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fileSharing readOnlyRecommended="1"/>
  <workbookPr codeName="ThisWorkbook" defaultThemeVersion="124226"/>
  <mc:AlternateContent xmlns:mc="http://schemas.openxmlformats.org/markup-compatibility/2006">
    <mc:Choice Requires="x15">
      <x15ac:absPath xmlns:x15ac="http://schemas.microsoft.com/office/spreadsheetml/2010/11/ac" url="https://directsupplyinccom.sharepoint.com/sites/DIRECTSUPPLYINC/Shared Documents/SHARED - Product Info &amp; Pricing/Cabinetry &amp; Vanity Top Literature/Legacy Crafted Cabinets/"/>
    </mc:Choice>
  </mc:AlternateContent>
  <xr:revisionPtr revIDLastSave="0" documentId="13_ncr:10001_{070B6BF4-290A-4DD4-9D55-3077DB10DCE9}" xr6:coauthVersionLast="47" xr6:coauthVersionMax="47" xr10:uidLastSave="{00000000-0000-0000-0000-000000000000}"/>
  <workbookProtection workbookAlgorithmName="SHA-512" workbookHashValue="UW68ZR4Ho0moPCB+q9IwcrpwWJq71bER7jOhc/vbH0Bek//H1WkyYxLYlGeqBwsjMaBsiwaaNVdnqPg+QBINqw==" workbookSaltValue="vMaQSKNrBZlSvynROxn1zg==" workbookSpinCount="100000" lockStructure="1"/>
  <bookViews>
    <workbookView xWindow="-24120" yWindow="2670" windowWidth="24240" windowHeight="13140" firstSheet="3" activeTab="4" xr2:uid="{00000000-000D-0000-FFFF-FFFF00000000}"/>
    <workbookView xWindow="-24120" yWindow="2670" windowWidth="24240" windowHeight="13140" firstSheet="3" activeTab="3" xr2:uid="{8BEC2900-42C6-427D-ACAE-4E32434513F7}"/>
  </bookViews>
  <sheets>
    <sheet name="CF Calcs" sheetId="35" state="hidden" r:id="rId1"/>
    <sheet name="Values" sheetId="32" state="hidden" r:id="rId2"/>
    <sheet name="Sheet1" sheetId="42" state="hidden" r:id="rId3"/>
    <sheet name="Instructions" sheetId="34" r:id="rId4"/>
    <sheet name="Quote Worksheet" sheetId="27" r:id="rId5"/>
    <sheet name="Style # Reference Page" sheetId="41" r:id="rId6"/>
    <sheet name="Sheet2" sheetId="28" state="hidden" r:id="rId7"/>
    <sheet name="Pricing Recap" sheetId="29" r:id="rId8"/>
    <sheet name="Order Cover Page" sheetId="38" r:id="rId9"/>
    <sheet name="Name List" sheetId="33" state="hidden" r:id="rId10"/>
    <sheet name="Sheet5" sheetId="37" state="hidden" r:id="rId11"/>
    <sheet name="Specialty Finish Agreement" sheetId="40" r:id="rId12"/>
  </sheets>
  <externalReferences>
    <externalReference r:id="rId13"/>
    <externalReference r:id="rId14"/>
  </externalReferences>
  <definedNames>
    <definedName name="_xlnm._FilterDatabase" localSheetId="9" hidden="1">'Name List'!$B$1:$B$2967</definedName>
    <definedName name="_xlnm._FilterDatabase" localSheetId="4" hidden="1">'Quote Worksheet'!$B$29:$AA$29</definedName>
    <definedName name="_xlnm._FilterDatabase" localSheetId="1" hidden="1">Values!$A$14:$C$2981</definedName>
    <definedName name="CFLU">'CF Calcs'!$A:$F</definedName>
    <definedName name="DESCLU">Values!$D:$F</definedName>
    <definedName name="DISTRESSLU">'Name List'!$F$2:$F$4</definedName>
    <definedName name="FINISHLU">'Name List'!$G$2:$G$45</definedName>
    <definedName name="GLAZELU">'Name List'!$H$2:$H$3</definedName>
    <definedName name="JUNOLU">Sheet1!$D:$U</definedName>
    <definedName name="NAMELU">'Name List'!$B$2:$B$3191</definedName>
    <definedName name="NEWPRICELU">[1]NEWPRICELU!$A:$B</definedName>
    <definedName name="NOMENLU">Values!$D$14:$D$2981</definedName>
    <definedName name="numberLU">Sheet1!$D:$AW</definedName>
    <definedName name="NUMLU">'Pricing Recap'!$A$9:$X$65</definedName>
    <definedName name="OPTIONSLU">'Name List'!$C$2:$C$198</definedName>
    <definedName name="PLYOPTLU">'Name List'!$E$2:$E$4</definedName>
    <definedName name="PRICELU">Values!$D:$AV</definedName>
    <definedName name="_xlnm.Print_Area" localSheetId="7">'Pricing Recap'!$A$1:$AF$66</definedName>
    <definedName name="_xlnm.Print_Area" localSheetId="4">'Quote Worksheet'!$A$2:$I$178</definedName>
    <definedName name="_xlnm.Print_Area" localSheetId="1">Values!$B$1:$AU$2981</definedName>
    <definedName name="RESDELLU">'Name List'!$I$2:$I$3</definedName>
    <definedName name="SIDELU">'Name List'!$D$2:$D$3</definedName>
    <definedName name="SPECLU">[2]suglist!#REF!</definedName>
    <definedName name="STRATALU">Sheet5!$A:$B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2" i="27" l="1"/>
  <c r="AP3" i="42"/>
  <c r="AP4" i="42"/>
  <c r="AP5" i="42"/>
  <c r="AP6" i="42"/>
  <c r="AP7" i="42"/>
  <c r="AP8" i="42"/>
  <c r="AP9" i="42"/>
  <c r="AP10" i="42"/>
  <c r="AP11" i="42"/>
  <c r="AP12" i="42"/>
  <c r="AP13" i="42"/>
  <c r="AP14" i="42"/>
  <c r="AP15" i="42"/>
  <c r="AP16" i="42"/>
  <c r="AP17" i="42"/>
  <c r="AP18" i="42"/>
  <c r="AP19" i="42"/>
  <c r="AP20" i="42"/>
  <c r="AP21" i="42"/>
  <c r="AP22" i="42"/>
  <c r="AP23" i="42"/>
  <c r="AP24" i="42"/>
  <c r="AP25" i="42"/>
  <c r="AP26" i="42"/>
  <c r="AP27" i="42"/>
  <c r="AP28" i="42"/>
  <c r="AP29" i="42"/>
  <c r="AP30" i="42"/>
  <c r="AP31" i="42"/>
  <c r="AP32" i="42"/>
  <c r="AP33" i="42"/>
  <c r="AP34" i="42"/>
  <c r="AP35" i="42"/>
  <c r="AP36" i="42"/>
  <c r="AP37" i="42"/>
  <c r="AP38" i="42"/>
  <c r="AP39" i="42"/>
  <c r="AP40" i="42"/>
  <c r="AP41" i="42"/>
  <c r="AP42" i="42"/>
  <c r="AP43" i="42"/>
  <c r="AP44" i="42"/>
  <c r="AP45" i="42"/>
  <c r="AP46" i="42"/>
  <c r="AP47" i="42"/>
  <c r="AP48" i="42"/>
  <c r="AP49" i="42"/>
  <c r="AP50" i="42"/>
  <c r="AP51" i="42"/>
  <c r="AP52" i="42"/>
  <c r="AP53" i="42"/>
  <c r="AP54" i="42"/>
  <c r="AP55" i="42"/>
  <c r="AP56" i="42"/>
  <c r="AP57" i="42"/>
  <c r="AP58" i="42"/>
  <c r="AP59" i="42"/>
  <c r="AP60" i="42"/>
  <c r="AP61" i="42"/>
  <c r="AP62" i="42"/>
  <c r="AP63" i="42"/>
  <c r="AP64" i="42"/>
  <c r="AP65" i="42"/>
  <c r="AP66" i="42"/>
  <c r="AP67" i="42"/>
  <c r="AP68" i="42"/>
  <c r="AP69" i="42"/>
  <c r="AP70" i="42"/>
  <c r="AP71" i="42"/>
  <c r="AP72" i="42"/>
  <c r="AP73" i="42"/>
  <c r="AP74" i="42"/>
  <c r="AP75" i="42"/>
  <c r="AP76" i="42"/>
  <c r="AP77" i="42"/>
  <c r="AP78" i="42"/>
  <c r="AP79" i="42"/>
  <c r="AP80" i="42"/>
  <c r="AP81" i="42"/>
  <c r="AP82" i="42"/>
  <c r="AP83" i="42"/>
  <c r="AP84" i="42"/>
  <c r="AP85" i="42"/>
  <c r="AP86" i="42"/>
  <c r="AP87" i="42"/>
  <c r="AP88" i="42"/>
  <c r="AP89" i="42"/>
  <c r="AP90" i="42"/>
  <c r="AP91" i="42"/>
  <c r="AP92" i="42"/>
  <c r="AP93" i="42"/>
  <c r="AP94" i="42"/>
  <c r="AP95" i="42"/>
  <c r="AP96" i="42"/>
  <c r="AP97" i="42"/>
  <c r="AP98" i="42"/>
  <c r="AP99" i="42"/>
  <c r="AP100" i="42"/>
  <c r="AP101" i="42"/>
  <c r="AP102" i="42"/>
  <c r="AP103" i="42"/>
  <c r="AP104" i="42"/>
  <c r="AP105" i="42"/>
  <c r="AP106" i="42"/>
  <c r="AP107" i="42"/>
  <c r="AP108" i="42"/>
  <c r="AP109" i="42"/>
  <c r="AP110" i="42"/>
  <c r="AP111" i="42"/>
  <c r="AP112" i="42"/>
  <c r="AP113" i="42"/>
  <c r="AP114" i="42"/>
  <c r="AP115" i="42"/>
  <c r="AP116" i="42"/>
  <c r="AP117" i="42"/>
  <c r="AP118" i="42"/>
  <c r="AP119" i="42"/>
  <c r="AP120" i="42"/>
  <c r="AP121" i="42"/>
  <c r="AP122" i="42"/>
  <c r="AP123" i="42"/>
  <c r="AP124" i="42"/>
  <c r="AP125" i="42"/>
  <c r="AP126" i="42"/>
  <c r="AP127" i="42"/>
  <c r="AP128" i="42"/>
  <c r="AP129" i="42"/>
  <c r="AP130" i="42"/>
  <c r="AP131" i="42"/>
  <c r="AP132" i="42"/>
  <c r="AP133" i="42"/>
  <c r="AP134" i="42"/>
  <c r="AP135" i="42"/>
  <c r="AP136" i="42"/>
  <c r="AP137" i="42"/>
  <c r="AP138" i="42"/>
  <c r="AP139" i="42"/>
  <c r="AP140" i="42"/>
  <c r="AP141" i="42"/>
  <c r="AP142" i="42"/>
  <c r="AP143" i="42"/>
  <c r="AP144" i="42"/>
  <c r="AP145" i="42"/>
  <c r="AP146" i="42"/>
  <c r="AP147" i="42"/>
  <c r="AP148" i="42"/>
  <c r="AP149" i="42"/>
  <c r="AP150" i="42"/>
  <c r="AP151" i="42"/>
  <c r="AP152" i="42"/>
  <c r="AP153" i="42"/>
  <c r="AP154" i="42"/>
  <c r="AP155" i="42"/>
  <c r="AP156" i="42"/>
  <c r="AP157" i="42"/>
  <c r="AP158" i="42"/>
  <c r="AP159" i="42"/>
  <c r="AP160" i="42"/>
  <c r="AP161" i="42"/>
  <c r="AP162" i="42"/>
  <c r="AP163" i="42"/>
  <c r="AP164" i="42"/>
  <c r="AP165" i="42"/>
  <c r="AP166" i="42"/>
  <c r="AP167" i="42"/>
  <c r="AP168" i="42"/>
  <c r="AP169" i="42"/>
  <c r="AP170" i="42"/>
  <c r="AP171" i="42"/>
  <c r="AP172" i="42"/>
  <c r="AP173" i="42"/>
  <c r="AP174" i="42"/>
  <c r="AP175" i="42"/>
  <c r="AP176" i="42"/>
  <c r="AP177" i="42"/>
  <c r="AP178" i="42"/>
  <c r="AP179" i="42"/>
  <c r="AP180" i="42"/>
  <c r="AP181" i="42"/>
  <c r="AP182" i="42"/>
  <c r="AP183" i="42"/>
  <c r="AP184" i="42"/>
  <c r="AP185" i="42"/>
  <c r="AP186" i="42"/>
  <c r="AP187" i="42"/>
  <c r="AP188" i="42"/>
  <c r="AP189" i="42"/>
  <c r="AP190" i="42"/>
  <c r="AP191" i="42"/>
  <c r="AP192" i="42"/>
  <c r="AP193" i="42"/>
  <c r="AP194" i="42"/>
  <c r="AP195" i="42"/>
  <c r="AP196" i="42"/>
  <c r="AP197" i="42"/>
  <c r="AP198" i="42"/>
  <c r="AP199" i="42"/>
  <c r="AP200" i="42"/>
  <c r="AP201" i="42"/>
  <c r="AP202" i="42"/>
  <c r="AP203" i="42"/>
  <c r="AP204" i="42"/>
  <c r="AP205" i="42"/>
  <c r="AP206" i="42"/>
  <c r="AP207" i="42"/>
  <c r="AP208" i="42"/>
  <c r="AP209" i="42"/>
  <c r="AP210" i="42"/>
  <c r="AP211" i="42"/>
  <c r="AP212" i="42"/>
  <c r="AP213" i="42"/>
  <c r="AP215" i="42"/>
  <c r="AP216" i="42"/>
  <c r="AP217" i="42"/>
  <c r="AP218" i="42"/>
  <c r="AP219" i="42"/>
  <c r="AP220" i="42"/>
  <c r="AP221" i="42"/>
  <c r="AP222" i="42"/>
  <c r="AP223" i="42"/>
  <c r="AP224" i="42"/>
  <c r="AP225" i="42"/>
  <c r="AP226" i="42"/>
  <c r="AP227" i="42"/>
  <c r="AP228" i="42"/>
  <c r="AP229" i="42"/>
  <c r="AP230" i="42"/>
  <c r="AP231" i="42"/>
  <c r="AP232" i="42"/>
  <c r="AP233" i="42"/>
  <c r="AP234" i="42"/>
  <c r="AP235" i="42"/>
  <c r="AP236" i="42"/>
  <c r="AP237" i="42"/>
  <c r="AP240" i="42"/>
  <c r="AP241" i="42"/>
  <c r="AP242" i="42"/>
  <c r="AP243" i="42"/>
  <c r="AP244" i="42"/>
  <c r="AP245" i="42"/>
  <c r="AP246" i="42"/>
  <c r="AP247" i="42"/>
  <c r="AP248" i="42"/>
  <c r="AP249" i="42"/>
  <c r="AP250" i="42"/>
  <c r="AP251" i="42"/>
  <c r="AP252" i="42"/>
  <c r="AP253" i="42"/>
  <c r="AP254" i="42"/>
  <c r="AP255" i="42"/>
  <c r="AP256" i="42"/>
  <c r="AP257" i="42"/>
  <c r="AP258" i="42"/>
  <c r="AP259" i="42"/>
  <c r="AP260" i="42"/>
  <c r="AP261" i="42"/>
  <c r="AP262" i="42"/>
  <c r="AP263" i="42"/>
  <c r="AP264" i="42"/>
  <c r="AP265" i="42"/>
  <c r="AP266" i="42"/>
  <c r="AP267" i="42"/>
  <c r="AP268" i="42"/>
  <c r="AP269" i="42"/>
  <c r="AP270" i="42"/>
  <c r="AP271" i="42"/>
  <c r="AP272" i="42"/>
  <c r="AP273" i="42"/>
  <c r="AP274" i="42"/>
  <c r="AP275" i="42"/>
  <c r="AP276" i="42"/>
  <c r="AP277" i="42"/>
  <c r="AP278" i="42"/>
  <c r="AP279" i="42"/>
  <c r="AP280" i="42"/>
  <c r="AP281" i="42"/>
  <c r="AP282" i="42"/>
  <c r="AP283" i="42"/>
  <c r="AP284" i="42"/>
  <c r="AP285" i="42"/>
  <c r="AP286" i="42"/>
  <c r="AP287" i="42"/>
  <c r="AP288" i="42"/>
  <c r="AP289" i="42"/>
  <c r="AP290" i="42"/>
  <c r="AP291" i="42"/>
  <c r="AP292" i="42"/>
  <c r="AP293" i="42"/>
  <c r="AP294" i="42"/>
  <c r="AP295" i="42"/>
  <c r="AP296" i="42"/>
  <c r="AP297" i="42"/>
  <c r="AP298" i="42"/>
  <c r="AP299" i="42"/>
  <c r="AP300" i="42"/>
  <c r="AP301" i="42"/>
  <c r="AP302" i="42"/>
  <c r="AP303" i="42"/>
  <c r="AP304" i="42"/>
  <c r="AP305" i="42"/>
  <c r="AP306" i="42"/>
  <c r="AP307" i="42"/>
  <c r="AP308" i="42"/>
  <c r="AP309" i="42"/>
  <c r="AP310" i="42"/>
  <c r="AP311" i="42"/>
  <c r="AP312" i="42"/>
  <c r="AP313" i="42"/>
  <c r="AP314" i="42"/>
  <c r="AP315" i="42"/>
  <c r="AP316" i="42"/>
  <c r="AP317" i="42"/>
  <c r="AP318" i="42"/>
  <c r="AP319" i="42"/>
  <c r="AP320" i="42"/>
  <c r="AP321" i="42"/>
  <c r="AP322" i="42"/>
  <c r="AP323" i="42"/>
  <c r="AP324" i="42"/>
  <c r="AP325" i="42"/>
  <c r="AP326" i="42"/>
  <c r="AP327" i="42"/>
  <c r="AP328" i="42"/>
  <c r="AP329" i="42"/>
  <c r="AP330" i="42"/>
  <c r="AP331" i="42"/>
  <c r="AP332" i="42"/>
  <c r="AP333" i="42"/>
  <c r="AP334" i="42"/>
  <c r="AP335" i="42"/>
  <c r="AP336" i="42"/>
  <c r="AP337" i="42"/>
  <c r="AP338" i="42"/>
  <c r="AP339" i="42"/>
  <c r="AP340" i="42"/>
  <c r="AP341" i="42"/>
  <c r="AP342" i="42"/>
  <c r="AP343" i="42"/>
  <c r="AP344" i="42"/>
  <c r="AP345" i="42"/>
  <c r="AP346" i="42"/>
  <c r="AP347" i="42"/>
  <c r="AP348" i="42"/>
  <c r="AP349" i="42"/>
  <c r="AP350" i="42"/>
  <c r="AP351" i="42"/>
  <c r="AP352" i="42"/>
  <c r="AP353" i="42"/>
  <c r="AP354" i="42"/>
  <c r="AP355" i="42"/>
  <c r="AP356" i="42"/>
  <c r="AP357" i="42"/>
  <c r="AP358" i="42"/>
  <c r="AP359" i="42"/>
  <c r="AP360" i="42"/>
  <c r="AP361" i="42"/>
  <c r="AP362" i="42"/>
  <c r="AP363" i="42"/>
  <c r="AP364" i="42"/>
  <c r="AP365" i="42"/>
  <c r="AP366" i="42"/>
  <c r="AP367" i="42"/>
  <c r="AP368" i="42"/>
  <c r="AP369" i="42"/>
  <c r="AP370" i="42"/>
  <c r="AP371" i="42"/>
  <c r="AP372" i="42"/>
  <c r="AP373" i="42"/>
  <c r="AP374" i="42"/>
  <c r="AP375" i="42"/>
  <c r="AP376" i="42"/>
  <c r="AP377" i="42"/>
  <c r="AP378" i="42"/>
  <c r="AP379" i="42"/>
  <c r="AP380" i="42"/>
  <c r="AP381" i="42"/>
  <c r="AP382" i="42"/>
  <c r="AP383" i="42"/>
  <c r="AP384" i="42"/>
  <c r="AP385" i="42"/>
  <c r="AP386" i="42"/>
  <c r="AP387" i="42"/>
  <c r="AP388" i="42"/>
  <c r="AP389" i="42"/>
  <c r="AP390" i="42"/>
  <c r="AP391" i="42"/>
  <c r="AP392" i="42"/>
  <c r="AP393" i="42"/>
  <c r="AP394" i="42"/>
  <c r="AP395" i="42"/>
  <c r="AP396" i="42"/>
  <c r="AP397" i="42"/>
  <c r="AP398" i="42"/>
  <c r="AP399" i="42"/>
  <c r="AP400" i="42"/>
  <c r="AP401" i="42"/>
  <c r="AP402" i="42"/>
  <c r="AP403" i="42"/>
  <c r="AP404" i="42"/>
  <c r="AP405" i="42"/>
  <c r="AP406" i="42"/>
  <c r="AP407" i="42"/>
  <c r="AP408" i="42"/>
  <c r="AP409" i="42"/>
  <c r="AP410" i="42"/>
  <c r="AP411" i="42"/>
  <c r="AP412" i="42"/>
  <c r="AP413" i="42"/>
  <c r="AP414" i="42"/>
  <c r="AP415" i="42"/>
  <c r="AP416" i="42"/>
  <c r="AP417" i="42"/>
  <c r="AP418" i="42"/>
  <c r="AP419" i="42"/>
  <c r="AP420" i="42"/>
  <c r="AP421" i="42"/>
  <c r="AP423" i="42"/>
  <c r="AP424" i="42"/>
  <c r="AP425" i="42"/>
  <c r="AP426" i="42"/>
  <c r="AP427" i="42"/>
  <c r="AP428" i="42"/>
  <c r="AP429" i="42"/>
  <c r="AP430" i="42"/>
  <c r="AP431" i="42"/>
  <c r="AP432" i="42"/>
  <c r="AP433" i="42"/>
  <c r="AP434" i="42"/>
  <c r="AP2" i="42"/>
  <c r="E12" i="27"/>
  <c r="AC141" i="27"/>
  <c r="AC140" i="27"/>
  <c r="AC139" i="27"/>
  <c r="AC138" i="27"/>
  <c r="AC137" i="27"/>
  <c r="AC136" i="27"/>
  <c r="AC135" i="27"/>
  <c r="AC134" i="27"/>
  <c r="AB141" i="27"/>
  <c r="AB140" i="27"/>
  <c r="AB139" i="27"/>
  <c r="AB138" i="27"/>
  <c r="AB137" i="27"/>
  <c r="AB136" i="27"/>
  <c r="AB135" i="27"/>
  <c r="AB134" i="27"/>
  <c r="AC133" i="27"/>
  <c r="AB133" i="27"/>
  <c r="AB30" i="27"/>
  <c r="AC30" i="27"/>
  <c r="AB31" i="27"/>
  <c r="AC31" i="27"/>
  <c r="AB32" i="27"/>
  <c r="AC32" i="27"/>
  <c r="AB33" i="27"/>
  <c r="AC33" i="27"/>
  <c r="AB34" i="27"/>
  <c r="AC34" i="27"/>
  <c r="AB35" i="27"/>
  <c r="AC35" i="27"/>
  <c r="AB36" i="27"/>
  <c r="AC36" i="27"/>
  <c r="AB37" i="27"/>
  <c r="AC37" i="27"/>
  <c r="AB38" i="27"/>
  <c r="AC38" i="27"/>
  <c r="AB39" i="27"/>
  <c r="AC39" i="27"/>
  <c r="AB40" i="27"/>
  <c r="AC40" i="27"/>
  <c r="AB41" i="27"/>
  <c r="AC41" i="27"/>
  <c r="AB42" i="27"/>
  <c r="AC42" i="27"/>
  <c r="AB43" i="27"/>
  <c r="AC43" i="27"/>
  <c r="AB44" i="27"/>
  <c r="AC44" i="27"/>
  <c r="AB45" i="27"/>
  <c r="AC45" i="27"/>
  <c r="AB46" i="27"/>
  <c r="AC46" i="27"/>
  <c r="AB47" i="27"/>
  <c r="AC47" i="27"/>
  <c r="AB48" i="27"/>
  <c r="AC48" i="27"/>
  <c r="AB49" i="27"/>
  <c r="AC49" i="27"/>
  <c r="AB50" i="27"/>
  <c r="AC50" i="27"/>
  <c r="AB51" i="27"/>
  <c r="AC51" i="27"/>
  <c r="AB52" i="27"/>
  <c r="AC52" i="27"/>
  <c r="AB53" i="27"/>
  <c r="AC53" i="27"/>
  <c r="AB54" i="27"/>
  <c r="AC54" i="27"/>
  <c r="AB55" i="27"/>
  <c r="AC55" i="27"/>
  <c r="AB56" i="27"/>
  <c r="AC56" i="27"/>
  <c r="AB57" i="27"/>
  <c r="AC57" i="27"/>
  <c r="AB58" i="27"/>
  <c r="AC58" i="27"/>
  <c r="AB59" i="27"/>
  <c r="AC59" i="27"/>
  <c r="AB60" i="27"/>
  <c r="AC60" i="27"/>
  <c r="AB61" i="27"/>
  <c r="AC61" i="27"/>
  <c r="AB62" i="27"/>
  <c r="AC62" i="27"/>
  <c r="AB63" i="27"/>
  <c r="AC63" i="27"/>
  <c r="AB64" i="27"/>
  <c r="AC64" i="27"/>
  <c r="AB65" i="27"/>
  <c r="AC65" i="27"/>
  <c r="AB66" i="27"/>
  <c r="AC66" i="27"/>
  <c r="AB67" i="27"/>
  <c r="AC67" i="27"/>
  <c r="AB68" i="27"/>
  <c r="AC68" i="27"/>
  <c r="AB69" i="27"/>
  <c r="AC69" i="27"/>
  <c r="AB70" i="27"/>
  <c r="AC70" i="27"/>
  <c r="AB71" i="27"/>
  <c r="AC71" i="27"/>
  <c r="AB72" i="27"/>
  <c r="AC72" i="27"/>
  <c r="AB73" i="27"/>
  <c r="AC73" i="27"/>
  <c r="AB74" i="27"/>
  <c r="AC74" i="27"/>
  <c r="AB75" i="27"/>
  <c r="AC75" i="27"/>
  <c r="AB76" i="27"/>
  <c r="AC76" i="27"/>
  <c r="AB77" i="27"/>
  <c r="AC77" i="27"/>
  <c r="AB78" i="27"/>
  <c r="AC78" i="27"/>
  <c r="AB79" i="27"/>
  <c r="AC79" i="27"/>
  <c r="AB80" i="27"/>
  <c r="AC80" i="27"/>
  <c r="AB81" i="27"/>
  <c r="AC81" i="27"/>
  <c r="AB82" i="27"/>
  <c r="AC82" i="27"/>
  <c r="AB83" i="27"/>
  <c r="AC83" i="27"/>
  <c r="AB84" i="27"/>
  <c r="AC84" i="27"/>
  <c r="AB85" i="27"/>
  <c r="AC85" i="27"/>
  <c r="AB86" i="27"/>
  <c r="AC86" i="27"/>
  <c r="AB87" i="27"/>
  <c r="AC87" i="27"/>
  <c r="AB88" i="27"/>
  <c r="AC88" i="27"/>
  <c r="AB89" i="27"/>
  <c r="AC89" i="27"/>
  <c r="AB90" i="27"/>
  <c r="AC90" i="27"/>
  <c r="AB91" i="27"/>
  <c r="AC91" i="27"/>
  <c r="AB92" i="27"/>
  <c r="AC92" i="27"/>
  <c r="AB93" i="27"/>
  <c r="AC93" i="27"/>
  <c r="AB94" i="27"/>
  <c r="AC94" i="27"/>
  <c r="AB95" i="27"/>
  <c r="AC95" i="27"/>
  <c r="AB96" i="27"/>
  <c r="AC96" i="27"/>
  <c r="AB97" i="27"/>
  <c r="AC97" i="27"/>
  <c r="AB98" i="27"/>
  <c r="AC98" i="27"/>
  <c r="AB99" i="27"/>
  <c r="AC99" i="27"/>
  <c r="AB100" i="27"/>
  <c r="AC100" i="27"/>
  <c r="AB101" i="27"/>
  <c r="AC101" i="27"/>
  <c r="AB102" i="27"/>
  <c r="AC102" i="27"/>
  <c r="AB103" i="27"/>
  <c r="AC103" i="27"/>
  <c r="AB104" i="27"/>
  <c r="AC104" i="27"/>
  <c r="AB105" i="27"/>
  <c r="AC105" i="27"/>
  <c r="AB106" i="27"/>
  <c r="AC106" i="27"/>
  <c r="AB107" i="27"/>
  <c r="AC107" i="27"/>
  <c r="AB108" i="27"/>
  <c r="AC108" i="27"/>
  <c r="AB109" i="27"/>
  <c r="AC109" i="27"/>
  <c r="AB110" i="27"/>
  <c r="AC110" i="27"/>
  <c r="AB111" i="27"/>
  <c r="AC111" i="27"/>
  <c r="AB112" i="27"/>
  <c r="AC112" i="27"/>
  <c r="AB113" i="27"/>
  <c r="AC113" i="27"/>
  <c r="AB114" i="27"/>
  <c r="AC114" i="27"/>
  <c r="AB115" i="27"/>
  <c r="AC115" i="27"/>
  <c r="AB116" i="27"/>
  <c r="AC116" i="27"/>
  <c r="AB117" i="27"/>
  <c r="AC117" i="27"/>
  <c r="AB118" i="27"/>
  <c r="AC118" i="27"/>
  <c r="AB119" i="27"/>
  <c r="AC119" i="27"/>
  <c r="AB120" i="27"/>
  <c r="AC120" i="27"/>
  <c r="AB121" i="27"/>
  <c r="AC121" i="27"/>
  <c r="AB122" i="27"/>
  <c r="AC122" i="27"/>
  <c r="AB123" i="27"/>
  <c r="AC123" i="27"/>
  <c r="AB124" i="27"/>
  <c r="AC124" i="27"/>
  <c r="AB125" i="27"/>
  <c r="AC125" i="27"/>
  <c r="AB126" i="27"/>
  <c r="AC126" i="27"/>
  <c r="AB127" i="27"/>
  <c r="AC127" i="27"/>
  <c r="AB128" i="27"/>
  <c r="AC128" i="27"/>
  <c r="AC29" i="27"/>
  <c r="AB29" i="27"/>
  <c r="AC142" i="27" l="1"/>
  <c r="H170" i="27"/>
  <c r="O28" i="29" l="1"/>
  <c r="P28" i="29"/>
  <c r="W27" i="29" l="1"/>
  <c r="W28" i="29"/>
  <c r="P40" i="29"/>
  <c r="O40" i="29"/>
  <c r="F28" i="29" l="1"/>
  <c r="AB142" i="27"/>
  <c r="F27" i="29" s="1"/>
  <c r="X27" i="29" s="1"/>
  <c r="X28" i="29" l="1"/>
  <c r="AC146" i="27"/>
  <c r="H28" i="29" s="1"/>
  <c r="K28" i="29"/>
  <c r="L28" i="29"/>
  <c r="AC152" i="27"/>
  <c r="N28" i="29" s="1"/>
  <c r="AC147" i="27"/>
  <c r="I28" i="29" s="1"/>
  <c r="J28" i="29"/>
  <c r="F18" i="27" l="1"/>
  <c r="B146" i="27" l="1"/>
  <c r="D146" i="27"/>
  <c r="B147" i="27"/>
  <c r="D147" i="27"/>
  <c r="B148" i="27"/>
  <c r="B149" i="27"/>
  <c r="B150" i="27"/>
  <c r="B151" i="27"/>
  <c r="E151" i="27"/>
  <c r="B152" i="27"/>
  <c r="B153" i="27"/>
  <c r="B154" i="27"/>
  <c r="H147" i="27" l="1"/>
  <c r="H146" i="27"/>
  <c r="G146" i="27"/>
  <c r="G147" i="27"/>
  <c r="G148" i="27"/>
  <c r="G149" i="27"/>
  <c r="G150" i="27"/>
  <c r="G151" i="27"/>
  <c r="G152" i="27"/>
  <c r="G153" i="27"/>
  <c r="G154" i="27"/>
  <c r="F24" i="27" l="1"/>
  <c r="U30" i="27" l="1"/>
  <c r="U31" i="27"/>
  <c r="U32" i="27"/>
  <c r="U33" i="27"/>
  <c r="U34" i="27"/>
  <c r="U35" i="27"/>
  <c r="U36" i="27"/>
  <c r="U37" i="27"/>
  <c r="U38" i="27"/>
  <c r="U39" i="27"/>
  <c r="U40" i="27"/>
  <c r="U41" i="27"/>
  <c r="U42" i="27"/>
  <c r="U43" i="27"/>
  <c r="U44" i="27"/>
  <c r="U45" i="27"/>
  <c r="U46" i="27"/>
  <c r="U47" i="27"/>
  <c r="U48" i="27"/>
  <c r="U49" i="27"/>
  <c r="U50" i="27"/>
  <c r="U51" i="27"/>
  <c r="U52" i="27"/>
  <c r="U53" i="27"/>
  <c r="U54" i="27"/>
  <c r="U55" i="27"/>
  <c r="U56"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U87" i="27"/>
  <c r="U88" i="27"/>
  <c r="U89" i="27"/>
  <c r="U90" i="27"/>
  <c r="U91" i="27"/>
  <c r="U92" i="27"/>
  <c r="U93" i="27"/>
  <c r="U94" i="27"/>
  <c r="U95" i="27"/>
  <c r="U96" i="27"/>
  <c r="U97" i="27"/>
  <c r="U98" i="27"/>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U29" i="27"/>
  <c r="F17" i="27" l="1"/>
  <c r="AR30" i="27" l="1"/>
  <c r="AR31" i="27"/>
  <c r="AR32" i="27"/>
  <c r="AR33" i="27"/>
  <c r="AR34" i="27"/>
  <c r="AR35" i="27"/>
  <c r="AR36" i="27"/>
  <c r="AR37" i="27"/>
  <c r="AR38" i="27"/>
  <c r="AR39" i="27"/>
  <c r="AR40" i="27"/>
  <c r="AR41" i="27"/>
  <c r="AR42" i="27"/>
  <c r="AR43" i="27"/>
  <c r="AR44" i="27"/>
  <c r="AR45" i="27"/>
  <c r="AR46" i="27"/>
  <c r="AR47" i="27"/>
  <c r="AR48" i="27"/>
  <c r="AR49" i="27"/>
  <c r="AR50" i="27"/>
  <c r="AR51" i="27"/>
  <c r="AR52" i="27"/>
  <c r="AR53" i="27"/>
  <c r="AR54" i="27"/>
  <c r="AR55" i="27"/>
  <c r="AR56" i="27"/>
  <c r="AR57" i="27"/>
  <c r="AR58" i="27"/>
  <c r="AR59" i="27"/>
  <c r="AR60" i="27"/>
  <c r="AR61" i="27"/>
  <c r="AR62" i="27"/>
  <c r="AR63" i="27"/>
  <c r="AR64" i="27"/>
  <c r="AR65" i="27"/>
  <c r="AR66" i="27"/>
  <c r="AR67" i="27"/>
  <c r="AR68" i="27"/>
  <c r="AR69" i="27"/>
  <c r="AR70" i="27"/>
  <c r="AR71" i="27"/>
  <c r="AR72" i="27"/>
  <c r="AR73" i="27"/>
  <c r="AR74" i="27"/>
  <c r="AR75" i="27"/>
  <c r="AR76" i="27"/>
  <c r="AR77" i="27"/>
  <c r="AR78" i="27"/>
  <c r="AR79" i="27"/>
  <c r="AR80" i="27"/>
  <c r="AR81" i="27"/>
  <c r="AR82" i="27"/>
  <c r="AR83" i="27"/>
  <c r="AR84" i="27"/>
  <c r="AR85" i="27"/>
  <c r="AR86" i="27"/>
  <c r="AR87" i="27"/>
  <c r="AR88" i="27"/>
  <c r="AR89" i="27"/>
  <c r="AR90" i="27"/>
  <c r="AR91" i="27"/>
  <c r="AR92" i="27"/>
  <c r="AR93" i="27"/>
  <c r="AR94" i="27"/>
  <c r="AR95" i="27"/>
  <c r="AR96" i="27"/>
  <c r="AR97" i="27"/>
  <c r="AR98" i="27"/>
  <c r="AR99" i="27"/>
  <c r="AR100" i="27"/>
  <c r="AR101" i="27"/>
  <c r="AR102" i="27"/>
  <c r="AR103" i="27"/>
  <c r="AR104" i="27"/>
  <c r="AR105" i="27"/>
  <c r="AR106" i="27"/>
  <c r="AR107" i="27"/>
  <c r="AR108" i="27"/>
  <c r="AR109" i="27"/>
  <c r="AR110" i="27"/>
  <c r="AR111" i="27"/>
  <c r="AR112" i="27"/>
  <c r="AR113" i="27"/>
  <c r="AR114" i="27"/>
  <c r="AR115" i="27"/>
  <c r="AR116" i="27"/>
  <c r="AR117" i="27"/>
  <c r="AR118" i="27"/>
  <c r="AR119" i="27"/>
  <c r="AR120" i="27"/>
  <c r="AR121" i="27"/>
  <c r="AR122" i="27"/>
  <c r="AR123" i="27"/>
  <c r="AR124" i="27"/>
  <c r="AR125" i="27"/>
  <c r="AR126" i="27"/>
  <c r="AR127" i="27"/>
  <c r="AR128" i="27"/>
  <c r="A37" i="38"/>
  <c r="M37" i="38"/>
  <c r="J37" i="38"/>
  <c r="F25" i="27" l="1"/>
  <c r="G166" i="27"/>
  <c r="F23" i="27" l="1"/>
  <c r="F152" i="27" s="1"/>
  <c r="AB152" i="27" s="1"/>
  <c r="N27" i="29" s="1"/>
  <c r="F21" i="27"/>
  <c r="F150" i="27" s="1"/>
  <c r="L27" i="29" s="1"/>
  <c r="F20" i="27"/>
  <c r="F149" i="27" s="1"/>
  <c r="K27" i="29" s="1"/>
  <c r="F19" i="27"/>
  <c r="F148" i="27" s="1"/>
  <c r="J27" i="29" s="1"/>
  <c r="F146" i="27"/>
  <c r="AB146" i="27" s="1"/>
  <c r="H27" i="29" s="1"/>
  <c r="G143" i="27"/>
  <c r="B143" i="27"/>
  <c r="G178" i="27"/>
  <c r="B178" i="27"/>
  <c r="AR29" i="27"/>
  <c r="E3141" i="35"/>
  <c r="F3141" i="35" s="1"/>
  <c r="E3140" i="35"/>
  <c r="F3140" i="35" s="1"/>
  <c r="E3139" i="35"/>
  <c r="F3139" i="35" s="1"/>
  <c r="E3138" i="35"/>
  <c r="F3138" i="35" s="1"/>
  <c r="E3137" i="35"/>
  <c r="F3137" i="35" s="1"/>
  <c r="E831" i="35"/>
  <c r="F831" i="35" s="1"/>
  <c r="E830" i="35"/>
  <c r="F830" i="35" s="1"/>
  <c r="E829" i="35"/>
  <c r="F829" i="35" s="1"/>
  <c r="E828" i="35"/>
  <c r="F828" i="35" s="1"/>
  <c r="E827" i="35"/>
  <c r="F827" i="35" s="1"/>
  <c r="E826" i="35"/>
  <c r="F826" i="35" s="1"/>
  <c r="E825" i="35"/>
  <c r="F825" i="35" s="1"/>
  <c r="E824" i="35"/>
  <c r="F824" i="35" s="1"/>
  <c r="E823" i="35"/>
  <c r="F823" i="35" s="1"/>
  <c r="E765" i="35"/>
  <c r="F765" i="35" s="1"/>
  <c r="E2" i="35"/>
  <c r="F2" i="35" s="1"/>
  <c r="F151" i="27"/>
  <c r="F153" i="27"/>
  <c r="AB153" i="27" s="1"/>
  <c r="O27" i="29" s="1"/>
  <c r="F154" i="27"/>
  <c r="AB154" i="27" s="1"/>
  <c r="P27" i="29" s="1"/>
  <c r="B163" i="27"/>
  <c r="G163" i="27" s="1"/>
  <c r="P37" i="38"/>
  <c r="G34" i="27"/>
  <c r="H34" i="27"/>
  <c r="J34" i="27"/>
  <c r="K34" i="27"/>
  <c r="L34" i="27"/>
  <c r="M34" i="27"/>
  <c r="N34" i="27"/>
  <c r="O34" i="27"/>
  <c r="P34" i="27"/>
  <c r="Q34" i="27"/>
  <c r="R34" i="27"/>
  <c r="S34" i="27"/>
  <c r="T34" i="27"/>
  <c r="V34" i="27"/>
  <c r="W34" i="27"/>
  <c r="X34" i="27"/>
  <c r="Y34" i="27"/>
  <c r="Z34" i="27"/>
  <c r="AA34" i="27"/>
  <c r="AD34" i="27"/>
  <c r="AE34" i="27"/>
  <c r="AF34" i="27"/>
  <c r="AG34" i="27"/>
  <c r="AH34" i="27"/>
  <c r="AI34" i="27"/>
  <c r="AJ34" i="27"/>
  <c r="AK34" i="27"/>
  <c r="AL34" i="27"/>
  <c r="AM34" i="27"/>
  <c r="AN34" i="27"/>
  <c r="AO34" i="27"/>
  <c r="AP34" i="27"/>
  <c r="AQ34" i="27"/>
  <c r="AS34" i="27"/>
  <c r="AT34" i="27"/>
  <c r="AU34" i="27"/>
  <c r="AV34" i="27"/>
  <c r="AW34" i="27"/>
  <c r="AX34" i="27"/>
  <c r="AY34" i="27"/>
  <c r="AZ34" i="27"/>
  <c r="BA34" i="27"/>
  <c r="BB34" i="27"/>
  <c r="BC34" i="27"/>
  <c r="BD34" i="27"/>
  <c r="BE34" i="27"/>
  <c r="BF34" i="27"/>
  <c r="BG34" i="27"/>
  <c r="BH34" i="27"/>
  <c r="BI34" i="27"/>
  <c r="BJ34" i="27"/>
  <c r="BK34" i="27"/>
  <c r="BL34" i="27"/>
  <c r="BM34" i="27"/>
  <c r="BN34" i="27"/>
  <c r="BO34" i="27"/>
  <c r="BO40" i="27"/>
  <c r="BN40" i="27"/>
  <c r="BM40" i="27"/>
  <c r="BL40" i="27"/>
  <c r="BK40" i="27"/>
  <c r="BJ40" i="27"/>
  <c r="BI40" i="27"/>
  <c r="BH40" i="27"/>
  <c r="BG40" i="27"/>
  <c r="BF40" i="27"/>
  <c r="BE40" i="27"/>
  <c r="BD40" i="27"/>
  <c r="BC40" i="27"/>
  <c r="BB40" i="27"/>
  <c r="BA40" i="27"/>
  <c r="AZ40" i="27"/>
  <c r="AY40" i="27"/>
  <c r="AX40" i="27"/>
  <c r="AW40" i="27"/>
  <c r="AV40" i="27"/>
  <c r="AU40" i="27"/>
  <c r="AT40" i="27"/>
  <c r="AS40" i="27"/>
  <c r="AQ40" i="27"/>
  <c r="AP40" i="27"/>
  <c r="AO40" i="27"/>
  <c r="AN40" i="27"/>
  <c r="AM40" i="27"/>
  <c r="AL40" i="27"/>
  <c r="AK40" i="27"/>
  <c r="AJ40" i="27"/>
  <c r="AI40" i="27"/>
  <c r="AH40" i="27"/>
  <c r="AG40" i="27"/>
  <c r="AF40" i="27"/>
  <c r="AE40" i="27"/>
  <c r="AD40" i="27"/>
  <c r="AA40" i="27"/>
  <c r="Z40" i="27"/>
  <c r="Y40" i="27"/>
  <c r="X40" i="27"/>
  <c r="W40" i="27"/>
  <c r="V40" i="27"/>
  <c r="T40" i="27"/>
  <c r="S40" i="27"/>
  <c r="R40" i="27"/>
  <c r="Q40" i="27"/>
  <c r="P40" i="27"/>
  <c r="O40" i="27"/>
  <c r="N40" i="27"/>
  <c r="M40" i="27"/>
  <c r="L40" i="27"/>
  <c r="K40" i="27"/>
  <c r="J40" i="27"/>
  <c r="H40" i="27"/>
  <c r="G40"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39" i="27"/>
  <c r="J38" i="27"/>
  <c r="J37" i="27"/>
  <c r="J36" i="27"/>
  <c r="J35" i="27"/>
  <c r="J33" i="27"/>
  <c r="J32" i="27"/>
  <c r="J31" i="27"/>
  <c r="J30" i="27"/>
  <c r="F5" i="27"/>
  <c r="H172" i="27" s="1"/>
  <c r="K134" i="27"/>
  <c r="L134" i="27"/>
  <c r="M134" i="27"/>
  <c r="N134" i="27"/>
  <c r="O134" i="27"/>
  <c r="P134" i="27"/>
  <c r="Q134" i="27"/>
  <c r="R134" i="27"/>
  <c r="S134" i="27"/>
  <c r="T134" i="27"/>
  <c r="U134" i="27"/>
  <c r="V134" i="27"/>
  <c r="W134" i="27"/>
  <c r="X134" i="27"/>
  <c r="Y134" i="27"/>
  <c r="Z134" i="27"/>
  <c r="AA134" i="27"/>
  <c r="AD134" i="27"/>
  <c r="AE134" i="27"/>
  <c r="AF134" i="27"/>
  <c r="AG134" i="27"/>
  <c r="AH134" i="27"/>
  <c r="AI134" i="27"/>
  <c r="AJ134" i="27"/>
  <c r="AK134" i="27"/>
  <c r="AL134" i="27"/>
  <c r="AM134" i="27"/>
  <c r="AN134" i="27"/>
  <c r="AO134" i="27"/>
  <c r="AP134" i="27"/>
  <c r="AQ134" i="27"/>
  <c r="AR134" i="27"/>
  <c r="AS134" i="27"/>
  <c r="AT134" i="27"/>
  <c r="AU134" i="27"/>
  <c r="AV134" i="27"/>
  <c r="AW134" i="27"/>
  <c r="AX134" i="27"/>
  <c r="AY134" i="27"/>
  <c r="AZ134" i="27"/>
  <c r="BA134" i="27"/>
  <c r="BB134" i="27"/>
  <c r="BC134" i="27"/>
  <c r="BD134" i="27"/>
  <c r="BE134" i="27"/>
  <c r="BF134" i="27"/>
  <c r="BG134" i="27"/>
  <c r="BH134" i="27"/>
  <c r="BI134" i="27"/>
  <c r="BJ134" i="27"/>
  <c r="BK134" i="27"/>
  <c r="BL134" i="27"/>
  <c r="BM134" i="27"/>
  <c r="BN134" i="27"/>
  <c r="BO134" i="27"/>
  <c r="K135" i="27"/>
  <c r="L135" i="27"/>
  <c r="M135" i="27"/>
  <c r="N135" i="27"/>
  <c r="O135" i="27"/>
  <c r="P135" i="27"/>
  <c r="Q135" i="27"/>
  <c r="R135" i="27"/>
  <c r="S135" i="27"/>
  <c r="T135" i="27"/>
  <c r="U135" i="27"/>
  <c r="V135" i="27"/>
  <c r="W135" i="27"/>
  <c r="X135" i="27"/>
  <c r="Y135" i="27"/>
  <c r="Z135" i="27"/>
  <c r="AA135" i="27"/>
  <c r="AD135" i="27"/>
  <c r="AE135" i="27"/>
  <c r="AF135" i="27"/>
  <c r="AG135" i="27"/>
  <c r="AH135" i="27"/>
  <c r="AI135" i="27"/>
  <c r="AJ135" i="27"/>
  <c r="AK135" i="27"/>
  <c r="AL135" i="27"/>
  <c r="AM135" i="27"/>
  <c r="AN135" i="27"/>
  <c r="AO135" i="27"/>
  <c r="AP135" i="27"/>
  <c r="AQ135" i="27"/>
  <c r="AR135" i="27"/>
  <c r="AS135" i="27"/>
  <c r="AT135" i="27"/>
  <c r="AU135" i="27"/>
  <c r="AV135" i="27"/>
  <c r="AW135" i="27"/>
  <c r="AX135" i="27"/>
  <c r="AY135" i="27"/>
  <c r="AZ135" i="27"/>
  <c r="BA135" i="27"/>
  <c r="BB135" i="27"/>
  <c r="BC135" i="27"/>
  <c r="BD135" i="27"/>
  <c r="BE135" i="27"/>
  <c r="BF135" i="27"/>
  <c r="BG135" i="27"/>
  <c r="BH135" i="27"/>
  <c r="BI135" i="27"/>
  <c r="BJ135" i="27"/>
  <c r="BK135" i="27"/>
  <c r="BL135" i="27"/>
  <c r="BM135" i="27"/>
  <c r="BN135" i="27"/>
  <c r="BO135" i="27"/>
  <c r="K136" i="27"/>
  <c r="L136" i="27"/>
  <c r="M136" i="27"/>
  <c r="N136" i="27"/>
  <c r="O136" i="27"/>
  <c r="P136" i="27"/>
  <c r="Q136" i="27"/>
  <c r="R136" i="27"/>
  <c r="S136" i="27"/>
  <c r="T136" i="27"/>
  <c r="U136" i="27"/>
  <c r="V136" i="27"/>
  <c r="W136" i="27"/>
  <c r="X136" i="27"/>
  <c r="Y136" i="27"/>
  <c r="Z136" i="27"/>
  <c r="AA136" i="27"/>
  <c r="AD136" i="27"/>
  <c r="AE136" i="27"/>
  <c r="AF136" i="27"/>
  <c r="AG136" i="27"/>
  <c r="AH136" i="27"/>
  <c r="AI136" i="27"/>
  <c r="AJ136" i="27"/>
  <c r="AK136" i="27"/>
  <c r="AL136" i="27"/>
  <c r="AM136" i="27"/>
  <c r="AN136" i="27"/>
  <c r="AO136" i="27"/>
  <c r="AP136" i="27"/>
  <c r="AQ136" i="27"/>
  <c r="AR136" i="27"/>
  <c r="AS136" i="27"/>
  <c r="AT136" i="27"/>
  <c r="AU136" i="27"/>
  <c r="AV136" i="27"/>
  <c r="AW136" i="27"/>
  <c r="AX136" i="27"/>
  <c r="AY136" i="27"/>
  <c r="AZ136" i="27"/>
  <c r="BA136" i="27"/>
  <c r="BB136" i="27"/>
  <c r="BC136" i="27"/>
  <c r="BD136" i="27"/>
  <c r="BE136" i="27"/>
  <c r="BF136" i="27"/>
  <c r="BG136" i="27"/>
  <c r="BH136" i="27"/>
  <c r="BI136" i="27"/>
  <c r="BJ136" i="27"/>
  <c r="BK136" i="27"/>
  <c r="BL136" i="27"/>
  <c r="BM136" i="27"/>
  <c r="BN136" i="27"/>
  <c r="BO136" i="27"/>
  <c r="K137" i="27"/>
  <c r="L137" i="27"/>
  <c r="M137" i="27"/>
  <c r="N137" i="27"/>
  <c r="O137" i="27"/>
  <c r="P137" i="27"/>
  <c r="Q137" i="27"/>
  <c r="R137" i="27"/>
  <c r="S137" i="27"/>
  <c r="T137" i="27"/>
  <c r="U137" i="27"/>
  <c r="V137" i="27"/>
  <c r="W137" i="27"/>
  <c r="X137" i="27"/>
  <c r="Y137" i="27"/>
  <c r="Z137" i="27"/>
  <c r="AA137" i="27"/>
  <c r="AD137" i="27"/>
  <c r="AE137" i="27"/>
  <c r="AF137" i="27"/>
  <c r="AG137" i="27"/>
  <c r="AH137" i="27"/>
  <c r="AI137" i="27"/>
  <c r="AJ137" i="27"/>
  <c r="AK137" i="27"/>
  <c r="AL137" i="27"/>
  <c r="AM137" i="27"/>
  <c r="AN137" i="27"/>
  <c r="AO137" i="27"/>
  <c r="AP137" i="27"/>
  <c r="AQ137" i="27"/>
  <c r="AR137" i="27"/>
  <c r="AS137" i="27"/>
  <c r="AT137" i="27"/>
  <c r="AU137" i="27"/>
  <c r="AV137" i="27"/>
  <c r="AW137" i="27"/>
  <c r="AX137" i="27"/>
  <c r="AY137" i="27"/>
  <c r="AZ137" i="27"/>
  <c r="BA137" i="27"/>
  <c r="BB137" i="27"/>
  <c r="BC137" i="27"/>
  <c r="BD137" i="27"/>
  <c r="BE137" i="27"/>
  <c r="BF137" i="27"/>
  <c r="BG137" i="27"/>
  <c r="BH137" i="27"/>
  <c r="BI137" i="27"/>
  <c r="BJ137" i="27"/>
  <c r="BK137" i="27"/>
  <c r="BL137" i="27"/>
  <c r="BM137" i="27"/>
  <c r="BN137" i="27"/>
  <c r="BO137" i="27"/>
  <c r="K138" i="27"/>
  <c r="L138" i="27"/>
  <c r="M138" i="27"/>
  <c r="N138" i="27"/>
  <c r="O138" i="27"/>
  <c r="P138" i="27"/>
  <c r="Q138" i="27"/>
  <c r="R138" i="27"/>
  <c r="S138" i="27"/>
  <c r="T138" i="27"/>
  <c r="U138" i="27"/>
  <c r="V138" i="27"/>
  <c r="W138" i="27"/>
  <c r="X138" i="27"/>
  <c r="Y138" i="27"/>
  <c r="Z138" i="27"/>
  <c r="AA138" i="27"/>
  <c r="AD138" i="27"/>
  <c r="AE138" i="27"/>
  <c r="AF138" i="27"/>
  <c r="AG138" i="27"/>
  <c r="AH138" i="27"/>
  <c r="AI138" i="27"/>
  <c r="AJ138" i="27"/>
  <c r="AK138" i="27"/>
  <c r="AL138" i="27"/>
  <c r="AM138" i="27"/>
  <c r="AN138" i="27"/>
  <c r="AO138" i="27"/>
  <c r="AP138" i="27"/>
  <c r="AQ138" i="27"/>
  <c r="AR138" i="27"/>
  <c r="AS138" i="27"/>
  <c r="AT138" i="27"/>
  <c r="AU138" i="27"/>
  <c r="AV138" i="27"/>
  <c r="AW138" i="27"/>
  <c r="AX138" i="27"/>
  <c r="AY138" i="27"/>
  <c r="AZ138" i="27"/>
  <c r="BA138" i="27"/>
  <c r="BB138" i="27"/>
  <c r="BC138" i="27"/>
  <c r="BD138" i="27"/>
  <c r="BE138" i="27"/>
  <c r="BF138" i="27"/>
  <c r="BG138" i="27"/>
  <c r="BH138" i="27"/>
  <c r="BI138" i="27"/>
  <c r="BJ138" i="27"/>
  <c r="BK138" i="27"/>
  <c r="BL138" i="27"/>
  <c r="BM138" i="27"/>
  <c r="BN138" i="27"/>
  <c r="BO138" i="27"/>
  <c r="K139" i="27"/>
  <c r="L139" i="27"/>
  <c r="M139" i="27"/>
  <c r="N139" i="27"/>
  <c r="O139" i="27"/>
  <c r="P139" i="27"/>
  <c r="Q139" i="27"/>
  <c r="R139" i="27"/>
  <c r="S139" i="27"/>
  <c r="T139" i="27"/>
  <c r="U139" i="27"/>
  <c r="V139" i="27"/>
  <c r="W139" i="27"/>
  <c r="X139" i="27"/>
  <c r="Y139" i="27"/>
  <c r="Z139" i="27"/>
  <c r="AA139" i="27"/>
  <c r="AD139" i="27"/>
  <c r="AE139" i="27"/>
  <c r="AF139" i="27"/>
  <c r="AG139" i="27"/>
  <c r="AH139" i="27"/>
  <c r="AI139" i="27"/>
  <c r="AJ139" i="27"/>
  <c r="AK139" i="27"/>
  <c r="AL139" i="27"/>
  <c r="AM139" i="27"/>
  <c r="AN139" i="27"/>
  <c r="AO139" i="27"/>
  <c r="AP139" i="27"/>
  <c r="AQ139" i="27"/>
  <c r="AR139" i="27"/>
  <c r="AS139" i="27"/>
  <c r="AT139" i="27"/>
  <c r="AU139" i="27"/>
  <c r="AV139" i="27"/>
  <c r="AW139" i="27"/>
  <c r="AX139" i="27"/>
  <c r="AY139" i="27"/>
  <c r="AZ139" i="27"/>
  <c r="BA139" i="27"/>
  <c r="BB139" i="27"/>
  <c r="BC139" i="27"/>
  <c r="BD139" i="27"/>
  <c r="BE139" i="27"/>
  <c r="BF139" i="27"/>
  <c r="BG139" i="27"/>
  <c r="BH139" i="27"/>
  <c r="BI139" i="27"/>
  <c r="BJ139" i="27"/>
  <c r="BK139" i="27"/>
  <c r="BL139" i="27"/>
  <c r="BM139" i="27"/>
  <c r="BN139" i="27"/>
  <c r="BO139" i="27"/>
  <c r="K140" i="27"/>
  <c r="L140" i="27"/>
  <c r="M140" i="27"/>
  <c r="N140" i="27"/>
  <c r="O140" i="27"/>
  <c r="P140" i="27"/>
  <c r="Q140" i="27"/>
  <c r="R140" i="27"/>
  <c r="S140" i="27"/>
  <c r="T140" i="27"/>
  <c r="U140" i="27"/>
  <c r="V140" i="27"/>
  <c r="W140" i="27"/>
  <c r="X140" i="27"/>
  <c r="Y140" i="27"/>
  <c r="Z140" i="27"/>
  <c r="AA140" i="27"/>
  <c r="AD140" i="27"/>
  <c r="AE140" i="27"/>
  <c r="AF140" i="27"/>
  <c r="AG140" i="27"/>
  <c r="AH140" i="27"/>
  <c r="AI140" i="27"/>
  <c r="AJ140" i="27"/>
  <c r="AK140" i="27"/>
  <c r="AL140" i="27"/>
  <c r="AM140" i="27"/>
  <c r="AN140" i="27"/>
  <c r="AO140" i="27"/>
  <c r="AP140" i="27"/>
  <c r="AQ140" i="27"/>
  <c r="AR140" i="27"/>
  <c r="AS140" i="27"/>
  <c r="AT140" i="27"/>
  <c r="AU140" i="27"/>
  <c r="AV140" i="27"/>
  <c r="AW140" i="27"/>
  <c r="AX140" i="27"/>
  <c r="AY140" i="27"/>
  <c r="AZ140" i="27"/>
  <c r="BA140" i="27"/>
  <c r="BB140" i="27"/>
  <c r="BC140" i="27"/>
  <c r="BD140" i="27"/>
  <c r="BE140" i="27"/>
  <c r="BF140" i="27"/>
  <c r="BG140" i="27"/>
  <c r="BH140" i="27"/>
  <c r="BI140" i="27"/>
  <c r="BJ140" i="27"/>
  <c r="BK140" i="27"/>
  <c r="BL140" i="27"/>
  <c r="BM140" i="27"/>
  <c r="BN140" i="27"/>
  <c r="BO140" i="27"/>
  <c r="K141" i="27"/>
  <c r="L141" i="27"/>
  <c r="M141" i="27"/>
  <c r="N141" i="27"/>
  <c r="O141" i="27"/>
  <c r="P141" i="27"/>
  <c r="Q141" i="27"/>
  <c r="R141" i="27"/>
  <c r="S141" i="27"/>
  <c r="T141" i="27"/>
  <c r="U141" i="27"/>
  <c r="V141" i="27"/>
  <c r="W141" i="27"/>
  <c r="X141" i="27"/>
  <c r="Y141" i="27"/>
  <c r="Z141" i="27"/>
  <c r="AA141" i="27"/>
  <c r="AD141" i="27"/>
  <c r="AE141" i="27"/>
  <c r="AF141" i="27"/>
  <c r="AG141" i="27"/>
  <c r="AH141" i="27"/>
  <c r="AI141" i="27"/>
  <c r="AJ141" i="27"/>
  <c r="AK141" i="27"/>
  <c r="AL141" i="27"/>
  <c r="AM141" i="27"/>
  <c r="AN141" i="27"/>
  <c r="AO141" i="27"/>
  <c r="AP141" i="27"/>
  <c r="AQ141" i="27"/>
  <c r="AR141" i="27"/>
  <c r="AS141" i="27"/>
  <c r="AT141" i="27"/>
  <c r="AU141" i="27"/>
  <c r="AV141" i="27"/>
  <c r="AW141" i="27"/>
  <c r="AX141" i="27"/>
  <c r="AY141" i="27"/>
  <c r="AZ141" i="27"/>
  <c r="BA141" i="27"/>
  <c r="BB141" i="27"/>
  <c r="BC141" i="27"/>
  <c r="BD141" i="27"/>
  <c r="BE141" i="27"/>
  <c r="BF141" i="27"/>
  <c r="BG141" i="27"/>
  <c r="BH141" i="27"/>
  <c r="BI141" i="27"/>
  <c r="BJ141" i="27"/>
  <c r="BK141" i="27"/>
  <c r="BL141" i="27"/>
  <c r="BM141" i="27"/>
  <c r="BN141" i="27"/>
  <c r="BO141" i="27"/>
  <c r="BO133" i="27"/>
  <c r="BN133" i="27"/>
  <c r="BM133" i="27"/>
  <c r="BL133" i="27"/>
  <c r="BK133" i="27"/>
  <c r="BJ133" i="27"/>
  <c r="BI133" i="27"/>
  <c r="BH133" i="27"/>
  <c r="BG133" i="27"/>
  <c r="BF133" i="27"/>
  <c r="BE133" i="27"/>
  <c r="BD133" i="27"/>
  <c r="BC133" i="27"/>
  <c r="BB133" i="27"/>
  <c r="BA133" i="27"/>
  <c r="AZ133" i="27"/>
  <c r="AY133" i="27"/>
  <c r="AX133" i="27"/>
  <c r="AW133" i="27"/>
  <c r="AV133" i="27"/>
  <c r="AU133" i="27"/>
  <c r="AT133" i="27"/>
  <c r="AS133" i="27"/>
  <c r="AR133" i="27"/>
  <c r="AQ133" i="27"/>
  <c r="AP133" i="27"/>
  <c r="AO133" i="27"/>
  <c r="AN133" i="27"/>
  <c r="AM133" i="27"/>
  <c r="AL133" i="27"/>
  <c r="AK133" i="27"/>
  <c r="AJ133" i="27"/>
  <c r="AI133" i="27"/>
  <c r="AH133" i="27"/>
  <c r="AG133" i="27"/>
  <c r="AF133" i="27"/>
  <c r="AE133" i="27"/>
  <c r="AD133" i="27"/>
  <c r="AA133" i="27"/>
  <c r="Z133" i="27"/>
  <c r="Y133" i="27"/>
  <c r="X133" i="27"/>
  <c r="W133" i="27"/>
  <c r="V133" i="27"/>
  <c r="U133" i="27"/>
  <c r="T133" i="27"/>
  <c r="S133" i="27"/>
  <c r="R133" i="27"/>
  <c r="Q133" i="27"/>
  <c r="P133" i="27"/>
  <c r="O133" i="27"/>
  <c r="N133" i="27"/>
  <c r="M133" i="27"/>
  <c r="K133" i="27"/>
  <c r="L133" i="27"/>
  <c r="K30" i="27"/>
  <c r="L30" i="27"/>
  <c r="M30" i="27"/>
  <c r="N30" i="27"/>
  <c r="O30" i="27"/>
  <c r="P30" i="27"/>
  <c r="Q30" i="27"/>
  <c r="R30" i="27"/>
  <c r="S30" i="27"/>
  <c r="T30" i="27"/>
  <c r="V30" i="27"/>
  <c r="W30" i="27"/>
  <c r="X30" i="27"/>
  <c r="Y30" i="27"/>
  <c r="Z30" i="27"/>
  <c r="AA30" i="27"/>
  <c r="AD30" i="27"/>
  <c r="AE30" i="27"/>
  <c r="AF30" i="27"/>
  <c r="AG30" i="27"/>
  <c r="AH30" i="27"/>
  <c r="AI30" i="27"/>
  <c r="AJ30" i="27"/>
  <c r="AK30" i="27"/>
  <c r="AL30" i="27"/>
  <c r="AM30" i="27"/>
  <c r="AN30" i="27"/>
  <c r="AO30" i="27"/>
  <c r="AP30" i="27"/>
  <c r="AQ30" i="27"/>
  <c r="AS30" i="27"/>
  <c r="AT30" i="27"/>
  <c r="AU30" i="27"/>
  <c r="AV30" i="27"/>
  <c r="AW30" i="27"/>
  <c r="AX30" i="27"/>
  <c r="AY30" i="27"/>
  <c r="AZ30" i="27"/>
  <c r="BA30" i="27"/>
  <c r="BB30" i="27"/>
  <c r="BC30" i="27"/>
  <c r="BD30" i="27"/>
  <c r="BE30" i="27"/>
  <c r="BF30" i="27"/>
  <c r="BG30" i="27"/>
  <c r="BH30" i="27"/>
  <c r="BI30" i="27"/>
  <c r="BJ30" i="27"/>
  <c r="BK30" i="27"/>
  <c r="BL30" i="27"/>
  <c r="BM30" i="27"/>
  <c r="BN30" i="27"/>
  <c r="BO30" i="27"/>
  <c r="K31" i="27"/>
  <c r="L31" i="27"/>
  <c r="M31" i="27"/>
  <c r="N31" i="27"/>
  <c r="O31" i="27"/>
  <c r="P31" i="27"/>
  <c r="Q31" i="27"/>
  <c r="R31" i="27"/>
  <c r="S31" i="27"/>
  <c r="T31" i="27"/>
  <c r="V31" i="27"/>
  <c r="W31" i="27"/>
  <c r="X31" i="27"/>
  <c r="Y31" i="27"/>
  <c r="Z31" i="27"/>
  <c r="AA31" i="27"/>
  <c r="AD31" i="27"/>
  <c r="AE31" i="27"/>
  <c r="AF31" i="27"/>
  <c r="AG31" i="27"/>
  <c r="AH31" i="27"/>
  <c r="AI31" i="27"/>
  <c r="AJ31" i="27"/>
  <c r="AK31" i="27"/>
  <c r="AL31" i="27"/>
  <c r="AM31" i="27"/>
  <c r="AN31" i="27"/>
  <c r="AO31" i="27"/>
  <c r="AP31" i="27"/>
  <c r="AQ31" i="27"/>
  <c r="AS31" i="27"/>
  <c r="AT31" i="27"/>
  <c r="AU31" i="27"/>
  <c r="AV31" i="27"/>
  <c r="AW31" i="27"/>
  <c r="AX31" i="27"/>
  <c r="AY31" i="27"/>
  <c r="AZ31" i="27"/>
  <c r="BA31" i="27"/>
  <c r="BB31" i="27"/>
  <c r="BC31" i="27"/>
  <c r="BD31" i="27"/>
  <c r="BE31" i="27"/>
  <c r="BF31" i="27"/>
  <c r="BG31" i="27"/>
  <c r="BH31" i="27"/>
  <c r="BI31" i="27"/>
  <c r="BJ31" i="27"/>
  <c r="BK31" i="27"/>
  <c r="BL31" i="27"/>
  <c r="BM31" i="27"/>
  <c r="BN31" i="27"/>
  <c r="BO31" i="27"/>
  <c r="K32" i="27"/>
  <c r="L32" i="27"/>
  <c r="M32" i="27"/>
  <c r="N32" i="27"/>
  <c r="O32" i="27"/>
  <c r="P32" i="27"/>
  <c r="Q32" i="27"/>
  <c r="R32" i="27"/>
  <c r="S32" i="27"/>
  <c r="T32" i="27"/>
  <c r="V32" i="27"/>
  <c r="W32" i="27"/>
  <c r="X32" i="27"/>
  <c r="Y32" i="27"/>
  <c r="Z32" i="27"/>
  <c r="AA32" i="27"/>
  <c r="AD32" i="27"/>
  <c r="AE32" i="27"/>
  <c r="AF32" i="27"/>
  <c r="AG32" i="27"/>
  <c r="AH32" i="27"/>
  <c r="AI32" i="27"/>
  <c r="AJ32" i="27"/>
  <c r="AK32" i="27"/>
  <c r="AL32" i="27"/>
  <c r="AM32" i="27"/>
  <c r="AN32" i="27"/>
  <c r="AO32" i="27"/>
  <c r="AP32" i="27"/>
  <c r="AQ32" i="27"/>
  <c r="AS32" i="27"/>
  <c r="AT32" i="27"/>
  <c r="AU32" i="27"/>
  <c r="AV32" i="27"/>
  <c r="AW32" i="27"/>
  <c r="AX32" i="27"/>
  <c r="AY32" i="27"/>
  <c r="AZ32" i="27"/>
  <c r="BA32" i="27"/>
  <c r="BB32" i="27"/>
  <c r="BC32" i="27"/>
  <c r="BD32" i="27"/>
  <c r="BE32" i="27"/>
  <c r="BF32" i="27"/>
  <c r="BG32" i="27"/>
  <c r="BH32" i="27"/>
  <c r="BI32" i="27"/>
  <c r="BJ32" i="27"/>
  <c r="BK32" i="27"/>
  <c r="BL32" i="27"/>
  <c r="BM32" i="27"/>
  <c r="BN32" i="27"/>
  <c r="BO32" i="27"/>
  <c r="K33" i="27"/>
  <c r="L33" i="27"/>
  <c r="M33" i="27"/>
  <c r="N33" i="27"/>
  <c r="O33" i="27"/>
  <c r="P33" i="27"/>
  <c r="Q33" i="27"/>
  <c r="R33" i="27"/>
  <c r="S33" i="27"/>
  <c r="T33" i="27"/>
  <c r="V33" i="27"/>
  <c r="W33" i="27"/>
  <c r="X33" i="27"/>
  <c r="Y33" i="27"/>
  <c r="Z33" i="27"/>
  <c r="AA33" i="27"/>
  <c r="AD33" i="27"/>
  <c r="AE33" i="27"/>
  <c r="AF33" i="27"/>
  <c r="AG33" i="27"/>
  <c r="AH33" i="27"/>
  <c r="AI33" i="27"/>
  <c r="AJ33" i="27"/>
  <c r="AK33" i="27"/>
  <c r="AL33" i="27"/>
  <c r="AM33" i="27"/>
  <c r="AN33" i="27"/>
  <c r="AO33" i="27"/>
  <c r="AP33" i="27"/>
  <c r="AQ33" i="27"/>
  <c r="AS33" i="27"/>
  <c r="AT33" i="27"/>
  <c r="AU33" i="27"/>
  <c r="AV33" i="27"/>
  <c r="AW33" i="27"/>
  <c r="AX33" i="27"/>
  <c r="AY33" i="27"/>
  <c r="AZ33" i="27"/>
  <c r="BA33" i="27"/>
  <c r="BB33" i="27"/>
  <c r="BC33" i="27"/>
  <c r="BD33" i="27"/>
  <c r="BE33" i="27"/>
  <c r="BF33" i="27"/>
  <c r="BG33" i="27"/>
  <c r="BH33" i="27"/>
  <c r="BI33" i="27"/>
  <c r="BJ33" i="27"/>
  <c r="BK33" i="27"/>
  <c r="BL33" i="27"/>
  <c r="BM33" i="27"/>
  <c r="BN33" i="27"/>
  <c r="BO33" i="27"/>
  <c r="K35" i="27"/>
  <c r="L35" i="27"/>
  <c r="M35" i="27"/>
  <c r="N35" i="27"/>
  <c r="O35" i="27"/>
  <c r="P35" i="27"/>
  <c r="Q35" i="27"/>
  <c r="R35" i="27"/>
  <c r="S35" i="27"/>
  <c r="T35" i="27"/>
  <c r="V35" i="27"/>
  <c r="W35" i="27"/>
  <c r="X35" i="27"/>
  <c r="Y35" i="27"/>
  <c r="Z35" i="27"/>
  <c r="AA35" i="27"/>
  <c r="AD35" i="27"/>
  <c r="AE35" i="27"/>
  <c r="AF35" i="27"/>
  <c r="AG35" i="27"/>
  <c r="AH35" i="27"/>
  <c r="AI35" i="27"/>
  <c r="AJ35" i="27"/>
  <c r="AK35" i="27"/>
  <c r="AL35" i="27"/>
  <c r="AM35" i="27"/>
  <c r="AN35" i="27"/>
  <c r="AO35" i="27"/>
  <c r="AP35" i="27"/>
  <c r="AQ35" i="27"/>
  <c r="AS35" i="27"/>
  <c r="AT35" i="27"/>
  <c r="AU35" i="27"/>
  <c r="AV35" i="27"/>
  <c r="AW35" i="27"/>
  <c r="AX35" i="27"/>
  <c r="AY35" i="27"/>
  <c r="AZ35" i="27"/>
  <c r="BA35" i="27"/>
  <c r="BB35" i="27"/>
  <c r="BC35" i="27"/>
  <c r="BD35" i="27"/>
  <c r="BE35" i="27"/>
  <c r="BF35" i="27"/>
  <c r="BG35" i="27"/>
  <c r="BH35" i="27"/>
  <c r="BI35" i="27"/>
  <c r="BJ35" i="27"/>
  <c r="BK35" i="27"/>
  <c r="BL35" i="27"/>
  <c r="BM35" i="27"/>
  <c r="BN35" i="27"/>
  <c r="BO35" i="27"/>
  <c r="K36" i="27"/>
  <c r="L36" i="27"/>
  <c r="M36" i="27"/>
  <c r="N36" i="27"/>
  <c r="O36" i="27"/>
  <c r="P36" i="27"/>
  <c r="Q36" i="27"/>
  <c r="R36" i="27"/>
  <c r="S36" i="27"/>
  <c r="T36" i="27"/>
  <c r="V36" i="27"/>
  <c r="W36" i="27"/>
  <c r="X36" i="27"/>
  <c r="Y36" i="27"/>
  <c r="Z36" i="27"/>
  <c r="AA36" i="27"/>
  <c r="AD36" i="27"/>
  <c r="AE36" i="27"/>
  <c r="AF36" i="27"/>
  <c r="AG36" i="27"/>
  <c r="AH36" i="27"/>
  <c r="AI36" i="27"/>
  <c r="AJ36" i="27"/>
  <c r="AK36" i="27"/>
  <c r="AL36" i="27"/>
  <c r="AM36" i="27"/>
  <c r="AN36" i="27"/>
  <c r="AO36" i="27"/>
  <c r="AP36" i="27"/>
  <c r="AQ36" i="27"/>
  <c r="AS36" i="27"/>
  <c r="AT36" i="27"/>
  <c r="AU36" i="27"/>
  <c r="AV36" i="27"/>
  <c r="AW36" i="27"/>
  <c r="AX36" i="27"/>
  <c r="AY36" i="27"/>
  <c r="AZ36" i="27"/>
  <c r="BA36" i="27"/>
  <c r="BB36" i="27"/>
  <c r="BC36" i="27"/>
  <c r="BD36" i="27"/>
  <c r="BE36" i="27"/>
  <c r="BF36" i="27"/>
  <c r="BG36" i="27"/>
  <c r="BH36" i="27"/>
  <c r="BI36" i="27"/>
  <c r="BJ36" i="27"/>
  <c r="BK36" i="27"/>
  <c r="BL36" i="27"/>
  <c r="BM36" i="27"/>
  <c r="BN36" i="27"/>
  <c r="BO36" i="27"/>
  <c r="K37" i="27"/>
  <c r="L37" i="27"/>
  <c r="M37" i="27"/>
  <c r="N37" i="27"/>
  <c r="O37" i="27"/>
  <c r="P37" i="27"/>
  <c r="Q37" i="27"/>
  <c r="R37" i="27"/>
  <c r="S37" i="27"/>
  <c r="T37" i="27"/>
  <c r="V37" i="27"/>
  <c r="W37" i="27"/>
  <c r="X37" i="27"/>
  <c r="Y37" i="27"/>
  <c r="Z37" i="27"/>
  <c r="AA37" i="27"/>
  <c r="AD37" i="27"/>
  <c r="AE37" i="27"/>
  <c r="AF37" i="27"/>
  <c r="AG37" i="27"/>
  <c r="AH37" i="27"/>
  <c r="AI37" i="27"/>
  <c r="AJ37" i="27"/>
  <c r="AK37" i="27"/>
  <c r="AL37" i="27"/>
  <c r="AM37" i="27"/>
  <c r="AN37" i="27"/>
  <c r="AO37" i="27"/>
  <c r="AP37" i="27"/>
  <c r="AQ37" i="27"/>
  <c r="AS37" i="27"/>
  <c r="AT37" i="27"/>
  <c r="AU37" i="27"/>
  <c r="AV37" i="27"/>
  <c r="AW37" i="27"/>
  <c r="AX37" i="27"/>
  <c r="AY37" i="27"/>
  <c r="AZ37" i="27"/>
  <c r="BA37" i="27"/>
  <c r="BB37" i="27"/>
  <c r="BC37" i="27"/>
  <c r="BD37" i="27"/>
  <c r="BE37" i="27"/>
  <c r="BF37" i="27"/>
  <c r="BG37" i="27"/>
  <c r="BH37" i="27"/>
  <c r="BI37" i="27"/>
  <c r="BJ37" i="27"/>
  <c r="BK37" i="27"/>
  <c r="BL37" i="27"/>
  <c r="BM37" i="27"/>
  <c r="BN37" i="27"/>
  <c r="BO37" i="27"/>
  <c r="K38" i="27"/>
  <c r="L38" i="27"/>
  <c r="M38" i="27"/>
  <c r="N38" i="27"/>
  <c r="O38" i="27"/>
  <c r="P38" i="27"/>
  <c r="Q38" i="27"/>
  <c r="R38" i="27"/>
  <c r="S38" i="27"/>
  <c r="T38" i="27"/>
  <c r="V38" i="27"/>
  <c r="W38" i="27"/>
  <c r="X38" i="27"/>
  <c r="Y38" i="27"/>
  <c r="Z38" i="27"/>
  <c r="AA38" i="27"/>
  <c r="AD38" i="27"/>
  <c r="AE38" i="27"/>
  <c r="AF38" i="27"/>
  <c r="AG38" i="27"/>
  <c r="AH38" i="27"/>
  <c r="AI38" i="27"/>
  <c r="AJ38" i="27"/>
  <c r="AK38" i="27"/>
  <c r="AL38" i="27"/>
  <c r="AM38" i="27"/>
  <c r="AN38" i="27"/>
  <c r="AO38" i="27"/>
  <c r="AP38" i="27"/>
  <c r="AQ38" i="27"/>
  <c r="AS38" i="27"/>
  <c r="AT38" i="27"/>
  <c r="AU38" i="27"/>
  <c r="AV38" i="27"/>
  <c r="AW38" i="27"/>
  <c r="AX38" i="27"/>
  <c r="AY38" i="27"/>
  <c r="AZ38" i="27"/>
  <c r="BA38" i="27"/>
  <c r="BB38" i="27"/>
  <c r="BC38" i="27"/>
  <c r="BD38" i="27"/>
  <c r="BE38" i="27"/>
  <c r="BF38" i="27"/>
  <c r="BG38" i="27"/>
  <c r="BH38" i="27"/>
  <c r="BI38" i="27"/>
  <c r="BJ38" i="27"/>
  <c r="BK38" i="27"/>
  <c r="BL38" i="27"/>
  <c r="BM38" i="27"/>
  <c r="BN38" i="27"/>
  <c r="BO38" i="27"/>
  <c r="K39" i="27"/>
  <c r="L39" i="27"/>
  <c r="M39" i="27"/>
  <c r="N39" i="27"/>
  <c r="O39" i="27"/>
  <c r="P39" i="27"/>
  <c r="Q39" i="27"/>
  <c r="R39" i="27"/>
  <c r="S39" i="27"/>
  <c r="T39" i="27"/>
  <c r="V39" i="27"/>
  <c r="W39" i="27"/>
  <c r="X39" i="27"/>
  <c r="Y39" i="27"/>
  <c r="Z39" i="27"/>
  <c r="AA39" i="27"/>
  <c r="AD39" i="27"/>
  <c r="AE39" i="27"/>
  <c r="AF39" i="27"/>
  <c r="AG39" i="27"/>
  <c r="AH39" i="27"/>
  <c r="AI39" i="27"/>
  <c r="AJ39" i="27"/>
  <c r="AK39" i="27"/>
  <c r="AL39" i="27"/>
  <c r="AM39" i="27"/>
  <c r="AN39" i="27"/>
  <c r="AO39" i="27"/>
  <c r="AP39" i="27"/>
  <c r="AQ39" i="27"/>
  <c r="AS39" i="27"/>
  <c r="AT39" i="27"/>
  <c r="AU39" i="27"/>
  <c r="AV39" i="27"/>
  <c r="AW39" i="27"/>
  <c r="AX39" i="27"/>
  <c r="AY39" i="27"/>
  <c r="AZ39" i="27"/>
  <c r="BA39" i="27"/>
  <c r="BB39" i="27"/>
  <c r="BC39" i="27"/>
  <c r="BD39" i="27"/>
  <c r="BE39" i="27"/>
  <c r="BF39" i="27"/>
  <c r="BG39" i="27"/>
  <c r="BH39" i="27"/>
  <c r="BI39" i="27"/>
  <c r="BJ39" i="27"/>
  <c r="BK39" i="27"/>
  <c r="BL39" i="27"/>
  <c r="BM39" i="27"/>
  <c r="BN39" i="27"/>
  <c r="BO39" i="27"/>
  <c r="K41" i="27"/>
  <c r="L41" i="27"/>
  <c r="M41" i="27"/>
  <c r="N41" i="27"/>
  <c r="O41" i="27"/>
  <c r="P41" i="27"/>
  <c r="Q41" i="27"/>
  <c r="R41" i="27"/>
  <c r="S41" i="27"/>
  <c r="T41" i="27"/>
  <c r="V41" i="27"/>
  <c r="W41" i="27"/>
  <c r="X41" i="27"/>
  <c r="Y41" i="27"/>
  <c r="Z41" i="27"/>
  <c r="AA41" i="27"/>
  <c r="AD41" i="27"/>
  <c r="AE41" i="27"/>
  <c r="AF41" i="27"/>
  <c r="AG41" i="27"/>
  <c r="AH41" i="27"/>
  <c r="AI41" i="27"/>
  <c r="AJ41" i="27"/>
  <c r="AK41" i="27"/>
  <c r="AL41" i="27"/>
  <c r="AM41" i="27"/>
  <c r="AN41" i="27"/>
  <c r="AO41" i="27"/>
  <c r="AP41" i="27"/>
  <c r="AQ41" i="27"/>
  <c r="AS41" i="27"/>
  <c r="AT41" i="27"/>
  <c r="AU41" i="27"/>
  <c r="AV41" i="27"/>
  <c r="AW41" i="27"/>
  <c r="AX41" i="27"/>
  <c r="AY41" i="27"/>
  <c r="AZ41" i="27"/>
  <c r="BA41" i="27"/>
  <c r="BB41" i="27"/>
  <c r="BC41" i="27"/>
  <c r="BD41" i="27"/>
  <c r="BE41" i="27"/>
  <c r="BF41" i="27"/>
  <c r="BG41" i="27"/>
  <c r="BH41" i="27"/>
  <c r="BI41" i="27"/>
  <c r="BJ41" i="27"/>
  <c r="BK41" i="27"/>
  <c r="BL41" i="27"/>
  <c r="BM41" i="27"/>
  <c r="BN41" i="27"/>
  <c r="BO41" i="27"/>
  <c r="K42" i="27"/>
  <c r="L42" i="27"/>
  <c r="M42" i="27"/>
  <c r="N42" i="27"/>
  <c r="O42" i="27"/>
  <c r="P42" i="27"/>
  <c r="Q42" i="27"/>
  <c r="R42" i="27"/>
  <c r="S42" i="27"/>
  <c r="T42" i="27"/>
  <c r="V42" i="27"/>
  <c r="W42" i="27"/>
  <c r="X42" i="27"/>
  <c r="Y42" i="27"/>
  <c r="Z42" i="27"/>
  <c r="AA42" i="27"/>
  <c r="AD42" i="27"/>
  <c r="AE42" i="27"/>
  <c r="AF42" i="27"/>
  <c r="AG42" i="27"/>
  <c r="AH42" i="27"/>
  <c r="AI42" i="27"/>
  <c r="AJ42" i="27"/>
  <c r="AK42" i="27"/>
  <c r="AL42" i="27"/>
  <c r="AM42" i="27"/>
  <c r="AN42" i="27"/>
  <c r="AO42" i="27"/>
  <c r="AP42" i="27"/>
  <c r="AQ42" i="27"/>
  <c r="AS42" i="27"/>
  <c r="AT42" i="27"/>
  <c r="AU42" i="27"/>
  <c r="AV42" i="27"/>
  <c r="AW42" i="27"/>
  <c r="AX42" i="27"/>
  <c r="AY42" i="27"/>
  <c r="AZ42" i="27"/>
  <c r="BA42" i="27"/>
  <c r="BB42" i="27"/>
  <c r="BC42" i="27"/>
  <c r="BD42" i="27"/>
  <c r="BE42" i="27"/>
  <c r="BF42" i="27"/>
  <c r="BG42" i="27"/>
  <c r="BH42" i="27"/>
  <c r="BI42" i="27"/>
  <c r="BJ42" i="27"/>
  <c r="BK42" i="27"/>
  <c r="BL42" i="27"/>
  <c r="BM42" i="27"/>
  <c r="BN42" i="27"/>
  <c r="BO42" i="27"/>
  <c r="K43" i="27"/>
  <c r="L43" i="27"/>
  <c r="M43" i="27"/>
  <c r="N43" i="27"/>
  <c r="O43" i="27"/>
  <c r="P43" i="27"/>
  <c r="Q43" i="27"/>
  <c r="R43" i="27"/>
  <c r="S43" i="27"/>
  <c r="T43" i="27"/>
  <c r="V43" i="27"/>
  <c r="W43" i="27"/>
  <c r="X43" i="27"/>
  <c r="Y43" i="27"/>
  <c r="Z43" i="27"/>
  <c r="AA43" i="27"/>
  <c r="AD43" i="27"/>
  <c r="AE43" i="27"/>
  <c r="AF43" i="27"/>
  <c r="AG43" i="27"/>
  <c r="AH43" i="27"/>
  <c r="AI43" i="27"/>
  <c r="AJ43" i="27"/>
  <c r="AK43" i="27"/>
  <c r="AL43" i="27"/>
  <c r="AM43" i="27"/>
  <c r="AN43" i="27"/>
  <c r="AO43" i="27"/>
  <c r="AP43" i="27"/>
  <c r="AQ43" i="27"/>
  <c r="AS43" i="27"/>
  <c r="AT43" i="27"/>
  <c r="AU43" i="27"/>
  <c r="AV43" i="27"/>
  <c r="AW43" i="27"/>
  <c r="AX43" i="27"/>
  <c r="AY43" i="27"/>
  <c r="AZ43" i="27"/>
  <c r="BA43" i="27"/>
  <c r="BB43" i="27"/>
  <c r="BC43" i="27"/>
  <c r="BD43" i="27"/>
  <c r="BE43" i="27"/>
  <c r="BF43" i="27"/>
  <c r="BG43" i="27"/>
  <c r="BH43" i="27"/>
  <c r="BI43" i="27"/>
  <c r="BJ43" i="27"/>
  <c r="BK43" i="27"/>
  <c r="BL43" i="27"/>
  <c r="BM43" i="27"/>
  <c r="BN43" i="27"/>
  <c r="BO43" i="27"/>
  <c r="K44" i="27"/>
  <c r="L44" i="27"/>
  <c r="M44" i="27"/>
  <c r="N44" i="27"/>
  <c r="O44" i="27"/>
  <c r="P44" i="27"/>
  <c r="Q44" i="27"/>
  <c r="R44" i="27"/>
  <c r="S44" i="27"/>
  <c r="T44" i="27"/>
  <c r="V44" i="27"/>
  <c r="W44" i="27"/>
  <c r="X44" i="27"/>
  <c r="Y44" i="27"/>
  <c r="Z44" i="27"/>
  <c r="AA44" i="27"/>
  <c r="AD44" i="27"/>
  <c r="AE44" i="27"/>
  <c r="AF44" i="27"/>
  <c r="AG44" i="27"/>
  <c r="AH44" i="27"/>
  <c r="AI44" i="27"/>
  <c r="AJ44" i="27"/>
  <c r="AK44" i="27"/>
  <c r="AL44" i="27"/>
  <c r="AM44" i="27"/>
  <c r="AN44" i="27"/>
  <c r="AO44" i="27"/>
  <c r="AP44" i="27"/>
  <c r="AQ44" i="27"/>
  <c r="AS44" i="27"/>
  <c r="AT44" i="27"/>
  <c r="AU44" i="27"/>
  <c r="AV44" i="27"/>
  <c r="AW44" i="27"/>
  <c r="AX44" i="27"/>
  <c r="AY44" i="27"/>
  <c r="AZ44" i="27"/>
  <c r="BA44" i="27"/>
  <c r="BB44" i="27"/>
  <c r="BC44" i="27"/>
  <c r="BD44" i="27"/>
  <c r="BE44" i="27"/>
  <c r="BF44" i="27"/>
  <c r="BG44" i="27"/>
  <c r="BH44" i="27"/>
  <c r="BI44" i="27"/>
  <c r="BJ44" i="27"/>
  <c r="BK44" i="27"/>
  <c r="BL44" i="27"/>
  <c r="BM44" i="27"/>
  <c r="BN44" i="27"/>
  <c r="BO44" i="27"/>
  <c r="K45" i="27"/>
  <c r="L45" i="27"/>
  <c r="M45" i="27"/>
  <c r="N45" i="27"/>
  <c r="O45" i="27"/>
  <c r="P45" i="27"/>
  <c r="Q45" i="27"/>
  <c r="R45" i="27"/>
  <c r="S45" i="27"/>
  <c r="T45" i="27"/>
  <c r="V45" i="27"/>
  <c r="W45" i="27"/>
  <c r="X45" i="27"/>
  <c r="Y45" i="27"/>
  <c r="Z45" i="27"/>
  <c r="AA45" i="27"/>
  <c r="AD45" i="27"/>
  <c r="AE45" i="27"/>
  <c r="AF45" i="27"/>
  <c r="AG45" i="27"/>
  <c r="AH45" i="27"/>
  <c r="AI45" i="27"/>
  <c r="AJ45" i="27"/>
  <c r="AK45" i="27"/>
  <c r="AL45" i="27"/>
  <c r="AM45" i="27"/>
  <c r="AN45" i="27"/>
  <c r="AO45" i="27"/>
  <c r="AP45" i="27"/>
  <c r="AQ45" i="27"/>
  <c r="AS45" i="27"/>
  <c r="AT45" i="27"/>
  <c r="AU45" i="27"/>
  <c r="AV45" i="27"/>
  <c r="AW45" i="27"/>
  <c r="AX45" i="27"/>
  <c r="AY45" i="27"/>
  <c r="AZ45" i="27"/>
  <c r="BA45" i="27"/>
  <c r="BB45" i="27"/>
  <c r="BC45" i="27"/>
  <c r="BD45" i="27"/>
  <c r="BE45" i="27"/>
  <c r="BF45" i="27"/>
  <c r="BG45" i="27"/>
  <c r="BH45" i="27"/>
  <c r="BI45" i="27"/>
  <c r="BJ45" i="27"/>
  <c r="BK45" i="27"/>
  <c r="BL45" i="27"/>
  <c r="BM45" i="27"/>
  <c r="BN45" i="27"/>
  <c r="BO45" i="27"/>
  <c r="K46" i="27"/>
  <c r="L46" i="27"/>
  <c r="M46" i="27"/>
  <c r="N46" i="27"/>
  <c r="O46" i="27"/>
  <c r="P46" i="27"/>
  <c r="Q46" i="27"/>
  <c r="R46" i="27"/>
  <c r="S46" i="27"/>
  <c r="T46" i="27"/>
  <c r="V46" i="27"/>
  <c r="W46" i="27"/>
  <c r="X46" i="27"/>
  <c r="Y46" i="27"/>
  <c r="Z46" i="27"/>
  <c r="AA46" i="27"/>
  <c r="AD46" i="27"/>
  <c r="AE46" i="27"/>
  <c r="AF46" i="27"/>
  <c r="AG46" i="27"/>
  <c r="AH46" i="27"/>
  <c r="AI46" i="27"/>
  <c r="AJ46" i="27"/>
  <c r="AK46" i="27"/>
  <c r="AL46" i="27"/>
  <c r="AM46" i="27"/>
  <c r="AN46" i="27"/>
  <c r="AO46" i="27"/>
  <c r="AP46" i="27"/>
  <c r="AQ46" i="27"/>
  <c r="AS46" i="27"/>
  <c r="AT46" i="27"/>
  <c r="AU46" i="27"/>
  <c r="AV46" i="27"/>
  <c r="AW46" i="27"/>
  <c r="AX46" i="27"/>
  <c r="AY46" i="27"/>
  <c r="AZ46" i="27"/>
  <c r="BA46" i="27"/>
  <c r="BB46" i="27"/>
  <c r="BC46" i="27"/>
  <c r="BD46" i="27"/>
  <c r="BE46" i="27"/>
  <c r="BF46" i="27"/>
  <c r="BG46" i="27"/>
  <c r="BH46" i="27"/>
  <c r="BI46" i="27"/>
  <c r="BJ46" i="27"/>
  <c r="BK46" i="27"/>
  <c r="BL46" i="27"/>
  <c r="BM46" i="27"/>
  <c r="BN46" i="27"/>
  <c r="BO46" i="27"/>
  <c r="K47" i="27"/>
  <c r="L47" i="27"/>
  <c r="M47" i="27"/>
  <c r="N47" i="27"/>
  <c r="O47" i="27"/>
  <c r="P47" i="27"/>
  <c r="Q47" i="27"/>
  <c r="R47" i="27"/>
  <c r="S47" i="27"/>
  <c r="T47" i="27"/>
  <c r="V47" i="27"/>
  <c r="W47" i="27"/>
  <c r="X47" i="27"/>
  <c r="Y47" i="27"/>
  <c r="Z47" i="27"/>
  <c r="AA47" i="27"/>
  <c r="AD47" i="27"/>
  <c r="AE47" i="27"/>
  <c r="AF47" i="27"/>
  <c r="AG47" i="27"/>
  <c r="AH47" i="27"/>
  <c r="AI47" i="27"/>
  <c r="AJ47" i="27"/>
  <c r="AK47" i="27"/>
  <c r="AL47" i="27"/>
  <c r="AM47" i="27"/>
  <c r="AN47" i="27"/>
  <c r="AO47" i="27"/>
  <c r="AP47" i="27"/>
  <c r="AQ47" i="27"/>
  <c r="AS47" i="27"/>
  <c r="AT47" i="27"/>
  <c r="AU47" i="27"/>
  <c r="AV47" i="27"/>
  <c r="AW47" i="27"/>
  <c r="AX47" i="27"/>
  <c r="AY47" i="27"/>
  <c r="AZ47" i="27"/>
  <c r="BA47" i="27"/>
  <c r="BB47" i="27"/>
  <c r="BC47" i="27"/>
  <c r="BD47" i="27"/>
  <c r="BE47" i="27"/>
  <c r="BF47" i="27"/>
  <c r="BG47" i="27"/>
  <c r="BH47" i="27"/>
  <c r="BI47" i="27"/>
  <c r="BJ47" i="27"/>
  <c r="BK47" i="27"/>
  <c r="BL47" i="27"/>
  <c r="BM47" i="27"/>
  <c r="BN47" i="27"/>
  <c r="BO47" i="27"/>
  <c r="K48" i="27"/>
  <c r="L48" i="27"/>
  <c r="M48" i="27"/>
  <c r="N48" i="27"/>
  <c r="O48" i="27"/>
  <c r="P48" i="27"/>
  <c r="Q48" i="27"/>
  <c r="R48" i="27"/>
  <c r="S48" i="27"/>
  <c r="T48" i="27"/>
  <c r="V48" i="27"/>
  <c r="W48" i="27"/>
  <c r="X48" i="27"/>
  <c r="Y48" i="27"/>
  <c r="Z48" i="27"/>
  <c r="AA48" i="27"/>
  <c r="AD48" i="27"/>
  <c r="AE48" i="27"/>
  <c r="AF48" i="27"/>
  <c r="AG48" i="27"/>
  <c r="AH48" i="27"/>
  <c r="AI48" i="27"/>
  <c r="AJ48" i="27"/>
  <c r="AK48" i="27"/>
  <c r="AL48" i="27"/>
  <c r="AM48" i="27"/>
  <c r="AN48" i="27"/>
  <c r="AO48" i="27"/>
  <c r="AP48" i="27"/>
  <c r="AQ48" i="27"/>
  <c r="AS48" i="27"/>
  <c r="AT48" i="27"/>
  <c r="AU48" i="27"/>
  <c r="AV48" i="27"/>
  <c r="AW48" i="27"/>
  <c r="AX48" i="27"/>
  <c r="AY48" i="27"/>
  <c r="AZ48" i="27"/>
  <c r="BA48" i="27"/>
  <c r="BB48" i="27"/>
  <c r="BC48" i="27"/>
  <c r="BD48" i="27"/>
  <c r="BE48" i="27"/>
  <c r="BF48" i="27"/>
  <c r="BG48" i="27"/>
  <c r="BH48" i="27"/>
  <c r="BI48" i="27"/>
  <c r="BJ48" i="27"/>
  <c r="BK48" i="27"/>
  <c r="BL48" i="27"/>
  <c r="BM48" i="27"/>
  <c r="BN48" i="27"/>
  <c r="BO48" i="27"/>
  <c r="K49" i="27"/>
  <c r="L49" i="27"/>
  <c r="M49" i="27"/>
  <c r="N49" i="27"/>
  <c r="O49" i="27"/>
  <c r="P49" i="27"/>
  <c r="Q49" i="27"/>
  <c r="R49" i="27"/>
  <c r="S49" i="27"/>
  <c r="T49" i="27"/>
  <c r="V49" i="27"/>
  <c r="W49" i="27"/>
  <c r="X49" i="27"/>
  <c r="Y49" i="27"/>
  <c r="Z49" i="27"/>
  <c r="AA49" i="27"/>
  <c r="AD49" i="27"/>
  <c r="AE49" i="27"/>
  <c r="AF49" i="27"/>
  <c r="AG49" i="27"/>
  <c r="AH49" i="27"/>
  <c r="AI49" i="27"/>
  <c r="AJ49" i="27"/>
  <c r="AK49" i="27"/>
  <c r="AL49" i="27"/>
  <c r="AM49" i="27"/>
  <c r="AN49" i="27"/>
  <c r="AO49" i="27"/>
  <c r="AP49" i="27"/>
  <c r="AQ49" i="27"/>
  <c r="AS49" i="27"/>
  <c r="AT49" i="27"/>
  <c r="AU49" i="27"/>
  <c r="AV49" i="27"/>
  <c r="AW49" i="27"/>
  <c r="AX49" i="27"/>
  <c r="AY49" i="27"/>
  <c r="AZ49" i="27"/>
  <c r="BA49" i="27"/>
  <c r="BB49" i="27"/>
  <c r="BC49" i="27"/>
  <c r="BD49" i="27"/>
  <c r="BE49" i="27"/>
  <c r="BF49" i="27"/>
  <c r="BG49" i="27"/>
  <c r="BH49" i="27"/>
  <c r="BI49" i="27"/>
  <c r="BJ49" i="27"/>
  <c r="BK49" i="27"/>
  <c r="BL49" i="27"/>
  <c r="BM49" i="27"/>
  <c r="BN49" i="27"/>
  <c r="BO49" i="27"/>
  <c r="K50" i="27"/>
  <c r="L50" i="27"/>
  <c r="M50" i="27"/>
  <c r="N50" i="27"/>
  <c r="O50" i="27"/>
  <c r="P50" i="27"/>
  <c r="Q50" i="27"/>
  <c r="R50" i="27"/>
  <c r="S50" i="27"/>
  <c r="T50" i="27"/>
  <c r="V50" i="27"/>
  <c r="W50" i="27"/>
  <c r="X50" i="27"/>
  <c r="Y50" i="27"/>
  <c r="Z50" i="27"/>
  <c r="AA50" i="27"/>
  <c r="AD50" i="27"/>
  <c r="AE50" i="27"/>
  <c r="AF50" i="27"/>
  <c r="AG50" i="27"/>
  <c r="AH50" i="27"/>
  <c r="AI50" i="27"/>
  <c r="AJ50" i="27"/>
  <c r="AK50" i="27"/>
  <c r="AL50" i="27"/>
  <c r="AM50" i="27"/>
  <c r="AN50" i="27"/>
  <c r="AO50" i="27"/>
  <c r="AP50" i="27"/>
  <c r="AQ50" i="27"/>
  <c r="AS50" i="27"/>
  <c r="AT50" i="27"/>
  <c r="AU50" i="27"/>
  <c r="AV50" i="27"/>
  <c r="AW50" i="27"/>
  <c r="AX50" i="27"/>
  <c r="AY50" i="27"/>
  <c r="AZ50" i="27"/>
  <c r="BA50" i="27"/>
  <c r="BB50" i="27"/>
  <c r="BC50" i="27"/>
  <c r="BD50" i="27"/>
  <c r="BE50" i="27"/>
  <c r="BF50" i="27"/>
  <c r="BG50" i="27"/>
  <c r="BH50" i="27"/>
  <c r="BI50" i="27"/>
  <c r="BJ50" i="27"/>
  <c r="BK50" i="27"/>
  <c r="BL50" i="27"/>
  <c r="BM50" i="27"/>
  <c r="BN50" i="27"/>
  <c r="BO50" i="27"/>
  <c r="K51" i="27"/>
  <c r="L51" i="27"/>
  <c r="M51" i="27"/>
  <c r="N51" i="27"/>
  <c r="O51" i="27"/>
  <c r="P51" i="27"/>
  <c r="Q51" i="27"/>
  <c r="R51" i="27"/>
  <c r="S51" i="27"/>
  <c r="T51" i="27"/>
  <c r="V51" i="27"/>
  <c r="W51" i="27"/>
  <c r="X51" i="27"/>
  <c r="Y51" i="27"/>
  <c r="Z51" i="27"/>
  <c r="AA51" i="27"/>
  <c r="AD51" i="27"/>
  <c r="AE51" i="27"/>
  <c r="AF51" i="27"/>
  <c r="AG51" i="27"/>
  <c r="AH51" i="27"/>
  <c r="AI51" i="27"/>
  <c r="AJ51" i="27"/>
  <c r="AK51" i="27"/>
  <c r="AL51" i="27"/>
  <c r="AM51" i="27"/>
  <c r="AN51" i="27"/>
  <c r="AO51" i="27"/>
  <c r="AP51" i="27"/>
  <c r="AQ51" i="27"/>
  <c r="AS51" i="27"/>
  <c r="AT51" i="27"/>
  <c r="AU51" i="27"/>
  <c r="AV51" i="27"/>
  <c r="AW51" i="27"/>
  <c r="AX51" i="27"/>
  <c r="AY51" i="27"/>
  <c r="AZ51" i="27"/>
  <c r="BA51" i="27"/>
  <c r="BB51" i="27"/>
  <c r="BC51" i="27"/>
  <c r="BD51" i="27"/>
  <c r="BE51" i="27"/>
  <c r="BF51" i="27"/>
  <c r="BG51" i="27"/>
  <c r="BH51" i="27"/>
  <c r="BI51" i="27"/>
  <c r="BJ51" i="27"/>
  <c r="BK51" i="27"/>
  <c r="BL51" i="27"/>
  <c r="BM51" i="27"/>
  <c r="BN51" i="27"/>
  <c r="BO51" i="27"/>
  <c r="K52" i="27"/>
  <c r="L52" i="27"/>
  <c r="M52" i="27"/>
  <c r="N52" i="27"/>
  <c r="O52" i="27"/>
  <c r="P52" i="27"/>
  <c r="Q52" i="27"/>
  <c r="R52" i="27"/>
  <c r="S52" i="27"/>
  <c r="T52" i="27"/>
  <c r="V52" i="27"/>
  <c r="W52" i="27"/>
  <c r="X52" i="27"/>
  <c r="Y52" i="27"/>
  <c r="Z52" i="27"/>
  <c r="AA52" i="27"/>
  <c r="AD52" i="27"/>
  <c r="AE52" i="27"/>
  <c r="AF52" i="27"/>
  <c r="AG52" i="27"/>
  <c r="AH52" i="27"/>
  <c r="AI52" i="27"/>
  <c r="AJ52" i="27"/>
  <c r="AK52" i="27"/>
  <c r="AL52" i="27"/>
  <c r="AM52" i="27"/>
  <c r="AN52" i="27"/>
  <c r="AO52" i="27"/>
  <c r="AP52" i="27"/>
  <c r="AQ52" i="27"/>
  <c r="AS52" i="27"/>
  <c r="AT52" i="27"/>
  <c r="AU52" i="27"/>
  <c r="AV52" i="27"/>
  <c r="AW52" i="27"/>
  <c r="AX52" i="27"/>
  <c r="AY52" i="27"/>
  <c r="AZ52" i="27"/>
  <c r="BA52" i="27"/>
  <c r="BB52" i="27"/>
  <c r="BC52" i="27"/>
  <c r="BD52" i="27"/>
  <c r="BE52" i="27"/>
  <c r="BF52" i="27"/>
  <c r="BG52" i="27"/>
  <c r="BH52" i="27"/>
  <c r="BI52" i="27"/>
  <c r="BJ52" i="27"/>
  <c r="BK52" i="27"/>
  <c r="BL52" i="27"/>
  <c r="BM52" i="27"/>
  <c r="BN52" i="27"/>
  <c r="BO52" i="27"/>
  <c r="K53" i="27"/>
  <c r="L53" i="27"/>
  <c r="M53" i="27"/>
  <c r="N53" i="27"/>
  <c r="O53" i="27"/>
  <c r="P53" i="27"/>
  <c r="Q53" i="27"/>
  <c r="R53" i="27"/>
  <c r="S53" i="27"/>
  <c r="T53" i="27"/>
  <c r="V53" i="27"/>
  <c r="W53" i="27"/>
  <c r="X53" i="27"/>
  <c r="Y53" i="27"/>
  <c r="Z53" i="27"/>
  <c r="AA53" i="27"/>
  <c r="AD53" i="27"/>
  <c r="AE53" i="27"/>
  <c r="AF53" i="27"/>
  <c r="AG53" i="27"/>
  <c r="AH53" i="27"/>
  <c r="AI53" i="27"/>
  <c r="AJ53" i="27"/>
  <c r="AK53" i="27"/>
  <c r="AL53" i="27"/>
  <c r="AM53" i="27"/>
  <c r="AN53" i="27"/>
  <c r="AO53" i="27"/>
  <c r="AP53" i="27"/>
  <c r="AQ53" i="27"/>
  <c r="AS53" i="27"/>
  <c r="AT53" i="27"/>
  <c r="AU53" i="27"/>
  <c r="AV53" i="27"/>
  <c r="AW53" i="27"/>
  <c r="AX53" i="27"/>
  <c r="AY53" i="27"/>
  <c r="AZ53" i="27"/>
  <c r="BA53" i="27"/>
  <c r="BB53" i="27"/>
  <c r="BC53" i="27"/>
  <c r="BD53" i="27"/>
  <c r="BE53" i="27"/>
  <c r="BF53" i="27"/>
  <c r="BG53" i="27"/>
  <c r="BH53" i="27"/>
  <c r="BI53" i="27"/>
  <c r="BJ53" i="27"/>
  <c r="BK53" i="27"/>
  <c r="BL53" i="27"/>
  <c r="BM53" i="27"/>
  <c r="BN53" i="27"/>
  <c r="BO53" i="27"/>
  <c r="K54" i="27"/>
  <c r="L54" i="27"/>
  <c r="M54" i="27"/>
  <c r="N54" i="27"/>
  <c r="O54" i="27"/>
  <c r="P54" i="27"/>
  <c r="Q54" i="27"/>
  <c r="R54" i="27"/>
  <c r="S54" i="27"/>
  <c r="T54" i="27"/>
  <c r="V54" i="27"/>
  <c r="W54" i="27"/>
  <c r="X54" i="27"/>
  <c r="Y54" i="27"/>
  <c r="Z54" i="27"/>
  <c r="AA54" i="27"/>
  <c r="AD54" i="27"/>
  <c r="AE54" i="27"/>
  <c r="AF54" i="27"/>
  <c r="AG54" i="27"/>
  <c r="AH54" i="27"/>
  <c r="AI54" i="27"/>
  <c r="AJ54" i="27"/>
  <c r="AK54" i="27"/>
  <c r="AL54" i="27"/>
  <c r="AM54" i="27"/>
  <c r="AN54" i="27"/>
  <c r="AO54" i="27"/>
  <c r="AP54" i="27"/>
  <c r="AQ54" i="27"/>
  <c r="AS54" i="27"/>
  <c r="AT54" i="27"/>
  <c r="AU54" i="27"/>
  <c r="AV54" i="27"/>
  <c r="AW54" i="27"/>
  <c r="AX54" i="27"/>
  <c r="AY54" i="27"/>
  <c r="AZ54" i="27"/>
  <c r="BA54" i="27"/>
  <c r="BB54" i="27"/>
  <c r="BC54" i="27"/>
  <c r="BD54" i="27"/>
  <c r="BE54" i="27"/>
  <c r="BF54" i="27"/>
  <c r="BG54" i="27"/>
  <c r="BH54" i="27"/>
  <c r="BI54" i="27"/>
  <c r="BJ54" i="27"/>
  <c r="BK54" i="27"/>
  <c r="BL54" i="27"/>
  <c r="BM54" i="27"/>
  <c r="BN54" i="27"/>
  <c r="BO54" i="27"/>
  <c r="K55" i="27"/>
  <c r="L55" i="27"/>
  <c r="M55" i="27"/>
  <c r="N55" i="27"/>
  <c r="O55" i="27"/>
  <c r="P55" i="27"/>
  <c r="Q55" i="27"/>
  <c r="R55" i="27"/>
  <c r="S55" i="27"/>
  <c r="T55" i="27"/>
  <c r="V55" i="27"/>
  <c r="W55" i="27"/>
  <c r="X55" i="27"/>
  <c r="Y55" i="27"/>
  <c r="Z55" i="27"/>
  <c r="AA55" i="27"/>
  <c r="AD55" i="27"/>
  <c r="AE55" i="27"/>
  <c r="AF55" i="27"/>
  <c r="AG55" i="27"/>
  <c r="AH55" i="27"/>
  <c r="AI55" i="27"/>
  <c r="AJ55" i="27"/>
  <c r="AK55" i="27"/>
  <c r="AL55" i="27"/>
  <c r="AM55" i="27"/>
  <c r="AN55" i="27"/>
  <c r="AO55" i="27"/>
  <c r="AP55" i="27"/>
  <c r="AQ55" i="27"/>
  <c r="AS55" i="27"/>
  <c r="AT55" i="27"/>
  <c r="AU55" i="27"/>
  <c r="AV55" i="27"/>
  <c r="AW55" i="27"/>
  <c r="AX55" i="27"/>
  <c r="AY55" i="27"/>
  <c r="AZ55" i="27"/>
  <c r="BA55" i="27"/>
  <c r="BB55" i="27"/>
  <c r="BC55" i="27"/>
  <c r="BD55" i="27"/>
  <c r="BE55" i="27"/>
  <c r="BF55" i="27"/>
  <c r="BG55" i="27"/>
  <c r="BH55" i="27"/>
  <c r="BI55" i="27"/>
  <c r="BJ55" i="27"/>
  <c r="BK55" i="27"/>
  <c r="BL55" i="27"/>
  <c r="BM55" i="27"/>
  <c r="BN55" i="27"/>
  <c r="BO55" i="27"/>
  <c r="K56" i="27"/>
  <c r="L56" i="27"/>
  <c r="M56" i="27"/>
  <c r="N56" i="27"/>
  <c r="O56" i="27"/>
  <c r="P56" i="27"/>
  <c r="Q56" i="27"/>
  <c r="R56" i="27"/>
  <c r="S56" i="27"/>
  <c r="T56" i="27"/>
  <c r="V56" i="27"/>
  <c r="W56" i="27"/>
  <c r="X56" i="27"/>
  <c r="Y56" i="27"/>
  <c r="Z56" i="27"/>
  <c r="AA56" i="27"/>
  <c r="AD56" i="27"/>
  <c r="AE56" i="27"/>
  <c r="AF56" i="27"/>
  <c r="AG56" i="27"/>
  <c r="AH56" i="27"/>
  <c r="AI56" i="27"/>
  <c r="AJ56" i="27"/>
  <c r="AK56" i="27"/>
  <c r="AL56" i="27"/>
  <c r="AM56" i="27"/>
  <c r="AN56" i="27"/>
  <c r="AO56" i="27"/>
  <c r="AP56" i="27"/>
  <c r="AQ56" i="27"/>
  <c r="AS56" i="27"/>
  <c r="AT56" i="27"/>
  <c r="AU56" i="27"/>
  <c r="AV56" i="27"/>
  <c r="AW56" i="27"/>
  <c r="AX56" i="27"/>
  <c r="AY56" i="27"/>
  <c r="AZ56" i="27"/>
  <c r="BA56" i="27"/>
  <c r="BB56" i="27"/>
  <c r="BC56" i="27"/>
  <c r="BD56" i="27"/>
  <c r="BE56" i="27"/>
  <c r="BF56" i="27"/>
  <c r="BG56" i="27"/>
  <c r="BH56" i="27"/>
  <c r="BI56" i="27"/>
  <c r="BJ56" i="27"/>
  <c r="BK56" i="27"/>
  <c r="BL56" i="27"/>
  <c r="BM56" i="27"/>
  <c r="BN56" i="27"/>
  <c r="BO56" i="27"/>
  <c r="K57" i="27"/>
  <c r="L57" i="27"/>
  <c r="M57" i="27"/>
  <c r="N57" i="27"/>
  <c r="O57" i="27"/>
  <c r="P57" i="27"/>
  <c r="Q57" i="27"/>
  <c r="R57" i="27"/>
  <c r="S57" i="27"/>
  <c r="T57" i="27"/>
  <c r="V57" i="27"/>
  <c r="W57" i="27"/>
  <c r="X57" i="27"/>
  <c r="Y57" i="27"/>
  <c r="Z57" i="27"/>
  <c r="AA57" i="27"/>
  <c r="AD57" i="27"/>
  <c r="AE57" i="27"/>
  <c r="AF57" i="27"/>
  <c r="AG57" i="27"/>
  <c r="AH57" i="27"/>
  <c r="AI57" i="27"/>
  <c r="AJ57" i="27"/>
  <c r="AK57" i="27"/>
  <c r="AL57" i="27"/>
  <c r="AM57" i="27"/>
  <c r="AN57" i="27"/>
  <c r="AO57" i="27"/>
  <c r="AP57" i="27"/>
  <c r="AQ57" i="27"/>
  <c r="AS57" i="27"/>
  <c r="AT57" i="27"/>
  <c r="AU57" i="27"/>
  <c r="AV57" i="27"/>
  <c r="AW57" i="27"/>
  <c r="AX57" i="27"/>
  <c r="AY57" i="27"/>
  <c r="AZ57" i="27"/>
  <c r="BA57" i="27"/>
  <c r="BB57" i="27"/>
  <c r="BC57" i="27"/>
  <c r="BD57" i="27"/>
  <c r="BE57" i="27"/>
  <c r="BF57" i="27"/>
  <c r="BG57" i="27"/>
  <c r="BH57" i="27"/>
  <c r="BI57" i="27"/>
  <c r="BJ57" i="27"/>
  <c r="BK57" i="27"/>
  <c r="BL57" i="27"/>
  <c r="BM57" i="27"/>
  <c r="BN57" i="27"/>
  <c r="BO57" i="27"/>
  <c r="K58" i="27"/>
  <c r="L58" i="27"/>
  <c r="M58" i="27"/>
  <c r="N58" i="27"/>
  <c r="O58" i="27"/>
  <c r="P58" i="27"/>
  <c r="Q58" i="27"/>
  <c r="R58" i="27"/>
  <c r="S58" i="27"/>
  <c r="T58" i="27"/>
  <c r="V58" i="27"/>
  <c r="W58" i="27"/>
  <c r="X58" i="27"/>
  <c r="Y58" i="27"/>
  <c r="Z58" i="27"/>
  <c r="AA58" i="27"/>
  <c r="AD58" i="27"/>
  <c r="AE58" i="27"/>
  <c r="AF58" i="27"/>
  <c r="AG58" i="27"/>
  <c r="AH58" i="27"/>
  <c r="AI58" i="27"/>
  <c r="AJ58" i="27"/>
  <c r="AK58" i="27"/>
  <c r="AL58" i="27"/>
  <c r="AM58" i="27"/>
  <c r="AN58" i="27"/>
  <c r="AO58" i="27"/>
  <c r="AP58" i="27"/>
  <c r="AQ58" i="27"/>
  <c r="AS58" i="27"/>
  <c r="AT58" i="27"/>
  <c r="AU58" i="27"/>
  <c r="AV58" i="27"/>
  <c r="AW58" i="27"/>
  <c r="AX58" i="27"/>
  <c r="AY58" i="27"/>
  <c r="AZ58" i="27"/>
  <c r="BA58" i="27"/>
  <c r="BB58" i="27"/>
  <c r="BC58" i="27"/>
  <c r="BD58" i="27"/>
  <c r="BE58" i="27"/>
  <c r="BF58" i="27"/>
  <c r="BG58" i="27"/>
  <c r="BH58" i="27"/>
  <c r="BI58" i="27"/>
  <c r="BJ58" i="27"/>
  <c r="BK58" i="27"/>
  <c r="BL58" i="27"/>
  <c r="BM58" i="27"/>
  <c r="BN58" i="27"/>
  <c r="BO58" i="27"/>
  <c r="K59" i="27"/>
  <c r="L59" i="27"/>
  <c r="M59" i="27"/>
  <c r="N59" i="27"/>
  <c r="O59" i="27"/>
  <c r="P59" i="27"/>
  <c r="Q59" i="27"/>
  <c r="R59" i="27"/>
  <c r="S59" i="27"/>
  <c r="T59" i="27"/>
  <c r="V59" i="27"/>
  <c r="W59" i="27"/>
  <c r="X59" i="27"/>
  <c r="Y59" i="27"/>
  <c r="Z59" i="27"/>
  <c r="AA59" i="27"/>
  <c r="AD59" i="27"/>
  <c r="AE59" i="27"/>
  <c r="AF59" i="27"/>
  <c r="AG59" i="27"/>
  <c r="AH59" i="27"/>
  <c r="AI59" i="27"/>
  <c r="AJ59" i="27"/>
  <c r="AK59" i="27"/>
  <c r="AL59" i="27"/>
  <c r="AM59" i="27"/>
  <c r="AN59" i="27"/>
  <c r="AO59" i="27"/>
  <c r="AP59" i="27"/>
  <c r="AQ59" i="27"/>
  <c r="AS59" i="27"/>
  <c r="AT59" i="27"/>
  <c r="AU59" i="27"/>
  <c r="AV59" i="27"/>
  <c r="AW59" i="27"/>
  <c r="AX59" i="27"/>
  <c r="AY59" i="27"/>
  <c r="AZ59" i="27"/>
  <c r="BA59" i="27"/>
  <c r="BB59" i="27"/>
  <c r="BC59" i="27"/>
  <c r="BD59" i="27"/>
  <c r="BE59" i="27"/>
  <c r="BF59" i="27"/>
  <c r="BG59" i="27"/>
  <c r="BH59" i="27"/>
  <c r="BI59" i="27"/>
  <c r="BJ59" i="27"/>
  <c r="BK59" i="27"/>
  <c r="BL59" i="27"/>
  <c r="BM59" i="27"/>
  <c r="BN59" i="27"/>
  <c r="BO59" i="27"/>
  <c r="K60" i="27"/>
  <c r="L60" i="27"/>
  <c r="M60" i="27"/>
  <c r="N60" i="27"/>
  <c r="O60" i="27"/>
  <c r="P60" i="27"/>
  <c r="Q60" i="27"/>
  <c r="R60" i="27"/>
  <c r="S60" i="27"/>
  <c r="T60" i="27"/>
  <c r="V60" i="27"/>
  <c r="W60" i="27"/>
  <c r="X60" i="27"/>
  <c r="Y60" i="27"/>
  <c r="Z60" i="27"/>
  <c r="AA60" i="27"/>
  <c r="AD60" i="27"/>
  <c r="AE60" i="27"/>
  <c r="AF60" i="27"/>
  <c r="AG60" i="27"/>
  <c r="AH60" i="27"/>
  <c r="AI60" i="27"/>
  <c r="AJ60" i="27"/>
  <c r="AK60" i="27"/>
  <c r="AL60" i="27"/>
  <c r="AM60" i="27"/>
  <c r="AN60" i="27"/>
  <c r="AO60" i="27"/>
  <c r="AP60" i="27"/>
  <c r="AQ60" i="27"/>
  <c r="AS60" i="27"/>
  <c r="AT60" i="27"/>
  <c r="AU60" i="27"/>
  <c r="AV60" i="27"/>
  <c r="AW60" i="27"/>
  <c r="AX60" i="27"/>
  <c r="AY60" i="27"/>
  <c r="AZ60" i="27"/>
  <c r="BA60" i="27"/>
  <c r="BB60" i="27"/>
  <c r="BC60" i="27"/>
  <c r="BD60" i="27"/>
  <c r="BE60" i="27"/>
  <c r="BF60" i="27"/>
  <c r="BG60" i="27"/>
  <c r="BH60" i="27"/>
  <c r="BI60" i="27"/>
  <c r="BJ60" i="27"/>
  <c r="BK60" i="27"/>
  <c r="BL60" i="27"/>
  <c r="BM60" i="27"/>
  <c r="BN60" i="27"/>
  <c r="BO60" i="27"/>
  <c r="K61" i="27"/>
  <c r="L61" i="27"/>
  <c r="M61" i="27"/>
  <c r="N61" i="27"/>
  <c r="O61" i="27"/>
  <c r="P61" i="27"/>
  <c r="Q61" i="27"/>
  <c r="R61" i="27"/>
  <c r="S61" i="27"/>
  <c r="T61" i="27"/>
  <c r="V61" i="27"/>
  <c r="W61" i="27"/>
  <c r="X61" i="27"/>
  <c r="Y61" i="27"/>
  <c r="Z61" i="27"/>
  <c r="AA61" i="27"/>
  <c r="AD61" i="27"/>
  <c r="AE61" i="27"/>
  <c r="AF61" i="27"/>
  <c r="AG61" i="27"/>
  <c r="AH61" i="27"/>
  <c r="AI61" i="27"/>
  <c r="AJ61" i="27"/>
  <c r="AK61" i="27"/>
  <c r="AL61" i="27"/>
  <c r="AM61" i="27"/>
  <c r="AN61" i="27"/>
  <c r="AO61" i="27"/>
  <c r="AP61" i="27"/>
  <c r="AQ61" i="27"/>
  <c r="AS61" i="27"/>
  <c r="AT61" i="27"/>
  <c r="AU61" i="27"/>
  <c r="AV61" i="27"/>
  <c r="AW61" i="27"/>
  <c r="AX61" i="27"/>
  <c r="AY61" i="27"/>
  <c r="AZ61" i="27"/>
  <c r="BA61" i="27"/>
  <c r="BB61" i="27"/>
  <c r="BC61" i="27"/>
  <c r="BD61" i="27"/>
  <c r="BE61" i="27"/>
  <c r="BF61" i="27"/>
  <c r="BG61" i="27"/>
  <c r="BH61" i="27"/>
  <c r="BI61" i="27"/>
  <c r="BJ61" i="27"/>
  <c r="BK61" i="27"/>
  <c r="BL61" i="27"/>
  <c r="BM61" i="27"/>
  <c r="BN61" i="27"/>
  <c r="BO61" i="27"/>
  <c r="K62" i="27"/>
  <c r="L62" i="27"/>
  <c r="M62" i="27"/>
  <c r="N62" i="27"/>
  <c r="O62" i="27"/>
  <c r="P62" i="27"/>
  <c r="Q62" i="27"/>
  <c r="R62" i="27"/>
  <c r="S62" i="27"/>
  <c r="T62" i="27"/>
  <c r="V62" i="27"/>
  <c r="W62" i="27"/>
  <c r="X62" i="27"/>
  <c r="Y62" i="27"/>
  <c r="Z62" i="27"/>
  <c r="AA62" i="27"/>
  <c r="AD62" i="27"/>
  <c r="AE62" i="27"/>
  <c r="AF62" i="27"/>
  <c r="AG62" i="27"/>
  <c r="AH62" i="27"/>
  <c r="AI62" i="27"/>
  <c r="AJ62" i="27"/>
  <c r="AK62" i="27"/>
  <c r="AL62" i="27"/>
  <c r="AM62" i="27"/>
  <c r="AN62" i="27"/>
  <c r="AO62" i="27"/>
  <c r="AP62" i="27"/>
  <c r="AQ62" i="27"/>
  <c r="AS62" i="27"/>
  <c r="AT62" i="27"/>
  <c r="AU62" i="27"/>
  <c r="AV62" i="27"/>
  <c r="AW62" i="27"/>
  <c r="AX62" i="27"/>
  <c r="AY62" i="27"/>
  <c r="AZ62" i="27"/>
  <c r="BA62" i="27"/>
  <c r="BB62" i="27"/>
  <c r="BC62" i="27"/>
  <c r="BD62" i="27"/>
  <c r="BE62" i="27"/>
  <c r="BF62" i="27"/>
  <c r="BG62" i="27"/>
  <c r="BH62" i="27"/>
  <c r="BI62" i="27"/>
  <c r="BJ62" i="27"/>
  <c r="BK62" i="27"/>
  <c r="BL62" i="27"/>
  <c r="BM62" i="27"/>
  <c r="BN62" i="27"/>
  <c r="BO62" i="27"/>
  <c r="K63" i="27"/>
  <c r="L63" i="27"/>
  <c r="M63" i="27"/>
  <c r="N63" i="27"/>
  <c r="O63" i="27"/>
  <c r="P63" i="27"/>
  <c r="Q63" i="27"/>
  <c r="R63" i="27"/>
  <c r="S63" i="27"/>
  <c r="T63" i="27"/>
  <c r="V63" i="27"/>
  <c r="W63" i="27"/>
  <c r="X63" i="27"/>
  <c r="Y63" i="27"/>
  <c r="Z63" i="27"/>
  <c r="AA63" i="27"/>
  <c r="AD63" i="27"/>
  <c r="AE63" i="27"/>
  <c r="AF63" i="27"/>
  <c r="AG63" i="27"/>
  <c r="AH63" i="27"/>
  <c r="AI63" i="27"/>
  <c r="AJ63" i="27"/>
  <c r="AK63" i="27"/>
  <c r="AL63" i="27"/>
  <c r="AM63" i="27"/>
  <c r="AN63" i="27"/>
  <c r="AO63" i="27"/>
  <c r="AP63" i="27"/>
  <c r="AQ63" i="27"/>
  <c r="AS63" i="27"/>
  <c r="AT63" i="27"/>
  <c r="AU63" i="27"/>
  <c r="AV63" i="27"/>
  <c r="AW63" i="27"/>
  <c r="AX63" i="27"/>
  <c r="AY63" i="27"/>
  <c r="AZ63" i="27"/>
  <c r="BA63" i="27"/>
  <c r="BB63" i="27"/>
  <c r="BC63" i="27"/>
  <c r="BD63" i="27"/>
  <c r="BE63" i="27"/>
  <c r="BF63" i="27"/>
  <c r="BG63" i="27"/>
  <c r="BH63" i="27"/>
  <c r="BI63" i="27"/>
  <c r="BJ63" i="27"/>
  <c r="BK63" i="27"/>
  <c r="BL63" i="27"/>
  <c r="BM63" i="27"/>
  <c r="BN63" i="27"/>
  <c r="BO63" i="27"/>
  <c r="K64" i="27"/>
  <c r="L64" i="27"/>
  <c r="M64" i="27"/>
  <c r="N64" i="27"/>
  <c r="O64" i="27"/>
  <c r="P64" i="27"/>
  <c r="Q64" i="27"/>
  <c r="R64" i="27"/>
  <c r="S64" i="27"/>
  <c r="T64" i="27"/>
  <c r="V64" i="27"/>
  <c r="W64" i="27"/>
  <c r="X64" i="27"/>
  <c r="Y64" i="27"/>
  <c r="Z64" i="27"/>
  <c r="AA64" i="27"/>
  <c r="AD64" i="27"/>
  <c r="AE64" i="27"/>
  <c r="AF64" i="27"/>
  <c r="AG64" i="27"/>
  <c r="AH64" i="27"/>
  <c r="AI64" i="27"/>
  <c r="AJ64" i="27"/>
  <c r="AK64" i="27"/>
  <c r="AL64" i="27"/>
  <c r="AM64" i="27"/>
  <c r="AN64" i="27"/>
  <c r="AO64" i="27"/>
  <c r="AP64" i="27"/>
  <c r="AQ64" i="27"/>
  <c r="AS64" i="27"/>
  <c r="AT64" i="27"/>
  <c r="AU64" i="27"/>
  <c r="AV64" i="27"/>
  <c r="AW64" i="27"/>
  <c r="AX64" i="27"/>
  <c r="AY64" i="27"/>
  <c r="AZ64" i="27"/>
  <c r="BA64" i="27"/>
  <c r="BB64" i="27"/>
  <c r="BC64" i="27"/>
  <c r="BD64" i="27"/>
  <c r="BE64" i="27"/>
  <c r="BF64" i="27"/>
  <c r="BG64" i="27"/>
  <c r="BH64" i="27"/>
  <c r="BI64" i="27"/>
  <c r="BJ64" i="27"/>
  <c r="BK64" i="27"/>
  <c r="BL64" i="27"/>
  <c r="BM64" i="27"/>
  <c r="BN64" i="27"/>
  <c r="BO64" i="27"/>
  <c r="K65" i="27"/>
  <c r="L65" i="27"/>
  <c r="M65" i="27"/>
  <c r="N65" i="27"/>
  <c r="O65" i="27"/>
  <c r="P65" i="27"/>
  <c r="Q65" i="27"/>
  <c r="R65" i="27"/>
  <c r="S65" i="27"/>
  <c r="T65" i="27"/>
  <c r="V65" i="27"/>
  <c r="W65" i="27"/>
  <c r="X65" i="27"/>
  <c r="Y65" i="27"/>
  <c r="Z65" i="27"/>
  <c r="AA65" i="27"/>
  <c r="AD65" i="27"/>
  <c r="AE65" i="27"/>
  <c r="AF65" i="27"/>
  <c r="AG65" i="27"/>
  <c r="AH65" i="27"/>
  <c r="AI65" i="27"/>
  <c r="AJ65" i="27"/>
  <c r="AK65" i="27"/>
  <c r="AL65" i="27"/>
  <c r="AM65" i="27"/>
  <c r="AN65" i="27"/>
  <c r="AO65" i="27"/>
  <c r="AP65" i="27"/>
  <c r="AQ65" i="27"/>
  <c r="AS65" i="27"/>
  <c r="AT65" i="27"/>
  <c r="AU65" i="27"/>
  <c r="AV65" i="27"/>
  <c r="AW65" i="27"/>
  <c r="AX65" i="27"/>
  <c r="AY65" i="27"/>
  <c r="AZ65" i="27"/>
  <c r="BA65" i="27"/>
  <c r="BB65" i="27"/>
  <c r="BC65" i="27"/>
  <c r="BD65" i="27"/>
  <c r="BE65" i="27"/>
  <c r="BF65" i="27"/>
  <c r="BG65" i="27"/>
  <c r="BH65" i="27"/>
  <c r="BI65" i="27"/>
  <c r="BJ65" i="27"/>
  <c r="BK65" i="27"/>
  <c r="BL65" i="27"/>
  <c r="BM65" i="27"/>
  <c r="BN65" i="27"/>
  <c r="BO65" i="27"/>
  <c r="K66" i="27"/>
  <c r="L66" i="27"/>
  <c r="M66" i="27"/>
  <c r="N66" i="27"/>
  <c r="O66" i="27"/>
  <c r="P66" i="27"/>
  <c r="Q66" i="27"/>
  <c r="R66" i="27"/>
  <c r="S66" i="27"/>
  <c r="T66" i="27"/>
  <c r="V66" i="27"/>
  <c r="W66" i="27"/>
  <c r="X66" i="27"/>
  <c r="Y66" i="27"/>
  <c r="Z66" i="27"/>
  <c r="AA66" i="27"/>
  <c r="AD66" i="27"/>
  <c r="AE66" i="27"/>
  <c r="AF66" i="27"/>
  <c r="AG66" i="27"/>
  <c r="AH66" i="27"/>
  <c r="AI66" i="27"/>
  <c r="AJ66" i="27"/>
  <c r="AK66" i="27"/>
  <c r="AL66" i="27"/>
  <c r="AM66" i="27"/>
  <c r="AN66" i="27"/>
  <c r="AO66" i="27"/>
  <c r="AP66" i="27"/>
  <c r="AQ66" i="27"/>
  <c r="AS66" i="27"/>
  <c r="AT66" i="27"/>
  <c r="AU66" i="27"/>
  <c r="AV66" i="27"/>
  <c r="AW66" i="27"/>
  <c r="AX66" i="27"/>
  <c r="AY66" i="27"/>
  <c r="AZ66" i="27"/>
  <c r="BA66" i="27"/>
  <c r="BB66" i="27"/>
  <c r="BC66" i="27"/>
  <c r="BD66" i="27"/>
  <c r="BE66" i="27"/>
  <c r="BF66" i="27"/>
  <c r="BG66" i="27"/>
  <c r="BH66" i="27"/>
  <c r="BI66" i="27"/>
  <c r="BJ66" i="27"/>
  <c r="BK66" i="27"/>
  <c r="BL66" i="27"/>
  <c r="BM66" i="27"/>
  <c r="BN66" i="27"/>
  <c r="BO66" i="27"/>
  <c r="K67" i="27"/>
  <c r="L67" i="27"/>
  <c r="M67" i="27"/>
  <c r="N67" i="27"/>
  <c r="O67" i="27"/>
  <c r="P67" i="27"/>
  <c r="Q67" i="27"/>
  <c r="R67" i="27"/>
  <c r="S67" i="27"/>
  <c r="T67" i="27"/>
  <c r="V67" i="27"/>
  <c r="W67" i="27"/>
  <c r="X67" i="27"/>
  <c r="Y67" i="27"/>
  <c r="Z67" i="27"/>
  <c r="AA67" i="27"/>
  <c r="AD67" i="27"/>
  <c r="AE67" i="27"/>
  <c r="AF67" i="27"/>
  <c r="AG67" i="27"/>
  <c r="AH67" i="27"/>
  <c r="AI67" i="27"/>
  <c r="AJ67" i="27"/>
  <c r="AK67" i="27"/>
  <c r="AL67" i="27"/>
  <c r="AM67" i="27"/>
  <c r="AN67" i="27"/>
  <c r="AO67" i="27"/>
  <c r="AP67" i="27"/>
  <c r="AQ67" i="27"/>
  <c r="AS67" i="27"/>
  <c r="AT67" i="27"/>
  <c r="AU67" i="27"/>
  <c r="AV67" i="27"/>
  <c r="AW67" i="27"/>
  <c r="AX67" i="27"/>
  <c r="AY67" i="27"/>
  <c r="AZ67" i="27"/>
  <c r="BA67" i="27"/>
  <c r="BB67" i="27"/>
  <c r="BC67" i="27"/>
  <c r="BD67" i="27"/>
  <c r="BE67" i="27"/>
  <c r="BF67" i="27"/>
  <c r="BG67" i="27"/>
  <c r="BH67" i="27"/>
  <c r="BI67" i="27"/>
  <c r="BJ67" i="27"/>
  <c r="BK67" i="27"/>
  <c r="BL67" i="27"/>
  <c r="BM67" i="27"/>
  <c r="BN67" i="27"/>
  <c r="BO67" i="27"/>
  <c r="K68" i="27"/>
  <c r="L68" i="27"/>
  <c r="M68" i="27"/>
  <c r="N68" i="27"/>
  <c r="O68" i="27"/>
  <c r="P68" i="27"/>
  <c r="Q68" i="27"/>
  <c r="R68" i="27"/>
  <c r="S68" i="27"/>
  <c r="T68" i="27"/>
  <c r="V68" i="27"/>
  <c r="W68" i="27"/>
  <c r="X68" i="27"/>
  <c r="Y68" i="27"/>
  <c r="Z68" i="27"/>
  <c r="AA68" i="27"/>
  <c r="AD68" i="27"/>
  <c r="AE68" i="27"/>
  <c r="AF68" i="27"/>
  <c r="AG68" i="27"/>
  <c r="AH68" i="27"/>
  <c r="AI68" i="27"/>
  <c r="AJ68" i="27"/>
  <c r="AK68" i="27"/>
  <c r="AL68" i="27"/>
  <c r="AM68" i="27"/>
  <c r="AN68" i="27"/>
  <c r="AO68" i="27"/>
  <c r="AP68" i="27"/>
  <c r="AQ68" i="27"/>
  <c r="AS68" i="27"/>
  <c r="AT68" i="27"/>
  <c r="AU68" i="27"/>
  <c r="AV68" i="27"/>
  <c r="AW68" i="27"/>
  <c r="AX68" i="27"/>
  <c r="AY68" i="27"/>
  <c r="AZ68" i="27"/>
  <c r="BA68" i="27"/>
  <c r="BB68" i="27"/>
  <c r="BC68" i="27"/>
  <c r="BD68" i="27"/>
  <c r="BE68" i="27"/>
  <c r="BF68" i="27"/>
  <c r="BG68" i="27"/>
  <c r="BH68" i="27"/>
  <c r="BI68" i="27"/>
  <c r="BJ68" i="27"/>
  <c r="BK68" i="27"/>
  <c r="BL68" i="27"/>
  <c r="BM68" i="27"/>
  <c r="BN68" i="27"/>
  <c r="BO68" i="27"/>
  <c r="K69" i="27"/>
  <c r="L69" i="27"/>
  <c r="M69" i="27"/>
  <c r="N69" i="27"/>
  <c r="O69" i="27"/>
  <c r="P69" i="27"/>
  <c r="Q69" i="27"/>
  <c r="R69" i="27"/>
  <c r="S69" i="27"/>
  <c r="T69" i="27"/>
  <c r="V69" i="27"/>
  <c r="W69" i="27"/>
  <c r="X69" i="27"/>
  <c r="Y69" i="27"/>
  <c r="Z69" i="27"/>
  <c r="AA69" i="27"/>
  <c r="AD69" i="27"/>
  <c r="AE69" i="27"/>
  <c r="AF69" i="27"/>
  <c r="AG69" i="27"/>
  <c r="AH69" i="27"/>
  <c r="AI69" i="27"/>
  <c r="AJ69" i="27"/>
  <c r="AK69" i="27"/>
  <c r="AL69" i="27"/>
  <c r="AM69" i="27"/>
  <c r="AN69" i="27"/>
  <c r="AO69" i="27"/>
  <c r="AP69" i="27"/>
  <c r="AQ69" i="27"/>
  <c r="AS69" i="27"/>
  <c r="AT69" i="27"/>
  <c r="AU69" i="27"/>
  <c r="AV69" i="27"/>
  <c r="AW69" i="27"/>
  <c r="AX69" i="27"/>
  <c r="AY69" i="27"/>
  <c r="AZ69" i="27"/>
  <c r="BA69" i="27"/>
  <c r="BB69" i="27"/>
  <c r="BC69" i="27"/>
  <c r="BD69" i="27"/>
  <c r="BE69" i="27"/>
  <c r="BF69" i="27"/>
  <c r="BG69" i="27"/>
  <c r="BH69" i="27"/>
  <c r="BI69" i="27"/>
  <c r="BJ69" i="27"/>
  <c r="BK69" i="27"/>
  <c r="BL69" i="27"/>
  <c r="BM69" i="27"/>
  <c r="BN69" i="27"/>
  <c r="BO69" i="27"/>
  <c r="K70" i="27"/>
  <c r="L70" i="27"/>
  <c r="M70" i="27"/>
  <c r="N70" i="27"/>
  <c r="O70" i="27"/>
  <c r="P70" i="27"/>
  <c r="Q70" i="27"/>
  <c r="R70" i="27"/>
  <c r="S70" i="27"/>
  <c r="T70" i="27"/>
  <c r="V70" i="27"/>
  <c r="W70" i="27"/>
  <c r="X70" i="27"/>
  <c r="Y70" i="27"/>
  <c r="Z70" i="27"/>
  <c r="AA70" i="27"/>
  <c r="AD70" i="27"/>
  <c r="AE70" i="27"/>
  <c r="AF70" i="27"/>
  <c r="AG70" i="27"/>
  <c r="AH70" i="27"/>
  <c r="AI70" i="27"/>
  <c r="AJ70" i="27"/>
  <c r="AK70" i="27"/>
  <c r="AL70" i="27"/>
  <c r="AM70" i="27"/>
  <c r="AN70" i="27"/>
  <c r="AO70" i="27"/>
  <c r="AP70" i="27"/>
  <c r="AQ70" i="27"/>
  <c r="AS70" i="27"/>
  <c r="AT70" i="27"/>
  <c r="AU70" i="27"/>
  <c r="AV70" i="27"/>
  <c r="AW70" i="27"/>
  <c r="AX70" i="27"/>
  <c r="AY70" i="27"/>
  <c r="AZ70" i="27"/>
  <c r="BA70" i="27"/>
  <c r="BB70" i="27"/>
  <c r="BC70" i="27"/>
  <c r="BD70" i="27"/>
  <c r="BE70" i="27"/>
  <c r="BF70" i="27"/>
  <c r="BG70" i="27"/>
  <c r="BH70" i="27"/>
  <c r="BI70" i="27"/>
  <c r="BJ70" i="27"/>
  <c r="BK70" i="27"/>
  <c r="BL70" i="27"/>
  <c r="BM70" i="27"/>
  <c r="BN70" i="27"/>
  <c r="BO70" i="27"/>
  <c r="K71" i="27"/>
  <c r="L71" i="27"/>
  <c r="M71" i="27"/>
  <c r="N71" i="27"/>
  <c r="O71" i="27"/>
  <c r="P71" i="27"/>
  <c r="Q71" i="27"/>
  <c r="R71" i="27"/>
  <c r="S71" i="27"/>
  <c r="T71" i="27"/>
  <c r="V71" i="27"/>
  <c r="W71" i="27"/>
  <c r="X71" i="27"/>
  <c r="Y71" i="27"/>
  <c r="Z71" i="27"/>
  <c r="AA71" i="27"/>
  <c r="AD71" i="27"/>
  <c r="AE71" i="27"/>
  <c r="AF71" i="27"/>
  <c r="AG71" i="27"/>
  <c r="AH71" i="27"/>
  <c r="AI71" i="27"/>
  <c r="AJ71" i="27"/>
  <c r="AK71" i="27"/>
  <c r="AL71" i="27"/>
  <c r="AM71" i="27"/>
  <c r="AN71" i="27"/>
  <c r="AO71" i="27"/>
  <c r="AP71" i="27"/>
  <c r="AQ71" i="27"/>
  <c r="AS71" i="27"/>
  <c r="AT71" i="27"/>
  <c r="AU71" i="27"/>
  <c r="AV71" i="27"/>
  <c r="AW71" i="27"/>
  <c r="AX71" i="27"/>
  <c r="AY71" i="27"/>
  <c r="AZ71" i="27"/>
  <c r="BA71" i="27"/>
  <c r="BB71" i="27"/>
  <c r="BC71" i="27"/>
  <c r="BD71" i="27"/>
  <c r="BE71" i="27"/>
  <c r="BF71" i="27"/>
  <c r="BG71" i="27"/>
  <c r="BH71" i="27"/>
  <c r="BI71" i="27"/>
  <c r="BJ71" i="27"/>
  <c r="BK71" i="27"/>
  <c r="BL71" i="27"/>
  <c r="BM71" i="27"/>
  <c r="BN71" i="27"/>
  <c r="BO71" i="27"/>
  <c r="K72" i="27"/>
  <c r="L72" i="27"/>
  <c r="M72" i="27"/>
  <c r="N72" i="27"/>
  <c r="O72" i="27"/>
  <c r="P72" i="27"/>
  <c r="Q72" i="27"/>
  <c r="R72" i="27"/>
  <c r="S72" i="27"/>
  <c r="T72" i="27"/>
  <c r="V72" i="27"/>
  <c r="W72" i="27"/>
  <c r="X72" i="27"/>
  <c r="Y72" i="27"/>
  <c r="Z72" i="27"/>
  <c r="AA72" i="27"/>
  <c r="AD72" i="27"/>
  <c r="AE72" i="27"/>
  <c r="AF72" i="27"/>
  <c r="AG72" i="27"/>
  <c r="AH72" i="27"/>
  <c r="AI72" i="27"/>
  <c r="AJ72" i="27"/>
  <c r="AK72" i="27"/>
  <c r="AL72" i="27"/>
  <c r="AM72" i="27"/>
  <c r="AN72" i="27"/>
  <c r="AO72" i="27"/>
  <c r="AP72" i="27"/>
  <c r="AQ72" i="27"/>
  <c r="AS72" i="27"/>
  <c r="AT72" i="27"/>
  <c r="AU72" i="27"/>
  <c r="AV72" i="27"/>
  <c r="AW72" i="27"/>
  <c r="AX72" i="27"/>
  <c r="AY72" i="27"/>
  <c r="AZ72" i="27"/>
  <c r="BA72" i="27"/>
  <c r="BB72" i="27"/>
  <c r="BC72" i="27"/>
  <c r="BD72" i="27"/>
  <c r="BE72" i="27"/>
  <c r="BF72" i="27"/>
  <c r="BG72" i="27"/>
  <c r="BH72" i="27"/>
  <c r="BI72" i="27"/>
  <c r="BJ72" i="27"/>
  <c r="BK72" i="27"/>
  <c r="BL72" i="27"/>
  <c r="BM72" i="27"/>
  <c r="BN72" i="27"/>
  <c r="BO72" i="27"/>
  <c r="K73" i="27"/>
  <c r="L73" i="27"/>
  <c r="M73" i="27"/>
  <c r="N73" i="27"/>
  <c r="O73" i="27"/>
  <c r="P73" i="27"/>
  <c r="Q73" i="27"/>
  <c r="R73" i="27"/>
  <c r="S73" i="27"/>
  <c r="T73" i="27"/>
  <c r="V73" i="27"/>
  <c r="W73" i="27"/>
  <c r="X73" i="27"/>
  <c r="Y73" i="27"/>
  <c r="Z73" i="27"/>
  <c r="AA73" i="27"/>
  <c r="AD73" i="27"/>
  <c r="AE73" i="27"/>
  <c r="AF73" i="27"/>
  <c r="AG73" i="27"/>
  <c r="AH73" i="27"/>
  <c r="AI73" i="27"/>
  <c r="AJ73" i="27"/>
  <c r="AK73" i="27"/>
  <c r="AL73" i="27"/>
  <c r="AM73" i="27"/>
  <c r="AN73" i="27"/>
  <c r="AO73" i="27"/>
  <c r="AP73" i="27"/>
  <c r="AQ73" i="27"/>
  <c r="AS73" i="27"/>
  <c r="AT73" i="27"/>
  <c r="AU73" i="27"/>
  <c r="AV73" i="27"/>
  <c r="AW73" i="27"/>
  <c r="AX73" i="27"/>
  <c r="AY73" i="27"/>
  <c r="AZ73" i="27"/>
  <c r="BA73" i="27"/>
  <c r="BB73" i="27"/>
  <c r="BC73" i="27"/>
  <c r="BD73" i="27"/>
  <c r="BE73" i="27"/>
  <c r="BF73" i="27"/>
  <c r="BG73" i="27"/>
  <c r="BH73" i="27"/>
  <c r="BI73" i="27"/>
  <c r="BJ73" i="27"/>
  <c r="BK73" i="27"/>
  <c r="BL73" i="27"/>
  <c r="BM73" i="27"/>
  <c r="BN73" i="27"/>
  <c r="BO73" i="27"/>
  <c r="K74" i="27"/>
  <c r="L74" i="27"/>
  <c r="M74" i="27"/>
  <c r="N74" i="27"/>
  <c r="O74" i="27"/>
  <c r="P74" i="27"/>
  <c r="Q74" i="27"/>
  <c r="R74" i="27"/>
  <c r="S74" i="27"/>
  <c r="T74" i="27"/>
  <c r="V74" i="27"/>
  <c r="W74" i="27"/>
  <c r="X74" i="27"/>
  <c r="Y74" i="27"/>
  <c r="Z74" i="27"/>
  <c r="AA74" i="27"/>
  <c r="AD74" i="27"/>
  <c r="AE74" i="27"/>
  <c r="AF74" i="27"/>
  <c r="AG74" i="27"/>
  <c r="AH74" i="27"/>
  <c r="AI74" i="27"/>
  <c r="AJ74" i="27"/>
  <c r="AK74" i="27"/>
  <c r="AL74" i="27"/>
  <c r="AM74" i="27"/>
  <c r="AN74" i="27"/>
  <c r="AO74" i="27"/>
  <c r="AP74" i="27"/>
  <c r="AQ74" i="27"/>
  <c r="AS74" i="27"/>
  <c r="AT74" i="27"/>
  <c r="AU74" i="27"/>
  <c r="AV74" i="27"/>
  <c r="AW74" i="27"/>
  <c r="AX74" i="27"/>
  <c r="AY74" i="27"/>
  <c r="AZ74" i="27"/>
  <c r="BA74" i="27"/>
  <c r="BB74" i="27"/>
  <c r="BC74" i="27"/>
  <c r="BD74" i="27"/>
  <c r="BE74" i="27"/>
  <c r="BF74" i="27"/>
  <c r="BG74" i="27"/>
  <c r="BH74" i="27"/>
  <c r="BI74" i="27"/>
  <c r="BJ74" i="27"/>
  <c r="BK74" i="27"/>
  <c r="BL74" i="27"/>
  <c r="BM74" i="27"/>
  <c r="BN74" i="27"/>
  <c r="BO74" i="27"/>
  <c r="K75" i="27"/>
  <c r="L75" i="27"/>
  <c r="M75" i="27"/>
  <c r="N75" i="27"/>
  <c r="O75" i="27"/>
  <c r="P75" i="27"/>
  <c r="Q75" i="27"/>
  <c r="R75" i="27"/>
  <c r="S75" i="27"/>
  <c r="T75" i="27"/>
  <c r="V75" i="27"/>
  <c r="W75" i="27"/>
  <c r="X75" i="27"/>
  <c r="Y75" i="27"/>
  <c r="Z75" i="27"/>
  <c r="AA75" i="27"/>
  <c r="AD75" i="27"/>
  <c r="AE75" i="27"/>
  <c r="AF75" i="27"/>
  <c r="AG75" i="27"/>
  <c r="AH75" i="27"/>
  <c r="AI75" i="27"/>
  <c r="AJ75" i="27"/>
  <c r="AK75" i="27"/>
  <c r="AL75" i="27"/>
  <c r="AM75" i="27"/>
  <c r="AN75" i="27"/>
  <c r="AO75" i="27"/>
  <c r="AP75" i="27"/>
  <c r="AQ75" i="27"/>
  <c r="AS75" i="27"/>
  <c r="AT75" i="27"/>
  <c r="AU75" i="27"/>
  <c r="AV75" i="27"/>
  <c r="AW75" i="27"/>
  <c r="AX75" i="27"/>
  <c r="AY75" i="27"/>
  <c r="AZ75" i="27"/>
  <c r="BA75" i="27"/>
  <c r="BB75" i="27"/>
  <c r="BC75" i="27"/>
  <c r="BD75" i="27"/>
  <c r="BE75" i="27"/>
  <c r="BF75" i="27"/>
  <c r="BG75" i="27"/>
  <c r="BH75" i="27"/>
  <c r="BI75" i="27"/>
  <c r="BJ75" i="27"/>
  <c r="BK75" i="27"/>
  <c r="BL75" i="27"/>
  <c r="BM75" i="27"/>
  <c r="BN75" i="27"/>
  <c r="BO75" i="27"/>
  <c r="K76" i="27"/>
  <c r="L76" i="27"/>
  <c r="M76" i="27"/>
  <c r="N76" i="27"/>
  <c r="O76" i="27"/>
  <c r="P76" i="27"/>
  <c r="Q76" i="27"/>
  <c r="R76" i="27"/>
  <c r="S76" i="27"/>
  <c r="T76" i="27"/>
  <c r="V76" i="27"/>
  <c r="W76" i="27"/>
  <c r="X76" i="27"/>
  <c r="Y76" i="27"/>
  <c r="Z76" i="27"/>
  <c r="AA76" i="27"/>
  <c r="AD76" i="27"/>
  <c r="AE76" i="27"/>
  <c r="AF76" i="27"/>
  <c r="AG76" i="27"/>
  <c r="AH76" i="27"/>
  <c r="AI76" i="27"/>
  <c r="AJ76" i="27"/>
  <c r="AK76" i="27"/>
  <c r="AL76" i="27"/>
  <c r="AM76" i="27"/>
  <c r="AN76" i="27"/>
  <c r="AO76" i="27"/>
  <c r="AP76" i="27"/>
  <c r="AQ76" i="27"/>
  <c r="AS76" i="27"/>
  <c r="AT76" i="27"/>
  <c r="AU76" i="27"/>
  <c r="AV76" i="27"/>
  <c r="AW76" i="27"/>
  <c r="AX76" i="27"/>
  <c r="AY76" i="27"/>
  <c r="AZ76" i="27"/>
  <c r="BA76" i="27"/>
  <c r="BB76" i="27"/>
  <c r="BC76" i="27"/>
  <c r="BD76" i="27"/>
  <c r="BE76" i="27"/>
  <c r="BF76" i="27"/>
  <c r="BG76" i="27"/>
  <c r="BH76" i="27"/>
  <c r="BI76" i="27"/>
  <c r="BJ76" i="27"/>
  <c r="BK76" i="27"/>
  <c r="BL76" i="27"/>
  <c r="BM76" i="27"/>
  <c r="BN76" i="27"/>
  <c r="BO76" i="27"/>
  <c r="K77" i="27"/>
  <c r="L77" i="27"/>
  <c r="M77" i="27"/>
  <c r="N77" i="27"/>
  <c r="O77" i="27"/>
  <c r="P77" i="27"/>
  <c r="Q77" i="27"/>
  <c r="R77" i="27"/>
  <c r="S77" i="27"/>
  <c r="T77" i="27"/>
  <c r="V77" i="27"/>
  <c r="W77" i="27"/>
  <c r="X77" i="27"/>
  <c r="Y77" i="27"/>
  <c r="Z77" i="27"/>
  <c r="AA77" i="27"/>
  <c r="AD77" i="27"/>
  <c r="AE77" i="27"/>
  <c r="AF77" i="27"/>
  <c r="AG77" i="27"/>
  <c r="AH77" i="27"/>
  <c r="AI77" i="27"/>
  <c r="AJ77" i="27"/>
  <c r="AK77" i="27"/>
  <c r="AL77" i="27"/>
  <c r="AM77" i="27"/>
  <c r="AN77" i="27"/>
  <c r="AO77" i="27"/>
  <c r="AP77" i="27"/>
  <c r="AQ77" i="27"/>
  <c r="AS77" i="27"/>
  <c r="AT77" i="27"/>
  <c r="AU77" i="27"/>
  <c r="AV77" i="27"/>
  <c r="AW77" i="27"/>
  <c r="AX77" i="27"/>
  <c r="AY77" i="27"/>
  <c r="AZ77" i="27"/>
  <c r="BA77" i="27"/>
  <c r="BB77" i="27"/>
  <c r="BC77" i="27"/>
  <c r="BD77" i="27"/>
  <c r="BE77" i="27"/>
  <c r="BF77" i="27"/>
  <c r="BG77" i="27"/>
  <c r="BH77" i="27"/>
  <c r="BI77" i="27"/>
  <c r="BJ77" i="27"/>
  <c r="BK77" i="27"/>
  <c r="BL77" i="27"/>
  <c r="BM77" i="27"/>
  <c r="BN77" i="27"/>
  <c r="BO77" i="27"/>
  <c r="K78" i="27"/>
  <c r="L78" i="27"/>
  <c r="M78" i="27"/>
  <c r="N78" i="27"/>
  <c r="O78" i="27"/>
  <c r="P78" i="27"/>
  <c r="Q78" i="27"/>
  <c r="R78" i="27"/>
  <c r="S78" i="27"/>
  <c r="T78" i="27"/>
  <c r="V78" i="27"/>
  <c r="W78" i="27"/>
  <c r="X78" i="27"/>
  <c r="Y78" i="27"/>
  <c r="Z78" i="27"/>
  <c r="AA78" i="27"/>
  <c r="AD78" i="27"/>
  <c r="AE78" i="27"/>
  <c r="AF78" i="27"/>
  <c r="AG78" i="27"/>
  <c r="AH78" i="27"/>
  <c r="AI78" i="27"/>
  <c r="AJ78" i="27"/>
  <c r="AK78" i="27"/>
  <c r="AL78" i="27"/>
  <c r="AM78" i="27"/>
  <c r="AN78" i="27"/>
  <c r="AO78" i="27"/>
  <c r="AP78" i="27"/>
  <c r="AQ78" i="27"/>
  <c r="AS78" i="27"/>
  <c r="AT78" i="27"/>
  <c r="AU78" i="27"/>
  <c r="AV78" i="27"/>
  <c r="AW78" i="27"/>
  <c r="AX78" i="27"/>
  <c r="AY78" i="27"/>
  <c r="AZ78" i="27"/>
  <c r="BA78" i="27"/>
  <c r="BB78" i="27"/>
  <c r="BC78" i="27"/>
  <c r="BD78" i="27"/>
  <c r="BE78" i="27"/>
  <c r="BF78" i="27"/>
  <c r="BG78" i="27"/>
  <c r="BH78" i="27"/>
  <c r="BI78" i="27"/>
  <c r="BJ78" i="27"/>
  <c r="BK78" i="27"/>
  <c r="BL78" i="27"/>
  <c r="BM78" i="27"/>
  <c r="BN78" i="27"/>
  <c r="BO78" i="27"/>
  <c r="K79" i="27"/>
  <c r="L79" i="27"/>
  <c r="M79" i="27"/>
  <c r="N79" i="27"/>
  <c r="O79" i="27"/>
  <c r="P79" i="27"/>
  <c r="Q79" i="27"/>
  <c r="R79" i="27"/>
  <c r="S79" i="27"/>
  <c r="T79" i="27"/>
  <c r="V79" i="27"/>
  <c r="W79" i="27"/>
  <c r="X79" i="27"/>
  <c r="Y79" i="27"/>
  <c r="Z79" i="27"/>
  <c r="AA79" i="27"/>
  <c r="AD79" i="27"/>
  <c r="AE79" i="27"/>
  <c r="AF79" i="27"/>
  <c r="AG79" i="27"/>
  <c r="AH79" i="27"/>
  <c r="AI79" i="27"/>
  <c r="AJ79" i="27"/>
  <c r="AK79" i="27"/>
  <c r="AL79" i="27"/>
  <c r="AM79" i="27"/>
  <c r="AN79" i="27"/>
  <c r="AO79" i="27"/>
  <c r="AP79" i="27"/>
  <c r="AQ79" i="27"/>
  <c r="AS79" i="27"/>
  <c r="AT79" i="27"/>
  <c r="AU79" i="27"/>
  <c r="AV79" i="27"/>
  <c r="AW79" i="27"/>
  <c r="AX79" i="27"/>
  <c r="AY79" i="27"/>
  <c r="AZ79" i="27"/>
  <c r="BA79" i="27"/>
  <c r="BB79" i="27"/>
  <c r="BC79" i="27"/>
  <c r="BD79" i="27"/>
  <c r="BE79" i="27"/>
  <c r="BF79" i="27"/>
  <c r="BG79" i="27"/>
  <c r="BH79" i="27"/>
  <c r="BI79" i="27"/>
  <c r="BJ79" i="27"/>
  <c r="BK79" i="27"/>
  <c r="BL79" i="27"/>
  <c r="BM79" i="27"/>
  <c r="BN79" i="27"/>
  <c r="BO79" i="27"/>
  <c r="K80" i="27"/>
  <c r="L80" i="27"/>
  <c r="M80" i="27"/>
  <c r="N80" i="27"/>
  <c r="O80" i="27"/>
  <c r="P80" i="27"/>
  <c r="Q80" i="27"/>
  <c r="R80" i="27"/>
  <c r="S80" i="27"/>
  <c r="T80" i="27"/>
  <c r="V80" i="27"/>
  <c r="W80" i="27"/>
  <c r="X80" i="27"/>
  <c r="Y80" i="27"/>
  <c r="Z80" i="27"/>
  <c r="AA80" i="27"/>
  <c r="AD80" i="27"/>
  <c r="AE80" i="27"/>
  <c r="AF80" i="27"/>
  <c r="AG80" i="27"/>
  <c r="AH80" i="27"/>
  <c r="AI80" i="27"/>
  <c r="AJ80" i="27"/>
  <c r="AK80" i="27"/>
  <c r="AL80" i="27"/>
  <c r="AM80" i="27"/>
  <c r="AN80" i="27"/>
  <c r="AO80" i="27"/>
  <c r="AP80" i="27"/>
  <c r="AQ80" i="27"/>
  <c r="AS80" i="27"/>
  <c r="AT80" i="27"/>
  <c r="AU80" i="27"/>
  <c r="AV80" i="27"/>
  <c r="AW80" i="27"/>
  <c r="AX80" i="27"/>
  <c r="AY80" i="27"/>
  <c r="AZ80" i="27"/>
  <c r="BA80" i="27"/>
  <c r="BB80" i="27"/>
  <c r="BC80" i="27"/>
  <c r="BD80" i="27"/>
  <c r="BE80" i="27"/>
  <c r="BF80" i="27"/>
  <c r="BG80" i="27"/>
  <c r="BH80" i="27"/>
  <c r="BI80" i="27"/>
  <c r="BJ80" i="27"/>
  <c r="BK80" i="27"/>
  <c r="BL80" i="27"/>
  <c r="BM80" i="27"/>
  <c r="BN80" i="27"/>
  <c r="BO80" i="27"/>
  <c r="K81" i="27"/>
  <c r="L81" i="27"/>
  <c r="M81" i="27"/>
  <c r="N81" i="27"/>
  <c r="O81" i="27"/>
  <c r="P81" i="27"/>
  <c r="Q81" i="27"/>
  <c r="R81" i="27"/>
  <c r="S81" i="27"/>
  <c r="T81" i="27"/>
  <c r="V81" i="27"/>
  <c r="W81" i="27"/>
  <c r="X81" i="27"/>
  <c r="Y81" i="27"/>
  <c r="Z81" i="27"/>
  <c r="AA81" i="27"/>
  <c r="AD81" i="27"/>
  <c r="AE81" i="27"/>
  <c r="AF81" i="27"/>
  <c r="AG81" i="27"/>
  <c r="AH81" i="27"/>
  <c r="AI81" i="27"/>
  <c r="AJ81" i="27"/>
  <c r="AK81" i="27"/>
  <c r="AL81" i="27"/>
  <c r="AM81" i="27"/>
  <c r="AN81" i="27"/>
  <c r="AO81" i="27"/>
  <c r="AP81" i="27"/>
  <c r="AQ81" i="27"/>
  <c r="AS81" i="27"/>
  <c r="AT81" i="27"/>
  <c r="AU81" i="27"/>
  <c r="AV81" i="27"/>
  <c r="AW81" i="27"/>
  <c r="AX81" i="27"/>
  <c r="AY81" i="27"/>
  <c r="AZ81" i="27"/>
  <c r="BA81" i="27"/>
  <c r="BB81" i="27"/>
  <c r="BC81" i="27"/>
  <c r="BD81" i="27"/>
  <c r="BE81" i="27"/>
  <c r="BF81" i="27"/>
  <c r="BG81" i="27"/>
  <c r="BH81" i="27"/>
  <c r="BI81" i="27"/>
  <c r="BJ81" i="27"/>
  <c r="BK81" i="27"/>
  <c r="BL81" i="27"/>
  <c r="BM81" i="27"/>
  <c r="BN81" i="27"/>
  <c r="BO81" i="27"/>
  <c r="K82" i="27"/>
  <c r="L82" i="27"/>
  <c r="M82" i="27"/>
  <c r="N82" i="27"/>
  <c r="O82" i="27"/>
  <c r="P82" i="27"/>
  <c r="Q82" i="27"/>
  <c r="R82" i="27"/>
  <c r="S82" i="27"/>
  <c r="T82" i="27"/>
  <c r="V82" i="27"/>
  <c r="W82" i="27"/>
  <c r="X82" i="27"/>
  <c r="Y82" i="27"/>
  <c r="Z82" i="27"/>
  <c r="AA82" i="27"/>
  <c r="AD82" i="27"/>
  <c r="AE82" i="27"/>
  <c r="AF82" i="27"/>
  <c r="AG82" i="27"/>
  <c r="AH82" i="27"/>
  <c r="AI82" i="27"/>
  <c r="AJ82" i="27"/>
  <c r="AK82" i="27"/>
  <c r="AL82" i="27"/>
  <c r="AM82" i="27"/>
  <c r="AN82" i="27"/>
  <c r="AO82" i="27"/>
  <c r="AP82" i="27"/>
  <c r="AQ82" i="27"/>
  <c r="AS82" i="27"/>
  <c r="AT82" i="27"/>
  <c r="AU82" i="27"/>
  <c r="AV82" i="27"/>
  <c r="AW82" i="27"/>
  <c r="AX82" i="27"/>
  <c r="AY82" i="27"/>
  <c r="AZ82" i="27"/>
  <c r="BA82" i="27"/>
  <c r="BB82" i="27"/>
  <c r="BC82" i="27"/>
  <c r="BD82" i="27"/>
  <c r="BE82" i="27"/>
  <c r="BF82" i="27"/>
  <c r="BG82" i="27"/>
  <c r="BH82" i="27"/>
  <c r="BI82" i="27"/>
  <c r="BJ82" i="27"/>
  <c r="BK82" i="27"/>
  <c r="BL82" i="27"/>
  <c r="BM82" i="27"/>
  <c r="BN82" i="27"/>
  <c r="BO82" i="27"/>
  <c r="K83" i="27"/>
  <c r="L83" i="27"/>
  <c r="M83" i="27"/>
  <c r="N83" i="27"/>
  <c r="O83" i="27"/>
  <c r="P83" i="27"/>
  <c r="Q83" i="27"/>
  <c r="R83" i="27"/>
  <c r="S83" i="27"/>
  <c r="T83" i="27"/>
  <c r="V83" i="27"/>
  <c r="W83" i="27"/>
  <c r="X83" i="27"/>
  <c r="Y83" i="27"/>
  <c r="Z83" i="27"/>
  <c r="AA83" i="27"/>
  <c r="AD83" i="27"/>
  <c r="AE83" i="27"/>
  <c r="AF83" i="27"/>
  <c r="AG83" i="27"/>
  <c r="AH83" i="27"/>
  <c r="AI83" i="27"/>
  <c r="AJ83" i="27"/>
  <c r="AK83" i="27"/>
  <c r="AL83" i="27"/>
  <c r="AM83" i="27"/>
  <c r="AN83" i="27"/>
  <c r="AO83" i="27"/>
  <c r="AP83" i="27"/>
  <c r="AQ83" i="27"/>
  <c r="AS83" i="27"/>
  <c r="AT83" i="27"/>
  <c r="AU83" i="27"/>
  <c r="AV83" i="27"/>
  <c r="AW83" i="27"/>
  <c r="AX83" i="27"/>
  <c r="AY83" i="27"/>
  <c r="AZ83" i="27"/>
  <c r="BA83" i="27"/>
  <c r="BB83" i="27"/>
  <c r="BC83" i="27"/>
  <c r="BD83" i="27"/>
  <c r="BE83" i="27"/>
  <c r="BF83" i="27"/>
  <c r="BG83" i="27"/>
  <c r="BH83" i="27"/>
  <c r="BI83" i="27"/>
  <c r="BJ83" i="27"/>
  <c r="BK83" i="27"/>
  <c r="BL83" i="27"/>
  <c r="BM83" i="27"/>
  <c r="BN83" i="27"/>
  <c r="BO83" i="27"/>
  <c r="K84" i="27"/>
  <c r="L84" i="27"/>
  <c r="M84" i="27"/>
  <c r="N84" i="27"/>
  <c r="O84" i="27"/>
  <c r="P84" i="27"/>
  <c r="Q84" i="27"/>
  <c r="R84" i="27"/>
  <c r="S84" i="27"/>
  <c r="T84" i="27"/>
  <c r="V84" i="27"/>
  <c r="W84" i="27"/>
  <c r="X84" i="27"/>
  <c r="Y84" i="27"/>
  <c r="Z84" i="27"/>
  <c r="AA84" i="27"/>
  <c r="AD84" i="27"/>
  <c r="AE84" i="27"/>
  <c r="AF84" i="27"/>
  <c r="AG84" i="27"/>
  <c r="AH84" i="27"/>
  <c r="AI84" i="27"/>
  <c r="AJ84" i="27"/>
  <c r="AK84" i="27"/>
  <c r="AL84" i="27"/>
  <c r="AM84" i="27"/>
  <c r="AN84" i="27"/>
  <c r="AO84" i="27"/>
  <c r="AP84" i="27"/>
  <c r="AQ84" i="27"/>
  <c r="AS84" i="27"/>
  <c r="AT84" i="27"/>
  <c r="AU84" i="27"/>
  <c r="AV84" i="27"/>
  <c r="AW84" i="27"/>
  <c r="AX84" i="27"/>
  <c r="AY84" i="27"/>
  <c r="AZ84" i="27"/>
  <c r="BA84" i="27"/>
  <c r="BB84" i="27"/>
  <c r="BC84" i="27"/>
  <c r="BD84" i="27"/>
  <c r="BE84" i="27"/>
  <c r="BF84" i="27"/>
  <c r="BG84" i="27"/>
  <c r="BH84" i="27"/>
  <c r="BI84" i="27"/>
  <c r="BJ84" i="27"/>
  <c r="BK84" i="27"/>
  <c r="BL84" i="27"/>
  <c r="BM84" i="27"/>
  <c r="BN84" i="27"/>
  <c r="BO84" i="27"/>
  <c r="K85" i="27"/>
  <c r="L85" i="27"/>
  <c r="M85" i="27"/>
  <c r="N85" i="27"/>
  <c r="O85" i="27"/>
  <c r="P85" i="27"/>
  <c r="Q85" i="27"/>
  <c r="R85" i="27"/>
  <c r="S85" i="27"/>
  <c r="T85" i="27"/>
  <c r="V85" i="27"/>
  <c r="W85" i="27"/>
  <c r="X85" i="27"/>
  <c r="Y85" i="27"/>
  <c r="Z85" i="27"/>
  <c r="AA85" i="27"/>
  <c r="AD85" i="27"/>
  <c r="AE85" i="27"/>
  <c r="AF85" i="27"/>
  <c r="AG85" i="27"/>
  <c r="AH85" i="27"/>
  <c r="AI85" i="27"/>
  <c r="AJ85" i="27"/>
  <c r="AK85" i="27"/>
  <c r="AL85" i="27"/>
  <c r="AM85" i="27"/>
  <c r="AN85" i="27"/>
  <c r="AO85" i="27"/>
  <c r="AP85" i="27"/>
  <c r="AQ85" i="27"/>
  <c r="AS85" i="27"/>
  <c r="AT85" i="27"/>
  <c r="AU85" i="27"/>
  <c r="AV85" i="27"/>
  <c r="AW85" i="27"/>
  <c r="AX85" i="27"/>
  <c r="AY85" i="27"/>
  <c r="AZ85" i="27"/>
  <c r="BA85" i="27"/>
  <c r="BB85" i="27"/>
  <c r="BC85" i="27"/>
  <c r="BD85" i="27"/>
  <c r="BE85" i="27"/>
  <c r="BF85" i="27"/>
  <c r="BG85" i="27"/>
  <c r="BH85" i="27"/>
  <c r="BI85" i="27"/>
  <c r="BJ85" i="27"/>
  <c r="BK85" i="27"/>
  <c r="BL85" i="27"/>
  <c r="BM85" i="27"/>
  <c r="BN85" i="27"/>
  <c r="BO85" i="27"/>
  <c r="K86" i="27"/>
  <c r="L86" i="27"/>
  <c r="M86" i="27"/>
  <c r="N86" i="27"/>
  <c r="O86" i="27"/>
  <c r="P86" i="27"/>
  <c r="Q86" i="27"/>
  <c r="R86" i="27"/>
  <c r="S86" i="27"/>
  <c r="T86" i="27"/>
  <c r="V86" i="27"/>
  <c r="W86" i="27"/>
  <c r="X86" i="27"/>
  <c r="Y86" i="27"/>
  <c r="Z86" i="27"/>
  <c r="AA86" i="27"/>
  <c r="AD86" i="27"/>
  <c r="AE86" i="27"/>
  <c r="AF86" i="27"/>
  <c r="AG86" i="27"/>
  <c r="AH86" i="27"/>
  <c r="AI86" i="27"/>
  <c r="AJ86" i="27"/>
  <c r="AK86" i="27"/>
  <c r="AL86" i="27"/>
  <c r="AM86" i="27"/>
  <c r="AN86" i="27"/>
  <c r="AO86" i="27"/>
  <c r="AP86" i="27"/>
  <c r="AQ86" i="27"/>
  <c r="AS86" i="27"/>
  <c r="AT86" i="27"/>
  <c r="AU86" i="27"/>
  <c r="AV86" i="27"/>
  <c r="AW86" i="27"/>
  <c r="AX86" i="27"/>
  <c r="AY86" i="27"/>
  <c r="AZ86" i="27"/>
  <c r="BA86" i="27"/>
  <c r="BB86" i="27"/>
  <c r="BC86" i="27"/>
  <c r="BD86" i="27"/>
  <c r="BE86" i="27"/>
  <c r="BF86" i="27"/>
  <c r="BG86" i="27"/>
  <c r="BH86" i="27"/>
  <c r="BI86" i="27"/>
  <c r="BJ86" i="27"/>
  <c r="BK86" i="27"/>
  <c r="BL86" i="27"/>
  <c r="BM86" i="27"/>
  <c r="BN86" i="27"/>
  <c r="BO86" i="27"/>
  <c r="K87" i="27"/>
  <c r="L87" i="27"/>
  <c r="M87" i="27"/>
  <c r="N87" i="27"/>
  <c r="O87" i="27"/>
  <c r="P87" i="27"/>
  <c r="Q87" i="27"/>
  <c r="R87" i="27"/>
  <c r="S87" i="27"/>
  <c r="T87" i="27"/>
  <c r="V87" i="27"/>
  <c r="W87" i="27"/>
  <c r="X87" i="27"/>
  <c r="Y87" i="27"/>
  <c r="Z87" i="27"/>
  <c r="AA87" i="27"/>
  <c r="AD87" i="27"/>
  <c r="AE87" i="27"/>
  <c r="AF87" i="27"/>
  <c r="AG87" i="27"/>
  <c r="AH87" i="27"/>
  <c r="AI87" i="27"/>
  <c r="AJ87" i="27"/>
  <c r="AK87" i="27"/>
  <c r="AL87" i="27"/>
  <c r="AM87" i="27"/>
  <c r="AN87" i="27"/>
  <c r="AO87" i="27"/>
  <c r="AP87" i="27"/>
  <c r="AQ87" i="27"/>
  <c r="AS87" i="27"/>
  <c r="AT87" i="27"/>
  <c r="AU87" i="27"/>
  <c r="AV87" i="27"/>
  <c r="AW87" i="27"/>
  <c r="AX87" i="27"/>
  <c r="AY87" i="27"/>
  <c r="AZ87" i="27"/>
  <c r="BA87" i="27"/>
  <c r="BB87" i="27"/>
  <c r="BC87" i="27"/>
  <c r="BD87" i="27"/>
  <c r="BE87" i="27"/>
  <c r="BF87" i="27"/>
  <c r="BG87" i="27"/>
  <c r="BH87" i="27"/>
  <c r="BI87" i="27"/>
  <c r="BJ87" i="27"/>
  <c r="BK87" i="27"/>
  <c r="BL87" i="27"/>
  <c r="BM87" i="27"/>
  <c r="BN87" i="27"/>
  <c r="BO87" i="27"/>
  <c r="K88" i="27"/>
  <c r="L88" i="27"/>
  <c r="M88" i="27"/>
  <c r="N88" i="27"/>
  <c r="O88" i="27"/>
  <c r="P88" i="27"/>
  <c r="Q88" i="27"/>
  <c r="R88" i="27"/>
  <c r="S88" i="27"/>
  <c r="T88" i="27"/>
  <c r="V88" i="27"/>
  <c r="W88" i="27"/>
  <c r="X88" i="27"/>
  <c r="Y88" i="27"/>
  <c r="Z88" i="27"/>
  <c r="AA88" i="27"/>
  <c r="AD88" i="27"/>
  <c r="AE88" i="27"/>
  <c r="AF88" i="27"/>
  <c r="AG88" i="27"/>
  <c r="AH88" i="27"/>
  <c r="AI88" i="27"/>
  <c r="AJ88" i="27"/>
  <c r="AK88" i="27"/>
  <c r="AL88" i="27"/>
  <c r="AM88" i="27"/>
  <c r="AN88" i="27"/>
  <c r="AO88" i="27"/>
  <c r="AP88" i="27"/>
  <c r="AQ88" i="27"/>
  <c r="AS88" i="27"/>
  <c r="AT88" i="27"/>
  <c r="AU88" i="27"/>
  <c r="AV88" i="27"/>
  <c r="AW88" i="27"/>
  <c r="AX88" i="27"/>
  <c r="AY88" i="27"/>
  <c r="AZ88" i="27"/>
  <c r="BA88" i="27"/>
  <c r="BB88" i="27"/>
  <c r="BC88" i="27"/>
  <c r="BD88" i="27"/>
  <c r="BE88" i="27"/>
  <c r="BF88" i="27"/>
  <c r="BG88" i="27"/>
  <c r="BH88" i="27"/>
  <c r="BI88" i="27"/>
  <c r="BJ88" i="27"/>
  <c r="BK88" i="27"/>
  <c r="BL88" i="27"/>
  <c r="BM88" i="27"/>
  <c r="BN88" i="27"/>
  <c r="BO88" i="27"/>
  <c r="K89" i="27"/>
  <c r="L89" i="27"/>
  <c r="M89" i="27"/>
  <c r="N89" i="27"/>
  <c r="O89" i="27"/>
  <c r="P89" i="27"/>
  <c r="Q89" i="27"/>
  <c r="R89" i="27"/>
  <c r="S89" i="27"/>
  <c r="T89" i="27"/>
  <c r="V89" i="27"/>
  <c r="W89" i="27"/>
  <c r="X89" i="27"/>
  <c r="Y89" i="27"/>
  <c r="Z89" i="27"/>
  <c r="AA89" i="27"/>
  <c r="AD89" i="27"/>
  <c r="AE89" i="27"/>
  <c r="AF89" i="27"/>
  <c r="AG89" i="27"/>
  <c r="AH89" i="27"/>
  <c r="AI89" i="27"/>
  <c r="AJ89" i="27"/>
  <c r="AK89" i="27"/>
  <c r="AL89" i="27"/>
  <c r="AM89" i="27"/>
  <c r="AN89" i="27"/>
  <c r="AO89" i="27"/>
  <c r="AP89" i="27"/>
  <c r="AQ89" i="27"/>
  <c r="AS89" i="27"/>
  <c r="AT89" i="27"/>
  <c r="AU89" i="27"/>
  <c r="AV89" i="27"/>
  <c r="AW89" i="27"/>
  <c r="AX89" i="27"/>
  <c r="AY89" i="27"/>
  <c r="AZ89" i="27"/>
  <c r="BA89" i="27"/>
  <c r="BB89" i="27"/>
  <c r="BC89" i="27"/>
  <c r="BD89" i="27"/>
  <c r="BE89" i="27"/>
  <c r="BF89" i="27"/>
  <c r="BG89" i="27"/>
  <c r="BH89" i="27"/>
  <c r="BI89" i="27"/>
  <c r="BJ89" i="27"/>
  <c r="BK89" i="27"/>
  <c r="BL89" i="27"/>
  <c r="BM89" i="27"/>
  <c r="BN89" i="27"/>
  <c r="BO89" i="27"/>
  <c r="K90" i="27"/>
  <c r="L90" i="27"/>
  <c r="M90" i="27"/>
  <c r="N90" i="27"/>
  <c r="O90" i="27"/>
  <c r="P90" i="27"/>
  <c r="Q90" i="27"/>
  <c r="R90" i="27"/>
  <c r="S90" i="27"/>
  <c r="T90" i="27"/>
  <c r="V90" i="27"/>
  <c r="W90" i="27"/>
  <c r="X90" i="27"/>
  <c r="Y90" i="27"/>
  <c r="Z90" i="27"/>
  <c r="AA90" i="27"/>
  <c r="AD90" i="27"/>
  <c r="AE90" i="27"/>
  <c r="AF90" i="27"/>
  <c r="AG90" i="27"/>
  <c r="AH90" i="27"/>
  <c r="AI90" i="27"/>
  <c r="AJ90" i="27"/>
  <c r="AK90" i="27"/>
  <c r="AL90" i="27"/>
  <c r="AM90" i="27"/>
  <c r="AN90" i="27"/>
  <c r="AO90" i="27"/>
  <c r="AP90" i="27"/>
  <c r="AQ90" i="27"/>
  <c r="AS90" i="27"/>
  <c r="AT90" i="27"/>
  <c r="AU90" i="27"/>
  <c r="AV90" i="27"/>
  <c r="AW90" i="27"/>
  <c r="AX90" i="27"/>
  <c r="AY90" i="27"/>
  <c r="AZ90" i="27"/>
  <c r="BA90" i="27"/>
  <c r="BB90" i="27"/>
  <c r="BC90" i="27"/>
  <c r="BD90" i="27"/>
  <c r="BE90" i="27"/>
  <c r="BF90" i="27"/>
  <c r="BG90" i="27"/>
  <c r="BH90" i="27"/>
  <c r="BI90" i="27"/>
  <c r="BJ90" i="27"/>
  <c r="BK90" i="27"/>
  <c r="BL90" i="27"/>
  <c r="BM90" i="27"/>
  <c r="BN90" i="27"/>
  <c r="BO90" i="27"/>
  <c r="K91" i="27"/>
  <c r="L91" i="27"/>
  <c r="M91" i="27"/>
  <c r="N91" i="27"/>
  <c r="O91" i="27"/>
  <c r="P91" i="27"/>
  <c r="Q91" i="27"/>
  <c r="R91" i="27"/>
  <c r="S91" i="27"/>
  <c r="T91" i="27"/>
  <c r="V91" i="27"/>
  <c r="W91" i="27"/>
  <c r="X91" i="27"/>
  <c r="Y91" i="27"/>
  <c r="Z91" i="27"/>
  <c r="AA91" i="27"/>
  <c r="AD91" i="27"/>
  <c r="AE91" i="27"/>
  <c r="AF91" i="27"/>
  <c r="AG91" i="27"/>
  <c r="AH91" i="27"/>
  <c r="AI91" i="27"/>
  <c r="AJ91" i="27"/>
  <c r="AK91" i="27"/>
  <c r="AL91" i="27"/>
  <c r="AM91" i="27"/>
  <c r="AN91" i="27"/>
  <c r="AO91" i="27"/>
  <c r="AP91" i="27"/>
  <c r="AQ91" i="27"/>
  <c r="AS91" i="27"/>
  <c r="AT91" i="27"/>
  <c r="AU91" i="27"/>
  <c r="AV91" i="27"/>
  <c r="AW91" i="27"/>
  <c r="AX91" i="27"/>
  <c r="AY91" i="27"/>
  <c r="AZ91" i="27"/>
  <c r="BA91" i="27"/>
  <c r="BB91" i="27"/>
  <c r="BC91" i="27"/>
  <c r="BD91" i="27"/>
  <c r="BE91" i="27"/>
  <c r="BF91" i="27"/>
  <c r="BG91" i="27"/>
  <c r="BH91" i="27"/>
  <c r="BI91" i="27"/>
  <c r="BJ91" i="27"/>
  <c r="BK91" i="27"/>
  <c r="BL91" i="27"/>
  <c r="BM91" i="27"/>
  <c r="BN91" i="27"/>
  <c r="BO91" i="27"/>
  <c r="K92" i="27"/>
  <c r="L92" i="27"/>
  <c r="M92" i="27"/>
  <c r="N92" i="27"/>
  <c r="O92" i="27"/>
  <c r="P92" i="27"/>
  <c r="Q92" i="27"/>
  <c r="R92" i="27"/>
  <c r="S92" i="27"/>
  <c r="T92" i="27"/>
  <c r="V92" i="27"/>
  <c r="W92" i="27"/>
  <c r="X92" i="27"/>
  <c r="Y92" i="27"/>
  <c r="Z92" i="27"/>
  <c r="AA92" i="27"/>
  <c r="AD92" i="27"/>
  <c r="AE92" i="27"/>
  <c r="AF92" i="27"/>
  <c r="AG92" i="27"/>
  <c r="AH92" i="27"/>
  <c r="AI92" i="27"/>
  <c r="AJ92" i="27"/>
  <c r="AK92" i="27"/>
  <c r="AL92" i="27"/>
  <c r="AM92" i="27"/>
  <c r="AN92" i="27"/>
  <c r="AO92" i="27"/>
  <c r="AP92" i="27"/>
  <c r="AQ92" i="27"/>
  <c r="AS92" i="27"/>
  <c r="AT92" i="27"/>
  <c r="AU92" i="27"/>
  <c r="AV92" i="27"/>
  <c r="AW92" i="27"/>
  <c r="AX92" i="27"/>
  <c r="AY92" i="27"/>
  <c r="AZ92" i="27"/>
  <c r="BA92" i="27"/>
  <c r="BB92" i="27"/>
  <c r="BC92" i="27"/>
  <c r="BD92" i="27"/>
  <c r="BE92" i="27"/>
  <c r="BF92" i="27"/>
  <c r="BG92" i="27"/>
  <c r="BH92" i="27"/>
  <c r="BI92" i="27"/>
  <c r="BJ92" i="27"/>
  <c r="BK92" i="27"/>
  <c r="BL92" i="27"/>
  <c r="BM92" i="27"/>
  <c r="BN92" i="27"/>
  <c r="BO92" i="27"/>
  <c r="K93" i="27"/>
  <c r="L93" i="27"/>
  <c r="M93" i="27"/>
  <c r="N93" i="27"/>
  <c r="O93" i="27"/>
  <c r="P93" i="27"/>
  <c r="Q93" i="27"/>
  <c r="R93" i="27"/>
  <c r="S93" i="27"/>
  <c r="T93" i="27"/>
  <c r="V93" i="27"/>
  <c r="W93" i="27"/>
  <c r="X93" i="27"/>
  <c r="Y93" i="27"/>
  <c r="Z93" i="27"/>
  <c r="AA93" i="27"/>
  <c r="AD93" i="27"/>
  <c r="AE93" i="27"/>
  <c r="AF93" i="27"/>
  <c r="AG93" i="27"/>
  <c r="AH93" i="27"/>
  <c r="AI93" i="27"/>
  <c r="AJ93" i="27"/>
  <c r="AK93" i="27"/>
  <c r="AL93" i="27"/>
  <c r="AM93" i="27"/>
  <c r="AN93" i="27"/>
  <c r="AO93" i="27"/>
  <c r="AP93" i="27"/>
  <c r="AQ93" i="27"/>
  <c r="AS93" i="27"/>
  <c r="AT93" i="27"/>
  <c r="AU93" i="27"/>
  <c r="AV93" i="27"/>
  <c r="AW93" i="27"/>
  <c r="AX93" i="27"/>
  <c r="AY93" i="27"/>
  <c r="AZ93" i="27"/>
  <c r="BA93" i="27"/>
  <c r="BB93" i="27"/>
  <c r="BC93" i="27"/>
  <c r="BD93" i="27"/>
  <c r="BE93" i="27"/>
  <c r="BF93" i="27"/>
  <c r="BG93" i="27"/>
  <c r="BH93" i="27"/>
  <c r="BI93" i="27"/>
  <c r="BJ93" i="27"/>
  <c r="BK93" i="27"/>
  <c r="BL93" i="27"/>
  <c r="BM93" i="27"/>
  <c r="BN93" i="27"/>
  <c r="BO93" i="27"/>
  <c r="K94" i="27"/>
  <c r="L94" i="27"/>
  <c r="M94" i="27"/>
  <c r="N94" i="27"/>
  <c r="O94" i="27"/>
  <c r="P94" i="27"/>
  <c r="Q94" i="27"/>
  <c r="R94" i="27"/>
  <c r="S94" i="27"/>
  <c r="T94" i="27"/>
  <c r="V94" i="27"/>
  <c r="W94" i="27"/>
  <c r="X94" i="27"/>
  <c r="Y94" i="27"/>
  <c r="Z94" i="27"/>
  <c r="AA94" i="27"/>
  <c r="AD94" i="27"/>
  <c r="AE94" i="27"/>
  <c r="AF94" i="27"/>
  <c r="AG94" i="27"/>
  <c r="AH94" i="27"/>
  <c r="AI94" i="27"/>
  <c r="AJ94" i="27"/>
  <c r="AK94" i="27"/>
  <c r="AL94" i="27"/>
  <c r="AM94" i="27"/>
  <c r="AN94" i="27"/>
  <c r="AO94" i="27"/>
  <c r="AP94" i="27"/>
  <c r="AQ94" i="27"/>
  <c r="AS94" i="27"/>
  <c r="AT94" i="27"/>
  <c r="AU94" i="27"/>
  <c r="AV94" i="27"/>
  <c r="AW94" i="27"/>
  <c r="AX94" i="27"/>
  <c r="AY94" i="27"/>
  <c r="AZ94" i="27"/>
  <c r="BA94" i="27"/>
  <c r="BB94" i="27"/>
  <c r="BC94" i="27"/>
  <c r="BD94" i="27"/>
  <c r="BE94" i="27"/>
  <c r="BF94" i="27"/>
  <c r="BG94" i="27"/>
  <c r="BH94" i="27"/>
  <c r="BI94" i="27"/>
  <c r="BJ94" i="27"/>
  <c r="BK94" i="27"/>
  <c r="BL94" i="27"/>
  <c r="BM94" i="27"/>
  <c r="BN94" i="27"/>
  <c r="BO94" i="27"/>
  <c r="K95" i="27"/>
  <c r="L95" i="27"/>
  <c r="M95" i="27"/>
  <c r="N95" i="27"/>
  <c r="O95" i="27"/>
  <c r="P95" i="27"/>
  <c r="Q95" i="27"/>
  <c r="R95" i="27"/>
  <c r="S95" i="27"/>
  <c r="T95" i="27"/>
  <c r="V95" i="27"/>
  <c r="W95" i="27"/>
  <c r="X95" i="27"/>
  <c r="Y95" i="27"/>
  <c r="Z95" i="27"/>
  <c r="AA95" i="27"/>
  <c r="AD95" i="27"/>
  <c r="AE95" i="27"/>
  <c r="AF95" i="27"/>
  <c r="AG95" i="27"/>
  <c r="AH95" i="27"/>
  <c r="AI95" i="27"/>
  <c r="AJ95" i="27"/>
  <c r="AK95" i="27"/>
  <c r="AL95" i="27"/>
  <c r="AM95" i="27"/>
  <c r="AN95" i="27"/>
  <c r="AO95" i="27"/>
  <c r="AP95" i="27"/>
  <c r="AQ95" i="27"/>
  <c r="AS95" i="27"/>
  <c r="AT95" i="27"/>
  <c r="AU95" i="27"/>
  <c r="AV95" i="27"/>
  <c r="AW95" i="27"/>
  <c r="AX95" i="27"/>
  <c r="AY95" i="27"/>
  <c r="AZ95" i="27"/>
  <c r="BA95" i="27"/>
  <c r="BB95" i="27"/>
  <c r="BC95" i="27"/>
  <c r="BD95" i="27"/>
  <c r="BE95" i="27"/>
  <c r="BF95" i="27"/>
  <c r="BG95" i="27"/>
  <c r="BH95" i="27"/>
  <c r="BI95" i="27"/>
  <c r="BJ95" i="27"/>
  <c r="BK95" i="27"/>
  <c r="BL95" i="27"/>
  <c r="BM95" i="27"/>
  <c r="BN95" i="27"/>
  <c r="BO95" i="27"/>
  <c r="K96" i="27"/>
  <c r="L96" i="27"/>
  <c r="M96" i="27"/>
  <c r="N96" i="27"/>
  <c r="O96" i="27"/>
  <c r="P96" i="27"/>
  <c r="Q96" i="27"/>
  <c r="R96" i="27"/>
  <c r="S96" i="27"/>
  <c r="T96" i="27"/>
  <c r="V96" i="27"/>
  <c r="W96" i="27"/>
  <c r="X96" i="27"/>
  <c r="Y96" i="27"/>
  <c r="Z96" i="27"/>
  <c r="AA96" i="27"/>
  <c r="AD96" i="27"/>
  <c r="AE96" i="27"/>
  <c r="AF96" i="27"/>
  <c r="AG96" i="27"/>
  <c r="AH96" i="27"/>
  <c r="AI96" i="27"/>
  <c r="AJ96" i="27"/>
  <c r="AK96" i="27"/>
  <c r="AL96" i="27"/>
  <c r="AM96" i="27"/>
  <c r="AN96" i="27"/>
  <c r="AO96" i="27"/>
  <c r="AP96" i="27"/>
  <c r="AQ96" i="27"/>
  <c r="AS96" i="27"/>
  <c r="AT96" i="27"/>
  <c r="AU96" i="27"/>
  <c r="AV96" i="27"/>
  <c r="AW96" i="27"/>
  <c r="AX96" i="27"/>
  <c r="AY96" i="27"/>
  <c r="AZ96" i="27"/>
  <c r="BA96" i="27"/>
  <c r="BB96" i="27"/>
  <c r="BC96" i="27"/>
  <c r="BD96" i="27"/>
  <c r="BE96" i="27"/>
  <c r="BF96" i="27"/>
  <c r="BG96" i="27"/>
  <c r="BH96" i="27"/>
  <c r="BI96" i="27"/>
  <c r="BJ96" i="27"/>
  <c r="BK96" i="27"/>
  <c r="BL96" i="27"/>
  <c r="BM96" i="27"/>
  <c r="BN96" i="27"/>
  <c r="BO96" i="27"/>
  <c r="K97" i="27"/>
  <c r="L97" i="27"/>
  <c r="M97" i="27"/>
  <c r="N97" i="27"/>
  <c r="O97" i="27"/>
  <c r="P97" i="27"/>
  <c r="Q97" i="27"/>
  <c r="R97" i="27"/>
  <c r="S97" i="27"/>
  <c r="T97" i="27"/>
  <c r="V97" i="27"/>
  <c r="W97" i="27"/>
  <c r="X97" i="27"/>
  <c r="Y97" i="27"/>
  <c r="Z97" i="27"/>
  <c r="AA97" i="27"/>
  <c r="AD97" i="27"/>
  <c r="AE97" i="27"/>
  <c r="AF97" i="27"/>
  <c r="AG97" i="27"/>
  <c r="AH97" i="27"/>
  <c r="AI97" i="27"/>
  <c r="AJ97" i="27"/>
  <c r="AK97" i="27"/>
  <c r="AL97" i="27"/>
  <c r="AM97" i="27"/>
  <c r="AN97" i="27"/>
  <c r="AO97" i="27"/>
  <c r="AP97" i="27"/>
  <c r="AQ97" i="27"/>
  <c r="AS97" i="27"/>
  <c r="AT97" i="27"/>
  <c r="AU97" i="27"/>
  <c r="AV97" i="27"/>
  <c r="AW97" i="27"/>
  <c r="AX97" i="27"/>
  <c r="AY97" i="27"/>
  <c r="AZ97" i="27"/>
  <c r="BA97" i="27"/>
  <c r="BB97" i="27"/>
  <c r="BC97" i="27"/>
  <c r="BD97" i="27"/>
  <c r="BE97" i="27"/>
  <c r="BF97" i="27"/>
  <c r="BG97" i="27"/>
  <c r="BH97" i="27"/>
  <c r="BI97" i="27"/>
  <c r="BJ97" i="27"/>
  <c r="BK97" i="27"/>
  <c r="BL97" i="27"/>
  <c r="BM97" i="27"/>
  <c r="BN97" i="27"/>
  <c r="BO97" i="27"/>
  <c r="K98" i="27"/>
  <c r="L98" i="27"/>
  <c r="M98" i="27"/>
  <c r="N98" i="27"/>
  <c r="O98" i="27"/>
  <c r="P98" i="27"/>
  <c r="Q98" i="27"/>
  <c r="R98" i="27"/>
  <c r="S98" i="27"/>
  <c r="T98" i="27"/>
  <c r="V98" i="27"/>
  <c r="W98" i="27"/>
  <c r="X98" i="27"/>
  <c r="Y98" i="27"/>
  <c r="Z98" i="27"/>
  <c r="AA98" i="27"/>
  <c r="AD98" i="27"/>
  <c r="AE98" i="27"/>
  <c r="AF98" i="27"/>
  <c r="AG98" i="27"/>
  <c r="AH98" i="27"/>
  <c r="AI98" i="27"/>
  <c r="AJ98" i="27"/>
  <c r="AK98" i="27"/>
  <c r="AL98" i="27"/>
  <c r="AM98" i="27"/>
  <c r="AN98" i="27"/>
  <c r="AO98" i="27"/>
  <c r="AP98" i="27"/>
  <c r="AQ98" i="27"/>
  <c r="AS98" i="27"/>
  <c r="AT98" i="27"/>
  <c r="AU98" i="27"/>
  <c r="AV98" i="27"/>
  <c r="AW98" i="27"/>
  <c r="AX98" i="27"/>
  <c r="AY98" i="27"/>
  <c r="AZ98" i="27"/>
  <c r="BA98" i="27"/>
  <c r="BB98" i="27"/>
  <c r="BC98" i="27"/>
  <c r="BD98" i="27"/>
  <c r="BE98" i="27"/>
  <c r="BF98" i="27"/>
  <c r="BG98" i="27"/>
  <c r="BH98" i="27"/>
  <c r="BI98" i="27"/>
  <c r="BJ98" i="27"/>
  <c r="BK98" i="27"/>
  <c r="BL98" i="27"/>
  <c r="BM98" i="27"/>
  <c r="BN98" i="27"/>
  <c r="BO98" i="27"/>
  <c r="K99" i="27"/>
  <c r="L99" i="27"/>
  <c r="M99" i="27"/>
  <c r="N99" i="27"/>
  <c r="O99" i="27"/>
  <c r="P99" i="27"/>
  <c r="Q99" i="27"/>
  <c r="R99" i="27"/>
  <c r="S99" i="27"/>
  <c r="T99" i="27"/>
  <c r="V99" i="27"/>
  <c r="W99" i="27"/>
  <c r="X99" i="27"/>
  <c r="Y99" i="27"/>
  <c r="Z99" i="27"/>
  <c r="AA99" i="27"/>
  <c r="AD99" i="27"/>
  <c r="AE99" i="27"/>
  <c r="AF99" i="27"/>
  <c r="AG99" i="27"/>
  <c r="AH99" i="27"/>
  <c r="AI99" i="27"/>
  <c r="AJ99" i="27"/>
  <c r="AK99" i="27"/>
  <c r="AL99" i="27"/>
  <c r="AM99" i="27"/>
  <c r="AN99" i="27"/>
  <c r="AO99" i="27"/>
  <c r="AP99" i="27"/>
  <c r="AQ99" i="27"/>
  <c r="AS99" i="27"/>
  <c r="AT99" i="27"/>
  <c r="AU99" i="27"/>
  <c r="AV99" i="27"/>
  <c r="AW99" i="27"/>
  <c r="AX99" i="27"/>
  <c r="AY99" i="27"/>
  <c r="AZ99" i="27"/>
  <c r="BA99" i="27"/>
  <c r="BB99" i="27"/>
  <c r="BC99" i="27"/>
  <c r="BD99" i="27"/>
  <c r="BE99" i="27"/>
  <c r="BF99" i="27"/>
  <c r="BG99" i="27"/>
  <c r="BH99" i="27"/>
  <c r="BI99" i="27"/>
  <c r="BJ99" i="27"/>
  <c r="BK99" i="27"/>
  <c r="BL99" i="27"/>
  <c r="BM99" i="27"/>
  <c r="BN99" i="27"/>
  <c r="BO99" i="27"/>
  <c r="K100" i="27"/>
  <c r="L100" i="27"/>
  <c r="M100" i="27"/>
  <c r="N100" i="27"/>
  <c r="O100" i="27"/>
  <c r="P100" i="27"/>
  <c r="Q100" i="27"/>
  <c r="R100" i="27"/>
  <c r="S100" i="27"/>
  <c r="T100" i="27"/>
  <c r="V100" i="27"/>
  <c r="W100" i="27"/>
  <c r="X100" i="27"/>
  <c r="Y100" i="27"/>
  <c r="Z100" i="27"/>
  <c r="AA100" i="27"/>
  <c r="AD100" i="27"/>
  <c r="AE100" i="27"/>
  <c r="AF100" i="27"/>
  <c r="AG100" i="27"/>
  <c r="AH100" i="27"/>
  <c r="AI100" i="27"/>
  <c r="AJ100" i="27"/>
  <c r="AK100" i="27"/>
  <c r="AL100" i="27"/>
  <c r="AM100" i="27"/>
  <c r="AN100" i="27"/>
  <c r="AO100" i="27"/>
  <c r="AP100" i="27"/>
  <c r="AQ100" i="27"/>
  <c r="AS100" i="27"/>
  <c r="AT100" i="27"/>
  <c r="AU100" i="27"/>
  <c r="AV100" i="27"/>
  <c r="AW100" i="27"/>
  <c r="AX100" i="27"/>
  <c r="AY100" i="27"/>
  <c r="AZ100" i="27"/>
  <c r="BA100" i="27"/>
  <c r="BB100" i="27"/>
  <c r="BC100" i="27"/>
  <c r="BD100" i="27"/>
  <c r="BE100" i="27"/>
  <c r="BF100" i="27"/>
  <c r="BG100" i="27"/>
  <c r="BH100" i="27"/>
  <c r="BI100" i="27"/>
  <c r="BJ100" i="27"/>
  <c r="BK100" i="27"/>
  <c r="BL100" i="27"/>
  <c r="BM100" i="27"/>
  <c r="BN100" i="27"/>
  <c r="BO100" i="27"/>
  <c r="K101" i="27"/>
  <c r="L101" i="27"/>
  <c r="M101" i="27"/>
  <c r="N101" i="27"/>
  <c r="O101" i="27"/>
  <c r="P101" i="27"/>
  <c r="Q101" i="27"/>
  <c r="R101" i="27"/>
  <c r="S101" i="27"/>
  <c r="T101" i="27"/>
  <c r="V101" i="27"/>
  <c r="W101" i="27"/>
  <c r="X101" i="27"/>
  <c r="Y101" i="27"/>
  <c r="Z101" i="27"/>
  <c r="AA101" i="27"/>
  <c r="AD101" i="27"/>
  <c r="AE101" i="27"/>
  <c r="AF101" i="27"/>
  <c r="AG101" i="27"/>
  <c r="AH101" i="27"/>
  <c r="AI101" i="27"/>
  <c r="AJ101" i="27"/>
  <c r="AK101" i="27"/>
  <c r="AL101" i="27"/>
  <c r="AM101" i="27"/>
  <c r="AN101" i="27"/>
  <c r="AO101" i="27"/>
  <c r="AP101" i="27"/>
  <c r="AQ101" i="27"/>
  <c r="AS101" i="27"/>
  <c r="AT101" i="27"/>
  <c r="AU101" i="27"/>
  <c r="AV101" i="27"/>
  <c r="AW101" i="27"/>
  <c r="AX101" i="27"/>
  <c r="AY101" i="27"/>
  <c r="AZ101" i="27"/>
  <c r="BA101" i="27"/>
  <c r="BB101" i="27"/>
  <c r="BC101" i="27"/>
  <c r="BD101" i="27"/>
  <c r="BE101" i="27"/>
  <c r="BF101" i="27"/>
  <c r="BG101" i="27"/>
  <c r="BH101" i="27"/>
  <c r="BI101" i="27"/>
  <c r="BJ101" i="27"/>
  <c r="BK101" i="27"/>
  <c r="BL101" i="27"/>
  <c r="BM101" i="27"/>
  <c r="BN101" i="27"/>
  <c r="BO101" i="27"/>
  <c r="K102" i="27"/>
  <c r="L102" i="27"/>
  <c r="M102" i="27"/>
  <c r="N102" i="27"/>
  <c r="O102" i="27"/>
  <c r="P102" i="27"/>
  <c r="Q102" i="27"/>
  <c r="R102" i="27"/>
  <c r="S102" i="27"/>
  <c r="T102" i="27"/>
  <c r="V102" i="27"/>
  <c r="W102" i="27"/>
  <c r="X102" i="27"/>
  <c r="Y102" i="27"/>
  <c r="Z102" i="27"/>
  <c r="AA102" i="27"/>
  <c r="AD102" i="27"/>
  <c r="AE102" i="27"/>
  <c r="AF102" i="27"/>
  <c r="AG102" i="27"/>
  <c r="AH102" i="27"/>
  <c r="AI102" i="27"/>
  <c r="AJ102" i="27"/>
  <c r="AK102" i="27"/>
  <c r="AL102" i="27"/>
  <c r="AM102" i="27"/>
  <c r="AN102" i="27"/>
  <c r="AO102" i="27"/>
  <c r="AP102" i="27"/>
  <c r="AQ102" i="27"/>
  <c r="AS102" i="27"/>
  <c r="AT102" i="27"/>
  <c r="AU102" i="27"/>
  <c r="AV102" i="27"/>
  <c r="AW102" i="27"/>
  <c r="AX102" i="27"/>
  <c r="AY102" i="27"/>
  <c r="AZ102" i="27"/>
  <c r="BA102" i="27"/>
  <c r="BB102" i="27"/>
  <c r="BC102" i="27"/>
  <c r="BD102" i="27"/>
  <c r="BE102" i="27"/>
  <c r="BF102" i="27"/>
  <c r="BG102" i="27"/>
  <c r="BH102" i="27"/>
  <c r="BI102" i="27"/>
  <c r="BJ102" i="27"/>
  <c r="BK102" i="27"/>
  <c r="BL102" i="27"/>
  <c r="BM102" i="27"/>
  <c r="BN102" i="27"/>
  <c r="BO102" i="27"/>
  <c r="K103" i="27"/>
  <c r="L103" i="27"/>
  <c r="M103" i="27"/>
  <c r="N103" i="27"/>
  <c r="O103" i="27"/>
  <c r="P103" i="27"/>
  <c r="Q103" i="27"/>
  <c r="R103" i="27"/>
  <c r="S103" i="27"/>
  <c r="T103" i="27"/>
  <c r="V103" i="27"/>
  <c r="W103" i="27"/>
  <c r="X103" i="27"/>
  <c r="Y103" i="27"/>
  <c r="Z103" i="27"/>
  <c r="AA103" i="27"/>
  <c r="AD103" i="27"/>
  <c r="AE103" i="27"/>
  <c r="AF103" i="27"/>
  <c r="AG103" i="27"/>
  <c r="AH103" i="27"/>
  <c r="AI103" i="27"/>
  <c r="AJ103" i="27"/>
  <c r="AK103" i="27"/>
  <c r="AL103" i="27"/>
  <c r="AM103" i="27"/>
  <c r="AN103" i="27"/>
  <c r="AO103" i="27"/>
  <c r="AP103" i="27"/>
  <c r="AQ103" i="27"/>
  <c r="AS103" i="27"/>
  <c r="AT103" i="27"/>
  <c r="AU103" i="27"/>
  <c r="AV103" i="27"/>
  <c r="AW103" i="27"/>
  <c r="AX103" i="27"/>
  <c r="AY103" i="27"/>
  <c r="AZ103" i="27"/>
  <c r="BA103" i="27"/>
  <c r="BB103" i="27"/>
  <c r="BC103" i="27"/>
  <c r="BD103" i="27"/>
  <c r="BE103" i="27"/>
  <c r="BF103" i="27"/>
  <c r="BG103" i="27"/>
  <c r="BH103" i="27"/>
  <c r="BI103" i="27"/>
  <c r="BJ103" i="27"/>
  <c r="BK103" i="27"/>
  <c r="BL103" i="27"/>
  <c r="BM103" i="27"/>
  <c r="BN103" i="27"/>
  <c r="BO103" i="27"/>
  <c r="K104" i="27"/>
  <c r="L104" i="27"/>
  <c r="M104" i="27"/>
  <c r="N104" i="27"/>
  <c r="O104" i="27"/>
  <c r="P104" i="27"/>
  <c r="Q104" i="27"/>
  <c r="R104" i="27"/>
  <c r="S104" i="27"/>
  <c r="T104" i="27"/>
  <c r="V104" i="27"/>
  <c r="W104" i="27"/>
  <c r="X104" i="27"/>
  <c r="Y104" i="27"/>
  <c r="Z104" i="27"/>
  <c r="AA104" i="27"/>
  <c r="AD104" i="27"/>
  <c r="AE104" i="27"/>
  <c r="AF104" i="27"/>
  <c r="AG104" i="27"/>
  <c r="AH104" i="27"/>
  <c r="AI104" i="27"/>
  <c r="AJ104" i="27"/>
  <c r="AK104" i="27"/>
  <c r="AL104" i="27"/>
  <c r="AM104" i="27"/>
  <c r="AN104" i="27"/>
  <c r="AO104" i="27"/>
  <c r="AP104" i="27"/>
  <c r="AQ104" i="27"/>
  <c r="AS104" i="27"/>
  <c r="AT104" i="27"/>
  <c r="AU104" i="27"/>
  <c r="AV104" i="27"/>
  <c r="AW104" i="27"/>
  <c r="AX104" i="27"/>
  <c r="AY104" i="27"/>
  <c r="AZ104" i="27"/>
  <c r="BA104" i="27"/>
  <c r="BB104" i="27"/>
  <c r="BC104" i="27"/>
  <c r="BD104" i="27"/>
  <c r="BE104" i="27"/>
  <c r="BF104" i="27"/>
  <c r="BG104" i="27"/>
  <c r="BH104" i="27"/>
  <c r="BI104" i="27"/>
  <c r="BJ104" i="27"/>
  <c r="BK104" i="27"/>
  <c r="BL104" i="27"/>
  <c r="BM104" i="27"/>
  <c r="BN104" i="27"/>
  <c r="BO104" i="27"/>
  <c r="K105" i="27"/>
  <c r="L105" i="27"/>
  <c r="M105" i="27"/>
  <c r="N105" i="27"/>
  <c r="O105" i="27"/>
  <c r="P105" i="27"/>
  <c r="Q105" i="27"/>
  <c r="R105" i="27"/>
  <c r="S105" i="27"/>
  <c r="T105" i="27"/>
  <c r="V105" i="27"/>
  <c r="W105" i="27"/>
  <c r="X105" i="27"/>
  <c r="Y105" i="27"/>
  <c r="Z105" i="27"/>
  <c r="AA105" i="27"/>
  <c r="AD105" i="27"/>
  <c r="AE105" i="27"/>
  <c r="AF105" i="27"/>
  <c r="AG105" i="27"/>
  <c r="AH105" i="27"/>
  <c r="AI105" i="27"/>
  <c r="AJ105" i="27"/>
  <c r="AK105" i="27"/>
  <c r="AL105" i="27"/>
  <c r="AM105" i="27"/>
  <c r="AN105" i="27"/>
  <c r="AO105" i="27"/>
  <c r="AP105" i="27"/>
  <c r="AQ105" i="27"/>
  <c r="AS105" i="27"/>
  <c r="AT105" i="27"/>
  <c r="AU105" i="27"/>
  <c r="AV105" i="27"/>
  <c r="AW105" i="27"/>
  <c r="AX105" i="27"/>
  <c r="AY105" i="27"/>
  <c r="AZ105" i="27"/>
  <c r="BA105" i="27"/>
  <c r="BB105" i="27"/>
  <c r="BC105" i="27"/>
  <c r="BD105" i="27"/>
  <c r="BE105" i="27"/>
  <c r="BF105" i="27"/>
  <c r="BG105" i="27"/>
  <c r="BH105" i="27"/>
  <c r="BI105" i="27"/>
  <c r="BJ105" i="27"/>
  <c r="BK105" i="27"/>
  <c r="BL105" i="27"/>
  <c r="BM105" i="27"/>
  <c r="BN105" i="27"/>
  <c r="BO105" i="27"/>
  <c r="K106" i="27"/>
  <c r="L106" i="27"/>
  <c r="M106" i="27"/>
  <c r="N106" i="27"/>
  <c r="O106" i="27"/>
  <c r="P106" i="27"/>
  <c r="Q106" i="27"/>
  <c r="R106" i="27"/>
  <c r="S106" i="27"/>
  <c r="T106" i="27"/>
  <c r="V106" i="27"/>
  <c r="W106" i="27"/>
  <c r="X106" i="27"/>
  <c r="Y106" i="27"/>
  <c r="Z106" i="27"/>
  <c r="AA106" i="27"/>
  <c r="AD106" i="27"/>
  <c r="AE106" i="27"/>
  <c r="AF106" i="27"/>
  <c r="AG106" i="27"/>
  <c r="AH106" i="27"/>
  <c r="AI106" i="27"/>
  <c r="AJ106" i="27"/>
  <c r="AK106" i="27"/>
  <c r="AL106" i="27"/>
  <c r="AM106" i="27"/>
  <c r="AN106" i="27"/>
  <c r="AO106" i="27"/>
  <c r="AP106" i="27"/>
  <c r="AQ106" i="27"/>
  <c r="AS106" i="27"/>
  <c r="AT106" i="27"/>
  <c r="AU106" i="27"/>
  <c r="AV106" i="27"/>
  <c r="AW106" i="27"/>
  <c r="AX106" i="27"/>
  <c r="AY106" i="27"/>
  <c r="AZ106" i="27"/>
  <c r="BA106" i="27"/>
  <c r="BB106" i="27"/>
  <c r="BC106" i="27"/>
  <c r="BD106" i="27"/>
  <c r="BE106" i="27"/>
  <c r="BF106" i="27"/>
  <c r="BG106" i="27"/>
  <c r="BH106" i="27"/>
  <c r="BI106" i="27"/>
  <c r="BJ106" i="27"/>
  <c r="BK106" i="27"/>
  <c r="BL106" i="27"/>
  <c r="BM106" i="27"/>
  <c r="BN106" i="27"/>
  <c r="BO106" i="27"/>
  <c r="K107" i="27"/>
  <c r="L107" i="27"/>
  <c r="M107" i="27"/>
  <c r="N107" i="27"/>
  <c r="O107" i="27"/>
  <c r="P107" i="27"/>
  <c r="Q107" i="27"/>
  <c r="R107" i="27"/>
  <c r="S107" i="27"/>
  <c r="T107" i="27"/>
  <c r="V107" i="27"/>
  <c r="W107" i="27"/>
  <c r="X107" i="27"/>
  <c r="Y107" i="27"/>
  <c r="Z107" i="27"/>
  <c r="AA107" i="27"/>
  <c r="AD107" i="27"/>
  <c r="AE107" i="27"/>
  <c r="AF107" i="27"/>
  <c r="AG107" i="27"/>
  <c r="AH107" i="27"/>
  <c r="AI107" i="27"/>
  <c r="AJ107" i="27"/>
  <c r="AK107" i="27"/>
  <c r="AL107" i="27"/>
  <c r="AM107" i="27"/>
  <c r="AN107" i="27"/>
  <c r="AO107" i="27"/>
  <c r="AP107" i="27"/>
  <c r="AQ107" i="27"/>
  <c r="AS107" i="27"/>
  <c r="AT107" i="27"/>
  <c r="AU107" i="27"/>
  <c r="AV107" i="27"/>
  <c r="AW107" i="27"/>
  <c r="AX107" i="27"/>
  <c r="AY107" i="27"/>
  <c r="AZ107" i="27"/>
  <c r="BA107" i="27"/>
  <c r="BB107" i="27"/>
  <c r="BC107" i="27"/>
  <c r="BD107" i="27"/>
  <c r="BE107" i="27"/>
  <c r="BF107" i="27"/>
  <c r="BG107" i="27"/>
  <c r="BH107" i="27"/>
  <c r="BI107" i="27"/>
  <c r="BJ107" i="27"/>
  <c r="BK107" i="27"/>
  <c r="BL107" i="27"/>
  <c r="BM107" i="27"/>
  <c r="BN107" i="27"/>
  <c r="BO107" i="27"/>
  <c r="K108" i="27"/>
  <c r="L108" i="27"/>
  <c r="M108" i="27"/>
  <c r="N108" i="27"/>
  <c r="O108" i="27"/>
  <c r="P108" i="27"/>
  <c r="Q108" i="27"/>
  <c r="R108" i="27"/>
  <c r="S108" i="27"/>
  <c r="T108" i="27"/>
  <c r="V108" i="27"/>
  <c r="W108" i="27"/>
  <c r="X108" i="27"/>
  <c r="Y108" i="27"/>
  <c r="Z108" i="27"/>
  <c r="AA108" i="27"/>
  <c r="AD108" i="27"/>
  <c r="AE108" i="27"/>
  <c r="AF108" i="27"/>
  <c r="AG108" i="27"/>
  <c r="AH108" i="27"/>
  <c r="AI108" i="27"/>
  <c r="AJ108" i="27"/>
  <c r="AK108" i="27"/>
  <c r="AL108" i="27"/>
  <c r="AM108" i="27"/>
  <c r="AN108" i="27"/>
  <c r="AO108" i="27"/>
  <c r="AP108" i="27"/>
  <c r="AQ108" i="27"/>
  <c r="AS108" i="27"/>
  <c r="AT108" i="27"/>
  <c r="AU108" i="27"/>
  <c r="AV108" i="27"/>
  <c r="AW108" i="27"/>
  <c r="AX108" i="27"/>
  <c r="AY108" i="27"/>
  <c r="AZ108" i="27"/>
  <c r="BA108" i="27"/>
  <c r="BB108" i="27"/>
  <c r="BC108" i="27"/>
  <c r="BD108" i="27"/>
  <c r="BE108" i="27"/>
  <c r="BF108" i="27"/>
  <c r="BG108" i="27"/>
  <c r="BH108" i="27"/>
  <c r="BI108" i="27"/>
  <c r="BJ108" i="27"/>
  <c r="BK108" i="27"/>
  <c r="BL108" i="27"/>
  <c r="BM108" i="27"/>
  <c r="BN108" i="27"/>
  <c r="BO108" i="27"/>
  <c r="K109" i="27"/>
  <c r="L109" i="27"/>
  <c r="M109" i="27"/>
  <c r="N109" i="27"/>
  <c r="O109" i="27"/>
  <c r="P109" i="27"/>
  <c r="Q109" i="27"/>
  <c r="R109" i="27"/>
  <c r="S109" i="27"/>
  <c r="T109" i="27"/>
  <c r="V109" i="27"/>
  <c r="W109" i="27"/>
  <c r="X109" i="27"/>
  <c r="Y109" i="27"/>
  <c r="Z109" i="27"/>
  <c r="AA109" i="27"/>
  <c r="AD109" i="27"/>
  <c r="AE109" i="27"/>
  <c r="AF109" i="27"/>
  <c r="AG109" i="27"/>
  <c r="AH109" i="27"/>
  <c r="AI109" i="27"/>
  <c r="AJ109" i="27"/>
  <c r="AK109" i="27"/>
  <c r="AL109" i="27"/>
  <c r="AM109" i="27"/>
  <c r="AN109" i="27"/>
  <c r="AO109" i="27"/>
  <c r="AP109" i="27"/>
  <c r="AQ109" i="27"/>
  <c r="AS109" i="27"/>
  <c r="AT109" i="27"/>
  <c r="AU109" i="27"/>
  <c r="AV109" i="27"/>
  <c r="AW109" i="27"/>
  <c r="AX109" i="27"/>
  <c r="AY109" i="27"/>
  <c r="AZ109" i="27"/>
  <c r="BA109" i="27"/>
  <c r="BB109" i="27"/>
  <c r="BC109" i="27"/>
  <c r="BD109" i="27"/>
  <c r="BE109" i="27"/>
  <c r="BF109" i="27"/>
  <c r="BG109" i="27"/>
  <c r="BH109" i="27"/>
  <c r="BI109" i="27"/>
  <c r="BJ109" i="27"/>
  <c r="BK109" i="27"/>
  <c r="BL109" i="27"/>
  <c r="BM109" i="27"/>
  <c r="BN109" i="27"/>
  <c r="BO109" i="27"/>
  <c r="K110" i="27"/>
  <c r="L110" i="27"/>
  <c r="M110" i="27"/>
  <c r="N110" i="27"/>
  <c r="O110" i="27"/>
  <c r="P110" i="27"/>
  <c r="Q110" i="27"/>
  <c r="R110" i="27"/>
  <c r="S110" i="27"/>
  <c r="T110" i="27"/>
  <c r="V110" i="27"/>
  <c r="W110" i="27"/>
  <c r="X110" i="27"/>
  <c r="Y110" i="27"/>
  <c r="Z110" i="27"/>
  <c r="AA110" i="27"/>
  <c r="AD110" i="27"/>
  <c r="AE110" i="27"/>
  <c r="AF110" i="27"/>
  <c r="AG110" i="27"/>
  <c r="AH110" i="27"/>
  <c r="AI110" i="27"/>
  <c r="AJ110" i="27"/>
  <c r="AK110" i="27"/>
  <c r="AL110" i="27"/>
  <c r="AM110" i="27"/>
  <c r="AN110" i="27"/>
  <c r="AO110" i="27"/>
  <c r="AP110" i="27"/>
  <c r="AQ110" i="27"/>
  <c r="AS110" i="27"/>
  <c r="AT110" i="27"/>
  <c r="AU110" i="27"/>
  <c r="AV110" i="27"/>
  <c r="AW110" i="27"/>
  <c r="AX110" i="27"/>
  <c r="AY110" i="27"/>
  <c r="AZ110" i="27"/>
  <c r="BA110" i="27"/>
  <c r="BB110" i="27"/>
  <c r="BC110" i="27"/>
  <c r="BD110" i="27"/>
  <c r="BE110" i="27"/>
  <c r="BF110" i="27"/>
  <c r="BG110" i="27"/>
  <c r="BH110" i="27"/>
  <c r="BI110" i="27"/>
  <c r="BJ110" i="27"/>
  <c r="BK110" i="27"/>
  <c r="BL110" i="27"/>
  <c r="BM110" i="27"/>
  <c r="BN110" i="27"/>
  <c r="BO110" i="27"/>
  <c r="K111" i="27"/>
  <c r="L111" i="27"/>
  <c r="M111" i="27"/>
  <c r="N111" i="27"/>
  <c r="O111" i="27"/>
  <c r="P111" i="27"/>
  <c r="Q111" i="27"/>
  <c r="R111" i="27"/>
  <c r="S111" i="27"/>
  <c r="T111" i="27"/>
  <c r="V111" i="27"/>
  <c r="W111" i="27"/>
  <c r="X111" i="27"/>
  <c r="Y111" i="27"/>
  <c r="Z111" i="27"/>
  <c r="AA111" i="27"/>
  <c r="AD111" i="27"/>
  <c r="AE111" i="27"/>
  <c r="AF111" i="27"/>
  <c r="AG111" i="27"/>
  <c r="AH111" i="27"/>
  <c r="AI111" i="27"/>
  <c r="AJ111" i="27"/>
  <c r="AK111" i="27"/>
  <c r="AL111" i="27"/>
  <c r="AM111" i="27"/>
  <c r="AN111" i="27"/>
  <c r="AO111" i="27"/>
  <c r="AP111" i="27"/>
  <c r="AQ111" i="27"/>
  <c r="AS111" i="27"/>
  <c r="AT111" i="27"/>
  <c r="AU111" i="27"/>
  <c r="AV111" i="27"/>
  <c r="AW111" i="27"/>
  <c r="AX111" i="27"/>
  <c r="AY111" i="27"/>
  <c r="AZ111" i="27"/>
  <c r="BA111" i="27"/>
  <c r="BB111" i="27"/>
  <c r="BC111" i="27"/>
  <c r="BD111" i="27"/>
  <c r="BE111" i="27"/>
  <c r="BF111" i="27"/>
  <c r="BG111" i="27"/>
  <c r="BH111" i="27"/>
  <c r="BI111" i="27"/>
  <c r="BJ111" i="27"/>
  <c r="BK111" i="27"/>
  <c r="BL111" i="27"/>
  <c r="BM111" i="27"/>
  <c r="BN111" i="27"/>
  <c r="BO111" i="27"/>
  <c r="K112" i="27"/>
  <c r="L112" i="27"/>
  <c r="M112" i="27"/>
  <c r="N112" i="27"/>
  <c r="O112" i="27"/>
  <c r="P112" i="27"/>
  <c r="Q112" i="27"/>
  <c r="R112" i="27"/>
  <c r="S112" i="27"/>
  <c r="T112" i="27"/>
  <c r="V112" i="27"/>
  <c r="W112" i="27"/>
  <c r="X112" i="27"/>
  <c r="Y112" i="27"/>
  <c r="Z112" i="27"/>
  <c r="AA112" i="27"/>
  <c r="AD112" i="27"/>
  <c r="AE112" i="27"/>
  <c r="AF112" i="27"/>
  <c r="AG112" i="27"/>
  <c r="AH112" i="27"/>
  <c r="AI112" i="27"/>
  <c r="AJ112" i="27"/>
  <c r="AK112" i="27"/>
  <c r="AL112" i="27"/>
  <c r="AM112" i="27"/>
  <c r="AN112" i="27"/>
  <c r="AO112" i="27"/>
  <c r="AP112" i="27"/>
  <c r="AQ112" i="27"/>
  <c r="AS112" i="27"/>
  <c r="AT112" i="27"/>
  <c r="AU112" i="27"/>
  <c r="AV112" i="27"/>
  <c r="AW112" i="27"/>
  <c r="AX112" i="27"/>
  <c r="AY112" i="27"/>
  <c r="AZ112" i="27"/>
  <c r="BA112" i="27"/>
  <c r="BB112" i="27"/>
  <c r="BC112" i="27"/>
  <c r="BD112" i="27"/>
  <c r="BE112" i="27"/>
  <c r="BF112" i="27"/>
  <c r="BG112" i="27"/>
  <c r="BH112" i="27"/>
  <c r="BI112" i="27"/>
  <c r="BJ112" i="27"/>
  <c r="BK112" i="27"/>
  <c r="BL112" i="27"/>
  <c r="BM112" i="27"/>
  <c r="BN112" i="27"/>
  <c r="BO112" i="27"/>
  <c r="K113" i="27"/>
  <c r="L113" i="27"/>
  <c r="M113" i="27"/>
  <c r="N113" i="27"/>
  <c r="O113" i="27"/>
  <c r="P113" i="27"/>
  <c r="Q113" i="27"/>
  <c r="R113" i="27"/>
  <c r="S113" i="27"/>
  <c r="T113" i="27"/>
  <c r="V113" i="27"/>
  <c r="W113" i="27"/>
  <c r="X113" i="27"/>
  <c r="Y113" i="27"/>
  <c r="Z113" i="27"/>
  <c r="AA113" i="27"/>
  <c r="AD113" i="27"/>
  <c r="AE113" i="27"/>
  <c r="AF113" i="27"/>
  <c r="AG113" i="27"/>
  <c r="AH113" i="27"/>
  <c r="AI113" i="27"/>
  <c r="AJ113" i="27"/>
  <c r="AK113" i="27"/>
  <c r="AL113" i="27"/>
  <c r="AM113" i="27"/>
  <c r="AN113" i="27"/>
  <c r="AO113" i="27"/>
  <c r="AP113" i="27"/>
  <c r="AQ113" i="27"/>
  <c r="AS113" i="27"/>
  <c r="AT113" i="27"/>
  <c r="AU113" i="27"/>
  <c r="AV113" i="27"/>
  <c r="AW113" i="27"/>
  <c r="AX113" i="27"/>
  <c r="AY113" i="27"/>
  <c r="AZ113" i="27"/>
  <c r="BA113" i="27"/>
  <c r="BB113" i="27"/>
  <c r="BC113" i="27"/>
  <c r="BD113" i="27"/>
  <c r="BE113" i="27"/>
  <c r="BF113" i="27"/>
  <c r="BG113" i="27"/>
  <c r="BH113" i="27"/>
  <c r="BI113" i="27"/>
  <c r="BJ113" i="27"/>
  <c r="BK113" i="27"/>
  <c r="BL113" i="27"/>
  <c r="BM113" i="27"/>
  <c r="BN113" i="27"/>
  <c r="BO113" i="27"/>
  <c r="K114" i="27"/>
  <c r="L114" i="27"/>
  <c r="M114" i="27"/>
  <c r="N114" i="27"/>
  <c r="O114" i="27"/>
  <c r="P114" i="27"/>
  <c r="Q114" i="27"/>
  <c r="R114" i="27"/>
  <c r="S114" i="27"/>
  <c r="T114" i="27"/>
  <c r="V114" i="27"/>
  <c r="W114" i="27"/>
  <c r="X114" i="27"/>
  <c r="Y114" i="27"/>
  <c r="Z114" i="27"/>
  <c r="AA114" i="27"/>
  <c r="AD114" i="27"/>
  <c r="AE114" i="27"/>
  <c r="AF114" i="27"/>
  <c r="AG114" i="27"/>
  <c r="AH114" i="27"/>
  <c r="AI114" i="27"/>
  <c r="AJ114" i="27"/>
  <c r="AK114" i="27"/>
  <c r="AL114" i="27"/>
  <c r="AM114" i="27"/>
  <c r="AN114" i="27"/>
  <c r="AO114" i="27"/>
  <c r="AP114" i="27"/>
  <c r="AQ114" i="27"/>
  <c r="AS114" i="27"/>
  <c r="AT114" i="27"/>
  <c r="AU114" i="27"/>
  <c r="AV114" i="27"/>
  <c r="AW114" i="27"/>
  <c r="AX114" i="27"/>
  <c r="AY114" i="27"/>
  <c r="AZ114" i="27"/>
  <c r="BA114" i="27"/>
  <c r="BB114" i="27"/>
  <c r="BC114" i="27"/>
  <c r="BD114" i="27"/>
  <c r="BE114" i="27"/>
  <c r="BF114" i="27"/>
  <c r="BG114" i="27"/>
  <c r="BH114" i="27"/>
  <c r="BI114" i="27"/>
  <c r="BJ114" i="27"/>
  <c r="BK114" i="27"/>
  <c r="BL114" i="27"/>
  <c r="BM114" i="27"/>
  <c r="BN114" i="27"/>
  <c r="BO114" i="27"/>
  <c r="K115" i="27"/>
  <c r="L115" i="27"/>
  <c r="M115" i="27"/>
  <c r="N115" i="27"/>
  <c r="O115" i="27"/>
  <c r="P115" i="27"/>
  <c r="Q115" i="27"/>
  <c r="R115" i="27"/>
  <c r="S115" i="27"/>
  <c r="T115" i="27"/>
  <c r="V115" i="27"/>
  <c r="W115" i="27"/>
  <c r="X115" i="27"/>
  <c r="Y115" i="27"/>
  <c r="Z115" i="27"/>
  <c r="AA115" i="27"/>
  <c r="AD115" i="27"/>
  <c r="AE115" i="27"/>
  <c r="AF115" i="27"/>
  <c r="AG115" i="27"/>
  <c r="AH115" i="27"/>
  <c r="AI115" i="27"/>
  <c r="AJ115" i="27"/>
  <c r="AK115" i="27"/>
  <c r="AL115" i="27"/>
  <c r="AM115" i="27"/>
  <c r="AN115" i="27"/>
  <c r="AO115" i="27"/>
  <c r="AP115" i="27"/>
  <c r="AQ115" i="27"/>
  <c r="AS115" i="27"/>
  <c r="AT115" i="27"/>
  <c r="AU115" i="27"/>
  <c r="AV115" i="27"/>
  <c r="AW115" i="27"/>
  <c r="AX115" i="27"/>
  <c r="AY115" i="27"/>
  <c r="AZ115" i="27"/>
  <c r="BA115" i="27"/>
  <c r="BB115" i="27"/>
  <c r="BC115" i="27"/>
  <c r="BD115" i="27"/>
  <c r="BE115" i="27"/>
  <c r="BF115" i="27"/>
  <c r="BG115" i="27"/>
  <c r="BH115" i="27"/>
  <c r="BI115" i="27"/>
  <c r="BJ115" i="27"/>
  <c r="BK115" i="27"/>
  <c r="BL115" i="27"/>
  <c r="BM115" i="27"/>
  <c r="BN115" i="27"/>
  <c r="BO115" i="27"/>
  <c r="K116" i="27"/>
  <c r="L116" i="27"/>
  <c r="M116" i="27"/>
  <c r="N116" i="27"/>
  <c r="O116" i="27"/>
  <c r="P116" i="27"/>
  <c r="Q116" i="27"/>
  <c r="R116" i="27"/>
  <c r="S116" i="27"/>
  <c r="T116" i="27"/>
  <c r="V116" i="27"/>
  <c r="W116" i="27"/>
  <c r="X116" i="27"/>
  <c r="Y116" i="27"/>
  <c r="Z116" i="27"/>
  <c r="AA116" i="27"/>
  <c r="AD116" i="27"/>
  <c r="AE116" i="27"/>
  <c r="AF116" i="27"/>
  <c r="AG116" i="27"/>
  <c r="AH116" i="27"/>
  <c r="AI116" i="27"/>
  <c r="AJ116" i="27"/>
  <c r="AK116" i="27"/>
  <c r="AL116" i="27"/>
  <c r="AM116" i="27"/>
  <c r="AN116" i="27"/>
  <c r="AO116" i="27"/>
  <c r="AP116" i="27"/>
  <c r="AQ116" i="27"/>
  <c r="AS116" i="27"/>
  <c r="AT116" i="27"/>
  <c r="AU116" i="27"/>
  <c r="AV116" i="27"/>
  <c r="AW116" i="27"/>
  <c r="AX116" i="27"/>
  <c r="AY116" i="27"/>
  <c r="AZ116" i="27"/>
  <c r="BA116" i="27"/>
  <c r="BB116" i="27"/>
  <c r="BC116" i="27"/>
  <c r="BD116" i="27"/>
  <c r="BE116" i="27"/>
  <c r="BF116" i="27"/>
  <c r="BG116" i="27"/>
  <c r="BH116" i="27"/>
  <c r="BI116" i="27"/>
  <c r="BJ116" i="27"/>
  <c r="BK116" i="27"/>
  <c r="BL116" i="27"/>
  <c r="BM116" i="27"/>
  <c r="BN116" i="27"/>
  <c r="BO116" i="27"/>
  <c r="K117" i="27"/>
  <c r="L117" i="27"/>
  <c r="M117" i="27"/>
  <c r="N117" i="27"/>
  <c r="O117" i="27"/>
  <c r="P117" i="27"/>
  <c r="Q117" i="27"/>
  <c r="R117" i="27"/>
  <c r="S117" i="27"/>
  <c r="T117" i="27"/>
  <c r="V117" i="27"/>
  <c r="W117" i="27"/>
  <c r="X117" i="27"/>
  <c r="Y117" i="27"/>
  <c r="Z117" i="27"/>
  <c r="AA117" i="27"/>
  <c r="AD117" i="27"/>
  <c r="AE117" i="27"/>
  <c r="AF117" i="27"/>
  <c r="AG117" i="27"/>
  <c r="AH117" i="27"/>
  <c r="AI117" i="27"/>
  <c r="AJ117" i="27"/>
  <c r="AK117" i="27"/>
  <c r="AL117" i="27"/>
  <c r="AM117" i="27"/>
  <c r="AN117" i="27"/>
  <c r="AO117" i="27"/>
  <c r="AP117" i="27"/>
  <c r="AQ117" i="27"/>
  <c r="AS117" i="27"/>
  <c r="AT117" i="27"/>
  <c r="AU117" i="27"/>
  <c r="AV117" i="27"/>
  <c r="AW117" i="27"/>
  <c r="AX117" i="27"/>
  <c r="AY117" i="27"/>
  <c r="AZ117" i="27"/>
  <c r="BA117" i="27"/>
  <c r="BB117" i="27"/>
  <c r="BC117" i="27"/>
  <c r="BD117" i="27"/>
  <c r="BE117" i="27"/>
  <c r="BF117" i="27"/>
  <c r="BG117" i="27"/>
  <c r="BH117" i="27"/>
  <c r="BI117" i="27"/>
  <c r="BJ117" i="27"/>
  <c r="BK117" i="27"/>
  <c r="BL117" i="27"/>
  <c r="BM117" i="27"/>
  <c r="BN117" i="27"/>
  <c r="BO117" i="27"/>
  <c r="K118" i="27"/>
  <c r="L118" i="27"/>
  <c r="M118" i="27"/>
  <c r="N118" i="27"/>
  <c r="O118" i="27"/>
  <c r="P118" i="27"/>
  <c r="Q118" i="27"/>
  <c r="R118" i="27"/>
  <c r="S118" i="27"/>
  <c r="T118" i="27"/>
  <c r="V118" i="27"/>
  <c r="W118" i="27"/>
  <c r="X118" i="27"/>
  <c r="Y118" i="27"/>
  <c r="Z118" i="27"/>
  <c r="AA118" i="27"/>
  <c r="AD118" i="27"/>
  <c r="AE118" i="27"/>
  <c r="AF118" i="27"/>
  <c r="AG118" i="27"/>
  <c r="AH118" i="27"/>
  <c r="AI118" i="27"/>
  <c r="AJ118" i="27"/>
  <c r="AK118" i="27"/>
  <c r="AL118" i="27"/>
  <c r="AM118" i="27"/>
  <c r="AN118" i="27"/>
  <c r="AO118" i="27"/>
  <c r="AP118" i="27"/>
  <c r="AQ118" i="27"/>
  <c r="AS118" i="27"/>
  <c r="AT118" i="27"/>
  <c r="AU118" i="27"/>
  <c r="AV118" i="27"/>
  <c r="AW118" i="27"/>
  <c r="AX118" i="27"/>
  <c r="AY118" i="27"/>
  <c r="AZ118" i="27"/>
  <c r="BA118" i="27"/>
  <c r="BB118" i="27"/>
  <c r="BC118" i="27"/>
  <c r="BD118" i="27"/>
  <c r="BE118" i="27"/>
  <c r="BF118" i="27"/>
  <c r="BG118" i="27"/>
  <c r="BH118" i="27"/>
  <c r="BI118" i="27"/>
  <c r="BJ118" i="27"/>
  <c r="BK118" i="27"/>
  <c r="BL118" i="27"/>
  <c r="BM118" i="27"/>
  <c r="BN118" i="27"/>
  <c r="BO118" i="27"/>
  <c r="K119" i="27"/>
  <c r="L119" i="27"/>
  <c r="M119" i="27"/>
  <c r="N119" i="27"/>
  <c r="O119" i="27"/>
  <c r="P119" i="27"/>
  <c r="Q119" i="27"/>
  <c r="R119" i="27"/>
  <c r="S119" i="27"/>
  <c r="T119" i="27"/>
  <c r="V119" i="27"/>
  <c r="W119" i="27"/>
  <c r="X119" i="27"/>
  <c r="Y119" i="27"/>
  <c r="Z119" i="27"/>
  <c r="AA119" i="27"/>
  <c r="AD119" i="27"/>
  <c r="AE119" i="27"/>
  <c r="AF119" i="27"/>
  <c r="AG119" i="27"/>
  <c r="AH119" i="27"/>
  <c r="AI119" i="27"/>
  <c r="AJ119" i="27"/>
  <c r="AK119" i="27"/>
  <c r="AL119" i="27"/>
  <c r="AM119" i="27"/>
  <c r="AN119" i="27"/>
  <c r="AO119" i="27"/>
  <c r="AP119" i="27"/>
  <c r="AQ119" i="27"/>
  <c r="AS119" i="27"/>
  <c r="AT119" i="27"/>
  <c r="AU119" i="27"/>
  <c r="AV119" i="27"/>
  <c r="AW119" i="27"/>
  <c r="AX119" i="27"/>
  <c r="AY119" i="27"/>
  <c r="AZ119" i="27"/>
  <c r="BA119" i="27"/>
  <c r="BB119" i="27"/>
  <c r="BC119" i="27"/>
  <c r="BD119" i="27"/>
  <c r="BE119" i="27"/>
  <c r="BF119" i="27"/>
  <c r="BG119" i="27"/>
  <c r="BH119" i="27"/>
  <c r="BI119" i="27"/>
  <c r="BJ119" i="27"/>
  <c r="BK119" i="27"/>
  <c r="BL119" i="27"/>
  <c r="BM119" i="27"/>
  <c r="BN119" i="27"/>
  <c r="BO119" i="27"/>
  <c r="K120" i="27"/>
  <c r="L120" i="27"/>
  <c r="M120" i="27"/>
  <c r="N120" i="27"/>
  <c r="O120" i="27"/>
  <c r="P120" i="27"/>
  <c r="Q120" i="27"/>
  <c r="R120" i="27"/>
  <c r="S120" i="27"/>
  <c r="T120" i="27"/>
  <c r="V120" i="27"/>
  <c r="W120" i="27"/>
  <c r="X120" i="27"/>
  <c r="Y120" i="27"/>
  <c r="Z120" i="27"/>
  <c r="AA120" i="27"/>
  <c r="AD120" i="27"/>
  <c r="AE120" i="27"/>
  <c r="AF120" i="27"/>
  <c r="AG120" i="27"/>
  <c r="AH120" i="27"/>
  <c r="AI120" i="27"/>
  <c r="AJ120" i="27"/>
  <c r="AK120" i="27"/>
  <c r="AL120" i="27"/>
  <c r="AM120" i="27"/>
  <c r="AN120" i="27"/>
  <c r="AO120" i="27"/>
  <c r="AP120" i="27"/>
  <c r="AQ120" i="27"/>
  <c r="AS120" i="27"/>
  <c r="AT120" i="27"/>
  <c r="AU120" i="27"/>
  <c r="AV120" i="27"/>
  <c r="AW120" i="27"/>
  <c r="AX120" i="27"/>
  <c r="AY120" i="27"/>
  <c r="AZ120" i="27"/>
  <c r="BA120" i="27"/>
  <c r="BB120" i="27"/>
  <c r="BC120" i="27"/>
  <c r="BD120" i="27"/>
  <c r="BE120" i="27"/>
  <c r="BF120" i="27"/>
  <c r="BG120" i="27"/>
  <c r="BH120" i="27"/>
  <c r="BI120" i="27"/>
  <c r="BJ120" i="27"/>
  <c r="BK120" i="27"/>
  <c r="BL120" i="27"/>
  <c r="BM120" i="27"/>
  <c r="BN120" i="27"/>
  <c r="BO120" i="27"/>
  <c r="K121" i="27"/>
  <c r="L121" i="27"/>
  <c r="M121" i="27"/>
  <c r="N121" i="27"/>
  <c r="O121" i="27"/>
  <c r="P121" i="27"/>
  <c r="Q121" i="27"/>
  <c r="R121" i="27"/>
  <c r="S121" i="27"/>
  <c r="T121" i="27"/>
  <c r="V121" i="27"/>
  <c r="W121" i="27"/>
  <c r="X121" i="27"/>
  <c r="Y121" i="27"/>
  <c r="Z121" i="27"/>
  <c r="AA121" i="27"/>
  <c r="AD121" i="27"/>
  <c r="AE121" i="27"/>
  <c r="AF121" i="27"/>
  <c r="AG121" i="27"/>
  <c r="AH121" i="27"/>
  <c r="AI121" i="27"/>
  <c r="AJ121" i="27"/>
  <c r="AK121" i="27"/>
  <c r="AL121" i="27"/>
  <c r="AM121" i="27"/>
  <c r="AN121" i="27"/>
  <c r="AO121" i="27"/>
  <c r="AP121" i="27"/>
  <c r="AQ121" i="27"/>
  <c r="AS121" i="27"/>
  <c r="AT121" i="27"/>
  <c r="AU121" i="27"/>
  <c r="AV121" i="27"/>
  <c r="AW121" i="27"/>
  <c r="AX121" i="27"/>
  <c r="AY121" i="27"/>
  <c r="AZ121" i="27"/>
  <c r="BA121" i="27"/>
  <c r="BB121" i="27"/>
  <c r="BC121" i="27"/>
  <c r="BD121" i="27"/>
  <c r="BE121" i="27"/>
  <c r="BF121" i="27"/>
  <c r="BG121" i="27"/>
  <c r="BH121" i="27"/>
  <c r="BI121" i="27"/>
  <c r="BJ121" i="27"/>
  <c r="BK121" i="27"/>
  <c r="BL121" i="27"/>
  <c r="BM121" i="27"/>
  <c r="BN121" i="27"/>
  <c r="BO121" i="27"/>
  <c r="K122" i="27"/>
  <c r="L122" i="27"/>
  <c r="M122" i="27"/>
  <c r="N122" i="27"/>
  <c r="O122" i="27"/>
  <c r="P122" i="27"/>
  <c r="Q122" i="27"/>
  <c r="R122" i="27"/>
  <c r="S122" i="27"/>
  <c r="T122" i="27"/>
  <c r="V122" i="27"/>
  <c r="W122" i="27"/>
  <c r="X122" i="27"/>
  <c r="Y122" i="27"/>
  <c r="Z122" i="27"/>
  <c r="AA122" i="27"/>
  <c r="AD122" i="27"/>
  <c r="AE122" i="27"/>
  <c r="AF122" i="27"/>
  <c r="AG122" i="27"/>
  <c r="AH122" i="27"/>
  <c r="AI122" i="27"/>
  <c r="AJ122" i="27"/>
  <c r="AK122" i="27"/>
  <c r="AL122" i="27"/>
  <c r="AM122" i="27"/>
  <c r="AN122" i="27"/>
  <c r="AO122" i="27"/>
  <c r="AP122" i="27"/>
  <c r="AQ122" i="27"/>
  <c r="AS122" i="27"/>
  <c r="AT122" i="27"/>
  <c r="AU122" i="27"/>
  <c r="AV122" i="27"/>
  <c r="AW122" i="27"/>
  <c r="AX122" i="27"/>
  <c r="AY122" i="27"/>
  <c r="AZ122" i="27"/>
  <c r="BA122" i="27"/>
  <c r="BB122" i="27"/>
  <c r="BC122" i="27"/>
  <c r="BD122" i="27"/>
  <c r="BE122" i="27"/>
  <c r="BF122" i="27"/>
  <c r="BG122" i="27"/>
  <c r="BH122" i="27"/>
  <c r="BI122" i="27"/>
  <c r="BJ122" i="27"/>
  <c r="BK122" i="27"/>
  <c r="BL122" i="27"/>
  <c r="BM122" i="27"/>
  <c r="BN122" i="27"/>
  <c r="BO122" i="27"/>
  <c r="K123" i="27"/>
  <c r="L123" i="27"/>
  <c r="M123" i="27"/>
  <c r="N123" i="27"/>
  <c r="O123" i="27"/>
  <c r="P123" i="27"/>
  <c r="Q123" i="27"/>
  <c r="R123" i="27"/>
  <c r="S123" i="27"/>
  <c r="T123" i="27"/>
  <c r="V123" i="27"/>
  <c r="W123" i="27"/>
  <c r="X123" i="27"/>
  <c r="Y123" i="27"/>
  <c r="Z123" i="27"/>
  <c r="AA123" i="27"/>
  <c r="AD123" i="27"/>
  <c r="AE123" i="27"/>
  <c r="AF123" i="27"/>
  <c r="AG123" i="27"/>
  <c r="AH123" i="27"/>
  <c r="AI123" i="27"/>
  <c r="AJ123" i="27"/>
  <c r="AK123" i="27"/>
  <c r="AL123" i="27"/>
  <c r="AM123" i="27"/>
  <c r="AN123" i="27"/>
  <c r="AO123" i="27"/>
  <c r="AP123" i="27"/>
  <c r="AQ123" i="27"/>
  <c r="AS123" i="27"/>
  <c r="AT123" i="27"/>
  <c r="AU123" i="27"/>
  <c r="AV123" i="27"/>
  <c r="AW123" i="27"/>
  <c r="AX123" i="27"/>
  <c r="AY123" i="27"/>
  <c r="AZ123" i="27"/>
  <c r="BA123" i="27"/>
  <c r="BB123" i="27"/>
  <c r="BC123" i="27"/>
  <c r="BD123" i="27"/>
  <c r="BE123" i="27"/>
  <c r="BF123" i="27"/>
  <c r="BG123" i="27"/>
  <c r="BH123" i="27"/>
  <c r="BI123" i="27"/>
  <c r="BJ123" i="27"/>
  <c r="BK123" i="27"/>
  <c r="BL123" i="27"/>
  <c r="BM123" i="27"/>
  <c r="BN123" i="27"/>
  <c r="BO123" i="27"/>
  <c r="K124" i="27"/>
  <c r="L124" i="27"/>
  <c r="M124" i="27"/>
  <c r="N124" i="27"/>
  <c r="O124" i="27"/>
  <c r="P124" i="27"/>
  <c r="Q124" i="27"/>
  <c r="R124" i="27"/>
  <c r="S124" i="27"/>
  <c r="T124" i="27"/>
  <c r="V124" i="27"/>
  <c r="W124" i="27"/>
  <c r="X124" i="27"/>
  <c r="Y124" i="27"/>
  <c r="Z124" i="27"/>
  <c r="AA124" i="27"/>
  <c r="AD124" i="27"/>
  <c r="AE124" i="27"/>
  <c r="AF124" i="27"/>
  <c r="AG124" i="27"/>
  <c r="AH124" i="27"/>
  <c r="AI124" i="27"/>
  <c r="AJ124" i="27"/>
  <c r="AK124" i="27"/>
  <c r="AL124" i="27"/>
  <c r="AM124" i="27"/>
  <c r="AN124" i="27"/>
  <c r="AO124" i="27"/>
  <c r="AP124" i="27"/>
  <c r="AQ124" i="27"/>
  <c r="AS124" i="27"/>
  <c r="AT124" i="27"/>
  <c r="AU124" i="27"/>
  <c r="AV124" i="27"/>
  <c r="AW124" i="27"/>
  <c r="AX124" i="27"/>
  <c r="AY124" i="27"/>
  <c r="AZ124" i="27"/>
  <c r="BA124" i="27"/>
  <c r="BB124" i="27"/>
  <c r="BC124" i="27"/>
  <c r="BD124" i="27"/>
  <c r="BE124" i="27"/>
  <c r="BF124" i="27"/>
  <c r="BG124" i="27"/>
  <c r="BH124" i="27"/>
  <c r="BI124" i="27"/>
  <c r="BJ124" i="27"/>
  <c r="BK124" i="27"/>
  <c r="BL124" i="27"/>
  <c r="BM124" i="27"/>
  <c r="BN124" i="27"/>
  <c r="BO124" i="27"/>
  <c r="K125" i="27"/>
  <c r="L125" i="27"/>
  <c r="M125" i="27"/>
  <c r="N125" i="27"/>
  <c r="O125" i="27"/>
  <c r="P125" i="27"/>
  <c r="Q125" i="27"/>
  <c r="R125" i="27"/>
  <c r="S125" i="27"/>
  <c r="T125" i="27"/>
  <c r="V125" i="27"/>
  <c r="W125" i="27"/>
  <c r="X125" i="27"/>
  <c r="Y125" i="27"/>
  <c r="Z125" i="27"/>
  <c r="AA125" i="27"/>
  <c r="AD125" i="27"/>
  <c r="AE125" i="27"/>
  <c r="AF125" i="27"/>
  <c r="AG125" i="27"/>
  <c r="AH125" i="27"/>
  <c r="AI125" i="27"/>
  <c r="AJ125" i="27"/>
  <c r="AK125" i="27"/>
  <c r="AL125" i="27"/>
  <c r="AM125" i="27"/>
  <c r="AN125" i="27"/>
  <c r="AO125" i="27"/>
  <c r="AP125" i="27"/>
  <c r="AQ125" i="27"/>
  <c r="AS125" i="27"/>
  <c r="AT125" i="27"/>
  <c r="AU125" i="27"/>
  <c r="AV125" i="27"/>
  <c r="AW125" i="27"/>
  <c r="AX125" i="27"/>
  <c r="AY125" i="27"/>
  <c r="AZ125" i="27"/>
  <c r="BA125" i="27"/>
  <c r="BB125" i="27"/>
  <c r="BC125" i="27"/>
  <c r="BD125" i="27"/>
  <c r="BE125" i="27"/>
  <c r="BF125" i="27"/>
  <c r="BG125" i="27"/>
  <c r="BH125" i="27"/>
  <c r="BI125" i="27"/>
  <c r="BJ125" i="27"/>
  <c r="BK125" i="27"/>
  <c r="BL125" i="27"/>
  <c r="BM125" i="27"/>
  <c r="BN125" i="27"/>
  <c r="BO125" i="27"/>
  <c r="K126" i="27"/>
  <c r="L126" i="27"/>
  <c r="M126" i="27"/>
  <c r="N126" i="27"/>
  <c r="O126" i="27"/>
  <c r="P126" i="27"/>
  <c r="Q126" i="27"/>
  <c r="R126" i="27"/>
  <c r="S126" i="27"/>
  <c r="T126" i="27"/>
  <c r="V126" i="27"/>
  <c r="W126" i="27"/>
  <c r="X126" i="27"/>
  <c r="Y126" i="27"/>
  <c r="Z126" i="27"/>
  <c r="AA126" i="27"/>
  <c r="AD126" i="27"/>
  <c r="AE126" i="27"/>
  <c r="AF126" i="27"/>
  <c r="AG126" i="27"/>
  <c r="AH126" i="27"/>
  <c r="AI126" i="27"/>
  <c r="AJ126" i="27"/>
  <c r="AK126" i="27"/>
  <c r="AL126" i="27"/>
  <c r="AM126" i="27"/>
  <c r="AN126" i="27"/>
  <c r="AO126" i="27"/>
  <c r="AP126" i="27"/>
  <c r="AQ126" i="27"/>
  <c r="AS126" i="27"/>
  <c r="AT126" i="27"/>
  <c r="AU126" i="27"/>
  <c r="AV126" i="27"/>
  <c r="AW126" i="27"/>
  <c r="AX126" i="27"/>
  <c r="AY126" i="27"/>
  <c r="AZ126" i="27"/>
  <c r="BA126" i="27"/>
  <c r="BB126" i="27"/>
  <c r="BC126" i="27"/>
  <c r="BD126" i="27"/>
  <c r="BE126" i="27"/>
  <c r="BF126" i="27"/>
  <c r="BG126" i="27"/>
  <c r="BH126" i="27"/>
  <c r="BI126" i="27"/>
  <c r="BJ126" i="27"/>
  <c r="BK126" i="27"/>
  <c r="BL126" i="27"/>
  <c r="BM126" i="27"/>
  <c r="BN126" i="27"/>
  <c r="BO126" i="27"/>
  <c r="K127" i="27"/>
  <c r="L127" i="27"/>
  <c r="M127" i="27"/>
  <c r="N127" i="27"/>
  <c r="O127" i="27"/>
  <c r="P127" i="27"/>
  <c r="Q127" i="27"/>
  <c r="R127" i="27"/>
  <c r="S127" i="27"/>
  <c r="T127" i="27"/>
  <c r="V127" i="27"/>
  <c r="W127" i="27"/>
  <c r="X127" i="27"/>
  <c r="Y127" i="27"/>
  <c r="Z127" i="27"/>
  <c r="AA127" i="27"/>
  <c r="AD127" i="27"/>
  <c r="AE127" i="27"/>
  <c r="AF127" i="27"/>
  <c r="AG127" i="27"/>
  <c r="AH127" i="27"/>
  <c r="AI127" i="27"/>
  <c r="AJ127" i="27"/>
  <c r="AK127" i="27"/>
  <c r="AL127" i="27"/>
  <c r="AM127" i="27"/>
  <c r="AN127" i="27"/>
  <c r="AO127" i="27"/>
  <c r="AP127" i="27"/>
  <c r="AQ127" i="27"/>
  <c r="AS127" i="27"/>
  <c r="AT127" i="27"/>
  <c r="AU127" i="27"/>
  <c r="AV127" i="27"/>
  <c r="AW127" i="27"/>
  <c r="AX127" i="27"/>
  <c r="AY127" i="27"/>
  <c r="AZ127" i="27"/>
  <c r="BA127" i="27"/>
  <c r="BB127" i="27"/>
  <c r="BC127" i="27"/>
  <c r="BD127" i="27"/>
  <c r="BE127" i="27"/>
  <c r="BF127" i="27"/>
  <c r="BG127" i="27"/>
  <c r="BH127" i="27"/>
  <c r="BI127" i="27"/>
  <c r="BJ127" i="27"/>
  <c r="BK127" i="27"/>
  <c r="BL127" i="27"/>
  <c r="BM127" i="27"/>
  <c r="BN127" i="27"/>
  <c r="BO127" i="27"/>
  <c r="K128" i="27"/>
  <c r="L128" i="27"/>
  <c r="M128" i="27"/>
  <c r="N128" i="27"/>
  <c r="O128" i="27"/>
  <c r="P128" i="27"/>
  <c r="Q128" i="27"/>
  <c r="R128" i="27"/>
  <c r="S128" i="27"/>
  <c r="T128" i="27"/>
  <c r="V128" i="27"/>
  <c r="W128" i="27"/>
  <c r="X128" i="27"/>
  <c r="Y128" i="27"/>
  <c r="Z128" i="27"/>
  <c r="AA128" i="27"/>
  <c r="AD128" i="27"/>
  <c r="AE128" i="27"/>
  <c r="AF128" i="27"/>
  <c r="AG128" i="27"/>
  <c r="AH128" i="27"/>
  <c r="AI128" i="27"/>
  <c r="AJ128" i="27"/>
  <c r="AK128" i="27"/>
  <c r="AL128" i="27"/>
  <c r="AM128" i="27"/>
  <c r="AN128" i="27"/>
  <c r="AO128" i="27"/>
  <c r="AP128" i="27"/>
  <c r="AQ128" i="27"/>
  <c r="AS128" i="27"/>
  <c r="AT128" i="27"/>
  <c r="AU128" i="27"/>
  <c r="AV128" i="27"/>
  <c r="AW128" i="27"/>
  <c r="AX128" i="27"/>
  <c r="AY128" i="27"/>
  <c r="AZ128" i="27"/>
  <c r="BA128" i="27"/>
  <c r="BB128" i="27"/>
  <c r="BC128" i="27"/>
  <c r="BD128" i="27"/>
  <c r="BE128" i="27"/>
  <c r="BF128" i="27"/>
  <c r="BG128" i="27"/>
  <c r="BH128" i="27"/>
  <c r="BI128" i="27"/>
  <c r="BJ128" i="27"/>
  <c r="BK128" i="27"/>
  <c r="BL128" i="27"/>
  <c r="BM128" i="27"/>
  <c r="BN128" i="27"/>
  <c r="BO128" i="27"/>
  <c r="BO29" i="27"/>
  <c r="BN29" i="27"/>
  <c r="BM29" i="27"/>
  <c r="BL29" i="27"/>
  <c r="BK29" i="27"/>
  <c r="BJ29" i="27"/>
  <c r="BI29" i="27"/>
  <c r="BH29" i="27"/>
  <c r="BG29" i="27"/>
  <c r="BF29" i="27"/>
  <c r="BE29" i="27"/>
  <c r="BD29" i="27"/>
  <c r="BC29" i="27"/>
  <c r="BB29" i="27"/>
  <c r="BA29" i="27"/>
  <c r="AZ29" i="27"/>
  <c r="AY29" i="27"/>
  <c r="AX29" i="27"/>
  <c r="AW29" i="27"/>
  <c r="AV29" i="27"/>
  <c r="AU29" i="27"/>
  <c r="AT29" i="27"/>
  <c r="AS29" i="27"/>
  <c r="AQ29" i="27"/>
  <c r="AP29" i="27"/>
  <c r="AO29" i="27"/>
  <c r="AN29" i="27"/>
  <c r="AM29" i="27"/>
  <c r="AL29" i="27"/>
  <c r="AK29" i="27"/>
  <c r="AJ29" i="27"/>
  <c r="AI29" i="27"/>
  <c r="AH29" i="27"/>
  <c r="AG29" i="27"/>
  <c r="AF29" i="27"/>
  <c r="AE29" i="27"/>
  <c r="AD29" i="27"/>
  <c r="AA29" i="27"/>
  <c r="Z29" i="27"/>
  <c r="Y29" i="27"/>
  <c r="X29" i="27"/>
  <c r="W29" i="27"/>
  <c r="V29" i="27"/>
  <c r="T29" i="27"/>
  <c r="S29" i="27"/>
  <c r="R29" i="27"/>
  <c r="Q29" i="27"/>
  <c r="P29" i="27"/>
  <c r="O29" i="27"/>
  <c r="N29" i="27"/>
  <c r="M29" i="27"/>
  <c r="L29" i="27"/>
  <c r="D4" i="29"/>
  <c r="B4" i="29"/>
  <c r="E17" i="38"/>
  <c r="K29" i="27"/>
  <c r="H165" i="27"/>
  <c r="M17" i="38"/>
  <c r="G165" i="27"/>
  <c r="F165" i="27"/>
  <c r="E14" i="27"/>
  <c r="E165" i="27" s="1"/>
  <c r="G12" i="27"/>
  <c r="H37" i="38" s="1"/>
  <c r="F12" i="27"/>
  <c r="F163" i="27" s="1"/>
  <c r="G37" i="38"/>
  <c r="H128" i="27"/>
  <c r="G128" i="27"/>
  <c r="H127" i="27"/>
  <c r="G127" i="27"/>
  <c r="H126" i="27"/>
  <c r="G126" i="27"/>
  <c r="H125" i="27"/>
  <c r="G125" i="27"/>
  <c r="H124" i="27"/>
  <c r="G124" i="27"/>
  <c r="H123" i="27"/>
  <c r="G123" i="27"/>
  <c r="H122" i="27"/>
  <c r="G122" i="27"/>
  <c r="H121" i="27"/>
  <c r="G121" i="27"/>
  <c r="H120" i="27"/>
  <c r="G120" i="27"/>
  <c r="H119" i="27"/>
  <c r="G119" i="27"/>
  <c r="H118" i="27"/>
  <c r="G118" i="27"/>
  <c r="H117" i="27"/>
  <c r="G117" i="27"/>
  <c r="H116" i="27"/>
  <c r="G116" i="27"/>
  <c r="H115" i="27"/>
  <c r="G115" i="27"/>
  <c r="H114" i="27"/>
  <c r="G114" i="27"/>
  <c r="H113" i="27"/>
  <c r="G113" i="27"/>
  <c r="H112" i="27"/>
  <c r="G112" i="27"/>
  <c r="H111" i="27"/>
  <c r="G111" i="27"/>
  <c r="H110" i="27"/>
  <c r="G110" i="27"/>
  <c r="H109" i="27"/>
  <c r="G109" i="27"/>
  <c r="H108" i="27"/>
  <c r="G108" i="27"/>
  <c r="H107" i="27"/>
  <c r="G107" i="27"/>
  <c r="H106" i="27"/>
  <c r="G106" i="27"/>
  <c r="H105" i="27"/>
  <c r="G105" i="27"/>
  <c r="H104" i="27"/>
  <c r="G104" i="27"/>
  <c r="H103" i="27"/>
  <c r="G103" i="27"/>
  <c r="H102" i="27"/>
  <c r="G102" i="27"/>
  <c r="H101" i="27"/>
  <c r="G101" i="27"/>
  <c r="H100" i="27"/>
  <c r="G100" i="27"/>
  <c r="H99" i="27"/>
  <c r="G99" i="27"/>
  <c r="H98" i="27"/>
  <c r="G98" i="27"/>
  <c r="H97" i="27"/>
  <c r="G97" i="27"/>
  <c r="H96" i="27"/>
  <c r="G96" i="27"/>
  <c r="H95" i="27"/>
  <c r="G95" i="27"/>
  <c r="H94" i="27"/>
  <c r="G94" i="27"/>
  <c r="H93" i="27"/>
  <c r="G93" i="27"/>
  <c r="H92" i="27"/>
  <c r="G92" i="27"/>
  <c r="H91" i="27"/>
  <c r="G91" i="27"/>
  <c r="H90" i="27"/>
  <c r="G90" i="27"/>
  <c r="H89" i="27"/>
  <c r="G89" i="27"/>
  <c r="H88" i="27"/>
  <c r="G88" i="27"/>
  <c r="H87" i="27"/>
  <c r="G87" i="27"/>
  <c r="H86" i="27"/>
  <c r="G86" i="27"/>
  <c r="H85" i="27"/>
  <c r="G85" i="27"/>
  <c r="H84" i="27"/>
  <c r="G84" i="27"/>
  <c r="H83" i="27"/>
  <c r="G83" i="27"/>
  <c r="H82" i="27"/>
  <c r="G82" i="27"/>
  <c r="H81" i="27"/>
  <c r="G81" i="27"/>
  <c r="H80" i="27"/>
  <c r="G80" i="27"/>
  <c r="H79" i="27"/>
  <c r="G79" i="27"/>
  <c r="H78" i="27"/>
  <c r="G78" i="27"/>
  <c r="H77" i="27"/>
  <c r="G77" i="27"/>
  <c r="H76" i="27"/>
  <c r="G76" i="27"/>
  <c r="H75" i="27"/>
  <c r="G75" i="27"/>
  <c r="H74" i="27"/>
  <c r="G74" i="27"/>
  <c r="H73" i="27"/>
  <c r="G73" i="27"/>
  <c r="H72" i="27"/>
  <c r="G72" i="27"/>
  <c r="H71" i="27"/>
  <c r="G71" i="27"/>
  <c r="H70" i="27"/>
  <c r="G70" i="27"/>
  <c r="H69" i="27"/>
  <c r="G69" i="27"/>
  <c r="H68" i="27"/>
  <c r="G68" i="27"/>
  <c r="H67" i="27"/>
  <c r="G67" i="27"/>
  <c r="H66" i="27"/>
  <c r="G66" i="27"/>
  <c r="H65" i="27"/>
  <c r="G65" i="27"/>
  <c r="H64" i="27"/>
  <c r="G64" i="27"/>
  <c r="H63" i="27"/>
  <c r="G63" i="27"/>
  <c r="H62" i="27"/>
  <c r="G62" i="27"/>
  <c r="H61" i="27"/>
  <c r="G61" i="27"/>
  <c r="H60" i="27"/>
  <c r="G60" i="27"/>
  <c r="H59" i="27"/>
  <c r="G59" i="27"/>
  <c r="H58" i="27"/>
  <c r="G58" i="27"/>
  <c r="H57" i="27"/>
  <c r="G57" i="27"/>
  <c r="H56" i="27"/>
  <c r="G56" i="27"/>
  <c r="H55" i="27"/>
  <c r="G55" i="27"/>
  <c r="H54" i="27"/>
  <c r="G54" i="27"/>
  <c r="H53" i="27"/>
  <c r="G53" i="27"/>
  <c r="H52" i="27"/>
  <c r="G52" i="27"/>
  <c r="H51" i="27"/>
  <c r="G51" i="27"/>
  <c r="H50" i="27"/>
  <c r="G50" i="27"/>
  <c r="H49" i="27"/>
  <c r="G49" i="27"/>
  <c r="H48" i="27"/>
  <c r="G48" i="27"/>
  <c r="H47" i="27"/>
  <c r="G47" i="27"/>
  <c r="H46" i="27"/>
  <c r="G46" i="27"/>
  <c r="H45" i="27"/>
  <c r="G45" i="27"/>
  <c r="H44" i="27"/>
  <c r="G44" i="27"/>
  <c r="H43" i="27"/>
  <c r="G43" i="27"/>
  <c r="H42" i="27"/>
  <c r="G42" i="27"/>
  <c r="H41" i="27"/>
  <c r="G41" i="27"/>
  <c r="H39" i="27"/>
  <c r="G39" i="27"/>
  <c r="H38" i="27"/>
  <c r="G38" i="27"/>
  <c r="H37" i="27"/>
  <c r="G37" i="27"/>
  <c r="H36" i="27"/>
  <c r="G36" i="27"/>
  <c r="H35" i="27"/>
  <c r="G35" i="27"/>
  <c r="H33" i="27"/>
  <c r="G33" i="27"/>
  <c r="H32" i="27"/>
  <c r="G32" i="27"/>
  <c r="H31" i="27"/>
  <c r="G31" i="27"/>
  <c r="H30" i="27"/>
  <c r="G30" i="27"/>
  <c r="H29" i="27"/>
  <c r="G29" i="27"/>
  <c r="J29" i="27"/>
  <c r="P32" i="29"/>
  <c r="O32" i="29"/>
  <c r="P31" i="29"/>
  <c r="O31" i="29"/>
  <c r="P61" i="29"/>
  <c r="O61" i="29"/>
  <c r="P55" i="29"/>
  <c r="O55" i="29"/>
  <c r="H9" i="29"/>
  <c r="N41" i="38"/>
  <c r="E16" i="38"/>
  <c r="P15" i="29"/>
  <c r="O15" i="29"/>
  <c r="P58" i="29"/>
  <c r="O58" i="29"/>
  <c r="P49" i="29"/>
  <c r="O49" i="29"/>
  <c r="O65" i="29"/>
  <c r="N65" i="29"/>
  <c r="M65" i="29"/>
  <c r="L65" i="29"/>
  <c r="K65" i="29"/>
  <c r="J65" i="29"/>
  <c r="M64" i="29"/>
  <c r="M63" i="29"/>
  <c r="M62" i="29"/>
  <c r="H159" i="27"/>
  <c r="T8" i="29" s="1"/>
  <c r="P52" i="29"/>
  <c r="P46" i="29"/>
  <c r="P43" i="29"/>
  <c r="P39" i="29"/>
  <c r="P36" i="29"/>
  <c r="P35" i="29"/>
  <c r="P26" i="29"/>
  <c r="P23" i="29"/>
  <c r="P22" i="29"/>
  <c r="P19" i="29"/>
  <c r="P18" i="29"/>
  <c r="P12" i="29"/>
  <c r="O64" i="29"/>
  <c r="O63" i="29"/>
  <c r="O62" i="29"/>
  <c r="O52" i="29"/>
  <c r="O46" i="29"/>
  <c r="O43" i="29"/>
  <c r="O39" i="29"/>
  <c r="O36" i="29"/>
  <c r="O35" i="29"/>
  <c r="O26" i="29"/>
  <c r="O23" i="29"/>
  <c r="O22" i="29"/>
  <c r="O19" i="29"/>
  <c r="O18" i="29"/>
  <c r="O12" i="29"/>
  <c r="L64" i="29"/>
  <c r="L63" i="29"/>
  <c r="L62" i="29"/>
  <c r="K64" i="29"/>
  <c r="K63" i="29"/>
  <c r="K62" i="29"/>
  <c r="J64" i="29"/>
  <c r="J63" i="29"/>
  <c r="J62" i="29"/>
  <c r="F1" i="29"/>
  <c r="N64" i="29"/>
  <c r="N63" i="29"/>
  <c r="N62" i="29"/>
  <c r="F2" i="27"/>
  <c r="B1" i="29" s="1"/>
  <c r="N9" i="29"/>
  <c r="O9" i="29"/>
  <c r="P9" i="29"/>
  <c r="L9" i="29"/>
  <c r="M9" i="29"/>
  <c r="J9" i="29"/>
  <c r="K9" i="29"/>
  <c r="R9" i="29"/>
  <c r="T9" i="29"/>
  <c r="W21" i="29"/>
  <c r="W53" i="29"/>
  <c r="W44" i="29"/>
  <c r="W25" i="29"/>
  <c r="W22" i="29"/>
  <c r="W19" i="29"/>
  <c r="W29" i="29"/>
  <c r="W55" i="29"/>
  <c r="W39" i="29"/>
  <c r="W51" i="29"/>
  <c r="W9" i="29"/>
  <c r="W65" i="29"/>
  <c r="W60" i="29"/>
  <c r="W35" i="29"/>
  <c r="W33" i="29"/>
  <c r="W11" i="29"/>
  <c r="H163" i="27"/>
  <c r="W17" i="29"/>
  <c r="W48" i="29"/>
  <c r="W42" i="29"/>
  <c r="W45" i="29"/>
  <c r="W61" i="29"/>
  <c r="W15" i="29"/>
  <c r="W64" i="29"/>
  <c r="W34" i="29"/>
  <c r="W38" i="29"/>
  <c r="W59" i="29"/>
  <c r="W49" i="29"/>
  <c r="W50" i="29"/>
  <c r="W23" i="29"/>
  <c r="W37" i="29"/>
  <c r="W24" i="29"/>
  <c r="W52" i="29"/>
  <c r="W54" i="29"/>
  <c r="W18" i="29"/>
  <c r="W58" i="29"/>
  <c r="W12" i="29"/>
  <c r="W56" i="29"/>
  <c r="W20" i="29"/>
  <c r="W16" i="29"/>
  <c r="W40" i="29"/>
  <c r="W30" i="29"/>
  <c r="W31" i="29"/>
  <c r="AB151" i="27" l="1"/>
  <c r="M27" i="29" s="1"/>
  <c r="AC151" i="27"/>
  <c r="AA142" i="27"/>
  <c r="F26" i="29" s="1"/>
  <c r="X26" i="29" s="1"/>
  <c r="O142" i="27"/>
  <c r="O151" i="27" s="1"/>
  <c r="BO142" i="27"/>
  <c r="BO154" i="27" s="1"/>
  <c r="P65" i="29" s="1"/>
  <c r="BC142" i="27"/>
  <c r="BC146" i="27" s="1"/>
  <c r="J142" i="27"/>
  <c r="E169" i="27" s="1"/>
  <c r="H171" i="27" s="1"/>
  <c r="AU142" i="27"/>
  <c r="AU150" i="27" s="1"/>
  <c r="L48" i="29" s="1"/>
  <c r="AP142" i="27"/>
  <c r="AP153" i="27" s="1"/>
  <c r="O41" i="29" s="1"/>
  <c r="BG142" i="27"/>
  <c r="BG154" i="27" s="1"/>
  <c r="AK142" i="27"/>
  <c r="AI142" i="27"/>
  <c r="AI148" i="27" s="1"/>
  <c r="BJ142" i="27"/>
  <c r="BJ154" i="27" s="1"/>
  <c r="Q142" i="27"/>
  <c r="Q151" i="27" s="1"/>
  <c r="M16" i="29" s="1"/>
  <c r="L142" i="27"/>
  <c r="L152" i="27" s="1"/>
  <c r="AZ142" i="27"/>
  <c r="F53" i="29" s="1"/>
  <c r="X53" i="29" s="1"/>
  <c r="BL142" i="27"/>
  <c r="F62" i="29" s="1"/>
  <c r="X62" i="29" s="1"/>
  <c r="Z142" i="27"/>
  <c r="Z153" i="27" s="1"/>
  <c r="O25" i="29" s="1"/>
  <c r="P142" i="27"/>
  <c r="P146" i="27" s="1"/>
  <c r="R142" i="27"/>
  <c r="R153" i="27" s="1"/>
  <c r="O17" i="29" s="1"/>
  <c r="AY142" i="27"/>
  <c r="AY152" i="27" s="1"/>
  <c r="AM142" i="27"/>
  <c r="AM146" i="27" s="1"/>
  <c r="H38" i="29" s="1"/>
  <c r="BH142" i="27"/>
  <c r="BH149" i="27" s="1"/>
  <c r="V142" i="27"/>
  <c r="V154" i="27" s="1"/>
  <c r="P21" i="29" s="1"/>
  <c r="F147" i="27"/>
  <c r="AB147" i="27" s="1"/>
  <c r="W142" i="27"/>
  <c r="W148" i="27" s="1"/>
  <c r="J22" i="29" s="1"/>
  <c r="K142" i="27"/>
  <c r="K149" i="27" s="1"/>
  <c r="BD142" i="27"/>
  <c r="BD150" i="27" s="1"/>
  <c r="AR142" i="27"/>
  <c r="AR151" i="27" s="1"/>
  <c r="M43" i="29" s="1"/>
  <c r="AX142" i="27"/>
  <c r="AX149" i="27" s="1"/>
  <c r="Y142" i="27"/>
  <c r="Y152" i="27" s="1"/>
  <c r="N24" i="29" s="1"/>
  <c r="AT142" i="27"/>
  <c r="AT151" i="27" s="1"/>
  <c r="AH142" i="27"/>
  <c r="AH151" i="27" s="1"/>
  <c r="U142" i="27"/>
  <c r="U151" i="27" s="1"/>
  <c r="M20" i="29" s="1"/>
  <c r="BB142" i="27"/>
  <c r="BB148" i="27" s="1"/>
  <c r="J61" i="29" s="1"/>
  <c r="AD142" i="27"/>
  <c r="AD152" i="27" s="1"/>
  <c r="BA142" i="27"/>
  <c r="BA149" i="27" s="1"/>
  <c r="K60" i="29" s="1"/>
  <c r="M142" i="27"/>
  <c r="M150" i="27" s="1"/>
  <c r="L15" i="29" s="1"/>
  <c r="AG142" i="27"/>
  <c r="AO142" i="27"/>
  <c r="AJ142" i="27"/>
  <c r="AV142" i="27"/>
  <c r="AV152" i="27" s="1"/>
  <c r="T142" i="27"/>
  <c r="S142" i="27"/>
  <c r="S152" i="27" s="1"/>
  <c r="N18" i="29" s="1"/>
  <c r="BF142" i="27"/>
  <c r="BF152" i="27" s="1"/>
  <c r="AQ142" i="27"/>
  <c r="AQ151" i="27" s="1"/>
  <c r="M42" i="29" s="1"/>
  <c r="AE142" i="27"/>
  <c r="N142" i="27"/>
  <c r="N146" i="27" s="1"/>
  <c r="AN142" i="27"/>
  <c r="AN149" i="27" s="1"/>
  <c r="K39" i="29" s="1"/>
  <c r="BK142" i="27"/>
  <c r="BK148" i="27" s="1"/>
  <c r="AF142" i="27"/>
  <c r="AF150" i="27" s="1"/>
  <c r="BI142" i="27"/>
  <c r="BI146" i="27" s="1"/>
  <c r="W41" i="29"/>
  <c r="W10" i="29"/>
  <c r="W47" i="29"/>
  <c r="W62" i="29"/>
  <c r="W63" i="29"/>
  <c r="W14" i="29"/>
  <c r="W46" i="29"/>
  <c r="W36" i="29"/>
  <c r="W57" i="29"/>
  <c r="W26" i="29"/>
  <c r="W32" i="29"/>
  <c r="W13" i="29"/>
  <c r="W43" i="29"/>
  <c r="AS142" i="27"/>
  <c r="AS151" i="27" s="1"/>
  <c r="BN142" i="27"/>
  <c r="BN146" i="27" s="1"/>
  <c r="AL142" i="27"/>
  <c r="AL152" i="27" s="1"/>
  <c r="N37" i="29" s="1"/>
  <c r="BM142" i="27"/>
  <c r="AW142" i="27"/>
  <c r="AW148" i="27" s="1"/>
  <c r="X142" i="27"/>
  <c r="BE142" i="27"/>
  <c r="E163" i="27"/>
  <c r="M28" i="29" l="1"/>
  <c r="AC156" i="27"/>
  <c r="AB156" i="27"/>
  <c r="I27" i="29"/>
  <c r="V28" i="29"/>
  <c r="V27" i="29"/>
  <c r="AG148" i="27"/>
  <c r="J32" i="29" s="1"/>
  <c r="AG151" i="27"/>
  <c r="AK148" i="27"/>
  <c r="AK151" i="27"/>
  <c r="AO149" i="27"/>
  <c r="K40" i="29" s="1"/>
  <c r="AO151" i="27"/>
  <c r="M40" i="29" s="1"/>
  <c r="F19" i="29"/>
  <c r="X19" i="29" s="1"/>
  <c r="T151" i="27"/>
  <c r="M19" i="29" s="1"/>
  <c r="F23" i="29"/>
  <c r="X23" i="29" s="1"/>
  <c r="X151" i="27"/>
  <c r="M23" i="29" s="1"/>
  <c r="AE148" i="27"/>
  <c r="J34" i="29" s="1"/>
  <c r="AE153" i="27"/>
  <c r="F65" i="29"/>
  <c r="X65" i="29" s="1"/>
  <c r="O154" i="27"/>
  <c r="AA146" i="27"/>
  <c r="H26" i="29" s="1"/>
  <c r="O146" i="27"/>
  <c r="AA148" i="27"/>
  <c r="J26" i="29" s="1"/>
  <c r="AA149" i="27"/>
  <c r="K26" i="29" s="1"/>
  <c r="O148" i="27"/>
  <c r="O149" i="27"/>
  <c r="AA152" i="27"/>
  <c r="N26" i="29" s="1"/>
  <c r="AA151" i="27"/>
  <c r="M26" i="29" s="1"/>
  <c r="AA150" i="27"/>
  <c r="L26" i="29" s="1"/>
  <c r="O153" i="27"/>
  <c r="O152" i="27"/>
  <c r="O150" i="27"/>
  <c r="F9" i="29"/>
  <c r="BC148" i="27"/>
  <c r="P148" i="27"/>
  <c r="BC149" i="27"/>
  <c r="BC151" i="27"/>
  <c r="BO146" i="27"/>
  <c r="H65" i="29" s="1"/>
  <c r="F25" i="29"/>
  <c r="X25" i="29" s="1"/>
  <c r="F48" i="29"/>
  <c r="X48" i="29" s="1"/>
  <c r="P149" i="27"/>
  <c r="P152" i="27"/>
  <c r="AU152" i="27"/>
  <c r="N48" i="29" s="1"/>
  <c r="AU153" i="27"/>
  <c r="O48" i="29" s="1"/>
  <c r="P150" i="27"/>
  <c r="AU154" i="27"/>
  <c r="P48" i="29" s="1"/>
  <c r="P151" i="27"/>
  <c r="AU151" i="27"/>
  <c r="M48" i="29" s="1"/>
  <c r="F45" i="29"/>
  <c r="X45" i="29" s="1"/>
  <c r="AU148" i="27"/>
  <c r="J48" i="29" s="1"/>
  <c r="AU149" i="27"/>
  <c r="K48" i="29" s="1"/>
  <c r="AU146" i="27"/>
  <c r="H45" i="29" s="1"/>
  <c r="R148" i="27"/>
  <c r="J17" i="29" s="1"/>
  <c r="AP146" i="27"/>
  <c r="H41" i="29" s="1"/>
  <c r="AI149" i="27"/>
  <c r="BJ146" i="27"/>
  <c r="BJ151" i="27"/>
  <c r="BG152" i="27"/>
  <c r="BG148" i="27"/>
  <c r="R152" i="27"/>
  <c r="N17" i="29" s="1"/>
  <c r="BG150" i="27"/>
  <c r="AI150" i="27"/>
  <c r="AI152" i="27"/>
  <c r="AI146" i="27"/>
  <c r="BC152" i="27"/>
  <c r="BC153" i="27"/>
  <c r="AI151" i="27"/>
  <c r="AP150" i="27"/>
  <c r="L41" i="29" s="1"/>
  <c r="AI154" i="27"/>
  <c r="BC150" i="27"/>
  <c r="AK149" i="27"/>
  <c r="Q149" i="27"/>
  <c r="K16" i="29" s="1"/>
  <c r="BC154" i="27"/>
  <c r="AU147" i="27"/>
  <c r="I45" i="29" s="1"/>
  <c r="AP149" i="27"/>
  <c r="K41" i="29" s="1"/>
  <c r="BG153" i="27"/>
  <c r="AX148" i="27"/>
  <c r="Q152" i="27"/>
  <c r="N16" i="29" s="1"/>
  <c r="AP148" i="27"/>
  <c r="J41" i="29" s="1"/>
  <c r="L150" i="27"/>
  <c r="L11" i="29" s="1"/>
  <c r="F41" i="29"/>
  <c r="X41" i="29" s="1"/>
  <c r="Q148" i="27"/>
  <c r="J16" i="29" s="1"/>
  <c r="Q146" i="27"/>
  <c r="H16" i="29" s="1"/>
  <c r="AP154" i="27"/>
  <c r="P41" i="29" s="1"/>
  <c r="AY150" i="27"/>
  <c r="AX151" i="27"/>
  <c r="AY149" i="27"/>
  <c r="AP152" i="27"/>
  <c r="N41" i="29" s="1"/>
  <c r="AP151" i="27"/>
  <c r="M41" i="29" s="1"/>
  <c r="L151" i="27"/>
  <c r="M14" i="29" s="1"/>
  <c r="AY151" i="27"/>
  <c r="F16" i="29"/>
  <c r="X16" i="29" s="1"/>
  <c r="Q150" i="27"/>
  <c r="L16" i="29" s="1"/>
  <c r="AS146" i="27"/>
  <c r="Q153" i="27"/>
  <c r="O16" i="29" s="1"/>
  <c r="Q154" i="27"/>
  <c r="P16" i="29" s="1"/>
  <c r="BG149" i="27"/>
  <c r="BJ152" i="27"/>
  <c r="R151" i="27"/>
  <c r="M17" i="29" s="1"/>
  <c r="F17" i="29"/>
  <c r="X17" i="29" s="1"/>
  <c r="R149" i="27"/>
  <c r="K17" i="29" s="1"/>
  <c r="AY146" i="27"/>
  <c r="R150" i="27"/>
  <c r="L17" i="29" s="1"/>
  <c r="AK146" i="27"/>
  <c r="BJ149" i="27"/>
  <c r="R154" i="27"/>
  <c r="P17" i="29" s="1"/>
  <c r="BG146" i="27"/>
  <c r="AY148" i="27"/>
  <c r="L148" i="27"/>
  <c r="J14" i="29" s="1"/>
  <c r="R146" i="27"/>
  <c r="H17" i="29" s="1"/>
  <c r="AZ150" i="27"/>
  <c r="L50" i="29" s="1"/>
  <c r="BJ150" i="27"/>
  <c r="BG151" i="27"/>
  <c r="BJ153" i="27"/>
  <c r="AZ149" i="27"/>
  <c r="K56" i="29" s="1"/>
  <c r="Z148" i="27"/>
  <c r="J25" i="29" s="1"/>
  <c r="F59" i="29"/>
  <c r="X59" i="29" s="1"/>
  <c r="AI153" i="27"/>
  <c r="BL154" i="27"/>
  <c r="P62" i="29" s="1"/>
  <c r="Z150" i="27"/>
  <c r="L25" i="29" s="1"/>
  <c r="Z151" i="27"/>
  <c r="M25" i="29" s="1"/>
  <c r="F14" i="29"/>
  <c r="X14" i="29" s="1"/>
  <c r="AZ148" i="27"/>
  <c r="J53" i="29" s="1"/>
  <c r="AZ151" i="27"/>
  <c r="M56" i="29" s="1"/>
  <c r="L154" i="27"/>
  <c r="P14" i="29" s="1"/>
  <c r="F56" i="29"/>
  <c r="X56" i="29" s="1"/>
  <c r="F11" i="29"/>
  <c r="X11" i="29" s="1"/>
  <c r="BL146" i="27"/>
  <c r="H62" i="29" s="1"/>
  <c r="F50" i="29"/>
  <c r="X50" i="29" s="1"/>
  <c r="AZ146" i="27"/>
  <c r="H56" i="29" s="1"/>
  <c r="AZ154" i="27"/>
  <c r="P50" i="29" s="1"/>
  <c r="L146" i="27"/>
  <c r="H11" i="29" s="1"/>
  <c r="BJ148" i="27"/>
  <c r="AK152" i="27"/>
  <c r="AK150" i="27"/>
  <c r="Z154" i="27"/>
  <c r="P25" i="29" s="1"/>
  <c r="L153" i="27"/>
  <c r="O14" i="29" s="1"/>
  <c r="Z149" i="27"/>
  <c r="K25" i="29" s="1"/>
  <c r="L149" i="27"/>
  <c r="K14" i="29" s="1"/>
  <c r="AZ152" i="27"/>
  <c r="N50" i="29" s="1"/>
  <c r="AZ153" i="27"/>
  <c r="O53" i="29" s="1"/>
  <c r="Z146" i="27"/>
  <c r="H25" i="29" s="1"/>
  <c r="Z152" i="27"/>
  <c r="N25" i="29" s="1"/>
  <c r="BH151" i="27"/>
  <c r="AH149" i="27"/>
  <c r="BH146" i="27"/>
  <c r="BH152" i="27"/>
  <c r="Y150" i="27"/>
  <c r="L24" i="29" s="1"/>
  <c r="Y149" i="27"/>
  <c r="K24" i="29" s="1"/>
  <c r="AH150" i="27"/>
  <c r="AT152" i="27"/>
  <c r="N44" i="29" s="1"/>
  <c r="AT149" i="27"/>
  <c r="K44" i="29" s="1"/>
  <c r="AM151" i="27"/>
  <c r="M38" i="29" s="1"/>
  <c r="AM150" i="27"/>
  <c r="L38" i="29" s="1"/>
  <c r="F38" i="29"/>
  <c r="X38" i="29" s="1"/>
  <c r="AM154" i="27"/>
  <c r="P38" i="29" s="1"/>
  <c r="AM153" i="27"/>
  <c r="O38" i="29" s="1"/>
  <c r="AM152" i="27"/>
  <c r="N38" i="29" s="1"/>
  <c r="AM148" i="27"/>
  <c r="J38" i="29" s="1"/>
  <c r="AM149" i="27"/>
  <c r="K38" i="29" s="1"/>
  <c r="BH150" i="27"/>
  <c r="BH148" i="27"/>
  <c r="V146" i="27"/>
  <c r="H21" i="29" s="1"/>
  <c r="AH146" i="27"/>
  <c r="V149" i="27"/>
  <c r="K21" i="29" s="1"/>
  <c r="V150" i="27"/>
  <c r="L21" i="29" s="1"/>
  <c r="T150" i="27"/>
  <c r="L19" i="29" s="1"/>
  <c r="T146" i="27"/>
  <c r="H19" i="29" s="1"/>
  <c r="T148" i="27"/>
  <c r="J19" i="29" s="1"/>
  <c r="V152" i="27"/>
  <c r="N21" i="29" s="1"/>
  <c r="V151" i="27"/>
  <c r="M21" i="29" s="1"/>
  <c r="BI148" i="27"/>
  <c r="T149" i="27"/>
  <c r="K19" i="29" s="1"/>
  <c r="BI151" i="27"/>
  <c r="BL147" i="27"/>
  <c r="I62" i="29" s="1"/>
  <c r="AY147" i="27"/>
  <c r="Q147" i="27"/>
  <c r="I16" i="29" s="1"/>
  <c r="AI147" i="27"/>
  <c r="AJ147" i="27"/>
  <c r="BJ147" i="27"/>
  <c r="Z147" i="27"/>
  <c r="I25" i="29" s="1"/>
  <c r="AA147" i="27"/>
  <c r="I26" i="29" s="1"/>
  <c r="T147" i="27"/>
  <c r="I19" i="29" s="1"/>
  <c r="O147" i="27"/>
  <c r="Y147" i="27"/>
  <c r="I24" i="29" s="1"/>
  <c r="AZ147" i="27"/>
  <c r="I53" i="29" s="1"/>
  <c r="P147" i="27"/>
  <c r="AK147" i="27"/>
  <c r="AM147" i="27"/>
  <c r="I38" i="29" s="1"/>
  <c r="BE147" i="27"/>
  <c r="AP147" i="27"/>
  <c r="I41" i="29" s="1"/>
  <c r="AG149" i="27"/>
  <c r="K32" i="29" s="1"/>
  <c r="W151" i="27"/>
  <c r="M22" i="29" s="1"/>
  <c r="BI152" i="27"/>
  <c r="T152" i="27"/>
  <c r="N19" i="29" s="1"/>
  <c r="AR146" i="27"/>
  <c r="H43" i="29" s="1"/>
  <c r="AR150" i="27"/>
  <c r="L43" i="29" s="1"/>
  <c r="AO150" i="27"/>
  <c r="L40" i="29" s="1"/>
  <c r="V148" i="27"/>
  <c r="J21" i="29" s="1"/>
  <c r="F21" i="29"/>
  <c r="X21" i="29" s="1"/>
  <c r="AR152" i="27"/>
  <c r="N43" i="29" s="1"/>
  <c r="AR149" i="27"/>
  <c r="K43" i="29" s="1"/>
  <c r="BB146" i="27"/>
  <c r="H55" i="29" s="1"/>
  <c r="BI149" i="27"/>
  <c r="BI150" i="27"/>
  <c r="AJ151" i="27"/>
  <c r="AN150" i="27"/>
  <c r="L39" i="29" s="1"/>
  <c r="K148" i="27"/>
  <c r="J10" i="29" s="1"/>
  <c r="S146" i="27"/>
  <c r="H18" i="29" s="1"/>
  <c r="S148" i="27"/>
  <c r="J18" i="29" s="1"/>
  <c r="BA148" i="27"/>
  <c r="J51" i="29" s="1"/>
  <c r="W150" i="27"/>
  <c r="L22" i="29" s="1"/>
  <c r="AR148" i="27"/>
  <c r="J43" i="29" s="1"/>
  <c r="N150" i="27"/>
  <c r="W149" i="27"/>
  <c r="K22" i="29" s="1"/>
  <c r="AD146" i="27"/>
  <c r="H33" i="29" s="1"/>
  <c r="V147" i="27"/>
  <c r="I21" i="29" s="1"/>
  <c r="AV146" i="27"/>
  <c r="H49" i="29" s="1"/>
  <c r="AD150" i="27"/>
  <c r="L29" i="29" s="1"/>
  <c r="BE152" i="27"/>
  <c r="AO152" i="27"/>
  <c r="N40" i="29" s="1"/>
  <c r="BE149" i="27"/>
  <c r="BE148" i="27"/>
  <c r="BD149" i="27"/>
  <c r="BB150" i="27"/>
  <c r="L61" i="29" s="1"/>
  <c r="AX150" i="27"/>
  <c r="AJ149" i="27"/>
  <c r="AJ152" i="27"/>
  <c r="BE146" i="27"/>
  <c r="AX152" i="27"/>
  <c r="W152" i="27"/>
  <c r="N22" i="29" s="1"/>
  <c r="AO148" i="27"/>
  <c r="J40" i="29" s="1"/>
  <c r="X148" i="27"/>
  <c r="J23" i="29" s="1"/>
  <c r="S151" i="27"/>
  <c r="M18" i="29" s="1"/>
  <c r="BE150" i="27"/>
  <c r="AJ150" i="27"/>
  <c r="AE150" i="27"/>
  <c r="L34" i="29" s="1"/>
  <c r="AD151" i="27"/>
  <c r="M29" i="29" s="1"/>
  <c r="BD148" i="27"/>
  <c r="AQ147" i="27"/>
  <c r="I42" i="29" s="1"/>
  <c r="BD151" i="27"/>
  <c r="AW146" i="27"/>
  <c r="BA147" i="27"/>
  <c r="I51" i="29" s="1"/>
  <c r="BB149" i="27"/>
  <c r="K55" i="29" s="1"/>
  <c r="AV149" i="27"/>
  <c r="K49" i="29" s="1"/>
  <c r="AV150" i="27"/>
  <c r="L46" i="29" s="1"/>
  <c r="BA150" i="27"/>
  <c r="L57" i="29" s="1"/>
  <c r="AS152" i="27"/>
  <c r="AL150" i="27"/>
  <c r="L37" i="29" s="1"/>
  <c r="BB152" i="27"/>
  <c r="N52" i="29" s="1"/>
  <c r="AQ152" i="27"/>
  <c r="N42" i="29" s="1"/>
  <c r="BF150" i="27"/>
  <c r="AV151" i="27"/>
  <c r="M46" i="29" s="1"/>
  <c r="BF151" i="27"/>
  <c r="K150" i="27"/>
  <c r="L10" i="29" s="1"/>
  <c r="BD152" i="27"/>
  <c r="AD149" i="27"/>
  <c r="K29" i="29" s="1"/>
  <c r="BF148" i="27"/>
  <c r="AD148" i="27"/>
  <c r="J33" i="29" s="1"/>
  <c r="AG150" i="27"/>
  <c r="L36" i="29" s="1"/>
  <c r="AG152" i="27"/>
  <c r="N32" i="29" s="1"/>
  <c r="BA152" i="27"/>
  <c r="N54" i="29" s="1"/>
  <c r="BD146" i="27"/>
  <c r="AE152" i="27"/>
  <c r="N34" i="29" s="1"/>
  <c r="K152" i="27"/>
  <c r="N13" i="29" s="1"/>
  <c r="K146" i="27"/>
  <c r="H10" i="29" s="1"/>
  <c r="BF149" i="27"/>
  <c r="BA151" i="27"/>
  <c r="M51" i="29" s="1"/>
  <c r="AJ146" i="27"/>
  <c r="AO146" i="27"/>
  <c r="H40" i="29" s="1"/>
  <c r="W146" i="27"/>
  <c r="H22" i="29" s="1"/>
  <c r="V153" i="27"/>
  <c r="O21" i="29" s="1"/>
  <c r="K151" i="27"/>
  <c r="M13" i="29" s="1"/>
  <c r="AL146" i="27"/>
  <c r="H37" i="29" s="1"/>
  <c r="BA146" i="27"/>
  <c r="H60" i="29" s="1"/>
  <c r="AG147" i="27"/>
  <c r="I36" i="29" s="1"/>
  <c r="AG146" i="27"/>
  <c r="AL148" i="27"/>
  <c r="J37" i="29" s="1"/>
  <c r="AJ148" i="27"/>
  <c r="AL149" i="27"/>
  <c r="K37" i="29" s="1"/>
  <c r="S150" i="27"/>
  <c r="L18" i="29" s="1"/>
  <c r="S149" i="27"/>
  <c r="K18" i="29" s="1"/>
  <c r="BB151" i="27"/>
  <c r="M58" i="29" s="1"/>
  <c r="BF146" i="27"/>
  <c r="AV148" i="27"/>
  <c r="J46" i="29" s="1"/>
  <c r="BC147" i="27"/>
  <c r="L147" i="27"/>
  <c r="I11" i="29" s="1"/>
  <c r="BK147" i="27"/>
  <c r="BH147" i="27"/>
  <c r="R147" i="27"/>
  <c r="I17" i="29" s="1"/>
  <c r="BG147" i="27"/>
  <c r="BO147" i="27"/>
  <c r="I65" i="29" s="1"/>
  <c r="AF147" i="27"/>
  <c r="F31" i="29"/>
  <c r="X31" i="29" s="1"/>
  <c r="F35" i="29"/>
  <c r="X35" i="29" s="1"/>
  <c r="AW151" i="27"/>
  <c r="F24" i="29"/>
  <c r="X24" i="29" s="1"/>
  <c r="Y154" i="27"/>
  <c r="P24" i="29" s="1"/>
  <c r="Y153" i="27"/>
  <c r="O24" i="29" s="1"/>
  <c r="BK152" i="27"/>
  <c r="AE154" i="27"/>
  <c r="F34" i="29"/>
  <c r="X34" i="29" s="1"/>
  <c r="AE147" i="27"/>
  <c r="F30" i="29"/>
  <c r="X30" i="29" s="1"/>
  <c r="AW152" i="27"/>
  <c r="F64" i="29"/>
  <c r="X64" i="29" s="1"/>
  <c r="BN147" i="27"/>
  <c r="I64" i="29" s="1"/>
  <c r="BN154" i="27"/>
  <c r="P64" i="29" s="1"/>
  <c r="AQ154" i="27"/>
  <c r="P42" i="29" s="1"/>
  <c r="F42" i="29"/>
  <c r="X42" i="29" s="1"/>
  <c r="AQ153" i="27"/>
  <c r="O42" i="29" s="1"/>
  <c r="AT146" i="27"/>
  <c r="H44" i="29" s="1"/>
  <c r="Y146" i="27"/>
  <c r="H24" i="29" s="1"/>
  <c r="M146" i="27"/>
  <c r="H15" i="29" s="1"/>
  <c r="AQ148" i="27"/>
  <c r="J42" i="29" s="1"/>
  <c r="BK149" i="27"/>
  <c r="AT148" i="27"/>
  <c r="J44" i="29" s="1"/>
  <c r="BE151" i="27"/>
  <c r="AS154" i="27"/>
  <c r="AS153" i="27"/>
  <c r="AS147" i="27"/>
  <c r="BF147" i="27"/>
  <c r="BF153" i="27"/>
  <c r="BF154" i="27"/>
  <c r="AH152" i="27"/>
  <c r="S147" i="27"/>
  <c r="I18" i="29" s="1"/>
  <c r="F18" i="29"/>
  <c r="X18" i="29" s="1"/>
  <c r="F49" i="29"/>
  <c r="X49" i="29" s="1"/>
  <c r="AV147" i="27"/>
  <c r="F46" i="29"/>
  <c r="X46" i="29" s="1"/>
  <c r="F43" i="29"/>
  <c r="X43" i="29" s="1"/>
  <c r="AR147" i="27"/>
  <c r="I43" i="29" s="1"/>
  <c r="U147" i="27"/>
  <c r="I20" i="29" s="1"/>
  <c r="U154" i="27"/>
  <c r="P20" i="29" s="1"/>
  <c r="U153" i="27"/>
  <c r="O20" i="29" s="1"/>
  <c r="F20" i="29"/>
  <c r="X20" i="29" s="1"/>
  <c r="X150" i="27"/>
  <c r="L23" i="29" s="1"/>
  <c r="AT154" i="27"/>
  <c r="F44" i="29"/>
  <c r="X44" i="29" s="1"/>
  <c r="AT147" i="27"/>
  <c r="F47" i="29"/>
  <c r="X47" i="29" s="1"/>
  <c r="AT153" i="27"/>
  <c r="AF151" i="27"/>
  <c r="M35" i="29" s="1"/>
  <c r="Y148" i="27"/>
  <c r="J24" i="29" s="1"/>
  <c r="AT150" i="27"/>
  <c r="BK150" i="27"/>
  <c r="M148" i="27"/>
  <c r="M149" i="27"/>
  <c r="K12" i="29" s="1"/>
  <c r="U148" i="27"/>
  <c r="J20" i="29" s="1"/>
  <c r="AF152" i="27"/>
  <c r="N35" i="29" s="1"/>
  <c r="X152" i="27"/>
  <c r="N23" i="29" s="1"/>
  <c r="AE151" i="27"/>
  <c r="M30" i="29" s="1"/>
  <c r="V21" i="29"/>
  <c r="V37" i="29"/>
  <c r="V33" i="29"/>
  <c r="V49" i="29"/>
  <c r="V44" i="29"/>
  <c r="V34" i="29"/>
  <c r="V29" i="29"/>
  <c r="V18" i="29"/>
  <c r="V20" i="29"/>
  <c r="V53" i="29"/>
  <c r="V31" i="29"/>
  <c r="V17" i="29"/>
  <c r="V26" i="29"/>
  <c r="V36" i="29"/>
  <c r="V55" i="29"/>
  <c r="V47" i="29"/>
  <c r="V35" i="29"/>
  <c r="V39" i="29"/>
  <c r="V40" i="29"/>
  <c r="V50" i="29"/>
  <c r="V32" i="29"/>
  <c r="V65" i="29"/>
  <c r="V12" i="29"/>
  <c r="V41" i="29"/>
  <c r="V54" i="29"/>
  <c r="V48" i="29"/>
  <c r="V64" i="29"/>
  <c r="V51" i="29"/>
  <c r="V59" i="29"/>
  <c r="V10" i="29"/>
  <c r="V42" i="29"/>
  <c r="V22" i="29"/>
  <c r="V19" i="29"/>
  <c r="V57" i="29"/>
  <c r="V62" i="29"/>
  <c r="V30" i="29"/>
  <c r="V61" i="29"/>
  <c r="V46" i="29"/>
  <c r="V43" i="29"/>
  <c r="V14" i="29"/>
  <c r="V9" i="29"/>
  <c r="Z9" i="29" s="1"/>
  <c r="V63" i="29"/>
  <c r="V25" i="29"/>
  <c r="V15" i="29"/>
  <c r="V38" i="29"/>
  <c r="V11" i="29"/>
  <c r="V60" i="29"/>
  <c r="V52" i="29"/>
  <c r="V24" i="29"/>
  <c r="V16" i="29"/>
  <c r="V13" i="29"/>
  <c r="V45" i="29"/>
  <c r="V58" i="29"/>
  <c r="V23" i="29"/>
  <c r="V56" i="29"/>
  <c r="BD147" i="27"/>
  <c r="BD154" i="27"/>
  <c r="BD153" i="27"/>
  <c r="AW154" i="27"/>
  <c r="AW147" i="27"/>
  <c r="AW153" i="27"/>
  <c r="BM147" i="27"/>
  <c r="I63" i="29" s="1"/>
  <c r="F63" i="29"/>
  <c r="X63" i="29" s="1"/>
  <c r="BM154" i="27"/>
  <c r="P63" i="29" s="1"/>
  <c r="U152" i="27"/>
  <c r="N20" i="29" s="1"/>
  <c r="N154" i="27"/>
  <c r="N153" i="27"/>
  <c r="AX153" i="27"/>
  <c r="AX147" i="27"/>
  <c r="AX154" i="27"/>
  <c r="BK146" i="27"/>
  <c r="X149" i="27"/>
  <c r="K23" i="29" s="1"/>
  <c r="AN146" i="27"/>
  <c r="H39" i="29" s="1"/>
  <c r="AF146" i="27"/>
  <c r="H31" i="29" s="1"/>
  <c r="X147" i="27"/>
  <c r="I23" i="29" s="1"/>
  <c r="N147" i="27"/>
  <c r="X146" i="27"/>
  <c r="H23" i="29" s="1"/>
  <c r="AE149" i="27"/>
  <c r="K34" i="29" s="1"/>
  <c r="U149" i="27"/>
  <c r="K20" i="29" s="1"/>
  <c r="U150" i="27"/>
  <c r="L20" i="29" s="1"/>
  <c r="N149" i="27"/>
  <c r="N151" i="27"/>
  <c r="BI153" i="27"/>
  <c r="BI147" i="27"/>
  <c r="BI154" i="27"/>
  <c r="F40" i="29"/>
  <c r="X40" i="29" s="1"/>
  <c r="AO147" i="27"/>
  <c r="I40" i="29" s="1"/>
  <c r="BA154" i="27"/>
  <c r="BA153" i="27"/>
  <c r="F54" i="29"/>
  <c r="X54" i="29" s="1"/>
  <c r="F51" i="29"/>
  <c r="X51" i="29" s="1"/>
  <c r="F60" i="29"/>
  <c r="X60" i="29" s="1"/>
  <c r="F57" i="29"/>
  <c r="X57" i="29" s="1"/>
  <c r="K153" i="27"/>
  <c r="F13" i="29"/>
  <c r="X13" i="29" s="1"/>
  <c r="K154" i="27"/>
  <c r="F10" i="29"/>
  <c r="K147" i="27"/>
  <c r="F15" i="29"/>
  <c r="X15" i="29" s="1"/>
  <c r="M147" i="27"/>
  <c r="F12" i="29"/>
  <c r="X12" i="29" s="1"/>
  <c r="AW149" i="27"/>
  <c r="AN148" i="27"/>
  <c r="J39" i="29" s="1"/>
  <c r="BM146" i="27"/>
  <c r="H63" i="29" s="1"/>
  <c r="AF149" i="27"/>
  <c r="K31" i="29" s="1"/>
  <c r="U146" i="27"/>
  <c r="H20" i="29" s="1"/>
  <c r="AQ146" i="27"/>
  <c r="H42" i="29" s="1"/>
  <c r="AX146" i="27"/>
  <c r="N148" i="27"/>
  <c r="AQ150" i="27"/>
  <c r="L42" i="29" s="1"/>
  <c r="M152" i="27"/>
  <c r="N15" i="29" s="1"/>
  <c r="M151" i="27"/>
  <c r="M12" i="29" s="1"/>
  <c r="F32" i="29"/>
  <c r="X32" i="29" s="1"/>
  <c r="F36" i="29"/>
  <c r="X36" i="29" s="1"/>
  <c r="AD147" i="27"/>
  <c r="AD153" i="27"/>
  <c r="F29" i="29"/>
  <c r="X29" i="29" s="1"/>
  <c r="AD154" i="27"/>
  <c r="F33" i="29"/>
  <c r="X33" i="29" s="1"/>
  <c r="W147" i="27"/>
  <c r="I22" i="29" s="1"/>
  <c r="F22" i="29"/>
  <c r="X22" i="29" s="1"/>
  <c r="AH153" i="27"/>
  <c r="AH154" i="27"/>
  <c r="AN147" i="27"/>
  <c r="I39" i="29" s="1"/>
  <c r="F39" i="29"/>
  <c r="X39" i="29" s="1"/>
  <c r="AW150" i="27"/>
  <c r="F37" i="29"/>
  <c r="X37" i="29" s="1"/>
  <c r="AL153" i="27"/>
  <c r="O37" i="29" s="1"/>
  <c r="AL154" i="27"/>
  <c r="P37" i="29" s="1"/>
  <c r="AL147" i="27"/>
  <c r="I37" i="29" s="1"/>
  <c r="AE146" i="27"/>
  <c r="AH147" i="27"/>
  <c r="AH148" i="27"/>
  <c r="AQ149" i="27"/>
  <c r="K42" i="29" s="1"/>
  <c r="AF148" i="27"/>
  <c r="J35" i="29" s="1"/>
  <c r="AN152" i="27"/>
  <c r="N39" i="29" s="1"/>
  <c r="N152" i="27"/>
  <c r="Y151" i="27"/>
  <c r="M24" i="29" s="1"/>
  <c r="BK151" i="27"/>
  <c r="AL151" i="27"/>
  <c r="M37" i="29" s="1"/>
  <c r="AN151" i="27"/>
  <c r="M39" i="29" s="1"/>
  <c r="F55" i="29"/>
  <c r="X55" i="29" s="1"/>
  <c r="F61" i="29"/>
  <c r="X61" i="29" s="1"/>
  <c r="F58" i="29"/>
  <c r="X58" i="29" s="1"/>
  <c r="F52" i="29"/>
  <c r="X52" i="29" s="1"/>
  <c r="BB147" i="27"/>
  <c r="M44" i="29"/>
  <c r="M47" i="29"/>
  <c r="K51" i="29"/>
  <c r="N46" i="29"/>
  <c r="N49" i="29"/>
  <c r="N33" i="29"/>
  <c r="N29" i="29"/>
  <c r="N11" i="29"/>
  <c r="N14" i="29"/>
  <c r="K54" i="29"/>
  <c r="K57" i="29"/>
  <c r="L45" i="29"/>
  <c r="L12" i="29"/>
  <c r="L31" i="29"/>
  <c r="L35" i="29"/>
  <c r="J58" i="29"/>
  <c r="J52" i="29"/>
  <c r="J55" i="29"/>
  <c r="K10" i="29"/>
  <c r="K13" i="29"/>
  <c r="H64" i="29"/>
  <c r="AC158" i="27" l="1"/>
  <c r="T28" i="29" s="1"/>
  <c r="Z28" i="29" s="1"/>
  <c r="R28" i="29"/>
  <c r="AF28" i="29"/>
  <c r="AF27" i="29"/>
  <c r="J36" i="29"/>
  <c r="AB158" i="27"/>
  <c r="T27" i="29" s="1"/>
  <c r="Z27" i="29" s="1"/>
  <c r="R27" i="29"/>
  <c r="X10" i="29"/>
  <c r="H173" i="27" s="1"/>
  <c r="J30" i="29"/>
  <c r="M32" i="29"/>
  <c r="M36" i="29"/>
  <c r="O156" i="27"/>
  <c r="O158" i="27" s="1"/>
  <c r="M45" i="29"/>
  <c r="N45" i="29"/>
  <c r="K59" i="29"/>
  <c r="O45" i="29"/>
  <c r="K53" i="29"/>
  <c r="P45" i="29"/>
  <c r="K45" i="29"/>
  <c r="J45" i="29"/>
  <c r="P156" i="27"/>
  <c r="P158" i="27" s="1"/>
  <c r="O56" i="29"/>
  <c r="O59" i="29"/>
  <c r="H48" i="29"/>
  <c r="AU156" i="27"/>
  <c r="R45" i="29" s="1"/>
  <c r="M11" i="29"/>
  <c r="AI156" i="27"/>
  <c r="AI158" i="27" s="1"/>
  <c r="I48" i="29"/>
  <c r="K50" i="29"/>
  <c r="K11" i="29"/>
  <c r="J11" i="29"/>
  <c r="O50" i="29"/>
  <c r="H50" i="29"/>
  <c r="N56" i="29"/>
  <c r="N53" i="29"/>
  <c r="P59" i="29"/>
  <c r="BC156" i="27"/>
  <c r="BC158" i="27" s="1"/>
  <c r="N59" i="29"/>
  <c r="H53" i="29"/>
  <c r="P53" i="29"/>
  <c r="L14" i="29"/>
  <c r="H59" i="29"/>
  <c r="L53" i="29"/>
  <c r="P56" i="29"/>
  <c r="L56" i="29"/>
  <c r="M50" i="29"/>
  <c r="BG156" i="27"/>
  <c r="BG158" i="27" s="1"/>
  <c r="BJ156" i="27"/>
  <c r="BJ158" i="27" s="1"/>
  <c r="J59" i="29"/>
  <c r="AY156" i="27"/>
  <c r="AY158" i="27" s="1"/>
  <c r="L59" i="29"/>
  <c r="H14" i="29"/>
  <c r="K36" i="29"/>
  <c r="J50" i="29"/>
  <c r="P11" i="29"/>
  <c r="J56" i="29"/>
  <c r="M53" i="29"/>
  <c r="M59" i="29"/>
  <c r="O11" i="29"/>
  <c r="AK156" i="27"/>
  <c r="AK158" i="27" s="1"/>
  <c r="AF38" i="29"/>
  <c r="N47" i="29"/>
  <c r="K47" i="29"/>
  <c r="Z156" i="27"/>
  <c r="Z158" i="27" s="1"/>
  <c r="T25" i="29" s="1"/>
  <c r="H61" i="29"/>
  <c r="BH156" i="27"/>
  <c r="BH158" i="27" s="1"/>
  <c r="L32" i="29"/>
  <c r="Q156" i="27"/>
  <c r="R16" i="29" s="1"/>
  <c r="BL156" i="27"/>
  <c r="BL158" i="27" s="1"/>
  <c r="T62" i="29" s="1"/>
  <c r="AM156" i="27"/>
  <c r="R38" i="29" s="1"/>
  <c r="J13" i="29"/>
  <c r="J47" i="29"/>
  <c r="M33" i="29"/>
  <c r="H29" i="29"/>
  <c r="H58" i="29"/>
  <c r="H52" i="29"/>
  <c r="AA156" i="27"/>
  <c r="R26" i="29" s="1"/>
  <c r="AP156" i="27"/>
  <c r="AP158" i="27" s="1"/>
  <c r="T41" i="29" s="1"/>
  <c r="AZ156" i="27"/>
  <c r="AZ158" i="27" s="1"/>
  <c r="T53" i="29" s="1"/>
  <c r="I50" i="29"/>
  <c r="I56" i="29"/>
  <c r="T156" i="27"/>
  <c r="R19" i="29" s="1"/>
  <c r="I59" i="29"/>
  <c r="L58" i="29"/>
  <c r="L55" i="29"/>
  <c r="N10" i="29"/>
  <c r="N30" i="29"/>
  <c r="L49" i="29"/>
  <c r="K33" i="29"/>
  <c r="H13" i="29"/>
  <c r="L33" i="29"/>
  <c r="I32" i="29"/>
  <c r="H46" i="29"/>
  <c r="I14" i="29"/>
  <c r="H57" i="29"/>
  <c r="H54" i="29"/>
  <c r="J57" i="29"/>
  <c r="H51" i="29"/>
  <c r="L156" i="27"/>
  <c r="R11" i="29" s="1"/>
  <c r="J60" i="29"/>
  <c r="M49" i="29"/>
  <c r="J54" i="29"/>
  <c r="M10" i="29"/>
  <c r="R156" i="27"/>
  <c r="R17" i="29" s="1"/>
  <c r="N58" i="29"/>
  <c r="M52" i="29"/>
  <c r="N55" i="29"/>
  <c r="L51" i="29"/>
  <c r="N61" i="29"/>
  <c r="AJ156" i="27"/>
  <c r="AJ158" i="27" s="1"/>
  <c r="J29" i="29"/>
  <c r="BB156" i="27"/>
  <c r="R61" i="29" s="1"/>
  <c r="N36" i="29"/>
  <c r="AG156" i="27"/>
  <c r="R36" i="29" s="1"/>
  <c r="BE156" i="27"/>
  <c r="BE158" i="27" s="1"/>
  <c r="J49" i="29"/>
  <c r="L52" i="29"/>
  <c r="L30" i="29"/>
  <c r="V156" i="27"/>
  <c r="V158" i="27" s="1"/>
  <c r="T21" i="29" s="1"/>
  <c r="AF36" i="29"/>
  <c r="AF15" i="29"/>
  <c r="K46" i="29"/>
  <c r="J31" i="29"/>
  <c r="M55" i="29"/>
  <c r="AF39" i="29"/>
  <c r="AF32" i="29"/>
  <c r="AF17" i="29"/>
  <c r="AF34" i="29"/>
  <c r="AF26" i="29"/>
  <c r="AF63" i="29"/>
  <c r="AF65" i="29"/>
  <c r="AF59" i="29"/>
  <c r="AF13" i="29"/>
  <c r="I57" i="29"/>
  <c r="AF55" i="29"/>
  <c r="AF57" i="29"/>
  <c r="AF23" i="29"/>
  <c r="AF56" i="29"/>
  <c r="AF19" i="29"/>
  <c r="AF42" i="29"/>
  <c r="AF49" i="29"/>
  <c r="AF61" i="29"/>
  <c r="M57" i="29"/>
  <c r="AF11" i="29"/>
  <c r="AF41" i="29"/>
  <c r="AF60" i="29"/>
  <c r="AF20" i="29"/>
  <c r="AF44" i="29"/>
  <c r="K58" i="29"/>
  <c r="AF22" i="29"/>
  <c r="AF18" i="29"/>
  <c r="L13" i="29"/>
  <c r="AF29" i="29"/>
  <c r="AF51" i="29"/>
  <c r="L60" i="29"/>
  <c r="N57" i="29"/>
  <c r="N51" i="29"/>
  <c r="N60" i="29"/>
  <c r="AF46" i="29"/>
  <c r="AF16" i="29"/>
  <c r="AF52" i="29"/>
  <c r="AF21" i="29"/>
  <c r="M54" i="29"/>
  <c r="AF58" i="29"/>
  <c r="AF33" i="29"/>
  <c r="I54" i="29"/>
  <c r="AD156" i="27"/>
  <c r="R29" i="29" s="1"/>
  <c r="AF12" i="29"/>
  <c r="AF54" i="29"/>
  <c r="AV156" i="27"/>
  <c r="AV158" i="27" s="1"/>
  <c r="AF25" i="29"/>
  <c r="K52" i="29"/>
  <c r="M60" i="29"/>
  <c r="H32" i="29"/>
  <c r="H36" i="29"/>
  <c r="K61" i="29"/>
  <c r="BM156" i="27"/>
  <c r="R63" i="29" s="1"/>
  <c r="I60" i="29"/>
  <c r="L54" i="29"/>
  <c r="M61" i="29"/>
  <c r="AF37" i="29"/>
  <c r="BA156" i="27"/>
  <c r="R54" i="29" s="1"/>
  <c r="K30" i="29"/>
  <c r="K35" i="29"/>
  <c r="K15" i="29"/>
  <c r="AO156" i="27"/>
  <c r="AO158" i="27" s="1"/>
  <c r="T40" i="29" s="1"/>
  <c r="H47" i="29"/>
  <c r="AR156" i="27"/>
  <c r="AR158" i="27" s="1"/>
  <c r="T43" i="29" s="1"/>
  <c r="BD156" i="27"/>
  <c r="BD158" i="27" s="1"/>
  <c r="BO156" i="27"/>
  <c r="BO158" i="27" s="1"/>
  <c r="T65" i="29" s="1"/>
  <c r="BF156" i="27"/>
  <c r="BF158" i="27" s="1"/>
  <c r="BN156" i="27"/>
  <c r="BN158" i="27" s="1"/>
  <c r="T64" i="29" s="1"/>
  <c r="S156" i="27"/>
  <c r="S158" i="27" s="1"/>
  <c r="T18" i="29" s="1"/>
  <c r="H12" i="29"/>
  <c r="AH156" i="27"/>
  <c r="AH158" i="27" s="1"/>
  <c r="K156" i="27"/>
  <c r="K158" i="27" s="1"/>
  <c r="BI156" i="27"/>
  <c r="BI158" i="27" s="1"/>
  <c r="W156" i="27"/>
  <c r="W158" i="27" s="1"/>
  <c r="T22" i="29" s="1"/>
  <c r="H35" i="29"/>
  <c r="AT156" i="27"/>
  <c r="R44" i="29" s="1"/>
  <c r="AX156" i="27"/>
  <c r="AX158" i="27" s="1"/>
  <c r="U156" i="27"/>
  <c r="U158" i="27" s="1"/>
  <c r="T20" i="29" s="1"/>
  <c r="AN156" i="27"/>
  <c r="AN158" i="27" s="1"/>
  <c r="T39" i="29" s="1"/>
  <c r="N31" i="29"/>
  <c r="M15" i="29"/>
  <c r="N156" i="27"/>
  <c r="N158" i="27" s="1"/>
  <c r="AF156" i="27"/>
  <c r="R31" i="29" s="1"/>
  <c r="M31" i="29"/>
  <c r="BK156" i="27"/>
  <c r="BK158" i="27" s="1"/>
  <c r="M156" i="27"/>
  <c r="R12" i="29" s="1"/>
  <c r="AS156" i="27"/>
  <c r="AS158" i="27" s="1"/>
  <c r="M34" i="29"/>
  <c r="AQ156" i="27"/>
  <c r="R42" i="29" s="1"/>
  <c r="AW156" i="27"/>
  <c r="AW158" i="27" s="1"/>
  <c r="AE156" i="27"/>
  <c r="R30" i="29" s="1"/>
  <c r="H30" i="29"/>
  <c r="P10" i="29"/>
  <c r="P13" i="29"/>
  <c r="I44" i="29"/>
  <c r="I47" i="29"/>
  <c r="AF50" i="29"/>
  <c r="I34" i="29"/>
  <c r="I30" i="29"/>
  <c r="P33" i="29"/>
  <c r="P29" i="29"/>
  <c r="O34" i="29"/>
  <c r="O30" i="29"/>
  <c r="J15" i="29"/>
  <c r="J12" i="29"/>
  <c r="AL156" i="27"/>
  <c r="AL158" i="27" s="1"/>
  <c r="T37" i="29" s="1"/>
  <c r="O10" i="29"/>
  <c r="O13" i="29"/>
  <c r="P47" i="29"/>
  <c r="P44" i="29"/>
  <c r="I46" i="29"/>
  <c r="I49" i="29"/>
  <c r="P30" i="29"/>
  <c r="P34" i="29"/>
  <c r="O33" i="29"/>
  <c r="O29" i="29"/>
  <c r="L47" i="29"/>
  <c r="L44" i="29"/>
  <c r="I29" i="29"/>
  <c r="I33" i="29"/>
  <c r="I12" i="29"/>
  <c r="I15" i="29"/>
  <c r="O54" i="29"/>
  <c r="O60" i="29"/>
  <c r="O57" i="29"/>
  <c r="O51" i="29"/>
  <c r="AF24" i="29"/>
  <c r="N12" i="29"/>
  <c r="P51" i="29"/>
  <c r="P54" i="29"/>
  <c r="P60" i="29"/>
  <c r="P57" i="29"/>
  <c r="AF64" i="29"/>
  <c r="AF35" i="29"/>
  <c r="I10" i="29"/>
  <c r="I13" i="29"/>
  <c r="AF40" i="29"/>
  <c r="AF48" i="29"/>
  <c r="O44" i="29"/>
  <c r="O47" i="29"/>
  <c r="AF45" i="29"/>
  <c r="AF31" i="29"/>
  <c r="H34" i="29"/>
  <c r="X156" i="27"/>
  <c r="X158" i="27" s="1"/>
  <c r="T23" i="29" s="1"/>
  <c r="Y156" i="27"/>
  <c r="Y158" i="27" s="1"/>
  <c r="T24" i="29" s="1"/>
  <c r="I61" i="29"/>
  <c r="I58" i="29"/>
  <c r="I52" i="29"/>
  <c r="I55" i="29"/>
  <c r="AF62" i="29"/>
  <c r="AF53" i="29"/>
  <c r="AF14" i="29"/>
  <c r="AF47" i="29"/>
  <c r="AF43" i="29"/>
  <c r="AF30" i="29"/>
  <c r="I35" i="29"/>
  <c r="I31" i="29"/>
  <c r="R48" i="29" l="1"/>
  <c r="R62" i="29"/>
  <c r="AU158" i="27"/>
  <c r="T48" i="29" s="1"/>
  <c r="R25" i="29"/>
  <c r="AM158" i="27"/>
  <c r="T38" i="29" s="1"/>
  <c r="Q158" i="27"/>
  <c r="T16" i="29" s="1"/>
  <c r="AA158" i="27"/>
  <c r="T26" i="29" s="1"/>
  <c r="R59" i="29"/>
  <c r="T158" i="27"/>
  <c r="T19" i="29" s="1"/>
  <c r="T56" i="29"/>
  <c r="R53" i="29"/>
  <c r="R56" i="29"/>
  <c r="T50" i="29"/>
  <c r="T59" i="29"/>
  <c r="R50" i="29"/>
  <c r="R158" i="27"/>
  <c r="T17" i="29" s="1"/>
  <c r="R41" i="29"/>
  <c r="L158" i="27"/>
  <c r="T11" i="29" s="1"/>
  <c r="R64" i="29"/>
  <c r="R43" i="29"/>
  <c r="R21" i="29"/>
  <c r="R14" i="29"/>
  <c r="R33" i="29"/>
  <c r="R49" i="29"/>
  <c r="AD158" i="27"/>
  <c r="T33" i="29" s="1"/>
  <c r="R58" i="29"/>
  <c r="R52" i="29"/>
  <c r="BB158" i="27"/>
  <c r="T55" i="29" s="1"/>
  <c r="R57" i="29"/>
  <c r="R46" i="29"/>
  <c r="R32" i="29"/>
  <c r="R55" i="29"/>
  <c r="R60" i="29"/>
  <c r="R51" i="29"/>
  <c r="AG158" i="27"/>
  <c r="T32" i="29" s="1"/>
  <c r="BA158" i="27"/>
  <c r="T54" i="29" s="1"/>
  <c r="R65" i="29"/>
  <c r="BM158" i="27"/>
  <c r="T63" i="29" s="1"/>
  <c r="R40" i="29"/>
  <c r="R18" i="29"/>
  <c r="R10" i="29"/>
  <c r="R13" i="29"/>
  <c r="R47" i="29"/>
  <c r="R20" i="29"/>
  <c r="AT158" i="27"/>
  <c r="T47" i="29" s="1"/>
  <c r="R22" i="29"/>
  <c r="R39" i="29"/>
  <c r="R35" i="29"/>
  <c r="M158" i="27"/>
  <c r="T15" i="29" s="1"/>
  <c r="AF158" i="27"/>
  <c r="T31" i="29" s="1"/>
  <c r="R15" i="29"/>
  <c r="AQ158" i="27"/>
  <c r="T42" i="29" s="1"/>
  <c r="R34" i="29"/>
  <c r="AE158" i="27"/>
  <c r="T34" i="29" s="1"/>
  <c r="R37" i="29"/>
  <c r="R24" i="29"/>
  <c r="R23" i="29"/>
  <c r="T46" i="29"/>
  <c r="T49" i="29"/>
  <c r="T10" i="29"/>
  <c r="T13" i="29"/>
  <c r="T45" i="29" l="1"/>
  <c r="Z45" i="29" s="1"/>
  <c r="T14" i="29"/>
  <c r="Z14" i="29" s="1"/>
  <c r="T36" i="29"/>
  <c r="Z36" i="29" s="1"/>
  <c r="T29" i="29"/>
  <c r="Z29" i="29" s="1"/>
  <c r="T52" i="29"/>
  <c r="Z52" i="29" s="1"/>
  <c r="T61" i="29"/>
  <c r="Z61" i="29" s="1"/>
  <c r="T58" i="29"/>
  <c r="Z58" i="29" s="1"/>
  <c r="T60" i="29"/>
  <c r="Z60" i="29" s="1"/>
  <c r="T51" i="29"/>
  <c r="Z51" i="29" s="1"/>
  <c r="T57" i="29"/>
  <c r="Z57" i="29" s="1"/>
  <c r="T44" i="29"/>
  <c r="Z44" i="29" s="1"/>
  <c r="T35" i="29"/>
  <c r="Z35" i="29" s="1"/>
  <c r="T12" i="29"/>
  <c r="Z12" i="29" s="1"/>
  <c r="T30" i="29"/>
  <c r="Z30" i="29" s="1"/>
  <c r="Z18" i="29"/>
  <c r="Z21" i="29"/>
  <c r="Z16" i="29"/>
  <c r="Z20" i="29"/>
  <c r="Z15" i="29"/>
  <c r="Z10" i="29"/>
  <c r="Z24" i="29"/>
  <c r="Z25" i="29"/>
  <c r="Z53" i="29"/>
  <c r="Z63" i="29"/>
  <c r="Z37" i="29"/>
  <c r="Z54" i="29"/>
  <c r="Z39" i="29"/>
  <c r="Z62" i="29"/>
  <c r="Z31" i="29"/>
  <c r="X9" i="29"/>
  <c r="Z55" i="29"/>
  <c r="Z59" i="29"/>
  <c r="Z65" i="29"/>
  <c r="Z46" i="29"/>
  <c r="Z41" i="29"/>
  <c r="Z17" i="29"/>
  <c r="Z19" i="29"/>
  <c r="Z40" i="29"/>
  <c r="Z11" i="29"/>
  <c r="Z34" i="29"/>
  <c r="Z13" i="29"/>
  <c r="Z64" i="29"/>
  <c r="Z56" i="29"/>
  <c r="Z42" i="29"/>
  <c r="Z32" i="29"/>
  <c r="Z23" i="29"/>
  <c r="Z22" i="29"/>
  <c r="Z26" i="29"/>
  <c r="Z47" i="29"/>
  <c r="Z50" i="29"/>
  <c r="Z48" i="29"/>
  <c r="Z38" i="29"/>
  <c r="Z33" i="29"/>
  <c r="Z43" i="29"/>
  <c r="Z49" i="29"/>
  <c r="H167" i="27" l="1"/>
  <c r="H175"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 Rodichok</author>
  </authors>
  <commentList>
    <comment ref="C29" authorId="0" shapeId="0" xr:uid="{00000000-0006-0000-0300-000001000000}">
      <text>
        <r>
          <rPr>
            <sz val="9"/>
            <color indexed="81"/>
            <rFont val="Tahoma"/>
            <family val="2"/>
          </rPr>
          <t>X or Blank
For Reference Only-Must add Panel End Option in Column E</t>
        </r>
      </text>
    </comment>
    <comment ref="D29" authorId="0" shapeId="0" xr:uid="{3D325910-2537-4F56-BA00-8F63C89376A5}">
      <text>
        <r>
          <rPr>
            <sz val="9"/>
            <color indexed="81"/>
            <rFont val="Tahoma"/>
            <family val="2"/>
          </rPr>
          <t>X or Blank
For Reference Only-Must add Panel End Option in Column E</t>
        </r>
      </text>
    </comment>
  </commentList>
</comments>
</file>

<file path=xl/sharedStrings.xml><?xml version="1.0" encoding="utf-8"?>
<sst xmlns="http://schemas.openxmlformats.org/spreadsheetml/2006/main" count="51526" uniqueCount="5721">
  <si>
    <t>B12L</t>
  </si>
  <si>
    <t>B15L</t>
  </si>
  <si>
    <t>B18FHL</t>
  </si>
  <si>
    <t>B18L</t>
  </si>
  <si>
    <t>B1D24B</t>
  </si>
  <si>
    <t>B1D27B</t>
  </si>
  <si>
    <t>B1D30B</t>
  </si>
  <si>
    <t>B1D33B</t>
  </si>
  <si>
    <t>B1D36B</t>
  </si>
  <si>
    <t>B21L</t>
  </si>
  <si>
    <t>B24L</t>
  </si>
  <si>
    <t>B42</t>
  </si>
  <si>
    <t>B48</t>
  </si>
  <si>
    <t>B929-15L</t>
  </si>
  <si>
    <t xml:space="preserve">9Wx29h Ent. Base-15" Deep </t>
  </si>
  <si>
    <t>B9FHL</t>
  </si>
  <si>
    <t>B9L</t>
  </si>
  <si>
    <t>BCW2730CDL</t>
  </si>
  <si>
    <t>BCW2730GDL</t>
  </si>
  <si>
    <t>BCW2730L</t>
  </si>
  <si>
    <t>BCW2730MDL</t>
  </si>
  <si>
    <t>BCW2742CDL</t>
  </si>
  <si>
    <t>BCW2742GDL</t>
  </si>
  <si>
    <t>BCW2742L</t>
  </si>
  <si>
    <t>BCW2742MDL</t>
  </si>
  <si>
    <t>BCW3030CDL</t>
  </si>
  <si>
    <t>BCW3030GDL</t>
  </si>
  <si>
    <t>BCW3030L</t>
  </si>
  <si>
    <t>BCW3030MDL</t>
  </si>
  <si>
    <t>BCW3042CDL</t>
  </si>
  <si>
    <t>BCW3042GDL</t>
  </si>
  <si>
    <t>BCW3042L</t>
  </si>
  <si>
    <t>BCW3042MDL</t>
  </si>
  <si>
    <t>BCW3630L</t>
  </si>
  <si>
    <t>BCW3642L</t>
  </si>
  <si>
    <t>BG18L</t>
  </si>
  <si>
    <t>BG21L</t>
  </si>
  <si>
    <t>BMX18L</t>
  </si>
  <si>
    <t>CCIBL</t>
  </si>
  <si>
    <t>27" Combo Corner Island Base</t>
  </si>
  <si>
    <t>CCISBL</t>
  </si>
  <si>
    <t>27" Combo Corner Is. Snk. Base</t>
  </si>
  <si>
    <t>CD2484-21</t>
  </si>
  <si>
    <t>CDVDB6021</t>
  </si>
  <si>
    <t>CVDB30L</t>
  </si>
  <si>
    <t>CVDB36L</t>
  </si>
  <si>
    <t>CVDB42L</t>
  </si>
  <si>
    <t>CVDB48L</t>
  </si>
  <si>
    <t>CVDB54DL</t>
  </si>
  <si>
    <t>CVDB6021</t>
  </si>
  <si>
    <t>CVSB42</t>
  </si>
  <si>
    <t>CVSB48</t>
  </si>
  <si>
    <t>CW2430CDL</t>
  </si>
  <si>
    <t>CW2430GDL</t>
  </si>
  <si>
    <t>CW2430L</t>
  </si>
  <si>
    <t>CW2430MDL</t>
  </si>
  <si>
    <t>CW2436-15L</t>
  </si>
  <si>
    <t>CW2436L</t>
  </si>
  <si>
    <t>CW2442-15L</t>
  </si>
  <si>
    <t>CW2442CDL</t>
  </si>
  <si>
    <t>CW2442GDL</t>
  </si>
  <si>
    <t>CW2442L</t>
  </si>
  <si>
    <t>CW2442MDL</t>
  </si>
  <si>
    <t>CW2730L</t>
  </si>
  <si>
    <t>CW2736CDL</t>
  </si>
  <si>
    <t>CW2736GDL</t>
  </si>
  <si>
    <t>CW2736L</t>
  </si>
  <si>
    <t>CW2736MDL</t>
  </si>
  <si>
    <t>CW2742CDL</t>
  </si>
  <si>
    <t>CW2742GDL</t>
  </si>
  <si>
    <t>CW2742L</t>
  </si>
  <si>
    <t>CW2742MDL</t>
  </si>
  <si>
    <t>CWA2754L</t>
  </si>
  <si>
    <t>CWO2442CDL</t>
  </si>
  <si>
    <t>CWO2442GDL</t>
  </si>
  <si>
    <t>CWO2442L</t>
  </si>
  <si>
    <t>CWO2442MDL</t>
  </si>
  <si>
    <t>D3B15</t>
  </si>
  <si>
    <t>D3B18</t>
  </si>
  <si>
    <t>D3B21</t>
  </si>
  <si>
    <t>D3B24</t>
  </si>
  <si>
    <t>D3B27</t>
  </si>
  <si>
    <t>D3B30</t>
  </si>
  <si>
    <t>D3B36</t>
  </si>
  <si>
    <t>D3BC30</t>
  </si>
  <si>
    <t>D3BC36</t>
  </si>
  <si>
    <t>DA2436</t>
  </si>
  <si>
    <t>DA4248</t>
  </si>
  <si>
    <t>DB12</t>
  </si>
  <si>
    <t>DB15</t>
  </si>
  <si>
    <t>DB18</t>
  </si>
  <si>
    <t>DB21</t>
  </si>
  <si>
    <t>DB24</t>
  </si>
  <si>
    <t>DB30</t>
  </si>
  <si>
    <t>DBKB24</t>
  </si>
  <si>
    <t>24" KnifeTray/Ct Bd/Bread Box</t>
  </si>
  <si>
    <t>DCBLS36WL</t>
  </si>
  <si>
    <t>F2C15</t>
  </si>
  <si>
    <t>F2C18</t>
  </si>
  <si>
    <t>18"-Dbl. File Cabinet-21"Deep</t>
  </si>
  <si>
    <t>FC15</t>
  </si>
  <si>
    <t>FC18</t>
  </si>
  <si>
    <t>18" File Cabinet-21"Deep</t>
  </si>
  <si>
    <t>HCB12L</t>
  </si>
  <si>
    <t>HCB15L</t>
  </si>
  <si>
    <t>HCB18L</t>
  </si>
  <si>
    <t>HCB24L</t>
  </si>
  <si>
    <t>HCB30</t>
  </si>
  <si>
    <t>HCB36</t>
  </si>
  <si>
    <t>HCBCB3942L</t>
  </si>
  <si>
    <t>HCBCB42L</t>
  </si>
  <si>
    <t>HCBCB4548L</t>
  </si>
  <si>
    <t>HCDB12</t>
  </si>
  <si>
    <t>HCDB15</t>
  </si>
  <si>
    <t>HCDB18</t>
  </si>
  <si>
    <t>HCDB21</t>
  </si>
  <si>
    <t>HCDB24</t>
  </si>
  <si>
    <t>HCSB24L</t>
  </si>
  <si>
    <t>HCSB36</t>
  </si>
  <si>
    <t>IB12L</t>
  </si>
  <si>
    <t>IB15L</t>
  </si>
  <si>
    <t>IB18L</t>
  </si>
  <si>
    <t>IB21L</t>
  </si>
  <si>
    <t>IB24L</t>
  </si>
  <si>
    <t>IB42</t>
  </si>
  <si>
    <t>IB48</t>
  </si>
  <si>
    <t>IBG18L</t>
  </si>
  <si>
    <t>IBG21L</t>
  </si>
  <si>
    <t>IBMX18L</t>
  </si>
  <si>
    <t>IDB15</t>
  </si>
  <si>
    <t>IDB21</t>
  </si>
  <si>
    <t>ISB24L</t>
  </si>
  <si>
    <t>ISB48</t>
  </si>
  <si>
    <t>L1581L</t>
  </si>
  <si>
    <t>15x81 LINEN Cabinet</t>
  </si>
  <si>
    <t>LD1581L</t>
  </si>
  <si>
    <t>15x81 LINEN Cabinet w/ drawers</t>
  </si>
  <si>
    <t>LD1881L</t>
  </si>
  <si>
    <t>18x81 LINEN Cabinet w/ drawers</t>
  </si>
  <si>
    <t>LDH1881L</t>
  </si>
  <si>
    <t>18x81 LINEN Drawer/Hamper Cab</t>
  </si>
  <si>
    <t>LH3696</t>
  </si>
  <si>
    <t>96" H LINEN Hamper Cabinet</t>
  </si>
  <si>
    <t>OCB12</t>
  </si>
  <si>
    <t>OCB24L</t>
  </si>
  <si>
    <t>OVBD15-18</t>
  </si>
  <si>
    <t>P1884L</t>
  </si>
  <si>
    <t>18" Pantry Cabinet</t>
  </si>
  <si>
    <t>P1890L</t>
  </si>
  <si>
    <t>P1896L</t>
  </si>
  <si>
    <t>P2484B</t>
  </si>
  <si>
    <t>P2484L</t>
  </si>
  <si>
    <t>24" Pantry Cabinet</t>
  </si>
  <si>
    <t>P2490B</t>
  </si>
  <si>
    <t>P2490L</t>
  </si>
  <si>
    <t>P2496B</t>
  </si>
  <si>
    <t>P2496L</t>
  </si>
  <si>
    <t>P2784B</t>
  </si>
  <si>
    <t>P2790B</t>
  </si>
  <si>
    <t>P2796B</t>
  </si>
  <si>
    <t>P3084B</t>
  </si>
  <si>
    <t>P3090B</t>
  </si>
  <si>
    <t>P3096B</t>
  </si>
  <si>
    <t>P3684B</t>
  </si>
  <si>
    <t>P3690B</t>
  </si>
  <si>
    <t>P3696B</t>
  </si>
  <si>
    <t>SB18L</t>
  </si>
  <si>
    <t>SB1D27B</t>
  </si>
  <si>
    <t>SB1D30B</t>
  </si>
  <si>
    <t>SB1D33B</t>
  </si>
  <si>
    <t>SB1D36B</t>
  </si>
  <si>
    <t>SB21L</t>
  </si>
  <si>
    <t>SB24L</t>
  </si>
  <si>
    <t>SB42</t>
  </si>
  <si>
    <t>SB48</t>
  </si>
  <si>
    <t>SF15L</t>
  </si>
  <si>
    <t>SF24L</t>
  </si>
  <si>
    <t>SF9L</t>
  </si>
  <si>
    <t>TCDVDB60</t>
  </si>
  <si>
    <t>TCVDB42L</t>
  </si>
  <si>
    <t>TCVDB48L</t>
  </si>
  <si>
    <t>TCVDB60</t>
  </si>
  <si>
    <t>TCVSB48</t>
  </si>
  <si>
    <t>TRNB12FHL</t>
  </si>
  <si>
    <t>TVBDU24TBL</t>
  </si>
  <si>
    <t>TVBDU30TB</t>
  </si>
  <si>
    <t>TVBDU36TB</t>
  </si>
  <si>
    <t>TVBDU42TB</t>
  </si>
  <si>
    <t>TVSBD24L</t>
  </si>
  <si>
    <t>TVSBD30L</t>
  </si>
  <si>
    <t>TVSBD36L</t>
  </si>
  <si>
    <t>U1894-24L</t>
  </si>
  <si>
    <t>18" Utility Cabinet-24" Deep</t>
  </si>
  <si>
    <t>UB21-24L</t>
  </si>
  <si>
    <t>UB36-24L</t>
  </si>
  <si>
    <t>USB21-24L</t>
  </si>
  <si>
    <t>21" Utility Sink Base-24" Deep</t>
  </si>
  <si>
    <t>USB24-24L</t>
  </si>
  <si>
    <t>24" Utility Sink Base-24" Deep</t>
  </si>
  <si>
    <t>VB12L</t>
  </si>
  <si>
    <t>VB15L</t>
  </si>
  <si>
    <t>VB18L</t>
  </si>
  <si>
    <t>VB21L</t>
  </si>
  <si>
    <t>VDB12</t>
  </si>
  <si>
    <t>VDB15</t>
  </si>
  <si>
    <t>VDB18</t>
  </si>
  <si>
    <t>VSB24L</t>
  </si>
  <si>
    <t>VSB27L</t>
  </si>
  <si>
    <t>VSB30</t>
  </si>
  <si>
    <t>VSB33</t>
  </si>
  <si>
    <t>VSB36</t>
  </si>
  <si>
    <t>VSB42</t>
  </si>
  <si>
    <t>VSB48</t>
  </si>
  <si>
    <t>VSB60L</t>
  </si>
  <si>
    <t>VSBD24L</t>
  </si>
  <si>
    <t>VSBDU24L</t>
  </si>
  <si>
    <t>VSBDU30</t>
  </si>
  <si>
    <t>VSBDU36</t>
  </si>
  <si>
    <t>W1230CDL</t>
  </si>
  <si>
    <t>W1230GDL</t>
  </si>
  <si>
    <t>W1230L</t>
  </si>
  <si>
    <t>W1230MDL</t>
  </si>
  <si>
    <t>W1236CDL</t>
  </si>
  <si>
    <t>W1236GDL</t>
  </si>
  <si>
    <t>W1236L</t>
  </si>
  <si>
    <t>W1236MDL</t>
  </si>
  <si>
    <t>W1242CDL</t>
  </si>
  <si>
    <t>W1242GDL</t>
  </si>
  <si>
    <t>W1242L</t>
  </si>
  <si>
    <t>W1242MDL</t>
  </si>
  <si>
    <t>W1530CDL</t>
  </si>
  <si>
    <t>W1530GDL</t>
  </si>
  <si>
    <t>W1530L</t>
  </si>
  <si>
    <t>W1530MDL</t>
  </si>
  <si>
    <t>W1536CDL</t>
  </si>
  <si>
    <t>W1536GDL</t>
  </si>
  <si>
    <t>W1536L</t>
  </si>
  <si>
    <t>W1536MDL</t>
  </si>
  <si>
    <t>W1542CDL</t>
  </si>
  <si>
    <t>W1542GDL</t>
  </si>
  <si>
    <t>W1542L</t>
  </si>
  <si>
    <t>W1542MDL</t>
  </si>
  <si>
    <t>W1548CDL</t>
  </si>
  <si>
    <t>W1548GDL</t>
  </si>
  <si>
    <t>W1548MDL</t>
  </si>
  <si>
    <t>W1552CDL</t>
  </si>
  <si>
    <t>W1552GDL</t>
  </si>
  <si>
    <t>W1552MDL</t>
  </si>
  <si>
    <t>W1830CDL</t>
  </si>
  <si>
    <t>W1830GDL</t>
  </si>
  <si>
    <t>W1830L</t>
  </si>
  <si>
    <t>W1830MDL</t>
  </si>
  <si>
    <t>W1836CDL</t>
  </si>
  <si>
    <t>W1836GDL</t>
  </si>
  <si>
    <t>W1836L</t>
  </si>
  <si>
    <t>W1836MDL</t>
  </si>
  <si>
    <t>W1842CDL</t>
  </si>
  <si>
    <t>W1842GDL</t>
  </si>
  <si>
    <t>W1842L</t>
  </si>
  <si>
    <t>W1842MDL</t>
  </si>
  <si>
    <t>W1852CDL</t>
  </si>
  <si>
    <t>W1852GDL</t>
  </si>
  <si>
    <t>W1852MDL</t>
  </si>
  <si>
    <t>W2130CDL</t>
  </si>
  <si>
    <t>W2130GDL</t>
  </si>
  <si>
    <t>W2130L</t>
  </si>
  <si>
    <t>W2130MDL</t>
  </si>
  <si>
    <t>W2136CDL</t>
  </si>
  <si>
    <t>W2136GDL</t>
  </si>
  <si>
    <t>W2136L</t>
  </si>
  <si>
    <t>W2136MDL</t>
  </si>
  <si>
    <t>W2142CDL</t>
  </si>
  <si>
    <t>W2142GDL</t>
  </si>
  <si>
    <t>W2142L</t>
  </si>
  <si>
    <t>W2142MDL</t>
  </si>
  <si>
    <t>W2430B</t>
  </si>
  <si>
    <t>W2430BCD</t>
  </si>
  <si>
    <t>W2430BGD</t>
  </si>
  <si>
    <t>W2430BMD</t>
  </si>
  <si>
    <t>W2430L</t>
  </si>
  <si>
    <t>W2436B</t>
  </si>
  <si>
    <t>W2436BCD</t>
  </si>
  <si>
    <t>W2436BGD</t>
  </si>
  <si>
    <t>W2436BMD</t>
  </si>
  <si>
    <t>W2436CDL</t>
  </si>
  <si>
    <t>W2436GDL</t>
  </si>
  <si>
    <t>W2436L</t>
  </si>
  <si>
    <t>W2436MDL</t>
  </si>
  <si>
    <t>W2442B</t>
  </si>
  <si>
    <t>W2442BCD</t>
  </si>
  <si>
    <t>W2442BGD</t>
  </si>
  <si>
    <t>W2442BMD</t>
  </si>
  <si>
    <t>W2442L</t>
  </si>
  <si>
    <t>W2730B</t>
  </si>
  <si>
    <t>W2730BCD</t>
  </si>
  <si>
    <t>W2730BGD</t>
  </si>
  <si>
    <t>W2730BMD</t>
  </si>
  <si>
    <t>W2736B</t>
  </si>
  <si>
    <t>W2736BCD</t>
  </si>
  <si>
    <t>W2736BGD</t>
  </si>
  <si>
    <t>W2736BMD</t>
  </si>
  <si>
    <t>W2742B</t>
  </si>
  <si>
    <t>W2742BCD</t>
  </si>
  <si>
    <t>W2742BGD</t>
  </si>
  <si>
    <t>W2742BMD</t>
  </si>
  <si>
    <t>W3006</t>
  </si>
  <si>
    <t>W3030B</t>
  </si>
  <si>
    <t>W3030BCD</t>
  </si>
  <si>
    <t>W3030BGD</t>
  </si>
  <si>
    <t>W3030BMD</t>
  </si>
  <si>
    <t>W3036B</t>
  </si>
  <si>
    <t>W3036BCD</t>
  </si>
  <si>
    <t>W3036BGD</t>
  </si>
  <si>
    <t>W3036BMD</t>
  </si>
  <si>
    <t>W3042B</t>
  </si>
  <si>
    <t>W3042BCD</t>
  </si>
  <si>
    <t>W3042BGD</t>
  </si>
  <si>
    <t>W3042BMD</t>
  </si>
  <si>
    <t>W3330B</t>
  </si>
  <si>
    <t>W3330BCD</t>
  </si>
  <si>
    <t>W3330BGD</t>
  </si>
  <si>
    <t>W3330BMD</t>
  </si>
  <si>
    <t>W3336B</t>
  </si>
  <si>
    <t>W3336BCD</t>
  </si>
  <si>
    <t>W3336BGD</t>
  </si>
  <si>
    <t>W3336BMD</t>
  </si>
  <si>
    <t>W3342B</t>
  </si>
  <si>
    <t>W3342BCD</t>
  </si>
  <si>
    <t>W3342BGD</t>
  </si>
  <si>
    <t>W3342BMD</t>
  </si>
  <si>
    <t>RW3612B</t>
  </si>
  <si>
    <t>RW361224B</t>
  </si>
  <si>
    <t>RW3618B</t>
  </si>
  <si>
    <t>RW361824B</t>
  </si>
  <si>
    <t>RW3624B</t>
  </si>
  <si>
    <t>RW362424B</t>
  </si>
  <si>
    <t>W3012B</t>
  </si>
  <si>
    <t>12"H Wall Cabinet/Butt doors</t>
  </si>
  <si>
    <t>W3018B</t>
  </si>
  <si>
    <t>18"H Wall Cabinet/Butt doors</t>
  </si>
  <si>
    <t>W3024B</t>
  </si>
  <si>
    <t>W3312B</t>
  </si>
  <si>
    <t>W3318B</t>
  </si>
  <si>
    <t>W3324B</t>
  </si>
  <si>
    <t>W3630-4SD</t>
  </si>
  <si>
    <t>30"H Wall Cab-4" dp w/ Mirror</t>
  </si>
  <si>
    <t>W3630B</t>
  </si>
  <si>
    <t>W3630BCD</t>
  </si>
  <si>
    <t>W3630BGD</t>
  </si>
  <si>
    <t>W3630BMD</t>
  </si>
  <si>
    <t>W3636B</t>
  </si>
  <si>
    <t>W3636BCD</t>
  </si>
  <si>
    <t>W3636BGD</t>
  </si>
  <si>
    <t>W3636BMD</t>
  </si>
  <si>
    <t>W3642B</t>
  </si>
  <si>
    <t>W3642BCD</t>
  </si>
  <si>
    <t>W3642BGD</t>
  </si>
  <si>
    <t>W3642BMD</t>
  </si>
  <si>
    <t>W4230</t>
  </si>
  <si>
    <t>W4236</t>
  </si>
  <si>
    <t>W4242</t>
  </si>
  <si>
    <t>W4830</t>
  </si>
  <si>
    <t>W4836</t>
  </si>
  <si>
    <t>W4842</t>
  </si>
  <si>
    <t>W930L</t>
  </si>
  <si>
    <t>W936L</t>
  </si>
  <si>
    <t>W942L</t>
  </si>
  <si>
    <t>W962-18L</t>
  </si>
  <si>
    <t>WD2442-18L</t>
  </si>
  <si>
    <t>42"H Ut. Wall Drawer Cab-18"Dp</t>
  </si>
  <si>
    <t>WEC1230CDL</t>
  </si>
  <si>
    <t>WEC1230GDL</t>
  </si>
  <si>
    <t>WEC1230L</t>
  </si>
  <si>
    <t>WEC1230MDL</t>
  </si>
  <si>
    <t>WEC1236CDL</t>
  </si>
  <si>
    <t>WEC1236GDL</t>
  </si>
  <si>
    <t>WEC1236L</t>
  </si>
  <si>
    <t>WEC1236MDL</t>
  </si>
  <si>
    <t>WEC1242CDL</t>
  </si>
  <si>
    <t>WEC1242GDL</t>
  </si>
  <si>
    <t>WEC1242L</t>
  </si>
  <si>
    <t>WEC1242MDL</t>
  </si>
  <si>
    <t>WEC1248CDL</t>
  </si>
  <si>
    <t>WEC1248GDL</t>
  </si>
  <si>
    <t>WEC1248MDL</t>
  </si>
  <si>
    <t>WEC1252CDL</t>
  </si>
  <si>
    <t>WEC1252GDL</t>
  </si>
  <si>
    <t>WEC1252MDL</t>
  </si>
  <si>
    <t>WLC2433</t>
  </si>
  <si>
    <t>BPC36L</t>
  </si>
  <si>
    <t>W3015B</t>
  </si>
  <si>
    <t>B36FHB</t>
  </si>
  <si>
    <t>SB1D24B</t>
  </si>
  <si>
    <t>W4830B</t>
  </si>
  <si>
    <t>W4836B</t>
  </si>
  <si>
    <t>W4842B</t>
  </si>
  <si>
    <t>ACB1D24B</t>
  </si>
  <si>
    <t>B2D48B</t>
  </si>
  <si>
    <t>IB1D24B</t>
  </si>
  <si>
    <t>IB1D27B</t>
  </si>
  <si>
    <t>IB1D30B</t>
  </si>
  <si>
    <t>IB1D33B</t>
  </si>
  <si>
    <t>IB1D36B</t>
  </si>
  <si>
    <t>IB2D48B</t>
  </si>
  <si>
    <t>ISB1D24B</t>
  </si>
  <si>
    <t>ISB1D30B</t>
  </si>
  <si>
    <t>ISB1D36B</t>
  </si>
  <si>
    <t>ISB2D48B</t>
  </si>
  <si>
    <t>SB2D48B</t>
  </si>
  <si>
    <t>BCW3930BL</t>
  </si>
  <si>
    <t>BCW3942BL</t>
  </si>
  <si>
    <t>BCW4230BCDL</t>
  </si>
  <si>
    <t>BCW4230BGDL</t>
  </si>
  <si>
    <t>BCW4230BMDL</t>
  </si>
  <si>
    <t>BCW4242BCDL</t>
  </si>
  <si>
    <t>BCW4242BGDL</t>
  </si>
  <si>
    <t>BCW4242BMDL</t>
  </si>
  <si>
    <t>BCW4230BL</t>
  </si>
  <si>
    <t>BCW4242BL</t>
  </si>
  <si>
    <t>BCW4530BL</t>
  </si>
  <si>
    <t>BCW4542BL</t>
  </si>
  <si>
    <t>ISB1D27B</t>
  </si>
  <si>
    <t>1/4PLYFLSHT</t>
  </si>
  <si>
    <t>ARB</t>
  </si>
  <si>
    <t>BDBRDFLSHT</t>
  </si>
  <si>
    <t>BEP1.5L</t>
  </si>
  <si>
    <t>BEP1.5NTL</t>
  </si>
  <si>
    <t>BEP3L</t>
  </si>
  <si>
    <t>BEP3NTL</t>
  </si>
  <si>
    <t>BEP6L</t>
  </si>
  <si>
    <t>BEP6NTL</t>
  </si>
  <si>
    <t>BF1.5</t>
  </si>
  <si>
    <t>BF3</t>
  </si>
  <si>
    <t>BF6</t>
  </si>
  <si>
    <t>BFDE3L</t>
  </si>
  <si>
    <t>BFDF3</t>
  </si>
  <si>
    <t>BFO6AS</t>
  </si>
  <si>
    <t>BFO6SP</t>
  </si>
  <si>
    <t>BPEP3</t>
  </si>
  <si>
    <t>BPEP3NT</t>
  </si>
  <si>
    <t>BRC2436B</t>
  </si>
  <si>
    <t>BRC2436N</t>
  </si>
  <si>
    <t>BRD2436B</t>
  </si>
  <si>
    <t>BRD2436N</t>
  </si>
  <si>
    <t>BRR2436B</t>
  </si>
  <si>
    <t>BRR2436N</t>
  </si>
  <si>
    <t>BS24-12</t>
  </si>
  <si>
    <t>BS24-12NT</t>
  </si>
  <si>
    <t>BS2729-18</t>
  </si>
  <si>
    <t>BS30-12</t>
  </si>
  <si>
    <t>BS3090-15</t>
  </si>
  <si>
    <t>BS36-8NT</t>
  </si>
  <si>
    <t>BS36-8NTB</t>
  </si>
  <si>
    <t>BS5429-15</t>
  </si>
  <si>
    <t>BSC3074-15</t>
  </si>
  <si>
    <t>BSC3374-15</t>
  </si>
  <si>
    <t>BSC3674-15</t>
  </si>
  <si>
    <t>BSC4270-18</t>
  </si>
  <si>
    <t>BSC4274-15</t>
  </si>
  <si>
    <t>BSCF6042</t>
  </si>
  <si>
    <t>BSCF6648</t>
  </si>
  <si>
    <t>BSW1842-18</t>
  </si>
  <si>
    <t>BSW2430</t>
  </si>
  <si>
    <t>BWW21</t>
  </si>
  <si>
    <t>COB31111B</t>
  </si>
  <si>
    <t>COB31818B</t>
  </si>
  <si>
    <t>COB3614C</t>
  </si>
  <si>
    <t>COB377S</t>
  </si>
  <si>
    <t>COB388A</t>
  </si>
  <si>
    <t>COR844</t>
  </si>
  <si>
    <t>CP3684-15</t>
  </si>
  <si>
    <t>CS1884-15</t>
  </si>
  <si>
    <t>CS2484-15</t>
  </si>
  <si>
    <t>CS3084-15</t>
  </si>
  <si>
    <t>CS4284-15</t>
  </si>
  <si>
    <t>CSF2780-12</t>
  </si>
  <si>
    <t>CT3684-15</t>
  </si>
  <si>
    <t>DRH30</t>
  </si>
  <si>
    <t>DRH36_A</t>
  </si>
  <si>
    <t>DRH42_A</t>
  </si>
  <si>
    <t>DRH48_A</t>
  </si>
  <si>
    <t>DWEPL</t>
  </si>
  <si>
    <t>DWEPNTL</t>
  </si>
  <si>
    <t>HCBEP3L</t>
  </si>
  <si>
    <t>HCBF1.5</t>
  </si>
  <si>
    <t>HCBF3</t>
  </si>
  <si>
    <t>HCBF6</t>
  </si>
  <si>
    <t>HR1P330</t>
  </si>
  <si>
    <t>HR2P324</t>
  </si>
  <si>
    <t>HR3P358</t>
  </si>
  <si>
    <t>HR3P362</t>
  </si>
  <si>
    <t>HR4P330</t>
  </si>
  <si>
    <t>HR4P345</t>
  </si>
  <si>
    <t>IBEP3</t>
  </si>
  <si>
    <t>IPEP3</t>
  </si>
  <si>
    <t>IPEP3NT</t>
  </si>
  <si>
    <t>KR5H32127</t>
  </si>
  <si>
    <t>KR5H32430</t>
  </si>
  <si>
    <t>KR7H34551</t>
  </si>
  <si>
    <t>LCP1.539-24</t>
  </si>
  <si>
    <t>LEP1.53930L</t>
  </si>
  <si>
    <t>LEP33930L</t>
  </si>
  <si>
    <t>LEP394-30L</t>
  </si>
  <si>
    <t>LWOS212518U</t>
  </si>
  <si>
    <t>LWOS302130U</t>
  </si>
  <si>
    <t>LWOS332130U</t>
  </si>
  <si>
    <t>MD3095-18B</t>
  </si>
  <si>
    <t>PLYNTH_A</t>
  </si>
  <si>
    <t>REP.7584</t>
  </si>
  <si>
    <t>REP.758427</t>
  </si>
  <si>
    <t>REP.7590</t>
  </si>
  <si>
    <t>REP.759027</t>
  </si>
  <si>
    <t>REP.7596</t>
  </si>
  <si>
    <t>REP.759627</t>
  </si>
  <si>
    <t>REP1.58427L</t>
  </si>
  <si>
    <t>REP1.584L</t>
  </si>
  <si>
    <t>REP1.59027L</t>
  </si>
  <si>
    <t>REP1.590L</t>
  </si>
  <si>
    <t>REP1.59627L</t>
  </si>
  <si>
    <t>REP1.596L</t>
  </si>
  <si>
    <t>REP38427L</t>
  </si>
  <si>
    <t>REP384L</t>
  </si>
  <si>
    <t>REP39027L</t>
  </si>
  <si>
    <t>REP390L</t>
  </si>
  <si>
    <t>REP39627L</t>
  </si>
  <si>
    <t>REP396L</t>
  </si>
  <si>
    <t>TF1.581</t>
  </si>
  <si>
    <t>TF1.584</t>
  </si>
  <si>
    <t>TF1.590</t>
  </si>
  <si>
    <t>TF1.596</t>
  </si>
  <si>
    <t>TF381</t>
  </si>
  <si>
    <t>TF384</t>
  </si>
  <si>
    <t>TF390</t>
  </si>
  <si>
    <t>TF396</t>
  </si>
  <si>
    <t>TF696</t>
  </si>
  <si>
    <t>TFDE384L</t>
  </si>
  <si>
    <t>TFDE390L</t>
  </si>
  <si>
    <t>TFDE396L</t>
  </si>
  <si>
    <t>TFDF384</t>
  </si>
  <si>
    <t>TFDF390</t>
  </si>
  <si>
    <t>TFDF396</t>
  </si>
  <si>
    <t>VAA18</t>
  </si>
  <si>
    <t>VAA30</t>
  </si>
  <si>
    <t>VAA36</t>
  </si>
  <si>
    <t>VAA42</t>
  </si>
  <si>
    <t>VAA48</t>
  </si>
  <si>
    <t>VAA60</t>
  </si>
  <si>
    <t>VAA72</t>
  </si>
  <si>
    <t>VBS42</t>
  </si>
  <si>
    <t>VEP1.5L</t>
  </si>
  <si>
    <t>VEP3L</t>
  </si>
  <si>
    <t>VEP6L</t>
  </si>
  <si>
    <t>VF1.5</t>
  </si>
  <si>
    <t>VF3</t>
  </si>
  <si>
    <t>VF6</t>
  </si>
  <si>
    <t>VFDE3L</t>
  </si>
  <si>
    <t>VFDF3</t>
  </si>
  <si>
    <t>VPEP3</t>
  </si>
  <si>
    <t>VPEP3NT</t>
  </si>
  <si>
    <t>WEP1.512L</t>
  </si>
  <si>
    <t>WEP1.530L</t>
  </si>
  <si>
    <t>WEP1.536L</t>
  </si>
  <si>
    <t>WEP1.542L</t>
  </si>
  <si>
    <t>WEP312L</t>
  </si>
  <si>
    <t>WEP330L</t>
  </si>
  <si>
    <t>WEP336L</t>
  </si>
  <si>
    <t>WEP342L</t>
  </si>
  <si>
    <t>WEP612L</t>
  </si>
  <si>
    <t>WEP630L</t>
  </si>
  <si>
    <t>WEP636L</t>
  </si>
  <si>
    <t>WEP642L</t>
  </si>
  <si>
    <t>WF1.512</t>
  </si>
  <si>
    <t>WF1.530</t>
  </si>
  <si>
    <t>WF1.536</t>
  </si>
  <si>
    <t>WF1.542</t>
  </si>
  <si>
    <t>WF1.562</t>
  </si>
  <si>
    <t>WF312</t>
  </si>
  <si>
    <t>WF321</t>
  </si>
  <si>
    <t>WF330</t>
  </si>
  <si>
    <t>WF336</t>
  </si>
  <si>
    <t>WF342</t>
  </si>
  <si>
    <t>WF362</t>
  </si>
  <si>
    <t>WF612</t>
  </si>
  <si>
    <t>WF630</t>
  </si>
  <si>
    <t>WF636</t>
  </si>
  <si>
    <t>WF642</t>
  </si>
  <si>
    <t>WFDE336</t>
  </si>
  <si>
    <t>WFDE342</t>
  </si>
  <si>
    <t>WFDE348</t>
  </si>
  <si>
    <t>WFDE360</t>
  </si>
  <si>
    <t>WFDF312</t>
  </si>
  <si>
    <t>WFDF330</t>
  </si>
  <si>
    <t>WFDF336</t>
  </si>
  <si>
    <t>WFDF342</t>
  </si>
  <si>
    <t>WFDF348</t>
  </si>
  <si>
    <t>WFDF360</t>
  </si>
  <si>
    <t>WLS2433B</t>
  </si>
  <si>
    <t>Angled Receptacle Box</t>
  </si>
  <si>
    <t>3" Base Filler</t>
  </si>
  <si>
    <t>6" Base Filler</t>
  </si>
  <si>
    <t>24"W Base Bookshelf</t>
  </si>
  <si>
    <t>24"W Base Bookshelf No Toe</t>
  </si>
  <si>
    <t>27"W Base Bkshlf 29"H-18"D</t>
  </si>
  <si>
    <t>30"W Base Bookshelf</t>
  </si>
  <si>
    <t>90"H Bookshelf-15" Deep</t>
  </si>
  <si>
    <t>36"W Base Bookshelf No Toe</t>
  </si>
  <si>
    <t>36"W Bkshlf No Toe -BdBrd</t>
  </si>
  <si>
    <t>29"H Bookshelf-15" Deep</t>
  </si>
  <si>
    <t>42"H Bk Shlf w/Fluted Stile</t>
  </si>
  <si>
    <t>48"H Bk Shlf w/Fluted Stile</t>
  </si>
  <si>
    <t>Crftsmn CtrtpBracket 3"x6"x14"</t>
  </si>
  <si>
    <t>Support Bracket A 3"x8"x8"</t>
  </si>
  <si>
    <t>Corbel for All Hearths 8x4x4</t>
  </si>
  <si>
    <t>Artisan Wood Range Hood 36"</t>
  </si>
  <si>
    <t>Artisan Wood Range Hood 42"</t>
  </si>
  <si>
    <t>Artisan Wood Range Hood 48"</t>
  </si>
  <si>
    <t>Dishwasher End Panel</t>
  </si>
  <si>
    <t>Hat Rack 1 Pegs 3" W x 30" L</t>
  </si>
  <si>
    <t>Hat Rack 2 Pegs 3" W x 24" L</t>
  </si>
  <si>
    <t>Hat Rack 3 Pegs 3" W x 58" L</t>
  </si>
  <si>
    <t>Hat Rack 3 Pegs 3" W x 62" L</t>
  </si>
  <si>
    <t>Hat Rack 4 Pegs 3" W x 30" L</t>
  </si>
  <si>
    <t>Hat Rack 4 Pegs 3" W x 45" L</t>
  </si>
  <si>
    <t>27" 5-Key Hook-Satin Nickel</t>
  </si>
  <si>
    <t>30" 5-Key Hook-Satin Nickel</t>
  </si>
  <si>
    <t>51" 7-Key Hook-Satin Nickel</t>
  </si>
  <si>
    <t>1.5"-39"H Lndry Ctr Pnl-24" dp</t>
  </si>
  <si>
    <t>1.5"-39"H Lndry End Pnl-30" dp</t>
  </si>
  <si>
    <t>3"-39"H Lndry End Pnl-30" dp</t>
  </si>
  <si>
    <t>94"H Lndry End Panel-30" deep</t>
  </si>
  <si>
    <t>25"H Laundry Open Shelf-Undrct</t>
  </si>
  <si>
    <t>21"H Laundry Open Shelf-Undrct</t>
  </si>
  <si>
    <t>95"H Mudroom Cab-Beadboard</t>
  </si>
  <si>
    <t>.75" Refer End Panel 84"H-24"D</t>
  </si>
  <si>
    <t>.75" Refer End Panel 84"H-27"D</t>
  </si>
  <si>
    <t>.75" Refer End Panel 90"H-24"D</t>
  </si>
  <si>
    <t>.75" Refer End Panel 90"H-27"D</t>
  </si>
  <si>
    <t>.75" Refer End Panel 96"H-24"D</t>
  </si>
  <si>
    <t>.75" Refer End Panel 96"H-27"D</t>
  </si>
  <si>
    <t>1.5" Refer End Panel 84"H-27"D</t>
  </si>
  <si>
    <t>1.5" Refer End Panel 84"H-24"D</t>
  </si>
  <si>
    <t>1.5" Refer End Panel 90"H-27"D</t>
  </si>
  <si>
    <t>1.5" Refer End Panel 90"H-24"D</t>
  </si>
  <si>
    <t>1.5" Refer End Panel 96"H-27"D</t>
  </si>
  <si>
    <t>1.5" Refer End Panel 96"H-24"D</t>
  </si>
  <si>
    <t>3" Refer End Panel 84"H-27"D</t>
  </si>
  <si>
    <t>3" Refer End Panel 84"H-24"D</t>
  </si>
  <si>
    <t>3" Refer End Panel 90"H-27"D</t>
  </si>
  <si>
    <t>3" Refer End Panel 90"H-24"D</t>
  </si>
  <si>
    <t>3" Refer End Panel 96"H-27"D</t>
  </si>
  <si>
    <t>3" Refer End Panel 96"H-24"D</t>
  </si>
  <si>
    <t>1.5" Tall Filler</t>
  </si>
  <si>
    <t>3" Tall Filler</t>
  </si>
  <si>
    <t>6" Tall Filler</t>
  </si>
  <si>
    <t>Tall Fluted Deco End w/ Panel</t>
  </si>
  <si>
    <t>Tall Fluted Deco Filler</t>
  </si>
  <si>
    <t>Arch Valance 18(21)"x5"</t>
  </si>
  <si>
    <t>Arch Valance 30(33)"x5"</t>
  </si>
  <si>
    <t>Arch Valance 36(39)"x5"</t>
  </si>
  <si>
    <t>Arch Valance 42(45)"x5"</t>
  </si>
  <si>
    <t>Arch Valance 48(51)" x 5"</t>
  </si>
  <si>
    <t>Arch Valance 60(63)"x5"</t>
  </si>
  <si>
    <t>Arch Valance 72(75)"x5"</t>
  </si>
  <si>
    <t>1.5" Vanity End Panel</t>
  </si>
  <si>
    <t>3" Vanity End Panel</t>
  </si>
  <si>
    <t>6" Vanity End Panel</t>
  </si>
  <si>
    <t>1.5" Vanity Filler</t>
  </si>
  <si>
    <t>3" Vanity Filler</t>
  </si>
  <si>
    <t>6" Vanity Filler</t>
  </si>
  <si>
    <t>Vanity Fluted Deco End w/Panel</t>
  </si>
  <si>
    <t>Vanity Fluted Deco Filler</t>
  </si>
  <si>
    <t>3" Vanity Pilaster 2-Panel</t>
  </si>
  <si>
    <t>3" Vanity Pilaster 2-Pnl NoToe</t>
  </si>
  <si>
    <t>ISB1D33B</t>
  </si>
  <si>
    <t>B9SR</t>
  </si>
  <si>
    <t>TVB12L</t>
  </si>
  <si>
    <t>TVB15L</t>
  </si>
  <si>
    <t>TVB18L</t>
  </si>
  <si>
    <t>TVB1D24B</t>
  </si>
  <si>
    <t>TVB1D27B</t>
  </si>
  <si>
    <t>TVB1D30B</t>
  </si>
  <si>
    <t>TVB1D33B</t>
  </si>
  <si>
    <t>TVB1D36B</t>
  </si>
  <si>
    <t>TVB21L</t>
  </si>
  <si>
    <t>TVB24L</t>
  </si>
  <si>
    <t>TVB2D48B</t>
  </si>
  <si>
    <t>TVB42</t>
  </si>
  <si>
    <t>TVB48</t>
  </si>
  <si>
    <t>TVD3B15</t>
  </si>
  <si>
    <t>TVD3B18</t>
  </si>
  <si>
    <t>TVD3B21</t>
  </si>
  <si>
    <t>TVSB1D24B</t>
  </si>
  <si>
    <t>TVSB1D27B</t>
  </si>
  <si>
    <t>TVSB1D30B</t>
  </si>
  <si>
    <t>TVSB1D33B</t>
  </si>
  <si>
    <t>TVSB1D36B</t>
  </si>
  <si>
    <t>TVSB2D48B</t>
  </si>
  <si>
    <t>TVSB42</t>
  </si>
  <si>
    <t>TVSB48</t>
  </si>
  <si>
    <t>MWH3024</t>
  </si>
  <si>
    <t>MWH3030</t>
  </si>
  <si>
    <t>MWH3036</t>
  </si>
  <si>
    <t>MWH3624</t>
  </si>
  <si>
    <t>MWH3630</t>
  </si>
  <si>
    <t>MWH3636</t>
  </si>
  <si>
    <t>MWH4824</t>
  </si>
  <si>
    <t>MWH4830</t>
  </si>
  <si>
    <t>MWH4836</t>
  </si>
  <si>
    <t>PE4834.5</t>
  </si>
  <si>
    <t>PE4848</t>
  </si>
  <si>
    <t>PE496TK</t>
  </si>
  <si>
    <t>PE996TK</t>
  </si>
  <si>
    <t>424_CHAIR</t>
  </si>
  <si>
    <t>BATTEN_1</t>
  </si>
  <si>
    <t>BUNFOOT_A</t>
  </si>
  <si>
    <t>CARP_BAR_A</t>
  </si>
  <si>
    <t>CROWN_A</t>
  </si>
  <si>
    <t>CROWN_A10</t>
  </si>
  <si>
    <t>CROWN_B</t>
  </si>
  <si>
    <t>DENTIL_5/8</t>
  </si>
  <si>
    <t>INSIDE_1/2</t>
  </si>
  <si>
    <t>INSIDE_3/8</t>
  </si>
  <si>
    <t>INSIDE_7/8</t>
  </si>
  <si>
    <t>LEG_H_A</t>
  </si>
  <si>
    <t>LEG_I_A</t>
  </si>
  <si>
    <t>LEG_O_A</t>
  </si>
  <si>
    <t>LEG_W_A</t>
  </si>
  <si>
    <t>LEG_W_B</t>
  </si>
  <si>
    <t>OUTSIDE_135</t>
  </si>
  <si>
    <t>OUTSIDE_7/8</t>
  </si>
  <si>
    <t>ROPE_5/8</t>
  </si>
  <si>
    <t>SCRIBE_5/8</t>
  </si>
  <si>
    <t>SHOE_3/4</t>
  </si>
  <si>
    <t>THRESH_2A</t>
  </si>
  <si>
    <t>THRESH_4A</t>
  </si>
  <si>
    <t>UNDER_CAB_A</t>
  </si>
  <si>
    <t>Arts/Crafts Brkt 3"x11-1/4"</t>
  </si>
  <si>
    <t>Arts/Crafts Brkt 3"x18"x18"</t>
  </si>
  <si>
    <t>Support Bracket 3"x7"x7" Squar</t>
  </si>
  <si>
    <t>H-424 Chair Rail</t>
  </si>
  <si>
    <t>Batten 1"</t>
  </si>
  <si>
    <t>1-1/2" Inside Crnr Closet</t>
  </si>
  <si>
    <t>Standard Crown 2-5/8"</t>
  </si>
  <si>
    <t>Wide Crown for rope or dentil</t>
  </si>
  <si>
    <t>Dentil Molding</t>
  </si>
  <si>
    <t>Inside Corner 1/2" x 1/2"</t>
  </si>
  <si>
    <t>Inside Corner 3/8" x 3/8"</t>
  </si>
  <si>
    <t>Inside Corner 7/8" x 7/8"</t>
  </si>
  <si>
    <t>Island Leg-34.5" H - Half</t>
  </si>
  <si>
    <t>Island Leg-34.5" H - Inside</t>
  </si>
  <si>
    <t>Island Leg-34.5" H - Outside</t>
  </si>
  <si>
    <t>Island Leg-34.5" H - Whole</t>
  </si>
  <si>
    <t>Island Leg Profile 1445 34.5"H</t>
  </si>
  <si>
    <t>135 Deg Outside Corner Molding</t>
  </si>
  <si>
    <t>90 deg Outside Corner Molding</t>
  </si>
  <si>
    <t>Rope Molding</t>
  </si>
  <si>
    <t>Scribe 5/8"</t>
  </si>
  <si>
    <t>Shoe Molding</t>
  </si>
  <si>
    <t>Threshold 3/4" X 2" X 96"</t>
  </si>
  <si>
    <t>Threshold 3/4" X 4" X 96"</t>
  </si>
  <si>
    <t>B18WGPO</t>
  </si>
  <si>
    <t>B21WGPO</t>
  </si>
  <si>
    <t>CTDB36</t>
  </si>
  <si>
    <t>CROWN_E</t>
  </si>
  <si>
    <t>CROWN_F</t>
  </si>
  <si>
    <t>UNDER_CAB_B</t>
  </si>
  <si>
    <t>Shaker Crown w/heel 2-9/16"</t>
  </si>
  <si>
    <t>Standard Crown w/heel 2-35/64"</t>
  </si>
  <si>
    <t>B15WGPO</t>
  </si>
  <si>
    <t>Maple</t>
  </si>
  <si>
    <t>Cherry</t>
  </si>
  <si>
    <t>Hickory</t>
  </si>
  <si>
    <t>24" Angld Crnr Base /Butt drs</t>
  </si>
  <si>
    <t>18" Base -Full Ht. Dr.</t>
  </si>
  <si>
    <t>24" Base 1 drawer/butt doors</t>
  </si>
  <si>
    <t>27" Base 1 drawer/butt doors</t>
  </si>
  <si>
    <t>30" Base 1 drawer/butt doors</t>
  </si>
  <si>
    <t>33" Base 1 drawer/butt doors</t>
  </si>
  <si>
    <t>36" Base 1 drawer/butt doors</t>
  </si>
  <si>
    <t>48" Base 2 drwrs/Butt doors</t>
  </si>
  <si>
    <t>36" Base -Full Ht./Butt Doors</t>
  </si>
  <si>
    <t>30"H Blind Corner Wall Crftsmn</t>
  </si>
  <si>
    <t>30"H Blind Corner Wall Glass</t>
  </si>
  <si>
    <t>30"H Blind Corner Wall</t>
  </si>
  <si>
    <t>30"H Blind Corner Wall Mullion</t>
  </si>
  <si>
    <t>42"H Blind Corner Wall Crftsmn</t>
  </si>
  <si>
    <t>42"H Blind Corner Wall Glass</t>
  </si>
  <si>
    <t>42"H Blind Corner Wall</t>
  </si>
  <si>
    <t>42"H Blind Corner Wall Mullion</t>
  </si>
  <si>
    <t>30"H Bl Crnr Wall/Butt doors</t>
  </si>
  <si>
    <t>42"H Bl Crnr Wall/Butt doors</t>
  </si>
  <si>
    <t>30"H Bl Crnr Wall/Butt Glass</t>
  </si>
  <si>
    <t>30"H Bl Crnr Wall/Butt Mullion</t>
  </si>
  <si>
    <t>42"H Bl Crnr Wall/Butt Glass</t>
  </si>
  <si>
    <t>42"H Bl Crnr Wall/Butt Mullion</t>
  </si>
  <si>
    <t>18" Base w/ Garbage Pullout</t>
  </si>
  <si>
    <t>21" Base w/ Garbage Pullout</t>
  </si>
  <si>
    <t>18" Base w/ Mixer Lift</t>
  </si>
  <si>
    <t>36" Base Pie Cut w/ shelf</t>
  </si>
  <si>
    <t>30"H Corner Wall Cab Glass</t>
  </si>
  <si>
    <t>30"H Corner Wall Cabinet</t>
  </si>
  <si>
    <t>30"H Corner Wall Cab Mullion</t>
  </si>
  <si>
    <t>36"H Corner Wall Cab-15" Deep</t>
  </si>
  <si>
    <t>36"H Corner Wall Cabinet</t>
  </si>
  <si>
    <t>42"H Corner Wall Cab-15" Deep</t>
  </si>
  <si>
    <t>42"H Corner Wall Cab Glass</t>
  </si>
  <si>
    <t>42"H Corner Wall Cabinet</t>
  </si>
  <si>
    <t>42"H Corner Wall Cab Mullion</t>
  </si>
  <si>
    <t>48"H Appliance Garage Crftsmn</t>
  </si>
  <si>
    <t>48"H Appliance Garage Glass</t>
  </si>
  <si>
    <t>48"H Appliance Garage</t>
  </si>
  <si>
    <t>48"H Appliance Garage Mullion</t>
  </si>
  <si>
    <t>60"H Appliance Garage Crftsmn</t>
  </si>
  <si>
    <t>60"H Appliance Garage Glass</t>
  </si>
  <si>
    <t>60"H Appliance Garage</t>
  </si>
  <si>
    <t>60"H Appliance Garage Mullion</t>
  </si>
  <si>
    <t>36"H Corner Wall Cab Glass</t>
  </si>
  <si>
    <t>36"H Corner Wall Cab Mullion</t>
  </si>
  <si>
    <t>54"H Appliance Garage</t>
  </si>
  <si>
    <t>42"H Open Crn Wall Cab Crftsmn</t>
  </si>
  <si>
    <t>42"H Open Crn Wall Cab Glass</t>
  </si>
  <si>
    <t>42"H Open Crnr Wall Cab</t>
  </si>
  <si>
    <t>42"H Open Crn Wall Cab Mullion</t>
  </si>
  <si>
    <t>60"H Open App. Garage Crftsmn</t>
  </si>
  <si>
    <t>60"H Open App. Garage Glass</t>
  </si>
  <si>
    <t>60"H Open Appliance Garage</t>
  </si>
  <si>
    <t>60"H Open App. Garage Mullion</t>
  </si>
  <si>
    <t>15" 3-Drawer Base</t>
  </si>
  <si>
    <t>18" 3-Drawer Base</t>
  </si>
  <si>
    <t>21" 3-Drawer Base</t>
  </si>
  <si>
    <t>24" 3-Drawer Base</t>
  </si>
  <si>
    <t>27" 3-Drawer Base</t>
  </si>
  <si>
    <t>30" 3-Drawer Base</t>
  </si>
  <si>
    <t>12" Drawer Base</t>
  </si>
  <si>
    <t>15" Drawer Base</t>
  </si>
  <si>
    <t>18" Drawer Base</t>
  </si>
  <si>
    <t>21" Drawer Base</t>
  </si>
  <si>
    <t>24" Drawer Base</t>
  </si>
  <si>
    <t>30" Drawer Base</t>
  </si>
  <si>
    <t>36" Crnr Bs Cab w/wood susans</t>
  </si>
  <si>
    <t>39/42 HC Blind Corner Base</t>
  </si>
  <si>
    <t>42" HC Blind Corner Base</t>
  </si>
  <si>
    <t>45/48 HC Blind Corner Base</t>
  </si>
  <si>
    <t>36" HC Sink Base</t>
  </si>
  <si>
    <t>12" Island Base</t>
  </si>
  <si>
    <t>15" Island Base</t>
  </si>
  <si>
    <t>18" Island Base</t>
  </si>
  <si>
    <t>24" Isl. Base 1 drw/Butt doors</t>
  </si>
  <si>
    <t>27" Isl. Base 1 drw/Butt doors</t>
  </si>
  <si>
    <t>30" Isl. Base 1 drw/Butt doors</t>
  </si>
  <si>
    <t>33" Isl. Base 1 drw/Butt doors</t>
  </si>
  <si>
    <t>36" Isl. Base 1 drw/Butt doors</t>
  </si>
  <si>
    <t>21" Island Base</t>
  </si>
  <si>
    <t>24" Island Base</t>
  </si>
  <si>
    <t>48" Isl. Base 2 drw/Butt doors</t>
  </si>
  <si>
    <t>42" Island Base</t>
  </si>
  <si>
    <t>48" Island Base</t>
  </si>
  <si>
    <t>18" Island Base w/Garb.Pullout</t>
  </si>
  <si>
    <t>21" Island Base w/Garb.Pullout</t>
  </si>
  <si>
    <t>18" Island Base w/ Mixer Lift</t>
  </si>
  <si>
    <t>15" Island Drawer Base</t>
  </si>
  <si>
    <t>21" Island Drawer Base</t>
  </si>
  <si>
    <t>24" Isl. Snk Bs 1 drw/Butt Drs</t>
  </si>
  <si>
    <t>27" Isl. Snk Bs 1 drw/Butt Drs</t>
  </si>
  <si>
    <t>30" Isl. Snk Bs 1 drw/Butt Drs</t>
  </si>
  <si>
    <t>33" Isl. Snk Bs 1 drw/Butt Drs</t>
  </si>
  <si>
    <t>36" Isl. Snk Bs 1 drw/Butt Drs</t>
  </si>
  <si>
    <t>24" Island Sink Base</t>
  </si>
  <si>
    <t>48" Isl. Snk Bs 2 drw/Butt Drs</t>
  </si>
  <si>
    <t>48" Island Sink Base</t>
  </si>
  <si>
    <t>30"H Med Cab w/ Mirror</t>
  </si>
  <si>
    <t>30"H Med Cab w/Strip Lit./Mir.</t>
  </si>
  <si>
    <t>12" Outside Corner Base</t>
  </si>
  <si>
    <t>24" Outside Corner Base</t>
  </si>
  <si>
    <t>36" Refer Cab/Butt drs-24" dp</t>
  </si>
  <si>
    <t>18" Sink Base</t>
  </si>
  <si>
    <t>24" Sink Base 1 drw/Butt doors</t>
  </si>
  <si>
    <t>21" Sink Base</t>
  </si>
  <si>
    <t>24" Sink Base</t>
  </si>
  <si>
    <t>48" Sink Base/Butt doors</t>
  </si>
  <si>
    <t>42" Sink Base</t>
  </si>
  <si>
    <t>48" Sink Base</t>
  </si>
  <si>
    <t>12"W Transition Base FH door</t>
  </si>
  <si>
    <t>18" Tall Van Bs w/ wood hamper</t>
  </si>
  <si>
    <t>30"H Wall Cabinet</t>
  </si>
  <si>
    <t>30"H Wall Cabinet Mullion</t>
  </si>
  <si>
    <t>36"H Wall Cabinet</t>
  </si>
  <si>
    <t>36"H Wall Cabinet Mullion</t>
  </si>
  <si>
    <t>42"H Wall Cabinet</t>
  </si>
  <si>
    <t>42"H Wall Cabinet Mullion</t>
  </si>
  <si>
    <t>48"H Wall Cabinet w/glass</t>
  </si>
  <si>
    <t>48"H Wall Cabinet Mullion</t>
  </si>
  <si>
    <t>52"H Wall Cabinet w/glass</t>
  </si>
  <si>
    <t>52"H Wall Cabinet Mullion</t>
  </si>
  <si>
    <t>30"H Wall Cabinet/butt doors</t>
  </si>
  <si>
    <t>30"H Wall Cab/butt drs-Crftsmn</t>
  </si>
  <si>
    <t>30"H Wall Cab/butt drs/glass</t>
  </si>
  <si>
    <t>30"H Wall Cab/butt drs-Mullion</t>
  </si>
  <si>
    <t>36"H Wall Cabinet/butt doors</t>
  </si>
  <si>
    <t>36"H Wall Cab/butt drs-Crftsmn</t>
  </si>
  <si>
    <t>36"H Wall Cab/butt drs/glass</t>
  </si>
  <si>
    <t>36"H Wall Cab/butt drs-Mullion</t>
  </si>
  <si>
    <t>42"H Wall Cabinet/butt doors</t>
  </si>
  <si>
    <t>42"H Wall Cab/butt drs-Crftsmn</t>
  </si>
  <si>
    <t>42"H Wall Cab/butt drs/glass</t>
  </si>
  <si>
    <t>42"H Wall Cab/butt drs-Mullion</t>
  </si>
  <si>
    <t>30" x 6" Box w/drwr front</t>
  </si>
  <si>
    <t>15"H Wall Cabinet/Butt doors</t>
  </si>
  <si>
    <t>24"H Wall Cabinet/Butt Doors</t>
  </si>
  <si>
    <t>62"H Wall Ironing Bd Cabinet</t>
  </si>
  <si>
    <t>30"H Wall End Cabinet Glass</t>
  </si>
  <si>
    <t>30"H Wall End Cabinet</t>
  </si>
  <si>
    <t>30"H Wall End Cabinet Mullion</t>
  </si>
  <si>
    <t>36"H Wall End Cabinet Glass</t>
  </si>
  <si>
    <t>36"H Wall End Cabinet</t>
  </si>
  <si>
    <t>36"H Wall End Cabinet Mullion</t>
  </si>
  <si>
    <t>42"H Wall End Cabinet Glass</t>
  </si>
  <si>
    <t>42"H Wall End Cabinet</t>
  </si>
  <si>
    <t>42"H Wall End Cabinet Mullion</t>
  </si>
  <si>
    <t>48"H Wall End Cabinet Glass</t>
  </si>
  <si>
    <t>48"H Wall End Cabinet Mullion</t>
  </si>
  <si>
    <t>52"H Wall End Cabinet Glass</t>
  </si>
  <si>
    <t>52"H Wall End Cabinet Mullion</t>
  </si>
  <si>
    <t>Angled Base Fluted Deco Filler</t>
  </si>
  <si>
    <t>1.5" Base End Panel</t>
  </si>
  <si>
    <t>1.5" Base End Panel No Toe</t>
  </si>
  <si>
    <t>6"  Base End Panel</t>
  </si>
  <si>
    <t>6"  Base End Panel No Toe</t>
  </si>
  <si>
    <t>1.5" Base Filler</t>
  </si>
  <si>
    <t>Base Fluted Deco End w/ Panel</t>
  </si>
  <si>
    <t>Base Fluted Deco Filler</t>
  </si>
  <si>
    <t>6" Base Org, w/ Adj. Shelf</t>
  </si>
  <si>
    <t>3" Base Pilaster 2-Panel</t>
  </si>
  <si>
    <t>3" Base Pilaster 2-Pnl No Toe</t>
  </si>
  <si>
    <t>15"W Base Bookshelf No Toe</t>
  </si>
  <si>
    <t>Dishwasher End Panel No Toe</t>
  </si>
  <si>
    <t>3" Island Base End Panel</t>
  </si>
  <si>
    <t>3" Island Pilaster 2-Panel</t>
  </si>
  <si>
    <t>3" Island Pilaster 2-Pnl NoToe</t>
  </si>
  <si>
    <t>30" Base Oven Cab</t>
  </si>
  <si>
    <t>33" Base Oven Cab</t>
  </si>
  <si>
    <t>1.5" Wall End Panel</t>
  </si>
  <si>
    <t>3" Wall End Panel</t>
  </si>
  <si>
    <t>6" Wall End Panel</t>
  </si>
  <si>
    <t>1.5" Wall Filler</t>
  </si>
  <si>
    <t>3" Wall Filler</t>
  </si>
  <si>
    <t>6" Wall Filler</t>
  </si>
  <si>
    <t>33"H Wall Lav Shelf Bead Bd</t>
  </si>
  <si>
    <t>3/4" Colonial Scribe Molding</t>
  </si>
  <si>
    <t>3"  Base End Panel</t>
  </si>
  <si>
    <t>3"  Base End Panel No Toe</t>
  </si>
  <si>
    <t>36" 2-Drw Base Slide-in Ck Tp</t>
  </si>
  <si>
    <t>2SZP</t>
  </si>
  <si>
    <t>1SZP</t>
  </si>
  <si>
    <t>3SZP</t>
  </si>
  <si>
    <t>4SZP</t>
  </si>
  <si>
    <t>2SZO</t>
  </si>
  <si>
    <t>1SZO</t>
  </si>
  <si>
    <t>3SZO</t>
  </si>
  <si>
    <t>4SZO</t>
  </si>
  <si>
    <t>2SZ_</t>
  </si>
  <si>
    <t>1SZ_</t>
  </si>
  <si>
    <t>3SZ_</t>
  </si>
  <si>
    <t>4SZ_</t>
  </si>
  <si>
    <t>2SZ/</t>
  </si>
  <si>
    <t>1SZ/</t>
  </si>
  <si>
    <t>3SZ/</t>
  </si>
  <si>
    <t>4SZ/</t>
  </si>
  <si>
    <t>2ST/</t>
  </si>
  <si>
    <t>1SA/</t>
  </si>
  <si>
    <t>3SR/</t>
  </si>
  <si>
    <t>4SS/</t>
  </si>
  <si>
    <t>3SS/</t>
  </si>
  <si>
    <t>1ST/</t>
  </si>
  <si>
    <t>2SR/</t>
  </si>
  <si>
    <t>2SS/</t>
  </si>
  <si>
    <t>1SR/</t>
  </si>
  <si>
    <t>3SA/</t>
  </si>
  <si>
    <t>1SU/</t>
  </si>
  <si>
    <t>1SQ/</t>
  </si>
  <si>
    <t>1SP/</t>
  </si>
  <si>
    <t>2SU/</t>
  </si>
  <si>
    <t>2SQ/</t>
  </si>
  <si>
    <t>2SP/</t>
  </si>
  <si>
    <t>2SX/</t>
  </si>
  <si>
    <t>3SU/</t>
  </si>
  <si>
    <t>3SQ/</t>
  </si>
  <si>
    <t>3SP/</t>
  </si>
  <si>
    <t>4SU/</t>
  </si>
  <si>
    <t>4SQ/</t>
  </si>
  <si>
    <t>Signature Full Overlay</t>
  </si>
  <si>
    <t>30"H Wall Cabinet w/ Glass</t>
  </si>
  <si>
    <t>36"H Wall Cabinet w/ Glass</t>
  </si>
  <si>
    <t>42"H Wall Cabinet w/ Glass</t>
  </si>
  <si>
    <t>30"H Wall Cabinet Craftsman</t>
  </si>
  <si>
    <t>36"H Wall Cabinet Craftsman</t>
  </si>
  <si>
    <t>42"H Wall Cabinet Craftsman</t>
  </si>
  <si>
    <t>48"H Wall Cabinet Craftsman</t>
  </si>
  <si>
    <t>52"H Wall Cabinet Craftsman</t>
  </si>
  <si>
    <t>30"H Bl Crnr Wall/Butt Craftsman</t>
  </si>
  <si>
    <t>42"H Bl Crnr Wall/Butt Craftsman</t>
  </si>
  <si>
    <t>30"H Corner Wall Cab Craftsman</t>
  </si>
  <si>
    <t>42"H Corner Wall Cab Craftsman</t>
  </si>
  <si>
    <t>36"H Corner Wall Cab Craftsman</t>
  </si>
  <si>
    <t>60"H Appliance Garage Craftsman</t>
  </si>
  <si>
    <t xml:space="preserve">12" Base </t>
  </si>
  <si>
    <t xml:space="preserve">15" Base </t>
  </si>
  <si>
    <t xml:space="preserve">18" Base </t>
  </si>
  <si>
    <t xml:space="preserve">21" Base </t>
  </si>
  <si>
    <t xml:space="preserve">24" Base </t>
  </si>
  <si>
    <t xml:space="preserve">42" Base </t>
  </si>
  <si>
    <t xml:space="preserve">48" Base </t>
  </si>
  <si>
    <t>27" Sink Base 1 drw/Butt doors</t>
  </si>
  <si>
    <t>30" Sink Base 1 drw/Butt doors</t>
  </si>
  <si>
    <t>33" Sink Base 1 drw/Butt doors</t>
  </si>
  <si>
    <t>36" Sink Base 1 drw/Butt doors</t>
  </si>
  <si>
    <t xml:space="preserve">12" HC Base </t>
  </si>
  <si>
    <t xml:space="preserve">15" HC Base </t>
  </si>
  <si>
    <t xml:space="preserve">18" HC Base </t>
  </si>
  <si>
    <t xml:space="preserve">24" HC Base </t>
  </si>
  <si>
    <t xml:space="preserve">30" HC Base </t>
  </si>
  <si>
    <t xml:space="preserve">36" HC Base </t>
  </si>
  <si>
    <t xml:space="preserve">24" HC Sink Base </t>
  </si>
  <si>
    <t>CSF2746-12</t>
  </si>
  <si>
    <t>BSC3660</t>
  </si>
  <si>
    <t>MED1530SDL</t>
  </si>
  <si>
    <t>MED1830SDL</t>
  </si>
  <si>
    <t>MEDD4830SDR</t>
  </si>
  <si>
    <t>MEDS4830SDR</t>
  </si>
  <si>
    <t>VAA24</t>
  </si>
  <si>
    <t>Arch Valance 24(27)"x5"</t>
  </si>
  <si>
    <t>12" Accessible Drawer Base</t>
  </si>
  <si>
    <t>15" Accessible Drawer Base</t>
  </si>
  <si>
    <t>18" Accessible Drawer Base</t>
  </si>
  <si>
    <t>21" Accessible Drawer Base</t>
  </si>
  <si>
    <t>24" Accessible Drawer Base</t>
  </si>
  <si>
    <t>3"Accessible Base End Panel</t>
  </si>
  <si>
    <t>TVB18WHPO</t>
  </si>
  <si>
    <t>BS15-6NT</t>
  </si>
  <si>
    <t>BSC1248</t>
  </si>
  <si>
    <t>BSC1252</t>
  </si>
  <si>
    <t>BS2448</t>
  </si>
  <si>
    <t>MWS3030-15B</t>
  </si>
  <si>
    <t>MWS3030B</t>
  </si>
  <si>
    <t>MWS3036-15B</t>
  </si>
  <si>
    <t>MWS3036B</t>
  </si>
  <si>
    <t>MWS3042-15B</t>
  </si>
  <si>
    <t>MWS3042B</t>
  </si>
  <si>
    <t>Bun Foot</t>
  </si>
  <si>
    <t>SCRIBE_C</t>
  </si>
  <si>
    <t>VENSHF12108</t>
  </si>
  <si>
    <t>VENSHF12120</t>
  </si>
  <si>
    <t>VENSHF1248</t>
  </si>
  <si>
    <t>VENSHF1272</t>
  </si>
  <si>
    <t>VENSHF1296</t>
  </si>
  <si>
    <t>VENSHF16108</t>
  </si>
  <si>
    <t>VENSHF1672</t>
  </si>
  <si>
    <t>VENSHF1696</t>
  </si>
  <si>
    <t>VENSHF20108</t>
  </si>
  <si>
    <t>VENSHF2048</t>
  </si>
  <si>
    <t>VENSHF2096</t>
  </si>
  <si>
    <t>VENSHF2072</t>
  </si>
  <si>
    <t>VENSHF24108</t>
  </si>
  <si>
    <t>VENSHF2448</t>
  </si>
  <si>
    <t>VENSHF2472</t>
  </si>
  <si>
    <t>VENSHF2496</t>
  </si>
  <si>
    <t>Ventilated Closet Shelf -12" x 108"</t>
  </si>
  <si>
    <t>Ventilated Closet Shelf -12" x 120"</t>
  </si>
  <si>
    <t>Ventilated Closet Shelf -12" x 48"</t>
  </si>
  <si>
    <t>Ventilated Closet Shelf -12" x 72"</t>
  </si>
  <si>
    <t>Ventilated Closet Shelf -12" x 96"</t>
  </si>
  <si>
    <t>Ventilated Closet Shelf -16" x 108"</t>
  </si>
  <si>
    <t>Ventilated Closet Shelf -16" x 48"</t>
  </si>
  <si>
    <t>Ventilated Closet Shelf -16" x 72"</t>
  </si>
  <si>
    <t>Ventilated Closet Shelf -16" x 96"</t>
  </si>
  <si>
    <t>Ventilated Closet Shelf -20" x 108"</t>
  </si>
  <si>
    <t>Ventilated Closet Shelf -20" x 48"</t>
  </si>
  <si>
    <t>Ventilated Closet Shelf -20" x 72"</t>
  </si>
  <si>
    <t>Ventilated Closet Shelf -20" x 96"</t>
  </si>
  <si>
    <t>Ventilated Closet Shelf -24" x 108"</t>
  </si>
  <si>
    <t>Ventilated Closet Shelf -24" x 48"</t>
  </si>
  <si>
    <t>Ventilated Closet Shelf -24" x 72"</t>
  </si>
  <si>
    <t>Ventilated Closet Shelf -24" x 96"</t>
  </si>
  <si>
    <t>2ZZ/</t>
  </si>
  <si>
    <t>VENSHF1648</t>
  </si>
  <si>
    <t>CLOSHF1296</t>
  </si>
  <si>
    <t>CLOSHF1296L</t>
  </si>
  <si>
    <t>CLOSHF16120</t>
  </si>
  <si>
    <t>CLOSHF1648</t>
  </si>
  <si>
    <t>CLOSHF1672</t>
  </si>
  <si>
    <t>CLOSHF1672L</t>
  </si>
  <si>
    <t>CLOSHF1696</t>
  </si>
  <si>
    <t>CLOSHF1648L</t>
  </si>
  <si>
    <t>Solid Panel Shelf 12" x 96"</t>
  </si>
  <si>
    <t>Solid Panel Shelf 16" x 120"</t>
  </si>
  <si>
    <t>Solid Panel Shelf 16" x 48"</t>
  </si>
  <si>
    <t>Solid Panel Shelf 16" x 72"</t>
  </si>
  <si>
    <t>Solid Panel Shelf 16" x 96"</t>
  </si>
  <si>
    <t>CLOSHF1696L</t>
  </si>
  <si>
    <t>SHFSUP12</t>
  </si>
  <si>
    <t>SHFSUP16</t>
  </si>
  <si>
    <t>SHFSUP20</t>
  </si>
  <si>
    <t>SHFSUP24</t>
  </si>
  <si>
    <t>ROSETTE_A</t>
  </si>
  <si>
    <t>Rosette 3" x 3" x 7/8"</t>
  </si>
  <si>
    <t>W1262-18L</t>
  </si>
  <si>
    <t>EBL2418L</t>
  </si>
  <si>
    <t>24" W Ent. Base 22.5"H-18"D</t>
  </si>
  <si>
    <t>EBL4218</t>
  </si>
  <si>
    <t>42" W Ent. Base 22.5"H-18"D</t>
  </si>
  <si>
    <t>LBW2625</t>
  </si>
  <si>
    <t>LBW4235-18</t>
  </si>
  <si>
    <t>LBW4817</t>
  </si>
  <si>
    <t>LBW5135-18</t>
  </si>
  <si>
    <t>17"H Wall Bookshelf-12"d</t>
  </si>
  <si>
    <t>25"H Wall Bookshelf-12"d</t>
  </si>
  <si>
    <t>35"H Wall Bookshelf-18"d</t>
  </si>
  <si>
    <t>BE4848</t>
  </si>
  <si>
    <t>3/4PLYFLSHT</t>
  </si>
  <si>
    <t>3/4" x 4' x 8'</t>
  </si>
  <si>
    <t>W3D1548L</t>
  </si>
  <si>
    <t>W3D1848L</t>
  </si>
  <si>
    <t>W3D1560L</t>
  </si>
  <si>
    <t>W3D1860L</t>
  </si>
  <si>
    <t>W3D1554L</t>
  </si>
  <si>
    <t>W3D1854L</t>
  </si>
  <si>
    <t>W3D1548GDL</t>
  </si>
  <si>
    <t>W3D1848GDL</t>
  </si>
  <si>
    <t>W3D1554GDL</t>
  </si>
  <si>
    <t>W3D1854GDL</t>
  </si>
  <si>
    <t>W3D1560GDL</t>
  </si>
  <si>
    <t>W3D1860GDL</t>
  </si>
  <si>
    <t>48"H Wall 3 Drawer Cab</t>
  </si>
  <si>
    <t>54"H Wall 3 Drawer Cab</t>
  </si>
  <si>
    <t>60"H Wall 3 Drawer Cab</t>
  </si>
  <si>
    <t>W3D1548CDL</t>
  </si>
  <si>
    <t>W3D1848CDL</t>
  </si>
  <si>
    <t>W3D1554CDL</t>
  </si>
  <si>
    <t>W3D1854CDL</t>
  </si>
  <si>
    <t>W3D1560CDL</t>
  </si>
  <si>
    <t>W3D1860CDL</t>
  </si>
  <si>
    <t>48"H Wall Cab 3 Drwr Glass</t>
  </si>
  <si>
    <t>54"H Wall Cab 3 Drwr Glass</t>
  </si>
  <si>
    <t>60"H Wall Cab 3 Drwr Glass</t>
  </si>
  <si>
    <t>48"H Wall Cab 3 Drwr Crftsmn</t>
  </si>
  <si>
    <t>54"H Wall Cab 3 Drwr Crftsmn</t>
  </si>
  <si>
    <t>60"H Wall Cab 3 Drwr Crftsmn</t>
  </si>
  <si>
    <t>W3D1548MDL</t>
  </si>
  <si>
    <t>W3D1848MDL</t>
  </si>
  <si>
    <t>W3D1554MDL</t>
  </si>
  <si>
    <t>W3D1854MDL</t>
  </si>
  <si>
    <t>W3D1560MDL</t>
  </si>
  <si>
    <t>W3D1860MDL</t>
  </si>
  <si>
    <t>48"H Wall Cab 3 Drwr Mullion</t>
  </si>
  <si>
    <t>54"H Wall Cab 3 Drwr Mullion</t>
  </si>
  <si>
    <t>60"H Wall Cab 3 Drwr Mullion</t>
  </si>
  <si>
    <t>45" H Wall Drawer Cab-12" Dp</t>
  </si>
  <si>
    <t>Solid Panel Shelf 12" x 96" 1 Rail Ship Loose</t>
  </si>
  <si>
    <t>Solid Panel Shelf 16" x 48"-1 Rail Ship Loose</t>
  </si>
  <si>
    <t>Solid Panel Shelf 16" x 72"-1 Rail Ship Loose</t>
  </si>
  <si>
    <t>Solid Panel Shelf 16" x 96"-1 Rail Ship Loose</t>
  </si>
  <si>
    <t>Wall Fluted Deco End w/ Pnl</t>
  </si>
  <si>
    <t>36" 3-Drawer Base</t>
  </si>
  <si>
    <t>30" 2-Drw Base Cook. w/ff</t>
  </si>
  <si>
    <t>36" 2-Drw Base Cook. w/ff</t>
  </si>
  <si>
    <t>15" Base Wood Grbg Pullout</t>
  </si>
  <si>
    <t>18" Base Wood Grbg Pullout</t>
  </si>
  <si>
    <t>21" Base Wood Grbg Pullout</t>
  </si>
  <si>
    <t>VBH18</t>
  </si>
  <si>
    <t>LCP1.541-24</t>
  </si>
  <si>
    <t>LEP1.54130L</t>
  </si>
  <si>
    <t>LEP34130L</t>
  </si>
  <si>
    <t>1.5"-41"H Lndry Ctr Pnl-24" dp</t>
  </si>
  <si>
    <t>1.5"-41"H Lndry End Pnl-30" dp</t>
  </si>
  <si>
    <t>3"-41"H Lndry End Pnl-30" dp</t>
  </si>
  <si>
    <t>BSC2448</t>
  </si>
  <si>
    <t>BSC2448B</t>
  </si>
  <si>
    <t>BSC3648B</t>
  </si>
  <si>
    <t>BSC3652-15</t>
  </si>
  <si>
    <t>BSC3052-15</t>
  </si>
  <si>
    <t>W1D1545L</t>
  </si>
  <si>
    <t>WF1.524</t>
  </si>
  <si>
    <t>WF1.518</t>
  </si>
  <si>
    <t>WF318</t>
  </si>
  <si>
    <t>WF324</t>
  </si>
  <si>
    <t>WF618</t>
  </si>
  <si>
    <t>WF624</t>
  </si>
  <si>
    <t>WFDF318</t>
  </si>
  <si>
    <t>WFDF324</t>
  </si>
  <si>
    <t>WEP1.518L</t>
  </si>
  <si>
    <t>WEP1.524L</t>
  </si>
  <si>
    <t>WEP318L</t>
  </si>
  <si>
    <t>WEP324L</t>
  </si>
  <si>
    <t>WEP618L</t>
  </si>
  <si>
    <t>WEP624L</t>
  </si>
  <si>
    <t>WEP1.56218L</t>
  </si>
  <si>
    <t>1.5" Wall End Panel 18" deep</t>
  </si>
  <si>
    <t>LWWR1824</t>
  </si>
  <si>
    <t>LWWR1836</t>
  </si>
  <si>
    <t>LWWR2124</t>
  </si>
  <si>
    <t>LWWR2424</t>
  </si>
  <si>
    <t>LWWR3624</t>
  </si>
  <si>
    <t>LWWR4224</t>
  </si>
  <si>
    <t>LWWR391824</t>
  </si>
  <si>
    <t>ABFDF3L</t>
  </si>
  <si>
    <t>DDE1230</t>
  </si>
  <si>
    <t>DDE1234.5</t>
  </si>
  <si>
    <t>DDE1236</t>
  </si>
  <si>
    <t>DDE1242</t>
  </si>
  <si>
    <t>DDE12AG</t>
  </si>
  <si>
    <t>DDE1530</t>
  </si>
  <si>
    <t>DDE1536</t>
  </si>
  <si>
    <t>DDE1542</t>
  </si>
  <si>
    <t>DDE2130.5</t>
  </si>
  <si>
    <t>DDE2134.5</t>
  </si>
  <si>
    <t>DDE2434.5</t>
  </si>
  <si>
    <t>DLX Door End - 30"H 12"D Wall</t>
  </si>
  <si>
    <t>DLX Door End - 12"D Base</t>
  </si>
  <si>
    <t>DLX Door End - 36"H 12"D Wall</t>
  </si>
  <si>
    <t>DLX Door End - 42"H 12"D Wall</t>
  </si>
  <si>
    <t>DLX Door End - 12"D App Gar</t>
  </si>
  <si>
    <t>DLX Door End - 30"H 15"D Wall</t>
  </si>
  <si>
    <t>DLX Door End - 36"H 15"D Wall</t>
  </si>
  <si>
    <t>DLX Door End - 42"H 15"D Wall</t>
  </si>
  <si>
    <t>DDE2484</t>
  </si>
  <si>
    <t>DDE2490</t>
  </si>
  <si>
    <t>DDE2496</t>
  </si>
  <si>
    <t>BASE_4_A</t>
  </si>
  <si>
    <t>BASE_7_A</t>
  </si>
  <si>
    <t>Base Molding 4"-A</t>
  </si>
  <si>
    <t>Base Molding 7"-A</t>
  </si>
  <si>
    <t>3ST/</t>
  </si>
  <si>
    <t>1SS/</t>
  </si>
  <si>
    <t>4SR/</t>
  </si>
  <si>
    <t>2SA/</t>
  </si>
  <si>
    <t>CWA2448L</t>
  </si>
  <si>
    <t>CWA2454L</t>
  </si>
  <si>
    <t>CWA2460L</t>
  </si>
  <si>
    <t>54"H Appliance Garage Glass</t>
  </si>
  <si>
    <t>CWA2448GDL</t>
  </si>
  <si>
    <t>CWA2454GDL</t>
  </si>
  <si>
    <t>CWA2460GDL</t>
  </si>
  <si>
    <t>54"H Appliance Garage Crftsmn</t>
  </si>
  <si>
    <t>CWA2448CDL</t>
  </si>
  <si>
    <t>CWA2454CDL</t>
  </si>
  <si>
    <t>CWA2460CDL</t>
  </si>
  <si>
    <t>54"H Appliance Garage Mullion</t>
  </si>
  <si>
    <t>CWA2448MDL</t>
  </si>
  <si>
    <t>CWA2454MDL</t>
  </si>
  <si>
    <t>CWA2460MDL</t>
  </si>
  <si>
    <t>CWA2748L</t>
  </si>
  <si>
    <t>CWA2760L</t>
  </si>
  <si>
    <t>CW2748GDL</t>
  </si>
  <si>
    <t>CW2748CDL</t>
  </si>
  <si>
    <t>48"H Appliance Garage Craftsman</t>
  </si>
  <si>
    <t>54"H Appliance Garage Craftsman</t>
  </si>
  <si>
    <t>CW2748MDL</t>
  </si>
  <si>
    <t>CWA2748MDL</t>
  </si>
  <si>
    <t>CWA2754MDL</t>
  </si>
  <si>
    <t>CWA2760MDL</t>
  </si>
  <si>
    <t>CWA2748CDL</t>
  </si>
  <si>
    <t>CWA2754CDL</t>
  </si>
  <si>
    <t>CWA2760CDL</t>
  </si>
  <si>
    <t>CWA2748GDL</t>
  </si>
  <si>
    <t>CWA2754GDL</t>
  </si>
  <si>
    <t>CWA2760GDL</t>
  </si>
  <si>
    <t>CWAO2460L</t>
  </si>
  <si>
    <t>CWAO2460GDL</t>
  </si>
  <si>
    <t>CWAO2460CDL</t>
  </si>
  <si>
    <t>CWAO2460MDL</t>
  </si>
  <si>
    <t>DCB36L</t>
  </si>
  <si>
    <t>DCSB36L</t>
  </si>
  <si>
    <t>DCSB42L</t>
  </si>
  <si>
    <t>DCVSB36L</t>
  </si>
  <si>
    <t>WPR3018</t>
  </si>
  <si>
    <t xml:space="preserve">Legacy Item No. </t>
  </si>
  <si>
    <t>20/20</t>
  </si>
  <si>
    <t>W2724B</t>
  </si>
  <si>
    <t>1/2PLYFLSHT</t>
  </si>
  <si>
    <t>ZZS_</t>
  </si>
  <si>
    <t>ZZS/</t>
  </si>
  <si>
    <t>DDE2784</t>
  </si>
  <si>
    <t>DDE2790</t>
  </si>
  <si>
    <t>DDE2796</t>
  </si>
  <si>
    <t>CW2436CDL</t>
  </si>
  <si>
    <t>CW2436MDL</t>
  </si>
  <si>
    <t>CW2730GDL</t>
  </si>
  <si>
    <t>CW2730CDL</t>
  </si>
  <si>
    <t>CW2730MDL</t>
  </si>
  <si>
    <t>CW2436GDL</t>
  </si>
  <si>
    <t>Duval</t>
  </si>
  <si>
    <t>Griffin</t>
  </si>
  <si>
    <t>Sqr Rsd Panel</t>
  </si>
  <si>
    <t>Caldwell</t>
  </si>
  <si>
    <t>7pc Shaker</t>
  </si>
  <si>
    <t>BS24-6NT</t>
  </si>
  <si>
    <t>BIEPR</t>
  </si>
  <si>
    <t>BIEPL</t>
  </si>
  <si>
    <t>WIEPR</t>
  </si>
  <si>
    <t>WIEPL</t>
  </si>
  <si>
    <t>TIEPR</t>
  </si>
  <si>
    <t>TIEPL</t>
  </si>
  <si>
    <t>VIEPR</t>
  </si>
  <si>
    <t>VIEPL</t>
  </si>
  <si>
    <t>BFEPR</t>
  </si>
  <si>
    <t>BFEPL</t>
  </si>
  <si>
    <t>WFEPR</t>
  </si>
  <si>
    <t>WFEPL</t>
  </si>
  <si>
    <t>TFEPR</t>
  </si>
  <si>
    <t>TFEPL</t>
  </si>
  <si>
    <t>VFEPR</t>
  </si>
  <si>
    <t>VFEPL</t>
  </si>
  <si>
    <t>BBEPR</t>
  </si>
  <si>
    <t>BBEPL</t>
  </si>
  <si>
    <t>WBEPR</t>
  </si>
  <si>
    <t>WBEPL</t>
  </si>
  <si>
    <t>TBEPR</t>
  </si>
  <si>
    <t>TBEPL</t>
  </si>
  <si>
    <t>VBEPR</t>
  </si>
  <si>
    <t>VBEPL</t>
  </si>
  <si>
    <t>1/2" x 4' x 8' (Full Sheet)</t>
  </si>
  <si>
    <t>1/4" x 4' x 8' (Full Sheet)</t>
  </si>
  <si>
    <t>1/4" x 48" x 34.5" (Island Back)</t>
  </si>
  <si>
    <t>1/4" x 48" x 48" (half-sheet)</t>
  </si>
  <si>
    <t>EXSTILE_3BB</t>
  </si>
  <si>
    <t>EXSTILE_3BL</t>
  </si>
  <si>
    <t>EXSTILE_3BR</t>
  </si>
  <si>
    <t>Base Cabs up to 48" H-Left</t>
  </si>
  <si>
    <t>Base Cabs up to 48" H-Right</t>
  </si>
  <si>
    <t>Base Cabs up to 48" H-Both</t>
  </si>
  <si>
    <t>EXSTILE_3WL</t>
  </si>
  <si>
    <t>EXSTILE_3WR</t>
  </si>
  <si>
    <t>EXSTILE_3WB</t>
  </si>
  <si>
    <t>Wall Cabs up to 48" H-Left</t>
  </si>
  <si>
    <t>Wall Cabs up to 48" H-Right</t>
  </si>
  <si>
    <t>Wall Cabs up to 48" H-Both</t>
  </si>
  <si>
    <t>EXSTILE_3TL</t>
  </si>
  <si>
    <t>EXSTILE_3TR</t>
  </si>
  <si>
    <t>EXSTILE_3TB</t>
  </si>
  <si>
    <t>Tall Cabs up to 96" H-Left</t>
  </si>
  <si>
    <t>Tall Cabs up to 96" H-Right</t>
  </si>
  <si>
    <t>Tall Cabs up to 96" H-Both</t>
  </si>
  <si>
    <t>MDB_12</t>
  </si>
  <si>
    <t>MDB_15</t>
  </si>
  <si>
    <t>MDB_18</t>
  </si>
  <si>
    <t>MDB_21</t>
  </si>
  <si>
    <t>MDB_24</t>
  </si>
  <si>
    <t>MDB_ND</t>
  </si>
  <si>
    <t>MDT_49-96H</t>
  </si>
  <si>
    <t>MDW_12-48H</t>
  </si>
  <si>
    <t>Tall Cab 49-96"H-1" increments</t>
  </si>
  <si>
    <t>Wall Cab 12-48"H-1" increments</t>
  </si>
  <si>
    <t>ADDORG15_B</t>
  </si>
  <si>
    <t>ADDORG18_B</t>
  </si>
  <si>
    <t>ADDORG21_B</t>
  </si>
  <si>
    <t>ADDTRAY12</t>
  </si>
  <si>
    <t>ADDTRAY15</t>
  </si>
  <si>
    <t>ADDTRAY18</t>
  </si>
  <si>
    <t>ADDTRAY21</t>
  </si>
  <si>
    <t>ADDTRAY24</t>
  </si>
  <si>
    <t>for cabs up to 36"W and 12" D</t>
  </si>
  <si>
    <t>for cabs up to 36"W and 15" D</t>
  </si>
  <si>
    <t>for cabs up to 36"W and 18" D</t>
  </si>
  <si>
    <t>for cabs up to 36"W and 21" D</t>
  </si>
  <si>
    <t>for cabs up to 36"W and 24" D</t>
  </si>
  <si>
    <t>BCBSWING_A</t>
  </si>
  <si>
    <t>BPC_SUSAN_A</t>
  </si>
  <si>
    <t>BPC_SUSAN_B</t>
  </si>
  <si>
    <t>Install Susan Option Std. Polymer</t>
  </si>
  <si>
    <t>Install Susan Option Wood</t>
  </si>
  <si>
    <t>Chrome Divider</t>
  </si>
  <si>
    <t>DIVIDER_A</t>
  </si>
  <si>
    <t>CW_RV30_A</t>
  </si>
  <si>
    <t>CW_RV3642_A</t>
  </si>
  <si>
    <t>Revolver/CW24,27 - 30"H</t>
  </si>
  <si>
    <t>Revolver/CW24,27 - 36,42"H</t>
  </si>
  <si>
    <t>FULLDEPSHLF</t>
  </si>
  <si>
    <t>3/4"Full Dep.Shelf for Base Cabs</t>
  </si>
  <si>
    <t>SUPERSINK36</t>
  </si>
  <si>
    <t>Opt-Installed SuperSink</t>
  </si>
  <si>
    <t>TILTTRAY_A</t>
  </si>
  <si>
    <t>Opt-Inst 30-1/2" Tilt Out Tray</t>
  </si>
  <si>
    <t>PEGSYSLRG</t>
  </si>
  <si>
    <t>PEGSYSMED</t>
  </si>
  <si>
    <t>Opt-Large Drawer Peg System</t>
  </si>
  <si>
    <t>Opt-Medium Drawer Peg System</t>
  </si>
  <si>
    <t xml:space="preserve">PLYWD_OPT </t>
  </si>
  <si>
    <t>FINISH_A</t>
  </si>
  <si>
    <t>Oak</t>
  </si>
  <si>
    <t>FINISH_B</t>
  </si>
  <si>
    <t>FINISH_C</t>
  </si>
  <si>
    <t>NATURES</t>
  </si>
  <si>
    <t>FEATHER</t>
  </si>
  <si>
    <t>VINTAGE</t>
  </si>
  <si>
    <t>RUSTIC</t>
  </si>
  <si>
    <t>9XZ_</t>
  </si>
  <si>
    <t>DDE1212</t>
  </si>
  <si>
    <t>DDE1218</t>
  </si>
  <si>
    <t>DDE1224</t>
  </si>
  <si>
    <t>1/4" x 4" x 96" Toekick</t>
  </si>
  <si>
    <t>1/4" x 9" x 96" Toekick</t>
  </si>
  <si>
    <t>Base Integrated End Panel</t>
  </si>
  <si>
    <t>Wall Integrated End Panel</t>
  </si>
  <si>
    <t>Tall Integrated End Panel</t>
  </si>
  <si>
    <t>Vanity Integrated End Panel</t>
  </si>
  <si>
    <t>WES630L</t>
  </si>
  <si>
    <t>WES636L</t>
  </si>
  <si>
    <t>WES642L</t>
  </si>
  <si>
    <t>30" Wall End Shelf-Left</t>
  </si>
  <si>
    <t>36" Wall End Shelf-Left</t>
  </si>
  <si>
    <t>42" Wall End Shelf-Left</t>
  </si>
  <si>
    <t>SC_HNGE_OPT</t>
  </si>
  <si>
    <t>SC_HNGE_OPF</t>
  </si>
  <si>
    <t>LWOS301530U</t>
  </si>
  <si>
    <t>LWOS331530U</t>
  </si>
  <si>
    <t>DLX Door End - 12"H 12"D Wall</t>
  </si>
  <si>
    <t>DLX Door End - 18"H 12"D Wall</t>
  </si>
  <si>
    <t>DLX Door End - 24"H 12"D Wall</t>
  </si>
  <si>
    <t>15"H Laundry Open Shelf-Undrct</t>
  </si>
  <si>
    <t>DDE2412</t>
  </si>
  <si>
    <t>DLX Door End - 12"H 24"D Wall</t>
  </si>
  <si>
    <t>DDE2418</t>
  </si>
  <si>
    <t>DDE2424</t>
  </si>
  <si>
    <t>DDE2430</t>
  </si>
  <si>
    <t>DDE2436</t>
  </si>
  <si>
    <t>DDE2442</t>
  </si>
  <si>
    <t>DLX Door End - 18"H 24"D Wall</t>
  </si>
  <si>
    <t>DLX Door End - 24"H 24"D Wall</t>
  </si>
  <si>
    <t>DLX Door End - 30"H 24"D Wall</t>
  </si>
  <si>
    <t>DLX Door End - 36"H 24"D Wall</t>
  </si>
  <si>
    <t>DLX Door End - 42"H 24"D Wall</t>
  </si>
  <si>
    <t>30" Pantry Cab 3 drwrs/butt dr</t>
  </si>
  <si>
    <t>30" Pantry 3 drwrs/butt Glass</t>
  </si>
  <si>
    <t>36" Pantry Cab 3 drwrs/butt dr</t>
  </si>
  <si>
    <t>36" Pantry 3 drwrs/butt Glass</t>
  </si>
  <si>
    <t>30"H Wall Pie Cut Cabinet</t>
  </si>
  <si>
    <t>36"H Wall Pie Cut Cabinet</t>
  </si>
  <si>
    <t>42"H Wall Pie Cut Cabinet</t>
  </si>
  <si>
    <t>30"H Wall Plate Rack/butt doors</t>
  </si>
  <si>
    <t>36"H Wall Plate Rack/butt doors</t>
  </si>
  <si>
    <t>42"H Wall Plate Rack/butt doors</t>
  </si>
  <si>
    <t>36"H Wall Plate Rack/Craftsman</t>
  </si>
  <si>
    <t>30"H Wall Plate Rack/Craftsman</t>
  </si>
  <si>
    <t>42"H Wall Plate Rack/Craftsman</t>
  </si>
  <si>
    <t>30"H Wall Plate Rack/Mullion</t>
  </si>
  <si>
    <t>36"H Wall Plate Rack/Mullion</t>
  </si>
  <si>
    <t>42"H Wall Plate Rack/Mullion</t>
  </si>
  <si>
    <t>30"H Wall Plate Rack/Glass</t>
  </si>
  <si>
    <t>36"H Wall Plate Rack/Glass</t>
  </si>
  <si>
    <t>42"H Wall Plate Rack/Glass</t>
  </si>
  <si>
    <t>54"H Wall Plate Rack/butt doors</t>
  </si>
  <si>
    <t>54"H Wall Plate Rack/Glass</t>
  </si>
  <si>
    <t>54"H Wall Plate Rack/Craftsman</t>
  </si>
  <si>
    <t>54"H Wall Plate Rack/Mullion</t>
  </si>
  <si>
    <t>WPR2430B</t>
  </si>
  <si>
    <t>WPR2436B</t>
  </si>
  <si>
    <t>WPR2442B</t>
  </si>
  <si>
    <t>WPR3030B</t>
  </si>
  <si>
    <t>WPR3036B</t>
  </si>
  <si>
    <t>WPR2430BGD</t>
  </si>
  <si>
    <t>WPR2436BGD</t>
  </si>
  <si>
    <t>WPR2442BGD</t>
  </si>
  <si>
    <t>WPR3030BGD</t>
  </si>
  <si>
    <t>WPR3036BGD</t>
  </si>
  <si>
    <t>WPR2430BCD</t>
  </si>
  <si>
    <t>WPR2436BCD</t>
  </si>
  <si>
    <t>WPR2442BCD</t>
  </si>
  <si>
    <t>WPR3030BCD</t>
  </si>
  <si>
    <t>WPR3036BCD</t>
  </si>
  <si>
    <t>WPR2430BMD</t>
  </si>
  <si>
    <t>WPR2436BMD</t>
  </si>
  <si>
    <t>WPR2442BMD</t>
  </si>
  <si>
    <t>WPR3030BMD</t>
  </si>
  <si>
    <t>WPR3036BMD</t>
  </si>
  <si>
    <t>WPR3054B</t>
  </si>
  <si>
    <t>WPR3054BGD</t>
  </si>
  <si>
    <t>WPR3054BCD</t>
  </si>
  <si>
    <t>WPR3054BMD</t>
  </si>
  <si>
    <t>WPR3042BGD</t>
  </si>
  <si>
    <t>WPR3042B</t>
  </si>
  <si>
    <t>WPR3042BCD</t>
  </si>
  <si>
    <t>WPR3042BMD</t>
  </si>
  <si>
    <t>WCW361824</t>
  </si>
  <si>
    <t>WCW362424</t>
  </si>
  <si>
    <t>WCW391824</t>
  </si>
  <si>
    <t>WCW392424</t>
  </si>
  <si>
    <t>WCW361824GD</t>
  </si>
  <si>
    <t>WCW362424GD</t>
  </si>
  <si>
    <t>WCW391824GD</t>
  </si>
  <si>
    <t>WCW392424GD</t>
  </si>
  <si>
    <t>WCW361824MD</t>
  </si>
  <si>
    <t>WCW362424MD</t>
  </si>
  <si>
    <t>WCW391824MD</t>
  </si>
  <si>
    <t>WCW392424MD</t>
  </si>
  <si>
    <t>WCW361824CD</t>
  </si>
  <si>
    <t>WCW362424CD</t>
  </si>
  <si>
    <t>WCW391824CD</t>
  </si>
  <si>
    <t>WCW392424CD</t>
  </si>
  <si>
    <t>P3D3084B</t>
  </si>
  <si>
    <t>P3D3090B</t>
  </si>
  <si>
    <t>P3D3096B</t>
  </si>
  <si>
    <t>P3D3684B</t>
  </si>
  <si>
    <t>P3D3690B</t>
  </si>
  <si>
    <t>P3D3696B</t>
  </si>
  <si>
    <t>P3D3084BGD</t>
  </si>
  <si>
    <t>P3D3090BGD</t>
  </si>
  <si>
    <t>P3D3096BGD</t>
  </si>
  <si>
    <t>P3D3684BGD</t>
  </si>
  <si>
    <t>P3D3690BGD</t>
  </si>
  <si>
    <t>P3D3696BGD</t>
  </si>
  <si>
    <t>P3D3084BCD</t>
  </si>
  <si>
    <t>P3D3090BCD</t>
  </si>
  <si>
    <t>P3D3096BCD</t>
  </si>
  <si>
    <t>P3D3684BCD</t>
  </si>
  <si>
    <t>P3D3690BCD</t>
  </si>
  <si>
    <t>P3D3696BCD</t>
  </si>
  <si>
    <t>30" Pantry 3 drwrs/butt Craftsman</t>
  </si>
  <si>
    <t>36" Pantry 3 drwrs/butt Craftsman</t>
  </si>
  <si>
    <t>30" Pantry 3 drwrs/butt Mullion</t>
  </si>
  <si>
    <t>36" Pantry 3 drwrs/butt Mullion</t>
  </si>
  <si>
    <t>P3D3084BMD</t>
  </si>
  <si>
    <t>P3D3090BMD</t>
  </si>
  <si>
    <t>P3D3096BMD</t>
  </si>
  <si>
    <t>P3D3684BMD</t>
  </si>
  <si>
    <t>P3D3690BMD</t>
  </si>
  <si>
    <t>P3D3696BMD</t>
  </si>
  <si>
    <t>WPC2430L</t>
  </si>
  <si>
    <t>WPC2436L</t>
  </si>
  <si>
    <t>WPC2442L</t>
  </si>
  <si>
    <t>18"H Wall Plate Rack Cabinet</t>
  </si>
  <si>
    <t>CW2748L</t>
  </si>
  <si>
    <t>.75" Base End Panel</t>
  </si>
  <si>
    <t>BEP.75</t>
  </si>
  <si>
    <t>VEP.75</t>
  </si>
  <si>
    <t>.75" Vanity End Panel</t>
  </si>
  <si>
    <t>48"H Corner Wall Cab Glass</t>
  </si>
  <si>
    <t>48"H Corner Wall Cabinet</t>
  </si>
  <si>
    <t>48"H Corner Wall Cab Mullion</t>
  </si>
  <si>
    <t>48"H Corner Wall Cab Craftsman</t>
  </si>
  <si>
    <t>1/4" x 48" x 48" (half sheet)</t>
  </si>
  <si>
    <t>24"H Latt. Wall Wine Rack 13 Btls</t>
  </si>
  <si>
    <t>18"H Wall Combo Wine 5 Btls.</t>
  </si>
  <si>
    <t>24"H Wall Combo Wine 7 Btls.</t>
  </si>
  <si>
    <t>30"H Wall End Cabinet Craftsman</t>
  </si>
  <si>
    <t>36"H Wall End Cabinet Craftsman</t>
  </si>
  <si>
    <t>42"H Wall End Cabinet Craftsman</t>
  </si>
  <si>
    <t>48"H Wall End Cabinet Craftsman</t>
  </si>
  <si>
    <t>52"H Wall End Cabinet Craftsman</t>
  </si>
  <si>
    <t>18"H WCW Glass 5 Btls.</t>
  </si>
  <si>
    <t>24"H WCW Glass 7 Btls.</t>
  </si>
  <si>
    <t>18"H WCW Craftsman 5 Btls.</t>
  </si>
  <si>
    <t>24"H WCW Craftsman 7 Btls.</t>
  </si>
  <si>
    <t>18"H WCW Mullion 5 Btls.</t>
  </si>
  <si>
    <t>24"H WCW Mullion 7 Btls.</t>
  </si>
  <si>
    <t>21"W Base Wood Wine 20 Btls.</t>
  </si>
  <si>
    <t>1.5" Accessible Base Filler</t>
  </si>
  <si>
    <t>3" Accessible Base Filler</t>
  </si>
  <si>
    <t>6" Accessible Base Filler</t>
  </si>
  <si>
    <t>Closet Drawer Organizer 21" dp</t>
  </si>
  <si>
    <t>Tall Closet Organizer 15" dp</t>
  </si>
  <si>
    <t>Clst Shirt/Skirts Organizer 15" dp</t>
  </si>
  <si>
    <t>84"H Clst Shelf Organizer 15" dp</t>
  </si>
  <si>
    <t>46"H Cl Shlf w/Fluted Stile 12"dp</t>
  </si>
  <si>
    <t>80"H Cl Shlf w/Fluted Stile 12' dp</t>
  </si>
  <si>
    <t>UNDER_CAB_C</t>
  </si>
  <si>
    <t>UnderCab Molding 1-3/8 x 1-5/8</t>
  </si>
  <si>
    <t>UnderCab w/heel 2-5/8 x 2-5/16</t>
  </si>
  <si>
    <t>UnderCab Molding 1-1/2 x 3/4</t>
  </si>
  <si>
    <t>D3B33</t>
  </si>
  <si>
    <t>33" 3-Drawer Base</t>
  </si>
  <si>
    <t>TOC2784B</t>
  </si>
  <si>
    <t>TOC2790B</t>
  </si>
  <si>
    <t>TOM3084B</t>
  </si>
  <si>
    <t>TOM3090B</t>
  </si>
  <si>
    <t>TOM3096B</t>
  </si>
  <si>
    <t>TOC2796B</t>
  </si>
  <si>
    <t>TOC3084B</t>
  </si>
  <si>
    <t>TOC3090B</t>
  </si>
  <si>
    <t>TOC3096B</t>
  </si>
  <si>
    <t>TOC3384B</t>
  </si>
  <si>
    <t>TOC3390B</t>
  </si>
  <si>
    <t>TOC3396B</t>
  </si>
  <si>
    <t>TODS2784B</t>
  </si>
  <si>
    <t>TODS2790B</t>
  </si>
  <si>
    <t>TODS2796B</t>
  </si>
  <si>
    <t>TODS3084B</t>
  </si>
  <si>
    <t>TODS3090B</t>
  </si>
  <si>
    <t>TODS3096B</t>
  </si>
  <si>
    <t>TODS3384B</t>
  </si>
  <si>
    <t>TODS3390B</t>
  </si>
  <si>
    <t>TODS3396B</t>
  </si>
  <si>
    <t>TOS2784B</t>
  </si>
  <si>
    <t>TOS2790B</t>
  </si>
  <si>
    <t>TOS2796B</t>
  </si>
  <si>
    <t>TOS3084B</t>
  </si>
  <si>
    <t>TOS3090B</t>
  </si>
  <si>
    <t>TOS3096B</t>
  </si>
  <si>
    <t>TOS3384B</t>
  </si>
  <si>
    <t>TOS3390B</t>
  </si>
  <si>
    <t>TOS3396B</t>
  </si>
  <si>
    <t>TODL2784B</t>
  </si>
  <si>
    <t>TODL2790B</t>
  </si>
  <si>
    <t>TODL2796B</t>
  </si>
  <si>
    <t>TODL3084B</t>
  </si>
  <si>
    <t>TODL3090B</t>
  </si>
  <si>
    <t>TODL3096B</t>
  </si>
  <si>
    <t>TODL3384B</t>
  </si>
  <si>
    <t>TODL3390B</t>
  </si>
  <si>
    <t>TODL3396B</t>
  </si>
  <si>
    <t>BE4834.5</t>
  </si>
  <si>
    <t>3/4PLYSHELF</t>
  </si>
  <si>
    <t>3/4" Thick Shelf / Per Sq. Ft.</t>
  </si>
  <si>
    <t>RW3912B</t>
  </si>
  <si>
    <t>RW3918B</t>
  </si>
  <si>
    <t>RW3924B</t>
  </si>
  <si>
    <t>RW391224B</t>
  </si>
  <si>
    <t>39" Refer Cab/Butt drs-24" dp</t>
  </si>
  <si>
    <t>RW391824B</t>
  </si>
  <si>
    <t>RW392424B</t>
  </si>
  <si>
    <t>30"W Tall Oven Microwav/Butt dr</t>
  </si>
  <si>
    <t>27"W Tall Oven Combo/Butt dr</t>
  </si>
  <si>
    <t>30"W Tall Oven Combo/Butt dr</t>
  </si>
  <si>
    <t>33"W Tall Oven Combo/Butt dr</t>
  </si>
  <si>
    <t>27"W Tall Oven Single/Butt dr</t>
  </si>
  <si>
    <t>30"W Tall Oven Single/Butt dr</t>
  </si>
  <si>
    <t>33"W Tall Oven Single/Butt dr</t>
  </si>
  <si>
    <t>27"W Tall Oven Dbl Sml/Butt dr</t>
  </si>
  <si>
    <t>30"W Tall Oven Dbl Sml/Butt dr</t>
  </si>
  <si>
    <t>33"W Tall Oven Dbl Sml/Butt dr</t>
  </si>
  <si>
    <t>27"W Tall Oven Dbl Lrg/Butt dr</t>
  </si>
  <si>
    <t>30"W Tall Oven Dbl Lrg/Butt dr</t>
  </si>
  <si>
    <t>33"W Tall Oven Dbl Lrg/Butt dr</t>
  </si>
  <si>
    <t>Base Flush Finished End Panel</t>
  </si>
  <si>
    <t>Wall Flush Finished End Panel</t>
  </si>
  <si>
    <t>Tall Flush Finished End Panel</t>
  </si>
  <si>
    <t>Vanity Flush Finished End Panel</t>
  </si>
  <si>
    <t>Tall integrated End Panel</t>
  </si>
  <si>
    <t>BFFEPR</t>
  </si>
  <si>
    <t>BFFEPL</t>
  </si>
  <si>
    <t>WFFEPR</t>
  </si>
  <si>
    <t>WFFEPL</t>
  </si>
  <si>
    <t>TFFEPR</t>
  </si>
  <si>
    <t>TFFEPL</t>
  </si>
  <si>
    <t>VFFEPR</t>
  </si>
  <si>
    <t>VFFEPL</t>
  </si>
  <si>
    <t>MIR1836C</t>
  </si>
  <si>
    <t>MIR2136C</t>
  </si>
  <si>
    <t>MIR2436C</t>
  </si>
  <si>
    <t>MIR2736C</t>
  </si>
  <si>
    <t>MIR3036C</t>
  </si>
  <si>
    <t>MIR3336C</t>
  </si>
  <si>
    <t>MIR3636C</t>
  </si>
  <si>
    <t>MIR3936C</t>
  </si>
  <si>
    <t>MIR4236C</t>
  </si>
  <si>
    <t>MIR4536C</t>
  </si>
  <si>
    <t>MIR4836C</t>
  </si>
  <si>
    <t>MIR5136C</t>
  </si>
  <si>
    <t>MIR5436C</t>
  </si>
  <si>
    <t>MIR5736C</t>
  </si>
  <si>
    <t>MIR6036C</t>
  </si>
  <si>
    <t>MIR1836S</t>
  </si>
  <si>
    <t>MIR2136S</t>
  </si>
  <si>
    <t>MIR2436S</t>
  </si>
  <si>
    <t>MIR2736S</t>
  </si>
  <si>
    <t>MIR3036S</t>
  </si>
  <si>
    <t>MIR3336S</t>
  </si>
  <si>
    <t>MIR3636S</t>
  </si>
  <si>
    <t>MIR3936S</t>
  </si>
  <si>
    <t>MIR4236S</t>
  </si>
  <si>
    <t>MIR4536S</t>
  </si>
  <si>
    <t>MIR4836S</t>
  </si>
  <si>
    <t>MIR5136S</t>
  </si>
  <si>
    <t>MIR5436S</t>
  </si>
  <si>
    <t>MIR5736S</t>
  </si>
  <si>
    <t>MIR6036S</t>
  </si>
  <si>
    <t>Colonial Mirror 18" x 36"</t>
  </si>
  <si>
    <t>Colonial Mirror 21" x 36"</t>
  </si>
  <si>
    <t>Colonial Mirror 24" x 36"</t>
  </si>
  <si>
    <t>Colonial Mirror 27" x 36"</t>
  </si>
  <si>
    <t>Colonial Mirror 30" x 36"</t>
  </si>
  <si>
    <t>Colonial Mirror 33" x 36"</t>
  </si>
  <si>
    <t>Colonial Mirror 36" x 36"</t>
  </si>
  <si>
    <t>Colonial Mirror 39" x 36"</t>
  </si>
  <si>
    <t>Colonial Mirror 42" x 36"</t>
  </si>
  <si>
    <t>Colonial Mirror 45" x 36"</t>
  </si>
  <si>
    <t>Colonial Mirror 48" x 36"</t>
  </si>
  <si>
    <t>Colonial Mirror 51" x 36"</t>
  </si>
  <si>
    <t>Colonial Mirror 54" x 36"</t>
  </si>
  <si>
    <t>Colonial Mirror 57" x 36"</t>
  </si>
  <si>
    <t>Colonial Mirror 60" x 36"</t>
  </si>
  <si>
    <t>Shaker Mirror 18" x 36"</t>
  </si>
  <si>
    <t>Shaker Mirror 21" x 36"</t>
  </si>
  <si>
    <t>Shaker Mirror 24" x 36"</t>
  </si>
  <si>
    <t>Shaker Mirror 27" x 36"</t>
  </si>
  <si>
    <t>Shaker Mirror 30" x 36"</t>
  </si>
  <si>
    <t>Shaker Mirror 33" x 36"</t>
  </si>
  <si>
    <t>Shaker Mirror 36" x 36"</t>
  </si>
  <si>
    <t>Shaker Mirror 39" x 36"</t>
  </si>
  <si>
    <t>Shaker Mirror 42" x 36"</t>
  </si>
  <si>
    <t>Shaker Mirror 45" x 36"</t>
  </si>
  <si>
    <t>Shaker Mirror 48" x 36"</t>
  </si>
  <si>
    <t>Shaker Mirror 51" x 36"</t>
  </si>
  <si>
    <t>Shaker Mirror 54" x 36"</t>
  </si>
  <si>
    <t>Shaker Mirror 57" x 36"</t>
  </si>
  <si>
    <t>Shaker Mirror 60" x 36"</t>
  </si>
  <si>
    <t>FIN1.5CTOP</t>
  </si>
  <si>
    <t>BO27</t>
  </si>
  <si>
    <t>BO30</t>
  </si>
  <si>
    <t>BO33</t>
  </si>
  <si>
    <t>27" Base Oven Cab</t>
  </si>
  <si>
    <t>BOM30</t>
  </si>
  <si>
    <t>30" Base Oven Microwave</t>
  </si>
  <si>
    <t>MIR1836F</t>
  </si>
  <si>
    <t>MIR2136F</t>
  </si>
  <si>
    <t>MIR2436F</t>
  </si>
  <si>
    <t>MIR2736F</t>
  </si>
  <si>
    <t>MIR3036F</t>
  </si>
  <si>
    <t>MIR3336F</t>
  </si>
  <si>
    <t>MIR3636F</t>
  </si>
  <si>
    <t>MIR3936F</t>
  </si>
  <si>
    <t>MIR4236F</t>
  </si>
  <si>
    <t>MIR4536F</t>
  </si>
  <si>
    <t>MIR4836F</t>
  </si>
  <si>
    <t>MIR5136F</t>
  </si>
  <si>
    <t>MIR5436F</t>
  </si>
  <si>
    <t>MIR5736F</t>
  </si>
  <si>
    <t>MIR6036F</t>
  </si>
  <si>
    <t>Fluted Mirror w/Rosettes 18" x 36"</t>
  </si>
  <si>
    <t>Fluted Mirror w/Rosettes 21" x 36"</t>
  </si>
  <si>
    <t>Fluted Mirror w/Rosettes 24" x 36"</t>
  </si>
  <si>
    <t>Fluted Mirror w/Rosettes 27" x 36"</t>
  </si>
  <si>
    <t>Fluted Mirror w/Rosettes 30" x 36"</t>
  </si>
  <si>
    <t>Fluted Mirror w/Rosettes 33" x 36"</t>
  </si>
  <si>
    <t>Fluted Mirror w/Rosettes 36" x 36"</t>
  </si>
  <si>
    <t>Fluted Mirror w/Rosettes 39" x 36"</t>
  </si>
  <si>
    <t>Fluted Mirror w/Rosettes 42" x 36"</t>
  </si>
  <si>
    <t>Fluted Mirror w/Rosettes 45" x 36"</t>
  </si>
  <si>
    <t>Fluted Mirror w/Rosettes 48" x 36"</t>
  </si>
  <si>
    <t>Fluted Mirror w/Rosettes 51" x 36"</t>
  </si>
  <si>
    <t>Fluted Mirror w/Rosettes 54" x 36"</t>
  </si>
  <si>
    <t>Fluted Mirror w/Rosettes 57" x 36"</t>
  </si>
  <si>
    <t>Fluted Mirror w/Rosettes 60" x 36"</t>
  </si>
  <si>
    <t>LEG_W_C</t>
  </si>
  <si>
    <t>Island Leg Profile 2425 34.5"H</t>
  </si>
  <si>
    <t>PR_RV24_A</t>
  </si>
  <si>
    <t>Revolver / P24 - 84, 90, 96"H</t>
  </si>
  <si>
    <t>WWOS1230</t>
  </si>
  <si>
    <t>WWOS1236</t>
  </si>
  <si>
    <t>WWOS1242</t>
  </si>
  <si>
    <t>30" Wall Wine Open Shlf 12 Btl</t>
  </si>
  <si>
    <t>36" Wall Wine Open Shlf 14 Btl</t>
  </si>
  <si>
    <t>42" Wall Wine Open Shlf 16 Btl</t>
  </si>
  <si>
    <t>SR18</t>
  </si>
  <si>
    <t>SR24</t>
  </si>
  <si>
    <t>SR30</t>
  </si>
  <si>
    <t>SR36</t>
  </si>
  <si>
    <t>Stemware Rack 18"Wx12"D-3 slots</t>
  </si>
  <si>
    <t>Stemware Rack 24"Wx12"D-4 slots</t>
  </si>
  <si>
    <t>Stemware Rack 30"Wx12"D-5 slots</t>
  </si>
  <si>
    <t>Stemware Rack 36"Wx12"D-6 slots</t>
  </si>
  <si>
    <t>Cab Door Storage Tray / Each</t>
  </si>
  <si>
    <t>HACSTORTRAY6235</t>
  </si>
  <si>
    <t>HAC/544-10C-1</t>
  </si>
  <si>
    <t>HAC/4SPBD-18</t>
  </si>
  <si>
    <t>APPLYSKIN</t>
  </si>
  <si>
    <t>Install cabinet skins as Noted</t>
  </si>
  <si>
    <t>30"H Micro Cab/Butt doors-12"dp</t>
  </si>
  <si>
    <t>36"H Micro Cab/Butt doors-12"dp</t>
  </si>
  <si>
    <t>42"H Micro Cab/Butt doors-12"dp</t>
  </si>
  <si>
    <t>30"H Micro Cab/Butt doors-15"dp</t>
  </si>
  <si>
    <t>36"H Micro Cab/Butt doors-15"dp</t>
  </si>
  <si>
    <t>42"H Micro Cab/Butt doors-15"dp</t>
  </si>
  <si>
    <t>BWZ15L</t>
  </si>
  <si>
    <t>15" Base Wine w/Angled Shelf</t>
  </si>
  <si>
    <t>WWZ1548L</t>
  </si>
  <si>
    <t>WWZ1554L</t>
  </si>
  <si>
    <t>WWZ1560L</t>
  </si>
  <si>
    <t>WWZ1548GDL</t>
  </si>
  <si>
    <t>WWZ1554GDL</t>
  </si>
  <si>
    <t>WWZ1560GDL</t>
  </si>
  <si>
    <t>WWZ1548CDL</t>
  </si>
  <si>
    <t>WWZ1554CDL</t>
  </si>
  <si>
    <t>WWZ1560CDL</t>
  </si>
  <si>
    <t>WWZ1548MDL</t>
  </si>
  <si>
    <t>WWZ1554MDL</t>
  </si>
  <si>
    <t>WWZ1560MDL</t>
  </si>
  <si>
    <t>15" Wall Wine w/ Angled Shelf</t>
  </si>
  <si>
    <t>15"Wall Wine Ang Shlf Gls Door</t>
  </si>
  <si>
    <t>15"Wall Wine Ang Shlf Craftsmn</t>
  </si>
  <si>
    <t>15"Wall Wine Ang Shlf Mullion</t>
  </si>
  <si>
    <t>48"H Wall Bookshelf-2 Fxd Shlf</t>
  </si>
  <si>
    <t>ZRP_KIT</t>
  </si>
  <si>
    <t>ZSN_HF</t>
  </si>
  <si>
    <t>Touch-Up Kit</t>
  </si>
  <si>
    <t>Maple Bag Holder w/alm tray</t>
  </si>
  <si>
    <t>HAADSKKEYTRAY1</t>
  </si>
  <si>
    <t>Removable Under Sink Caddy</t>
  </si>
  <si>
    <t>WOS1212</t>
  </si>
  <si>
    <t>WOS1218</t>
  </si>
  <si>
    <t>WOS1224</t>
  </si>
  <si>
    <t>WOS1230</t>
  </si>
  <si>
    <t>WOS1236</t>
  </si>
  <si>
    <t>WOS1242</t>
  </si>
  <si>
    <t>WOS1512</t>
  </si>
  <si>
    <t>WOS1518</t>
  </si>
  <si>
    <t>WOS1524</t>
  </si>
  <si>
    <t>WOS1530</t>
  </si>
  <si>
    <t>WOS1536</t>
  </si>
  <si>
    <t>WOS1542</t>
  </si>
  <si>
    <t>WOS1812</t>
  </si>
  <si>
    <t>WOS1818</t>
  </si>
  <si>
    <t>WOS1824</t>
  </si>
  <si>
    <t>WOS1830</t>
  </si>
  <si>
    <t>WOS1836</t>
  </si>
  <si>
    <t>WOS1842</t>
  </si>
  <si>
    <t>WOS2112</t>
  </si>
  <si>
    <t>WOS2118</t>
  </si>
  <si>
    <t>WOS2124</t>
  </si>
  <si>
    <t>WOS2130</t>
  </si>
  <si>
    <t>WOS2136</t>
  </si>
  <si>
    <t>WOS2142</t>
  </si>
  <si>
    <t>WOS2412</t>
  </si>
  <si>
    <t>WOS2418</t>
  </si>
  <si>
    <t>WOS2424</t>
  </si>
  <si>
    <t>WOS2430</t>
  </si>
  <si>
    <t>WOS2436</t>
  </si>
  <si>
    <t>WOS2442</t>
  </si>
  <si>
    <t>WOS2712</t>
  </si>
  <si>
    <t>WOS2718</t>
  </si>
  <si>
    <t>WOS2724</t>
  </si>
  <si>
    <t>WOS2730</t>
  </si>
  <si>
    <t>WOS2736</t>
  </si>
  <si>
    <t>WOS2742</t>
  </si>
  <si>
    <t>WOS3012</t>
  </si>
  <si>
    <t>WOS3018</t>
  </si>
  <si>
    <t>WOS3024</t>
  </si>
  <si>
    <t>WOS3030</t>
  </si>
  <si>
    <t>WOS3036</t>
  </si>
  <si>
    <t>WOS3042</t>
  </si>
  <si>
    <t>WOS3312</t>
  </si>
  <si>
    <t>WOS3318</t>
  </si>
  <si>
    <t>WOS3324</t>
  </si>
  <si>
    <t>WOS3330</t>
  </si>
  <si>
    <t>WOS3336</t>
  </si>
  <si>
    <t>WOS3342</t>
  </si>
  <si>
    <t>WOS3612</t>
  </si>
  <si>
    <t>WOS3618</t>
  </si>
  <si>
    <t>WOS3624</t>
  </si>
  <si>
    <t>WOS3630</t>
  </si>
  <si>
    <t>WOS3636</t>
  </si>
  <si>
    <t>WOS3642</t>
  </si>
  <si>
    <t>WOS3912</t>
  </si>
  <si>
    <t>WOS3918</t>
  </si>
  <si>
    <t>WOS3924</t>
  </si>
  <si>
    <t>WOS3930</t>
  </si>
  <si>
    <t>WOS3936</t>
  </si>
  <si>
    <t>WOS3942</t>
  </si>
  <si>
    <t>WOS4212</t>
  </si>
  <si>
    <t>WOS4218</t>
  </si>
  <si>
    <t>WOS4224</t>
  </si>
  <si>
    <t>WOS4230</t>
  </si>
  <si>
    <t>WOS4236</t>
  </si>
  <si>
    <t>WOS4242</t>
  </si>
  <si>
    <t>WOS4512</t>
  </si>
  <si>
    <t>WOS4518</t>
  </si>
  <si>
    <t>WOS4524</t>
  </si>
  <si>
    <t>WOS4530</t>
  </si>
  <si>
    <t>WOS4536</t>
  </si>
  <si>
    <t>WOS4542</t>
  </si>
  <si>
    <t>WOS4812</t>
  </si>
  <si>
    <t>WOS4818</t>
  </si>
  <si>
    <t>WOS4824</t>
  </si>
  <si>
    <t>WOS4830</t>
  </si>
  <si>
    <t>WOS4836</t>
  </si>
  <si>
    <t>WOS4842</t>
  </si>
  <si>
    <t>12"W Wall Open Shelf</t>
  </si>
  <si>
    <t>12"W Wall Open Shelf-1 Adj Shlf</t>
  </si>
  <si>
    <t>12"W Wall Open Shelf-2 Adj Shlf</t>
  </si>
  <si>
    <t>12"W Wall Open Shelf-3 Adj Shlf</t>
  </si>
  <si>
    <t>15"W Wall Open Shelf</t>
  </si>
  <si>
    <t>15"W Wall Open Shelf-1 Adj Shlf</t>
  </si>
  <si>
    <t>15"W Wall Open Shelf-2 Adj Shlf</t>
  </si>
  <si>
    <t>15"W Wall Open Shelf-3 Adj Shlf</t>
  </si>
  <si>
    <t>18"W Wall Open Shelf</t>
  </si>
  <si>
    <t>18"W Wall Open Shelf-1 Adj Shlf</t>
  </si>
  <si>
    <t>18"W Wall Open Shelf-2 Adj Shlf</t>
  </si>
  <si>
    <t>18"W Wall Open Shelf-3 Adj Shlf</t>
  </si>
  <si>
    <t>21"W Wall Open Shelf</t>
  </si>
  <si>
    <t>21"W Wall Open Shelf-1 Adj Shlf</t>
  </si>
  <si>
    <t>21"W Wall Open Shelf-2 Adj Shlf</t>
  </si>
  <si>
    <t>21"W Wall Open Shelf-3 Adj Shlf</t>
  </si>
  <si>
    <t>24"W Wall Open Shelf</t>
  </si>
  <si>
    <t>24"W Wall Open Shelf-1 Adj Shlf</t>
  </si>
  <si>
    <t>24"W Wall Open Shelf-2 Adj Shlf</t>
  </si>
  <si>
    <t>24"W Wall Open Shelf-3 Adj Shlf</t>
  </si>
  <si>
    <t>27"W Wall Open Shelf</t>
  </si>
  <si>
    <t>27"W Wall Open Shelf-1 Adj Shlf</t>
  </si>
  <si>
    <t>27"W Wall Open Shelf-2 Adj Shlf</t>
  </si>
  <si>
    <t>27"W Wall Open Shelf-3 Adj Shlf</t>
  </si>
  <si>
    <t>30"W Wall Open Shelf</t>
  </si>
  <si>
    <t>30"W Wall Open Shelf-1 Adj Shlf</t>
  </si>
  <si>
    <t>30"W Wall Open Shelf-2 Adj Shlf</t>
  </si>
  <si>
    <t>30"W Wall Open Shelf-3 Adj Shlf</t>
  </si>
  <si>
    <t>33"W Wall Open Shelf</t>
  </si>
  <si>
    <t>33"W Wall Open Shelf-1 Adj Shlf</t>
  </si>
  <si>
    <t>33"W Wall Open Shelf-2 Adj Shlf</t>
  </si>
  <si>
    <t>33"W Wall Open Shelf-3 Adj Shlf</t>
  </si>
  <si>
    <t>36"W Wall Open Shelf</t>
  </si>
  <si>
    <t>36"W Wall Open Shelf-1 Adj Shlf</t>
  </si>
  <si>
    <t>36"W Wall Open Shelf-2 Adj Shlf</t>
  </si>
  <si>
    <t>36"W Wall Open Shelf-3 Adj Shlf</t>
  </si>
  <si>
    <t>39"W Wall Open Shelf</t>
  </si>
  <si>
    <t>39"W Wall Open Shelf-1 Adj Shlf</t>
  </si>
  <si>
    <t>39"W Wall Open Shelf-2 Adj Shlf</t>
  </si>
  <si>
    <t>39"W Wall Open Shelf-3 Adj Shlf</t>
  </si>
  <si>
    <t>42"W Wall Open Shelf</t>
  </si>
  <si>
    <t>42"W Wall Open Shelf-1 Adj Shlf</t>
  </si>
  <si>
    <t>42"W Wall Open Shelf-2 Adj Shlf</t>
  </si>
  <si>
    <t>42"W Wall Open Shelf-3 Adj Shlf</t>
  </si>
  <si>
    <t>45"W Wall Open Shelf</t>
  </si>
  <si>
    <t>45"W Wall Open Shelf-1 Adj Shlf</t>
  </si>
  <si>
    <t>45"W Wall Open Shelf-2 Adj Shlf</t>
  </si>
  <si>
    <t>45"W Wall Open Shelf-3 Adj Shlf</t>
  </si>
  <si>
    <t>48"W Wall Open Shelf</t>
  </si>
  <si>
    <t>48"W Wall Open Shelf-1 Adj Shlf</t>
  </si>
  <si>
    <t>48"W Wall Open Shelf-2 Adj Shlf</t>
  </si>
  <si>
    <t>48"W Wall Open Shelf-3 Adj Shlf</t>
  </si>
  <si>
    <t>DCSB1D42B</t>
  </si>
  <si>
    <t>TDCVSB36L</t>
  </si>
  <si>
    <t>36" Diag. Corner Base Cabinet</t>
  </si>
  <si>
    <t>36" Diagonal Corner Sink Base</t>
  </si>
  <si>
    <t>42" Diagonal Corner Sink Base</t>
  </si>
  <si>
    <t>42" Diag Crnr Sink Base/Butt drs</t>
  </si>
  <si>
    <t>30"H Wall Bookshelf-1 Fxd Shlf</t>
  </si>
  <si>
    <t>42"H Wall Bookshelf-2 Fxd Shlf</t>
  </si>
  <si>
    <t>84"H Closet Shelf Organizer-15"D</t>
  </si>
  <si>
    <t>HAABROVLCHR</t>
  </si>
  <si>
    <t>HAABROVLCHRSUPC</t>
  </si>
  <si>
    <t>HAABROVLCHRSUP</t>
  </si>
  <si>
    <t>ZSCM635MMPANHD</t>
  </si>
  <si>
    <t>HAAOVLENDPLG21</t>
  </si>
  <si>
    <t>Chrome Oval Closet Rod End Support</t>
  </si>
  <si>
    <t>Chrome Oval Center Closet Rod Support</t>
  </si>
  <si>
    <t>Oval Closet Rod End Plug</t>
  </si>
  <si>
    <t>Wood Shelf End Support</t>
  </si>
  <si>
    <t>Chrome Oval Closet Bar-8' section</t>
  </si>
  <si>
    <t>HAASHLFENDSUP22</t>
  </si>
  <si>
    <t>21" Utility Base w/Trays</t>
  </si>
  <si>
    <t>36" Utility Base w/Trays, Hamper</t>
  </si>
  <si>
    <t>D2B36T</t>
  </si>
  <si>
    <t>36" 2-Drwr Base w/2 Roll-out trays</t>
  </si>
  <si>
    <t>B18PPFHL</t>
  </si>
  <si>
    <t>B36PPFHB</t>
  </si>
  <si>
    <t>18" Base-Pots/Pans Full Ht Dr</t>
  </si>
  <si>
    <t>36" Base-Pots/Pans Full Ht Dr</t>
  </si>
  <si>
    <t>BPC_SUSAN_C</t>
  </si>
  <si>
    <t>WFDE312L</t>
  </si>
  <si>
    <t>WFDE318L</t>
  </si>
  <si>
    <t>WFDE324L</t>
  </si>
  <si>
    <t>WFDE330L</t>
  </si>
  <si>
    <t>WFDE336L</t>
  </si>
  <si>
    <t>WFDE342L</t>
  </si>
  <si>
    <t>WFDE348L</t>
  </si>
  <si>
    <t>WFDE360L</t>
  </si>
  <si>
    <t xml:space="preserve">Vintage Package 15% upcharge  </t>
  </si>
  <si>
    <t xml:space="preserve">Rustic Package 20% upcharge   </t>
  </si>
  <si>
    <t>1/4" x 4' x 8' (Full Sheet)Bead bd</t>
  </si>
  <si>
    <t>VIBOTRAY15W</t>
  </si>
  <si>
    <t>VIBOTRAY18W</t>
  </si>
  <si>
    <t>VIBOTRAY21W</t>
  </si>
  <si>
    <t>VIBOTRAY24W</t>
  </si>
  <si>
    <t>D2B24T</t>
  </si>
  <si>
    <t>D2B27T</t>
  </si>
  <si>
    <t>D2B30T</t>
  </si>
  <si>
    <t>D2B33T</t>
  </si>
  <si>
    <t>24" 2-Drwr Base w/2 Roll-out trays</t>
  </si>
  <si>
    <t>27" 2-Drwr Base w/2 Roll-out trays</t>
  </si>
  <si>
    <t>30" 2-Drwr Base w/2 Roll-out trays</t>
  </si>
  <si>
    <t>33" 2-Drwr Base w/2 Roll-out trays</t>
  </si>
  <si>
    <t>B1D39B</t>
  </si>
  <si>
    <t>W3930B</t>
  </si>
  <si>
    <t>W3936B</t>
  </si>
  <si>
    <t>W3942B</t>
  </si>
  <si>
    <t>BPC33L</t>
  </si>
  <si>
    <t>33" Base Pie Cut w/ shelf</t>
  </si>
  <si>
    <t>BFO6ASL_A</t>
  </si>
  <si>
    <t>BFO6SPL_A</t>
  </si>
  <si>
    <t>BFO6ASL_B</t>
  </si>
  <si>
    <t>BFO6ASL_C</t>
  </si>
  <si>
    <t>BFO6SPL_B</t>
  </si>
  <si>
    <t>BFO6SPL_C</t>
  </si>
  <si>
    <t>6" Bs Org, Adj.Shelf,1/2 leg A</t>
  </si>
  <si>
    <t>6" Bs Org, Adj.Shelf,1/2 leg B</t>
  </si>
  <si>
    <t>6" Bs Org, Adj.Shelf,1/2 leg C</t>
  </si>
  <si>
    <t>SB1D39B</t>
  </si>
  <si>
    <t>39" Sink Base 1 drw/Butt doors</t>
  </si>
  <si>
    <t>39" Base 1 drawer/butt doors</t>
  </si>
  <si>
    <t>WWOS630</t>
  </si>
  <si>
    <t>WWOS636</t>
  </si>
  <si>
    <t>WWOS642</t>
  </si>
  <si>
    <t>30" Wall Wine Open Shlf 6 Btl</t>
  </si>
  <si>
    <t>36" Wall Wine Open Shlf 7 Btl</t>
  </si>
  <si>
    <t>42" Wall Wine Open Shlf 8 Btl</t>
  </si>
  <si>
    <t>BWOS6</t>
  </si>
  <si>
    <t>6"W Base Wine Open Shlf 6 Btls</t>
  </si>
  <si>
    <t>BWOS12</t>
  </si>
  <si>
    <t>12"W Base Wine Open Shlf 12 Btls</t>
  </si>
  <si>
    <t>3/4UBFFEPR</t>
  </si>
  <si>
    <t>3/4UBFFEPL</t>
  </si>
  <si>
    <t>3/4UWFFEPR</t>
  </si>
  <si>
    <t>3/4UWFFEPL</t>
  </si>
  <si>
    <t>3/4UTFFEPR</t>
  </si>
  <si>
    <t>3/4UTFFEPL</t>
  </si>
  <si>
    <t>3/4UVFFEPR</t>
  </si>
  <si>
    <t>3/4UVFFEPL</t>
  </si>
  <si>
    <t>1/2UBIEPR</t>
  </si>
  <si>
    <t>1/2UBIEPL</t>
  </si>
  <si>
    <t>1/2UWIEPR</t>
  </si>
  <si>
    <t>1/2UWIEPL</t>
  </si>
  <si>
    <t>1/2UTIEPR</t>
  </si>
  <si>
    <t>1/2UTIEPL</t>
  </si>
  <si>
    <t>1/2UVIEPR</t>
  </si>
  <si>
    <t>1/2UVIEPL</t>
  </si>
  <si>
    <t>36" Base Corner Blind Left</t>
  </si>
  <si>
    <t>39" Base Corner Blind Left</t>
  </si>
  <si>
    <t>42" Base Corner Blind Left</t>
  </si>
  <si>
    <t>45" Base Corner Blind Left</t>
  </si>
  <si>
    <t>48" Base Corner Blind Left</t>
  </si>
  <si>
    <t>BC36L</t>
  </si>
  <si>
    <t>BC39L</t>
  </si>
  <si>
    <t>BC42L</t>
  </si>
  <si>
    <t>BC45L</t>
  </si>
  <si>
    <t>BC48L</t>
  </si>
  <si>
    <t>PANTRYTRAY4</t>
  </si>
  <si>
    <t>HACSPCWALDR15</t>
  </si>
  <si>
    <t>HACSPCWALDR18</t>
  </si>
  <si>
    <t>HACSPCWALDR21</t>
  </si>
  <si>
    <t>Adj Door Mounted Spice Rack</t>
  </si>
  <si>
    <t xml:space="preserve"> </t>
  </si>
  <si>
    <t>Haywood 5pc Shaker</t>
  </si>
  <si>
    <t>Hamilton Wide Rail Shaker</t>
  </si>
  <si>
    <t>Payton Pillowtop Miter</t>
  </si>
  <si>
    <t>SELLING FACTOR</t>
  </si>
  <si>
    <t>Studio Slab</t>
  </si>
  <si>
    <t>Caldwell Solid Raised Panel</t>
  </si>
  <si>
    <t>Duvall</t>
  </si>
  <si>
    <t>Hamilton</t>
  </si>
  <si>
    <t>Payton</t>
  </si>
  <si>
    <t>Chelsea</t>
  </si>
  <si>
    <t>Full overlay</t>
  </si>
  <si>
    <t>SPECIES</t>
  </si>
  <si>
    <t>OVERLAY TYPE</t>
  </si>
  <si>
    <t>DOOR STYLE</t>
  </si>
  <si>
    <t>PCS IN JOB</t>
  </si>
  <si>
    <t>DATE</t>
  </si>
  <si>
    <t>PRICING RECAP</t>
  </si>
  <si>
    <t>1SW/</t>
  </si>
  <si>
    <t>2SW/</t>
  </si>
  <si>
    <t>3SW/</t>
  </si>
  <si>
    <t>1SG/</t>
  </si>
  <si>
    <t>2SG/</t>
  </si>
  <si>
    <t>3SG/</t>
  </si>
  <si>
    <t>W4818</t>
  </si>
  <si>
    <t>18"H Wall Cabinet</t>
  </si>
  <si>
    <t>W4530</t>
  </si>
  <si>
    <t>W4536</t>
  </si>
  <si>
    <t>W4542</t>
  </si>
  <si>
    <t>W3315B</t>
  </si>
  <si>
    <t>W3615B</t>
  </si>
  <si>
    <t>W3915B</t>
  </si>
  <si>
    <t>W3021B</t>
  </si>
  <si>
    <t>21"H Wall Cabinet/Butt doors</t>
  </si>
  <si>
    <t>W3321B</t>
  </si>
  <si>
    <t>W3621B</t>
  </si>
  <si>
    <t>W3921B</t>
  </si>
  <si>
    <t>LWWR3018</t>
  </si>
  <si>
    <t>LWWR3618</t>
  </si>
  <si>
    <t>LWWR361824</t>
  </si>
  <si>
    <t>LWWR3918</t>
  </si>
  <si>
    <t>LWWR3621</t>
  </si>
  <si>
    <t>LWWR3921</t>
  </si>
  <si>
    <t>LWWR392124</t>
  </si>
  <si>
    <t>LWWR3024</t>
  </si>
  <si>
    <t>LWWR362124</t>
  </si>
  <si>
    <t>LWWR362424</t>
  </si>
  <si>
    <t>LWWR3924</t>
  </si>
  <si>
    <t>LWWR392424</t>
  </si>
  <si>
    <t>B45</t>
  </si>
  <si>
    <t xml:space="preserve">45" Base </t>
  </si>
  <si>
    <t>SB45</t>
  </si>
  <si>
    <t>45" Sink Base</t>
  </si>
  <si>
    <t>D3B12</t>
  </si>
  <si>
    <t>12" 3-Drawer Base</t>
  </si>
  <si>
    <t>DB27</t>
  </si>
  <si>
    <t>27" Drawer Base</t>
  </si>
  <si>
    <t>BPEP6</t>
  </si>
  <si>
    <t>6" Base Pilaster 2-Panel</t>
  </si>
  <si>
    <t>BPEP6NT</t>
  </si>
  <si>
    <t>6" Base Pilaster 2-Pnl No Toe</t>
  </si>
  <si>
    <t>WOSC1248</t>
  </si>
  <si>
    <t>48"H Wall Open Shlf Ctrtop Cab</t>
  </si>
  <si>
    <t>WOSC1548</t>
  </si>
  <si>
    <t>WOSC1848</t>
  </si>
  <si>
    <t>WOSC2148</t>
  </si>
  <si>
    <t>WOSC2448</t>
  </si>
  <si>
    <t>WOSC2748</t>
  </si>
  <si>
    <t>WOSC3048</t>
  </si>
  <si>
    <t>WOSC3348</t>
  </si>
  <si>
    <t>WOSC3648</t>
  </si>
  <si>
    <t>WOSC3948</t>
  </si>
  <si>
    <t>WOSC4248</t>
  </si>
  <si>
    <t>WOSC4548</t>
  </si>
  <si>
    <t>WOSC4848</t>
  </si>
  <si>
    <t>WOSC1254</t>
  </si>
  <si>
    <t>54"H Wall Open Shlf Ctrtop Cab</t>
  </si>
  <si>
    <t>WOSC1554</t>
  </si>
  <si>
    <t>WOSC1854</t>
  </si>
  <si>
    <t>WOSC2154</t>
  </si>
  <si>
    <t>WOSC2454</t>
  </si>
  <si>
    <t>WOSC2754</t>
  </si>
  <si>
    <t>WOSC3054</t>
  </si>
  <si>
    <t>WOSC3354</t>
  </si>
  <si>
    <t>WOSC3654</t>
  </si>
  <si>
    <t>WOSC3954</t>
  </si>
  <si>
    <t>WOSC4254</t>
  </si>
  <si>
    <t>WOSC4554</t>
  </si>
  <si>
    <t>WOSC4854</t>
  </si>
  <si>
    <t>WOSC1260</t>
  </si>
  <si>
    <t>60"H Wall Open Shlf Ctrtop Cab</t>
  </si>
  <si>
    <t>WOSC1560</t>
  </si>
  <si>
    <t>WOSC1860</t>
  </si>
  <si>
    <t>WOSC2160</t>
  </si>
  <si>
    <t>WOSC2460</t>
  </si>
  <si>
    <t>WOSC2760</t>
  </si>
  <si>
    <t>WOSC3060</t>
  </si>
  <si>
    <t>WOSC3360</t>
  </si>
  <si>
    <t>WOSC3660</t>
  </si>
  <si>
    <t>WOSC3960</t>
  </si>
  <si>
    <t>WOSC4260</t>
  </si>
  <si>
    <t>WOSC4560</t>
  </si>
  <si>
    <t>WOSC4860</t>
  </si>
  <si>
    <t>WOSC1248B</t>
  </si>
  <si>
    <t>48"H WOSC w/ Beadboard Back</t>
  </si>
  <si>
    <t>WOSC1548B</t>
  </si>
  <si>
    <t>WOSC1848B</t>
  </si>
  <si>
    <t>WOSC2148B</t>
  </si>
  <si>
    <t>WOSC2448B</t>
  </si>
  <si>
    <t>WOSC2748B</t>
  </si>
  <si>
    <t>WOSC3048B</t>
  </si>
  <si>
    <t>WOSC3348B</t>
  </si>
  <si>
    <t>WOSC3648B</t>
  </si>
  <si>
    <t>WOSC3948B</t>
  </si>
  <si>
    <t>WOSC4248B</t>
  </si>
  <si>
    <t>WOSC4548B</t>
  </si>
  <si>
    <t>WOSC4848B</t>
  </si>
  <si>
    <t>WOSC1254B</t>
  </si>
  <si>
    <t>54"H WOSC w/ Beadboard Back</t>
  </si>
  <si>
    <t>WOSC1554B</t>
  </si>
  <si>
    <t>WOSC1854B</t>
  </si>
  <si>
    <t>WOSC2154B</t>
  </si>
  <si>
    <t>WOSC2454B</t>
  </si>
  <si>
    <t>WOSC2754B</t>
  </si>
  <si>
    <t>WOSC3054B</t>
  </si>
  <si>
    <t>WOSC3354B</t>
  </si>
  <si>
    <t>WOSC3654B</t>
  </si>
  <si>
    <t>WOSC3954B</t>
  </si>
  <si>
    <t>WOSC4254B</t>
  </si>
  <si>
    <t>WOSC4554B</t>
  </si>
  <si>
    <t>WOSC4854B</t>
  </si>
  <si>
    <t>WOSC1260B</t>
  </si>
  <si>
    <t>60"H WOSC w/ Beadboard Back</t>
  </si>
  <si>
    <t>WOSC1560B</t>
  </si>
  <si>
    <t>WOSC1860B</t>
  </si>
  <si>
    <t>WOSC2160B</t>
  </si>
  <si>
    <t>WOSC2460B</t>
  </si>
  <si>
    <t>WOSC2760B</t>
  </si>
  <si>
    <t>WOSC3060B</t>
  </si>
  <si>
    <t>WOSC3360B</t>
  </si>
  <si>
    <t>WOSC3660B</t>
  </si>
  <si>
    <t>WOSC3960B</t>
  </si>
  <si>
    <t>WOSC4260B</t>
  </si>
  <si>
    <t>WOSC4560B</t>
  </si>
  <si>
    <t>WOSC4860B</t>
  </si>
  <si>
    <t>LEG_W_D</t>
  </si>
  <si>
    <t>SEEDYGLASS</t>
  </si>
  <si>
    <t>Sample Front</t>
  </si>
  <si>
    <t>SAMFRT1523</t>
  </si>
  <si>
    <t>SAMMINI</t>
  </si>
  <si>
    <t>Sample Base Cabinet</t>
  </si>
  <si>
    <t>SAMMINI15_F</t>
  </si>
  <si>
    <t>Sample Base Cabinet Full OL</t>
  </si>
  <si>
    <t>Essex</t>
  </si>
  <si>
    <t>Metro Slab</t>
  </si>
  <si>
    <t>2PZP</t>
  </si>
  <si>
    <t>2PZO</t>
  </si>
  <si>
    <t>2MZ_</t>
  </si>
  <si>
    <t>2TZ_</t>
  </si>
  <si>
    <t>2GZ_</t>
  </si>
  <si>
    <t>2PZ/</t>
  </si>
  <si>
    <t>2ME/</t>
  </si>
  <si>
    <t>2TE/</t>
  </si>
  <si>
    <t>2GE/</t>
  </si>
  <si>
    <t>2PZ_</t>
  </si>
  <si>
    <r>
      <t xml:space="preserve">Haywood </t>
    </r>
    <r>
      <rPr>
        <b/>
        <sz val="12"/>
        <rFont val="Eras Medium ITC"/>
        <family val="2"/>
      </rPr>
      <t>5pc Shaker</t>
    </r>
  </si>
  <si>
    <r>
      <t xml:space="preserve">Hamilton </t>
    </r>
    <r>
      <rPr>
        <b/>
        <sz val="12"/>
        <rFont val="Eras Medium ITC"/>
        <family val="2"/>
      </rPr>
      <t>Wide Rail Shaker</t>
    </r>
  </si>
  <si>
    <r>
      <t xml:space="preserve">Payton </t>
    </r>
    <r>
      <rPr>
        <b/>
        <sz val="12"/>
        <rFont val="Eras Medium ITC"/>
        <family val="2"/>
      </rPr>
      <t>Pillowtop Miter</t>
    </r>
  </si>
  <si>
    <r>
      <t xml:space="preserve">Denton    </t>
    </r>
    <r>
      <rPr>
        <b/>
        <sz val="10"/>
        <rFont val="Eras Medium ITC"/>
        <family val="2"/>
      </rPr>
      <t>Picture Frame</t>
    </r>
    <r>
      <rPr>
        <b/>
        <sz val="12"/>
        <rFont val="Eras Medium ITC"/>
        <family val="2"/>
      </rPr>
      <t xml:space="preserve">      </t>
    </r>
    <r>
      <rPr>
        <b/>
        <sz val="16"/>
        <rFont val="Eras Medium ITC"/>
        <family val="2"/>
      </rPr>
      <t>Cortland</t>
    </r>
    <r>
      <rPr>
        <b/>
        <sz val="12"/>
        <rFont val="Eras Medium ITC"/>
        <family val="2"/>
      </rPr>
      <t xml:space="preserve">    5pc Shaker</t>
    </r>
  </si>
  <si>
    <t>N/A</t>
  </si>
  <si>
    <t>18"H Latt. Wall Wine Rack 17 Btls</t>
  </si>
  <si>
    <t>18"H Latt. Wall Wine Rack 23 Btls</t>
  </si>
  <si>
    <t>21"H Latt. Wall Wine Rack 23 Btls</t>
  </si>
  <si>
    <t>21"H Latt. Wall Wine Rack 27 Btls</t>
  </si>
  <si>
    <t>24"H Latt. Wall Wine Rack 8 Btls</t>
  </si>
  <si>
    <t>24"H Latt. Wall Wine Rack 17 Btls</t>
  </si>
  <si>
    <t>24"H Latt. Wall Wine Rack 23 Btls</t>
  </si>
  <si>
    <t>24"H Latt. Wall Wine Rack 27 Btls</t>
  </si>
  <si>
    <t>36"H Latt. Wall Wine Rack 14 Btls</t>
  </si>
  <si>
    <t>D3BKB24</t>
  </si>
  <si>
    <t>FVS35_A</t>
  </si>
  <si>
    <t>35" Furniture Vanity Single"A"</t>
  </si>
  <si>
    <t>FVS41_A</t>
  </si>
  <si>
    <t>41" Furniture Vanity Single"A"</t>
  </si>
  <si>
    <t>FVS58_A</t>
  </si>
  <si>
    <t>58" Furniture Vanity Single"A"</t>
  </si>
  <si>
    <t>DDEFV_A</t>
  </si>
  <si>
    <t>DLX Door End -all Furn Van "A"</t>
  </si>
  <si>
    <r>
      <t xml:space="preserve">Screw for Above </t>
    </r>
    <r>
      <rPr>
        <i/>
        <sz val="12"/>
        <rFont val="Arial"/>
        <family val="2"/>
      </rPr>
      <t>(not pictured)</t>
    </r>
  </si>
  <si>
    <t>PE1296UC</t>
  </si>
  <si>
    <t>1/4" x 12" x 96" (UnderCab Skin)</t>
  </si>
  <si>
    <t>PE1596UC</t>
  </si>
  <si>
    <t>1/4" x 15" x 96" (UnderCab Skin)</t>
  </si>
  <si>
    <t>PE2496UC</t>
  </si>
  <si>
    <t>1/4" x 24" x 96" (UnderCab Skin)</t>
  </si>
  <si>
    <t>ADDORG24_B</t>
  </si>
  <si>
    <t>WTH2412</t>
  </si>
  <si>
    <t>WTH2712</t>
  </si>
  <si>
    <t>WTH3012</t>
  </si>
  <si>
    <t>WTH3312</t>
  </si>
  <si>
    <t>WTH3612</t>
  </si>
  <si>
    <t>WTH2418</t>
  </si>
  <si>
    <t>18"H Wall Top Hinge Door</t>
  </si>
  <si>
    <t>WTH2718</t>
  </si>
  <si>
    <t>WTH3018</t>
  </si>
  <si>
    <t>WTH3318</t>
  </si>
  <si>
    <t>WTH3618</t>
  </si>
  <si>
    <t>WTH2424</t>
  </si>
  <si>
    <t>24"H Wall Top Hinge Door</t>
  </si>
  <si>
    <t>WTH2724</t>
  </si>
  <si>
    <t>WTH3024</t>
  </si>
  <si>
    <t>WTH3324</t>
  </si>
  <si>
    <t>WTH3624</t>
  </si>
  <si>
    <t>FOW312</t>
  </si>
  <si>
    <t>Filler Overlay Wall 2-1/2" x 11-1/2"</t>
  </si>
  <si>
    <t>FOW318</t>
  </si>
  <si>
    <t>Filler Overlay Wall 2-1/2" x 17-1/2"</t>
  </si>
  <si>
    <t>FOW324</t>
  </si>
  <si>
    <t>Filler Overlay Wall 2-1/2" x 23-1/2"</t>
  </si>
  <si>
    <t>FOW330</t>
  </si>
  <si>
    <t>Filler Overlay Wall 2-1/2" x 29-1/2"</t>
  </si>
  <si>
    <t>FOW336</t>
  </si>
  <si>
    <t>Filler Overlay Wall 2-1/2" x 35-1/2"</t>
  </si>
  <si>
    <t>FOW342</t>
  </si>
  <si>
    <t>Filler Overlay Wall 2-1/2" x 41-1/2"</t>
  </si>
  <si>
    <t>FOW612</t>
  </si>
  <si>
    <t>Filler Overlay Wall 5-1/2" x 11-1/2"</t>
  </si>
  <si>
    <t>FOW618</t>
  </si>
  <si>
    <t>Filler Overlay Wall 5-1/2" x 17-1/2"</t>
  </si>
  <si>
    <t>FOW624</t>
  </si>
  <si>
    <t>Filler Overlay Wall 5-1/2" x 23-1/2"</t>
  </si>
  <si>
    <t>FOW630</t>
  </si>
  <si>
    <t>Filler Overlay Wall 5-1/2" x 29-1/2"</t>
  </si>
  <si>
    <t>FOW636</t>
  </si>
  <si>
    <t>Filler Overlay Wall 5-1/2" x 35-1/2"</t>
  </si>
  <si>
    <t>FOW642</t>
  </si>
  <si>
    <t>Filler Overlay Wall 5-1/2" x 41-1/2"</t>
  </si>
  <si>
    <t>FOB3</t>
  </si>
  <si>
    <t>Filler Overlay Base 2-1/2" x 29-1/2"</t>
  </si>
  <si>
    <t>FOB6</t>
  </si>
  <si>
    <t>Filler Overlay Base 5-1/2" x 29-1/2"</t>
  </si>
  <si>
    <t>FOV3</t>
  </si>
  <si>
    <t>Filler Overlay Van. 2-1/2" x 25-1/2"</t>
  </si>
  <si>
    <t>FOV6</t>
  </si>
  <si>
    <t>Filler Overlay Van. 5-1/2" x 25-1/2"</t>
  </si>
  <si>
    <t>BASE_5.25</t>
  </si>
  <si>
    <t>5-1/4" Base Moldin</t>
  </si>
  <si>
    <t>COVECROWN</t>
  </si>
  <si>
    <t>Cove Crown Molding</t>
  </si>
  <si>
    <t>STRGHTCROWN</t>
  </si>
  <si>
    <t>Straight crown Molding</t>
  </si>
  <si>
    <t>OUTSIDE_1</t>
  </si>
  <si>
    <t>1" Outside Corner Molding</t>
  </si>
  <si>
    <t>SCRIBE_1</t>
  </si>
  <si>
    <t>1" Scribe Molding</t>
  </si>
  <si>
    <t>BATTEN_1.25</t>
  </si>
  <si>
    <t>1-1/4" Batten Molding</t>
  </si>
  <si>
    <t>PLAMSHTXXX48</t>
  </si>
  <si>
    <t>PLAMSHTXXX442</t>
  </si>
  <si>
    <t>PNORSHTXXX48</t>
  </si>
  <si>
    <t>PPSASHTXXX48</t>
  </si>
  <si>
    <t>BPSAR</t>
  </si>
  <si>
    <t>BPSAL</t>
  </si>
  <si>
    <t>WPSAR</t>
  </si>
  <si>
    <t>WPSAL</t>
  </si>
  <si>
    <t>TPSAR</t>
  </si>
  <si>
    <t>TPSAL</t>
  </si>
  <si>
    <t>VPSAR</t>
  </si>
  <si>
    <t>VPSAL</t>
  </si>
  <si>
    <t>HAC/NCHTSHLD_A</t>
  </si>
  <si>
    <t>Heat Shield Pair-Almond</t>
  </si>
  <si>
    <t>HAC/NCHTSHLD_B</t>
  </si>
  <si>
    <t>Heat Shield Pair-Black</t>
  </si>
  <si>
    <t>HAC/NCHTSHLD_W</t>
  </si>
  <si>
    <t>Heat Shield Pair-White</t>
  </si>
  <si>
    <t>Slab</t>
  </si>
  <si>
    <t>Metro Matte</t>
  </si>
  <si>
    <t>Metro Gloss</t>
  </si>
  <si>
    <t>Job Reference:</t>
  </si>
  <si>
    <t>Customer Name:</t>
  </si>
  <si>
    <t>Duval 7pc Shaker</t>
  </si>
  <si>
    <t>Griffin Square Rsd Pnl</t>
  </si>
  <si>
    <t>Rustic Finish</t>
  </si>
  <si>
    <t>Glazing</t>
  </si>
  <si>
    <t>Standard Paints</t>
  </si>
  <si>
    <t>Custom Paints</t>
  </si>
  <si>
    <t>Percentage Upgrade Options</t>
  </si>
  <si>
    <t>Picture Frame</t>
  </si>
  <si>
    <t>Metro Textured</t>
  </si>
  <si>
    <t>Vintage Package</t>
  </si>
  <si>
    <t>Cottage Package</t>
  </si>
  <si>
    <t>Included</t>
  </si>
  <si>
    <t>Standard overlay</t>
  </si>
  <si>
    <t>NAME</t>
  </si>
  <si>
    <t>7 pc Shaker</t>
  </si>
  <si>
    <t>Sq. Raised Panel</t>
  </si>
  <si>
    <t>Wide Rail Shaker</t>
  </si>
  <si>
    <t>Pillowtop Miter</t>
  </si>
  <si>
    <t xml:space="preserve">Plywood slab </t>
  </si>
  <si>
    <t>Quote Summary</t>
  </si>
  <si>
    <t>style #</t>
  </si>
  <si>
    <t>METRO Slab</t>
  </si>
  <si>
    <t>Lam/Mpl</t>
  </si>
  <si>
    <t>Cabinets</t>
  </si>
  <si>
    <t>Upgrades</t>
  </si>
  <si>
    <t>FOT384</t>
  </si>
  <si>
    <t>FOT390</t>
  </si>
  <si>
    <t>FOT396</t>
  </si>
  <si>
    <t>FOT684</t>
  </si>
  <si>
    <t>FOT690</t>
  </si>
  <si>
    <t>FOT696</t>
  </si>
  <si>
    <t>WLC2433B</t>
  </si>
  <si>
    <t>33"H Wall Lav Cab w/ butt doors</t>
  </si>
  <si>
    <t>BASE_4.5_B</t>
  </si>
  <si>
    <t>Base Molding 4.5- B"</t>
  </si>
  <si>
    <t>CROWN_G</t>
  </si>
  <si>
    <t>Traditional Lrg Crown 3-7/32"</t>
  </si>
  <si>
    <t>COTTAGE</t>
  </si>
  <si>
    <t xml:space="preserve">Cottage Package 15% upcharge  </t>
  </si>
  <si>
    <t>Instructions</t>
  </si>
  <si>
    <t>Quote Worksheet</t>
  </si>
  <si>
    <t>Only Fields in Yellow may be edited</t>
  </si>
  <si>
    <t>Enter Customer Name and Job Reference if desired</t>
  </si>
  <si>
    <t>Enter a Quantity for each cabinet or part</t>
  </si>
  <si>
    <t>Today's date is displayed automatically</t>
  </si>
  <si>
    <t xml:space="preserve">Enter Individual cabinets and parts under "Legacy Item No." </t>
  </si>
  <si>
    <t>Pricing Recap Worksheet</t>
  </si>
  <si>
    <t>This page has no fields that may be edited.</t>
  </si>
  <si>
    <t xml:space="preserve">If printed, it will show all of the pricing in all styles, </t>
  </si>
  <si>
    <t>When saving, perform a 'Save As" to leave the original file intact.</t>
  </si>
  <si>
    <t>This Workbook has been saved as a version of Excel that is compatible with Excel '97-2003, but also works with Excel 2010.</t>
  </si>
  <si>
    <t>If you get a compatibility check alert upon saving, it is OK to ignore, no known issues have presented.</t>
  </si>
  <si>
    <t>* For quoting purposes only, subject to published list prices in effect at the time of order.</t>
  </si>
  <si>
    <t>B12FHL</t>
  </si>
  <si>
    <t>B15FHL</t>
  </si>
  <si>
    <t>B21FHL</t>
  </si>
  <si>
    <t>B24FHL</t>
  </si>
  <si>
    <t>12" Base -Full Ht. Dr.</t>
  </si>
  <si>
    <t>15" Base -Full Ht. Dr.</t>
  </si>
  <si>
    <t>21" Base -Full Ht. Dr.</t>
  </si>
  <si>
    <t>24" Base -Full Ht. Dr.</t>
  </si>
  <si>
    <t>B9FHSR</t>
  </si>
  <si>
    <t>B12FHSR</t>
  </si>
  <si>
    <t>B9FH w/ Pull Out Spice Rack</t>
  </si>
  <si>
    <t>B12FH w/ Pull Out Spice Rack</t>
  </si>
  <si>
    <t>B24FHB</t>
  </si>
  <si>
    <t>B27FHB</t>
  </si>
  <si>
    <t>B30FHB</t>
  </si>
  <si>
    <t>B33FHB</t>
  </si>
  <si>
    <t>B39FHB</t>
  </si>
  <si>
    <t>24" Base -Full Ht./Butt Doors</t>
  </si>
  <si>
    <t>27" Base -Full Ht./Butt Doors</t>
  </si>
  <si>
    <t>30" Base -Full Ht./Butt Doors</t>
  </si>
  <si>
    <t>39" Base -Full Ht./Butt Doors</t>
  </si>
  <si>
    <t>33" Base -Full Ht./Butt Doors</t>
  </si>
  <si>
    <t>B42FH</t>
  </si>
  <si>
    <t>B45FH</t>
  </si>
  <si>
    <t>B48FH</t>
  </si>
  <si>
    <t>42" Base -Full Ht./Double Doors</t>
  </si>
  <si>
    <t>45" Base -Full Ht./Double Doors</t>
  </si>
  <si>
    <t>48" Base -Full Ht./Double Doors</t>
  </si>
  <si>
    <t>B48FHB</t>
  </si>
  <si>
    <t>48" Base -Full Ht. Double/Butt Door</t>
  </si>
  <si>
    <t>FLUSHTOE</t>
  </si>
  <si>
    <t>Install Flush Toe Kick</t>
  </si>
  <si>
    <t>This workbook is to be opened as "Read-only". To save a quote perform a "save-as"</t>
  </si>
  <si>
    <t>LEG_H_D</t>
  </si>
  <si>
    <t>LEG_I_D</t>
  </si>
  <si>
    <t>LEG_O_D</t>
  </si>
  <si>
    <t>Leg P217 6"x3"x34.5"H - Half</t>
  </si>
  <si>
    <t>Leg P217 3"x3"x34.5"H - Inside</t>
  </si>
  <si>
    <t>Leg P217 6"x6"x34.5"H - Outside</t>
  </si>
  <si>
    <t>Leg P217 6"x6"x34.5"H - Whole</t>
  </si>
  <si>
    <t xml:space="preserve">Before entering any information in the Quote Worksheet, you should perform a "Save As", </t>
  </si>
  <si>
    <t xml:space="preserve">change the file name slightly, and save the file somewhere on your hard-drive. </t>
  </si>
  <si>
    <t xml:space="preserve">This newly saved file should no longer require a password to open. Use this file to start each new quote.  </t>
  </si>
  <si>
    <t xml:space="preserve">Whether it prompts for a password or not, your should open the file as read only to keep your blank copy intact. </t>
  </si>
  <si>
    <t>After filling in the information for a quote, you should perform another "Save as", giving the file a name and location that you will use to identify customer quotes.</t>
  </si>
  <si>
    <t>You may now delete the original, downloaded copy or the Legacy Quote Program from your computer.</t>
  </si>
  <si>
    <t>BPC_SUSAN_D</t>
  </si>
  <si>
    <t>Install Susan 2 Wood Swivel Shlvs</t>
  </si>
  <si>
    <t>TOEDRAWER15</t>
  </si>
  <si>
    <t>TOEDRAWER18</t>
  </si>
  <si>
    <t>TOEDRAWER21</t>
  </si>
  <si>
    <t>TOEDRAWER24</t>
  </si>
  <si>
    <t>Inst. Toekick Drawer on 21"D Cab</t>
  </si>
  <si>
    <t>Inst. Toekick Drawer on 24"D Cab</t>
  </si>
  <si>
    <t>BASETRAY242</t>
  </si>
  <si>
    <t>BASETRAY243</t>
  </si>
  <si>
    <t>Set of 2 Adjustable Roll-Out Trays</t>
  </si>
  <si>
    <t>Set of 3 Adjustable Roll-Out Trays</t>
  </si>
  <si>
    <t>Set of 4 Adjustable Roll-Out Trays</t>
  </si>
  <si>
    <t>NOTOE</t>
  </si>
  <si>
    <t>TOELOOSE</t>
  </si>
  <si>
    <t>Remove Standard Toekick</t>
  </si>
  <si>
    <t>Build &amp; Ship-loose Toe Box</t>
  </si>
  <si>
    <t>FSB36B</t>
  </si>
  <si>
    <t>36" Farm Sink Base /Butt Doors</t>
  </si>
  <si>
    <t>VB12FHL</t>
  </si>
  <si>
    <t>12" Vanity Base w/Full Ht door</t>
  </si>
  <si>
    <t>VB15FHL</t>
  </si>
  <si>
    <t>15" Vanity Base w/Full Ht door</t>
  </si>
  <si>
    <t>VB18FHL</t>
  </si>
  <si>
    <t>18" Vanity Base w/Full Ht door</t>
  </si>
  <si>
    <t>VB21FHL</t>
  </si>
  <si>
    <t>21" Vanity Base w/Full Ht door</t>
  </si>
  <si>
    <t>VB24FHL</t>
  </si>
  <si>
    <t>24" Vanity Base w/Full Ht door</t>
  </si>
  <si>
    <t>TVB12FHL</t>
  </si>
  <si>
    <t>12" Tall Van Base w/Full Ht Door</t>
  </si>
  <si>
    <t>TVB15FHL</t>
  </si>
  <si>
    <t>15" Tall Van Base w/Full Ht Door</t>
  </si>
  <si>
    <t>TVB18FHL</t>
  </si>
  <si>
    <t>18" Tall Van Base w/Full Ht Door</t>
  </si>
  <si>
    <t>TVB21FHL</t>
  </si>
  <si>
    <t>21" Tall Van Base w/Full Ht Door</t>
  </si>
  <si>
    <t>TVB24FHL</t>
  </si>
  <si>
    <t>24" Tall Van Base w/Full Ht Door</t>
  </si>
  <si>
    <t>VB24FHB</t>
  </si>
  <si>
    <t>24" Van Base w/Full Ht Butt Doors</t>
  </si>
  <si>
    <t>VB27FHB</t>
  </si>
  <si>
    <t>27" Van Base w/Full Ht Butt doors</t>
  </si>
  <si>
    <t>VB30FHB</t>
  </si>
  <si>
    <t>30" Van Base w/Full Ht Butt doors</t>
  </si>
  <si>
    <t>VB33FHB</t>
  </si>
  <si>
    <t>33" Van Base w/Full Ht Butt doors</t>
  </si>
  <si>
    <t>VB36FHB</t>
  </si>
  <si>
    <t>36" Van Base w/Full Ht Butt doors</t>
  </si>
  <si>
    <t>VB39FHB</t>
  </si>
  <si>
    <t>39" Van Base w/Full Ht Butt doors</t>
  </si>
  <si>
    <t>TVB24FHB</t>
  </si>
  <si>
    <t>24" Tall Van Base w/Fl Ht Butt Drs</t>
  </si>
  <si>
    <t>TVB27FHB</t>
  </si>
  <si>
    <t>27" Tall Van Base w/Fl Ht Butt Drs</t>
  </si>
  <si>
    <t>TVB30FHB</t>
  </si>
  <si>
    <t>30" Tall Van Base w/Fl Ht Butt Drs</t>
  </si>
  <si>
    <t>TVB33FHB</t>
  </si>
  <si>
    <t>TVB36FHB</t>
  </si>
  <si>
    <t>36" Tall Van Base w/Fl Ht Butt Drs</t>
  </si>
  <si>
    <t>TVB39FHB</t>
  </si>
  <si>
    <t>39" Tall Van Base w/Fl Ht Butt Drs</t>
  </si>
  <si>
    <t>VB42FH</t>
  </si>
  <si>
    <t>42" Van Base w/Full Ht Dbl Doors</t>
  </si>
  <si>
    <t>VB45FH</t>
  </si>
  <si>
    <t>45" Van Base w/Full Ht Dbl doors</t>
  </si>
  <si>
    <t>VB48FH</t>
  </si>
  <si>
    <t>48" Van Base w/Full Ht Dbl doors</t>
  </si>
  <si>
    <t>TVB42FH</t>
  </si>
  <si>
    <t>42" Tall Van Base w/Fl Ht Dbl Drs</t>
  </si>
  <si>
    <t>TVB45FH</t>
  </si>
  <si>
    <t>45" Tall Van Base w/Fl Ht Dbl Drs</t>
  </si>
  <si>
    <t>TVB48FH</t>
  </si>
  <si>
    <t>48" Tall Van Base w/Fl Ht Dbl Drs</t>
  </si>
  <si>
    <t>VB48FHB</t>
  </si>
  <si>
    <t>48" Van Bs w/Full Ht Dbl Butt Drs</t>
  </si>
  <si>
    <t>VB54FHB</t>
  </si>
  <si>
    <t>54" Van Bs w/Full Ht Dbl Butt Drs</t>
  </si>
  <si>
    <t>VB60FHB</t>
  </si>
  <si>
    <t>60" Van Bs w/Full Ht Dbl Butt Drs</t>
  </si>
  <si>
    <t>TVB48FHB</t>
  </si>
  <si>
    <t>48" Tall Van Bs w/Fl Ht Dbl Butt Drs</t>
  </si>
  <si>
    <t>TVB54FHB</t>
  </si>
  <si>
    <t>54" Tall Van Bs w/Fl Ht Dbl Butt Drs</t>
  </si>
  <si>
    <t>TVB60FHB</t>
  </si>
  <si>
    <t>60" Tall Van Bs w/Fl Ht Dbl Butt Drs</t>
  </si>
  <si>
    <t>VB60FHL</t>
  </si>
  <si>
    <t>60" Vanity Base w/ 3 Full Ht Doors</t>
  </si>
  <si>
    <t>TVB60FHL</t>
  </si>
  <si>
    <t>60"  Tall Van Base w/ 3 Full Ht Drs</t>
  </si>
  <si>
    <t>VB1D12L</t>
  </si>
  <si>
    <t>12" Vanity Base Sngl Drawer/Door</t>
  </si>
  <si>
    <t>VB1D15L</t>
  </si>
  <si>
    <t>15" Vanity Base Sngl Drawer/Door</t>
  </si>
  <si>
    <t>VB1D18L</t>
  </si>
  <si>
    <t>18" Vanity Base Sngl Drawer/Door</t>
  </si>
  <si>
    <t>VB1D21L</t>
  </si>
  <si>
    <t>21" Vanity Base Sngl Drawer/Door</t>
  </si>
  <si>
    <t>VB1D24L</t>
  </si>
  <si>
    <t>24" Vanity Base Sngl Drawer/Door</t>
  </si>
  <si>
    <t>TVB1D12L</t>
  </si>
  <si>
    <t>12" Tall Van Bs Sngl Drawer/Door</t>
  </si>
  <si>
    <t>TVB1D15L</t>
  </si>
  <si>
    <t>15" Tall Van Bs Sngl Drawer/Door</t>
  </si>
  <si>
    <t>TVB1D18L</t>
  </si>
  <si>
    <t>18" Tall Van Bs Sngl Drawer/Door</t>
  </si>
  <si>
    <t>TVB1D21L</t>
  </si>
  <si>
    <t>21" Tall Van Bs Sngl Drawer/Door</t>
  </si>
  <si>
    <t>TVB1D24L</t>
  </si>
  <si>
    <t>24" Tall Van Bs Sngl Drawer/Door</t>
  </si>
  <si>
    <t>VB1D24B</t>
  </si>
  <si>
    <t>24" Vanity Base Sngl Drw/Butt Drs</t>
  </si>
  <si>
    <t>VB1D27B</t>
  </si>
  <si>
    <t>27" Vanity Base Sngl Drw/Butt Drs</t>
  </si>
  <si>
    <t>VB1D30B</t>
  </si>
  <si>
    <t>30" Vanity Base Sngl Drw/Butt Drs</t>
  </si>
  <si>
    <t>VB1D33B</t>
  </si>
  <si>
    <t>33" Vanity Base Sngl Drw/Butt Drs</t>
  </si>
  <si>
    <t>VB1D36B</t>
  </si>
  <si>
    <t>36" Vanity Base Sngl Drw/Butt Drs</t>
  </si>
  <si>
    <t>VB1D39B</t>
  </si>
  <si>
    <t>39" Vanity Base Sngl Drw/Butt Drs</t>
  </si>
  <si>
    <t>24" Tall Van Bs Sngl Drw/Butt Drs</t>
  </si>
  <si>
    <t>27" Tall Van Bs Sngl Drw/Butt Drs</t>
  </si>
  <si>
    <t>30" Tall Van Bs Sngl Drw/Butt Drs</t>
  </si>
  <si>
    <t>33" Tall Van Bs Sngl Drw/Butt Drs</t>
  </si>
  <si>
    <t>36" Tall Van Bs Sngl Drw/Butt Drs</t>
  </si>
  <si>
    <t>TVB1D39B</t>
  </si>
  <si>
    <t>39" Tall Van Bs Sngl Drw/Butt Drs</t>
  </si>
  <si>
    <t>VB2D42</t>
  </si>
  <si>
    <t>42" Van Base Dbl Drw/Dbl Doors</t>
  </si>
  <si>
    <t>VB2D45</t>
  </si>
  <si>
    <t>45" Van Base Dbl Drw/Dbl Doors</t>
  </si>
  <si>
    <t>VB2D48</t>
  </si>
  <si>
    <t>48" Van Base Dbl Drw/Dbl Doors</t>
  </si>
  <si>
    <t>TVB2D42</t>
  </si>
  <si>
    <t>42" Tall Van Bs Dbl Drw/Dbl Doors</t>
  </si>
  <si>
    <t>TVB2D45</t>
  </si>
  <si>
    <t>45" Tall Van Bs Dbl Drw/Dbl Doors</t>
  </si>
  <si>
    <t>TVB2D48</t>
  </si>
  <si>
    <t>48" Tall Van Bs Dbl Drw/Dbl Doors</t>
  </si>
  <si>
    <t>VB2D48B</t>
  </si>
  <si>
    <t>VB2D54B</t>
  </si>
  <si>
    <t>VB2D60B</t>
  </si>
  <si>
    <t>TVB2D54B</t>
  </si>
  <si>
    <t>TVB2D60B</t>
  </si>
  <si>
    <t>VB3D60L</t>
  </si>
  <si>
    <t>60" Vanity Base w/ 3 Drwrs/3 Doors</t>
  </si>
  <si>
    <t>TVB3D60L</t>
  </si>
  <si>
    <t>60" Tall Van Bs w/ 3 Drwrs/3 Doors</t>
  </si>
  <si>
    <t>VSB1D12L</t>
  </si>
  <si>
    <t>12" Vanity Sink Base Sngl FF/Door</t>
  </si>
  <si>
    <t>VSB1D15L</t>
  </si>
  <si>
    <t>15" Vanity Sink Base Sngl FF/Door</t>
  </si>
  <si>
    <t>VSB1D18L</t>
  </si>
  <si>
    <t>18" Vanity Sink Base Sngl FF/Door</t>
  </si>
  <si>
    <t>VSB1D21L</t>
  </si>
  <si>
    <t>21" Vanity Sink Base Sngl FF/Door</t>
  </si>
  <si>
    <t>VSB1D24L</t>
  </si>
  <si>
    <t>24" Vanity Sink Base Sngl FF/Door</t>
  </si>
  <si>
    <t>TVSB1D12L</t>
  </si>
  <si>
    <t>12" Tall Van Snk Bs Sngl FF/Door</t>
  </si>
  <si>
    <t>TVSB1D15L</t>
  </si>
  <si>
    <t>15" Tall Van Snk Bs Sngl FF/Door</t>
  </si>
  <si>
    <t>TVSB1D18L</t>
  </si>
  <si>
    <t>18" Tall Van Snk Bs Sngl FF/Door</t>
  </si>
  <si>
    <t>TVSB1D21L</t>
  </si>
  <si>
    <t>21" Tall Van Snk Bs Sngl FF/Door</t>
  </si>
  <si>
    <t>TVSB1D24L</t>
  </si>
  <si>
    <t>24" Tall Van Snk Bs Sngl FF/Door</t>
  </si>
  <si>
    <t>VSB1D24B</t>
  </si>
  <si>
    <t>24" Vanity Snk Bs Sngl FF/Butt Drs</t>
  </si>
  <si>
    <t>VSB1D27B</t>
  </si>
  <si>
    <t>27" Vanity Snk Bs Sngl FF/Butt Drs</t>
  </si>
  <si>
    <t>VSB1D30B</t>
  </si>
  <si>
    <t>30" Vanity Snk Bs Sngl FF/Butt Drs</t>
  </si>
  <si>
    <t>VSB1D33B</t>
  </si>
  <si>
    <t>33" Vanity Snk Bs Sngl FF/Butt Drs</t>
  </si>
  <si>
    <t>VSB1D36B</t>
  </si>
  <si>
    <t>36" Vanity Snk Bs Sngl FF/Butt Drs</t>
  </si>
  <si>
    <t>VSB1D39B</t>
  </si>
  <si>
    <t>39" Vanity Snk Bs Sngl FF/Butt Drs</t>
  </si>
  <si>
    <t>24" Tall Van Snk Bs Sngl FF/Bt Drs</t>
  </si>
  <si>
    <t>27" Tall Van Snk Bs Sngl FF/Bt Drs</t>
  </si>
  <si>
    <t>30" Tall Van Snk Bs Sngl FF/Bt Drs</t>
  </si>
  <si>
    <t>33" Tall Van Snk Bs Sngl FF/Bt Drs</t>
  </si>
  <si>
    <t>36" Tall Van Snk Bs Sngl FF/Bt Drs</t>
  </si>
  <si>
    <t>TVSB1D39B</t>
  </si>
  <si>
    <t>39" Tall Van Snk Bs Sngl FF/Bt Drs</t>
  </si>
  <si>
    <t>VSB2D42</t>
  </si>
  <si>
    <t>42" Van Sink Base Dbl FF/Dbl Drs</t>
  </si>
  <si>
    <t>VSB2D45</t>
  </si>
  <si>
    <t>45" Van Sink Base Dbl FF/Dbl Drs</t>
  </si>
  <si>
    <t>VSB2D48</t>
  </si>
  <si>
    <t>48" Van Sink Base Dbl FF/Dbl Drs</t>
  </si>
  <si>
    <t>TVSB2D42</t>
  </si>
  <si>
    <t>42" Tall Van Snk Bs Dbl FF/Dbl Drs</t>
  </si>
  <si>
    <t>TVSB2D45</t>
  </si>
  <si>
    <t>45" Tall Van Snk Bs Dbl FF/Dbl Drs</t>
  </si>
  <si>
    <t>TVSB2D48</t>
  </si>
  <si>
    <t>48" Tall Van Snk Bs Dbl FF/Dbl Drs</t>
  </si>
  <si>
    <t>VSB2D48B</t>
  </si>
  <si>
    <t>48" Van Sink Base Dbl FF/Butt Drs</t>
  </si>
  <si>
    <t>VSB2D54B</t>
  </si>
  <si>
    <t>VSB2D60B</t>
  </si>
  <si>
    <t>60" Van Sink Base Dbl FF/Butt Drs</t>
  </si>
  <si>
    <t>48" Tall Van Snk Bs Dbl FF/Bt Drs</t>
  </si>
  <si>
    <t>TVSB2D54B</t>
  </si>
  <si>
    <t>54" Tall Van Snk Bs Dbl FF/Bt Drs</t>
  </si>
  <si>
    <t>TVSB2D60B</t>
  </si>
  <si>
    <t>60" Tall Van Snk Bs Dbl FF/Bt Drs</t>
  </si>
  <si>
    <t>VSB3D60L</t>
  </si>
  <si>
    <t>60" Vanity Sink Base 3 FF/3 Doors</t>
  </si>
  <si>
    <t>TVSB3D60L</t>
  </si>
  <si>
    <t>60" Tall Van Snk Bs w/ 3 FF/3 Doors</t>
  </si>
  <si>
    <t>VD3B12</t>
  </si>
  <si>
    <t>12" 3 Drawer Vanity Base</t>
  </si>
  <si>
    <t>VD3B15</t>
  </si>
  <si>
    <t>15" 3 Drawer Vanity Base</t>
  </si>
  <si>
    <t>VD3B18</t>
  </si>
  <si>
    <t>18" 3 Drawer Vanity Base</t>
  </si>
  <si>
    <t>VD3B21</t>
  </si>
  <si>
    <t>21" 3 Drawer Vanity Base</t>
  </si>
  <si>
    <t>VD3B24</t>
  </si>
  <si>
    <t>24" 3 Drawer Vanity Base</t>
  </si>
  <si>
    <t>TVD3B12</t>
  </si>
  <si>
    <t>12" 3 Drawer Tall Vanity Base</t>
  </si>
  <si>
    <t>15" 3 Drawer Tall Vanity Base</t>
  </si>
  <si>
    <t>18" 3 Drawer Tall Vanity Base</t>
  </si>
  <si>
    <t>21" 3 Drawer Tall Vanity Base</t>
  </si>
  <si>
    <t>TVD3B24</t>
  </si>
  <si>
    <t>24" 3 Drawer Tall Vanity Base</t>
  </si>
  <si>
    <t>VCA24L</t>
  </si>
  <si>
    <t>24" Vanity Combo "A" Single Door</t>
  </si>
  <si>
    <t>VCA27L</t>
  </si>
  <si>
    <t>27" Vanity Combo "A" Single Door</t>
  </si>
  <si>
    <t>VCA30L</t>
  </si>
  <si>
    <t>30" Vanity Combo "A" Single Door</t>
  </si>
  <si>
    <t>VCA33L</t>
  </si>
  <si>
    <t>33" Vanity Combo "A" Single Door</t>
  </si>
  <si>
    <t>VCA36L</t>
  </si>
  <si>
    <t>36" Vanity Combo "A" Single Door</t>
  </si>
  <si>
    <t>VCA39BL</t>
  </si>
  <si>
    <t>39" Vanity Combo "A" Butt Doors</t>
  </si>
  <si>
    <t>VCA42BL</t>
  </si>
  <si>
    <t>42" Vanity Combo "A" Butt Doors</t>
  </si>
  <si>
    <t>TVCA24L</t>
  </si>
  <si>
    <t>24" Tall Van Combo "A" Sngl Door</t>
  </si>
  <si>
    <t>TVCA27L</t>
  </si>
  <si>
    <t>27" Tall Van Combo "A" Sngl Door</t>
  </si>
  <si>
    <t>TVCA30L</t>
  </si>
  <si>
    <t>30" Tall Van Combo "A" Sngl Door</t>
  </si>
  <si>
    <t>TVCA33L</t>
  </si>
  <si>
    <t>33" Tall Van Combo "A" Sngl Door</t>
  </si>
  <si>
    <t>TVCA36L</t>
  </si>
  <si>
    <t>36" Tall Van Combo "A" Sngl Door</t>
  </si>
  <si>
    <t>TVCA39BL</t>
  </si>
  <si>
    <t>39" Tall Van Combo "A" Butt Drs</t>
  </si>
  <si>
    <t>TVCA42BL</t>
  </si>
  <si>
    <t>42" Tall Van Combo "A" Butt Drs</t>
  </si>
  <si>
    <t>VCB42BL</t>
  </si>
  <si>
    <t>42" Vanity Combo "B" Butt Doors</t>
  </si>
  <si>
    <t>VCB45BL</t>
  </si>
  <si>
    <t>45" Vanity Combo "B" Butt Doors</t>
  </si>
  <si>
    <t>VCB48BL</t>
  </si>
  <si>
    <t>48" Vanity Combo "B" Butt Doors</t>
  </si>
  <si>
    <t>VCB51BL</t>
  </si>
  <si>
    <t>51" Vanity Combo "B" Butt Doors</t>
  </si>
  <si>
    <t>VCB54BL</t>
  </si>
  <si>
    <t>54" Vanity Combo "B" Butt Doors</t>
  </si>
  <si>
    <t>TVCB42BL</t>
  </si>
  <si>
    <t>42" Tall Van Combo "B" Butt Doors</t>
  </si>
  <si>
    <t>TVCB45BL</t>
  </si>
  <si>
    <t>45" Tall Van Combo "B" Butt Doors</t>
  </si>
  <si>
    <t>TVCB48BL</t>
  </si>
  <si>
    <t>48" Tall Van Combo "B" Butt Doors</t>
  </si>
  <si>
    <t>TVCB51BL</t>
  </si>
  <si>
    <t>51" Tall Van Combo "B" Butt Doors</t>
  </si>
  <si>
    <t>TVCB54BL</t>
  </si>
  <si>
    <t>54" Tall Van Combo "B" Butt Doors</t>
  </si>
  <si>
    <t>VCC33B</t>
  </si>
  <si>
    <t>33" Vanity Combo "C" Butt Doors</t>
  </si>
  <si>
    <t>VCC36B</t>
  </si>
  <si>
    <t>36" Vanity Combo "C" Butt Doors</t>
  </si>
  <si>
    <t>VCC39B</t>
  </si>
  <si>
    <t>39" Vanity Combo "C" Butt Doors</t>
  </si>
  <si>
    <t>VCC42</t>
  </si>
  <si>
    <t>42" Vanity Combo "C" Dbl Doors</t>
  </si>
  <si>
    <t>VCC45</t>
  </si>
  <si>
    <t>45" Vanity Combo "C" Dbl Doors</t>
  </si>
  <si>
    <t>VCC48</t>
  </si>
  <si>
    <t>48" Vanity Combo "C" Dbl Doors</t>
  </si>
  <si>
    <t>VCC48B</t>
  </si>
  <si>
    <t>48" Vanity Combo "C" Dbl Bt Drs</t>
  </si>
  <si>
    <t>TVCC33B</t>
  </si>
  <si>
    <t>33" Tall Van Combo "C" Butt Doors</t>
  </si>
  <si>
    <t>TVCC36B</t>
  </si>
  <si>
    <t>36" Tall Van Combo "C" Butt Doors</t>
  </si>
  <si>
    <t>TVCC39B</t>
  </si>
  <si>
    <t>39" Tall Van Combo "C" Butt Doors</t>
  </si>
  <si>
    <t>TVCC42</t>
  </si>
  <si>
    <t>42" Tall Van Combo "C" Dbl Doors</t>
  </si>
  <si>
    <t>TVCC45</t>
  </si>
  <si>
    <t>45" Tall Van Combo "C" Dbl Doors</t>
  </si>
  <si>
    <t>TVCC48</t>
  </si>
  <si>
    <t>48" Tall Van Combo "C" Dbl Doors</t>
  </si>
  <si>
    <t>TVCC48B</t>
  </si>
  <si>
    <t>48" Tall Van Combo "C" Dbl Bt Drs</t>
  </si>
  <si>
    <t>VCD57</t>
  </si>
  <si>
    <t>57" Vanity Combo "D" 2 Doors</t>
  </si>
  <si>
    <t>VCD60B</t>
  </si>
  <si>
    <t>60" Vanity Combo "D" Butt Doors</t>
  </si>
  <si>
    <t>TVCD57</t>
  </si>
  <si>
    <t>57" Tall Van Combo "D" 2 Doors</t>
  </si>
  <si>
    <t>TVCD60B</t>
  </si>
  <si>
    <t>60" Tall Van Combo "D" Butt Doors</t>
  </si>
  <si>
    <t>VCE42L</t>
  </si>
  <si>
    <t>42" Vanity Combo "E" Single Door</t>
  </si>
  <si>
    <t>VCE45L</t>
  </si>
  <si>
    <t>VCE48B</t>
  </si>
  <si>
    <t>48" Vanity Combo "E" Butt Doors</t>
  </si>
  <si>
    <t>VCE51B</t>
  </si>
  <si>
    <t>51" Vanity Combo "E" Butt Doors</t>
  </si>
  <si>
    <t>VCE54B</t>
  </si>
  <si>
    <t>54" Vanity Combo "E" Butt Doors</t>
  </si>
  <si>
    <t>VCE57B</t>
  </si>
  <si>
    <t>57" Vanity Combo "E" Butt Doors</t>
  </si>
  <si>
    <t>VCE60B</t>
  </si>
  <si>
    <t>60" Vanity Combo "E" Butt Doors</t>
  </si>
  <si>
    <t>TVCE42L</t>
  </si>
  <si>
    <t>42" Tall Van Combo "E" Sngl Door</t>
  </si>
  <si>
    <t>TVCE45L</t>
  </si>
  <si>
    <t>TVCE48B</t>
  </si>
  <si>
    <t>48" Tall Van Combo "E" Butt Doors</t>
  </si>
  <si>
    <t>TVCE51B</t>
  </si>
  <si>
    <t>51" Tall Van Combo "E" Butt Doors</t>
  </si>
  <si>
    <t>TVCE54B</t>
  </si>
  <si>
    <t>54" Tall Van Combo "E" Butt Doors</t>
  </si>
  <si>
    <t>TVCE57B</t>
  </si>
  <si>
    <t>57" Tall Van Combo "E" Butt Doors</t>
  </si>
  <si>
    <t>TVCE60B</t>
  </si>
  <si>
    <t>60" Tall Van Combo "E" Butt Doors</t>
  </si>
  <si>
    <t>VCF51B</t>
  </si>
  <si>
    <t>51" Vanity Combo "F" Butt Doors</t>
  </si>
  <si>
    <t>VCF54B</t>
  </si>
  <si>
    <t>54" Vanity Combo "F" Butt Doors</t>
  </si>
  <si>
    <t>VCF57B</t>
  </si>
  <si>
    <t>57" Vanity Combo "F" Butt Doors</t>
  </si>
  <si>
    <t>VCF60B</t>
  </si>
  <si>
    <t>60" Vanity Combo "F" Butt Doors</t>
  </si>
  <si>
    <t>TVCF51B</t>
  </si>
  <si>
    <t>51" Tall Van Combo "F" Butt Doors</t>
  </si>
  <si>
    <t>TVCF54B</t>
  </si>
  <si>
    <t>54" Tall Van Combo "F" Butt Doors</t>
  </si>
  <si>
    <t>TVCF57B</t>
  </si>
  <si>
    <t>57" Tall Van Combo "F" Butt Doors</t>
  </si>
  <si>
    <t>TVCF60B</t>
  </si>
  <si>
    <t>60" Tall Van Combo "F" Butt Doors</t>
  </si>
  <si>
    <t>VDCSB36FHL</t>
  </si>
  <si>
    <t>36" Van Diag Crnr Bs Full Ht Dr</t>
  </si>
  <si>
    <t>TVDCSB36FHL</t>
  </si>
  <si>
    <t>36" Tall Van Diag Crnr Bs Fl Ht Dr</t>
  </si>
  <si>
    <t>VDCSB1D36L</t>
  </si>
  <si>
    <t>36" Van Diag Crnr Bs FF/Door</t>
  </si>
  <si>
    <t>TVDCSB1D36L</t>
  </si>
  <si>
    <t>36" Tall Van Diag Crnr Bs FF/Door</t>
  </si>
  <si>
    <t>VB18FHWHPO</t>
  </si>
  <si>
    <t>18" Vanity Base w/ Wood hamper</t>
  </si>
  <si>
    <t>VB15FHWGPO</t>
  </si>
  <si>
    <t>15" Vanity Base w/ Wood Garbage</t>
  </si>
  <si>
    <t>VB18FHWGPO</t>
  </si>
  <si>
    <t>18" Vanity Base w/ Wood Garbage</t>
  </si>
  <si>
    <t>TVB15WGPO</t>
  </si>
  <si>
    <t>15" Tall Van Bs w/ wood Garbage</t>
  </si>
  <si>
    <t>TVB18WGPO</t>
  </si>
  <si>
    <t>18" Tall Van Bs w/ wood Garbage</t>
  </si>
  <si>
    <t>VOS12</t>
  </si>
  <si>
    <t xml:space="preserve">12" Vanity Open Shelf </t>
  </si>
  <si>
    <t>VOS15</t>
  </si>
  <si>
    <t xml:space="preserve">15" Vanity Open Shelf </t>
  </si>
  <si>
    <t>VOS18</t>
  </si>
  <si>
    <t xml:space="preserve">18" Vanity Open Shelf </t>
  </si>
  <si>
    <t>VOS21</t>
  </si>
  <si>
    <t xml:space="preserve">21" Vanity Open Shelf </t>
  </si>
  <si>
    <t>VOS24</t>
  </si>
  <si>
    <t xml:space="preserve">24" Vanity Open Shelf </t>
  </si>
  <si>
    <t>VOS27</t>
  </si>
  <si>
    <t xml:space="preserve">27" Vanity Open Shelf </t>
  </si>
  <si>
    <t>VOS30</t>
  </si>
  <si>
    <t xml:space="preserve">30" Vanity Open Shelf </t>
  </si>
  <si>
    <t>VOS33</t>
  </si>
  <si>
    <t xml:space="preserve">33" Vanity Open Shelf </t>
  </si>
  <si>
    <t>VOS36</t>
  </si>
  <si>
    <t xml:space="preserve">36" Vanity Open Shelf </t>
  </si>
  <si>
    <t>TVOS12</t>
  </si>
  <si>
    <t xml:space="preserve">12" Tall Vanity Open Shelf </t>
  </si>
  <si>
    <t>TVOS15</t>
  </si>
  <si>
    <t xml:space="preserve">15" Tall Vanity Open Shelf </t>
  </si>
  <si>
    <t>TVOS18</t>
  </si>
  <si>
    <t xml:space="preserve">18" Tall Vanity Open Shelf </t>
  </si>
  <si>
    <t>TVOS21</t>
  </si>
  <si>
    <t xml:space="preserve">21" Tall Vanity Open Shelf </t>
  </si>
  <si>
    <t>TVOS24</t>
  </si>
  <si>
    <t xml:space="preserve">24" Tall Vanity Open Shelf </t>
  </si>
  <si>
    <t>TVOS27</t>
  </si>
  <si>
    <t xml:space="preserve">27" Tall Vanity Open Shelf </t>
  </si>
  <si>
    <t>TVOS30</t>
  </si>
  <si>
    <t xml:space="preserve">30" Tall Vanity Open Shelf </t>
  </si>
  <si>
    <t>TVOS33</t>
  </si>
  <si>
    <t xml:space="preserve">33" Tall Vanity Open Shelf </t>
  </si>
  <si>
    <t>TVOS36</t>
  </si>
  <si>
    <t xml:space="preserve">36" Tall Vanity Open Shelf </t>
  </si>
  <si>
    <t>VD1BO12</t>
  </si>
  <si>
    <t>12" Open Vanity Base w/Drawer</t>
  </si>
  <si>
    <t>VD1BO15</t>
  </si>
  <si>
    <t>15" Open Vanity Base w/Drawer</t>
  </si>
  <si>
    <t>VD1BO18</t>
  </si>
  <si>
    <t>18" Open Vanity Base w/Drawer</t>
  </si>
  <si>
    <t>VD1BO21</t>
  </si>
  <si>
    <t>21" Open Vanity Base w/Drawer</t>
  </si>
  <si>
    <t>VD1BO24</t>
  </si>
  <si>
    <t>24" Open Vanity Base w/Drawer</t>
  </si>
  <si>
    <t>VD1BO27</t>
  </si>
  <si>
    <t>27" Open Vanity Base w/Drawer</t>
  </si>
  <si>
    <t>VD1BO30</t>
  </si>
  <si>
    <t>30" Open Vanity Base w/Drawer</t>
  </si>
  <si>
    <t>VD1BO33</t>
  </si>
  <si>
    <t>33" Open Vanity Base w/Drawer</t>
  </si>
  <si>
    <t>VD1BO36</t>
  </si>
  <si>
    <t>36" Open Vanity Base w/Drawer</t>
  </si>
  <si>
    <t>TVD1BO12</t>
  </si>
  <si>
    <t>12" Tall Open Van Bs w/Drawer</t>
  </si>
  <si>
    <t>TVD1BO15</t>
  </si>
  <si>
    <t>15" Tall Open Van Bs w/Drawer</t>
  </si>
  <si>
    <t>TVD1BO18</t>
  </si>
  <si>
    <t>18" Tall Open Van Bs w/Drawer</t>
  </si>
  <si>
    <t>TVD1BO21</t>
  </si>
  <si>
    <t>21" Tall Open Van Bs w/Drawer</t>
  </si>
  <si>
    <t>TVD1BO24</t>
  </si>
  <si>
    <t>24" Tall Open Van Bs w/Drawer</t>
  </si>
  <si>
    <t>TVD1BO27</t>
  </si>
  <si>
    <t>27" Tall Open Van Bs w/Drawer</t>
  </si>
  <si>
    <t>TVD1BO30</t>
  </si>
  <si>
    <t>30" Tall Open Van Bs w/Drawer</t>
  </si>
  <si>
    <t>TVD1BO33</t>
  </si>
  <si>
    <t>33" Tall Open Van Bs w/Drawer</t>
  </si>
  <si>
    <t>TVD1BO36</t>
  </si>
  <si>
    <t>36" Tall Open Van Bs w/Drawer</t>
  </si>
  <si>
    <t>BTV60</t>
  </si>
  <si>
    <t>BTV60B</t>
  </si>
  <si>
    <t>FS2410</t>
  </si>
  <si>
    <t>FS3010</t>
  </si>
  <si>
    <t>FS3610</t>
  </si>
  <si>
    <t>FS4210</t>
  </si>
  <si>
    <t>TSD2484B</t>
  </si>
  <si>
    <t>TSD2484BB</t>
  </si>
  <si>
    <t>TSD2490B</t>
  </si>
  <si>
    <t>TSD2490BB</t>
  </si>
  <si>
    <t>TSD2496B</t>
  </si>
  <si>
    <t>TSD2496BB</t>
  </si>
  <si>
    <t>TSD2784B</t>
  </si>
  <si>
    <t>TSD2784BB</t>
  </si>
  <si>
    <t>TSD2790B</t>
  </si>
  <si>
    <t>TSD2790BB</t>
  </si>
  <si>
    <t>TSD2796B</t>
  </si>
  <si>
    <t>TSD2796BB</t>
  </si>
  <si>
    <t>TSD3084B</t>
  </si>
  <si>
    <t>TSD3084BB</t>
  </si>
  <si>
    <t>TSD3090B</t>
  </si>
  <si>
    <t>TSD3090BB</t>
  </si>
  <si>
    <t>TSD3096B</t>
  </si>
  <si>
    <t>TSD3096BB</t>
  </si>
  <si>
    <t>TSD3384B</t>
  </si>
  <si>
    <t>TSD3384BB</t>
  </si>
  <si>
    <t>TSD3390B</t>
  </si>
  <si>
    <t>TSD3390BB</t>
  </si>
  <si>
    <t>TSD3396B</t>
  </si>
  <si>
    <t>TSD3396BB</t>
  </si>
  <si>
    <t>TSD3684B</t>
  </si>
  <si>
    <t>TSD3684BB</t>
  </si>
  <si>
    <t>TSD3690B</t>
  </si>
  <si>
    <t>TSD3690BB</t>
  </si>
  <si>
    <t>TSD3696B</t>
  </si>
  <si>
    <t>TSD3696BB</t>
  </si>
  <si>
    <t>WOS6018-18</t>
  </si>
  <si>
    <t>WOS6018-18B</t>
  </si>
  <si>
    <t>WWOS3612</t>
  </si>
  <si>
    <t>WWOS366</t>
  </si>
  <si>
    <t>WWOS369</t>
  </si>
  <si>
    <t>6"H Wall Wine Open Shelf</t>
  </si>
  <si>
    <t>9"H Wall Wine Open Shelf</t>
  </si>
  <si>
    <t>12"H Wall Wine Open Shelf</t>
  </si>
  <si>
    <t>54" Van Sink Base Dbl FF/Butt Drs</t>
  </si>
  <si>
    <t>45" Vanity Combo "E" Single Door</t>
  </si>
  <si>
    <t>45" Tall Van Combo "E" Sngl Door</t>
  </si>
  <si>
    <t>24" W Tall Cabinet</t>
  </si>
  <si>
    <t>27" W Tall Cabinet</t>
  </si>
  <si>
    <t>30" W Tall Cabinet</t>
  </si>
  <si>
    <t>33" W Tall Cabinet</t>
  </si>
  <si>
    <t>36" W Tall Cabinet</t>
  </si>
  <si>
    <t xml:space="preserve">24" W Tall Cab/Beadboard Back </t>
  </si>
  <si>
    <t>27" W Tall Cab/Beadboard Back</t>
  </si>
  <si>
    <t>30" W Tall Cab/Beadboard Back</t>
  </si>
  <si>
    <t>33" W Tall Cab/Beadboard Back</t>
  </si>
  <si>
    <t>36" W Tall Cab/Beadboard Back</t>
  </si>
  <si>
    <t>24" W Tall Cab/Beadboard Back</t>
  </si>
  <si>
    <t>18"H Ent Wall Open Shelf</t>
  </si>
  <si>
    <t>18"H Ent.WOS w/ Beadboard Back</t>
  </si>
  <si>
    <t>60" W Base TV Cab w/ open Center</t>
  </si>
  <si>
    <t>60" W Base TV Cab w/Butt Dr Cntr</t>
  </si>
  <si>
    <t>FS4810</t>
  </si>
  <si>
    <t>Install Set of 2 Swing Trays/BC Cab</t>
  </si>
  <si>
    <t>Cabinets Subtotal List Price</t>
  </si>
  <si>
    <t>Freight Charges</t>
  </si>
  <si>
    <t>Net Total Price</t>
  </si>
  <si>
    <t>Freight</t>
  </si>
  <si>
    <t>Style #</t>
  </si>
  <si>
    <t>Style name</t>
  </si>
  <si>
    <t>Species</t>
  </si>
  <si>
    <t>It shows all of  the info from Quote Worksheet with the table flipped</t>
  </si>
  <si>
    <t>BCW2736L</t>
  </si>
  <si>
    <t>BCW3036L</t>
  </si>
  <si>
    <t>BCW3636L</t>
  </si>
  <si>
    <t>BCW3936BL</t>
  </si>
  <si>
    <t>BCW4236BL</t>
  </si>
  <si>
    <t>BCW4536BL</t>
  </si>
  <si>
    <t>BCW2736GDL</t>
  </si>
  <si>
    <t>BCW3036GDL</t>
  </si>
  <si>
    <t>BCW2736CDL</t>
  </si>
  <si>
    <t>BCW3036CDL</t>
  </si>
  <si>
    <t>BCW2736MDL</t>
  </si>
  <si>
    <t>BCW3036MDL</t>
  </si>
  <si>
    <t>BCW4236BGDL</t>
  </si>
  <si>
    <t>BCW4236BCDL</t>
  </si>
  <si>
    <t>BCW4236BMDL</t>
  </si>
  <si>
    <t>36"H Blind Corner Wall</t>
  </si>
  <si>
    <t>36"H Bl Crnr Wall/Butt doors</t>
  </si>
  <si>
    <t>36"H Blind Corner Wall Glass</t>
  </si>
  <si>
    <t>36"H Blind Corner Wall Crftsmn</t>
  </si>
  <si>
    <t>36"H Blind Corner Wall Mullion</t>
  </si>
  <si>
    <t>36"H Bl Crnr Wall/Butt Glass</t>
  </si>
  <si>
    <t>36"H Bl Crnr Wall/Butt Craftsman</t>
  </si>
  <si>
    <t>36"H Bl Crnr Wall/Butt Mullion</t>
  </si>
  <si>
    <t>BCW2739CDL</t>
  </si>
  <si>
    <t>BCW2739GDL</t>
  </si>
  <si>
    <t>BCW2739L</t>
  </si>
  <si>
    <t>BCW2739MDL</t>
  </si>
  <si>
    <t>BCW3039CDL</t>
  </si>
  <si>
    <t>BCW3039GDL</t>
  </si>
  <si>
    <t>BCW3039L</t>
  </si>
  <si>
    <t>BCW3039MDL</t>
  </si>
  <si>
    <t>BCW3639L</t>
  </si>
  <si>
    <t>BCW3939BL</t>
  </si>
  <si>
    <t>BCW4239BCDL</t>
  </si>
  <si>
    <t>BCW4239BGDL</t>
  </si>
  <si>
    <t>BCW4239BL</t>
  </si>
  <si>
    <t>BCW4239BMDL</t>
  </si>
  <si>
    <t>BCW4539BL</t>
  </si>
  <si>
    <t>CW2412-15L</t>
  </si>
  <si>
    <t>CW2412GDL</t>
  </si>
  <si>
    <t>CW2412L</t>
  </si>
  <si>
    <t>CW2415-15L</t>
  </si>
  <si>
    <t>CW2415GDL</t>
  </si>
  <si>
    <t>CW2415L</t>
  </si>
  <si>
    <t>CW2439-15L</t>
  </si>
  <si>
    <t>CW2439CDL</t>
  </si>
  <si>
    <t>CW2439GDL</t>
  </si>
  <si>
    <t>CW2439L</t>
  </si>
  <si>
    <t>CW2439MDL</t>
  </si>
  <si>
    <t>CW2712GDL</t>
  </si>
  <si>
    <t>CW2712L</t>
  </si>
  <si>
    <t>CW2715GDL</t>
  </si>
  <si>
    <t>CW2715L</t>
  </si>
  <si>
    <t>CW2739CDL</t>
  </si>
  <si>
    <t>CW2739GDL</t>
  </si>
  <si>
    <t>CW2739L</t>
  </si>
  <si>
    <t>CW2739MDL</t>
  </si>
  <si>
    <t>CWA2457CDL</t>
  </si>
  <si>
    <t>CWA2457GDL</t>
  </si>
  <si>
    <t>CWA2457L</t>
  </si>
  <si>
    <t>CWA2457MDL</t>
  </si>
  <si>
    <t>CWA2757CDL</t>
  </si>
  <si>
    <t>CWA2757GDL</t>
  </si>
  <si>
    <t>CWA2757L</t>
  </si>
  <si>
    <t>CWA2757MDL</t>
  </si>
  <si>
    <t>DDE1215</t>
  </si>
  <si>
    <t>DDE1239</t>
  </si>
  <si>
    <t>DDE1539</t>
  </si>
  <si>
    <t>DDE2439</t>
  </si>
  <si>
    <t>DDE2493</t>
  </si>
  <si>
    <t>DDE2793</t>
  </si>
  <si>
    <t>FOT393</t>
  </si>
  <si>
    <t>FOT693</t>
  </si>
  <si>
    <t>FOW339</t>
  </si>
  <si>
    <t>FOW639</t>
  </si>
  <si>
    <t>MWS3039-15B</t>
  </si>
  <si>
    <t>MWS3039B</t>
  </si>
  <si>
    <t>P1893L</t>
  </si>
  <si>
    <t>P2493B</t>
  </si>
  <si>
    <t>P2493L</t>
  </si>
  <si>
    <t>P2793B</t>
  </si>
  <si>
    <t>P3093B</t>
  </si>
  <si>
    <t>P3693B</t>
  </si>
  <si>
    <t>P3D3093B</t>
  </si>
  <si>
    <t>P3D3093BCD</t>
  </si>
  <si>
    <t>P3D3093BGD</t>
  </si>
  <si>
    <t>P3D3093BMD</t>
  </si>
  <si>
    <t>P3D3693B</t>
  </si>
  <si>
    <t>P3D3693BCD</t>
  </si>
  <si>
    <t>P3D3693BGD</t>
  </si>
  <si>
    <t>P3D3693BMD</t>
  </si>
  <si>
    <t>REP.7593</t>
  </si>
  <si>
    <t>REP.759327</t>
  </si>
  <si>
    <t>REP1.59327L</t>
  </si>
  <si>
    <t>REP1.593L</t>
  </si>
  <si>
    <t>REP39327L</t>
  </si>
  <si>
    <t>REP393L</t>
  </si>
  <si>
    <t>TF1.593</t>
  </si>
  <si>
    <t>TF393</t>
  </si>
  <si>
    <t>TFDE393L</t>
  </si>
  <si>
    <t>TFDF393</t>
  </si>
  <si>
    <t>TOC2793B</t>
  </si>
  <si>
    <t>TOC3093B</t>
  </si>
  <si>
    <t>TOC3393B</t>
  </si>
  <si>
    <t>TODL2793B</t>
  </si>
  <si>
    <t>TODL3093B</t>
  </si>
  <si>
    <t>TODL3393B</t>
  </si>
  <si>
    <t>TODS2793B</t>
  </si>
  <si>
    <t>TODS3093B</t>
  </si>
  <si>
    <t>TODS3393B</t>
  </si>
  <si>
    <t>TOM3093B</t>
  </si>
  <si>
    <t>TOS2793B</t>
  </si>
  <si>
    <t>TOS3093B</t>
  </si>
  <si>
    <t>TOS3393B</t>
  </si>
  <si>
    <t>W1212GDL</t>
  </si>
  <si>
    <t>W1212L</t>
  </si>
  <si>
    <t>W1215GDL</t>
  </si>
  <si>
    <t>W1215L</t>
  </si>
  <si>
    <t>W1239CDL</t>
  </si>
  <si>
    <t>W1239GDL</t>
  </si>
  <si>
    <t>W1239L</t>
  </si>
  <si>
    <t>W1239MDL</t>
  </si>
  <si>
    <t>W1512GDL</t>
  </si>
  <si>
    <t>W1512L</t>
  </si>
  <si>
    <t>W1515GDL</t>
  </si>
  <si>
    <t>W1515L</t>
  </si>
  <si>
    <t>W1539CDL</t>
  </si>
  <si>
    <t>W1539GDL</t>
  </si>
  <si>
    <t>W1539L</t>
  </si>
  <si>
    <t>W1539MDL</t>
  </si>
  <si>
    <t>W1812GDL</t>
  </si>
  <si>
    <t>W1812L</t>
  </si>
  <si>
    <t>W1815GDL</t>
  </si>
  <si>
    <t>W1815L</t>
  </si>
  <si>
    <t>W1839CDL</t>
  </si>
  <si>
    <t>W1839GDL</t>
  </si>
  <si>
    <t>W1839L</t>
  </si>
  <si>
    <t>W1839MDL</t>
  </si>
  <si>
    <t>W2112GDL</t>
  </si>
  <si>
    <t>W2112L</t>
  </si>
  <si>
    <t>W2115GDL</t>
  </si>
  <si>
    <t>W2115L</t>
  </si>
  <si>
    <t>W2139CDL</t>
  </si>
  <si>
    <t>W2139GDL</t>
  </si>
  <si>
    <t>W2139L</t>
  </si>
  <si>
    <t>W2139MDL</t>
  </si>
  <si>
    <t>W2412B</t>
  </si>
  <si>
    <t>W2412BGD</t>
  </si>
  <si>
    <t>W2412GDL</t>
  </si>
  <si>
    <t>W2412L</t>
  </si>
  <si>
    <t>W2415B</t>
  </si>
  <si>
    <t>W2415BGD</t>
  </si>
  <si>
    <t>W2415GDL</t>
  </si>
  <si>
    <t>W2415L</t>
  </si>
  <si>
    <t>W2439B</t>
  </si>
  <si>
    <t>W2439BCD</t>
  </si>
  <si>
    <t>W2439BGD</t>
  </si>
  <si>
    <t>W2439BMD</t>
  </si>
  <si>
    <t>W2439L</t>
  </si>
  <si>
    <t>W2712B</t>
  </si>
  <si>
    <t>W2712BGD</t>
  </si>
  <si>
    <t>W2715B</t>
  </si>
  <si>
    <t>W2715BGD</t>
  </si>
  <si>
    <t>W2739B</t>
  </si>
  <si>
    <t>W2739BCD</t>
  </si>
  <si>
    <t>W2739BGD</t>
  </si>
  <si>
    <t>W2739BMD</t>
  </si>
  <si>
    <t>W3012BGD</t>
  </si>
  <si>
    <t>W3015BGD</t>
  </si>
  <si>
    <t>W3039B</t>
  </si>
  <si>
    <t>W3039BCD</t>
  </si>
  <si>
    <t>W3039BGD</t>
  </si>
  <si>
    <t>W3039BMD</t>
  </si>
  <si>
    <t>W3312BGD</t>
  </si>
  <si>
    <t>W3315BGD</t>
  </si>
  <si>
    <t>W3339B</t>
  </si>
  <si>
    <t>W3339BCD</t>
  </si>
  <si>
    <t>W3339BGD</t>
  </si>
  <si>
    <t>W3339BMD</t>
  </si>
  <si>
    <t>W3612B</t>
  </si>
  <si>
    <t>W3612BGD</t>
  </si>
  <si>
    <t>W3615BGD</t>
  </si>
  <si>
    <t>W3618B</t>
  </si>
  <si>
    <t>W3624B</t>
  </si>
  <si>
    <t>W3639B</t>
  </si>
  <si>
    <t>W3639BCD</t>
  </si>
  <si>
    <t>W3639BGD</t>
  </si>
  <si>
    <t>W3639BMD</t>
  </si>
  <si>
    <t>W3912B</t>
  </si>
  <si>
    <t>W3912BGD</t>
  </si>
  <si>
    <t>W3915BGD</t>
  </si>
  <si>
    <t>W3918B</t>
  </si>
  <si>
    <t>W3924B</t>
  </si>
  <si>
    <t>W3939B</t>
  </si>
  <si>
    <t>W3D1557CDL</t>
  </si>
  <si>
    <t>W3D1557GDL</t>
  </si>
  <si>
    <t>W3D1557L</t>
  </si>
  <si>
    <t>W3D1557MDL</t>
  </si>
  <si>
    <t>W3D1857CDL</t>
  </si>
  <si>
    <t>W3D1857GDL</t>
  </si>
  <si>
    <t>W3D1857L</t>
  </si>
  <si>
    <t>W3D1857MDL</t>
  </si>
  <si>
    <t>W4212</t>
  </si>
  <si>
    <t>W4212GD</t>
  </si>
  <si>
    <t>W4215</t>
  </si>
  <si>
    <t>W4215GD</t>
  </si>
  <si>
    <t>W4239</t>
  </si>
  <si>
    <t>W4512</t>
  </si>
  <si>
    <t>W4512GD</t>
  </si>
  <si>
    <t>W4515</t>
  </si>
  <si>
    <t>W4515GD</t>
  </si>
  <si>
    <t>W4539</t>
  </si>
  <si>
    <t>W4812</t>
  </si>
  <si>
    <t>W4812B</t>
  </si>
  <si>
    <t>W4812BGD</t>
  </si>
  <si>
    <t>W4812GD</t>
  </si>
  <si>
    <t>W4815</t>
  </si>
  <si>
    <t>W4815B</t>
  </si>
  <si>
    <t>W4815BGD</t>
  </si>
  <si>
    <t>W4815GD</t>
  </si>
  <si>
    <t>W4839</t>
  </si>
  <si>
    <t>W4839B</t>
  </si>
  <si>
    <t>W939L</t>
  </si>
  <si>
    <t>WEC1239CDL</t>
  </si>
  <si>
    <t>WEC1239GDL</t>
  </si>
  <si>
    <t>WEC1239L</t>
  </si>
  <si>
    <t>WEC1239MDL</t>
  </si>
  <si>
    <t>WEP1.539L</t>
  </si>
  <si>
    <t>WEP339L</t>
  </si>
  <si>
    <t>WEP639L</t>
  </si>
  <si>
    <t>WES639L</t>
  </si>
  <si>
    <t>WF1.539</t>
  </si>
  <si>
    <t>WF339</t>
  </si>
  <si>
    <t>WF639</t>
  </si>
  <si>
    <t>WFDE339L</t>
  </si>
  <si>
    <t>WFDF339</t>
  </si>
  <si>
    <t>WOS1239</t>
  </si>
  <si>
    <t>WOS1539</t>
  </si>
  <si>
    <t>WOS1839</t>
  </si>
  <si>
    <t>WOS2139</t>
  </si>
  <si>
    <t>WOS2439</t>
  </si>
  <si>
    <t>WOS2739</t>
  </si>
  <si>
    <t>WOS3039</t>
  </si>
  <si>
    <t>WOS3339</t>
  </si>
  <si>
    <t>WOS3639</t>
  </si>
  <si>
    <t>WOS3939</t>
  </si>
  <si>
    <t>WOS4239</t>
  </si>
  <si>
    <t>WOS4539</t>
  </si>
  <si>
    <t>WOS4839</t>
  </si>
  <si>
    <t>WOSC1257</t>
  </si>
  <si>
    <t>WOSC1257B</t>
  </si>
  <si>
    <t>WOSC1557</t>
  </si>
  <si>
    <t>WOSC1557B</t>
  </si>
  <si>
    <t>WOSC1857</t>
  </si>
  <si>
    <t>WOSC1857B</t>
  </si>
  <si>
    <t>WOSC2157</t>
  </si>
  <si>
    <t>WOSC2157B</t>
  </si>
  <si>
    <t>WOSC2457</t>
  </si>
  <si>
    <t>WOSC2457B</t>
  </si>
  <si>
    <t>WOSC2757</t>
  </si>
  <si>
    <t>WOSC2757B</t>
  </si>
  <si>
    <t>WOSC3057</t>
  </si>
  <si>
    <t>WOSC3057B</t>
  </si>
  <si>
    <t>WOSC3357</t>
  </si>
  <si>
    <t>WOSC3357B</t>
  </si>
  <si>
    <t>WOSC3657</t>
  </si>
  <si>
    <t>WOSC3657B</t>
  </si>
  <si>
    <t>WOSC3957</t>
  </si>
  <si>
    <t>WOSC3957B</t>
  </si>
  <si>
    <t>WOSC4257</t>
  </si>
  <si>
    <t>WOSC4257B</t>
  </si>
  <si>
    <t>WOSC4557</t>
  </si>
  <si>
    <t>WOSC4557B</t>
  </si>
  <si>
    <t>WOSC4857</t>
  </si>
  <si>
    <t>WOSC4857B</t>
  </si>
  <si>
    <t>WPC2439L</t>
  </si>
  <si>
    <t>WPR2439B</t>
  </si>
  <si>
    <t>WPR2439BCD</t>
  </si>
  <si>
    <t>WPR2439BGD</t>
  </si>
  <si>
    <t>WPR2439BMD</t>
  </si>
  <si>
    <t>WPR3039B</t>
  </si>
  <si>
    <t>WPR3039BCD</t>
  </si>
  <si>
    <t>WPR3039BGD</t>
  </si>
  <si>
    <t>WPR3039BMD</t>
  </si>
  <si>
    <t>WPR3057B</t>
  </si>
  <si>
    <t>WPR3057BCD</t>
  </si>
  <si>
    <t>WPR3057BGD</t>
  </si>
  <si>
    <t>WPR3057BMD</t>
  </si>
  <si>
    <t>WWOS1239</t>
  </si>
  <si>
    <t>WWOS639</t>
  </si>
  <si>
    <t>WWZ1557CDL</t>
  </si>
  <si>
    <t>WWZ1557GDL</t>
  </si>
  <si>
    <t>WWZ1557L</t>
  </si>
  <si>
    <t>WWZ1557MDL</t>
  </si>
  <si>
    <t>EXTOPRAIL_3</t>
  </si>
  <si>
    <t>INVERT_FF_B</t>
  </si>
  <si>
    <t>DCBLS36WR</t>
  </si>
  <si>
    <t>EBL2418R</t>
  </si>
  <si>
    <t>L1581R</t>
  </si>
  <si>
    <t>LD1581R</t>
  </si>
  <si>
    <t>LD1881R</t>
  </si>
  <si>
    <t>LDH1881R</t>
  </si>
  <si>
    <t>LEP1.53930R</t>
  </si>
  <si>
    <t>LEP1.54130R</t>
  </si>
  <si>
    <t>LEP33930R</t>
  </si>
  <si>
    <t>LEP34130R</t>
  </si>
  <si>
    <t>LEP394-30R</t>
  </si>
  <si>
    <t>B12FHR</t>
  </si>
  <si>
    <t>B12R</t>
  </si>
  <si>
    <t>B15FHR</t>
  </si>
  <si>
    <t>B15R</t>
  </si>
  <si>
    <t>B18FHR</t>
  </si>
  <si>
    <t>B18R</t>
  </si>
  <si>
    <t>B18PPFHR</t>
  </si>
  <si>
    <t>B21FHR</t>
  </si>
  <si>
    <t>B21R</t>
  </si>
  <si>
    <t>B24FHR</t>
  </si>
  <si>
    <t>B24R</t>
  </si>
  <si>
    <t>B929-15R</t>
  </si>
  <si>
    <t>B9FHR</t>
  </si>
  <si>
    <t>B9R</t>
  </si>
  <si>
    <t>BC36R</t>
  </si>
  <si>
    <t>BC39R</t>
  </si>
  <si>
    <t>BC42R</t>
  </si>
  <si>
    <t>BC45R</t>
  </si>
  <si>
    <t>BC48R</t>
  </si>
  <si>
    <t>BCW2730CDR</t>
  </si>
  <si>
    <t>BCW2730GDR</t>
  </si>
  <si>
    <t>BCW2730R</t>
  </si>
  <si>
    <t>BCW2730MDR</t>
  </si>
  <si>
    <t>BCW2736CDR</t>
  </si>
  <si>
    <t>BCW2736GDR</t>
  </si>
  <si>
    <t>BCW2736R</t>
  </si>
  <si>
    <t>BCW2736MDR</t>
  </si>
  <si>
    <t>BCW2739CDR</t>
  </si>
  <si>
    <t>BCW2739GDR</t>
  </si>
  <si>
    <t>BCW2739R</t>
  </si>
  <si>
    <t>BCW2739MDR</t>
  </si>
  <si>
    <t>BCW2742CDR</t>
  </si>
  <si>
    <t>BCW2742GDR</t>
  </si>
  <si>
    <t>BCW2742R</t>
  </si>
  <si>
    <t>BCW2742MDR</t>
  </si>
  <si>
    <t>BCW3030CDR</t>
  </si>
  <si>
    <t>BCW3030GDR</t>
  </si>
  <si>
    <t>BCW3030R</t>
  </si>
  <si>
    <t>BCW3030MDR</t>
  </si>
  <si>
    <t>BCW3036CDR</t>
  </si>
  <si>
    <t>BCW3036GDR</t>
  </si>
  <si>
    <t>BCW3036R</t>
  </si>
  <si>
    <t>BCW3036MDR</t>
  </si>
  <si>
    <t>BCW3039CDR</t>
  </si>
  <si>
    <t>BCW3039GDR</t>
  </si>
  <si>
    <t>BCW3039R</t>
  </si>
  <si>
    <t>BCW3039MDR</t>
  </si>
  <si>
    <t>BCW3042CDR</t>
  </si>
  <si>
    <t>BCW3042GDR</t>
  </si>
  <si>
    <t>BCW3042R</t>
  </si>
  <si>
    <t>BCW3042MDR</t>
  </si>
  <si>
    <t>BCW3630R</t>
  </si>
  <si>
    <t>BCW3636R</t>
  </si>
  <si>
    <t>BCW3639R</t>
  </si>
  <si>
    <t>BCW3642R</t>
  </si>
  <si>
    <t>BCW3930BR</t>
  </si>
  <si>
    <t>BCW3936BR</t>
  </si>
  <si>
    <t>BCW3939BR</t>
  </si>
  <si>
    <t>BCW3942BR</t>
  </si>
  <si>
    <t>BCW4230BCDR</t>
  </si>
  <si>
    <t>BCW4230BGDR</t>
  </si>
  <si>
    <t>BCW4230BR</t>
  </si>
  <si>
    <t>BCW4230BMDR</t>
  </si>
  <si>
    <t>BCW4236BCDR</t>
  </si>
  <si>
    <t>BCW4236BGDR</t>
  </si>
  <si>
    <t>BCW4236BR</t>
  </si>
  <si>
    <t>BCW4236BMDR</t>
  </si>
  <si>
    <t>BCW4239BCDR</t>
  </si>
  <si>
    <t>BCW4239BGDR</t>
  </si>
  <si>
    <t>BCW4239BR</t>
  </si>
  <si>
    <t>BCW4239BMDR</t>
  </si>
  <si>
    <t>BCW4242BCDR</t>
  </si>
  <si>
    <t>BCW4242BGDR</t>
  </si>
  <si>
    <t>BCW4242BR</t>
  </si>
  <si>
    <t>BCW4242BMDR</t>
  </si>
  <si>
    <t>BCW4530BR</t>
  </si>
  <si>
    <t>BCW4536BR</t>
  </si>
  <si>
    <t>BCW4539BR</t>
  </si>
  <si>
    <t>BCW4542BR</t>
  </si>
  <si>
    <t>BEP1.5R</t>
  </si>
  <si>
    <t>BEP1.5NTR</t>
  </si>
  <si>
    <t>BEP3R</t>
  </si>
  <si>
    <t>BEP3NTR</t>
  </si>
  <si>
    <t>BEP6R</t>
  </si>
  <si>
    <t>BEP6NTR</t>
  </si>
  <si>
    <t>BFDE3R</t>
  </si>
  <si>
    <t>BG18R</t>
  </si>
  <si>
    <t>BG21R</t>
  </si>
  <si>
    <t>BMX18R</t>
  </si>
  <si>
    <t>BPC33R</t>
  </si>
  <si>
    <t>BPC36R</t>
  </si>
  <si>
    <t>BWZ15R</t>
  </si>
  <si>
    <t>CCIBR</t>
  </si>
  <si>
    <t>CCISBR</t>
  </si>
  <si>
    <t>CW2412-15R</t>
  </si>
  <si>
    <t>CW2412GDR</t>
  </si>
  <si>
    <t>CW2412R</t>
  </si>
  <si>
    <t>CW2415-15R</t>
  </si>
  <si>
    <t>CW2415GDR</t>
  </si>
  <si>
    <t>CW2415R</t>
  </si>
  <si>
    <t>CW2430CDR</t>
  </si>
  <si>
    <t>CW2430GDR</t>
  </si>
  <si>
    <t>CW2430R</t>
  </si>
  <si>
    <t>CW2430MDR</t>
  </si>
  <si>
    <t>CW2436-15R</t>
  </si>
  <si>
    <t>CW2436CDR</t>
  </si>
  <si>
    <t>CW2436GDR</t>
  </si>
  <si>
    <t>CW2436R</t>
  </si>
  <si>
    <t>CW2436MDR</t>
  </si>
  <si>
    <t>CW2439-15R</t>
  </si>
  <si>
    <t>CW2439CDR</t>
  </si>
  <si>
    <t>CW2439GDR</t>
  </si>
  <si>
    <t>CW2439R</t>
  </si>
  <si>
    <t>CW2439MDR</t>
  </si>
  <si>
    <t>CW2442-15R</t>
  </si>
  <si>
    <t>CW2442CDR</t>
  </si>
  <si>
    <t>CW2442GDR</t>
  </si>
  <si>
    <t>CW2442R</t>
  </si>
  <si>
    <t>CW2442MDR</t>
  </si>
  <si>
    <t>CW2712GDR</t>
  </si>
  <si>
    <t>CW2712R</t>
  </si>
  <si>
    <t>CW2715GDR</t>
  </si>
  <si>
    <t>CW2715R</t>
  </si>
  <si>
    <t>CW2730CDR</t>
  </si>
  <si>
    <t>CW2730GDR</t>
  </si>
  <si>
    <t>CW2730R</t>
  </si>
  <si>
    <t>CW2730MDR</t>
  </si>
  <si>
    <t>CW2736CDR</t>
  </si>
  <si>
    <t>CW2736GDR</t>
  </si>
  <si>
    <t>CW2736R</t>
  </si>
  <si>
    <t>CW2736MDR</t>
  </si>
  <si>
    <t>CW2739CDR</t>
  </si>
  <si>
    <t>CW2739GDR</t>
  </si>
  <si>
    <t>CW2739R</t>
  </si>
  <si>
    <t>CW2739MDR</t>
  </si>
  <si>
    <t>CW2742CDR</t>
  </si>
  <si>
    <t>CW2742GDR</t>
  </si>
  <si>
    <t>CW2742R</t>
  </si>
  <si>
    <t>CW2742MDR</t>
  </si>
  <si>
    <t>CW2748CDR</t>
  </si>
  <si>
    <t>CW2748GDR</t>
  </si>
  <si>
    <t>CW2748R</t>
  </si>
  <si>
    <t>CW2748MDR</t>
  </si>
  <si>
    <t>CWA2448CDR</t>
  </si>
  <si>
    <t>CWA2448GDR</t>
  </si>
  <si>
    <t>CWA2448R</t>
  </si>
  <si>
    <t>CWA2448MDR</t>
  </si>
  <si>
    <t>CWA2454CDR</t>
  </si>
  <si>
    <t>CWA2454GDR</t>
  </si>
  <si>
    <t>CWA2454R</t>
  </si>
  <si>
    <t>CWA2454MDR</t>
  </si>
  <si>
    <t>CWA2457CDR</t>
  </si>
  <si>
    <t>CWA2457GDR</t>
  </si>
  <si>
    <t>CWA2457R</t>
  </si>
  <si>
    <t>CWA2457MDR</t>
  </si>
  <si>
    <t>CWA2460CDR</t>
  </si>
  <si>
    <t>CWA2460GDR</t>
  </si>
  <si>
    <t>CWA2460R</t>
  </si>
  <si>
    <t>CWA2460MDR</t>
  </si>
  <si>
    <t>CWA2748CDR</t>
  </si>
  <si>
    <t>CWA2748GDR</t>
  </si>
  <si>
    <t>CWA2748R</t>
  </si>
  <si>
    <t>CWA2748MDR</t>
  </si>
  <si>
    <t>CWA2754CDR</t>
  </si>
  <si>
    <t>CWA2754GDR</t>
  </si>
  <si>
    <t>CWA2754R</t>
  </si>
  <si>
    <t>CWA2754MDR</t>
  </si>
  <si>
    <t>CWA2757CDR</t>
  </si>
  <si>
    <t>CWA2757GDR</t>
  </si>
  <si>
    <t>CWA2757R</t>
  </si>
  <si>
    <t>CWA2760CDR</t>
  </si>
  <si>
    <t>CWA2760GDR</t>
  </si>
  <si>
    <t>CWA2760R</t>
  </si>
  <si>
    <t>CWA2760MDR</t>
  </si>
  <si>
    <t>CWAO2460CDR</t>
  </si>
  <si>
    <t>CWAO2460GDR</t>
  </si>
  <si>
    <t>CWAO2460R</t>
  </si>
  <si>
    <t>CWAO2460MDR</t>
  </si>
  <si>
    <t>CWO2442CDR</t>
  </si>
  <si>
    <t>CWO2442GDR</t>
  </si>
  <si>
    <t>CWO2442R</t>
  </si>
  <si>
    <t>CWO2442MDR</t>
  </si>
  <si>
    <t>DCB36R</t>
  </si>
  <si>
    <t>DCSB36R</t>
  </si>
  <si>
    <t>DCSB42R</t>
  </si>
  <si>
    <t>DWEPR</t>
  </si>
  <si>
    <t>DWEPNTR</t>
  </si>
  <si>
    <t>HCB12R</t>
  </si>
  <si>
    <t>HCB15R</t>
  </si>
  <si>
    <t>HCB18R</t>
  </si>
  <si>
    <t>HCB24R</t>
  </si>
  <si>
    <t>HCBCB3942R</t>
  </si>
  <si>
    <t>HCBCB42R</t>
  </si>
  <si>
    <t>HCBCB4548R</t>
  </si>
  <si>
    <t>HCBEP3R</t>
  </si>
  <si>
    <t>HCSB24R</t>
  </si>
  <si>
    <t>IB12R</t>
  </si>
  <si>
    <t>IB15R</t>
  </si>
  <si>
    <t>IB18R</t>
  </si>
  <si>
    <t>IB21R</t>
  </si>
  <si>
    <t>IB24R</t>
  </si>
  <si>
    <t>IBG18R</t>
  </si>
  <si>
    <t>IBG21R</t>
  </si>
  <si>
    <t>IBMX18R</t>
  </si>
  <si>
    <t>ISB24R</t>
  </si>
  <si>
    <t>MED1530SDR</t>
  </si>
  <si>
    <t>MED1830SDR</t>
  </si>
  <si>
    <t>OCB24R</t>
  </si>
  <si>
    <t>P1884R</t>
  </si>
  <si>
    <t>P1890R</t>
  </si>
  <si>
    <t>P1893R</t>
  </si>
  <si>
    <t>P1896R</t>
  </si>
  <si>
    <t>P2484R</t>
  </si>
  <si>
    <t>P2490R</t>
  </si>
  <si>
    <t>P2493R</t>
  </si>
  <si>
    <t>P2496R</t>
  </si>
  <si>
    <t>REP1.58427R</t>
  </si>
  <si>
    <t>REP1.584R</t>
  </si>
  <si>
    <t>REP1.59027R</t>
  </si>
  <si>
    <t>REP1.590R</t>
  </si>
  <si>
    <t>REP1.59327R</t>
  </si>
  <si>
    <t>REP1.593R</t>
  </si>
  <si>
    <t>REP1.59627R</t>
  </si>
  <si>
    <t>REP1.596R</t>
  </si>
  <si>
    <t>REP38427R</t>
  </si>
  <si>
    <t>REP384R</t>
  </si>
  <si>
    <t>REP39027R</t>
  </si>
  <si>
    <t>REP390R</t>
  </si>
  <si>
    <t>REP39327R</t>
  </si>
  <si>
    <t>REP393R</t>
  </si>
  <si>
    <t>REP39627R</t>
  </si>
  <si>
    <t>REP396R</t>
  </si>
  <si>
    <t>SB18R</t>
  </si>
  <si>
    <t>SB21R</t>
  </si>
  <si>
    <t>SB24R</t>
  </si>
  <si>
    <t>SF15R</t>
  </si>
  <si>
    <t>SF24R</t>
  </si>
  <si>
    <t>SF9R</t>
  </si>
  <si>
    <t>TFDE384R</t>
  </si>
  <si>
    <t>TFDE390R</t>
  </si>
  <si>
    <t>TFDE393R</t>
  </si>
  <si>
    <t>TFDE396R</t>
  </si>
  <si>
    <t>TRNB12FHR</t>
  </si>
  <si>
    <t>TVB12FHR</t>
  </si>
  <si>
    <t>TVB15FHR</t>
  </si>
  <si>
    <t>TVB18FHR</t>
  </si>
  <si>
    <t>TVB1D12R</t>
  </si>
  <si>
    <t>TVB1D15R</t>
  </si>
  <si>
    <t>TVB1D18R</t>
  </si>
  <si>
    <t>TVB1D21R</t>
  </si>
  <si>
    <t>TVB1D24R</t>
  </si>
  <si>
    <t>TVB21FHR</t>
  </si>
  <si>
    <t>TVB24FHR</t>
  </si>
  <si>
    <t>TVB3D60R</t>
  </si>
  <si>
    <t>TVB60FHR</t>
  </si>
  <si>
    <t>TVCA24R</t>
  </si>
  <si>
    <t>TVCA27R</t>
  </si>
  <si>
    <t>TVCA30R</t>
  </si>
  <si>
    <t>TVCA33R</t>
  </si>
  <si>
    <t>TVCA36R</t>
  </si>
  <si>
    <t>TVCA39BR</t>
  </si>
  <si>
    <t>TVCA42BR</t>
  </si>
  <si>
    <t>TVCB42BR</t>
  </si>
  <si>
    <t>TVCB45BR</t>
  </si>
  <si>
    <t>TVCB48BR</t>
  </si>
  <si>
    <t>TVCB51BR</t>
  </si>
  <si>
    <t>TVCB54BR</t>
  </si>
  <si>
    <t>TVCE42R</t>
  </si>
  <si>
    <t>TVCE45R</t>
  </si>
  <si>
    <t>TVDCSB1D36R</t>
  </si>
  <si>
    <t>TVDCSB36FHR</t>
  </si>
  <si>
    <t>TVSB1D12R</t>
  </si>
  <si>
    <t>TVSB1D15R</t>
  </si>
  <si>
    <t>TVSB1D18R</t>
  </si>
  <si>
    <t>TVSB1D21R</t>
  </si>
  <si>
    <t>TVSB1D24R</t>
  </si>
  <si>
    <t>TVSB3D60R</t>
  </si>
  <si>
    <t>U1894-24R</t>
  </si>
  <si>
    <t>UB21-24R</t>
  </si>
  <si>
    <t>UB36-24R</t>
  </si>
  <si>
    <t>USB21-24R</t>
  </si>
  <si>
    <t>USB24-24R</t>
  </si>
  <si>
    <t>VB12FHR</t>
  </si>
  <si>
    <t>VB15FHR</t>
  </si>
  <si>
    <t>VB18FHR</t>
  </si>
  <si>
    <t>VB1D12R</t>
  </si>
  <si>
    <t>VB1D15R</t>
  </si>
  <si>
    <t>VB1D18R</t>
  </si>
  <si>
    <t>VB1D21R</t>
  </si>
  <si>
    <t>VB1D24R</t>
  </si>
  <si>
    <t>VB21FHR</t>
  </si>
  <si>
    <t>VB24FHR</t>
  </si>
  <si>
    <t>VB3D60R</t>
  </si>
  <si>
    <t>VB60FHR</t>
  </si>
  <si>
    <t>VCA24R</t>
  </si>
  <si>
    <t>VCA27R</t>
  </si>
  <si>
    <t>VCA30R</t>
  </si>
  <si>
    <t>VCA33R</t>
  </si>
  <si>
    <t>VCA36R</t>
  </si>
  <si>
    <t>VCA39BR</t>
  </si>
  <si>
    <t>VCA42BR</t>
  </si>
  <si>
    <t>VCB42BR</t>
  </si>
  <si>
    <t>VCB45BR</t>
  </si>
  <si>
    <t>VCB48BR</t>
  </si>
  <si>
    <t>VCB51BR</t>
  </si>
  <si>
    <t>VCB54BR</t>
  </si>
  <si>
    <t>VCE42R</t>
  </si>
  <si>
    <t>VCE45R</t>
  </si>
  <si>
    <t>VDCSB1D36R</t>
  </si>
  <si>
    <t>VDCSB36FHR</t>
  </si>
  <si>
    <t>VEP1.5R</t>
  </si>
  <si>
    <t>VEP3R</t>
  </si>
  <si>
    <t>VEP6R</t>
  </si>
  <si>
    <t>VFDE3R</t>
  </si>
  <si>
    <t>VSB1D12R</t>
  </si>
  <si>
    <t>VSB1D15R</t>
  </si>
  <si>
    <t>VSB1D18R</t>
  </si>
  <si>
    <t>VSB1D21R</t>
  </si>
  <si>
    <t>VSB1D24R</t>
  </si>
  <si>
    <t>VSB3D60R</t>
  </si>
  <si>
    <t>W1212GDR</t>
  </si>
  <si>
    <t>W1212R</t>
  </si>
  <si>
    <t>W1215GDR</t>
  </si>
  <si>
    <t>W1215R</t>
  </si>
  <si>
    <t>W1230CDR</t>
  </si>
  <si>
    <t>W1230GDR</t>
  </si>
  <si>
    <t>W1230R</t>
  </si>
  <si>
    <t>W1230MDR</t>
  </si>
  <si>
    <t>W1236CDR</t>
  </si>
  <si>
    <t>W1236GDR</t>
  </si>
  <si>
    <t>W1236R</t>
  </si>
  <si>
    <t>W1236MDR</t>
  </si>
  <si>
    <t>W1239CDR</t>
  </si>
  <si>
    <t>W1239GDR</t>
  </si>
  <si>
    <t>W1239R</t>
  </si>
  <si>
    <t>W1239MDR</t>
  </si>
  <si>
    <t>W1242CDR</t>
  </si>
  <si>
    <t>W1242GDR</t>
  </si>
  <si>
    <t>W1242R</t>
  </si>
  <si>
    <t>W1242MDR</t>
  </si>
  <si>
    <t>W1262-18R</t>
  </si>
  <si>
    <t>W1512GDR</t>
  </si>
  <si>
    <t>W1512R</t>
  </si>
  <si>
    <t>W1515GDR</t>
  </si>
  <si>
    <t>W1515R</t>
  </si>
  <si>
    <t>W1530CDR</t>
  </si>
  <si>
    <t>W1530GDR</t>
  </si>
  <si>
    <t>W1530R</t>
  </si>
  <si>
    <t>W1530MDR</t>
  </si>
  <si>
    <t>W1536CDR</t>
  </si>
  <si>
    <t>W1536GDR</t>
  </si>
  <si>
    <t>W1536R</t>
  </si>
  <si>
    <t>W1536MDR</t>
  </si>
  <si>
    <t>W1539CDR</t>
  </si>
  <si>
    <t>W1539GDR</t>
  </si>
  <si>
    <t>W1539R</t>
  </si>
  <si>
    <t>W1539MDR</t>
  </si>
  <si>
    <t>W1542CDR</t>
  </si>
  <si>
    <t>W1542GDR</t>
  </si>
  <si>
    <t>W1542R</t>
  </si>
  <si>
    <t>W1542MDR</t>
  </si>
  <si>
    <t>W1548CDR</t>
  </si>
  <si>
    <t>W1548GDR</t>
  </si>
  <si>
    <t>W1548MDR</t>
  </si>
  <si>
    <t>W1552CDR</t>
  </si>
  <si>
    <t>W1552GDR</t>
  </si>
  <si>
    <t>W1552MDR</t>
  </si>
  <si>
    <t>W1812GDR</t>
  </si>
  <si>
    <t>W1812R</t>
  </si>
  <si>
    <t>W1815GDR</t>
  </si>
  <si>
    <t>W1815R</t>
  </si>
  <si>
    <t>W1830CDR</t>
  </si>
  <si>
    <t>W1830GDR</t>
  </si>
  <si>
    <t>W1830R</t>
  </si>
  <si>
    <t>W1830MDR</t>
  </si>
  <si>
    <t>W1836CDR</t>
  </si>
  <si>
    <t>W1836GDR</t>
  </si>
  <si>
    <t>W1836R</t>
  </si>
  <si>
    <t>W1836MDR</t>
  </si>
  <si>
    <t>W1839CDR</t>
  </si>
  <si>
    <t>W1839GDR</t>
  </si>
  <si>
    <t>W1839R</t>
  </si>
  <si>
    <t>W1839MDR</t>
  </si>
  <si>
    <t>W1842CDR</t>
  </si>
  <si>
    <t>W1842GDR</t>
  </si>
  <si>
    <t>W1842R</t>
  </si>
  <si>
    <t>W1842MDR</t>
  </si>
  <si>
    <t>W1852CDR</t>
  </si>
  <si>
    <t>W1852GDR</t>
  </si>
  <si>
    <t>W1852MDR</t>
  </si>
  <si>
    <t>W1D1545R</t>
  </si>
  <si>
    <t>W2112GDR</t>
  </si>
  <si>
    <t>W2112R</t>
  </si>
  <si>
    <t>W2115GDR</t>
  </si>
  <si>
    <t>W2115R</t>
  </si>
  <si>
    <t>W2130CDR</t>
  </si>
  <si>
    <t>W2130GDR</t>
  </si>
  <si>
    <t>W2130R</t>
  </si>
  <si>
    <t>W2130MDR</t>
  </si>
  <si>
    <t>W2136CDR</t>
  </si>
  <si>
    <t>W2136GDR</t>
  </si>
  <si>
    <t>W2136R</t>
  </si>
  <si>
    <t>W2136MDR</t>
  </si>
  <si>
    <t>W2139CDR</t>
  </si>
  <si>
    <t>W2139GDR</t>
  </si>
  <si>
    <t>W2139R</t>
  </si>
  <si>
    <t>W2139MDR</t>
  </si>
  <si>
    <t>W2142CDR</t>
  </si>
  <si>
    <t>W2142GDR</t>
  </si>
  <si>
    <t>W2142R</t>
  </si>
  <si>
    <t>W2142MDR</t>
  </si>
  <si>
    <t>W2412GDR</t>
  </si>
  <si>
    <t>W2412R</t>
  </si>
  <si>
    <t>W2415GDR</t>
  </si>
  <si>
    <t>W2415R</t>
  </si>
  <si>
    <t>W2430R</t>
  </si>
  <si>
    <t>W2436CDR</t>
  </si>
  <si>
    <t>W2436GDR</t>
  </si>
  <si>
    <t>W2436R</t>
  </si>
  <si>
    <t>W2436MDR</t>
  </si>
  <si>
    <t>W2439CDR</t>
  </si>
  <si>
    <t>W2439GDR</t>
  </si>
  <si>
    <t>W2439R</t>
  </si>
  <si>
    <t>W2439MDR</t>
  </si>
  <si>
    <t>W2442R</t>
  </si>
  <si>
    <t>W3D1548CDR</t>
  </si>
  <si>
    <t>W3D1548GDR</t>
  </si>
  <si>
    <t>W3D1548R</t>
  </si>
  <si>
    <t>W3D1548MDR</t>
  </si>
  <si>
    <t>W3D1554CDR</t>
  </si>
  <si>
    <t>W3D1554GDR</t>
  </si>
  <si>
    <t>W3D1554R</t>
  </si>
  <si>
    <t>W3D1554MDR</t>
  </si>
  <si>
    <t>W3D1557CDR</t>
  </si>
  <si>
    <t>W3D1557GDR</t>
  </si>
  <si>
    <t>W3D1557R</t>
  </si>
  <si>
    <t>W3D1557MDR</t>
  </si>
  <si>
    <t>W3D1560CDR</t>
  </si>
  <si>
    <t>W3D1560GDR</t>
  </si>
  <si>
    <t>W3D1560R</t>
  </si>
  <si>
    <t>W3D1560MDR</t>
  </si>
  <si>
    <t>W3D1848CDR</t>
  </si>
  <si>
    <t>W3D1848GDR</t>
  </si>
  <si>
    <t>W3D1848R</t>
  </si>
  <si>
    <t>W3D1848MDR</t>
  </si>
  <si>
    <t>W3D1854CDR</t>
  </si>
  <si>
    <t>W3D1854GDR</t>
  </si>
  <si>
    <t>W3D1854R</t>
  </si>
  <si>
    <t>W3D1854MDR</t>
  </si>
  <si>
    <t>W3D1857CDR</t>
  </si>
  <si>
    <t>W3D1857GDR</t>
  </si>
  <si>
    <t>W3D1857R</t>
  </si>
  <si>
    <t>W3D1857MDR</t>
  </si>
  <si>
    <t>W3D1860CDR</t>
  </si>
  <si>
    <t>W3D1860GDR</t>
  </si>
  <si>
    <t>W3D1860R</t>
  </si>
  <si>
    <t>W3D1860MDR</t>
  </si>
  <si>
    <t>W930R</t>
  </si>
  <si>
    <t>W936R</t>
  </si>
  <si>
    <t>W939R</t>
  </si>
  <si>
    <t>W942R</t>
  </si>
  <si>
    <t>W962-18R</t>
  </si>
  <si>
    <t>WD2442-18R</t>
  </si>
  <si>
    <t>WEC1230CDR</t>
  </si>
  <si>
    <t>WEC1230GDR</t>
  </si>
  <si>
    <t>WEC1230R</t>
  </si>
  <si>
    <t>WEC1230MDR</t>
  </si>
  <si>
    <t>WEC1236CDR</t>
  </si>
  <si>
    <t>WEC1236GDR</t>
  </si>
  <si>
    <t>WEC1236R</t>
  </si>
  <si>
    <t>WEC1236MDR</t>
  </si>
  <si>
    <t>WEC1239CDR</t>
  </si>
  <si>
    <t>WEC1239GDR</t>
  </si>
  <si>
    <t>WEC1239R</t>
  </si>
  <si>
    <t>WEC1239MDR</t>
  </si>
  <si>
    <t>WEC1242CDR</t>
  </si>
  <si>
    <t>WEC1242GDR</t>
  </si>
  <si>
    <t>WEC1242R</t>
  </si>
  <si>
    <t>WEC1242MDR</t>
  </si>
  <si>
    <t>WEC1248CDR</t>
  </si>
  <si>
    <t>WEC1248GDR</t>
  </si>
  <si>
    <t>WEC1248MDR</t>
  </si>
  <si>
    <t>WEC1252CDR</t>
  </si>
  <si>
    <t>WEC1252GDR</t>
  </si>
  <si>
    <t>WEC1252MDR</t>
  </si>
  <si>
    <t>WEP1.512R</t>
  </si>
  <si>
    <t>WEP1.518R</t>
  </si>
  <si>
    <t>WEP1.524R</t>
  </si>
  <si>
    <t>WEP1.530R</t>
  </si>
  <si>
    <t>WEP1.536R</t>
  </si>
  <si>
    <t>WEP1.539R</t>
  </si>
  <si>
    <t>WEP1.542R</t>
  </si>
  <si>
    <t>WEP1.56218R</t>
  </si>
  <si>
    <t>WEP312R</t>
  </si>
  <si>
    <t>WEP318R</t>
  </si>
  <si>
    <t>WEP324R</t>
  </si>
  <si>
    <t>WEP330R</t>
  </si>
  <si>
    <t>WEP336R</t>
  </si>
  <si>
    <t>WEP339R</t>
  </si>
  <si>
    <t>WEP342R</t>
  </si>
  <si>
    <t>WEP612R</t>
  </si>
  <si>
    <t>WEP618R</t>
  </si>
  <si>
    <t>WEP624R</t>
  </si>
  <si>
    <t>WEP630R</t>
  </si>
  <si>
    <t>WEP636R</t>
  </si>
  <si>
    <t>WEP639R</t>
  </si>
  <si>
    <t>WEP642R</t>
  </si>
  <si>
    <t>WES630R</t>
  </si>
  <si>
    <t>WES636R</t>
  </si>
  <si>
    <t>WES639R</t>
  </si>
  <si>
    <t>WES642R</t>
  </si>
  <si>
    <t>WFDE312R</t>
  </si>
  <si>
    <t>WFDE318R</t>
  </si>
  <si>
    <t>WFDE324R</t>
  </si>
  <si>
    <t>WFDE330R</t>
  </si>
  <si>
    <t>WFDE336R</t>
  </si>
  <si>
    <t>WFDE339R</t>
  </si>
  <si>
    <t>WFDE342R</t>
  </si>
  <si>
    <t>WFDE348R</t>
  </si>
  <si>
    <t>WFDE360R</t>
  </si>
  <si>
    <t>WPC2430R</t>
  </si>
  <si>
    <t>WPC2436R</t>
  </si>
  <si>
    <t>WPC2439R</t>
  </si>
  <si>
    <t>WPC2442R</t>
  </si>
  <si>
    <t>WWZ1548CDR</t>
  </si>
  <si>
    <t>WWZ1548GDR</t>
  </si>
  <si>
    <t>WWZ1548R</t>
  </si>
  <si>
    <t>WWZ1548MDR</t>
  </si>
  <si>
    <t>WWZ1554CDR</t>
  </si>
  <si>
    <t>WWZ1554GDR</t>
  </si>
  <si>
    <t>WWZ1554R</t>
  </si>
  <si>
    <t>WWZ1554MDR</t>
  </si>
  <si>
    <t>WWZ1557CDR</t>
  </si>
  <si>
    <t>WWZ1557GDR</t>
  </si>
  <si>
    <t>WWZ1557R</t>
  </si>
  <si>
    <t>WWZ1557MDR</t>
  </si>
  <si>
    <t>WWZ1560CDR</t>
  </si>
  <si>
    <t>WWZ1560GDR</t>
  </si>
  <si>
    <t>WWZ1560R</t>
  </si>
  <si>
    <t>WWZ1560MDR</t>
  </si>
  <si>
    <t>39"H Blind Corner Wall Crftsmn</t>
  </si>
  <si>
    <t>39"H Blind Corner Wall Glass</t>
  </si>
  <si>
    <t>39"H Blind Corner Wall</t>
  </si>
  <si>
    <t>39"H Blind Corner Wall Mullion</t>
  </si>
  <si>
    <t>39"H Bl Crnr Wall/Butt doors</t>
  </si>
  <si>
    <t>39"H Bl Crnr Wall/Butt Craftsman</t>
  </si>
  <si>
    <t>39"H Bl Crnr Wall/Butt Glass</t>
  </si>
  <si>
    <t>39"H Bl Crnr Wall/Butt Mullion</t>
  </si>
  <si>
    <t>12"H Corner Wall Cab-15" Deep</t>
  </si>
  <si>
    <t>12"H Corner Wall Cab Glass</t>
  </si>
  <si>
    <t>12"H Corner Wall Cabinet</t>
  </si>
  <si>
    <t>15"H Corner Wall Cab-15" Deep</t>
  </si>
  <si>
    <t>15"H Corner Wall Cab Glass</t>
  </si>
  <si>
    <t>15"H Corner Wall Cabinet</t>
  </si>
  <si>
    <t>39"H Corner Wall Cab-15" Deep</t>
  </si>
  <si>
    <t>39"H Corner Wall Cab Craftsman</t>
  </si>
  <si>
    <t>39"H Corner Wall Cab Glass</t>
  </si>
  <si>
    <t>39"H Corner Wall Cabinet</t>
  </si>
  <si>
    <t>39"H Corner Wall Cab Mullion</t>
  </si>
  <si>
    <t>57"H Appliance Garage Crftsmn</t>
  </si>
  <si>
    <t>57"H Appliance Garage Glass</t>
  </si>
  <si>
    <t>57"H Appliance Garage</t>
  </si>
  <si>
    <t>57"H Appliance Garage Mullion</t>
  </si>
  <si>
    <t>57"H Appliance Garage Craftsman</t>
  </si>
  <si>
    <t>Opt-Inst 3"Extended Top Rail</t>
  </si>
  <si>
    <t>Opt-Invert Face Frame of Base</t>
  </si>
  <si>
    <t>39"H Micro Cab/Butt doors-15"dp</t>
  </si>
  <si>
    <t>39"H Micro Cab/Butt doors-12"dp</t>
  </si>
  <si>
    <t>1.5" Refer End Panel 93"H-27"D</t>
  </si>
  <si>
    <t>1.5" Refer End Panel 93"H-24"D</t>
  </si>
  <si>
    <t>3" Refer End Panel 93"H-27"D</t>
  </si>
  <si>
    <t>3" Refer End Panel 93"H-24"D</t>
  </si>
  <si>
    <t>12"H Wall Cabinet w/ Glass</t>
  </si>
  <si>
    <t>12"H Wall Cabinet</t>
  </si>
  <si>
    <t>15"H Wall Cabinet w/ Glass</t>
  </si>
  <si>
    <t>15"H Wall Cabinet</t>
  </si>
  <si>
    <t>39"H Wall Cabinet Craftsman</t>
  </si>
  <si>
    <t>39"H Wall Cabinet w/ Glass</t>
  </si>
  <si>
    <t>39"H Wall Cabinet</t>
  </si>
  <si>
    <t>39"H Wall Cabinet Mullion</t>
  </si>
  <si>
    <t>12"H Wall Cab/butt drs/glass</t>
  </si>
  <si>
    <t>15"H Wall Cab/butt drs/glass</t>
  </si>
  <si>
    <t>39"H Wall Cabinet/butt doors</t>
  </si>
  <si>
    <t>39"H Wall Cab/butt drs-Crftsmn</t>
  </si>
  <si>
    <t>39"H Wall Cab/butt drs/glass</t>
  </si>
  <si>
    <t>39"H Wall Cab/butt drs-Mullion</t>
  </si>
  <si>
    <t>W2439CDL</t>
  </si>
  <si>
    <t>W2439GDL</t>
  </si>
  <si>
    <t>W2439MDL</t>
  </si>
  <si>
    <t>57"H Wall Cab 3 Drwr Crftsmn</t>
  </si>
  <si>
    <t>57"H Wall Cab 3 Drwr Glass</t>
  </si>
  <si>
    <t>57"H Wall 3 Drawer Cab</t>
  </si>
  <si>
    <t>57"H Wall Cab 3 Drwr Mullion</t>
  </si>
  <si>
    <t>12"H Wall Cab w/Dbl Glass Drs</t>
  </si>
  <si>
    <t>15"H Wall Cab w/Dbl Glass Drs</t>
  </si>
  <si>
    <t>39"H Wall End Cabinet Craftsman</t>
  </si>
  <si>
    <t>39"H Wall End Cabinet Glass</t>
  </si>
  <si>
    <t>39"H Wall End Cabinet</t>
  </si>
  <si>
    <t>39"H Wall End Cabinet Mullion</t>
  </si>
  <si>
    <t>39" Wall End Shelf-Left</t>
  </si>
  <si>
    <t>39"H Wall Pie Cut Cabinet</t>
  </si>
  <si>
    <t>39"H Wall Plate Rack/butt doors</t>
  </si>
  <si>
    <t>39"H Wall Plate Rack/Craftsman</t>
  </si>
  <si>
    <t>39"H Wall Plate Rack/Glass</t>
  </si>
  <si>
    <t>39"H Wall Plate Rack/Mullion</t>
  </si>
  <si>
    <t>57"H Wall Plate Rack/butt doors</t>
  </si>
  <si>
    <t>57"H Wall Plate Rack/Craftsman</t>
  </si>
  <si>
    <t>57"H Wall Plate Rack/Glass</t>
  </si>
  <si>
    <t>57"H Wall Plate Rack/Mullion</t>
  </si>
  <si>
    <t>39" Wall Wine Open Shlf 16 Btl</t>
  </si>
  <si>
    <t>39" Wall Wine Open Shlf 8 Btl</t>
  </si>
  <si>
    <t>Description</t>
  </si>
  <si>
    <t xml:space="preserve">Hinging Notes: </t>
  </si>
  <si>
    <t xml:space="preserve">L or R may also indicate the Door Side of an asymmetrical Combination Vanity Base </t>
  </si>
  <si>
    <t>L or R may also indicate the Hinge Side of the Center door of a cabinet with 3 doors (e.g. TVSB3D60L)</t>
  </si>
  <si>
    <t>L or R as the last character of the cabinet nomenclaure indicates that the hinge side is the left or right as you look at the face of the cabinet.</t>
  </si>
  <si>
    <t xml:space="preserve">L or R also indicates the Blind side of Blind Corner Base and Wall Cabinets. </t>
  </si>
  <si>
    <t>FOW315</t>
  </si>
  <si>
    <t>Filler Overlay Wall 2-1/2" x 14-1/2"</t>
  </si>
  <si>
    <t>FOW615</t>
  </si>
  <si>
    <t>Filler Overlay Wall 5-1/2" x 14-1/2"</t>
  </si>
  <si>
    <t>cube_width</t>
  </si>
  <si>
    <t>cube_length</t>
  </si>
  <si>
    <t>cube_height</t>
  </si>
  <si>
    <t>CI</t>
  </si>
  <si>
    <t>CF</t>
  </si>
  <si>
    <t>item_no</t>
  </si>
  <si>
    <t>3/411/230LP</t>
  </si>
  <si>
    <t>3/411/242LP</t>
  </si>
  <si>
    <t>ABF63L</t>
  </si>
  <si>
    <t>ABF63R</t>
  </si>
  <si>
    <t>ABFDF3R</t>
  </si>
  <si>
    <t>AVCTS20</t>
  </si>
  <si>
    <t>AWD</t>
  </si>
  <si>
    <t>AWDB</t>
  </si>
  <si>
    <t>AWDL</t>
  </si>
  <si>
    <t>AWDNC</t>
  </si>
  <si>
    <t>AWDR</t>
  </si>
  <si>
    <t>AWDS84</t>
  </si>
  <si>
    <t>B1516L</t>
  </si>
  <si>
    <t>B1516R</t>
  </si>
  <si>
    <t>B9ABL</t>
  </si>
  <si>
    <t>B9ABR</t>
  </si>
  <si>
    <t>BCB3942L</t>
  </si>
  <si>
    <t>BCB3942R</t>
  </si>
  <si>
    <t>BCB4548L</t>
  </si>
  <si>
    <t>BCB4548R</t>
  </si>
  <si>
    <t>BOB3621-21</t>
  </si>
  <si>
    <t>BS2721-15</t>
  </si>
  <si>
    <t>BS3610-15</t>
  </si>
  <si>
    <t>BS3681-21</t>
  </si>
  <si>
    <t>BS3910-15</t>
  </si>
  <si>
    <t>BSA3681-21</t>
  </si>
  <si>
    <t>BSW2125-18</t>
  </si>
  <si>
    <t>BSW2421-30</t>
  </si>
  <si>
    <t>BSW3021-30</t>
  </si>
  <si>
    <t>BSW3321-30</t>
  </si>
  <si>
    <t>CROWN_D</t>
  </si>
  <si>
    <t>CSTV350</t>
  </si>
  <si>
    <t>CSWD67</t>
  </si>
  <si>
    <t>CWA2460CDUL</t>
  </si>
  <si>
    <t>CWA2460CDUR</t>
  </si>
  <si>
    <t>CWA2460GDUL</t>
  </si>
  <si>
    <t>CWA2460GDUR</t>
  </si>
  <si>
    <t>CWA2460MDUL</t>
  </si>
  <si>
    <t>CWA2460MDUR</t>
  </si>
  <si>
    <t>CWA2460UL</t>
  </si>
  <si>
    <t>CWA2460UR</t>
  </si>
  <si>
    <t>CWA2757MDR</t>
  </si>
  <si>
    <t>CWA2760CDUL</t>
  </si>
  <si>
    <t>CWA2760CDUR</t>
  </si>
  <si>
    <t>CWA2760GDUL</t>
  </si>
  <si>
    <t>CWA2760GDUR</t>
  </si>
  <si>
    <t>CWA2760MDUL</t>
  </si>
  <si>
    <t>CWA2760MDUR</t>
  </si>
  <si>
    <t>CWA2760UL</t>
  </si>
  <si>
    <t>CWA2760UR</t>
  </si>
  <si>
    <t>CWO3660</t>
  </si>
  <si>
    <t>DEP1212</t>
  </si>
  <si>
    <t>DEP1218</t>
  </si>
  <si>
    <t>DEP1225</t>
  </si>
  <si>
    <t>DEP1230</t>
  </si>
  <si>
    <t>DEP1234</t>
  </si>
  <si>
    <t>DEP1236</t>
  </si>
  <si>
    <t>DEP1242</t>
  </si>
  <si>
    <t>DEP1530</t>
  </si>
  <si>
    <t>DEP1536</t>
  </si>
  <si>
    <t>DEP1542</t>
  </si>
  <si>
    <t>DEP1548</t>
  </si>
  <si>
    <t>DEP2130</t>
  </si>
  <si>
    <t>DEP2134</t>
  </si>
  <si>
    <t>DEP2412</t>
  </si>
  <si>
    <t>DEP2416</t>
  </si>
  <si>
    <t>DEP2422</t>
  </si>
  <si>
    <t>DEP2425</t>
  </si>
  <si>
    <t>DEP2428</t>
  </si>
  <si>
    <t>DEP2434</t>
  </si>
  <si>
    <t>DEP2446</t>
  </si>
  <si>
    <t>DEP2467</t>
  </si>
  <si>
    <t>DWD</t>
  </si>
  <si>
    <t>DWDL</t>
  </si>
  <si>
    <t>DWDNC</t>
  </si>
  <si>
    <t>DWDR</t>
  </si>
  <si>
    <t>FLTORG636</t>
  </si>
  <si>
    <t>FW2445L</t>
  </si>
  <si>
    <t>FW2445R</t>
  </si>
  <si>
    <t>HCSF30</t>
  </si>
  <si>
    <t>HCSF36</t>
  </si>
  <si>
    <t>HCSFT30</t>
  </si>
  <si>
    <t>HCSFT36</t>
  </si>
  <si>
    <t>HCSS30</t>
  </si>
  <si>
    <t>HCSS36</t>
  </si>
  <si>
    <t>HRTCTR60D</t>
  </si>
  <si>
    <t>HRTCTR60M</t>
  </si>
  <si>
    <t>HRTCTR66D</t>
  </si>
  <si>
    <t>HRTCTR66M</t>
  </si>
  <si>
    <t>HRTCTR72D</t>
  </si>
  <si>
    <t>HRTCTR72M</t>
  </si>
  <si>
    <t>HRTMTL64</t>
  </si>
  <si>
    <t>HRTTWR60</t>
  </si>
  <si>
    <t>HRTTWR66</t>
  </si>
  <si>
    <t>HRTTWR72</t>
  </si>
  <si>
    <t>LBW4217</t>
  </si>
  <si>
    <t>MED1825SDL</t>
  </si>
  <si>
    <t>MED1825SDR</t>
  </si>
  <si>
    <t>MED1830L</t>
  </si>
  <si>
    <t>MED1830R</t>
  </si>
  <si>
    <t>MICCTR5408</t>
  </si>
  <si>
    <t>MICCTR5420</t>
  </si>
  <si>
    <t>MICSHF70</t>
  </si>
  <si>
    <t>MICTWR60L</t>
  </si>
  <si>
    <t>MICTWR60R</t>
  </si>
  <si>
    <t>MICTWR72L</t>
  </si>
  <si>
    <t>MICTWR72R</t>
  </si>
  <si>
    <t>MWD</t>
  </si>
  <si>
    <t>MWDB</t>
  </si>
  <si>
    <t>MWDL</t>
  </si>
  <si>
    <t>MWDR</t>
  </si>
  <si>
    <t>PL648</t>
  </si>
  <si>
    <t>PL660</t>
  </si>
  <si>
    <t>SC_DOOR_OPT</t>
  </si>
  <si>
    <t>SWD</t>
  </si>
  <si>
    <t>SWD100</t>
  </si>
  <si>
    <t>SWDL</t>
  </si>
  <si>
    <t>SWDNC</t>
  </si>
  <si>
    <t>SWDR</t>
  </si>
  <si>
    <t>TB15CDL</t>
  </si>
  <si>
    <t>TB15CDR</t>
  </si>
  <si>
    <t>TB15GDL</t>
  </si>
  <si>
    <t>TB15GDR</t>
  </si>
  <si>
    <t>TB15L</t>
  </si>
  <si>
    <t>TB15MDL</t>
  </si>
  <si>
    <t>TB15MDR</t>
  </si>
  <si>
    <t>TB15R</t>
  </si>
  <si>
    <t>TB30</t>
  </si>
  <si>
    <t>TB30CD</t>
  </si>
  <si>
    <t>TB30GD</t>
  </si>
  <si>
    <t>TB30MD</t>
  </si>
  <si>
    <t>TB36</t>
  </si>
  <si>
    <t>TB36CD</t>
  </si>
  <si>
    <t>TB36GD</t>
  </si>
  <si>
    <t>TB36MD</t>
  </si>
  <si>
    <t>TBECCDL</t>
  </si>
  <si>
    <t>TBECCDR</t>
  </si>
  <si>
    <t>TBECGDL</t>
  </si>
  <si>
    <t>TBECGDR</t>
  </si>
  <si>
    <t>TBECL</t>
  </si>
  <si>
    <t>TBECMDL</t>
  </si>
  <si>
    <t>TBECMDR</t>
  </si>
  <si>
    <t>TBECR</t>
  </si>
  <si>
    <t>TCW2454L</t>
  </si>
  <si>
    <t>TCW2454R</t>
  </si>
  <si>
    <t>TVBDU24TBR</t>
  </si>
  <si>
    <t>TW1554L</t>
  </si>
  <si>
    <t>TW1554R</t>
  </si>
  <si>
    <t>TW1854L</t>
  </si>
  <si>
    <t>TW1854R</t>
  </si>
  <si>
    <t>TW3054</t>
  </si>
  <si>
    <t>TW3641</t>
  </si>
  <si>
    <t>TW3654</t>
  </si>
  <si>
    <t>USD7217</t>
  </si>
  <si>
    <t>UWD</t>
  </si>
  <si>
    <t>VAE25</t>
  </si>
  <si>
    <t>VAE37</t>
  </si>
  <si>
    <t>VWD</t>
  </si>
  <si>
    <t>VWDL</t>
  </si>
  <si>
    <t>VWDR</t>
  </si>
  <si>
    <t>W1248AL</t>
  </si>
  <si>
    <t>W1248AR</t>
  </si>
  <si>
    <t>W1530-6SDL</t>
  </si>
  <si>
    <t>W1530-6SDR</t>
  </si>
  <si>
    <t>W30.2512B</t>
  </si>
  <si>
    <t>W30.2518B</t>
  </si>
  <si>
    <t>W30.2524B</t>
  </si>
  <si>
    <t>W30.2530B</t>
  </si>
  <si>
    <t>W4230CD</t>
  </si>
  <si>
    <t>W4230GD</t>
  </si>
  <si>
    <t>W4230MD</t>
  </si>
  <si>
    <t>W4817-21</t>
  </si>
  <si>
    <t>W4824U</t>
  </si>
  <si>
    <t>WC1852L</t>
  </si>
  <si>
    <t>WC1852R</t>
  </si>
  <si>
    <t>Cubic Feet</t>
  </si>
  <si>
    <t>WCS361824</t>
  </si>
  <si>
    <t>WCS361824CD</t>
  </si>
  <si>
    <t>WCS361824GD</t>
  </si>
  <si>
    <t>WCS361824MD</t>
  </si>
  <si>
    <t>WCS362424</t>
  </si>
  <si>
    <t>WCS362424CD</t>
  </si>
  <si>
    <t>WCS362424GD</t>
  </si>
  <si>
    <t>WCS362424MD</t>
  </si>
  <si>
    <t>WCS391824</t>
  </si>
  <si>
    <t>WCS391824CD</t>
  </si>
  <si>
    <t>WCS391824GD</t>
  </si>
  <si>
    <t>WCS391824MD</t>
  </si>
  <si>
    <t>WCS392424</t>
  </si>
  <si>
    <t>WCS392424CD</t>
  </si>
  <si>
    <t>WCS392424GD</t>
  </si>
  <si>
    <t>WCS392424MD</t>
  </si>
  <si>
    <t>18"H Wine Combo Square 6 Btls.</t>
  </si>
  <si>
    <t>24"H Wine Combo Square 8 Btls.</t>
  </si>
  <si>
    <t>18"H Wine Combo Square 9 Btls.</t>
  </si>
  <si>
    <t>24"H Wine Combo Square 12 Btls.</t>
  </si>
  <si>
    <t>18"H WCS Glass 6 Btls.</t>
  </si>
  <si>
    <t>24"H WCS Glass 8 Btls.</t>
  </si>
  <si>
    <t>18"H WCS Glass 9 Btls.</t>
  </si>
  <si>
    <t>24"H WCS Glass 12 Btls.</t>
  </si>
  <si>
    <t>18"H WCS Craftsman 6 Btls.</t>
  </si>
  <si>
    <t>24"H WCS Craftsman 8 Btls.</t>
  </si>
  <si>
    <t>18"H WCS Craftsman 9 Btls.</t>
  </si>
  <si>
    <t>24"H WCS Craftsman 12 Btls.</t>
  </si>
  <si>
    <t>18"H WCS Mullion 6 Btls.</t>
  </si>
  <si>
    <t>24"H WCS Mullion 8 Btls.</t>
  </si>
  <si>
    <t>18"H WCS Mullion 9 Btls.</t>
  </si>
  <si>
    <t>24"H WCS Mullion 12 Btls.</t>
  </si>
  <si>
    <t>L or R may also indicate the Panel Side of a BEP (base end panel), VEP, REP. Etc.</t>
  </si>
  <si>
    <t>Plywood Option</t>
  </si>
  <si>
    <t>Stain/Paint Color</t>
  </si>
  <si>
    <t>Glaze Color</t>
  </si>
  <si>
    <t>Base Fin. End Pnl (Skin)</t>
  </si>
  <si>
    <t>BaseFin. End Pnl (Skin)</t>
  </si>
  <si>
    <t>Base BdBrd End Pnl (Skin)</t>
  </si>
  <si>
    <t>Wall BdBrd End Pnl (Skin)</t>
  </si>
  <si>
    <t>Wall Fin. End Pnl (Skin)</t>
  </si>
  <si>
    <t>Tall Fin. End Pnl (Skin)</t>
  </si>
  <si>
    <t>Tall BdBrd End Pnl (Skin)</t>
  </si>
  <si>
    <t>Vanity BdBrd End Pnl (Skin)</t>
  </si>
  <si>
    <t>Vanity Fin. End Pnl (Skin)</t>
  </si>
  <si>
    <t>PANTRYSYS36</t>
  </si>
  <si>
    <t>Opt-Swing Out Pantry System</t>
  </si>
  <si>
    <t>CAB ID</t>
  </si>
  <si>
    <t>1/2PLYSHELF</t>
  </si>
  <si>
    <t>RTKL</t>
  </si>
  <si>
    <t>RTKR</t>
  </si>
  <si>
    <t>RTKB</t>
  </si>
  <si>
    <t>Opt-3" Recessed Toe Kick Left</t>
  </si>
  <si>
    <t>Opt-3" Recessed Toe Kick Right</t>
  </si>
  <si>
    <t>48" Tri-View Med Cab/2 bowl/Mir.</t>
  </si>
  <si>
    <t>48" Tri-View Med Cab/1 bowl/Mir.</t>
  </si>
  <si>
    <t>Filler Overlay Wall 2-1/2" x 38-1/2"</t>
  </si>
  <si>
    <t>Filler Overlay Wall 5-1/2" x 38-1/2"</t>
  </si>
  <si>
    <t>Filler Overlay Tall 2-1/2" x 88-1/2"</t>
  </si>
  <si>
    <t>Filler Overlay Tall 2-1/2" x 79-1/2"</t>
  </si>
  <si>
    <t>Filler Overlay Tall 2-1/2" x 85-1/2"</t>
  </si>
  <si>
    <t>Filler Overlay Tall 2-1/2" x 91-1/2"</t>
  </si>
  <si>
    <t>Filler Overlay Tall 5-1/2" x 79-1/2"</t>
  </si>
  <si>
    <t>Filler Overlay Tall 5-1/2" x 85-1/2"</t>
  </si>
  <si>
    <t>Filler Overlay Tall 5-1/2" x 88-1/2"</t>
  </si>
  <si>
    <t>Filler Overlay Tall 5-1/2" x 91-1/2"</t>
  </si>
  <si>
    <t>UNDER_CAB_D</t>
  </si>
  <si>
    <t>PB_A</t>
  </si>
  <si>
    <t>BT_A</t>
  </si>
  <si>
    <t>UnderCab Molding 2-1/4 x 1-7/8</t>
  </si>
  <si>
    <t>Parting Bead 1 x 1/4</t>
  </si>
  <si>
    <t>Beaded Trim 2 x 1</t>
  </si>
  <si>
    <t>1/4PLYSHORT</t>
  </si>
  <si>
    <t>1/4" x 8' x 4'  SHORT GRAIN</t>
  </si>
  <si>
    <t>APPLYTOE</t>
  </si>
  <si>
    <t>RFE1.58427L</t>
  </si>
  <si>
    <t>RFE1.58427R</t>
  </si>
  <si>
    <t>RFE1.584L</t>
  </si>
  <si>
    <t>RFE1.584R</t>
  </si>
  <si>
    <t>RFE1.59027L</t>
  </si>
  <si>
    <t>RFE1.59027R</t>
  </si>
  <si>
    <t>RFE1.590L</t>
  </si>
  <si>
    <t>RFE1.590R</t>
  </si>
  <si>
    <t>RFE1.59327L</t>
  </si>
  <si>
    <t>RFE1.59327R</t>
  </si>
  <si>
    <t>RFE1.593L</t>
  </si>
  <si>
    <t>RFE1.593R</t>
  </si>
  <si>
    <t>RFE1.59627L</t>
  </si>
  <si>
    <t>RFE1.59627R</t>
  </si>
  <si>
    <t>RFE1.596L</t>
  </si>
  <si>
    <t>RFE1.596R</t>
  </si>
  <si>
    <t>RFE38427L</t>
  </si>
  <si>
    <t>RFE38427R</t>
  </si>
  <si>
    <t>RFE384L</t>
  </si>
  <si>
    <t>RFE384R</t>
  </si>
  <si>
    <t>RFE39027L</t>
  </si>
  <si>
    <t>RFE39027R</t>
  </si>
  <si>
    <t>RFE390L</t>
  </si>
  <si>
    <t>RFE390R</t>
  </si>
  <si>
    <t>RFE39327L</t>
  </si>
  <si>
    <t>RFE39327R</t>
  </si>
  <si>
    <t>RFE393L</t>
  </si>
  <si>
    <t>RFE393R</t>
  </si>
  <si>
    <t>RFE39627L</t>
  </si>
  <si>
    <t>RFE39627R</t>
  </si>
  <si>
    <t>RFE396L</t>
  </si>
  <si>
    <t>RFE396R</t>
  </si>
  <si>
    <t>1.5" Refer Flush End Pnl 84"H-27"D</t>
  </si>
  <si>
    <t>1.5" Refer Flush End Pnl 84"H-24"D</t>
  </si>
  <si>
    <t>1.5" Refer Flush End Pnl 90"H-27"D</t>
  </si>
  <si>
    <t>1.5" Refer Flush End Pnl 90"H-24"D</t>
  </si>
  <si>
    <t>1.5" Refer Flush End Pnl 93"H-27"D</t>
  </si>
  <si>
    <t>1.5" Refer Flush End Pnl 93"H-24"D</t>
  </si>
  <si>
    <t>1.5" Refer Flush End Pnl 96"H-27"D</t>
  </si>
  <si>
    <t>1.5" Refer Flush End Pnl 96"H-24"D</t>
  </si>
  <si>
    <t>3" Refer Flush End Pnl 84"H-27"D</t>
  </si>
  <si>
    <t>3" Refer Flush End Pnl 84"H-24"D</t>
  </si>
  <si>
    <t>3" Refer Flush End Pnl 90"H-27"D</t>
  </si>
  <si>
    <t>3" Refer Flush End Pnl 90"H-24"D</t>
  </si>
  <si>
    <t>3" Refer Flush End Pnl 93"H-27"D</t>
  </si>
  <si>
    <t>3" Refer Flush End Pnl 93"H-24"D</t>
  </si>
  <si>
    <t>3" Refer Flush End Pnl 96"H-27"D</t>
  </si>
  <si>
    <t>3" Refer Flush End Pnl 96"H-24"D</t>
  </si>
  <si>
    <t>2020 Price Column</t>
  </si>
  <si>
    <r>
      <t xml:space="preserve">Chelsea   </t>
    </r>
    <r>
      <rPr>
        <b/>
        <sz val="10"/>
        <rFont val="Eras Medium ITC"/>
        <family val="2"/>
      </rPr>
      <t xml:space="preserve">Picture Frame    </t>
    </r>
    <r>
      <rPr>
        <b/>
        <sz val="16"/>
        <rFont val="Eras Medium ITC"/>
        <family val="2"/>
      </rPr>
      <t xml:space="preserve"> Haywood</t>
    </r>
    <r>
      <rPr>
        <b/>
        <sz val="10"/>
        <rFont val="Eras Medium ITC"/>
        <family val="2"/>
      </rPr>
      <t xml:space="preserve">     5pc Shaker</t>
    </r>
  </si>
  <si>
    <t>FINISH ALL</t>
  </si>
  <si>
    <t>Finish All Sides Valances,96" Fillers &amp; Molding</t>
  </si>
  <si>
    <t>Cubic Ft. Rate</t>
  </si>
  <si>
    <t># of Boxes</t>
  </si>
  <si>
    <t>CDS Delivery</t>
  </si>
  <si>
    <t>Enter Cubic Ft. for freight if appropriate.</t>
  </si>
  <si>
    <t>Cubic Ft. will calculate automatically from your cabinet selections above.</t>
  </si>
  <si>
    <t>QUICK REFERENCE GUIDE</t>
  </si>
  <si>
    <t>DLX Door End - 39"H 12"D Wall</t>
  </si>
  <si>
    <t>DLX Door End - 39"H 15"D Wall</t>
  </si>
  <si>
    <t>DLX Door End - 39"H 24"D Wall</t>
  </si>
  <si>
    <t>24" Pantry Cabinet/butt doors</t>
  </si>
  <si>
    <t>27" Pantry Cabinet/butt doors</t>
  </si>
  <si>
    <t>30" Pantry Cabinet/butt doors</t>
  </si>
  <si>
    <t>36" Pantry Cabinet/butt doors</t>
  </si>
  <si>
    <t>CROWN_H</t>
  </si>
  <si>
    <t>CROWN_I</t>
  </si>
  <si>
    <t>CROWN_J</t>
  </si>
  <si>
    <t>Shaker Crown 2-9/16"</t>
  </si>
  <si>
    <t>Shaker Crown w/bead 2-9/16"</t>
  </si>
  <si>
    <t>Classic Lrg Crown 2-3/8"</t>
  </si>
  <si>
    <t>Tall 24" Van Dr Under w/Bun Ft</t>
  </si>
  <si>
    <t>Tall 30" Van Dr Under w/Bun Ft</t>
  </si>
  <si>
    <t>Tall 36" Van Dr Under w/Bun Ft</t>
  </si>
  <si>
    <t>Tall 42" Van Dr Under w/Bun Ft</t>
  </si>
  <si>
    <t>1/4PLYSKIN</t>
  </si>
  <si>
    <t>CW2418-15L</t>
  </si>
  <si>
    <t>CW2418-15R</t>
  </si>
  <si>
    <t>CW2418GDL</t>
  </si>
  <si>
    <t>CW2418GDR</t>
  </si>
  <si>
    <t>CW2418L</t>
  </si>
  <si>
    <t>CW2418MDL</t>
  </si>
  <si>
    <t>CW2418MDR</t>
  </si>
  <si>
    <t>CW2418R</t>
  </si>
  <si>
    <t>CW2718GDL</t>
  </si>
  <si>
    <t>CW2718GDR</t>
  </si>
  <si>
    <t>CW2718L</t>
  </si>
  <si>
    <t>CW2718MDL</t>
  </si>
  <si>
    <t>CW2718MDR</t>
  </si>
  <si>
    <t>CW2718R</t>
  </si>
  <si>
    <t>W1218GDL</t>
  </si>
  <si>
    <t>W1218GDR</t>
  </si>
  <si>
    <t>W1218L</t>
  </si>
  <si>
    <t>W1218MDL</t>
  </si>
  <si>
    <t>W1218MDR</t>
  </si>
  <si>
    <t>W1218R</t>
  </si>
  <si>
    <t>W1518GDL</t>
  </si>
  <si>
    <t>W1518GDR</t>
  </si>
  <si>
    <t>W1518L</t>
  </si>
  <si>
    <t>W1518MDL</t>
  </si>
  <si>
    <t>W1518MDR</t>
  </si>
  <si>
    <t>W1518R</t>
  </si>
  <si>
    <t>W1818GDL</t>
  </si>
  <si>
    <t>W1818GDR</t>
  </si>
  <si>
    <t>W1818L</t>
  </si>
  <si>
    <t>W1818MDL</t>
  </si>
  <si>
    <t>W1818MDR</t>
  </si>
  <si>
    <t>W1818R</t>
  </si>
  <si>
    <t>W2118GDL</t>
  </si>
  <si>
    <t>W2118GDR</t>
  </si>
  <si>
    <t>W2118L</t>
  </si>
  <si>
    <t>W2118MDL</t>
  </si>
  <si>
    <t>W2118MDR</t>
  </si>
  <si>
    <t>W2118R</t>
  </si>
  <si>
    <t>W2418B</t>
  </si>
  <si>
    <t>W2418BGD</t>
  </si>
  <si>
    <t>W2418BMD</t>
  </si>
  <si>
    <t>W2418GDL</t>
  </si>
  <si>
    <t>W2418GDR</t>
  </si>
  <si>
    <t>W2418L</t>
  </si>
  <si>
    <t>W2418MDL</t>
  </si>
  <si>
    <t>W2418MDR</t>
  </si>
  <si>
    <t>W2418R</t>
  </si>
  <si>
    <t>W2718B</t>
  </si>
  <si>
    <t>W2718BGD</t>
  </si>
  <si>
    <t>W2718BMD</t>
  </si>
  <si>
    <t>W3018BGD</t>
  </si>
  <si>
    <t>W3018BMD</t>
  </si>
  <si>
    <t>W3318BGD</t>
  </si>
  <si>
    <t>W3318BMD</t>
  </si>
  <si>
    <t>W3618BGD</t>
  </si>
  <si>
    <t>W3618BMD</t>
  </si>
  <si>
    <t>W3918BGD</t>
  </si>
  <si>
    <t>W3918BMD</t>
  </si>
  <si>
    <t>W4218</t>
  </si>
  <si>
    <t>W4218GD</t>
  </si>
  <si>
    <t>W4218MD</t>
  </si>
  <si>
    <t>W4518</t>
  </si>
  <si>
    <t>W4518GD</t>
  </si>
  <si>
    <t>W4518MD</t>
  </si>
  <si>
    <t>W4818B</t>
  </si>
  <si>
    <t>W4818BGD</t>
  </si>
  <si>
    <t>W4818BMD</t>
  </si>
  <si>
    <t>W4818GD</t>
  </si>
  <si>
    <t>W4818MD</t>
  </si>
  <si>
    <t>RW361524B</t>
  </si>
  <si>
    <t>RW362124B</t>
  </si>
  <si>
    <t>RW391524B</t>
  </si>
  <si>
    <t>RW392124B</t>
  </si>
  <si>
    <t>P1284L</t>
  </si>
  <si>
    <t>P1284R</t>
  </si>
  <si>
    <t>P1290L</t>
  </si>
  <si>
    <t>P1290R</t>
  </si>
  <si>
    <t>P1293L</t>
  </si>
  <si>
    <t>P1293R</t>
  </si>
  <si>
    <t>P1296L</t>
  </si>
  <si>
    <t>P1296R</t>
  </si>
  <si>
    <t>P1584L</t>
  </si>
  <si>
    <t>P1584R</t>
  </si>
  <si>
    <t>P1590L</t>
  </si>
  <si>
    <t>P1590R</t>
  </si>
  <si>
    <t>P1593L</t>
  </si>
  <si>
    <t>P1593R</t>
  </si>
  <si>
    <t>P1596L</t>
  </si>
  <si>
    <t>P1596R</t>
  </si>
  <si>
    <t>P2184L</t>
  </si>
  <si>
    <t>P2184R</t>
  </si>
  <si>
    <t>P2190L</t>
  </si>
  <si>
    <t>P2190R</t>
  </si>
  <si>
    <t>P2193L</t>
  </si>
  <si>
    <t>P2193R</t>
  </si>
  <si>
    <t>P2196L</t>
  </si>
  <si>
    <t>P2196R</t>
  </si>
  <si>
    <t>P3384B</t>
  </si>
  <si>
    <t>P3390B</t>
  </si>
  <si>
    <t>P3393B</t>
  </si>
  <si>
    <t>P3396B</t>
  </si>
  <si>
    <t>DA24</t>
  </si>
  <si>
    <t>DA27</t>
  </si>
  <si>
    <t>DA30</t>
  </si>
  <si>
    <t>DA33</t>
  </si>
  <si>
    <t>DA36</t>
  </si>
  <si>
    <t>CROWNSTART</t>
  </si>
  <si>
    <t>SMALLCAP</t>
  </si>
  <si>
    <t>18"H Corner Wall Cab-15" Deep</t>
  </si>
  <si>
    <t>18"H Corner Wall Cab Glass</t>
  </si>
  <si>
    <t>18"H Corner Wall Cabinet</t>
  </si>
  <si>
    <t>18"H Corner Wall Cab Mullion</t>
  </si>
  <si>
    <t>18"H Wall Cabinet w/ Glass</t>
  </si>
  <si>
    <t>18"H Wall Cabinet Mullion</t>
  </si>
  <si>
    <t>18"H Wall Cab/butt drs/glass</t>
  </si>
  <si>
    <t>18"H Wall Cab/butt drs-Mullion</t>
  </si>
  <si>
    <t>18"H Wall Cab w/Dbl Glass Drs</t>
  </si>
  <si>
    <t>18"H Wall Cab w/Dbl Mullion Drs</t>
  </si>
  <si>
    <t>15"H Wall Cabinet/butt doors</t>
  </si>
  <si>
    <t>12" Pantry Cabinet</t>
  </si>
  <si>
    <t>15" Pantry Cabinet</t>
  </si>
  <si>
    <t>21" Pantry Cabinet</t>
  </si>
  <si>
    <t>33" Pantry Cabinet/butt doors</t>
  </si>
  <si>
    <t>24"W Accessory Drawer 21"D 5"H</t>
  </si>
  <si>
    <t>27"W Accessory Drawer 21"D 5"H</t>
  </si>
  <si>
    <t>30"W Accessory Drawer 21"D 5"H</t>
  </si>
  <si>
    <t>33"W Accessory Drawer 21"D 5"H</t>
  </si>
  <si>
    <t>36"W Accessory Drawer 21"D 5"H</t>
  </si>
  <si>
    <t>Crown Starter Molding 2" x 4"</t>
  </si>
  <si>
    <t>Small Cap Molding 3/4" x 1-3/4"</t>
  </si>
  <si>
    <t>CW_RV30_B</t>
  </si>
  <si>
    <t>CW_RV3642_B</t>
  </si>
  <si>
    <t>COB3710A</t>
  </si>
  <si>
    <r>
      <t xml:space="preserve">Essex    </t>
    </r>
    <r>
      <rPr>
        <b/>
        <sz val="12"/>
        <rFont val="Eras Medium ITC"/>
        <family val="2"/>
      </rPr>
      <t>Wide Rail Shaker Rsd Panel Winfield Wide Rail Rev Rsd Pnl</t>
    </r>
  </si>
  <si>
    <t>PANTRYTRAY5</t>
  </si>
  <si>
    <t>PANTRYTRAY6</t>
  </si>
  <si>
    <t>Set of 5 Adjustable Roll-Out Trays</t>
  </si>
  <si>
    <t>Premium Finish</t>
  </si>
  <si>
    <t>LEG_W_E</t>
  </si>
  <si>
    <t>FFDDONLY</t>
  </si>
  <si>
    <t>HACFLOATVANAL15</t>
  </si>
  <si>
    <t>15" X 15" Almond Steel</t>
  </si>
  <si>
    <t>Opt-Face Frame&amp;Doors/Drws Only</t>
  </si>
  <si>
    <t>Leg 3.5" x 3.5" x 34.5"H-Whole</t>
  </si>
  <si>
    <t>Small Crown 11/16" x 7/8"</t>
  </si>
  <si>
    <t>Texture (2TB)</t>
  </si>
  <si>
    <r>
      <t>Texture</t>
    </r>
    <r>
      <rPr>
        <sz val="10"/>
        <color indexed="8"/>
        <rFont val="Eras Medium ITC"/>
        <family val="2"/>
      </rPr>
      <t xml:space="preserve"> (2TE)</t>
    </r>
  </si>
  <si>
    <r>
      <t>Matte</t>
    </r>
    <r>
      <rPr>
        <sz val="10"/>
        <color indexed="8"/>
        <rFont val="Eras Medium ITC"/>
        <family val="2"/>
      </rPr>
      <t xml:space="preserve"> (2ME)</t>
    </r>
  </si>
  <si>
    <r>
      <t>Gloss</t>
    </r>
    <r>
      <rPr>
        <sz val="10"/>
        <color indexed="8"/>
        <rFont val="Eras Medium ITC"/>
        <family val="2"/>
      </rPr>
      <t xml:space="preserve"> (2GE)</t>
    </r>
  </si>
  <si>
    <r>
      <t>Oak</t>
    </r>
    <r>
      <rPr>
        <sz val="10"/>
        <color indexed="8"/>
        <rFont val="Eras Medium ITC"/>
        <family val="2"/>
      </rPr>
      <t xml:space="preserve"> (1SF/1ST)</t>
    </r>
  </si>
  <si>
    <r>
      <t>Maple</t>
    </r>
    <r>
      <rPr>
        <sz val="14"/>
        <color indexed="8"/>
        <rFont val="Eras Medium ITC"/>
        <family val="2"/>
      </rPr>
      <t xml:space="preserve"> </t>
    </r>
    <r>
      <rPr>
        <sz val="10"/>
        <color indexed="8"/>
        <rFont val="Eras Medium ITC"/>
        <family val="2"/>
      </rPr>
      <t>(2SF/2ST)</t>
    </r>
  </si>
  <si>
    <r>
      <t>Cherry</t>
    </r>
    <r>
      <rPr>
        <sz val="10"/>
        <color indexed="8"/>
        <rFont val="Eras Medium ITC"/>
        <family val="2"/>
      </rPr>
      <t xml:space="preserve"> (3SF/3ST)</t>
    </r>
  </si>
  <si>
    <r>
      <t>Oak</t>
    </r>
    <r>
      <rPr>
        <sz val="10"/>
        <color indexed="8"/>
        <rFont val="Eras Medium ITC"/>
        <family val="2"/>
      </rPr>
      <t xml:space="preserve"> (1SS)</t>
    </r>
  </si>
  <si>
    <r>
      <t>Maple</t>
    </r>
    <r>
      <rPr>
        <sz val="10"/>
        <color indexed="8"/>
        <rFont val="Eras Medium ITC"/>
        <family val="2"/>
      </rPr>
      <t xml:space="preserve"> (2SS)</t>
    </r>
  </si>
  <si>
    <r>
      <t>Cherry</t>
    </r>
    <r>
      <rPr>
        <sz val="10"/>
        <color indexed="8"/>
        <rFont val="Eras Medium ITC"/>
        <family val="2"/>
      </rPr>
      <t xml:space="preserve"> (3SS)</t>
    </r>
  </si>
  <si>
    <r>
      <t>Hickory</t>
    </r>
    <r>
      <rPr>
        <sz val="10"/>
        <color indexed="8"/>
        <rFont val="Eras Medium ITC"/>
        <family val="2"/>
      </rPr>
      <t xml:space="preserve"> (4SS)</t>
    </r>
  </si>
  <si>
    <r>
      <t>Oak</t>
    </r>
    <r>
      <rPr>
        <sz val="10"/>
        <color indexed="8"/>
        <rFont val="Eras Medium ITC"/>
        <family val="2"/>
      </rPr>
      <t xml:space="preserve"> (1SR)</t>
    </r>
  </si>
  <si>
    <r>
      <t>Maple</t>
    </r>
    <r>
      <rPr>
        <sz val="10"/>
        <color indexed="8"/>
        <rFont val="Eras Medium ITC"/>
        <family val="2"/>
      </rPr>
      <t xml:space="preserve"> (2SR)</t>
    </r>
  </si>
  <si>
    <r>
      <t>Cherry</t>
    </r>
    <r>
      <rPr>
        <sz val="10"/>
        <color indexed="8"/>
        <rFont val="Eras Medium ITC"/>
        <family val="2"/>
      </rPr>
      <t xml:space="preserve"> (3SR)</t>
    </r>
  </si>
  <si>
    <r>
      <t>Hickory</t>
    </r>
    <r>
      <rPr>
        <sz val="10"/>
        <color indexed="8"/>
        <rFont val="Eras Medium ITC"/>
        <family val="2"/>
      </rPr>
      <t xml:space="preserve"> (4SR)</t>
    </r>
  </si>
  <si>
    <r>
      <t>Oak</t>
    </r>
    <r>
      <rPr>
        <sz val="10"/>
        <color indexed="8"/>
        <rFont val="Eras Medium ITC"/>
        <family val="2"/>
      </rPr>
      <t xml:space="preserve"> (1SU)</t>
    </r>
  </si>
  <si>
    <r>
      <t>Maple</t>
    </r>
    <r>
      <rPr>
        <sz val="10"/>
        <color indexed="8"/>
        <rFont val="Eras Medium ITC"/>
        <family val="2"/>
      </rPr>
      <t xml:space="preserve"> (2SU)</t>
    </r>
  </si>
  <si>
    <r>
      <t>Cherry</t>
    </r>
    <r>
      <rPr>
        <sz val="10"/>
        <color indexed="8"/>
        <rFont val="Eras Medium ITC"/>
        <family val="2"/>
      </rPr>
      <t xml:space="preserve"> (3SU)</t>
    </r>
  </si>
  <si>
    <r>
      <t>Hickory</t>
    </r>
    <r>
      <rPr>
        <sz val="10"/>
        <color indexed="8"/>
        <rFont val="Eras Medium ITC"/>
        <family val="2"/>
      </rPr>
      <t xml:space="preserve"> (4SU)</t>
    </r>
  </si>
  <si>
    <r>
      <t>Oak</t>
    </r>
    <r>
      <rPr>
        <sz val="10"/>
        <color indexed="8"/>
        <rFont val="Eras Medium ITC"/>
        <family val="2"/>
      </rPr>
      <t xml:space="preserve"> (1SQ)</t>
    </r>
  </si>
  <si>
    <r>
      <t>Maple</t>
    </r>
    <r>
      <rPr>
        <sz val="10"/>
        <color indexed="8"/>
        <rFont val="Eras Medium ITC"/>
        <family val="2"/>
      </rPr>
      <t xml:space="preserve"> (2SQ)</t>
    </r>
  </si>
  <si>
    <r>
      <t>Cherry</t>
    </r>
    <r>
      <rPr>
        <sz val="10"/>
        <color indexed="8"/>
        <rFont val="Eras Medium ITC"/>
        <family val="2"/>
      </rPr>
      <t xml:space="preserve"> (3SQ)</t>
    </r>
  </si>
  <si>
    <r>
      <t>Hickory</t>
    </r>
    <r>
      <rPr>
        <sz val="10"/>
        <color indexed="8"/>
        <rFont val="Eras Medium ITC"/>
        <family val="2"/>
      </rPr>
      <t xml:space="preserve"> (4SQ)</t>
    </r>
  </si>
  <si>
    <r>
      <t>Oak</t>
    </r>
    <r>
      <rPr>
        <sz val="10"/>
        <color indexed="8"/>
        <rFont val="Eras Medium ITC"/>
        <family val="2"/>
      </rPr>
      <t xml:space="preserve"> (1SP)</t>
    </r>
  </si>
  <si>
    <r>
      <t>Maple</t>
    </r>
    <r>
      <rPr>
        <sz val="10"/>
        <color indexed="8"/>
        <rFont val="Eras Medium ITC"/>
        <family val="2"/>
      </rPr>
      <t xml:space="preserve"> (2SP)</t>
    </r>
  </si>
  <si>
    <r>
      <t>Cherry</t>
    </r>
    <r>
      <rPr>
        <sz val="10"/>
        <color indexed="8"/>
        <rFont val="Eras Medium ITC"/>
        <family val="2"/>
      </rPr>
      <t xml:space="preserve"> (3SP)</t>
    </r>
  </si>
  <si>
    <r>
      <t>Oak</t>
    </r>
    <r>
      <rPr>
        <sz val="10"/>
        <color indexed="8"/>
        <rFont val="Eras Medium ITC"/>
        <family val="2"/>
      </rPr>
      <t xml:space="preserve"> (1SW)</t>
    </r>
  </si>
  <si>
    <r>
      <t>Maple</t>
    </r>
    <r>
      <rPr>
        <sz val="10"/>
        <color indexed="8"/>
        <rFont val="Eras Medium ITC"/>
        <family val="2"/>
      </rPr>
      <t xml:space="preserve"> (2SW)</t>
    </r>
  </si>
  <si>
    <r>
      <t>Cherry</t>
    </r>
    <r>
      <rPr>
        <sz val="10"/>
        <color indexed="8"/>
        <rFont val="Eras Medium ITC"/>
        <family val="2"/>
      </rPr>
      <t xml:space="preserve"> (3SW)</t>
    </r>
  </si>
  <si>
    <r>
      <t>Oak</t>
    </r>
    <r>
      <rPr>
        <sz val="10"/>
        <color indexed="8"/>
        <rFont val="Eras Medium ITC"/>
        <family val="2"/>
      </rPr>
      <t xml:space="preserve"> (1SG/1SV)</t>
    </r>
  </si>
  <si>
    <r>
      <t>Maple</t>
    </r>
    <r>
      <rPr>
        <sz val="10"/>
        <color indexed="8"/>
        <rFont val="Eras Medium ITC"/>
        <family val="2"/>
      </rPr>
      <t>(2SG/2SV)</t>
    </r>
  </si>
  <si>
    <r>
      <t>Cherry</t>
    </r>
    <r>
      <rPr>
        <sz val="10"/>
        <color indexed="8"/>
        <rFont val="Eras Medium ITC"/>
        <family val="2"/>
      </rPr>
      <t>(3SG/3SV)</t>
    </r>
  </si>
  <si>
    <r>
      <t xml:space="preserve">Strata </t>
    </r>
    <r>
      <rPr>
        <b/>
        <sz val="12"/>
        <color indexed="8"/>
        <rFont val="Eras Medium ITC"/>
        <family val="2"/>
      </rPr>
      <t xml:space="preserve">         Slab</t>
    </r>
  </si>
  <si>
    <r>
      <t>Texture</t>
    </r>
    <r>
      <rPr>
        <sz val="10"/>
        <color indexed="8"/>
        <rFont val="Eras Medium ITC"/>
        <family val="2"/>
      </rPr>
      <t xml:space="preserve"> (2TB)</t>
    </r>
  </si>
  <si>
    <t>-20%</t>
  </si>
  <si>
    <t>D2B24</t>
  </si>
  <si>
    <t>D2B27</t>
  </si>
  <si>
    <t>D2B30</t>
  </si>
  <si>
    <t>D2B33</t>
  </si>
  <si>
    <t>D2B36</t>
  </si>
  <si>
    <t>24" 2-Drawer Base</t>
  </si>
  <si>
    <t>27" 2-Drawer Base</t>
  </si>
  <si>
    <t>30" 2-Drawer Base</t>
  </si>
  <si>
    <t>33" 2-Drawer Base</t>
  </si>
  <si>
    <t>36" 2-Drawer Base</t>
  </si>
  <si>
    <t>Strata</t>
  </si>
  <si>
    <t>5PC Door/3PC Drawer</t>
  </si>
  <si>
    <t>DLX Door End - 15"H 12"D Wall</t>
  </si>
  <si>
    <t>Denton Picture Frame (G)</t>
  </si>
  <si>
    <t>Cortland 5pc Shaker(V)</t>
  </si>
  <si>
    <t>Winfield Wide Rail Reverse Raised Panel</t>
  </si>
  <si>
    <t>Essex Wide Rail Shaker Rsd Panel</t>
  </si>
  <si>
    <t>Winfield</t>
  </si>
  <si>
    <t xml:space="preserve"> Wide Rail Rev Rsd Pnl</t>
  </si>
  <si>
    <t>Denton</t>
  </si>
  <si>
    <t>Cortland</t>
  </si>
  <si>
    <t>5pc Shaker</t>
  </si>
  <si>
    <t xml:space="preserve">Chelsea Picture Frame                     </t>
  </si>
  <si>
    <t>Haywood</t>
  </si>
  <si>
    <t xml:space="preserve">5 pc Shaker </t>
  </si>
  <si>
    <t>CC #</t>
  </si>
  <si>
    <t>CUSTOM QUOTE ITEMS</t>
  </si>
  <si>
    <t>Quantity</t>
  </si>
  <si>
    <t>CABINET ORDER COVER PAGE</t>
  </si>
  <si>
    <t xml:space="preserve">Use this document to summarize information required to process your cabinet order. </t>
  </si>
  <si>
    <t>Please indicate if this is a Pre-Order Review (Quote) or a Traditional Order.</t>
  </si>
  <si>
    <t>Pre-Order Review</t>
  </si>
  <si>
    <t xml:space="preserve">Enter this order as a Pre-Order and forward a copy. </t>
  </si>
  <si>
    <t>Hold this order until you receive our sign-off.</t>
  </si>
  <si>
    <t>Traditional Order</t>
  </si>
  <si>
    <t>Enter this order and forward our Order Acknowledgement with a ship date.</t>
  </si>
  <si>
    <t xml:space="preserve">After receiving your Order Acknowledgement, you have one day to request changes or </t>
  </si>
  <si>
    <t xml:space="preserve">modifications. If nothing is received within this time frame, your order will be released for </t>
  </si>
  <si>
    <t>production and changes cannot be made.</t>
  </si>
  <si>
    <t>Order Date:</t>
  </si>
  <si>
    <t xml:space="preserve">PO # / Job Name: </t>
  </si>
  <si>
    <t>Dealer Name:</t>
  </si>
  <si>
    <t xml:space="preserve">Legacy Crafted Salesperson: </t>
  </si>
  <si>
    <t>Requested Ship Date:</t>
  </si>
  <si>
    <t xml:space="preserve">Bill To:                                      </t>
  </si>
  <si>
    <t>Ship To:</t>
  </si>
  <si>
    <t>Delivery Set-Up Contact:</t>
  </si>
  <si>
    <t>Name:</t>
  </si>
  <si>
    <t xml:space="preserve">Cell Phone: </t>
  </si>
  <si>
    <t xml:space="preserve">Email: </t>
  </si>
  <si>
    <t>Delivery Location Details:</t>
  </si>
  <si>
    <t>Loading Dock Available?</t>
  </si>
  <si>
    <t>Truck Access Size Limitations?</t>
  </si>
  <si>
    <t>Other:</t>
  </si>
  <si>
    <t>Construction Type</t>
  </si>
  <si>
    <t>Profile/Species Style</t>
  </si>
  <si>
    <t>Glaze</t>
  </si>
  <si>
    <r>
      <t xml:space="preserve">Is a signed Specialty Finish Agreement attached for Glaze/Paint/Distressing Option?            </t>
    </r>
    <r>
      <rPr>
        <sz val="9"/>
        <color indexed="8"/>
        <rFont val="Myriad Web Pro"/>
        <family val="2"/>
      </rPr>
      <t>Yes                Not Applicable</t>
    </r>
  </si>
  <si>
    <t>Authorized Signature:</t>
  </si>
  <si>
    <t>Date:</t>
  </si>
  <si>
    <t>Special Instructions:</t>
  </si>
  <si>
    <t>Please remember to attach all supporting documents &amp; details related to this request.</t>
  </si>
  <si>
    <t>Black</t>
  </si>
  <si>
    <t>Mocha</t>
  </si>
  <si>
    <t>Cottage</t>
  </si>
  <si>
    <t>Rustic</t>
  </si>
  <si>
    <t>Vintage</t>
  </si>
  <si>
    <t>Order Date:______________</t>
  </si>
  <si>
    <t>Customer PO#:_______________</t>
  </si>
  <si>
    <t>Legacy Order/Quote #:_______________</t>
  </si>
  <si>
    <t>Specialty Finish Agreement</t>
  </si>
  <si>
    <t>Legacy Crafted Cabinets wants you to be fully satisfied with your specialty finished cabinetry. Please make sure you have read all specialty finish descriptions and understand the unique characteristics of the various specialty finishes available from Legacy Crafted Cabinets. After all of your questions have been answered, please check all that will apply to your order and sign the agreement at the bottom of this document.</t>
  </si>
  <si>
    <t>Painted wood finishes are different than stained finishes. Changes in humidity and temperature cause all wood products to expand and contract. The expansion and contraction will result is small hairline cracks and breaks at the joints of the stiles, rails, and seam lines of solid wood panels. The natural texture and grain patterns can also be evident through painted finishes. These are normal characteristics of painted wood finishes and will not be considered defective. In addition, painted finishes on oak and cherry may not completely fill open grain patterns.</t>
  </si>
  <si>
    <t>All glazing techniques are applied by hand and will have variations in appearance due to varying wood grain patterns and the amount of hang-up that remains. This is part of the natural beauty of hand-glazing and will not be considered defective.</t>
  </si>
  <si>
    <t>I have read and understand all of the above specialty finish descriptions and all of these characteristics have been explained to me. I understand that specialty finishes are hand-applied and that every piece and component will be unique. I will not hold Legacy Crafted Cabinetry nor the Dealer responsible if these characteristics are present.</t>
  </si>
  <si>
    <t>Customer Signature: ____________________ Printed Name:_____________________ Date: ______________</t>
  </si>
  <si>
    <t>Dealer Signature:_______________________ Printed Name:_____________________ Date: ______________</t>
  </si>
  <si>
    <t>Your order cannot be processed until this form is completed and returned. SUBMIT TO ORDERS@LEGACYBP.COM OR FAX TO 570-966-1685.</t>
  </si>
  <si>
    <t>B15WGPOSC</t>
  </si>
  <si>
    <t>B18WGPOSC</t>
  </si>
  <si>
    <t>BOM24</t>
  </si>
  <si>
    <t>BOM27</t>
  </si>
  <si>
    <t>FSB30B</t>
  </si>
  <si>
    <t>FSB33B</t>
  </si>
  <si>
    <t>MDB</t>
  </si>
  <si>
    <t>24" Base Oven Microwave</t>
  </si>
  <si>
    <t>27" Base Oven Microwave</t>
  </si>
  <si>
    <t>B21WGPOSC</t>
  </si>
  <si>
    <t>30" Farm Sink Base /Butt Doors</t>
  </si>
  <si>
    <t>33" Farm Sink Base /Butt Doors</t>
  </si>
  <si>
    <t>15" Bs Wd Grbg P-O Soft Close</t>
  </si>
  <si>
    <t>18" Bs Wd Grbg P-O Soft Close</t>
  </si>
  <si>
    <t>21" Bs Wd Grbg P-O Soft Close</t>
  </si>
  <si>
    <t>DLX Door End - 15"D Base</t>
  </si>
  <si>
    <t>DLX Door End - 18"D Base</t>
  </si>
  <si>
    <t>HR2P331</t>
  </si>
  <si>
    <t>HR3P331</t>
  </si>
  <si>
    <t xml:space="preserve">Available in select species, this collection of unique finishes gives homes an authentic, rustic look. The character grade appearances from our Premium Finishes are as beautiful as the essence it captures.    </t>
  </si>
  <si>
    <t xml:space="preserve">Distressed cabinetry gets its’ beauty from the random nature in which they are hand-applied. All distressed packages are meant to create a random and unique pattern on every piece of cabinetry. No two pieces will be alike and the variation of each piece should be expected. In addition, the characteristics present on my cabinetry may be different from an individual door sample. </t>
  </si>
  <si>
    <t xml:space="preserve">                 Vintage, Cottage and Rustic Packages (Distressed Finishes)</t>
  </si>
  <si>
    <r>
      <t xml:space="preserve">                  </t>
    </r>
    <r>
      <rPr>
        <b/>
        <sz val="11"/>
        <color indexed="8"/>
        <rFont val="Calibri"/>
        <family val="2"/>
      </rPr>
      <t>Premium Finish</t>
    </r>
  </si>
  <si>
    <r>
      <t xml:space="preserve">                  </t>
    </r>
    <r>
      <rPr>
        <b/>
        <sz val="11"/>
        <color indexed="8"/>
        <rFont val="Calibri"/>
        <family val="2"/>
      </rPr>
      <t>Glazing</t>
    </r>
  </si>
  <si>
    <t xml:space="preserve">                  Paint</t>
  </si>
  <si>
    <t>30"H Wall Cab w/Dbl Glass Drs</t>
  </si>
  <si>
    <t>Milton 5pc Shaker w/ 5Pc DF (Y)</t>
  </si>
  <si>
    <t>Mifflin</t>
  </si>
  <si>
    <t>Milton</t>
  </si>
  <si>
    <t>5pc Shaker w/ 5PC DF</t>
  </si>
  <si>
    <t>UV Coated Veneer Plywood</t>
  </si>
  <si>
    <t>Vinyl Laminated Plywood</t>
  </si>
  <si>
    <t>Custom Items are priced in one species/door style - Be Sure that the style Selected Matches the Request Form</t>
  </si>
  <si>
    <t>WS1242TGDL</t>
  </si>
  <si>
    <t>WS1242TGDR</t>
  </si>
  <si>
    <t>WS1242TOL</t>
  </si>
  <si>
    <t>WS1242TOR</t>
  </si>
  <si>
    <t>WS1542TGDL</t>
  </si>
  <si>
    <t>WS1542TGDR</t>
  </si>
  <si>
    <t>WS1542TOL</t>
  </si>
  <si>
    <t>WS1542TOR</t>
  </si>
  <si>
    <t>WS1842TGDL</t>
  </si>
  <si>
    <t>WS1842TGDR</t>
  </si>
  <si>
    <t>WS1842TOL</t>
  </si>
  <si>
    <t>WS1842TOR</t>
  </si>
  <si>
    <t>WS2142TGDL</t>
  </si>
  <si>
    <t>WS2142TGDR</t>
  </si>
  <si>
    <t>WS2142TOL</t>
  </si>
  <si>
    <t>WS2142TOR</t>
  </si>
  <si>
    <t>WS2442TBGD</t>
  </si>
  <si>
    <t>WS2442TGDL</t>
  </si>
  <si>
    <t>WS2442TGDR</t>
  </si>
  <si>
    <t>WS2442TOB</t>
  </si>
  <si>
    <t>WS2442TOL</t>
  </si>
  <si>
    <t>WS2442TOR</t>
  </si>
  <si>
    <t>WS2742TBGD</t>
  </si>
  <si>
    <t>WS2742TOB</t>
  </si>
  <si>
    <t>WS3042TBGD</t>
  </si>
  <si>
    <t>WS3042TOB</t>
  </si>
  <si>
    <t>WS3342TBGD</t>
  </si>
  <si>
    <t>WS3342TOB</t>
  </si>
  <si>
    <t>WS3642TBGD</t>
  </si>
  <si>
    <t>WS3642TOB</t>
  </si>
  <si>
    <t>42"H Wall Stack Cab Top Open</t>
  </si>
  <si>
    <t>42"H Wall Stack Butt Drs T Opn</t>
  </si>
  <si>
    <t>42"H Wall Stack Cab Top Glass</t>
  </si>
  <si>
    <t>42"H Wall Stack/bt drs/Top Gls</t>
  </si>
  <si>
    <t>CWS2442TGDL</t>
  </si>
  <si>
    <t>CWS2442TGDR</t>
  </si>
  <si>
    <t>CWS2442TOL</t>
  </si>
  <si>
    <t>CWS2442TOR</t>
  </si>
  <si>
    <t>42"H CW Stack Cab Top Open</t>
  </si>
  <si>
    <t>42"H CW Stack Cab Top Glass</t>
  </si>
  <si>
    <t>CTDB36P</t>
  </si>
  <si>
    <t>36" 2-Drw / Slide-in CkTp PRO</t>
  </si>
  <si>
    <t>9" Base FH Dr. Chrome Divider</t>
  </si>
  <si>
    <t>9" Base Chrome Divider</t>
  </si>
  <si>
    <t>DDEB12</t>
  </si>
  <si>
    <t>DDEB15</t>
  </si>
  <si>
    <t>DDEB18</t>
  </si>
  <si>
    <t>DDEB21</t>
  </si>
  <si>
    <t>DDEB24</t>
  </si>
  <si>
    <t>DDEB9</t>
  </si>
  <si>
    <t>DDEV18</t>
  </si>
  <si>
    <t>DDEV21</t>
  </si>
  <si>
    <t>DLX Door End - 9"D Base</t>
  </si>
  <si>
    <t>DLX Door End - 21"D Vanity</t>
  </si>
  <si>
    <t>DLX Door End - 18"D Vanity</t>
  </si>
  <si>
    <t>DLX Door End - 21"D Base or TV</t>
  </si>
  <si>
    <t>DLX Door End - 24" D Base</t>
  </si>
  <si>
    <t>All Colors not available in all Species</t>
  </si>
  <si>
    <t xml:space="preserve">All Colors not available in all Species See Specbook for Details     </t>
  </si>
  <si>
    <t>CHARGEDRW18</t>
  </si>
  <si>
    <t>Charging Drawer in 18"w Base</t>
  </si>
  <si>
    <t>36" Base Corner Blind Right</t>
  </si>
  <si>
    <t>39" Base Corner Blind Right</t>
  </si>
  <si>
    <t>42" Base Corner Blind Right</t>
  </si>
  <si>
    <t>45" Base Corner Blind Right</t>
  </si>
  <si>
    <t>48" Base Corner Blind Right</t>
  </si>
  <si>
    <t>CHW3630390</t>
  </si>
  <si>
    <t>CHW3630600</t>
  </si>
  <si>
    <t>CHW36301000</t>
  </si>
  <si>
    <t>CHW3636390</t>
  </si>
  <si>
    <t>CHW3636600</t>
  </si>
  <si>
    <t>CHW36361000</t>
  </si>
  <si>
    <t>CHW3642390</t>
  </si>
  <si>
    <t>CHW3642600</t>
  </si>
  <si>
    <t>CHW36421000</t>
  </si>
  <si>
    <t>CHW4230600</t>
  </si>
  <si>
    <t>CHW42301000</t>
  </si>
  <si>
    <t>CHW4236600</t>
  </si>
  <si>
    <t>CHW42361000</t>
  </si>
  <si>
    <t>CHW4242600</t>
  </si>
  <si>
    <t>CHW42421000</t>
  </si>
  <si>
    <t>CHW4830600</t>
  </si>
  <si>
    <t>CHW48301000</t>
  </si>
  <si>
    <t>CHW4836600</t>
  </si>
  <si>
    <t>CHW48361000</t>
  </si>
  <si>
    <t>CHW4842600</t>
  </si>
  <si>
    <t>CHW48421000</t>
  </si>
  <si>
    <t>VCHIM30390</t>
  </si>
  <si>
    <t>VCHIM30600</t>
  </si>
  <si>
    <t>VCHIM36390</t>
  </si>
  <si>
    <t>VCHIM36600</t>
  </si>
  <si>
    <t>VCHIM42600</t>
  </si>
  <si>
    <t>VCHIM48600</t>
  </si>
  <si>
    <t>CHW 36"w x 30"h w/ 390 CFM</t>
  </si>
  <si>
    <t>CHW 36"w x 30"h w/ 600 CFM</t>
  </si>
  <si>
    <t>CHW 36"w x 30"h w/1000 CFM</t>
  </si>
  <si>
    <t>CHW 36"w x 36"h w/390 CFM</t>
  </si>
  <si>
    <t>CHW 36"w x 36"h w/600 CFM</t>
  </si>
  <si>
    <t>CHW 36"w x 36"h w/1000 CFM</t>
  </si>
  <si>
    <t>CHW 36"w x 42"h w/390 CFM</t>
  </si>
  <si>
    <t>CHW 36"w x 42"h w/600 CFM</t>
  </si>
  <si>
    <t>CHW 36"w x 42"h w/1000 CFM</t>
  </si>
  <si>
    <t>CHW 42"w x 30"h w/600 CFM</t>
  </si>
  <si>
    <t>CHW 42"w x 30"h w/1000 CFM</t>
  </si>
  <si>
    <t>CHW 42"w x 36"h w/600 CFM</t>
  </si>
  <si>
    <t>CHW 42"w x 36"h w/1000 CFM</t>
  </si>
  <si>
    <t>CHW 42"w x 42"h w/600CFM</t>
  </si>
  <si>
    <t>CHW 42"w x 42"h w/1000 CFM</t>
  </si>
  <si>
    <t>CHW 48"w x 30"h w/600 CFM</t>
  </si>
  <si>
    <t>CHW 48"w x 30"h w/1000 CFM</t>
  </si>
  <si>
    <t>CHW 48"w x 36"h w/600 CFM</t>
  </si>
  <si>
    <t>CHW 48"w x 36"h w/1000 CFM</t>
  </si>
  <si>
    <t>CHW 48"w x 42"h w/600 CFM</t>
  </si>
  <si>
    <t>CHW 48"w x 42"h w/1000 CFM</t>
  </si>
  <si>
    <t>VCHIM 30"w x 42"h w/ 390 CFM</t>
  </si>
  <si>
    <t>VCHIM 30"w x 42"h w/ 600 CFM</t>
  </si>
  <si>
    <t>VCHIM 36"w x 42"h w/ 390 CFM</t>
  </si>
  <si>
    <t>VCHIM 36"w x 42"h w/ 600 CFM</t>
  </si>
  <si>
    <t>VCHIM 42"w x 42"h w/ 600 CFM</t>
  </si>
  <si>
    <t>VCHIM 48"w x 42"h w/600 CFM</t>
  </si>
  <si>
    <t>HHG_SUP337XG</t>
  </si>
  <si>
    <t>86 deg Reduction Clip for SC hinges</t>
  </si>
  <si>
    <t>UNDER_CAB_E</t>
  </si>
  <si>
    <t>UnderCab Molding 1-1/2 x 3/4 SQ</t>
  </si>
  <si>
    <t>for cabs 15"W and 24" D</t>
  </si>
  <si>
    <t>for cabs 18"W and 24" D</t>
  </si>
  <si>
    <t>for cabs 21"W and 24" D</t>
  </si>
  <si>
    <t>for cabs 24"W and 24" D</t>
  </si>
  <si>
    <t>B9FHU</t>
  </si>
  <si>
    <t>B12FHU</t>
  </si>
  <si>
    <t>B15SGPOSC</t>
  </si>
  <si>
    <t>B18SGPOSC</t>
  </si>
  <si>
    <t>B21SGPOSC</t>
  </si>
  <si>
    <t>B24SGPOSC</t>
  </si>
  <si>
    <t>B9FH w/ Pull Out Utensil Org.</t>
  </si>
  <si>
    <t>B12FH w/ Pull Out Utensil Org.</t>
  </si>
  <si>
    <t>15" Bs Steel Grbg P-O Soft Close</t>
  </si>
  <si>
    <t>18" Bs Steel Grbg P-O Soft Close</t>
  </si>
  <si>
    <t>21" Bs Steel Grbg P-O Soft Close</t>
  </si>
  <si>
    <t>24" Bs Steel Grbg P-O Soft Close</t>
  </si>
  <si>
    <t>TUP18SC</t>
  </si>
  <si>
    <t>TUP24SC</t>
  </si>
  <si>
    <t>Food Stor. Container Org. for B24</t>
  </si>
  <si>
    <t>Food Stor. Container Org. for B18</t>
  </si>
  <si>
    <t>D1B18</t>
  </si>
  <si>
    <t>D1B21</t>
  </si>
  <si>
    <t>D1B24</t>
  </si>
  <si>
    <t>D1B27</t>
  </si>
  <si>
    <t>D1B30</t>
  </si>
  <si>
    <t>D1B33</t>
  </si>
  <si>
    <t>D1B36</t>
  </si>
  <si>
    <t>18"w 1-Drw Bench 16-5/8"h 24"d</t>
  </si>
  <si>
    <t>21"w 1-Drw Bench 16-5/8"h 24"d</t>
  </si>
  <si>
    <t>24"w 1-Drw Bench 16-5/8"h 24"d</t>
  </si>
  <si>
    <t>27"w 1-Drw Bench 16-5/8"h 24"d</t>
  </si>
  <si>
    <t>30"w 1-Drw Bench 16-5/8"h 24"d</t>
  </si>
  <si>
    <t>33"w 1-Drw Bench 16-5/8"h 24"d</t>
  </si>
  <si>
    <t>36"w 1-Drw Bench 16-5/8"h 24"d</t>
  </si>
  <si>
    <t>CROWN_L</t>
  </si>
  <si>
    <t>CROWN_M</t>
  </si>
  <si>
    <t>BASE_4_C</t>
  </si>
  <si>
    <t>BASE_4_D</t>
  </si>
  <si>
    <t>Large Cove 2-11/16" x 2-11/16"</t>
  </si>
  <si>
    <t>Crown 4-1/4" x 3-1/2"</t>
  </si>
  <si>
    <t>Base Molding 4"-C w/ Bevel</t>
  </si>
  <si>
    <t>Base Molding 4"-D w/ Rnd Over</t>
  </si>
  <si>
    <t>MWH3024395</t>
  </si>
  <si>
    <t>MWH3024600</t>
  </si>
  <si>
    <t>MWH3030395</t>
  </si>
  <si>
    <t>MWH3030600</t>
  </si>
  <si>
    <t>MWH3036395</t>
  </si>
  <si>
    <t>MWH3036600</t>
  </si>
  <si>
    <t>MWH3624395</t>
  </si>
  <si>
    <t>MWH3624600</t>
  </si>
  <si>
    <t>MWH3630395</t>
  </si>
  <si>
    <t>MWH3630600</t>
  </si>
  <si>
    <t>MWH3636395</t>
  </si>
  <si>
    <t>MWH3636600</t>
  </si>
  <si>
    <t>MWH4824395</t>
  </si>
  <si>
    <t>MWH4824600</t>
  </si>
  <si>
    <t>MWH4830395</t>
  </si>
  <si>
    <t>MWH4830600</t>
  </si>
  <si>
    <t>MWH4836395</t>
  </si>
  <si>
    <t>MWH4836600</t>
  </si>
  <si>
    <t>30w Mantel Wood Hood 24h 18d 600 CFM</t>
  </si>
  <si>
    <t>30w Mantel Wood Hood 30h 18d 600 CFM</t>
  </si>
  <si>
    <t>30w Mantel Wood Hood 36h 18d 600 CFM</t>
  </si>
  <si>
    <t>36w Mantel Wood Hood 24h 18d 600 CFM</t>
  </si>
  <si>
    <t>36w Mantel Wood Hood 30h 18d 600 CFM</t>
  </si>
  <si>
    <t>36w Mantel Wood Hood 36h 18d 600 CFM</t>
  </si>
  <si>
    <t>48w Mantel Wood Hood 24h 18d 600 CFM</t>
  </si>
  <si>
    <t>48w Mantel Wood Hood 30h 18d 600 CFM</t>
  </si>
  <si>
    <t>48w Mantel Wood Hood 36h 18d 600 CFM</t>
  </si>
  <si>
    <t>Wall Fluted Deco Filler</t>
  </si>
  <si>
    <t>.75" Refer End Panel 93"H-24"D</t>
  </si>
  <si>
    <t>.75" Refer End Panel 93"H-27"D</t>
  </si>
  <si>
    <t>Wood Carpet Bar 3/8" x 2-1/2" x 8'</t>
  </si>
  <si>
    <t>57"H WOSC w/ Beadboard Back</t>
  </si>
  <si>
    <t>57"H Wall Open Shlf Ctrtop Cab</t>
  </si>
  <si>
    <t>OMIT DRAWER</t>
  </si>
  <si>
    <t>PLUMB DRW</t>
  </si>
  <si>
    <t>OMIT SHELF</t>
  </si>
  <si>
    <t>FV21L</t>
  </si>
  <si>
    <t>FV21R</t>
  </si>
  <si>
    <t>FV24L</t>
  </si>
  <si>
    <t>FV24R</t>
  </si>
  <si>
    <t>FV27L</t>
  </si>
  <si>
    <t>FV27R</t>
  </si>
  <si>
    <t>FV2D21</t>
  </si>
  <si>
    <t>FV2D24</t>
  </si>
  <si>
    <t>FV2D27</t>
  </si>
  <si>
    <t>FV2D30</t>
  </si>
  <si>
    <t>FV2D33</t>
  </si>
  <si>
    <t>FV2D36</t>
  </si>
  <si>
    <t>FV2D39</t>
  </si>
  <si>
    <t>FV2D42</t>
  </si>
  <si>
    <t>FV30B</t>
  </si>
  <si>
    <t>FV30L</t>
  </si>
  <si>
    <t>FV30R</t>
  </si>
  <si>
    <t>FV33B</t>
  </si>
  <si>
    <t>FV36B</t>
  </si>
  <si>
    <t>FV39B</t>
  </si>
  <si>
    <t>FV42B</t>
  </si>
  <si>
    <t>FVCD57</t>
  </si>
  <si>
    <t>FVCD60</t>
  </si>
  <si>
    <t>FVCD63</t>
  </si>
  <si>
    <t>FVCD66</t>
  </si>
  <si>
    <t>FVCE45L</t>
  </si>
  <si>
    <t>FVCE45R</t>
  </si>
  <si>
    <t>FVCE48B</t>
  </si>
  <si>
    <t>FVCE51L</t>
  </si>
  <si>
    <t>FVCE51R</t>
  </si>
  <si>
    <t>FVCE54B</t>
  </si>
  <si>
    <t>FVCE57B</t>
  </si>
  <si>
    <t>FVCE60B</t>
  </si>
  <si>
    <t>FVCE63B</t>
  </si>
  <si>
    <t>FVCE66B</t>
  </si>
  <si>
    <t>FVCF54B</t>
  </si>
  <si>
    <t>FVCF60B</t>
  </si>
  <si>
    <t>FVCF66B</t>
  </si>
  <si>
    <t>FVCH45</t>
  </si>
  <si>
    <t>FVCH48</t>
  </si>
  <si>
    <t>FVCH51</t>
  </si>
  <si>
    <t>FVCH54</t>
  </si>
  <si>
    <t>FVCH57</t>
  </si>
  <si>
    <t>FVCH60</t>
  </si>
  <si>
    <t>FVCH63</t>
  </si>
  <si>
    <t>FVCH66</t>
  </si>
  <si>
    <t>WV15L</t>
  </si>
  <si>
    <t>WV15R</t>
  </si>
  <si>
    <t>WV18L</t>
  </si>
  <si>
    <t>WV18R</t>
  </si>
  <si>
    <t>WV21L</t>
  </si>
  <si>
    <t>WV21R</t>
  </si>
  <si>
    <t>WV24B</t>
  </si>
  <si>
    <t>WV24L</t>
  </si>
  <si>
    <t>WV24R</t>
  </si>
  <si>
    <t>WV27B</t>
  </si>
  <si>
    <t>WV2D15</t>
  </si>
  <si>
    <t>WV2D18</t>
  </si>
  <si>
    <t>WV2D21</t>
  </si>
  <si>
    <t>WV2D24</t>
  </si>
  <si>
    <t>WV2D27</t>
  </si>
  <si>
    <t>WV2D30</t>
  </si>
  <si>
    <t>WV2D33</t>
  </si>
  <si>
    <t>WV2D36</t>
  </si>
  <si>
    <t>WV30B</t>
  </si>
  <si>
    <t>WV33B</t>
  </si>
  <si>
    <t>WV36B</t>
  </si>
  <si>
    <t>WVCD51</t>
  </si>
  <si>
    <t>WVCD54</t>
  </si>
  <si>
    <t>WVCD57</t>
  </si>
  <si>
    <t>WVCD60</t>
  </si>
  <si>
    <t>WVCE39L</t>
  </si>
  <si>
    <t>WVCE39R</t>
  </si>
  <si>
    <t>WVCE42B</t>
  </si>
  <si>
    <t>WVCE45L</t>
  </si>
  <si>
    <t>WVCE45R</t>
  </si>
  <si>
    <t>WVCE48B</t>
  </si>
  <si>
    <t>WVCE51B</t>
  </si>
  <si>
    <t>WVCE54B</t>
  </si>
  <si>
    <t>WVCE57B</t>
  </si>
  <si>
    <t>WVCE60B</t>
  </si>
  <si>
    <t>WVCF48B</t>
  </si>
  <si>
    <t>WVCF54B</t>
  </si>
  <si>
    <t>WVCF60B</t>
  </si>
  <si>
    <t>WVCH39</t>
  </si>
  <si>
    <t>WVCH42</t>
  </si>
  <si>
    <t>WVCH45</t>
  </si>
  <si>
    <t>WVCH48</t>
  </si>
  <si>
    <t>WVCH51</t>
  </si>
  <si>
    <t>WVCH54</t>
  </si>
  <si>
    <t>WVCH57</t>
  </si>
  <si>
    <t>WVCH60</t>
  </si>
  <si>
    <t>Avalon Wide Rail</t>
  </si>
  <si>
    <t>Avalon</t>
  </si>
  <si>
    <t xml:space="preserve">Wide Rail </t>
  </si>
  <si>
    <t>Wide Rail</t>
  </si>
  <si>
    <t>Distress Package</t>
  </si>
  <si>
    <t>Opt-Mod Depth of Base/Vanity</t>
  </si>
  <si>
    <t>Opt-Remove Drw Box &amp; Glides</t>
  </si>
  <si>
    <t>Opt-Remove shelf</t>
  </si>
  <si>
    <t>Opt-10"x10" Void for Plumbing</t>
  </si>
  <si>
    <t>15"w Wall-hung Vanity Door L</t>
  </si>
  <si>
    <t>18"w Wall-hung Vanity Door L</t>
  </si>
  <si>
    <t>21"w Wall-hung Vanity Door L</t>
  </si>
  <si>
    <t>24"w Wall-hung Vanity Door L</t>
  </si>
  <si>
    <t>15"w Wall-hung Vanity Door R</t>
  </si>
  <si>
    <t>18"w Wall-hung Vanity Door R</t>
  </si>
  <si>
    <t>21"w Wall-hung Vanity Door R</t>
  </si>
  <si>
    <t>24"w Wall-hung Vanity Door R</t>
  </si>
  <si>
    <t>24"w Wall-hung Van. Butt Doors</t>
  </si>
  <si>
    <t>27"w Wall-hung Van. Butt Doors</t>
  </si>
  <si>
    <t>30"w Wall-hung Van. Butt Doors</t>
  </si>
  <si>
    <t>33"w Wall-hung Van. Butt Doors</t>
  </si>
  <si>
    <t>36"w Wall-hung Van. Butt Doors</t>
  </si>
  <si>
    <t>15"w Wall-hung Van 2 Drawers</t>
  </si>
  <si>
    <t>18"w Wall-hung Van 2 Drawers</t>
  </si>
  <si>
    <t>21"w Wall-hung Van 2 Drawers</t>
  </si>
  <si>
    <t>24"w Wall-hung Van 2 Drawers</t>
  </si>
  <si>
    <t>30"w Wall-hung Van 2 Drawers</t>
  </si>
  <si>
    <t>33"w Wall-hung Van 2 Drawers</t>
  </si>
  <si>
    <t>36"w Wall-hung Van 2 Drawers</t>
  </si>
  <si>
    <t>51"w Wall-hung Van Combo "D"</t>
  </si>
  <si>
    <t>54"w Wall-hung Van Combo "D"</t>
  </si>
  <si>
    <t>57"w Wall-hung Van Combo "D"</t>
  </si>
  <si>
    <t>60"w Wall-hung Van Combo "D</t>
  </si>
  <si>
    <t>39"w Wall-hung Van Combo "E"</t>
  </si>
  <si>
    <t>45"w Wall-hung Van Combo "E"</t>
  </si>
  <si>
    <t>42"w Wall-hung Van Combo "E"</t>
  </si>
  <si>
    <t>48"w Wall-hung Van Combo "E"</t>
  </si>
  <si>
    <t>51"w Wall-hung Van Combo "E"</t>
  </si>
  <si>
    <t>54"w Wall-hung Van Combo "E"</t>
  </si>
  <si>
    <t>57"w Wall-hung Van Combo "E"</t>
  </si>
  <si>
    <t>60"w Wall-hung Van Combo "E"</t>
  </si>
  <si>
    <t>48"w Wall-hung Van Combo "F"</t>
  </si>
  <si>
    <t>54"w Wall-hung Van Combo "F"</t>
  </si>
  <si>
    <t>60"w Wall-hung Van Combo "F"</t>
  </si>
  <si>
    <t>39"w Wall-hung Van Combo "H"</t>
  </si>
  <si>
    <t>42"w Wall-hung Van Combo "H"</t>
  </si>
  <si>
    <t>45"w Wall-hung Van Combo "H"</t>
  </si>
  <si>
    <t>48"w Wall-hung Van Combo "H"</t>
  </si>
  <si>
    <t>51"w Wall-hung Van Combo "H"</t>
  </si>
  <si>
    <t>54"w Wall-hung Van Combo "H"</t>
  </si>
  <si>
    <t>57"w Wall-hung Van Combo "H"</t>
  </si>
  <si>
    <t>60"w Wall-hung Van Combo "H"</t>
  </si>
  <si>
    <t>30"w Furniture Van. Butt Doors</t>
  </si>
  <si>
    <t>33"w Furniture Van. Butt Doors</t>
  </si>
  <si>
    <t>36"w Furniture Van. Butt Doors</t>
  </si>
  <si>
    <t>39"w Furniture Van. Butt Doors</t>
  </si>
  <si>
    <t>42"w Furniture Van. Butt Doors</t>
  </si>
  <si>
    <t>21"w Furniture Vanity Door</t>
  </si>
  <si>
    <t>24"w Furniture Vanity Door</t>
  </si>
  <si>
    <t>27"w Furniture Vanity Door</t>
  </si>
  <si>
    <t>30"w Furniture Vanity Door</t>
  </si>
  <si>
    <t>21"w Furniture Van 2 Drawers</t>
  </si>
  <si>
    <t>24"w Furniture Van 2 Drawers</t>
  </si>
  <si>
    <t>27"w Furniture Van 2 Drawers</t>
  </si>
  <si>
    <t>30"w Furniture Van 2 Drawers</t>
  </si>
  <si>
    <t>33"w Furniture Van 2 Drawers</t>
  </si>
  <si>
    <t>36"w Furniture Van 2 Drawers</t>
  </si>
  <si>
    <t>39"w Furniture Van 2 Drawers</t>
  </si>
  <si>
    <t>42"w Furniture Van 2 Drawers</t>
  </si>
  <si>
    <t>57"w Furniture Van Combo "D"</t>
  </si>
  <si>
    <t>60"w Furniture Van Combo "D"</t>
  </si>
  <si>
    <t>63"w Furniture Van Combo "D"</t>
  </si>
  <si>
    <t>66"w Furniture Van Combo "D"</t>
  </si>
  <si>
    <t>45"w Furniture Van Combo "E"</t>
  </si>
  <si>
    <t>51"w Furniture Van Combo "E"</t>
  </si>
  <si>
    <t>48"w Furniture Van Combo "E"</t>
  </si>
  <si>
    <t>54"w Furniture Van Combo "E"</t>
  </si>
  <si>
    <t>57"w Furniture Van Combo "E"</t>
  </si>
  <si>
    <t>60"w Furniture Van Combo "E"</t>
  </si>
  <si>
    <t>63"w Furniture Van Combo "E"</t>
  </si>
  <si>
    <t>66"w Furniture Van Combo "E"</t>
  </si>
  <si>
    <t>54"w Furniture Van Combo "F"</t>
  </si>
  <si>
    <t>60"w Furniture Van Combo "F"</t>
  </si>
  <si>
    <t>66"w Furniture Van Combo "F"</t>
  </si>
  <si>
    <t>45"w Furniture Van Combo "H"</t>
  </si>
  <si>
    <t>48"w Furniture Van Combo "H"</t>
  </si>
  <si>
    <t>51"w Furniture Van Combo "H"</t>
  </si>
  <si>
    <t>54"w Furniture Van Combo "H"</t>
  </si>
  <si>
    <t>57"w Furniture Van Combo "H"</t>
  </si>
  <si>
    <t>60"w Furniture Van Combo "H"</t>
  </si>
  <si>
    <t>63"w Furniture Van Combo "H"</t>
  </si>
  <si>
    <t>66"w Furniture Van Combo "H"</t>
  </si>
  <si>
    <t>COMBINE</t>
  </si>
  <si>
    <t>Opt-Combine Wall Cabinets</t>
  </si>
  <si>
    <t>HACFLOATVANWH12</t>
  </si>
  <si>
    <t>Floting Vanity Bracket  Wh Steel</t>
  </si>
  <si>
    <t>TVCG72</t>
  </si>
  <si>
    <t>TVCG84</t>
  </si>
  <si>
    <t>TVSBO30B</t>
  </si>
  <si>
    <t>TVSBO36B</t>
  </si>
  <si>
    <t>TVSBO42B</t>
  </si>
  <si>
    <t>72"w Furn Van w/ Open Shelf</t>
  </si>
  <si>
    <t>84"w Furn Van w/ Open Shelf</t>
  </si>
  <si>
    <t>30"w Furn Van w/ Open Shelf</t>
  </si>
  <si>
    <t>36"w Furn Van w/ Open Shelf</t>
  </si>
  <si>
    <t>42"w Furn Van w/ Open Shelf</t>
  </si>
  <si>
    <t>LEG_W_F</t>
  </si>
  <si>
    <t>Island Leg Profile 1782 35.5"H</t>
  </si>
  <si>
    <t>WR Shaker Rsd Pnl</t>
  </si>
  <si>
    <t>Pic Frame w/ 5PC DF</t>
  </si>
  <si>
    <t>Select a Style # 1-55</t>
  </si>
  <si>
    <t>Mifflin Picture Frame w/ 5PC DF (H)</t>
  </si>
  <si>
    <t>2TIERCUT15</t>
  </si>
  <si>
    <t>2TIERCUT18</t>
  </si>
  <si>
    <t>2TIERCUT21</t>
  </si>
  <si>
    <t>2TIERCUT24</t>
  </si>
  <si>
    <t>Opt-2Tier Cutlery in 15"w Base</t>
  </si>
  <si>
    <t>Opt-2Tier Cutlery in 18"w Base</t>
  </si>
  <si>
    <t>Opt-2Tier Cutlery in 21"w Base</t>
  </si>
  <si>
    <t>Opt-2Tier Cutlery in 24"w Base</t>
  </si>
  <si>
    <t>Options</t>
  </si>
  <si>
    <t>IX.752430.5</t>
  </si>
  <si>
    <t>IX.752434.5</t>
  </si>
  <si>
    <t>IX.752530.5</t>
  </si>
  <si>
    <t>IX.752534.5</t>
  </si>
  <si>
    <t>IX32534.5</t>
  </si>
  <si>
    <t>IX33634.5</t>
  </si>
  <si>
    <t>X</t>
  </si>
  <si>
    <t>DRAWERORG15</t>
  </si>
  <si>
    <t>DRAWERORG18</t>
  </si>
  <si>
    <t>DRAWERORG21</t>
  </si>
  <si>
    <t>DRAWERORG24</t>
  </si>
  <si>
    <t>DRAWERORG27</t>
  </si>
  <si>
    <t>DRAWERORG30</t>
  </si>
  <si>
    <t>DRAWERORG33</t>
  </si>
  <si>
    <t>DRAWERORG36</t>
  </si>
  <si>
    <t>CROSSDIV</t>
  </si>
  <si>
    <t>ROLLHOLDER</t>
  </si>
  <si>
    <t>KNIFEBLOCK</t>
  </si>
  <si>
    <t>STEPHOLDER</t>
  </si>
  <si>
    <t>CONTHOLD</t>
  </si>
  <si>
    <t>CONTSS</t>
  </si>
  <si>
    <t>KNIFEORG15</t>
  </si>
  <si>
    <t>KNIFEORG18</t>
  </si>
  <si>
    <t>KNIFEORG21</t>
  </si>
  <si>
    <t>KNIFEORG24</t>
  </si>
  <si>
    <t>LIGHTGROOVE</t>
  </si>
  <si>
    <t>PULLDOWN21</t>
  </si>
  <si>
    <t>PULLDOWN24</t>
  </si>
  <si>
    <t>Fin L</t>
  </si>
  <si>
    <t>Fin R</t>
  </si>
  <si>
    <t>Total Volume-CubicFeet</t>
  </si>
  <si>
    <t>Fin Side</t>
  </si>
  <si>
    <t>3/4"d x 24"w x 30.5"H Island X</t>
  </si>
  <si>
    <t>3/4"d x 24"w x 34.5"H Island X</t>
  </si>
  <si>
    <t>3/4"d x 25"w x 30.5"H Island X</t>
  </si>
  <si>
    <t>3/4"d x 25"w x 34.5"H Island X</t>
  </si>
  <si>
    <t>3"d x 25"w x 34.5"H Island X</t>
  </si>
  <si>
    <t>3"d x 36"w x 34.5"H Island X</t>
  </si>
  <si>
    <r>
      <rPr>
        <sz val="20"/>
        <rFont val="Arial"/>
        <family val="2"/>
      </rPr>
      <t xml:space="preserve">LEGACY CRAFTED </t>
    </r>
    <r>
      <rPr>
        <b/>
        <sz val="20"/>
        <rFont val="Arial"/>
        <family val="2"/>
      </rPr>
      <t>SIGNATURE</t>
    </r>
    <r>
      <rPr>
        <sz val="20"/>
        <rFont val="Arial"/>
        <family val="2"/>
      </rPr>
      <t xml:space="preserve"> CABINETRY PRICING</t>
    </r>
  </si>
  <si>
    <t>Options May be entered in the Options Column either next to the cabinet or in the row below the cabinet. Use multiple rows for multiple options.</t>
  </si>
  <si>
    <t>When an option is put on the same row as its cabinet, the spreadsheet will add the cabinet price and option price.</t>
  </si>
  <si>
    <t>TL4ALUMINUM</t>
  </si>
  <si>
    <t>KNIFEORG12</t>
  </si>
  <si>
    <t>TL4BRONZE</t>
  </si>
  <si>
    <t>TL4CHROME</t>
  </si>
  <si>
    <t>TL4DRKBROWN</t>
  </si>
  <si>
    <t>TL4GLSWHITE</t>
  </si>
  <si>
    <t>TL4MATTEBLK</t>
  </si>
  <si>
    <t>2"H Wd Drwer Organizer for 15"w</t>
  </si>
  <si>
    <t>2"H Wd Drwer Organizer for 18"w</t>
  </si>
  <si>
    <t>2"H Wd Drwer Organizer for 21"w</t>
  </si>
  <si>
    <t>2"H Wd Drwer Organizer for 24"w</t>
  </si>
  <si>
    <t>2"H Wd Drwer Organizer for 27"w</t>
  </si>
  <si>
    <t>2"H Wd Drwer Organizer for 30"w</t>
  </si>
  <si>
    <t>2"H Wd Drwer Organizer for 33"w</t>
  </si>
  <si>
    <t>2"H Wd Drwer Organizer for 36"w</t>
  </si>
  <si>
    <t>Cross Divider for ORG21-36</t>
  </si>
  <si>
    <t>Dbl. Roll Holder for ORG21-36</t>
  </si>
  <si>
    <t>Knife Block for ORG21-36</t>
  </si>
  <si>
    <t>Stepped Container Holder</t>
  </si>
  <si>
    <t>Container Holder</t>
  </si>
  <si>
    <t>Set of 6 SS Containers w/ lids</t>
  </si>
  <si>
    <t>2"H Wd Drwer Knife Org. for 12"w</t>
  </si>
  <si>
    <t>2"H Wd Drwer Knife Org. for 15"w</t>
  </si>
  <si>
    <t>2"H Wd Drwer Knife Org. for 18"w</t>
  </si>
  <si>
    <t>2"H Wd Drwer Knife Org. for 21"w</t>
  </si>
  <si>
    <t>2"H Wd Drwer Knife Org. for 24"w</t>
  </si>
  <si>
    <t>Factory Cut Light Groove</t>
  </si>
  <si>
    <t>Pull Down Retract. Stor. For  21"w</t>
  </si>
  <si>
    <t>Pull Down Retract. Stor. For  24"w</t>
  </si>
  <si>
    <t>Overlay Type</t>
  </si>
  <si>
    <t>ORDER RECAP-COMPLETE YOUR SELECTIONS AT THE TOP SECTION ROWS 10 TO 13</t>
  </si>
  <si>
    <t>List Price</t>
  </si>
  <si>
    <t>COMBINED CABINETS AND UPGRADES TOTAL PRICE</t>
  </si>
  <si>
    <t>Cabinets Subtotal Price</t>
  </si>
  <si>
    <t>Upgrade Subtotal Price</t>
  </si>
  <si>
    <t>Default 1.00 in Cell F3 shows List Prices Throughout this Sheet. Change it to your Multiplier for Net Prices</t>
  </si>
  <si>
    <t>Upgrades Subtotal Price</t>
  </si>
  <si>
    <t>Cabinet items plus Upgrades Price</t>
  </si>
  <si>
    <t>Total Price</t>
  </si>
  <si>
    <t>See quick ref. below, or on Style # Tab</t>
  </si>
  <si>
    <r>
      <t xml:space="preserve">$15/box. </t>
    </r>
    <r>
      <rPr>
        <b/>
        <sz val="13"/>
        <color indexed="10"/>
        <rFont val="Arial"/>
        <family val="2"/>
      </rPr>
      <t>($75 min)</t>
    </r>
  </si>
  <si>
    <r>
      <t>Oak</t>
    </r>
    <r>
      <rPr>
        <sz val="10"/>
        <color indexed="8"/>
        <rFont val="Arial"/>
        <family val="2"/>
      </rPr>
      <t xml:space="preserve"> </t>
    </r>
    <r>
      <rPr>
        <sz val="8.5"/>
        <color indexed="8"/>
        <rFont val="Arial"/>
        <family val="2"/>
      </rPr>
      <t>(1SF)</t>
    </r>
  </si>
  <si>
    <r>
      <t>Maple</t>
    </r>
    <r>
      <rPr>
        <sz val="8.5"/>
        <color indexed="8"/>
        <rFont val="Arial"/>
        <family val="2"/>
      </rPr>
      <t xml:space="preserve"> (2SF)</t>
    </r>
  </si>
  <si>
    <r>
      <t>Cherry</t>
    </r>
    <r>
      <rPr>
        <sz val="8.5"/>
        <color indexed="8"/>
        <rFont val="Arial"/>
        <family val="2"/>
      </rPr>
      <t xml:space="preserve"> (3SF)</t>
    </r>
  </si>
  <si>
    <r>
      <t>Oak</t>
    </r>
    <r>
      <rPr>
        <sz val="10"/>
        <color indexed="8"/>
        <rFont val="Arial"/>
        <family val="2"/>
      </rPr>
      <t xml:space="preserve"> </t>
    </r>
    <r>
      <rPr>
        <sz val="8.5"/>
        <color indexed="8"/>
        <rFont val="Arial"/>
        <family val="2"/>
      </rPr>
      <t>(1ST)</t>
    </r>
  </si>
  <si>
    <r>
      <t>Maple</t>
    </r>
    <r>
      <rPr>
        <sz val="8.5"/>
        <color indexed="8"/>
        <rFont val="Arial"/>
        <family val="2"/>
      </rPr>
      <t xml:space="preserve"> (2ST)</t>
    </r>
  </si>
  <si>
    <r>
      <t>Cherry</t>
    </r>
    <r>
      <rPr>
        <sz val="8.5"/>
        <color indexed="8"/>
        <rFont val="Arial"/>
        <family val="2"/>
      </rPr>
      <t xml:space="preserve"> (3ST)</t>
    </r>
  </si>
  <si>
    <r>
      <t>Oak</t>
    </r>
    <r>
      <rPr>
        <sz val="8.5"/>
        <color indexed="8"/>
        <rFont val="Arial"/>
        <family val="2"/>
      </rPr>
      <t xml:space="preserve"> (1SS)</t>
    </r>
  </si>
  <si>
    <r>
      <t>Maple</t>
    </r>
    <r>
      <rPr>
        <sz val="8.5"/>
        <color indexed="8"/>
        <rFont val="Arial"/>
        <family val="2"/>
      </rPr>
      <t xml:space="preserve"> (2SS)</t>
    </r>
  </si>
  <si>
    <r>
      <t>Cherry</t>
    </r>
    <r>
      <rPr>
        <sz val="8.5"/>
        <color indexed="8"/>
        <rFont val="Arial"/>
        <family val="2"/>
      </rPr>
      <t xml:space="preserve"> (3SS)</t>
    </r>
  </si>
  <si>
    <r>
      <t>Hickory</t>
    </r>
    <r>
      <rPr>
        <sz val="8.5"/>
        <color indexed="8"/>
        <rFont val="Arial"/>
        <family val="2"/>
      </rPr>
      <t xml:space="preserve"> (4SS)</t>
    </r>
  </si>
  <si>
    <r>
      <t>Oak</t>
    </r>
    <r>
      <rPr>
        <sz val="8.5"/>
        <color indexed="8"/>
        <rFont val="Arial"/>
        <family val="2"/>
      </rPr>
      <t xml:space="preserve"> (1SR)</t>
    </r>
  </si>
  <si>
    <r>
      <t>Maple</t>
    </r>
    <r>
      <rPr>
        <sz val="8.5"/>
        <color indexed="8"/>
        <rFont val="Arial"/>
        <family val="2"/>
      </rPr>
      <t xml:space="preserve"> (2SR)</t>
    </r>
  </si>
  <si>
    <r>
      <t>Cherry</t>
    </r>
    <r>
      <rPr>
        <sz val="8.5"/>
        <color indexed="8"/>
        <rFont val="Arial"/>
        <family val="2"/>
      </rPr>
      <t xml:space="preserve"> (3SR)</t>
    </r>
  </si>
  <si>
    <r>
      <t>Hickory</t>
    </r>
    <r>
      <rPr>
        <sz val="8.5"/>
        <color indexed="8"/>
        <rFont val="Arial"/>
        <family val="2"/>
      </rPr>
      <t xml:space="preserve"> (4SR)</t>
    </r>
  </si>
  <si>
    <r>
      <t>Oak</t>
    </r>
    <r>
      <rPr>
        <sz val="8.5"/>
        <color indexed="8"/>
        <rFont val="Arial"/>
        <family val="2"/>
      </rPr>
      <t xml:space="preserve"> (1SU)</t>
    </r>
  </si>
  <si>
    <r>
      <t>Maple</t>
    </r>
    <r>
      <rPr>
        <sz val="8.5"/>
        <color indexed="8"/>
        <rFont val="Arial"/>
        <family val="2"/>
      </rPr>
      <t xml:space="preserve"> (2SU)</t>
    </r>
  </si>
  <si>
    <r>
      <t>Cherry</t>
    </r>
    <r>
      <rPr>
        <sz val="8.5"/>
        <color indexed="8"/>
        <rFont val="Arial"/>
        <family val="2"/>
      </rPr>
      <t xml:space="preserve"> (3SU)</t>
    </r>
  </si>
  <si>
    <r>
      <t>Hickory</t>
    </r>
    <r>
      <rPr>
        <sz val="8.5"/>
        <color indexed="8"/>
        <rFont val="Arial"/>
        <family val="2"/>
      </rPr>
      <t xml:space="preserve"> (4SU)</t>
    </r>
  </si>
  <si>
    <r>
      <t>Oak</t>
    </r>
    <r>
      <rPr>
        <sz val="8.5"/>
        <color indexed="8"/>
        <rFont val="Arial"/>
        <family val="2"/>
      </rPr>
      <t xml:space="preserve"> (1SQ)</t>
    </r>
  </si>
  <si>
    <r>
      <t>Maple</t>
    </r>
    <r>
      <rPr>
        <sz val="8.5"/>
        <color indexed="8"/>
        <rFont val="Arial"/>
        <family val="2"/>
      </rPr>
      <t xml:space="preserve"> (2SQ)</t>
    </r>
  </si>
  <si>
    <r>
      <t>Cherry</t>
    </r>
    <r>
      <rPr>
        <sz val="8.5"/>
        <color indexed="8"/>
        <rFont val="Arial"/>
        <family val="2"/>
      </rPr>
      <t xml:space="preserve"> (3SQ)</t>
    </r>
  </si>
  <si>
    <r>
      <t xml:space="preserve">Hickory </t>
    </r>
    <r>
      <rPr>
        <sz val="8.5"/>
        <color indexed="8"/>
        <rFont val="Arial"/>
        <family val="2"/>
      </rPr>
      <t>(4SQ)</t>
    </r>
  </si>
  <si>
    <r>
      <t xml:space="preserve">Oak </t>
    </r>
    <r>
      <rPr>
        <sz val="8.5"/>
        <color indexed="8"/>
        <rFont val="Arial"/>
        <family val="2"/>
      </rPr>
      <t>(1SP)</t>
    </r>
  </si>
  <si>
    <r>
      <t>Maple</t>
    </r>
    <r>
      <rPr>
        <sz val="8.5"/>
        <color indexed="8"/>
        <rFont val="Arial"/>
        <family val="2"/>
      </rPr>
      <t xml:space="preserve"> (2SP)</t>
    </r>
  </si>
  <si>
    <r>
      <t>Cherry</t>
    </r>
    <r>
      <rPr>
        <sz val="8.5"/>
        <color indexed="8"/>
        <rFont val="Arial"/>
        <family val="2"/>
      </rPr>
      <t xml:space="preserve"> (3SP)</t>
    </r>
  </si>
  <si>
    <r>
      <t>Maple</t>
    </r>
    <r>
      <rPr>
        <sz val="8.5"/>
        <color indexed="8"/>
        <rFont val="Arial"/>
        <family val="2"/>
      </rPr>
      <t xml:space="preserve"> (2SX)</t>
    </r>
  </si>
  <si>
    <r>
      <t>Oak</t>
    </r>
    <r>
      <rPr>
        <sz val="8.5"/>
        <color indexed="8"/>
        <rFont val="Arial"/>
        <family val="2"/>
      </rPr>
      <t xml:space="preserve"> (1SW)</t>
    </r>
  </si>
  <si>
    <r>
      <t>Maple</t>
    </r>
    <r>
      <rPr>
        <sz val="8.5"/>
        <color indexed="8"/>
        <rFont val="Arial"/>
        <family val="2"/>
      </rPr>
      <t xml:space="preserve"> (2SW)</t>
    </r>
  </si>
  <si>
    <r>
      <t>Cherry</t>
    </r>
    <r>
      <rPr>
        <sz val="8.5"/>
        <color indexed="8"/>
        <rFont val="Arial"/>
        <family val="2"/>
      </rPr>
      <t xml:space="preserve"> (3SW)</t>
    </r>
  </si>
  <si>
    <r>
      <t>Oak</t>
    </r>
    <r>
      <rPr>
        <sz val="8.5"/>
        <color indexed="8"/>
        <rFont val="Arial"/>
        <family val="2"/>
      </rPr>
      <t xml:space="preserve"> (1SM)</t>
    </r>
  </si>
  <si>
    <r>
      <t>Maple</t>
    </r>
    <r>
      <rPr>
        <sz val="8.5"/>
        <color indexed="8"/>
        <rFont val="Arial"/>
        <family val="2"/>
      </rPr>
      <t xml:space="preserve"> (2SM)</t>
    </r>
  </si>
  <si>
    <r>
      <t>Cherry</t>
    </r>
    <r>
      <rPr>
        <sz val="8.5"/>
        <color indexed="8"/>
        <rFont val="Arial"/>
        <family val="2"/>
      </rPr>
      <t xml:space="preserve"> (3SM)</t>
    </r>
  </si>
  <si>
    <r>
      <t>Oak</t>
    </r>
    <r>
      <rPr>
        <sz val="8.5"/>
        <color indexed="8"/>
        <rFont val="Arial"/>
        <family val="2"/>
      </rPr>
      <t xml:space="preserve"> (1SG)</t>
    </r>
  </si>
  <si>
    <r>
      <t>Maple</t>
    </r>
    <r>
      <rPr>
        <sz val="8.5"/>
        <color indexed="8"/>
        <rFont val="Arial"/>
        <family val="2"/>
      </rPr>
      <t>(2SG)</t>
    </r>
  </si>
  <si>
    <r>
      <t>Cherry</t>
    </r>
    <r>
      <rPr>
        <sz val="8.5"/>
        <color indexed="8"/>
        <rFont val="Arial"/>
        <family val="2"/>
      </rPr>
      <t>(3SG)</t>
    </r>
  </si>
  <si>
    <r>
      <t>Oak</t>
    </r>
    <r>
      <rPr>
        <sz val="8.5"/>
        <color indexed="8"/>
        <rFont val="Arial"/>
        <family val="2"/>
      </rPr>
      <t xml:space="preserve"> (1SH)</t>
    </r>
  </si>
  <si>
    <r>
      <t>Maple</t>
    </r>
    <r>
      <rPr>
        <sz val="8.5"/>
        <color indexed="8"/>
        <rFont val="Arial"/>
        <family val="2"/>
      </rPr>
      <t>(2SH)</t>
    </r>
  </si>
  <si>
    <r>
      <t>Cherry</t>
    </r>
    <r>
      <rPr>
        <sz val="8.5"/>
        <color indexed="8"/>
        <rFont val="Arial"/>
        <family val="2"/>
      </rPr>
      <t>(3SH)</t>
    </r>
  </si>
  <si>
    <r>
      <t>Oak</t>
    </r>
    <r>
      <rPr>
        <sz val="8.5"/>
        <color indexed="8"/>
        <rFont val="Arial"/>
        <family val="2"/>
      </rPr>
      <t xml:space="preserve"> (1SV)</t>
    </r>
  </si>
  <si>
    <r>
      <t>Maple</t>
    </r>
    <r>
      <rPr>
        <sz val="8.5"/>
        <color indexed="8"/>
        <rFont val="Arial"/>
        <family val="2"/>
      </rPr>
      <t>(2SV)</t>
    </r>
  </si>
  <si>
    <r>
      <t>Cherry</t>
    </r>
    <r>
      <rPr>
        <sz val="8.5"/>
        <color indexed="8"/>
        <rFont val="Arial"/>
        <family val="2"/>
      </rPr>
      <t>(3SV)</t>
    </r>
  </si>
  <si>
    <r>
      <t>Oak</t>
    </r>
    <r>
      <rPr>
        <sz val="8.5"/>
        <color indexed="8"/>
        <rFont val="Arial"/>
        <family val="2"/>
      </rPr>
      <t xml:space="preserve"> (1SY)</t>
    </r>
  </si>
  <si>
    <r>
      <t>Maple</t>
    </r>
    <r>
      <rPr>
        <sz val="8.5"/>
        <color indexed="8"/>
        <rFont val="Arial"/>
        <family val="2"/>
      </rPr>
      <t>(2SY)</t>
    </r>
  </si>
  <si>
    <r>
      <t>Cherry</t>
    </r>
    <r>
      <rPr>
        <sz val="8.5"/>
        <color indexed="8"/>
        <rFont val="Arial"/>
        <family val="2"/>
      </rPr>
      <t>(3SY)</t>
    </r>
  </si>
  <si>
    <r>
      <t>Matte</t>
    </r>
    <r>
      <rPr>
        <sz val="8.5"/>
        <color indexed="8"/>
        <rFont val="Arial"/>
        <family val="2"/>
      </rPr>
      <t xml:space="preserve"> (2ME)</t>
    </r>
  </si>
  <si>
    <r>
      <t>Textured</t>
    </r>
    <r>
      <rPr>
        <sz val="8.5"/>
        <color indexed="8"/>
        <rFont val="Arial"/>
        <family val="2"/>
      </rPr>
      <t xml:space="preserve"> (2TE)</t>
    </r>
  </si>
  <si>
    <r>
      <t>Gloss</t>
    </r>
    <r>
      <rPr>
        <sz val="8.5"/>
        <color indexed="8"/>
        <rFont val="Arial"/>
        <family val="2"/>
      </rPr>
      <t xml:space="preserve"> (2GE)</t>
    </r>
  </si>
  <si>
    <r>
      <t>Textured</t>
    </r>
    <r>
      <rPr>
        <sz val="8.5"/>
        <color indexed="8"/>
        <rFont val="Arial"/>
        <family val="2"/>
      </rPr>
      <t xml:space="preserve"> (2TB)</t>
    </r>
  </si>
  <si>
    <r>
      <t>Maple</t>
    </r>
    <r>
      <rPr>
        <sz val="8.5"/>
        <color indexed="8"/>
        <rFont val="Arial"/>
        <family val="2"/>
      </rPr>
      <t xml:space="preserve"> (2TB)</t>
    </r>
  </si>
  <si>
    <t xml:space="preserve">After downloading the Legacy Quote Program to your computer from our website, </t>
  </si>
  <si>
    <t>If a yellow bar appers at the top of the excel sheet with a button to ENABLE EDITING, you must click the buttom in order to continue.</t>
  </si>
  <si>
    <r>
      <t xml:space="preserve">when opening the Legacy Quote Program, you should be prompted to enter a password. </t>
    </r>
    <r>
      <rPr>
        <b/>
        <u/>
        <sz val="10"/>
        <color indexed="8"/>
        <rFont val="Arial"/>
        <family val="2"/>
      </rPr>
      <t>YOU DO NOT NEED A PASSWORD!</t>
    </r>
    <r>
      <rPr>
        <b/>
        <sz val="10"/>
        <color indexed="8"/>
        <rFont val="Arial"/>
        <family val="2"/>
      </rPr>
      <t xml:space="preserve"> Leave it blank, click on READ ONLY.</t>
    </r>
  </si>
  <si>
    <r>
      <t xml:space="preserve">You may get another popup to enter a password. </t>
    </r>
    <r>
      <rPr>
        <b/>
        <u/>
        <sz val="10"/>
        <color indexed="8"/>
        <rFont val="Arial"/>
        <family val="2"/>
      </rPr>
      <t>YOU DO NOT NEED A PASSWORD!</t>
    </r>
    <r>
      <rPr>
        <b/>
        <sz val="10"/>
        <color indexed="8"/>
        <rFont val="Arial"/>
        <family val="2"/>
      </rPr>
      <t xml:space="preserve"> Leave it blank, click on READ ONLY to open the spreadsheet.  </t>
    </r>
  </si>
  <si>
    <t>Enter Sell Factor Multiplier to get Net Pricing on the whole sheet. Leaving this Field at the default 1.00 will provide only List Pricing on the whole sheet. - It will be linked in the Quote Summary</t>
  </si>
  <si>
    <t>Enter a "Style 1-55" selected from the Reference at the bottom of the Quote Worksheet, or from the Style # Reference Tab</t>
  </si>
  <si>
    <t>Be sure to inlude L , R , B as the last character in the Item No. where appropriate</t>
  </si>
  <si>
    <t>B will indicate a Butt-Door Cabinet. Or in the case of some open cabinets, B will indicate a Beadboard Pack Panel</t>
  </si>
  <si>
    <t>If an Item is entered incorrectly, an error will pop up after pressing enter. Please retype the item or select an item from the pull-down menu.</t>
  </si>
  <si>
    <t>"Total Price" will total the entire order based on the "Selling Factor" entered above</t>
  </si>
  <si>
    <t>TOTAL PRICE</t>
  </si>
  <si>
    <t>TOTAL PRICE WITH FREIGHT</t>
  </si>
  <si>
    <t>If any cell in the worksheet displays "#VALUE", the item selected is not available in that style and the sheet will calculate $0 for the total.</t>
  </si>
  <si>
    <t>Custom Items are priced in one species/door style - Be Sure that the style Selected Matches the Request Form - Contruction options not included in prices below.</t>
  </si>
  <si>
    <t>EXTOPRL_1.5</t>
  </si>
  <si>
    <t>Opt-Inst 1.5"Extended Top Rail</t>
  </si>
  <si>
    <t>ESSDL</t>
  </si>
  <si>
    <t>ESSDR</t>
  </si>
  <si>
    <t>EXSTL_1.5BB</t>
  </si>
  <si>
    <t>EXSTL_1.5BL</t>
  </si>
  <si>
    <t>EXSTL_1.5BR</t>
  </si>
  <si>
    <t>EXSTL_1.5TB</t>
  </si>
  <si>
    <t>EXSTL_1.5TL</t>
  </si>
  <si>
    <t>EXSTL_1.5TR</t>
  </si>
  <si>
    <t>EXSTL_1.5WB</t>
  </si>
  <si>
    <t>EXSTL_1.5WL</t>
  </si>
  <si>
    <t>EXSTL_1.5WR</t>
  </si>
  <si>
    <t>Ext. Stile &amp; Side Down Left</t>
  </si>
  <si>
    <t>Ext. Stile &amp; Side Down Right</t>
  </si>
  <si>
    <t xml:space="preserve">Cont.Furn. Foot T/L Aluminum </t>
  </si>
  <si>
    <t>Cont.Furn. Foot T/L Bronze</t>
  </si>
  <si>
    <t>Cont.Furn. Foot T/L Chrome</t>
  </si>
  <si>
    <t>Cont.Furn. Foot T/L Dark Brown</t>
  </si>
  <si>
    <t>Cont.Furn. Foot T/L Gloss White</t>
  </si>
  <si>
    <t>Cont.Furn. Foot T/L Matte Black</t>
  </si>
  <si>
    <t>LSH3624250</t>
  </si>
  <si>
    <t>LSH3630250</t>
  </si>
  <si>
    <t>Legacy Shiplap Hood 36w24h 250</t>
  </si>
  <si>
    <t>Legacy Shiplap Hood 36w30h 250</t>
  </si>
  <si>
    <t>DDEU2484</t>
  </si>
  <si>
    <t>DDEU2490</t>
  </si>
  <si>
    <t>DDEU2493</t>
  </si>
  <si>
    <t>DDEU2496</t>
  </si>
  <si>
    <t>DDEU2784</t>
  </si>
  <si>
    <t>DDEU2790</t>
  </si>
  <si>
    <t>DDEU2793</t>
  </si>
  <si>
    <t>DDEU2796</t>
  </si>
  <si>
    <t>U1284L</t>
  </si>
  <si>
    <t>U1284R</t>
  </si>
  <si>
    <t>U1290L</t>
  </si>
  <si>
    <t>U1290R</t>
  </si>
  <si>
    <t>U1293L</t>
  </si>
  <si>
    <t>U1293R</t>
  </si>
  <si>
    <t>U1296L</t>
  </si>
  <si>
    <t>U1296R</t>
  </si>
  <si>
    <t>U1584L</t>
  </si>
  <si>
    <t>U1584R</t>
  </si>
  <si>
    <t>U1590L</t>
  </si>
  <si>
    <t>U1590R</t>
  </si>
  <si>
    <t>U1593L</t>
  </si>
  <si>
    <t>U1593R</t>
  </si>
  <si>
    <t>U1596L</t>
  </si>
  <si>
    <t>U1596R</t>
  </si>
  <si>
    <t>U1884L</t>
  </si>
  <si>
    <t>U1884R</t>
  </si>
  <si>
    <t>U1890L</t>
  </si>
  <si>
    <t>U1890R</t>
  </si>
  <si>
    <t>U1893L</t>
  </si>
  <si>
    <t>U1893R</t>
  </si>
  <si>
    <t>U1896L</t>
  </si>
  <si>
    <t>U1896R</t>
  </si>
  <si>
    <t>U2184L</t>
  </si>
  <si>
    <t>U2184R</t>
  </si>
  <si>
    <t>U2190L</t>
  </si>
  <si>
    <t>U2190R</t>
  </si>
  <si>
    <t>U2193L</t>
  </si>
  <si>
    <t>U2193R</t>
  </si>
  <si>
    <t>U2196L</t>
  </si>
  <si>
    <t>U2196R</t>
  </si>
  <si>
    <t>U2484B</t>
  </si>
  <si>
    <t>U2484L</t>
  </si>
  <si>
    <t>U2484R</t>
  </si>
  <si>
    <t>U2490B</t>
  </si>
  <si>
    <t>U2490L</t>
  </si>
  <si>
    <t>U2490R</t>
  </si>
  <si>
    <t>U2493B</t>
  </si>
  <si>
    <t>U2493L</t>
  </si>
  <si>
    <t>U2493R</t>
  </si>
  <si>
    <t>U2496B</t>
  </si>
  <si>
    <t>U2496L</t>
  </si>
  <si>
    <t>U2496R</t>
  </si>
  <si>
    <t>U2784B</t>
  </si>
  <si>
    <t>U2790B</t>
  </si>
  <si>
    <t>U2793B</t>
  </si>
  <si>
    <t>U2796B</t>
  </si>
  <si>
    <t>U3084B</t>
  </si>
  <si>
    <t>U3090B</t>
  </si>
  <si>
    <t>U3093B</t>
  </si>
  <si>
    <t>U3096B</t>
  </si>
  <si>
    <t>U3384B</t>
  </si>
  <si>
    <t>U3390B</t>
  </si>
  <si>
    <t>U3393B</t>
  </si>
  <si>
    <t>U3396B</t>
  </si>
  <si>
    <t>U3684B</t>
  </si>
  <si>
    <t>U3690B</t>
  </si>
  <si>
    <t>U3693B</t>
  </si>
  <si>
    <t>U3696B</t>
  </si>
  <si>
    <t>DDE 2 Drs for 84"H 24"D Pantry</t>
  </si>
  <si>
    <t>DDE 2 Drs for 90"H 24"D Pantry</t>
  </si>
  <si>
    <t>DDE 2 Drs for 93"H 24"D Pantry</t>
  </si>
  <si>
    <t>DDE 2 Drs for 96"H 24"D Pantry</t>
  </si>
  <si>
    <t xml:space="preserve">DDE 4 Doors for REP38427      </t>
  </si>
  <si>
    <t xml:space="preserve">DDE 4 Doors for REP39027      </t>
  </si>
  <si>
    <t xml:space="preserve">DDE 4 Doors for REP39327      </t>
  </si>
  <si>
    <t xml:space="preserve">DDE 4 Doors for REP39627      </t>
  </si>
  <si>
    <t>12" Utility Cabinet</t>
  </si>
  <si>
    <t>15" Utility Cabinet</t>
  </si>
  <si>
    <t>18" Utility Cabinet</t>
  </si>
  <si>
    <t>21" Utility Cabinet</t>
  </si>
  <si>
    <t>24" Utility Cabinet/butt doors</t>
  </si>
  <si>
    <t>24" Utility Cabinet</t>
  </si>
  <si>
    <t>27" Utility Cabinet/butt doors</t>
  </si>
  <si>
    <t>30" Utility Cabinet/butt doors</t>
  </si>
  <si>
    <t>33" Utility Cabinet/butt doors</t>
  </si>
  <si>
    <t>36" Utility Cabinet/butt doors</t>
  </si>
  <si>
    <t>TVOD18</t>
  </si>
  <si>
    <t>Tall Vanity Outlet Drawer</t>
  </si>
  <si>
    <t>Opt-3" Recessed Toe Kick Back</t>
  </si>
  <si>
    <t>Mod Depth / Note</t>
  </si>
  <si>
    <t>Cu. Ft.</t>
  </si>
  <si>
    <t>See Catalog for Details</t>
  </si>
  <si>
    <t>Ply OPT</t>
  </si>
  <si>
    <t>Distress</t>
  </si>
  <si>
    <t>Finishes</t>
  </si>
  <si>
    <t>Custom</t>
  </si>
  <si>
    <t>Glacier</t>
  </si>
  <si>
    <t>OrigamiWhite</t>
  </si>
  <si>
    <t>SilverMist</t>
  </si>
  <si>
    <t>WarmStone</t>
  </si>
  <si>
    <t>Peppercorn</t>
  </si>
  <si>
    <t>GaleForce</t>
  </si>
  <si>
    <t>GreekVilla</t>
  </si>
  <si>
    <t>CasaBlanca</t>
  </si>
  <si>
    <t>AnewGrey</t>
  </si>
  <si>
    <t>Natural</t>
  </si>
  <si>
    <t>Caraway</t>
  </si>
  <si>
    <t>Java</t>
  </si>
  <si>
    <t>Latte</t>
  </si>
  <si>
    <t>Suede</t>
  </si>
  <si>
    <t>Plywood Upgrade-Domestic</t>
  </si>
  <si>
    <t>Plywood Upgrade-Imported</t>
  </si>
  <si>
    <t>Select Distress Package Below</t>
  </si>
  <si>
    <t>Select Glaze Color Below</t>
  </si>
  <si>
    <t>The Percentage upgrades will automatically calculate where applicable.</t>
  </si>
  <si>
    <t>Use the Pull-Down Menus to the right of the following fields if applicable, or leave blank:</t>
  </si>
  <si>
    <t>OysterBay (Metro Only)</t>
  </si>
  <si>
    <t>SnowWhite (Metro Only)</t>
  </si>
  <si>
    <t>WhiteGloss (Metro Only)</t>
  </si>
  <si>
    <t>GrandCanyon (Metro Only)</t>
  </si>
  <si>
    <t>Silt (Metro Only)</t>
  </si>
  <si>
    <t>Kona (Metro Only)</t>
  </si>
  <si>
    <t>Forge (Metro Only)</t>
  </si>
  <si>
    <t>BlackGloss (Metro Only)</t>
  </si>
  <si>
    <t>MineralGloss (Metro Only)</t>
  </si>
  <si>
    <t>Palissandro (Strata Only)</t>
  </si>
  <si>
    <t>SwissAlmond (Strata Only)</t>
  </si>
  <si>
    <t>ToastedEspresso (Strata Only)</t>
  </si>
  <si>
    <t>AspenOak (Strata Only)</t>
  </si>
  <si>
    <t>If Custom Paint, Enter Color Name and SW# Here</t>
  </si>
  <si>
    <t>Stain / Paint / Finish</t>
  </si>
  <si>
    <t>Stain / Paint / Finish or Custom</t>
  </si>
  <si>
    <t xml:space="preserve">Distressing Package </t>
  </si>
  <si>
    <t>Select Stain / Paint / Finish Below</t>
  </si>
  <si>
    <t>Will calculate based on selections above</t>
  </si>
  <si>
    <t>AnitqueBarrel</t>
  </si>
  <si>
    <t>Select Standard or Plywood Option Below</t>
  </si>
  <si>
    <t>STANDARD</t>
  </si>
  <si>
    <t>Hat Rack 2 Pegs 3" W x 31" L</t>
  </si>
  <si>
    <t>Hat Rack 3 Pegs 3" W x 31" L</t>
  </si>
  <si>
    <t>Alabaster (A Premium Finish)</t>
  </si>
  <si>
    <t>Nutmeg (A Premium Finish)</t>
  </si>
  <si>
    <t>Autumn (A Premium Finish)</t>
  </si>
  <si>
    <t>ColdEmbers (A Premium Finish)</t>
  </si>
  <si>
    <t>WinterSky (A Premium Finish)</t>
  </si>
  <si>
    <t>Harvest (A Premium Finish)</t>
  </si>
  <si>
    <t>BarnWood (A Premium Finish)</t>
  </si>
  <si>
    <t>Dusk (A Premium Finish)</t>
  </si>
  <si>
    <t>Standard or 1 of 2 Plywood Contruction options  (STANDARD is selected by default)</t>
  </si>
  <si>
    <t>PLYWD_DOM</t>
  </si>
  <si>
    <t>PLYWD_IMP</t>
  </si>
  <si>
    <t>Domestic20% PLYWD_DOM</t>
  </si>
  <si>
    <t>33" Tall Van Base w/Fl Ht Butt Drs</t>
  </si>
  <si>
    <t>27"w Wall-hung Van 2 Drawers</t>
  </si>
  <si>
    <t>W2430GDL</t>
  </si>
  <si>
    <t>W2430GDR</t>
  </si>
  <si>
    <t>W2430CDL</t>
  </si>
  <si>
    <t>W2430CDR</t>
  </si>
  <si>
    <t>W2430MDL</t>
  </si>
  <si>
    <t>W2430MDR</t>
  </si>
  <si>
    <t>W2442GDL</t>
  </si>
  <si>
    <t>W2442GDR</t>
  </si>
  <si>
    <t>W2442CDL</t>
  </si>
  <si>
    <t>W2442CDR</t>
  </si>
  <si>
    <t>W2442MDL</t>
  </si>
  <si>
    <t>W2442MDR</t>
  </si>
  <si>
    <t>BottleGreen</t>
  </si>
  <si>
    <t>IndigoBatik</t>
  </si>
  <si>
    <t>AfricanGray</t>
  </si>
  <si>
    <t>Inkwell</t>
  </si>
  <si>
    <t>KCB18</t>
  </si>
  <si>
    <t>KCB21</t>
  </si>
  <si>
    <t>KCB24</t>
  </si>
  <si>
    <t>BC36FHL</t>
  </si>
  <si>
    <t>BC36FHR</t>
  </si>
  <si>
    <t>BC39FHL</t>
  </si>
  <si>
    <t>BC39FHR</t>
  </si>
  <si>
    <t>BC42FHL</t>
  </si>
  <si>
    <t>BC42FHR</t>
  </si>
  <si>
    <t>BC45FHL</t>
  </si>
  <si>
    <t>BC45FHR</t>
  </si>
  <si>
    <t>BC48FHL</t>
  </si>
  <si>
    <t>BC48FHR</t>
  </si>
  <si>
    <t>Opt-Knife/Cut Bd in 18"w Base</t>
  </si>
  <si>
    <t>36" Base Crnr Blind Full Ht Dr</t>
  </si>
  <si>
    <t>39" Base Crnr Blind Full Ht Dr</t>
  </si>
  <si>
    <t>42" Base Crnr Blind Full Ht Dr</t>
  </si>
  <si>
    <t>45" Base Crnr Blind Full Ht Dr</t>
  </si>
  <si>
    <t>48" Base Crnr Blind Full Ht Dr</t>
  </si>
  <si>
    <t>Domestic UV Veneer Plywood</t>
  </si>
  <si>
    <t>Imported UV Veneer Plywood</t>
  </si>
  <si>
    <t>Install Seedy Glass x door qty.</t>
  </si>
  <si>
    <t>1-1/2" Fin Wd Cntrtop/ Per Sq. Ft.</t>
  </si>
  <si>
    <t>Material Surcharge</t>
  </si>
  <si>
    <t>Check if Residential Delivery</t>
  </si>
  <si>
    <t>Residential LTL Deliveries-Additional $175.</t>
  </si>
  <si>
    <t>Liftgate and delivery appointment included.</t>
  </si>
  <si>
    <t>Normal Cubic Ft. rates apply.</t>
  </si>
  <si>
    <t>Enter the Current Material Surcharge.</t>
  </si>
  <si>
    <t>Imported10% PLYWD_IMP</t>
  </si>
  <si>
    <t>FS2</t>
  </si>
  <si>
    <t>2"h Floating Shelf/ Liner Foot</t>
  </si>
  <si>
    <r>
      <t xml:space="preserve">Astoria </t>
    </r>
    <r>
      <rPr>
        <b/>
        <sz val="12"/>
        <color indexed="8"/>
        <rFont val="Eras Medium ITC"/>
        <family val="2"/>
      </rPr>
      <t>Slab</t>
    </r>
  </si>
  <si>
    <r>
      <t>Maple</t>
    </r>
    <r>
      <rPr>
        <sz val="10"/>
        <color indexed="8"/>
        <rFont val="Eras Medium ITC"/>
        <family val="2"/>
      </rPr>
      <t xml:space="preserve"> (2SD)</t>
    </r>
  </si>
  <si>
    <r>
      <t>Cherry</t>
    </r>
    <r>
      <rPr>
        <sz val="10"/>
        <color indexed="8"/>
        <rFont val="Eras Medium ITC"/>
        <family val="2"/>
      </rPr>
      <t xml:space="preserve"> (3SD)</t>
    </r>
  </si>
  <si>
    <t>2DZP</t>
  </si>
  <si>
    <t>2DZO</t>
  </si>
  <si>
    <t>2DZ_</t>
  </si>
  <si>
    <t>2DZ/</t>
  </si>
  <si>
    <t>2DX/</t>
  </si>
  <si>
    <t>ZZD/</t>
  </si>
  <si>
    <t>ZZD_</t>
  </si>
  <si>
    <t>3DZP</t>
  </si>
  <si>
    <t>3DZO</t>
  </si>
  <si>
    <t>3DZ_</t>
  </si>
  <si>
    <t>3DZ/</t>
  </si>
  <si>
    <t>3DX/</t>
  </si>
  <si>
    <r>
      <t>Maple</t>
    </r>
    <r>
      <rPr>
        <sz val="8.5"/>
        <color indexed="8"/>
        <rFont val="Arial"/>
        <family val="2"/>
      </rPr>
      <t xml:space="preserve"> (2SD)</t>
    </r>
  </si>
  <si>
    <t>Astoria Slab</t>
  </si>
  <si>
    <t>Astoria</t>
  </si>
  <si>
    <t>Standard Overlay</t>
  </si>
  <si>
    <t>Full Overlay</t>
  </si>
  <si>
    <t>Select a Style # 1-56</t>
  </si>
  <si>
    <r>
      <t xml:space="preserve">Cherry </t>
    </r>
    <r>
      <rPr>
        <sz val="8.5"/>
        <color indexed="8"/>
        <rFont val="Arial"/>
        <family val="2"/>
      </rPr>
      <t>(3SD)</t>
    </r>
  </si>
  <si>
    <t>BCW2733L</t>
  </si>
  <si>
    <t>33"H Blind Corner Wall</t>
  </si>
  <si>
    <t>BCW2733R</t>
  </si>
  <si>
    <t>BCW3033L</t>
  </si>
  <si>
    <t>BCW3033R</t>
  </si>
  <si>
    <t>BCW3633L</t>
  </si>
  <si>
    <t>BCW3633R</t>
  </si>
  <si>
    <t>BCW3933BL</t>
  </si>
  <si>
    <t>33"H Bl Crnr Wall/Butt doors</t>
  </si>
  <si>
    <t>BCW3933BR</t>
  </si>
  <si>
    <t>BCW4233BL</t>
  </si>
  <si>
    <t>BCW4233BR</t>
  </si>
  <si>
    <t>BCW4533BL</t>
  </si>
  <si>
    <t>BCW4533BR</t>
  </si>
  <si>
    <t>CW2433-15L</t>
  </si>
  <si>
    <t>33"H Corner Wall Cab-15" Deep</t>
  </si>
  <si>
    <t>CW2433-15R</t>
  </si>
  <si>
    <t>CW2433L</t>
  </si>
  <si>
    <t>33"H Corner Wall Cabinet</t>
  </si>
  <si>
    <t>CW2433R</t>
  </si>
  <si>
    <t>CW2733L</t>
  </si>
  <si>
    <t>CW2733R</t>
  </si>
  <si>
    <t>DDE1233</t>
  </si>
  <si>
    <t>DLX Door End - 33"H 12"D Wall</t>
  </si>
  <si>
    <t>DDE1533</t>
  </si>
  <si>
    <t>DLX Door End - 33"H 15"D Wall</t>
  </si>
  <si>
    <t>DDE2487</t>
  </si>
  <si>
    <t>DDE 2 Drs for 87"H 24"D Pantry</t>
  </si>
  <si>
    <t>DDE2787</t>
  </si>
  <si>
    <t xml:space="preserve">DDE 4 Doors for REP38727      </t>
  </si>
  <si>
    <t>DDEU2487</t>
  </si>
  <si>
    <t>DDE 2 Drs for 87"H 24"D Utility</t>
  </si>
  <si>
    <t>DDEU2787</t>
  </si>
  <si>
    <t>FOT387</t>
  </si>
  <si>
    <t>Filler Overlay Tall 2-1/2" x 82-1/2"</t>
  </si>
  <si>
    <t>FOT687</t>
  </si>
  <si>
    <t>Filler Overlay Tall 5-1/2" x 82-1/2"</t>
  </si>
  <si>
    <t>FOW333</t>
  </si>
  <si>
    <t>Filler Overlay Wall 2-1/2" x 32-1/2"</t>
  </si>
  <si>
    <t>FOW633</t>
  </si>
  <si>
    <t>Filler Overlay Wall 5-1/2" x 32-1/2"</t>
  </si>
  <si>
    <t>MWS3033-15B</t>
  </si>
  <si>
    <t>33"H Micro Cab/Butt doors-15"dp</t>
  </si>
  <si>
    <t>MWS3033B</t>
  </si>
  <si>
    <t>33"H Micro Cab/Butt doors-12"dp</t>
  </si>
  <si>
    <t>W1233L</t>
  </si>
  <si>
    <t>33"H Wall Cabinet</t>
  </si>
  <si>
    <t>W1233R</t>
  </si>
  <si>
    <t>W1533L</t>
  </si>
  <si>
    <t>W1533R</t>
  </si>
  <si>
    <t>W1833L</t>
  </si>
  <si>
    <t>W1833R</t>
  </si>
  <si>
    <t>W2133L</t>
  </si>
  <si>
    <t>W2133R</t>
  </si>
  <si>
    <t>W2433B</t>
  </si>
  <si>
    <t>33"H Wall Cabinet/butt doors</t>
  </si>
  <si>
    <t>W2433L</t>
  </si>
  <si>
    <t>W2433R</t>
  </si>
  <si>
    <t>W2733B</t>
  </si>
  <si>
    <t>W3033B</t>
  </si>
  <si>
    <t>W3333B</t>
  </si>
  <si>
    <t>W3633B</t>
  </si>
  <si>
    <t>W3933B</t>
  </si>
  <si>
    <t>W4233</t>
  </si>
  <si>
    <t>W4533</t>
  </si>
  <si>
    <t>W4833</t>
  </si>
  <si>
    <t>W4833B</t>
  </si>
  <si>
    <t>W933L</t>
  </si>
  <si>
    <t>W933R</t>
  </si>
  <si>
    <t>WEC1233L</t>
  </si>
  <si>
    <t>33"H Wall End Cabinet</t>
  </si>
  <si>
    <t>WEC1233R</t>
  </si>
  <si>
    <t>WPC2433L</t>
  </si>
  <si>
    <t>33"H Wall Pie Cut Cabinet</t>
  </si>
  <si>
    <t>WPC2433R</t>
  </si>
  <si>
    <t>P1287L</t>
  </si>
  <si>
    <t>P1287R</t>
  </si>
  <si>
    <t>P1587L</t>
  </si>
  <si>
    <t>P1587R</t>
  </si>
  <si>
    <t>P1887L</t>
  </si>
  <si>
    <t>P1887R</t>
  </si>
  <si>
    <t>P2187L</t>
  </si>
  <si>
    <t>P2187R</t>
  </si>
  <si>
    <t>P2487B</t>
  </si>
  <si>
    <t>P2487L</t>
  </si>
  <si>
    <t>P2487R</t>
  </si>
  <si>
    <t>P2787B</t>
  </si>
  <si>
    <t>P3087B</t>
  </si>
  <si>
    <t>P3387B</t>
  </si>
  <si>
    <t>P3687B</t>
  </si>
  <si>
    <t>TOC2787B</t>
  </si>
  <si>
    <t>TOC3087B</t>
  </si>
  <si>
    <t>TOC3387B</t>
  </si>
  <si>
    <t>TODL2787B</t>
  </si>
  <si>
    <t>TODL3087B</t>
  </si>
  <si>
    <t>TODL3387B</t>
  </si>
  <si>
    <t>TODS2787B</t>
  </si>
  <si>
    <t>TODS3087B</t>
  </si>
  <si>
    <t>TODS3387B</t>
  </si>
  <si>
    <t>TOM3087B</t>
  </si>
  <si>
    <t>TOS2787B</t>
  </si>
  <si>
    <t>TOS3087B</t>
  </si>
  <si>
    <t>TOS3387B</t>
  </si>
  <si>
    <t>U1287L</t>
  </si>
  <si>
    <t>U1287R</t>
  </si>
  <si>
    <t>U1587L</t>
  </si>
  <si>
    <t>U1587R</t>
  </si>
  <si>
    <t>U1887L</t>
  </si>
  <si>
    <t>U1887R</t>
  </si>
  <si>
    <t>U2187L</t>
  </si>
  <si>
    <t>U2187R</t>
  </si>
  <si>
    <t>U2487B</t>
  </si>
  <si>
    <t>U2487L</t>
  </si>
  <si>
    <t>U2487R</t>
  </si>
  <si>
    <t>U2787B</t>
  </si>
  <si>
    <t>U3087B</t>
  </si>
  <si>
    <t>U3387B</t>
  </si>
  <si>
    <t>U3687B</t>
  </si>
  <si>
    <t>BCW2733GDL</t>
  </si>
  <si>
    <t>33"H Blind Corner Wall Glass</t>
  </si>
  <si>
    <t>BCW2733GDR</t>
  </si>
  <si>
    <t>BCW3033GDL</t>
  </si>
  <si>
    <t>BCW3033GDR</t>
  </si>
  <si>
    <t>BCW4233BGDL</t>
  </si>
  <si>
    <t>33"H Bl Crnr Wall/Butt Glass</t>
  </si>
  <si>
    <t>BCW4233BGDR</t>
  </si>
  <si>
    <t>CW2433GDL</t>
  </si>
  <si>
    <t>33"H Corner Wall Cab Glass</t>
  </si>
  <si>
    <t>CW2433GDR</t>
  </si>
  <si>
    <t>CW2733GDL</t>
  </si>
  <si>
    <t>CW2733GDR</t>
  </si>
  <si>
    <t>W1233GDL</t>
  </si>
  <si>
    <t>33"H Wall Cabinet w/ Glass</t>
  </si>
  <si>
    <t>W1233GDR</t>
  </si>
  <si>
    <t>W1533GDL</t>
  </si>
  <si>
    <t>W1533GDR</t>
  </si>
  <si>
    <t>W1833GDL</t>
  </si>
  <si>
    <t>W1833GDR</t>
  </si>
  <si>
    <t>W2133GDL</t>
  </si>
  <si>
    <t>W2133GDR</t>
  </si>
  <si>
    <t>W2433BGD</t>
  </si>
  <si>
    <t>33"H Wall Cab/butt drs/glass</t>
  </si>
  <si>
    <t>W2433GDL</t>
  </si>
  <si>
    <t>W2433GDR</t>
  </si>
  <si>
    <t>W2733BGD</t>
  </si>
  <si>
    <t>W3033BGD</t>
  </si>
  <si>
    <t>W3333BGD</t>
  </si>
  <si>
    <t>W3633BGD</t>
  </si>
  <si>
    <t>WEC1233GDL</t>
  </si>
  <si>
    <t>33"H Wall End Cabinet Glass</t>
  </si>
  <si>
    <t>WEC1233GDR</t>
  </si>
  <si>
    <t>BCW2733CDL</t>
  </si>
  <si>
    <t>33"H Blind Corner Wall Crftsmn</t>
  </si>
  <si>
    <t>BCW2733CDR</t>
  </si>
  <si>
    <t>BCW3033CDL</t>
  </si>
  <si>
    <t>BCW3033CDR</t>
  </si>
  <si>
    <t>BCW4233BCDL</t>
  </si>
  <si>
    <t>33"H Bl Crnr Wall/Butt Craftsman</t>
  </si>
  <si>
    <t>BCW4233BCDR</t>
  </si>
  <si>
    <t>CW2433CDL</t>
  </si>
  <si>
    <t>33"H Corner Wall Cab Craftsman</t>
  </si>
  <si>
    <t>CW2433CDR</t>
  </si>
  <si>
    <t>CW2733CDL</t>
  </si>
  <si>
    <t>CW2733CDR</t>
  </si>
  <si>
    <t>W1233CDL</t>
  </si>
  <si>
    <t>33"H Wall Cabinet Craftsman</t>
  </si>
  <si>
    <t>W1233CDR</t>
  </si>
  <si>
    <t>W1533CDL</t>
  </si>
  <si>
    <t>W1533CDR</t>
  </si>
  <si>
    <t>W1833CDL</t>
  </si>
  <si>
    <t>W1833CDR</t>
  </si>
  <si>
    <t>W2133CDL</t>
  </si>
  <si>
    <t>W2133CDR</t>
  </si>
  <si>
    <t>W2433BCD</t>
  </si>
  <si>
    <t>33"H Wall Cab/butt drs-Crftsmn</t>
  </si>
  <si>
    <t>W2433CDL</t>
  </si>
  <si>
    <t>W2433CDR</t>
  </si>
  <si>
    <t>W2733BCD</t>
  </si>
  <si>
    <t>W3033BCD</t>
  </si>
  <si>
    <t>W3333BCD</t>
  </si>
  <si>
    <t>W3633BCD</t>
  </si>
  <si>
    <t>WEC1233CDL</t>
  </si>
  <si>
    <t>33"H Wall End Cabinet Craftsman</t>
  </si>
  <si>
    <t>WEC1233CDR</t>
  </si>
  <si>
    <t>BCW2733MDL</t>
  </si>
  <si>
    <t>33"H Blind Corner Wall Mullion</t>
  </si>
  <si>
    <t>BCW2733MDR</t>
  </si>
  <si>
    <t>BCW3033MDL</t>
  </si>
  <si>
    <t>BCW3033MDR</t>
  </si>
  <si>
    <t>BCW4233BMDL</t>
  </si>
  <si>
    <t>33"H Bl Crnr Wall/Butt Mullion</t>
  </si>
  <si>
    <t>BCW4233BMDR</t>
  </si>
  <si>
    <t>CW2433MDL</t>
  </si>
  <si>
    <t>33"H Corner Wall Cab Mullion</t>
  </si>
  <si>
    <t>CW2433MDR</t>
  </si>
  <si>
    <t>CW2733MDL</t>
  </si>
  <si>
    <t>CW2733MDR</t>
  </si>
  <si>
    <t>W1233MDL</t>
  </si>
  <si>
    <t>33"H Wall Cabinet Mullion</t>
  </si>
  <si>
    <t>W1233MDR</t>
  </si>
  <si>
    <t>W1533MDL</t>
  </si>
  <si>
    <t>W1533MDR</t>
  </si>
  <si>
    <t>W1833MDL</t>
  </si>
  <si>
    <t>W1833MDR</t>
  </si>
  <si>
    <t>W2133MDL</t>
  </si>
  <si>
    <t>W2133MDR</t>
  </si>
  <si>
    <t>W2433BMD</t>
  </si>
  <si>
    <t>33"H Wall Cab/butt drs-Mullion</t>
  </si>
  <si>
    <t>W2433MDL</t>
  </si>
  <si>
    <t>W2433MDR</t>
  </si>
  <si>
    <t>W2733BMD</t>
  </si>
  <si>
    <t>W3033BMD</t>
  </si>
  <si>
    <t>W3333BMD</t>
  </si>
  <si>
    <t>W3633BMD</t>
  </si>
  <si>
    <t>WEC1233MDL</t>
  </si>
  <si>
    <t>33"H Wall End Cabinet Mullion</t>
  </si>
  <si>
    <t>WEC1233MDR</t>
  </si>
  <si>
    <t>WOS1233</t>
  </si>
  <si>
    <t>WOS1533</t>
  </si>
  <si>
    <t>WOS1833</t>
  </si>
  <si>
    <t>WOS2133</t>
  </si>
  <si>
    <t>WOS2433</t>
  </si>
  <si>
    <t>WOS2733</t>
  </si>
  <si>
    <t>WOS3033</t>
  </si>
  <si>
    <t>WOS3333</t>
  </si>
  <si>
    <t>WOS3633</t>
  </si>
  <si>
    <t>WOS3933</t>
  </si>
  <si>
    <t>WOS4233</t>
  </si>
  <si>
    <t>WOS4533</t>
  </si>
  <si>
    <t>WOS4833</t>
  </si>
  <si>
    <t>WES633L</t>
  </si>
  <si>
    <t>33" Wall End Shelf-Left</t>
  </si>
  <si>
    <t>WES633R</t>
  </si>
  <si>
    <t>33" Wall End Shelf-Right</t>
  </si>
  <si>
    <t>WF1.533</t>
  </si>
  <si>
    <t>WF333</t>
  </si>
  <si>
    <t>WF633</t>
  </si>
  <si>
    <t>WEP1.533L</t>
  </si>
  <si>
    <t>WEP1.533R</t>
  </si>
  <si>
    <t>WEP333L</t>
  </si>
  <si>
    <t>WEP333R</t>
  </si>
  <si>
    <t>WEP633L</t>
  </si>
  <si>
    <t>WEP633R</t>
  </si>
  <si>
    <t>TF1.587</t>
  </si>
  <si>
    <t>TF387</t>
  </si>
  <si>
    <t>REP.7587</t>
  </si>
  <si>
    <t>REP.758727</t>
  </si>
  <si>
    <t>REP1.58727L</t>
  </si>
  <si>
    <t>REP1.58727R</t>
  </si>
  <si>
    <t>REP1.587L</t>
  </si>
  <si>
    <t>REP1.587R</t>
  </si>
  <si>
    <t>RFE1.58727L</t>
  </si>
  <si>
    <t>1.5" Ref Flush End Pnl 84"H-27"D</t>
  </si>
  <si>
    <t>RFE1.58727R</t>
  </si>
  <si>
    <t>RFE1.587L</t>
  </si>
  <si>
    <t>1.5" Ref Flush End Pnl 84"H-24"D</t>
  </si>
  <si>
    <t>RFE1.587R</t>
  </si>
  <si>
    <t>REP38727L</t>
  </si>
  <si>
    <t>REP38727R</t>
  </si>
  <si>
    <t>REP387L</t>
  </si>
  <si>
    <t>REP387R</t>
  </si>
  <si>
    <t>RFE38727L</t>
  </si>
  <si>
    <t>3" Ref Flush End Pnl 84"H-24"D</t>
  </si>
  <si>
    <t>RFE38727R</t>
  </si>
  <si>
    <t>RFE387L</t>
  </si>
  <si>
    <t>3" Ref Flush End Pnl 84"H-27"D</t>
  </si>
  <si>
    <t>RFE387R</t>
  </si>
  <si>
    <r>
      <t xml:space="preserve">Not Used </t>
    </r>
    <r>
      <rPr>
        <b/>
        <sz val="10"/>
        <rFont val="Eras Medium ITC"/>
        <family val="2"/>
      </rPr>
      <t>(formerly Studio)</t>
    </r>
  </si>
  <si>
    <t>Min. $250</t>
  </si>
  <si>
    <t>Residential Delivery Fee</t>
  </si>
  <si>
    <t>Residential Delivery  Pick Yes or No</t>
  </si>
  <si>
    <t>Resdel</t>
  </si>
  <si>
    <t>YES</t>
  </si>
  <si>
    <t>NO</t>
  </si>
  <si>
    <t>Adds $175 below if Yes Selected</t>
  </si>
  <si>
    <t>Default 1.00 in Cell F3 shows List Prices Throughout this Sheet. Change it to your Multiplier for Net Prices. Prices in Column K through Column BO reflect the appropriate pricing based on the factor used</t>
  </si>
  <si>
    <t>Adds $175 if Residential Delivery Selected Above</t>
  </si>
  <si>
    <t>Select YES for Residential Delevery, other wise leave blank or select NO.</t>
  </si>
  <si>
    <t>Notes:</t>
  </si>
  <si>
    <t>If a DEPTH MODIFICATION is optioned -  MDB, MDW...,or  MDT..., Please enter required depth in Column I. Other Brief Notes may also be entered here.</t>
  </si>
  <si>
    <t>Residential Delivery fee is automatically entered of YES Is selected in Cell F6.</t>
  </si>
  <si>
    <t>Freight Charges are entered outomatically and are linked to Cubic Ft. Rate entered in cell F4.</t>
  </si>
  <si>
    <t>"Total Price with Freight" will calculate based on the Selling factor, style, and any added delivery and freight charges.</t>
  </si>
  <si>
    <t>Printing the Quote Worksheet:</t>
  </si>
  <si>
    <t>If you print the Quote Worksheet, you will get everyting 3 pages, everthing from Cells B2:I178 in Colums B-I, including the Date, Customer Info, and the order Summary. This should work for most users.</t>
  </si>
  <si>
    <t xml:space="preserve">Due to Personal Excel or Printer Settings, some users have repored that this print setup does not work on their PC. In some cases, you may have to re-adust the Print Area and/or other personal Printer Settings. </t>
  </si>
  <si>
    <t>Sell Factor</t>
  </si>
  <si>
    <t>If a DEPTH MODIFICATION is optioned -  MDB, MDW...,or  MDT..., Please enter required depth in Column I.                                                                               If 3/4PLYSHELF, FS2 Floating Shelf, enter width and depth here.                                                       Other Brief Notes may also be entered here.</t>
  </si>
  <si>
    <t>B12FHSRSC</t>
  </si>
  <si>
    <t>B9FHSRSC</t>
  </si>
  <si>
    <r>
      <t xml:space="preserve">Juno   </t>
    </r>
    <r>
      <rPr>
        <b/>
        <sz val="10"/>
        <rFont val="Eras Medium ITC"/>
        <family val="2"/>
      </rPr>
      <t xml:space="preserve">  Miter Flat Panel</t>
    </r>
  </si>
  <si>
    <r>
      <t>Oak</t>
    </r>
    <r>
      <rPr>
        <sz val="10"/>
        <color indexed="8"/>
        <rFont val="Eras Medium ITC"/>
        <family val="2"/>
      </rPr>
      <t xml:space="preserve"> (1SJ)</t>
    </r>
  </si>
  <si>
    <r>
      <t>Maple</t>
    </r>
    <r>
      <rPr>
        <sz val="10"/>
        <color indexed="8"/>
        <rFont val="Eras Medium ITC"/>
        <family val="2"/>
      </rPr>
      <t xml:space="preserve"> (2SJ)</t>
    </r>
  </si>
  <si>
    <r>
      <t>Cherry</t>
    </r>
    <r>
      <rPr>
        <sz val="10"/>
        <color indexed="8"/>
        <rFont val="Eras Medium ITC"/>
        <family val="2"/>
      </rPr>
      <t xml:space="preserve"> (3SJ)</t>
    </r>
  </si>
  <si>
    <t>Miter Flat Panel</t>
  </si>
  <si>
    <t>Juno</t>
  </si>
  <si>
    <t>Juno Miter Flat Panel</t>
  </si>
  <si>
    <t>B12FH P-O Spice Rk Soft Close</t>
  </si>
  <si>
    <t>B9FH P-O Spice Rk Soft Close</t>
  </si>
  <si>
    <t>or R</t>
  </si>
  <si>
    <t>12"H Wall Cabinet/butt doors</t>
  </si>
  <si>
    <t>12"H Corner WaRR Cab-15" Deep</t>
  </si>
  <si>
    <t>15"H Corner WaRR Cab-15" Deep</t>
  </si>
  <si>
    <t>18"H Corner WaRR Cab-15" Deep</t>
  </si>
  <si>
    <t>33"H Corner WaRR Cab-15" Deep</t>
  </si>
  <si>
    <t>36"H Corner WaRR Cab-15" Deep</t>
  </si>
  <si>
    <t>39"H Corner WaRR Cab-15" Deep</t>
  </si>
  <si>
    <t>42"H Corner WaRR Cab-15" Deep</t>
  </si>
  <si>
    <t>48"H AppRiance Garage</t>
  </si>
  <si>
    <t>54"H AppRiance Garage</t>
  </si>
  <si>
    <t>57"H AppRiance Garage</t>
  </si>
  <si>
    <t>60"H AppRiance Garage</t>
  </si>
  <si>
    <t>24"H Latt. Wall Wine Rack 25 Btls</t>
  </si>
  <si>
    <t>24"H Latt. Wall Wine Rack 31 Btls</t>
  </si>
  <si>
    <t>18"H Latt. Wall Wine Rack 27 Btls</t>
  </si>
  <si>
    <t>24"H Latt. Wall Wine Rack 35 Btls</t>
  </si>
  <si>
    <t>24"H Latt. Wall Wine Rack 39 Btls</t>
  </si>
  <si>
    <t>30w Mantel Wd Hd 24h 18d 600 CFM</t>
  </si>
  <si>
    <t>30w Mantel Wd Hd 30h 18d 600 CFM</t>
  </si>
  <si>
    <t>30w Mantel Wd Hd 36h 18d 600 CFM</t>
  </si>
  <si>
    <t>36w Mantel Wd Hd 24h 18d 600 CFM</t>
  </si>
  <si>
    <t>36w Mantel Wd Hd 30h 18d 600 CFM</t>
  </si>
  <si>
    <t>36w Mantel Wd Hd 36h 18d 600 CFM</t>
  </si>
  <si>
    <t>48w Mantel Wd Hd 24h 18d 600 CFM</t>
  </si>
  <si>
    <t>48w Mantel Wd Hd 30h 18d 600 CFM</t>
  </si>
  <si>
    <t>48w Mantel Wd Hd 36h 18d 600 CFM</t>
  </si>
  <si>
    <t xml:space="preserve">9" Base </t>
  </si>
  <si>
    <t>9" Base Full Ht. Dr.</t>
  </si>
  <si>
    <t>36" Base Corner Blind</t>
  </si>
  <si>
    <t>39" Base Corner Blind</t>
  </si>
  <si>
    <t>42" Base Corner Blind</t>
  </si>
  <si>
    <t>45" Base Corner Blind</t>
  </si>
  <si>
    <t>48" Base Corner Blind</t>
  </si>
  <si>
    <t>15"w Wall-hung Vanity Door</t>
  </si>
  <si>
    <t>18"w Wall-hung Vanity Door</t>
  </si>
  <si>
    <t>21"w Wall-hung Vanity Door</t>
  </si>
  <si>
    <t>24"w Wall-hung Vanity Door</t>
  </si>
  <si>
    <t>Chr. Oval Closet Rod End Support</t>
  </si>
  <si>
    <t>Chr. Oval Center Closet Rod Supp.</t>
  </si>
  <si>
    <t>Screw for Above (not pictured)</t>
  </si>
  <si>
    <t>Finish All Sides</t>
  </si>
  <si>
    <t>Floating Vanity Bracket</t>
  </si>
  <si>
    <t xml:space="preserve">Floting Vanity Bracket </t>
  </si>
  <si>
    <t>Install 1/4" Toe kick on Vanity</t>
  </si>
  <si>
    <t>DDE 2 Drs for 84"H 24"D Utility</t>
  </si>
  <si>
    <t>DDE 2 Drs for 90"H 24"D Utility</t>
  </si>
  <si>
    <t>DDE 2 Drs for 93"H 24"D Utility</t>
  </si>
  <si>
    <t>DDE 2 Drs for 96"H 24"D Utility</t>
  </si>
  <si>
    <t>3" Recessed Toe Kick Left</t>
  </si>
  <si>
    <t>3" Recessed Toe Kick Right</t>
  </si>
  <si>
    <t>3" Recessed Toe Kick Back</t>
  </si>
  <si>
    <t xml:space="preserve">Combine Wall Cabinets </t>
  </si>
  <si>
    <t>Remove Drw Box &amp; Glides</t>
  </si>
  <si>
    <t>10"x10" Void for Plumbing</t>
  </si>
  <si>
    <t>Remove shelf</t>
  </si>
  <si>
    <t>Face Frame, Doors, Drwr Frnts only</t>
  </si>
  <si>
    <t>UV Coated Veneer Plywd-Domestic</t>
  </si>
  <si>
    <t>UV Coated Veneer Plywd-Imported</t>
  </si>
  <si>
    <t>86 deg Reduction Clip for SC Hngs</t>
  </si>
  <si>
    <t>NEW #</t>
  </si>
  <si>
    <t>Y</t>
  </si>
  <si>
    <t>1.5" Ref Flush End Pnl 90"H-24"D</t>
  </si>
  <si>
    <t>1.5" Ref Flush End Pnl 90"H-27"D</t>
  </si>
  <si>
    <t>1.5" Ref Flush End Pnl 93"H-24"D</t>
  </si>
  <si>
    <t>1.5" Ref Flush End Pnl 93"H-27"D</t>
  </si>
  <si>
    <t>1.5" Ref Flush End Pnl 96"H-24"D</t>
  </si>
  <si>
    <t>1.5" Ref Flush End Pnl 96"H-27"D</t>
  </si>
  <si>
    <t>3" Ref Flush End Pnl 90"H-24"D</t>
  </si>
  <si>
    <t>3" Ref Flush End Pnl 90"H-27"D</t>
  </si>
  <si>
    <t>3" Ref Flush End Pnl 93"H-24"D</t>
  </si>
  <si>
    <t>3" Ref Flush End Pnl 93"H-27"D</t>
  </si>
  <si>
    <t>3" Ref Flush End Pnl 96"H-24"D</t>
  </si>
  <si>
    <t>3" Ref Flush End Pnl 96"H-27"D</t>
  </si>
  <si>
    <t>Support Bracket 3"x7"x7" Square</t>
  </si>
  <si>
    <t>Sup Brckt A 3"x7-5/8"x10-1/2"</t>
  </si>
  <si>
    <t>1-1/2" Finished Wood Countertop</t>
  </si>
  <si>
    <t>3/4" x 4' x 8' (Full Sheet)</t>
  </si>
  <si>
    <t>Base/Van Cab -1" increments</t>
  </si>
  <si>
    <t>Opt-Knife/Cut Bd in 21"w Base</t>
  </si>
  <si>
    <t>Opt-Knife/Cut Bd in 24"w Base</t>
  </si>
  <si>
    <t>Set of 6 Adjustable Roll-Out Trays</t>
  </si>
  <si>
    <t>Swing Out Pantry System</t>
  </si>
  <si>
    <t>White Revolver/CW24,27 - 30"H</t>
  </si>
  <si>
    <t>Wood Revolver/CW24,27 - 30"H</t>
  </si>
  <si>
    <t>White Revolver/CW24,27 - 36,42"H</t>
  </si>
  <si>
    <t>Wood Revolver/CW24,27 - 36,42"H</t>
  </si>
  <si>
    <t>Opt-Installed Tilt Out Tray</t>
  </si>
  <si>
    <t>Install Seedy Glass IPO Clear</t>
  </si>
  <si>
    <t>1SJ/</t>
  </si>
  <si>
    <t>2SJ/</t>
  </si>
  <si>
    <t>3SJ/</t>
  </si>
  <si>
    <t>2SD/</t>
  </si>
  <si>
    <t>3SD/</t>
  </si>
  <si>
    <t>2TB/</t>
  </si>
  <si>
    <r>
      <t>Oak</t>
    </r>
    <r>
      <rPr>
        <sz val="8.5"/>
        <color indexed="8"/>
        <rFont val="Arial"/>
        <family val="2"/>
      </rPr>
      <t xml:space="preserve"> (1SJ)</t>
    </r>
  </si>
  <si>
    <r>
      <t>Maple</t>
    </r>
    <r>
      <rPr>
        <sz val="8.5"/>
        <color indexed="8"/>
        <rFont val="Arial"/>
        <family val="2"/>
      </rPr>
      <t xml:space="preserve"> (2SJ)</t>
    </r>
  </si>
  <si>
    <r>
      <t>Cherry</t>
    </r>
    <r>
      <rPr>
        <sz val="8.5"/>
        <color indexed="8"/>
        <rFont val="Arial"/>
        <family val="2"/>
      </rPr>
      <t xml:space="preserve"> (3SJ)</t>
    </r>
  </si>
  <si>
    <t>1.5" Refer End Panel 87"H-24"D</t>
  </si>
  <si>
    <t>1.5" Refer End Panel 87"H-27"D</t>
  </si>
  <si>
    <t>3" Refer End Panel 87"H-24"D</t>
  </si>
  <si>
    <t>3" Refer End Panel 87"H-27"D</t>
  </si>
  <si>
    <t>1.5" Ref Flush End Pnl 87"H-24"D</t>
  </si>
  <si>
    <t>1.5" Ref Flush End Pnl 87"H-27"D</t>
  </si>
  <si>
    <t>3" Ref Flush End Pnl 87"H-27"D</t>
  </si>
  <si>
    <t>3" Ref Flush End Pnl 87"H-24"D</t>
  </si>
  <si>
    <t>.75" Refer End Panel 87"H-24"D</t>
  </si>
  <si>
    <t>.75" Refer End Panel 87"H-27"D</t>
  </si>
  <si>
    <t>Sandy Cove (A Premium Finish)</t>
  </si>
  <si>
    <t>Butter Pecan</t>
  </si>
  <si>
    <t>18"H Wall Cabinet/butt doors</t>
  </si>
  <si>
    <t>Version 2.7.24</t>
  </si>
  <si>
    <t>Requires Custom Sample</t>
  </si>
  <si>
    <t>Direct Supply Inc</t>
  </si>
  <si>
    <t>Gerry O Connor</t>
  </si>
  <si>
    <t>1055 36th Street SE</t>
  </si>
  <si>
    <t>Grand Rapids, MI  49508</t>
  </si>
  <si>
    <t>Same</t>
  </si>
  <si>
    <t>Sean McCarthy</t>
  </si>
  <si>
    <t>616-369-0370</t>
  </si>
  <si>
    <t>sean@directsupplyinc.com</t>
  </si>
  <si>
    <t>yes</t>
  </si>
  <si>
    <t>No</t>
  </si>
  <si>
    <t>Please call for  appointment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</si>
</sst>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_);\(&quot;$&quot;#,##0.00\)"/>
    <numFmt numFmtId="44" formatCode="_(&quot;$&quot;* #,##0.00_);_(&quot;$&quot;* \(#,##0.00\);_(&quot;$&quot;* &quot;-&quot;??_);_(@_)"/>
    <numFmt numFmtId="164" formatCode="#,##0.000_);\(#,##0.000\)"/>
    <numFmt numFmtId="165" formatCode="[$-409]mmmm\ d\,\ yyyy;@"/>
    <numFmt numFmtId="166" formatCode="0.0%"/>
    <numFmt numFmtId="167" formatCode="0.0"/>
    <numFmt numFmtId="168" formatCode="&quot;$&quot;#,##0.00"/>
    <numFmt numFmtId="169" formatCode="&quot;$&quot;#,##0.000_);\(&quot;$&quot;#,##0.000\)"/>
    <numFmt numFmtId="170" formatCode="#,##0.0_);\(#,##0.0\)"/>
    <numFmt numFmtId="171" formatCode="#,##0.0"/>
    <numFmt numFmtId="172" formatCode="[&lt;=9999999]###\-####;\(###\)\ ###\-####"/>
  </numFmts>
  <fonts count="149">
    <font>
      <sz val="10"/>
      <color indexed="8"/>
      <name val="MS Sans Serif"/>
    </font>
    <font>
      <sz val="11"/>
      <color theme="1"/>
      <name val="Calibri"/>
      <family val="2"/>
      <scheme val="minor"/>
    </font>
    <font>
      <sz val="11"/>
      <color theme="1"/>
      <name val="Calibri"/>
      <family val="2"/>
      <scheme val="minor"/>
    </font>
    <font>
      <sz val="11"/>
      <color indexed="8"/>
      <name val="Calibri"/>
      <family val="2"/>
    </font>
    <font>
      <b/>
      <sz val="14"/>
      <name val="Eras Medium ITC"/>
      <family val="2"/>
    </font>
    <font>
      <sz val="10"/>
      <color indexed="8"/>
      <name val="MS Sans Serif"/>
      <family val="2"/>
    </font>
    <font>
      <sz val="10"/>
      <name val="Arial"/>
      <family val="2"/>
    </font>
    <font>
      <sz val="10"/>
      <name val="MS Sans Serif"/>
      <family val="2"/>
    </font>
    <font>
      <sz val="12"/>
      <color indexed="8"/>
      <name val="MS Sans Serif"/>
      <family val="2"/>
    </font>
    <font>
      <sz val="12"/>
      <name val="Arial"/>
      <family val="2"/>
    </font>
    <font>
      <b/>
      <sz val="12"/>
      <name val="Eras Medium ITC"/>
      <family val="2"/>
    </font>
    <font>
      <b/>
      <sz val="12"/>
      <name val="Arial"/>
      <family val="2"/>
    </font>
    <font>
      <i/>
      <sz val="12"/>
      <name val="Arial"/>
      <family val="2"/>
    </font>
    <font>
      <b/>
      <i/>
      <sz val="12"/>
      <name val="Arial"/>
      <family val="2"/>
    </font>
    <font>
      <b/>
      <sz val="18"/>
      <name val="Eras Medium ITC"/>
      <family val="2"/>
    </font>
    <font>
      <sz val="16"/>
      <name val="MS Sans Serif"/>
      <family val="2"/>
    </font>
    <font>
      <sz val="16"/>
      <name val="Arial"/>
      <family val="2"/>
    </font>
    <font>
      <b/>
      <sz val="16"/>
      <name val="Eras Medium ITC"/>
      <family val="2"/>
    </font>
    <font>
      <b/>
      <sz val="18"/>
      <name val="MS Sans Serif"/>
      <family val="2"/>
    </font>
    <font>
      <b/>
      <sz val="18"/>
      <name val="Arial"/>
      <family val="2"/>
    </font>
    <font>
      <b/>
      <u/>
      <sz val="18"/>
      <name val="Eras Medium ITC"/>
      <family val="2"/>
    </font>
    <font>
      <b/>
      <sz val="18"/>
      <color indexed="8"/>
      <name val="MS Sans Serif"/>
      <family val="2"/>
    </font>
    <font>
      <b/>
      <sz val="14"/>
      <color indexed="8"/>
      <name val="Eras Medium ITC"/>
      <family val="2"/>
    </font>
    <font>
      <b/>
      <sz val="12"/>
      <color indexed="8"/>
      <name val="Arial"/>
      <family val="2"/>
    </font>
    <font>
      <sz val="16"/>
      <color indexed="8"/>
      <name val="MS Sans Serif"/>
      <family val="2"/>
    </font>
    <font>
      <b/>
      <sz val="16"/>
      <color indexed="8"/>
      <name val="Eras Medium ITC"/>
      <family val="2"/>
    </font>
    <font>
      <sz val="12"/>
      <name val="MS Sans Serif"/>
      <family val="2"/>
    </font>
    <font>
      <sz val="9"/>
      <color indexed="8"/>
      <name val="MS Sans Serif"/>
      <family val="2"/>
    </font>
    <font>
      <sz val="9"/>
      <name val="Arial"/>
      <family val="2"/>
    </font>
    <font>
      <b/>
      <sz val="9"/>
      <color indexed="8"/>
      <name val="Arial"/>
      <family val="2"/>
    </font>
    <font>
      <i/>
      <u/>
      <sz val="9"/>
      <name val="Arial"/>
      <family val="2"/>
    </font>
    <font>
      <b/>
      <sz val="11"/>
      <name val="Arial"/>
      <family val="2"/>
    </font>
    <font>
      <b/>
      <sz val="9"/>
      <name val="Arial"/>
      <family val="2"/>
    </font>
    <font>
      <b/>
      <sz val="12"/>
      <color indexed="8"/>
      <name val="MS Sans Serif"/>
      <family val="2"/>
    </font>
    <font>
      <b/>
      <sz val="20"/>
      <name val="Arial"/>
      <family val="2"/>
    </font>
    <font>
      <sz val="18"/>
      <color indexed="8"/>
      <name val="MS Sans Serif"/>
      <family val="2"/>
    </font>
    <font>
      <sz val="10"/>
      <color indexed="8"/>
      <name val="Arial"/>
      <family val="2"/>
    </font>
    <font>
      <sz val="8"/>
      <color indexed="8"/>
      <name val="Arial"/>
      <family val="2"/>
    </font>
    <font>
      <b/>
      <sz val="10"/>
      <color indexed="8"/>
      <name val="MS Sans Serif"/>
      <family val="2"/>
    </font>
    <font>
      <b/>
      <sz val="10"/>
      <name val="MS Sans Serif"/>
      <family val="2"/>
    </font>
    <font>
      <b/>
      <sz val="10"/>
      <name val="Arial"/>
      <family val="2"/>
    </font>
    <font>
      <b/>
      <u/>
      <sz val="10"/>
      <name val="Eras Medium ITC"/>
      <family val="2"/>
    </font>
    <font>
      <b/>
      <sz val="10"/>
      <name val="Eras Medium ITC"/>
      <family val="2"/>
    </font>
    <font>
      <b/>
      <sz val="12"/>
      <color indexed="8"/>
      <name val="Eras Medium ITC"/>
      <family val="2"/>
    </font>
    <font>
      <i/>
      <sz val="12"/>
      <color indexed="8"/>
      <name val="MS Sans Serif"/>
      <family val="2"/>
    </font>
    <font>
      <sz val="10"/>
      <color indexed="8"/>
      <name val="MS Sans Serif"/>
      <family val="2"/>
    </font>
    <font>
      <b/>
      <i/>
      <sz val="11"/>
      <name val="Arial"/>
      <family val="2"/>
    </font>
    <font>
      <b/>
      <sz val="10"/>
      <color indexed="8"/>
      <name val="Arial"/>
      <family val="2"/>
    </font>
    <font>
      <sz val="10"/>
      <color indexed="8"/>
      <name val="MS Sans Serif"/>
      <family val="2"/>
    </font>
    <font>
      <b/>
      <sz val="8"/>
      <color indexed="8"/>
      <name val="Arial"/>
      <family val="2"/>
    </font>
    <font>
      <b/>
      <sz val="14"/>
      <color indexed="8"/>
      <name val="MS Sans Serif"/>
      <family val="2"/>
    </font>
    <font>
      <b/>
      <sz val="13.5"/>
      <color indexed="8"/>
      <name val="MS Sans Serif"/>
      <family val="2"/>
    </font>
    <font>
      <b/>
      <sz val="18"/>
      <color indexed="8"/>
      <name val="Arial Black"/>
      <family val="2"/>
    </font>
    <font>
      <b/>
      <sz val="8.5"/>
      <color indexed="8"/>
      <name val="Arial"/>
      <family val="2"/>
    </font>
    <font>
      <b/>
      <sz val="10"/>
      <color indexed="8"/>
      <name val="Arial Black"/>
      <family val="2"/>
    </font>
    <font>
      <b/>
      <sz val="12"/>
      <color indexed="8"/>
      <name val="Arial Black"/>
      <family val="2"/>
    </font>
    <font>
      <sz val="12"/>
      <color indexed="8"/>
      <name val="Arial"/>
      <family val="2"/>
    </font>
    <font>
      <sz val="14"/>
      <color indexed="8"/>
      <name val="Eras Medium ITC"/>
      <family val="2"/>
    </font>
    <font>
      <sz val="18"/>
      <name val="Arial"/>
      <family val="2"/>
    </font>
    <font>
      <sz val="10"/>
      <name val="Eras Medium ITC"/>
      <family val="2"/>
    </font>
    <font>
      <sz val="10"/>
      <color indexed="8"/>
      <name val="Eras Medium ITC"/>
      <family val="2"/>
    </font>
    <font>
      <b/>
      <sz val="13"/>
      <color indexed="8"/>
      <name val="MS Sans Serif"/>
      <family val="2"/>
    </font>
    <font>
      <i/>
      <sz val="12"/>
      <color indexed="8"/>
      <name val="Arial"/>
      <family val="2"/>
    </font>
    <font>
      <i/>
      <sz val="12"/>
      <name val="MS Sans Serif"/>
      <family val="2"/>
    </font>
    <font>
      <i/>
      <sz val="10"/>
      <name val="MS Sans Serif"/>
      <family val="2"/>
    </font>
    <font>
      <sz val="11"/>
      <name val="MS Sans Serif"/>
      <family val="2"/>
    </font>
    <font>
      <b/>
      <sz val="11"/>
      <color indexed="8"/>
      <name val="Calibri"/>
      <family val="2"/>
    </font>
    <font>
      <sz val="9"/>
      <color indexed="8"/>
      <name val="Myriad Web Pro"/>
      <family val="2"/>
    </font>
    <font>
      <b/>
      <i/>
      <sz val="9"/>
      <color indexed="8"/>
      <name val="Calibri"/>
      <family val="2"/>
    </font>
    <font>
      <sz val="12"/>
      <color indexed="8"/>
      <name val="MS Sans Serif"/>
    </font>
    <font>
      <b/>
      <sz val="14"/>
      <color indexed="8"/>
      <name val="MS Sans Serif"/>
    </font>
    <font>
      <sz val="14"/>
      <color indexed="8"/>
      <name val="MS Sans Serif"/>
    </font>
    <font>
      <sz val="20"/>
      <name val="Arial"/>
      <family val="2"/>
    </font>
    <font>
      <sz val="9"/>
      <color indexed="81"/>
      <name val="Tahoma"/>
      <family val="2"/>
    </font>
    <font>
      <b/>
      <sz val="11"/>
      <color indexed="8"/>
      <name val="Arial"/>
      <family val="2"/>
    </font>
    <font>
      <sz val="9"/>
      <color indexed="8"/>
      <name val="Arial Black"/>
      <family val="2"/>
    </font>
    <font>
      <b/>
      <sz val="14"/>
      <color indexed="8"/>
      <name val="Arial"/>
      <family val="2"/>
    </font>
    <font>
      <b/>
      <sz val="13"/>
      <color indexed="8"/>
      <name val="Arial"/>
      <family val="2"/>
    </font>
    <font>
      <b/>
      <sz val="13"/>
      <color indexed="10"/>
      <name val="Arial"/>
      <family val="2"/>
    </font>
    <font>
      <sz val="14"/>
      <color indexed="8"/>
      <name val="Arial"/>
      <family val="2"/>
    </font>
    <font>
      <sz val="11"/>
      <color indexed="8"/>
      <name val="Arial"/>
      <family val="2"/>
    </font>
    <font>
      <sz val="8.5"/>
      <color indexed="8"/>
      <name val="Arial"/>
      <family val="2"/>
    </font>
    <font>
      <sz val="6"/>
      <color indexed="8"/>
      <name val="Arial"/>
      <family val="2"/>
    </font>
    <font>
      <b/>
      <u/>
      <sz val="18"/>
      <color indexed="8"/>
      <name val="Arial"/>
      <family val="2"/>
    </font>
    <font>
      <b/>
      <u/>
      <sz val="12"/>
      <color indexed="8"/>
      <name val="Arial"/>
      <family val="2"/>
    </font>
    <font>
      <b/>
      <u/>
      <sz val="10"/>
      <color indexed="8"/>
      <name val="Arial"/>
      <family val="2"/>
    </font>
    <font>
      <b/>
      <sz val="7"/>
      <color indexed="8"/>
      <name val="MS Sans Serif"/>
      <family val="2"/>
    </font>
    <font>
      <sz val="11"/>
      <color theme="1"/>
      <name val="Calibri"/>
      <family val="2"/>
      <scheme val="minor"/>
    </font>
    <font>
      <sz val="16"/>
      <color theme="0"/>
      <name val="MS Sans Serif"/>
      <family val="2"/>
    </font>
    <font>
      <b/>
      <sz val="18"/>
      <color theme="0"/>
      <name val="MS Sans Serif"/>
      <family val="2"/>
    </font>
    <font>
      <sz val="8"/>
      <color rgb="FFFF0000"/>
      <name val="Arial"/>
      <family val="2"/>
    </font>
    <font>
      <b/>
      <sz val="10"/>
      <color theme="0"/>
      <name val="MS Sans Serif"/>
      <family val="2"/>
    </font>
    <font>
      <sz val="16"/>
      <color rgb="FFFF0000"/>
      <name val="MS Sans Serif"/>
      <family val="2"/>
    </font>
    <font>
      <sz val="10"/>
      <color rgb="FFFF0000"/>
      <name val="Arial"/>
      <family val="2"/>
    </font>
    <font>
      <sz val="10"/>
      <color theme="2"/>
      <name val="MS Sans Serif"/>
      <family val="2"/>
    </font>
    <font>
      <b/>
      <u/>
      <sz val="12"/>
      <color theme="0"/>
      <name val="Eras Medium ITC"/>
      <family val="2"/>
    </font>
    <font>
      <b/>
      <sz val="8"/>
      <color theme="6" tint="-0.499984740745262"/>
      <name val="Arial"/>
      <family val="2"/>
    </font>
    <font>
      <b/>
      <sz val="12"/>
      <color theme="6" tint="-0.499984740745262"/>
      <name val="Arial"/>
      <family val="2"/>
    </font>
    <font>
      <b/>
      <sz val="10"/>
      <color theme="6" tint="-0.499984740745262"/>
      <name val="Arial"/>
      <family val="2"/>
    </font>
    <font>
      <sz val="10"/>
      <color theme="1"/>
      <name val="Calibri"/>
      <family val="2"/>
      <scheme val="minor"/>
    </font>
    <font>
      <sz val="9"/>
      <color theme="1"/>
      <name val="Calibri"/>
      <family val="2"/>
      <scheme val="minor"/>
    </font>
    <font>
      <sz val="12"/>
      <color theme="1"/>
      <name val="Myriad Web Pro"/>
      <family val="2"/>
    </font>
    <font>
      <sz val="10"/>
      <color theme="1"/>
      <name val="Times New Roman"/>
      <family val="1"/>
    </font>
    <font>
      <sz val="14"/>
      <color theme="1"/>
      <name val="Myriad Web Pro"/>
      <family val="2"/>
    </font>
    <font>
      <b/>
      <sz val="12"/>
      <color theme="1"/>
      <name val="Arial"/>
      <family val="2"/>
    </font>
    <font>
      <sz val="8"/>
      <color theme="1"/>
      <name val="Myriad Web Pro"/>
      <family val="2"/>
    </font>
    <font>
      <b/>
      <sz val="11"/>
      <color theme="1"/>
      <name val="Arial"/>
      <family val="2"/>
    </font>
    <font>
      <b/>
      <sz val="10"/>
      <color theme="1"/>
      <name val="Arial"/>
      <family val="2"/>
    </font>
    <font>
      <b/>
      <sz val="9"/>
      <color theme="1"/>
      <name val="Arial"/>
      <family val="2"/>
    </font>
    <font>
      <sz val="5.5"/>
      <color theme="1"/>
      <name val="Times New Roman"/>
      <family val="1"/>
    </font>
    <font>
      <sz val="9"/>
      <color theme="1"/>
      <name val="Arial"/>
      <family val="2"/>
    </font>
    <font>
      <sz val="6"/>
      <color indexed="8"/>
      <name val="Calibri"/>
      <family val="2"/>
      <scheme val="minor"/>
    </font>
    <font>
      <b/>
      <sz val="8.5"/>
      <color theme="6" tint="-0.499984740745262"/>
      <name val="Arial"/>
      <family val="2"/>
    </font>
    <font>
      <sz val="10"/>
      <color theme="6" tint="-0.499984740745262"/>
      <name val="MS Sans Serif"/>
      <family val="2"/>
    </font>
    <font>
      <b/>
      <sz val="10"/>
      <color rgb="FFFF0000"/>
      <name val="Arial"/>
      <family val="2"/>
    </font>
    <font>
      <b/>
      <sz val="8.5"/>
      <color theme="3" tint="0.39997558519241921"/>
      <name val="Arial"/>
      <family val="2"/>
    </font>
    <font>
      <b/>
      <sz val="12"/>
      <color theme="0"/>
      <name val="Arial"/>
      <family val="2"/>
    </font>
    <font>
      <b/>
      <sz val="8.5"/>
      <color theme="3" tint="0.39997558519241921"/>
      <name val="MS Sans Serif"/>
      <family val="2"/>
    </font>
    <font>
      <b/>
      <sz val="11"/>
      <color theme="6" tint="-0.499984740745262"/>
      <name val="Arial"/>
      <family val="2"/>
    </font>
    <font>
      <sz val="10"/>
      <color theme="6" tint="-0.249977111117893"/>
      <name val="MS Sans Serif"/>
    </font>
    <font>
      <b/>
      <sz val="14"/>
      <color rgb="FF000000"/>
      <name val="Arial"/>
      <family val="2"/>
    </font>
    <font>
      <sz val="10"/>
      <color theme="6" tint="-0.499984740745262"/>
      <name val="MS Sans Serif"/>
    </font>
    <font>
      <b/>
      <sz val="14"/>
      <color rgb="FF000000"/>
      <name val="MS Sans Serif"/>
    </font>
    <font>
      <b/>
      <sz val="11"/>
      <color rgb="FFFF0000"/>
      <name val="Arial"/>
      <family val="2"/>
    </font>
    <font>
      <b/>
      <sz val="9"/>
      <color rgb="FFFF0000"/>
      <name val="Arial Black"/>
      <family val="2"/>
    </font>
    <font>
      <b/>
      <sz val="8.5"/>
      <color rgb="FF000000"/>
      <name val="MS Sans Serif"/>
    </font>
    <font>
      <b/>
      <sz val="13.5"/>
      <color rgb="FFFF0000"/>
      <name val="Arial"/>
      <family val="2"/>
    </font>
    <font>
      <b/>
      <sz val="16"/>
      <color theme="1"/>
      <name val="Arial"/>
      <family val="2"/>
    </font>
    <font>
      <i/>
      <sz val="9"/>
      <color theme="1"/>
      <name val="Arial"/>
      <family val="2"/>
    </font>
    <font>
      <b/>
      <sz val="8"/>
      <color rgb="FF000000"/>
      <name val="Arial"/>
      <family val="2"/>
    </font>
    <font>
      <b/>
      <sz val="9.5"/>
      <color indexed="8"/>
      <name val="Arial"/>
      <family val="2"/>
    </font>
    <font>
      <b/>
      <sz val="16"/>
      <color theme="6" tint="-0.249977111117893"/>
      <name val="MS Sans Serif"/>
    </font>
    <font>
      <sz val="16"/>
      <color theme="6" tint="-0.249977111117893"/>
      <name val="MS Sans Serif"/>
    </font>
    <font>
      <b/>
      <sz val="14"/>
      <color rgb="FF000000"/>
      <name val="Eras Medium ITC"/>
      <family val="2"/>
    </font>
    <font>
      <b/>
      <sz val="7"/>
      <name val="Arial"/>
      <family val="2"/>
    </font>
    <font>
      <i/>
      <sz val="12"/>
      <color indexed="8"/>
      <name val="MS Sans Serif"/>
    </font>
    <font>
      <b/>
      <sz val="14"/>
      <color rgb="FFFF0000"/>
      <name val="MS Sans Serif"/>
      <family val="2"/>
    </font>
    <font>
      <b/>
      <sz val="11"/>
      <color rgb="FFFF0000"/>
      <name val="Arial Black"/>
      <family val="2"/>
    </font>
    <font>
      <sz val="11"/>
      <color indexed="8"/>
      <name val="MS Sans Serif"/>
    </font>
    <font>
      <sz val="10"/>
      <color theme="0"/>
      <name val="MS Sans Serif"/>
      <family val="2"/>
    </font>
    <font>
      <b/>
      <sz val="10"/>
      <color indexed="8"/>
      <name val="Eras Medium ITC"/>
      <family val="2"/>
    </font>
    <font>
      <i/>
      <sz val="10"/>
      <color indexed="8"/>
      <name val="Arial"/>
      <family val="2"/>
    </font>
    <font>
      <b/>
      <i/>
      <sz val="10"/>
      <name val="Arial"/>
      <family val="2"/>
    </font>
    <font>
      <u/>
      <sz val="10"/>
      <name val="Arial"/>
      <family val="2"/>
    </font>
    <font>
      <i/>
      <sz val="10"/>
      <name val="Arial"/>
      <family val="2"/>
    </font>
    <font>
      <b/>
      <sz val="8"/>
      <name val="MS Sans Serif"/>
      <family val="2"/>
    </font>
    <font>
      <b/>
      <sz val="14"/>
      <name val="Perpetua Titling MT"/>
      <family val="1"/>
    </font>
    <font>
      <b/>
      <sz val="12"/>
      <name val="Perpetua Titling MT"/>
      <family val="1"/>
    </font>
    <font>
      <sz val="10"/>
      <color theme="0"/>
      <name val="MS Sans Serif"/>
    </font>
  </fonts>
  <fills count="23">
    <fill>
      <patternFill patternType="none"/>
    </fill>
    <fill>
      <patternFill patternType="gray125"/>
    </fill>
    <fill>
      <patternFill patternType="solid">
        <fgColor theme="0" tint="-4.9989318521683403E-2"/>
        <bgColor indexed="64"/>
      </patternFill>
    </fill>
    <fill>
      <patternFill patternType="solid">
        <fgColor theme="1"/>
        <bgColor indexed="64"/>
      </patternFill>
    </fill>
    <fill>
      <patternFill patternType="solid">
        <fgColor theme="0" tint="-0.14999847407452621"/>
        <bgColor indexed="64"/>
      </patternFill>
    </fill>
    <fill>
      <patternFill patternType="mediumGray">
        <bgColor theme="0" tint="-0.14996795556505021"/>
      </patternFill>
    </fill>
    <fill>
      <patternFill patternType="solid">
        <fgColor theme="0" tint="-0.249977111117893"/>
        <bgColor indexed="64"/>
      </patternFill>
    </fill>
    <fill>
      <patternFill patternType="solid">
        <fgColor rgb="FFFFFF99"/>
        <bgColor indexed="64"/>
      </patternFill>
    </fill>
    <fill>
      <patternFill patternType="solid">
        <fgColor theme="6" tint="0.39997558519241921"/>
        <bgColor indexed="64"/>
      </patternFill>
    </fill>
    <fill>
      <patternFill patternType="solid">
        <fgColor theme="6" tint="0.39994506668294322"/>
        <bgColor indexed="64"/>
      </patternFill>
    </fill>
    <fill>
      <patternFill patternType="solid">
        <fgColor rgb="FFC4D79B"/>
        <bgColor indexed="64"/>
      </patternFill>
    </fill>
    <fill>
      <patternFill patternType="solid">
        <fgColor theme="1" tint="0.499984740745262"/>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8DB4E2"/>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3" tint="0.59999389629810485"/>
        <bgColor indexed="64"/>
      </patternFill>
    </fill>
    <fill>
      <patternFill patternType="solid">
        <fgColor rgb="FF00B0F0"/>
        <bgColor indexed="64"/>
      </patternFill>
    </fill>
    <fill>
      <patternFill patternType="solid">
        <fgColor rgb="FFFFFFCC"/>
        <bgColor indexed="64"/>
      </patternFill>
    </fill>
  </fills>
  <borders count="118">
    <border>
      <left/>
      <right/>
      <top/>
      <bottom/>
      <diagonal/>
    </border>
    <border>
      <left/>
      <right style="thick">
        <color indexed="64"/>
      </right>
      <top/>
      <bottom/>
      <diagonal/>
    </border>
    <border>
      <left/>
      <right style="thick">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thin">
        <color indexed="64"/>
      </bottom>
      <diagonal/>
    </border>
    <border>
      <left style="thick">
        <color indexed="64"/>
      </left>
      <right/>
      <top/>
      <bottom style="thin">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double">
        <color indexed="64"/>
      </top>
      <bottom style="double">
        <color indexed="64"/>
      </bottom>
      <diagonal/>
    </border>
    <border>
      <left style="medium">
        <color indexed="64"/>
      </left>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top/>
      <bottom/>
      <diagonal/>
    </border>
    <border>
      <left/>
      <right style="double">
        <color indexed="64"/>
      </right>
      <top style="double">
        <color indexed="64"/>
      </top>
      <bottom/>
      <diagonal/>
    </border>
    <border>
      <left style="double">
        <color indexed="64"/>
      </left>
      <right style="double">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double">
        <color indexed="64"/>
      </bottom>
      <diagonal/>
    </border>
    <border>
      <left style="double">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double">
        <color indexed="64"/>
      </bottom>
      <diagonal/>
    </border>
    <border>
      <left/>
      <right/>
      <top style="medium">
        <color indexed="64"/>
      </top>
      <bottom style="medium">
        <color indexed="64"/>
      </bottom>
      <diagonal/>
    </border>
    <border>
      <left style="double">
        <color indexed="64"/>
      </left>
      <right style="double">
        <color indexed="64"/>
      </right>
      <top style="double">
        <color indexed="64"/>
      </top>
      <bottom style="medium">
        <color indexed="64"/>
      </bottom>
      <diagonal/>
    </border>
    <border>
      <left style="double">
        <color indexed="64"/>
      </left>
      <right style="double">
        <color indexed="64"/>
      </right>
      <top style="medium">
        <color indexed="64"/>
      </top>
      <bottom style="double">
        <color indexed="64"/>
      </bottom>
      <diagonal/>
    </border>
    <border>
      <left style="medium">
        <color indexed="64"/>
      </left>
      <right style="double">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style="double">
        <color indexed="64"/>
      </right>
      <top/>
      <bottom style="medium">
        <color indexed="64"/>
      </bottom>
      <diagonal/>
    </border>
    <border>
      <left style="medium">
        <color indexed="64"/>
      </left>
      <right style="double">
        <color indexed="64"/>
      </right>
      <top style="medium">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double">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double">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right style="double">
        <color indexed="64"/>
      </right>
      <top style="medium">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ck">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medium">
        <color indexed="64"/>
      </left>
      <right style="thick">
        <color indexed="64"/>
      </right>
      <top style="medium">
        <color indexed="64"/>
      </top>
      <bottom/>
      <diagonal/>
    </border>
    <border>
      <left style="thick">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double">
        <color indexed="64"/>
      </left>
      <right/>
      <top style="medium">
        <color indexed="64"/>
      </top>
      <bottom/>
      <diagonal/>
    </border>
    <border>
      <left style="double">
        <color indexed="64"/>
      </left>
      <right/>
      <top/>
      <bottom/>
      <diagonal/>
    </border>
    <border>
      <left style="double">
        <color indexed="64"/>
      </left>
      <right/>
      <top/>
      <bottom style="double">
        <color indexed="64"/>
      </bottom>
      <diagonal/>
    </border>
    <border>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double">
        <color indexed="64"/>
      </left>
      <right/>
      <top style="double">
        <color indexed="64"/>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style="thin">
        <color indexed="64"/>
      </bottom>
      <diagonal/>
    </border>
    <border>
      <left/>
      <right style="thick">
        <color indexed="64"/>
      </right>
      <top style="medium">
        <color indexed="64"/>
      </top>
      <bottom style="medium">
        <color indexed="64"/>
      </bottom>
      <diagonal/>
    </border>
    <border>
      <left style="double">
        <color indexed="64"/>
      </left>
      <right/>
      <top style="double">
        <color indexed="64"/>
      </top>
      <bottom style="medium">
        <color indexed="64"/>
      </bottom>
      <diagonal/>
    </border>
    <border>
      <left style="double">
        <color indexed="64"/>
      </left>
      <right style="thin">
        <color indexed="64"/>
      </right>
      <top/>
      <bottom style="thin">
        <color indexed="64"/>
      </bottom>
      <diagonal/>
    </border>
    <border>
      <left style="thin">
        <color indexed="64"/>
      </left>
      <right style="medium">
        <color indexed="64"/>
      </right>
      <top style="double">
        <color indexed="64"/>
      </top>
      <bottom/>
      <diagonal/>
    </border>
    <border>
      <left style="thin">
        <color indexed="64"/>
      </left>
      <right style="double">
        <color indexed="64"/>
      </right>
      <top style="thin">
        <color indexed="64"/>
      </top>
      <bottom style="thin">
        <color indexed="64"/>
      </bottom>
      <diagonal/>
    </border>
  </borders>
  <cellStyleXfs count="10">
    <xf numFmtId="0" fontId="0" fillId="0" borderId="0"/>
    <xf numFmtId="44" fontId="48" fillId="0" borderId="0" applyFont="0" applyFill="0" applyBorder="0" applyAlignment="0" applyProtection="0"/>
    <xf numFmtId="44" fontId="5" fillId="0" borderId="0" applyFont="0" applyFill="0" applyBorder="0" applyAlignment="0" applyProtection="0"/>
    <xf numFmtId="0" fontId="6" fillId="0" borderId="0"/>
    <xf numFmtId="0" fontId="6" fillId="0" borderId="0"/>
    <xf numFmtId="0" fontId="87" fillId="0" borderId="0"/>
    <xf numFmtId="0" fontId="5" fillId="0" borderId="0"/>
    <xf numFmtId="9" fontId="45" fillId="0" borderId="0" applyFont="0" applyFill="0" applyBorder="0" applyAlignment="0" applyProtection="0"/>
    <xf numFmtId="9" fontId="5" fillId="0" borderId="0" applyFont="0" applyFill="0" applyBorder="0" applyAlignment="0" applyProtection="0"/>
    <xf numFmtId="0" fontId="1" fillId="0" borderId="0"/>
  </cellStyleXfs>
  <cellXfs count="667">
    <xf numFmtId="0" fontId="0" fillId="0" borderId="0" xfId="0"/>
    <xf numFmtId="0" fontId="6" fillId="0" borderId="0" xfId="3"/>
    <xf numFmtId="0" fontId="8" fillId="0" borderId="0" xfId="0" applyFont="1"/>
    <xf numFmtId="0" fontId="9" fillId="0" borderId="0" xfId="3" applyFont="1"/>
    <xf numFmtId="0" fontId="11" fillId="2" borderId="0" xfId="0" applyFont="1" applyFill="1"/>
    <xf numFmtId="0" fontId="4" fillId="0" borderId="0" xfId="3" applyFont="1"/>
    <xf numFmtId="0" fontId="22" fillId="0" borderId="0" xfId="0" applyFont="1"/>
    <xf numFmtId="0" fontId="22" fillId="0" borderId="0" xfId="0" applyFont="1" applyAlignment="1">
      <alignment horizontal="center"/>
    </xf>
    <xf numFmtId="0" fontId="22" fillId="0" borderId="1" xfId="0" applyFont="1" applyBorder="1"/>
    <xf numFmtId="0" fontId="23" fillId="0" borderId="0" xfId="0" applyFont="1"/>
    <xf numFmtId="0" fontId="10" fillId="0" borderId="2" xfId="3" applyFont="1" applyBorder="1" applyAlignment="1">
      <alignment horizontal="center" vertical="center" textRotation="90" wrapText="1"/>
    </xf>
    <xf numFmtId="0" fontId="17" fillId="0" borderId="3" xfId="3" applyFont="1" applyBorder="1" applyAlignment="1">
      <alignment horizontal="right" vertical="center" textRotation="90" wrapText="1"/>
    </xf>
    <xf numFmtId="0" fontId="10" fillId="0" borderId="3" xfId="3" applyFont="1" applyBorder="1" applyAlignment="1">
      <alignment horizontal="left" vertical="center" textRotation="90" wrapText="1"/>
    </xf>
    <xf numFmtId="0" fontId="27" fillId="0" borderId="0" xfId="0" applyFont="1"/>
    <xf numFmtId="0" fontId="28" fillId="0" borderId="0" xfId="3" applyFont="1"/>
    <xf numFmtId="0" fontId="29" fillId="0" borderId="0" xfId="0" applyFont="1"/>
    <xf numFmtId="0" fontId="12" fillId="0" borderId="0" xfId="0" applyFont="1" applyAlignment="1">
      <alignment horizontal="left"/>
    </xf>
    <xf numFmtId="0" fontId="31" fillId="2" borderId="0" xfId="0" applyFont="1" applyFill="1"/>
    <xf numFmtId="0" fontId="32" fillId="2" borderId="0" xfId="0" applyFont="1" applyFill="1"/>
    <xf numFmtId="44" fontId="0" fillId="0" borderId="0" xfId="0" applyNumberFormat="1" applyAlignment="1">
      <alignment horizontal="center" vertical="center"/>
    </xf>
    <xf numFmtId="0" fontId="26" fillId="0" borderId="0" xfId="3" applyFont="1"/>
    <xf numFmtId="0" fontId="8" fillId="0" borderId="0" xfId="0" applyFont="1" applyAlignment="1">
      <alignment horizontal="center"/>
    </xf>
    <xf numFmtId="0" fontId="0" fillId="0" borderId="0" xfId="0" applyAlignment="1">
      <alignment horizontal="center" vertical="center"/>
    </xf>
    <xf numFmtId="0" fontId="35" fillId="0" borderId="0" xfId="0" applyFont="1" applyAlignment="1">
      <alignment horizontal="center" vertical="center"/>
    </xf>
    <xf numFmtId="0" fontId="36" fillId="0" borderId="0" xfId="0" applyFont="1"/>
    <xf numFmtId="0" fontId="37" fillId="0" borderId="0" xfId="0" applyFont="1" applyAlignment="1">
      <alignment horizontal="center" vertical="center" wrapText="1"/>
    </xf>
    <xf numFmtId="0" fontId="0" fillId="0" borderId="0" xfId="0" applyAlignment="1">
      <alignment horizontal="center"/>
    </xf>
    <xf numFmtId="0" fontId="36" fillId="0" borderId="0" xfId="0" applyFont="1" applyAlignment="1">
      <alignment horizontal="center"/>
    </xf>
    <xf numFmtId="44" fontId="33" fillId="0" borderId="0" xfId="0" applyNumberFormat="1" applyFont="1" applyAlignment="1">
      <alignment horizontal="center" vertical="center"/>
    </xf>
    <xf numFmtId="44" fontId="5" fillId="3" borderId="4" xfId="0" applyNumberFormat="1" applyFont="1" applyFill="1" applyBorder="1" applyAlignment="1">
      <alignment horizontal="center" vertical="center"/>
    </xf>
    <xf numFmtId="44" fontId="5" fillId="0" borderId="0" xfId="0" applyNumberFormat="1" applyFont="1" applyAlignment="1">
      <alignment horizontal="center" vertical="center"/>
    </xf>
    <xf numFmtId="0" fontId="8" fillId="0" borderId="0" xfId="0" applyFont="1" applyAlignment="1">
      <alignment horizontal="center" vertical="center"/>
    </xf>
    <xf numFmtId="0" fontId="9" fillId="0" borderId="0" xfId="3" applyFont="1" applyAlignment="1">
      <alignment horizontal="center" vertical="center"/>
    </xf>
    <xf numFmtId="0" fontId="9" fillId="0" borderId="0" xfId="3" applyFont="1" applyAlignment="1">
      <alignment horizontal="center"/>
    </xf>
    <xf numFmtId="44" fontId="36" fillId="0" borderId="0" xfId="0" applyNumberFormat="1" applyFont="1"/>
    <xf numFmtId="0" fontId="37" fillId="0" borderId="5"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7" xfId="0" applyFont="1" applyBorder="1" applyAlignment="1">
      <alignment horizontal="center" vertical="center" wrapText="1"/>
    </xf>
    <xf numFmtId="0" fontId="36" fillId="0" borderId="8" xfId="0" applyFont="1" applyBorder="1"/>
    <xf numFmtId="0" fontId="36" fillId="0" borderId="8" xfId="0" applyFont="1" applyBorder="1" applyAlignment="1">
      <alignment horizontal="center"/>
    </xf>
    <xf numFmtId="165" fontId="36" fillId="0" borderId="0" xfId="0" applyNumberFormat="1" applyFont="1" applyAlignment="1">
      <alignment horizontal="left"/>
    </xf>
    <xf numFmtId="166" fontId="37" fillId="4" borderId="9" xfId="0" applyNumberFormat="1" applyFont="1" applyFill="1" applyBorder="1" applyAlignment="1">
      <alignment horizontal="center" vertical="center" wrapText="1"/>
    </xf>
    <xf numFmtId="166" fontId="36" fillId="0" borderId="0" xfId="0" applyNumberFormat="1" applyFont="1" applyAlignment="1">
      <alignment horizontal="right"/>
    </xf>
    <xf numFmtId="166" fontId="36" fillId="4" borderId="10" xfId="0" applyNumberFormat="1" applyFont="1" applyFill="1" applyBorder="1" applyAlignment="1">
      <alignment horizontal="right"/>
    </xf>
    <xf numFmtId="166" fontId="36" fillId="4" borderId="11" xfId="0" applyNumberFormat="1" applyFont="1" applyFill="1" applyBorder="1" applyAlignment="1">
      <alignment horizontal="right"/>
    </xf>
    <xf numFmtId="0" fontId="36" fillId="0" borderId="0" xfId="0" applyFont="1" applyAlignment="1">
      <alignment horizontal="left"/>
    </xf>
    <xf numFmtId="166" fontId="36" fillId="0" borderId="0" xfId="0" applyNumberFormat="1" applyFont="1" applyAlignment="1">
      <alignment horizontal="left"/>
    </xf>
    <xf numFmtId="0" fontId="37" fillId="0" borderId="12" xfId="0" applyFont="1" applyBorder="1" applyAlignment="1">
      <alignment horizontal="center"/>
    </xf>
    <xf numFmtId="166" fontId="36" fillId="5" borderId="13" xfId="0" applyNumberFormat="1" applyFont="1" applyFill="1" applyBorder="1" applyAlignment="1">
      <alignment horizontal="right"/>
    </xf>
    <xf numFmtId="0" fontId="21" fillId="0" borderId="0" xfId="0" applyFont="1" applyAlignment="1">
      <alignment horizontal="center" vertical="center"/>
    </xf>
    <xf numFmtId="0" fontId="22" fillId="0" borderId="0" xfId="0" applyFont="1" applyAlignment="1">
      <alignment horizontal="right"/>
    </xf>
    <xf numFmtId="0" fontId="24" fillId="0" borderId="3" xfId="0" applyFont="1" applyBorder="1" applyAlignment="1">
      <alignment wrapText="1"/>
    </xf>
    <xf numFmtId="0" fontId="25" fillId="0" borderId="2" xfId="0" applyFont="1" applyBorder="1" applyAlignment="1">
      <alignment horizontal="center" vertical="center" textRotation="90" wrapText="1"/>
    </xf>
    <xf numFmtId="0" fontId="17" fillId="0" borderId="14" xfId="3" applyFont="1" applyBorder="1" applyAlignment="1">
      <alignment horizontal="center" vertical="center" textRotation="90" wrapText="1"/>
    </xf>
    <xf numFmtId="0" fontId="17" fillId="0" borderId="3" xfId="3" applyFont="1" applyBorder="1" applyAlignment="1">
      <alignment horizontal="center" vertical="center" textRotation="90" wrapText="1"/>
    </xf>
    <xf numFmtId="0" fontId="17" fillId="0" borderId="2" xfId="3" applyFont="1" applyBorder="1" applyAlignment="1">
      <alignment horizontal="center" vertical="center" textRotation="90" wrapText="1"/>
    </xf>
    <xf numFmtId="0" fontId="22" fillId="0" borderId="15" xfId="0" applyFont="1" applyBorder="1" applyAlignment="1">
      <alignment horizontal="center"/>
    </xf>
    <xf numFmtId="0" fontId="4" fillId="0" borderId="15" xfId="3" applyFont="1" applyBorder="1"/>
    <xf numFmtId="0" fontId="36" fillId="6" borderId="9" xfId="0" applyFont="1" applyFill="1" applyBorder="1" applyAlignment="1">
      <alignment horizontal="center" vertical="center"/>
    </xf>
    <xf numFmtId="0" fontId="9" fillId="0" borderId="0" xfId="0" applyFont="1"/>
    <xf numFmtId="165" fontId="36" fillId="0" borderId="9" xfId="0" applyNumberFormat="1" applyFont="1" applyBorder="1" applyAlignment="1">
      <alignment horizontal="left" vertical="center"/>
    </xf>
    <xf numFmtId="0" fontId="38" fillId="0" borderId="0" xfId="0" applyFont="1"/>
    <xf numFmtId="0" fontId="50" fillId="0" borderId="0" xfId="0" applyFont="1" applyAlignment="1">
      <alignment horizontal="center" vertical="center"/>
    </xf>
    <xf numFmtId="44" fontId="38" fillId="0" borderId="4" xfId="0" applyNumberFormat="1" applyFont="1" applyBorder="1" applyAlignment="1">
      <alignment horizontal="center" vertical="center"/>
    </xf>
    <xf numFmtId="44" fontId="38" fillId="8" borderId="4" xfId="0" applyNumberFormat="1" applyFont="1" applyFill="1" applyBorder="1" applyAlignment="1">
      <alignment horizontal="center" vertical="center"/>
    </xf>
    <xf numFmtId="44" fontId="38" fillId="10" borderId="4" xfId="0" applyNumberFormat="1" applyFont="1" applyFill="1" applyBorder="1" applyAlignment="1">
      <alignment horizontal="center" vertical="center"/>
    </xf>
    <xf numFmtId="44" fontId="5" fillId="0" borderId="4" xfId="0" applyNumberFormat="1" applyFont="1" applyBorder="1" applyAlignment="1">
      <alignment horizontal="left" vertical="center"/>
    </xf>
    <xf numFmtId="44" fontId="5" fillId="0" borderId="4" xfId="0" applyNumberFormat="1" applyFont="1" applyBorder="1" applyAlignment="1">
      <alignment horizontal="center" vertical="center"/>
    </xf>
    <xf numFmtId="44" fontId="5" fillId="8" borderId="4" xfId="0" applyNumberFormat="1" applyFont="1" applyFill="1" applyBorder="1" applyAlignment="1">
      <alignment horizontal="left" vertical="center"/>
    </xf>
    <xf numFmtId="44" fontId="5" fillId="8" borderId="4" xfId="0" applyNumberFormat="1" applyFont="1" applyFill="1" applyBorder="1" applyAlignment="1">
      <alignment horizontal="center" vertical="center"/>
    </xf>
    <xf numFmtId="44" fontId="5" fillId="9" borderId="4" xfId="0" applyNumberFormat="1" applyFont="1" applyFill="1" applyBorder="1" applyAlignment="1">
      <alignment horizontal="left" vertical="center"/>
    </xf>
    <xf numFmtId="44" fontId="5" fillId="10" borderId="4" xfId="0" applyNumberFormat="1" applyFont="1" applyFill="1" applyBorder="1" applyAlignment="1">
      <alignment horizontal="left" vertical="center"/>
    </xf>
    <xf numFmtId="44" fontId="5" fillId="10" borderId="4" xfId="0" applyNumberFormat="1" applyFont="1" applyFill="1" applyBorder="1" applyAlignment="1">
      <alignment horizontal="center" vertical="center"/>
    </xf>
    <xf numFmtId="9" fontId="8" fillId="0" borderId="0" xfId="7" applyFont="1" applyFill="1" applyBorder="1" applyAlignment="1" applyProtection="1">
      <alignment horizontal="center" vertical="center"/>
      <protection locked="0"/>
    </xf>
    <xf numFmtId="0" fontId="37" fillId="0" borderId="9" xfId="0" applyFont="1" applyBorder="1" applyAlignment="1">
      <alignment horizontal="center" vertical="center" wrapText="1"/>
    </xf>
    <xf numFmtId="44" fontId="5" fillId="0" borderId="16" xfId="0" applyNumberFormat="1" applyFont="1" applyBorder="1" applyAlignment="1">
      <alignment horizontal="center" vertical="center"/>
    </xf>
    <xf numFmtId="0" fontId="23" fillId="0" borderId="0" xfId="0" applyFont="1" applyAlignment="1">
      <alignment vertical="center"/>
    </xf>
    <xf numFmtId="0" fontId="36" fillId="0" borderId="17" xfId="0" applyFont="1" applyBorder="1"/>
    <xf numFmtId="0" fontId="36" fillId="0" borderId="18" xfId="0" applyFont="1" applyBorder="1"/>
    <xf numFmtId="9" fontId="5" fillId="6" borderId="9" xfId="7" applyFont="1" applyFill="1" applyBorder="1" applyAlignment="1">
      <alignment horizontal="center" vertical="center"/>
    </xf>
    <xf numFmtId="0" fontId="47" fillId="0" borderId="9" xfId="0" applyFont="1" applyBorder="1" applyAlignment="1">
      <alignment horizontal="center" vertical="center"/>
    </xf>
    <xf numFmtId="0" fontId="23" fillId="0" borderId="9" xfId="0" applyFont="1" applyBorder="1" applyAlignment="1">
      <alignment horizontal="center" vertical="center" wrapText="1"/>
    </xf>
    <xf numFmtId="0" fontId="5" fillId="0" borderId="0" xfId="0" applyFont="1"/>
    <xf numFmtId="0" fontId="33" fillId="0" borderId="0" xfId="0" applyFont="1" applyAlignment="1">
      <alignment horizontal="center" vertical="center"/>
    </xf>
    <xf numFmtId="0" fontId="49" fillId="0" borderId="0" xfId="0" applyFont="1" applyAlignment="1">
      <alignment horizontal="center" vertical="center" wrapText="1"/>
    </xf>
    <xf numFmtId="0" fontId="38" fillId="0" borderId="0" xfId="0" applyFont="1" applyAlignment="1">
      <alignment horizontal="center" vertical="center"/>
    </xf>
    <xf numFmtId="44" fontId="33" fillId="0" borderId="0" xfId="1" applyFont="1" applyFill="1" applyBorder="1" applyAlignment="1">
      <alignment horizontal="center" vertical="center"/>
    </xf>
    <xf numFmtId="0" fontId="34" fillId="0" borderId="0" xfId="3" applyFont="1" applyAlignment="1">
      <alignment horizontal="center" vertical="center"/>
    </xf>
    <xf numFmtId="0" fontId="46" fillId="0" borderId="0" xfId="0" applyFont="1" applyAlignment="1">
      <alignment horizontal="center"/>
    </xf>
    <xf numFmtId="164" fontId="33" fillId="0" borderId="0" xfId="0" applyNumberFormat="1" applyFont="1" applyAlignment="1" applyProtection="1">
      <alignment horizontal="center" vertical="center"/>
      <protection locked="0"/>
    </xf>
    <xf numFmtId="0" fontId="5" fillId="0" borderId="0" xfId="0" applyFont="1" applyAlignment="1">
      <alignment horizontal="center"/>
    </xf>
    <xf numFmtId="44" fontId="0" fillId="0" borderId="19" xfId="0" applyNumberFormat="1" applyBorder="1" applyAlignment="1">
      <alignment horizontal="center" vertical="center"/>
    </xf>
    <xf numFmtId="0" fontId="0" fillId="0" borderId="19" xfId="0" applyBorder="1"/>
    <xf numFmtId="44" fontId="33" fillId="0" borderId="19" xfId="0" applyNumberFormat="1" applyFont="1" applyBorder="1" applyAlignment="1">
      <alignment horizontal="center" vertical="center"/>
    </xf>
    <xf numFmtId="0" fontId="5" fillId="0" borderId="0" xfId="6"/>
    <xf numFmtId="0" fontId="36" fillId="0" borderId="0" xfId="6" applyFont="1" applyAlignment="1">
      <alignment horizontal="center"/>
    </xf>
    <xf numFmtId="44" fontId="5" fillId="0" borderId="4" xfId="6" applyNumberFormat="1" applyBorder="1" applyAlignment="1">
      <alignment horizontal="center" vertical="center"/>
    </xf>
    <xf numFmtId="44" fontId="5" fillId="8" borderId="4" xfId="6" applyNumberFormat="1" applyFill="1" applyBorder="1" applyAlignment="1">
      <alignment horizontal="center" vertical="center"/>
    </xf>
    <xf numFmtId="44" fontId="5" fillId="10" borderId="4" xfId="6" applyNumberFormat="1" applyFill="1" applyBorder="1" applyAlignment="1">
      <alignment horizontal="center" vertical="center"/>
    </xf>
    <xf numFmtId="44" fontId="5" fillId="0" borderId="20" xfId="6" applyNumberFormat="1" applyBorder="1" applyAlignment="1">
      <alignment horizontal="left" vertical="center"/>
    </xf>
    <xf numFmtId="44" fontId="5" fillId="8" borderId="20" xfId="6" applyNumberFormat="1" applyFill="1" applyBorder="1" applyAlignment="1">
      <alignment horizontal="left" vertical="center"/>
    </xf>
    <xf numFmtId="44" fontId="5" fillId="10" borderId="20" xfId="6" applyNumberFormat="1" applyFill="1" applyBorder="1" applyAlignment="1">
      <alignment horizontal="left" vertical="center"/>
    </xf>
    <xf numFmtId="0" fontId="36" fillId="0" borderId="4" xfId="6" applyFont="1" applyBorder="1" applyAlignment="1">
      <alignment horizontal="center"/>
    </xf>
    <xf numFmtId="0" fontId="36" fillId="8" borderId="4" xfId="6" applyFont="1" applyFill="1" applyBorder="1" applyAlignment="1">
      <alignment horizontal="center"/>
    </xf>
    <xf numFmtId="0" fontId="0" fillId="0" borderId="8" xfId="0" applyBorder="1" applyAlignment="1">
      <alignment horizontal="center" vertical="center"/>
    </xf>
    <xf numFmtId="0" fontId="11" fillId="0" borderId="0" xfId="0" applyFont="1"/>
    <xf numFmtId="0" fontId="0" fillId="3" borderId="0" xfId="0" applyFill="1" applyAlignment="1">
      <alignment horizontal="center" vertical="center"/>
    </xf>
    <xf numFmtId="0" fontId="8" fillId="3" borderId="0" xfId="0" applyFont="1" applyFill="1" applyAlignment="1">
      <alignment horizontal="center"/>
    </xf>
    <xf numFmtId="0" fontId="0" fillId="3" borderId="0" xfId="0" applyFill="1"/>
    <xf numFmtId="0" fontId="8" fillId="0" borderId="8" xfId="0" applyFont="1" applyBorder="1" applyAlignment="1">
      <alignment horizontal="center" vertical="center"/>
    </xf>
    <xf numFmtId="0" fontId="50" fillId="0" borderId="21" xfId="0" applyFont="1" applyBorder="1" applyAlignment="1">
      <alignment horizontal="center" vertical="center"/>
    </xf>
    <xf numFmtId="0" fontId="50" fillId="0" borderId="22" xfId="0" applyFont="1" applyBorder="1" applyAlignment="1">
      <alignment horizontal="center" vertical="center"/>
    </xf>
    <xf numFmtId="0" fontId="0" fillId="3" borderId="21" xfId="0" applyFill="1" applyBorder="1"/>
    <xf numFmtId="44" fontId="33" fillId="3" borderId="22" xfId="0" applyNumberFormat="1" applyFont="1" applyFill="1" applyBorder="1" applyAlignment="1">
      <alignment horizontal="center" vertical="center"/>
    </xf>
    <xf numFmtId="44" fontId="5" fillId="11" borderId="22" xfId="0" applyNumberFormat="1" applyFont="1" applyFill="1" applyBorder="1" applyAlignment="1">
      <alignment horizontal="center" vertical="center"/>
    </xf>
    <xf numFmtId="0" fontId="0" fillId="3" borderId="22" xfId="0" applyFill="1" applyBorder="1" applyAlignment="1">
      <alignment horizontal="center"/>
    </xf>
    <xf numFmtId="0" fontId="0" fillId="0" borderId="21" xfId="0" applyBorder="1"/>
    <xf numFmtId="0" fontId="52" fillId="0" borderId="21" xfId="0" applyFont="1" applyBorder="1"/>
    <xf numFmtId="0" fontId="0" fillId="0" borderId="21" xfId="0" applyBorder="1" applyAlignment="1">
      <alignment horizontal="center" vertical="center"/>
    </xf>
    <xf numFmtId="0" fontId="0" fillId="0" borderId="22" xfId="0" applyBorder="1" applyAlignment="1">
      <alignment horizontal="center" vertical="center"/>
    </xf>
    <xf numFmtId="0" fontId="54" fillId="0" borderId="23" xfId="0" applyFont="1" applyBorder="1" applyAlignment="1">
      <alignment horizontal="center" vertical="center"/>
    </xf>
    <xf numFmtId="0" fontId="8" fillId="0" borderId="22" xfId="0" applyFont="1" applyBorder="1" applyAlignment="1">
      <alignment horizontal="center" vertical="center"/>
    </xf>
    <xf numFmtId="0" fontId="5" fillId="0" borderId="0" xfId="0" applyFont="1" applyAlignment="1">
      <alignment horizontal="center" vertical="center"/>
    </xf>
    <xf numFmtId="0" fontId="38" fillId="8" borderId="24" xfId="0" applyFont="1" applyFill="1" applyBorder="1" applyAlignment="1">
      <alignment horizontal="center" vertical="center"/>
    </xf>
    <xf numFmtId="0" fontId="38" fillId="8" borderId="25" xfId="0" applyFont="1" applyFill="1" applyBorder="1" applyAlignment="1">
      <alignment horizontal="center" vertical="center"/>
    </xf>
    <xf numFmtId="0" fontId="38" fillId="8" borderId="4" xfId="0" applyFont="1" applyFill="1" applyBorder="1" applyAlignment="1">
      <alignment horizontal="center" vertical="center" wrapText="1"/>
    </xf>
    <xf numFmtId="167" fontId="0" fillId="0" borderId="0" xfId="0" applyNumberFormat="1"/>
    <xf numFmtId="0" fontId="17" fillId="0" borderId="1" xfId="3" applyFont="1" applyBorder="1" applyAlignment="1">
      <alignment horizontal="center" vertical="center" textRotation="90" wrapText="1"/>
    </xf>
    <xf numFmtId="0" fontId="57" fillId="0" borderId="1" xfId="0" applyFont="1" applyBorder="1" applyAlignment="1">
      <alignment horizontal="center" vertical="center" textRotation="90"/>
    </xf>
    <xf numFmtId="0" fontId="22" fillId="0" borderId="2" xfId="0" applyFont="1" applyBorder="1" applyAlignment="1">
      <alignment horizontal="center" textRotation="90"/>
    </xf>
    <xf numFmtId="0" fontId="9" fillId="0" borderId="0" xfId="3" applyFont="1" applyAlignment="1">
      <alignment vertical="center"/>
    </xf>
    <xf numFmtId="0" fontId="28" fillId="0" borderId="0" xfId="3" applyFont="1" applyAlignment="1">
      <alignment vertical="center"/>
    </xf>
    <xf numFmtId="0" fontId="59" fillId="0" borderId="0" xfId="3" applyFont="1" applyAlignment="1">
      <alignment horizontal="right" vertical="center"/>
    </xf>
    <xf numFmtId="0" fontId="60" fillId="0" borderId="26" xfId="0" applyFont="1" applyBorder="1" applyAlignment="1">
      <alignment horizontal="center" vertical="center"/>
    </xf>
    <xf numFmtId="0" fontId="60" fillId="0" borderId="27" xfId="0" applyFont="1" applyBorder="1" applyAlignment="1">
      <alignment horizontal="center" vertical="center"/>
    </xf>
    <xf numFmtId="0" fontId="60" fillId="0" borderId="28" xfId="0" applyFont="1" applyBorder="1" applyAlignment="1">
      <alignment horizontal="center" vertical="center"/>
    </xf>
    <xf numFmtId="0" fontId="5" fillId="0" borderId="0" xfId="0" applyFont="1" applyAlignment="1">
      <alignment vertical="center"/>
    </xf>
    <xf numFmtId="0" fontId="22" fillId="0" borderId="29" xfId="0" applyFont="1" applyBorder="1" applyAlignment="1">
      <alignment horizontal="left"/>
    </xf>
    <xf numFmtId="0" fontId="4" fillId="0" borderId="0" xfId="3" applyFont="1" applyAlignment="1">
      <alignment horizontal="center"/>
    </xf>
    <xf numFmtId="0" fontId="22" fillId="0" borderId="26" xfId="0" applyFont="1" applyBorder="1" applyAlignment="1">
      <alignment horizontal="center" textRotation="90"/>
    </xf>
    <xf numFmtId="0" fontId="22" fillId="0" borderId="27" xfId="0" applyFont="1" applyBorder="1" applyAlignment="1">
      <alignment horizontal="center" textRotation="90"/>
    </xf>
    <xf numFmtId="0" fontId="22" fillId="0" borderId="28" xfId="0" applyFont="1" applyBorder="1" applyAlignment="1">
      <alignment horizontal="center" textRotation="90"/>
    </xf>
    <xf numFmtId="169" fontId="0" fillId="0" borderId="0" xfId="0" applyNumberFormat="1"/>
    <xf numFmtId="0" fontId="94" fillId="0" borderId="0" xfId="0" applyFont="1"/>
    <xf numFmtId="0" fontId="56" fillId="0" borderId="0" xfId="0" applyFont="1"/>
    <xf numFmtId="0" fontId="10" fillId="0" borderId="0" xfId="0" applyFont="1" applyAlignment="1">
      <alignment horizontal="center" vertical="center"/>
    </xf>
    <xf numFmtId="0" fontId="12" fillId="0" borderId="0" xfId="0" applyFont="1"/>
    <xf numFmtId="0" fontId="95" fillId="0" borderId="0" xfId="0" applyFont="1" applyAlignment="1">
      <alignment horizontal="left" vertical="center"/>
    </xf>
    <xf numFmtId="0" fontId="62" fillId="0" borderId="0" xfId="0" applyFont="1"/>
    <xf numFmtId="0" fontId="10" fillId="0" borderId="0" xfId="6" applyFont="1" applyAlignment="1">
      <alignment horizontal="center" vertical="center"/>
    </xf>
    <xf numFmtId="0" fontId="11" fillId="0" borderId="0" xfId="6" applyFont="1"/>
    <xf numFmtId="0" fontId="26" fillId="0" borderId="0" xfId="0" applyFont="1" applyAlignment="1">
      <alignment vertical="center"/>
    </xf>
    <xf numFmtId="0" fontId="26" fillId="0" borderId="0" xfId="0" applyFont="1"/>
    <xf numFmtId="0" fontId="63" fillId="0" borderId="0" xfId="0" applyFont="1"/>
    <xf numFmtId="0" fontId="26" fillId="0" borderId="0" xfId="6" applyFont="1"/>
    <xf numFmtId="0" fontId="7" fillId="0" borderId="0" xfId="0" applyFont="1"/>
    <xf numFmtId="0" fontId="65" fillId="0" borderId="0" xfId="0" applyFont="1"/>
    <xf numFmtId="2" fontId="64" fillId="0" borderId="0" xfId="0" applyNumberFormat="1" applyFont="1"/>
    <xf numFmtId="2" fontId="7" fillId="0" borderId="0" xfId="0" applyNumberFormat="1" applyFont="1"/>
    <xf numFmtId="0" fontId="0" fillId="0" borderId="31" xfId="0" applyBorder="1"/>
    <xf numFmtId="0" fontId="22" fillId="0" borderId="32" xfId="0" applyFont="1" applyBorder="1" applyAlignment="1">
      <alignment horizontal="center" textRotation="90"/>
    </xf>
    <xf numFmtId="0" fontId="22" fillId="0" borderId="33" xfId="0" applyFont="1" applyBorder="1" applyAlignment="1">
      <alignment horizontal="center" textRotation="90"/>
    </xf>
    <xf numFmtId="0" fontId="60" fillId="0" borderId="32" xfId="0" applyFont="1" applyBorder="1" applyAlignment="1">
      <alignment horizontal="center" vertical="center"/>
    </xf>
    <xf numFmtId="0" fontId="60" fillId="0" borderId="33" xfId="0" applyFont="1" applyBorder="1" applyAlignment="1">
      <alignment horizontal="center" vertical="center"/>
    </xf>
    <xf numFmtId="0" fontId="28" fillId="0" borderId="0" xfId="0" applyFont="1"/>
    <xf numFmtId="0" fontId="13" fillId="0" borderId="0" xfId="0" applyFont="1"/>
    <xf numFmtId="1" fontId="8" fillId="0" borderId="0" xfId="0" applyNumberFormat="1" applyFont="1"/>
    <xf numFmtId="1" fontId="44" fillId="0" borderId="0" xfId="0" applyNumberFormat="1" applyFont="1"/>
    <xf numFmtId="0" fontId="30" fillId="0" borderId="0" xfId="0" applyFont="1"/>
    <xf numFmtId="0" fontId="13" fillId="0" borderId="0" xfId="6" applyFont="1"/>
    <xf numFmtId="0" fontId="28" fillId="0" borderId="0" xfId="6" applyFont="1"/>
    <xf numFmtId="9" fontId="8" fillId="0" borderId="0" xfId="0" applyNumberFormat="1" applyFont="1" applyAlignment="1">
      <alignment horizontal="center"/>
    </xf>
    <xf numFmtId="1" fontId="8" fillId="0" borderId="0" xfId="0" applyNumberFormat="1" applyFont="1" applyAlignment="1">
      <alignment horizontal="center"/>
    </xf>
    <xf numFmtId="2" fontId="8" fillId="0" borderId="0" xfId="0" applyNumberFormat="1" applyFont="1"/>
    <xf numFmtId="0" fontId="31" fillId="0" borderId="0" xfId="0" applyFont="1"/>
    <xf numFmtId="0" fontId="32" fillId="0" borderId="0" xfId="0" applyFont="1"/>
    <xf numFmtId="0" fontId="28" fillId="0" borderId="0" xfId="0" applyFont="1" applyAlignment="1">
      <alignment horizontal="left"/>
    </xf>
    <xf numFmtId="0" fontId="96" fillId="12" borderId="34" xfId="0" applyFont="1" applyFill="1" applyBorder="1" applyAlignment="1">
      <alignment horizontal="center" vertical="center" wrapText="1"/>
    </xf>
    <xf numFmtId="0" fontId="96" fillId="12" borderId="35" xfId="0" applyFont="1" applyFill="1" applyBorder="1" applyAlignment="1">
      <alignment horizontal="center" vertical="center"/>
    </xf>
    <xf numFmtId="0" fontId="97" fillId="12" borderId="35" xfId="0" applyFont="1" applyFill="1" applyBorder="1" applyAlignment="1">
      <alignment horizontal="center" vertical="center"/>
    </xf>
    <xf numFmtId="0" fontId="96" fillId="12" borderId="36" xfId="0" applyFont="1" applyFill="1" applyBorder="1" applyAlignment="1">
      <alignment horizontal="center" vertical="center" wrapText="1"/>
    </xf>
    <xf numFmtId="0" fontId="98" fillId="12" borderId="37" xfId="0" applyFont="1" applyFill="1" applyBorder="1" applyAlignment="1">
      <alignment horizontal="center" vertical="center"/>
    </xf>
    <xf numFmtId="0" fontId="87" fillId="0" borderId="0" xfId="5"/>
    <xf numFmtId="0" fontId="99" fillId="0" borderId="0" xfId="5" applyFont="1"/>
    <xf numFmtId="0" fontId="100" fillId="0" borderId="0" xfId="5" applyFont="1"/>
    <xf numFmtId="0" fontId="101" fillId="0" borderId="0" xfId="5" applyFont="1" applyAlignment="1">
      <alignment horizontal="left" vertical="center" indent="1"/>
    </xf>
    <xf numFmtId="0" fontId="102" fillId="0" borderId="0" xfId="5" applyFont="1" applyAlignment="1">
      <alignment vertical="center"/>
    </xf>
    <xf numFmtId="0" fontId="103" fillId="0" borderId="0" xfId="5" applyFont="1" applyAlignment="1">
      <alignment vertical="center"/>
    </xf>
    <xf numFmtId="0" fontId="104" fillId="0" borderId="0" xfId="5" applyFont="1"/>
    <xf numFmtId="0" fontId="105" fillId="0" borderId="0" xfId="5" applyFont="1" applyAlignment="1">
      <alignment vertical="center"/>
    </xf>
    <xf numFmtId="0" fontId="106" fillId="0" borderId="0" xfId="5" applyFont="1"/>
    <xf numFmtId="0" fontId="87" fillId="0" borderId="0" xfId="5" applyAlignment="1">
      <alignment horizontal="left" vertical="center"/>
    </xf>
    <xf numFmtId="0" fontId="104" fillId="0" borderId="0" xfId="5" applyFont="1" applyAlignment="1">
      <alignment vertical="center"/>
    </xf>
    <xf numFmtId="0" fontId="107" fillId="0" borderId="0" xfId="5" applyFont="1"/>
    <xf numFmtId="0" fontId="106" fillId="0" borderId="0" xfId="5" applyFont="1" applyAlignment="1">
      <alignment horizontal="left" vertical="center"/>
    </xf>
    <xf numFmtId="0" fontId="106" fillId="0" borderId="0" xfId="5" applyFont="1" applyAlignment="1">
      <alignment horizontal="right" vertical="center"/>
    </xf>
    <xf numFmtId="0" fontId="106" fillId="0" borderId="0" xfId="5" applyFont="1" applyAlignment="1">
      <alignment vertical="center"/>
    </xf>
    <xf numFmtId="0" fontId="87" fillId="0" borderId="0" xfId="5" applyAlignment="1">
      <alignment vertical="center"/>
    </xf>
    <xf numFmtId="0" fontId="107" fillId="0" borderId="0" xfId="5" applyFont="1" applyAlignment="1">
      <alignment horizontal="right"/>
    </xf>
    <xf numFmtId="0" fontId="104" fillId="0" borderId="0" xfId="5" applyFont="1" applyAlignment="1">
      <alignment horizontal="left" vertical="center" indent="1"/>
    </xf>
    <xf numFmtId="0" fontId="107" fillId="0" borderId="0" xfId="5" applyFont="1" applyAlignment="1">
      <alignment horizontal="right" vertical="center"/>
    </xf>
    <xf numFmtId="0" fontId="108" fillId="0" borderId="0" xfId="5" applyFont="1" applyAlignment="1">
      <alignment horizontal="left"/>
    </xf>
    <xf numFmtId="0" fontId="108" fillId="0" borderId="0" xfId="5" applyFont="1" applyAlignment="1">
      <alignment horizontal="center"/>
    </xf>
    <xf numFmtId="0" fontId="87" fillId="13" borderId="3" xfId="5" applyFill="1" applyBorder="1" applyAlignment="1">
      <alignment horizontal="center"/>
    </xf>
    <xf numFmtId="0" fontId="104" fillId="0" borderId="0" xfId="5" applyFont="1" applyAlignment="1">
      <alignment horizontal="right" vertical="center"/>
    </xf>
    <xf numFmtId="0" fontId="109" fillId="0" borderId="0" xfId="5" applyFont="1" applyAlignment="1">
      <alignment vertical="center"/>
    </xf>
    <xf numFmtId="0" fontId="108" fillId="0" borderId="38" xfId="5" applyFont="1" applyBorder="1"/>
    <xf numFmtId="0" fontId="87" fillId="0" borderId="39" xfId="5" applyBorder="1"/>
    <xf numFmtId="0" fontId="87" fillId="0" borderId="40" xfId="5" applyBorder="1"/>
    <xf numFmtId="0" fontId="110" fillId="0" borderId="0" xfId="5" applyFont="1" applyAlignment="1">
      <alignment horizontal="left" vertical="center"/>
    </xf>
    <xf numFmtId="0" fontId="87" fillId="0" borderId="0" xfId="5" applyAlignment="1">
      <alignment horizontal="left" vertical="top" wrapText="1"/>
    </xf>
    <xf numFmtId="0" fontId="3" fillId="0" borderId="0" xfId="0" applyFont="1" applyAlignment="1">
      <alignment horizontal="left" vertical="top" wrapText="1"/>
    </xf>
    <xf numFmtId="0" fontId="66" fillId="0" borderId="0" xfId="0" applyFont="1" applyAlignment="1">
      <alignment horizontal="left" vertical="top" wrapText="1"/>
    </xf>
    <xf numFmtId="0" fontId="68" fillId="0" borderId="0" xfId="0" applyFont="1" applyAlignment="1">
      <alignment horizontal="left" vertical="top" wrapText="1"/>
    </xf>
    <xf numFmtId="0" fontId="0" fillId="0" borderId="0" xfId="0" applyAlignment="1">
      <alignment vertical="top"/>
    </xf>
    <xf numFmtId="0" fontId="66" fillId="0" borderId="0" xfId="0" applyFont="1" applyAlignment="1">
      <alignment horizontal="center" vertical="top" wrapText="1"/>
    </xf>
    <xf numFmtId="0" fontId="3" fillId="0" borderId="0" xfId="0" applyFont="1" applyAlignment="1" applyProtection="1">
      <alignment horizontal="left" vertical="top" wrapText="1"/>
      <protection locked="0"/>
    </xf>
    <xf numFmtId="0" fontId="87" fillId="0" borderId="0" xfId="5" applyAlignment="1">
      <alignment horizontal="left"/>
    </xf>
    <xf numFmtId="0" fontId="54" fillId="0" borderId="8" xfId="0" applyFont="1" applyBorder="1" applyAlignment="1">
      <alignment horizontal="center" vertical="center"/>
    </xf>
    <xf numFmtId="0" fontId="50" fillId="0" borderId="0" xfId="0" applyFont="1" applyAlignment="1">
      <alignment horizontal="left" vertical="center"/>
    </xf>
    <xf numFmtId="44" fontId="111" fillId="0" borderId="0" xfId="6" applyNumberFormat="1" applyFont="1" applyAlignment="1">
      <alignment horizontal="center" vertical="center"/>
    </xf>
    <xf numFmtId="0" fontId="96" fillId="12" borderId="41" xfId="0" applyFont="1" applyFill="1" applyBorder="1" applyAlignment="1">
      <alignment horizontal="center" vertical="center" wrapText="1"/>
    </xf>
    <xf numFmtId="0" fontId="112" fillId="12" borderId="42" xfId="0" applyFont="1" applyFill="1" applyBorder="1" applyAlignment="1">
      <alignment horizontal="center" vertical="center"/>
    </xf>
    <xf numFmtId="0" fontId="96" fillId="12" borderId="43" xfId="0" applyFont="1" applyFill="1" applyBorder="1" applyAlignment="1">
      <alignment horizontal="center" vertical="center" wrapText="1"/>
    </xf>
    <xf numFmtId="0" fontId="49" fillId="0" borderId="39" xfId="0" applyFont="1" applyBorder="1" applyAlignment="1">
      <alignment horizontal="center" vertical="center" wrapText="1"/>
    </xf>
    <xf numFmtId="0" fontId="23" fillId="13" borderId="28" xfId="0" applyFont="1" applyFill="1" applyBorder="1" applyAlignment="1">
      <alignment horizontal="center" vertical="center"/>
    </xf>
    <xf numFmtId="0" fontId="49" fillId="13" borderId="28" xfId="0" applyFont="1" applyFill="1" applyBorder="1" applyAlignment="1">
      <alignment horizontal="center" vertical="center"/>
    </xf>
    <xf numFmtId="0" fontId="53" fillId="0" borderId="40" xfId="0" applyFont="1" applyBorder="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113" fillId="0" borderId="0" xfId="0" applyFont="1" applyAlignment="1">
      <alignment horizontal="center" vertical="center"/>
    </xf>
    <xf numFmtId="0" fontId="98" fillId="0" borderId="0" xfId="0" applyFont="1" applyAlignment="1">
      <alignment horizontal="center" vertical="center"/>
    </xf>
    <xf numFmtId="0" fontId="50" fillId="0" borderId="8" xfId="0" applyFont="1" applyBorder="1" applyAlignment="1">
      <alignment horizontal="center" vertical="center"/>
    </xf>
    <xf numFmtId="0" fontId="61" fillId="0" borderId="8" xfId="0" applyFont="1" applyBorder="1" applyAlignment="1">
      <alignment horizontal="center" vertical="center"/>
    </xf>
    <xf numFmtId="37" fontId="33" fillId="7" borderId="48" xfId="0" applyNumberFormat="1" applyFont="1" applyFill="1" applyBorder="1" applyAlignment="1" applyProtection="1">
      <alignment horizontal="center" vertical="center"/>
      <protection locked="0"/>
    </xf>
    <xf numFmtId="0" fontId="51" fillId="0" borderId="49" xfId="0" applyFont="1" applyBorder="1" applyAlignment="1">
      <alignment horizontal="center" vertical="top" wrapText="1"/>
    </xf>
    <xf numFmtId="0" fontId="51" fillId="0" borderId="50" xfId="0" applyFont="1" applyBorder="1" applyAlignment="1">
      <alignment horizontal="center" vertical="top" wrapText="1"/>
    </xf>
    <xf numFmtId="0" fontId="23" fillId="13" borderId="37" xfId="0" applyFont="1" applyFill="1" applyBorder="1" applyAlignment="1">
      <alignment horizontal="center" vertical="center"/>
    </xf>
    <xf numFmtId="164" fontId="97" fillId="12" borderId="51" xfId="0" applyNumberFormat="1" applyFont="1" applyFill="1" applyBorder="1" applyAlignment="1">
      <alignment horizontal="center" vertical="center"/>
    </xf>
    <xf numFmtId="0" fontId="97" fillId="12" borderId="37" xfId="0" applyFont="1" applyFill="1" applyBorder="1" applyAlignment="1">
      <alignment horizontal="center" vertical="center"/>
    </xf>
    <xf numFmtId="0" fontId="97" fillId="12" borderId="45" xfId="0" applyFont="1" applyFill="1" applyBorder="1" applyAlignment="1">
      <alignment horizontal="center" vertical="center"/>
    </xf>
    <xf numFmtId="0" fontId="0" fillId="0" borderId="52" xfId="0" applyBorder="1" applyAlignment="1">
      <alignment horizontal="center"/>
    </xf>
    <xf numFmtId="2" fontId="37" fillId="6" borderId="53" xfId="0" applyNumberFormat="1" applyFont="1" applyFill="1" applyBorder="1" applyAlignment="1">
      <alignment horizontal="center" vertical="center" wrapText="1"/>
    </xf>
    <xf numFmtId="0" fontId="114" fillId="0" borderId="22" xfId="0" applyFont="1" applyBorder="1" applyAlignment="1">
      <alignment horizontal="right"/>
    </xf>
    <xf numFmtId="14" fontId="76" fillId="6" borderId="54" xfId="0" applyNumberFormat="1" applyFont="1" applyFill="1" applyBorder="1" applyAlignment="1">
      <alignment horizontal="center" vertical="center"/>
    </xf>
    <xf numFmtId="0" fontId="76" fillId="0" borderId="58" xfId="0" applyFont="1" applyBorder="1" applyAlignment="1">
      <alignment horizontal="center" vertical="center"/>
    </xf>
    <xf numFmtId="0" fontId="115" fillId="0" borderId="58" xfId="0" applyFont="1" applyBorder="1" applyAlignment="1">
      <alignment horizontal="center" vertical="center"/>
    </xf>
    <xf numFmtId="0" fontId="76" fillId="0" borderId="23" xfId="0" applyFont="1" applyBorder="1" applyAlignment="1">
      <alignment horizontal="center" vertical="center"/>
    </xf>
    <xf numFmtId="0" fontId="77" fillId="0" borderId="8" xfId="0" applyFont="1" applyBorder="1" applyAlignment="1">
      <alignment horizontal="center" vertical="center"/>
    </xf>
    <xf numFmtId="44" fontId="80" fillId="0" borderId="24" xfId="0" applyNumberFormat="1" applyFont="1" applyBorder="1" applyAlignment="1">
      <alignment vertical="center"/>
    </xf>
    <xf numFmtId="44" fontId="80" fillId="0" borderId="52" xfId="0" applyNumberFormat="1" applyFont="1" applyBorder="1" applyAlignment="1">
      <alignment vertical="center"/>
    </xf>
    <xf numFmtId="44" fontId="53" fillId="15" borderId="59" xfId="0" applyNumberFormat="1" applyFont="1" applyFill="1" applyBorder="1" applyAlignment="1">
      <alignment horizontal="center" vertical="center"/>
    </xf>
    <xf numFmtId="9" fontId="56" fillId="11" borderId="4" xfId="7" applyFont="1" applyFill="1" applyBorder="1" applyAlignment="1">
      <alignment horizontal="center" vertical="center"/>
    </xf>
    <xf numFmtId="9" fontId="56" fillId="11" borderId="60" xfId="7" applyFont="1" applyFill="1" applyBorder="1" applyAlignment="1">
      <alignment horizontal="center" vertical="center"/>
    </xf>
    <xf numFmtId="9" fontId="56" fillId="11" borderId="61" xfId="7" applyFont="1" applyFill="1" applyBorder="1" applyAlignment="1">
      <alignment horizontal="center" vertical="center"/>
    </xf>
    <xf numFmtId="44" fontId="36" fillId="11" borderId="62" xfId="0" applyNumberFormat="1" applyFont="1" applyFill="1" applyBorder="1" applyAlignment="1">
      <alignment horizontal="center" vertical="center"/>
    </xf>
    <xf numFmtId="164" fontId="23" fillId="14" borderId="4" xfId="0" applyNumberFormat="1" applyFont="1" applyFill="1" applyBorder="1" applyAlignment="1">
      <alignment horizontal="center" vertical="center"/>
    </xf>
    <xf numFmtId="44" fontId="23" fillId="14" borderId="56" xfId="1" applyFont="1" applyFill="1" applyBorder="1" applyAlignment="1">
      <alignment horizontal="center" vertical="center"/>
    </xf>
    <xf numFmtId="44" fontId="23" fillId="0" borderId="4" xfId="0" applyNumberFormat="1" applyFont="1" applyBorder="1" applyAlignment="1">
      <alignment horizontal="center" vertical="center"/>
    </xf>
    <xf numFmtId="44" fontId="23" fillId="8" borderId="4" xfId="0" applyNumberFormat="1" applyFont="1" applyFill="1" applyBorder="1" applyAlignment="1">
      <alignment horizontal="center" vertical="center"/>
    </xf>
    <xf numFmtId="44" fontId="23" fillId="10" borderId="4" xfId="0" applyNumberFormat="1" applyFont="1" applyFill="1" applyBorder="1" applyAlignment="1">
      <alignment horizontal="center" vertical="center"/>
    </xf>
    <xf numFmtId="44" fontId="23" fillId="0" borderId="63" xfId="0" applyNumberFormat="1" applyFont="1" applyBorder="1" applyAlignment="1">
      <alignment horizontal="center" vertical="center"/>
    </xf>
    <xf numFmtId="44" fontId="23" fillId="8" borderId="63" xfId="0" applyNumberFormat="1" applyFont="1" applyFill="1" applyBorder="1" applyAlignment="1">
      <alignment horizontal="center" vertical="center"/>
    </xf>
    <xf numFmtId="0" fontId="36" fillId="0" borderId="19" xfId="0" applyFont="1" applyBorder="1"/>
    <xf numFmtId="0" fontId="11" fillId="8" borderId="4" xfId="3" applyFont="1" applyFill="1" applyBorder="1" applyAlignment="1">
      <alignment horizontal="center" vertical="center" wrapText="1"/>
    </xf>
    <xf numFmtId="0" fontId="11" fillId="8" borderId="63" xfId="3" applyFont="1" applyFill="1" applyBorder="1" applyAlignment="1">
      <alignment horizontal="center" vertical="center" wrapText="1"/>
    </xf>
    <xf numFmtId="0" fontId="47" fillId="0" borderId="64" xfId="0" applyFont="1" applyBorder="1" applyAlignment="1">
      <alignment horizontal="center" vertical="center"/>
    </xf>
    <xf numFmtId="0" fontId="47" fillId="8" borderId="64" xfId="0" applyFont="1" applyFill="1" applyBorder="1" applyAlignment="1">
      <alignment horizontal="center" vertical="center"/>
    </xf>
    <xf numFmtId="0" fontId="47" fillId="0" borderId="65" xfId="0" applyFont="1" applyBorder="1" applyAlignment="1">
      <alignment horizontal="center" vertical="center"/>
    </xf>
    <xf numFmtId="0" fontId="47" fillId="8" borderId="65" xfId="0" applyFont="1" applyFill="1" applyBorder="1" applyAlignment="1">
      <alignment horizontal="center" vertical="center"/>
    </xf>
    <xf numFmtId="37" fontId="116" fillId="0" borderId="0" xfId="0" applyNumberFormat="1" applyFont="1" applyAlignment="1">
      <alignment horizontal="center" vertical="center"/>
    </xf>
    <xf numFmtId="170" fontId="23" fillId="0" borderId="66" xfId="0" applyNumberFormat="1" applyFont="1" applyBorder="1" applyAlignment="1">
      <alignment horizontal="center" vertical="center"/>
    </xf>
    <xf numFmtId="167" fontId="36" fillId="0" borderId="0" xfId="0" applyNumberFormat="1" applyFont="1" applyAlignment="1">
      <alignment horizontal="center"/>
    </xf>
    <xf numFmtId="1" fontId="36" fillId="0" borderId="0" xfId="0" applyNumberFormat="1" applyFont="1" applyAlignment="1">
      <alignment horizontal="center"/>
    </xf>
    <xf numFmtId="1" fontId="36" fillId="0" borderId="19" xfId="0" applyNumberFormat="1" applyFont="1" applyBorder="1" applyAlignment="1">
      <alignment horizontal="center"/>
    </xf>
    <xf numFmtId="1" fontId="47" fillId="0" borderId="0" xfId="0" applyNumberFormat="1" applyFont="1" applyAlignment="1">
      <alignment horizontal="left"/>
    </xf>
    <xf numFmtId="1" fontId="114" fillId="0" borderId="0" xfId="0" applyNumberFormat="1" applyFont="1" applyAlignment="1">
      <alignment horizontal="left"/>
    </xf>
    <xf numFmtId="0" fontId="40" fillId="16" borderId="66" xfId="3" applyFont="1" applyFill="1" applyBorder="1" applyAlignment="1">
      <alignment horizontal="center" vertical="center" wrapText="1"/>
    </xf>
    <xf numFmtId="167" fontId="36" fillId="7" borderId="66" xfId="0" applyNumberFormat="1" applyFont="1" applyFill="1" applyBorder="1" applyAlignment="1" applyProtection="1">
      <alignment horizontal="center"/>
      <protection locked="0"/>
    </xf>
    <xf numFmtId="1" fontId="36" fillId="17" borderId="4" xfId="0" applyNumberFormat="1" applyFont="1" applyFill="1" applyBorder="1" applyAlignment="1">
      <alignment horizontal="center"/>
    </xf>
    <xf numFmtId="0" fontId="47" fillId="0" borderId="66" xfId="0" applyFont="1" applyBorder="1" applyAlignment="1">
      <alignment horizontal="center" vertical="center"/>
    </xf>
    <xf numFmtId="0" fontId="47" fillId="0" borderId="4" xfId="0" applyFont="1" applyBorder="1" applyAlignment="1">
      <alignment horizontal="center" vertical="center"/>
    </xf>
    <xf numFmtId="0" fontId="47" fillId="8" borderId="4" xfId="0" applyFont="1" applyFill="1" applyBorder="1" applyAlignment="1">
      <alignment horizontal="center" vertical="center"/>
    </xf>
    <xf numFmtId="0" fontId="47" fillId="0" borderId="63" xfId="0" applyFont="1" applyBorder="1" applyAlignment="1">
      <alignment horizontal="center" vertical="center"/>
    </xf>
    <xf numFmtId="0" fontId="47" fillId="8" borderId="63" xfId="0" applyFont="1" applyFill="1" applyBorder="1" applyAlignment="1">
      <alignment horizontal="center" vertical="center"/>
    </xf>
    <xf numFmtId="0" fontId="11" fillId="16" borderId="66" xfId="3" applyFont="1" applyFill="1" applyBorder="1" applyAlignment="1">
      <alignment horizontal="center" vertical="center" wrapText="1"/>
    </xf>
    <xf numFmtId="0" fontId="82" fillId="0" borderId="16" xfId="6" applyFont="1" applyBorder="1" applyAlignment="1">
      <alignment horizontal="center" vertical="center"/>
    </xf>
    <xf numFmtId="44" fontId="82" fillId="0" borderId="50" xfId="6" applyNumberFormat="1" applyFont="1" applyBorder="1" applyAlignment="1">
      <alignment horizontal="left" vertical="center"/>
    </xf>
    <xf numFmtId="44" fontId="82" fillId="0" borderId="16" xfId="6" applyNumberFormat="1" applyFont="1" applyBorder="1" applyAlignment="1">
      <alignment horizontal="center" vertical="center"/>
    </xf>
    <xf numFmtId="0" fontId="82" fillId="0" borderId="4" xfId="6" applyFont="1" applyBorder="1" applyAlignment="1">
      <alignment horizontal="center" vertical="center"/>
    </xf>
    <xf numFmtId="44" fontId="82" fillId="0" borderId="20" xfId="6" applyNumberFormat="1" applyFont="1" applyBorder="1" applyAlignment="1">
      <alignment horizontal="left" vertical="center"/>
    </xf>
    <xf numFmtId="44" fontId="82" fillId="0" borderId="4" xfId="6" applyNumberFormat="1" applyFont="1" applyBorder="1" applyAlignment="1">
      <alignment horizontal="center" vertical="center"/>
    </xf>
    <xf numFmtId="0" fontId="56" fillId="0" borderId="16" xfId="6" applyFont="1" applyBorder="1" applyAlignment="1">
      <alignment horizontal="center" vertical="center"/>
    </xf>
    <xf numFmtId="44" fontId="56" fillId="0" borderId="50" xfId="6" applyNumberFormat="1" applyFont="1" applyBorder="1" applyAlignment="1">
      <alignment horizontal="left" vertical="center"/>
    </xf>
    <xf numFmtId="44" fontId="56" fillId="0" borderId="16" xfId="6" applyNumberFormat="1" applyFont="1" applyBorder="1" applyAlignment="1">
      <alignment horizontal="center" vertical="center"/>
    </xf>
    <xf numFmtId="0" fontId="56" fillId="0" borderId="4" xfId="6" applyFont="1" applyBorder="1" applyAlignment="1">
      <alignment horizontal="center" vertical="center"/>
    </xf>
    <xf numFmtId="44" fontId="56" fillId="0" borderId="20" xfId="6" applyNumberFormat="1" applyFont="1" applyBorder="1" applyAlignment="1">
      <alignment horizontal="left" vertical="center"/>
    </xf>
    <xf numFmtId="44" fontId="56" fillId="0" borderId="4" xfId="6" applyNumberFormat="1" applyFont="1" applyBorder="1" applyAlignment="1">
      <alignment horizontal="center" vertical="center"/>
    </xf>
    <xf numFmtId="171" fontId="38" fillId="14" borderId="9" xfId="0" applyNumberFormat="1" applyFont="1" applyFill="1" applyBorder="1" applyAlignment="1">
      <alignment horizontal="center" vertical="center"/>
    </xf>
    <xf numFmtId="0" fontId="21" fillId="0" borderId="52" xfId="0" applyFont="1" applyBorder="1" applyAlignment="1">
      <alignment horizontal="center" vertical="center"/>
    </xf>
    <xf numFmtId="14" fontId="21" fillId="0" borderId="52" xfId="0" applyNumberFormat="1" applyFont="1" applyBorder="1" applyAlignment="1">
      <alignment horizontal="center" vertical="center"/>
    </xf>
    <xf numFmtId="0" fontId="0" fillId="0" borderId="52" xfId="0" applyBorder="1"/>
    <xf numFmtId="0" fontId="0" fillId="0" borderId="52" xfId="0" applyBorder="1" applyAlignment="1">
      <alignment horizontal="center" vertical="center"/>
    </xf>
    <xf numFmtId="0" fontId="8" fillId="0" borderId="52" xfId="0" applyFont="1" applyBorder="1" applyAlignment="1">
      <alignment horizontal="center"/>
    </xf>
    <xf numFmtId="0" fontId="83" fillId="0" borderId="0" xfId="0" applyFont="1"/>
    <xf numFmtId="0" fontId="47" fillId="0" borderId="0" xfId="0" applyFont="1"/>
    <xf numFmtId="0" fontId="84" fillId="0" borderId="0" xfId="0" applyFont="1"/>
    <xf numFmtId="0" fontId="0" fillId="0" borderId="0" xfId="0" applyAlignment="1" applyProtection="1">
      <alignment vertical="center"/>
      <protection locked="0"/>
    </xf>
    <xf numFmtId="167" fontId="36" fillId="17" borderId="66" xfId="0" applyNumberFormat="1" applyFont="1" applyFill="1" applyBorder="1" applyAlignment="1">
      <alignment horizontal="center" vertical="center"/>
    </xf>
    <xf numFmtId="1" fontId="36" fillId="17" borderId="4" xfId="0" applyNumberFormat="1" applyFont="1" applyFill="1" applyBorder="1" applyAlignment="1">
      <alignment horizontal="center" vertical="center"/>
    </xf>
    <xf numFmtId="1" fontId="36" fillId="17" borderId="63" xfId="0" applyNumberFormat="1" applyFont="1" applyFill="1" applyBorder="1" applyAlignment="1">
      <alignment horizontal="center" vertical="center"/>
    </xf>
    <xf numFmtId="0" fontId="0" fillId="0" borderId="0" xfId="0" applyAlignment="1">
      <alignment vertical="center"/>
    </xf>
    <xf numFmtId="44" fontId="33" fillId="12" borderId="0" xfId="0" applyNumberFormat="1" applyFont="1" applyFill="1" applyAlignment="1">
      <alignment horizontal="center" vertical="center"/>
    </xf>
    <xf numFmtId="44" fontId="0" fillId="12" borderId="22" xfId="0" applyNumberFormat="1" applyFill="1" applyBorder="1" applyAlignment="1">
      <alignment horizontal="center" vertical="center"/>
    </xf>
    <xf numFmtId="44" fontId="80" fillId="12" borderId="24" xfId="0" applyNumberFormat="1" applyFont="1" applyFill="1" applyBorder="1" applyAlignment="1">
      <alignment vertical="center"/>
    </xf>
    <xf numFmtId="44" fontId="80" fillId="12" borderId="52" xfId="0" applyNumberFormat="1" applyFont="1" applyFill="1" applyBorder="1" applyAlignment="1">
      <alignment vertical="center"/>
    </xf>
    <xf numFmtId="1" fontId="23" fillId="12" borderId="4" xfId="0" applyNumberFormat="1" applyFont="1" applyFill="1" applyBorder="1" applyAlignment="1">
      <alignment horizontal="center" vertical="center"/>
    </xf>
    <xf numFmtId="9" fontId="56" fillId="12" borderId="4" xfId="7" applyFont="1" applyFill="1" applyBorder="1" applyAlignment="1">
      <alignment horizontal="center" vertical="center"/>
    </xf>
    <xf numFmtId="44" fontId="36" fillId="12" borderId="62" xfId="0" applyNumberFormat="1" applyFont="1" applyFill="1" applyBorder="1" applyAlignment="1">
      <alignment horizontal="center" vertical="center"/>
    </xf>
    <xf numFmtId="44" fontId="5" fillId="12" borderId="22" xfId="0" applyNumberFormat="1" applyFont="1" applyFill="1" applyBorder="1" applyAlignment="1">
      <alignment horizontal="center" vertical="center"/>
    </xf>
    <xf numFmtId="9" fontId="56" fillId="12" borderId="60" xfId="7" applyFont="1" applyFill="1" applyBorder="1" applyAlignment="1">
      <alignment horizontal="center" vertical="center"/>
    </xf>
    <xf numFmtId="44" fontId="53" fillId="12" borderId="59" xfId="0" applyNumberFormat="1" applyFont="1" applyFill="1" applyBorder="1" applyAlignment="1">
      <alignment horizontal="center" vertical="center"/>
    </xf>
    <xf numFmtId="9" fontId="56" fillId="12" borderId="61" xfId="7" applyFont="1" applyFill="1" applyBorder="1" applyAlignment="1">
      <alignment horizontal="center" vertical="center"/>
    </xf>
    <xf numFmtId="0" fontId="97" fillId="12" borderId="68" xfId="0" applyFont="1" applyFill="1" applyBorder="1" applyAlignment="1">
      <alignment horizontal="center" vertical="center"/>
    </xf>
    <xf numFmtId="0" fontId="6" fillId="0" borderId="0" xfId="3" applyAlignment="1">
      <alignment vertical="center"/>
    </xf>
    <xf numFmtId="0" fontId="0" fillId="3" borderId="21" xfId="0" applyFill="1" applyBorder="1" applyAlignment="1">
      <alignment vertical="center"/>
    </xf>
    <xf numFmtId="0" fontId="0" fillId="3" borderId="0" xfId="0" applyFill="1" applyAlignment="1">
      <alignment vertical="center"/>
    </xf>
    <xf numFmtId="0" fontId="8" fillId="3" borderId="0" xfId="0" applyFont="1" applyFill="1" applyAlignment="1">
      <alignment horizontal="center" vertical="center"/>
    </xf>
    <xf numFmtId="0" fontId="0" fillId="3" borderId="22" xfId="0" applyFill="1" applyBorder="1" applyAlignment="1">
      <alignment horizontal="center" vertical="center"/>
    </xf>
    <xf numFmtId="0" fontId="36" fillId="0" borderId="9" xfId="0" applyFont="1" applyBorder="1" applyAlignment="1">
      <alignment horizontal="center" vertical="center"/>
    </xf>
    <xf numFmtId="37" fontId="5" fillId="17" borderId="4" xfId="0" applyNumberFormat="1" applyFont="1" applyFill="1" applyBorder="1" applyAlignment="1">
      <alignment horizontal="center" vertical="center"/>
    </xf>
    <xf numFmtId="37" fontId="5" fillId="17" borderId="63" xfId="0" applyNumberFormat="1" applyFont="1" applyFill="1" applyBorder="1" applyAlignment="1">
      <alignment horizontal="center" vertical="center"/>
    </xf>
    <xf numFmtId="37" fontId="5" fillId="3" borderId="4" xfId="0" applyNumberFormat="1" applyFont="1" applyFill="1" applyBorder="1" applyAlignment="1">
      <alignment horizontal="center" vertical="center"/>
    </xf>
    <xf numFmtId="37" fontId="5" fillId="3" borderId="63" xfId="0" applyNumberFormat="1" applyFont="1" applyFill="1" applyBorder="1" applyAlignment="1">
      <alignment horizontal="center" vertical="center"/>
    </xf>
    <xf numFmtId="0" fontId="117" fillId="0" borderId="69" xfId="0" applyFont="1" applyBorder="1" applyAlignment="1">
      <alignment horizontal="center" vertical="center"/>
    </xf>
    <xf numFmtId="0" fontId="50" fillId="0" borderId="70" xfId="0" applyFont="1" applyBorder="1" applyAlignment="1">
      <alignment horizontal="center" vertical="center"/>
    </xf>
    <xf numFmtId="7" fontId="52" fillId="18" borderId="4" xfId="0" applyNumberFormat="1" applyFont="1" applyFill="1" applyBorder="1" applyAlignment="1">
      <alignment horizontal="center" vertical="center"/>
    </xf>
    <xf numFmtId="0" fontId="0" fillId="0" borderId="0" xfId="6" applyFont="1"/>
    <xf numFmtId="167" fontId="5" fillId="0" borderId="0" xfId="6" applyNumberFormat="1"/>
    <xf numFmtId="0" fontId="11" fillId="19" borderId="0" xfId="0" applyFont="1" applyFill="1"/>
    <xf numFmtId="0" fontId="86" fillId="0" borderId="0" xfId="0" applyFont="1"/>
    <xf numFmtId="1" fontId="23" fillId="11" borderId="4" xfId="0" applyNumberFormat="1" applyFont="1" applyFill="1" applyBorder="1" applyAlignment="1">
      <alignment horizontal="center" vertical="center"/>
    </xf>
    <xf numFmtId="44" fontId="49" fillId="0" borderId="0" xfId="0" applyNumberFormat="1" applyFont="1" applyAlignment="1">
      <alignment horizontal="center" vertical="center"/>
    </xf>
    <xf numFmtId="0" fontId="2" fillId="0" borderId="0" xfId="5" applyFont="1"/>
    <xf numFmtId="0" fontId="11" fillId="21" borderId="0" xfId="0" applyFont="1" applyFill="1"/>
    <xf numFmtId="1" fontId="8" fillId="19" borderId="0" xfId="0" applyNumberFormat="1" applyFont="1" applyFill="1"/>
    <xf numFmtId="44" fontId="56" fillId="0" borderId="20" xfId="6" applyNumberFormat="1" applyFont="1" applyBorder="1" applyAlignment="1">
      <alignment vertical="center"/>
    </xf>
    <xf numFmtId="166" fontId="36" fillId="0" borderId="10" xfId="0" applyNumberFormat="1" applyFont="1" applyBorder="1" applyAlignment="1">
      <alignment horizontal="right"/>
    </xf>
    <xf numFmtId="44" fontId="82" fillId="0" borderId="20" xfId="6" applyNumberFormat="1" applyFont="1" applyBorder="1" applyAlignment="1">
      <alignment vertical="center"/>
    </xf>
    <xf numFmtId="0" fontId="0" fillId="21" borderId="0" xfId="0" applyFill="1"/>
    <xf numFmtId="0" fontId="28" fillId="21" borderId="0" xfId="0" applyFont="1" applyFill="1"/>
    <xf numFmtId="0" fontId="13" fillId="21" borderId="0" xfId="0" applyFont="1" applyFill="1"/>
    <xf numFmtId="167" fontId="0" fillId="21" borderId="0" xfId="0" applyNumberFormat="1" applyFill="1"/>
    <xf numFmtId="1" fontId="8" fillId="21" borderId="0" xfId="0" applyNumberFormat="1" applyFont="1" applyFill="1" applyAlignment="1">
      <alignment horizontal="right"/>
    </xf>
    <xf numFmtId="1" fontId="69" fillId="21" borderId="0" xfId="0" applyNumberFormat="1" applyFont="1" applyFill="1" applyAlignment="1">
      <alignment horizontal="right"/>
    </xf>
    <xf numFmtId="0" fontId="8" fillId="21" borderId="0" xfId="0" applyFont="1" applyFill="1" applyAlignment="1">
      <alignment horizontal="right"/>
    </xf>
    <xf numFmtId="1" fontId="44" fillId="21" borderId="0" xfId="0" applyNumberFormat="1" applyFont="1" applyFill="1" applyAlignment="1">
      <alignment horizontal="right"/>
    </xf>
    <xf numFmtId="1" fontId="8" fillId="0" borderId="0" xfId="0" applyNumberFormat="1" applyFont="1" applyAlignment="1">
      <alignment horizontal="right"/>
    </xf>
    <xf numFmtId="9" fontId="8" fillId="0" borderId="0" xfId="0" applyNumberFormat="1" applyFont="1" applyAlignment="1">
      <alignment horizontal="right"/>
    </xf>
    <xf numFmtId="9" fontId="8" fillId="21" borderId="0" xfId="0" applyNumberFormat="1" applyFont="1" applyFill="1" applyAlignment="1">
      <alignment horizontal="right"/>
    </xf>
    <xf numFmtId="2" fontId="8" fillId="21" borderId="0" xfId="0" applyNumberFormat="1" applyFont="1" applyFill="1" applyAlignment="1">
      <alignment horizontal="right"/>
    </xf>
    <xf numFmtId="2" fontId="8" fillId="0" borderId="0" xfId="0" applyNumberFormat="1" applyFont="1" applyAlignment="1">
      <alignment horizontal="right"/>
    </xf>
    <xf numFmtId="1" fontId="44" fillId="0" borderId="0" xfId="0" applyNumberFormat="1" applyFont="1" applyAlignment="1">
      <alignment horizontal="right"/>
    </xf>
    <xf numFmtId="1" fontId="69" fillId="0" borderId="0" xfId="0" applyNumberFormat="1" applyFont="1" applyAlignment="1">
      <alignment horizontal="right"/>
    </xf>
    <xf numFmtId="1" fontId="8" fillId="19" borderId="0" xfId="0" applyNumberFormat="1" applyFont="1" applyFill="1" applyAlignment="1">
      <alignment horizontal="right"/>
    </xf>
    <xf numFmtId="1" fontId="44" fillId="19" borderId="0" xfId="0" applyNumberFormat="1" applyFont="1" applyFill="1" applyAlignment="1">
      <alignment horizontal="right"/>
    </xf>
    <xf numFmtId="1" fontId="135" fillId="19" borderId="0" xfId="0" applyNumberFormat="1" applyFont="1" applyFill="1" applyAlignment="1">
      <alignment horizontal="right"/>
    </xf>
    <xf numFmtId="1" fontId="135" fillId="21" borderId="0" xfId="0" applyNumberFormat="1" applyFont="1" applyFill="1" applyAlignment="1">
      <alignment horizontal="right"/>
    </xf>
    <xf numFmtId="1" fontId="135" fillId="0" borderId="0" xfId="0" applyNumberFormat="1" applyFont="1" applyAlignment="1">
      <alignment horizontal="right"/>
    </xf>
    <xf numFmtId="9" fontId="135" fillId="0" borderId="0" xfId="0" applyNumberFormat="1" applyFont="1" applyAlignment="1">
      <alignment horizontal="right"/>
    </xf>
    <xf numFmtId="2" fontId="135" fillId="0" borderId="0" xfId="0" applyNumberFormat="1" applyFont="1" applyAlignment="1">
      <alignment horizontal="right"/>
    </xf>
    <xf numFmtId="168" fontId="23" fillId="14" borderId="51" xfId="0" applyNumberFormat="1" applyFont="1" applyFill="1" applyBorder="1" applyAlignment="1">
      <alignment horizontal="right" vertical="center"/>
    </xf>
    <xf numFmtId="0" fontId="136" fillId="0" borderId="0" xfId="0" applyFont="1" applyAlignment="1">
      <alignment horizontal="center" vertical="center"/>
    </xf>
    <xf numFmtId="168" fontId="47" fillId="14" borderId="42" xfId="0" applyNumberFormat="1" applyFont="1" applyFill="1" applyBorder="1" applyAlignment="1">
      <alignment horizontal="right" vertical="center"/>
    </xf>
    <xf numFmtId="44" fontId="23" fillId="14" borderId="116" xfId="1" applyFont="1" applyFill="1" applyBorder="1" applyAlignment="1">
      <alignment horizontal="right" vertical="center"/>
    </xf>
    <xf numFmtId="44" fontId="23" fillId="14" borderId="117" xfId="1" applyFont="1" applyFill="1" applyBorder="1" applyAlignment="1">
      <alignment horizontal="right" vertical="center"/>
    </xf>
    <xf numFmtId="0" fontId="114" fillId="0" borderId="9" xfId="0" applyFont="1" applyBorder="1" applyAlignment="1">
      <alignment horizontal="right" vertical="center"/>
    </xf>
    <xf numFmtId="0" fontId="85" fillId="0" borderId="0" xfId="0" applyFont="1"/>
    <xf numFmtId="164" fontId="23" fillId="22" borderId="55" xfId="0" applyNumberFormat="1" applyFont="1" applyFill="1" applyBorder="1" applyAlignment="1" applyProtection="1">
      <alignment horizontal="right" vertical="center"/>
      <protection locked="0"/>
    </xf>
    <xf numFmtId="169" fontId="23" fillId="22" borderId="55" xfId="0" applyNumberFormat="1" applyFont="1" applyFill="1" applyBorder="1" applyAlignment="1" applyProtection="1">
      <alignment horizontal="right" vertical="center"/>
      <protection locked="0"/>
    </xf>
    <xf numFmtId="44" fontId="23" fillId="22" borderId="56" xfId="1" applyFont="1" applyFill="1" applyBorder="1" applyAlignment="1">
      <alignment horizontal="right" vertical="center"/>
    </xf>
    <xf numFmtId="166" fontId="23" fillId="22" borderId="57" xfId="0" applyNumberFormat="1" applyFont="1" applyFill="1" applyBorder="1" applyAlignment="1" applyProtection="1">
      <alignment horizontal="right" vertical="center"/>
      <protection locked="0"/>
    </xf>
    <xf numFmtId="0" fontId="120" fillId="22" borderId="79" xfId="0" applyFont="1" applyFill="1" applyBorder="1" applyAlignment="1" applyProtection="1">
      <alignment horizontal="center" vertical="center" wrapText="1"/>
      <protection locked="0"/>
    </xf>
    <xf numFmtId="0" fontId="23" fillId="22" borderId="44" xfId="0" applyFont="1" applyFill="1" applyBorder="1" applyAlignment="1" applyProtection="1">
      <alignment horizontal="center" vertical="center"/>
      <protection locked="0"/>
    </xf>
    <xf numFmtId="0" fontId="40" fillId="22" borderId="37" xfId="0" applyFont="1" applyFill="1" applyBorder="1" applyAlignment="1" applyProtection="1">
      <alignment horizontal="center" vertical="center"/>
      <protection locked="0"/>
    </xf>
    <xf numFmtId="0" fontId="13" fillId="2" borderId="24" xfId="0" applyFont="1" applyFill="1" applyBorder="1" applyAlignment="1">
      <alignment horizontal="left" vertical="center"/>
    </xf>
    <xf numFmtId="49" fontId="13" fillId="2" borderId="67" xfId="0" applyNumberFormat="1" applyFont="1" applyFill="1" applyBorder="1" applyAlignment="1">
      <alignment horizontal="left" vertical="center"/>
    </xf>
    <xf numFmtId="0" fontId="11" fillId="22" borderId="4" xfId="0" applyFont="1" applyFill="1" applyBorder="1" applyAlignment="1" applyProtection="1">
      <alignment horizontal="center" vertical="center" shrinkToFit="1"/>
      <protection locked="0"/>
    </xf>
    <xf numFmtId="1" fontId="8" fillId="21" borderId="0" xfId="0" applyNumberFormat="1" applyFont="1" applyFill="1"/>
    <xf numFmtId="0" fontId="22" fillId="0" borderId="1" xfId="0" applyFont="1" applyBorder="1" applyAlignment="1">
      <alignment horizontal="center"/>
    </xf>
    <xf numFmtId="0" fontId="44" fillId="0" borderId="0" xfId="0" applyFont="1" applyAlignment="1">
      <alignment horizontal="right"/>
    </xf>
    <xf numFmtId="0" fontId="8" fillId="0" borderId="0" xfId="0" applyFont="1" applyAlignment="1">
      <alignment horizontal="right"/>
    </xf>
    <xf numFmtId="0" fontId="39" fillId="0" borderId="0" xfId="0" applyFont="1"/>
    <xf numFmtId="0" fontId="18" fillId="0" borderId="0" xfId="0" applyFont="1"/>
    <xf numFmtId="0" fontId="15" fillId="0" borderId="0" xfId="0" applyFont="1" applyAlignment="1">
      <alignment horizontal="left"/>
    </xf>
    <xf numFmtId="0" fontId="19" fillId="0" borderId="0" xfId="0" applyFont="1" applyAlignment="1">
      <alignment horizontal="left"/>
    </xf>
    <xf numFmtId="0" fontId="42" fillId="0" borderId="0" xfId="0" applyFont="1" applyAlignment="1">
      <alignment horizontal="center" vertical="center"/>
    </xf>
    <xf numFmtId="0" fontId="14" fillId="0" borderId="0" xfId="0" applyFont="1" applyAlignment="1">
      <alignment horizontal="center" vertical="center"/>
    </xf>
    <xf numFmtId="0" fontId="44" fillId="0" borderId="0" xfId="0" applyFont="1"/>
    <xf numFmtId="0" fontId="135" fillId="0" borderId="0" xfId="0" applyFont="1" applyAlignment="1">
      <alignment horizontal="right"/>
    </xf>
    <xf numFmtId="0" fontId="91" fillId="0" borderId="0" xfId="0" applyFont="1"/>
    <xf numFmtId="0" fontId="139" fillId="0" borderId="0" xfId="0" applyFont="1" applyAlignment="1">
      <alignment horizontal="left"/>
    </xf>
    <xf numFmtId="0" fontId="140" fillId="0" borderId="0" xfId="0" applyFont="1" applyAlignment="1">
      <alignment horizontal="center" textRotation="90"/>
    </xf>
    <xf numFmtId="0" fontId="140" fillId="0" borderId="0" xfId="0" applyFont="1" applyAlignment="1">
      <alignment horizontal="center"/>
    </xf>
    <xf numFmtId="0" fontId="6" fillId="0" borderId="0" xfId="0" applyFont="1"/>
    <xf numFmtId="0" fontId="40" fillId="0" borderId="0" xfId="0" applyFont="1"/>
    <xf numFmtId="1" fontId="36" fillId="0" borderId="0" xfId="0" applyNumberFormat="1" applyFont="1" applyAlignment="1">
      <alignment horizontal="right"/>
    </xf>
    <xf numFmtId="0" fontId="142" fillId="0" borderId="0" xfId="0" applyFont="1"/>
    <xf numFmtId="2" fontId="36" fillId="0" borderId="0" xfId="0" applyNumberFormat="1" applyFont="1" applyAlignment="1">
      <alignment horizontal="right"/>
    </xf>
    <xf numFmtId="1" fontId="141" fillId="0" borderId="0" xfId="0" applyNumberFormat="1" applyFont="1" applyAlignment="1">
      <alignment horizontal="right"/>
    </xf>
    <xf numFmtId="1" fontId="36" fillId="0" borderId="0" xfId="0" quotePrefix="1" applyNumberFormat="1" applyFont="1" applyAlignment="1">
      <alignment horizontal="right"/>
    </xf>
    <xf numFmtId="0" fontId="143" fillId="0" borderId="0" xfId="0" applyFont="1"/>
    <xf numFmtId="9" fontId="36" fillId="0" borderId="0" xfId="0" applyNumberFormat="1" applyFont="1" applyAlignment="1">
      <alignment horizontal="right"/>
    </xf>
    <xf numFmtId="2" fontId="141" fillId="0" borderId="0" xfId="0" applyNumberFormat="1" applyFont="1" applyAlignment="1">
      <alignment horizontal="right"/>
    </xf>
    <xf numFmtId="0" fontId="7" fillId="0" borderId="0" xfId="0" applyFont="1" applyAlignment="1">
      <alignment horizontal="left"/>
    </xf>
    <xf numFmtId="0" fontId="6" fillId="0" borderId="0" xfId="0" applyFont="1" applyAlignment="1">
      <alignment horizontal="left"/>
    </xf>
    <xf numFmtId="0" fontId="144" fillId="0" borderId="0" xfId="0" applyFont="1" applyAlignment="1">
      <alignment horizontal="left"/>
    </xf>
    <xf numFmtId="0" fontId="40" fillId="0" borderId="0" xfId="0" applyFont="1" applyAlignment="1">
      <alignment horizontal="left"/>
    </xf>
    <xf numFmtId="0" fontId="28" fillId="19" borderId="0" xfId="0" applyFont="1" applyFill="1"/>
    <xf numFmtId="0" fontId="13" fillId="19" borderId="0" xfId="0" applyFont="1" applyFill="1"/>
    <xf numFmtId="167" fontId="0" fillId="19" borderId="0" xfId="0" applyNumberFormat="1" applyFill="1"/>
    <xf numFmtId="0" fontId="27" fillId="19" borderId="0" xfId="0" applyFont="1" applyFill="1"/>
    <xf numFmtId="0" fontId="8" fillId="19" borderId="0" xfId="0" applyFont="1" applyFill="1"/>
    <xf numFmtId="0" fontId="0" fillId="19" borderId="0" xfId="0" applyFill="1"/>
    <xf numFmtId="0" fontId="8" fillId="19" borderId="0" xfId="0" applyFont="1" applyFill="1" applyAlignment="1">
      <alignment horizontal="right"/>
    </xf>
    <xf numFmtId="0" fontId="135" fillId="19" borderId="0" xfId="0" applyFont="1" applyFill="1" applyAlignment="1">
      <alignment horizontal="right"/>
    </xf>
    <xf numFmtId="1" fontId="69" fillId="19" borderId="0" xfId="0" applyNumberFormat="1" applyFont="1" applyFill="1"/>
    <xf numFmtId="1" fontId="69" fillId="19" borderId="0" xfId="0" applyNumberFormat="1" applyFont="1" applyFill="1" applyAlignment="1">
      <alignment horizontal="right"/>
    </xf>
    <xf numFmtId="0" fontId="30" fillId="19" borderId="0" xfId="0" applyFont="1" applyFill="1"/>
    <xf numFmtId="1" fontId="135" fillId="19" borderId="0" xfId="0" applyNumberFormat="1" applyFont="1" applyFill="1"/>
    <xf numFmtId="2" fontId="5" fillId="0" borderId="0" xfId="0" applyNumberFormat="1" applyFont="1"/>
    <xf numFmtId="0" fontId="40" fillId="0" borderId="0" xfId="3" applyFont="1"/>
    <xf numFmtId="0" fontId="19" fillId="0" borderId="0" xfId="3" applyFont="1"/>
    <xf numFmtId="0" fontId="16" fillId="0" borderId="0" xfId="3" applyFont="1" applyAlignment="1">
      <alignment horizontal="left"/>
    </xf>
    <xf numFmtId="0" fontId="9" fillId="0" borderId="0" xfId="3" applyFont="1" applyAlignment="1">
      <alignment horizontal="left"/>
    </xf>
    <xf numFmtId="0" fontId="6" fillId="0" borderId="0" xfId="3" applyAlignment="1">
      <alignment horizontal="left" vertical="center"/>
    </xf>
    <xf numFmtId="0" fontId="58" fillId="0" borderId="0" xfId="3" applyFont="1" applyAlignment="1">
      <alignment vertical="center"/>
    </xf>
    <xf numFmtId="0" fontId="16" fillId="0" borderId="0" xfId="3" applyFont="1" applyAlignment="1">
      <alignment horizontal="left" vertical="center"/>
    </xf>
    <xf numFmtId="0" fontId="89" fillId="0" borderId="0" xfId="0" applyFont="1"/>
    <xf numFmtId="0" fontId="88" fillId="0" borderId="0" xfId="0" applyFont="1" applyAlignment="1">
      <alignment horizontal="left"/>
    </xf>
    <xf numFmtId="0" fontId="145" fillId="0" borderId="0" xfId="0" applyFont="1"/>
    <xf numFmtId="0" fontId="19" fillId="0" borderId="0" xfId="0" applyFont="1"/>
    <xf numFmtId="0" fontId="93" fillId="0" borderId="0" xfId="0" applyFont="1" applyAlignment="1">
      <alignment horizontal="right"/>
    </xf>
    <xf numFmtId="0" fontId="90" fillId="0" borderId="0" xfId="0" applyFont="1" applyAlignment="1">
      <alignment horizontal="right"/>
    </xf>
    <xf numFmtId="0" fontId="41" fillId="0" borderId="0" xfId="0" applyFont="1"/>
    <xf numFmtId="0" fontId="20" fillId="0" borderId="0" xfId="0" applyFont="1"/>
    <xf numFmtId="0" fontId="19" fillId="0" borderId="0" xfId="0" applyFont="1" applyAlignment="1">
      <alignment horizontal="left" vertical="center"/>
    </xf>
    <xf numFmtId="0" fontId="39" fillId="0" borderId="0" xfId="0" applyFont="1" applyAlignment="1">
      <alignment horizontal="left"/>
    </xf>
    <xf numFmtId="0" fontId="42" fillId="0" borderId="0" xfId="0" applyFont="1" applyAlignment="1">
      <alignment horizontal="left" vertical="center"/>
    </xf>
    <xf numFmtId="0" fontId="92" fillId="0" borderId="0" xfId="0" applyFont="1" applyAlignment="1">
      <alignment horizontal="left"/>
    </xf>
    <xf numFmtId="167" fontId="8" fillId="0" borderId="0" xfId="0" applyNumberFormat="1" applyFont="1" applyAlignment="1">
      <alignment horizontal="right"/>
    </xf>
    <xf numFmtId="0" fontId="146" fillId="22" borderId="4" xfId="0" applyFont="1" applyFill="1" applyBorder="1" applyAlignment="1" applyProtection="1">
      <alignment vertical="center"/>
      <protection locked="0"/>
    </xf>
    <xf numFmtId="0" fontId="146" fillId="22" borderId="4" xfId="0" applyFont="1" applyFill="1" applyBorder="1" applyAlignment="1" applyProtection="1">
      <alignment horizontal="center" vertical="center"/>
      <protection locked="0"/>
    </xf>
    <xf numFmtId="0" fontId="69" fillId="0" borderId="0" xfId="0" applyFont="1" applyAlignment="1">
      <alignment horizontal="right"/>
    </xf>
    <xf numFmtId="0" fontId="147" fillId="22" borderId="4" xfId="0" applyFont="1" applyFill="1" applyBorder="1" applyAlignment="1" applyProtection="1">
      <alignment horizontal="center" vertical="center"/>
      <protection locked="0"/>
    </xf>
    <xf numFmtId="0" fontId="146" fillId="22" borderId="4" xfId="0" applyFont="1" applyFill="1" applyBorder="1" applyAlignment="1" applyProtection="1">
      <alignment horizontal="center"/>
      <protection locked="0"/>
    </xf>
    <xf numFmtId="7" fontId="146" fillId="22" borderId="4" xfId="1" applyNumberFormat="1" applyFont="1" applyFill="1" applyBorder="1" applyAlignment="1" applyProtection="1">
      <alignment vertical="center"/>
      <protection locked="0"/>
    </xf>
    <xf numFmtId="0" fontId="8" fillId="21" borderId="0" xfId="0" applyFont="1" applyFill="1"/>
    <xf numFmtId="0" fontId="148" fillId="3" borderId="0" xfId="0" applyFont="1" applyFill="1" applyAlignment="1">
      <alignment horizontal="center" vertical="center"/>
    </xf>
    <xf numFmtId="0" fontId="17" fillId="0" borderId="14" xfId="3" applyFont="1" applyBorder="1" applyAlignment="1">
      <alignment horizontal="center" vertical="center" textRotation="90" wrapText="1"/>
    </xf>
    <xf numFmtId="0" fontId="17" fillId="0" borderId="3" xfId="3" applyFont="1" applyBorder="1" applyAlignment="1">
      <alignment horizontal="center" vertical="center" textRotation="90" wrapText="1"/>
    </xf>
    <xf numFmtId="0" fontId="17" fillId="0" borderId="2" xfId="3" applyFont="1" applyBorder="1" applyAlignment="1">
      <alignment horizontal="center" vertical="center" textRotation="90" wrapText="1"/>
    </xf>
    <xf numFmtId="0" fontId="24" fillId="0" borderId="3" xfId="0" applyFont="1" applyBorder="1" applyAlignment="1">
      <alignment horizontal="center" vertical="center" textRotation="90" wrapText="1"/>
    </xf>
    <xf numFmtId="0" fontId="24" fillId="0" borderId="2" xfId="0" applyFont="1" applyBorder="1" applyAlignment="1">
      <alignment horizontal="center" vertical="center" textRotation="90" wrapText="1"/>
    </xf>
    <xf numFmtId="0" fontId="25" fillId="0" borderId="14" xfId="0" applyFont="1" applyBorder="1" applyAlignment="1">
      <alignment horizontal="center" vertical="center" textRotation="90" wrapText="1"/>
    </xf>
    <xf numFmtId="0" fontId="0" fillId="0" borderId="2" xfId="0" applyBorder="1" applyAlignment="1">
      <alignment horizontal="center" vertical="center" textRotation="90" wrapText="1"/>
    </xf>
    <xf numFmtId="0" fontId="11" fillId="8" borderId="4" xfId="3" applyFont="1" applyFill="1" applyBorder="1" applyAlignment="1">
      <alignment horizontal="center" vertical="center" wrapText="1"/>
    </xf>
    <xf numFmtId="0" fontId="34" fillId="0" borderId="24" xfId="3" applyFont="1" applyBorder="1" applyAlignment="1">
      <alignment horizontal="center" vertical="center"/>
    </xf>
    <xf numFmtId="0" fontId="34" fillId="0" borderId="52" xfId="3" applyFont="1" applyBorder="1" applyAlignment="1">
      <alignment horizontal="center" vertical="center"/>
    </xf>
    <xf numFmtId="0" fontId="34" fillId="0" borderId="20" xfId="3" applyFont="1" applyBorder="1" applyAlignment="1">
      <alignment horizontal="center" vertical="center"/>
    </xf>
    <xf numFmtId="0" fontId="11" fillId="0" borderId="24" xfId="3" applyFont="1" applyBorder="1" applyAlignment="1">
      <alignment horizontal="center" vertical="center" wrapText="1"/>
    </xf>
    <xf numFmtId="0" fontId="11" fillId="0" borderId="52" xfId="3" applyFont="1" applyBorder="1" applyAlignment="1">
      <alignment horizontal="center" vertical="center" wrapText="1"/>
    </xf>
    <xf numFmtId="0" fontId="11" fillId="0" borderId="20" xfId="3" applyFont="1" applyBorder="1" applyAlignment="1">
      <alignment horizontal="center" vertical="center" wrapText="1"/>
    </xf>
    <xf numFmtId="0" fontId="11" fillId="0" borderId="4" xfId="3" applyFont="1" applyBorder="1" applyAlignment="1">
      <alignment horizontal="center" vertical="center" wrapText="1"/>
    </xf>
    <xf numFmtId="0" fontId="38" fillId="8" borderId="24" xfId="0" applyFont="1" applyFill="1" applyBorder="1" applyAlignment="1">
      <alignment horizontal="center" vertical="center" wrapText="1"/>
    </xf>
    <xf numFmtId="0" fontId="5" fillId="8" borderId="20" xfId="0" applyFont="1" applyFill="1" applyBorder="1" applyAlignment="1">
      <alignment horizontal="center" vertical="center"/>
    </xf>
    <xf numFmtId="0" fontId="11" fillId="22" borderId="24" xfId="0" applyFont="1" applyFill="1" applyBorder="1" applyAlignment="1" applyProtection="1">
      <alignment horizontal="center" vertical="center"/>
      <protection locked="0"/>
    </xf>
    <xf numFmtId="0" fontId="0" fillId="22" borderId="20" xfId="0" applyFill="1" applyBorder="1" applyAlignment="1">
      <alignment horizontal="center"/>
    </xf>
    <xf numFmtId="0" fontId="76" fillId="0" borderId="74" xfId="0" applyFont="1" applyBorder="1" applyAlignment="1">
      <alignment horizontal="center" vertical="center"/>
    </xf>
    <xf numFmtId="0" fontId="76" fillId="0" borderId="75" xfId="0" applyFont="1" applyBorder="1" applyAlignment="1">
      <alignment horizontal="center" vertical="center"/>
    </xf>
    <xf numFmtId="0" fontId="36" fillId="0" borderId="75" xfId="0" applyFont="1" applyBorder="1" applyAlignment="1">
      <alignment horizontal="center" vertical="center"/>
    </xf>
    <xf numFmtId="0" fontId="36" fillId="0" borderId="50" xfId="0" applyFont="1" applyBorder="1" applyAlignment="1">
      <alignment horizontal="center" vertical="center"/>
    </xf>
    <xf numFmtId="44" fontId="114" fillId="0" borderId="24" xfId="0" applyNumberFormat="1" applyFont="1" applyBorder="1" applyAlignment="1">
      <alignment horizontal="center" vertical="center"/>
    </xf>
    <xf numFmtId="44" fontId="123" fillId="0" borderId="52" xfId="0" applyNumberFormat="1" applyFont="1" applyBorder="1" applyAlignment="1">
      <alignment horizontal="center" vertical="center"/>
    </xf>
    <xf numFmtId="44" fontId="123" fillId="0" borderId="20" xfId="0" applyNumberFormat="1" applyFont="1" applyBorder="1" applyAlignment="1">
      <alignment horizontal="center" vertical="center"/>
    </xf>
    <xf numFmtId="0" fontId="11" fillId="8" borderId="24" xfId="3" applyFont="1" applyFill="1" applyBorder="1" applyAlignment="1">
      <alignment horizontal="center" vertical="center" wrapText="1"/>
    </xf>
    <xf numFmtId="0" fontId="11" fillId="8" borderId="52" xfId="3" applyFont="1" applyFill="1" applyBorder="1" applyAlignment="1">
      <alignment horizontal="center" vertical="center" wrapText="1"/>
    </xf>
    <xf numFmtId="0" fontId="11" fillId="8" borderId="20" xfId="3" applyFont="1" applyFill="1" applyBorder="1" applyAlignment="1">
      <alignment horizontal="center" vertical="center" wrapText="1"/>
    </xf>
    <xf numFmtId="0" fontId="129" fillId="0" borderId="52" xfId="0" applyFont="1" applyBorder="1" applyAlignment="1">
      <alignment vertical="center"/>
    </xf>
    <xf numFmtId="0" fontId="130" fillId="0" borderId="113" xfId="0" applyFont="1" applyBorder="1" applyAlignment="1">
      <alignment vertical="center"/>
    </xf>
    <xf numFmtId="0" fontId="23" fillId="0" borderId="24" xfId="0" applyFont="1" applyBorder="1" applyAlignment="1">
      <alignment horizontal="center" vertical="center"/>
    </xf>
    <xf numFmtId="0" fontId="23" fillId="0" borderId="52" xfId="0" applyFont="1" applyBorder="1" applyAlignment="1">
      <alignment horizontal="center" vertical="center"/>
    </xf>
    <xf numFmtId="0" fontId="23" fillId="0" borderId="20" xfId="0" applyFont="1" applyBorder="1" applyAlignment="1">
      <alignment horizontal="center" vertical="center"/>
    </xf>
    <xf numFmtId="44" fontId="80" fillId="0" borderId="52" xfId="0" applyNumberFormat="1" applyFont="1" applyBorder="1" applyAlignment="1">
      <alignment horizontal="center" vertical="center"/>
    </xf>
    <xf numFmtId="0" fontId="36" fillId="0" borderId="20" xfId="0" applyFont="1" applyBorder="1" applyAlignment="1">
      <alignment horizontal="center" vertical="center"/>
    </xf>
    <xf numFmtId="44" fontId="80" fillId="0" borderId="20" xfId="0" applyNumberFormat="1" applyFont="1" applyBorder="1" applyAlignment="1">
      <alignment horizontal="center" vertical="center"/>
    </xf>
    <xf numFmtId="44" fontId="80" fillId="0" borderId="24" xfId="0" applyNumberFormat="1" applyFont="1" applyBorder="1" applyAlignment="1">
      <alignment vertical="center"/>
    </xf>
    <xf numFmtId="0" fontId="36" fillId="0" borderId="52" xfId="0" applyFont="1" applyBorder="1" applyAlignment="1">
      <alignment vertical="center"/>
    </xf>
    <xf numFmtId="0" fontId="36" fillId="0" borderId="20" xfId="0" applyFont="1" applyBorder="1" applyAlignment="1">
      <alignment vertical="center"/>
    </xf>
    <xf numFmtId="0" fontId="11" fillId="0" borderId="71" xfId="3" applyFont="1" applyBorder="1" applyAlignment="1">
      <alignment horizontal="center" vertical="center" wrapText="1"/>
    </xf>
    <xf numFmtId="0" fontId="118" fillId="12" borderId="24" xfId="0" applyFont="1" applyFill="1" applyBorder="1" applyAlignment="1">
      <alignment horizontal="center" vertical="center"/>
    </xf>
    <xf numFmtId="0" fontId="118" fillId="12" borderId="52" xfId="0" applyFont="1" applyFill="1" applyBorder="1" applyAlignment="1">
      <alignment horizontal="center" vertical="center"/>
    </xf>
    <xf numFmtId="0" fontId="36" fillId="0" borderId="52" xfId="0" applyFont="1" applyBorder="1" applyAlignment="1">
      <alignment horizontal="center"/>
    </xf>
    <xf numFmtId="0" fontId="36" fillId="0" borderId="20" xfId="0" applyFont="1" applyBorder="1" applyAlignment="1">
      <alignment horizontal="center"/>
    </xf>
    <xf numFmtId="0" fontId="55" fillId="0" borderId="23" xfId="0" applyFont="1" applyBorder="1" applyAlignment="1">
      <alignment horizontal="left" vertical="center"/>
    </xf>
    <xf numFmtId="0" fontId="55" fillId="0" borderId="8" xfId="0" applyFont="1" applyBorder="1" applyAlignment="1">
      <alignment horizontal="left" vertical="center"/>
    </xf>
    <xf numFmtId="0" fontId="54" fillId="0" borderId="93" xfId="0" applyFont="1" applyBorder="1" applyAlignment="1">
      <alignment horizontal="left" vertical="center"/>
    </xf>
    <xf numFmtId="0" fontId="54" fillId="0" borderId="28" xfId="0" applyFont="1" applyBorder="1" applyAlignment="1">
      <alignment horizontal="left" vertical="center"/>
    </xf>
    <xf numFmtId="0" fontId="54" fillId="0" borderId="92" xfId="0" applyFont="1" applyBorder="1" applyAlignment="1">
      <alignment horizontal="left" vertical="center"/>
    </xf>
    <xf numFmtId="0" fontId="54" fillId="0" borderId="35" xfId="0" applyFont="1" applyBorder="1" applyAlignment="1">
      <alignment horizontal="left" vertical="center"/>
    </xf>
    <xf numFmtId="0" fontId="54" fillId="0" borderId="5" xfId="0" applyFont="1" applyBorder="1" applyAlignment="1">
      <alignment horizontal="left" vertical="center"/>
    </xf>
    <xf numFmtId="0" fontId="54" fillId="0" borderId="6" xfId="0" applyFont="1" applyBorder="1" applyAlignment="1">
      <alignment horizontal="left" vertical="center"/>
    </xf>
    <xf numFmtId="0" fontId="114" fillId="0" borderId="17" xfId="0" applyFont="1" applyBorder="1" applyAlignment="1">
      <alignment horizontal="right" vertical="center"/>
    </xf>
    <xf numFmtId="0" fontId="0" fillId="0" borderId="8" xfId="0" applyBorder="1" applyAlignment="1">
      <alignment horizontal="right" vertical="center"/>
    </xf>
    <xf numFmtId="0" fontId="0" fillId="0" borderId="18" xfId="0" applyBorder="1" applyAlignment="1">
      <alignment horizontal="right" vertical="center"/>
    </xf>
    <xf numFmtId="44" fontId="80" fillId="12" borderId="52" xfId="0" applyNumberFormat="1" applyFont="1" applyFill="1" applyBorder="1" applyAlignment="1">
      <alignment horizontal="center" vertical="center"/>
    </xf>
    <xf numFmtId="0" fontId="36" fillId="12" borderId="20" xfId="0" applyFont="1" applyFill="1" applyBorder="1" applyAlignment="1">
      <alignment horizontal="center" vertical="center"/>
    </xf>
    <xf numFmtId="44" fontId="80" fillId="12" borderId="20" xfId="0" applyNumberFormat="1" applyFont="1" applyFill="1" applyBorder="1" applyAlignment="1">
      <alignment horizontal="center" vertical="center"/>
    </xf>
    <xf numFmtId="44" fontId="23" fillId="0" borderId="24" xfId="0" applyNumberFormat="1" applyFont="1" applyBorder="1" applyAlignment="1">
      <alignment horizontal="center" vertical="center"/>
    </xf>
    <xf numFmtId="44" fontId="23" fillId="0" borderId="52" xfId="0" applyNumberFormat="1" applyFont="1" applyBorder="1" applyAlignment="1">
      <alignment horizontal="center" vertical="center"/>
    </xf>
    <xf numFmtId="44" fontId="23" fillId="0" borderId="20" xfId="0" applyNumberFormat="1" applyFont="1" applyBorder="1" applyAlignment="1">
      <alignment horizontal="center" vertical="center"/>
    </xf>
    <xf numFmtId="44" fontId="80" fillId="12" borderId="24" xfId="0" applyNumberFormat="1" applyFont="1" applyFill="1" applyBorder="1" applyAlignment="1">
      <alignment vertical="center"/>
    </xf>
    <xf numFmtId="0" fontId="36" fillId="12" borderId="52" xfId="0" applyFont="1" applyFill="1" applyBorder="1" applyAlignment="1">
      <alignment vertical="center"/>
    </xf>
    <xf numFmtId="0" fontId="36" fillId="12" borderId="20" xfId="0" applyFont="1" applyFill="1" applyBorder="1" applyAlignment="1">
      <alignment vertical="center"/>
    </xf>
    <xf numFmtId="0" fontId="134" fillId="0" borderId="24" xfId="0" applyFont="1" applyBorder="1" applyAlignment="1">
      <alignment horizontal="center" vertical="center"/>
    </xf>
    <xf numFmtId="0" fontId="82" fillId="0" borderId="52" xfId="0" applyFont="1" applyBorder="1" applyAlignment="1">
      <alignment horizontal="center"/>
    </xf>
    <xf numFmtId="0" fontId="82" fillId="0" borderId="20" xfId="0" applyFont="1" applyBorder="1" applyAlignment="1">
      <alignment horizontal="center"/>
    </xf>
    <xf numFmtId="0" fontId="70" fillId="13" borderId="88" xfId="0" applyFont="1" applyFill="1" applyBorder="1" applyAlignment="1">
      <alignment horizontal="center" vertical="center" wrapText="1"/>
    </xf>
    <xf numFmtId="0" fontId="70" fillId="13" borderId="89" xfId="0" applyFont="1" applyFill="1" applyBorder="1" applyAlignment="1">
      <alignment horizontal="center" vertical="center" wrapText="1"/>
    </xf>
    <xf numFmtId="0" fontId="71" fillId="13" borderId="89" xfId="0" applyFont="1" applyFill="1" applyBorder="1" applyAlignment="1">
      <alignment horizontal="center" vertical="center" wrapText="1"/>
    </xf>
    <xf numFmtId="0" fontId="71" fillId="13" borderId="90" xfId="0" applyFont="1" applyFill="1" applyBorder="1" applyAlignment="1">
      <alignment horizontal="center" vertical="center" wrapText="1"/>
    </xf>
    <xf numFmtId="0" fontId="122" fillId="13" borderId="88" xfId="0" applyFont="1" applyFill="1" applyBorder="1" applyAlignment="1">
      <alignment horizontal="center" vertical="center" wrapText="1"/>
    </xf>
    <xf numFmtId="0" fontId="0" fillId="13" borderId="91" xfId="0" applyFill="1" applyBorder="1" applyAlignment="1">
      <alignment horizontal="center" vertical="center" wrapText="1"/>
    </xf>
    <xf numFmtId="0" fontId="114" fillId="0" borderId="74" xfId="0" applyFont="1" applyBorder="1" applyAlignment="1">
      <alignment horizontal="center"/>
    </xf>
    <xf numFmtId="0" fontId="114" fillId="0" borderId="75" xfId="0" applyFont="1" applyBorder="1" applyAlignment="1">
      <alignment horizontal="center"/>
    </xf>
    <xf numFmtId="0" fontId="114" fillId="0" borderId="50" xfId="0" applyFont="1" applyBorder="1" applyAlignment="1">
      <alignment horizontal="center"/>
    </xf>
    <xf numFmtId="0" fontId="54" fillId="0" borderId="115" xfId="0" applyFont="1" applyBorder="1" applyAlignment="1">
      <alignment horizontal="left" vertical="center"/>
    </xf>
    <xf numFmtId="0" fontId="54" fillId="0" borderId="41" xfId="0" applyFont="1" applyBorder="1" applyAlignment="1">
      <alignment horizontal="left" vertical="center"/>
    </xf>
    <xf numFmtId="0" fontId="23" fillId="0" borderId="94" xfId="0" applyFont="1" applyBorder="1" applyAlignment="1">
      <alignment horizontal="left" vertical="center"/>
    </xf>
    <xf numFmtId="0" fontId="23" fillId="0" borderId="95" xfId="0" applyFont="1" applyBorder="1" applyAlignment="1">
      <alignment horizontal="left" vertical="center"/>
    </xf>
    <xf numFmtId="0" fontId="23" fillId="0" borderId="96" xfId="0" applyFont="1" applyBorder="1" applyAlignment="1">
      <alignment horizontal="left" vertical="center"/>
    </xf>
    <xf numFmtId="0" fontId="119" fillId="12" borderId="72" xfId="0" applyFont="1" applyFill="1" applyBorder="1" applyAlignment="1">
      <alignment horizontal="center" vertical="center" wrapText="1"/>
    </xf>
    <xf numFmtId="0" fontId="0" fillId="0" borderId="73" xfId="0" applyBorder="1" applyAlignment="1">
      <alignment horizontal="center" vertical="center" wrapText="1"/>
    </xf>
    <xf numFmtId="0" fontId="0" fillId="0" borderId="30" xfId="0" applyBorder="1" applyAlignment="1">
      <alignment horizontal="center" vertical="center" wrapText="1"/>
    </xf>
    <xf numFmtId="0" fontId="0" fillId="0" borderId="74" xfId="0" applyBorder="1" applyAlignment="1">
      <alignment horizontal="center" vertical="center" wrapText="1"/>
    </xf>
    <xf numFmtId="0" fontId="0" fillId="0" borderId="75" xfId="0" applyBorder="1" applyAlignment="1">
      <alignment horizontal="center" vertical="center" wrapText="1"/>
    </xf>
    <xf numFmtId="0" fontId="0" fillId="0" borderId="76" xfId="0" applyBorder="1" applyAlignment="1">
      <alignment horizontal="center" vertical="center" wrapText="1"/>
    </xf>
    <xf numFmtId="0" fontId="120" fillId="13" borderId="77" xfId="0" applyFont="1" applyFill="1" applyBorder="1" applyAlignment="1">
      <alignment horizontal="center" vertical="center" wrapText="1"/>
    </xf>
    <xf numFmtId="0" fontId="36" fillId="13" borderId="78" xfId="0" applyFont="1" applyFill="1" applyBorder="1" applyAlignment="1">
      <alignment horizontal="center" vertical="center" wrapText="1"/>
    </xf>
    <xf numFmtId="0" fontId="54" fillId="0" borderId="17" xfId="0" applyFont="1" applyBorder="1" applyAlignment="1">
      <alignment horizontal="left" vertical="center"/>
    </xf>
    <xf numFmtId="0" fontId="54" fillId="0" borderId="18" xfId="0" applyFont="1" applyBorder="1" applyAlignment="1">
      <alignment horizontal="left" vertical="center"/>
    </xf>
    <xf numFmtId="0" fontId="76" fillId="13" borderId="77" xfId="0" applyFont="1" applyFill="1" applyBorder="1" applyAlignment="1">
      <alignment horizontal="center" vertical="center" wrapText="1"/>
    </xf>
    <xf numFmtId="0" fontId="76" fillId="13" borderId="86" xfId="0" applyFont="1" applyFill="1" applyBorder="1" applyAlignment="1">
      <alignment horizontal="center" vertical="center" wrapText="1"/>
    </xf>
    <xf numFmtId="0" fontId="79" fillId="13" borderId="86" xfId="0" applyFont="1" applyFill="1" applyBorder="1" applyAlignment="1">
      <alignment horizontal="center" vertical="center" wrapText="1"/>
    </xf>
    <xf numFmtId="0" fontId="79" fillId="13" borderId="87" xfId="0" applyFont="1" applyFill="1" applyBorder="1" applyAlignment="1">
      <alignment horizontal="center" vertical="center" wrapText="1"/>
    </xf>
    <xf numFmtId="44" fontId="23" fillId="20" borderId="4" xfId="0" applyNumberFormat="1" applyFont="1" applyFill="1" applyBorder="1" applyAlignment="1">
      <alignment horizontal="center" vertical="center"/>
    </xf>
    <xf numFmtId="44" fontId="23" fillId="20" borderId="20" xfId="0" applyNumberFormat="1" applyFont="1" applyFill="1" applyBorder="1" applyAlignment="1">
      <alignment horizontal="center" vertical="center"/>
    </xf>
    <xf numFmtId="0" fontId="98" fillId="12" borderId="81" xfId="0" applyFont="1" applyFill="1" applyBorder="1" applyAlignment="1">
      <alignment horizontal="center" vertical="center"/>
    </xf>
    <xf numFmtId="0" fontId="98" fillId="12" borderId="82" xfId="0" applyFont="1" applyFill="1" applyBorder="1" applyAlignment="1">
      <alignment horizontal="center" vertical="center"/>
    </xf>
    <xf numFmtId="0" fontId="98" fillId="12" borderId="83" xfId="0" applyFont="1" applyFill="1" applyBorder="1" applyAlignment="1">
      <alignment horizontal="center" vertical="center"/>
    </xf>
    <xf numFmtId="0" fontId="112" fillId="12" borderId="84" xfId="0" applyFont="1" applyFill="1" applyBorder="1" applyAlignment="1">
      <alignment horizontal="center" vertical="center"/>
    </xf>
    <xf numFmtId="0" fontId="121" fillId="12" borderId="3" xfId="0" applyFont="1" applyFill="1" applyBorder="1" applyAlignment="1">
      <alignment horizontal="center" vertical="center"/>
    </xf>
    <xf numFmtId="0" fontId="121" fillId="12" borderId="85" xfId="0" applyFont="1" applyFill="1" applyBorder="1" applyAlignment="1">
      <alignment horizontal="center" vertical="center"/>
    </xf>
    <xf numFmtId="0" fontId="23" fillId="12" borderId="24" xfId="0" applyFont="1" applyFill="1" applyBorder="1" applyAlignment="1">
      <alignment horizontal="center" vertical="center"/>
    </xf>
    <xf numFmtId="0" fontId="23" fillId="12" borderId="52" xfId="0" applyFont="1" applyFill="1" applyBorder="1" applyAlignment="1">
      <alignment horizontal="center" vertical="center"/>
    </xf>
    <xf numFmtId="0" fontId="23" fillId="12" borderId="20" xfId="0" applyFont="1" applyFill="1" applyBorder="1" applyAlignment="1">
      <alignment horizontal="center" vertical="center"/>
    </xf>
    <xf numFmtId="0" fontId="126" fillId="0" borderId="0" xfId="0" applyFont="1" applyAlignment="1">
      <alignment horizontal="center" vertical="center" wrapText="1"/>
    </xf>
    <xf numFmtId="0" fontId="36" fillId="0" borderId="0" xfId="0" applyFont="1" applyAlignment="1">
      <alignment horizontal="center" vertical="center" wrapText="1"/>
    </xf>
    <xf numFmtId="0" fontId="36" fillId="0" borderId="0" xfId="0" applyFont="1" applyAlignment="1">
      <alignment horizontal="center"/>
    </xf>
    <xf numFmtId="0" fontId="76" fillId="0" borderId="23" xfId="0" applyFont="1" applyBorder="1" applyAlignment="1">
      <alignment horizontal="center" vertical="center"/>
    </xf>
    <xf numFmtId="0" fontId="76" fillId="0" borderId="8" xfId="0" applyFont="1" applyBorder="1" applyAlignment="1">
      <alignment horizontal="center" vertical="center"/>
    </xf>
    <xf numFmtId="0" fontId="76" fillId="0" borderId="102" xfId="0" applyFont="1" applyBorder="1" applyAlignment="1">
      <alignment horizontal="center" vertical="center"/>
    </xf>
    <xf numFmtId="0" fontId="76" fillId="0" borderId="103" xfId="0" applyFont="1" applyBorder="1" applyAlignment="1">
      <alignment horizontal="center" vertical="center"/>
    </xf>
    <xf numFmtId="0" fontId="76" fillId="0" borderId="104" xfId="0" applyFont="1" applyBorder="1" applyAlignment="1">
      <alignment horizontal="center" vertical="center"/>
    </xf>
    <xf numFmtId="0" fontId="76" fillId="0" borderId="105" xfId="0" applyFont="1" applyBorder="1" applyAlignment="1">
      <alignment horizontal="center" vertical="center"/>
    </xf>
    <xf numFmtId="0" fontId="124" fillId="0" borderId="97" xfId="0" applyFont="1" applyBorder="1" applyAlignment="1">
      <alignment horizontal="center" vertical="center" wrapText="1"/>
    </xf>
    <xf numFmtId="0" fontId="75" fillId="0" borderId="40" xfId="0" applyFont="1" applyBorder="1" applyAlignment="1">
      <alignment horizontal="center" vertical="center" wrapText="1"/>
    </xf>
    <xf numFmtId="0" fontId="75" fillId="0" borderId="98" xfId="0" applyFont="1" applyBorder="1" applyAlignment="1">
      <alignment horizontal="center" vertical="center" wrapText="1"/>
    </xf>
    <xf numFmtId="0" fontId="75" fillId="0" borderId="22" xfId="0" applyFont="1" applyBorder="1" applyAlignment="1">
      <alignment horizontal="center" vertical="center" wrapText="1"/>
    </xf>
    <xf numFmtId="0" fontId="75" fillId="0" borderId="99" xfId="0" applyFont="1" applyBorder="1" applyAlignment="1">
      <alignment horizontal="center" vertical="center" wrapText="1"/>
    </xf>
    <xf numFmtId="0" fontId="75" fillId="0" borderId="100" xfId="0" applyFont="1" applyBorder="1" applyAlignment="1">
      <alignment horizontal="center" vertical="center" wrapText="1"/>
    </xf>
    <xf numFmtId="0" fontId="76" fillId="22" borderId="24" xfId="0" applyFont="1" applyFill="1" applyBorder="1" applyAlignment="1" applyProtection="1">
      <alignment horizontal="center" vertical="center" wrapText="1"/>
      <protection locked="0"/>
    </xf>
    <xf numFmtId="0" fontId="76" fillId="22" borderId="52" xfId="0" applyFont="1" applyFill="1" applyBorder="1" applyAlignment="1" applyProtection="1">
      <alignment horizontal="center" vertical="center" wrapText="1"/>
      <protection locked="0"/>
    </xf>
    <xf numFmtId="0" fontId="79" fillId="22" borderId="52" xfId="0" applyFont="1" applyFill="1" applyBorder="1" applyAlignment="1">
      <alignment horizontal="center" vertical="center" wrapText="1"/>
    </xf>
    <xf numFmtId="0" fontId="120" fillId="22" borderId="79" xfId="0" applyFont="1" applyFill="1" applyBorder="1" applyAlignment="1" applyProtection="1">
      <alignment horizontal="center" vertical="center" wrapText="1"/>
      <protection locked="0"/>
    </xf>
    <xf numFmtId="0" fontId="36" fillId="22" borderId="20" xfId="0" applyFont="1" applyFill="1" applyBorder="1" applyAlignment="1">
      <alignment horizontal="center" vertical="center" wrapText="1"/>
    </xf>
    <xf numFmtId="0" fontId="47" fillId="22" borderId="80" xfId="0" applyFont="1" applyFill="1" applyBorder="1" applyAlignment="1" applyProtection="1">
      <alignment horizontal="center" vertical="center"/>
      <protection locked="0"/>
    </xf>
    <xf numFmtId="0" fontId="0" fillId="22" borderId="28" xfId="0" applyFill="1" applyBorder="1" applyAlignment="1">
      <alignment horizontal="center" vertical="center"/>
    </xf>
    <xf numFmtId="0" fontId="53" fillId="0" borderId="38" xfId="0" applyFont="1" applyBorder="1" applyAlignment="1">
      <alignment horizontal="center" vertical="center"/>
    </xf>
    <xf numFmtId="0" fontId="0" fillId="0" borderId="39" xfId="0" applyBorder="1" applyAlignment="1">
      <alignment horizontal="center" vertical="center"/>
    </xf>
    <xf numFmtId="0" fontId="125" fillId="0" borderId="81" xfId="0" applyFont="1" applyBorder="1" applyAlignment="1">
      <alignment horizontal="center" vertical="top"/>
    </xf>
    <xf numFmtId="0" fontId="0" fillId="0" borderId="82" xfId="0" applyBorder="1" applyAlignment="1">
      <alignment horizontal="center" vertical="top"/>
    </xf>
    <xf numFmtId="0" fontId="0" fillId="0" borderId="83" xfId="0" applyBorder="1" applyAlignment="1">
      <alignment horizontal="center" vertical="top"/>
    </xf>
    <xf numFmtId="0" fontId="0" fillId="0" borderId="74" xfId="0" applyBorder="1" applyAlignment="1">
      <alignment horizontal="center" vertical="top"/>
    </xf>
    <xf numFmtId="0" fontId="0" fillId="0" borderId="75" xfId="0" applyBorder="1" applyAlignment="1">
      <alignment horizontal="center" vertical="top"/>
    </xf>
    <xf numFmtId="0" fontId="0" fillId="0" borderId="101" xfId="0" applyBorder="1" applyAlignment="1">
      <alignment horizontal="center" vertical="top"/>
    </xf>
    <xf numFmtId="0" fontId="36" fillId="0" borderId="52" xfId="0" applyFont="1" applyBorder="1" applyAlignment="1">
      <alignment horizontal="center" vertical="center" wrapText="1"/>
    </xf>
    <xf numFmtId="0" fontId="36" fillId="0" borderId="20" xfId="0" applyFont="1" applyBorder="1" applyAlignment="1">
      <alignment horizontal="center" vertical="center" wrapText="1"/>
    </xf>
    <xf numFmtId="0" fontId="137" fillId="0" borderId="114" xfId="0" applyFont="1" applyBorder="1" applyAlignment="1">
      <alignment vertical="top"/>
    </xf>
    <xf numFmtId="0" fontId="138" fillId="0" borderId="105" xfId="0" applyFont="1" applyBorder="1" applyAlignment="1">
      <alignment vertical="top"/>
    </xf>
    <xf numFmtId="0" fontId="133" fillId="0" borderId="17" xfId="0" applyFont="1" applyBorder="1" applyAlignment="1">
      <alignment horizontal="left" vertical="center"/>
    </xf>
    <xf numFmtId="0" fontId="0" fillId="0" borderId="8" xfId="0" applyBorder="1" applyAlignment="1">
      <alignment horizontal="left" vertical="center"/>
    </xf>
    <xf numFmtId="0" fontId="0" fillId="0" borderId="18" xfId="0" applyBorder="1" applyAlignment="1">
      <alignment horizontal="left" vertical="center"/>
    </xf>
    <xf numFmtId="0" fontId="22" fillId="16" borderId="17" xfId="0" applyFont="1" applyFill="1" applyBorder="1" applyAlignment="1">
      <alignment horizontal="left" vertical="center"/>
    </xf>
    <xf numFmtId="0" fontId="74" fillId="8" borderId="103" xfId="0" applyFont="1" applyFill="1" applyBorder="1" applyAlignment="1">
      <alignment horizontal="center" vertical="center" wrapText="1"/>
    </xf>
    <xf numFmtId="0" fontId="0" fillId="0" borderId="105" xfId="0" applyBorder="1" applyAlignment="1">
      <alignment horizontal="center" vertical="center" wrapText="1"/>
    </xf>
    <xf numFmtId="0" fontId="131" fillId="0" borderId="0" xfId="0" applyFont="1" applyAlignment="1">
      <alignment horizontal="left" vertical="center" wrapText="1"/>
    </xf>
    <xf numFmtId="0" fontId="132" fillId="0" borderId="0" xfId="0" applyFont="1" applyAlignment="1">
      <alignment horizontal="left" wrapText="1"/>
    </xf>
    <xf numFmtId="0" fontId="11" fillId="0" borderId="63" xfId="3" applyFont="1" applyBorder="1" applyAlignment="1">
      <alignment horizontal="center" vertical="center" wrapText="1"/>
    </xf>
    <xf numFmtId="0" fontId="31" fillId="0" borderId="24" xfId="0" applyFont="1" applyBorder="1" applyAlignment="1">
      <alignment horizontal="center" vertical="center"/>
    </xf>
    <xf numFmtId="0" fontId="47" fillId="15" borderId="17" xfId="0" applyFont="1" applyFill="1" applyBorder="1" applyAlignment="1">
      <alignment horizontal="center" vertical="center" wrapText="1" readingOrder="1"/>
    </xf>
    <xf numFmtId="0" fontId="0" fillId="15" borderId="8" xfId="0" applyFill="1" applyBorder="1" applyAlignment="1">
      <alignment horizontal="center" vertical="center" wrapText="1" readingOrder="1"/>
    </xf>
    <xf numFmtId="0" fontId="0" fillId="0" borderId="18" xfId="0" applyBorder="1" applyAlignment="1">
      <alignment horizontal="center" vertical="center" wrapText="1" readingOrder="1"/>
    </xf>
    <xf numFmtId="0" fontId="23" fillId="0" borderId="106" xfId="0" applyFont="1" applyBorder="1" applyAlignment="1">
      <alignment horizontal="center" vertical="center"/>
    </xf>
    <xf numFmtId="0" fontId="0" fillId="0" borderId="30" xfId="0" applyBorder="1" applyAlignment="1">
      <alignment horizontal="center"/>
    </xf>
    <xf numFmtId="0" fontId="23" fillId="0" borderId="73" xfId="0" applyFont="1" applyBorder="1" applyAlignment="1">
      <alignment horizontal="center" vertical="center"/>
    </xf>
    <xf numFmtId="0" fontId="0" fillId="0" borderId="73" xfId="0" applyBorder="1" applyAlignment="1">
      <alignment horizontal="center"/>
    </xf>
    <xf numFmtId="0" fontId="33" fillId="0" borderId="107" xfId="0" applyFont="1" applyBorder="1" applyAlignment="1">
      <alignment horizontal="center" vertical="center"/>
    </xf>
    <xf numFmtId="0" fontId="33" fillId="0" borderId="108" xfId="0" applyFont="1" applyBorder="1" applyAlignment="1">
      <alignment horizontal="center" vertical="center"/>
    </xf>
    <xf numFmtId="0" fontId="33" fillId="6" borderId="109" xfId="0" applyFont="1" applyFill="1" applyBorder="1" applyAlignment="1" applyProtection="1">
      <alignment horizontal="center" vertical="center"/>
      <protection locked="0"/>
    </xf>
    <xf numFmtId="0" fontId="33" fillId="6" borderId="87" xfId="0" applyFont="1" applyFill="1" applyBorder="1" applyAlignment="1" applyProtection="1">
      <alignment horizontal="center" vertical="center"/>
      <protection locked="0"/>
    </xf>
    <xf numFmtId="0" fontId="33" fillId="6" borderId="110" xfId="0" applyFont="1" applyFill="1" applyBorder="1" applyAlignment="1" applyProtection="1">
      <alignment horizontal="center" vertical="center"/>
      <protection locked="0"/>
    </xf>
    <xf numFmtId="0" fontId="33" fillId="6" borderId="111" xfId="0" applyFont="1" applyFill="1" applyBorder="1" applyAlignment="1" applyProtection="1">
      <alignment horizontal="center" vertical="center"/>
      <protection locked="0"/>
    </xf>
    <xf numFmtId="44" fontId="23" fillId="0" borderId="17" xfId="0" applyNumberFormat="1" applyFont="1" applyBorder="1" applyAlignment="1">
      <alignment horizontal="center" vertical="center"/>
    </xf>
    <xf numFmtId="0" fontId="0" fillId="0" borderId="8" xfId="0" applyBorder="1" applyAlignment="1">
      <alignment horizontal="center" vertical="center"/>
    </xf>
    <xf numFmtId="0" fontId="0" fillId="0" borderId="18" xfId="0" applyBorder="1" applyAlignment="1">
      <alignment horizontal="center" vertical="center"/>
    </xf>
    <xf numFmtId="0" fontId="127" fillId="6" borderId="0" xfId="5" applyFont="1" applyFill="1" applyAlignment="1">
      <alignment horizontal="center"/>
    </xf>
    <xf numFmtId="14" fontId="87" fillId="13" borderId="3" xfId="5" applyNumberFormat="1" applyFill="1" applyBorder="1" applyAlignment="1">
      <alignment horizontal="center" vertical="center"/>
    </xf>
    <xf numFmtId="0" fontId="87" fillId="13" borderId="3" xfId="5" applyFill="1" applyBorder="1" applyAlignment="1">
      <alignment horizontal="center" vertical="center"/>
    </xf>
    <xf numFmtId="0" fontId="87" fillId="13" borderId="3" xfId="5" applyFill="1" applyBorder="1" applyAlignment="1">
      <alignment horizontal="left" vertical="center"/>
    </xf>
    <xf numFmtId="0" fontId="87" fillId="13" borderId="3" xfId="5" applyFill="1" applyBorder="1" applyAlignment="1">
      <alignment horizontal="left"/>
    </xf>
    <xf numFmtId="0" fontId="0" fillId="0" borderId="3" xfId="0" applyBorder="1"/>
    <xf numFmtId="0" fontId="87" fillId="7" borderId="3" xfId="5" applyFill="1" applyBorder="1" applyAlignment="1" applyProtection="1">
      <alignment horizontal="left" vertical="center"/>
      <protection locked="0"/>
    </xf>
    <xf numFmtId="14" fontId="87" fillId="7" borderId="3" xfId="5" applyNumberFormat="1" applyFill="1" applyBorder="1" applyAlignment="1" applyProtection="1">
      <alignment horizontal="center" vertical="center"/>
      <protection locked="0"/>
    </xf>
    <xf numFmtId="0" fontId="87" fillId="7" borderId="39" xfId="5" applyFill="1" applyBorder="1" applyAlignment="1" applyProtection="1">
      <alignment horizontal="left" vertical="center" wrapText="1"/>
      <protection locked="0"/>
    </xf>
    <xf numFmtId="0" fontId="87" fillId="7" borderId="40" xfId="5" applyFill="1" applyBorder="1" applyAlignment="1" applyProtection="1">
      <alignment horizontal="left" vertical="center" wrapText="1"/>
      <protection locked="0"/>
    </xf>
    <xf numFmtId="0" fontId="87" fillId="7" borderId="0" xfId="5" applyFill="1" applyAlignment="1" applyProtection="1">
      <alignment horizontal="left" vertical="center"/>
      <protection locked="0"/>
    </xf>
    <xf numFmtId="0" fontId="87" fillId="7" borderId="22" xfId="5" applyFill="1" applyBorder="1" applyAlignment="1" applyProtection="1">
      <alignment horizontal="left" vertical="center"/>
      <protection locked="0"/>
    </xf>
    <xf numFmtId="0" fontId="87" fillId="7" borderId="21" xfId="5" applyFill="1" applyBorder="1" applyAlignment="1" applyProtection="1">
      <alignment horizontal="left" vertical="center" wrapText="1"/>
      <protection locked="0"/>
    </xf>
    <xf numFmtId="0" fontId="87" fillId="7" borderId="0" xfId="5" applyFill="1" applyAlignment="1" applyProtection="1">
      <alignment horizontal="left" vertical="center" wrapText="1"/>
      <protection locked="0"/>
    </xf>
    <xf numFmtId="0" fontId="87" fillId="7" borderId="22" xfId="5" applyFill="1" applyBorder="1" applyAlignment="1" applyProtection="1">
      <alignment horizontal="left" vertical="center" wrapText="1"/>
      <protection locked="0"/>
    </xf>
    <xf numFmtId="172" fontId="87" fillId="7" borderId="112" xfId="5" applyNumberFormat="1" applyFill="1" applyBorder="1" applyAlignment="1" applyProtection="1">
      <alignment horizontal="left" vertical="center"/>
      <protection locked="0"/>
    </xf>
    <xf numFmtId="0" fontId="87" fillId="7" borderId="112" xfId="5" applyFill="1" applyBorder="1" applyAlignment="1" applyProtection="1">
      <alignment horizontal="left" vertical="center"/>
      <protection locked="0"/>
    </xf>
    <xf numFmtId="0" fontId="87" fillId="7" borderId="74" xfId="5" applyFill="1" applyBorder="1" applyAlignment="1" applyProtection="1">
      <alignment horizontal="left" vertical="center"/>
      <protection locked="0"/>
    </xf>
    <xf numFmtId="0" fontId="87" fillId="7" borderId="75" xfId="5" applyFill="1" applyBorder="1" applyAlignment="1" applyProtection="1">
      <alignment horizontal="left" vertical="center"/>
      <protection locked="0"/>
    </xf>
    <xf numFmtId="0" fontId="87" fillId="7" borderId="50" xfId="5" applyFill="1" applyBorder="1" applyAlignment="1" applyProtection="1">
      <alignment horizontal="left" vertical="center"/>
      <protection locked="0"/>
    </xf>
    <xf numFmtId="0" fontId="87" fillId="7" borderId="74" xfId="5" applyFill="1" applyBorder="1" applyAlignment="1" applyProtection="1">
      <alignment horizontal="left" vertical="center" wrapText="1"/>
      <protection locked="0"/>
    </xf>
    <xf numFmtId="0" fontId="87" fillId="7" borderId="75" xfId="5" applyFill="1" applyBorder="1" applyAlignment="1" applyProtection="1">
      <alignment horizontal="left" vertical="center" wrapText="1"/>
      <protection locked="0"/>
    </xf>
    <xf numFmtId="0" fontId="87" fillId="7" borderId="50" xfId="5" applyFill="1" applyBorder="1" applyAlignment="1" applyProtection="1">
      <alignment horizontal="left" vertical="center" wrapText="1"/>
      <protection locked="0"/>
    </xf>
    <xf numFmtId="0" fontId="87" fillId="0" borderId="0" xfId="5" applyAlignment="1">
      <alignment horizontal="left" vertical="center"/>
    </xf>
    <xf numFmtId="0" fontId="108" fillId="0" borderId="0" xfId="5" applyFont="1" applyAlignment="1">
      <alignment horizontal="center"/>
    </xf>
    <xf numFmtId="0" fontId="87" fillId="7" borderId="21" xfId="5" applyFill="1" applyBorder="1" applyAlignment="1" applyProtection="1">
      <alignment horizontal="left" vertical="top" wrapText="1"/>
      <protection locked="0"/>
    </xf>
    <xf numFmtId="0" fontId="87" fillId="7" borderId="0" xfId="5" applyFill="1" applyAlignment="1" applyProtection="1">
      <alignment horizontal="left" vertical="top" wrapText="1"/>
      <protection locked="0"/>
    </xf>
    <xf numFmtId="0" fontId="87" fillId="7" borderId="22" xfId="5" applyFill="1" applyBorder="1" applyAlignment="1" applyProtection="1">
      <alignment horizontal="left" vertical="top" wrapText="1"/>
      <protection locked="0"/>
    </xf>
    <xf numFmtId="0" fontId="87" fillId="7" borderId="74" xfId="5" applyFill="1" applyBorder="1" applyAlignment="1" applyProtection="1">
      <alignment horizontal="left" vertical="top" wrapText="1"/>
      <protection locked="0"/>
    </xf>
    <xf numFmtId="0" fontId="87" fillId="7" borderId="75" xfId="5" applyFill="1" applyBorder="1" applyAlignment="1" applyProtection="1">
      <alignment horizontal="left" vertical="top" wrapText="1"/>
      <protection locked="0"/>
    </xf>
    <xf numFmtId="0" fontId="87" fillId="7" borderId="50" xfId="5" applyFill="1" applyBorder="1" applyAlignment="1" applyProtection="1">
      <alignment horizontal="left" vertical="top" wrapText="1"/>
      <protection locked="0"/>
    </xf>
    <xf numFmtId="0" fontId="87" fillId="0" borderId="0" xfId="5" applyAlignment="1">
      <alignment horizontal="center"/>
    </xf>
    <xf numFmtId="0" fontId="128" fillId="0" borderId="0" xfId="5" applyFont="1" applyAlignment="1">
      <alignment horizontal="left" vertical="center"/>
    </xf>
    <xf numFmtId="0" fontId="87" fillId="13" borderId="3" xfId="5" applyFill="1" applyBorder="1" applyAlignment="1">
      <alignment horizontal="center" wrapText="1"/>
    </xf>
    <xf numFmtId="0" fontId="87" fillId="13" borderId="3" xfId="5" applyFill="1" applyBorder="1" applyAlignment="1">
      <alignment horizontal="center"/>
    </xf>
    <xf numFmtId="0" fontId="87" fillId="7" borderId="3" xfId="5" applyFill="1" applyBorder="1" applyAlignment="1" applyProtection="1">
      <alignment horizontal="left"/>
      <protection locked="0"/>
    </xf>
    <xf numFmtId="0" fontId="1" fillId="7" borderId="3" xfId="5" applyFont="1" applyFill="1" applyBorder="1" applyAlignment="1" applyProtection="1">
      <alignment horizontal="left" vertical="center"/>
      <protection locked="0"/>
    </xf>
    <xf numFmtId="0" fontId="1" fillId="7" borderId="38" xfId="5" applyFont="1" applyFill="1" applyBorder="1" applyAlignment="1" applyProtection="1">
      <alignment horizontal="left" vertical="center" wrapText="1"/>
      <protection locked="0"/>
    </xf>
    <xf numFmtId="0" fontId="1" fillId="7" borderId="21" xfId="5" applyFont="1" applyFill="1" applyBorder="1" applyAlignment="1" applyProtection="1">
      <alignment horizontal="left" vertical="center"/>
      <protection locked="0"/>
    </xf>
    <xf numFmtId="172" fontId="1" fillId="7" borderId="112" xfId="5" applyNumberFormat="1" applyFont="1" applyFill="1" applyBorder="1" applyAlignment="1" applyProtection="1">
      <alignment horizontal="left" vertical="center"/>
      <protection locked="0"/>
    </xf>
    <xf numFmtId="0" fontId="1" fillId="7" borderId="112" xfId="5" applyFont="1" applyFill="1" applyBorder="1" applyAlignment="1" applyProtection="1">
      <alignment horizontal="left" vertical="center"/>
      <protection locked="0"/>
    </xf>
  </cellXfs>
  <cellStyles count="10">
    <cellStyle name="Currency" xfId="1" builtinId="4"/>
    <cellStyle name="Currency 2" xfId="2" xr:uid="{00000000-0005-0000-0000-000001000000}"/>
    <cellStyle name="Normal" xfId="0" builtinId="0"/>
    <cellStyle name="Normal 2" xfId="3" xr:uid="{00000000-0005-0000-0000-000003000000}"/>
    <cellStyle name="Normal 2 2" xfId="4" xr:uid="{00000000-0005-0000-0000-000004000000}"/>
    <cellStyle name="Normal 3" xfId="5" xr:uid="{00000000-0005-0000-0000-000005000000}"/>
    <cellStyle name="Normal 3 2" xfId="9" xr:uid="{75837D61-8DFC-45E3-B72F-7910A0E88A39}"/>
    <cellStyle name="Normal 4" xfId="6" xr:uid="{00000000-0005-0000-0000-000006000000}"/>
    <cellStyle name="Percent" xfId="7" builtinId="5"/>
    <cellStyle name="Percent 2" xfId="8" xr:uid="{00000000-0005-0000-0000-000008000000}"/>
  </cellStyles>
  <dxfs count="15">
    <dxf>
      <font>
        <color theme="0"/>
      </font>
    </dxf>
    <dxf>
      <font>
        <color theme="0"/>
      </font>
    </dxf>
    <dxf>
      <font>
        <color theme="0"/>
      </font>
    </dxf>
    <dxf>
      <font>
        <color theme="6" tint="0.39994506668294322"/>
      </font>
    </dxf>
    <dxf>
      <font>
        <color theme="4" tint="0.39994506668294322"/>
      </font>
    </dxf>
    <dxf>
      <font>
        <color theme="0"/>
      </font>
    </dxf>
    <dxf>
      <font>
        <color theme="0"/>
      </font>
    </dxf>
    <dxf>
      <font>
        <color theme="6" tint="0.39994506668294322"/>
      </font>
    </dxf>
    <dxf>
      <font>
        <color theme="0"/>
      </font>
    </dxf>
    <dxf>
      <font>
        <color theme="6" tint="0.39994506668294322"/>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6</xdr:col>
      <xdr:colOff>43543</xdr:colOff>
      <xdr:row>2</xdr:row>
      <xdr:rowOff>111579</xdr:rowOff>
    </xdr:from>
    <xdr:to>
      <xdr:col>6</xdr:col>
      <xdr:colOff>428625</xdr:colOff>
      <xdr:row>2</xdr:row>
      <xdr:rowOff>111580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5844268" y="435429"/>
          <a:ext cx="385082" cy="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951768</xdr:colOff>
      <xdr:row>158</xdr:row>
      <xdr:rowOff>190500</xdr:rowOff>
    </xdr:from>
    <xdr:to>
      <xdr:col>7</xdr:col>
      <xdr:colOff>1044466</xdr:colOff>
      <xdr:row>159</xdr:row>
      <xdr:rowOff>131885</xdr:rowOff>
    </xdr:to>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V="1">
          <a:off x="9116992" y="33232397"/>
          <a:ext cx="92698" cy="243557"/>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447676</xdr:colOff>
      <xdr:row>15</xdr:row>
      <xdr:rowOff>58138</xdr:rowOff>
    </xdr:from>
    <xdr:to>
      <xdr:col>8</xdr:col>
      <xdr:colOff>1127565</xdr:colOff>
      <xdr:row>26</xdr:row>
      <xdr:rowOff>171453</xdr:rowOff>
    </xdr:to>
    <xdr:cxnSp macro="">
      <xdr:nvCxnSpPr>
        <xdr:cNvPr id="11" name="Connector: Elbow 10">
          <a:extLst>
            <a:ext uri="{FF2B5EF4-FFF2-40B4-BE49-F238E27FC236}">
              <a16:creationId xmlns:a16="http://schemas.microsoft.com/office/drawing/2014/main" id="{00000000-0008-0000-0400-00000B000000}"/>
            </a:ext>
          </a:extLst>
        </xdr:cNvPr>
        <xdr:cNvCxnSpPr/>
      </xdr:nvCxnSpPr>
      <xdr:spPr>
        <a:xfrm rot="5400000">
          <a:off x="10094038" y="4127776"/>
          <a:ext cx="2361215" cy="679889"/>
        </a:xfrm>
        <a:prstGeom prst="bentConnector3">
          <a:avLst>
            <a:gd name="adj1" fmla="val 1189"/>
          </a:avLst>
        </a:prstGeom>
        <a:ln>
          <a:tailEnd type="triangle"/>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5</xdr:col>
      <xdr:colOff>821531</xdr:colOff>
      <xdr:row>14</xdr:row>
      <xdr:rowOff>140804</xdr:rowOff>
    </xdr:from>
    <xdr:to>
      <xdr:col>5</xdr:col>
      <xdr:colOff>1093304</xdr:colOff>
      <xdr:row>14</xdr:row>
      <xdr:rowOff>140804</xdr:rowOff>
    </xdr:to>
    <xdr:cxnSp macro="">
      <xdr:nvCxnSpPr>
        <xdr:cNvPr id="6" name="Straight Arrow Connector 5">
          <a:extLst>
            <a:ext uri="{FF2B5EF4-FFF2-40B4-BE49-F238E27FC236}">
              <a16:creationId xmlns:a16="http://schemas.microsoft.com/office/drawing/2014/main" id="{00000000-0008-0000-0400-000006000000}"/>
            </a:ext>
          </a:extLst>
        </xdr:cNvPr>
        <xdr:cNvCxnSpPr/>
      </xdr:nvCxnSpPr>
      <xdr:spPr>
        <a:xfrm>
          <a:off x="5518547" y="2879242"/>
          <a:ext cx="271773" cy="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45720</xdr:colOff>
          <xdr:row>4</xdr:row>
          <xdr:rowOff>22860</xdr:rowOff>
        </xdr:from>
        <xdr:to>
          <xdr:col>1</xdr:col>
          <xdr:colOff>266700</xdr:colOff>
          <xdr:row>5</xdr:row>
          <xdr:rowOff>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800-000001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xdr:row>
          <xdr:rowOff>7620</xdr:rowOff>
        </xdr:from>
        <xdr:to>
          <xdr:col>1</xdr:col>
          <xdr:colOff>259080</xdr:colOff>
          <xdr:row>9</xdr:row>
          <xdr:rowOff>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800-000002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37</xdr:row>
          <xdr:rowOff>190500</xdr:rowOff>
        </xdr:from>
        <xdr:to>
          <xdr:col>13</xdr:col>
          <xdr:colOff>76200</xdr:colOff>
          <xdr:row>39</xdr:row>
          <xdr:rowOff>30480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800-000003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37</xdr:row>
          <xdr:rowOff>182880</xdr:rowOff>
        </xdr:from>
        <xdr:to>
          <xdr:col>15</xdr:col>
          <xdr:colOff>182880</xdr:colOff>
          <xdr:row>39</xdr:row>
          <xdr:rowOff>22860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800-000004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29</xdr:row>
          <xdr:rowOff>76200</xdr:rowOff>
        </xdr:from>
        <xdr:to>
          <xdr:col>12</xdr:col>
          <xdr:colOff>7620</xdr:colOff>
          <xdr:row>31</xdr:row>
          <xdr:rowOff>7620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800-000005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30</xdr:row>
          <xdr:rowOff>7620</xdr:rowOff>
        </xdr:from>
        <xdr:to>
          <xdr:col>12</xdr:col>
          <xdr:colOff>7620</xdr:colOff>
          <xdr:row>31</xdr:row>
          <xdr:rowOff>30480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800-00000664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1085850</xdr:colOff>
      <xdr:row>279</xdr:row>
      <xdr:rowOff>47625</xdr:rowOff>
    </xdr:from>
    <xdr:to>
      <xdr:col>1</xdr:col>
      <xdr:colOff>1085850</xdr:colOff>
      <xdr:row>286</xdr:row>
      <xdr:rowOff>152400</xdr:rowOff>
    </xdr:to>
    <xdr:pic>
      <xdr:nvPicPr>
        <xdr:cNvPr id="27887" name="Picture 1">
          <a:extLst>
            <a:ext uri="{FF2B5EF4-FFF2-40B4-BE49-F238E27FC236}">
              <a16:creationId xmlns:a16="http://schemas.microsoft.com/office/drawing/2014/main" id="{00000000-0008-0000-0900-0000EF6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2339875"/>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1085850</xdr:colOff>
      <xdr:row>279</xdr:row>
      <xdr:rowOff>47625</xdr:rowOff>
    </xdr:from>
    <xdr:to>
      <xdr:col>1</xdr:col>
      <xdr:colOff>1085850</xdr:colOff>
      <xdr:row>286</xdr:row>
      <xdr:rowOff>152400</xdr:rowOff>
    </xdr:to>
    <xdr:pic>
      <xdr:nvPicPr>
        <xdr:cNvPr id="27888" name="Picture 1">
          <a:extLst>
            <a:ext uri="{FF2B5EF4-FFF2-40B4-BE49-F238E27FC236}">
              <a16:creationId xmlns:a16="http://schemas.microsoft.com/office/drawing/2014/main" id="{00000000-0008-0000-0900-0000F06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2339875"/>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1085850</xdr:colOff>
      <xdr:row>279</xdr:row>
      <xdr:rowOff>47625</xdr:rowOff>
    </xdr:from>
    <xdr:ext cx="0" cy="1476375"/>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279</xdr:row>
      <xdr:rowOff>47625</xdr:rowOff>
    </xdr:from>
    <xdr:ext cx="0" cy="1476375"/>
    <xdr:pic>
      <xdr:nvPicPr>
        <xdr:cNvPr id="3" name="Picture 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280</xdr:row>
      <xdr:rowOff>47625</xdr:rowOff>
    </xdr:from>
    <xdr:ext cx="0" cy="1476375"/>
    <xdr:pic>
      <xdr:nvPicPr>
        <xdr:cNvPr id="4" name="Picture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280</xdr:row>
      <xdr:rowOff>47625</xdr:rowOff>
    </xdr:from>
    <xdr:ext cx="0" cy="1476375"/>
    <xdr:pic>
      <xdr:nvPicPr>
        <xdr:cNvPr id="5" name="Picture 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280</xdr:row>
      <xdr:rowOff>47625</xdr:rowOff>
    </xdr:from>
    <xdr:ext cx="0" cy="1476375"/>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280</xdr:row>
      <xdr:rowOff>47625</xdr:rowOff>
    </xdr:from>
    <xdr:ext cx="0" cy="1476375"/>
    <xdr:pic>
      <xdr:nvPicPr>
        <xdr:cNvPr id="7" name="Picture 1">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280</xdr:row>
      <xdr:rowOff>47625</xdr:rowOff>
    </xdr:from>
    <xdr:ext cx="0" cy="1476375"/>
    <xdr:pic>
      <xdr:nvPicPr>
        <xdr:cNvPr id="8" name="Picture 1">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280</xdr:row>
      <xdr:rowOff>47625</xdr:rowOff>
    </xdr:from>
    <xdr:ext cx="0" cy="1476375"/>
    <xdr:pic>
      <xdr:nvPicPr>
        <xdr:cNvPr id="9" name="Picture 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280</xdr:row>
      <xdr:rowOff>47625</xdr:rowOff>
    </xdr:from>
    <xdr:ext cx="0" cy="1476375"/>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280</xdr:row>
      <xdr:rowOff>47625</xdr:rowOff>
    </xdr:from>
    <xdr:ext cx="0" cy="1476375"/>
    <xdr:pic>
      <xdr:nvPicPr>
        <xdr:cNvPr id="11" name="Picture 1">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311550"/>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281</xdr:row>
      <xdr:rowOff>47625</xdr:rowOff>
    </xdr:from>
    <xdr:ext cx="0" cy="1476375"/>
    <xdr:pic>
      <xdr:nvPicPr>
        <xdr:cNvPr id="12" name="Picture 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511575"/>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281</xdr:row>
      <xdr:rowOff>47625</xdr:rowOff>
    </xdr:from>
    <xdr:ext cx="0" cy="1476375"/>
    <xdr:pic>
      <xdr:nvPicPr>
        <xdr:cNvPr id="13" name="Picture 1">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511575"/>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281</xdr:row>
      <xdr:rowOff>47625</xdr:rowOff>
    </xdr:from>
    <xdr:ext cx="0" cy="1476375"/>
    <xdr:pic>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511575"/>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1085850</xdr:colOff>
      <xdr:row>281</xdr:row>
      <xdr:rowOff>47625</xdr:rowOff>
    </xdr:from>
    <xdr:ext cx="0" cy="1476375"/>
    <xdr:pic>
      <xdr:nvPicPr>
        <xdr:cNvPr id="15" name="Picture 1">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54511575"/>
          <a:ext cx="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190500</xdr:colOff>
          <xdr:row>9</xdr:row>
          <xdr:rowOff>152400</xdr:rowOff>
        </xdr:from>
        <xdr:to>
          <xdr:col>0</xdr:col>
          <xdr:colOff>411480</xdr:colOff>
          <xdr:row>11</xdr:row>
          <xdr:rowOff>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0B00-0000036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12</xdr:row>
          <xdr:rowOff>182880</xdr:rowOff>
        </xdr:from>
        <xdr:to>
          <xdr:col>0</xdr:col>
          <xdr:colOff>411480</xdr:colOff>
          <xdr:row>14</xdr:row>
          <xdr:rowOff>30480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0B00-0000046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160020</xdr:colOff>
          <xdr:row>15</xdr:row>
          <xdr:rowOff>175260</xdr:rowOff>
        </xdr:from>
        <xdr:to>
          <xdr:col>0</xdr:col>
          <xdr:colOff>381000</xdr:colOff>
          <xdr:row>17</xdr:row>
          <xdr:rowOff>22860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0B00-0000076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18</xdr:row>
          <xdr:rowOff>175260</xdr:rowOff>
        </xdr:from>
        <xdr:to>
          <xdr:col>0</xdr:col>
          <xdr:colOff>403860</xdr:colOff>
          <xdr:row>20</xdr:row>
          <xdr:rowOff>22860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0B00-0000086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Nomenclature%20for%20New%20Spec%20Book\Live%20PriceBook%20Signature.xlsx" TargetMode="External"/><Relationship Id="rId1" Type="http://schemas.openxmlformats.org/officeDocument/2006/relationships/externalLinkPath" Target="/Nomenclature%20for%20New%20Spec%20Book/Live%20PriceBook%20Signatu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omenclature%20for%20New%20Spec%20Book/New%20Items%20May%202020/New%20Items%20May%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ulas"/>
      <sheetName val="CF Calcs"/>
      <sheetName val="suglist"/>
      <sheetName val="Signature"/>
      <sheetName val="New item for 5-7-2021 11x17"/>
      <sheetName val="Index"/>
      <sheetName val="Key"/>
      <sheetName val="sheet2"/>
      <sheetName val="NEWLU 6-1-2023"/>
      <sheetName val="NEWPRICELU"/>
      <sheetName val="Oven Openings"/>
      <sheetName val="Sheet3"/>
      <sheetName val="Sheet1"/>
    </sheetNames>
    <sheetDataSet>
      <sheetData sheetId="0"/>
      <sheetData sheetId="1">
        <row r="1">
          <cell r="A1" t="str">
            <v>item_no</v>
          </cell>
        </row>
      </sheetData>
      <sheetData sheetId="2">
        <row r="2">
          <cell r="A2" t="str">
            <v>item_no</v>
          </cell>
        </row>
      </sheetData>
      <sheetData sheetId="3"/>
      <sheetData sheetId="4"/>
      <sheetData sheetId="5"/>
      <sheetData sheetId="6"/>
      <sheetData sheetId="7"/>
      <sheetData sheetId="8">
        <row r="1">
          <cell r="A1" t="str">
            <v>Number</v>
          </cell>
        </row>
      </sheetData>
      <sheetData sheetId="9">
        <row r="1">
          <cell r="A1" t="str">
            <v>item_no</v>
          </cell>
          <cell r="B1" t="str">
            <v>NEWPRICE 5/7/21</v>
          </cell>
        </row>
        <row r="2">
          <cell r="A2" t="str">
            <v>1SZ/1/2UBIEPL</v>
          </cell>
          <cell r="B2">
            <v>56</v>
          </cell>
        </row>
        <row r="3">
          <cell r="A3" t="str">
            <v>1SZ/1/2UBIEPR</v>
          </cell>
          <cell r="B3">
            <v>56</v>
          </cell>
        </row>
        <row r="4">
          <cell r="A4" t="str">
            <v>1SZ/1/2UTIEPL</v>
          </cell>
          <cell r="B4">
            <v>121</v>
          </cell>
        </row>
        <row r="5">
          <cell r="A5" t="str">
            <v>1SZ/1/2UTIEPR</v>
          </cell>
          <cell r="B5">
            <v>121</v>
          </cell>
        </row>
        <row r="6">
          <cell r="A6" t="str">
            <v>1SZ/1/2UVIEPL</v>
          </cell>
          <cell r="B6">
            <v>51</v>
          </cell>
        </row>
        <row r="7">
          <cell r="A7" t="str">
            <v>1SZ/1/2UVIEPR</v>
          </cell>
          <cell r="B7">
            <v>51</v>
          </cell>
        </row>
        <row r="8">
          <cell r="A8" t="str">
            <v>1SZ/1/2UWIEPL</v>
          </cell>
          <cell r="B8">
            <v>46</v>
          </cell>
        </row>
        <row r="9">
          <cell r="A9" t="str">
            <v>1SZ/1/2UWIEPR</v>
          </cell>
          <cell r="B9">
            <v>46</v>
          </cell>
        </row>
        <row r="10">
          <cell r="A10" t="str">
            <v>1SZ/3/4UBFFEPL</v>
          </cell>
          <cell r="B10">
            <v>75</v>
          </cell>
        </row>
        <row r="11">
          <cell r="A11" t="str">
            <v>1SZ/3/4UBFFEPR</v>
          </cell>
          <cell r="B11">
            <v>75</v>
          </cell>
        </row>
        <row r="12">
          <cell r="A12" t="str">
            <v>1SZ/3/4UTFFEPL</v>
          </cell>
          <cell r="B12">
            <v>160</v>
          </cell>
        </row>
        <row r="13">
          <cell r="A13" t="str">
            <v>1SZ/3/4UTFFEPR</v>
          </cell>
          <cell r="B13">
            <v>160</v>
          </cell>
        </row>
        <row r="14">
          <cell r="A14" t="str">
            <v>1SZ/3/4UVFFEPL</v>
          </cell>
          <cell r="B14">
            <v>69</v>
          </cell>
        </row>
        <row r="15">
          <cell r="A15" t="str">
            <v>1SZ/3/4UVFFEPR</v>
          </cell>
          <cell r="B15">
            <v>69</v>
          </cell>
        </row>
        <row r="16">
          <cell r="A16" t="str">
            <v>1SZ/3/4UWFFEPL</v>
          </cell>
          <cell r="B16">
            <v>61</v>
          </cell>
        </row>
        <row r="17">
          <cell r="A17" t="str">
            <v>1SZ/3/4UWFFEPR</v>
          </cell>
          <cell r="B17">
            <v>61</v>
          </cell>
        </row>
        <row r="18">
          <cell r="A18" t="str">
            <v>1SZ/BFFEPL</v>
          </cell>
          <cell r="B18">
            <v>128</v>
          </cell>
        </row>
        <row r="19">
          <cell r="A19" t="str">
            <v>1SZ/BFFEPR</v>
          </cell>
          <cell r="B19">
            <v>128</v>
          </cell>
        </row>
        <row r="20">
          <cell r="A20" t="str">
            <v>1SZ/BIEPL</v>
          </cell>
          <cell r="B20">
            <v>109</v>
          </cell>
        </row>
        <row r="21">
          <cell r="A21" t="str">
            <v>1SZ/BIEPR</v>
          </cell>
          <cell r="B21">
            <v>109</v>
          </cell>
        </row>
        <row r="22">
          <cell r="A22" t="str">
            <v>1SZ/TFFEPL</v>
          </cell>
          <cell r="B22">
            <v>311</v>
          </cell>
        </row>
        <row r="23">
          <cell r="A23" t="str">
            <v>1SZ/TFFEPR</v>
          </cell>
          <cell r="B23">
            <v>311</v>
          </cell>
        </row>
        <row r="24">
          <cell r="A24" t="str">
            <v>1SZ/TIEPL</v>
          </cell>
          <cell r="B24">
            <v>271</v>
          </cell>
        </row>
        <row r="25">
          <cell r="A25" t="str">
            <v>1SZ/TIEPR</v>
          </cell>
          <cell r="B25">
            <v>271</v>
          </cell>
        </row>
        <row r="26">
          <cell r="A26" t="str">
            <v>1SZ/VFFEPL</v>
          </cell>
          <cell r="B26">
            <v>114</v>
          </cell>
        </row>
        <row r="27">
          <cell r="A27" t="str">
            <v>1SZ/VFFEPR</v>
          </cell>
          <cell r="B27">
            <v>114</v>
          </cell>
        </row>
        <row r="28">
          <cell r="A28" t="str">
            <v>1SZ/VIEPL</v>
          </cell>
          <cell r="B28">
            <v>96</v>
          </cell>
        </row>
        <row r="29">
          <cell r="A29" t="str">
            <v>1SZ/VIEPR</v>
          </cell>
          <cell r="B29">
            <v>96</v>
          </cell>
        </row>
        <row r="30">
          <cell r="A30" t="str">
            <v>1SZ/WFFEPL</v>
          </cell>
          <cell r="B30">
            <v>99</v>
          </cell>
        </row>
        <row r="31">
          <cell r="A31" t="str">
            <v>1SZ/WFFEPR</v>
          </cell>
          <cell r="B31">
            <v>99</v>
          </cell>
        </row>
        <row r="32">
          <cell r="A32" t="str">
            <v>1SZ/WIEPL</v>
          </cell>
          <cell r="B32">
            <v>83</v>
          </cell>
        </row>
        <row r="33">
          <cell r="A33" t="str">
            <v>1SZ/WIEPR</v>
          </cell>
          <cell r="B33">
            <v>83</v>
          </cell>
        </row>
        <row r="34">
          <cell r="A34" t="str">
            <v>2PZ/1/2UBIEPL</v>
          </cell>
          <cell r="B34">
            <v>62</v>
          </cell>
        </row>
        <row r="35">
          <cell r="A35" t="str">
            <v>2PZ/1/2UBIEPR</v>
          </cell>
          <cell r="B35">
            <v>62</v>
          </cell>
        </row>
        <row r="36">
          <cell r="A36" t="str">
            <v>2PZ/1/2UTIEPL</v>
          </cell>
          <cell r="B36">
            <v>140</v>
          </cell>
        </row>
        <row r="37">
          <cell r="A37" t="str">
            <v>2PZ/1/2UTIEPR</v>
          </cell>
          <cell r="B37">
            <v>140</v>
          </cell>
        </row>
        <row r="38">
          <cell r="A38" t="str">
            <v>2PZ/1/2UVIEPL</v>
          </cell>
          <cell r="B38">
            <v>56</v>
          </cell>
        </row>
        <row r="39">
          <cell r="A39" t="str">
            <v>2PZ/1/2UVIEPR</v>
          </cell>
          <cell r="B39">
            <v>56</v>
          </cell>
        </row>
        <row r="40">
          <cell r="A40" t="str">
            <v>2PZ/1/2UWIEPL</v>
          </cell>
          <cell r="B40">
            <v>50</v>
          </cell>
        </row>
        <row r="41">
          <cell r="A41" t="str">
            <v>2PZ/1/2UWIEPR</v>
          </cell>
          <cell r="B41">
            <v>50</v>
          </cell>
        </row>
        <row r="42">
          <cell r="A42" t="str">
            <v>2PZ/3/4UBFFEPL</v>
          </cell>
          <cell r="B42">
            <v>83</v>
          </cell>
        </row>
        <row r="43">
          <cell r="A43" t="str">
            <v>2PZ/3/4UBFFEPR</v>
          </cell>
          <cell r="B43">
            <v>83</v>
          </cell>
        </row>
        <row r="44">
          <cell r="A44" t="str">
            <v>2PZ/3/4UTFFEPL</v>
          </cell>
          <cell r="B44">
            <v>183</v>
          </cell>
        </row>
        <row r="45">
          <cell r="A45" t="str">
            <v>2PZ/3/4UTFFEPR</v>
          </cell>
          <cell r="B45">
            <v>183</v>
          </cell>
        </row>
        <row r="46">
          <cell r="A46" t="str">
            <v>2PZ/3/4UVFFEPL</v>
          </cell>
          <cell r="B46">
            <v>75</v>
          </cell>
        </row>
        <row r="47">
          <cell r="A47" t="str">
            <v>2PZ/3/4UVFFEPR</v>
          </cell>
          <cell r="B47">
            <v>75</v>
          </cell>
        </row>
        <row r="48">
          <cell r="A48" t="str">
            <v>2PZ/3/4UWFFEPL</v>
          </cell>
          <cell r="B48">
            <v>68</v>
          </cell>
        </row>
        <row r="49">
          <cell r="A49" t="str">
            <v>2PZ/3/4UWFFEPR</v>
          </cell>
          <cell r="B49">
            <v>68</v>
          </cell>
        </row>
        <row r="50">
          <cell r="A50" t="str">
            <v>2PZ/BFFEPL</v>
          </cell>
          <cell r="B50">
            <v>136</v>
          </cell>
        </row>
        <row r="51">
          <cell r="A51" t="str">
            <v>2PZ/BFFEPR</v>
          </cell>
          <cell r="B51">
            <v>136</v>
          </cell>
        </row>
        <row r="52">
          <cell r="A52" t="str">
            <v>2PZ/BIEPL</v>
          </cell>
          <cell r="B52">
            <v>115</v>
          </cell>
        </row>
        <row r="53">
          <cell r="A53" t="str">
            <v>2PZ/BIEPR</v>
          </cell>
          <cell r="B53">
            <v>115</v>
          </cell>
        </row>
        <row r="54">
          <cell r="A54" t="str">
            <v>2PZ/TFFEPL</v>
          </cell>
          <cell r="B54">
            <v>333</v>
          </cell>
        </row>
        <row r="55">
          <cell r="A55" t="str">
            <v>2PZ/TFFEPR</v>
          </cell>
          <cell r="B55">
            <v>333</v>
          </cell>
        </row>
        <row r="56">
          <cell r="A56" t="str">
            <v>2PZ/TIEPL</v>
          </cell>
          <cell r="B56">
            <v>290</v>
          </cell>
        </row>
        <row r="57">
          <cell r="A57" t="str">
            <v>2PZ/TIEPR</v>
          </cell>
          <cell r="B57">
            <v>290</v>
          </cell>
        </row>
        <row r="58">
          <cell r="A58" t="str">
            <v>2PZ/VFFEPL</v>
          </cell>
          <cell r="B58">
            <v>120</v>
          </cell>
        </row>
        <row r="59">
          <cell r="A59" t="str">
            <v>2PZ/VFFEPR</v>
          </cell>
          <cell r="B59">
            <v>120</v>
          </cell>
        </row>
        <row r="60">
          <cell r="A60" t="str">
            <v>2PZ/VIEPL</v>
          </cell>
          <cell r="B60">
            <v>101</v>
          </cell>
        </row>
        <row r="61">
          <cell r="A61" t="str">
            <v>2PZ/VIEPR</v>
          </cell>
          <cell r="B61">
            <v>101</v>
          </cell>
        </row>
        <row r="62">
          <cell r="A62" t="str">
            <v>2PZ/WFFEPL</v>
          </cell>
          <cell r="B62">
            <v>105</v>
          </cell>
        </row>
        <row r="63">
          <cell r="A63" t="str">
            <v>2PZ/WFFEPR</v>
          </cell>
          <cell r="B63">
            <v>105</v>
          </cell>
        </row>
        <row r="64">
          <cell r="A64" t="str">
            <v>2PZ/WIEPL</v>
          </cell>
          <cell r="B64">
            <v>88</v>
          </cell>
        </row>
        <row r="65">
          <cell r="A65" t="str">
            <v>2PZ/WIEPR</v>
          </cell>
          <cell r="B65">
            <v>88</v>
          </cell>
        </row>
        <row r="66">
          <cell r="A66" t="str">
            <v>2SZ/1/2UBIEPL</v>
          </cell>
          <cell r="B66">
            <v>62</v>
          </cell>
        </row>
        <row r="67">
          <cell r="A67" t="str">
            <v>2SZ/1/2UBIEPR</v>
          </cell>
          <cell r="B67">
            <v>62</v>
          </cell>
        </row>
        <row r="68">
          <cell r="A68" t="str">
            <v>2SZ/1/2UTIEPL</v>
          </cell>
          <cell r="B68">
            <v>140</v>
          </cell>
        </row>
        <row r="69">
          <cell r="A69" t="str">
            <v>2SZ/1/2UTIEPR</v>
          </cell>
          <cell r="B69">
            <v>140</v>
          </cell>
        </row>
        <row r="70">
          <cell r="A70" t="str">
            <v>2SZ/1/2UVIEPL</v>
          </cell>
          <cell r="B70">
            <v>56</v>
          </cell>
        </row>
        <row r="71">
          <cell r="A71" t="str">
            <v>2SZ/1/2UVIEPR</v>
          </cell>
          <cell r="B71">
            <v>56</v>
          </cell>
        </row>
        <row r="72">
          <cell r="A72" t="str">
            <v>2SZ/1/2UWIEPL</v>
          </cell>
          <cell r="B72">
            <v>50</v>
          </cell>
        </row>
        <row r="73">
          <cell r="A73" t="str">
            <v>2SZ/1/2UWIEPR</v>
          </cell>
          <cell r="B73">
            <v>50</v>
          </cell>
        </row>
        <row r="74">
          <cell r="A74" t="str">
            <v>2SZ/3/4UBFFEPL</v>
          </cell>
          <cell r="B74">
            <v>83</v>
          </cell>
        </row>
        <row r="75">
          <cell r="A75" t="str">
            <v>2SZ/3/4UBFFEPR</v>
          </cell>
          <cell r="B75">
            <v>83</v>
          </cell>
        </row>
        <row r="76">
          <cell r="A76" t="str">
            <v>2SZ/3/4UTFFEPL</v>
          </cell>
          <cell r="B76">
            <v>183</v>
          </cell>
        </row>
        <row r="77">
          <cell r="A77" t="str">
            <v>2SZ/3/4UTFFEPR</v>
          </cell>
          <cell r="B77">
            <v>183</v>
          </cell>
        </row>
        <row r="78">
          <cell r="A78" t="str">
            <v>2SZ/3/4UVFFEPL</v>
          </cell>
          <cell r="B78">
            <v>75</v>
          </cell>
        </row>
        <row r="79">
          <cell r="A79" t="str">
            <v>2SZ/3/4UVFFEPR</v>
          </cell>
          <cell r="B79">
            <v>75</v>
          </cell>
        </row>
        <row r="80">
          <cell r="A80" t="str">
            <v>2SZ/3/4UWFFEPL</v>
          </cell>
          <cell r="B80">
            <v>68</v>
          </cell>
        </row>
        <row r="81">
          <cell r="A81" t="str">
            <v>2SZ/3/4UWFFEPR</v>
          </cell>
          <cell r="B81">
            <v>68</v>
          </cell>
        </row>
        <row r="82">
          <cell r="A82" t="str">
            <v>2SZ/BFFEPL</v>
          </cell>
          <cell r="B82">
            <v>136</v>
          </cell>
        </row>
        <row r="83">
          <cell r="A83" t="str">
            <v>2SZ/BFFEPR</v>
          </cell>
          <cell r="B83">
            <v>136</v>
          </cell>
        </row>
        <row r="84">
          <cell r="A84" t="str">
            <v>2SZ/BIEPL</v>
          </cell>
          <cell r="B84">
            <v>115</v>
          </cell>
        </row>
        <row r="85">
          <cell r="A85" t="str">
            <v>2SZ/BIEPR</v>
          </cell>
          <cell r="B85">
            <v>115</v>
          </cell>
        </row>
        <row r="86">
          <cell r="A86" t="str">
            <v>2SZ/TFFEPL</v>
          </cell>
          <cell r="B86">
            <v>333</v>
          </cell>
        </row>
        <row r="87">
          <cell r="A87" t="str">
            <v>2SZ/TFFEPR</v>
          </cell>
          <cell r="B87">
            <v>333</v>
          </cell>
        </row>
        <row r="88">
          <cell r="A88" t="str">
            <v>2SZ/TIEPL</v>
          </cell>
          <cell r="B88">
            <v>290</v>
          </cell>
        </row>
        <row r="89">
          <cell r="A89" t="str">
            <v>2SZ/TIEPR</v>
          </cell>
          <cell r="B89">
            <v>290</v>
          </cell>
        </row>
        <row r="90">
          <cell r="A90" t="str">
            <v>2SZ/VFFEPL</v>
          </cell>
          <cell r="B90">
            <v>120</v>
          </cell>
        </row>
        <row r="91">
          <cell r="A91" t="str">
            <v>2SZ/VFFEPR</v>
          </cell>
          <cell r="B91">
            <v>120</v>
          </cell>
        </row>
        <row r="92">
          <cell r="A92" t="str">
            <v>2SZ/VIEPL</v>
          </cell>
          <cell r="B92">
            <v>101</v>
          </cell>
        </row>
        <row r="93">
          <cell r="A93" t="str">
            <v>2SZ/VIEPR</v>
          </cell>
          <cell r="B93">
            <v>101</v>
          </cell>
        </row>
        <row r="94">
          <cell r="A94" t="str">
            <v>2SZ/WFFEPL</v>
          </cell>
          <cell r="B94">
            <v>105</v>
          </cell>
        </row>
        <row r="95">
          <cell r="A95" t="str">
            <v>2SZ/WFFEPR</v>
          </cell>
          <cell r="B95">
            <v>105</v>
          </cell>
        </row>
        <row r="96">
          <cell r="A96" t="str">
            <v>2SZ/WIEPL</v>
          </cell>
          <cell r="B96">
            <v>88</v>
          </cell>
        </row>
        <row r="97">
          <cell r="A97" t="str">
            <v>2SZ/WIEPR</v>
          </cell>
          <cell r="B97">
            <v>88</v>
          </cell>
        </row>
        <row r="98">
          <cell r="A98" t="str">
            <v>3SZ/1/2UBIEPL</v>
          </cell>
          <cell r="B98">
            <v>65</v>
          </cell>
        </row>
        <row r="99">
          <cell r="A99" t="str">
            <v>3SZ/1/2UBIEPR</v>
          </cell>
          <cell r="B99">
            <v>65</v>
          </cell>
        </row>
        <row r="100">
          <cell r="A100" t="str">
            <v>3SZ/1/2UTIEPL</v>
          </cell>
          <cell r="B100">
            <v>147</v>
          </cell>
        </row>
        <row r="101">
          <cell r="A101" t="str">
            <v>3SZ/1/2UTIEPR</v>
          </cell>
          <cell r="B101">
            <v>147</v>
          </cell>
        </row>
        <row r="102">
          <cell r="A102" t="str">
            <v>3SZ/1/2UVIEPL</v>
          </cell>
          <cell r="B102">
            <v>58</v>
          </cell>
        </row>
        <row r="103">
          <cell r="A103" t="str">
            <v>3SZ/1/2UVIEPR</v>
          </cell>
          <cell r="B103">
            <v>58</v>
          </cell>
        </row>
        <row r="104">
          <cell r="A104" t="str">
            <v>3SZ/1/2UWIEPL</v>
          </cell>
          <cell r="B104">
            <v>52</v>
          </cell>
        </row>
        <row r="105">
          <cell r="A105" t="str">
            <v>3SZ/1/2UWIEPR</v>
          </cell>
          <cell r="B105">
            <v>52</v>
          </cell>
        </row>
        <row r="106">
          <cell r="A106" t="str">
            <v>3SZ/3/4UBFFEPL</v>
          </cell>
          <cell r="B106">
            <v>89</v>
          </cell>
        </row>
        <row r="107">
          <cell r="A107" t="str">
            <v>3SZ/3/4UBFFEPR</v>
          </cell>
          <cell r="B107">
            <v>89</v>
          </cell>
        </row>
        <row r="108">
          <cell r="A108" t="str">
            <v>3SZ/3/4UTFFEPL</v>
          </cell>
          <cell r="B108">
            <v>199</v>
          </cell>
        </row>
        <row r="109">
          <cell r="A109" t="str">
            <v>3SZ/3/4UTFFEPR</v>
          </cell>
          <cell r="B109">
            <v>199</v>
          </cell>
        </row>
        <row r="110">
          <cell r="A110" t="str">
            <v>3SZ/3/4UVFFEPL</v>
          </cell>
          <cell r="B110">
            <v>80</v>
          </cell>
        </row>
        <row r="111">
          <cell r="A111" t="str">
            <v>3SZ/3/4UVFFEPR</v>
          </cell>
          <cell r="B111">
            <v>80</v>
          </cell>
        </row>
        <row r="112">
          <cell r="A112" t="str">
            <v>3SZ/3/4UWFFEPL</v>
          </cell>
          <cell r="B112">
            <v>72</v>
          </cell>
        </row>
        <row r="113">
          <cell r="A113" t="str">
            <v>3SZ/3/4UWFFEPR</v>
          </cell>
          <cell r="B113">
            <v>72</v>
          </cell>
        </row>
        <row r="114">
          <cell r="A114" t="str">
            <v>3SZ/BFFEPL</v>
          </cell>
          <cell r="B114">
            <v>141</v>
          </cell>
        </row>
        <row r="115">
          <cell r="A115" t="str">
            <v>3SZ/BFFEPR</v>
          </cell>
          <cell r="B115">
            <v>141</v>
          </cell>
        </row>
        <row r="116">
          <cell r="A116" t="str">
            <v>3SZ/BIEPL</v>
          </cell>
          <cell r="B116">
            <v>118</v>
          </cell>
        </row>
        <row r="117">
          <cell r="A117" t="str">
            <v>3SZ/BIEPR</v>
          </cell>
          <cell r="B117">
            <v>118</v>
          </cell>
        </row>
        <row r="118">
          <cell r="A118" t="str">
            <v>3SZ/TFFEPL</v>
          </cell>
          <cell r="B118">
            <v>349</v>
          </cell>
        </row>
        <row r="119">
          <cell r="A119" t="str">
            <v>3SZ/TFFEPR</v>
          </cell>
          <cell r="B119">
            <v>349</v>
          </cell>
        </row>
        <row r="120">
          <cell r="A120" t="str">
            <v>3SZ/TIEPL</v>
          </cell>
          <cell r="B120">
            <v>298</v>
          </cell>
        </row>
        <row r="121">
          <cell r="A121" t="str">
            <v>3SZ/TIEPR</v>
          </cell>
          <cell r="B121">
            <v>298</v>
          </cell>
        </row>
        <row r="122">
          <cell r="A122" t="str">
            <v>3SZ/VFFEPL</v>
          </cell>
          <cell r="B122">
            <v>125</v>
          </cell>
        </row>
        <row r="123">
          <cell r="A123" t="str">
            <v>3SZ/VFFEPR</v>
          </cell>
          <cell r="B123">
            <v>125</v>
          </cell>
        </row>
        <row r="124">
          <cell r="A124" t="str">
            <v>3SZ/VIEPL</v>
          </cell>
          <cell r="B124">
            <v>103</v>
          </cell>
        </row>
        <row r="125">
          <cell r="A125" t="str">
            <v>3SZ/VIEPR</v>
          </cell>
          <cell r="B125">
            <v>103</v>
          </cell>
        </row>
        <row r="126">
          <cell r="A126" t="str">
            <v>3SZ/WFFEPL</v>
          </cell>
          <cell r="B126">
            <v>109</v>
          </cell>
        </row>
        <row r="127">
          <cell r="A127" t="str">
            <v>3SZ/WFFEPR</v>
          </cell>
          <cell r="B127">
            <v>109</v>
          </cell>
        </row>
        <row r="128">
          <cell r="A128" t="str">
            <v>3SZ/WIEPL</v>
          </cell>
          <cell r="B128">
            <v>90</v>
          </cell>
        </row>
        <row r="129">
          <cell r="A129" t="str">
            <v>3SZ/WIEPR</v>
          </cell>
          <cell r="B129">
            <v>90</v>
          </cell>
        </row>
        <row r="130">
          <cell r="A130" t="str">
            <v>4SZ/1/2UBIEPL</v>
          </cell>
          <cell r="B130">
            <v>55</v>
          </cell>
        </row>
        <row r="131">
          <cell r="A131" t="str">
            <v>4SZ/1/2UBIEPR</v>
          </cell>
          <cell r="B131">
            <v>55</v>
          </cell>
        </row>
        <row r="132">
          <cell r="A132" t="str">
            <v>4SZ/1/2UTIEPL</v>
          </cell>
          <cell r="B132">
            <v>120</v>
          </cell>
        </row>
        <row r="133">
          <cell r="A133" t="str">
            <v>4SZ/1/2UTIEPR</v>
          </cell>
          <cell r="B133">
            <v>120</v>
          </cell>
        </row>
        <row r="134">
          <cell r="A134" t="str">
            <v>4SZ/1/2UVIEPL</v>
          </cell>
          <cell r="B134">
            <v>51</v>
          </cell>
        </row>
        <row r="135">
          <cell r="A135" t="str">
            <v>4SZ/1/2UVIEPR</v>
          </cell>
          <cell r="B135">
            <v>51</v>
          </cell>
        </row>
        <row r="136">
          <cell r="A136" t="str">
            <v>4SZ/1/2UWIEPL</v>
          </cell>
          <cell r="B136">
            <v>46</v>
          </cell>
        </row>
        <row r="137">
          <cell r="A137" t="str">
            <v>4SZ/1/2UWIEPR</v>
          </cell>
          <cell r="B137">
            <v>46</v>
          </cell>
        </row>
        <row r="138">
          <cell r="A138" t="str">
            <v>4SZ/BIEPL</v>
          </cell>
          <cell r="B138">
            <v>108</v>
          </cell>
        </row>
        <row r="139">
          <cell r="A139" t="str">
            <v>4SZ/BIEPR</v>
          </cell>
          <cell r="B139">
            <v>108</v>
          </cell>
        </row>
        <row r="140">
          <cell r="A140" t="str">
            <v>4SZ/TIEPL</v>
          </cell>
          <cell r="B140">
            <v>270</v>
          </cell>
        </row>
        <row r="141">
          <cell r="A141" t="str">
            <v>4SZ/TIEPR</v>
          </cell>
          <cell r="B141">
            <v>270</v>
          </cell>
        </row>
        <row r="142">
          <cell r="A142" t="str">
            <v>4SZ/VIEPL</v>
          </cell>
          <cell r="B142">
            <v>95</v>
          </cell>
        </row>
        <row r="143">
          <cell r="A143" t="str">
            <v>4SZ/VIEPR</v>
          </cell>
          <cell r="B143">
            <v>95</v>
          </cell>
        </row>
        <row r="144">
          <cell r="A144" t="str">
            <v>4SZ/WIEPL</v>
          </cell>
          <cell r="B144">
            <v>83</v>
          </cell>
        </row>
        <row r="145">
          <cell r="A145" t="str">
            <v>4SZ/WIEPR</v>
          </cell>
          <cell r="B145">
            <v>83</v>
          </cell>
        </row>
        <row r="146">
          <cell r="A146" t="str">
            <v>1SZ/1/2PLYFLSHT</v>
          </cell>
          <cell r="B146">
            <v>447</v>
          </cell>
        </row>
        <row r="147">
          <cell r="A147" t="str">
            <v>1SZ/1/2PLYSHELF</v>
          </cell>
          <cell r="B147">
            <v>42</v>
          </cell>
        </row>
        <row r="148">
          <cell r="A148" t="str">
            <v>1SZ/1/4PLYFLSHT</v>
          </cell>
          <cell r="B148">
            <v>402</v>
          </cell>
        </row>
        <row r="149">
          <cell r="A149" t="str">
            <v>1SZ/1/4PLYSHORT</v>
          </cell>
          <cell r="B149">
            <v>439</v>
          </cell>
        </row>
        <row r="150">
          <cell r="A150" t="str">
            <v>1SZ/3/4PLYFLSHT</v>
          </cell>
          <cell r="B150">
            <v>557</v>
          </cell>
        </row>
        <row r="151">
          <cell r="A151" t="str">
            <v>1SZ/3/4PLYSHELF</v>
          </cell>
          <cell r="B151">
            <v>47</v>
          </cell>
        </row>
        <row r="152">
          <cell r="A152" t="str">
            <v>1SZ/BBEPL</v>
          </cell>
          <cell r="B152">
            <v>99</v>
          </cell>
        </row>
        <row r="153">
          <cell r="A153" t="str">
            <v>1SZ/BBEPR</v>
          </cell>
          <cell r="B153">
            <v>99</v>
          </cell>
        </row>
        <row r="154">
          <cell r="A154" t="str">
            <v>1SZ/BDBRDFLSHT</v>
          </cell>
          <cell r="B154">
            <v>300</v>
          </cell>
        </row>
        <row r="155">
          <cell r="A155" t="str">
            <v>1SZ/BFEPL</v>
          </cell>
          <cell r="B155">
            <v>97</v>
          </cell>
        </row>
        <row r="156">
          <cell r="A156" t="str">
            <v>1SZ/BFEPR</v>
          </cell>
          <cell r="B156">
            <v>97</v>
          </cell>
        </row>
        <row r="157">
          <cell r="A157" t="str">
            <v>1SZ/TBEPL</v>
          </cell>
          <cell r="B157">
            <v>220</v>
          </cell>
        </row>
        <row r="158">
          <cell r="A158" t="str">
            <v>1SZ/TBEPR</v>
          </cell>
          <cell r="B158">
            <v>220</v>
          </cell>
        </row>
        <row r="159">
          <cell r="A159" t="str">
            <v>1SZ/TFEPL</v>
          </cell>
          <cell r="B159">
            <v>213</v>
          </cell>
        </row>
        <row r="160">
          <cell r="A160" t="str">
            <v>1SZ/TFEPR</v>
          </cell>
          <cell r="B160">
            <v>213</v>
          </cell>
        </row>
        <row r="161">
          <cell r="A161" t="str">
            <v>1SZ/VBEPL</v>
          </cell>
          <cell r="B161">
            <v>90</v>
          </cell>
        </row>
        <row r="162">
          <cell r="A162" t="str">
            <v>1SZ/VBEPR</v>
          </cell>
          <cell r="B162">
            <v>90</v>
          </cell>
        </row>
        <row r="163">
          <cell r="A163" t="str">
            <v>1SZ/VFEPL</v>
          </cell>
          <cell r="B163">
            <v>88</v>
          </cell>
        </row>
        <row r="164">
          <cell r="A164" t="str">
            <v>1SZ/VFEPR</v>
          </cell>
          <cell r="B164">
            <v>88</v>
          </cell>
        </row>
        <row r="165">
          <cell r="A165" t="str">
            <v>1SZ/WBEPL</v>
          </cell>
          <cell r="B165">
            <v>80</v>
          </cell>
        </row>
        <row r="166">
          <cell r="A166" t="str">
            <v>1SZ/WBEPR</v>
          </cell>
          <cell r="B166">
            <v>80</v>
          </cell>
        </row>
        <row r="167">
          <cell r="A167" t="str">
            <v>1SZ/WFEPL</v>
          </cell>
          <cell r="B167">
            <v>79</v>
          </cell>
        </row>
        <row r="168">
          <cell r="A168" t="str">
            <v>1SZ/WFEPR</v>
          </cell>
          <cell r="B168">
            <v>79</v>
          </cell>
        </row>
        <row r="169">
          <cell r="A169" t="str">
            <v>1SZOBE4834.5</v>
          </cell>
          <cell r="B169">
            <v>193</v>
          </cell>
        </row>
        <row r="170">
          <cell r="A170" t="str">
            <v>1SZOBE4848</v>
          </cell>
          <cell r="B170">
            <v>193</v>
          </cell>
        </row>
        <row r="171">
          <cell r="A171" t="str">
            <v>1SZOPE1296UC</v>
          </cell>
          <cell r="B171">
            <v>107</v>
          </cell>
        </row>
        <row r="172">
          <cell r="A172" t="str">
            <v>1SZOPE1596UC</v>
          </cell>
          <cell r="B172">
            <v>129</v>
          </cell>
        </row>
        <row r="173">
          <cell r="A173" t="str">
            <v>1SZOPE2496UC</v>
          </cell>
          <cell r="B173">
            <v>194</v>
          </cell>
        </row>
        <row r="174">
          <cell r="A174" t="str">
            <v>1SZOPE4834.5</v>
          </cell>
          <cell r="B174">
            <v>186</v>
          </cell>
        </row>
        <row r="175">
          <cell r="A175" t="str">
            <v>1SZOPE4848</v>
          </cell>
          <cell r="B175">
            <v>186</v>
          </cell>
        </row>
        <row r="176">
          <cell r="A176" t="str">
            <v>1SZOPE496TK</v>
          </cell>
          <cell r="B176">
            <v>50</v>
          </cell>
        </row>
        <row r="177">
          <cell r="A177" t="str">
            <v>1SZOPE996TK</v>
          </cell>
          <cell r="B177">
            <v>82</v>
          </cell>
        </row>
        <row r="178">
          <cell r="A178" t="str">
            <v>2PZ/1/2PLYFLSHT</v>
          </cell>
          <cell r="B178">
            <v>595</v>
          </cell>
        </row>
        <row r="179">
          <cell r="A179" t="str">
            <v>2PZ/1/2PLYSHELF</v>
          </cell>
          <cell r="B179">
            <v>50</v>
          </cell>
        </row>
        <row r="180">
          <cell r="A180" t="str">
            <v>2PZ/1/4PLYFLSHT</v>
          </cell>
          <cell r="B180">
            <v>523</v>
          </cell>
        </row>
        <row r="181">
          <cell r="A181" t="str">
            <v>2PZ/1/4PLYSHORT</v>
          </cell>
          <cell r="B181">
            <v>534</v>
          </cell>
        </row>
        <row r="182">
          <cell r="A182" t="str">
            <v>2PZ/3/4PLYFLSHT</v>
          </cell>
          <cell r="B182">
            <v>641</v>
          </cell>
        </row>
        <row r="183">
          <cell r="A183" t="str">
            <v>2PZ/3/4PLYSHELF</v>
          </cell>
          <cell r="B183">
            <v>52</v>
          </cell>
        </row>
        <row r="184">
          <cell r="A184" t="str">
            <v>2PZ/BBEPL</v>
          </cell>
          <cell r="B184">
            <v>110</v>
          </cell>
        </row>
        <row r="185">
          <cell r="A185" t="str">
            <v>2PZ/BBEPR</v>
          </cell>
          <cell r="B185">
            <v>110</v>
          </cell>
        </row>
        <row r="186">
          <cell r="A186" t="str">
            <v>2PZ/BDBRDFLSHT</v>
          </cell>
          <cell r="B186">
            <v>326</v>
          </cell>
        </row>
        <row r="187">
          <cell r="A187" t="str">
            <v>2PZ/BFEPL</v>
          </cell>
          <cell r="B187">
            <v>114</v>
          </cell>
        </row>
        <row r="188">
          <cell r="A188" t="str">
            <v>2PZ/BFEPR</v>
          </cell>
          <cell r="B188">
            <v>114</v>
          </cell>
        </row>
        <row r="189">
          <cell r="A189" t="str">
            <v>2PZ/TBEPL</v>
          </cell>
          <cell r="B189">
            <v>242</v>
          </cell>
        </row>
        <row r="190">
          <cell r="A190" t="str">
            <v>2PZ/TBEPR</v>
          </cell>
          <cell r="B190">
            <v>242</v>
          </cell>
        </row>
        <row r="191">
          <cell r="A191" t="str">
            <v>2PZ/TFEPL</v>
          </cell>
          <cell r="B191">
            <v>261</v>
          </cell>
        </row>
        <row r="192">
          <cell r="A192" t="str">
            <v>2PZ/TFEPR</v>
          </cell>
          <cell r="B192">
            <v>261</v>
          </cell>
        </row>
        <row r="193">
          <cell r="A193" t="str">
            <v>2PZ/VBEPL</v>
          </cell>
          <cell r="B193">
            <v>99</v>
          </cell>
        </row>
        <row r="194">
          <cell r="A194" t="str">
            <v>2PZ/VBEPR</v>
          </cell>
          <cell r="B194">
            <v>99</v>
          </cell>
        </row>
        <row r="195">
          <cell r="A195" t="str">
            <v>2PZ/VFEPL</v>
          </cell>
          <cell r="B195">
            <v>102</v>
          </cell>
        </row>
        <row r="196">
          <cell r="A196" t="str">
            <v>2PZ/VFEPR</v>
          </cell>
          <cell r="B196">
            <v>102</v>
          </cell>
        </row>
        <row r="197">
          <cell r="A197" t="str">
            <v>2PZ/WBEPL</v>
          </cell>
          <cell r="B197">
            <v>89</v>
          </cell>
        </row>
        <row r="198">
          <cell r="A198" t="str">
            <v>2PZ/WBEPR</v>
          </cell>
          <cell r="B198">
            <v>89</v>
          </cell>
        </row>
        <row r="199">
          <cell r="A199" t="str">
            <v>2PZ/WFEPL</v>
          </cell>
          <cell r="B199">
            <v>91</v>
          </cell>
        </row>
        <row r="200">
          <cell r="A200" t="str">
            <v>2PZ/WFEPR</v>
          </cell>
          <cell r="B200">
            <v>91</v>
          </cell>
        </row>
        <row r="201">
          <cell r="A201" t="str">
            <v>2PZOBE4834.5</v>
          </cell>
          <cell r="B201">
            <v>209</v>
          </cell>
        </row>
        <row r="202">
          <cell r="A202" t="str">
            <v>2PZOBE4848</v>
          </cell>
          <cell r="B202">
            <v>209</v>
          </cell>
        </row>
        <row r="203">
          <cell r="A203" t="str">
            <v>2PZOPE1296UC</v>
          </cell>
          <cell r="B203">
            <v>130</v>
          </cell>
        </row>
        <row r="204">
          <cell r="A204" t="str">
            <v>2PZOPE1596UC</v>
          </cell>
          <cell r="B204">
            <v>157</v>
          </cell>
        </row>
        <row r="205">
          <cell r="A205" t="str">
            <v>2PZOPE2496UC</v>
          </cell>
          <cell r="B205">
            <v>262</v>
          </cell>
        </row>
        <row r="206">
          <cell r="A206" t="str">
            <v>2PZOPE4834.5</v>
          </cell>
          <cell r="B206">
            <v>229</v>
          </cell>
        </row>
        <row r="207">
          <cell r="A207" t="str">
            <v>2PZOPE4848</v>
          </cell>
          <cell r="B207">
            <v>229</v>
          </cell>
        </row>
        <row r="208">
          <cell r="A208" t="str">
            <v>2PZOPE496TK</v>
          </cell>
          <cell r="B208">
            <v>57</v>
          </cell>
        </row>
        <row r="209">
          <cell r="A209" t="str">
            <v>2PZOPE996TK</v>
          </cell>
          <cell r="B209">
            <v>99</v>
          </cell>
        </row>
        <row r="210">
          <cell r="A210" t="str">
            <v>2SZ/1/2PLYFLSHT</v>
          </cell>
          <cell r="B210">
            <v>541</v>
          </cell>
        </row>
        <row r="211">
          <cell r="A211" t="str">
            <v>2SZ/1/2PLYSHELF</v>
          </cell>
          <cell r="B211">
            <v>46</v>
          </cell>
        </row>
        <row r="212">
          <cell r="A212" t="str">
            <v>2SZ/1/4PLYFLSHT</v>
          </cell>
          <cell r="B212">
            <v>475</v>
          </cell>
        </row>
        <row r="213">
          <cell r="A213" t="str">
            <v>2SZ/1/4PLYSHORT</v>
          </cell>
          <cell r="B213">
            <v>486</v>
          </cell>
        </row>
        <row r="214">
          <cell r="A214" t="str">
            <v>2SZ/3/4PLYFLSHT</v>
          </cell>
          <cell r="B214">
            <v>582</v>
          </cell>
        </row>
        <row r="215">
          <cell r="A215" t="str">
            <v>2SZ/3/4PLYSHELF</v>
          </cell>
          <cell r="B215">
            <v>47</v>
          </cell>
        </row>
        <row r="216">
          <cell r="A216" t="str">
            <v>2SZ/BBEPL</v>
          </cell>
          <cell r="B216">
            <v>99</v>
          </cell>
        </row>
        <row r="217">
          <cell r="A217" t="str">
            <v>2SZ/BBEPR</v>
          </cell>
          <cell r="B217">
            <v>99</v>
          </cell>
        </row>
        <row r="218">
          <cell r="A218" t="str">
            <v>2SZ/BDBRDFLSHT</v>
          </cell>
          <cell r="B218">
            <v>297</v>
          </cell>
        </row>
        <row r="219">
          <cell r="A219" t="str">
            <v>2SZ/BFEPL</v>
          </cell>
          <cell r="B219">
            <v>114</v>
          </cell>
        </row>
        <row r="220">
          <cell r="A220" t="str">
            <v>2SZ/BFEPR</v>
          </cell>
          <cell r="B220">
            <v>114</v>
          </cell>
        </row>
        <row r="221">
          <cell r="A221" t="str">
            <v>2SZ/TBEPL</v>
          </cell>
          <cell r="B221">
            <v>220</v>
          </cell>
        </row>
        <row r="222">
          <cell r="A222" t="str">
            <v>2SZ/TBEPR</v>
          </cell>
          <cell r="B222">
            <v>220</v>
          </cell>
        </row>
        <row r="223">
          <cell r="A223" t="str">
            <v>2SZ/TFEPL</v>
          </cell>
          <cell r="B223">
            <v>261</v>
          </cell>
        </row>
        <row r="224">
          <cell r="A224" t="str">
            <v>2SZ/TFEPR</v>
          </cell>
          <cell r="B224">
            <v>261</v>
          </cell>
        </row>
        <row r="225">
          <cell r="A225" t="str">
            <v>2SZ/VBEPL</v>
          </cell>
          <cell r="B225">
            <v>90</v>
          </cell>
        </row>
        <row r="226">
          <cell r="A226" t="str">
            <v>2SZ/VBEPR</v>
          </cell>
          <cell r="B226">
            <v>90</v>
          </cell>
        </row>
        <row r="227">
          <cell r="A227" t="str">
            <v>2SZ/VFEPL</v>
          </cell>
          <cell r="B227">
            <v>102</v>
          </cell>
        </row>
        <row r="228">
          <cell r="A228" t="str">
            <v>2SZ/VFEPR</v>
          </cell>
          <cell r="B228">
            <v>102</v>
          </cell>
        </row>
        <row r="229">
          <cell r="A229" t="str">
            <v>2SZ/WBEPL</v>
          </cell>
          <cell r="B229">
            <v>80</v>
          </cell>
        </row>
        <row r="230">
          <cell r="A230" t="str">
            <v>2SZ/WBEPR</v>
          </cell>
          <cell r="B230">
            <v>80</v>
          </cell>
        </row>
        <row r="231">
          <cell r="A231" t="str">
            <v>2SZ/WFEPL</v>
          </cell>
          <cell r="B231">
            <v>91</v>
          </cell>
        </row>
        <row r="232">
          <cell r="A232" t="str">
            <v>2SZ/WFEPR</v>
          </cell>
          <cell r="B232">
            <v>91</v>
          </cell>
        </row>
        <row r="233">
          <cell r="A233" t="str">
            <v>2SZOBE4834.5</v>
          </cell>
          <cell r="B233">
            <v>191</v>
          </cell>
        </row>
        <row r="234">
          <cell r="A234" t="str">
            <v>2SZOBE4848</v>
          </cell>
          <cell r="B234">
            <v>191</v>
          </cell>
        </row>
        <row r="235">
          <cell r="A235" t="str">
            <v>2SZOPE1296UC</v>
          </cell>
          <cell r="B235">
            <v>130</v>
          </cell>
        </row>
        <row r="236">
          <cell r="A236" t="str">
            <v>2SZOPE1596UC</v>
          </cell>
          <cell r="B236">
            <v>157</v>
          </cell>
        </row>
        <row r="237">
          <cell r="A237" t="str">
            <v>2SZOPE2496UC</v>
          </cell>
          <cell r="B237">
            <v>238</v>
          </cell>
        </row>
        <row r="238">
          <cell r="A238" t="str">
            <v>2SZOPE4834.5</v>
          </cell>
          <cell r="B238">
            <v>229</v>
          </cell>
        </row>
        <row r="239">
          <cell r="A239" t="str">
            <v>2SZOPE4848</v>
          </cell>
          <cell r="B239">
            <v>229</v>
          </cell>
        </row>
        <row r="240">
          <cell r="A240" t="str">
            <v>2SZOPE496TK</v>
          </cell>
          <cell r="B240">
            <v>57</v>
          </cell>
        </row>
        <row r="241">
          <cell r="A241" t="str">
            <v>2SZOPE996TK</v>
          </cell>
          <cell r="B241">
            <v>99</v>
          </cell>
        </row>
        <row r="242">
          <cell r="A242" t="str">
            <v>3SZ/1/2PLYFLSHT</v>
          </cell>
          <cell r="B242">
            <v>635</v>
          </cell>
        </row>
        <row r="243">
          <cell r="A243" t="str">
            <v>3SZ/1/2PLYSHELF</v>
          </cell>
          <cell r="B243">
            <v>53</v>
          </cell>
        </row>
        <row r="244">
          <cell r="A244" t="str">
            <v>3SZ/1/4PLYFLSHT</v>
          </cell>
          <cell r="B244">
            <v>539</v>
          </cell>
        </row>
        <row r="245">
          <cell r="A245" t="str">
            <v>3SZ/1/4PLYSHORT</v>
          </cell>
          <cell r="B245">
            <v>572</v>
          </cell>
        </row>
        <row r="246">
          <cell r="A246" t="str">
            <v>3SZ/3/4PLYFLSHT</v>
          </cell>
          <cell r="B246">
            <v>677</v>
          </cell>
        </row>
        <row r="247">
          <cell r="A247" t="str">
            <v>3SZ/3/4PLYSHELF</v>
          </cell>
          <cell r="B247">
            <v>54</v>
          </cell>
        </row>
        <row r="248">
          <cell r="A248" t="str">
            <v>3SZ/BBEPL</v>
          </cell>
          <cell r="B248">
            <v>102</v>
          </cell>
        </row>
        <row r="249">
          <cell r="A249" t="str">
            <v>3SZ/BBEPR</v>
          </cell>
          <cell r="B249">
            <v>102</v>
          </cell>
        </row>
        <row r="250">
          <cell r="A250" t="str">
            <v>3SZ/BDBRDFLSHT</v>
          </cell>
          <cell r="B250">
            <v>355</v>
          </cell>
        </row>
        <row r="251">
          <cell r="A251" t="str">
            <v>3SZ/BFEPL</v>
          </cell>
          <cell r="B251">
            <v>113</v>
          </cell>
        </row>
        <row r="252">
          <cell r="A252" t="str">
            <v>3SZ/BFEPR</v>
          </cell>
          <cell r="B252">
            <v>113</v>
          </cell>
        </row>
        <row r="253">
          <cell r="A253" t="str">
            <v>3SZ/TBEPL</v>
          </cell>
          <cell r="B253">
            <v>227</v>
          </cell>
        </row>
        <row r="254">
          <cell r="A254" t="str">
            <v>3SZ/TBEPR</v>
          </cell>
          <cell r="B254">
            <v>227</v>
          </cell>
        </row>
        <row r="255">
          <cell r="A255" t="str">
            <v>3SZ/TFEPL</v>
          </cell>
          <cell r="B255">
            <v>258</v>
          </cell>
        </row>
        <row r="256">
          <cell r="A256" t="str">
            <v>3SZ/TFEPR</v>
          </cell>
          <cell r="B256">
            <v>258</v>
          </cell>
        </row>
        <row r="257">
          <cell r="A257" t="str">
            <v>3SZ/VBEPL</v>
          </cell>
          <cell r="B257">
            <v>93</v>
          </cell>
        </row>
        <row r="258">
          <cell r="A258" t="str">
            <v>3SZ/VBEPR</v>
          </cell>
          <cell r="B258">
            <v>93</v>
          </cell>
        </row>
        <row r="259">
          <cell r="A259" t="str">
            <v>3SZ/VFEPL</v>
          </cell>
          <cell r="B259">
            <v>101</v>
          </cell>
        </row>
        <row r="260">
          <cell r="A260" t="str">
            <v>3SZ/VFEPR</v>
          </cell>
          <cell r="B260">
            <v>101</v>
          </cell>
        </row>
        <row r="261">
          <cell r="A261" t="str">
            <v>3SZ/WBEPL</v>
          </cell>
          <cell r="B261">
            <v>82</v>
          </cell>
        </row>
        <row r="262">
          <cell r="A262" t="str">
            <v>3SZ/WBEPR</v>
          </cell>
          <cell r="B262">
            <v>82</v>
          </cell>
        </row>
        <row r="263">
          <cell r="A263" t="str">
            <v>3SZ/WFEPL</v>
          </cell>
          <cell r="B263">
            <v>90</v>
          </cell>
        </row>
        <row r="264">
          <cell r="A264" t="str">
            <v>3SZ/WFEPR</v>
          </cell>
          <cell r="B264">
            <v>90</v>
          </cell>
        </row>
        <row r="265">
          <cell r="A265" t="str">
            <v>3SZOBE4834.5</v>
          </cell>
          <cell r="B265">
            <v>227</v>
          </cell>
        </row>
        <row r="266">
          <cell r="A266" t="str">
            <v>3SZOBE4848</v>
          </cell>
          <cell r="B266">
            <v>227</v>
          </cell>
        </row>
        <row r="267">
          <cell r="A267" t="str">
            <v>3SZOPE1296UC</v>
          </cell>
          <cell r="B267">
            <v>146</v>
          </cell>
        </row>
        <row r="268">
          <cell r="A268" t="str">
            <v>3SZOPE1596UC</v>
          </cell>
          <cell r="B268">
            <v>177</v>
          </cell>
        </row>
        <row r="269">
          <cell r="A269" t="str">
            <v>3SZOPE2496UC</v>
          </cell>
          <cell r="B269">
            <v>269</v>
          </cell>
        </row>
        <row r="270">
          <cell r="A270" t="str">
            <v>3SZOPE4834.5</v>
          </cell>
          <cell r="B270">
            <v>259</v>
          </cell>
        </row>
        <row r="271">
          <cell r="A271" t="str">
            <v>3SZOPE4848</v>
          </cell>
          <cell r="B271">
            <v>259</v>
          </cell>
        </row>
        <row r="272">
          <cell r="A272" t="str">
            <v>3SZOPE496TK</v>
          </cell>
          <cell r="B272">
            <v>65</v>
          </cell>
        </row>
        <row r="273">
          <cell r="A273" t="str">
            <v>3SZOPE996TK</v>
          </cell>
          <cell r="B273">
            <v>112</v>
          </cell>
        </row>
        <row r="274">
          <cell r="A274" t="str">
            <v>4SZ/1/2PLYFLSHT</v>
          </cell>
          <cell r="B274">
            <v>554</v>
          </cell>
        </row>
        <row r="275">
          <cell r="A275" t="str">
            <v>4SZ/1/2PLYSHELF</v>
          </cell>
          <cell r="B275">
            <v>48</v>
          </cell>
        </row>
        <row r="276">
          <cell r="A276" t="str">
            <v>4SZ/1/4PLYFLSHT</v>
          </cell>
          <cell r="B276">
            <v>453</v>
          </cell>
        </row>
        <row r="277">
          <cell r="A277" t="str">
            <v>4SZ/1/4PLYSHORT</v>
          </cell>
          <cell r="B277">
            <v>993</v>
          </cell>
        </row>
        <row r="278">
          <cell r="A278" t="str">
            <v>4SZ/3/4PLYFLSHT</v>
          </cell>
          <cell r="B278">
            <v>600</v>
          </cell>
        </row>
        <row r="279">
          <cell r="A279" t="str">
            <v>4SZ/3/4PLYSHELF</v>
          </cell>
          <cell r="B279">
            <v>49</v>
          </cell>
        </row>
        <row r="280">
          <cell r="A280" t="str">
            <v>4SZ/BBEPL</v>
          </cell>
          <cell r="B280">
            <v>105</v>
          </cell>
        </row>
        <row r="281">
          <cell r="A281" t="str">
            <v>4SZ/BBEPR</v>
          </cell>
          <cell r="B281">
            <v>105</v>
          </cell>
        </row>
        <row r="282">
          <cell r="A282" t="str">
            <v>4SZ/BDBRDFLSHT</v>
          </cell>
          <cell r="B282">
            <v>345</v>
          </cell>
        </row>
        <row r="283">
          <cell r="A283" t="str">
            <v>4SZ/BFEPL</v>
          </cell>
          <cell r="B283">
            <v>99</v>
          </cell>
        </row>
        <row r="284">
          <cell r="A284" t="str">
            <v>4SZ/BFEPR</v>
          </cell>
          <cell r="B284">
            <v>99</v>
          </cell>
        </row>
        <row r="285">
          <cell r="A285" t="str">
            <v>4SZ/TBEPL</v>
          </cell>
          <cell r="B285">
            <v>238</v>
          </cell>
        </row>
        <row r="286">
          <cell r="A286" t="str">
            <v>4SZ/TBEPR</v>
          </cell>
          <cell r="B286">
            <v>238</v>
          </cell>
        </row>
        <row r="287">
          <cell r="A287" t="str">
            <v>4SZ/TFEPL</v>
          </cell>
          <cell r="B287">
            <v>220</v>
          </cell>
        </row>
        <row r="288">
          <cell r="A288" t="str">
            <v>4SZ/TFEPR</v>
          </cell>
          <cell r="B288">
            <v>220</v>
          </cell>
        </row>
        <row r="289">
          <cell r="A289" t="str">
            <v>4SZ/VBEPL</v>
          </cell>
          <cell r="B289">
            <v>95</v>
          </cell>
        </row>
        <row r="290">
          <cell r="A290" t="str">
            <v>4SZ/VBEPR</v>
          </cell>
          <cell r="B290">
            <v>95</v>
          </cell>
        </row>
        <row r="291">
          <cell r="A291" t="str">
            <v>4SZ/VFEPL</v>
          </cell>
          <cell r="B291">
            <v>91</v>
          </cell>
        </row>
        <row r="292">
          <cell r="A292" t="str">
            <v>4SZ/VFEPR</v>
          </cell>
          <cell r="B292">
            <v>91</v>
          </cell>
        </row>
        <row r="293">
          <cell r="A293" t="str">
            <v>4SZ/WBEPL</v>
          </cell>
          <cell r="B293">
            <v>86</v>
          </cell>
        </row>
        <row r="294">
          <cell r="A294" t="str">
            <v>4SZ/WBEPR</v>
          </cell>
          <cell r="B294">
            <v>86</v>
          </cell>
        </row>
        <row r="295">
          <cell r="A295" t="str">
            <v>4SZ/WFEPL</v>
          </cell>
          <cell r="B295">
            <v>81</v>
          </cell>
        </row>
        <row r="296">
          <cell r="A296" t="str">
            <v>4SZ/WFEPR</v>
          </cell>
          <cell r="B296">
            <v>81</v>
          </cell>
        </row>
        <row r="297">
          <cell r="A297" t="str">
            <v>4SZOBE4834.5</v>
          </cell>
          <cell r="B297">
            <v>220</v>
          </cell>
        </row>
        <row r="298">
          <cell r="A298" t="str">
            <v>4SZOBE4848</v>
          </cell>
          <cell r="B298">
            <v>220</v>
          </cell>
        </row>
        <row r="299">
          <cell r="A299" t="str">
            <v>4SZOPE1296UC</v>
          </cell>
          <cell r="B299">
            <v>116</v>
          </cell>
        </row>
        <row r="300">
          <cell r="A300" t="str">
            <v>4SZOPE1596UC</v>
          </cell>
          <cell r="B300">
            <v>140</v>
          </cell>
        </row>
        <row r="301">
          <cell r="A301" t="str">
            <v>4SZOPE2496UC</v>
          </cell>
          <cell r="B301">
            <v>210</v>
          </cell>
        </row>
        <row r="302">
          <cell r="A302" t="str">
            <v>4SZOPE4834.5</v>
          </cell>
          <cell r="B302">
            <v>203</v>
          </cell>
        </row>
        <row r="303">
          <cell r="A303" t="str">
            <v>4SZOPE4848</v>
          </cell>
          <cell r="B303">
            <v>203</v>
          </cell>
        </row>
        <row r="304">
          <cell r="A304" t="str">
            <v>4SZOPE496TK</v>
          </cell>
          <cell r="B304">
            <v>53</v>
          </cell>
        </row>
        <row r="305">
          <cell r="A305" t="str">
            <v>4SZOPE996TK</v>
          </cell>
          <cell r="B305">
            <v>90</v>
          </cell>
        </row>
        <row r="307">
          <cell r="A307" t="str">
            <v>5/7/21 New Desccriptions</v>
          </cell>
        </row>
        <row r="308">
          <cell r="A308" t="str">
            <v>item_no</v>
          </cell>
          <cell r="B308" t="str">
            <v>search_desc</v>
          </cell>
        </row>
        <row r="309">
          <cell r="A309" t="str">
            <v>ZZSP_PLYWD_IMP</v>
          </cell>
          <cell r="B309" t="str">
            <v>UV CTD VENEER PLYWOOD-IMPORTED</v>
          </cell>
        </row>
        <row r="310">
          <cell r="A310" t="str">
            <v>1GOGBLACK</v>
          </cell>
          <cell r="B310" t="str">
            <v>BLACK FEATHERED  +15%</v>
          </cell>
        </row>
        <row r="311">
          <cell r="A311" t="str">
            <v>2GOGBLACK</v>
          </cell>
          <cell r="B311" t="str">
            <v>BLACK FEATHERED  +15%</v>
          </cell>
        </row>
        <row r="312">
          <cell r="A312" t="str">
            <v>3GOGBLACK</v>
          </cell>
          <cell r="B312" t="str">
            <v>BLACK FEATHERED  +15%</v>
          </cell>
        </row>
        <row r="313">
          <cell r="A313" t="str">
            <v>4GOGBLACK</v>
          </cell>
          <cell r="B313" t="str">
            <v>BLACK FEATHERED  +15%</v>
          </cell>
        </row>
        <row r="314">
          <cell r="A314" t="str">
            <v>1GOGMOCHA</v>
          </cell>
          <cell r="B314" t="str">
            <v>MOCHA FEATHERED  +15%</v>
          </cell>
        </row>
        <row r="315">
          <cell r="A315" t="str">
            <v>2GOGMOCHA</v>
          </cell>
          <cell r="B315" t="str">
            <v>MOCHA FEATHERED  +15%</v>
          </cell>
        </row>
        <row r="316">
          <cell r="A316" t="str">
            <v>3GOGMOCHA</v>
          </cell>
          <cell r="B316" t="str">
            <v>MOCHA FEATHERED  +15%</v>
          </cell>
        </row>
        <row r="317">
          <cell r="A317" t="str">
            <v>4GOGMOCHA</v>
          </cell>
          <cell r="B317" t="str">
            <v>MOCHA FEATHERED  +15%</v>
          </cell>
        </row>
        <row r="318">
          <cell r="A318" t="str">
            <v>1GOGWHITE</v>
          </cell>
          <cell r="B318" t="str">
            <v>WHITE FEATHERED  +15%</v>
          </cell>
        </row>
        <row r="319">
          <cell r="A319" t="str">
            <v>2GOGWHITE</v>
          </cell>
          <cell r="B319" t="str">
            <v>WHITE FEATHERED  +15%</v>
          </cell>
        </row>
        <row r="320">
          <cell r="A320" t="str">
            <v>4GOGWHITE</v>
          </cell>
          <cell r="B320" t="str">
            <v>WHITE FEATHERED  +15%</v>
          </cell>
        </row>
        <row r="321">
          <cell r="A321" t="str">
            <v>1GOFALABASTER</v>
          </cell>
          <cell r="B321" t="str">
            <v>ALABASTER ON OAK</v>
          </cell>
        </row>
        <row r="322">
          <cell r="A322" t="str">
            <v>1GOFAUTUMN</v>
          </cell>
          <cell r="B322" t="str">
            <v>AUTUMN WIPED ON OAK</v>
          </cell>
        </row>
        <row r="323">
          <cell r="A323" t="str">
            <v>1GOFBARNWOOD</v>
          </cell>
          <cell r="B323" t="str">
            <v>BARNWOOD WIPED ON OAK</v>
          </cell>
        </row>
        <row r="324">
          <cell r="A324" t="str">
            <v>1GOFCOLD EMBERS</v>
          </cell>
          <cell r="B324" t="str">
            <v>COLD EMBERS WIPED ON OAK</v>
          </cell>
        </row>
        <row r="325">
          <cell r="A325" t="str">
            <v>1GOFDUSK</v>
          </cell>
          <cell r="B325" t="str">
            <v>DUSK WIPED ON OAK</v>
          </cell>
        </row>
        <row r="326">
          <cell r="A326" t="str">
            <v>1GOFHARVEST</v>
          </cell>
          <cell r="B326" t="str">
            <v>HARVEST WIPED ON OAK</v>
          </cell>
        </row>
        <row r="327">
          <cell r="A327" t="str">
            <v>1GOFNUTMEG</v>
          </cell>
          <cell r="B327" t="str">
            <v>NUTMEG WIPED ON OAK</v>
          </cell>
        </row>
        <row r="328">
          <cell r="A328" t="str">
            <v>1GOFWINTER SKY</v>
          </cell>
          <cell r="B328" t="str">
            <v>WINTER SKY WIPED ON OAK</v>
          </cell>
        </row>
        <row r="329">
          <cell r="A329" t="str">
            <v>2GOFAUTUMN</v>
          </cell>
          <cell r="B329" t="str">
            <v>AUTUMN WIPED ON MAPLE</v>
          </cell>
        </row>
        <row r="330">
          <cell r="A330" t="str">
            <v>2GOFCOLD EMBERS</v>
          </cell>
          <cell r="B330" t="str">
            <v>COLD EMBERS WIPED ON MAPLE</v>
          </cell>
        </row>
        <row r="331">
          <cell r="A331" t="str">
            <v>2GOFNUTMEG</v>
          </cell>
          <cell r="B331" t="str">
            <v>NUTMEG WIPED ON MAPLE</v>
          </cell>
        </row>
        <row r="332">
          <cell r="A332" t="str">
            <v>2GOFWINTER SKY</v>
          </cell>
          <cell r="B332" t="str">
            <v>WINTER SKY WIPED ON MAPLE</v>
          </cell>
        </row>
        <row r="333">
          <cell r="A333" t="str">
            <v>3GOFALABASTER</v>
          </cell>
          <cell r="B333" t="str">
            <v>ALABASTER ON CHERRY</v>
          </cell>
        </row>
        <row r="334">
          <cell r="A334" t="str">
            <v>3GOFAUTUMN</v>
          </cell>
          <cell r="B334" t="str">
            <v>AUTUMN WIPED ON CHERRY</v>
          </cell>
        </row>
        <row r="335">
          <cell r="A335" t="str">
            <v>3GOFBARNWOOD</v>
          </cell>
          <cell r="B335" t="str">
            <v>BARNWOOD WIPED ON CHERRY</v>
          </cell>
        </row>
        <row r="336">
          <cell r="A336" t="str">
            <v>3GOFCOLD EMBERS</v>
          </cell>
          <cell r="B336" t="str">
            <v>COLD EMBERS WIPED ON CHERRY</v>
          </cell>
        </row>
        <row r="337">
          <cell r="A337" t="str">
            <v>3GOFDUSK</v>
          </cell>
          <cell r="B337" t="str">
            <v>DUSK WIPED ON CHERRY</v>
          </cell>
        </row>
        <row r="338">
          <cell r="A338" t="str">
            <v>3GOFHARVEST</v>
          </cell>
          <cell r="B338" t="str">
            <v>HARVEST WIPED ON CHERRY</v>
          </cell>
        </row>
        <row r="339">
          <cell r="A339" t="str">
            <v>3GOFNUTMEG</v>
          </cell>
          <cell r="B339" t="str">
            <v>NUTMEG WIPED ON CHERRY</v>
          </cell>
        </row>
        <row r="340">
          <cell r="A340" t="str">
            <v>3GOFWINTER SKY</v>
          </cell>
          <cell r="B340" t="str">
            <v>WINTER SKY WIPED ON CHERRY</v>
          </cell>
        </row>
        <row r="341">
          <cell r="A341" t="str">
            <v>4GOFBARNWOOD</v>
          </cell>
          <cell r="B341" t="str">
            <v>BARNWOOD WIPED ON HICKORY</v>
          </cell>
        </row>
        <row r="342">
          <cell r="A342" t="str">
            <v>4GOFDUSK</v>
          </cell>
          <cell r="B342" t="str">
            <v>DUSK WIPED ON HICKORY</v>
          </cell>
        </row>
        <row r="343">
          <cell r="A343" t="str">
            <v>4GOFHARVEST</v>
          </cell>
          <cell r="B343" t="str">
            <v>HARVEST WIPED ON HICKORY</v>
          </cell>
        </row>
        <row r="345">
          <cell r="A345" t="str">
            <v>1SZ/1/4PLYSKIN</v>
          </cell>
        </row>
        <row r="346">
          <cell r="A346" t="str">
            <v>2PZ/1/4PLYSKIN</v>
          </cell>
          <cell r="B346" t="str">
            <v/>
          </cell>
        </row>
        <row r="347">
          <cell r="A347" t="str">
            <v>2SZ/1/4PLYSKIN</v>
          </cell>
        </row>
        <row r="348">
          <cell r="A348" t="str">
            <v>3SZ/1/4PLYSKIN</v>
          </cell>
        </row>
        <row r="349">
          <cell r="A349" t="str">
            <v>4SZ/1/4PLYSKIN</v>
          </cell>
        </row>
        <row r="350">
          <cell r="A350" t="str">
            <v>1SZ/3/411/230LP</v>
          </cell>
        </row>
        <row r="351">
          <cell r="A351" t="str">
            <v>2PZ/3/411/230LP</v>
          </cell>
          <cell r="B351" t="str">
            <v/>
          </cell>
        </row>
        <row r="352">
          <cell r="A352" t="str">
            <v>2SZ/3/411/230LP</v>
          </cell>
        </row>
        <row r="353">
          <cell r="A353" t="str">
            <v>3SZ/3/411/230LP</v>
          </cell>
        </row>
        <row r="354">
          <cell r="A354" t="str">
            <v>4SZ/3/411/230LP</v>
          </cell>
        </row>
        <row r="355">
          <cell r="A355" t="str">
            <v>1SZ/3/411/242LP</v>
          </cell>
        </row>
        <row r="356">
          <cell r="A356" t="str">
            <v>2PZ/3/411/242LP</v>
          </cell>
          <cell r="B356" t="str">
            <v/>
          </cell>
        </row>
        <row r="357">
          <cell r="A357" t="str">
            <v>2SZ/3/411/242LP</v>
          </cell>
        </row>
        <row r="358">
          <cell r="A358" t="str">
            <v>3SZ/3/411/242LP</v>
          </cell>
        </row>
        <row r="359">
          <cell r="A359" t="str">
            <v>4SZ/3/411/242LP</v>
          </cell>
        </row>
        <row r="360">
          <cell r="A360" t="str">
            <v>1SZ/3/411/272MT</v>
          </cell>
        </row>
        <row r="361">
          <cell r="A361" t="str">
            <v>2PZ/3/411/272MT</v>
          </cell>
          <cell r="B361" t="str">
            <v/>
          </cell>
        </row>
        <row r="362">
          <cell r="A362" t="str">
            <v>2SZ/3/411/272MT</v>
          </cell>
        </row>
        <row r="363">
          <cell r="A363" t="str">
            <v>3SZ/3/411/272MT</v>
          </cell>
        </row>
        <row r="364">
          <cell r="A364" t="str">
            <v>4SZ/3/411/272MT</v>
          </cell>
        </row>
        <row r="365">
          <cell r="A365" t="str">
            <v>1SZ/3/411/281MT</v>
          </cell>
        </row>
        <row r="366">
          <cell r="A366" t="str">
            <v>2PZ/3/411/281MT</v>
          </cell>
          <cell r="B366" t="str">
            <v/>
          </cell>
        </row>
        <row r="367">
          <cell r="A367" t="str">
            <v>2SZ/3/411/281MT</v>
          </cell>
        </row>
        <row r="368">
          <cell r="A368" t="str">
            <v>3SZ/3/411/281MT</v>
          </cell>
        </row>
        <row r="369">
          <cell r="A369" t="str">
            <v>4SZ/3/411/281MT</v>
          </cell>
        </row>
        <row r="370">
          <cell r="A370" t="str">
            <v>1SZ_424_CHAIR</v>
          </cell>
        </row>
        <row r="371">
          <cell r="A371" t="str">
            <v>2PZ_424_CHAIR</v>
          </cell>
          <cell r="B371" t="str">
            <v/>
          </cell>
        </row>
        <row r="372">
          <cell r="A372" t="str">
            <v>2SZ_424_CHAIR</v>
          </cell>
        </row>
        <row r="373">
          <cell r="A373" t="str">
            <v>3SZ_424_CHAIR</v>
          </cell>
        </row>
        <row r="374">
          <cell r="A374" t="str">
            <v>4SZ_424_CHAIR</v>
          </cell>
        </row>
        <row r="375">
          <cell r="A375" t="str">
            <v>1SZ/ABF63L</v>
          </cell>
        </row>
        <row r="376">
          <cell r="A376" t="str">
            <v>2PZ/ABF63L</v>
          </cell>
          <cell r="B376" t="str">
            <v/>
          </cell>
        </row>
        <row r="377">
          <cell r="A377" t="str">
            <v>2SZ/ABF63L</v>
          </cell>
        </row>
        <row r="378">
          <cell r="A378" t="str">
            <v>3SZ/ABF63L</v>
          </cell>
        </row>
        <row r="379">
          <cell r="A379" t="str">
            <v>4SZ/ABF63L</v>
          </cell>
        </row>
        <row r="380">
          <cell r="A380" t="str">
            <v>1SZ/ABF63R</v>
          </cell>
        </row>
        <row r="381">
          <cell r="A381" t="str">
            <v>2PZ/ABF63R</v>
          </cell>
          <cell r="B381" t="str">
            <v/>
          </cell>
        </row>
        <row r="382">
          <cell r="A382" t="str">
            <v>2SZ/ABF63R</v>
          </cell>
        </row>
        <row r="383">
          <cell r="A383" t="str">
            <v>3SZ/ABF63R</v>
          </cell>
        </row>
        <row r="384">
          <cell r="A384" t="str">
            <v>4SZ/ABF63R</v>
          </cell>
        </row>
        <row r="385">
          <cell r="A385" t="str">
            <v>1SZ/ABFDF3L</v>
          </cell>
        </row>
        <row r="386">
          <cell r="A386" t="str">
            <v>2PZ/ABFDF3L</v>
          </cell>
          <cell r="B386" t="str">
            <v/>
          </cell>
        </row>
        <row r="387">
          <cell r="A387" t="str">
            <v>2SZ/ABFDF3L</v>
          </cell>
        </row>
        <row r="388">
          <cell r="A388" t="str">
            <v>3SZ/ABFDF3L</v>
          </cell>
        </row>
        <row r="389">
          <cell r="A389" t="str">
            <v>4SZ/ABFDF3L</v>
          </cell>
        </row>
        <row r="390">
          <cell r="A390" t="str">
            <v>1SZ/ABFDF3R</v>
          </cell>
        </row>
        <row r="391">
          <cell r="A391" t="str">
            <v>2PZ/ABFDF3R</v>
          </cell>
          <cell r="B391" t="str">
            <v/>
          </cell>
        </row>
        <row r="392">
          <cell r="A392" t="str">
            <v>2SZ/ABFDF3R</v>
          </cell>
        </row>
        <row r="393">
          <cell r="A393" t="str">
            <v>3SZ/ABFDF3R</v>
          </cell>
        </row>
        <row r="394">
          <cell r="A394" t="str">
            <v>4SZ/ABFDF3R</v>
          </cell>
        </row>
        <row r="395">
          <cell r="A395" t="str">
            <v>1SZ/ARB</v>
          </cell>
        </row>
        <row r="396">
          <cell r="A396" t="str">
            <v>2PZ/ARB</v>
          </cell>
          <cell r="B396" t="str">
            <v/>
          </cell>
        </row>
        <row r="397">
          <cell r="A397" t="str">
            <v>2SZ/ARB</v>
          </cell>
        </row>
        <row r="398">
          <cell r="A398" t="str">
            <v>3SZ/ARB</v>
          </cell>
        </row>
        <row r="399">
          <cell r="A399" t="str">
            <v>4SZ/ARB</v>
          </cell>
        </row>
        <row r="400">
          <cell r="A400" t="str">
            <v>1SZ/AVCTS20</v>
          </cell>
        </row>
        <row r="401">
          <cell r="A401" t="str">
            <v>2PZ/AVCTS20</v>
          </cell>
          <cell r="B401" t="str">
            <v/>
          </cell>
        </row>
        <row r="402">
          <cell r="A402" t="str">
            <v>2SZ/AVCTS20</v>
          </cell>
        </row>
        <row r="403">
          <cell r="A403" t="str">
            <v>3SZ/AVCTS20</v>
          </cell>
        </row>
        <row r="404">
          <cell r="A404" t="str">
            <v>4SZ/AVCTS20</v>
          </cell>
        </row>
        <row r="405">
          <cell r="A405" t="str">
            <v>1SZ_BASE_4.5_B</v>
          </cell>
        </row>
        <row r="406">
          <cell r="A406" t="str">
            <v>2PZ_BASE_4.5_B</v>
          </cell>
          <cell r="B406" t="str">
            <v/>
          </cell>
        </row>
        <row r="407">
          <cell r="A407" t="str">
            <v>2SZ_BASE_4.5_B</v>
          </cell>
        </row>
        <row r="408">
          <cell r="A408" t="str">
            <v>3SZ_BASE_4.5_B</v>
          </cell>
        </row>
        <row r="409">
          <cell r="A409" t="str">
            <v>4SZ_BASE_4.5_B</v>
          </cell>
        </row>
        <row r="410">
          <cell r="A410" t="str">
            <v>1SZ_BASE_4_A</v>
          </cell>
        </row>
        <row r="411">
          <cell r="A411" t="str">
            <v>2PZ_BASE_4_A</v>
          </cell>
          <cell r="B411" t="str">
            <v/>
          </cell>
        </row>
        <row r="412">
          <cell r="A412" t="str">
            <v>2SZ_BASE_4_A</v>
          </cell>
        </row>
        <row r="413">
          <cell r="A413" t="str">
            <v>3SZ_BASE_4_A</v>
          </cell>
        </row>
        <row r="414">
          <cell r="A414" t="str">
            <v>4SZ_BASE_4_A</v>
          </cell>
        </row>
        <row r="415">
          <cell r="A415" t="str">
            <v>1SZ_BASE_4_C</v>
          </cell>
        </row>
        <row r="416">
          <cell r="A416" t="str">
            <v>2PZ_BASE_4_C</v>
          </cell>
          <cell r="B416" t="str">
            <v/>
          </cell>
        </row>
        <row r="417">
          <cell r="A417" t="str">
            <v>2SZ_BASE_4_C</v>
          </cell>
        </row>
        <row r="418">
          <cell r="A418" t="str">
            <v>3SZ_BASE_4_C</v>
          </cell>
        </row>
        <row r="419">
          <cell r="A419" t="str">
            <v>4SZ_BASE_4_C</v>
          </cell>
        </row>
        <row r="420">
          <cell r="A420" t="str">
            <v>1SZ_BASE_4_D</v>
          </cell>
        </row>
        <row r="421">
          <cell r="A421" t="str">
            <v>2PZ_BASE_4_D</v>
          </cell>
          <cell r="B421" t="str">
            <v/>
          </cell>
        </row>
        <row r="422">
          <cell r="A422" t="str">
            <v>2SZ_BASE_4_D</v>
          </cell>
        </row>
        <row r="423">
          <cell r="A423" t="str">
            <v>3SZ_BASE_4_D</v>
          </cell>
        </row>
        <row r="424">
          <cell r="A424" t="str">
            <v>4SZ_BASE_4_D</v>
          </cell>
        </row>
        <row r="425">
          <cell r="A425" t="str">
            <v>1SZ_BASE_7_A</v>
          </cell>
        </row>
        <row r="426">
          <cell r="A426" t="str">
            <v>2PZ_BASE_7_A</v>
          </cell>
          <cell r="B426" t="str">
            <v/>
          </cell>
        </row>
        <row r="427">
          <cell r="A427" t="str">
            <v>2SZ_BASE_7_A</v>
          </cell>
        </row>
        <row r="428">
          <cell r="A428" t="str">
            <v>3SZ_BASE_7_A</v>
          </cell>
        </row>
        <row r="429">
          <cell r="A429" t="str">
            <v>4SZ_BASE_7_A</v>
          </cell>
        </row>
        <row r="430">
          <cell r="A430" t="str">
            <v>1SZ_BATTEN_1</v>
          </cell>
        </row>
        <row r="431">
          <cell r="A431" t="str">
            <v>2PZ_BATTEN_1</v>
          </cell>
          <cell r="B431" t="str">
            <v/>
          </cell>
        </row>
        <row r="432">
          <cell r="A432" t="str">
            <v>2SZ_BATTEN_1</v>
          </cell>
        </row>
        <row r="433">
          <cell r="A433" t="str">
            <v>3SZ_BATTEN_1</v>
          </cell>
        </row>
        <row r="434">
          <cell r="A434" t="str">
            <v>4SZ_BATTEN_1</v>
          </cell>
        </row>
        <row r="435">
          <cell r="A435" t="str">
            <v>1SZ/BEP.75</v>
          </cell>
        </row>
        <row r="436">
          <cell r="A436" t="str">
            <v>2PZ/BEP.75</v>
          </cell>
          <cell r="B436" t="str">
            <v/>
          </cell>
        </row>
        <row r="437">
          <cell r="A437" t="str">
            <v>2SZ/BEP.75</v>
          </cell>
        </row>
        <row r="438">
          <cell r="A438" t="str">
            <v>3SZ/BEP.75</v>
          </cell>
        </row>
        <row r="439">
          <cell r="A439" t="str">
            <v>4SZ/BEP.75</v>
          </cell>
        </row>
        <row r="440">
          <cell r="A440" t="str">
            <v>1SZ/BEP1.5L</v>
          </cell>
        </row>
        <row r="441">
          <cell r="A441" t="str">
            <v>2PZ/BEP1.5L</v>
          </cell>
          <cell r="B441" t="str">
            <v/>
          </cell>
        </row>
        <row r="442">
          <cell r="A442" t="str">
            <v>2SZ/BEP1.5L</v>
          </cell>
        </row>
        <row r="443">
          <cell r="A443" t="str">
            <v>3SZ/BEP1.5L</v>
          </cell>
        </row>
        <row r="444">
          <cell r="A444" t="str">
            <v>4SZ/BEP1.5L</v>
          </cell>
        </row>
        <row r="445">
          <cell r="A445" t="str">
            <v>1SZ/BEP1.5NTL</v>
          </cell>
        </row>
        <row r="446">
          <cell r="A446" t="str">
            <v>2PZ/BEP1.5NTL</v>
          </cell>
          <cell r="B446" t="str">
            <v/>
          </cell>
        </row>
        <row r="447">
          <cell r="A447" t="str">
            <v>2SZ/BEP1.5NTL</v>
          </cell>
        </row>
        <row r="448">
          <cell r="A448" t="str">
            <v>3SZ/BEP1.5NTL</v>
          </cell>
        </row>
        <row r="449">
          <cell r="A449" t="str">
            <v>4SZ/BEP1.5NTL</v>
          </cell>
        </row>
        <row r="450">
          <cell r="A450" t="str">
            <v>1SZ/BEP1.5NTR</v>
          </cell>
        </row>
        <row r="451">
          <cell r="A451" t="str">
            <v>2PZ/BEP1.5NTR</v>
          </cell>
          <cell r="B451" t="str">
            <v/>
          </cell>
        </row>
        <row r="452">
          <cell r="A452" t="str">
            <v>2SZ/BEP1.5NTR</v>
          </cell>
        </row>
        <row r="453">
          <cell r="A453" t="str">
            <v>3SZ/BEP1.5NTR</v>
          </cell>
        </row>
        <row r="454">
          <cell r="A454" t="str">
            <v>4SZ/BEP1.5NTR</v>
          </cell>
        </row>
        <row r="455">
          <cell r="A455" t="str">
            <v>1SZ/BEP1.5R</v>
          </cell>
        </row>
        <row r="456">
          <cell r="A456" t="str">
            <v>2PZ/BEP1.5R</v>
          </cell>
          <cell r="B456" t="str">
            <v/>
          </cell>
        </row>
        <row r="457">
          <cell r="A457" t="str">
            <v>2SZ/BEP1.5R</v>
          </cell>
        </row>
        <row r="458">
          <cell r="A458" t="str">
            <v>3SZ/BEP1.5R</v>
          </cell>
        </row>
        <row r="459">
          <cell r="A459" t="str">
            <v>4SZ/BEP1.5R</v>
          </cell>
        </row>
        <row r="460">
          <cell r="A460" t="str">
            <v>1SZ/BEP3L</v>
          </cell>
        </row>
        <row r="461">
          <cell r="A461" t="str">
            <v>2PZ/BEP3L</v>
          </cell>
          <cell r="B461" t="str">
            <v/>
          </cell>
        </row>
        <row r="462">
          <cell r="A462" t="str">
            <v>2SZ/BEP3L</v>
          </cell>
        </row>
        <row r="463">
          <cell r="A463" t="str">
            <v>3SZ/BEP3L</v>
          </cell>
        </row>
        <row r="464">
          <cell r="A464" t="str">
            <v>4SZ/BEP3L</v>
          </cell>
        </row>
        <row r="465">
          <cell r="A465" t="str">
            <v>1SZ/BEP3NTL</v>
          </cell>
        </row>
        <row r="466">
          <cell r="A466" t="str">
            <v>2PZ/BEP3NTL</v>
          </cell>
          <cell r="B466" t="str">
            <v/>
          </cell>
        </row>
        <row r="467">
          <cell r="A467" t="str">
            <v>2SZ/BEP3NTL</v>
          </cell>
        </row>
        <row r="468">
          <cell r="A468" t="str">
            <v>3SZ/BEP3NTL</v>
          </cell>
        </row>
        <row r="469">
          <cell r="A469" t="str">
            <v>4SZ/BEP3NTL</v>
          </cell>
        </row>
        <row r="470">
          <cell r="A470" t="str">
            <v>1SZ/BEP3NTR</v>
          </cell>
        </row>
        <row r="471">
          <cell r="A471" t="str">
            <v>2PZ/BEP3NTR</v>
          </cell>
          <cell r="B471" t="str">
            <v/>
          </cell>
        </row>
        <row r="472">
          <cell r="A472" t="str">
            <v>2SZ/BEP3NTR</v>
          </cell>
        </row>
        <row r="473">
          <cell r="A473" t="str">
            <v>3SZ/BEP3NTR</v>
          </cell>
        </row>
        <row r="474">
          <cell r="A474" t="str">
            <v>4SZ/BEP3NTR</v>
          </cell>
        </row>
        <row r="475">
          <cell r="A475" t="str">
            <v>1SZ/BEP3R</v>
          </cell>
        </row>
        <row r="476">
          <cell r="A476" t="str">
            <v>2PZ/BEP3R</v>
          </cell>
          <cell r="B476" t="str">
            <v/>
          </cell>
        </row>
        <row r="477">
          <cell r="A477" t="str">
            <v>2SZ/BEP3R</v>
          </cell>
        </row>
        <row r="478">
          <cell r="A478" t="str">
            <v>3SZ/BEP3R</v>
          </cell>
        </row>
        <row r="479">
          <cell r="A479" t="str">
            <v>4SZ/BEP3R</v>
          </cell>
        </row>
        <row r="480">
          <cell r="A480" t="str">
            <v>1SZ/BEP6L</v>
          </cell>
        </row>
        <row r="481">
          <cell r="A481" t="str">
            <v>2PZ/BEP6L</v>
          </cell>
          <cell r="B481" t="str">
            <v/>
          </cell>
        </row>
        <row r="482">
          <cell r="A482" t="str">
            <v>2SZ/BEP6L</v>
          </cell>
        </row>
        <row r="483">
          <cell r="A483" t="str">
            <v>3SZ/BEP6L</v>
          </cell>
        </row>
        <row r="484">
          <cell r="A484" t="str">
            <v>4SZ/BEP6L</v>
          </cell>
        </row>
        <row r="485">
          <cell r="A485" t="str">
            <v>1SZ/BEP6NTL</v>
          </cell>
        </row>
        <row r="486">
          <cell r="A486" t="str">
            <v>2PZ/BEP6NTL</v>
          </cell>
          <cell r="B486" t="str">
            <v/>
          </cell>
        </row>
        <row r="487">
          <cell r="A487" t="str">
            <v>2SZ/BEP6NTL</v>
          </cell>
        </row>
        <row r="488">
          <cell r="A488" t="str">
            <v>3SZ/BEP6NTL</v>
          </cell>
        </row>
        <row r="489">
          <cell r="A489" t="str">
            <v>4SZ/BEP6NTL</v>
          </cell>
        </row>
        <row r="490">
          <cell r="A490" t="str">
            <v>1SZ/BEP6NTR</v>
          </cell>
        </row>
        <row r="491">
          <cell r="A491" t="str">
            <v>2PZ/BEP6NTR</v>
          </cell>
          <cell r="B491" t="str">
            <v/>
          </cell>
        </row>
        <row r="492">
          <cell r="A492" t="str">
            <v>2SZ/BEP6NTR</v>
          </cell>
        </row>
        <row r="493">
          <cell r="A493" t="str">
            <v>3SZ/BEP6NTR</v>
          </cell>
        </row>
        <row r="494">
          <cell r="A494" t="str">
            <v>4SZ/BEP6NTR</v>
          </cell>
        </row>
        <row r="495">
          <cell r="A495" t="str">
            <v>1SZ/BEP6R</v>
          </cell>
        </row>
        <row r="496">
          <cell r="A496" t="str">
            <v>2PZ/BEP6R</v>
          </cell>
          <cell r="B496" t="str">
            <v/>
          </cell>
        </row>
        <row r="497">
          <cell r="A497" t="str">
            <v>2SZ/BEP6R</v>
          </cell>
        </row>
        <row r="498">
          <cell r="A498" t="str">
            <v>3SZ/BEP6R</v>
          </cell>
        </row>
        <row r="499">
          <cell r="A499" t="str">
            <v>4SZ/BEP6R</v>
          </cell>
        </row>
        <row r="500">
          <cell r="A500" t="str">
            <v>1SZ/BF1.5</v>
          </cell>
        </row>
        <row r="501">
          <cell r="A501" t="str">
            <v>2PZ/BF1.5</v>
          </cell>
          <cell r="B501" t="str">
            <v/>
          </cell>
        </row>
        <row r="502">
          <cell r="A502" t="str">
            <v>2SZ/BF1.5</v>
          </cell>
        </row>
        <row r="503">
          <cell r="A503" t="str">
            <v>3SZ/BF1.5</v>
          </cell>
        </row>
        <row r="504">
          <cell r="A504" t="str">
            <v>4SZ/BF1.5</v>
          </cell>
        </row>
        <row r="505">
          <cell r="A505" t="str">
            <v>1SZ/BF3</v>
          </cell>
        </row>
        <row r="506">
          <cell r="A506" t="str">
            <v>2PZ/BF3</v>
          </cell>
          <cell r="B506" t="str">
            <v/>
          </cell>
        </row>
        <row r="507">
          <cell r="A507" t="str">
            <v>2SZ/BF3</v>
          </cell>
        </row>
        <row r="508">
          <cell r="A508" t="str">
            <v>3SZ/BF3</v>
          </cell>
        </row>
        <row r="509">
          <cell r="A509" t="str">
            <v>4SZ/BF3</v>
          </cell>
        </row>
        <row r="510">
          <cell r="A510" t="str">
            <v>1SZ/BF6</v>
          </cell>
        </row>
        <row r="511">
          <cell r="A511" t="str">
            <v>2PZ/BF6</v>
          </cell>
          <cell r="B511" t="str">
            <v/>
          </cell>
        </row>
        <row r="512">
          <cell r="A512" t="str">
            <v>2SZ/BF6</v>
          </cell>
        </row>
        <row r="513">
          <cell r="A513" t="str">
            <v>3SZ/BF6</v>
          </cell>
        </row>
        <row r="514">
          <cell r="A514" t="str">
            <v>4SZ/BF6</v>
          </cell>
        </row>
        <row r="515">
          <cell r="A515" t="str">
            <v>1SZ/BFDE3L</v>
          </cell>
        </row>
        <row r="516">
          <cell r="A516" t="str">
            <v>2PZ/BFDE3L</v>
          </cell>
          <cell r="B516" t="str">
            <v/>
          </cell>
        </row>
        <row r="517">
          <cell r="A517" t="str">
            <v>2SZ/BFDE3L</v>
          </cell>
        </row>
        <row r="518">
          <cell r="A518" t="str">
            <v>3SZ/BFDE3L</v>
          </cell>
        </row>
        <row r="519">
          <cell r="A519" t="str">
            <v>4SZ/BFDE3L</v>
          </cell>
        </row>
        <row r="520">
          <cell r="A520" t="str">
            <v>1SZ/BFDE3R</v>
          </cell>
        </row>
        <row r="521">
          <cell r="A521" t="str">
            <v>2PZ/BFDE3R</v>
          </cell>
          <cell r="B521" t="str">
            <v/>
          </cell>
        </row>
        <row r="522">
          <cell r="A522" t="str">
            <v>2SZ/BFDE3R</v>
          </cell>
        </row>
        <row r="523">
          <cell r="A523" t="str">
            <v>3SZ/BFDE3R</v>
          </cell>
        </row>
        <row r="524">
          <cell r="A524" t="str">
            <v>4SZ/BFDE3R</v>
          </cell>
        </row>
        <row r="525">
          <cell r="A525" t="str">
            <v>1SZ/BFDF3</v>
          </cell>
        </row>
        <row r="526">
          <cell r="A526" t="str">
            <v>2PZ/BFDF3</v>
          </cell>
          <cell r="B526" t="str">
            <v/>
          </cell>
        </row>
        <row r="527">
          <cell r="A527" t="str">
            <v>2SZ/BFDF3</v>
          </cell>
        </row>
        <row r="528">
          <cell r="A528" t="str">
            <v>3SZ/BFDF3</v>
          </cell>
        </row>
        <row r="529">
          <cell r="A529" t="str">
            <v>4SZ/BFDF3</v>
          </cell>
        </row>
        <row r="530">
          <cell r="A530" t="str">
            <v>1SZ/BFO6AS</v>
          </cell>
        </row>
        <row r="531">
          <cell r="A531" t="str">
            <v>2PZ/BFO6AS</v>
          </cell>
          <cell r="B531" t="str">
            <v/>
          </cell>
        </row>
        <row r="532">
          <cell r="A532" t="str">
            <v>2SZ/BFO6AS</v>
          </cell>
        </row>
        <row r="533">
          <cell r="A533" t="str">
            <v>3SZ/BFO6AS</v>
          </cell>
        </row>
        <row r="534">
          <cell r="A534" t="str">
            <v>4SZ/BFO6AS</v>
          </cell>
        </row>
        <row r="535">
          <cell r="A535" t="str">
            <v>1SZ/BFO6ASL_A</v>
          </cell>
        </row>
        <row r="536">
          <cell r="A536" t="str">
            <v>2PZ/BFO6ASL_A</v>
          </cell>
          <cell r="B536" t="str">
            <v/>
          </cell>
        </row>
        <row r="537">
          <cell r="A537" t="str">
            <v>2SZ/BFO6ASL_A</v>
          </cell>
        </row>
        <row r="538">
          <cell r="A538" t="str">
            <v>3SZ/BFO6ASL_A</v>
          </cell>
        </row>
        <row r="539">
          <cell r="A539" t="str">
            <v>4SZ/BFO6ASL_A</v>
          </cell>
        </row>
        <row r="540">
          <cell r="A540" t="str">
            <v>1SZ/BFO6ASL_B</v>
          </cell>
        </row>
        <row r="541">
          <cell r="A541" t="str">
            <v>2PZ/BFO6ASL_B</v>
          </cell>
          <cell r="B541" t="str">
            <v/>
          </cell>
        </row>
        <row r="542">
          <cell r="A542" t="str">
            <v>2SZ/BFO6ASL_B</v>
          </cell>
        </row>
        <row r="543">
          <cell r="A543" t="str">
            <v>3SZ/BFO6ASL_B</v>
          </cell>
        </row>
        <row r="544">
          <cell r="A544" t="str">
            <v>1SZ/BFO6ASL_C</v>
          </cell>
        </row>
        <row r="545">
          <cell r="A545" t="str">
            <v>2PZ/BFO6ASL_C</v>
          </cell>
          <cell r="B545" t="str">
            <v/>
          </cell>
        </row>
        <row r="546">
          <cell r="A546" t="str">
            <v>2SZ/BFO6ASL_C</v>
          </cell>
        </row>
        <row r="547">
          <cell r="A547" t="str">
            <v>3SZ/BFO6ASL_C</v>
          </cell>
        </row>
        <row r="548">
          <cell r="A548" t="str">
            <v>4SZ/BFO6ASL_C</v>
          </cell>
        </row>
        <row r="549">
          <cell r="A549" t="str">
            <v>1SZ/BFO6SP</v>
          </cell>
        </row>
        <row r="550">
          <cell r="A550" t="str">
            <v>2PZ/BFO6SP</v>
          </cell>
          <cell r="B550" t="str">
            <v/>
          </cell>
        </row>
        <row r="551">
          <cell r="A551" t="str">
            <v>2SZ/BFO6SP</v>
          </cell>
        </row>
        <row r="552">
          <cell r="A552" t="str">
            <v>3SZ/BFO6SP</v>
          </cell>
        </row>
        <row r="553">
          <cell r="A553" t="str">
            <v>4SZ/BFO6SP</v>
          </cell>
        </row>
        <row r="554">
          <cell r="A554" t="str">
            <v>1SZ/BFO6SPL_A</v>
          </cell>
        </row>
        <row r="555">
          <cell r="A555" t="str">
            <v>2PZ/BFO6SPL_A</v>
          </cell>
          <cell r="B555" t="str">
            <v/>
          </cell>
        </row>
        <row r="556">
          <cell r="A556" t="str">
            <v>2SZ/BFO6SPL_A</v>
          </cell>
        </row>
        <row r="557">
          <cell r="A557" t="str">
            <v>3SZ/BFO6SPL_A</v>
          </cell>
        </row>
        <row r="558">
          <cell r="A558" t="str">
            <v>4SZ/BFO6SPL_A</v>
          </cell>
        </row>
        <row r="559">
          <cell r="A559" t="str">
            <v>1SZ/BFO6SPL_B</v>
          </cell>
        </row>
        <row r="560">
          <cell r="A560" t="str">
            <v>2PZ/BFO6SPL_B</v>
          </cell>
          <cell r="B560" t="str">
            <v/>
          </cell>
        </row>
        <row r="561">
          <cell r="A561" t="str">
            <v>2SZ/BFO6SPL_B</v>
          </cell>
        </row>
        <row r="562">
          <cell r="A562" t="str">
            <v>3SZ/BFO6SPL_B</v>
          </cell>
        </row>
        <row r="563">
          <cell r="A563" t="str">
            <v>1SZ/BFO6SPL_C</v>
          </cell>
        </row>
        <row r="564">
          <cell r="A564" t="str">
            <v>2PZ/BFO6SPL_C</v>
          </cell>
          <cell r="B564" t="str">
            <v/>
          </cell>
        </row>
        <row r="565">
          <cell r="A565" t="str">
            <v>2SZ/BFO6SPL_C</v>
          </cell>
        </row>
        <row r="566">
          <cell r="A566" t="str">
            <v>3SZ/BFO6SPL_C</v>
          </cell>
        </row>
        <row r="567">
          <cell r="A567" t="str">
            <v>4SZ/BFO6SPL_C</v>
          </cell>
        </row>
        <row r="568">
          <cell r="A568" t="str">
            <v>1SZ/BO27</v>
          </cell>
        </row>
        <row r="569">
          <cell r="A569" t="str">
            <v>2PZ/BO27</v>
          </cell>
          <cell r="B569" t="str">
            <v/>
          </cell>
        </row>
        <row r="570">
          <cell r="A570" t="str">
            <v>2SZ/BO27</v>
          </cell>
        </row>
        <row r="571">
          <cell r="A571" t="str">
            <v>3SZ/BO27</v>
          </cell>
        </row>
        <row r="572">
          <cell r="A572" t="str">
            <v>4SZ/BO27</v>
          </cell>
        </row>
        <row r="573">
          <cell r="A573" t="str">
            <v>1SZ/BO30</v>
          </cell>
        </row>
        <row r="574">
          <cell r="A574" t="str">
            <v>2PZ/BO30</v>
          </cell>
          <cell r="B574" t="str">
            <v/>
          </cell>
        </row>
        <row r="575">
          <cell r="A575" t="str">
            <v>2SZ/BO30</v>
          </cell>
        </row>
        <row r="576">
          <cell r="A576" t="str">
            <v>3SZ/BO30</v>
          </cell>
        </row>
        <row r="577">
          <cell r="A577" t="str">
            <v>4SZ/BO30</v>
          </cell>
        </row>
        <row r="578">
          <cell r="A578" t="str">
            <v>1SZ/BO33</v>
          </cell>
        </row>
        <row r="579">
          <cell r="A579" t="str">
            <v>2PZ/BO33</v>
          </cell>
          <cell r="B579" t="str">
            <v/>
          </cell>
        </row>
        <row r="580">
          <cell r="A580" t="str">
            <v>2SZ/BO33</v>
          </cell>
        </row>
        <row r="581">
          <cell r="A581" t="str">
            <v>3SZ/BO33</v>
          </cell>
        </row>
        <row r="582">
          <cell r="A582" t="str">
            <v>4SZ/BO33</v>
          </cell>
        </row>
        <row r="583">
          <cell r="A583" t="str">
            <v>1SZ/BOB3621-21</v>
          </cell>
        </row>
        <row r="584">
          <cell r="A584" t="str">
            <v>2PZ/BOB3621-21</v>
          </cell>
          <cell r="B584" t="str">
            <v/>
          </cell>
        </row>
        <row r="585">
          <cell r="A585" t="str">
            <v>2SZ/BOB3621-21</v>
          </cell>
        </row>
        <row r="586">
          <cell r="A586" t="str">
            <v>3SZ/BOB3621-21</v>
          </cell>
        </row>
        <row r="587">
          <cell r="A587" t="str">
            <v>4SZ/BOB3621-21</v>
          </cell>
        </row>
        <row r="588">
          <cell r="A588" t="str">
            <v>1SZ/BPEP3</v>
          </cell>
        </row>
        <row r="589">
          <cell r="A589" t="str">
            <v>2PZ/BPEP3</v>
          </cell>
          <cell r="B589" t="str">
            <v/>
          </cell>
        </row>
        <row r="590">
          <cell r="A590" t="str">
            <v>2SZ/BPEP3</v>
          </cell>
        </row>
        <row r="591">
          <cell r="A591" t="str">
            <v>3SZ/BPEP3</v>
          </cell>
        </row>
        <row r="592">
          <cell r="A592" t="str">
            <v>4SZ/BPEP3</v>
          </cell>
        </row>
        <row r="593">
          <cell r="A593" t="str">
            <v>1SZ/BPEP3NT</v>
          </cell>
        </row>
        <row r="594">
          <cell r="A594" t="str">
            <v>2PZ/BPEP3NT</v>
          </cell>
          <cell r="B594" t="str">
            <v/>
          </cell>
        </row>
        <row r="595">
          <cell r="A595" t="str">
            <v>2SZ/BPEP3NT</v>
          </cell>
        </row>
        <row r="596">
          <cell r="A596" t="str">
            <v>3SZ/BPEP3NT</v>
          </cell>
        </row>
        <row r="597">
          <cell r="A597" t="str">
            <v>4SZ/BPEP3NT</v>
          </cell>
        </row>
        <row r="598">
          <cell r="A598" t="str">
            <v>1SZ/BPEP6</v>
          </cell>
        </row>
        <row r="599">
          <cell r="A599" t="str">
            <v>2PZ/BPEP6</v>
          </cell>
          <cell r="B599" t="str">
            <v/>
          </cell>
        </row>
        <row r="600">
          <cell r="A600" t="str">
            <v>2SZ/BPEP6</v>
          </cell>
        </row>
        <row r="601">
          <cell r="A601" t="str">
            <v>3SZ/BPEP6</v>
          </cell>
        </row>
        <row r="602">
          <cell r="A602" t="str">
            <v>4SZ/BPEP6</v>
          </cell>
        </row>
        <row r="603">
          <cell r="A603" t="str">
            <v>1SZ/BPEP6NT</v>
          </cell>
        </row>
        <row r="604">
          <cell r="A604" t="str">
            <v>2PZ/BPEP6NT</v>
          </cell>
          <cell r="B604" t="str">
            <v/>
          </cell>
        </row>
        <row r="605">
          <cell r="A605" t="str">
            <v>2SZ/BPEP6NT</v>
          </cell>
        </row>
        <row r="606">
          <cell r="A606" t="str">
            <v>3SZ/BPEP6NT</v>
          </cell>
        </row>
        <row r="607">
          <cell r="A607" t="str">
            <v>4SZ/BPEP6NT</v>
          </cell>
        </row>
        <row r="608">
          <cell r="A608" t="str">
            <v>1SZ/BRC2436B</v>
          </cell>
        </row>
        <row r="609">
          <cell r="A609" t="str">
            <v>2PZ/BRC2436B</v>
          </cell>
          <cell r="B609" t="str">
            <v/>
          </cell>
        </row>
        <row r="610">
          <cell r="A610" t="str">
            <v>2SZ/BRC2436B</v>
          </cell>
        </row>
        <row r="611">
          <cell r="A611" t="str">
            <v>3SZ/BRC2436B</v>
          </cell>
        </row>
        <row r="612">
          <cell r="A612" t="str">
            <v>4SZ/BRC2436B</v>
          </cell>
        </row>
        <row r="613">
          <cell r="A613" t="str">
            <v>1SZ/BRC2436N</v>
          </cell>
        </row>
        <row r="614">
          <cell r="A614" t="str">
            <v>2PZ/BRC2436N</v>
          </cell>
          <cell r="B614" t="str">
            <v/>
          </cell>
        </row>
        <row r="615">
          <cell r="A615" t="str">
            <v>2SZ/BRC2436N</v>
          </cell>
        </row>
        <row r="616">
          <cell r="A616" t="str">
            <v>3SZ/BRC2436N</v>
          </cell>
        </row>
        <row r="617">
          <cell r="A617" t="str">
            <v>4SZ/BRC2436N</v>
          </cell>
        </row>
        <row r="618">
          <cell r="A618" t="str">
            <v>1SZ/BRD2436B</v>
          </cell>
        </row>
        <row r="619">
          <cell r="A619" t="str">
            <v>2PZ/BRD2436B</v>
          </cell>
          <cell r="B619" t="str">
            <v/>
          </cell>
        </row>
        <row r="620">
          <cell r="A620" t="str">
            <v>2SZ/BRD2436B</v>
          </cell>
        </row>
        <row r="621">
          <cell r="A621" t="str">
            <v>3SZ/BRD2436B</v>
          </cell>
        </row>
        <row r="622">
          <cell r="A622" t="str">
            <v>4SZ/BRD2436B</v>
          </cell>
        </row>
        <row r="623">
          <cell r="A623" t="str">
            <v>1SZ/BRD2436N</v>
          </cell>
        </row>
        <row r="624">
          <cell r="A624" t="str">
            <v>2PZ/BRD2436N</v>
          </cell>
          <cell r="B624" t="str">
            <v/>
          </cell>
        </row>
        <row r="625">
          <cell r="A625" t="str">
            <v>2SZ/BRD2436N</v>
          </cell>
        </row>
        <row r="626">
          <cell r="A626" t="str">
            <v>3SZ/BRD2436N</v>
          </cell>
        </row>
        <row r="627">
          <cell r="A627" t="str">
            <v>4SZ/BRD2436N</v>
          </cell>
        </row>
        <row r="628">
          <cell r="A628" t="str">
            <v>1SZ/BRR2436B</v>
          </cell>
        </row>
        <row r="629">
          <cell r="A629" t="str">
            <v>2PZ/BRR2436B</v>
          </cell>
          <cell r="B629" t="str">
            <v/>
          </cell>
        </row>
        <row r="630">
          <cell r="A630" t="str">
            <v>2SZ/BRR2436B</v>
          </cell>
        </row>
        <row r="631">
          <cell r="A631" t="str">
            <v>3SZ/BRR2436B</v>
          </cell>
        </row>
        <row r="632">
          <cell r="A632" t="str">
            <v>4SZ/BRR2436B</v>
          </cell>
        </row>
        <row r="633">
          <cell r="A633" t="str">
            <v>1SZ/BRR2436N</v>
          </cell>
        </row>
        <row r="634">
          <cell r="A634" t="str">
            <v>2PZ/BRR2436N</v>
          </cell>
          <cell r="B634" t="str">
            <v/>
          </cell>
        </row>
        <row r="635">
          <cell r="A635" t="str">
            <v>2SZ/BRR2436N</v>
          </cell>
        </row>
        <row r="636">
          <cell r="A636" t="str">
            <v>3SZ/BRR2436N</v>
          </cell>
        </row>
        <row r="637">
          <cell r="A637" t="str">
            <v>4SZ/BRR2436N</v>
          </cell>
        </row>
        <row r="638">
          <cell r="A638" t="str">
            <v>1SZ/BS15-6NT</v>
          </cell>
        </row>
        <row r="639">
          <cell r="A639" t="str">
            <v>2PZ/BS15-6NT</v>
          </cell>
          <cell r="B639" t="str">
            <v/>
          </cell>
        </row>
        <row r="640">
          <cell r="A640" t="str">
            <v>2SZ/BS15-6NT</v>
          </cell>
        </row>
        <row r="641">
          <cell r="A641" t="str">
            <v>3SZ/BS15-6NT</v>
          </cell>
        </row>
        <row r="642">
          <cell r="A642" t="str">
            <v>4SZ/BS15-6NT</v>
          </cell>
        </row>
        <row r="643">
          <cell r="A643" t="str">
            <v>1SZ/BS24-12</v>
          </cell>
        </row>
        <row r="644">
          <cell r="A644" t="str">
            <v>2PZ/BS24-12</v>
          </cell>
          <cell r="B644" t="str">
            <v/>
          </cell>
        </row>
        <row r="645">
          <cell r="A645" t="str">
            <v>2SZ/BS24-12</v>
          </cell>
        </row>
        <row r="646">
          <cell r="A646" t="str">
            <v>3SZ/BS24-12</v>
          </cell>
        </row>
        <row r="647">
          <cell r="A647" t="str">
            <v>4SZ/BS24-12</v>
          </cell>
        </row>
        <row r="648">
          <cell r="A648" t="str">
            <v>1SZ/BS24-12NT</v>
          </cell>
        </row>
        <row r="649">
          <cell r="A649" t="str">
            <v>2PZ/BS24-12NT</v>
          </cell>
          <cell r="B649" t="str">
            <v/>
          </cell>
        </row>
        <row r="650">
          <cell r="A650" t="str">
            <v>2SZ/BS24-12NT</v>
          </cell>
        </row>
        <row r="651">
          <cell r="A651" t="str">
            <v>3SZ/BS24-12NT</v>
          </cell>
        </row>
        <row r="652">
          <cell r="A652" t="str">
            <v>4SZ/BS24-12NT</v>
          </cell>
        </row>
        <row r="653">
          <cell r="A653" t="str">
            <v>1SZ/BS2448</v>
          </cell>
        </row>
        <row r="654">
          <cell r="A654" t="str">
            <v>2PZ/BS2448</v>
          </cell>
          <cell r="B654" t="str">
            <v/>
          </cell>
        </row>
        <row r="655">
          <cell r="A655" t="str">
            <v>2SZ/BS2448</v>
          </cell>
        </row>
        <row r="656">
          <cell r="A656" t="str">
            <v>3SZ/BS2448</v>
          </cell>
        </row>
        <row r="657">
          <cell r="A657" t="str">
            <v>4SZ/BS2448</v>
          </cell>
        </row>
        <row r="658">
          <cell r="A658" t="str">
            <v>1SZ/BS24-6NT</v>
          </cell>
        </row>
        <row r="659">
          <cell r="A659" t="str">
            <v>2PZ/BS24-6NT</v>
          </cell>
          <cell r="B659" t="str">
            <v/>
          </cell>
        </row>
        <row r="660">
          <cell r="A660" t="str">
            <v>2SZ/BS24-6NT</v>
          </cell>
        </row>
        <row r="661">
          <cell r="A661" t="str">
            <v>3SZ/BS24-6NT</v>
          </cell>
        </row>
        <row r="662">
          <cell r="A662" t="str">
            <v>4SZ/BS24-6NT</v>
          </cell>
        </row>
        <row r="663">
          <cell r="A663" t="str">
            <v>1SZ/BS2721-15</v>
          </cell>
        </row>
        <row r="664">
          <cell r="A664" t="str">
            <v>2PZ/BS2721-15</v>
          </cell>
          <cell r="B664" t="str">
            <v/>
          </cell>
        </row>
        <row r="665">
          <cell r="A665" t="str">
            <v>2SZ/BS2721-15</v>
          </cell>
        </row>
        <row r="666">
          <cell r="A666" t="str">
            <v>3SZ/BS2721-15</v>
          </cell>
        </row>
        <row r="667">
          <cell r="A667" t="str">
            <v>4SZ/BS2721-15</v>
          </cell>
        </row>
        <row r="668">
          <cell r="A668" t="str">
            <v>1SZ/BS2729-18</v>
          </cell>
        </row>
        <row r="669">
          <cell r="A669" t="str">
            <v>2PZ/BS2729-18</v>
          </cell>
          <cell r="B669" t="str">
            <v/>
          </cell>
        </row>
        <row r="670">
          <cell r="A670" t="str">
            <v>2SZ/BS2729-18</v>
          </cell>
        </row>
        <row r="671">
          <cell r="A671" t="str">
            <v>3SZ/BS2729-18</v>
          </cell>
        </row>
        <row r="672">
          <cell r="A672" t="str">
            <v>4SZ/BS2729-18</v>
          </cell>
        </row>
        <row r="673">
          <cell r="A673" t="str">
            <v>1SZ/BS30-12</v>
          </cell>
        </row>
        <row r="674">
          <cell r="A674" t="str">
            <v>2PZ/BS30-12</v>
          </cell>
          <cell r="B674" t="str">
            <v/>
          </cell>
        </row>
        <row r="675">
          <cell r="A675" t="str">
            <v>2SZ/BS30-12</v>
          </cell>
        </row>
        <row r="676">
          <cell r="A676" t="str">
            <v>3SZ/BS30-12</v>
          </cell>
        </row>
        <row r="677">
          <cell r="A677" t="str">
            <v>4SZ/BS30-12</v>
          </cell>
        </row>
        <row r="678">
          <cell r="A678" t="str">
            <v>1SZ/BS3090-15</v>
          </cell>
        </row>
        <row r="679">
          <cell r="A679" t="str">
            <v>2PZ/BS3090-15</v>
          </cell>
          <cell r="B679" t="str">
            <v/>
          </cell>
        </row>
        <row r="680">
          <cell r="A680" t="str">
            <v>2SZ/BS3090-15</v>
          </cell>
        </row>
        <row r="681">
          <cell r="A681" t="str">
            <v>3SZ/BS3090-15</v>
          </cell>
        </row>
        <row r="682">
          <cell r="A682" t="str">
            <v>4SZ/BS3090-15</v>
          </cell>
        </row>
        <row r="683">
          <cell r="A683" t="str">
            <v>1SZ/BS3610-15</v>
          </cell>
        </row>
        <row r="684">
          <cell r="A684" t="str">
            <v>2PZ/BS3610-15</v>
          </cell>
          <cell r="B684" t="str">
            <v/>
          </cell>
        </row>
        <row r="685">
          <cell r="A685" t="str">
            <v>2SZ/BS3610-15</v>
          </cell>
        </row>
        <row r="686">
          <cell r="A686" t="str">
            <v>3SZ/BS3610-15</v>
          </cell>
        </row>
        <row r="687">
          <cell r="A687" t="str">
            <v>4SZ/BS3610-15</v>
          </cell>
        </row>
        <row r="688">
          <cell r="A688" t="str">
            <v>1SZ/BS3681-21</v>
          </cell>
        </row>
        <row r="689">
          <cell r="A689" t="str">
            <v>2PZ/BS3681-21</v>
          </cell>
          <cell r="B689" t="str">
            <v/>
          </cell>
        </row>
        <row r="690">
          <cell r="A690" t="str">
            <v>2SZ/BS3681-21</v>
          </cell>
        </row>
        <row r="691">
          <cell r="A691" t="str">
            <v>3SZ/BS3681-21</v>
          </cell>
        </row>
        <row r="692">
          <cell r="A692" t="str">
            <v>4SZ/BS3681-21</v>
          </cell>
        </row>
        <row r="693">
          <cell r="A693" t="str">
            <v>1SZ/BS36-8NT</v>
          </cell>
        </row>
        <row r="694">
          <cell r="A694" t="str">
            <v>2PZ/BS36-8NT</v>
          </cell>
          <cell r="B694" t="str">
            <v/>
          </cell>
        </row>
        <row r="695">
          <cell r="A695" t="str">
            <v>2SZ/BS36-8NT</v>
          </cell>
        </row>
        <row r="696">
          <cell r="A696" t="str">
            <v>3SZ/BS36-8NT</v>
          </cell>
        </row>
        <row r="697">
          <cell r="A697" t="str">
            <v>4SZ/BS36-8NT</v>
          </cell>
        </row>
        <row r="698">
          <cell r="A698" t="str">
            <v>1SZ/BS36-8NTB</v>
          </cell>
        </row>
        <row r="699">
          <cell r="A699" t="str">
            <v>2PZ/BS36-8NTB</v>
          </cell>
          <cell r="B699" t="str">
            <v/>
          </cell>
        </row>
        <row r="700">
          <cell r="A700" t="str">
            <v>2SZ/BS36-8NTB</v>
          </cell>
        </row>
        <row r="701">
          <cell r="A701" t="str">
            <v>3SZ/BS36-8NTB</v>
          </cell>
        </row>
        <row r="702">
          <cell r="A702" t="str">
            <v>4SZ/BS36-8NTB</v>
          </cell>
        </row>
        <row r="703">
          <cell r="A703" t="str">
            <v>1SZ/BS3910-15</v>
          </cell>
        </row>
        <row r="704">
          <cell r="A704" t="str">
            <v>2PZ/BS3910-15</v>
          </cell>
          <cell r="B704" t="str">
            <v/>
          </cell>
        </row>
        <row r="705">
          <cell r="A705" t="str">
            <v>2SZ/BS3910-15</v>
          </cell>
        </row>
        <row r="706">
          <cell r="A706" t="str">
            <v>3SZ/BS3910-15</v>
          </cell>
        </row>
        <row r="707">
          <cell r="A707" t="str">
            <v>4SZ/BS3910-15</v>
          </cell>
        </row>
        <row r="708">
          <cell r="A708" t="str">
            <v>1SZ/BS5429-15</v>
          </cell>
        </row>
        <row r="709">
          <cell r="A709" t="str">
            <v>2PZ/BS5429-15</v>
          </cell>
          <cell r="B709" t="str">
            <v/>
          </cell>
        </row>
        <row r="710">
          <cell r="A710" t="str">
            <v>2SZ/BS5429-15</v>
          </cell>
        </row>
        <row r="711">
          <cell r="A711" t="str">
            <v>3SZ/BS5429-15</v>
          </cell>
        </row>
        <row r="712">
          <cell r="A712" t="str">
            <v>4SZ/BS5429-15</v>
          </cell>
        </row>
        <row r="713">
          <cell r="A713" t="str">
            <v>1SZ/BSA3681-21</v>
          </cell>
        </row>
        <row r="714">
          <cell r="A714" t="str">
            <v>2PZ/BSA3681-21</v>
          </cell>
          <cell r="B714" t="str">
            <v/>
          </cell>
        </row>
        <row r="715">
          <cell r="A715" t="str">
            <v>2SZ/BSA3681-21</v>
          </cell>
        </row>
        <row r="716">
          <cell r="A716" t="str">
            <v>3SZ/BSA3681-21</v>
          </cell>
        </row>
        <row r="717">
          <cell r="A717" t="str">
            <v>4SZ/BSA3681-21</v>
          </cell>
        </row>
        <row r="718">
          <cell r="A718" t="str">
            <v>1SZ/BSC1248</v>
          </cell>
        </row>
        <row r="719">
          <cell r="A719" t="str">
            <v>2PZ/BSC1248</v>
          </cell>
          <cell r="B719" t="str">
            <v/>
          </cell>
        </row>
        <row r="720">
          <cell r="A720" t="str">
            <v>2SZ/BSC1248</v>
          </cell>
        </row>
        <row r="721">
          <cell r="A721" t="str">
            <v>3SZ/BSC1248</v>
          </cell>
        </row>
        <row r="722">
          <cell r="A722" t="str">
            <v>4SZ/BSC1248</v>
          </cell>
        </row>
        <row r="723">
          <cell r="A723" t="str">
            <v>1SZ/BSC1252</v>
          </cell>
        </row>
        <row r="724">
          <cell r="A724" t="str">
            <v>2PZ/BSC1252</v>
          </cell>
          <cell r="B724" t="str">
            <v/>
          </cell>
        </row>
        <row r="725">
          <cell r="A725" t="str">
            <v>2SZ/BSC1252</v>
          </cell>
        </row>
        <row r="726">
          <cell r="A726" t="str">
            <v>3SZ/BSC1252</v>
          </cell>
        </row>
        <row r="727">
          <cell r="A727" t="str">
            <v>4SZ/BSC1252</v>
          </cell>
        </row>
        <row r="728">
          <cell r="A728" t="str">
            <v>2SZ/BSC4270-18</v>
          </cell>
        </row>
        <row r="729">
          <cell r="A729" t="str">
            <v>1SZ/BSCF6042</v>
          </cell>
        </row>
        <row r="730">
          <cell r="A730" t="str">
            <v>2PZ/BSCF6042</v>
          </cell>
          <cell r="B730" t="str">
            <v/>
          </cell>
        </row>
        <row r="731">
          <cell r="A731" t="str">
            <v>2SZ/BSCF6042</v>
          </cell>
        </row>
        <row r="732">
          <cell r="A732" t="str">
            <v>3SZ/BSCF6042</v>
          </cell>
        </row>
        <row r="733">
          <cell r="A733" t="str">
            <v>1SZ/BSCF6648</v>
          </cell>
        </row>
        <row r="734">
          <cell r="A734" t="str">
            <v>2PZ/BSCF6648</v>
          </cell>
          <cell r="B734" t="str">
            <v/>
          </cell>
        </row>
        <row r="735">
          <cell r="A735" t="str">
            <v>2SZ/BSCF6648</v>
          </cell>
        </row>
        <row r="736">
          <cell r="A736" t="str">
            <v>3SZ/BSCF6648</v>
          </cell>
        </row>
        <row r="737">
          <cell r="A737" t="str">
            <v>1SZ/BSW1842-18</v>
          </cell>
        </row>
        <row r="738">
          <cell r="A738" t="str">
            <v>2PZ/BSW1842-18</v>
          </cell>
          <cell r="B738" t="str">
            <v/>
          </cell>
        </row>
        <row r="739">
          <cell r="A739" t="str">
            <v>2SZ/BSW1842-18</v>
          </cell>
        </row>
        <row r="740">
          <cell r="A740" t="str">
            <v>3SZ/BSW1842-18</v>
          </cell>
        </row>
        <row r="741">
          <cell r="A741" t="str">
            <v>4SZ/BSW1842-18</v>
          </cell>
        </row>
        <row r="742">
          <cell r="A742" t="str">
            <v>1SZ/BSW2125-18</v>
          </cell>
        </row>
        <row r="743">
          <cell r="A743" t="str">
            <v>2PZ/BSW2125-18</v>
          </cell>
          <cell r="B743" t="str">
            <v/>
          </cell>
        </row>
        <row r="744">
          <cell r="A744" t="str">
            <v>2SZ/BSW2125-18</v>
          </cell>
        </row>
        <row r="745">
          <cell r="A745" t="str">
            <v>3SZ/BSW2125-18</v>
          </cell>
        </row>
        <row r="746">
          <cell r="A746" t="str">
            <v>4SZ/BSW2125-18</v>
          </cell>
        </row>
        <row r="747">
          <cell r="A747" t="str">
            <v>1SZ/BSW2421-30</v>
          </cell>
        </row>
        <row r="748">
          <cell r="A748" t="str">
            <v>2PZ/BSW2421-30</v>
          </cell>
          <cell r="B748" t="str">
            <v/>
          </cell>
        </row>
        <row r="749">
          <cell r="A749" t="str">
            <v>2SZ/BSW2421-30</v>
          </cell>
        </row>
        <row r="750">
          <cell r="A750" t="str">
            <v>3SZ/BSW2421-30</v>
          </cell>
        </row>
        <row r="751">
          <cell r="A751" t="str">
            <v>4SZ/BSW2421-30</v>
          </cell>
        </row>
        <row r="752">
          <cell r="A752" t="str">
            <v>1SZ/BSW2430</v>
          </cell>
        </row>
        <row r="753">
          <cell r="A753" t="str">
            <v>2PZ/BSW2430</v>
          </cell>
          <cell r="B753" t="str">
            <v/>
          </cell>
        </row>
        <row r="754">
          <cell r="A754" t="str">
            <v>2SZ/BSW2430</v>
          </cell>
        </row>
        <row r="755">
          <cell r="A755" t="str">
            <v>3SZ/BSW2430</v>
          </cell>
        </row>
        <row r="756">
          <cell r="A756" t="str">
            <v>4SZ/BSW2430</v>
          </cell>
        </row>
        <row r="757">
          <cell r="A757" t="str">
            <v>1SZ/BSW3021-30</v>
          </cell>
        </row>
        <row r="758">
          <cell r="A758" t="str">
            <v>2PZ/BSW3021-30</v>
          </cell>
          <cell r="B758" t="str">
            <v/>
          </cell>
        </row>
        <row r="759">
          <cell r="A759" t="str">
            <v>2SZ/BSW3021-30</v>
          </cell>
        </row>
        <row r="760">
          <cell r="A760" t="str">
            <v>3SZ/BSW3021-30</v>
          </cell>
        </row>
        <row r="761">
          <cell r="A761" t="str">
            <v>4SZ/BSW3021-30</v>
          </cell>
        </row>
        <row r="762">
          <cell r="A762" t="str">
            <v>1SZ/BSW3321-30</v>
          </cell>
        </row>
        <row r="763">
          <cell r="A763" t="str">
            <v>2PZ/BSW3321-30</v>
          </cell>
          <cell r="B763" t="str">
            <v/>
          </cell>
        </row>
        <row r="764">
          <cell r="A764" t="str">
            <v>2SZ/BSW3321-30</v>
          </cell>
        </row>
        <row r="765">
          <cell r="A765" t="str">
            <v>3SZ/BSW3321-30</v>
          </cell>
        </row>
        <row r="766">
          <cell r="A766" t="str">
            <v>4SZ/BSW3321-30</v>
          </cell>
        </row>
        <row r="767">
          <cell r="A767" t="str">
            <v>1SZ_BT_A</v>
          </cell>
        </row>
        <row r="768">
          <cell r="A768" t="str">
            <v>2PZ_BT_A</v>
          </cell>
          <cell r="B768" t="str">
            <v/>
          </cell>
        </row>
        <row r="769">
          <cell r="A769" t="str">
            <v>2SZ_BT_A</v>
          </cell>
        </row>
        <row r="770">
          <cell r="A770" t="str">
            <v>3SZ_BT_A</v>
          </cell>
        </row>
        <row r="771">
          <cell r="A771" t="str">
            <v>4SZ_BT_A</v>
          </cell>
        </row>
        <row r="772">
          <cell r="A772" t="str">
            <v>1SZ_BUNFOOT_A</v>
          </cell>
        </row>
        <row r="773">
          <cell r="A773" t="str">
            <v>2PZ_BUNFOOT_A</v>
          </cell>
          <cell r="B773" t="str">
            <v/>
          </cell>
        </row>
        <row r="774">
          <cell r="A774" t="str">
            <v>2SZ_BUNFOOT_A</v>
          </cell>
        </row>
        <row r="775">
          <cell r="A775" t="str">
            <v>3SZ_BUNFOOT_A</v>
          </cell>
        </row>
        <row r="776">
          <cell r="A776" t="str">
            <v>1SZ/BWOS12</v>
          </cell>
        </row>
        <row r="777">
          <cell r="A777" t="str">
            <v>2PZ/BWOS12</v>
          </cell>
          <cell r="B777" t="str">
            <v/>
          </cell>
        </row>
        <row r="778">
          <cell r="A778" t="str">
            <v>2SZ/BWOS12</v>
          </cell>
        </row>
        <row r="779">
          <cell r="A779" t="str">
            <v>3SZ/BWOS12</v>
          </cell>
        </row>
        <row r="780">
          <cell r="A780" t="str">
            <v>4SZ/BWOS12</v>
          </cell>
        </row>
        <row r="781">
          <cell r="A781" t="str">
            <v>1SZ/BWOS6</v>
          </cell>
        </row>
        <row r="782">
          <cell r="A782" t="str">
            <v>2PZ/BWOS6</v>
          </cell>
          <cell r="B782" t="str">
            <v/>
          </cell>
        </row>
        <row r="783">
          <cell r="A783" t="str">
            <v>2SZ/BWOS6</v>
          </cell>
        </row>
        <row r="784">
          <cell r="A784" t="str">
            <v>3SZ/BWOS6</v>
          </cell>
        </row>
        <row r="785">
          <cell r="A785" t="str">
            <v>4SZ/BWOS6</v>
          </cell>
        </row>
        <row r="786">
          <cell r="A786" t="str">
            <v>1SZ/BWW21</v>
          </cell>
        </row>
        <row r="787">
          <cell r="A787" t="str">
            <v>2PZ/BWW21</v>
          </cell>
          <cell r="B787" t="str">
            <v/>
          </cell>
        </row>
        <row r="788">
          <cell r="A788" t="str">
            <v>2SZ/BWW21</v>
          </cell>
        </row>
        <row r="789">
          <cell r="A789" t="str">
            <v>3SZ/BWW21</v>
          </cell>
        </row>
        <row r="790">
          <cell r="A790" t="str">
            <v>4SZ/BWW21</v>
          </cell>
        </row>
        <row r="791">
          <cell r="A791" t="str">
            <v>1SZ/BWZ15L</v>
          </cell>
        </row>
        <row r="792">
          <cell r="A792" t="str">
            <v>2PZ/BWZ15L</v>
          </cell>
          <cell r="B792" t="str">
            <v/>
          </cell>
        </row>
        <row r="793">
          <cell r="A793" t="str">
            <v>2SZ/BWZ15L</v>
          </cell>
        </row>
        <row r="794">
          <cell r="A794" t="str">
            <v>3SZ/BWZ15L</v>
          </cell>
        </row>
        <row r="795">
          <cell r="A795" t="str">
            <v>4SZ/BWZ15L</v>
          </cell>
        </row>
        <row r="796">
          <cell r="A796" t="str">
            <v>1SZ/BWZ15R</v>
          </cell>
        </row>
        <row r="797">
          <cell r="A797" t="str">
            <v>2PZ/BWZ15R</v>
          </cell>
          <cell r="B797" t="str">
            <v/>
          </cell>
        </row>
        <row r="798">
          <cell r="A798" t="str">
            <v>2SZ/BWZ15R</v>
          </cell>
        </row>
        <row r="799">
          <cell r="A799" t="str">
            <v>3SZ/BWZ15R</v>
          </cell>
        </row>
        <row r="800">
          <cell r="A800" t="str">
            <v>4SZ/BWZ15R</v>
          </cell>
        </row>
        <row r="801">
          <cell r="A801" t="str">
            <v>2SZCC 7223</v>
          </cell>
        </row>
        <row r="802">
          <cell r="A802" t="str">
            <v>1SZ_CARP_BAR_A</v>
          </cell>
        </row>
        <row r="803">
          <cell r="A803" t="str">
            <v>3SZ/CC 4379</v>
          </cell>
        </row>
        <row r="804">
          <cell r="A804" t="str">
            <v>3SZ/CC 4380</v>
          </cell>
        </row>
        <row r="805">
          <cell r="A805" t="str">
            <v>3SZ/CC 4381</v>
          </cell>
        </row>
        <row r="806">
          <cell r="A806" t="str">
            <v>2SZ/CC 4382</v>
          </cell>
        </row>
        <row r="807">
          <cell r="A807" t="str">
            <v>3SZ/CC 4385</v>
          </cell>
        </row>
        <row r="808">
          <cell r="A808" t="str">
            <v>2SZ/CC 4387</v>
          </cell>
        </row>
        <row r="809">
          <cell r="A809" t="str">
            <v>2SZ/CC 4392</v>
          </cell>
        </row>
        <row r="810">
          <cell r="A810" t="str">
            <v>2SZ/CC 4396</v>
          </cell>
        </row>
        <row r="811">
          <cell r="A811" t="str">
            <v>2SZ/CC 4397</v>
          </cell>
        </row>
        <row r="812">
          <cell r="A812" t="str">
            <v>2SZ/CC 4398</v>
          </cell>
        </row>
        <row r="813">
          <cell r="A813" t="str">
            <v>2SZ/CC 4399</v>
          </cell>
        </row>
        <row r="814">
          <cell r="A814" t="str">
            <v>2SZ/CC 4412</v>
          </cell>
        </row>
        <row r="815">
          <cell r="A815" t="str">
            <v>2SZ/CC 4413</v>
          </cell>
        </row>
        <row r="816">
          <cell r="A816" t="str">
            <v>4SZ/CC 4424</v>
          </cell>
        </row>
        <row r="817">
          <cell r="A817" t="str">
            <v>2SZ/CC 4425</v>
          </cell>
        </row>
        <row r="818">
          <cell r="A818" t="str">
            <v>2SZ/CC 4427</v>
          </cell>
        </row>
        <row r="819">
          <cell r="A819" t="str">
            <v>2SZ/CC 4428</v>
          </cell>
        </row>
        <row r="820">
          <cell r="A820" t="str">
            <v>3SZ/CC 4463</v>
          </cell>
        </row>
        <row r="821">
          <cell r="A821" t="str">
            <v>2SZ/CC 4470</v>
          </cell>
        </row>
        <row r="822">
          <cell r="A822" t="str">
            <v>2PZ/CC 4472</v>
          </cell>
          <cell r="B822" t="str">
            <v/>
          </cell>
        </row>
        <row r="823">
          <cell r="A823" t="str">
            <v>2PZ/CC 4473</v>
          </cell>
          <cell r="B823" t="str">
            <v/>
          </cell>
        </row>
        <row r="824">
          <cell r="A824" t="str">
            <v>2PZ/CC 4474</v>
          </cell>
          <cell r="B824" t="str">
            <v/>
          </cell>
        </row>
        <row r="825">
          <cell r="A825" t="str">
            <v>2PZ/CC 4475</v>
          </cell>
          <cell r="B825" t="str">
            <v/>
          </cell>
        </row>
        <row r="826">
          <cell r="A826" t="str">
            <v>2PZ/CC 4476</v>
          </cell>
          <cell r="B826" t="str">
            <v/>
          </cell>
        </row>
        <row r="827">
          <cell r="A827" t="str">
            <v>3SZ/CC 4486</v>
          </cell>
        </row>
        <row r="828">
          <cell r="A828" t="str">
            <v>3SZ/CC 4487</v>
          </cell>
        </row>
        <row r="829">
          <cell r="A829" t="str">
            <v>3SZ/CC 4488</v>
          </cell>
        </row>
        <row r="830">
          <cell r="A830" t="str">
            <v>3SZ/CC 4489</v>
          </cell>
        </row>
        <row r="831">
          <cell r="A831" t="str">
            <v>3SZ/CC 4490</v>
          </cell>
        </row>
        <row r="832">
          <cell r="A832" t="str">
            <v>1SZ/CC 4494</v>
          </cell>
        </row>
        <row r="833">
          <cell r="A833" t="str">
            <v>2SZ/CC 4494</v>
          </cell>
        </row>
        <row r="834">
          <cell r="A834" t="str">
            <v>2SZ/CC 4496</v>
          </cell>
        </row>
        <row r="835">
          <cell r="A835" t="str">
            <v>2SZ/CC 4497</v>
          </cell>
        </row>
        <row r="836">
          <cell r="A836" t="str">
            <v>3SZ/CC 4504</v>
          </cell>
        </row>
        <row r="837">
          <cell r="A837" t="str">
            <v>3SZ/CC 4508</v>
          </cell>
        </row>
        <row r="838">
          <cell r="A838" t="str">
            <v>4SZ/CC 4517</v>
          </cell>
        </row>
        <row r="839">
          <cell r="A839" t="str">
            <v>2SZ/CC 4521</v>
          </cell>
        </row>
        <row r="840">
          <cell r="A840" t="str">
            <v>2SZ/CC 4536</v>
          </cell>
        </row>
        <row r="841">
          <cell r="A841" t="str">
            <v>2SZ/CC 4546</v>
          </cell>
        </row>
        <row r="842">
          <cell r="A842" t="str">
            <v>2SZ/CC 4547</v>
          </cell>
        </row>
        <row r="843">
          <cell r="A843" t="str">
            <v>4SZ/CC 4549</v>
          </cell>
        </row>
        <row r="844">
          <cell r="A844" t="str">
            <v>2SZ/CC 4550</v>
          </cell>
        </row>
        <row r="845">
          <cell r="A845" t="str">
            <v>2SZ/CC 4551</v>
          </cell>
        </row>
        <row r="846">
          <cell r="A846" t="str">
            <v>2SZ/CC 4556</v>
          </cell>
        </row>
        <row r="847">
          <cell r="A847" t="str">
            <v>2SZ/CC 4557</v>
          </cell>
        </row>
        <row r="848">
          <cell r="A848" t="str">
            <v>2SZ/CC 4558</v>
          </cell>
        </row>
        <row r="849">
          <cell r="A849" t="str">
            <v>2SZ/CC 4561</v>
          </cell>
        </row>
        <row r="850">
          <cell r="A850" t="str">
            <v>2SZ/CC 4570</v>
          </cell>
        </row>
        <row r="851">
          <cell r="A851" t="str">
            <v>2SZ/CC 4577</v>
          </cell>
        </row>
        <row r="852">
          <cell r="A852" t="str">
            <v>2SZ/CC 4585</v>
          </cell>
        </row>
        <row r="853">
          <cell r="A853" t="str">
            <v>3SZ/CC 4597</v>
          </cell>
        </row>
        <row r="854">
          <cell r="A854" t="str">
            <v>2SZ/CC 4598</v>
          </cell>
        </row>
        <row r="855">
          <cell r="A855" t="str">
            <v>2SZ/CC 4599</v>
          </cell>
        </row>
        <row r="856">
          <cell r="A856" t="str">
            <v>2SZ/CC 4602</v>
          </cell>
        </row>
        <row r="857">
          <cell r="A857" t="str">
            <v>3SZ/CC 4608</v>
          </cell>
        </row>
        <row r="858">
          <cell r="A858" t="str">
            <v>2SZ/CC 4609</v>
          </cell>
        </row>
        <row r="859">
          <cell r="A859" t="str">
            <v>2SZ/CC 4610</v>
          </cell>
        </row>
        <row r="860">
          <cell r="A860" t="str">
            <v>2SZ/CC 4617</v>
          </cell>
        </row>
        <row r="861">
          <cell r="A861" t="str">
            <v>2SZ/CC 4618</v>
          </cell>
        </row>
        <row r="862">
          <cell r="A862" t="str">
            <v>2SZ/CC 4623</v>
          </cell>
        </row>
        <row r="863">
          <cell r="A863" t="str">
            <v>2SZ/CC 4628</v>
          </cell>
        </row>
        <row r="864">
          <cell r="A864" t="str">
            <v>2SZ/CC 4633</v>
          </cell>
        </row>
        <row r="865">
          <cell r="A865" t="str">
            <v>2SZ/CC 4662</v>
          </cell>
        </row>
        <row r="866">
          <cell r="A866" t="str">
            <v>2SZ/CC 4663</v>
          </cell>
        </row>
        <row r="867">
          <cell r="A867" t="str">
            <v>2SZ/CC 4666</v>
          </cell>
        </row>
        <row r="868">
          <cell r="A868" t="str">
            <v>2SZ/CC 4668</v>
          </cell>
        </row>
        <row r="869">
          <cell r="A869" t="str">
            <v>2SZ/CC 4678</v>
          </cell>
        </row>
        <row r="870">
          <cell r="A870" t="str">
            <v>2SZ/CC 4683</v>
          </cell>
        </row>
        <row r="871">
          <cell r="A871" t="str">
            <v>2SZ/CC 4696</v>
          </cell>
        </row>
        <row r="872">
          <cell r="A872" t="str">
            <v>2SZ/CC 4698</v>
          </cell>
        </row>
        <row r="873">
          <cell r="A873" t="str">
            <v>2SZ/CC 4706</v>
          </cell>
        </row>
        <row r="874">
          <cell r="A874" t="str">
            <v>2SZ/CC 4707</v>
          </cell>
        </row>
        <row r="875">
          <cell r="A875" t="str">
            <v>2SZ/CC 4719</v>
          </cell>
        </row>
        <row r="876">
          <cell r="A876" t="str">
            <v>2SZ/CC 4720</v>
          </cell>
        </row>
        <row r="877">
          <cell r="A877" t="str">
            <v>2SZ/CC 4724</v>
          </cell>
        </row>
        <row r="878">
          <cell r="A878" t="str">
            <v>2SZ/CC 4725</v>
          </cell>
        </row>
        <row r="879">
          <cell r="A879" t="str">
            <v>2SZ/CC 4726</v>
          </cell>
        </row>
        <row r="880">
          <cell r="A880" t="str">
            <v>2SZ/CC 4738</v>
          </cell>
        </row>
        <row r="881">
          <cell r="A881" t="str">
            <v>2SZ/CC 4741</v>
          </cell>
        </row>
        <row r="882">
          <cell r="A882" t="str">
            <v>2PZ/CC 4745</v>
          </cell>
          <cell r="B882" t="str">
            <v/>
          </cell>
        </row>
        <row r="883">
          <cell r="A883" t="str">
            <v>2SZ/CC 4747</v>
          </cell>
        </row>
        <row r="884">
          <cell r="A884" t="str">
            <v>2SZ/CC 4748</v>
          </cell>
        </row>
        <row r="885">
          <cell r="A885" t="str">
            <v>3SZ/CC 4749</v>
          </cell>
        </row>
        <row r="886">
          <cell r="A886" t="str">
            <v>2SZ/CC 4750</v>
          </cell>
        </row>
        <row r="887">
          <cell r="A887" t="str">
            <v>2SZ/CC 4752</v>
          </cell>
        </row>
        <row r="888">
          <cell r="A888" t="str">
            <v>2SZ/CC 4753</v>
          </cell>
        </row>
        <row r="889">
          <cell r="A889" t="str">
            <v>2SZ/CC 4775</v>
          </cell>
        </row>
        <row r="890">
          <cell r="A890" t="str">
            <v>2SZ/CC 4778</v>
          </cell>
        </row>
        <row r="891">
          <cell r="A891" t="str">
            <v>2SZ/CC 4805</v>
          </cell>
        </row>
        <row r="892">
          <cell r="A892" t="str">
            <v>2SZ/CC 4807</v>
          </cell>
        </row>
        <row r="893">
          <cell r="A893" t="str">
            <v>3SZ/CC 4819</v>
          </cell>
        </row>
        <row r="894">
          <cell r="A894" t="str">
            <v>2SZ/CC 4823</v>
          </cell>
        </row>
        <row r="895">
          <cell r="A895" t="str">
            <v>2SZ/CC 4827</v>
          </cell>
        </row>
        <row r="896">
          <cell r="A896" t="str">
            <v>2SZ/CC 4828</v>
          </cell>
        </row>
        <row r="897">
          <cell r="A897" t="str">
            <v>2SZ/CC 4843</v>
          </cell>
        </row>
        <row r="898">
          <cell r="A898" t="str">
            <v>2SZ/CC 4844</v>
          </cell>
        </row>
        <row r="899">
          <cell r="A899" t="str">
            <v>2SZ/CC 4858</v>
          </cell>
        </row>
        <row r="900">
          <cell r="A900" t="str">
            <v>2SZ/CC 4859</v>
          </cell>
        </row>
        <row r="901">
          <cell r="A901" t="str">
            <v>1SZ/CC 4862</v>
          </cell>
        </row>
        <row r="902">
          <cell r="A902" t="str">
            <v>1SZ/CC 4865</v>
          </cell>
        </row>
        <row r="903">
          <cell r="A903" t="str">
            <v>2SZ/CC 4868</v>
          </cell>
        </row>
        <row r="904">
          <cell r="A904" t="str">
            <v>2SZ/CC 4873</v>
          </cell>
        </row>
        <row r="905">
          <cell r="A905" t="str">
            <v>2SZ/CC 4879</v>
          </cell>
        </row>
        <row r="906">
          <cell r="A906" t="str">
            <v>1SZ/CC 4886</v>
          </cell>
        </row>
        <row r="907">
          <cell r="A907" t="str">
            <v>2SZ/CC 4887</v>
          </cell>
        </row>
        <row r="908">
          <cell r="A908" t="str">
            <v>3SZ/CC 4890</v>
          </cell>
        </row>
        <row r="909">
          <cell r="A909" t="str">
            <v>3SZ/CC 4896</v>
          </cell>
        </row>
        <row r="910">
          <cell r="A910" t="str">
            <v>2SZ/CC 4899</v>
          </cell>
        </row>
        <row r="911">
          <cell r="A911" t="str">
            <v>2SZ/CC 4900</v>
          </cell>
        </row>
        <row r="912">
          <cell r="A912" t="str">
            <v>2SZ/CC 4913</v>
          </cell>
        </row>
        <row r="913">
          <cell r="A913" t="str">
            <v>2SZ/CC 4918</v>
          </cell>
        </row>
        <row r="914">
          <cell r="A914" t="str">
            <v>2SZ/CC 4924</v>
          </cell>
        </row>
        <row r="915">
          <cell r="A915" t="str">
            <v>2SZ/CC 4925</v>
          </cell>
        </row>
        <row r="916">
          <cell r="A916" t="str">
            <v>3SZ/CC 4929</v>
          </cell>
        </row>
        <row r="917">
          <cell r="A917" t="str">
            <v>2SZ/CC 4937</v>
          </cell>
        </row>
        <row r="918">
          <cell r="A918" t="str">
            <v>2SZ/CC 4943</v>
          </cell>
        </row>
        <row r="919">
          <cell r="A919" t="str">
            <v>2SZ/CC 4949</v>
          </cell>
        </row>
        <row r="920">
          <cell r="A920" t="str">
            <v>2SZ/CC 4950</v>
          </cell>
        </row>
        <row r="921">
          <cell r="A921" t="str">
            <v>3SZ/CC 4951</v>
          </cell>
        </row>
        <row r="922">
          <cell r="A922" t="str">
            <v>3SZ/CC 4960</v>
          </cell>
        </row>
        <row r="923">
          <cell r="A923" t="str">
            <v>2SZ/CC 4967</v>
          </cell>
        </row>
        <row r="924">
          <cell r="A924" t="str">
            <v>1SZ/CC 4978</v>
          </cell>
        </row>
        <row r="925">
          <cell r="A925" t="str">
            <v>3SZ/CC 4982</v>
          </cell>
        </row>
        <row r="926">
          <cell r="A926" t="str">
            <v>2SZ/CC 4991</v>
          </cell>
        </row>
        <row r="927">
          <cell r="A927" t="str">
            <v>2SZ/CC 4998</v>
          </cell>
        </row>
        <row r="928">
          <cell r="A928" t="str">
            <v>2SZ/CC 5004</v>
          </cell>
        </row>
        <row r="929">
          <cell r="A929" t="str">
            <v>2SZ/CC 5014</v>
          </cell>
        </row>
        <row r="930">
          <cell r="A930" t="str">
            <v>2SZ/CC 5015</v>
          </cell>
        </row>
        <row r="931">
          <cell r="A931" t="str">
            <v>2SZ/CC 5016</v>
          </cell>
        </row>
        <row r="932">
          <cell r="A932" t="str">
            <v>2SZ/CC 5017</v>
          </cell>
        </row>
        <row r="933">
          <cell r="A933" t="str">
            <v>2SZ/CC 5018</v>
          </cell>
        </row>
        <row r="934">
          <cell r="A934" t="str">
            <v>2SZ/CC 5021</v>
          </cell>
        </row>
        <row r="935">
          <cell r="A935" t="str">
            <v>2SZ/CC 5029</v>
          </cell>
        </row>
        <row r="936">
          <cell r="A936" t="str">
            <v>2SZ/CC 5032</v>
          </cell>
        </row>
        <row r="937">
          <cell r="A937" t="str">
            <v>2SZ/CC 5059</v>
          </cell>
        </row>
        <row r="938">
          <cell r="A938" t="str">
            <v>2SZ/CC 5061</v>
          </cell>
        </row>
        <row r="939">
          <cell r="A939" t="str">
            <v>2SZ/CC 5062</v>
          </cell>
        </row>
        <row r="940">
          <cell r="A940" t="str">
            <v>2SZ/CC 5068</v>
          </cell>
        </row>
        <row r="941">
          <cell r="A941" t="str">
            <v>2SZ/CC 5073</v>
          </cell>
        </row>
        <row r="942">
          <cell r="A942" t="str">
            <v>2SZ/CC 5083</v>
          </cell>
        </row>
        <row r="943">
          <cell r="A943" t="str">
            <v>3SZ/CC 5084</v>
          </cell>
        </row>
        <row r="944">
          <cell r="A944" t="str">
            <v>2SZ/CC 5090</v>
          </cell>
        </row>
        <row r="945">
          <cell r="A945" t="str">
            <v>2SZ/CC 5091</v>
          </cell>
        </row>
        <row r="946">
          <cell r="A946" t="str">
            <v>2SZ/CC 5092</v>
          </cell>
        </row>
        <row r="947">
          <cell r="A947" t="str">
            <v>2SZ/CC 5093</v>
          </cell>
        </row>
        <row r="948">
          <cell r="A948" t="str">
            <v>2SZ/CC 5095</v>
          </cell>
        </row>
        <row r="949">
          <cell r="A949" t="str">
            <v>2SZ/CC 5097</v>
          </cell>
        </row>
        <row r="950">
          <cell r="A950" t="str">
            <v>2SZ/CC 5100</v>
          </cell>
        </row>
        <row r="951">
          <cell r="A951" t="str">
            <v>2SZ/CC 5102</v>
          </cell>
        </row>
        <row r="952">
          <cell r="A952" t="str">
            <v>2SZ/CC 5110</v>
          </cell>
        </row>
        <row r="953">
          <cell r="A953" t="str">
            <v>2SZ/CC 5114</v>
          </cell>
        </row>
        <row r="954">
          <cell r="A954" t="str">
            <v>2SZ/CC 5116</v>
          </cell>
        </row>
        <row r="955">
          <cell r="A955" t="str">
            <v>2SZ/CC 5123</v>
          </cell>
        </row>
        <row r="956">
          <cell r="A956" t="str">
            <v>1SZ/CC 5129</v>
          </cell>
        </row>
        <row r="957">
          <cell r="A957" t="str">
            <v>2SZ/CC 5131</v>
          </cell>
        </row>
        <row r="958">
          <cell r="A958" t="str">
            <v>2SZ/CC 5136</v>
          </cell>
        </row>
        <row r="959">
          <cell r="A959" t="str">
            <v>2SZ/CC 5137</v>
          </cell>
        </row>
        <row r="960">
          <cell r="A960" t="str">
            <v>2SZ/CC 5139</v>
          </cell>
        </row>
        <row r="961">
          <cell r="A961" t="str">
            <v>2SZ/CC 5140</v>
          </cell>
        </row>
        <row r="962">
          <cell r="A962" t="str">
            <v>2SZ/CC 5147</v>
          </cell>
        </row>
        <row r="963">
          <cell r="A963" t="str">
            <v>2SZ/CC 5148</v>
          </cell>
        </row>
        <row r="964">
          <cell r="A964" t="str">
            <v>2SZ/CC 5149</v>
          </cell>
        </row>
        <row r="965">
          <cell r="A965" t="str">
            <v>1SZ/CC 5150</v>
          </cell>
        </row>
        <row r="966">
          <cell r="A966" t="str">
            <v>1SZ/CC 5151</v>
          </cell>
        </row>
        <row r="967">
          <cell r="A967" t="str">
            <v>1SZ/CC 5152</v>
          </cell>
        </row>
        <row r="968">
          <cell r="A968" t="str">
            <v>2SZ/CC 5153</v>
          </cell>
        </row>
        <row r="969">
          <cell r="A969" t="str">
            <v>4SZ/CC 5163</v>
          </cell>
        </row>
        <row r="970">
          <cell r="A970" t="str">
            <v>4SZ/CC 5164</v>
          </cell>
        </row>
        <row r="971">
          <cell r="A971" t="str">
            <v>4SZ/CC 5169</v>
          </cell>
        </row>
        <row r="972">
          <cell r="A972" t="str">
            <v>3SZ/CC 5173</v>
          </cell>
        </row>
        <row r="973">
          <cell r="A973" t="str">
            <v>2SZ/CC 5174</v>
          </cell>
        </row>
        <row r="974">
          <cell r="A974" t="str">
            <v>2SZ/CC 5182</v>
          </cell>
        </row>
        <row r="975">
          <cell r="A975" t="str">
            <v>1SZ/CC 5190</v>
          </cell>
        </row>
        <row r="976">
          <cell r="A976" t="str">
            <v>1SZ/CC 5195</v>
          </cell>
        </row>
        <row r="977">
          <cell r="A977" t="str">
            <v>2SZ/CC 5199</v>
          </cell>
        </row>
        <row r="978">
          <cell r="A978" t="str">
            <v>2SZ/CC 5206</v>
          </cell>
        </row>
        <row r="979">
          <cell r="A979" t="str">
            <v>2SZ/CC 5207</v>
          </cell>
        </row>
        <row r="980">
          <cell r="A980" t="str">
            <v>3SZ/CC 5208</v>
          </cell>
        </row>
        <row r="981">
          <cell r="A981" t="str">
            <v>2SZ/CC 5211</v>
          </cell>
        </row>
        <row r="982">
          <cell r="A982" t="str">
            <v>2SZ/CC 5212</v>
          </cell>
        </row>
        <row r="983">
          <cell r="A983" t="str">
            <v>1SZ/CC 5221</v>
          </cell>
        </row>
        <row r="984">
          <cell r="A984" t="str">
            <v>1SZ/CC 5222</v>
          </cell>
        </row>
        <row r="985">
          <cell r="A985" t="str">
            <v>3SZ/CC 5227</v>
          </cell>
        </row>
        <row r="986">
          <cell r="A986" t="str">
            <v>2SZ/CC 5228</v>
          </cell>
        </row>
        <row r="987">
          <cell r="A987" t="str">
            <v>2SZ/CC 5231</v>
          </cell>
        </row>
        <row r="988">
          <cell r="A988" t="str">
            <v>2SZ/CC 5232</v>
          </cell>
        </row>
        <row r="989">
          <cell r="A989" t="str">
            <v>2SZ/CC 5237</v>
          </cell>
        </row>
        <row r="990">
          <cell r="A990" t="str">
            <v>2SZ/CC 5244</v>
          </cell>
        </row>
        <row r="991">
          <cell r="A991" t="str">
            <v>2SZ/CC 5258</v>
          </cell>
        </row>
        <row r="992">
          <cell r="A992" t="str">
            <v>2SZ/CC 5263</v>
          </cell>
        </row>
        <row r="993">
          <cell r="A993" t="str">
            <v>2SZ/CC 5265</v>
          </cell>
        </row>
        <row r="994">
          <cell r="A994" t="str">
            <v>3SZ/CC 5267</v>
          </cell>
        </row>
        <row r="995">
          <cell r="A995" t="str">
            <v>2SZ/CC 5268</v>
          </cell>
        </row>
        <row r="996">
          <cell r="A996" t="str">
            <v>2SZ/CC 5286</v>
          </cell>
        </row>
        <row r="997">
          <cell r="A997" t="str">
            <v>2SZ/CC 5287</v>
          </cell>
        </row>
        <row r="998">
          <cell r="A998" t="str">
            <v>2SZ/CC 5291</v>
          </cell>
        </row>
        <row r="999">
          <cell r="A999" t="str">
            <v>1SZ/CC 5294</v>
          </cell>
        </row>
        <row r="1000">
          <cell r="A1000" t="str">
            <v>2SZ/CC 5300</v>
          </cell>
        </row>
        <row r="1001">
          <cell r="A1001" t="str">
            <v>2SZ/CC 5307</v>
          </cell>
        </row>
        <row r="1002">
          <cell r="A1002" t="str">
            <v>1SZ/CC 5308</v>
          </cell>
        </row>
        <row r="1003">
          <cell r="A1003" t="str">
            <v>2SZ/CC 5310</v>
          </cell>
        </row>
        <row r="1004">
          <cell r="A1004" t="str">
            <v>2SZ/CC 5314</v>
          </cell>
        </row>
        <row r="1005">
          <cell r="A1005" t="str">
            <v>2SZ/CC 5321</v>
          </cell>
        </row>
        <row r="1006">
          <cell r="A1006" t="str">
            <v>2SZ/CC 5324</v>
          </cell>
        </row>
        <row r="1007">
          <cell r="A1007" t="str">
            <v>2SZ/CC 5332</v>
          </cell>
        </row>
        <row r="1008">
          <cell r="A1008" t="str">
            <v>2SZ/CC 5340</v>
          </cell>
        </row>
        <row r="1009">
          <cell r="A1009" t="str">
            <v>2SZ/CC 5341</v>
          </cell>
        </row>
        <row r="1010">
          <cell r="A1010" t="str">
            <v>3SZ/CC 5347</v>
          </cell>
        </row>
        <row r="1011">
          <cell r="A1011" t="str">
            <v>2SZ/CC 5352</v>
          </cell>
        </row>
        <row r="1012">
          <cell r="A1012" t="str">
            <v>2SZ/CC 5360</v>
          </cell>
        </row>
        <row r="1013">
          <cell r="A1013" t="str">
            <v>2SZ/CC 5366</v>
          </cell>
        </row>
        <row r="1014">
          <cell r="A1014" t="str">
            <v>2SZ/CC 5372</v>
          </cell>
        </row>
        <row r="1015">
          <cell r="A1015" t="str">
            <v>2SZ/CC 5373</v>
          </cell>
        </row>
        <row r="1016">
          <cell r="A1016" t="str">
            <v>2SZ/CC 5378</v>
          </cell>
        </row>
        <row r="1017">
          <cell r="A1017" t="str">
            <v>2SZ/CC 5386</v>
          </cell>
        </row>
        <row r="1018">
          <cell r="A1018" t="str">
            <v>2SZ/CC 5387</v>
          </cell>
        </row>
        <row r="1019">
          <cell r="A1019" t="str">
            <v>2SZ/CC 5388</v>
          </cell>
        </row>
        <row r="1020">
          <cell r="A1020" t="str">
            <v>2SZ/CC 5390</v>
          </cell>
        </row>
        <row r="1021">
          <cell r="A1021" t="str">
            <v>1SZ/CC 5396</v>
          </cell>
        </row>
        <row r="1022">
          <cell r="A1022" t="str">
            <v>2SZ/CC 5404</v>
          </cell>
        </row>
        <row r="1023">
          <cell r="A1023" t="str">
            <v>2SZ/CC 5426</v>
          </cell>
        </row>
        <row r="1024">
          <cell r="A1024" t="str">
            <v>2SZ/CC 5427</v>
          </cell>
        </row>
        <row r="1025">
          <cell r="A1025" t="str">
            <v>2SZ/CC 5428</v>
          </cell>
        </row>
        <row r="1026">
          <cell r="A1026" t="str">
            <v>2SZ/CC 5434</v>
          </cell>
        </row>
        <row r="1027">
          <cell r="A1027" t="str">
            <v>3SZ/CC 5448</v>
          </cell>
        </row>
        <row r="1028">
          <cell r="A1028" t="str">
            <v>2SZ/CC 5454</v>
          </cell>
        </row>
        <row r="1029">
          <cell r="A1029" t="str">
            <v>1SZ/CC 5463</v>
          </cell>
        </row>
        <row r="1030">
          <cell r="A1030" t="str">
            <v>2SZ/CC 5464</v>
          </cell>
        </row>
        <row r="1031">
          <cell r="A1031" t="str">
            <v>2SZ/CC 5465</v>
          </cell>
        </row>
        <row r="1032">
          <cell r="A1032" t="str">
            <v>3SZ/CC 5483</v>
          </cell>
        </row>
        <row r="1033">
          <cell r="A1033" t="str">
            <v>2SZ/CC 5489</v>
          </cell>
        </row>
        <row r="1034">
          <cell r="A1034" t="str">
            <v>2SZ/CC 5503</v>
          </cell>
        </row>
        <row r="1035">
          <cell r="A1035" t="str">
            <v>2SZ/CC 5505</v>
          </cell>
        </row>
        <row r="1036">
          <cell r="A1036" t="str">
            <v>2SZ/CC 5508</v>
          </cell>
        </row>
        <row r="1037">
          <cell r="A1037" t="str">
            <v>2SZ/CC 5513</v>
          </cell>
        </row>
        <row r="1038">
          <cell r="A1038" t="str">
            <v>2SZ/CC 5514</v>
          </cell>
        </row>
        <row r="1039">
          <cell r="A1039" t="str">
            <v>2SZ/CC 5522</v>
          </cell>
        </row>
        <row r="1040">
          <cell r="A1040" t="str">
            <v>2SZ/CC 5523</v>
          </cell>
        </row>
        <row r="1041">
          <cell r="A1041" t="str">
            <v>2SZ/CC 5527</v>
          </cell>
        </row>
        <row r="1042">
          <cell r="A1042" t="str">
            <v>2SZ/CC 5537</v>
          </cell>
        </row>
        <row r="1043">
          <cell r="A1043" t="str">
            <v>2SZ/CC 5550</v>
          </cell>
        </row>
        <row r="1044">
          <cell r="A1044" t="str">
            <v>2SZ/CC 5556</v>
          </cell>
        </row>
        <row r="1045">
          <cell r="A1045" t="str">
            <v>3SZ/CC 5557</v>
          </cell>
        </row>
        <row r="1046">
          <cell r="A1046" t="str">
            <v>3SZ/CC 5559</v>
          </cell>
        </row>
        <row r="1047">
          <cell r="A1047" t="str">
            <v>3SZ/CC 5560</v>
          </cell>
        </row>
        <row r="1048">
          <cell r="A1048" t="str">
            <v>2SZ/CC 5561</v>
          </cell>
        </row>
        <row r="1049">
          <cell r="A1049" t="str">
            <v>3SZ/CC 5571</v>
          </cell>
        </row>
        <row r="1050">
          <cell r="A1050" t="str">
            <v>2SZ/CC 5586</v>
          </cell>
        </row>
        <row r="1051">
          <cell r="A1051" t="str">
            <v>2SZ/CC 5587</v>
          </cell>
        </row>
        <row r="1052">
          <cell r="A1052" t="str">
            <v>2SZ/CC 5588</v>
          </cell>
        </row>
        <row r="1053">
          <cell r="A1053" t="str">
            <v>3SZ/CC 5595</v>
          </cell>
        </row>
        <row r="1054">
          <cell r="A1054" t="str">
            <v>1SZ/CC 5602</v>
          </cell>
        </row>
        <row r="1055">
          <cell r="A1055" t="str">
            <v>2SZ/CC 5610</v>
          </cell>
        </row>
        <row r="1056">
          <cell r="A1056" t="str">
            <v>3SZ/CC 5613</v>
          </cell>
        </row>
        <row r="1057">
          <cell r="A1057" t="str">
            <v>2SZ/CC 5616</v>
          </cell>
        </row>
        <row r="1058">
          <cell r="A1058" t="str">
            <v>2SZ/CC 5617</v>
          </cell>
        </row>
        <row r="1059">
          <cell r="A1059" t="str">
            <v>3SZ/CC 5634</v>
          </cell>
        </row>
        <row r="1060">
          <cell r="A1060" t="str">
            <v>3SZ/CC 5635</v>
          </cell>
        </row>
        <row r="1061">
          <cell r="A1061" t="str">
            <v>2SZ/CC 5636</v>
          </cell>
        </row>
        <row r="1062">
          <cell r="A1062" t="str">
            <v>2SZ/CC 5647</v>
          </cell>
        </row>
        <row r="1063">
          <cell r="A1063" t="str">
            <v>3SZ/CC 5658</v>
          </cell>
        </row>
        <row r="1064">
          <cell r="A1064" t="str">
            <v>2SZ/CC 5665</v>
          </cell>
        </row>
        <row r="1065">
          <cell r="A1065" t="str">
            <v>2SZ/CC 5667</v>
          </cell>
        </row>
        <row r="1066">
          <cell r="A1066" t="str">
            <v>2SZ/CC 5668</v>
          </cell>
        </row>
        <row r="1067">
          <cell r="A1067" t="str">
            <v>2SZ/CC 5671</v>
          </cell>
        </row>
        <row r="1068">
          <cell r="A1068" t="str">
            <v>2SZ/CC 5672</v>
          </cell>
        </row>
        <row r="1069">
          <cell r="A1069" t="str">
            <v>2SZ/CC 5673</v>
          </cell>
        </row>
        <row r="1070">
          <cell r="A1070" t="str">
            <v>1SZ/CC 5675</v>
          </cell>
        </row>
        <row r="1071">
          <cell r="A1071" t="str">
            <v>1SZ/CC 5676</v>
          </cell>
        </row>
        <row r="1072">
          <cell r="A1072" t="str">
            <v>2SZ/CC 5678</v>
          </cell>
        </row>
        <row r="1073">
          <cell r="A1073" t="str">
            <v>2SZ/CC 5680</v>
          </cell>
        </row>
        <row r="1074">
          <cell r="A1074" t="str">
            <v>2SZ/CC 5683</v>
          </cell>
        </row>
        <row r="1075">
          <cell r="A1075" t="str">
            <v>2SZ/CC 5691</v>
          </cell>
        </row>
        <row r="1076">
          <cell r="A1076" t="str">
            <v>2SZ/CC 5693</v>
          </cell>
        </row>
        <row r="1077">
          <cell r="A1077" t="str">
            <v>1SZ/CC 5695</v>
          </cell>
        </row>
        <row r="1078">
          <cell r="A1078" t="str">
            <v>3SZ/CC 5701</v>
          </cell>
        </row>
        <row r="1079">
          <cell r="A1079" t="str">
            <v>2SZ/CC 5702</v>
          </cell>
        </row>
        <row r="1080">
          <cell r="A1080" t="str">
            <v>2SZ/CC 5716</v>
          </cell>
        </row>
        <row r="1081">
          <cell r="A1081" t="str">
            <v>2SZ/CC 5723</v>
          </cell>
        </row>
        <row r="1082">
          <cell r="A1082" t="str">
            <v>2SZ/CC 5725</v>
          </cell>
        </row>
        <row r="1083">
          <cell r="A1083" t="str">
            <v>2SZ/CC 5726</v>
          </cell>
        </row>
        <row r="1084">
          <cell r="A1084" t="str">
            <v>2SZ/CC 5727</v>
          </cell>
        </row>
        <row r="1085">
          <cell r="A1085" t="str">
            <v>2SZ/CC 5734</v>
          </cell>
        </row>
        <row r="1086">
          <cell r="A1086" t="str">
            <v>2SZ/CC 5762</v>
          </cell>
        </row>
        <row r="1087">
          <cell r="A1087" t="str">
            <v>2SZ/CC 5767</v>
          </cell>
        </row>
        <row r="1088">
          <cell r="A1088" t="str">
            <v>2SZ/CC 5772</v>
          </cell>
        </row>
        <row r="1089">
          <cell r="A1089" t="str">
            <v>2SZ/CC 5774</v>
          </cell>
        </row>
        <row r="1090">
          <cell r="A1090" t="str">
            <v>2SZ/CC 5776</v>
          </cell>
        </row>
        <row r="1091">
          <cell r="A1091" t="str">
            <v>3SZ/CC 5786</v>
          </cell>
        </row>
        <row r="1092">
          <cell r="A1092" t="str">
            <v>3SZ/CC 5787</v>
          </cell>
        </row>
        <row r="1093">
          <cell r="A1093" t="str">
            <v>3SZ/CC 5788</v>
          </cell>
        </row>
        <row r="1094">
          <cell r="A1094" t="str">
            <v>2SZ/CC 5809</v>
          </cell>
        </row>
        <row r="1095">
          <cell r="A1095" t="str">
            <v>2SZ/CC 5813</v>
          </cell>
        </row>
        <row r="1096">
          <cell r="A1096" t="str">
            <v>2SZ/CC 5828</v>
          </cell>
        </row>
        <row r="1097">
          <cell r="A1097" t="str">
            <v>3SZ/CC 5850</v>
          </cell>
        </row>
        <row r="1098">
          <cell r="A1098" t="str">
            <v>2SZ/CC 5867</v>
          </cell>
        </row>
        <row r="1099">
          <cell r="A1099" t="str">
            <v>2SZ/CC 5868</v>
          </cell>
        </row>
        <row r="1100">
          <cell r="A1100" t="str">
            <v>2SZ/CC 5869</v>
          </cell>
        </row>
        <row r="1101">
          <cell r="A1101" t="str">
            <v>2SZ/CC 5878</v>
          </cell>
        </row>
        <row r="1102">
          <cell r="A1102" t="str">
            <v>2SZ/CC 5879</v>
          </cell>
        </row>
        <row r="1103">
          <cell r="A1103" t="str">
            <v>2SZ/CC 5880</v>
          </cell>
        </row>
        <row r="1104">
          <cell r="A1104" t="str">
            <v>2SZ/CC 5881</v>
          </cell>
        </row>
        <row r="1105">
          <cell r="A1105" t="str">
            <v>2SZ/CC 5882</v>
          </cell>
        </row>
        <row r="1106">
          <cell r="A1106" t="str">
            <v>2SZ/CC 5899</v>
          </cell>
        </row>
        <row r="1107">
          <cell r="A1107" t="str">
            <v>2SZ/CC 5900</v>
          </cell>
        </row>
        <row r="1108">
          <cell r="A1108" t="str">
            <v>2SZ/CC 5901</v>
          </cell>
        </row>
        <row r="1109">
          <cell r="A1109" t="str">
            <v>2SZ/CC 5910</v>
          </cell>
        </row>
        <row r="1110">
          <cell r="A1110" t="str">
            <v>2SZ/CC 5914</v>
          </cell>
        </row>
        <row r="1111">
          <cell r="A1111" t="str">
            <v>3SZ/CC 5917</v>
          </cell>
        </row>
        <row r="1112">
          <cell r="A1112" t="str">
            <v>2SZ/CC 5919</v>
          </cell>
        </row>
        <row r="1113">
          <cell r="A1113" t="str">
            <v>2SZ/CC 5922</v>
          </cell>
        </row>
        <row r="1114">
          <cell r="A1114" t="str">
            <v>2SZ/CC 5926</v>
          </cell>
        </row>
        <row r="1115">
          <cell r="A1115" t="str">
            <v>2SZ/CC 5928</v>
          </cell>
        </row>
        <row r="1116">
          <cell r="A1116" t="str">
            <v>2SZ/CC 5930</v>
          </cell>
        </row>
        <row r="1117">
          <cell r="A1117" t="str">
            <v>2SZ/CC 5946</v>
          </cell>
        </row>
        <row r="1118">
          <cell r="A1118" t="str">
            <v>2SZ/CC 5963</v>
          </cell>
        </row>
        <row r="1119">
          <cell r="A1119" t="str">
            <v>2SZ/CC 5974</v>
          </cell>
        </row>
        <row r="1120">
          <cell r="A1120" t="str">
            <v>1SZ/CC 5986</v>
          </cell>
        </row>
        <row r="1121">
          <cell r="A1121" t="str">
            <v>2SZ/CC 5987</v>
          </cell>
        </row>
        <row r="1122">
          <cell r="A1122" t="str">
            <v>2SZ/CC 5988</v>
          </cell>
        </row>
        <row r="1123">
          <cell r="A1123" t="str">
            <v>3SZ/CC 5995</v>
          </cell>
        </row>
        <row r="1124">
          <cell r="A1124" t="str">
            <v>3SZ/CC 5996</v>
          </cell>
        </row>
        <row r="1125">
          <cell r="A1125" t="str">
            <v>2SZ/CC 6001</v>
          </cell>
        </row>
        <row r="1126">
          <cell r="A1126" t="str">
            <v>2PZ/CC 6006</v>
          </cell>
          <cell r="B1126" t="str">
            <v/>
          </cell>
        </row>
        <row r="1127">
          <cell r="A1127" t="str">
            <v>2SZ/CC 6018</v>
          </cell>
        </row>
        <row r="1128">
          <cell r="A1128" t="str">
            <v>2SZ/CC 6023</v>
          </cell>
        </row>
        <row r="1129">
          <cell r="A1129" t="str">
            <v>2SZ/CC 6025</v>
          </cell>
        </row>
        <row r="1130">
          <cell r="A1130" t="str">
            <v>2SZ/CC 6027</v>
          </cell>
        </row>
        <row r="1131">
          <cell r="A1131" t="str">
            <v>3SZ/CC 6028</v>
          </cell>
        </row>
        <row r="1132">
          <cell r="A1132" t="str">
            <v>2SZ/CC 6040</v>
          </cell>
        </row>
        <row r="1133">
          <cell r="A1133" t="str">
            <v>1SZ/CC 6044</v>
          </cell>
        </row>
        <row r="1134">
          <cell r="A1134" t="str">
            <v>4SZ/CC 6045</v>
          </cell>
        </row>
        <row r="1135">
          <cell r="A1135" t="str">
            <v>2SZ/CC 6050</v>
          </cell>
        </row>
        <row r="1136">
          <cell r="A1136" t="str">
            <v>2SZ_CC 6060</v>
          </cell>
        </row>
        <row r="1137">
          <cell r="A1137" t="str">
            <v>1SZ/CC 6062</v>
          </cell>
        </row>
        <row r="1138">
          <cell r="A1138" t="str">
            <v>2SZ/CC 6083</v>
          </cell>
        </row>
        <row r="1139">
          <cell r="A1139" t="str">
            <v>2SZ/CC 6088</v>
          </cell>
        </row>
        <row r="1140">
          <cell r="A1140" t="str">
            <v>2SZ/CC 6090</v>
          </cell>
        </row>
        <row r="1141">
          <cell r="A1141" t="str">
            <v>3SZ/CC 6098</v>
          </cell>
        </row>
        <row r="1142">
          <cell r="A1142" t="str">
            <v>3SZ/CC 6099</v>
          </cell>
        </row>
        <row r="1143">
          <cell r="A1143" t="str">
            <v>3SZ/CC 6102</v>
          </cell>
        </row>
        <row r="1144">
          <cell r="A1144" t="str">
            <v>1SZ/CC 6104</v>
          </cell>
        </row>
        <row r="1145">
          <cell r="A1145" t="str">
            <v>2SZ/CC 6113</v>
          </cell>
        </row>
        <row r="1146">
          <cell r="A1146" t="str">
            <v>3SZ/CC 6123</v>
          </cell>
        </row>
        <row r="1147">
          <cell r="A1147" t="str">
            <v>2SZ/CC 6129</v>
          </cell>
        </row>
        <row r="1148">
          <cell r="A1148" t="str">
            <v>2SZ/CC 6130</v>
          </cell>
        </row>
        <row r="1149">
          <cell r="A1149" t="str">
            <v>2SZ/CC 6131</v>
          </cell>
        </row>
        <row r="1150">
          <cell r="A1150" t="str">
            <v>2SZ/CC 6143</v>
          </cell>
        </row>
        <row r="1151">
          <cell r="A1151" t="str">
            <v>2SZ/CC 6144</v>
          </cell>
        </row>
        <row r="1152">
          <cell r="A1152" t="str">
            <v>2SZ/CC 6145</v>
          </cell>
        </row>
        <row r="1153">
          <cell r="A1153" t="str">
            <v>2SZ/CC 6146</v>
          </cell>
        </row>
        <row r="1154">
          <cell r="A1154" t="str">
            <v>2SZ/CC 6147</v>
          </cell>
        </row>
        <row r="1155">
          <cell r="A1155" t="str">
            <v>2SZ/CC 6148</v>
          </cell>
        </row>
        <row r="1156">
          <cell r="A1156" t="str">
            <v>2SZ/CC 6149</v>
          </cell>
        </row>
        <row r="1157">
          <cell r="A1157" t="str">
            <v>2SZ/CC 6158</v>
          </cell>
        </row>
        <row r="1158">
          <cell r="A1158" t="str">
            <v>2SZ/CC 6165</v>
          </cell>
        </row>
        <row r="1159">
          <cell r="A1159" t="str">
            <v>2SZ/CC 6166</v>
          </cell>
        </row>
        <row r="1160">
          <cell r="A1160" t="str">
            <v>2SZ/CC 6170</v>
          </cell>
        </row>
        <row r="1161">
          <cell r="A1161" t="str">
            <v>2SZ/CC 6172</v>
          </cell>
        </row>
        <row r="1162">
          <cell r="A1162" t="str">
            <v>2SZ/CC 6173</v>
          </cell>
        </row>
        <row r="1163">
          <cell r="A1163" t="str">
            <v>3SZ/CC 6174</v>
          </cell>
        </row>
        <row r="1164">
          <cell r="A1164" t="str">
            <v>2SZ/CC 6176</v>
          </cell>
        </row>
        <row r="1165">
          <cell r="A1165" t="str">
            <v>2SZ/CC 6178</v>
          </cell>
        </row>
        <row r="1166">
          <cell r="A1166" t="str">
            <v>1SZ/CC 6180</v>
          </cell>
        </row>
        <row r="1167">
          <cell r="A1167" t="str">
            <v>2SZ/CC 6183</v>
          </cell>
        </row>
        <row r="1168">
          <cell r="A1168" t="str">
            <v>2SZ/CC 6191</v>
          </cell>
        </row>
        <row r="1169">
          <cell r="A1169" t="str">
            <v>2SZ/CC 6195</v>
          </cell>
        </row>
        <row r="1170">
          <cell r="A1170" t="str">
            <v>2SZ/CC 6199</v>
          </cell>
        </row>
        <row r="1171">
          <cell r="A1171" t="str">
            <v>2SZ/CC 6209</v>
          </cell>
        </row>
        <row r="1172">
          <cell r="A1172" t="str">
            <v>2SZ/CC 6226</v>
          </cell>
        </row>
        <row r="1173">
          <cell r="A1173" t="str">
            <v>2SZ/CC 6228</v>
          </cell>
        </row>
        <row r="1174">
          <cell r="A1174" t="str">
            <v>2SZ/CC 6250</v>
          </cell>
        </row>
        <row r="1175">
          <cell r="A1175" t="str">
            <v>2SZ/CC 6258</v>
          </cell>
        </row>
        <row r="1176">
          <cell r="A1176" t="str">
            <v>2SZ/CC 6265</v>
          </cell>
        </row>
        <row r="1177">
          <cell r="A1177" t="str">
            <v>2SZ/CC 6266</v>
          </cell>
        </row>
        <row r="1178">
          <cell r="A1178" t="str">
            <v>2PZ/CC 6280</v>
          </cell>
          <cell r="B1178" t="str">
            <v/>
          </cell>
        </row>
        <row r="1179">
          <cell r="A1179" t="str">
            <v>3SZ/CC 6285</v>
          </cell>
        </row>
        <row r="1180">
          <cell r="A1180" t="str">
            <v>2SZ/CC 6286</v>
          </cell>
        </row>
        <row r="1181">
          <cell r="A1181" t="str">
            <v>2SZ/CC 6291</v>
          </cell>
        </row>
        <row r="1182">
          <cell r="A1182" t="str">
            <v>2SZ/CC 6292</v>
          </cell>
        </row>
        <row r="1183">
          <cell r="A1183" t="str">
            <v>2SZ/CC 6293</v>
          </cell>
        </row>
        <row r="1184">
          <cell r="A1184" t="str">
            <v>1SZ/CC 6297</v>
          </cell>
        </row>
        <row r="1185">
          <cell r="A1185" t="str">
            <v>2SZ/CC 6298</v>
          </cell>
        </row>
        <row r="1186">
          <cell r="A1186" t="str">
            <v>2SZ/CC 6299</v>
          </cell>
        </row>
        <row r="1187">
          <cell r="A1187" t="str">
            <v>2SZ/CC 6301</v>
          </cell>
        </row>
        <row r="1188">
          <cell r="A1188" t="str">
            <v>1SZ/CC 6304</v>
          </cell>
        </row>
        <row r="1189">
          <cell r="A1189" t="str">
            <v>1SZ/CC 6306</v>
          </cell>
        </row>
        <row r="1190">
          <cell r="A1190" t="str">
            <v>2SZ/CC 6314</v>
          </cell>
        </row>
        <row r="1191">
          <cell r="A1191" t="str">
            <v>2SZ/CC 6315</v>
          </cell>
        </row>
        <row r="1192">
          <cell r="A1192" t="str">
            <v>4SZ/CC 6320</v>
          </cell>
        </row>
        <row r="1193">
          <cell r="A1193" t="str">
            <v>1SZ/CC 6323</v>
          </cell>
        </row>
        <row r="1194">
          <cell r="A1194" t="str">
            <v>2SZ/CC 6324</v>
          </cell>
        </row>
        <row r="1195">
          <cell r="A1195" t="str">
            <v>2SZ/CC 6325</v>
          </cell>
        </row>
        <row r="1196">
          <cell r="A1196" t="str">
            <v>2SZ/CC 6327</v>
          </cell>
        </row>
        <row r="1197">
          <cell r="A1197" t="str">
            <v>2SZ/CC 6328</v>
          </cell>
        </row>
        <row r="1198">
          <cell r="A1198" t="str">
            <v>2SZ/CC 6332</v>
          </cell>
        </row>
        <row r="1199">
          <cell r="A1199" t="str">
            <v>2SZ/CC 6333</v>
          </cell>
        </row>
        <row r="1200">
          <cell r="A1200" t="str">
            <v>2SZ/CC 6335</v>
          </cell>
        </row>
        <row r="1201">
          <cell r="A1201" t="str">
            <v>2SZ/CC 6346</v>
          </cell>
        </row>
        <row r="1202">
          <cell r="A1202" t="str">
            <v>2SZ/CC 6354</v>
          </cell>
        </row>
        <row r="1203">
          <cell r="A1203" t="str">
            <v>1SZ/CC 6370</v>
          </cell>
        </row>
        <row r="1204">
          <cell r="A1204" t="str">
            <v>2SZ/CC 6371</v>
          </cell>
        </row>
        <row r="1205">
          <cell r="A1205" t="str">
            <v>2SZ/CC 6380</v>
          </cell>
        </row>
        <row r="1206">
          <cell r="A1206" t="str">
            <v>2SZ/CC 6384</v>
          </cell>
        </row>
        <row r="1207">
          <cell r="A1207" t="str">
            <v>2SZ/CC 6385</v>
          </cell>
        </row>
        <row r="1208">
          <cell r="A1208" t="str">
            <v>2SZ/CC 6388</v>
          </cell>
        </row>
        <row r="1209">
          <cell r="A1209" t="str">
            <v>2SZ/CC 6389</v>
          </cell>
        </row>
        <row r="1210">
          <cell r="A1210" t="str">
            <v>2SZ/CC 6392</v>
          </cell>
        </row>
        <row r="1211">
          <cell r="A1211" t="str">
            <v>2SZ/CC 6399</v>
          </cell>
        </row>
        <row r="1212">
          <cell r="A1212" t="str">
            <v>2SZ/CC 6404</v>
          </cell>
        </row>
        <row r="1213">
          <cell r="A1213" t="str">
            <v>2SZ/CC 6407</v>
          </cell>
        </row>
        <row r="1214">
          <cell r="A1214" t="str">
            <v>2SZ_CC 6408</v>
          </cell>
        </row>
        <row r="1215">
          <cell r="A1215" t="str">
            <v>2SZ/CC 6409</v>
          </cell>
        </row>
        <row r="1216">
          <cell r="A1216" t="str">
            <v>2SZ/CC 6413</v>
          </cell>
        </row>
        <row r="1217">
          <cell r="A1217" t="str">
            <v>2SZ/CC 6414</v>
          </cell>
        </row>
        <row r="1218">
          <cell r="A1218" t="str">
            <v>2SZ/CC 6417</v>
          </cell>
        </row>
        <row r="1219">
          <cell r="A1219" t="str">
            <v>2SZ/CC 6418</v>
          </cell>
        </row>
        <row r="1220">
          <cell r="A1220" t="str">
            <v>2SZ/CC 6419</v>
          </cell>
        </row>
        <row r="1221">
          <cell r="A1221" t="str">
            <v>2SZ/CC 6420</v>
          </cell>
        </row>
        <row r="1222">
          <cell r="A1222" t="str">
            <v>2SZ/CC 6421</v>
          </cell>
        </row>
        <row r="1223">
          <cell r="A1223" t="str">
            <v>2SZ/CC 6430</v>
          </cell>
        </row>
        <row r="1224">
          <cell r="A1224" t="str">
            <v>2SZ/CC 6431</v>
          </cell>
        </row>
        <row r="1225">
          <cell r="A1225" t="str">
            <v>1SZ/CC 6437</v>
          </cell>
        </row>
        <row r="1226">
          <cell r="A1226" t="str">
            <v>2SZ/CC 6439</v>
          </cell>
        </row>
        <row r="1227">
          <cell r="A1227" t="str">
            <v>2SZ/CC 6444</v>
          </cell>
        </row>
        <row r="1228">
          <cell r="A1228" t="str">
            <v>3SZ/CC 6445</v>
          </cell>
        </row>
        <row r="1229">
          <cell r="A1229" t="str">
            <v>2SZ/CC 6475</v>
          </cell>
        </row>
        <row r="1230">
          <cell r="A1230" t="str">
            <v>2SZ/CC 6476</v>
          </cell>
        </row>
        <row r="1231">
          <cell r="A1231" t="str">
            <v>2SZ/CC 6480</v>
          </cell>
        </row>
        <row r="1232">
          <cell r="A1232" t="str">
            <v>2SZ/CC 6485L</v>
          </cell>
        </row>
        <row r="1233">
          <cell r="A1233" t="str">
            <v>3SZ/CC 6493</v>
          </cell>
        </row>
        <row r="1234">
          <cell r="A1234" t="str">
            <v>2SZ/CC 6496</v>
          </cell>
        </row>
        <row r="1235">
          <cell r="A1235" t="str">
            <v>2SZ/CC 6499</v>
          </cell>
        </row>
        <row r="1236">
          <cell r="A1236" t="str">
            <v>2SZ/CC 6500</v>
          </cell>
        </row>
        <row r="1237">
          <cell r="A1237" t="str">
            <v>2SZ/CC 6506</v>
          </cell>
        </row>
        <row r="1238">
          <cell r="A1238" t="str">
            <v>2SZ/CC 6507</v>
          </cell>
        </row>
        <row r="1239">
          <cell r="A1239" t="str">
            <v>2SZ/CC 6512</v>
          </cell>
        </row>
        <row r="1240">
          <cell r="A1240" t="str">
            <v>2SZ/CC 6513</v>
          </cell>
        </row>
        <row r="1241">
          <cell r="A1241" t="str">
            <v>2SZ/CC 6515</v>
          </cell>
        </row>
        <row r="1242">
          <cell r="A1242" t="str">
            <v>2SZ/CC 6520</v>
          </cell>
        </row>
        <row r="1243">
          <cell r="A1243" t="str">
            <v>2SZ/CC 6523</v>
          </cell>
        </row>
        <row r="1244">
          <cell r="A1244" t="str">
            <v>2SZ/CC 6526</v>
          </cell>
        </row>
        <row r="1245">
          <cell r="A1245" t="str">
            <v>2SZ/CC 6527</v>
          </cell>
        </row>
        <row r="1246">
          <cell r="A1246" t="str">
            <v>2SZ/CC 6531</v>
          </cell>
        </row>
        <row r="1247">
          <cell r="A1247" t="str">
            <v>2SZ/CC 6539</v>
          </cell>
        </row>
        <row r="1248">
          <cell r="A1248" t="str">
            <v>2SZ/CC 6556</v>
          </cell>
        </row>
        <row r="1249">
          <cell r="A1249" t="str">
            <v>2SZ/CC 6576</v>
          </cell>
        </row>
        <row r="1250">
          <cell r="A1250" t="str">
            <v>2SZ/CC 6583</v>
          </cell>
        </row>
        <row r="1251">
          <cell r="A1251" t="str">
            <v>1SZ/CC 6592</v>
          </cell>
        </row>
        <row r="1252">
          <cell r="A1252" t="str">
            <v>1SZ/CC 6593</v>
          </cell>
        </row>
        <row r="1253">
          <cell r="A1253" t="str">
            <v>2SZ/CC 6599</v>
          </cell>
        </row>
        <row r="1254">
          <cell r="A1254" t="str">
            <v>2SZ/CC 6608</v>
          </cell>
        </row>
        <row r="1255">
          <cell r="A1255" t="str">
            <v>2SZ/CC 6625</v>
          </cell>
        </row>
        <row r="1256">
          <cell r="A1256" t="str">
            <v>3SZ/CC 6628</v>
          </cell>
        </row>
        <row r="1257">
          <cell r="A1257" t="str">
            <v>2SZ/CC 6631</v>
          </cell>
        </row>
        <row r="1258">
          <cell r="A1258" t="str">
            <v>2SZ/CC 6634</v>
          </cell>
        </row>
        <row r="1259">
          <cell r="A1259" t="str">
            <v>2SZ/CC 6644</v>
          </cell>
        </row>
        <row r="1260">
          <cell r="A1260" t="str">
            <v>2SZ/CC 6645</v>
          </cell>
        </row>
        <row r="1261">
          <cell r="A1261" t="str">
            <v>2SZ/CC 6646</v>
          </cell>
        </row>
        <row r="1262">
          <cell r="A1262" t="str">
            <v>2SZ/CC 6651</v>
          </cell>
        </row>
        <row r="1263">
          <cell r="A1263" t="str">
            <v>2SZ/CC 6663</v>
          </cell>
        </row>
        <row r="1264">
          <cell r="A1264" t="str">
            <v>4SZ/CC 6670</v>
          </cell>
        </row>
        <row r="1265">
          <cell r="A1265" t="str">
            <v>2SZ/CC 6671</v>
          </cell>
        </row>
        <row r="1266">
          <cell r="A1266" t="str">
            <v>2SZ/CC 6675</v>
          </cell>
        </row>
        <row r="1267">
          <cell r="A1267" t="str">
            <v>1SZ/CC 6676</v>
          </cell>
        </row>
        <row r="1268">
          <cell r="A1268" t="str">
            <v>2SZ/CC 6680</v>
          </cell>
        </row>
        <row r="1269">
          <cell r="A1269" t="str">
            <v>2SZ/CC 6689</v>
          </cell>
        </row>
        <row r="1270">
          <cell r="A1270" t="str">
            <v>2SZ/CC 6694</v>
          </cell>
        </row>
        <row r="1271">
          <cell r="A1271" t="str">
            <v>2SZ/CC 6695</v>
          </cell>
        </row>
        <row r="1272">
          <cell r="A1272" t="str">
            <v>3SZ/CC 6698</v>
          </cell>
        </row>
        <row r="1273">
          <cell r="A1273" t="str">
            <v>3SZ/CC 6699</v>
          </cell>
        </row>
        <row r="1274">
          <cell r="A1274" t="str">
            <v>2SZ/CC 6701</v>
          </cell>
        </row>
        <row r="1275">
          <cell r="A1275" t="str">
            <v>2SZ/CC 6704</v>
          </cell>
        </row>
        <row r="1276">
          <cell r="A1276" t="str">
            <v>2SZ/CC 6705</v>
          </cell>
        </row>
        <row r="1277">
          <cell r="A1277" t="str">
            <v>2SZ/CC 6716</v>
          </cell>
        </row>
        <row r="1278">
          <cell r="A1278" t="str">
            <v>2SZ/CC 6717</v>
          </cell>
        </row>
        <row r="1279">
          <cell r="A1279" t="str">
            <v>2SZ/CC 6722</v>
          </cell>
        </row>
        <row r="1280">
          <cell r="A1280" t="str">
            <v>2SZ/CC 6726</v>
          </cell>
        </row>
        <row r="1281">
          <cell r="A1281" t="str">
            <v>2SZ/CC 6728</v>
          </cell>
        </row>
        <row r="1282">
          <cell r="A1282" t="str">
            <v>2SZ/CC 6731</v>
          </cell>
        </row>
        <row r="1283">
          <cell r="A1283" t="str">
            <v>2SZ/CC 6733</v>
          </cell>
        </row>
        <row r="1284">
          <cell r="A1284" t="str">
            <v>2SZ/CC 6744</v>
          </cell>
        </row>
        <row r="1285">
          <cell r="A1285" t="str">
            <v>2SZ/CC 6745</v>
          </cell>
        </row>
        <row r="1286">
          <cell r="A1286" t="str">
            <v>2SZ/CC 6745S</v>
          </cell>
        </row>
        <row r="1287">
          <cell r="A1287" t="str">
            <v>2SZ/CC 6749</v>
          </cell>
        </row>
        <row r="1288">
          <cell r="A1288" t="str">
            <v>2SZ/CC 6765</v>
          </cell>
        </row>
        <row r="1289">
          <cell r="A1289" t="str">
            <v>2SZ/CC 6767</v>
          </cell>
        </row>
        <row r="1290">
          <cell r="A1290" t="str">
            <v>2SZ/CC 6773S</v>
          </cell>
        </row>
        <row r="1291">
          <cell r="A1291" t="str">
            <v>2SZ/CC 6774</v>
          </cell>
        </row>
        <row r="1292">
          <cell r="A1292" t="str">
            <v>2SZ/CC 6777</v>
          </cell>
        </row>
        <row r="1293">
          <cell r="A1293" t="str">
            <v>2SZ/CC 6778</v>
          </cell>
        </row>
        <row r="1294">
          <cell r="A1294" t="str">
            <v>2SZ/CC 6783</v>
          </cell>
        </row>
        <row r="1295">
          <cell r="A1295" t="str">
            <v>2SZ/CC 6789</v>
          </cell>
        </row>
        <row r="1296">
          <cell r="A1296" t="str">
            <v>2SZ/CC 6791</v>
          </cell>
        </row>
        <row r="1297">
          <cell r="A1297" t="str">
            <v>1SZ/CC 6792</v>
          </cell>
        </row>
        <row r="1298">
          <cell r="A1298" t="str">
            <v>2SZ/CC 6797</v>
          </cell>
        </row>
        <row r="1299">
          <cell r="A1299" t="str">
            <v>2SZ/CC 6803</v>
          </cell>
        </row>
        <row r="1300">
          <cell r="A1300" t="str">
            <v>2SZ/CC 6817</v>
          </cell>
        </row>
        <row r="1301">
          <cell r="A1301" t="str">
            <v>2SZ/CC 6821</v>
          </cell>
        </row>
        <row r="1302">
          <cell r="A1302" t="str">
            <v>2SZ/CC 6826</v>
          </cell>
        </row>
        <row r="1303">
          <cell r="A1303" t="str">
            <v>2SZ/CC 6827</v>
          </cell>
        </row>
        <row r="1304">
          <cell r="A1304" t="str">
            <v>2SZ/CC 6833</v>
          </cell>
        </row>
        <row r="1305">
          <cell r="A1305" t="str">
            <v>2SZ/CC 6837</v>
          </cell>
        </row>
        <row r="1306">
          <cell r="A1306" t="str">
            <v>2SZ/CC 6839</v>
          </cell>
        </row>
        <row r="1307">
          <cell r="A1307" t="str">
            <v>3SZ/CC 6841</v>
          </cell>
        </row>
        <row r="1308">
          <cell r="A1308" t="str">
            <v>2SZ/CC 6852</v>
          </cell>
        </row>
        <row r="1309">
          <cell r="A1309" t="str">
            <v>2SZ/CC 6861</v>
          </cell>
        </row>
        <row r="1310">
          <cell r="A1310" t="str">
            <v>2SZ/CC 6862</v>
          </cell>
        </row>
        <row r="1311">
          <cell r="A1311" t="str">
            <v>2SZ/CC 6870</v>
          </cell>
        </row>
        <row r="1312">
          <cell r="A1312" t="str">
            <v>2SZ/CC 6871</v>
          </cell>
        </row>
        <row r="1313">
          <cell r="A1313" t="str">
            <v>2SZ/CC 6872</v>
          </cell>
        </row>
        <row r="1314">
          <cell r="A1314" t="str">
            <v>2SZ/CC 6875</v>
          </cell>
        </row>
        <row r="1315">
          <cell r="A1315" t="str">
            <v>2SZ/CC 6880</v>
          </cell>
        </row>
        <row r="1316">
          <cell r="A1316" t="str">
            <v>2SZ/CC 6883</v>
          </cell>
        </row>
        <row r="1317">
          <cell r="A1317" t="str">
            <v>3SZ/CC 6885</v>
          </cell>
        </row>
        <row r="1318">
          <cell r="A1318" t="str">
            <v>3SZ/CC 6888</v>
          </cell>
        </row>
        <row r="1319">
          <cell r="A1319" t="str">
            <v>2SZ/CC 6890</v>
          </cell>
        </row>
        <row r="1320">
          <cell r="A1320" t="str">
            <v>2SZ/CC 6898</v>
          </cell>
        </row>
        <row r="1321">
          <cell r="A1321" t="str">
            <v>2SZ/CC 6902</v>
          </cell>
        </row>
        <row r="1322">
          <cell r="A1322" t="str">
            <v>1SZ/CC 6904</v>
          </cell>
        </row>
        <row r="1323">
          <cell r="A1323" t="str">
            <v>1SZ/CC 6910</v>
          </cell>
        </row>
        <row r="1324">
          <cell r="A1324" t="str">
            <v>4SZ/CC 6918</v>
          </cell>
        </row>
        <row r="1325">
          <cell r="A1325" t="str">
            <v>2SZ/CC 6925</v>
          </cell>
        </row>
        <row r="1326">
          <cell r="A1326" t="str">
            <v>2SZ/CC 6926</v>
          </cell>
        </row>
        <row r="1327">
          <cell r="A1327" t="str">
            <v>4SZ/CC 6928</v>
          </cell>
        </row>
        <row r="1328">
          <cell r="A1328" t="str">
            <v>2SZ/CC 6929</v>
          </cell>
        </row>
        <row r="1329">
          <cell r="A1329" t="str">
            <v>2SZ/CC 6931</v>
          </cell>
        </row>
        <row r="1330">
          <cell r="A1330" t="str">
            <v>3SZ/CC 6941</v>
          </cell>
        </row>
        <row r="1331">
          <cell r="A1331" t="str">
            <v>2SZ/CC 6948</v>
          </cell>
        </row>
        <row r="1332">
          <cell r="A1332" t="str">
            <v>2SZ/CC 6949</v>
          </cell>
        </row>
        <row r="1333">
          <cell r="A1333" t="str">
            <v>2SZ/CC 6950</v>
          </cell>
        </row>
        <row r="1334">
          <cell r="A1334" t="str">
            <v>2SZ/CC 6955</v>
          </cell>
        </row>
        <row r="1335">
          <cell r="A1335" t="str">
            <v>3SZ/CC 6960</v>
          </cell>
        </row>
        <row r="1336">
          <cell r="A1336" t="str">
            <v>2SZ/CC 6963</v>
          </cell>
        </row>
        <row r="1337">
          <cell r="A1337" t="str">
            <v>3SZ/CC 6965</v>
          </cell>
        </row>
        <row r="1338">
          <cell r="A1338" t="str">
            <v>2SZ/CC 6968</v>
          </cell>
        </row>
        <row r="1339">
          <cell r="A1339" t="str">
            <v>3SZ/CC 6975</v>
          </cell>
        </row>
        <row r="1340">
          <cell r="A1340" t="str">
            <v>2SZ/CC 6977</v>
          </cell>
        </row>
        <row r="1341">
          <cell r="A1341" t="str">
            <v>2SZ/CC 6983</v>
          </cell>
        </row>
        <row r="1342">
          <cell r="A1342" t="str">
            <v>2SZ/CC 6986</v>
          </cell>
        </row>
        <row r="1343">
          <cell r="A1343" t="str">
            <v>2SZ/CC 6987</v>
          </cell>
        </row>
        <row r="1344">
          <cell r="A1344" t="str">
            <v>1SZ/CC 6992</v>
          </cell>
        </row>
        <row r="1345">
          <cell r="A1345" t="str">
            <v>1SZ/CC 6993</v>
          </cell>
        </row>
        <row r="1346">
          <cell r="A1346" t="str">
            <v>3SZ/CC 6996</v>
          </cell>
        </row>
        <row r="1347">
          <cell r="A1347" t="str">
            <v>2SZ/CC 7002</v>
          </cell>
        </row>
        <row r="1348">
          <cell r="A1348" t="str">
            <v>4SZ/CC 7016</v>
          </cell>
        </row>
        <row r="1349">
          <cell r="A1349" t="str">
            <v>2SZ/CC 7017</v>
          </cell>
        </row>
        <row r="1350">
          <cell r="A1350" t="str">
            <v>2SZ/CC 7020</v>
          </cell>
        </row>
        <row r="1351">
          <cell r="A1351" t="str">
            <v>2SZ/CC 7021</v>
          </cell>
        </row>
        <row r="1352">
          <cell r="A1352" t="str">
            <v>2SZ/CC 7023</v>
          </cell>
        </row>
        <row r="1353">
          <cell r="A1353" t="str">
            <v>2SZ/CC 7034</v>
          </cell>
        </row>
        <row r="1354">
          <cell r="A1354" t="str">
            <v>3SZ/CC 7035</v>
          </cell>
        </row>
        <row r="1355">
          <cell r="A1355" t="str">
            <v>3SZ/CC 7040</v>
          </cell>
        </row>
        <row r="1356">
          <cell r="A1356" t="str">
            <v>2SZ/CC 7051</v>
          </cell>
        </row>
        <row r="1357">
          <cell r="A1357" t="str">
            <v>2SZ/CC 7052</v>
          </cell>
        </row>
        <row r="1358">
          <cell r="A1358" t="str">
            <v>2SZ/CC 7056</v>
          </cell>
        </row>
        <row r="1359">
          <cell r="A1359" t="str">
            <v>2SZ/CC 7058</v>
          </cell>
        </row>
        <row r="1360">
          <cell r="A1360" t="str">
            <v>2SZ/CC 7061</v>
          </cell>
        </row>
        <row r="1361">
          <cell r="A1361" t="str">
            <v>2SZ/CC 7078</v>
          </cell>
        </row>
        <row r="1362">
          <cell r="A1362" t="str">
            <v>2SZ/CC 7082</v>
          </cell>
        </row>
        <row r="1363">
          <cell r="A1363" t="str">
            <v>3SZ/CC 7091</v>
          </cell>
        </row>
        <row r="1364">
          <cell r="A1364" t="str">
            <v>2SZ/CC 7092</v>
          </cell>
        </row>
        <row r="1365">
          <cell r="A1365" t="str">
            <v>2SZ/CC 7101</v>
          </cell>
        </row>
        <row r="1366">
          <cell r="A1366" t="str">
            <v>2SZ/CC 7103</v>
          </cell>
        </row>
        <row r="1367">
          <cell r="A1367" t="str">
            <v>3SZ/CC 7107</v>
          </cell>
        </row>
        <row r="1368">
          <cell r="A1368" t="str">
            <v>3SZ/CC 7112</v>
          </cell>
        </row>
        <row r="1369">
          <cell r="A1369" t="str">
            <v>2SZ/CC 7118</v>
          </cell>
        </row>
        <row r="1370">
          <cell r="A1370" t="str">
            <v>2SZ/CC 7133</v>
          </cell>
        </row>
        <row r="1371">
          <cell r="A1371" t="str">
            <v>2SZ/CC 7136</v>
          </cell>
        </row>
        <row r="1372">
          <cell r="A1372" t="str">
            <v>2SZ/CC 7137L</v>
          </cell>
        </row>
        <row r="1373">
          <cell r="A1373" t="str">
            <v>2SZ/CC 7137R</v>
          </cell>
        </row>
        <row r="1374">
          <cell r="A1374" t="str">
            <v>2SZ/CC 7138</v>
          </cell>
        </row>
        <row r="1375">
          <cell r="A1375" t="str">
            <v>2SZ/CC 7141</v>
          </cell>
        </row>
        <row r="1376">
          <cell r="A1376" t="str">
            <v>2SZ/CC 7147</v>
          </cell>
        </row>
        <row r="1377">
          <cell r="A1377" t="str">
            <v>2SZ/CC 7149</v>
          </cell>
        </row>
        <row r="1378">
          <cell r="A1378" t="str">
            <v>2SZ/CC 7155</v>
          </cell>
        </row>
        <row r="1379">
          <cell r="A1379" t="str">
            <v>2SZ/CC 7156</v>
          </cell>
        </row>
        <row r="1380">
          <cell r="A1380" t="str">
            <v>2SZ/CC 7158</v>
          </cell>
        </row>
        <row r="1381">
          <cell r="A1381" t="str">
            <v>2SZ/CC 7159</v>
          </cell>
        </row>
        <row r="1382">
          <cell r="A1382" t="str">
            <v>2SZ/CC 7161</v>
          </cell>
        </row>
        <row r="1383">
          <cell r="A1383" t="str">
            <v>2SZ/CC 7163</v>
          </cell>
        </row>
        <row r="1384">
          <cell r="A1384" t="str">
            <v>3SZ/CC 7167</v>
          </cell>
        </row>
        <row r="1385">
          <cell r="A1385" t="str">
            <v>2SZ/CC 7169</v>
          </cell>
        </row>
        <row r="1386">
          <cell r="A1386" t="str">
            <v>3SZ/CC 7174</v>
          </cell>
        </row>
        <row r="1387">
          <cell r="A1387" t="str">
            <v>2SZ/CC 7188</v>
          </cell>
        </row>
        <row r="1388">
          <cell r="A1388" t="str">
            <v>2SZ/CC 7199</v>
          </cell>
        </row>
        <row r="1389">
          <cell r="A1389" t="str">
            <v>2SZ/CC 7200</v>
          </cell>
        </row>
        <row r="1390">
          <cell r="A1390" t="str">
            <v>2SZ/CC 7201</v>
          </cell>
        </row>
        <row r="1391">
          <cell r="A1391" t="str">
            <v>3SZ/CC 7212</v>
          </cell>
        </row>
        <row r="1392">
          <cell r="A1392" t="str">
            <v>1SZ/CC 7221</v>
          </cell>
        </row>
        <row r="1393">
          <cell r="A1393" t="str">
            <v>2SZ/CC 7223</v>
          </cell>
        </row>
        <row r="1394">
          <cell r="A1394" t="str">
            <v>2SZ/CC 7228</v>
          </cell>
        </row>
        <row r="1395">
          <cell r="A1395" t="str">
            <v>2SZ/CC 7233</v>
          </cell>
        </row>
        <row r="1396">
          <cell r="A1396" t="str">
            <v>2SZ/CC 7234</v>
          </cell>
        </row>
        <row r="1397">
          <cell r="A1397" t="str">
            <v>2SZ/CC 7235</v>
          </cell>
        </row>
        <row r="1398">
          <cell r="A1398" t="str">
            <v>2SZ/CC 7237</v>
          </cell>
        </row>
        <row r="1399">
          <cell r="A1399" t="str">
            <v>2SZ/CC 7238</v>
          </cell>
        </row>
        <row r="1400">
          <cell r="A1400" t="str">
            <v>2SZ/CC 7244</v>
          </cell>
        </row>
        <row r="1401">
          <cell r="A1401" t="str">
            <v>2SZ/CC 7245</v>
          </cell>
        </row>
        <row r="1402">
          <cell r="A1402" t="str">
            <v>2SZ/CC 7263</v>
          </cell>
        </row>
        <row r="1403">
          <cell r="A1403" t="str">
            <v>3SZ/CC 7264</v>
          </cell>
        </row>
        <row r="1404">
          <cell r="A1404" t="str">
            <v>3SZ/CC 7265</v>
          </cell>
        </row>
        <row r="1405">
          <cell r="A1405" t="str">
            <v>2SZ/CC 7273</v>
          </cell>
        </row>
        <row r="1406">
          <cell r="A1406" t="str">
            <v>2SZ/CC 7277</v>
          </cell>
        </row>
        <row r="1407">
          <cell r="A1407" t="str">
            <v>2SZ/CC 7287</v>
          </cell>
        </row>
        <row r="1408">
          <cell r="A1408" t="str">
            <v>2SZ/CC 7293</v>
          </cell>
        </row>
        <row r="1409">
          <cell r="A1409" t="str">
            <v>2SZ/CC 7303L</v>
          </cell>
        </row>
        <row r="1410">
          <cell r="A1410" t="str">
            <v>2SZ/CC 7303R</v>
          </cell>
        </row>
        <row r="1411">
          <cell r="A1411" t="str">
            <v>2SZ/CC 7310</v>
          </cell>
        </row>
        <row r="1412">
          <cell r="A1412" t="str">
            <v>2SZ/CC 7311</v>
          </cell>
        </row>
        <row r="1413">
          <cell r="A1413" t="str">
            <v>2SZ/CC 7312</v>
          </cell>
        </row>
        <row r="1414">
          <cell r="A1414" t="str">
            <v>2SZ/CC 7314</v>
          </cell>
        </row>
        <row r="1415">
          <cell r="A1415" t="str">
            <v>2SZ/CC 7318</v>
          </cell>
        </row>
        <row r="1416">
          <cell r="A1416" t="str">
            <v>2SZ/CC 7324</v>
          </cell>
        </row>
        <row r="1417">
          <cell r="A1417" t="str">
            <v>2SZ/CC 7325</v>
          </cell>
        </row>
        <row r="1418">
          <cell r="A1418" t="str">
            <v>2SZ/CC 7332</v>
          </cell>
        </row>
        <row r="1419">
          <cell r="A1419" t="str">
            <v>2SZ/CC 7342</v>
          </cell>
        </row>
        <row r="1420">
          <cell r="A1420" t="str">
            <v>1SZ/CC 7352</v>
          </cell>
        </row>
        <row r="1421">
          <cell r="A1421" t="str">
            <v>2SZ/CC 7353</v>
          </cell>
        </row>
        <row r="1422">
          <cell r="A1422" t="str">
            <v>2SZ/CC 7354</v>
          </cell>
        </row>
        <row r="1423">
          <cell r="A1423" t="str">
            <v>2SZ/CC 7360</v>
          </cell>
        </row>
        <row r="1424">
          <cell r="A1424" t="str">
            <v>2SZ/CC 7361</v>
          </cell>
        </row>
        <row r="1425">
          <cell r="A1425" t="str">
            <v>2SZ/CC 7362</v>
          </cell>
        </row>
        <row r="1426">
          <cell r="A1426" t="str">
            <v>1SZ/CC 7363</v>
          </cell>
        </row>
        <row r="1427">
          <cell r="A1427" t="str">
            <v>2SZ/CC 7368</v>
          </cell>
        </row>
        <row r="1428">
          <cell r="A1428" t="str">
            <v>3SZ/CC 7386</v>
          </cell>
        </row>
        <row r="1429">
          <cell r="A1429" t="str">
            <v>3SZ/CC 7387</v>
          </cell>
        </row>
        <row r="1430">
          <cell r="A1430" t="str">
            <v>2SZ/CC 7395</v>
          </cell>
        </row>
        <row r="1431">
          <cell r="A1431" t="str">
            <v>2SZ/CC 7396</v>
          </cell>
        </row>
        <row r="1432">
          <cell r="A1432" t="str">
            <v>2SZ/CC 7397</v>
          </cell>
        </row>
        <row r="1433">
          <cell r="A1433" t="str">
            <v>2SZ/CC 7398</v>
          </cell>
        </row>
        <row r="1434">
          <cell r="A1434" t="str">
            <v>2SZ/CC 7404</v>
          </cell>
        </row>
        <row r="1435">
          <cell r="A1435" t="str">
            <v>2SZ/CC 7417</v>
          </cell>
        </row>
        <row r="1436">
          <cell r="A1436" t="str">
            <v>2SZ/CC 7418</v>
          </cell>
        </row>
        <row r="1437">
          <cell r="A1437" t="str">
            <v>2SZ/CC 7422</v>
          </cell>
        </row>
        <row r="1438">
          <cell r="A1438" t="str">
            <v>2SZ/CC 7428</v>
          </cell>
        </row>
        <row r="1439">
          <cell r="A1439" t="str">
            <v>2SZ/CC 7450</v>
          </cell>
        </row>
        <row r="1440">
          <cell r="A1440" t="str">
            <v>2SZ/CC 7452</v>
          </cell>
        </row>
        <row r="1441">
          <cell r="A1441" t="str">
            <v>2SZ/CC 7455</v>
          </cell>
        </row>
        <row r="1442">
          <cell r="A1442" t="str">
            <v>2SZ/CC 7488</v>
          </cell>
        </row>
        <row r="1443">
          <cell r="A1443" t="str">
            <v>2SZ/CC 7494</v>
          </cell>
        </row>
        <row r="1444">
          <cell r="A1444" t="str">
            <v>2SZ/CC 7495</v>
          </cell>
        </row>
        <row r="1445">
          <cell r="A1445" t="str">
            <v>2SZ/CC 7496</v>
          </cell>
        </row>
        <row r="1446">
          <cell r="A1446" t="str">
            <v>2SZ/CC 7499</v>
          </cell>
        </row>
        <row r="1447">
          <cell r="A1447" t="str">
            <v>2SZ/CC 7500</v>
          </cell>
        </row>
        <row r="1448">
          <cell r="A1448" t="str">
            <v>3SZ/CC 7501</v>
          </cell>
        </row>
        <row r="1449">
          <cell r="A1449" t="str">
            <v>3SZ/CC 7508</v>
          </cell>
        </row>
        <row r="1450">
          <cell r="A1450" t="str">
            <v>2SZ/CC 7509</v>
          </cell>
        </row>
        <row r="1451">
          <cell r="A1451" t="str">
            <v>2SZ/CC 7510</v>
          </cell>
        </row>
        <row r="1452">
          <cell r="A1452" t="str">
            <v>2SZ/CC 7518</v>
          </cell>
        </row>
        <row r="1453">
          <cell r="A1453" t="str">
            <v>2SZ/CC 7519</v>
          </cell>
        </row>
        <row r="1454">
          <cell r="A1454" t="str">
            <v>2SZ/CC 7543</v>
          </cell>
        </row>
        <row r="1455">
          <cell r="A1455" t="str">
            <v>2SZ/CC 7546</v>
          </cell>
        </row>
        <row r="1456">
          <cell r="A1456" t="str">
            <v>3SZ/CC 7552</v>
          </cell>
        </row>
        <row r="1457">
          <cell r="A1457" t="str">
            <v>2SZ/CC 7555</v>
          </cell>
        </row>
        <row r="1458">
          <cell r="A1458" t="str">
            <v>2SZ/CC 7583</v>
          </cell>
        </row>
        <row r="1459">
          <cell r="A1459" t="str">
            <v>3SZ/CC 7601</v>
          </cell>
        </row>
        <row r="1460">
          <cell r="A1460" t="str">
            <v>2SZ/CC 7602</v>
          </cell>
        </row>
        <row r="1461">
          <cell r="A1461" t="str">
            <v>2SZ/CC 7603</v>
          </cell>
        </row>
        <row r="1462">
          <cell r="A1462" t="str">
            <v>2SZ/CC 7609</v>
          </cell>
        </row>
        <row r="1463">
          <cell r="A1463" t="str">
            <v>2SZ/CC 7610</v>
          </cell>
        </row>
        <row r="1464">
          <cell r="A1464" t="str">
            <v>2SZ/CC 7614</v>
          </cell>
        </row>
        <row r="1465">
          <cell r="A1465" t="str">
            <v>3SZ/CC 7616</v>
          </cell>
        </row>
        <row r="1466">
          <cell r="A1466" t="str">
            <v>2SZ/CC 7620</v>
          </cell>
        </row>
        <row r="1467">
          <cell r="A1467" t="str">
            <v>2SZ/CC 7622</v>
          </cell>
        </row>
        <row r="1468">
          <cell r="A1468" t="str">
            <v>2SZ/CC 7623</v>
          </cell>
        </row>
        <row r="1469">
          <cell r="A1469" t="str">
            <v>2SZ/CC 7625</v>
          </cell>
        </row>
        <row r="1470">
          <cell r="A1470" t="str">
            <v>2SZ/CC 7640</v>
          </cell>
        </row>
        <row r="1471">
          <cell r="A1471" t="str">
            <v>2SZ/CC 7642</v>
          </cell>
        </row>
        <row r="1472">
          <cell r="A1472" t="str">
            <v>2SZ/CC 7644</v>
          </cell>
        </row>
        <row r="1473">
          <cell r="A1473" t="str">
            <v>2SZ/CC 7651</v>
          </cell>
        </row>
        <row r="1474">
          <cell r="A1474" t="str">
            <v>2SZ/CC 7654</v>
          </cell>
        </row>
        <row r="1475">
          <cell r="A1475" t="str">
            <v>3SZ/CC 7658</v>
          </cell>
        </row>
        <row r="1476">
          <cell r="A1476" t="str">
            <v>2SZ/CC 7659</v>
          </cell>
        </row>
        <row r="1477">
          <cell r="A1477" t="str">
            <v>3SZ_CC 7669</v>
          </cell>
        </row>
        <row r="1478">
          <cell r="A1478" t="str">
            <v>2SZ/CC 7674</v>
          </cell>
        </row>
        <row r="1479">
          <cell r="A1479" t="str">
            <v>2SZ/CC 7681</v>
          </cell>
        </row>
        <row r="1480">
          <cell r="A1480" t="str">
            <v>2SZ/CC 7682</v>
          </cell>
        </row>
        <row r="1481">
          <cell r="A1481" t="str">
            <v>3SZ/CC 7684</v>
          </cell>
        </row>
        <row r="1482">
          <cell r="A1482" t="str">
            <v>2SZ_CC 7703</v>
          </cell>
        </row>
        <row r="1483">
          <cell r="A1483" t="str">
            <v>2SZ/CC 7715</v>
          </cell>
        </row>
        <row r="1484">
          <cell r="A1484" t="str">
            <v>2SZ/CC 7716</v>
          </cell>
        </row>
        <row r="1485">
          <cell r="A1485" t="str">
            <v>2SZ/CC 7717</v>
          </cell>
        </row>
        <row r="1486">
          <cell r="A1486" t="str">
            <v>2SZ/CC 7720</v>
          </cell>
        </row>
        <row r="1487">
          <cell r="A1487" t="str">
            <v>2SZ/CC 7729</v>
          </cell>
        </row>
        <row r="1488">
          <cell r="A1488" t="str">
            <v>2SZ/CC 7730</v>
          </cell>
        </row>
        <row r="1489">
          <cell r="A1489" t="str">
            <v>2SZ/CC 7736</v>
          </cell>
        </row>
        <row r="1490">
          <cell r="A1490" t="str">
            <v>2SZ/CC 7737</v>
          </cell>
        </row>
        <row r="1491">
          <cell r="A1491" t="str">
            <v>1SZ/CHW36301000</v>
          </cell>
        </row>
        <row r="1492">
          <cell r="A1492" t="str">
            <v>2PZ/CHW36301000</v>
          </cell>
          <cell r="B1492" t="str">
            <v/>
          </cell>
        </row>
        <row r="1493">
          <cell r="A1493" t="str">
            <v>2SZ/CHW36301000</v>
          </cell>
        </row>
        <row r="1494">
          <cell r="A1494" t="str">
            <v>3SZ/CHW36301000</v>
          </cell>
        </row>
        <row r="1495">
          <cell r="A1495" t="str">
            <v>4SZ/CHW36301000</v>
          </cell>
        </row>
        <row r="1496">
          <cell r="A1496" t="str">
            <v>1SZ/CHW3630390</v>
          </cell>
        </row>
        <row r="1497">
          <cell r="A1497" t="str">
            <v>2PZ/CHW3630390</v>
          </cell>
          <cell r="B1497" t="str">
            <v/>
          </cell>
        </row>
        <row r="1498">
          <cell r="A1498" t="str">
            <v>2SZ/CHW3630390</v>
          </cell>
        </row>
        <row r="1499">
          <cell r="A1499" t="str">
            <v>3SZ/CHW3630390</v>
          </cell>
        </row>
        <row r="1500">
          <cell r="A1500" t="str">
            <v>4SZ/CHW3630390</v>
          </cell>
        </row>
        <row r="1501">
          <cell r="A1501" t="str">
            <v>1SZ/CHW3630600</v>
          </cell>
        </row>
        <row r="1502">
          <cell r="A1502" t="str">
            <v>2PZ/CHW3630600</v>
          </cell>
          <cell r="B1502" t="str">
            <v/>
          </cell>
        </row>
        <row r="1503">
          <cell r="A1503" t="str">
            <v>2SZ/CHW3630600</v>
          </cell>
        </row>
        <row r="1504">
          <cell r="A1504" t="str">
            <v>3SZ/CHW3630600</v>
          </cell>
        </row>
        <row r="1505">
          <cell r="A1505" t="str">
            <v>4SZ/CHW3630600</v>
          </cell>
        </row>
        <row r="1506">
          <cell r="A1506" t="str">
            <v>1SZ/CHW36361000</v>
          </cell>
        </row>
        <row r="1507">
          <cell r="A1507" t="str">
            <v>2PZ/CHW36361000</v>
          </cell>
          <cell r="B1507" t="str">
            <v/>
          </cell>
        </row>
        <row r="1508">
          <cell r="A1508" t="str">
            <v>2SZ/CHW36361000</v>
          </cell>
        </row>
        <row r="1509">
          <cell r="A1509" t="str">
            <v>3SZ/CHW36361000</v>
          </cell>
        </row>
        <row r="1510">
          <cell r="A1510" t="str">
            <v>4SZ/CHW36361000</v>
          </cell>
        </row>
        <row r="1511">
          <cell r="A1511" t="str">
            <v>1SZ/CHW3636390</v>
          </cell>
        </row>
        <row r="1512">
          <cell r="A1512" t="str">
            <v>2PZ/CHW3636390</v>
          </cell>
          <cell r="B1512" t="str">
            <v/>
          </cell>
        </row>
        <row r="1513">
          <cell r="A1513" t="str">
            <v>2SZ/CHW3636390</v>
          </cell>
        </row>
        <row r="1514">
          <cell r="A1514" t="str">
            <v>3SZ/CHW3636390</v>
          </cell>
        </row>
        <row r="1515">
          <cell r="A1515" t="str">
            <v>4SZ/CHW3636390</v>
          </cell>
        </row>
        <row r="1516">
          <cell r="A1516" t="str">
            <v>1SZ/CHW3636600</v>
          </cell>
        </row>
        <row r="1517">
          <cell r="A1517" t="str">
            <v>2PZ/CHW3636600</v>
          </cell>
          <cell r="B1517" t="str">
            <v/>
          </cell>
        </row>
        <row r="1518">
          <cell r="A1518" t="str">
            <v>2SZ/CHW3636600</v>
          </cell>
        </row>
        <row r="1519">
          <cell r="A1519" t="str">
            <v>3SZ/CHW3636600</v>
          </cell>
        </row>
        <row r="1520">
          <cell r="A1520" t="str">
            <v>4SZ/CHW3636600</v>
          </cell>
        </row>
        <row r="1521">
          <cell r="A1521" t="str">
            <v>1SZ/CHW36421000</v>
          </cell>
        </row>
        <row r="1522">
          <cell r="A1522" t="str">
            <v>2PZ/CHW36421000</v>
          </cell>
          <cell r="B1522" t="str">
            <v/>
          </cell>
        </row>
        <row r="1523">
          <cell r="A1523" t="str">
            <v>2SZ/CHW36421000</v>
          </cell>
        </row>
        <row r="1524">
          <cell r="A1524" t="str">
            <v>3SZ/CHW36421000</v>
          </cell>
        </row>
        <row r="1525">
          <cell r="A1525" t="str">
            <v>4SZ/CHW36421000</v>
          </cell>
        </row>
        <row r="1526">
          <cell r="A1526" t="str">
            <v>1SZ/CHW3642390</v>
          </cell>
        </row>
        <row r="1527">
          <cell r="A1527" t="str">
            <v>2PZ/CHW3642390</v>
          </cell>
          <cell r="B1527" t="str">
            <v/>
          </cell>
        </row>
        <row r="1528">
          <cell r="A1528" t="str">
            <v>2SZ/CHW3642390</v>
          </cell>
        </row>
        <row r="1529">
          <cell r="A1529" t="str">
            <v>3SZ/CHW3642390</v>
          </cell>
        </row>
        <row r="1530">
          <cell r="A1530" t="str">
            <v>4SZ/CHW3642390</v>
          </cell>
        </row>
        <row r="1531">
          <cell r="A1531" t="str">
            <v>1SZ/CHW3642600</v>
          </cell>
        </row>
        <row r="1532">
          <cell r="A1532" t="str">
            <v>2PZ/CHW3642600</v>
          </cell>
          <cell r="B1532" t="str">
            <v/>
          </cell>
        </row>
        <row r="1533">
          <cell r="A1533" t="str">
            <v>2SZ/CHW3642600</v>
          </cell>
        </row>
        <row r="1534">
          <cell r="A1534" t="str">
            <v>3SZ/CHW3642600</v>
          </cell>
        </row>
        <row r="1535">
          <cell r="A1535" t="str">
            <v>4SZ/CHW3642600</v>
          </cell>
        </row>
        <row r="1536">
          <cell r="A1536" t="str">
            <v>1SZ/CHW42301000</v>
          </cell>
        </row>
        <row r="1537">
          <cell r="A1537" t="str">
            <v>2PZ/CHW42301000</v>
          </cell>
          <cell r="B1537" t="str">
            <v/>
          </cell>
        </row>
        <row r="1538">
          <cell r="A1538" t="str">
            <v>2SZ/CHW42301000</v>
          </cell>
        </row>
        <row r="1539">
          <cell r="A1539" t="str">
            <v>3SZ/CHW42301000</v>
          </cell>
        </row>
        <row r="1540">
          <cell r="A1540" t="str">
            <v>4SZ/CHW42301000</v>
          </cell>
        </row>
        <row r="1541">
          <cell r="A1541" t="str">
            <v>1SZ/CHW4230600</v>
          </cell>
        </row>
        <row r="1542">
          <cell r="A1542" t="str">
            <v>2PZ/CHW4230600</v>
          </cell>
          <cell r="B1542" t="str">
            <v/>
          </cell>
        </row>
        <row r="1543">
          <cell r="A1543" t="str">
            <v>2SZ/CHW4230600</v>
          </cell>
        </row>
        <row r="1544">
          <cell r="A1544" t="str">
            <v>3SZ/CHW4230600</v>
          </cell>
        </row>
        <row r="1545">
          <cell r="A1545" t="str">
            <v>4SZ/CHW4230600</v>
          </cell>
        </row>
        <row r="1546">
          <cell r="A1546" t="str">
            <v>1SZ/CHW42361000</v>
          </cell>
        </row>
        <row r="1547">
          <cell r="A1547" t="str">
            <v>2PZ/CHW42361000</v>
          </cell>
          <cell r="B1547" t="str">
            <v/>
          </cell>
        </row>
        <row r="1548">
          <cell r="A1548" t="str">
            <v>2SZ/CHW42361000</v>
          </cell>
        </row>
        <row r="1549">
          <cell r="A1549" t="str">
            <v>3SZ/CHW42361000</v>
          </cell>
        </row>
        <row r="1550">
          <cell r="A1550" t="str">
            <v>4SZ/CHW42361000</v>
          </cell>
        </row>
        <row r="1551">
          <cell r="A1551" t="str">
            <v>1SZ/CHW4236600</v>
          </cell>
        </row>
        <row r="1552">
          <cell r="A1552" t="str">
            <v>2PZ/CHW4236600</v>
          </cell>
          <cell r="B1552" t="str">
            <v/>
          </cell>
        </row>
        <row r="1553">
          <cell r="A1553" t="str">
            <v>2SZ/CHW4236600</v>
          </cell>
        </row>
        <row r="1554">
          <cell r="A1554" t="str">
            <v>3SZ/CHW4236600</v>
          </cell>
        </row>
        <row r="1555">
          <cell r="A1555" t="str">
            <v>4SZ/CHW4236600</v>
          </cell>
        </row>
        <row r="1556">
          <cell r="A1556" t="str">
            <v>1SZ/CHW42421000</v>
          </cell>
        </row>
        <row r="1557">
          <cell r="A1557" t="str">
            <v>2PZ/CHW42421000</v>
          </cell>
          <cell r="B1557" t="str">
            <v/>
          </cell>
        </row>
        <row r="1558">
          <cell r="A1558" t="str">
            <v>2SZ/CHW42421000</v>
          </cell>
        </row>
        <row r="1559">
          <cell r="A1559" t="str">
            <v>3SZ/CHW42421000</v>
          </cell>
        </row>
        <row r="1560">
          <cell r="A1560" t="str">
            <v>4SZ/CHW42421000</v>
          </cell>
        </row>
        <row r="1561">
          <cell r="A1561" t="str">
            <v>1SZ/CHW4242600</v>
          </cell>
        </row>
        <row r="1562">
          <cell r="A1562" t="str">
            <v>2PZ/CHW4242600</v>
          </cell>
          <cell r="B1562" t="str">
            <v/>
          </cell>
        </row>
        <row r="1563">
          <cell r="A1563" t="str">
            <v>2SZ/CHW4242600</v>
          </cell>
        </row>
        <row r="1564">
          <cell r="A1564" t="str">
            <v>3SZ/CHW4242600</v>
          </cell>
        </row>
        <row r="1565">
          <cell r="A1565" t="str">
            <v>4SZ/CHW4242600</v>
          </cell>
        </row>
        <row r="1566">
          <cell r="A1566" t="str">
            <v>1SZ/CHW48301000</v>
          </cell>
        </row>
        <row r="1567">
          <cell r="A1567" t="str">
            <v>2PZ/CHW48301000</v>
          </cell>
          <cell r="B1567" t="str">
            <v/>
          </cell>
        </row>
        <row r="1568">
          <cell r="A1568" t="str">
            <v>2SZ/CHW48301000</v>
          </cell>
        </row>
        <row r="1569">
          <cell r="A1569" t="str">
            <v>3SZ/CHW48301000</v>
          </cell>
        </row>
        <row r="1570">
          <cell r="A1570" t="str">
            <v>4SZ/CHW48301000</v>
          </cell>
        </row>
        <row r="1571">
          <cell r="A1571" t="str">
            <v>1SZ/CHW4830600</v>
          </cell>
        </row>
        <row r="1572">
          <cell r="A1572" t="str">
            <v>2PZ/CHW4830600</v>
          </cell>
          <cell r="B1572" t="str">
            <v/>
          </cell>
        </row>
        <row r="1573">
          <cell r="A1573" t="str">
            <v>2SZ/CHW4830600</v>
          </cell>
        </row>
        <row r="1574">
          <cell r="A1574" t="str">
            <v>3SZ/CHW4830600</v>
          </cell>
        </row>
        <row r="1575">
          <cell r="A1575" t="str">
            <v>4SZ/CHW4830600</v>
          </cell>
        </row>
        <row r="1576">
          <cell r="A1576" t="str">
            <v>1SZ/CHW48361000</v>
          </cell>
        </row>
        <row r="1577">
          <cell r="A1577" t="str">
            <v>2PZ/CHW48361000</v>
          </cell>
          <cell r="B1577" t="str">
            <v/>
          </cell>
        </row>
        <row r="1578">
          <cell r="A1578" t="str">
            <v>2SZ/CHW48361000</v>
          </cell>
        </row>
        <row r="1579">
          <cell r="A1579" t="str">
            <v>3SZ/CHW48361000</v>
          </cell>
        </row>
        <row r="1580">
          <cell r="A1580" t="str">
            <v>4SZ/CHW48361000</v>
          </cell>
        </row>
        <row r="1581">
          <cell r="A1581" t="str">
            <v>1SZ/CHW4836600</v>
          </cell>
        </row>
        <row r="1582">
          <cell r="A1582" t="str">
            <v>2PZ/CHW4836600</v>
          </cell>
          <cell r="B1582" t="str">
            <v/>
          </cell>
        </row>
        <row r="1583">
          <cell r="A1583" t="str">
            <v>2SZ/CHW4836600</v>
          </cell>
        </row>
        <row r="1584">
          <cell r="A1584" t="str">
            <v>3SZ/CHW4836600</v>
          </cell>
        </row>
        <row r="1585">
          <cell r="A1585" t="str">
            <v>4SZ/CHW4836600</v>
          </cell>
        </row>
        <row r="1586">
          <cell r="A1586" t="str">
            <v>1SZ/CHW48421000</v>
          </cell>
        </row>
        <row r="1587">
          <cell r="A1587" t="str">
            <v>2PZ/CHW48421000</v>
          </cell>
          <cell r="B1587" t="str">
            <v/>
          </cell>
        </row>
        <row r="1588">
          <cell r="A1588" t="str">
            <v>2SZ/CHW48421000</v>
          </cell>
        </row>
        <row r="1589">
          <cell r="A1589" t="str">
            <v>3SZ/CHW48421000</v>
          </cell>
        </row>
        <row r="1590">
          <cell r="A1590" t="str">
            <v>4SZ/CHW48421000</v>
          </cell>
        </row>
        <row r="1591">
          <cell r="A1591" t="str">
            <v>1SZ/CHW4842600</v>
          </cell>
        </row>
        <row r="1592">
          <cell r="A1592" t="str">
            <v>2PZ/CHW4842600</v>
          </cell>
          <cell r="B1592" t="str">
            <v/>
          </cell>
        </row>
        <row r="1593">
          <cell r="A1593" t="str">
            <v>2SZ/CHW4842600</v>
          </cell>
        </row>
        <row r="1594">
          <cell r="A1594" t="str">
            <v>3SZ/CHW4842600</v>
          </cell>
        </row>
        <row r="1595">
          <cell r="A1595" t="str">
            <v>4SZ/CHW4842600</v>
          </cell>
        </row>
        <row r="1596">
          <cell r="A1596" t="str">
            <v>1SZ_COB31111B</v>
          </cell>
        </row>
        <row r="1597">
          <cell r="A1597" t="str">
            <v>2PZ_COB31111B</v>
          </cell>
          <cell r="B1597" t="str">
            <v/>
          </cell>
        </row>
        <row r="1598">
          <cell r="A1598" t="str">
            <v>2SZ_COB31111B</v>
          </cell>
        </row>
        <row r="1599">
          <cell r="A1599" t="str">
            <v>3SZ_COB31111B</v>
          </cell>
        </row>
        <row r="1600">
          <cell r="A1600" t="str">
            <v>4SZ_COB31111B</v>
          </cell>
        </row>
        <row r="1601">
          <cell r="A1601" t="str">
            <v>1SZ_COB31818B</v>
          </cell>
        </row>
        <row r="1602">
          <cell r="A1602" t="str">
            <v>2PZ_COB31818B</v>
          </cell>
          <cell r="B1602" t="str">
            <v/>
          </cell>
        </row>
        <row r="1603">
          <cell r="A1603" t="str">
            <v>2SZ_COB31818B</v>
          </cell>
        </row>
        <row r="1604">
          <cell r="A1604" t="str">
            <v>3SZ_COB31818B</v>
          </cell>
        </row>
        <row r="1605">
          <cell r="A1605" t="str">
            <v>4SZ_COB31818B</v>
          </cell>
        </row>
        <row r="1606">
          <cell r="A1606" t="str">
            <v>1SZ_COB3614C</v>
          </cell>
        </row>
        <row r="1607">
          <cell r="A1607" t="str">
            <v>2PZ_COB3614C</v>
          </cell>
          <cell r="B1607" t="str">
            <v/>
          </cell>
        </row>
        <row r="1608">
          <cell r="A1608" t="str">
            <v>2SZ_COB3614C</v>
          </cell>
        </row>
        <row r="1609">
          <cell r="A1609" t="str">
            <v>3SZ_COB3614C</v>
          </cell>
        </row>
        <row r="1610">
          <cell r="A1610" t="str">
            <v>1SZ_COB3710A</v>
          </cell>
        </row>
        <row r="1611">
          <cell r="A1611" t="str">
            <v>2PZ_COB3710A</v>
          </cell>
          <cell r="B1611" t="str">
            <v/>
          </cell>
        </row>
        <row r="1612">
          <cell r="A1612" t="str">
            <v>2SZ_COB3710A</v>
          </cell>
        </row>
        <row r="1613">
          <cell r="A1613" t="str">
            <v>3SZ_COB3710A</v>
          </cell>
        </row>
        <row r="1614">
          <cell r="A1614" t="str">
            <v>4SZ_COB3710A</v>
          </cell>
        </row>
        <row r="1615">
          <cell r="A1615" t="str">
            <v>1SZ_COB377S</v>
          </cell>
        </row>
        <row r="1616">
          <cell r="A1616" t="str">
            <v>2PZ_COB377S</v>
          </cell>
          <cell r="B1616" t="str">
            <v/>
          </cell>
        </row>
        <row r="1617">
          <cell r="A1617" t="str">
            <v>2SZ_COB377S</v>
          </cell>
        </row>
        <row r="1618">
          <cell r="A1618" t="str">
            <v>3SZ_COB377S</v>
          </cell>
        </row>
        <row r="1619">
          <cell r="A1619" t="str">
            <v>4SZ_COB377S</v>
          </cell>
        </row>
        <row r="1620">
          <cell r="A1620" t="str">
            <v>2SZ_COB99</v>
          </cell>
        </row>
        <row r="1621">
          <cell r="A1621" t="str">
            <v>1SZ/COMBINE</v>
          </cell>
        </row>
        <row r="1622">
          <cell r="A1622" t="str">
            <v>2PZ/COMBINE</v>
          </cell>
          <cell r="B1622" t="str">
            <v/>
          </cell>
        </row>
        <row r="1623">
          <cell r="A1623" t="str">
            <v>2SZ/COMBINE</v>
          </cell>
        </row>
        <row r="1624">
          <cell r="A1624" t="str">
            <v>3SZ/COMBINE</v>
          </cell>
        </row>
        <row r="1625">
          <cell r="A1625" t="str">
            <v>4SZ/COMBINE</v>
          </cell>
        </row>
        <row r="1626">
          <cell r="A1626" t="str">
            <v>2PZ/CONVVAN24B</v>
          </cell>
          <cell r="B1626" t="str">
            <v/>
          </cell>
        </row>
        <row r="1627">
          <cell r="A1627" t="str">
            <v>1SZ/COR844</v>
          </cell>
        </row>
        <row r="1628">
          <cell r="A1628" t="str">
            <v>2PZ/COR844</v>
          </cell>
          <cell r="B1628" t="str">
            <v/>
          </cell>
        </row>
        <row r="1629">
          <cell r="A1629" t="str">
            <v>2SZ/COR844</v>
          </cell>
        </row>
        <row r="1630">
          <cell r="A1630" t="str">
            <v>3SZ/COR844</v>
          </cell>
        </row>
        <row r="1631">
          <cell r="A1631" t="str">
            <v>4SZ/COR844</v>
          </cell>
        </row>
        <row r="1632">
          <cell r="A1632" t="str">
            <v>1SZ/CP3684-15</v>
          </cell>
        </row>
        <row r="1633">
          <cell r="A1633" t="str">
            <v>2PZ/CP3684-15</v>
          </cell>
          <cell r="B1633" t="str">
            <v/>
          </cell>
        </row>
        <row r="1634">
          <cell r="A1634" t="str">
            <v>2SZ/CP3684-15</v>
          </cell>
        </row>
        <row r="1635">
          <cell r="A1635" t="str">
            <v>3SZ/CP3684-15</v>
          </cell>
        </row>
        <row r="1636">
          <cell r="A1636" t="str">
            <v>4SZ/CP3684-15</v>
          </cell>
        </row>
        <row r="1637">
          <cell r="A1637" t="str">
            <v>1SZ_CROWN_A</v>
          </cell>
        </row>
        <row r="1638">
          <cell r="A1638" t="str">
            <v>2PZ_CROWN_A</v>
          </cell>
          <cell r="B1638" t="str">
            <v/>
          </cell>
        </row>
        <row r="1639">
          <cell r="A1639" t="str">
            <v>2SZ_CROWN_A</v>
          </cell>
        </row>
        <row r="1640">
          <cell r="A1640" t="str">
            <v>3SZ_CROWN_A</v>
          </cell>
        </row>
        <row r="1641">
          <cell r="A1641" t="str">
            <v>4SZ_CROWN_A</v>
          </cell>
        </row>
        <row r="1642">
          <cell r="A1642" t="str">
            <v>1SZ_CROWN_A10</v>
          </cell>
        </row>
        <row r="1643">
          <cell r="A1643" t="str">
            <v>2PZ_CROWN_A10</v>
          </cell>
          <cell r="B1643" t="str">
            <v/>
          </cell>
        </row>
        <row r="1644">
          <cell r="A1644" t="str">
            <v>2SZ_CROWN_A10</v>
          </cell>
        </row>
        <row r="1645">
          <cell r="A1645" t="str">
            <v>3SZ_CROWN_A10</v>
          </cell>
        </row>
        <row r="1646">
          <cell r="A1646" t="str">
            <v>4SZ_CROWN_A10</v>
          </cell>
        </row>
        <row r="1647">
          <cell r="A1647" t="str">
            <v>1SZ_CROWN_B</v>
          </cell>
        </row>
        <row r="1648">
          <cell r="A1648" t="str">
            <v>2PZ_CROWN_B</v>
          </cell>
          <cell r="B1648" t="str">
            <v/>
          </cell>
        </row>
        <row r="1649">
          <cell r="A1649" t="str">
            <v>2SZ_CROWN_B</v>
          </cell>
        </row>
        <row r="1650">
          <cell r="A1650" t="str">
            <v>3SZ_CROWN_B</v>
          </cell>
        </row>
        <row r="1651">
          <cell r="A1651" t="str">
            <v>4SZ_CROWN_B</v>
          </cell>
        </row>
        <row r="1652">
          <cell r="A1652" t="str">
            <v>1SZ_CROWN_D</v>
          </cell>
        </row>
        <row r="1653">
          <cell r="A1653" t="str">
            <v>2PZ_CROWN_D</v>
          </cell>
          <cell r="B1653" t="str">
            <v/>
          </cell>
        </row>
        <row r="1654">
          <cell r="A1654" t="str">
            <v>2SZ_CROWN_D</v>
          </cell>
        </row>
        <row r="1655">
          <cell r="A1655" t="str">
            <v>3SZ_CROWN_D</v>
          </cell>
        </row>
        <row r="1656">
          <cell r="A1656" t="str">
            <v>4SZ_CROWN_D</v>
          </cell>
        </row>
        <row r="1657">
          <cell r="A1657" t="str">
            <v>1SZ_CROWN_E</v>
          </cell>
        </row>
        <row r="1658">
          <cell r="A1658" t="str">
            <v>2PZ_CROWN_E</v>
          </cell>
          <cell r="B1658" t="str">
            <v/>
          </cell>
        </row>
        <row r="1659">
          <cell r="A1659" t="str">
            <v>2SZ_CROWN_E</v>
          </cell>
        </row>
        <row r="1660">
          <cell r="A1660" t="str">
            <v>3SZ_CROWN_E</v>
          </cell>
        </row>
        <row r="1661">
          <cell r="A1661" t="str">
            <v>4SZ_CROWN_E</v>
          </cell>
        </row>
        <row r="1662">
          <cell r="A1662" t="str">
            <v>1SZ_CROWN_F</v>
          </cell>
        </row>
        <row r="1663">
          <cell r="A1663" t="str">
            <v>2PZ_CROWN_F</v>
          </cell>
          <cell r="B1663" t="str">
            <v/>
          </cell>
        </row>
        <row r="1664">
          <cell r="A1664" t="str">
            <v>2SZ_CROWN_F</v>
          </cell>
        </row>
        <row r="1665">
          <cell r="A1665" t="str">
            <v>3SZ_CROWN_F</v>
          </cell>
        </row>
        <row r="1666">
          <cell r="A1666" t="str">
            <v>4SZ_CROWN_F</v>
          </cell>
        </row>
        <row r="1667">
          <cell r="A1667" t="str">
            <v>1SZ_CROWN_G</v>
          </cell>
        </row>
        <row r="1668">
          <cell r="A1668" t="str">
            <v>2PZ_CROWN_G</v>
          </cell>
          <cell r="B1668" t="str">
            <v/>
          </cell>
        </row>
        <row r="1669">
          <cell r="A1669" t="str">
            <v>2SZ_CROWN_G</v>
          </cell>
        </row>
        <row r="1670">
          <cell r="A1670" t="str">
            <v>3SZ_CROWN_G</v>
          </cell>
        </row>
        <row r="1671">
          <cell r="A1671" t="str">
            <v>4SZ_CROWN_G</v>
          </cell>
        </row>
        <row r="1672">
          <cell r="A1672" t="str">
            <v>1SZ_CROWN_H</v>
          </cell>
        </row>
        <row r="1673">
          <cell r="A1673" t="str">
            <v>2PZ_CROWN_H</v>
          </cell>
          <cell r="B1673" t="str">
            <v/>
          </cell>
        </row>
        <row r="1674">
          <cell r="A1674" t="str">
            <v>2SZ_CROWN_H</v>
          </cell>
        </row>
        <row r="1675">
          <cell r="A1675" t="str">
            <v>3SZ_CROWN_H</v>
          </cell>
        </row>
        <row r="1676">
          <cell r="A1676" t="str">
            <v>4SZ_CROWN_H</v>
          </cell>
        </row>
        <row r="1677">
          <cell r="A1677" t="str">
            <v>1SZ_CROWN_I</v>
          </cell>
        </row>
        <row r="1678">
          <cell r="A1678" t="str">
            <v>2PZ_CROWN_I</v>
          </cell>
          <cell r="B1678" t="str">
            <v/>
          </cell>
        </row>
        <row r="1679">
          <cell r="A1679" t="str">
            <v>2SZ_CROWN_I</v>
          </cell>
        </row>
        <row r="1680">
          <cell r="A1680" t="str">
            <v>3SZ_CROWN_I</v>
          </cell>
        </row>
        <row r="1681">
          <cell r="A1681" t="str">
            <v>4SZ_CROWN_I</v>
          </cell>
        </row>
        <row r="1682">
          <cell r="A1682" t="str">
            <v>1SZ_CROWN_J</v>
          </cell>
        </row>
        <row r="1683">
          <cell r="A1683" t="str">
            <v>2PZ_CROWN_J</v>
          </cell>
          <cell r="B1683" t="str">
            <v/>
          </cell>
        </row>
        <row r="1684">
          <cell r="A1684" t="str">
            <v>2SZ_CROWN_J</v>
          </cell>
        </row>
        <row r="1685">
          <cell r="A1685" t="str">
            <v>3SZ_CROWN_J</v>
          </cell>
        </row>
        <row r="1686">
          <cell r="A1686" t="str">
            <v>4SZ_CROWN_J</v>
          </cell>
        </row>
        <row r="1687">
          <cell r="A1687" t="str">
            <v>1SZ_CROWN_K</v>
          </cell>
        </row>
        <row r="1688">
          <cell r="A1688" t="str">
            <v>2PZ_CROWN_K</v>
          </cell>
          <cell r="B1688" t="str">
            <v/>
          </cell>
        </row>
        <row r="1689">
          <cell r="A1689" t="str">
            <v>2SZ_CROWN_K</v>
          </cell>
        </row>
        <row r="1690">
          <cell r="A1690" t="str">
            <v>3SZ_CROWN_K</v>
          </cell>
        </row>
        <row r="1691">
          <cell r="A1691" t="str">
            <v>4SZ_CROWN_K</v>
          </cell>
        </row>
        <row r="1692">
          <cell r="A1692" t="str">
            <v>1SZ_CROWN_L</v>
          </cell>
        </row>
        <row r="1693">
          <cell r="A1693" t="str">
            <v>2PZ_CROWN_L</v>
          </cell>
          <cell r="B1693" t="str">
            <v/>
          </cell>
        </row>
        <row r="1694">
          <cell r="A1694" t="str">
            <v>2SZ_CROWN_L</v>
          </cell>
        </row>
        <row r="1695">
          <cell r="A1695" t="str">
            <v>3SZ_CROWN_L</v>
          </cell>
        </row>
        <row r="1696">
          <cell r="A1696" t="str">
            <v>4SZ_CROWN_L</v>
          </cell>
        </row>
        <row r="1697">
          <cell r="A1697" t="str">
            <v>1SZ_CROWN_M</v>
          </cell>
        </row>
        <row r="1698">
          <cell r="A1698" t="str">
            <v>2PZ_CROWN_M</v>
          </cell>
          <cell r="B1698" t="str">
            <v/>
          </cell>
        </row>
        <row r="1699">
          <cell r="A1699" t="str">
            <v>2SZ_CROWN_M</v>
          </cell>
        </row>
        <row r="1700">
          <cell r="A1700" t="str">
            <v>3SZ_CROWN_M</v>
          </cell>
        </row>
        <row r="1701">
          <cell r="A1701" t="str">
            <v>4SZ_CROWN_M</v>
          </cell>
        </row>
        <row r="1702">
          <cell r="A1702" t="str">
            <v>1SZ_CROWNSTART</v>
          </cell>
        </row>
        <row r="1703">
          <cell r="A1703" t="str">
            <v>2PZ_CROWNSTART</v>
          </cell>
          <cell r="B1703" t="str">
            <v/>
          </cell>
        </row>
        <row r="1704">
          <cell r="A1704" t="str">
            <v>2SZ_CROWNSTART</v>
          </cell>
        </row>
        <row r="1705">
          <cell r="A1705" t="str">
            <v>3SZ_CROWNSTART</v>
          </cell>
        </row>
        <row r="1706">
          <cell r="A1706" t="str">
            <v>4SZ_CROWNSTART</v>
          </cell>
        </row>
        <row r="1707">
          <cell r="A1707" t="str">
            <v>1SZ/CS1884-15</v>
          </cell>
        </row>
        <row r="1708">
          <cell r="A1708" t="str">
            <v>2PZ/CS1884-15</v>
          </cell>
          <cell r="B1708" t="str">
            <v/>
          </cell>
        </row>
        <row r="1709">
          <cell r="A1709" t="str">
            <v>2SZ/CS1884-15</v>
          </cell>
        </row>
        <row r="1710">
          <cell r="A1710" t="str">
            <v>3SZ/CS1884-15</v>
          </cell>
        </row>
        <row r="1711">
          <cell r="A1711" t="str">
            <v>4SZ/CS1884-15</v>
          </cell>
        </row>
        <row r="1712">
          <cell r="A1712" t="str">
            <v>1SZ/CS2484-15</v>
          </cell>
        </row>
        <row r="1713">
          <cell r="A1713" t="str">
            <v>2PZ/CS2484-15</v>
          </cell>
          <cell r="B1713" t="str">
            <v/>
          </cell>
        </row>
        <row r="1714">
          <cell r="A1714" t="str">
            <v>2SZ/CS2484-15</v>
          </cell>
        </row>
        <row r="1715">
          <cell r="A1715" t="str">
            <v>3SZ/CS2484-15</v>
          </cell>
        </row>
        <row r="1716">
          <cell r="A1716" t="str">
            <v>4SZ/CS2484-15</v>
          </cell>
        </row>
        <row r="1717">
          <cell r="A1717" t="str">
            <v>1SZ/CS3084-15</v>
          </cell>
        </row>
        <row r="1718">
          <cell r="A1718" t="str">
            <v>2PZ/CS3084-15</v>
          </cell>
          <cell r="B1718" t="str">
            <v/>
          </cell>
        </row>
        <row r="1719">
          <cell r="A1719" t="str">
            <v>2SZ/CS3084-15</v>
          </cell>
        </row>
        <row r="1720">
          <cell r="A1720" t="str">
            <v>3SZ/CS3084-15</v>
          </cell>
        </row>
        <row r="1721">
          <cell r="A1721" t="str">
            <v>4SZ/CS3084-15</v>
          </cell>
        </row>
        <row r="1722">
          <cell r="A1722" t="str">
            <v>1SZ/CS4284-15</v>
          </cell>
        </row>
        <row r="1723">
          <cell r="A1723" t="str">
            <v>2PZ/CS4284-15</v>
          </cell>
          <cell r="B1723" t="str">
            <v/>
          </cell>
        </row>
        <row r="1724">
          <cell r="A1724" t="str">
            <v>2SZ/CS4284-15</v>
          </cell>
        </row>
        <row r="1725">
          <cell r="A1725" t="str">
            <v>3SZ/CS4284-15</v>
          </cell>
        </row>
        <row r="1726">
          <cell r="A1726" t="str">
            <v>4SZ/CS4284-15</v>
          </cell>
        </row>
        <row r="1727">
          <cell r="A1727" t="str">
            <v>1SZ/CSF2746-12</v>
          </cell>
        </row>
        <row r="1728">
          <cell r="A1728" t="str">
            <v>2PZ/CSF2746-12</v>
          </cell>
          <cell r="B1728" t="str">
            <v/>
          </cell>
        </row>
        <row r="1729">
          <cell r="A1729" t="str">
            <v>2SZ/CSF2746-12</v>
          </cell>
        </row>
        <row r="1730">
          <cell r="A1730" t="str">
            <v>3SZ/CSF2746-12</v>
          </cell>
        </row>
        <row r="1731">
          <cell r="A1731" t="str">
            <v>4SZ/CSF2746-12</v>
          </cell>
        </row>
        <row r="1732">
          <cell r="A1732" t="str">
            <v>1SZ/CSF2780-12</v>
          </cell>
        </row>
        <row r="1733">
          <cell r="A1733" t="str">
            <v>2PZ/CSF2780-12</v>
          </cell>
          <cell r="B1733" t="str">
            <v/>
          </cell>
        </row>
        <row r="1734">
          <cell r="A1734" t="str">
            <v>2SZ/CSF2780-12</v>
          </cell>
        </row>
        <row r="1735">
          <cell r="A1735" t="str">
            <v>3SZ/CSF2780-12</v>
          </cell>
        </row>
        <row r="1736">
          <cell r="A1736" t="str">
            <v>4SZ/CSF2780-12</v>
          </cell>
        </row>
        <row r="1737">
          <cell r="A1737" t="str">
            <v>2SZ/CSMIR2436T</v>
          </cell>
        </row>
        <row r="1738">
          <cell r="A1738" t="str">
            <v>1SZ/CSTV350</v>
          </cell>
        </row>
        <row r="1739">
          <cell r="A1739" t="str">
            <v>2PZ/CSTV350</v>
          </cell>
          <cell r="B1739" t="str">
            <v/>
          </cell>
        </row>
        <row r="1740">
          <cell r="A1740" t="str">
            <v>2SZ/CSTV350</v>
          </cell>
        </row>
        <row r="1741">
          <cell r="A1741" t="str">
            <v>3SZ/CSTV350</v>
          </cell>
        </row>
        <row r="1742">
          <cell r="A1742" t="str">
            <v>4SZ/CSTV350</v>
          </cell>
        </row>
        <row r="1743">
          <cell r="A1743" t="str">
            <v>1SZ/CT3684-15</v>
          </cell>
        </row>
        <row r="1744">
          <cell r="A1744" t="str">
            <v>2PZ/CT3684-15</v>
          </cell>
          <cell r="B1744" t="str">
            <v/>
          </cell>
        </row>
        <row r="1745">
          <cell r="A1745" t="str">
            <v>2SZ/CT3684-15</v>
          </cell>
        </row>
        <row r="1746">
          <cell r="A1746" t="str">
            <v>3SZ/CT3684-15</v>
          </cell>
        </row>
        <row r="1747">
          <cell r="A1747" t="str">
            <v>4SZ/CT3684-15</v>
          </cell>
        </row>
        <row r="1748">
          <cell r="A1748" t="str">
            <v>3SZ/CUSFOOT4091</v>
          </cell>
        </row>
        <row r="1749">
          <cell r="A1749" t="str">
            <v>2SZ/CUSFOOT4092</v>
          </cell>
        </row>
        <row r="1750">
          <cell r="A1750" t="str">
            <v>2SZ/CUSTARC3966</v>
          </cell>
        </row>
        <row r="1751">
          <cell r="A1751" t="str">
            <v>2SZ/CUSTARC4146</v>
          </cell>
        </row>
        <row r="1752">
          <cell r="A1752" t="str">
            <v>2SZ/CUSTARC4179</v>
          </cell>
        </row>
        <row r="1753">
          <cell r="A1753" t="str">
            <v>2SZ/CUSTARC4199</v>
          </cell>
        </row>
        <row r="1754">
          <cell r="A1754" t="str">
            <v>2SZ/CUSTARC4297</v>
          </cell>
        </row>
        <row r="1755">
          <cell r="A1755" t="str">
            <v>1SZ/CUSTCAB1541</v>
          </cell>
        </row>
        <row r="1756">
          <cell r="A1756" t="str">
            <v>1SZ/CUSTCAB1542</v>
          </cell>
        </row>
        <row r="1757">
          <cell r="A1757" t="str">
            <v>2PZ/CUSTCAB3538</v>
          </cell>
          <cell r="B1757" t="str">
            <v/>
          </cell>
        </row>
        <row r="1758">
          <cell r="A1758" t="str">
            <v>2SZ/CUSTCAB3556</v>
          </cell>
        </row>
        <row r="1759">
          <cell r="A1759" t="str">
            <v>2SZ/CUSTCAB3557</v>
          </cell>
        </row>
        <row r="1760">
          <cell r="A1760" t="str">
            <v>3SZ/CUSTCAB3560</v>
          </cell>
        </row>
        <row r="1761">
          <cell r="A1761" t="str">
            <v>3SZ/CUSTCAB3561</v>
          </cell>
        </row>
        <row r="1762">
          <cell r="A1762" t="str">
            <v>2SZ/CUSTCAB3562</v>
          </cell>
        </row>
        <row r="1763">
          <cell r="A1763" t="str">
            <v>2SZ/CUSTCAB3564</v>
          </cell>
        </row>
        <row r="1764">
          <cell r="A1764" t="str">
            <v>2SZ/CUSTCAB3575</v>
          </cell>
        </row>
        <row r="1765">
          <cell r="A1765" t="str">
            <v>2SZ/CUSTCAB3579</v>
          </cell>
        </row>
        <row r="1766">
          <cell r="A1766" t="str">
            <v>2SZ/CUSTCAB3580</v>
          </cell>
        </row>
        <row r="1767">
          <cell r="A1767" t="str">
            <v>2SZ/CUSTCAB3583</v>
          </cell>
        </row>
        <row r="1768">
          <cell r="A1768" t="str">
            <v>1SZ/CUSTCAB3598</v>
          </cell>
        </row>
        <row r="1769">
          <cell r="A1769" t="str">
            <v>3SZ/CUSTCAB3599</v>
          </cell>
        </row>
        <row r="1770">
          <cell r="A1770" t="str">
            <v>3SZ/CUSTCAB3600</v>
          </cell>
        </row>
        <row r="1771">
          <cell r="A1771" t="str">
            <v>2SZ/CUSTCAB3607</v>
          </cell>
        </row>
        <row r="1772">
          <cell r="A1772" t="str">
            <v>2SZ/CUSTCAB3618</v>
          </cell>
        </row>
        <row r="1773">
          <cell r="A1773" t="str">
            <v>2SZ/CUSTCAB3625</v>
          </cell>
        </row>
        <row r="1774">
          <cell r="A1774" t="str">
            <v>2SZ/CUSTCAB3626</v>
          </cell>
        </row>
        <row r="1775">
          <cell r="A1775" t="str">
            <v>2SZ/CUSTCAB3627</v>
          </cell>
        </row>
        <row r="1776">
          <cell r="A1776" t="str">
            <v>2SZ/CUSTCAB3628</v>
          </cell>
        </row>
        <row r="1777">
          <cell r="A1777" t="str">
            <v>2SZ/CUSTCAB3636</v>
          </cell>
        </row>
        <row r="1778">
          <cell r="A1778" t="str">
            <v>2SZ/CUSTCAB3639</v>
          </cell>
        </row>
        <row r="1779">
          <cell r="A1779" t="str">
            <v>1SZ/CUSTCAB3642</v>
          </cell>
        </row>
        <row r="1780">
          <cell r="A1780" t="str">
            <v>2SZ/CUSTCAB3643</v>
          </cell>
        </row>
        <row r="1781">
          <cell r="A1781" t="str">
            <v>2SZ/CUSTCAB3644</v>
          </cell>
        </row>
        <row r="1782">
          <cell r="A1782" t="str">
            <v>2SZ/CUSTCAB3645</v>
          </cell>
        </row>
        <row r="1783">
          <cell r="A1783" t="str">
            <v>1SZ/CUSTCAB3662</v>
          </cell>
        </row>
        <row r="1784">
          <cell r="A1784" t="str">
            <v>2SZ/CUSTCAB3680</v>
          </cell>
        </row>
        <row r="1785">
          <cell r="A1785" t="str">
            <v>2SZ/CUSTCAB3681</v>
          </cell>
        </row>
        <row r="1786">
          <cell r="A1786" t="str">
            <v>1SZ/CUSTCAB3682</v>
          </cell>
        </row>
        <row r="1787">
          <cell r="A1787" t="str">
            <v>2SZ/CUSTCAB3683</v>
          </cell>
        </row>
        <row r="1788">
          <cell r="A1788" t="str">
            <v>2SZ/CUSTCAB3701</v>
          </cell>
        </row>
        <row r="1789">
          <cell r="A1789" t="str">
            <v>2SZ/CUSTCAB3702</v>
          </cell>
        </row>
        <row r="1790">
          <cell r="A1790" t="str">
            <v>1SZ/CUSTCAB3718</v>
          </cell>
        </row>
        <row r="1791">
          <cell r="A1791" t="str">
            <v>2SZ/CUSTCAB3725</v>
          </cell>
        </row>
        <row r="1792">
          <cell r="A1792" t="str">
            <v>2SZ/CUSTCAB3731</v>
          </cell>
        </row>
        <row r="1793">
          <cell r="A1793" t="str">
            <v>2SZ/CUSTCAB3732</v>
          </cell>
        </row>
        <row r="1794">
          <cell r="A1794" t="str">
            <v>2SZ/CUSTCAB3738</v>
          </cell>
        </row>
        <row r="1795">
          <cell r="A1795" t="str">
            <v>2SZ/CUSTCAB3748</v>
          </cell>
        </row>
        <row r="1796">
          <cell r="A1796" t="str">
            <v>2SZ/CUSTCAB3749</v>
          </cell>
        </row>
        <row r="1797">
          <cell r="A1797" t="str">
            <v>2SZ/CUSTCAB3751</v>
          </cell>
        </row>
        <row r="1798">
          <cell r="A1798" t="str">
            <v>2SZ/CUSTCAB3768</v>
          </cell>
        </row>
        <row r="1799">
          <cell r="A1799" t="str">
            <v>2SZ/CUSTCAB3800</v>
          </cell>
        </row>
        <row r="1800">
          <cell r="A1800" t="str">
            <v>2SZ/CUSTCAB3806</v>
          </cell>
        </row>
        <row r="1801">
          <cell r="A1801" t="str">
            <v>2SZ/CUSTCAB3807</v>
          </cell>
        </row>
        <row r="1802">
          <cell r="A1802" t="str">
            <v>2SZ/CUSTCAB3829</v>
          </cell>
        </row>
        <row r="1803">
          <cell r="A1803" t="str">
            <v>2SZ/CUSTCAB3839</v>
          </cell>
        </row>
        <row r="1804">
          <cell r="A1804" t="str">
            <v>2SZ/CUSTCAB3840</v>
          </cell>
        </row>
        <row r="1805">
          <cell r="A1805" t="str">
            <v>2SZ/CUSTCAB3841</v>
          </cell>
        </row>
        <row r="1806">
          <cell r="A1806" t="str">
            <v>2SZ/CUSTCAB3855</v>
          </cell>
        </row>
        <row r="1807">
          <cell r="A1807" t="str">
            <v>2SZ/CUSTCAB3857</v>
          </cell>
        </row>
        <row r="1808">
          <cell r="A1808" t="str">
            <v>2SZ/CUSTCAB3858</v>
          </cell>
        </row>
        <row r="1809">
          <cell r="A1809" t="str">
            <v>3SZ/CUSTCAB3862</v>
          </cell>
        </row>
        <row r="1810">
          <cell r="A1810" t="str">
            <v>2SZ/CUSTCAB3867</v>
          </cell>
        </row>
        <row r="1811">
          <cell r="A1811" t="str">
            <v>2SZ/CUSTCAB3873</v>
          </cell>
        </row>
        <row r="1812">
          <cell r="A1812" t="str">
            <v>3SZ/CUSTCAB3874</v>
          </cell>
        </row>
        <row r="1813">
          <cell r="A1813" t="str">
            <v>3SZ/CUSTCAB3882</v>
          </cell>
        </row>
        <row r="1814">
          <cell r="A1814" t="str">
            <v>2SZ/CUSTCAB3885</v>
          </cell>
        </row>
        <row r="1815">
          <cell r="A1815" t="str">
            <v>2SZ/CUSTCAB3905</v>
          </cell>
        </row>
        <row r="1816">
          <cell r="A1816" t="str">
            <v>2SZ/CUSTCAB3906</v>
          </cell>
        </row>
        <row r="1817">
          <cell r="A1817" t="str">
            <v>2SZ/CUSTCAB3915</v>
          </cell>
        </row>
        <row r="1818">
          <cell r="A1818" t="str">
            <v>2SZ/CUSTCAB3925</v>
          </cell>
        </row>
        <row r="1819">
          <cell r="A1819" t="str">
            <v>2SZ/CUSTCAB3928</v>
          </cell>
        </row>
        <row r="1820">
          <cell r="A1820" t="str">
            <v>2SZ/CUSTCAB3929</v>
          </cell>
        </row>
        <row r="1821">
          <cell r="A1821" t="str">
            <v>2SZ/CUSTCAB3930</v>
          </cell>
        </row>
        <row r="1822">
          <cell r="A1822" t="str">
            <v>2SZ/CUSTCAB3931</v>
          </cell>
        </row>
        <row r="1823">
          <cell r="A1823" t="str">
            <v>2SZ/CUSTCAB3937</v>
          </cell>
        </row>
        <row r="1824">
          <cell r="A1824" t="str">
            <v>2SZ/CUSTCAB3944</v>
          </cell>
        </row>
        <row r="1825">
          <cell r="A1825" t="str">
            <v>2SZ/CUSTCAB3946</v>
          </cell>
        </row>
        <row r="1826">
          <cell r="A1826" t="str">
            <v>2SZ/CUSTCAB3979</v>
          </cell>
        </row>
        <row r="1827">
          <cell r="A1827" t="str">
            <v>2SZ/CUSTCAB3983</v>
          </cell>
        </row>
        <row r="1828">
          <cell r="A1828" t="str">
            <v>3SZ/CUSTCAB3987</v>
          </cell>
        </row>
        <row r="1829">
          <cell r="A1829" t="str">
            <v>3SZ/CUSTCAB3988</v>
          </cell>
        </row>
        <row r="1830">
          <cell r="A1830" t="str">
            <v>2SZ/CUSTCAB4018</v>
          </cell>
        </row>
        <row r="1831">
          <cell r="A1831" t="str">
            <v>2SZ/CUSTCAB4020</v>
          </cell>
        </row>
        <row r="1832">
          <cell r="A1832" t="str">
            <v>2SZ/CUSTCAB4021</v>
          </cell>
        </row>
        <row r="1833">
          <cell r="A1833" t="str">
            <v>2SZ/CUSTCAB4022</v>
          </cell>
        </row>
        <row r="1834">
          <cell r="A1834" t="str">
            <v>2SZ/CUSTCAB4024</v>
          </cell>
        </row>
        <row r="1835">
          <cell r="A1835" t="str">
            <v>3SZ/CUSTCAB4029</v>
          </cell>
        </row>
        <row r="1836">
          <cell r="A1836" t="str">
            <v>2SZ/CUSTCAB4030</v>
          </cell>
        </row>
        <row r="1837">
          <cell r="A1837" t="str">
            <v>2SZ/CUSTCAB4031</v>
          </cell>
        </row>
        <row r="1838">
          <cell r="A1838" t="str">
            <v>4SZ/CUSTCAB4035</v>
          </cell>
        </row>
        <row r="1839">
          <cell r="A1839" t="str">
            <v>4SZ/CUSTCAB4036</v>
          </cell>
        </row>
        <row r="1840">
          <cell r="A1840" t="str">
            <v>2SZ/CUSTCAB4042</v>
          </cell>
        </row>
        <row r="1841">
          <cell r="A1841" t="str">
            <v>2SZ/CUSTCAB4044</v>
          </cell>
        </row>
        <row r="1842">
          <cell r="A1842" t="str">
            <v>3SZ/CUSTCAB4051</v>
          </cell>
        </row>
        <row r="1843">
          <cell r="A1843" t="str">
            <v>2SZ/CUSTCAB4053</v>
          </cell>
        </row>
        <row r="1844">
          <cell r="A1844" t="str">
            <v>2SZ/CUSTCAB4054</v>
          </cell>
        </row>
        <row r="1845">
          <cell r="A1845" t="str">
            <v>2SZ/CUSTCAB4056</v>
          </cell>
        </row>
        <row r="1846">
          <cell r="A1846" t="str">
            <v>1SZ/CUSTCAB4062</v>
          </cell>
        </row>
        <row r="1847">
          <cell r="A1847" t="str">
            <v>2SZ/CUSTCAB4064</v>
          </cell>
        </row>
        <row r="1848">
          <cell r="A1848" t="str">
            <v>2SZ/CUSTCAB4068</v>
          </cell>
        </row>
        <row r="1849">
          <cell r="A1849" t="str">
            <v>2SZ/CUSTCAB4071</v>
          </cell>
        </row>
        <row r="1850">
          <cell r="A1850" t="str">
            <v>2SZ/CUSTCAB4078</v>
          </cell>
        </row>
        <row r="1851">
          <cell r="A1851" t="str">
            <v>2SZ/CUSTCAB4100</v>
          </cell>
        </row>
        <row r="1852">
          <cell r="A1852" t="str">
            <v>2SZ/CUSTCAB4106</v>
          </cell>
        </row>
        <row r="1853">
          <cell r="A1853" t="str">
            <v>3SZ/CUSTCAB4110</v>
          </cell>
        </row>
        <row r="1854">
          <cell r="A1854" t="str">
            <v>3SZ/CUSTCAB4116</v>
          </cell>
        </row>
        <row r="1855">
          <cell r="A1855" t="str">
            <v>3SZ/CUSTCAB4117</v>
          </cell>
        </row>
        <row r="1856">
          <cell r="A1856" t="str">
            <v>2SZ/CUSTCAB4119</v>
          </cell>
        </row>
        <row r="1857">
          <cell r="A1857" t="str">
            <v>2SZ/CUSTCAB4123</v>
          </cell>
        </row>
        <row r="1858">
          <cell r="A1858" t="str">
            <v>3SZ/CUSTCAB4128</v>
          </cell>
        </row>
        <row r="1859">
          <cell r="A1859" t="str">
            <v>2SZ/CUSTCAB4132</v>
          </cell>
        </row>
        <row r="1860">
          <cell r="A1860" t="str">
            <v>3SZ/CUSTCAB4139</v>
          </cell>
        </row>
        <row r="1861">
          <cell r="A1861" t="str">
            <v>2SZ/CUSTCAB4149</v>
          </cell>
        </row>
        <row r="1862">
          <cell r="A1862" t="str">
            <v>2SZ/CUSTCAB4153</v>
          </cell>
        </row>
        <row r="1863">
          <cell r="A1863" t="str">
            <v>3SZ/CUSTCAB4155</v>
          </cell>
        </row>
        <row r="1864">
          <cell r="A1864" t="str">
            <v>2SZ/CUSTCAB4158</v>
          </cell>
        </row>
        <row r="1865">
          <cell r="A1865" t="str">
            <v>2SZ/CUSTCAB4159</v>
          </cell>
        </row>
        <row r="1866">
          <cell r="A1866" t="str">
            <v>2SZ/CUSTCAB4160</v>
          </cell>
        </row>
        <row r="1867">
          <cell r="A1867" t="str">
            <v>2SZ/CUSTCAB4161</v>
          </cell>
        </row>
        <row r="1868">
          <cell r="A1868" t="str">
            <v>2SZ/CUSTCAB4167</v>
          </cell>
        </row>
        <row r="1869">
          <cell r="A1869" t="str">
            <v>2SZ/CUSTCAB4192</v>
          </cell>
        </row>
        <row r="1870">
          <cell r="A1870" t="str">
            <v>3SZ/CUSTCAB4198</v>
          </cell>
        </row>
        <row r="1871">
          <cell r="A1871" t="str">
            <v>2SZ/CUSTCAB4202</v>
          </cell>
        </row>
        <row r="1872">
          <cell r="A1872" t="str">
            <v>2SZ/CUSTCAB4203</v>
          </cell>
        </row>
        <row r="1873">
          <cell r="A1873" t="str">
            <v>4SZ/CUSTCAB4204</v>
          </cell>
        </row>
        <row r="1874">
          <cell r="A1874" t="str">
            <v>2SZ/CUSTCAB4205</v>
          </cell>
        </row>
        <row r="1875">
          <cell r="A1875" t="str">
            <v>2SZ/CUSTCAB4210</v>
          </cell>
        </row>
        <row r="1876">
          <cell r="A1876" t="str">
            <v>2SZ/CUSTCAB4220</v>
          </cell>
        </row>
        <row r="1877">
          <cell r="A1877" t="str">
            <v>3SZ/CUSTCAB4245</v>
          </cell>
        </row>
        <row r="1878">
          <cell r="A1878" t="str">
            <v>2SZ/CUSTCAB4254</v>
          </cell>
        </row>
        <row r="1879">
          <cell r="A1879" t="str">
            <v>3SZ/CUSTCAB4255</v>
          </cell>
        </row>
        <row r="1880">
          <cell r="A1880" t="str">
            <v>3SZ/CUSTCAB4258</v>
          </cell>
        </row>
        <row r="1881">
          <cell r="A1881" t="str">
            <v>1SZ/CUSTCAB4262</v>
          </cell>
        </row>
        <row r="1882">
          <cell r="A1882" t="str">
            <v>2SZ/CUSTCAB4266</v>
          </cell>
        </row>
        <row r="1883">
          <cell r="A1883" t="str">
            <v>2SZ/CUSTCAB4271</v>
          </cell>
        </row>
        <row r="1884">
          <cell r="A1884" t="str">
            <v>2SZ/CUSTCAB4272</v>
          </cell>
        </row>
        <row r="1885">
          <cell r="A1885" t="str">
            <v>3SZ/CUSTCAB4275</v>
          </cell>
        </row>
        <row r="1886">
          <cell r="A1886" t="str">
            <v>3SZ/CUSTCAB4276</v>
          </cell>
        </row>
        <row r="1887">
          <cell r="A1887" t="str">
            <v>3SZ/CUSTCAB4278</v>
          </cell>
        </row>
        <row r="1888">
          <cell r="A1888" t="str">
            <v>3SZ/CUSTCAB4281</v>
          </cell>
        </row>
        <row r="1889">
          <cell r="A1889" t="str">
            <v>3SZ/CUSTCAB4283</v>
          </cell>
        </row>
        <row r="1890">
          <cell r="A1890" t="str">
            <v>3SZ/CUSTCAB4284</v>
          </cell>
        </row>
        <row r="1891">
          <cell r="A1891" t="str">
            <v>3SZ/CUSTCAB4285</v>
          </cell>
        </row>
        <row r="1892">
          <cell r="A1892" t="str">
            <v>3SZ/CUSTCAB4291</v>
          </cell>
        </row>
        <row r="1893">
          <cell r="A1893" t="str">
            <v>2SZ/CUSTCAB4292</v>
          </cell>
        </row>
        <row r="1894">
          <cell r="A1894" t="str">
            <v>2SZ/CUSTCAB4293</v>
          </cell>
        </row>
        <row r="1895">
          <cell r="A1895" t="str">
            <v>2SZ/CUSTCAB4294</v>
          </cell>
        </row>
        <row r="1896">
          <cell r="A1896" t="str">
            <v>1SZ/CUSTCAB4309</v>
          </cell>
        </row>
        <row r="1897">
          <cell r="A1897" t="str">
            <v>2SZ/CUSTCAB4318</v>
          </cell>
        </row>
        <row r="1898">
          <cell r="A1898" t="str">
            <v>2SZ/CUSTCAB4319</v>
          </cell>
        </row>
        <row r="1899">
          <cell r="A1899" t="str">
            <v>2SZ/CUSTCAB4321</v>
          </cell>
        </row>
        <row r="1900">
          <cell r="A1900" t="str">
            <v>2SZ/CUSTCAB4323</v>
          </cell>
        </row>
        <row r="1901">
          <cell r="A1901" t="str">
            <v>2SZ/CUSTCAB4324</v>
          </cell>
        </row>
        <row r="1902">
          <cell r="A1902" t="str">
            <v>2SZ/CUSTCAB4325</v>
          </cell>
        </row>
        <row r="1903">
          <cell r="A1903" t="str">
            <v>3SZ/CUSTCAB4328</v>
          </cell>
        </row>
        <row r="1904">
          <cell r="A1904" t="str">
            <v>2SZ/CUSTCAB4329</v>
          </cell>
        </row>
        <row r="1905">
          <cell r="A1905" t="str">
            <v>3SZ/CUSTCAB4336</v>
          </cell>
        </row>
        <row r="1906">
          <cell r="A1906" t="str">
            <v>2SZ/CUSTCAB4352</v>
          </cell>
        </row>
        <row r="1907">
          <cell r="A1907" t="str">
            <v>2SZ/CUSTCAB4353</v>
          </cell>
        </row>
        <row r="1908">
          <cell r="A1908" t="str">
            <v>1SZ/CUSTCAB4354</v>
          </cell>
        </row>
        <row r="1909">
          <cell r="A1909" t="str">
            <v>2PZ/CUSTCAB4361</v>
          </cell>
          <cell r="B1909" t="str">
            <v/>
          </cell>
        </row>
        <row r="1910">
          <cell r="A1910" t="str">
            <v>2SZ/CUSTCAB4369</v>
          </cell>
        </row>
        <row r="1911">
          <cell r="A1911" t="str">
            <v>2SZ/CUSTCAB4375</v>
          </cell>
        </row>
        <row r="1912">
          <cell r="A1912" t="str">
            <v>2SZ/CUSTFIL3948</v>
          </cell>
        </row>
        <row r="1913">
          <cell r="A1913" t="str">
            <v>2SZ/CUSTFIL3949</v>
          </cell>
        </row>
        <row r="1914">
          <cell r="A1914" t="str">
            <v>2SZ/CUSTLEG3899</v>
          </cell>
        </row>
        <row r="1915">
          <cell r="A1915" t="str">
            <v>2SZ/CUSTMOL3934</v>
          </cell>
        </row>
        <row r="1916">
          <cell r="A1916" t="str">
            <v>2SZ/CUSTMOL3942</v>
          </cell>
        </row>
        <row r="1917">
          <cell r="A1917" t="str">
            <v>2SZ/CUSTMOL4077</v>
          </cell>
        </row>
        <row r="1918">
          <cell r="A1918" t="str">
            <v>2SZ/CUSTORG3602</v>
          </cell>
        </row>
        <row r="1919">
          <cell r="A1919" t="str">
            <v>2SZ/CUSTSHF3945</v>
          </cell>
        </row>
        <row r="1920">
          <cell r="A1920" t="str">
            <v>1SZ_DENTIL_5/8</v>
          </cell>
        </row>
        <row r="1921">
          <cell r="A1921" t="str">
            <v>2PZ_DENTIL_5/8</v>
          </cell>
          <cell r="B1921" t="str">
            <v/>
          </cell>
        </row>
        <row r="1922">
          <cell r="A1922" t="str">
            <v>2SZ_DENTIL_5/8</v>
          </cell>
        </row>
        <row r="1923">
          <cell r="A1923" t="str">
            <v>3SZ_DENTIL_5/8</v>
          </cell>
        </row>
        <row r="1924">
          <cell r="A1924" t="str">
            <v>4SZ_DENTIL_5/8</v>
          </cell>
        </row>
        <row r="1925">
          <cell r="A1925" t="str">
            <v>1SZ/DRH30</v>
          </cell>
        </row>
        <row r="1926">
          <cell r="A1926" t="str">
            <v>2PZ/DRH30</v>
          </cell>
          <cell r="B1926" t="str">
            <v/>
          </cell>
        </row>
        <row r="1927">
          <cell r="A1927" t="str">
            <v>2SZ/DRH30</v>
          </cell>
        </row>
        <row r="1928">
          <cell r="A1928" t="str">
            <v>3SZ/DRH30</v>
          </cell>
        </row>
        <row r="1929">
          <cell r="A1929" t="str">
            <v>1SZ/DRH36_A</v>
          </cell>
        </row>
        <row r="1930">
          <cell r="A1930" t="str">
            <v>2PZ/DRH36_A</v>
          </cell>
          <cell r="B1930" t="str">
            <v/>
          </cell>
        </row>
        <row r="1931">
          <cell r="A1931" t="str">
            <v>2SZ/DRH36_A</v>
          </cell>
        </row>
        <row r="1932">
          <cell r="A1932" t="str">
            <v>3SZ/DRH36_A</v>
          </cell>
        </row>
        <row r="1933">
          <cell r="A1933" t="str">
            <v>1SZ/DRH42_A</v>
          </cell>
        </row>
        <row r="1934">
          <cell r="A1934" t="str">
            <v>2PZ/DRH42_A</v>
          </cell>
          <cell r="B1934" t="str">
            <v/>
          </cell>
        </row>
        <row r="1935">
          <cell r="A1935" t="str">
            <v>2SZ/DRH42_A</v>
          </cell>
        </row>
        <row r="1936">
          <cell r="A1936" t="str">
            <v>3SZ/DRH42_A</v>
          </cell>
        </row>
        <row r="1937">
          <cell r="A1937" t="str">
            <v>1SZ/DRH48_A</v>
          </cell>
        </row>
        <row r="1938">
          <cell r="A1938" t="str">
            <v>2PZ/DRH48_A</v>
          </cell>
          <cell r="B1938" t="str">
            <v/>
          </cell>
        </row>
        <row r="1939">
          <cell r="A1939" t="str">
            <v>2SZ/DRH48_A</v>
          </cell>
        </row>
        <row r="1940">
          <cell r="A1940" t="str">
            <v>3SZ/DRH48_A</v>
          </cell>
        </row>
        <row r="1941">
          <cell r="A1941" t="str">
            <v>1SZ/DWEPL</v>
          </cell>
        </row>
        <row r="1942">
          <cell r="A1942" t="str">
            <v>2PZ/DWEPL</v>
          </cell>
          <cell r="B1942" t="str">
            <v/>
          </cell>
        </row>
        <row r="1943">
          <cell r="A1943" t="str">
            <v>2SZ/DWEPL</v>
          </cell>
        </row>
        <row r="1944">
          <cell r="A1944" t="str">
            <v>3SZ/DWEPL</v>
          </cell>
        </row>
        <row r="1945">
          <cell r="A1945" t="str">
            <v>4SZ/DWEPL</v>
          </cell>
        </row>
        <row r="1946">
          <cell r="A1946" t="str">
            <v>1SZ/DWEPNTL</v>
          </cell>
        </row>
        <row r="1947">
          <cell r="A1947" t="str">
            <v>2PZ/DWEPNTL</v>
          </cell>
          <cell r="B1947" t="str">
            <v/>
          </cell>
        </row>
        <row r="1948">
          <cell r="A1948" t="str">
            <v>2SZ/DWEPNTL</v>
          </cell>
        </row>
        <row r="1949">
          <cell r="A1949" t="str">
            <v>3SZ/DWEPNTL</v>
          </cell>
        </row>
        <row r="1950">
          <cell r="A1950" t="str">
            <v>4SZ/DWEPNTL</v>
          </cell>
        </row>
        <row r="1951">
          <cell r="A1951" t="str">
            <v>1SZ/DWEPNTR</v>
          </cell>
        </row>
        <row r="1952">
          <cell r="A1952" t="str">
            <v>2PZ/DWEPNTR</v>
          </cell>
          <cell r="B1952" t="str">
            <v/>
          </cell>
        </row>
        <row r="1953">
          <cell r="A1953" t="str">
            <v>2SZ/DWEPNTR</v>
          </cell>
        </row>
        <row r="1954">
          <cell r="A1954" t="str">
            <v>3SZ/DWEPNTR</v>
          </cell>
        </row>
        <row r="1955">
          <cell r="A1955" t="str">
            <v>4SZ/DWEPNTR</v>
          </cell>
        </row>
        <row r="1956">
          <cell r="A1956" t="str">
            <v>1SZ/DWEPR</v>
          </cell>
        </row>
        <row r="1957">
          <cell r="A1957" t="str">
            <v>2PZ/DWEPR</v>
          </cell>
          <cell r="B1957" t="str">
            <v/>
          </cell>
        </row>
        <row r="1958">
          <cell r="A1958" t="str">
            <v>2SZ/DWEPR</v>
          </cell>
        </row>
        <row r="1959">
          <cell r="A1959" t="str">
            <v>3SZ/DWEPR</v>
          </cell>
        </row>
        <row r="1960">
          <cell r="A1960" t="str">
            <v>4SZ/DWEPR</v>
          </cell>
        </row>
        <row r="1961">
          <cell r="A1961" t="str">
            <v>1SZ/EXSTILE_3BB</v>
          </cell>
        </row>
        <row r="1962">
          <cell r="A1962" t="str">
            <v>2PZ/EXSTILE_3BB</v>
          </cell>
          <cell r="B1962" t="str">
            <v/>
          </cell>
        </row>
        <row r="1963">
          <cell r="A1963" t="str">
            <v>2SZ/EXSTILE_3BB</v>
          </cell>
        </row>
        <row r="1964">
          <cell r="A1964" t="str">
            <v>3SZ/EXSTILE_3BB</v>
          </cell>
        </row>
        <row r="1965">
          <cell r="A1965" t="str">
            <v>4SZ/EXSTILE_3BB</v>
          </cell>
        </row>
        <row r="1966">
          <cell r="A1966" t="str">
            <v>1SZ/EXSTILE_3BL</v>
          </cell>
        </row>
        <row r="1967">
          <cell r="A1967" t="str">
            <v>2PZ/EXSTILE_3BL</v>
          </cell>
          <cell r="B1967" t="str">
            <v/>
          </cell>
        </row>
        <row r="1968">
          <cell r="A1968" t="str">
            <v>2SZ/EXSTILE_3BL</v>
          </cell>
        </row>
        <row r="1969">
          <cell r="A1969" t="str">
            <v>3SZ/EXSTILE_3BL</v>
          </cell>
        </row>
        <row r="1970">
          <cell r="A1970" t="str">
            <v>4SZ/EXSTILE_3BL</v>
          </cell>
        </row>
        <row r="1971">
          <cell r="A1971" t="str">
            <v>1SZ/EXSTILE_3BR</v>
          </cell>
        </row>
        <row r="1972">
          <cell r="A1972" t="str">
            <v>2PZ/EXSTILE_3BR</v>
          </cell>
          <cell r="B1972" t="str">
            <v/>
          </cell>
        </row>
        <row r="1973">
          <cell r="A1973" t="str">
            <v>2SZ/EXSTILE_3BR</v>
          </cell>
        </row>
        <row r="1974">
          <cell r="A1974" t="str">
            <v>3SZ/EXSTILE_3BR</v>
          </cell>
        </row>
        <row r="1975">
          <cell r="A1975" t="str">
            <v>4SZ/EXSTILE_3BR</v>
          </cell>
        </row>
        <row r="1976">
          <cell r="A1976" t="str">
            <v>1SZ/EXSTILE_3TB</v>
          </cell>
        </row>
        <row r="1977">
          <cell r="A1977" t="str">
            <v>2PZ/EXSTILE_3TB</v>
          </cell>
          <cell r="B1977" t="str">
            <v/>
          </cell>
        </row>
        <row r="1978">
          <cell r="A1978" t="str">
            <v>2SZ/EXSTILE_3TB</v>
          </cell>
        </row>
        <row r="1979">
          <cell r="A1979" t="str">
            <v>3SZ/EXSTILE_3TB</v>
          </cell>
        </row>
        <row r="1980">
          <cell r="A1980" t="str">
            <v>4SZ/EXSTILE_3TB</v>
          </cell>
        </row>
        <row r="1981">
          <cell r="A1981" t="str">
            <v>1SZ/EXSTILE_3TL</v>
          </cell>
        </row>
        <row r="1982">
          <cell r="A1982" t="str">
            <v>2PZ/EXSTILE_3TL</v>
          </cell>
          <cell r="B1982" t="str">
            <v/>
          </cell>
        </row>
        <row r="1983">
          <cell r="A1983" t="str">
            <v>2SZ/EXSTILE_3TL</v>
          </cell>
        </row>
        <row r="1984">
          <cell r="A1984" t="str">
            <v>3SZ/EXSTILE_3TL</v>
          </cell>
        </row>
        <row r="1985">
          <cell r="A1985" t="str">
            <v>4SZ/EXSTILE_3TL</v>
          </cell>
        </row>
        <row r="1986">
          <cell r="A1986" t="str">
            <v>1SZ/EXSTILE_3TR</v>
          </cell>
        </row>
        <row r="1987">
          <cell r="A1987" t="str">
            <v>2PZ/EXSTILE_3TR</v>
          </cell>
          <cell r="B1987" t="str">
            <v/>
          </cell>
        </row>
        <row r="1988">
          <cell r="A1988" t="str">
            <v>2SZ/EXSTILE_3TR</v>
          </cell>
        </row>
        <row r="1989">
          <cell r="A1989" t="str">
            <v>3SZ/EXSTILE_3TR</v>
          </cell>
        </row>
        <row r="1990">
          <cell r="A1990" t="str">
            <v>4SZ/EXSTILE_3TR</v>
          </cell>
        </row>
        <row r="1991">
          <cell r="A1991" t="str">
            <v>1SZ/EXSTILE_3WB</v>
          </cell>
        </row>
        <row r="1992">
          <cell r="A1992" t="str">
            <v>2PZ/EXSTILE_3WB</v>
          </cell>
          <cell r="B1992" t="str">
            <v/>
          </cell>
        </row>
        <row r="1993">
          <cell r="A1993" t="str">
            <v>2SZ/EXSTILE_3WB</v>
          </cell>
        </row>
        <row r="1994">
          <cell r="A1994" t="str">
            <v>3SZ/EXSTILE_3WB</v>
          </cell>
        </row>
        <row r="1995">
          <cell r="A1995" t="str">
            <v>4SZ/EXSTILE_3WB</v>
          </cell>
        </row>
        <row r="1996">
          <cell r="A1996" t="str">
            <v>1SZ/EXSTILE_3WL</v>
          </cell>
        </row>
        <row r="1997">
          <cell r="A1997" t="str">
            <v>2PZ/EXSTILE_3WL</v>
          </cell>
          <cell r="B1997" t="str">
            <v/>
          </cell>
        </row>
        <row r="1998">
          <cell r="A1998" t="str">
            <v>2SZ/EXSTILE_3WL</v>
          </cell>
        </row>
        <row r="1999">
          <cell r="A1999" t="str">
            <v>3SZ/EXSTILE_3WL</v>
          </cell>
        </row>
        <row r="2000">
          <cell r="A2000" t="str">
            <v>4SZ/EXSTILE_3WL</v>
          </cell>
        </row>
        <row r="2001">
          <cell r="A2001" t="str">
            <v>1SZ/EXSTILE_3WR</v>
          </cell>
        </row>
        <row r="2002">
          <cell r="A2002" t="str">
            <v>2PZ/EXSTILE_3WR</v>
          </cell>
          <cell r="B2002" t="str">
            <v/>
          </cell>
        </row>
        <row r="2003">
          <cell r="A2003" t="str">
            <v>2SZ/EXSTILE_3WR</v>
          </cell>
        </row>
        <row r="2004">
          <cell r="A2004" t="str">
            <v>3SZ/EXSTILE_3WR</v>
          </cell>
        </row>
        <row r="2005">
          <cell r="A2005" t="str">
            <v>4SZ/EXSTILE_3WR</v>
          </cell>
        </row>
        <row r="2006">
          <cell r="A2006" t="str">
            <v>1SZ/EXSTL_1.5BB</v>
          </cell>
        </row>
        <row r="2007">
          <cell r="A2007" t="str">
            <v>2PZ/EXSTL_1.5BB</v>
          </cell>
          <cell r="B2007" t="str">
            <v/>
          </cell>
        </row>
        <row r="2008">
          <cell r="A2008" t="str">
            <v>2SZ/EXSTL_1.5BB</v>
          </cell>
        </row>
        <row r="2009">
          <cell r="A2009" t="str">
            <v>3SZ/EXSTL_1.5BB</v>
          </cell>
        </row>
        <row r="2010">
          <cell r="A2010" t="str">
            <v>4SZ/EXSTL_1.5BB</v>
          </cell>
        </row>
        <row r="2011">
          <cell r="A2011" t="str">
            <v>1SZ/EXSTL_1.5BL</v>
          </cell>
        </row>
        <row r="2012">
          <cell r="A2012" t="str">
            <v>2PZ/EXSTL_1.5BL</v>
          </cell>
          <cell r="B2012" t="str">
            <v/>
          </cell>
        </row>
        <row r="2013">
          <cell r="A2013" t="str">
            <v>2SZ/EXSTL_1.5BL</v>
          </cell>
        </row>
        <row r="2014">
          <cell r="A2014" t="str">
            <v>3SZ/EXSTL_1.5BL</v>
          </cell>
        </row>
        <row r="2015">
          <cell r="A2015" t="str">
            <v>4SZ/EXSTL_1.5BL</v>
          </cell>
        </row>
        <row r="2016">
          <cell r="A2016" t="str">
            <v>1SZ/EXSTL_1.5BR</v>
          </cell>
        </row>
        <row r="2017">
          <cell r="A2017" t="str">
            <v>2PZ/EXSTL_1.5BR</v>
          </cell>
          <cell r="B2017" t="str">
            <v/>
          </cell>
        </row>
        <row r="2018">
          <cell r="A2018" t="str">
            <v>2SZ/EXSTL_1.5BR</v>
          </cell>
        </row>
        <row r="2019">
          <cell r="A2019" t="str">
            <v>3SZ/EXSTL_1.5BR</v>
          </cell>
        </row>
        <row r="2020">
          <cell r="A2020" t="str">
            <v>4SZ/EXSTL_1.5BR</v>
          </cell>
        </row>
        <row r="2021">
          <cell r="A2021" t="str">
            <v>1SZ/EXSTL_1.5TB</v>
          </cell>
        </row>
        <row r="2022">
          <cell r="A2022" t="str">
            <v>2PZ/EXSTL_1.5TB</v>
          </cell>
          <cell r="B2022" t="str">
            <v/>
          </cell>
        </row>
        <row r="2023">
          <cell r="A2023" t="str">
            <v>2SZ/EXSTL_1.5TB</v>
          </cell>
        </row>
        <row r="2024">
          <cell r="A2024" t="str">
            <v>3SZ/EXSTL_1.5TB</v>
          </cell>
        </row>
        <row r="2025">
          <cell r="A2025" t="str">
            <v>4SZ/EXSTL_1.5TB</v>
          </cell>
        </row>
        <row r="2026">
          <cell r="A2026" t="str">
            <v>1SZ/EXSTL_1.5TL</v>
          </cell>
        </row>
        <row r="2027">
          <cell r="A2027" t="str">
            <v>2PZ/EXSTL_1.5TL</v>
          </cell>
          <cell r="B2027" t="str">
            <v/>
          </cell>
        </row>
        <row r="2028">
          <cell r="A2028" t="str">
            <v>2SZ/EXSTL_1.5TL</v>
          </cell>
        </row>
        <row r="2029">
          <cell r="A2029" t="str">
            <v>3SZ/EXSTL_1.5TL</v>
          </cell>
        </row>
        <row r="2030">
          <cell r="A2030" t="str">
            <v>4SZ/EXSTL_1.5TL</v>
          </cell>
        </row>
        <row r="2031">
          <cell r="A2031" t="str">
            <v>1SZ/EXSTL_1.5TR</v>
          </cell>
        </row>
        <row r="2032">
          <cell r="A2032" t="str">
            <v>2PZ/EXSTL_1.5TR</v>
          </cell>
          <cell r="B2032" t="str">
            <v/>
          </cell>
        </row>
        <row r="2033">
          <cell r="A2033" t="str">
            <v>2SZ/EXSTL_1.5TR</v>
          </cell>
        </row>
        <row r="2034">
          <cell r="A2034" t="str">
            <v>3SZ/EXSTL_1.5TR</v>
          </cell>
        </row>
        <row r="2035">
          <cell r="A2035" t="str">
            <v>4SZ/EXSTL_1.5TR</v>
          </cell>
        </row>
        <row r="2036">
          <cell r="A2036" t="str">
            <v>1SZ/EXSTL_1.5WB</v>
          </cell>
        </row>
        <row r="2037">
          <cell r="A2037" t="str">
            <v>2PZ/EXSTL_1.5WB</v>
          </cell>
          <cell r="B2037" t="str">
            <v/>
          </cell>
        </row>
        <row r="2038">
          <cell r="A2038" t="str">
            <v>2SZ/EXSTL_1.5WB</v>
          </cell>
        </row>
        <row r="2039">
          <cell r="A2039" t="str">
            <v>3SZ/EXSTL_1.5WB</v>
          </cell>
        </row>
        <row r="2040">
          <cell r="A2040" t="str">
            <v>4SZ/EXSTL_1.5WB</v>
          </cell>
        </row>
        <row r="2041">
          <cell r="A2041" t="str">
            <v>1SZ/EXSTL_1.5WL</v>
          </cell>
        </row>
        <row r="2042">
          <cell r="A2042" t="str">
            <v>2PZ/EXSTL_1.5WL</v>
          </cell>
          <cell r="B2042" t="str">
            <v/>
          </cell>
        </row>
        <row r="2043">
          <cell r="A2043" t="str">
            <v>2SZ/EXSTL_1.5WL</v>
          </cell>
        </row>
        <row r="2044">
          <cell r="A2044" t="str">
            <v>3SZ/EXSTL_1.5WL</v>
          </cell>
        </row>
        <row r="2045">
          <cell r="A2045" t="str">
            <v>4SZ/EXSTL_1.5WL</v>
          </cell>
        </row>
        <row r="2046">
          <cell r="A2046" t="str">
            <v>1SZ/EXSTL_1.5WR</v>
          </cell>
        </row>
        <row r="2047">
          <cell r="A2047" t="str">
            <v>2PZ/EXSTL_1.5WR</v>
          </cell>
          <cell r="B2047" t="str">
            <v/>
          </cell>
        </row>
        <row r="2048">
          <cell r="A2048" t="str">
            <v>2SZ/EXSTL_1.5WR</v>
          </cell>
        </row>
        <row r="2049">
          <cell r="A2049" t="str">
            <v>3SZ/EXSTL_1.5WR</v>
          </cell>
        </row>
        <row r="2050">
          <cell r="A2050" t="str">
            <v>4SZ/EXSTL_1.5WR</v>
          </cell>
        </row>
        <row r="2051">
          <cell r="A2051" t="str">
            <v>1SZ/EXTOPRAIL_3</v>
          </cell>
        </row>
        <row r="2052">
          <cell r="A2052" t="str">
            <v>2PZ/EXTOPRAIL_3</v>
          </cell>
          <cell r="B2052" t="str">
            <v/>
          </cell>
        </row>
        <row r="2053">
          <cell r="A2053" t="str">
            <v>2SZ/EXTOPRAIL_3</v>
          </cell>
        </row>
        <row r="2054">
          <cell r="A2054" t="str">
            <v>3SZ/EXTOPRAIL_3</v>
          </cell>
        </row>
        <row r="2055">
          <cell r="A2055" t="str">
            <v>4SZ/EXTOPRAIL_3</v>
          </cell>
        </row>
        <row r="2056">
          <cell r="A2056" t="str">
            <v>1SZ/EXTOPRL_1.5</v>
          </cell>
        </row>
        <row r="2057">
          <cell r="A2057" t="str">
            <v>2PZ/EXTOPRL_1.5</v>
          </cell>
          <cell r="B2057" t="str">
            <v/>
          </cell>
        </row>
        <row r="2058">
          <cell r="A2058" t="str">
            <v>2SZ/EXTOPRL_1.5</v>
          </cell>
        </row>
        <row r="2059">
          <cell r="A2059" t="str">
            <v>3SZ/EXTOPRL_1.5</v>
          </cell>
        </row>
        <row r="2060">
          <cell r="A2060" t="str">
            <v>4SZ/EXTOPRL_1.5</v>
          </cell>
        </row>
        <row r="2061">
          <cell r="A2061" t="str">
            <v>1SZ/FIN1.5CTOP</v>
          </cell>
        </row>
        <row r="2062">
          <cell r="A2062" t="str">
            <v>2PZ/FIN1.5CTOP</v>
          </cell>
          <cell r="B2062" t="str">
            <v/>
          </cell>
        </row>
        <row r="2063">
          <cell r="A2063" t="str">
            <v>2SZ/FIN1.5CTOP</v>
          </cell>
        </row>
        <row r="2064">
          <cell r="A2064" t="str">
            <v>3SZ/FIN1.5CTOP</v>
          </cell>
        </row>
        <row r="2065">
          <cell r="A2065" t="str">
            <v>4SZ/FIN1.5CTOP</v>
          </cell>
        </row>
        <row r="2066">
          <cell r="A2066" t="str">
            <v>1SZ/FLTORG636</v>
          </cell>
        </row>
        <row r="2067">
          <cell r="A2067" t="str">
            <v>2PZ/FLTORG636</v>
          </cell>
          <cell r="B2067" t="str">
            <v/>
          </cell>
        </row>
        <row r="2068">
          <cell r="A2068" t="str">
            <v>2SZ/FLTORG636</v>
          </cell>
        </row>
        <row r="2069">
          <cell r="A2069" t="str">
            <v>3SZ/FLTORG636</v>
          </cell>
        </row>
        <row r="2070">
          <cell r="A2070" t="str">
            <v>4SZ/FLTORG636</v>
          </cell>
        </row>
        <row r="2071">
          <cell r="A2071" t="str">
            <v>1SZ/FLUSHTOE</v>
          </cell>
        </row>
        <row r="2072">
          <cell r="A2072" t="str">
            <v>2PZ/FLUSHTOE</v>
          </cell>
          <cell r="B2072" t="str">
            <v/>
          </cell>
        </row>
        <row r="2073">
          <cell r="A2073" t="str">
            <v>2SZ/FLUSHTOE</v>
          </cell>
        </row>
        <row r="2074">
          <cell r="A2074" t="str">
            <v>3SZ/FLUSHTOE</v>
          </cell>
        </row>
        <row r="2075">
          <cell r="A2075" t="str">
            <v>4SZ/FLUSHTOE</v>
          </cell>
        </row>
        <row r="2076">
          <cell r="A2076" t="str">
            <v>1SZ/FS2410</v>
          </cell>
        </row>
        <row r="2077">
          <cell r="A2077" t="str">
            <v>2PZ/FS2410</v>
          </cell>
          <cell r="B2077" t="str">
            <v/>
          </cell>
        </row>
        <row r="2078">
          <cell r="A2078" t="str">
            <v>2SZ/FS2410</v>
          </cell>
        </row>
        <row r="2079">
          <cell r="A2079" t="str">
            <v>3SZ/FS2410</v>
          </cell>
        </row>
        <row r="2080">
          <cell r="A2080" t="str">
            <v>4SZ/FS2410</v>
          </cell>
        </row>
        <row r="2081">
          <cell r="A2081" t="str">
            <v>1SZ/FS3010</v>
          </cell>
        </row>
        <row r="2082">
          <cell r="A2082" t="str">
            <v>2PZ/FS3010</v>
          </cell>
          <cell r="B2082" t="str">
            <v/>
          </cell>
        </row>
        <row r="2083">
          <cell r="A2083" t="str">
            <v>2SZ/FS3010</v>
          </cell>
        </row>
        <row r="2084">
          <cell r="A2084" t="str">
            <v>3SZ/FS3010</v>
          </cell>
        </row>
        <row r="2085">
          <cell r="A2085" t="str">
            <v>4SZ/FS3010</v>
          </cell>
        </row>
        <row r="2086">
          <cell r="A2086" t="str">
            <v>1SZ/FS3610</v>
          </cell>
        </row>
        <row r="2087">
          <cell r="A2087" t="str">
            <v>2PZ/FS3610</v>
          </cell>
          <cell r="B2087" t="str">
            <v/>
          </cell>
        </row>
        <row r="2088">
          <cell r="A2088" t="str">
            <v>2SZ/FS3610</v>
          </cell>
        </row>
        <row r="2089">
          <cell r="A2089" t="str">
            <v>3SZ/FS3610</v>
          </cell>
        </row>
        <row r="2090">
          <cell r="A2090" t="str">
            <v>4SZ/FS3610</v>
          </cell>
        </row>
        <row r="2091">
          <cell r="A2091" t="str">
            <v>1SZ/FS4210</v>
          </cell>
        </row>
        <row r="2092">
          <cell r="A2092" t="str">
            <v>2PZ/FS4210</v>
          </cell>
          <cell r="B2092" t="str">
            <v/>
          </cell>
        </row>
        <row r="2093">
          <cell r="A2093" t="str">
            <v>2SZ/FS4210</v>
          </cell>
        </row>
        <row r="2094">
          <cell r="A2094" t="str">
            <v>3SZ/FS4210</v>
          </cell>
        </row>
        <row r="2095">
          <cell r="A2095" t="str">
            <v>4SZ/FS4210</v>
          </cell>
        </row>
        <row r="2096">
          <cell r="A2096" t="str">
            <v>1SZ/FS4810</v>
          </cell>
        </row>
        <row r="2097">
          <cell r="A2097" t="str">
            <v>2PZ/FS4810</v>
          </cell>
          <cell r="B2097" t="str">
            <v/>
          </cell>
        </row>
        <row r="2098">
          <cell r="A2098" t="str">
            <v>2SZ/FS4810</v>
          </cell>
        </row>
        <row r="2099">
          <cell r="A2099" t="str">
            <v>3SZ/FS4810</v>
          </cell>
        </row>
        <row r="2100">
          <cell r="A2100" t="str">
            <v>4SZ/FS4810</v>
          </cell>
        </row>
        <row r="2101">
          <cell r="A2101" t="str">
            <v>1SZ/HCBEP3L</v>
          </cell>
        </row>
        <row r="2102">
          <cell r="A2102" t="str">
            <v>2PZ/HCBEP3L</v>
          </cell>
          <cell r="B2102" t="str">
            <v/>
          </cell>
        </row>
        <row r="2103">
          <cell r="A2103" t="str">
            <v>2SZ/HCBEP3L</v>
          </cell>
        </row>
        <row r="2104">
          <cell r="A2104" t="str">
            <v>3SZ/HCBEP3L</v>
          </cell>
        </row>
        <row r="2105">
          <cell r="A2105" t="str">
            <v>4SZ/HCBEP3L</v>
          </cell>
        </row>
        <row r="2106">
          <cell r="A2106" t="str">
            <v>1SZ/HCBEP3R</v>
          </cell>
        </row>
        <row r="2107">
          <cell r="A2107" t="str">
            <v>2PZ/HCBEP3R</v>
          </cell>
          <cell r="B2107" t="str">
            <v/>
          </cell>
        </row>
        <row r="2108">
          <cell r="A2108" t="str">
            <v>2SZ/HCBEP3R</v>
          </cell>
        </row>
        <row r="2109">
          <cell r="A2109" t="str">
            <v>3SZ/HCBEP3R</v>
          </cell>
        </row>
        <row r="2110">
          <cell r="A2110" t="str">
            <v>4SZ/HCBEP3R</v>
          </cell>
        </row>
        <row r="2111">
          <cell r="A2111" t="str">
            <v>1SZ/HCBF1.5</v>
          </cell>
        </row>
        <row r="2112">
          <cell r="A2112" t="str">
            <v>2PZ/HCBF1.5</v>
          </cell>
          <cell r="B2112" t="str">
            <v/>
          </cell>
        </row>
        <row r="2113">
          <cell r="A2113" t="str">
            <v>2SZ/HCBF1.5</v>
          </cell>
        </row>
        <row r="2114">
          <cell r="A2114" t="str">
            <v>3SZ/HCBF1.5</v>
          </cell>
        </row>
        <row r="2115">
          <cell r="A2115" t="str">
            <v>4SZ/HCBF1.5</v>
          </cell>
        </row>
        <row r="2116">
          <cell r="A2116" t="str">
            <v>1SZ/HCBF3</v>
          </cell>
        </row>
        <row r="2117">
          <cell r="A2117" t="str">
            <v>2PZ/HCBF3</v>
          </cell>
          <cell r="B2117" t="str">
            <v/>
          </cell>
        </row>
        <row r="2118">
          <cell r="A2118" t="str">
            <v>2SZ/HCBF3</v>
          </cell>
        </row>
        <row r="2119">
          <cell r="A2119" t="str">
            <v>3SZ/HCBF3</v>
          </cell>
        </row>
        <row r="2120">
          <cell r="A2120" t="str">
            <v>4SZ/HCBF3</v>
          </cell>
        </row>
        <row r="2121">
          <cell r="A2121" t="str">
            <v>1SZ/HCBF6</v>
          </cell>
        </row>
        <row r="2122">
          <cell r="A2122" t="str">
            <v>2PZ/HCBF6</v>
          </cell>
          <cell r="B2122" t="str">
            <v/>
          </cell>
        </row>
        <row r="2123">
          <cell r="A2123" t="str">
            <v>2SZ/HCBF6</v>
          </cell>
        </row>
        <row r="2124">
          <cell r="A2124" t="str">
            <v>3SZ/HCBF6</v>
          </cell>
        </row>
        <row r="2125">
          <cell r="A2125" t="str">
            <v>4SZ/HCBF6</v>
          </cell>
        </row>
        <row r="2126">
          <cell r="A2126" t="str">
            <v>1SZ/HCSS30</v>
          </cell>
        </row>
        <row r="2127">
          <cell r="A2127" t="str">
            <v>2PZ/HCSS30</v>
          </cell>
          <cell r="B2127" t="str">
            <v/>
          </cell>
        </row>
        <row r="2128">
          <cell r="A2128" t="str">
            <v>2SZ/HCSS30</v>
          </cell>
        </row>
        <row r="2129">
          <cell r="A2129" t="str">
            <v>3SZ/HCSS30</v>
          </cell>
        </row>
        <row r="2130">
          <cell r="A2130" t="str">
            <v>4SZ/HCSS30</v>
          </cell>
        </row>
        <row r="2131">
          <cell r="A2131" t="str">
            <v>1SZ/HCSS36</v>
          </cell>
        </row>
        <row r="2132">
          <cell r="A2132" t="str">
            <v>2PZ/HCSS36</v>
          </cell>
          <cell r="B2132" t="str">
            <v/>
          </cell>
        </row>
        <row r="2133">
          <cell r="A2133" t="str">
            <v>2SZ/HCSS36</v>
          </cell>
        </row>
        <row r="2134">
          <cell r="A2134" t="str">
            <v>3SZ/HCSS36</v>
          </cell>
        </row>
        <row r="2135">
          <cell r="A2135" t="str">
            <v>4SZ/HCSS36</v>
          </cell>
        </row>
        <row r="2136">
          <cell r="A2136" t="str">
            <v>2SZ/HOMEHOOD36</v>
          </cell>
        </row>
        <row r="2137">
          <cell r="A2137" t="str">
            <v>1SZ/HR1P330</v>
          </cell>
        </row>
        <row r="2138">
          <cell r="A2138" t="str">
            <v>2PZ/HR1P330</v>
          </cell>
          <cell r="B2138" t="str">
            <v/>
          </cell>
        </row>
        <row r="2139">
          <cell r="A2139" t="str">
            <v>2SZ/HR1P330</v>
          </cell>
        </row>
        <row r="2140">
          <cell r="A2140" t="str">
            <v>3SZ/HR1P330</v>
          </cell>
        </row>
        <row r="2141">
          <cell r="A2141" t="str">
            <v>4SZ/HR1P330</v>
          </cell>
        </row>
        <row r="2142">
          <cell r="A2142" t="str">
            <v>1SZ/HR2P324</v>
          </cell>
        </row>
        <row r="2143">
          <cell r="A2143" t="str">
            <v>2PZ/HR2P324</v>
          </cell>
          <cell r="B2143" t="str">
            <v/>
          </cell>
        </row>
        <row r="2144">
          <cell r="A2144" t="str">
            <v>2SZ/HR2P324</v>
          </cell>
        </row>
        <row r="2145">
          <cell r="A2145" t="str">
            <v>3SZ/HR2P324</v>
          </cell>
        </row>
        <row r="2146">
          <cell r="A2146" t="str">
            <v>4SZ/HR2P324</v>
          </cell>
        </row>
        <row r="2147">
          <cell r="A2147" t="str">
            <v>1SZ/HR2P331</v>
          </cell>
        </row>
        <row r="2148">
          <cell r="A2148" t="str">
            <v>2PZ/HR2P331</v>
          </cell>
          <cell r="B2148" t="str">
            <v/>
          </cell>
        </row>
        <row r="2149">
          <cell r="A2149" t="str">
            <v>2SZ/HR2P331</v>
          </cell>
        </row>
        <row r="2150">
          <cell r="A2150" t="str">
            <v>3SZ/HR2P331</v>
          </cell>
        </row>
        <row r="2151">
          <cell r="A2151" t="str">
            <v>4SZ/HR2P331</v>
          </cell>
        </row>
        <row r="2152">
          <cell r="A2152" t="str">
            <v>1SZ/HR2P345</v>
          </cell>
        </row>
        <row r="2153">
          <cell r="A2153" t="str">
            <v>2PZ/HR2P345</v>
          </cell>
          <cell r="B2153" t="str">
            <v/>
          </cell>
        </row>
        <row r="2154">
          <cell r="A2154" t="str">
            <v>2SZ/HR2P345</v>
          </cell>
        </row>
        <row r="2155">
          <cell r="A2155" t="str">
            <v>3SZ/HR2P345</v>
          </cell>
        </row>
        <row r="2156">
          <cell r="A2156" t="str">
            <v>4SZ/HR2P345</v>
          </cell>
        </row>
        <row r="2157">
          <cell r="A2157" t="str">
            <v>1SZ/HR3P331</v>
          </cell>
        </row>
        <row r="2158">
          <cell r="A2158" t="str">
            <v>2PZ/HR3P331</v>
          </cell>
          <cell r="B2158" t="str">
            <v/>
          </cell>
        </row>
        <row r="2159">
          <cell r="A2159" t="str">
            <v>2SZ/HR3P331</v>
          </cell>
        </row>
        <row r="2160">
          <cell r="A2160" t="str">
            <v>3SZ/HR3P331</v>
          </cell>
        </row>
        <row r="2161">
          <cell r="A2161" t="str">
            <v>4SZ/HR3P331</v>
          </cell>
        </row>
        <row r="2162">
          <cell r="A2162" t="str">
            <v>1SZ/HR3P358</v>
          </cell>
        </row>
        <row r="2163">
          <cell r="A2163" t="str">
            <v>2PZ/HR3P358</v>
          </cell>
          <cell r="B2163" t="str">
            <v/>
          </cell>
        </row>
        <row r="2164">
          <cell r="A2164" t="str">
            <v>2SZ/HR3P358</v>
          </cell>
        </row>
        <row r="2165">
          <cell r="A2165" t="str">
            <v>3SZ/HR3P358</v>
          </cell>
        </row>
        <row r="2166">
          <cell r="A2166" t="str">
            <v>4SZ/HR3P358</v>
          </cell>
        </row>
        <row r="2167">
          <cell r="A2167" t="str">
            <v>1SZ/HR3P362</v>
          </cell>
        </row>
        <row r="2168">
          <cell r="A2168" t="str">
            <v>2PZ/HR3P362</v>
          </cell>
          <cell r="B2168" t="str">
            <v/>
          </cell>
        </row>
        <row r="2169">
          <cell r="A2169" t="str">
            <v>2SZ/HR3P362</v>
          </cell>
        </row>
        <row r="2170">
          <cell r="A2170" t="str">
            <v>3SZ/HR3P362</v>
          </cell>
        </row>
        <row r="2171">
          <cell r="A2171" t="str">
            <v>4SZ/HR3P362</v>
          </cell>
        </row>
        <row r="2172">
          <cell r="A2172" t="str">
            <v>1SZ/HR4P330</v>
          </cell>
        </row>
        <row r="2173">
          <cell r="A2173" t="str">
            <v>2PZ/HR4P330</v>
          </cell>
          <cell r="B2173" t="str">
            <v/>
          </cell>
        </row>
        <row r="2174">
          <cell r="A2174" t="str">
            <v>2SZ/HR4P330</v>
          </cell>
        </row>
        <row r="2175">
          <cell r="A2175" t="str">
            <v>3SZ/HR4P330</v>
          </cell>
        </row>
        <row r="2176">
          <cell r="A2176" t="str">
            <v>4SZ/HR4P330</v>
          </cell>
        </row>
        <row r="2177">
          <cell r="A2177" t="str">
            <v>1SZ/HR4P345</v>
          </cell>
        </row>
        <row r="2178">
          <cell r="A2178" t="str">
            <v>2PZ/HR4P345</v>
          </cell>
          <cell r="B2178" t="str">
            <v/>
          </cell>
        </row>
        <row r="2179">
          <cell r="A2179" t="str">
            <v>2SZ/HR4P345</v>
          </cell>
        </row>
        <row r="2180">
          <cell r="A2180" t="str">
            <v>3SZ/HR4P345</v>
          </cell>
        </row>
        <row r="2181">
          <cell r="A2181" t="str">
            <v>4SZ/HR4P345</v>
          </cell>
        </row>
        <row r="2182">
          <cell r="A2182" t="str">
            <v>1SZ/HRTMTL64</v>
          </cell>
        </row>
        <row r="2183">
          <cell r="A2183" t="str">
            <v>2PZ/HRTMTL64</v>
          </cell>
          <cell r="B2183" t="str">
            <v/>
          </cell>
        </row>
        <row r="2184">
          <cell r="A2184" t="str">
            <v>2SZ/HRTMTL64</v>
          </cell>
        </row>
        <row r="2185">
          <cell r="A2185" t="str">
            <v>3SZ/HRTMTL64</v>
          </cell>
        </row>
        <row r="2186">
          <cell r="A2186" t="str">
            <v>4SZ/HRTMTL64</v>
          </cell>
        </row>
        <row r="2187">
          <cell r="A2187" t="str">
            <v>1SZ/IBEP3</v>
          </cell>
        </row>
        <row r="2188">
          <cell r="A2188" t="str">
            <v>2PZ/IBEP3</v>
          </cell>
          <cell r="B2188" t="str">
            <v/>
          </cell>
        </row>
        <row r="2189">
          <cell r="A2189" t="str">
            <v>2SZ/IBEP3</v>
          </cell>
        </row>
        <row r="2190">
          <cell r="A2190" t="str">
            <v>3SZ/IBEP3</v>
          </cell>
        </row>
        <row r="2191">
          <cell r="A2191" t="str">
            <v>4SZ/IBEP3</v>
          </cell>
        </row>
        <row r="2192">
          <cell r="A2192" t="str">
            <v>1SZ_INSIDE_1/2</v>
          </cell>
        </row>
        <row r="2193">
          <cell r="A2193" t="str">
            <v>2PZ_INSIDE_1/2</v>
          </cell>
          <cell r="B2193" t="str">
            <v/>
          </cell>
        </row>
        <row r="2194">
          <cell r="A2194" t="str">
            <v>2SZ_INSIDE_1/2</v>
          </cell>
        </row>
        <row r="2195">
          <cell r="A2195" t="str">
            <v>3SZ_INSIDE_1/2</v>
          </cell>
        </row>
        <row r="2196">
          <cell r="A2196" t="str">
            <v>4SZ_INSIDE_1/2</v>
          </cell>
        </row>
        <row r="2197">
          <cell r="A2197" t="str">
            <v>1SZ_INSIDE_3/8</v>
          </cell>
        </row>
        <row r="2198">
          <cell r="A2198" t="str">
            <v>2PZ_INSIDE_3/8</v>
          </cell>
          <cell r="B2198" t="str">
            <v/>
          </cell>
        </row>
        <row r="2199">
          <cell r="A2199" t="str">
            <v>2SZ_INSIDE_3/8</v>
          </cell>
        </row>
        <row r="2200">
          <cell r="A2200" t="str">
            <v>3SZ_INSIDE_3/8</v>
          </cell>
        </row>
        <row r="2201">
          <cell r="A2201" t="str">
            <v>4SZ_INSIDE_3/8</v>
          </cell>
        </row>
        <row r="2202">
          <cell r="A2202" t="str">
            <v>1SZ_INSIDE_7/8</v>
          </cell>
        </row>
        <row r="2203">
          <cell r="A2203" t="str">
            <v>2PZ_INSIDE_7/8</v>
          </cell>
          <cell r="B2203" t="str">
            <v/>
          </cell>
        </row>
        <row r="2204">
          <cell r="A2204" t="str">
            <v>2SZ_INSIDE_7/8</v>
          </cell>
        </row>
        <row r="2205">
          <cell r="A2205" t="str">
            <v>3SZ_INSIDE_7/8</v>
          </cell>
        </row>
        <row r="2206">
          <cell r="A2206" t="str">
            <v>4SZ_INSIDE_7/8</v>
          </cell>
        </row>
        <row r="2207">
          <cell r="A2207" t="str">
            <v>1SZ/IPEP3</v>
          </cell>
        </row>
        <row r="2208">
          <cell r="A2208" t="str">
            <v>2PZ/IPEP3</v>
          </cell>
          <cell r="B2208" t="str">
            <v/>
          </cell>
        </row>
        <row r="2209">
          <cell r="A2209" t="str">
            <v>2SZ/IPEP3</v>
          </cell>
        </row>
        <row r="2210">
          <cell r="A2210" t="str">
            <v>3SZ/IPEP3</v>
          </cell>
        </row>
        <row r="2211">
          <cell r="A2211" t="str">
            <v>4SZ/IPEP3</v>
          </cell>
        </row>
        <row r="2212">
          <cell r="A2212" t="str">
            <v>1SZ/IPEP3NT</v>
          </cell>
        </row>
        <row r="2213">
          <cell r="A2213" t="str">
            <v>2PZ/IPEP3NT</v>
          </cell>
          <cell r="B2213" t="str">
            <v/>
          </cell>
        </row>
        <row r="2214">
          <cell r="A2214" t="str">
            <v>2SZ/IPEP3NT</v>
          </cell>
        </row>
        <row r="2215">
          <cell r="A2215" t="str">
            <v>3SZ/IPEP3NT</v>
          </cell>
        </row>
        <row r="2216">
          <cell r="A2216" t="str">
            <v>4SZ/IPEP3NT</v>
          </cell>
        </row>
        <row r="2217">
          <cell r="A2217" t="str">
            <v>1SZ/IX.752430.5</v>
          </cell>
        </row>
        <row r="2218">
          <cell r="A2218" t="str">
            <v>2PZ/IX.752430.5</v>
          </cell>
          <cell r="B2218" t="str">
            <v/>
          </cell>
        </row>
        <row r="2219">
          <cell r="A2219" t="str">
            <v>2SZ/IX.752430.5</v>
          </cell>
        </row>
        <row r="2220">
          <cell r="A2220" t="str">
            <v>3SZ/IX.752430.5</v>
          </cell>
        </row>
        <row r="2221">
          <cell r="A2221" t="str">
            <v>4SZ/IX.752430.5</v>
          </cell>
        </row>
        <row r="2222">
          <cell r="A2222" t="str">
            <v>1SZ/IX.752434.5</v>
          </cell>
        </row>
        <row r="2223">
          <cell r="A2223" t="str">
            <v>2PZ/IX.752434.5</v>
          </cell>
          <cell r="B2223" t="str">
            <v/>
          </cell>
        </row>
        <row r="2224">
          <cell r="A2224" t="str">
            <v>2SZ/IX.752434.5</v>
          </cell>
        </row>
        <row r="2225">
          <cell r="A2225" t="str">
            <v>3SZ/IX.752434.5</v>
          </cell>
        </row>
        <row r="2226">
          <cell r="A2226" t="str">
            <v>4SZ/IX.752434.5</v>
          </cell>
        </row>
        <row r="2227">
          <cell r="A2227" t="str">
            <v>1SZ/IX.752530.5</v>
          </cell>
        </row>
        <row r="2228">
          <cell r="A2228" t="str">
            <v>2PZ/IX.752530.5</v>
          </cell>
          <cell r="B2228" t="str">
            <v/>
          </cell>
        </row>
        <row r="2229">
          <cell r="A2229" t="str">
            <v>2SZ/IX.752530.5</v>
          </cell>
        </row>
        <row r="2230">
          <cell r="A2230" t="str">
            <v>3SZ/IX.752530.5</v>
          </cell>
        </row>
        <row r="2231">
          <cell r="A2231" t="str">
            <v>4SZ/IX.752530.5</v>
          </cell>
        </row>
        <row r="2232">
          <cell r="A2232" t="str">
            <v>1SZ/IX.752534.5</v>
          </cell>
        </row>
        <row r="2233">
          <cell r="A2233" t="str">
            <v>2PZ/IX.752534.5</v>
          </cell>
          <cell r="B2233" t="str">
            <v/>
          </cell>
        </row>
        <row r="2234">
          <cell r="A2234" t="str">
            <v>2SZ/IX.752534.5</v>
          </cell>
        </row>
        <row r="2235">
          <cell r="A2235" t="str">
            <v>3SZ/IX.752534.5</v>
          </cell>
        </row>
        <row r="2236">
          <cell r="A2236" t="str">
            <v>4SZ/IX.752534.5</v>
          </cell>
        </row>
        <row r="2237">
          <cell r="A2237" t="str">
            <v>1SZ/IX32534.5</v>
          </cell>
        </row>
        <row r="2238">
          <cell r="A2238" t="str">
            <v>2PZ/IX32534.5</v>
          </cell>
          <cell r="B2238" t="str">
            <v/>
          </cell>
        </row>
        <row r="2239">
          <cell r="A2239" t="str">
            <v>2SZ/IX32534.5</v>
          </cell>
        </row>
        <row r="2240">
          <cell r="A2240" t="str">
            <v>3SZ/IX32534.5</v>
          </cell>
        </row>
        <row r="2241">
          <cell r="A2241" t="str">
            <v>1SZ/IX33634.5</v>
          </cell>
        </row>
        <row r="2242">
          <cell r="A2242" t="str">
            <v>2PZ/IX33634.5</v>
          </cell>
          <cell r="B2242" t="str">
            <v/>
          </cell>
        </row>
        <row r="2243">
          <cell r="A2243" t="str">
            <v>2SZ/IX33634.5</v>
          </cell>
        </row>
        <row r="2244">
          <cell r="A2244" t="str">
            <v>3SZ/IX33634.5</v>
          </cell>
        </row>
        <row r="2245">
          <cell r="A2245" t="str">
            <v>1SZ/KR5H32127</v>
          </cell>
        </row>
        <row r="2246">
          <cell r="A2246" t="str">
            <v>2PZ/KR5H32127</v>
          </cell>
          <cell r="B2246" t="str">
            <v/>
          </cell>
        </row>
        <row r="2247">
          <cell r="A2247" t="str">
            <v>2SZ/KR5H32127</v>
          </cell>
        </row>
        <row r="2248">
          <cell r="A2248" t="str">
            <v>3SZ/KR5H32127</v>
          </cell>
        </row>
        <row r="2249">
          <cell r="A2249" t="str">
            <v>4SZ/KR5H32127</v>
          </cell>
        </row>
        <row r="2250">
          <cell r="A2250" t="str">
            <v>1SZ/KR5H32430</v>
          </cell>
        </row>
        <row r="2251">
          <cell r="A2251" t="str">
            <v>2PZ/KR5H32430</v>
          </cell>
          <cell r="B2251" t="str">
            <v/>
          </cell>
        </row>
        <row r="2252">
          <cell r="A2252" t="str">
            <v>2SZ/KR5H32430</v>
          </cell>
        </row>
        <row r="2253">
          <cell r="A2253" t="str">
            <v>3SZ/KR5H32430</v>
          </cell>
        </row>
        <row r="2254">
          <cell r="A2254" t="str">
            <v>4SZ/KR5H32430</v>
          </cell>
        </row>
        <row r="2255">
          <cell r="A2255" t="str">
            <v>1SZ/KR7H34551</v>
          </cell>
        </row>
        <row r="2256">
          <cell r="A2256" t="str">
            <v>2PZ/KR7H34551</v>
          </cell>
          <cell r="B2256" t="str">
            <v/>
          </cell>
        </row>
        <row r="2257">
          <cell r="A2257" t="str">
            <v>2SZ/KR7H34551</v>
          </cell>
        </row>
        <row r="2258">
          <cell r="A2258" t="str">
            <v>3SZ/KR7H34551</v>
          </cell>
        </row>
        <row r="2259">
          <cell r="A2259" t="str">
            <v>4SZ/KR7H34551</v>
          </cell>
        </row>
        <row r="2260">
          <cell r="A2260" t="str">
            <v>1SZ/LBW2625</v>
          </cell>
        </row>
        <row r="2261">
          <cell r="A2261" t="str">
            <v>2PZ/LBW2625</v>
          </cell>
          <cell r="B2261" t="str">
            <v/>
          </cell>
        </row>
        <row r="2262">
          <cell r="A2262" t="str">
            <v>2SZ/LBW2625</v>
          </cell>
        </row>
        <row r="2263">
          <cell r="A2263" t="str">
            <v>3SZ/LBW2625</v>
          </cell>
        </row>
        <row r="2264">
          <cell r="A2264" t="str">
            <v>4SZ/LBW2625</v>
          </cell>
        </row>
        <row r="2265">
          <cell r="A2265" t="str">
            <v>1SZ/LBW3018-18</v>
          </cell>
        </row>
        <row r="2266">
          <cell r="A2266" t="str">
            <v>2SZ/LBW3018-18</v>
          </cell>
        </row>
        <row r="2267">
          <cell r="A2267" t="str">
            <v>3SZ/LBW3018-18</v>
          </cell>
        </row>
        <row r="2268">
          <cell r="A2268" t="str">
            <v>4SZ/LBW3018-18</v>
          </cell>
        </row>
        <row r="2269">
          <cell r="A2269" t="str">
            <v>1SZ/LBW4217</v>
          </cell>
        </row>
        <row r="2270">
          <cell r="A2270" t="str">
            <v>2SZ/LBW4217</v>
          </cell>
        </row>
        <row r="2271">
          <cell r="A2271" t="str">
            <v>3SZ/LBW4217</v>
          </cell>
        </row>
        <row r="2272">
          <cell r="A2272" t="str">
            <v>4SZ/LBW4217</v>
          </cell>
        </row>
        <row r="2273">
          <cell r="A2273" t="str">
            <v>1SZ/LBW4235-18</v>
          </cell>
        </row>
        <row r="2274">
          <cell r="A2274" t="str">
            <v>2PZ/LBW4235-18</v>
          </cell>
          <cell r="B2274" t="str">
            <v/>
          </cell>
        </row>
        <row r="2275">
          <cell r="A2275" t="str">
            <v>2SZ/LBW4235-18</v>
          </cell>
        </row>
        <row r="2276">
          <cell r="A2276" t="str">
            <v>3SZ/LBW4235-18</v>
          </cell>
        </row>
        <row r="2277">
          <cell r="A2277" t="str">
            <v>4SZ/LBW4235-18</v>
          </cell>
        </row>
        <row r="2278">
          <cell r="A2278" t="str">
            <v>1SZ/LBW4817</v>
          </cell>
        </row>
        <row r="2279">
          <cell r="A2279" t="str">
            <v>2PZ/LBW4817</v>
          </cell>
          <cell r="B2279" t="str">
            <v/>
          </cell>
        </row>
        <row r="2280">
          <cell r="A2280" t="str">
            <v>2SZ/LBW4817</v>
          </cell>
        </row>
        <row r="2281">
          <cell r="A2281" t="str">
            <v>3SZ/LBW4817</v>
          </cell>
        </row>
        <row r="2282">
          <cell r="A2282" t="str">
            <v>4SZ/LBW4817</v>
          </cell>
        </row>
        <row r="2283">
          <cell r="A2283" t="str">
            <v>1SZ/LBW5135-18</v>
          </cell>
        </row>
        <row r="2284">
          <cell r="A2284" t="str">
            <v>2PZ/LBW5135-18</v>
          </cell>
          <cell r="B2284" t="str">
            <v/>
          </cell>
        </row>
        <row r="2285">
          <cell r="A2285" t="str">
            <v>2SZ/LBW5135-18</v>
          </cell>
        </row>
        <row r="2286">
          <cell r="A2286" t="str">
            <v>3SZ/LBW5135-18</v>
          </cell>
        </row>
        <row r="2287">
          <cell r="A2287" t="str">
            <v>4SZ/LBW5135-18</v>
          </cell>
        </row>
        <row r="2288">
          <cell r="A2288" t="str">
            <v>1SZ/LCP1.539-24</v>
          </cell>
        </row>
        <row r="2289">
          <cell r="A2289" t="str">
            <v>2PZ/LCP1.539-24</v>
          </cell>
          <cell r="B2289" t="str">
            <v/>
          </cell>
        </row>
        <row r="2290">
          <cell r="A2290" t="str">
            <v>2SZ/LCP1.539-24</v>
          </cell>
        </row>
        <row r="2291">
          <cell r="A2291" t="str">
            <v>3SZ/LCP1.539-24</v>
          </cell>
        </row>
        <row r="2292">
          <cell r="A2292" t="str">
            <v>4SZ/LCP1.539-24</v>
          </cell>
        </row>
        <row r="2293">
          <cell r="A2293" t="str">
            <v>1SZ/LCP1.541-24</v>
          </cell>
        </row>
        <row r="2294">
          <cell r="A2294" t="str">
            <v>2PZ/LCP1.541-24</v>
          </cell>
          <cell r="B2294" t="str">
            <v/>
          </cell>
        </row>
        <row r="2295">
          <cell r="A2295" t="str">
            <v>2SZ/LCP1.541-24</v>
          </cell>
        </row>
        <row r="2296">
          <cell r="A2296" t="str">
            <v>3SZ/LCP1.541-24</v>
          </cell>
        </row>
        <row r="2297">
          <cell r="A2297" t="str">
            <v>4SZ/LCP1.541-24</v>
          </cell>
        </row>
        <row r="2298">
          <cell r="A2298" t="str">
            <v>1SZ_LEG_H_A</v>
          </cell>
        </row>
        <row r="2299">
          <cell r="A2299" t="str">
            <v>2PZ_LEG_H_A</v>
          </cell>
          <cell r="B2299" t="str">
            <v/>
          </cell>
        </row>
        <row r="2300">
          <cell r="A2300" t="str">
            <v>2SZ_LEG_H_A</v>
          </cell>
        </row>
        <row r="2301">
          <cell r="A2301" t="str">
            <v>3SZ_LEG_H_A</v>
          </cell>
        </row>
        <row r="2302">
          <cell r="A2302" t="str">
            <v>4SZ_LEG_H_A</v>
          </cell>
        </row>
        <row r="2303">
          <cell r="A2303" t="str">
            <v>1SZ_LEG_H_D</v>
          </cell>
        </row>
        <row r="2304">
          <cell r="A2304" t="str">
            <v>2PZ_LEG_H_D</v>
          </cell>
          <cell r="B2304" t="str">
            <v/>
          </cell>
        </row>
        <row r="2305">
          <cell r="A2305" t="str">
            <v>2SZ_LEG_H_D</v>
          </cell>
        </row>
        <row r="2306">
          <cell r="A2306" t="str">
            <v>3SZ_LEG_H_D</v>
          </cell>
        </row>
        <row r="2307">
          <cell r="A2307" t="str">
            <v>4SZ_LEG_H_D</v>
          </cell>
        </row>
        <row r="2308">
          <cell r="A2308" t="str">
            <v>1SZ_LEG_I_A</v>
          </cell>
        </row>
        <row r="2309">
          <cell r="A2309" t="str">
            <v>2PZ_LEG_I_A</v>
          </cell>
          <cell r="B2309" t="str">
            <v/>
          </cell>
        </row>
        <row r="2310">
          <cell r="A2310" t="str">
            <v>2SZ_LEG_I_A</v>
          </cell>
        </row>
        <row r="2311">
          <cell r="A2311" t="str">
            <v>3SZ_LEG_I_A</v>
          </cell>
        </row>
        <row r="2312">
          <cell r="A2312" t="str">
            <v>4SZ_LEG_I_A</v>
          </cell>
        </row>
        <row r="2313">
          <cell r="A2313" t="str">
            <v>1SZ_LEG_I_D</v>
          </cell>
        </row>
        <row r="2314">
          <cell r="A2314" t="str">
            <v>2PZ_LEG_I_D</v>
          </cell>
          <cell r="B2314" t="str">
            <v/>
          </cell>
        </row>
        <row r="2315">
          <cell r="A2315" t="str">
            <v>2SZ_LEG_I_D</v>
          </cell>
        </row>
        <row r="2316">
          <cell r="A2316" t="str">
            <v>3SZ_LEG_I_D</v>
          </cell>
        </row>
        <row r="2317">
          <cell r="A2317" t="str">
            <v>4SZ_LEG_I_D</v>
          </cell>
        </row>
        <row r="2318">
          <cell r="A2318" t="str">
            <v>1SZ_LEG_O_A</v>
          </cell>
        </row>
        <row r="2319">
          <cell r="A2319" t="str">
            <v>2PZ_LEG_O_A</v>
          </cell>
          <cell r="B2319" t="str">
            <v/>
          </cell>
        </row>
        <row r="2320">
          <cell r="A2320" t="str">
            <v>2SZ_LEG_O_A</v>
          </cell>
        </row>
        <row r="2321">
          <cell r="A2321" t="str">
            <v>3SZ_LEG_O_A</v>
          </cell>
        </row>
        <row r="2322">
          <cell r="A2322" t="str">
            <v>4SZ_LEG_O_A</v>
          </cell>
        </row>
        <row r="2323">
          <cell r="A2323" t="str">
            <v>1SZ_LEG_O_D</v>
          </cell>
        </row>
        <row r="2324">
          <cell r="A2324" t="str">
            <v>2PZ_LEG_O_D</v>
          </cell>
          <cell r="B2324" t="str">
            <v/>
          </cell>
        </row>
        <row r="2325">
          <cell r="A2325" t="str">
            <v>2SZ_LEG_O_D</v>
          </cell>
        </row>
        <row r="2326">
          <cell r="A2326" t="str">
            <v>3SZ_LEG_O_D</v>
          </cell>
        </row>
        <row r="2327">
          <cell r="A2327" t="str">
            <v>4SZ_LEG_O_D</v>
          </cell>
        </row>
        <row r="2328">
          <cell r="A2328" t="str">
            <v>1SZ_LEG_W_A</v>
          </cell>
        </row>
        <row r="2329">
          <cell r="A2329" t="str">
            <v>2PZ_LEG_W_A</v>
          </cell>
          <cell r="B2329" t="str">
            <v/>
          </cell>
        </row>
        <row r="2330">
          <cell r="A2330" t="str">
            <v>2SZ_LEG_W_A</v>
          </cell>
        </row>
        <row r="2331">
          <cell r="A2331" t="str">
            <v>3SZ_LEG_W_A</v>
          </cell>
        </row>
        <row r="2332">
          <cell r="A2332" t="str">
            <v>4SZ_LEG_W_A</v>
          </cell>
        </row>
        <row r="2333">
          <cell r="A2333" t="str">
            <v>1SZ_LEG_W_B</v>
          </cell>
        </row>
        <row r="2334">
          <cell r="A2334" t="str">
            <v>2PZ_LEG_W_B</v>
          </cell>
          <cell r="B2334" t="str">
            <v/>
          </cell>
        </row>
        <row r="2335">
          <cell r="A2335" t="str">
            <v>2SZ_LEG_W_B</v>
          </cell>
        </row>
        <row r="2336">
          <cell r="A2336" t="str">
            <v>3SZ_LEG_W_B</v>
          </cell>
        </row>
        <row r="2337">
          <cell r="A2337" t="str">
            <v>1SZ_LEG_W_C</v>
          </cell>
        </row>
        <row r="2338">
          <cell r="A2338" t="str">
            <v>2PZ_LEG_W_C</v>
          </cell>
          <cell r="B2338" t="str">
            <v/>
          </cell>
        </row>
        <row r="2339">
          <cell r="A2339" t="str">
            <v>2SZ_LEG_W_C</v>
          </cell>
        </row>
        <row r="2340">
          <cell r="A2340" t="str">
            <v>3SZ_LEG_W_C</v>
          </cell>
        </row>
        <row r="2341">
          <cell r="A2341" t="str">
            <v>4SZ_LEG_W_C</v>
          </cell>
        </row>
        <row r="2342">
          <cell r="A2342" t="str">
            <v>1SZ_LEG_W_D</v>
          </cell>
        </row>
        <row r="2343">
          <cell r="A2343" t="str">
            <v>2PZ_LEG_W_D</v>
          </cell>
          <cell r="B2343" t="str">
            <v/>
          </cell>
        </row>
        <row r="2344">
          <cell r="A2344" t="str">
            <v>2SZ_LEG_W_D</v>
          </cell>
        </row>
        <row r="2345">
          <cell r="A2345" t="str">
            <v>3SZ_LEG_W_D</v>
          </cell>
        </row>
        <row r="2346">
          <cell r="A2346" t="str">
            <v>4SZ_LEG_W_D</v>
          </cell>
        </row>
        <row r="2347">
          <cell r="A2347" t="str">
            <v>1SZ_LEG_W_E</v>
          </cell>
        </row>
        <row r="2348">
          <cell r="A2348" t="str">
            <v>2PZ_LEG_W_E</v>
          </cell>
          <cell r="B2348" t="str">
            <v/>
          </cell>
        </row>
        <row r="2349">
          <cell r="A2349" t="str">
            <v>2SZ_LEG_W_E</v>
          </cell>
        </row>
        <row r="2350">
          <cell r="A2350" t="str">
            <v>3SZ_LEG_W_E</v>
          </cell>
        </row>
        <row r="2351">
          <cell r="A2351" t="str">
            <v>4SZ_LEG_W_E</v>
          </cell>
        </row>
        <row r="2352">
          <cell r="A2352" t="str">
            <v>1SZ_LEG_W_F</v>
          </cell>
        </row>
        <row r="2353">
          <cell r="A2353" t="str">
            <v>2PZ_LEG_W_F</v>
          </cell>
          <cell r="B2353" t="str">
            <v/>
          </cell>
        </row>
        <row r="2354">
          <cell r="A2354" t="str">
            <v>2SZ_LEG_W_F</v>
          </cell>
        </row>
        <row r="2355">
          <cell r="A2355" t="str">
            <v>3SZ_LEG_W_F</v>
          </cell>
        </row>
        <row r="2356">
          <cell r="A2356" t="str">
            <v>4SZ_LEG_W_F</v>
          </cell>
        </row>
        <row r="2357">
          <cell r="A2357" t="str">
            <v>1SZ/LEP1.53930L</v>
          </cell>
        </row>
        <row r="2358">
          <cell r="A2358" t="str">
            <v>2PZ/LEP1.53930L</v>
          </cell>
          <cell r="B2358" t="str">
            <v/>
          </cell>
        </row>
        <row r="2359">
          <cell r="A2359" t="str">
            <v>2SZ/LEP1.53930L</v>
          </cell>
        </row>
        <row r="2360">
          <cell r="A2360" t="str">
            <v>3SZ/LEP1.53930L</v>
          </cell>
        </row>
        <row r="2361">
          <cell r="A2361" t="str">
            <v>4SZ/LEP1.53930L</v>
          </cell>
        </row>
        <row r="2362">
          <cell r="A2362" t="str">
            <v>1SZ/LEP1.53930R</v>
          </cell>
        </row>
        <row r="2363">
          <cell r="A2363" t="str">
            <v>2PZ/LEP1.53930R</v>
          </cell>
          <cell r="B2363" t="str">
            <v/>
          </cell>
        </row>
        <row r="2364">
          <cell r="A2364" t="str">
            <v>2SZ/LEP1.53930R</v>
          </cell>
        </row>
        <row r="2365">
          <cell r="A2365" t="str">
            <v>3SZ/LEP1.53930R</v>
          </cell>
        </row>
        <row r="2366">
          <cell r="A2366" t="str">
            <v>4SZ/LEP1.53930R</v>
          </cell>
        </row>
        <row r="2367">
          <cell r="A2367" t="str">
            <v>1SZ/LEP1.54130L</v>
          </cell>
        </row>
        <row r="2368">
          <cell r="A2368" t="str">
            <v>2PZ/LEP1.54130L</v>
          </cell>
          <cell r="B2368" t="str">
            <v/>
          </cell>
        </row>
        <row r="2369">
          <cell r="A2369" t="str">
            <v>2SZ/LEP1.54130L</v>
          </cell>
        </row>
        <row r="2370">
          <cell r="A2370" t="str">
            <v>3SZ/LEP1.54130L</v>
          </cell>
        </row>
        <row r="2371">
          <cell r="A2371" t="str">
            <v>4SZ/LEP1.54130L</v>
          </cell>
        </row>
        <row r="2372">
          <cell r="A2372" t="str">
            <v>1SZ/LEP1.54130R</v>
          </cell>
        </row>
        <row r="2373">
          <cell r="A2373" t="str">
            <v>2PZ/LEP1.54130R</v>
          </cell>
          <cell r="B2373" t="str">
            <v/>
          </cell>
        </row>
        <row r="2374">
          <cell r="A2374" t="str">
            <v>2SZ/LEP1.54130R</v>
          </cell>
        </row>
        <row r="2375">
          <cell r="A2375" t="str">
            <v>3SZ/LEP1.54130R</v>
          </cell>
        </row>
        <row r="2376">
          <cell r="A2376" t="str">
            <v>4SZ/LEP1.54130R</v>
          </cell>
        </row>
        <row r="2377">
          <cell r="A2377" t="str">
            <v>1SZ/LEP33930L</v>
          </cell>
        </row>
        <row r="2378">
          <cell r="A2378" t="str">
            <v>2PZ/LEP33930L</v>
          </cell>
          <cell r="B2378" t="str">
            <v/>
          </cell>
        </row>
        <row r="2379">
          <cell r="A2379" t="str">
            <v>2SZ/LEP33930L</v>
          </cell>
        </row>
        <row r="2380">
          <cell r="A2380" t="str">
            <v>3SZ/LEP33930L</v>
          </cell>
        </row>
        <row r="2381">
          <cell r="A2381" t="str">
            <v>4SZ/LEP33930L</v>
          </cell>
        </row>
        <row r="2382">
          <cell r="A2382" t="str">
            <v>1SZ/LEP33930R</v>
          </cell>
        </row>
        <row r="2383">
          <cell r="A2383" t="str">
            <v>2PZ/LEP33930R</v>
          </cell>
          <cell r="B2383" t="str">
            <v/>
          </cell>
        </row>
        <row r="2384">
          <cell r="A2384" t="str">
            <v>2SZ/LEP33930R</v>
          </cell>
        </row>
        <row r="2385">
          <cell r="A2385" t="str">
            <v>3SZ/LEP33930R</v>
          </cell>
        </row>
        <row r="2386">
          <cell r="A2386" t="str">
            <v>4SZ/LEP33930R</v>
          </cell>
        </row>
        <row r="2387">
          <cell r="A2387" t="str">
            <v>1SZ/LEP34130L</v>
          </cell>
        </row>
        <row r="2388">
          <cell r="A2388" t="str">
            <v>2PZ/LEP34130L</v>
          </cell>
          <cell r="B2388" t="str">
            <v/>
          </cell>
        </row>
        <row r="2389">
          <cell r="A2389" t="str">
            <v>2SZ/LEP34130L</v>
          </cell>
        </row>
        <row r="2390">
          <cell r="A2390" t="str">
            <v>3SZ/LEP34130L</v>
          </cell>
        </row>
        <row r="2391">
          <cell r="A2391" t="str">
            <v>4SZ/LEP34130L</v>
          </cell>
        </row>
        <row r="2392">
          <cell r="A2392" t="str">
            <v>1SZ/LEP34130R</v>
          </cell>
        </row>
        <row r="2393">
          <cell r="A2393" t="str">
            <v>2PZ/LEP34130R</v>
          </cell>
          <cell r="B2393" t="str">
            <v/>
          </cell>
        </row>
        <row r="2394">
          <cell r="A2394" t="str">
            <v>2SZ/LEP34130R</v>
          </cell>
        </row>
        <row r="2395">
          <cell r="A2395" t="str">
            <v>3SZ/LEP34130R</v>
          </cell>
        </row>
        <row r="2396">
          <cell r="A2396" t="str">
            <v>4SZ/LEP34130R</v>
          </cell>
        </row>
        <row r="2397">
          <cell r="A2397" t="str">
            <v>1SZ/LEP394-30L</v>
          </cell>
        </row>
        <row r="2398">
          <cell r="A2398" t="str">
            <v>2PZ/LEP394-30L</v>
          </cell>
          <cell r="B2398" t="str">
            <v/>
          </cell>
        </row>
        <row r="2399">
          <cell r="A2399" t="str">
            <v>2SZ/LEP394-30L</v>
          </cell>
        </row>
        <row r="2400">
          <cell r="A2400" t="str">
            <v>3SZ/LEP394-30L</v>
          </cell>
        </row>
        <row r="2401">
          <cell r="A2401" t="str">
            <v>4SZ/LEP394-30L</v>
          </cell>
        </row>
        <row r="2402">
          <cell r="A2402" t="str">
            <v>1SZ/LEP394-30R</v>
          </cell>
        </row>
        <row r="2403">
          <cell r="A2403" t="str">
            <v>2PZ/LEP394-30R</v>
          </cell>
          <cell r="B2403" t="str">
            <v/>
          </cell>
        </row>
        <row r="2404">
          <cell r="A2404" t="str">
            <v>2SZ/LEP394-30R</v>
          </cell>
        </row>
        <row r="2405">
          <cell r="A2405" t="str">
            <v>3SZ/LEP394-30R</v>
          </cell>
        </row>
        <row r="2406">
          <cell r="A2406" t="str">
            <v>4SZ/LEP394-30R</v>
          </cell>
        </row>
        <row r="2407">
          <cell r="A2407" t="str">
            <v>1SZ/LSH3624250</v>
          </cell>
        </row>
        <row r="2408">
          <cell r="A2408" t="str">
            <v>2PZ/LSH3624250</v>
          </cell>
          <cell r="B2408" t="str">
            <v/>
          </cell>
        </row>
        <row r="2409">
          <cell r="A2409" t="str">
            <v>2SZ/LSH3624250</v>
          </cell>
        </row>
        <row r="2410">
          <cell r="A2410" t="str">
            <v>3SZ/LSH3624250</v>
          </cell>
        </row>
        <row r="2411">
          <cell r="A2411" t="str">
            <v>4SZ/LSH3624250</v>
          </cell>
        </row>
        <row r="2412">
          <cell r="A2412" t="str">
            <v>1SZ/LSH3630250</v>
          </cell>
        </row>
        <row r="2413">
          <cell r="A2413" t="str">
            <v>2PZ/LSH3630250</v>
          </cell>
          <cell r="B2413" t="str">
            <v/>
          </cell>
        </row>
        <row r="2414">
          <cell r="A2414" t="str">
            <v>2SZ/LSH3630250</v>
          </cell>
        </row>
        <row r="2415">
          <cell r="A2415" t="str">
            <v>3SZ/LSH3630250</v>
          </cell>
        </row>
        <row r="2416">
          <cell r="A2416" t="str">
            <v>4SZ/LSH3630250</v>
          </cell>
        </row>
        <row r="2417">
          <cell r="A2417" t="str">
            <v>1SZ/LWOS212518U</v>
          </cell>
        </row>
        <row r="2418">
          <cell r="A2418" t="str">
            <v>2PZ/LWOS212518U</v>
          </cell>
          <cell r="B2418" t="str">
            <v/>
          </cell>
        </row>
        <row r="2419">
          <cell r="A2419" t="str">
            <v>2SZ/LWOS212518U</v>
          </cell>
        </row>
        <row r="2420">
          <cell r="A2420" t="str">
            <v>3SZ/LWOS212518U</v>
          </cell>
        </row>
        <row r="2421">
          <cell r="A2421" t="str">
            <v>4SZ/LWOS212518U</v>
          </cell>
        </row>
        <row r="2422">
          <cell r="A2422" t="str">
            <v>1SZ/LWOS301530U</v>
          </cell>
        </row>
        <row r="2423">
          <cell r="A2423" t="str">
            <v>2PZ/LWOS301530U</v>
          </cell>
          <cell r="B2423" t="str">
            <v/>
          </cell>
        </row>
        <row r="2424">
          <cell r="A2424" t="str">
            <v>2SZ/LWOS301530U</v>
          </cell>
        </row>
        <row r="2425">
          <cell r="A2425" t="str">
            <v>3SZ/LWOS301530U</v>
          </cell>
        </row>
        <row r="2426">
          <cell r="A2426" t="str">
            <v>4SZ/LWOS301530U</v>
          </cell>
        </row>
        <row r="2427">
          <cell r="A2427" t="str">
            <v>1SZ/LWOS302130U</v>
          </cell>
        </row>
        <row r="2428">
          <cell r="A2428" t="str">
            <v>2PZ/LWOS302130U</v>
          </cell>
          <cell r="B2428" t="str">
            <v/>
          </cell>
        </row>
        <row r="2429">
          <cell r="A2429" t="str">
            <v>2SZ/LWOS302130U</v>
          </cell>
        </row>
        <row r="2430">
          <cell r="A2430" t="str">
            <v>3SZ/LWOS302130U</v>
          </cell>
        </row>
        <row r="2431">
          <cell r="A2431" t="str">
            <v>4SZ/LWOS302130U</v>
          </cell>
        </row>
        <row r="2432">
          <cell r="A2432" t="str">
            <v>1SZ/LWOS331530U</v>
          </cell>
        </row>
        <row r="2433">
          <cell r="A2433" t="str">
            <v>2PZ/LWOS331530U</v>
          </cell>
          <cell r="B2433" t="str">
            <v/>
          </cell>
        </row>
        <row r="2434">
          <cell r="A2434" t="str">
            <v>2SZ/LWOS331530U</v>
          </cell>
        </row>
        <row r="2435">
          <cell r="A2435" t="str">
            <v>3SZ/LWOS331530U</v>
          </cell>
        </row>
        <row r="2436">
          <cell r="A2436" t="str">
            <v>4SZ/LWOS331530U</v>
          </cell>
        </row>
        <row r="2437">
          <cell r="A2437" t="str">
            <v>1SZ/LWOS332130U</v>
          </cell>
        </row>
        <row r="2438">
          <cell r="A2438" t="str">
            <v>2PZ/LWOS332130U</v>
          </cell>
          <cell r="B2438" t="str">
            <v/>
          </cell>
        </row>
        <row r="2439">
          <cell r="A2439" t="str">
            <v>2SZ/LWOS332130U</v>
          </cell>
        </row>
        <row r="2440">
          <cell r="A2440" t="str">
            <v>3SZ/LWOS332130U</v>
          </cell>
        </row>
        <row r="2441">
          <cell r="A2441" t="str">
            <v>4SZ/LWOS332130U</v>
          </cell>
        </row>
        <row r="2442">
          <cell r="A2442" t="str">
            <v>1SZ/LWWR1824</v>
          </cell>
        </row>
        <row r="2443">
          <cell r="A2443" t="str">
            <v>2PZ/LWWR1824</v>
          </cell>
          <cell r="B2443" t="str">
            <v/>
          </cell>
        </row>
        <row r="2444">
          <cell r="A2444" t="str">
            <v>2SZ/LWWR1824</v>
          </cell>
        </row>
        <row r="2445">
          <cell r="A2445" t="str">
            <v>3SZ/LWWR1824</v>
          </cell>
        </row>
        <row r="2446">
          <cell r="A2446" t="str">
            <v>4SZ/LWWR1824</v>
          </cell>
        </row>
        <row r="2447">
          <cell r="A2447" t="str">
            <v>1SZ/LWWR1836</v>
          </cell>
        </row>
        <row r="2448">
          <cell r="A2448" t="str">
            <v>2PZ/LWWR1836</v>
          </cell>
          <cell r="B2448" t="str">
            <v/>
          </cell>
        </row>
        <row r="2449">
          <cell r="A2449" t="str">
            <v>2SZ/LWWR1836</v>
          </cell>
        </row>
        <row r="2450">
          <cell r="A2450" t="str">
            <v>3SZ/LWWR1836</v>
          </cell>
        </row>
        <row r="2451">
          <cell r="A2451" t="str">
            <v>4SZ/LWWR1836</v>
          </cell>
        </row>
        <row r="2452">
          <cell r="A2452" t="str">
            <v>1SZ/LWWR2124</v>
          </cell>
        </row>
        <row r="2453">
          <cell r="A2453" t="str">
            <v>2PZ/LWWR2124</v>
          </cell>
          <cell r="B2453" t="str">
            <v/>
          </cell>
        </row>
        <row r="2454">
          <cell r="A2454" t="str">
            <v>2SZ/LWWR2124</v>
          </cell>
        </row>
        <row r="2455">
          <cell r="A2455" t="str">
            <v>3SZ/LWWR2124</v>
          </cell>
        </row>
        <row r="2456">
          <cell r="A2456" t="str">
            <v>4SZ/LWWR2124</v>
          </cell>
        </row>
        <row r="2457">
          <cell r="A2457" t="str">
            <v>1SZ/LWWR2424</v>
          </cell>
        </row>
        <row r="2458">
          <cell r="A2458" t="str">
            <v>2PZ/LWWR2424</v>
          </cell>
          <cell r="B2458" t="str">
            <v/>
          </cell>
        </row>
        <row r="2459">
          <cell r="A2459" t="str">
            <v>2SZ/LWWR2424</v>
          </cell>
        </row>
        <row r="2460">
          <cell r="A2460" t="str">
            <v>3SZ/LWWR2424</v>
          </cell>
        </row>
        <row r="2461">
          <cell r="A2461" t="str">
            <v>4SZ/LWWR2424</v>
          </cell>
        </row>
        <row r="2462">
          <cell r="A2462" t="str">
            <v>1SZ/LWWR3018</v>
          </cell>
        </row>
        <row r="2463">
          <cell r="A2463" t="str">
            <v>2PZ/LWWR3018</v>
          </cell>
          <cell r="B2463" t="str">
            <v/>
          </cell>
        </row>
        <row r="2464">
          <cell r="A2464" t="str">
            <v>2SZ/LWWR3018</v>
          </cell>
        </row>
        <row r="2465">
          <cell r="A2465" t="str">
            <v>3SZ/LWWR3018</v>
          </cell>
        </row>
        <row r="2466">
          <cell r="A2466" t="str">
            <v>4SZ/LWWR3018</v>
          </cell>
        </row>
        <row r="2467">
          <cell r="A2467" t="str">
            <v>1SZ/LWWR3024</v>
          </cell>
        </row>
        <row r="2468">
          <cell r="A2468" t="str">
            <v>2PZ/LWWR3024</v>
          </cell>
          <cell r="B2468" t="str">
            <v/>
          </cell>
        </row>
        <row r="2469">
          <cell r="A2469" t="str">
            <v>2SZ/LWWR3024</v>
          </cell>
        </row>
        <row r="2470">
          <cell r="A2470" t="str">
            <v>3SZ/LWWR3024</v>
          </cell>
        </row>
        <row r="2471">
          <cell r="A2471" t="str">
            <v>4SZ/LWWR3024</v>
          </cell>
        </row>
        <row r="2472">
          <cell r="A2472" t="str">
            <v>1SZ/LWWR3618</v>
          </cell>
        </row>
        <row r="2473">
          <cell r="A2473" t="str">
            <v>2PZ/LWWR3618</v>
          </cell>
          <cell r="B2473" t="str">
            <v/>
          </cell>
        </row>
        <row r="2474">
          <cell r="A2474" t="str">
            <v>2SZ/LWWR3618</v>
          </cell>
        </row>
        <row r="2475">
          <cell r="A2475" t="str">
            <v>3SZ/LWWR3618</v>
          </cell>
        </row>
        <row r="2476">
          <cell r="A2476" t="str">
            <v>4SZ/LWWR3618</v>
          </cell>
        </row>
        <row r="2477">
          <cell r="A2477" t="str">
            <v>1SZ/LWWR361824</v>
          </cell>
        </row>
        <row r="2478">
          <cell r="A2478" t="str">
            <v>2PZ/LWWR361824</v>
          </cell>
          <cell r="B2478" t="str">
            <v/>
          </cell>
        </row>
        <row r="2479">
          <cell r="A2479" t="str">
            <v>2SZ/LWWR361824</v>
          </cell>
        </row>
        <row r="2480">
          <cell r="A2480" t="str">
            <v>3SZ/LWWR361824</v>
          </cell>
        </row>
        <row r="2481">
          <cell r="A2481" t="str">
            <v>4SZ/LWWR361824</v>
          </cell>
        </row>
        <row r="2482">
          <cell r="A2482" t="str">
            <v>1SZ/LWWR3621</v>
          </cell>
        </row>
        <row r="2483">
          <cell r="A2483" t="str">
            <v>2PZ/LWWR3621</v>
          </cell>
          <cell r="B2483" t="str">
            <v/>
          </cell>
        </row>
        <row r="2484">
          <cell r="A2484" t="str">
            <v>2SZ/LWWR3621</v>
          </cell>
        </row>
        <row r="2485">
          <cell r="A2485" t="str">
            <v>3SZ/LWWR3621</v>
          </cell>
        </row>
        <row r="2486">
          <cell r="A2486" t="str">
            <v>4SZ/LWWR3621</v>
          </cell>
        </row>
        <row r="2487">
          <cell r="A2487" t="str">
            <v>1SZ/LWWR362124</v>
          </cell>
        </row>
        <row r="2488">
          <cell r="A2488" t="str">
            <v>2PZ/LWWR362124</v>
          </cell>
          <cell r="B2488" t="str">
            <v/>
          </cell>
        </row>
        <row r="2489">
          <cell r="A2489" t="str">
            <v>2SZ/LWWR362124</v>
          </cell>
        </row>
        <row r="2490">
          <cell r="A2490" t="str">
            <v>3SZ/LWWR362124</v>
          </cell>
        </row>
        <row r="2491">
          <cell r="A2491" t="str">
            <v>4SZ/LWWR362124</v>
          </cell>
        </row>
        <row r="2492">
          <cell r="A2492" t="str">
            <v>1SZ/LWWR3624</v>
          </cell>
        </row>
        <row r="2493">
          <cell r="A2493" t="str">
            <v>2PZ/LWWR3624</v>
          </cell>
          <cell r="B2493" t="str">
            <v/>
          </cell>
        </row>
        <row r="2494">
          <cell r="A2494" t="str">
            <v>2SZ/LWWR3624</v>
          </cell>
        </row>
        <row r="2495">
          <cell r="A2495" t="str">
            <v>3SZ/LWWR3624</v>
          </cell>
        </row>
        <row r="2496">
          <cell r="A2496" t="str">
            <v>4SZ/LWWR3624</v>
          </cell>
        </row>
        <row r="2497">
          <cell r="A2497" t="str">
            <v>1SZ/LWWR362424</v>
          </cell>
        </row>
        <row r="2498">
          <cell r="A2498" t="str">
            <v>2PZ/LWWR362424</v>
          </cell>
          <cell r="B2498" t="str">
            <v/>
          </cell>
        </row>
        <row r="2499">
          <cell r="A2499" t="str">
            <v>2SZ/LWWR362424</v>
          </cell>
        </row>
        <row r="2500">
          <cell r="A2500" t="str">
            <v>3SZ/LWWR362424</v>
          </cell>
        </row>
        <row r="2501">
          <cell r="A2501" t="str">
            <v>4SZ/LWWR362424</v>
          </cell>
        </row>
        <row r="2502">
          <cell r="A2502" t="str">
            <v>1SZ/LWWR3918</v>
          </cell>
        </row>
        <row r="2503">
          <cell r="A2503" t="str">
            <v>2PZ/LWWR3918</v>
          </cell>
          <cell r="B2503" t="str">
            <v/>
          </cell>
        </row>
        <row r="2504">
          <cell r="A2504" t="str">
            <v>2SZ/LWWR3918</v>
          </cell>
        </row>
        <row r="2505">
          <cell r="A2505" t="str">
            <v>3SZ/LWWR3918</v>
          </cell>
        </row>
        <row r="2506">
          <cell r="A2506" t="str">
            <v>4SZ/LWWR3918</v>
          </cell>
        </row>
        <row r="2507">
          <cell r="A2507" t="str">
            <v>1SZ/LWWR391824</v>
          </cell>
        </row>
        <row r="2508">
          <cell r="A2508" t="str">
            <v>2PZ/LWWR391824</v>
          </cell>
          <cell r="B2508" t="str">
            <v/>
          </cell>
        </row>
        <row r="2509">
          <cell r="A2509" t="str">
            <v>2SZ/LWWR391824</v>
          </cell>
        </row>
        <row r="2510">
          <cell r="A2510" t="str">
            <v>3SZ/LWWR391824</v>
          </cell>
        </row>
        <row r="2511">
          <cell r="A2511" t="str">
            <v>4SZ/LWWR391824</v>
          </cell>
        </row>
        <row r="2512">
          <cell r="A2512" t="str">
            <v>1SZ/LWWR3921</v>
          </cell>
        </row>
        <row r="2513">
          <cell r="A2513" t="str">
            <v>2PZ/LWWR3921</v>
          </cell>
          <cell r="B2513" t="str">
            <v/>
          </cell>
        </row>
        <row r="2514">
          <cell r="A2514" t="str">
            <v>2SZ/LWWR3921</v>
          </cell>
        </row>
        <row r="2515">
          <cell r="A2515" t="str">
            <v>3SZ/LWWR3921</v>
          </cell>
        </row>
        <row r="2516">
          <cell r="A2516" t="str">
            <v>4SZ/LWWR3921</v>
          </cell>
        </row>
        <row r="2517">
          <cell r="A2517" t="str">
            <v>1SZ/LWWR392124</v>
          </cell>
        </row>
        <row r="2518">
          <cell r="A2518" t="str">
            <v>2PZ/LWWR392124</v>
          </cell>
          <cell r="B2518" t="str">
            <v/>
          </cell>
        </row>
        <row r="2519">
          <cell r="A2519" t="str">
            <v>2SZ/LWWR392124</v>
          </cell>
        </row>
        <row r="2520">
          <cell r="A2520" t="str">
            <v>3SZ/LWWR392124</v>
          </cell>
        </row>
        <row r="2521">
          <cell r="A2521" t="str">
            <v>4SZ/LWWR392124</v>
          </cell>
        </row>
        <row r="2522">
          <cell r="A2522" t="str">
            <v>1SZ/LWWR3924</v>
          </cell>
        </row>
        <row r="2523">
          <cell r="A2523" t="str">
            <v>2PZ/LWWR3924</v>
          </cell>
          <cell r="B2523" t="str">
            <v/>
          </cell>
        </row>
        <row r="2524">
          <cell r="A2524" t="str">
            <v>2SZ/LWWR3924</v>
          </cell>
        </row>
        <row r="2525">
          <cell r="A2525" t="str">
            <v>3SZ/LWWR3924</v>
          </cell>
        </row>
        <row r="2526">
          <cell r="A2526" t="str">
            <v>4SZ/LWWR3924</v>
          </cell>
        </row>
        <row r="2527">
          <cell r="A2527" t="str">
            <v>1SZ/LWWR392424</v>
          </cell>
        </row>
        <row r="2528">
          <cell r="A2528" t="str">
            <v>2PZ/LWWR392424</v>
          </cell>
          <cell r="B2528" t="str">
            <v/>
          </cell>
        </row>
        <row r="2529">
          <cell r="A2529" t="str">
            <v>2SZ/LWWR392424</v>
          </cell>
        </row>
        <row r="2530">
          <cell r="A2530" t="str">
            <v>3SZ/LWWR392424</v>
          </cell>
        </row>
        <row r="2531">
          <cell r="A2531" t="str">
            <v>4SZ/LWWR392424</v>
          </cell>
        </row>
        <row r="2532">
          <cell r="A2532" t="str">
            <v>1SZ/LWWR4224</v>
          </cell>
        </row>
        <row r="2533">
          <cell r="A2533" t="str">
            <v>2PZ/LWWR4224</v>
          </cell>
          <cell r="B2533" t="str">
            <v/>
          </cell>
        </row>
        <row r="2534">
          <cell r="A2534" t="str">
            <v>2SZ/LWWR4224</v>
          </cell>
        </row>
        <row r="2535">
          <cell r="A2535" t="str">
            <v>3SZ/LWWR4224</v>
          </cell>
        </row>
        <row r="2536">
          <cell r="A2536" t="str">
            <v>4SZ/LWWR4224</v>
          </cell>
        </row>
        <row r="2537">
          <cell r="A2537" t="str">
            <v>1SZ/MD3095-18B</v>
          </cell>
        </row>
        <row r="2538">
          <cell r="A2538" t="str">
            <v>2PZ/MD3095-18B</v>
          </cell>
          <cell r="B2538" t="str">
            <v/>
          </cell>
        </row>
        <row r="2539">
          <cell r="A2539" t="str">
            <v>2SZ/MD3095-18B</v>
          </cell>
        </row>
        <row r="2540">
          <cell r="A2540" t="str">
            <v>3SZ/MD3095-18B</v>
          </cell>
        </row>
        <row r="2541">
          <cell r="A2541" t="str">
            <v>4SZ/MD3095-18B</v>
          </cell>
        </row>
        <row r="2542">
          <cell r="A2542" t="str">
            <v>1SZ/MICSHF70</v>
          </cell>
        </row>
        <row r="2543">
          <cell r="A2543" t="str">
            <v>2PZ/MICSHF70</v>
          </cell>
          <cell r="B2543" t="str">
            <v/>
          </cell>
        </row>
        <row r="2544">
          <cell r="A2544" t="str">
            <v>2SZ/MICSHF70</v>
          </cell>
        </row>
        <row r="2545">
          <cell r="A2545" t="str">
            <v>3SZ/MICSHF70</v>
          </cell>
        </row>
        <row r="2546">
          <cell r="A2546" t="str">
            <v>4SZ/MICSHF70</v>
          </cell>
        </row>
        <row r="2547">
          <cell r="A2547" t="str">
            <v>1SZ/MIR1836C</v>
          </cell>
        </row>
        <row r="2548">
          <cell r="A2548" t="str">
            <v>2PZ/MIR1836C</v>
          </cell>
          <cell r="B2548" t="str">
            <v/>
          </cell>
        </row>
        <row r="2549">
          <cell r="A2549" t="str">
            <v>2SZ/MIR1836C</v>
          </cell>
        </row>
        <row r="2550">
          <cell r="A2550" t="str">
            <v>3SZ/MIR1836C</v>
          </cell>
        </row>
        <row r="2551">
          <cell r="A2551" t="str">
            <v>4SZ/MIR1836C</v>
          </cell>
        </row>
        <row r="2552">
          <cell r="A2552" t="str">
            <v>1SZ/MIR1836F</v>
          </cell>
        </row>
        <row r="2553">
          <cell r="A2553" t="str">
            <v>2PZ/MIR1836F</v>
          </cell>
          <cell r="B2553" t="str">
            <v/>
          </cell>
        </row>
        <row r="2554">
          <cell r="A2554" t="str">
            <v>2SZ/MIR1836F</v>
          </cell>
        </row>
        <row r="2555">
          <cell r="A2555" t="str">
            <v>3SZ/MIR1836F</v>
          </cell>
        </row>
        <row r="2556">
          <cell r="A2556" t="str">
            <v>4SZ/MIR1836F</v>
          </cell>
        </row>
        <row r="2557">
          <cell r="A2557" t="str">
            <v>1SZ/MIR1836S</v>
          </cell>
        </row>
        <row r="2558">
          <cell r="A2558" t="str">
            <v>2PZ/MIR1836S</v>
          </cell>
          <cell r="B2558" t="str">
            <v/>
          </cell>
        </row>
        <row r="2559">
          <cell r="A2559" t="str">
            <v>2SZ/MIR1836S</v>
          </cell>
        </row>
        <row r="2560">
          <cell r="A2560" t="str">
            <v>3SZ/MIR1836S</v>
          </cell>
        </row>
        <row r="2561">
          <cell r="A2561" t="str">
            <v>4SZ/MIR1836S</v>
          </cell>
        </row>
        <row r="2562">
          <cell r="A2562" t="str">
            <v>1SZ/MIR1836T</v>
          </cell>
        </row>
        <row r="2563">
          <cell r="A2563" t="str">
            <v>2PZ/MIR1836T</v>
          </cell>
          <cell r="B2563" t="str">
            <v/>
          </cell>
        </row>
        <row r="2564">
          <cell r="A2564" t="str">
            <v>2SZ/MIR1836T</v>
          </cell>
        </row>
        <row r="2565">
          <cell r="A2565" t="str">
            <v>3SZ/MIR1836T</v>
          </cell>
        </row>
        <row r="2566">
          <cell r="A2566" t="str">
            <v>4SZ/MIR1836T</v>
          </cell>
        </row>
        <row r="2567">
          <cell r="A2567" t="str">
            <v>1SZ/MIR2136C</v>
          </cell>
        </row>
        <row r="2568">
          <cell r="A2568" t="str">
            <v>2PZ/MIR2136C</v>
          </cell>
          <cell r="B2568" t="str">
            <v/>
          </cell>
        </row>
        <row r="2569">
          <cell r="A2569" t="str">
            <v>2SZ/MIR2136C</v>
          </cell>
        </row>
        <row r="2570">
          <cell r="A2570" t="str">
            <v>3SZ/MIR2136C</v>
          </cell>
        </row>
        <row r="2571">
          <cell r="A2571" t="str">
            <v>4SZ/MIR2136C</v>
          </cell>
        </row>
        <row r="2572">
          <cell r="A2572" t="str">
            <v>1SZ/MIR2136F</v>
          </cell>
        </row>
        <row r="2573">
          <cell r="A2573" t="str">
            <v>2PZ/MIR2136F</v>
          </cell>
          <cell r="B2573" t="str">
            <v/>
          </cell>
        </row>
        <row r="2574">
          <cell r="A2574" t="str">
            <v>2SZ/MIR2136F</v>
          </cell>
        </row>
        <row r="2575">
          <cell r="A2575" t="str">
            <v>3SZ/MIR2136F</v>
          </cell>
        </row>
        <row r="2576">
          <cell r="A2576" t="str">
            <v>4SZ/MIR2136F</v>
          </cell>
        </row>
        <row r="2577">
          <cell r="A2577" t="str">
            <v>1SZ/MIR2136S</v>
          </cell>
        </row>
        <row r="2578">
          <cell r="A2578" t="str">
            <v>2PZ/MIR2136S</v>
          </cell>
          <cell r="B2578" t="str">
            <v/>
          </cell>
        </row>
        <row r="2579">
          <cell r="A2579" t="str">
            <v>2SZ/MIR2136S</v>
          </cell>
        </row>
        <row r="2580">
          <cell r="A2580" t="str">
            <v>3SZ/MIR2136S</v>
          </cell>
        </row>
        <row r="2581">
          <cell r="A2581" t="str">
            <v>4SZ/MIR2136S</v>
          </cell>
        </row>
        <row r="2582">
          <cell r="A2582" t="str">
            <v>1SZ/MIR2136T</v>
          </cell>
        </row>
        <row r="2583">
          <cell r="A2583" t="str">
            <v>2PZ/MIR2136T</v>
          </cell>
          <cell r="B2583" t="str">
            <v/>
          </cell>
        </row>
        <row r="2584">
          <cell r="A2584" t="str">
            <v>2SZ/MIR2136T</v>
          </cell>
        </row>
        <row r="2585">
          <cell r="A2585" t="str">
            <v>3SZ/MIR2136T</v>
          </cell>
        </row>
        <row r="2586">
          <cell r="A2586" t="str">
            <v>4SZ/MIR2136T</v>
          </cell>
        </row>
        <row r="2587">
          <cell r="A2587" t="str">
            <v>1SZ/MIR2436C</v>
          </cell>
        </row>
        <row r="2588">
          <cell r="A2588" t="str">
            <v>2PZ/MIR2436C</v>
          </cell>
          <cell r="B2588" t="str">
            <v/>
          </cell>
        </row>
        <row r="2589">
          <cell r="A2589" t="str">
            <v>2SZ/MIR2436C</v>
          </cell>
        </row>
        <row r="2590">
          <cell r="A2590" t="str">
            <v>3SZ/MIR2436C</v>
          </cell>
        </row>
        <row r="2591">
          <cell r="A2591" t="str">
            <v>4SZ/MIR2436C</v>
          </cell>
        </row>
        <row r="2592">
          <cell r="A2592" t="str">
            <v>1SZ/MIR2436F</v>
          </cell>
        </row>
        <row r="2593">
          <cell r="A2593" t="str">
            <v>2PZ/MIR2436F</v>
          </cell>
          <cell r="B2593" t="str">
            <v/>
          </cell>
        </row>
        <row r="2594">
          <cell r="A2594" t="str">
            <v>2SZ/MIR2436F</v>
          </cell>
        </row>
        <row r="2595">
          <cell r="A2595" t="str">
            <v>3SZ/MIR2436F</v>
          </cell>
        </row>
        <row r="2596">
          <cell r="A2596" t="str">
            <v>4SZ/MIR2436F</v>
          </cell>
        </row>
        <row r="2597">
          <cell r="A2597" t="str">
            <v>1SZ/MIR2436S</v>
          </cell>
        </row>
        <row r="2598">
          <cell r="A2598" t="str">
            <v>2PZ/MIR2436S</v>
          </cell>
          <cell r="B2598" t="str">
            <v/>
          </cell>
        </row>
        <row r="2599">
          <cell r="A2599" t="str">
            <v>2SZ/MIR2436S</v>
          </cell>
        </row>
        <row r="2600">
          <cell r="A2600" t="str">
            <v>3SZ/MIR2436S</v>
          </cell>
        </row>
        <row r="2601">
          <cell r="A2601" t="str">
            <v>4SZ/MIR2436S</v>
          </cell>
        </row>
        <row r="2602">
          <cell r="A2602" t="str">
            <v>1SZ/MIR2436T</v>
          </cell>
        </row>
        <row r="2603">
          <cell r="A2603" t="str">
            <v>2PZ/MIR2436T</v>
          </cell>
          <cell r="B2603" t="str">
            <v/>
          </cell>
        </row>
        <row r="2604">
          <cell r="A2604" t="str">
            <v>2SZ/MIR2436T</v>
          </cell>
        </row>
        <row r="2605">
          <cell r="A2605" t="str">
            <v>3SZ/MIR2436T</v>
          </cell>
        </row>
        <row r="2606">
          <cell r="A2606" t="str">
            <v>4SZ/MIR2436T</v>
          </cell>
        </row>
        <row r="2607">
          <cell r="A2607" t="str">
            <v>1SZ/MIR2736C</v>
          </cell>
        </row>
        <row r="2608">
          <cell r="A2608" t="str">
            <v>2PZ/MIR2736C</v>
          </cell>
          <cell r="B2608" t="str">
            <v/>
          </cell>
        </row>
        <row r="2609">
          <cell r="A2609" t="str">
            <v>2SZ/MIR2736C</v>
          </cell>
        </row>
        <row r="2610">
          <cell r="A2610" t="str">
            <v>3SZ/MIR2736C</v>
          </cell>
        </row>
        <row r="2611">
          <cell r="A2611" t="str">
            <v>4SZ/MIR2736C</v>
          </cell>
        </row>
        <row r="2612">
          <cell r="A2612" t="str">
            <v>1SZ/MIR2736F</v>
          </cell>
        </row>
        <row r="2613">
          <cell r="A2613" t="str">
            <v>2PZ/MIR2736F</v>
          </cell>
          <cell r="B2613" t="str">
            <v/>
          </cell>
        </row>
        <row r="2614">
          <cell r="A2614" t="str">
            <v>2SZ/MIR2736F</v>
          </cell>
        </row>
        <row r="2615">
          <cell r="A2615" t="str">
            <v>3SZ/MIR2736F</v>
          </cell>
        </row>
        <row r="2616">
          <cell r="A2616" t="str">
            <v>4SZ/MIR2736F</v>
          </cell>
        </row>
        <row r="2617">
          <cell r="A2617" t="str">
            <v>1SZ/MIR2736S</v>
          </cell>
        </row>
        <row r="2618">
          <cell r="A2618" t="str">
            <v>2PZ/MIR2736S</v>
          </cell>
          <cell r="B2618" t="str">
            <v/>
          </cell>
        </row>
        <row r="2619">
          <cell r="A2619" t="str">
            <v>2SZ/MIR2736S</v>
          </cell>
        </row>
        <row r="2620">
          <cell r="A2620" t="str">
            <v>3SZ/MIR2736S</v>
          </cell>
        </row>
        <row r="2621">
          <cell r="A2621" t="str">
            <v>4SZ/MIR2736S</v>
          </cell>
        </row>
        <row r="2622">
          <cell r="A2622" t="str">
            <v>1SZ/MIR2736T</v>
          </cell>
        </row>
        <row r="2623">
          <cell r="A2623" t="str">
            <v>2PZ/MIR2736T</v>
          </cell>
          <cell r="B2623" t="str">
            <v/>
          </cell>
        </row>
        <row r="2624">
          <cell r="A2624" t="str">
            <v>2SZ/MIR2736T</v>
          </cell>
        </row>
        <row r="2625">
          <cell r="A2625" t="str">
            <v>3SZ/MIR2736T</v>
          </cell>
        </row>
        <row r="2626">
          <cell r="A2626" t="str">
            <v>4SZ/MIR2736T</v>
          </cell>
        </row>
        <row r="2627">
          <cell r="A2627" t="str">
            <v>1SZ/MIR3036C</v>
          </cell>
        </row>
        <row r="2628">
          <cell r="A2628" t="str">
            <v>2PZ/MIR3036C</v>
          </cell>
          <cell r="B2628" t="str">
            <v/>
          </cell>
        </row>
        <row r="2629">
          <cell r="A2629" t="str">
            <v>2SZ/MIR3036C</v>
          </cell>
        </row>
        <row r="2630">
          <cell r="A2630" t="str">
            <v>3SZ/MIR3036C</v>
          </cell>
        </row>
        <row r="2631">
          <cell r="A2631" t="str">
            <v>4SZ/MIR3036C</v>
          </cell>
        </row>
        <row r="2632">
          <cell r="A2632" t="str">
            <v>1SZ/MIR3036F</v>
          </cell>
        </row>
        <row r="2633">
          <cell r="A2633" t="str">
            <v>2PZ/MIR3036F</v>
          </cell>
          <cell r="B2633" t="str">
            <v/>
          </cell>
        </row>
        <row r="2634">
          <cell r="A2634" t="str">
            <v>2SZ/MIR3036F</v>
          </cell>
        </row>
        <row r="2635">
          <cell r="A2635" t="str">
            <v>3SZ/MIR3036F</v>
          </cell>
        </row>
        <row r="2636">
          <cell r="A2636" t="str">
            <v>4SZ/MIR3036F</v>
          </cell>
        </row>
        <row r="2637">
          <cell r="A2637" t="str">
            <v>1SZ/MIR3036S</v>
          </cell>
        </row>
        <row r="2638">
          <cell r="A2638" t="str">
            <v>2PZ/MIR3036S</v>
          </cell>
          <cell r="B2638" t="str">
            <v/>
          </cell>
        </row>
        <row r="2639">
          <cell r="A2639" t="str">
            <v>2SZ/MIR3036S</v>
          </cell>
        </row>
        <row r="2640">
          <cell r="A2640" t="str">
            <v>3SZ/MIR3036S</v>
          </cell>
        </row>
        <row r="2641">
          <cell r="A2641" t="str">
            <v>4SZ/MIR3036S</v>
          </cell>
        </row>
        <row r="2642">
          <cell r="A2642" t="str">
            <v>1SZ/MIR3036T</v>
          </cell>
        </row>
        <row r="2643">
          <cell r="A2643" t="str">
            <v>2PZ/MIR3036T</v>
          </cell>
          <cell r="B2643" t="str">
            <v/>
          </cell>
        </row>
        <row r="2644">
          <cell r="A2644" t="str">
            <v>2SZ/MIR3036T</v>
          </cell>
        </row>
        <row r="2645">
          <cell r="A2645" t="str">
            <v>3SZ/MIR3036T</v>
          </cell>
        </row>
        <row r="2646">
          <cell r="A2646" t="str">
            <v>4SZ/MIR3036T</v>
          </cell>
        </row>
        <row r="2647">
          <cell r="A2647" t="str">
            <v>1SZ/MIR3336C</v>
          </cell>
        </row>
        <row r="2648">
          <cell r="A2648" t="str">
            <v>2PZ/MIR3336C</v>
          </cell>
          <cell r="B2648" t="str">
            <v/>
          </cell>
        </row>
        <row r="2649">
          <cell r="A2649" t="str">
            <v>2SZ/MIR3336C</v>
          </cell>
        </row>
        <row r="2650">
          <cell r="A2650" t="str">
            <v>3SZ/MIR3336C</v>
          </cell>
        </row>
        <row r="2651">
          <cell r="A2651" t="str">
            <v>4SZ/MIR3336C</v>
          </cell>
        </row>
        <row r="2652">
          <cell r="A2652" t="str">
            <v>1SZ/MIR3336F</v>
          </cell>
        </row>
        <row r="2653">
          <cell r="A2653" t="str">
            <v>2PZ/MIR3336F</v>
          </cell>
          <cell r="B2653" t="str">
            <v/>
          </cell>
        </row>
        <row r="2654">
          <cell r="A2654" t="str">
            <v>2SZ/MIR3336F</v>
          </cell>
        </row>
        <row r="2655">
          <cell r="A2655" t="str">
            <v>3SZ/MIR3336F</v>
          </cell>
        </row>
        <row r="2656">
          <cell r="A2656" t="str">
            <v>4SZ/MIR3336F</v>
          </cell>
        </row>
        <row r="2657">
          <cell r="A2657" t="str">
            <v>1SZ/MIR3336S</v>
          </cell>
        </row>
        <row r="2658">
          <cell r="A2658" t="str">
            <v>2PZ/MIR3336S</v>
          </cell>
          <cell r="B2658" t="str">
            <v/>
          </cell>
        </row>
        <row r="2659">
          <cell r="A2659" t="str">
            <v>2SZ/MIR3336S</v>
          </cell>
        </row>
        <row r="2660">
          <cell r="A2660" t="str">
            <v>3SZ/MIR3336S</v>
          </cell>
        </row>
        <row r="2661">
          <cell r="A2661" t="str">
            <v>4SZ/MIR3336S</v>
          </cell>
        </row>
        <row r="2662">
          <cell r="A2662" t="str">
            <v>1SZ/MIR3336T</v>
          </cell>
        </row>
        <row r="2663">
          <cell r="A2663" t="str">
            <v>2PZ/MIR3336T</v>
          </cell>
          <cell r="B2663" t="str">
            <v/>
          </cell>
        </row>
        <row r="2664">
          <cell r="A2664" t="str">
            <v>2SZ/MIR3336T</v>
          </cell>
        </row>
        <row r="2665">
          <cell r="A2665" t="str">
            <v>3SZ/MIR3336T</v>
          </cell>
        </row>
        <row r="2666">
          <cell r="A2666" t="str">
            <v>4SZ/MIR3336T</v>
          </cell>
        </row>
        <row r="2667">
          <cell r="A2667" t="str">
            <v>1SZ/MIR3636C</v>
          </cell>
        </row>
        <row r="2668">
          <cell r="A2668" t="str">
            <v>2PZ/MIR3636C</v>
          </cell>
          <cell r="B2668" t="str">
            <v/>
          </cell>
        </row>
        <row r="2669">
          <cell r="A2669" t="str">
            <v>2SZ/MIR3636C</v>
          </cell>
        </row>
        <row r="2670">
          <cell r="A2670" t="str">
            <v>3SZ/MIR3636C</v>
          </cell>
        </row>
        <row r="2671">
          <cell r="A2671" t="str">
            <v>4SZ/MIR3636C</v>
          </cell>
        </row>
        <row r="2672">
          <cell r="A2672" t="str">
            <v>1SZ/MIR3636F</v>
          </cell>
        </row>
        <row r="2673">
          <cell r="A2673" t="str">
            <v>2PZ/MIR3636F</v>
          </cell>
          <cell r="B2673" t="str">
            <v/>
          </cell>
        </row>
        <row r="2674">
          <cell r="A2674" t="str">
            <v>2SZ/MIR3636F</v>
          </cell>
        </row>
        <row r="2675">
          <cell r="A2675" t="str">
            <v>3SZ/MIR3636F</v>
          </cell>
        </row>
        <row r="2676">
          <cell r="A2676" t="str">
            <v>4SZ/MIR3636F</v>
          </cell>
        </row>
        <row r="2677">
          <cell r="A2677" t="str">
            <v>1SZ/MIR3636S</v>
          </cell>
        </row>
        <row r="2678">
          <cell r="A2678" t="str">
            <v>2PZ/MIR3636S</v>
          </cell>
          <cell r="B2678" t="str">
            <v/>
          </cell>
        </row>
        <row r="2679">
          <cell r="A2679" t="str">
            <v>2SZ/MIR3636S</v>
          </cell>
        </row>
        <row r="2680">
          <cell r="A2680" t="str">
            <v>3SZ/MIR3636S</v>
          </cell>
        </row>
        <row r="2681">
          <cell r="A2681" t="str">
            <v>4SZ/MIR3636S</v>
          </cell>
        </row>
        <row r="2682">
          <cell r="A2682" t="str">
            <v>1SZ/MIR3636T</v>
          </cell>
        </row>
        <row r="2683">
          <cell r="A2683" t="str">
            <v>2PZ/MIR3636T</v>
          </cell>
          <cell r="B2683" t="str">
            <v/>
          </cell>
        </row>
        <row r="2684">
          <cell r="A2684" t="str">
            <v>2SZ/MIR3636T</v>
          </cell>
        </row>
        <row r="2685">
          <cell r="A2685" t="str">
            <v>3SZ/MIR3636T</v>
          </cell>
        </row>
        <row r="2686">
          <cell r="A2686" t="str">
            <v>4SZ/MIR3636T</v>
          </cell>
        </row>
        <row r="2687">
          <cell r="A2687" t="str">
            <v>1SZ/MIR3936C</v>
          </cell>
        </row>
        <row r="2688">
          <cell r="A2688" t="str">
            <v>2PZ/MIR3936C</v>
          </cell>
          <cell r="B2688" t="str">
            <v/>
          </cell>
        </row>
        <row r="2689">
          <cell r="A2689" t="str">
            <v>2SZ/MIR3936C</v>
          </cell>
        </row>
        <row r="2690">
          <cell r="A2690" t="str">
            <v>3SZ/MIR3936C</v>
          </cell>
        </row>
        <row r="2691">
          <cell r="A2691" t="str">
            <v>4SZ/MIR3936C</v>
          </cell>
        </row>
        <row r="2692">
          <cell r="A2692" t="str">
            <v>1SZ/MIR3936F</v>
          </cell>
        </row>
        <row r="2693">
          <cell r="A2693" t="str">
            <v>2PZ/MIR3936F</v>
          </cell>
          <cell r="B2693" t="str">
            <v/>
          </cell>
        </row>
        <row r="2694">
          <cell r="A2694" t="str">
            <v>2SZ/MIR3936F</v>
          </cell>
        </row>
        <row r="2695">
          <cell r="A2695" t="str">
            <v>3SZ/MIR3936F</v>
          </cell>
        </row>
        <row r="2696">
          <cell r="A2696" t="str">
            <v>4SZ/MIR3936F</v>
          </cell>
        </row>
        <row r="2697">
          <cell r="A2697" t="str">
            <v>1SZ/MIR3936S</v>
          </cell>
        </row>
        <row r="2698">
          <cell r="A2698" t="str">
            <v>2PZ/MIR3936S</v>
          </cell>
          <cell r="B2698" t="str">
            <v/>
          </cell>
        </row>
        <row r="2699">
          <cell r="A2699" t="str">
            <v>2SZ/MIR3936S</v>
          </cell>
        </row>
        <row r="2700">
          <cell r="A2700" t="str">
            <v>3SZ/MIR3936S</v>
          </cell>
        </row>
        <row r="2701">
          <cell r="A2701" t="str">
            <v>4SZ/MIR3936S</v>
          </cell>
        </row>
        <row r="2702">
          <cell r="A2702" t="str">
            <v>1SZ/MIR3936T</v>
          </cell>
        </row>
        <row r="2703">
          <cell r="A2703" t="str">
            <v>2PZ/MIR3936T</v>
          </cell>
          <cell r="B2703" t="str">
            <v/>
          </cell>
        </row>
        <row r="2704">
          <cell r="A2704" t="str">
            <v>2SZ/MIR3936T</v>
          </cell>
        </row>
        <row r="2705">
          <cell r="A2705" t="str">
            <v>3SZ/MIR3936T</v>
          </cell>
        </row>
        <row r="2706">
          <cell r="A2706" t="str">
            <v>4SZ/MIR3936T</v>
          </cell>
        </row>
        <row r="2707">
          <cell r="A2707" t="str">
            <v>1SZ/MIR4236C</v>
          </cell>
        </row>
        <row r="2708">
          <cell r="A2708" t="str">
            <v>2PZ/MIR4236C</v>
          </cell>
          <cell r="B2708" t="str">
            <v/>
          </cell>
        </row>
        <row r="2709">
          <cell r="A2709" t="str">
            <v>2SZ/MIR4236C</v>
          </cell>
        </row>
        <row r="2710">
          <cell r="A2710" t="str">
            <v>3SZ/MIR4236C</v>
          </cell>
        </row>
        <row r="2711">
          <cell r="A2711" t="str">
            <v>4SZ/MIR4236C</v>
          </cell>
        </row>
        <row r="2712">
          <cell r="A2712" t="str">
            <v>1SZ/MIR4236F</v>
          </cell>
        </row>
        <row r="2713">
          <cell r="A2713" t="str">
            <v>2PZ/MIR4236F</v>
          </cell>
          <cell r="B2713" t="str">
            <v/>
          </cell>
        </row>
        <row r="2714">
          <cell r="A2714" t="str">
            <v>2SZ/MIR4236F</v>
          </cell>
        </row>
        <row r="2715">
          <cell r="A2715" t="str">
            <v>3SZ/MIR4236F</v>
          </cell>
        </row>
        <row r="2716">
          <cell r="A2716" t="str">
            <v>4SZ/MIR4236F</v>
          </cell>
        </row>
        <row r="2717">
          <cell r="A2717" t="str">
            <v>1SZ/MIR4236S</v>
          </cell>
        </row>
        <row r="2718">
          <cell r="A2718" t="str">
            <v>2PZ/MIR4236S</v>
          </cell>
          <cell r="B2718" t="str">
            <v/>
          </cell>
        </row>
        <row r="2719">
          <cell r="A2719" t="str">
            <v>2SZ/MIR4236S</v>
          </cell>
        </row>
        <row r="2720">
          <cell r="A2720" t="str">
            <v>3SZ/MIR4236S</v>
          </cell>
        </row>
        <row r="2721">
          <cell r="A2721" t="str">
            <v>4SZ/MIR4236S</v>
          </cell>
        </row>
        <row r="2722">
          <cell r="A2722" t="str">
            <v>1SZ/MIR4236T</v>
          </cell>
        </row>
        <row r="2723">
          <cell r="A2723" t="str">
            <v>2PZ/MIR4236T</v>
          </cell>
          <cell r="B2723" t="str">
            <v/>
          </cell>
        </row>
        <row r="2724">
          <cell r="A2724" t="str">
            <v>2SZ/MIR4236T</v>
          </cell>
        </row>
        <row r="2725">
          <cell r="A2725" t="str">
            <v>3SZ/MIR4236T</v>
          </cell>
        </row>
        <row r="2726">
          <cell r="A2726" t="str">
            <v>4SZ/MIR4236T</v>
          </cell>
        </row>
        <row r="2727">
          <cell r="A2727" t="str">
            <v>1SZ/MIR4536C</v>
          </cell>
        </row>
        <row r="2728">
          <cell r="A2728" t="str">
            <v>2PZ/MIR4536C</v>
          </cell>
          <cell r="B2728" t="str">
            <v/>
          </cell>
        </row>
        <row r="2729">
          <cell r="A2729" t="str">
            <v>2SZ/MIR4536C</v>
          </cell>
        </row>
        <row r="2730">
          <cell r="A2730" t="str">
            <v>3SZ/MIR4536C</v>
          </cell>
        </row>
        <row r="2731">
          <cell r="A2731" t="str">
            <v>4SZ/MIR4536C</v>
          </cell>
        </row>
        <row r="2732">
          <cell r="A2732" t="str">
            <v>1SZ/MIR4536F</v>
          </cell>
        </row>
        <row r="2733">
          <cell r="A2733" t="str">
            <v>2PZ/MIR4536F</v>
          </cell>
          <cell r="B2733" t="str">
            <v/>
          </cell>
        </row>
        <row r="2734">
          <cell r="A2734" t="str">
            <v>2SZ/MIR4536F</v>
          </cell>
        </row>
        <row r="2735">
          <cell r="A2735" t="str">
            <v>3SZ/MIR4536F</v>
          </cell>
        </row>
        <row r="2736">
          <cell r="A2736" t="str">
            <v>4SZ/MIR4536F</v>
          </cell>
        </row>
        <row r="2737">
          <cell r="A2737" t="str">
            <v>1SZ/MIR4536S</v>
          </cell>
        </row>
        <row r="2738">
          <cell r="A2738" t="str">
            <v>2PZ/MIR4536S</v>
          </cell>
          <cell r="B2738" t="str">
            <v/>
          </cell>
        </row>
        <row r="2739">
          <cell r="A2739" t="str">
            <v>2SZ/MIR4536S</v>
          </cell>
        </row>
        <row r="2740">
          <cell r="A2740" t="str">
            <v>3SZ/MIR4536S</v>
          </cell>
        </row>
        <row r="2741">
          <cell r="A2741" t="str">
            <v>4SZ/MIR4536S</v>
          </cell>
        </row>
        <row r="2742">
          <cell r="A2742" t="str">
            <v>1SZ/MIR4536T</v>
          </cell>
        </row>
        <row r="2743">
          <cell r="A2743" t="str">
            <v>2PZ/MIR4536T</v>
          </cell>
          <cell r="B2743" t="str">
            <v/>
          </cell>
        </row>
        <row r="2744">
          <cell r="A2744" t="str">
            <v>2SZ/MIR4536T</v>
          </cell>
        </row>
        <row r="2745">
          <cell r="A2745" t="str">
            <v>3SZ/MIR4536T</v>
          </cell>
        </row>
        <row r="2746">
          <cell r="A2746" t="str">
            <v>4SZ/MIR4536T</v>
          </cell>
        </row>
        <row r="2747">
          <cell r="A2747" t="str">
            <v>1SZ/MIR4836C</v>
          </cell>
        </row>
        <row r="2748">
          <cell r="A2748" t="str">
            <v>2PZ/MIR4836C</v>
          </cell>
          <cell r="B2748" t="str">
            <v/>
          </cell>
        </row>
        <row r="2749">
          <cell r="A2749" t="str">
            <v>2SZ/MIR4836C</v>
          </cell>
        </row>
        <row r="2750">
          <cell r="A2750" t="str">
            <v>3SZ/MIR4836C</v>
          </cell>
        </row>
        <row r="2751">
          <cell r="A2751" t="str">
            <v>4SZ/MIR4836C</v>
          </cell>
        </row>
        <row r="2752">
          <cell r="A2752" t="str">
            <v>1SZ/MIR4836F</v>
          </cell>
        </row>
        <row r="2753">
          <cell r="A2753" t="str">
            <v>2PZ/MIR4836F</v>
          </cell>
          <cell r="B2753" t="str">
            <v/>
          </cell>
        </row>
        <row r="2754">
          <cell r="A2754" t="str">
            <v>2SZ/MIR4836F</v>
          </cell>
        </row>
        <row r="2755">
          <cell r="A2755" t="str">
            <v>3SZ/MIR4836F</v>
          </cell>
        </row>
        <row r="2756">
          <cell r="A2756" t="str">
            <v>4SZ/MIR4836F</v>
          </cell>
        </row>
        <row r="2757">
          <cell r="A2757" t="str">
            <v>1SZ/MIR4836S</v>
          </cell>
        </row>
        <row r="2758">
          <cell r="A2758" t="str">
            <v>2PZ/MIR4836S</v>
          </cell>
          <cell r="B2758" t="str">
            <v/>
          </cell>
        </row>
        <row r="2759">
          <cell r="A2759" t="str">
            <v>2SZ/MIR4836S</v>
          </cell>
        </row>
        <row r="2760">
          <cell r="A2760" t="str">
            <v>3SZ/MIR4836S</v>
          </cell>
        </row>
        <row r="2761">
          <cell r="A2761" t="str">
            <v>4SZ/MIR4836S</v>
          </cell>
        </row>
        <row r="2762">
          <cell r="A2762" t="str">
            <v>1SZ/MIR4836T</v>
          </cell>
        </row>
        <row r="2763">
          <cell r="A2763" t="str">
            <v>2PZ/MIR4836T</v>
          </cell>
          <cell r="B2763" t="str">
            <v/>
          </cell>
        </row>
        <row r="2764">
          <cell r="A2764" t="str">
            <v>2SZ/MIR4836T</v>
          </cell>
        </row>
        <row r="2765">
          <cell r="A2765" t="str">
            <v>3SZ/MIR4836T</v>
          </cell>
        </row>
        <row r="2766">
          <cell r="A2766" t="str">
            <v>4SZ/MIR4836T</v>
          </cell>
        </row>
        <row r="2767">
          <cell r="A2767" t="str">
            <v>1SZ/MIR5136C</v>
          </cell>
        </row>
        <row r="2768">
          <cell r="A2768" t="str">
            <v>2PZ/MIR5136C</v>
          </cell>
          <cell r="B2768" t="str">
            <v/>
          </cell>
        </row>
        <row r="2769">
          <cell r="A2769" t="str">
            <v>2SZ/MIR5136C</v>
          </cell>
        </row>
        <row r="2770">
          <cell r="A2770" t="str">
            <v>3SZ/MIR5136C</v>
          </cell>
        </row>
        <row r="2771">
          <cell r="A2771" t="str">
            <v>4SZ/MIR5136C</v>
          </cell>
        </row>
        <row r="2772">
          <cell r="A2772" t="str">
            <v>1SZ/MIR5136F</v>
          </cell>
        </row>
        <row r="2773">
          <cell r="A2773" t="str">
            <v>2PZ/MIR5136F</v>
          </cell>
          <cell r="B2773" t="str">
            <v/>
          </cell>
        </row>
        <row r="2774">
          <cell r="A2774" t="str">
            <v>2SZ/MIR5136F</v>
          </cell>
        </row>
        <row r="2775">
          <cell r="A2775" t="str">
            <v>3SZ/MIR5136F</v>
          </cell>
        </row>
        <row r="2776">
          <cell r="A2776" t="str">
            <v>4SZ/MIR5136F</v>
          </cell>
        </row>
        <row r="2777">
          <cell r="A2777" t="str">
            <v>1SZ/MIR5136S</v>
          </cell>
        </row>
        <row r="2778">
          <cell r="A2778" t="str">
            <v>2PZ/MIR5136S</v>
          </cell>
          <cell r="B2778" t="str">
            <v/>
          </cell>
        </row>
        <row r="2779">
          <cell r="A2779" t="str">
            <v>2SZ/MIR5136S</v>
          </cell>
        </row>
        <row r="2780">
          <cell r="A2780" t="str">
            <v>3SZ/MIR5136S</v>
          </cell>
        </row>
        <row r="2781">
          <cell r="A2781" t="str">
            <v>4SZ/MIR5136S</v>
          </cell>
        </row>
        <row r="2782">
          <cell r="A2782" t="str">
            <v>1SZ/MIR5136T</v>
          </cell>
        </row>
        <row r="2783">
          <cell r="A2783" t="str">
            <v>2PZ/MIR5136T</v>
          </cell>
          <cell r="B2783" t="str">
            <v/>
          </cell>
        </row>
        <row r="2784">
          <cell r="A2784" t="str">
            <v>2SZ/MIR5136T</v>
          </cell>
        </row>
        <row r="2785">
          <cell r="A2785" t="str">
            <v>3SZ/MIR5136T</v>
          </cell>
        </row>
        <row r="2786">
          <cell r="A2786" t="str">
            <v>4SZ/MIR5136T</v>
          </cell>
        </row>
        <row r="2787">
          <cell r="A2787" t="str">
            <v>1SZ/MIR5436C</v>
          </cell>
        </row>
        <row r="2788">
          <cell r="A2788" t="str">
            <v>2PZ/MIR5436C</v>
          </cell>
          <cell r="B2788" t="str">
            <v/>
          </cell>
        </row>
        <row r="2789">
          <cell r="A2789" t="str">
            <v>2SZ/MIR5436C</v>
          </cell>
        </row>
        <row r="2790">
          <cell r="A2790" t="str">
            <v>3SZ/MIR5436C</v>
          </cell>
        </row>
        <row r="2791">
          <cell r="A2791" t="str">
            <v>4SZ/MIR5436C</v>
          </cell>
        </row>
        <row r="2792">
          <cell r="A2792" t="str">
            <v>1SZ/MIR5436F</v>
          </cell>
        </row>
        <row r="2793">
          <cell r="A2793" t="str">
            <v>2PZ/MIR5436F</v>
          </cell>
          <cell r="B2793" t="str">
            <v/>
          </cell>
        </row>
        <row r="2794">
          <cell r="A2794" t="str">
            <v>2SZ/MIR5436F</v>
          </cell>
        </row>
        <row r="2795">
          <cell r="A2795" t="str">
            <v>3SZ/MIR5436F</v>
          </cell>
        </row>
        <row r="2796">
          <cell r="A2796" t="str">
            <v>4SZ/MIR5436F</v>
          </cell>
        </row>
        <row r="2797">
          <cell r="A2797" t="str">
            <v>1SZ/MIR5436S</v>
          </cell>
        </row>
        <row r="2798">
          <cell r="A2798" t="str">
            <v>2PZ/MIR5436S</v>
          </cell>
          <cell r="B2798" t="str">
            <v/>
          </cell>
        </row>
        <row r="2799">
          <cell r="A2799" t="str">
            <v>2SZ/MIR5436S</v>
          </cell>
        </row>
        <row r="2800">
          <cell r="A2800" t="str">
            <v>3SZ/MIR5436S</v>
          </cell>
        </row>
        <row r="2801">
          <cell r="A2801" t="str">
            <v>4SZ/MIR5436S</v>
          </cell>
        </row>
        <row r="2802">
          <cell r="A2802" t="str">
            <v>1SZ/MIR5436T</v>
          </cell>
        </row>
        <row r="2803">
          <cell r="A2803" t="str">
            <v>2PZ/MIR5436T</v>
          </cell>
          <cell r="B2803" t="str">
            <v/>
          </cell>
        </row>
        <row r="2804">
          <cell r="A2804" t="str">
            <v>2SZ/MIR5436T</v>
          </cell>
        </row>
        <row r="2805">
          <cell r="A2805" t="str">
            <v>3SZ/MIR5436T</v>
          </cell>
        </row>
        <row r="2806">
          <cell r="A2806" t="str">
            <v>4SZ/MIR5436T</v>
          </cell>
        </row>
        <row r="2807">
          <cell r="A2807" t="str">
            <v>1SZ/MIR5736C</v>
          </cell>
        </row>
        <row r="2808">
          <cell r="A2808" t="str">
            <v>2PZ/MIR5736C</v>
          </cell>
          <cell r="B2808" t="str">
            <v/>
          </cell>
        </row>
        <row r="2809">
          <cell r="A2809" t="str">
            <v>2SZ/MIR5736C</v>
          </cell>
        </row>
        <row r="2810">
          <cell r="A2810" t="str">
            <v>3SZ/MIR5736C</v>
          </cell>
        </row>
        <row r="2811">
          <cell r="A2811" t="str">
            <v>4SZ/MIR5736C</v>
          </cell>
        </row>
        <row r="2812">
          <cell r="A2812" t="str">
            <v>1SZ/MIR5736F</v>
          </cell>
        </row>
        <row r="2813">
          <cell r="A2813" t="str">
            <v>2PZ/MIR5736F</v>
          </cell>
          <cell r="B2813" t="str">
            <v/>
          </cell>
        </row>
        <row r="2814">
          <cell r="A2814" t="str">
            <v>2SZ/MIR5736F</v>
          </cell>
        </row>
        <row r="2815">
          <cell r="A2815" t="str">
            <v>3SZ/MIR5736F</v>
          </cell>
        </row>
        <row r="2816">
          <cell r="A2816" t="str">
            <v>4SZ/MIR5736F</v>
          </cell>
        </row>
        <row r="2817">
          <cell r="A2817" t="str">
            <v>1SZ/MIR5736S</v>
          </cell>
        </row>
        <row r="2818">
          <cell r="A2818" t="str">
            <v>2PZ/MIR5736S</v>
          </cell>
          <cell r="B2818" t="str">
            <v/>
          </cell>
        </row>
        <row r="2819">
          <cell r="A2819" t="str">
            <v>2SZ/MIR5736S</v>
          </cell>
        </row>
        <row r="2820">
          <cell r="A2820" t="str">
            <v>3SZ/MIR5736S</v>
          </cell>
        </row>
        <row r="2821">
          <cell r="A2821" t="str">
            <v>4SZ/MIR5736S</v>
          </cell>
        </row>
        <row r="2822">
          <cell r="A2822" t="str">
            <v>1SZ/MIR5736T</v>
          </cell>
        </row>
        <row r="2823">
          <cell r="A2823" t="str">
            <v>2PZ/MIR5736T</v>
          </cell>
          <cell r="B2823" t="str">
            <v/>
          </cell>
        </row>
        <row r="2824">
          <cell r="A2824" t="str">
            <v>2SZ/MIR5736T</v>
          </cell>
        </row>
        <row r="2825">
          <cell r="A2825" t="str">
            <v>3SZ/MIR5736T</v>
          </cell>
        </row>
        <row r="2826">
          <cell r="A2826" t="str">
            <v>4SZ/MIR5736T</v>
          </cell>
        </row>
        <row r="2827">
          <cell r="A2827" t="str">
            <v>1SZ/MIR6036C</v>
          </cell>
        </row>
        <row r="2828">
          <cell r="A2828" t="str">
            <v>2PZ/MIR6036C</v>
          </cell>
          <cell r="B2828" t="str">
            <v/>
          </cell>
        </row>
        <row r="2829">
          <cell r="A2829" t="str">
            <v>2SZ/MIR6036C</v>
          </cell>
        </row>
        <row r="2830">
          <cell r="A2830" t="str">
            <v>3SZ/MIR6036C</v>
          </cell>
        </row>
        <row r="2831">
          <cell r="A2831" t="str">
            <v>4SZ/MIR6036C</v>
          </cell>
        </row>
        <row r="2832">
          <cell r="A2832" t="str">
            <v>1SZ/MIR6036F</v>
          </cell>
        </row>
        <row r="2833">
          <cell r="A2833" t="str">
            <v>2PZ/MIR6036F</v>
          </cell>
          <cell r="B2833" t="str">
            <v/>
          </cell>
        </row>
        <row r="2834">
          <cell r="A2834" t="str">
            <v>2SZ/MIR6036F</v>
          </cell>
        </row>
        <row r="2835">
          <cell r="A2835" t="str">
            <v>3SZ/MIR6036F</v>
          </cell>
        </row>
        <row r="2836">
          <cell r="A2836" t="str">
            <v>4SZ/MIR6036F</v>
          </cell>
        </row>
        <row r="2837">
          <cell r="A2837" t="str">
            <v>1SZ/MIR6036S</v>
          </cell>
        </row>
        <row r="2838">
          <cell r="A2838" t="str">
            <v>2PZ/MIR6036S</v>
          </cell>
          <cell r="B2838" t="str">
            <v/>
          </cell>
        </row>
        <row r="2839">
          <cell r="A2839" t="str">
            <v>2SZ/MIR6036S</v>
          </cell>
        </row>
        <row r="2840">
          <cell r="A2840" t="str">
            <v>3SZ/MIR6036S</v>
          </cell>
        </row>
        <row r="2841">
          <cell r="A2841" t="str">
            <v>4SZ/MIR6036S</v>
          </cell>
        </row>
        <row r="2842">
          <cell r="A2842" t="str">
            <v>1SZ/MIR6036T</v>
          </cell>
        </row>
        <row r="2843">
          <cell r="A2843" t="str">
            <v>2PZ/MIR6036T</v>
          </cell>
          <cell r="B2843" t="str">
            <v/>
          </cell>
        </row>
        <row r="2844">
          <cell r="A2844" t="str">
            <v>2SZ/MIR6036T</v>
          </cell>
        </row>
        <row r="2845">
          <cell r="A2845" t="str">
            <v>3SZ/MIR6036T</v>
          </cell>
        </row>
        <row r="2846">
          <cell r="A2846" t="str">
            <v>4SZ/MIR6036T</v>
          </cell>
        </row>
        <row r="2847">
          <cell r="A2847" t="str">
            <v>1SZ_OUTSIDE_135</v>
          </cell>
        </row>
        <row r="2848">
          <cell r="A2848" t="str">
            <v>2PZ_OUTSIDE_135</v>
          </cell>
          <cell r="B2848" t="str">
            <v/>
          </cell>
        </row>
        <row r="2849">
          <cell r="A2849" t="str">
            <v>2SZ_OUTSIDE_135</v>
          </cell>
        </row>
        <row r="2850">
          <cell r="A2850" t="str">
            <v>3SZ_OUTSIDE_135</v>
          </cell>
        </row>
        <row r="2851">
          <cell r="A2851" t="str">
            <v>4SZ_OUTSIDE_135</v>
          </cell>
        </row>
        <row r="2852">
          <cell r="A2852" t="str">
            <v>1SZ_OUTSIDE_7/8</v>
          </cell>
        </row>
        <row r="2853">
          <cell r="A2853" t="str">
            <v>2PZ_OUTSIDE_7/8</v>
          </cell>
          <cell r="B2853" t="str">
            <v/>
          </cell>
        </row>
        <row r="2854">
          <cell r="A2854" t="str">
            <v>2SZ_OUTSIDE_7/8</v>
          </cell>
        </row>
        <row r="2855">
          <cell r="A2855" t="str">
            <v>3SZ_OUTSIDE_7/8</v>
          </cell>
        </row>
        <row r="2856">
          <cell r="A2856" t="str">
            <v>4SZ_OUTSIDE_7/8</v>
          </cell>
        </row>
        <row r="2857">
          <cell r="A2857" t="str">
            <v>1SZ_PB_A</v>
          </cell>
        </row>
        <row r="2858">
          <cell r="A2858" t="str">
            <v>2PZ_PB_A</v>
          </cell>
          <cell r="B2858" t="str">
            <v/>
          </cell>
        </row>
        <row r="2859">
          <cell r="A2859" t="str">
            <v>2SZ_PB_A</v>
          </cell>
        </row>
        <row r="2860">
          <cell r="A2860" t="str">
            <v>3SZ_PB_A</v>
          </cell>
        </row>
        <row r="2861">
          <cell r="A2861" t="str">
            <v>1SZ/PL648</v>
          </cell>
        </row>
        <row r="2862">
          <cell r="A2862" t="str">
            <v>2SZ/PL648</v>
          </cell>
        </row>
        <row r="2863">
          <cell r="A2863" t="str">
            <v>3SZ/PL648</v>
          </cell>
        </row>
        <row r="2864">
          <cell r="A2864" t="str">
            <v>4SZ/PL648</v>
          </cell>
        </row>
        <row r="2865">
          <cell r="A2865" t="str">
            <v>1SZ/PL660</v>
          </cell>
        </row>
        <row r="2866">
          <cell r="A2866" t="str">
            <v>2SZ/PL660</v>
          </cell>
        </row>
        <row r="2867">
          <cell r="A2867" t="str">
            <v>3SZ/PL660</v>
          </cell>
        </row>
        <row r="2868">
          <cell r="A2868" t="str">
            <v>4SZ/PL660</v>
          </cell>
        </row>
        <row r="2869">
          <cell r="A2869" t="str">
            <v>1SZ_PLYNTH_A</v>
          </cell>
        </row>
        <row r="2870">
          <cell r="A2870" t="str">
            <v>2PZ_PLYNTH_A</v>
          </cell>
          <cell r="B2870" t="str">
            <v/>
          </cell>
        </row>
        <row r="2871">
          <cell r="A2871" t="str">
            <v>2SZ_PLYNTH_A</v>
          </cell>
        </row>
        <row r="2872">
          <cell r="A2872" t="str">
            <v>3SZ_PLYNTH_A</v>
          </cell>
        </row>
        <row r="2873">
          <cell r="A2873" t="str">
            <v>1SZ/REP.7584</v>
          </cell>
        </row>
        <row r="2874">
          <cell r="A2874" t="str">
            <v>2PZ/REP.7584</v>
          </cell>
          <cell r="B2874" t="str">
            <v/>
          </cell>
        </row>
        <row r="2875">
          <cell r="A2875" t="str">
            <v>2SZ/REP.7584</v>
          </cell>
        </row>
        <row r="2876">
          <cell r="A2876" t="str">
            <v>3SZ/REP.7584</v>
          </cell>
        </row>
        <row r="2877">
          <cell r="A2877" t="str">
            <v>4SZ/REP.7584</v>
          </cell>
        </row>
        <row r="2878">
          <cell r="A2878" t="str">
            <v>1SZ/REP.758427</v>
          </cell>
        </row>
        <row r="2879">
          <cell r="A2879" t="str">
            <v>2PZ/REP.758427</v>
          </cell>
          <cell r="B2879" t="str">
            <v/>
          </cell>
        </row>
        <row r="2880">
          <cell r="A2880" t="str">
            <v>2SZ/REP.758427</v>
          </cell>
        </row>
        <row r="2881">
          <cell r="A2881" t="str">
            <v>3SZ/REP.758427</v>
          </cell>
        </row>
        <row r="2882">
          <cell r="A2882" t="str">
            <v>4SZ/REP.758427</v>
          </cell>
        </row>
        <row r="2883">
          <cell r="A2883" t="str">
            <v>1SZ/REP.7590</v>
          </cell>
        </row>
        <row r="2884">
          <cell r="A2884" t="str">
            <v>2PZ/REP.7590</v>
          </cell>
          <cell r="B2884" t="str">
            <v/>
          </cell>
        </row>
        <row r="2885">
          <cell r="A2885" t="str">
            <v>2SZ/REP.7590</v>
          </cell>
        </row>
        <row r="2886">
          <cell r="A2886" t="str">
            <v>3SZ/REP.7590</v>
          </cell>
        </row>
        <row r="2887">
          <cell r="A2887" t="str">
            <v>4SZ/REP.7590</v>
          </cell>
        </row>
        <row r="2888">
          <cell r="A2888" t="str">
            <v>1SZ/REP.759027</v>
          </cell>
        </row>
        <row r="2889">
          <cell r="A2889" t="str">
            <v>2PZ/REP.759027</v>
          </cell>
          <cell r="B2889" t="str">
            <v/>
          </cell>
        </row>
        <row r="2890">
          <cell r="A2890" t="str">
            <v>2SZ/REP.759027</v>
          </cell>
        </row>
        <row r="2891">
          <cell r="A2891" t="str">
            <v>3SZ/REP.759027</v>
          </cell>
        </row>
        <row r="2892">
          <cell r="A2892" t="str">
            <v>4SZ/REP.759027</v>
          </cell>
        </row>
        <row r="2893">
          <cell r="A2893" t="str">
            <v>1SZ/REP.7593</v>
          </cell>
        </row>
        <row r="2894">
          <cell r="A2894" t="str">
            <v>2PZ/REP.7593</v>
          </cell>
          <cell r="B2894" t="str">
            <v/>
          </cell>
        </row>
        <row r="2895">
          <cell r="A2895" t="str">
            <v>2SZ/REP.7593</v>
          </cell>
        </row>
        <row r="2896">
          <cell r="A2896" t="str">
            <v>3SZ/REP.7593</v>
          </cell>
        </row>
        <row r="2897">
          <cell r="A2897" t="str">
            <v>4SZ/REP.7593</v>
          </cell>
        </row>
        <row r="2898">
          <cell r="A2898" t="str">
            <v>1SZ/REP.759327</v>
          </cell>
        </row>
        <row r="2899">
          <cell r="A2899" t="str">
            <v>2PZ/REP.759327</v>
          </cell>
          <cell r="B2899" t="str">
            <v/>
          </cell>
        </row>
        <row r="2900">
          <cell r="A2900" t="str">
            <v>2SZ/REP.759327</v>
          </cell>
        </row>
        <row r="2901">
          <cell r="A2901" t="str">
            <v>3SZ/REP.759327</v>
          </cell>
        </row>
        <row r="2902">
          <cell r="A2902" t="str">
            <v>4SZ/REP.759327</v>
          </cell>
        </row>
        <row r="2903">
          <cell r="A2903" t="str">
            <v>1SZ/REP.7596</v>
          </cell>
        </row>
        <row r="2904">
          <cell r="A2904" t="str">
            <v>2PZ/REP.7596</v>
          </cell>
          <cell r="B2904" t="str">
            <v/>
          </cell>
        </row>
        <row r="2905">
          <cell r="A2905" t="str">
            <v>2SZ/REP.7596</v>
          </cell>
        </row>
        <row r="2906">
          <cell r="A2906" t="str">
            <v>3SZ/REP.7596</v>
          </cell>
        </row>
        <row r="2907">
          <cell r="A2907" t="str">
            <v>4SZ/REP.7596</v>
          </cell>
        </row>
        <row r="2908">
          <cell r="A2908" t="str">
            <v>1SZ/REP.759627</v>
          </cell>
        </row>
        <row r="2909">
          <cell r="A2909" t="str">
            <v>2PZ/REP.759627</v>
          </cell>
          <cell r="B2909" t="str">
            <v/>
          </cell>
        </row>
        <row r="2910">
          <cell r="A2910" t="str">
            <v>2SZ/REP.759627</v>
          </cell>
        </row>
        <row r="2911">
          <cell r="A2911" t="str">
            <v>3SZ/REP.759627</v>
          </cell>
        </row>
        <row r="2912">
          <cell r="A2912" t="str">
            <v>4SZ/REP.759627</v>
          </cell>
        </row>
        <row r="2913">
          <cell r="A2913" t="str">
            <v>1SZ/REP1.58427L</v>
          </cell>
        </row>
        <row r="2914">
          <cell r="A2914" t="str">
            <v>2PZ/REP1.58427L</v>
          </cell>
          <cell r="B2914" t="str">
            <v/>
          </cell>
        </row>
        <row r="2915">
          <cell r="A2915" t="str">
            <v>2SZ/REP1.58427L</v>
          </cell>
        </row>
        <row r="2916">
          <cell r="A2916" t="str">
            <v>3SZ/REP1.58427L</v>
          </cell>
        </row>
        <row r="2917">
          <cell r="A2917" t="str">
            <v>4SZ/REP1.58427L</v>
          </cell>
        </row>
        <row r="2918">
          <cell r="A2918" t="str">
            <v>1SZ/REP1.58427R</v>
          </cell>
        </row>
        <row r="2919">
          <cell r="A2919" t="str">
            <v>2PZ/REP1.58427R</v>
          </cell>
          <cell r="B2919" t="str">
            <v/>
          </cell>
        </row>
        <row r="2920">
          <cell r="A2920" t="str">
            <v>2SZ/REP1.58427R</v>
          </cell>
        </row>
        <row r="2921">
          <cell r="A2921" t="str">
            <v>3SZ/REP1.58427R</v>
          </cell>
        </row>
        <row r="2922">
          <cell r="A2922" t="str">
            <v>4SZ/REP1.58427R</v>
          </cell>
        </row>
        <row r="2923">
          <cell r="A2923" t="str">
            <v>1SZ/REP1.584L</v>
          </cell>
        </row>
        <row r="2924">
          <cell r="A2924" t="str">
            <v>2PZ/REP1.584L</v>
          </cell>
          <cell r="B2924" t="str">
            <v/>
          </cell>
        </row>
        <row r="2925">
          <cell r="A2925" t="str">
            <v>2SZ/REP1.584L</v>
          </cell>
        </row>
        <row r="2926">
          <cell r="A2926" t="str">
            <v>3SZ/REP1.584L</v>
          </cell>
        </row>
        <row r="2927">
          <cell r="A2927" t="str">
            <v>4SZ/REP1.584L</v>
          </cell>
        </row>
        <row r="2928">
          <cell r="A2928" t="str">
            <v>1SZ/REP1.584R</v>
          </cell>
        </row>
        <row r="2929">
          <cell r="A2929" t="str">
            <v>2PZ/REP1.584R</v>
          </cell>
          <cell r="B2929" t="str">
            <v/>
          </cell>
        </row>
        <row r="2930">
          <cell r="A2930" t="str">
            <v>2SZ/REP1.584R</v>
          </cell>
        </row>
        <row r="2931">
          <cell r="A2931" t="str">
            <v>3SZ/REP1.584R</v>
          </cell>
        </row>
        <row r="2932">
          <cell r="A2932" t="str">
            <v>4SZ/REP1.584R</v>
          </cell>
        </row>
        <row r="2933">
          <cell r="A2933" t="str">
            <v>1SZ/REP1.59027L</v>
          </cell>
        </row>
        <row r="2934">
          <cell r="A2934" t="str">
            <v>2PZ/REP1.59027L</v>
          </cell>
          <cell r="B2934" t="str">
            <v/>
          </cell>
        </row>
        <row r="2935">
          <cell r="A2935" t="str">
            <v>2SZ/REP1.59027L</v>
          </cell>
        </row>
        <row r="2936">
          <cell r="A2936" t="str">
            <v>3SZ/REP1.59027L</v>
          </cell>
        </row>
        <row r="2937">
          <cell r="A2937" t="str">
            <v>4SZ/REP1.59027L</v>
          </cell>
        </row>
        <row r="2938">
          <cell r="A2938" t="str">
            <v>1SZ/REP1.59027R</v>
          </cell>
        </row>
        <row r="2939">
          <cell r="A2939" t="str">
            <v>2PZ/REP1.59027R</v>
          </cell>
          <cell r="B2939" t="str">
            <v/>
          </cell>
        </row>
        <row r="2940">
          <cell r="A2940" t="str">
            <v>2SZ/REP1.59027R</v>
          </cell>
        </row>
        <row r="2941">
          <cell r="A2941" t="str">
            <v>3SZ/REP1.59027R</v>
          </cell>
        </row>
        <row r="2942">
          <cell r="A2942" t="str">
            <v>4SZ/REP1.59027R</v>
          </cell>
        </row>
        <row r="2943">
          <cell r="A2943" t="str">
            <v>1SZ/REP1.590L</v>
          </cell>
        </row>
        <row r="2944">
          <cell r="A2944" t="str">
            <v>2PZ/REP1.590L</v>
          </cell>
          <cell r="B2944" t="str">
            <v/>
          </cell>
        </row>
        <row r="2945">
          <cell r="A2945" t="str">
            <v>2SZ/REP1.590L</v>
          </cell>
        </row>
        <row r="2946">
          <cell r="A2946" t="str">
            <v>3SZ/REP1.590L</v>
          </cell>
        </row>
        <row r="2947">
          <cell r="A2947" t="str">
            <v>4SZ/REP1.590L</v>
          </cell>
        </row>
        <row r="2948">
          <cell r="A2948" t="str">
            <v>1SZ/REP1.590R</v>
          </cell>
        </row>
        <row r="2949">
          <cell r="A2949" t="str">
            <v>2PZ/REP1.590R</v>
          </cell>
          <cell r="B2949" t="str">
            <v/>
          </cell>
        </row>
        <row r="2950">
          <cell r="A2950" t="str">
            <v>2SZ/REP1.590R</v>
          </cell>
        </row>
        <row r="2951">
          <cell r="A2951" t="str">
            <v>3SZ/REP1.590R</v>
          </cell>
        </row>
        <row r="2952">
          <cell r="A2952" t="str">
            <v>4SZ/REP1.590R</v>
          </cell>
        </row>
        <row r="2953">
          <cell r="A2953" t="str">
            <v>1SZ/REP1.59327L</v>
          </cell>
        </row>
        <row r="2954">
          <cell r="A2954" t="str">
            <v>2PZ/REP1.59327L</v>
          </cell>
          <cell r="B2954" t="str">
            <v/>
          </cell>
        </row>
        <row r="2955">
          <cell r="A2955" t="str">
            <v>2SZ/REP1.59327L</v>
          </cell>
        </row>
        <row r="2956">
          <cell r="A2956" t="str">
            <v>3SZ/REP1.59327L</v>
          </cell>
        </row>
        <row r="2957">
          <cell r="A2957" t="str">
            <v>4SZ/REP1.59327L</v>
          </cell>
        </row>
        <row r="2958">
          <cell r="A2958" t="str">
            <v>1SZ/REP1.59327R</v>
          </cell>
        </row>
        <row r="2959">
          <cell r="A2959" t="str">
            <v>2PZ/REP1.59327R</v>
          </cell>
          <cell r="B2959" t="str">
            <v/>
          </cell>
        </row>
        <row r="2960">
          <cell r="A2960" t="str">
            <v>2SZ/REP1.59327R</v>
          </cell>
        </row>
        <row r="2961">
          <cell r="A2961" t="str">
            <v>3SZ/REP1.59327R</v>
          </cell>
        </row>
        <row r="2962">
          <cell r="A2962" t="str">
            <v>4SZ/REP1.59327R</v>
          </cell>
        </row>
        <row r="2963">
          <cell r="A2963" t="str">
            <v>1SZ/REP1.593L</v>
          </cell>
        </row>
        <row r="2964">
          <cell r="A2964" t="str">
            <v>2PZ/REP1.593L</v>
          </cell>
          <cell r="B2964" t="str">
            <v/>
          </cell>
        </row>
        <row r="2965">
          <cell r="A2965" t="str">
            <v>2SZ/REP1.593L</v>
          </cell>
        </row>
        <row r="2966">
          <cell r="A2966" t="str">
            <v>3SZ/REP1.593L</v>
          </cell>
        </row>
        <row r="2967">
          <cell r="A2967" t="str">
            <v>4SZ/REP1.593L</v>
          </cell>
        </row>
        <row r="2968">
          <cell r="A2968" t="str">
            <v>1SZ/REP1.593R</v>
          </cell>
        </row>
        <row r="2969">
          <cell r="A2969" t="str">
            <v>2PZ/REP1.593R</v>
          </cell>
          <cell r="B2969" t="str">
            <v/>
          </cell>
        </row>
        <row r="2970">
          <cell r="A2970" t="str">
            <v>2SZ/REP1.593R</v>
          </cell>
        </row>
        <row r="2971">
          <cell r="A2971" t="str">
            <v>3SZ/REP1.593R</v>
          </cell>
        </row>
        <row r="2972">
          <cell r="A2972" t="str">
            <v>4SZ/REP1.593R</v>
          </cell>
        </row>
        <row r="2973">
          <cell r="A2973" t="str">
            <v>1SZ/REP1.59627L</v>
          </cell>
        </row>
        <row r="2974">
          <cell r="A2974" t="str">
            <v>2PZ/REP1.59627L</v>
          </cell>
          <cell r="B2974" t="str">
            <v/>
          </cell>
        </row>
        <row r="2975">
          <cell r="A2975" t="str">
            <v>2SZ/REP1.59627L</v>
          </cell>
        </row>
        <row r="2976">
          <cell r="A2976" t="str">
            <v>3SZ/REP1.59627L</v>
          </cell>
        </row>
        <row r="2977">
          <cell r="A2977" t="str">
            <v>4SZ/REP1.59627L</v>
          </cell>
        </row>
        <row r="2978">
          <cell r="A2978" t="str">
            <v>1SZ/REP1.59627R</v>
          </cell>
        </row>
        <row r="2979">
          <cell r="A2979" t="str">
            <v>2PZ/REP1.59627R</v>
          </cell>
          <cell r="B2979" t="str">
            <v/>
          </cell>
        </row>
        <row r="2980">
          <cell r="A2980" t="str">
            <v>2SZ/REP1.59627R</v>
          </cell>
        </row>
        <row r="2981">
          <cell r="A2981" t="str">
            <v>3SZ/REP1.59627R</v>
          </cell>
        </row>
        <row r="2982">
          <cell r="A2982" t="str">
            <v>4SZ/REP1.59627R</v>
          </cell>
        </row>
        <row r="2983">
          <cell r="A2983" t="str">
            <v>1SZ/REP1.596L</v>
          </cell>
        </row>
        <row r="2984">
          <cell r="A2984" t="str">
            <v>2PZ/REP1.596L</v>
          </cell>
          <cell r="B2984" t="str">
            <v/>
          </cell>
        </row>
        <row r="2985">
          <cell r="A2985" t="str">
            <v>2SZ/REP1.596L</v>
          </cell>
        </row>
        <row r="2986">
          <cell r="A2986" t="str">
            <v>3SZ/REP1.596L</v>
          </cell>
        </row>
        <row r="2987">
          <cell r="A2987" t="str">
            <v>4SZ/REP1.596L</v>
          </cell>
        </row>
        <row r="2988">
          <cell r="A2988" t="str">
            <v>1SZ/REP1.596R</v>
          </cell>
        </row>
        <row r="2989">
          <cell r="A2989" t="str">
            <v>2PZ/REP1.596R</v>
          </cell>
          <cell r="B2989" t="str">
            <v/>
          </cell>
        </row>
        <row r="2990">
          <cell r="A2990" t="str">
            <v>2SZ/REP1.596R</v>
          </cell>
        </row>
        <row r="2991">
          <cell r="A2991" t="str">
            <v>3SZ/REP1.596R</v>
          </cell>
        </row>
        <row r="2992">
          <cell r="A2992" t="str">
            <v>4SZ/REP1.596R</v>
          </cell>
        </row>
        <row r="2993">
          <cell r="A2993" t="str">
            <v>1SZ/REP38427L</v>
          </cell>
        </row>
        <row r="2994">
          <cell r="A2994" t="str">
            <v>2PZ/REP38427L</v>
          </cell>
          <cell r="B2994" t="str">
            <v/>
          </cell>
        </row>
        <row r="2995">
          <cell r="A2995" t="str">
            <v>2SZ/REP38427L</v>
          </cell>
        </row>
        <row r="2996">
          <cell r="A2996" t="str">
            <v>3SZ/REP38427L</v>
          </cell>
        </row>
        <row r="2997">
          <cell r="A2997" t="str">
            <v>4SZ/REP38427L</v>
          </cell>
        </row>
        <row r="2998">
          <cell r="A2998" t="str">
            <v>1SZ/REP38427R</v>
          </cell>
        </row>
        <row r="2999">
          <cell r="A2999" t="str">
            <v>2PZ/REP38427R</v>
          </cell>
          <cell r="B2999" t="str">
            <v/>
          </cell>
        </row>
        <row r="3000">
          <cell r="A3000" t="str">
            <v>2SZ/REP38427R</v>
          </cell>
        </row>
        <row r="3001">
          <cell r="A3001" t="str">
            <v>3SZ/REP38427R</v>
          </cell>
        </row>
        <row r="3002">
          <cell r="A3002" t="str">
            <v>4SZ/REP38427R</v>
          </cell>
        </row>
        <row r="3003">
          <cell r="A3003" t="str">
            <v>1SZ/REP384L</v>
          </cell>
        </row>
        <row r="3004">
          <cell r="A3004" t="str">
            <v>2PZ/REP384L</v>
          </cell>
          <cell r="B3004" t="str">
            <v/>
          </cell>
        </row>
        <row r="3005">
          <cell r="A3005" t="str">
            <v>2SZ/REP384L</v>
          </cell>
        </row>
        <row r="3006">
          <cell r="A3006" t="str">
            <v>3SZ/REP384L</v>
          </cell>
        </row>
        <row r="3007">
          <cell r="A3007" t="str">
            <v>4SZ/REP384L</v>
          </cell>
        </row>
        <row r="3008">
          <cell r="A3008" t="str">
            <v>1SZ/REP384R</v>
          </cell>
        </row>
        <row r="3009">
          <cell r="A3009" t="str">
            <v>2PZ/REP384R</v>
          </cell>
          <cell r="B3009" t="str">
            <v/>
          </cell>
        </row>
        <row r="3010">
          <cell r="A3010" t="str">
            <v>2SZ/REP384R</v>
          </cell>
        </row>
        <row r="3011">
          <cell r="A3011" t="str">
            <v>3SZ/REP384R</v>
          </cell>
        </row>
        <row r="3012">
          <cell r="A3012" t="str">
            <v>4SZ/REP384R</v>
          </cell>
        </row>
        <row r="3013">
          <cell r="A3013" t="str">
            <v>1SZ/REP39027L</v>
          </cell>
        </row>
        <row r="3014">
          <cell r="A3014" t="str">
            <v>2PZ/REP39027L</v>
          </cell>
          <cell r="B3014" t="str">
            <v/>
          </cell>
        </row>
        <row r="3015">
          <cell r="A3015" t="str">
            <v>2SZ/REP39027L</v>
          </cell>
        </row>
        <row r="3016">
          <cell r="A3016" t="str">
            <v>3SZ/REP39027L</v>
          </cell>
        </row>
        <row r="3017">
          <cell r="A3017" t="str">
            <v>4SZ/REP39027L</v>
          </cell>
        </row>
        <row r="3018">
          <cell r="A3018" t="str">
            <v>1SZ/REP39027R</v>
          </cell>
        </row>
        <row r="3019">
          <cell r="A3019" t="str">
            <v>2PZ/REP39027R</v>
          </cell>
          <cell r="B3019" t="str">
            <v/>
          </cell>
        </row>
        <row r="3020">
          <cell r="A3020" t="str">
            <v>2SZ/REP39027R</v>
          </cell>
        </row>
        <row r="3021">
          <cell r="A3021" t="str">
            <v>3SZ/REP39027R</v>
          </cell>
        </row>
        <row r="3022">
          <cell r="A3022" t="str">
            <v>4SZ/REP39027R</v>
          </cell>
        </row>
        <row r="3023">
          <cell r="A3023" t="str">
            <v>1SZ/REP390L</v>
          </cell>
        </row>
        <row r="3024">
          <cell r="A3024" t="str">
            <v>2PZ/REP390L</v>
          </cell>
          <cell r="B3024" t="str">
            <v/>
          </cell>
        </row>
        <row r="3025">
          <cell r="A3025" t="str">
            <v>2SZ/REP390L</v>
          </cell>
        </row>
        <row r="3026">
          <cell r="A3026" t="str">
            <v>3SZ/REP390L</v>
          </cell>
        </row>
        <row r="3027">
          <cell r="A3027" t="str">
            <v>4SZ/REP390L</v>
          </cell>
        </row>
        <row r="3028">
          <cell r="A3028" t="str">
            <v>1SZ/REP390R</v>
          </cell>
        </row>
        <row r="3029">
          <cell r="A3029" t="str">
            <v>2PZ/REP390R</v>
          </cell>
          <cell r="B3029" t="str">
            <v/>
          </cell>
        </row>
        <row r="3030">
          <cell r="A3030" t="str">
            <v>2SZ/REP390R</v>
          </cell>
        </row>
        <row r="3031">
          <cell r="A3031" t="str">
            <v>3SZ/REP390R</v>
          </cell>
        </row>
        <row r="3032">
          <cell r="A3032" t="str">
            <v>4SZ/REP390R</v>
          </cell>
        </row>
        <row r="3033">
          <cell r="A3033" t="str">
            <v>1SZ/REP39327L</v>
          </cell>
        </row>
        <row r="3034">
          <cell r="A3034" t="str">
            <v>2PZ/REP39327L</v>
          </cell>
          <cell r="B3034" t="str">
            <v/>
          </cell>
        </row>
        <row r="3035">
          <cell r="A3035" t="str">
            <v>2SZ/REP39327L</v>
          </cell>
        </row>
        <row r="3036">
          <cell r="A3036" t="str">
            <v>3SZ/REP39327L</v>
          </cell>
        </row>
        <row r="3037">
          <cell r="A3037" t="str">
            <v>4SZ/REP39327L</v>
          </cell>
        </row>
        <row r="3038">
          <cell r="A3038" t="str">
            <v>1SZ/REP39327R</v>
          </cell>
        </row>
        <row r="3039">
          <cell r="A3039" t="str">
            <v>2PZ/REP39327R</v>
          </cell>
          <cell r="B3039" t="str">
            <v/>
          </cell>
        </row>
        <row r="3040">
          <cell r="A3040" t="str">
            <v>2SZ/REP39327R</v>
          </cell>
        </row>
        <row r="3041">
          <cell r="A3041" t="str">
            <v>3SZ/REP39327R</v>
          </cell>
        </row>
        <row r="3042">
          <cell r="A3042" t="str">
            <v>4SZ/REP39327R</v>
          </cell>
        </row>
        <row r="3043">
          <cell r="A3043" t="str">
            <v>1SZ/REP393L</v>
          </cell>
        </row>
        <row r="3044">
          <cell r="A3044" t="str">
            <v>2PZ/REP393L</v>
          </cell>
          <cell r="B3044" t="str">
            <v/>
          </cell>
        </row>
        <row r="3045">
          <cell r="A3045" t="str">
            <v>2SZ/REP393L</v>
          </cell>
        </row>
        <row r="3046">
          <cell r="A3046" t="str">
            <v>3SZ/REP393L</v>
          </cell>
        </row>
        <row r="3047">
          <cell r="A3047" t="str">
            <v>4SZ/REP393L</v>
          </cell>
        </row>
        <row r="3048">
          <cell r="A3048" t="str">
            <v>1SZ/REP393R</v>
          </cell>
        </row>
        <row r="3049">
          <cell r="A3049" t="str">
            <v>2PZ/REP393R</v>
          </cell>
          <cell r="B3049" t="str">
            <v/>
          </cell>
        </row>
        <row r="3050">
          <cell r="A3050" t="str">
            <v>2SZ/REP393R</v>
          </cell>
        </row>
        <row r="3051">
          <cell r="A3051" t="str">
            <v>3SZ/REP393R</v>
          </cell>
        </row>
        <row r="3052">
          <cell r="A3052" t="str">
            <v>4SZ/REP393R</v>
          </cell>
        </row>
        <row r="3053">
          <cell r="A3053" t="str">
            <v>1SZ/REP39627L</v>
          </cell>
        </row>
        <row r="3054">
          <cell r="A3054" t="str">
            <v>2PZ/REP39627L</v>
          </cell>
          <cell r="B3054" t="str">
            <v/>
          </cell>
        </row>
        <row r="3055">
          <cell r="A3055" t="str">
            <v>2SZ/REP39627L</v>
          </cell>
        </row>
        <row r="3056">
          <cell r="A3056" t="str">
            <v>3SZ/REP39627L</v>
          </cell>
        </row>
        <row r="3057">
          <cell r="A3057" t="str">
            <v>4SZ/REP39627L</v>
          </cell>
        </row>
        <row r="3058">
          <cell r="A3058" t="str">
            <v>1SZ/REP39627R</v>
          </cell>
        </row>
        <row r="3059">
          <cell r="A3059" t="str">
            <v>2PZ/REP39627R</v>
          </cell>
          <cell r="B3059" t="str">
            <v/>
          </cell>
        </row>
        <row r="3060">
          <cell r="A3060" t="str">
            <v>2SZ/REP39627R</v>
          </cell>
        </row>
        <row r="3061">
          <cell r="A3061" t="str">
            <v>3SZ/REP39627R</v>
          </cell>
        </row>
        <row r="3062">
          <cell r="A3062" t="str">
            <v>4SZ/REP39627R</v>
          </cell>
        </row>
        <row r="3063">
          <cell r="A3063" t="str">
            <v>1SZ/REP396L</v>
          </cell>
        </row>
        <row r="3064">
          <cell r="A3064" t="str">
            <v>2PZ/REP396L</v>
          </cell>
          <cell r="B3064" t="str">
            <v/>
          </cell>
        </row>
        <row r="3065">
          <cell r="A3065" t="str">
            <v>2SZ/REP396L</v>
          </cell>
        </row>
        <row r="3066">
          <cell r="A3066" t="str">
            <v>3SZ/REP396L</v>
          </cell>
        </row>
        <row r="3067">
          <cell r="A3067" t="str">
            <v>4SZ/REP396L</v>
          </cell>
        </row>
        <row r="3068">
          <cell r="A3068" t="str">
            <v>1SZ/REP396R</v>
          </cell>
        </row>
        <row r="3069">
          <cell r="A3069" t="str">
            <v>2PZ/REP396R</v>
          </cell>
          <cell r="B3069" t="str">
            <v/>
          </cell>
        </row>
        <row r="3070">
          <cell r="A3070" t="str">
            <v>2SZ/REP396R</v>
          </cell>
        </row>
        <row r="3071">
          <cell r="A3071" t="str">
            <v>3SZ/REP396R</v>
          </cell>
        </row>
        <row r="3072">
          <cell r="A3072" t="str">
            <v>4SZ/REP396R</v>
          </cell>
        </row>
        <row r="3073">
          <cell r="A3073" t="str">
            <v>1SZ/RFE1.58427L</v>
          </cell>
        </row>
        <row r="3074">
          <cell r="A3074" t="str">
            <v>2PZ/RFE1.58427L</v>
          </cell>
          <cell r="B3074" t="str">
            <v/>
          </cell>
        </row>
        <row r="3075">
          <cell r="A3075" t="str">
            <v>2SZ/RFE1.58427L</v>
          </cell>
        </row>
        <row r="3076">
          <cell r="A3076" t="str">
            <v>3SZ/RFE1.58427L</v>
          </cell>
        </row>
        <row r="3077">
          <cell r="A3077" t="str">
            <v>4SZ/RFE1.58427L</v>
          </cell>
        </row>
        <row r="3078">
          <cell r="A3078" t="str">
            <v>1SZ/RFE1.58427R</v>
          </cell>
        </row>
        <row r="3079">
          <cell r="A3079" t="str">
            <v>2PZ/RFE1.58427R</v>
          </cell>
          <cell r="B3079" t="str">
            <v/>
          </cell>
        </row>
        <row r="3080">
          <cell r="A3080" t="str">
            <v>2SZ/RFE1.58427R</v>
          </cell>
        </row>
        <row r="3081">
          <cell r="A3081" t="str">
            <v>3SZ/RFE1.58427R</v>
          </cell>
        </row>
        <row r="3082">
          <cell r="A3082" t="str">
            <v>4SZ/RFE1.58427R</v>
          </cell>
        </row>
        <row r="3083">
          <cell r="A3083" t="str">
            <v>1SZ/RFE1.584L</v>
          </cell>
        </row>
        <row r="3084">
          <cell r="A3084" t="str">
            <v>2PZ/RFE1.584L</v>
          </cell>
          <cell r="B3084" t="str">
            <v/>
          </cell>
        </row>
        <row r="3085">
          <cell r="A3085" t="str">
            <v>2SZ/RFE1.584L</v>
          </cell>
        </row>
        <row r="3086">
          <cell r="A3086" t="str">
            <v>3SZ/RFE1.584L</v>
          </cell>
        </row>
        <row r="3087">
          <cell r="A3087" t="str">
            <v>4SZ/RFE1.584L</v>
          </cell>
        </row>
        <row r="3088">
          <cell r="A3088" t="str">
            <v>1SZ/RFE1.584R</v>
          </cell>
        </row>
        <row r="3089">
          <cell r="A3089" t="str">
            <v>2PZ/RFE1.584R</v>
          </cell>
          <cell r="B3089" t="str">
            <v/>
          </cell>
        </row>
        <row r="3090">
          <cell r="A3090" t="str">
            <v>2SZ/RFE1.584R</v>
          </cell>
        </row>
        <row r="3091">
          <cell r="A3091" t="str">
            <v>3SZ/RFE1.584R</v>
          </cell>
        </row>
        <row r="3092">
          <cell r="A3092" t="str">
            <v>4SZ/RFE1.584R</v>
          </cell>
        </row>
        <row r="3093">
          <cell r="A3093" t="str">
            <v>1SZ/RFE1.59027L</v>
          </cell>
        </row>
        <row r="3094">
          <cell r="A3094" t="str">
            <v>2PZ/RFE1.59027L</v>
          </cell>
          <cell r="B3094" t="str">
            <v/>
          </cell>
        </row>
        <row r="3095">
          <cell r="A3095" t="str">
            <v>2SZ/RFE1.59027L</v>
          </cell>
        </row>
        <row r="3096">
          <cell r="A3096" t="str">
            <v>3SZ/RFE1.59027L</v>
          </cell>
        </row>
        <row r="3097">
          <cell r="A3097" t="str">
            <v>4SZ/RFE1.59027L</v>
          </cell>
        </row>
        <row r="3098">
          <cell r="A3098" t="str">
            <v>1SZ/RFE1.59027R</v>
          </cell>
        </row>
        <row r="3099">
          <cell r="A3099" t="str">
            <v>2PZ/RFE1.59027R</v>
          </cell>
          <cell r="B3099" t="str">
            <v/>
          </cell>
        </row>
        <row r="3100">
          <cell r="A3100" t="str">
            <v>2SZ/RFE1.59027R</v>
          </cell>
        </row>
        <row r="3101">
          <cell r="A3101" t="str">
            <v>3SZ/RFE1.59027R</v>
          </cell>
        </row>
        <row r="3102">
          <cell r="A3102" t="str">
            <v>4SZ/RFE1.59027R</v>
          </cell>
        </row>
        <row r="3103">
          <cell r="A3103" t="str">
            <v>1SZ/RFE1.590L</v>
          </cell>
        </row>
        <row r="3104">
          <cell r="A3104" t="str">
            <v>2PZ/RFE1.590L</v>
          </cell>
          <cell r="B3104" t="str">
            <v/>
          </cell>
        </row>
        <row r="3105">
          <cell r="A3105" t="str">
            <v>2SZ/RFE1.590L</v>
          </cell>
        </row>
        <row r="3106">
          <cell r="A3106" t="str">
            <v>3SZ/RFE1.590L</v>
          </cell>
        </row>
        <row r="3107">
          <cell r="A3107" t="str">
            <v>4SZ/RFE1.590L</v>
          </cell>
        </row>
        <row r="3108">
          <cell r="A3108" t="str">
            <v>1SZ/RFE1.590R</v>
          </cell>
        </row>
        <row r="3109">
          <cell r="A3109" t="str">
            <v>2PZ/RFE1.590R</v>
          </cell>
          <cell r="B3109" t="str">
            <v/>
          </cell>
        </row>
        <row r="3110">
          <cell r="A3110" t="str">
            <v>2SZ/RFE1.590R</v>
          </cell>
        </row>
        <row r="3111">
          <cell r="A3111" t="str">
            <v>3SZ/RFE1.590R</v>
          </cell>
        </row>
        <row r="3112">
          <cell r="A3112" t="str">
            <v>4SZ/RFE1.590R</v>
          </cell>
        </row>
        <row r="3113">
          <cell r="A3113" t="str">
            <v>1SZ/RFE1.59327L</v>
          </cell>
        </row>
        <row r="3114">
          <cell r="A3114" t="str">
            <v>2PZ/RFE1.59327L</v>
          </cell>
          <cell r="B3114" t="str">
            <v/>
          </cell>
        </row>
        <row r="3115">
          <cell r="A3115" t="str">
            <v>2SZ/RFE1.59327L</v>
          </cell>
        </row>
        <row r="3116">
          <cell r="A3116" t="str">
            <v>3SZ/RFE1.59327L</v>
          </cell>
        </row>
        <row r="3117">
          <cell r="A3117" t="str">
            <v>4SZ/RFE1.59327L</v>
          </cell>
        </row>
        <row r="3118">
          <cell r="A3118" t="str">
            <v>1SZ/RFE1.59327R</v>
          </cell>
        </row>
        <row r="3119">
          <cell r="A3119" t="str">
            <v>2PZ/RFE1.59327R</v>
          </cell>
          <cell r="B3119" t="str">
            <v/>
          </cell>
        </row>
        <row r="3120">
          <cell r="A3120" t="str">
            <v>2SZ/RFE1.59327R</v>
          </cell>
        </row>
        <row r="3121">
          <cell r="A3121" t="str">
            <v>3SZ/RFE1.59327R</v>
          </cell>
        </row>
        <row r="3122">
          <cell r="A3122" t="str">
            <v>4SZ/RFE1.59327R</v>
          </cell>
        </row>
        <row r="3123">
          <cell r="A3123" t="str">
            <v>1SZ/RFE1.593L</v>
          </cell>
        </row>
        <row r="3124">
          <cell r="A3124" t="str">
            <v>2PZ/RFE1.593L</v>
          </cell>
          <cell r="B3124" t="str">
            <v/>
          </cell>
        </row>
        <row r="3125">
          <cell r="A3125" t="str">
            <v>2SZ/RFE1.593L</v>
          </cell>
        </row>
        <row r="3126">
          <cell r="A3126" t="str">
            <v>3SZ/RFE1.593L</v>
          </cell>
        </row>
        <row r="3127">
          <cell r="A3127" t="str">
            <v>4SZ/RFE1.593L</v>
          </cell>
        </row>
        <row r="3128">
          <cell r="A3128" t="str">
            <v>1SZ/RFE1.593R</v>
          </cell>
        </row>
        <row r="3129">
          <cell r="A3129" t="str">
            <v>2PZ/RFE1.593R</v>
          </cell>
          <cell r="B3129" t="str">
            <v/>
          </cell>
        </row>
        <row r="3130">
          <cell r="A3130" t="str">
            <v>2SZ/RFE1.593R</v>
          </cell>
        </row>
        <row r="3131">
          <cell r="A3131" t="str">
            <v>3SZ/RFE1.593R</v>
          </cell>
        </row>
        <row r="3132">
          <cell r="A3132" t="str">
            <v>4SZ/RFE1.593R</v>
          </cell>
        </row>
        <row r="3133">
          <cell r="A3133" t="str">
            <v>1SZ/RFE1.59627L</v>
          </cell>
        </row>
        <row r="3134">
          <cell r="A3134" t="str">
            <v>2PZ/RFE1.59627L</v>
          </cell>
          <cell r="B3134" t="str">
            <v/>
          </cell>
        </row>
        <row r="3135">
          <cell r="A3135" t="str">
            <v>2SZ/RFE1.59627L</v>
          </cell>
        </row>
        <row r="3136">
          <cell r="A3136" t="str">
            <v>3SZ/RFE1.59627L</v>
          </cell>
        </row>
        <row r="3137">
          <cell r="A3137" t="str">
            <v>4SZ/RFE1.59627L</v>
          </cell>
        </row>
        <row r="3138">
          <cell r="A3138" t="str">
            <v>1SZ/RFE1.59627R</v>
          </cell>
        </row>
        <row r="3139">
          <cell r="A3139" t="str">
            <v>2PZ/RFE1.59627R</v>
          </cell>
          <cell r="B3139" t="str">
            <v/>
          </cell>
        </row>
        <row r="3140">
          <cell r="A3140" t="str">
            <v>2SZ/RFE1.59627R</v>
          </cell>
        </row>
        <row r="3141">
          <cell r="A3141" t="str">
            <v>3SZ/RFE1.59627R</v>
          </cell>
        </row>
        <row r="3142">
          <cell r="A3142" t="str">
            <v>4SZ/RFE1.59627R</v>
          </cell>
        </row>
        <row r="3143">
          <cell r="A3143" t="str">
            <v>1SZ/RFE1.596L</v>
          </cell>
        </row>
        <row r="3144">
          <cell r="A3144" t="str">
            <v>2PZ/RFE1.596L</v>
          </cell>
          <cell r="B3144" t="str">
            <v/>
          </cell>
        </row>
        <row r="3145">
          <cell r="A3145" t="str">
            <v>2SZ/RFE1.596L</v>
          </cell>
        </row>
        <row r="3146">
          <cell r="A3146" t="str">
            <v>3SZ/RFE1.596L</v>
          </cell>
        </row>
        <row r="3147">
          <cell r="A3147" t="str">
            <v>4SZ/RFE1.596L</v>
          </cell>
        </row>
        <row r="3148">
          <cell r="A3148" t="str">
            <v>1SZ/RFE1.596R</v>
          </cell>
        </row>
        <row r="3149">
          <cell r="A3149" t="str">
            <v>2PZ/RFE1.596R</v>
          </cell>
          <cell r="B3149" t="str">
            <v/>
          </cell>
        </row>
        <row r="3150">
          <cell r="A3150" t="str">
            <v>2SZ/RFE1.596R</v>
          </cell>
        </row>
        <row r="3151">
          <cell r="A3151" t="str">
            <v>3SZ/RFE1.596R</v>
          </cell>
        </row>
        <row r="3152">
          <cell r="A3152" t="str">
            <v>4SZ/RFE1.596R</v>
          </cell>
        </row>
        <row r="3153">
          <cell r="A3153" t="str">
            <v>1SZ/RFE38427L</v>
          </cell>
        </row>
        <row r="3154">
          <cell r="A3154" t="str">
            <v>2PZ/RFE38427L</v>
          </cell>
          <cell r="B3154" t="str">
            <v/>
          </cell>
        </row>
        <row r="3155">
          <cell r="A3155" t="str">
            <v>2SZ/RFE38427L</v>
          </cell>
        </row>
        <row r="3156">
          <cell r="A3156" t="str">
            <v>3SZ/RFE38427L</v>
          </cell>
        </row>
        <row r="3157">
          <cell r="A3157" t="str">
            <v>4SZ/RFE38427L</v>
          </cell>
        </row>
        <row r="3158">
          <cell r="A3158" t="str">
            <v>1SZ/RFE38427R</v>
          </cell>
        </row>
        <row r="3159">
          <cell r="A3159" t="str">
            <v>2PZ/RFE38427R</v>
          </cell>
          <cell r="B3159" t="str">
            <v/>
          </cell>
        </row>
        <row r="3160">
          <cell r="A3160" t="str">
            <v>2SZ/RFE38427R</v>
          </cell>
        </row>
        <row r="3161">
          <cell r="A3161" t="str">
            <v>3SZ/RFE38427R</v>
          </cell>
        </row>
        <row r="3162">
          <cell r="A3162" t="str">
            <v>4SZ/RFE38427R</v>
          </cell>
        </row>
        <row r="3163">
          <cell r="A3163" t="str">
            <v>1SZ/RFE384L</v>
          </cell>
        </row>
        <row r="3164">
          <cell r="A3164" t="str">
            <v>2PZ/RFE384L</v>
          </cell>
          <cell r="B3164" t="str">
            <v/>
          </cell>
        </row>
        <row r="3165">
          <cell r="A3165" t="str">
            <v>2SZ/RFE384L</v>
          </cell>
        </row>
        <row r="3166">
          <cell r="A3166" t="str">
            <v>3SZ/RFE384L</v>
          </cell>
        </row>
        <row r="3167">
          <cell r="A3167" t="str">
            <v>4SZ/RFE384L</v>
          </cell>
        </row>
        <row r="3168">
          <cell r="A3168" t="str">
            <v>1SZ/RFE384R</v>
          </cell>
        </row>
        <row r="3169">
          <cell r="A3169" t="str">
            <v>2PZ/RFE384R</v>
          </cell>
          <cell r="B3169" t="str">
            <v/>
          </cell>
        </row>
        <row r="3170">
          <cell r="A3170" t="str">
            <v>2SZ/RFE384R</v>
          </cell>
        </row>
        <row r="3171">
          <cell r="A3171" t="str">
            <v>3SZ/RFE384R</v>
          </cell>
        </row>
        <row r="3172">
          <cell r="A3172" t="str">
            <v>4SZ/RFE384R</v>
          </cell>
        </row>
        <row r="3173">
          <cell r="A3173" t="str">
            <v>1SZ/RFE39027L</v>
          </cell>
        </row>
        <row r="3174">
          <cell r="A3174" t="str">
            <v>2PZ/RFE39027L</v>
          </cell>
          <cell r="B3174" t="str">
            <v/>
          </cell>
        </row>
        <row r="3175">
          <cell r="A3175" t="str">
            <v>2SZ/RFE39027L</v>
          </cell>
        </row>
        <row r="3176">
          <cell r="A3176" t="str">
            <v>3SZ/RFE39027L</v>
          </cell>
        </row>
        <row r="3177">
          <cell r="A3177" t="str">
            <v>4SZ/RFE39027L</v>
          </cell>
        </row>
        <row r="3178">
          <cell r="A3178" t="str">
            <v>1SZ/RFE39027R</v>
          </cell>
        </row>
        <row r="3179">
          <cell r="A3179" t="str">
            <v>2PZ/RFE39027R</v>
          </cell>
          <cell r="B3179" t="str">
            <v/>
          </cell>
        </row>
        <row r="3180">
          <cell r="A3180" t="str">
            <v>2SZ/RFE39027R</v>
          </cell>
        </row>
        <row r="3181">
          <cell r="A3181" t="str">
            <v>3SZ/RFE39027R</v>
          </cell>
        </row>
        <row r="3182">
          <cell r="A3182" t="str">
            <v>4SZ/RFE39027R</v>
          </cell>
        </row>
        <row r="3183">
          <cell r="A3183" t="str">
            <v>1SZ/RFE390L</v>
          </cell>
        </row>
        <row r="3184">
          <cell r="A3184" t="str">
            <v>2PZ/RFE390L</v>
          </cell>
          <cell r="B3184" t="str">
            <v/>
          </cell>
        </row>
        <row r="3185">
          <cell r="A3185" t="str">
            <v>2SZ/RFE390L</v>
          </cell>
        </row>
        <row r="3186">
          <cell r="A3186" t="str">
            <v>3SZ/RFE390L</v>
          </cell>
        </row>
        <row r="3187">
          <cell r="A3187" t="str">
            <v>4SZ/RFE390L</v>
          </cell>
        </row>
        <row r="3188">
          <cell r="A3188" t="str">
            <v>1SZ/RFE390R</v>
          </cell>
        </row>
        <row r="3189">
          <cell r="A3189" t="str">
            <v>2PZ/RFE390R</v>
          </cell>
          <cell r="B3189" t="str">
            <v/>
          </cell>
        </row>
        <row r="3190">
          <cell r="A3190" t="str">
            <v>2SZ/RFE390R</v>
          </cell>
        </row>
        <row r="3191">
          <cell r="A3191" t="str">
            <v>3SZ/RFE390R</v>
          </cell>
        </row>
        <row r="3192">
          <cell r="A3192" t="str">
            <v>4SZ/RFE390R</v>
          </cell>
        </row>
        <row r="3193">
          <cell r="A3193" t="str">
            <v>1SZ/RFE39327L</v>
          </cell>
        </row>
        <row r="3194">
          <cell r="A3194" t="str">
            <v>2PZ/RFE39327L</v>
          </cell>
          <cell r="B3194" t="str">
            <v/>
          </cell>
        </row>
        <row r="3195">
          <cell r="A3195" t="str">
            <v>2SZ/RFE39327L</v>
          </cell>
        </row>
        <row r="3196">
          <cell r="A3196" t="str">
            <v>3SZ/RFE39327L</v>
          </cell>
        </row>
        <row r="3197">
          <cell r="A3197" t="str">
            <v>4SZ/RFE39327L</v>
          </cell>
        </row>
        <row r="3198">
          <cell r="A3198" t="str">
            <v>1SZ/RFE39327R</v>
          </cell>
        </row>
        <row r="3199">
          <cell r="A3199" t="str">
            <v>2PZ/RFE39327R</v>
          </cell>
          <cell r="B3199" t="str">
            <v/>
          </cell>
        </row>
        <row r="3200">
          <cell r="A3200" t="str">
            <v>2SZ/RFE39327R</v>
          </cell>
        </row>
        <row r="3201">
          <cell r="A3201" t="str">
            <v>3SZ/RFE39327R</v>
          </cell>
        </row>
        <row r="3202">
          <cell r="A3202" t="str">
            <v>4SZ/RFE39327R</v>
          </cell>
        </row>
        <row r="3203">
          <cell r="A3203" t="str">
            <v>1SZ/RFE393L</v>
          </cell>
        </row>
        <row r="3204">
          <cell r="A3204" t="str">
            <v>2PZ/RFE393L</v>
          </cell>
          <cell r="B3204" t="str">
            <v/>
          </cell>
        </row>
        <row r="3205">
          <cell r="A3205" t="str">
            <v>2SZ/RFE393L</v>
          </cell>
        </row>
        <row r="3206">
          <cell r="A3206" t="str">
            <v>3SZ/RFE393L</v>
          </cell>
        </row>
        <row r="3207">
          <cell r="A3207" t="str">
            <v>4SZ/RFE393L</v>
          </cell>
        </row>
        <row r="3208">
          <cell r="A3208" t="str">
            <v>1SZ/RFE393R</v>
          </cell>
        </row>
        <row r="3209">
          <cell r="A3209" t="str">
            <v>2PZ/RFE393R</v>
          </cell>
          <cell r="B3209" t="str">
            <v/>
          </cell>
        </row>
        <row r="3210">
          <cell r="A3210" t="str">
            <v>2SZ/RFE393R</v>
          </cell>
        </row>
        <row r="3211">
          <cell r="A3211" t="str">
            <v>3SZ/RFE393R</v>
          </cell>
        </row>
        <row r="3212">
          <cell r="A3212" t="str">
            <v>4SZ/RFE393R</v>
          </cell>
        </row>
        <row r="3213">
          <cell r="A3213" t="str">
            <v>1SZ/RFE39627L</v>
          </cell>
        </row>
        <row r="3214">
          <cell r="A3214" t="str">
            <v>2PZ/RFE39627L</v>
          </cell>
          <cell r="B3214" t="str">
            <v/>
          </cell>
        </row>
        <row r="3215">
          <cell r="A3215" t="str">
            <v>2SZ/RFE39627L</v>
          </cell>
        </row>
        <row r="3216">
          <cell r="A3216" t="str">
            <v>3SZ/RFE39627L</v>
          </cell>
        </row>
        <row r="3217">
          <cell r="A3217" t="str">
            <v>4SZ/RFE39627L</v>
          </cell>
        </row>
        <row r="3218">
          <cell r="A3218" t="str">
            <v>1SZ/RFE39627R</v>
          </cell>
        </row>
        <row r="3219">
          <cell r="A3219" t="str">
            <v>2PZ/RFE39627R</v>
          </cell>
          <cell r="B3219" t="str">
            <v/>
          </cell>
        </row>
        <row r="3220">
          <cell r="A3220" t="str">
            <v>2SZ/RFE39627R</v>
          </cell>
        </row>
        <row r="3221">
          <cell r="A3221" t="str">
            <v>3SZ/RFE39627R</v>
          </cell>
        </row>
        <row r="3222">
          <cell r="A3222" t="str">
            <v>4SZ/RFE39627R</v>
          </cell>
        </row>
        <row r="3223">
          <cell r="A3223" t="str">
            <v>1SZ/RFE396L</v>
          </cell>
        </row>
        <row r="3224">
          <cell r="A3224" t="str">
            <v>2PZ/RFE396L</v>
          </cell>
          <cell r="B3224" t="str">
            <v/>
          </cell>
        </row>
        <row r="3225">
          <cell r="A3225" t="str">
            <v>2SZ/RFE396L</v>
          </cell>
        </row>
        <row r="3226">
          <cell r="A3226" t="str">
            <v>3SZ/RFE396L</v>
          </cell>
        </row>
        <row r="3227">
          <cell r="A3227" t="str">
            <v>4SZ/RFE396L</v>
          </cell>
        </row>
        <row r="3228">
          <cell r="A3228" t="str">
            <v>1SZ/RFE396R</v>
          </cell>
        </row>
        <row r="3229">
          <cell r="A3229" t="str">
            <v>2PZ/RFE396R</v>
          </cell>
          <cell r="B3229" t="str">
            <v/>
          </cell>
        </row>
        <row r="3230">
          <cell r="A3230" t="str">
            <v>2SZ/RFE396R</v>
          </cell>
        </row>
        <row r="3231">
          <cell r="A3231" t="str">
            <v>3SZ/RFE396R</v>
          </cell>
        </row>
        <row r="3232">
          <cell r="A3232" t="str">
            <v>4SZ/RFE396R</v>
          </cell>
        </row>
        <row r="3233">
          <cell r="A3233" t="str">
            <v>1SZ_ROPE_5/8</v>
          </cell>
        </row>
        <row r="3234">
          <cell r="A3234" t="str">
            <v>2PZ_ROPE_5/8</v>
          </cell>
          <cell r="B3234" t="str">
            <v/>
          </cell>
        </row>
        <row r="3235">
          <cell r="A3235" t="str">
            <v>2SZ_ROPE_5/8</v>
          </cell>
        </row>
        <row r="3236">
          <cell r="A3236" t="str">
            <v>3SZ_ROPE_5/8</v>
          </cell>
        </row>
        <row r="3237">
          <cell r="A3237" t="str">
            <v>4SZ_ROPE_5/8</v>
          </cell>
        </row>
        <row r="3238">
          <cell r="A3238" t="str">
            <v>1SZ_ROSETTE_A</v>
          </cell>
        </row>
        <row r="3239">
          <cell r="A3239" t="str">
            <v>2PZ_ROSETTE_A</v>
          </cell>
          <cell r="B3239" t="str">
            <v/>
          </cell>
        </row>
        <row r="3240">
          <cell r="A3240" t="str">
            <v>2SZ_ROSETTE_A</v>
          </cell>
        </row>
        <row r="3241">
          <cell r="A3241" t="str">
            <v>3SZ_ROSETTE_A</v>
          </cell>
        </row>
        <row r="3242">
          <cell r="A3242" t="str">
            <v>2SZ/SAM 4933</v>
          </cell>
        </row>
        <row r="3243">
          <cell r="A3243" t="str">
            <v>2SZ/SAM 4934</v>
          </cell>
        </row>
        <row r="3244">
          <cell r="A3244" t="str">
            <v>1SZ/SAM 5675</v>
          </cell>
        </row>
        <row r="3245">
          <cell r="A3245" t="str">
            <v>1SZ/SAM 5676</v>
          </cell>
        </row>
        <row r="3246">
          <cell r="A3246" t="str">
            <v>1SZ_SCRIBE_5/8</v>
          </cell>
        </row>
        <row r="3247">
          <cell r="A3247" t="str">
            <v>2PZ_SCRIBE_5/8</v>
          </cell>
          <cell r="B3247" t="str">
            <v/>
          </cell>
        </row>
        <row r="3248">
          <cell r="A3248" t="str">
            <v>2SZ_SCRIBE_5/8</v>
          </cell>
        </row>
        <row r="3249">
          <cell r="A3249" t="str">
            <v>3SZ_SCRIBE_5/8</v>
          </cell>
        </row>
        <row r="3250">
          <cell r="A3250" t="str">
            <v>4SZ_SCRIBE_5/8</v>
          </cell>
        </row>
        <row r="3251">
          <cell r="A3251" t="str">
            <v>1SZ_SCRIBE_C</v>
          </cell>
        </row>
        <row r="3252">
          <cell r="A3252" t="str">
            <v>2PZ_SCRIBE_C</v>
          </cell>
          <cell r="B3252" t="str">
            <v/>
          </cell>
        </row>
        <row r="3253">
          <cell r="A3253" t="str">
            <v>2SZ_SCRIBE_C</v>
          </cell>
        </row>
        <row r="3254">
          <cell r="A3254" t="str">
            <v>3SZ_SCRIBE_C</v>
          </cell>
        </row>
        <row r="3255">
          <cell r="A3255" t="str">
            <v>1SZ_SHOE_3/4</v>
          </cell>
        </row>
        <row r="3256">
          <cell r="A3256" t="str">
            <v>2PZ_SHOE_3/4</v>
          </cell>
          <cell r="B3256" t="str">
            <v/>
          </cell>
        </row>
        <row r="3257">
          <cell r="A3257" t="str">
            <v>2SZ_SHOE_3/4</v>
          </cell>
        </row>
        <row r="3258">
          <cell r="A3258" t="str">
            <v>3SZ_SHOE_3/4</v>
          </cell>
        </row>
        <row r="3259">
          <cell r="A3259" t="str">
            <v>4SZ_SHOE_3/4</v>
          </cell>
        </row>
        <row r="3260">
          <cell r="A3260" t="str">
            <v>1SZ_SMALLCAP</v>
          </cell>
        </row>
        <row r="3261">
          <cell r="A3261" t="str">
            <v>2PZ_SMALLCAP</v>
          </cell>
          <cell r="B3261" t="str">
            <v/>
          </cell>
        </row>
        <row r="3262">
          <cell r="A3262" t="str">
            <v>2SZ_SMALLCAP</v>
          </cell>
        </row>
        <row r="3263">
          <cell r="A3263" t="str">
            <v>3SZ_SMALLCAP</v>
          </cell>
        </row>
        <row r="3264">
          <cell r="A3264" t="str">
            <v>4SZ_SMALLCAP</v>
          </cell>
        </row>
        <row r="3265">
          <cell r="A3265" t="str">
            <v>1SZ/SR18</v>
          </cell>
        </row>
        <row r="3266">
          <cell r="A3266" t="str">
            <v>2PZ/SR18</v>
          </cell>
          <cell r="B3266" t="str">
            <v/>
          </cell>
        </row>
        <row r="3267">
          <cell r="A3267" t="str">
            <v>2SZ/SR18</v>
          </cell>
        </row>
        <row r="3268">
          <cell r="A3268" t="str">
            <v>3SZ/SR18</v>
          </cell>
        </row>
        <row r="3269">
          <cell r="A3269" t="str">
            <v>4SZ/SR18</v>
          </cell>
        </row>
        <row r="3270">
          <cell r="A3270" t="str">
            <v>1SZ/SR24</v>
          </cell>
        </row>
        <row r="3271">
          <cell r="A3271" t="str">
            <v>2PZ/SR24</v>
          </cell>
          <cell r="B3271" t="str">
            <v/>
          </cell>
        </row>
        <row r="3272">
          <cell r="A3272" t="str">
            <v>2SZ/SR24</v>
          </cell>
        </row>
        <row r="3273">
          <cell r="A3273" t="str">
            <v>3SZ/SR24</v>
          </cell>
        </row>
        <row r="3274">
          <cell r="A3274" t="str">
            <v>4SZ/SR24</v>
          </cell>
        </row>
        <row r="3275">
          <cell r="A3275" t="str">
            <v>1SZ/SR30</v>
          </cell>
        </row>
        <row r="3276">
          <cell r="A3276" t="str">
            <v>2PZ/SR30</v>
          </cell>
          <cell r="B3276" t="str">
            <v/>
          </cell>
        </row>
        <row r="3277">
          <cell r="A3277" t="str">
            <v>2SZ/SR30</v>
          </cell>
        </row>
        <row r="3278">
          <cell r="A3278" t="str">
            <v>3SZ/SR30</v>
          </cell>
        </row>
        <row r="3279">
          <cell r="A3279" t="str">
            <v>4SZ/SR30</v>
          </cell>
        </row>
        <row r="3280">
          <cell r="A3280" t="str">
            <v>1SZ/SR36</v>
          </cell>
        </row>
        <row r="3281">
          <cell r="A3281" t="str">
            <v>2PZ/SR36</v>
          </cell>
          <cell r="B3281" t="str">
            <v/>
          </cell>
        </row>
        <row r="3282">
          <cell r="A3282" t="str">
            <v>2SZ/SR36</v>
          </cell>
        </row>
        <row r="3283">
          <cell r="A3283" t="str">
            <v>3SZ/SR36</v>
          </cell>
        </row>
        <row r="3284">
          <cell r="A3284" t="str">
            <v>4SZ/SR36</v>
          </cell>
        </row>
        <row r="3285">
          <cell r="A3285" t="str">
            <v>1SZ/TF1.581</v>
          </cell>
        </row>
        <row r="3286">
          <cell r="A3286" t="str">
            <v>2PZ/TF1.581</v>
          </cell>
          <cell r="B3286" t="str">
            <v/>
          </cell>
        </row>
        <row r="3287">
          <cell r="A3287" t="str">
            <v>2SZ/TF1.581</v>
          </cell>
        </row>
        <row r="3288">
          <cell r="A3288" t="str">
            <v>3SZ/TF1.581</v>
          </cell>
        </row>
        <row r="3289">
          <cell r="A3289" t="str">
            <v>4SZ/TF1.581</v>
          </cell>
        </row>
        <row r="3290">
          <cell r="A3290" t="str">
            <v>1SZ/TF1.584</v>
          </cell>
        </row>
        <row r="3291">
          <cell r="A3291" t="str">
            <v>2PZ/TF1.584</v>
          </cell>
          <cell r="B3291" t="str">
            <v/>
          </cell>
        </row>
        <row r="3292">
          <cell r="A3292" t="str">
            <v>2SZ/TF1.584</v>
          </cell>
        </row>
        <row r="3293">
          <cell r="A3293" t="str">
            <v>3SZ/TF1.584</v>
          </cell>
        </row>
        <row r="3294">
          <cell r="A3294" t="str">
            <v>4SZ/TF1.584</v>
          </cell>
        </row>
        <row r="3295">
          <cell r="A3295" t="str">
            <v>1SZ/TF1.590</v>
          </cell>
        </row>
        <row r="3296">
          <cell r="A3296" t="str">
            <v>2PZ/TF1.590</v>
          </cell>
          <cell r="B3296" t="str">
            <v/>
          </cell>
        </row>
        <row r="3297">
          <cell r="A3297" t="str">
            <v>2SZ/TF1.590</v>
          </cell>
        </row>
        <row r="3298">
          <cell r="A3298" t="str">
            <v>3SZ/TF1.590</v>
          </cell>
        </row>
        <row r="3299">
          <cell r="A3299" t="str">
            <v>4SZ/TF1.590</v>
          </cell>
        </row>
        <row r="3300">
          <cell r="A3300" t="str">
            <v>1SZ/TF1.593</v>
          </cell>
        </row>
        <row r="3301">
          <cell r="A3301" t="str">
            <v>2PZ/TF1.593</v>
          </cell>
          <cell r="B3301" t="str">
            <v/>
          </cell>
        </row>
        <row r="3302">
          <cell r="A3302" t="str">
            <v>2SZ/TF1.593</v>
          </cell>
        </row>
        <row r="3303">
          <cell r="A3303" t="str">
            <v>3SZ/TF1.593</v>
          </cell>
        </row>
        <row r="3304">
          <cell r="A3304" t="str">
            <v>4SZ/TF1.593</v>
          </cell>
        </row>
        <row r="3305">
          <cell r="A3305" t="str">
            <v>1SZ/TF1.596</v>
          </cell>
        </row>
        <row r="3306">
          <cell r="A3306" t="str">
            <v>2PZ/TF1.596</v>
          </cell>
          <cell r="B3306" t="str">
            <v/>
          </cell>
        </row>
        <row r="3307">
          <cell r="A3307" t="str">
            <v>2SZ/TF1.596</v>
          </cell>
        </row>
        <row r="3308">
          <cell r="A3308" t="str">
            <v>3SZ/TF1.596</v>
          </cell>
        </row>
        <row r="3309">
          <cell r="A3309" t="str">
            <v>4SZ/TF1.596</v>
          </cell>
        </row>
        <row r="3310">
          <cell r="A3310" t="str">
            <v>1SZ/TF381</v>
          </cell>
        </row>
        <row r="3311">
          <cell r="A3311" t="str">
            <v>2PZ/TF381</v>
          </cell>
          <cell r="B3311" t="str">
            <v/>
          </cell>
        </row>
        <row r="3312">
          <cell r="A3312" t="str">
            <v>2SZ/TF381</v>
          </cell>
        </row>
        <row r="3313">
          <cell r="A3313" t="str">
            <v>3SZ/TF381</v>
          </cell>
        </row>
        <row r="3314">
          <cell r="A3314" t="str">
            <v>4SZ/TF381</v>
          </cell>
        </row>
        <row r="3315">
          <cell r="A3315" t="str">
            <v>1SZ/TF384</v>
          </cell>
        </row>
        <row r="3316">
          <cell r="A3316" t="str">
            <v>2PZ/TF384</v>
          </cell>
          <cell r="B3316" t="str">
            <v/>
          </cell>
        </row>
        <row r="3317">
          <cell r="A3317" t="str">
            <v>2SZ/TF384</v>
          </cell>
        </row>
        <row r="3318">
          <cell r="A3318" t="str">
            <v>3SZ/TF384</v>
          </cell>
        </row>
        <row r="3319">
          <cell r="A3319" t="str">
            <v>4SZ/TF384</v>
          </cell>
        </row>
        <row r="3320">
          <cell r="A3320" t="str">
            <v>1SZ/TF390</v>
          </cell>
        </row>
        <row r="3321">
          <cell r="A3321" t="str">
            <v>2PZ/TF390</v>
          </cell>
          <cell r="B3321" t="str">
            <v/>
          </cell>
        </row>
        <row r="3322">
          <cell r="A3322" t="str">
            <v>2SZ/TF390</v>
          </cell>
        </row>
        <row r="3323">
          <cell r="A3323" t="str">
            <v>3SZ/TF390</v>
          </cell>
        </row>
        <row r="3324">
          <cell r="A3324" t="str">
            <v>4SZ/TF390</v>
          </cell>
        </row>
        <row r="3325">
          <cell r="A3325" t="str">
            <v>1SZ/TF393</v>
          </cell>
        </row>
        <row r="3326">
          <cell r="A3326" t="str">
            <v>2PZ/TF393</v>
          </cell>
          <cell r="B3326" t="str">
            <v/>
          </cell>
        </row>
        <row r="3327">
          <cell r="A3327" t="str">
            <v>2SZ/TF393</v>
          </cell>
        </row>
        <row r="3328">
          <cell r="A3328" t="str">
            <v>3SZ/TF393</v>
          </cell>
        </row>
        <row r="3329">
          <cell r="A3329" t="str">
            <v>4SZ/TF393</v>
          </cell>
        </row>
        <row r="3330">
          <cell r="A3330" t="str">
            <v>1SZ/TF396</v>
          </cell>
        </row>
        <row r="3331">
          <cell r="A3331" t="str">
            <v>2PZ/TF396</v>
          </cell>
          <cell r="B3331" t="str">
            <v/>
          </cell>
        </row>
        <row r="3332">
          <cell r="A3332" t="str">
            <v>2SZ/TF396</v>
          </cell>
        </row>
        <row r="3333">
          <cell r="A3333" t="str">
            <v>3SZ/TF396</v>
          </cell>
        </row>
        <row r="3334">
          <cell r="A3334" t="str">
            <v>4SZ/TF396</v>
          </cell>
        </row>
        <row r="3335">
          <cell r="A3335" t="str">
            <v>1SZ/TF696</v>
          </cell>
        </row>
        <row r="3336">
          <cell r="A3336" t="str">
            <v>2PZ/TF696</v>
          </cell>
          <cell r="B3336" t="str">
            <v/>
          </cell>
        </row>
        <row r="3337">
          <cell r="A3337" t="str">
            <v>2SZ/TF696</v>
          </cell>
        </row>
        <row r="3338">
          <cell r="A3338" t="str">
            <v>3SZ/TF696</v>
          </cell>
        </row>
        <row r="3339">
          <cell r="A3339" t="str">
            <v>4SZ/TF696</v>
          </cell>
        </row>
        <row r="3340">
          <cell r="A3340" t="str">
            <v>1SZ/TFDE384L</v>
          </cell>
        </row>
        <row r="3341">
          <cell r="A3341" t="str">
            <v>2PZ/TFDE384L</v>
          </cell>
          <cell r="B3341" t="str">
            <v/>
          </cell>
        </row>
        <row r="3342">
          <cell r="A3342" t="str">
            <v>2SZ/TFDE384L</v>
          </cell>
        </row>
        <row r="3343">
          <cell r="A3343" t="str">
            <v>3SZ/TFDE384L</v>
          </cell>
        </row>
        <row r="3344">
          <cell r="A3344" t="str">
            <v>4SZ/TFDE384L</v>
          </cell>
        </row>
        <row r="3345">
          <cell r="A3345" t="str">
            <v>1SZ/TFDE384R</v>
          </cell>
        </row>
        <row r="3346">
          <cell r="A3346" t="str">
            <v>2PZ/TFDE384R</v>
          </cell>
          <cell r="B3346" t="str">
            <v/>
          </cell>
        </row>
        <row r="3347">
          <cell r="A3347" t="str">
            <v>2SZ/TFDE384R</v>
          </cell>
        </row>
        <row r="3348">
          <cell r="A3348" t="str">
            <v>3SZ/TFDE384R</v>
          </cell>
        </row>
        <row r="3349">
          <cell r="A3349" t="str">
            <v>4SZ/TFDE384R</v>
          </cell>
        </row>
        <row r="3350">
          <cell r="A3350" t="str">
            <v>1SZ/TFDE390L</v>
          </cell>
        </row>
        <row r="3351">
          <cell r="A3351" t="str">
            <v>2PZ/TFDE390L</v>
          </cell>
          <cell r="B3351" t="str">
            <v/>
          </cell>
        </row>
        <row r="3352">
          <cell r="A3352" t="str">
            <v>2SZ/TFDE390L</v>
          </cell>
        </row>
        <row r="3353">
          <cell r="A3353" t="str">
            <v>3SZ/TFDE390L</v>
          </cell>
        </row>
        <row r="3354">
          <cell r="A3354" t="str">
            <v>4SZ/TFDE390L</v>
          </cell>
        </row>
        <row r="3355">
          <cell r="A3355" t="str">
            <v>1SZ/TFDE390R</v>
          </cell>
        </row>
        <row r="3356">
          <cell r="A3356" t="str">
            <v>2PZ/TFDE390R</v>
          </cell>
          <cell r="B3356" t="str">
            <v/>
          </cell>
        </row>
        <row r="3357">
          <cell r="A3357" t="str">
            <v>2SZ/TFDE390R</v>
          </cell>
        </row>
        <row r="3358">
          <cell r="A3358" t="str">
            <v>3SZ/TFDE390R</v>
          </cell>
        </row>
        <row r="3359">
          <cell r="A3359" t="str">
            <v>4SZ/TFDE390R</v>
          </cell>
        </row>
        <row r="3360">
          <cell r="A3360" t="str">
            <v>1SZ/TFDE393L</v>
          </cell>
        </row>
        <row r="3361">
          <cell r="A3361" t="str">
            <v>2PZ/TFDE393L</v>
          </cell>
          <cell r="B3361" t="str">
            <v/>
          </cell>
        </row>
        <row r="3362">
          <cell r="A3362" t="str">
            <v>2SZ/TFDE393L</v>
          </cell>
        </row>
        <row r="3363">
          <cell r="A3363" t="str">
            <v>3SZ/TFDE393L</v>
          </cell>
        </row>
        <row r="3364">
          <cell r="A3364" t="str">
            <v>4SZ/TFDE393L</v>
          </cell>
        </row>
        <row r="3365">
          <cell r="A3365" t="str">
            <v>1SZ/TFDE393R</v>
          </cell>
        </row>
        <row r="3366">
          <cell r="A3366" t="str">
            <v>2PZ/TFDE393R</v>
          </cell>
          <cell r="B3366" t="str">
            <v/>
          </cell>
        </row>
        <row r="3367">
          <cell r="A3367" t="str">
            <v>2SZ/TFDE393R</v>
          </cell>
        </row>
        <row r="3368">
          <cell r="A3368" t="str">
            <v>3SZ/TFDE393R</v>
          </cell>
        </row>
        <row r="3369">
          <cell r="A3369" t="str">
            <v>4SZ/TFDE393R</v>
          </cell>
        </row>
        <row r="3370">
          <cell r="A3370" t="str">
            <v>1SZ/TFDE396L</v>
          </cell>
        </row>
        <row r="3371">
          <cell r="A3371" t="str">
            <v>2PZ/TFDE396L</v>
          </cell>
          <cell r="B3371" t="str">
            <v/>
          </cell>
        </row>
        <row r="3372">
          <cell r="A3372" t="str">
            <v>2SZ/TFDE396L</v>
          </cell>
        </row>
        <row r="3373">
          <cell r="A3373" t="str">
            <v>3SZ/TFDE396L</v>
          </cell>
        </row>
        <row r="3374">
          <cell r="A3374" t="str">
            <v>4SZ/TFDE396L</v>
          </cell>
        </row>
        <row r="3375">
          <cell r="A3375" t="str">
            <v>1SZ/TFDE396R</v>
          </cell>
        </row>
        <row r="3376">
          <cell r="A3376" t="str">
            <v>2PZ/TFDE396R</v>
          </cell>
          <cell r="B3376" t="str">
            <v/>
          </cell>
        </row>
        <row r="3377">
          <cell r="A3377" t="str">
            <v>2SZ/TFDE396R</v>
          </cell>
        </row>
        <row r="3378">
          <cell r="A3378" t="str">
            <v>3SZ/TFDE396R</v>
          </cell>
        </row>
        <row r="3379">
          <cell r="A3379" t="str">
            <v>4SZ/TFDE396R</v>
          </cell>
        </row>
        <row r="3380">
          <cell r="A3380" t="str">
            <v>1SZ/TFDF384</v>
          </cell>
        </row>
        <row r="3381">
          <cell r="A3381" t="str">
            <v>2PZ/TFDF384</v>
          </cell>
          <cell r="B3381" t="str">
            <v/>
          </cell>
        </row>
        <row r="3382">
          <cell r="A3382" t="str">
            <v>2SZ/TFDF384</v>
          </cell>
        </row>
        <row r="3383">
          <cell r="A3383" t="str">
            <v>3SZ/TFDF384</v>
          </cell>
        </row>
        <row r="3384">
          <cell r="A3384" t="str">
            <v>4SZ/TFDF384</v>
          </cell>
        </row>
        <row r="3385">
          <cell r="A3385" t="str">
            <v>1SZ/TFDF390</v>
          </cell>
        </row>
        <row r="3386">
          <cell r="A3386" t="str">
            <v>2PZ/TFDF390</v>
          </cell>
          <cell r="B3386" t="str">
            <v/>
          </cell>
        </row>
        <row r="3387">
          <cell r="A3387" t="str">
            <v>2SZ/TFDF390</v>
          </cell>
        </row>
        <row r="3388">
          <cell r="A3388" t="str">
            <v>3SZ/TFDF390</v>
          </cell>
        </row>
        <row r="3389">
          <cell r="A3389" t="str">
            <v>4SZ/TFDF390</v>
          </cell>
        </row>
        <row r="3390">
          <cell r="A3390" t="str">
            <v>1SZ/TFDF393</v>
          </cell>
        </row>
        <row r="3391">
          <cell r="A3391" t="str">
            <v>2PZ/TFDF393</v>
          </cell>
          <cell r="B3391" t="str">
            <v/>
          </cell>
        </row>
        <row r="3392">
          <cell r="A3392" t="str">
            <v>2SZ/TFDF393</v>
          </cell>
        </row>
        <row r="3393">
          <cell r="A3393" t="str">
            <v>3SZ/TFDF393</v>
          </cell>
        </row>
        <row r="3394">
          <cell r="A3394" t="str">
            <v>4SZ/TFDF393</v>
          </cell>
        </row>
        <row r="3395">
          <cell r="A3395" t="str">
            <v>1SZ/TFDF396</v>
          </cell>
        </row>
        <row r="3396">
          <cell r="A3396" t="str">
            <v>2PZ/TFDF396</v>
          </cell>
          <cell r="B3396" t="str">
            <v/>
          </cell>
        </row>
        <row r="3397">
          <cell r="A3397" t="str">
            <v>2SZ/TFDF396</v>
          </cell>
        </row>
        <row r="3398">
          <cell r="A3398" t="str">
            <v>3SZ/TFDF396</v>
          </cell>
        </row>
        <row r="3399">
          <cell r="A3399" t="str">
            <v>4SZ/TFDF396</v>
          </cell>
        </row>
        <row r="3400">
          <cell r="A3400" t="str">
            <v>1SZ_THRESH_2A</v>
          </cell>
        </row>
        <row r="3401">
          <cell r="A3401" t="str">
            <v>1SZ_THRESH_4A</v>
          </cell>
        </row>
        <row r="3402">
          <cell r="A3402" t="str">
            <v>1SZ/TOEDRAWER21</v>
          </cell>
        </row>
        <row r="3403">
          <cell r="A3403" t="str">
            <v>2PZ/TOEDRAWER21</v>
          </cell>
          <cell r="B3403" t="str">
            <v/>
          </cell>
        </row>
        <row r="3404">
          <cell r="A3404" t="str">
            <v>2SZ/TOEDRAWER21</v>
          </cell>
        </row>
        <row r="3405">
          <cell r="A3405" t="str">
            <v>3SZ/TOEDRAWER21</v>
          </cell>
        </row>
        <row r="3406">
          <cell r="A3406" t="str">
            <v>4SZ/TOEDRAWER21</v>
          </cell>
        </row>
        <row r="3407">
          <cell r="A3407" t="str">
            <v>1SZ/TOEDRAWER24</v>
          </cell>
        </row>
        <row r="3408">
          <cell r="A3408" t="str">
            <v>2PZ/TOEDRAWER24</v>
          </cell>
          <cell r="B3408" t="str">
            <v/>
          </cell>
        </row>
        <row r="3409">
          <cell r="A3409" t="str">
            <v>2SZ/TOEDRAWER24</v>
          </cell>
        </row>
        <row r="3410">
          <cell r="A3410" t="str">
            <v>3SZ/TOEDRAWER24</v>
          </cell>
        </row>
        <row r="3411">
          <cell r="A3411" t="str">
            <v>4SZ/TOEDRAWER24</v>
          </cell>
        </row>
        <row r="3412">
          <cell r="A3412" t="str">
            <v>1SZ/TVOS12</v>
          </cell>
        </row>
        <row r="3413">
          <cell r="A3413" t="str">
            <v>2PZ/TVOS12</v>
          </cell>
          <cell r="B3413" t="str">
            <v/>
          </cell>
        </row>
        <row r="3414">
          <cell r="A3414" t="str">
            <v>2SZ/TVOS12</v>
          </cell>
        </row>
        <row r="3415">
          <cell r="A3415" t="str">
            <v>3SZ/TVOS12</v>
          </cell>
        </row>
        <row r="3416">
          <cell r="A3416" t="str">
            <v>4SZ/TVOS12</v>
          </cell>
        </row>
        <row r="3417">
          <cell r="A3417" t="str">
            <v>1SZ/TVOS15</v>
          </cell>
        </row>
        <row r="3418">
          <cell r="A3418" t="str">
            <v>2PZ/TVOS15</v>
          </cell>
          <cell r="B3418" t="str">
            <v/>
          </cell>
        </row>
        <row r="3419">
          <cell r="A3419" t="str">
            <v>2SZ/TVOS15</v>
          </cell>
        </row>
        <row r="3420">
          <cell r="A3420" t="str">
            <v>3SZ/TVOS15</v>
          </cell>
        </row>
        <row r="3421">
          <cell r="A3421" t="str">
            <v>4SZ/TVOS15</v>
          </cell>
        </row>
        <row r="3422">
          <cell r="A3422" t="str">
            <v>1SZ/TVOS18</v>
          </cell>
        </row>
        <row r="3423">
          <cell r="A3423" t="str">
            <v>2PZ/TVOS18</v>
          </cell>
          <cell r="B3423" t="str">
            <v/>
          </cell>
        </row>
        <row r="3424">
          <cell r="A3424" t="str">
            <v>2SZ/TVOS18</v>
          </cell>
        </row>
        <row r="3425">
          <cell r="A3425" t="str">
            <v>3SZ/TVOS18</v>
          </cell>
        </row>
        <row r="3426">
          <cell r="A3426" t="str">
            <v>4SZ/TVOS18</v>
          </cell>
        </row>
        <row r="3427">
          <cell r="A3427" t="str">
            <v>1SZ/TVOS21</v>
          </cell>
        </row>
        <row r="3428">
          <cell r="A3428" t="str">
            <v>2PZ/TVOS21</v>
          </cell>
          <cell r="B3428" t="str">
            <v/>
          </cell>
        </row>
        <row r="3429">
          <cell r="A3429" t="str">
            <v>2SZ/TVOS21</v>
          </cell>
        </row>
        <row r="3430">
          <cell r="A3430" t="str">
            <v>3SZ/TVOS21</v>
          </cell>
        </row>
        <row r="3431">
          <cell r="A3431" t="str">
            <v>4SZ/TVOS21</v>
          </cell>
        </row>
        <row r="3432">
          <cell r="A3432" t="str">
            <v>1SZ/TVOS24</v>
          </cell>
        </row>
        <row r="3433">
          <cell r="A3433" t="str">
            <v>2PZ/TVOS24</v>
          </cell>
          <cell r="B3433" t="str">
            <v/>
          </cell>
        </row>
        <row r="3434">
          <cell r="A3434" t="str">
            <v>2SZ/TVOS24</v>
          </cell>
        </row>
        <row r="3435">
          <cell r="A3435" t="str">
            <v>3SZ/TVOS24</v>
          </cell>
        </row>
        <row r="3436">
          <cell r="A3436" t="str">
            <v>4SZ/TVOS24</v>
          </cell>
        </row>
        <row r="3437">
          <cell r="A3437" t="str">
            <v>1SZ/TVOS27</v>
          </cell>
        </row>
        <row r="3438">
          <cell r="A3438" t="str">
            <v>2PZ/TVOS27</v>
          </cell>
          <cell r="B3438" t="str">
            <v/>
          </cell>
        </row>
        <row r="3439">
          <cell r="A3439" t="str">
            <v>2SZ/TVOS27</v>
          </cell>
        </row>
        <row r="3440">
          <cell r="A3440" t="str">
            <v>3SZ/TVOS27</v>
          </cell>
        </row>
        <row r="3441">
          <cell r="A3441" t="str">
            <v>4SZ/TVOS27</v>
          </cell>
        </row>
        <row r="3442">
          <cell r="A3442" t="str">
            <v>1SZ/TVOS30</v>
          </cell>
        </row>
        <row r="3443">
          <cell r="A3443" t="str">
            <v>2PZ/TVOS30</v>
          </cell>
          <cell r="B3443" t="str">
            <v/>
          </cell>
        </row>
        <row r="3444">
          <cell r="A3444" t="str">
            <v>2SZ/TVOS30</v>
          </cell>
        </row>
        <row r="3445">
          <cell r="A3445" t="str">
            <v>3SZ/TVOS30</v>
          </cell>
        </row>
        <row r="3446">
          <cell r="A3446" t="str">
            <v>4SZ/TVOS30</v>
          </cell>
        </row>
        <row r="3447">
          <cell r="A3447" t="str">
            <v>1SZ/TVOS33</v>
          </cell>
        </row>
        <row r="3448">
          <cell r="A3448" t="str">
            <v>2PZ/TVOS33</v>
          </cell>
          <cell r="B3448" t="str">
            <v/>
          </cell>
        </row>
        <row r="3449">
          <cell r="A3449" t="str">
            <v>2SZ/TVOS33</v>
          </cell>
        </row>
        <row r="3450">
          <cell r="A3450" t="str">
            <v>3SZ/TVOS33</v>
          </cell>
        </row>
        <row r="3451">
          <cell r="A3451" t="str">
            <v>4SZ/TVOS33</v>
          </cell>
        </row>
        <row r="3452">
          <cell r="A3452" t="str">
            <v>1SZ/TVOS36</v>
          </cell>
        </row>
        <row r="3453">
          <cell r="A3453" t="str">
            <v>2PZ/TVOS36</v>
          </cell>
          <cell r="B3453" t="str">
            <v/>
          </cell>
        </row>
        <row r="3454">
          <cell r="A3454" t="str">
            <v>2SZ/TVOS36</v>
          </cell>
        </row>
        <row r="3455">
          <cell r="A3455" t="str">
            <v>3SZ/TVOS36</v>
          </cell>
        </row>
        <row r="3456">
          <cell r="A3456" t="str">
            <v>4SZ/TVOS36</v>
          </cell>
        </row>
        <row r="3457">
          <cell r="A3457" t="str">
            <v>1SZ_UNDER_CAB_A</v>
          </cell>
        </row>
        <row r="3458">
          <cell r="A3458" t="str">
            <v>2PZ_UNDER_CAB_A</v>
          </cell>
          <cell r="B3458" t="str">
            <v/>
          </cell>
        </row>
        <row r="3459">
          <cell r="A3459" t="str">
            <v>2SZ_UNDER_CAB_A</v>
          </cell>
        </row>
        <row r="3460">
          <cell r="A3460" t="str">
            <v>3SZ_UNDER_CAB_A</v>
          </cell>
        </row>
        <row r="3461">
          <cell r="A3461" t="str">
            <v>4SZ_UNDER_CAB_A</v>
          </cell>
        </row>
        <row r="3462">
          <cell r="A3462" t="str">
            <v>1SZ_UNDER_CAB_B</v>
          </cell>
        </row>
        <row r="3463">
          <cell r="A3463" t="str">
            <v>2PZ_UNDER_CAB_B</v>
          </cell>
          <cell r="B3463" t="str">
            <v/>
          </cell>
        </row>
        <row r="3464">
          <cell r="A3464" t="str">
            <v>2SZ_UNDER_CAB_B</v>
          </cell>
        </row>
        <row r="3465">
          <cell r="A3465" t="str">
            <v>3SZ_UNDER_CAB_B</v>
          </cell>
        </row>
        <row r="3466">
          <cell r="A3466" t="str">
            <v>4SZ_UNDER_CAB_B</v>
          </cell>
        </row>
        <row r="3467">
          <cell r="A3467" t="str">
            <v>1SZ_UNDER_CAB_C</v>
          </cell>
        </row>
        <row r="3468">
          <cell r="A3468" t="str">
            <v>2PZ_UNDER_CAB_C</v>
          </cell>
          <cell r="B3468" t="str">
            <v/>
          </cell>
        </row>
        <row r="3469">
          <cell r="A3469" t="str">
            <v>2SZ_UNDER_CAB_C</v>
          </cell>
        </row>
        <row r="3470">
          <cell r="A3470" t="str">
            <v>3SZ_UNDER_CAB_C</v>
          </cell>
        </row>
        <row r="3471">
          <cell r="A3471" t="str">
            <v>4SZ_UNDER_CAB_C</v>
          </cell>
        </row>
        <row r="3472">
          <cell r="A3472" t="str">
            <v>1SZ_UNDER_CAB_D</v>
          </cell>
        </row>
        <row r="3473">
          <cell r="A3473" t="str">
            <v>2PZ_UNDER_CAB_D</v>
          </cell>
          <cell r="B3473" t="str">
            <v/>
          </cell>
        </row>
        <row r="3474">
          <cell r="A3474" t="str">
            <v>2SZ_UNDER_CAB_D</v>
          </cell>
        </row>
        <row r="3475">
          <cell r="A3475" t="str">
            <v>3SZ_UNDER_CAB_D</v>
          </cell>
        </row>
        <row r="3476">
          <cell r="A3476" t="str">
            <v>4SZ_UNDER_CAB_D</v>
          </cell>
        </row>
        <row r="3477">
          <cell r="A3477" t="str">
            <v>1SZ_UNDER_CAB_E</v>
          </cell>
        </row>
        <row r="3478">
          <cell r="A3478" t="str">
            <v>2PZ_UNDER_CAB_E</v>
          </cell>
          <cell r="B3478" t="str">
            <v/>
          </cell>
        </row>
        <row r="3479">
          <cell r="A3479" t="str">
            <v>2SZ_UNDER_CAB_E</v>
          </cell>
        </row>
        <row r="3480">
          <cell r="A3480" t="str">
            <v>3SZ_UNDER_CAB_E</v>
          </cell>
        </row>
        <row r="3481">
          <cell r="A3481" t="str">
            <v>4SZ_UNDER_CAB_E</v>
          </cell>
        </row>
        <row r="3482">
          <cell r="A3482" t="str">
            <v>1SZ/VAA18</v>
          </cell>
        </row>
        <row r="3483">
          <cell r="A3483" t="str">
            <v>2PZ/VAA18</v>
          </cell>
          <cell r="B3483" t="str">
            <v/>
          </cell>
        </row>
        <row r="3484">
          <cell r="A3484" t="str">
            <v>2SZ/VAA18</v>
          </cell>
        </row>
        <row r="3485">
          <cell r="A3485" t="str">
            <v>3SZ/VAA18</v>
          </cell>
        </row>
        <row r="3486">
          <cell r="A3486" t="str">
            <v>4SZ/VAA18</v>
          </cell>
        </row>
        <row r="3487">
          <cell r="A3487" t="str">
            <v>1SZ/VAA24</v>
          </cell>
        </row>
        <row r="3488">
          <cell r="A3488" t="str">
            <v>2PZ/VAA24</v>
          </cell>
          <cell r="B3488" t="str">
            <v/>
          </cell>
        </row>
        <row r="3489">
          <cell r="A3489" t="str">
            <v>2SZ/VAA24</v>
          </cell>
        </row>
        <row r="3490">
          <cell r="A3490" t="str">
            <v>3SZ/VAA24</v>
          </cell>
        </row>
        <row r="3491">
          <cell r="A3491" t="str">
            <v>4SZ/VAA24</v>
          </cell>
        </row>
        <row r="3492">
          <cell r="A3492" t="str">
            <v>1SZ/VAA30</v>
          </cell>
        </row>
        <row r="3493">
          <cell r="A3493" t="str">
            <v>2PZ/VAA30</v>
          </cell>
          <cell r="B3493" t="str">
            <v/>
          </cell>
        </row>
        <row r="3494">
          <cell r="A3494" t="str">
            <v>2SZ/VAA30</v>
          </cell>
        </row>
        <row r="3495">
          <cell r="A3495" t="str">
            <v>3SZ/VAA30</v>
          </cell>
        </row>
        <row r="3496">
          <cell r="A3496" t="str">
            <v>4SZ/VAA30</v>
          </cell>
        </row>
        <row r="3497">
          <cell r="A3497" t="str">
            <v>1SZ/VAA36</v>
          </cell>
        </row>
        <row r="3498">
          <cell r="A3498" t="str">
            <v>2PZ/VAA36</v>
          </cell>
          <cell r="B3498" t="str">
            <v/>
          </cell>
        </row>
        <row r="3499">
          <cell r="A3499" t="str">
            <v>2SZ/VAA36</v>
          </cell>
        </row>
        <row r="3500">
          <cell r="A3500" t="str">
            <v>3SZ/VAA36</v>
          </cell>
        </row>
        <row r="3501">
          <cell r="A3501" t="str">
            <v>4SZ/VAA36</v>
          </cell>
        </row>
        <row r="3502">
          <cell r="A3502" t="str">
            <v>1SZ/VAA42</v>
          </cell>
        </row>
        <row r="3503">
          <cell r="A3503" t="str">
            <v>2PZ/VAA42</v>
          </cell>
          <cell r="B3503" t="str">
            <v/>
          </cell>
        </row>
        <row r="3504">
          <cell r="A3504" t="str">
            <v>2SZ/VAA42</v>
          </cell>
        </row>
        <row r="3505">
          <cell r="A3505" t="str">
            <v>3SZ/VAA42</v>
          </cell>
        </row>
        <row r="3506">
          <cell r="A3506" t="str">
            <v>4SZ/VAA42</v>
          </cell>
        </row>
        <row r="3507">
          <cell r="A3507" t="str">
            <v>1SZ/VAA48</v>
          </cell>
        </row>
        <row r="3508">
          <cell r="A3508" t="str">
            <v>2PZ/VAA48</v>
          </cell>
          <cell r="B3508" t="str">
            <v/>
          </cell>
        </row>
        <row r="3509">
          <cell r="A3509" t="str">
            <v>2SZ/VAA48</v>
          </cell>
        </row>
        <row r="3510">
          <cell r="A3510" t="str">
            <v>3SZ/VAA48</v>
          </cell>
        </row>
        <row r="3511">
          <cell r="A3511" t="str">
            <v>4SZ/VAA48</v>
          </cell>
        </row>
        <row r="3512">
          <cell r="A3512" t="str">
            <v>1SZ/VAA60</v>
          </cell>
        </row>
        <row r="3513">
          <cell r="A3513" t="str">
            <v>2PZ/VAA60</v>
          </cell>
          <cell r="B3513" t="str">
            <v/>
          </cell>
        </row>
        <row r="3514">
          <cell r="A3514" t="str">
            <v>2SZ/VAA60</v>
          </cell>
        </row>
        <row r="3515">
          <cell r="A3515" t="str">
            <v>3SZ/VAA60</v>
          </cell>
        </row>
        <row r="3516">
          <cell r="A3516" t="str">
            <v>4SZ/VAA60</v>
          </cell>
        </row>
        <row r="3517">
          <cell r="A3517" t="str">
            <v>1SZ/VAA72</v>
          </cell>
        </row>
        <row r="3518">
          <cell r="A3518" t="str">
            <v>2PZ/VAA72</v>
          </cell>
          <cell r="B3518" t="str">
            <v/>
          </cell>
        </row>
        <row r="3519">
          <cell r="A3519" t="str">
            <v>2SZ/VAA72</v>
          </cell>
        </row>
        <row r="3520">
          <cell r="A3520" t="str">
            <v>3SZ/VAA72</v>
          </cell>
        </row>
        <row r="3521">
          <cell r="A3521" t="str">
            <v>4SZ/VAA72</v>
          </cell>
        </row>
        <row r="3522">
          <cell r="A3522" t="str">
            <v>1SZ/VAE25</v>
          </cell>
        </row>
        <row r="3523">
          <cell r="A3523" t="str">
            <v>2PZ/VAE25</v>
          </cell>
          <cell r="B3523" t="str">
            <v/>
          </cell>
        </row>
        <row r="3524">
          <cell r="A3524" t="str">
            <v>2SZ/VAE25</v>
          </cell>
        </row>
        <row r="3525">
          <cell r="A3525" t="str">
            <v>3SZ/VAE25</v>
          </cell>
        </row>
        <row r="3526">
          <cell r="A3526" t="str">
            <v>1SZ/VAE37</v>
          </cell>
        </row>
        <row r="3527">
          <cell r="A3527" t="str">
            <v>2PZ/VAE37</v>
          </cell>
          <cell r="B3527" t="str">
            <v/>
          </cell>
        </row>
        <row r="3528">
          <cell r="A3528" t="str">
            <v>2SZ/VAE37</v>
          </cell>
        </row>
        <row r="3529">
          <cell r="A3529" t="str">
            <v>3SZ/VAE37</v>
          </cell>
        </row>
        <row r="3530">
          <cell r="A3530" t="str">
            <v>1SZ/VCHIM30390</v>
          </cell>
        </row>
        <row r="3531">
          <cell r="A3531" t="str">
            <v>2PZ/VCHIM30390</v>
          </cell>
          <cell r="B3531" t="str">
            <v/>
          </cell>
        </row>
        <row r="3532">
          <cell r="A3532" t="str">
            <v>2SZ/VCHIM30390</v>
          </cell>
        </row>
        <row r="3533">
          <cell r="A3533" t="str">
            <v>3SZ/VCHIM30390</v>
          </cell>
        </row>
        <row r="3534">
          <cell r="A3534" t="str">
            <v>4SZ/VCHIM30390</v>
          </cell>
        </row>
        <row r="3535">
          <cell r="A3535" t="str">
            <v>1SZ/VCHIM30600</v>
          </cell>
        </row>
        <row r="3536">
          <cell r="A3536" t="str">
            <v>2PZ/VCHIM30600</v>
          </cell>
          <cell r="B3536" t="str">
            <v/>
          </cell>
        </row>
        <row r="3537">
          <cell r="A3537" t="str">
            <v>2SZ/VCHIM30600</v>
          </cell>
        </row>
        <row r="3538">
          <cell r="A3538" t="str">
            <v>3SZ/VCHIM30600</v>
          </cell>
        </row>
        <row r="3539">
          <cell r="A3539" t="str">
            <v>4SZ/VCHIM30600</v>
          </cell>
        </row>
        <row r="3540">
          <cell r="A3540" t="str">
            <v>1SZ/VCHIM36390</v>
          </cell>
        </row>
        <row r="3541">
          <cell r="A3541" t="str">
            <v>2PZ/VCHIM36390</v>
          </cell>
          <cell r="B3541" t="str">
            <v/>
          </cell>
        </row>
        <row r="3542">
          <cell r="A3542" t="str">
            <v>2SZ/VCHIM36390</v>
          </cell>
        </row>
        <row r="3543">
          <cell r="A3543" t="str">
            <v>3SZ/VCHIM36390</v>
          </cell>
        </row>
        <row r="3544">
          <cell r="A3544" t="str">
            <v>4SZ/VCHIM36390</v>
          </cell>
        </row>
        <row r="3545">
          <cell r="A3545" t="str">
            <v>1SZ/VCHIM36600</v>
          </cell>
        </row>
        <row r="3546">
          <cell r="A3546" t="str">
            <v>2PZ/VCHIM36600</v>
          </cell>
          <cell r="B3546" t="str">
            <v/>
          </cell>
        </row>
        <row r="3547">
          <cell r="A3547" t="str">
            <v>2SZ/VCHIM36600</v>
          </cell>
        </row>
        <row r="3548">
          <cell r="A3548" t="str">
            <v>3SZ/VCHIM36600</v>
          </cell>
        </row>
        <row r="3549">
          <cell r="A3549" t="str">
            <v>4SZ/VCHIM36600</v>
          </cell>
        </row>
        <row r="3550">
          <cell r="A3550" t="str">
            <v>1SZ/VCHIM42600</v>
          </cell>
        </row>
        <row r="3551">
          <cell r="A3551" t="str">
            <v>2PZ/VCHIM42600</v>
          </cell>
          <cell r="B3551" t="str">
            <v/>
          </cell>
        </row>
        <row r="3552">
          <cell r="A3552" t="str">
            <v>2SZ/VCHIM42600</v>
          </cell>
        </row>
        <row r="3553">
          <cell r="A3553" t="str">
            <v>3SZ/VCHIM42600</v>
          </cell>
        </row>
        <row r="3554">
          <cell r="A3554" t="str">
            <v>4SZ/VCHIM42600</v>
          </cell>
        </row>
        <row r="3555">
          <cell r="A3555" t="str">
            <v>1SZ/VCHIM48600</v>
          </cell>
        </row>
        <row r="3556">
          <cell r="A3556" t="str">
            <v>2PZ/VCHIM48600</v>
          </cell>
          <cell r="B3556" t="str">
            <v/>
          </cell>
        </row>
        <row r="3557">
          <cell r="A3557" t="str">
            <v>2SZ/VCHIM48600</v>
          </cell>
        </row>
        <row r="3558">
          <cell r="A3558" t="str">
            <v>3SZ/VCHIM48600</v>
          </cell>
        </row>
        <row r="3559">
          <cell r="A3559" t="str">
            <v>4SZ/VCHIM48600</v>
          </cell>
        </row>
        <row r="3560">
          <cell r="A3560" t="str">
            <v>1SZ/VEP.75</v>
          </cell>
        </row>
        <row r="3561">
          <cell r="A3561" t="str">
            <v>2PZ/VEP.75</v>
          </cell>
          <cell r="B3561" t="str">
            <v/>
          </cell>
        </row>
        <row r="3562">
          <cell r="A3562" t="str">
            <v>2SZ/VEP.75</v>
          </cell>
        </row>
        <row r="3563">
          <cell r="A3563" t="str">
            <v>3SZ/VEP.75</v>
          </cell>
        </row>
        <row r="3564">
          <cell r="A3564" t="str">
            <v>4SZ/VEP.75</v>
          </cell>
        </row>
        <row r="3565">
          <cell r="A3565" t="str">
            <v>1SZ/VEP1.5L</v>
          </cell>
        </row>
        <row r="3566">
          <cell r="A3566" t="str">
            <v>2PZ/VEP1.5L</v>
          </cell>
          <cell r="B3566" t="str">
            <v/>
          </cell>
        </row>
        <row r="3567">
          <cell r="A3567" t="str">
            <v>2SZ/VEP1.5L</v>
          </cell>
        </row>
        <row r="3568">
          <cell r="A3568" t="str">
            <v>3SZ/VEP1.5L</v>
          </cell>
        </row>
        <row r="3569">
          <cell r="A3569" t="str">
            <v>4SZ/VEP1.5L</v>
          </cell>
        </row>
        <row r="3570">
          <cell r="A3570" t="str">
            <v>1SZ/VEP1.5R</v>
          </cell>
        </row>
        <row r="3571">
          <cell r="A3571" t="str">
            <v>2PZ/VEP1.5R</v>
          </cell>
          <cell r="B3571" t="str">
            <v/>
          </cell>
        </row>
        <row r="3572">
          <cell r="A3572" t="str">
            <v>2SZ/VEP1.5R</v>
          </cell>
        </row>
        <row r="3573">
          <cell r="A3573" t="str">
            <v>3SZ/VEP1.5R</v>
          </cell>
        </row>
        <row r="3574">
          <cell r="A3574" t="str">
            <v>4SZ/VEP1.5R</v>
          </cell>
        </row>
        <row r="3575">
          <cell r="A3575" t="str">
            <v>1SZ/VEP3L</v>
          </cell>
        </row>
        <row r="3576">
          <cell r="A3576" t="str">
            <v>2PZ/VEP3L</v>
          </cell>
          <cell r="B3576" t="str">
            <v/>
          </cell>
        </row>
        <row r="3577">
          <cell r="A3577" t="str">
            <v>2SZ/VEP3L</v>
          </cell>
        </row>
        <row r="3578">
          <cell r="A3578" t="str">
            <v>3SZ/VEP3L</v>
          </cell>
        </row>
        <row r="3579">
          <cell r="A3579" t="str">
            <v>4SZ/VEP3L</v>
          </cell>
        </row>
        <row r="3580">
          <cell r="A3580" t="str">
            <v>1SZ/VEP3R</v>
          </cell>
        </row>
        <row r="3581">
          <cell r="A3581" t="str">
            <v>2PZ/VEP3R</v>
          </cell>
          <cell r="B3581" t="str">
            <v/>
          </cell>
        </row>
        <row r="3582">
          <cell r="A3582" t="str">
            <v>2SZ/VEP3R</v>
          </cell>
        </row>
        <row r="3583">
          <cell r="A3583" t="str">
            <v>3SZ/VEP3R</v>
          </cell>
        </row>
        <row r="3584">
          <cell r="A3584" t="str">
            <v>4SZ/VEP3R</v>
          </cell>
        </row>
        <row r="3585">
          <cell r="A3585" t="str">
            <v>1SZ/VEP6L</v>
          </cell>
        </row>
        <row r="3586">
          <cell r="A3586" t="str">
            <v>2PZ/VEP6L</v>
          </cell>
          <cell r="B3586" t="str">
            <v/>
          </cell>
        </row>
        <row r="3587">
          <cell r="A3587" t="str">
            <v>2SZ/VEP6L</v>
          </cell>
        </row>
        <row r="3588">
          <cell r="A3588" t="str">
            <v>3SZ/VEP6L</v>
          </cell>
        </row>
        <row r="3589">
          <cell r="A3589" t="str">
            <v>4SZ/VEP6L</v>
          </cell>
        </row>
        <row r="3590">
          <cell r="A3590" t="str">
            <v>1SZ/VEP6R</v>
          </cell>
        </row>
        <row r="3591">
          <cell r="A3591" t="str">
            <v>2PZ/VEP6R</v>
          </cell>
          <cell r="B3591" t="str">
            <v/>
          </cell>
        </row>
        <row r="3592">
          <cell r="A3592" t="str">
            <v>2SZ/VEP6R</v>
          </cell>
        </row>
        <row r="3593">
          <cell r="A3593" t="str">
            <v>3SZ/VEP6R</v>
          </cell>
        </row>
        <row r="3594">
          <cell r="A3594" t="str">
            <v>4SZ/VEP6R</v>
          </cell>
        </row>
        <row r="3595">
          <cell r="A3595" t="str">
            <v>1SZ/VF1.5</v>
          </cell>
        </row>
        <row r="3596">
          <cell r="A3596" t="str">
            <v>2PZ/VF1.5</v>
          </cell>
          <cell r="B3596" t="str">
            <v/>
          </cell>
        </row>
        <row r="3597">
          <cell r="A3597" t="str">
            <v>2SZ/VF1.5</v>
          </cell>
        </row>
        <row r="3598">
          <cell r="A3598" t="str">
            <v>3SZ/VF1.5</v>
          </cell>
        </row>
        <row r="3599">
          <cell r="A3599" t="str">
            <v>4SZ/VF1.5</v>
          </cell>
        </row>
        <row r="3600">
          <cell r="A3600" t="str">
            <v>1SZ/VF3</v>
          </cell>
        </row>
        <row r="3601">
          <cell r="A3601" t="str">
            <v>2PZ/VF3</v>
          </cell>
          <cell r="B3601" t="str">
            <v/>
          </cell>
        </row>
        <row r="3602">
          <cell r="A3602" t="str">
            <v>2SZ/VF3</v>
          </cell>
        </row>
        <row r="3603">
          <cell r="A3603" t="str">
            <v>3SZ/VF3</v>
          </cell>
        </row>
        <row r="3604">
          <cell r="A3604" t="str">
            <v>4SZ/VF3</v>
          </cell>
        </row>
        <row r="3605">
          <cell r="A3605" t="str">
            <v>1SZ/VF6</v>
          </cell>
        </row>
        <row r="3606">
          <cell r="A3606" t="str">
            <v>2PZ/VF6</v>
          </cell>
          <cell r="B3606" t="str">
            <v/>
          </cell>
        </row>
        <row r="3607">
          <cell r="A3607" t="str">
            <v>2SZ/VF6</v>
          </cell>
        </row>
        <row r="3608">
          <cell r="A3608" t="str">
            <v>3SZ/VF6</v>
          </cell>
        </row>
        <row r="3609">
          <cell r="A3609" t="str">
            <v>4SZ/VF6</v>
          </cell>
        </row>
        <row r="3610">
          <cell r="A3610" t="str">
            <v>1SZ/VFDE3L</v>
          </cell>
        </row>
        <row r="3611">
          <cell r="A3611" t="str">
            <v>2PZ/VFDE3L</v>
          </cell>
          <cell r="B3611" t="str">
            <v/>
          </cell>
        </row>
        <row r="3612">
          <cell r="A3612" t="str">
            <v>2SZ/VFDE3L</v>
          </cell>
        </row>
        <row r="3613">
          <cell r="A3613" t="str">
            <v>3SZ/VFDE3L</v>
          </cell>
        </row>
        <row r="3614">
          <cell r="A3614" t="str">
            <v>4SZ/VFDE3L</v>
          </cell>
        </row>
        <row r="3615">
          <cell r="A3615" t="str">
            <v>1SZ/VFDE3R</v>
          </cell>
        </row>
        <row r="3616">
          <cell r="A3616" t="str">
            <v>2PZ/VFDE3R</v>
          </cell>
          <cell r="B3616" t="str">
            <v/>
          </cell>
        </row>
        <row r="3617">
          <cell r="A3617" t="str">
            <v>2SZ/VFDE3R</v>
          </cell>
        </row>
        <row r="3618">
          <cell r="A3618" t="str">
            <v>3SZ/VFDE3R</v>
          </cell>
        </row>
        <row r="3619">
          <cell r="A3619" t="str">
            <v>4SZ/VFDE3R</v>
          </cell>
        </row>
        <row r="3620">
          <cell r="A3620" t="str">
            <v>1SZ/VFDF3</v>
          </cell>
        </row>
        <row r="3621">
          <cell r="A3621" t="str">
            <v>2PZ/VFDF3</v>
          </cell>
          <cell r="B3621" t="str">
            <v/>
          </cell>
        </row>
        <row r="3622">
          <cell r="A3622" t="str">
            <v>2SZ/VFDF3</v>
          </cell>
        </row>
        <row r="3623">
          <cell r="A3623" t="str">
            <v>3SZ/VFDF3</v>
          </cell>
        </row>
        <row r="3624">
          <cell r="A3624" t="str">
            <v>4SZ/VFDF3</v>
          </cell>
        </row>
        <row r="3625">
          <cell r="A3625" t="str">
            <v>1SZ/VOS12</v>
          </cell>
        </row>
        <row r="3626">
          <cell r="A3626" t="str">
            <v>2PZ/VOS12</v>
          </cell>
          <cell r="B3626" t="str">
            <v/>
          </cell>
        </row>
        <row r="3627">
          <cell r="A3627" t="str">
            <v>2SZ/VOS12</v>
          </cell>
        </row>
        <row r="3628">
          <cell r="A3628" t="str">
            <v>3SZ/VOS12</v>
          </cell>
        </row>
        <row r="3629">
          <cell r="A3629" t="str">
            <v>4SZ/VOS12</v>
          </cell>
        </row>
        <row r="3630">
          <cell r="A3630" t="str">
            <v>1SZ/VOS15</v>
          </cell>
        </row>
        <row r="3631">
          <cell r="A3631" t="str">
            <v>2PZ/VOS15</v>
          </cell>
          <cell r="B3631" t="str">
            <v/>
          </cell>
        </row>
        <row r="3632">
          <cell r="A3632" t="str">
            <v>2SZ/VOS15</v>
          </cell>
        </row>
        <row r="3633">
          <cell r="A3633" t="str">
            <v>3SZ/VOS15</v>
          </cell>
        </row>
        <row r="3634">
          <cell r="A3634" t="str">
            <v>4SZ/VOS15</v>
          </cell>
        </row>
        <row r="3635">
          <cell r="A3635" t="str">
            <v>1SZ/VOS18</v>
          </cell>
        </row>
        <row r="3636">
          <cell r="A3636" t="str">
            <v>2PZ/VOS18</v>
          </cell>
          <cell r="B3636" t="str">
            <v/>
          </cell>
        </row>
        <row r="3637">
          <cell r="A3637" t="str">
            <v>2SZ/VOS18</v>
          </cell>
        </row>
        <row r="3638">
          <cell r="A3638" t="str">
            <v>3SZ/VOS18</v>
          </cell>
        </row>
        <row r="3639">
          <cell r="A3639" t="str">
            <v>4SZ/VOS18</v>
          </cell>
        </row>
        <row r="3640">
          <cell r="A3640" t="str">
            <v>1SZ/VOS21</v>
          </cell>
        </row>
        <row r="3641">
          <cell r="A3641" t="str">
            <v>2PZ/VOS21</v>
          </cell>
          <cell r="B3641" t="str">
            <v/>
          </cell>
        </row>
        <row r="3642">
          <cell r="A3642" t="str">
            <v>2SZ/VOS21</v>
          </cell>
        </row>
        <row r="3643">
          <cell r="A3643" t="str">
            <v>3SZ/VOS21</v>
          </cell>
        </row>
        <row r="3644">
          <cell r="A3644" t="str">
            <v>4SZ/VOS21</v>
          </cell>
        </row>
        <row r="3645">
          <cell r="A3645" t="str">
            <v>1SZ/VOS24</v>
          </cell>
        </row>
        <row r="3646">
          <cell r="A3646" t="str">
            <v>2PZ/VOS24</v>
          </cell>
          <cell r="B3646" t="str">
            <v/>
          </cell>
        </row>
        <row r="3647">
          <cell r="A3647" t="str">
            <v>2SZ/VOS24</v>
          </cell>
        </row>
        <row r="3648">
          <cell r="A3648" t="str">
            <v>3SZ/VOS24</v>
          </cell>
        </row>
        <row r="3649">
          <cell r="A3649" t="str">
            <v>4SZ/VOS24</v>
          </cell>
        </row>
        <row r="3650">
          <cell r="A3650" t="str">
            <v>1SZ/VOS27</v>
          </cell>
        </row>
        <row r="3651">
          <cell r="A3651" t="str">
            <v>2PZ/VOS27</v>
          </cell>
          <cell r="B3651" t="str">
            <v/>
          </cell>
        </row>
        <row r="3652">
          <cell r="A3652" t="str">
            <v>2SZ/VOS27</v>
          </cell>
        </row>
        <row r="3653">
          <cell r="A3653" t="str">
            <v>3SZ/VOS27</v>
          </cell>
        </row>
        <row r="3654">
          <cell r="A3654" t="str">
            <v>4SZ/VOS27</v>
          </cell>
        </row>
        <row r="3655">
          <cell r="A3655" t="str">
            <v>1SZ/VOS30</v>
          </cell>
        </row>
        <row r="3656">
          <cell r="A3656" t="str">
            <v>2PZ/VOS30</v>
          </cell>
          <cell r="B3656" t="str">
            <v/>
          </cell>
        </row>
        <row r="3657">
          <cell r="A3657" t="str">
            <v>2SZ/VOS30</v>
          </cell>
        </row>
        <row r="3658">
          <cell r="A3658" t="str">
            <v>3SZ/VOS30</v>
          </cell>
        </row>
        <row r="3659">
          <cell r="A3659" t="str">
            <v>4SZ/VOS30</v>
          </cell>
        </row>
        <row r="3660">
          <cell r="A3660" t="str">
            <v>1SZ/VOS33</v>
          </cell>
        </row>
        <row r="3661">
          <cell r="A3661" t="str">
            <v>2PZ/VOS33</v>
          </cell>
          <cell r="B3661" t="str">
            <v/>
          </cell>
        </row>
        <row r="3662">
          <cell r="A3662" t="str">
            <v>2SZ/VOS33</v>
          </cell>
        </row>
        <row r="3663">
          <cell r="A3663" t="str">
            <v>3SZ/VOS33</v>
          </cell>
        </row>
        <row r="3664">
          <cell r="A3664" t="str">
            <v>4SZ/VOS33</v>
          </cell>
        </row>
        <row r="3665">
          <cell r="A3665" t="str">
            <v>1SZ/VOS36</v>
          </cell>
        </row>
        <row r="3666">
          <cell r="A3666" t="str">
            <v>2PZ/VOS36</v>
          </cell>
          <cell r="B3666" t="str">
            <v/>
          </cell>
        </row>
        <row r="3667">
          <cell r="A3667" t="str">
            <v>2SZ/VOS36</v>
          </cell>
        </row>
        <row r="3668">
          <cell r="A3668" t="str">
            <v>3SZ/VOS36</v>
          </cell>
        </row>
        <row r="3669">
          <cell r="A3669" t="str">
            <v>4SZ/VOS36</v>
          </cell>
        </row>
        <row r="3670">
          <cell r="A3670" t="str">
            <v>1SZ/VPEP3</v>
          </cell>
        </row>
        <row r="3671">
          <cell r="A3671" t="str">
            <v>2PZ/VPEP3</v>
          </cell>
          <cell r="B3671" t="str">
            <v/>
          </cell>
        </row>
        <row r="3672">
          <cell r="A3672" t="str">
            <v>2SZ/VPEP3</v>
          </cell>
        </row>
        <row r="3673">
          <cell r="A3673" t="str">
            <v>3SZ/VPEP3</v>
          </cell>
        </row>
        <row r="3674">
          <cell r="A3674" t="str">
            <v>4SZ/VPEP3</v>
          </cell>
        </row>
        <row r="3675">
          <cell r="A3675" t="str">
            <v>1SZ/VPEP3NT</v>
          </cell>
        </row>
        <row r="3676">
          <cell r="A3676" t="str">
            <v>2PZ/VPEP3NT</v>
          </cell>
          <cell r="B3676" t="str">
            <v/>
          </cell>
        </row>
        <row r="3677">
          <cell r="A3677" t="str">
            <v>2SZ/VPEP3NT</v>
          </cell>
        </row>
        <row r="3678">
          <cell r="A3678" t="str">
            <v>3SZ/VPEP3NT</v>
          </cell>
        </row>
        <row r="3679">
          <cell r="A3679" t="str">
            <v>4SZ/VPEP3NT</v>
          </cell>
        </row>
        <row r="3680">
          <cell r="A3680" t="str">
            <v>1SZ/WEP1.512L</v>
          </cell>
        </row>
        <row r="3681">
          <cell r="A3681" t="str">
            <v>2PZ/WEP1.512L</v>
          </cell>
          <cell r="B3681" t="str">
            <v/>
          </cell>
        </row>
        <row r="3682">
          <cell r="A3682" t="str">
            <v>2SZ/WEP1.512L</v>
          </cell>
        </row>
        <row r="3683">
          <cell r="A3683" t="str">
            <v>3SZ/WEP1.512L</v>
          </cell>
        </row>
        <row r="3684">
          <cell r="A3684" t="str">
            <v>4SZ/WEP1.512L</v>
          </cell>
        </row>
        <row r="3685">
          <cell r="A3685" t="str">
            <v>1SZ/WEP1.512R</v>
          </cell>
        </row>
        <row r="3686">
          <cell r="A3686" t="str">
            <v>2PZ/WEP1.512R</v>
          </cell>
          <cell r="B3686" t="str">
            <v/>
          </cell>
        </row>
        <row r="3687">
          <cell r="A3687" t="str">
            <v>2SZ/WEP1.512R</v>
          </cell>
        </row>
        <row r="3688">
          <cell r="A3688" t="str">
            <v>3SZ/WEP1.512R</v>
          </cell>
        </row>
        <row r="3689">
          <cell r="A3689" t="str">
            <v>4SZ/WEP1.512R</v>
          </cell>
        </row>
        <row r="3690">
          <cell r="A3690" t="str">
            <v>1SZ/WEP1.518L</v>
          </cell>
        </row>
        <row r="3691">
          <cell r="A3691" t="str">
            <v>2PZ/WEP1.518L</v>
          </cell>
          <cell r="B3691" t="str">
            <v/>
          </cell>
        </row>
        <row r="3692">
          <cell r="A3692" t="str">
            <v>2SZ/WEP1.518L</v>
          </cell>
        </row>
        <row r="3693">
          <cell r="A3693" t="str">
            <v>3SZ/WEP1.518L</v>
          </cell>
        </row>
        <row r="3694">
          <cell r="A3694" t="str">
            <v>4SZ/WEP1.518L</v>
          </cell>
        </row>
        <row r="3695">
          <cell r="A3695" t="str">
            <v>1SZ/WEP1.518R</v>
          </cell>
        </row>
        <row r="3696">
          <cell r="A3696" t="str">
            <v>2PZ/WEP1.518R</v>
          </cell>
          <cell r="B3696" t="str">
            <v/>
          </cell>
        </row>
        <row r="3697">
          <cell r="A3697" t="str">
            <v>2SZ/WEP1.518R</v>
          </cell>
        </row>
        <row r="3698">
          <cell r="A3698" t="str">
            <v>3SZ/WEP1.518R</v>
          </cell>
        </row>
        <row r="3699">
          <cell r="A3699" t="str">
            <v>4SZ/WEP1.518R</v>
          </cell>
        </row>
        <row r="3700">
          <cell r="A3700" t="str">
            <v>1SZ/WEP1.524L</v>
          </cell>
        </row>
        <row r="3701">
          <cell r="A3701" t="str">
            <v>2PZ/WEP1.524L</v>
          </cell>
          <cell r="B3701" t="str">
            <v/>
          </cell>
        </row>
        <row r="3702">
          <cell r="A3702" t="str">
            <v>2SZ/WEP1.524L</v>
          </cell>
        </row>
        <row r="3703">
          <cell r="A3703" t="str">
            <v>3SZ/WEP1.524L</v>
          </cell>
        </row>
        <row r="3704">
          <cell r="A3704" t="str">
            <v>4SZ/WEP1.524L</v>
          </cell>
        </row>
        <row r="3705">
          <cell r="A3705" t="str">
            <v>1SZ/WEP1.524R</v>
          </cell>
        </row>
        <row r="3706">
          <cell r="A3706" t="str">
            <v>2PZ/WEP1.524R</v>
          </cell>
          <cell r="B3706" t="str">
            <v/>
          </cell>
        </row>
        <row r="3707">
          <cell r="A3707" t="str">
            <v>2SZ/WEP1.524R</v>
          </cell>
        </row>
        <row r="3708">
          <cell r="A3708" t="str">
            <v>3SZ/WEP1.524R</v>
          </cell>
        </row>
        <row r="3709">
          <cell r="A3709" t="str">
            <v>4SZ/WEP1.524R</v>
          </cell>
        </row>
        <row r="3710">
          <cell r="A3710" t="str">
            <v>1SZ/WEP1.530L</v>
          </cell>
        </row>
        <row r="3711">
          <cell r="A3711" t="str">
            <v>2PZ/WEP1.530L</v>
          </cell>
          <cell r="B3711" t="str">
            <v/>
          </cell>
        </row>
        <row r="3712">
          <cell r="A3712" t="str">
            <v>2SZ/WEP1.530L</v>
          </cell>
        </row>
        <row r="3713">
          <cell r="A3713" t="str">
            <v>3SZ/WEP1.530L</v>
          </cell>
        </row>
        <row r="3714">
          <cell r="A3714" t="str">
            <v>4SZ/WEP1.530L</v>
          </cell>
        </row>
        <row r="3715">
          <cell r="A3715" t="str">
            <v>1SZ/WEP1.530R</v>
          </cell>
        </row>
        <row r="3716">
          <cell r="A3716" t="str">
            <v>2PZ/WEP1.530R</v>
          </cell>
          <cell r="B3716" t="str">
            <v/>
          </cell>
        </row>
        <row r="3717">
          <cell r="A3717" t="str">
            <v>2SZ/WEP1.530R</v>
          </cell>
        </row>
        <row r="3718">
          <cell r="A3718" t="str">
            <v>3SZ/WEP1.530R</v>
          </cell>
        </row>
        <row r="3719">
          <cell r="A3719" t="str">
            <v>4SZ/WEP1.530R</v>
          </cell>
        </row>
        <row r="3720">
          <cell r="A3720" t="str">
            <v>1SZ/WEP1.536L</v>
          </cell>
        </row>
        <row r="3721">
          <cell r="A3721" t="str">
            <v>2PZ/WEP1.536L</v>
          </cell>
          <cell r="B3721" t="str">
            <v/>
          </cell>
        </row>
        <row r="3722">
          <cell r="A3722" t="str">
            <v>2SZ/WEP1.536L</v>
          </cell>
        </row>
        <row r="3723">
          <cell r="A3723" t="str">
            <v>3SZ/WEP1.536L</v>
          </cell>
        </row>
        <row r="3724">
          <cell r="A3724" t="str">
            <v>4SZ/WEP1.536L</v>
          </cell>
        </row>
        <row r="3725">
          <cell r="A3725" t="str">
            <v>1SZ/WEP1.536R</v>
          </cell>
        </row>
        <row r="3726">
          <cell r="A3726" t="str">
            <v>2PZ/WEP1.536R</v>
          </cell>
          <cell r="B3726" t="str">
            <v/>
          </cell>
        </row>
        <row r="3727">
          <cell r="A3727" t="str">
            <v>2SZ/WEP1.536R</v>
          </cell>
        </row>
        <row r="3728">
          <cell r="A3728" t="str">
            <v>3SZ/WEP1.536R</v>
          </cell>
        </row>
        <row r="3729">
          <cell r="A3729" t="str">
            <v>4SZ/WEP1.536R</v>
          </cell>
        </row>
        <row r="3730">
          <cell r="A3730" t="str">
            <v>1SZ/WEP1.539L</v>
          </cell>
        </row>
        <row r="3731">
          <cell r="A3731" t="str">
            <v>2PZ/WEP1.539L</v>
          </cell>
          <cell r="B3731" t="str">
            <v/>
          </cell>
        </row>
        <row r="3732">
          <cell r="A3732" t="str">
            <v>2SZ/WEP1.539L</v>
          </cell>
        </row>
        <row r="3733">
          <cell r="A3733" t="str">
            <v>3SZ/WEP1.539L</v>
          </cell>
        </row>
        <row r="3734">
          <cell r="A3734" t="str">
            <v>4SZ/WEP1.539L</v>
          </cell>
        </row>
        <row r="3735">
          <cell r="A3735" t="str">
            <v>1SZ/WEP1.539R</v>
          </cell>
        </row>
        <row r="3736">
          <cell r="A3736" t="str">
            <v>2PZ/WEP1.539R</v>
          </cell>
          <cell r="B3736" t="str">
            <v/>
          </cell>
        </row>
        <row r="3737">
          <cell r="A3737" t="str">
            <v>2SZ/WEP1.539R</v>
          </cell>
        </row>
        <row r="3738">
          <cell r="A3738" t="str">
            <v>3SZ/WEP1.539R</v>
          </cell>
        </row>
        <row r="3739">
          <cell r="A3739" t="str">
            <v>4SZ/WEP1.539R</v>
          </cell>
        </row>
        <row r="3740">
          <cell r="A3740" t="str">
            <v>1SZ/WEP1.542L</v>
          </cell>
        </row>
        <row r="3741">
          <cell r="A3741" t="str">
            <v>2PZ/WEP1.542L</v>
          </cell>
          <cell r="B3741" t="str">
            <v/>
          </cell>
        </row>
        <row r="3742">
          <cell r="A3742" t="str">
            <v>2SZ/WEP1.542L</v>
          </cell>
        </row>
        <row r="3743">
          <cell r="A3743" t="str">
            <v>3SZ/WEP1.542L</v>
          </cell>
        </row>
        <row r="3744">
          <cell r="A3744" t="str">
            <v>4SZ/WEP1.542L</v>
          </cell>
        </row>
        <row r="3745">
          <cell r="A3745" t="str">
            <v>1SZ/WEP1.542R</v>
          </cell>
        </row>
        <row r="3746">
          <cell r="A3746" t="str">
            <v>2PZ/WEP1.542R</v>
          </cell>
          <cell r="B3746" t="str">
            <v/>
          </cell>
        </row>
        <row r="3747">
          <cell r="A3747" t="str">
            <v>2SZ/WEP1.542R</v>
          </cell>
        </row>
        <row r="3748">
          <cell r="A3748" t="str">
            <v>3SZ/WEP1.542R</v>
          </cell>
        </row>
        <row r="3749">
          <cell r="A3749" t="str">
            <v>4SZ/WEP1.542R</v>
          </cell>
        </row>
        <row r="3750">
          <cell r="A3750" t="str">
            <v>1SZ/WEP1.56218L</v>
          </cell>
        </row>
        <row r="3751">
          <cell r="A3751" t="str">
            <v>2PZ/WEP1.56218L</v>
          </cell>
          <cell r="B3751" t="str">
            <v/>
          </cell>
        </row>
        <row r="3752">
          <cell r="A3752" t="str">
            <v>2SZ/WEP1.56218L</v>
          </cell>
        </row>
        <row r="3753">
          <cell r="A3753" t="str">
            <v>3SZ/WEP1.56218L</v>
          </cell>
        </row>
        <row r="3754">
          <cell r="A3754" t="str">
            <v>4SZ/WEP1.56218L</v>
          </cell>
        </row>
        <row r="3755">
          <cell r="A3755" t="str">
            <v>1SZ/WEP1.56218R</v>
          </cell>
        </row>
        <row r="3756">
          <cell r="A3756" t="str">
            <v>2PZ/WEP1.56218R</v>
          </cell>
          <cell r="B3756" t="str">
            <v/>
          </cell>
        </row>
        <row r="3757">
          <cell r="A3757" t="str">
            <v>2SZ/WEP1.56218R</v>
          </cell>
        </row>
        <row r="3758">
          <cell r="A3758" t="str">
            <v>3SZ/WEP1.56218R</v>
          </cell>
        </row>
        <row r="3759">
          <cell r="A3759" t="str">
            <v>4SZ/WEP1.56218R</v>
          </cell>
        </row>
        <row r="3760">
          <cell r="A3760" t="str">
            <v>1SZ/WEP312L</v>
          </cell>
        </row>
        <row r="3761">
          <cell r="A3761" t="str">
            <v>2PZ/WEP312L</v>
          </cell>
          <cell r="B3761" t="str">
            <v/>
          </cell>
        </row>
        <row r="3762">
          <cell r="A3762" t="str">
            <v>2SZ/WEP312L</v>
          </cell>
        </row>
        <row r="3763">
          <cell r="A3763" t="str">
            <v>3SZ/WEP312L</v>
          </cell>
        </row>
        <row r="3764">
          <cell r="A3764" t="str">
            <v>4SZ/WEP312L</v>
          </cell>
        </row>
        <row r="3765">
          <cell r="A3765" t="str">
            <v>1SZ/WEP312R</v>
          </cell>
        </row>
        <row r="3766">
          <cell r="A3766" t="str">
            <v>2PZ/WEP312R</v>
          </cell>
          <cell r="B3766" t="str">
            <v/>
          </cell>
        </row>
        <row r="3767">
          <cell r="A3767" t="str">
            <v>2SZ/WEP312R</v>
          </cell>
        </row>
        <row r="3768">
          <cell r="A3768" t="str">
            <v>3SZ/WEP312R</v>
          </cell>
        </row>
        <row r="3769">
          <cell r="A3769" t="str">
            <v>4SZ/WEP312R</v>
          </cell>
        </row>
        <row r="3770">
          <cell r="A3770" t="str">
            <v>1SZ/WEP318L</v>
          </cell>
        </row>
        <row r="3771">
          <cell r="A3771" t="str">
            <v>2PZ/WEP318L</v>
          </cell>
          <cell r="B3771" t="str">
            <v/>
          </cell>
        </row>
        <row r="3772">
          <cell r="A3772" t="str">
            <v>2SZ/WEP318L</v>
          </cell>
        </row>
        <row r="3773">
          <cell r="A3773" t="str">
            <v>3SZ/WEP318L</v>
          </cell>
        </row>
        <row r="3774">
          <cell r="A3774" t="str">
            <v>4SZ/WEP318L</v>
          </cell>
        </row>
        <row r="3775">
          <cell r="A3775" t="str">
            <v>1SZ/WEP318R</v>
          </cell>
        </row>
        <row r="3776">
          <cell r="A3776" t="str">
            <v>2PZ/WEP318R</v>
          </cell>
          <cell r="B3776" t="str">
            <v/>
          </cell>
        </row>
        <row r="3777">
          <cell r="A3777" t="str">
            <v>2SZ/WEP318R</v>
          </cell>
        </row>
        <row r="3778">
          <cell r="A3778" t="str">
            <v>3SZ/WEP318R</v>
          </cell>
        </row>
        <row r="3779">
          <cell r="A3779" t="str">
            <v>4SZ/WEP318R</v>
          </cell>
        </row>
        <row r="3780">
          <cell r="A3780" t="str">
            <v>1SZ/WEP324L</v>
          </cell>
        </row>
        <row r="3781">
          <cell r="A3781" t="str">
            <v>2PZ/WEP324L</v>
          </cell>
          <cell r="B3781" t="str">
            <v/>
          </cell>
        </row>
        <row r="3782">
          <cell r="A3782" t="str">
            <v>2SZ/WEP324L</v>
          </cell>
        </row>
        <row r="3783">
          <cell r="A3783" t="str">
            <v>3SZ/WEP324L</v>
          </cell>
        </row>
        <row r="3784">
          <cell r="A3784" t="str">
            <v>4SZ/WEP324L</v>
          </cell>
        </row>
        <row r="3785">
          <cell r="A3785" t="str">
            <v>1SZ/WEP324R</v>
          </cell>
        </row>
        <row r="3786">
          <cell r="A3786" t="str">
            <v>2PZ/WEP324R</v>
          </cell>
          <cell r="B3786" t="str">
            <v/>
          </cell>
        </row>
        <row r="3787">
          <cell r="A3787" t="str">
            <v>2SZ/WEP324R</v>
          </cell>
        </row>
        <row r="3788">
          <cell r="A3788" t="str">
            <v>3SZ/WEP324R</v>
          </cell>
        </row>
        <row r="3789">
          <cell r="A3789" t="str">
            <v>4SZ/WEP324R</v>
          </cell>
        </row>
        <row r="3790">
          <cell r="A3790" t="str">
            <v>1SZ/WEP330L</v>
          </cell>
        </row>
        <row r="3791">
          <cell r="A3791" t="str">
            <v>2PZ/WEP330L</v>
          </cell>
          <cell r="B3791" t="str">
            <v/>
          </cell>
        </row>
        <row r="3792">
          <cell r="A3792" t="str">
            <v>2SZ/WEP330L</v>
          </cell>
        </row>
        <row r="3793">
          <cell r="A3793" t="str">
            <v>3SZ/WEP330L</v>
          </cell>
        </row>
        <row r="3794">
          <cell r="A3794" t="str">
            <v>4SZ/WEP330L</v>
          </cell>
        </row>
        <row r="3795">
          <cell r="A3795" t="str">
            <v>1SZ/WEP330R</v>
          </cell>
        </row>
        <row r="3796">
          <cell r="A3796" t="str">
            <v>2PZ/WEP330R</v>
          </cell>
          <cell r="B3796" t="str">
            <v/>
          </cell>
        </row>
        <row r="3797">
          <cell r="A3797" t="str">
            <v>2SZ/WEP330R</v>
          </cell>
        </row>
        <row r="3798">
          <cell r="A3798" t="str">
            <v>3SZ/WEP330R</v>
          </cell>
        </row>
        <row r="3799">
          <cell r="A3799" t="str">
            <v>4SZ/WEP330R</v>
          </cell>
        </row>
        <row r="3800">
          <cell r="A3800" t="str">
            <v>1SZ/WEP336L</v>
          </cell>
        </row>
        <row r="3801">
          <cell r="A3801" t="str">
            <v>2PZ/WEP336L</v>
          </cell>
          <cell r="B3801" t="str">
            <v/>
          </cell>
        </row>
        <row r="3802">
          <cell r="A3802" t="str">
            <v>2SZ/WEP336L</v>
          </cell>
        </row>
        <row r="3803">
          <cell r="A3803" t="str">
            <v>3SZ/WEP336L</v>
          </cell>
        </row>
        <row r="3804">
          <cell r="A3804" t="str">
            <v>4SZ/WEP336L</v>
          </cell>
        </row>
        <row r="3805">
          <cell r="A3805" t="str">
            <v>1SZ/WEP336R</v>
          </cell>
        </row>
        <row r="3806">
          <cell r="A3806" t="str">
            <v>2PZ/WEP336R</v>
          </cell>
          <cell r="B3806" t="str">
            <v/>
          </cell>
        </row>
        <row r="3807">
          <cell r="A3807" t="str">
            <v>2SZ/WEP336R</v>
          </cell>
        </row>
        <row r="3808">
          <cell r="A3808" t="str">
            <v>3SZ/WEP336R</v>
          </cell>
        </row>
        <row r="3809">
          <cell r="A3809" t="str">
            <v>4SZ/WEP336R</v>
          </cell>
        </row>
        <row r="3810">
          <cell r="A3810" t="str">
            <v>1SZ/WEP339L</v>
          </cell>
        </row>
        <row r="3811">
          <cell r="A3811" t="str">
            <v>2PZ/WEP339L</v>
          </cell>
          <cell r="B3811" t="str">
            <v/>
          </cell>
        </row>
        <row r="3812">
          <cell r="A3812" t="str">
            <v>2SZ/WEP339L</v>
          </cell>
        </row>
        <row r="3813">
          <cell r="A3813" t="str">
            <v>3SZ/WEP339L</v>
          </cell>
        </row>
        <row r="3814">
          <cell r="A3814" t="str">
            <v>4SZ/WEP339L</v>
          </cell>
        </row>
        <row r="3815">
          <cell r="A3815" t="str">
            <v>1SZ/WEP339R</v>
          </cell>
        </row>
        <row r="3816">
          <cell r="A3816" t="str">
            <v>2PZ/WEP339R</v>
          </cell>
          <cell r="B3816" t="str">
            <v/>
          </cell>
        </row>
        <row r="3817">
          <cell r="A3817" t="str">
            <v>2SZ/WEP339R</v>
          </cell>
        </row>
        <row r="3818">
          <cell r="A3818" t="str">
            <v>3SZ/WEP339R</v>
          </cell>
        </row>
        <row r="3819">
          <cell r="A3819" t="str">
            <v>4SZ/WEP339R</v>
          </cell>
        </row>
        <row r="3820">
          <cell r="A3820" t="str">
            <v>1SZ/WEP342L</v>
          </cell>
        </row>
        <row r="3821">
          <cell r="A3821" t="str">
            <v>2PZ/WEP342L</v>
          </cell>
          <cell r="B3821" t="str">
            <v/>
          </cell>
        </row>
        <row r="3822">
          <cell r="A3822" t="str">
            <v>2SZ/WEP342L</v>
          </cell>
        </row>
        <row r="3823">
          <cell r="A3823" t="str">
            <v>3SZ/WEP342L</v>
          </cell>
        </row>
        <row r="3824">
          <cell r="A3824" t="str">
            <v>4SZ/WEP342L</v>
          </cell>
        </row>
        <row r="3825">
          <cell r="A3825" t="str">
            <v>1SZ/WEP342R</v>
          </cell>
        </row>
        <row r="3826">
          <cell r="A3826" t="str">
            <v>2PZ/WEP342R</v>
          </cell>
          <cell r="B3826" t="str">
            <v/>
          </cell>
        </row>
        <row r="3827">
          <cell r="A3827" t="str">
            <v>2SZ/WEP342R</v>
          </cell>
        </row>
        <row r="3828">
          <cell r="A3828" t="str">
            <v>3SZ/WEP342R</v>
          </cell>
        </row>
        <row r="3829">
          <cell r="A3829" t="str">
            <v>4SZ/WEP342R</v>
          </cell>
        </row>
        <row r="3830">
          <cell r="A3830" t="str">
            <v>1SZ/WEP612L</v>
          </cell>
        </row>
        <row r="3831">
          <cell r="A3831" t="str">
            <v>2PZ/WEP612L</v>
          </cell>
          <cell r="B3831" t="str">
            <v/>
          </cell>
        </row>
        <row r="3832">
          <cell r="A3832" t="str">
            <v>2SZ/WEP612L</v>
          </cell>
        </row>
        <row r="3833">
          <cell r="A3833" t="str">
            <v>3SZ/WEP612L</v>
          </cell>
        </row>
        <row r="3834">
          <cell r="A3834" t="str">
            <v>4SZ/WEP612L</v>
          </cell>
        </row>
        <row r="3835">
          <cell r="A3835" t="str">
            <v>1SZ/WEP612R</v>
          </cell>
        </row>
        <row r="3836">
          <cell r="A3836" t="str">
            <v>2PZ/WEP612R</v>
          </cell>
          <cell r="B3836" t="str">
            <v/>
          </cell>
        </row>
        <row r="3837">
          <cell r="A3837" t="str">
            <v>2SZ/WEP612R</v>
          </cell>
        </row>
        <row r="3838">
          <cell r="A3838" t="str">
            <v>3SZ/WEP612R</v>
          </cell>
        </row>
        <row r="3839">
          <cell r="A3839" t="str">
            <v>4SZ/WEP612R</v>
          </cell>
        </row>
        <row r="3840">
          <cell r="A3840" t="str">
            <v>4SZ/WEP617L</v>
          </cell>
        </row>
        <row r="3841">
          <cell r="A3841" t="str">
            <v>4SZ/WEP617R</v>
          </cell>
        </row>
        <row r="3842">
          <cell r="A3842" t="str">
            <v>1SZ/WEP618L</v>
          </cell>
        </row>
        <row r="3843">
          <cell r="A3843" t="str">
            <v>2PZ/WEP618L</v>
          </cell>
          <cell r="B3843" t="str">
            <v/>
          </cell>
        </row>
        <row r="3844">
          <cell r="A3844" t="str">
            <v>2SZ/WEP618L</v>
          </cell>
        </row>
        <row r="3845">
          <cell r="A3845" t="str">
            <v>3SZ/WEP618L</v>
          </cell>
        </row>
        <row r="3846">
          <cell r="A3846" t="str">
            <v>4SZ/WEP618L</v>
          </cell>
        </row>
        <row r="3847">
          <cell r="A3847" t="str">
            <v>1SZ/WEP618R</v>
          </cell>
        </row>
        <row r="3848">
          <cell r="A3848" t="str">
            <v>2PZ/WEP618R</v>
          </cell>
          <cell r="B3848" t="str">
            <v/>
          </cell>
        </row>
        <row r="3849">
          <cell r="A3849" t="str">
            <v>2SZ/WEP618R</v>
          </cell>
        </row>
        <row r="3850">
          <cell r="A3850" t="str">
            <v>3SZ/WEP618R</v>
          </cell>
        </row>
        <row r="3851">
          <cell r="A3851" t="str">
            <v>4SZ/WEP618R</v>
          </cell>
        </row>
        <row r="3852">
          <cell r="A3852" t="str">
            <v>1SZ/WEP624L</v>
          </cell>
        </row>
        <row r="3853">
          <cell r="A3853" t="str">
            <v>2PZ/WEP624L</v>
          </cell>
          <cell r="B3853" t="str">
            <v/>
          </cell>
        </row>
        <row r="3854">
          <cell r="A3854" t="str">
            <v>2SZ/WEP624L</v>
          </cell>
        </row>
        <row r="3855">
          <cell r="A3855" t="str">
            <v>3SZ/WEP624L</v>
          </cell>
        </row>
        <row r="3856">
          <cell r="A3856" t="str">
            <v>4SZ/WEP624L</v>
          </cell>
        </row>
        <row r="3857">
          <cell r="A3857" t="str">
            <v>1SZ/WEP624R</v>
          </cell>
        </row>
        <row r="3858">
          <cell r="A3858" t="str">
            <v>2PZ/WEP624R</v>
          </cell>
          <cell r="B3858" t="str">
            <v/>
          </cell>
        </row>
        <row r="3859">
          <cell r="A3859" t="str">
            <v>2SZ/WEP624R</v>
          </cell>
        </row>
        <row r="3860">
          <cell r="A3860" t="str">
            <v>3SZ/WEP624R</v>
          </cell>
        </row>
        <row r="3861">
          <cell r="A3861" t="str">
            <v>4SZ/WEP624R</v>
          </cell>
        </row>
        <row r="3862">
          <cell r="A3862" t="str">
            <v>1SZ/WEP630L</v>
          </cell>
        </row>
        <row r="3863">
          <cell r="A3863" t="str">
            <v>2PZ/WEP630L</v>
          </cell>
          <cell r="B3863" t="str">
            <v/>
          </cell>
        </row>
        <row r="3864">
          <cell r="A3864" t="str">
            <v>2SZ/WEP630L</v>
          </cell>
        </row>
        <row r="3865">
          <cell r="A3865" t="str">
            <v>3SZ/WEP630L</v>
          </cell>
        </row>
        <row r="3866">
          <cell r="A3866" t="str">
            <v>4SZ/WEP630L</v>
          </cell>
        </row>
        <row r="3867">
          <cell r="A3867" t="str">
            <v>1SZ/WEP630R</v>
          </cell>
        </row>
        <row r="3868">
          <cell r="A3868" t="str">
            <v>2PZ/WEP630R</v>
          </cell>
          <cell r="B3868" t="str">
            <v/>
          </cell>
        </row>
        <row r="3869">
          <cell r="A3869" t="str">
            <v>2SZ/WEP630R</v>
          </cell>
        </row>
        <row r="3870">
          <cell r="A3870" t="str">
            <v>3SZ/WEP630R</v>
          </cell>
        </row>
        <row r="3871">
          <cell r="A3871" t="str">
            <v>4SZ/WEP630R</v>
          </cell>
        </row>
        <row r="3872">
          <cell r="A3872" t="str">
            <v>1SZ/WEP636L</v>
          </cell>
        </row>
        <row r="3873">
          <cell r="A3873" t="str">
            <v>2PZ/WEP636L</v>
          </cell>
          <cell r="B3873" t="str">
            <v/>
          </cell>
        </row>
        <row r="3874">
          <cell r="A3874" t="str">
            <v>2SZ/WEP636L</v>
          </cell>
        </row>
        <row r="3875">
          <cell r="A3875" t="str">
            <v>3SZ/WEP636L</v>
          </cell>
        </row>
        <row r="3876">
          <cell r="A3876" t="str">
            <v>4SZ/WEP636L</v>
          </cell>
        </row>
        <row r="3877">
          <cell r="A3877" t="str">
            <v>1SZ/WEP636R</v>
          </cell>
        </row>
        <row r="3878">
          <cell r="A3878" t="str">
            <v>2PZ/WEP636R</v>
          </cell>
          <cell r="B3878" t="str">
            <v/>
          </cell>
        </row>
        <row r="3879">
          <cell r="A3879" t="str">
            <v>2SZ/WEP636R</v>
          </cell>
        </row>
        <row r="3880">
          <cell r="A3880" t="str">
            <v>3SZ/WEP636R</v>
          </cell>
        </row>
        <row r="3881">
          <cell r="A3881" t="str">
            <v>4SZ/WEP636R</v>
          </cell>
        </row>
        <row r="3882">
          <cell r="A3882" t="str">
            <v>1SZ/WEP639L</v>
          </cell>
        </row>
        <row r="3883">
          <cell r="A3883" t="str">
            <v>2PZ/WEP639L</v>
          </cell>
          <cell r="B3883" t="str">
            <v/>
          </cell>
        </row>
        <row r="3884">
          <cell r="A3884" t="str">
            <v>2SZ/WEP639L</v>
          </cell>
        </row>
        <row r="3885">
          <cell r="A3885" t="str">
            <v>3SZ/WEP639L</v>
          </cell>
        </row>
        <row r="3886">
          <cell r="A3886" t="str">
            <v>4SZ/WEP639L</v>
          </cell>
        </row>
        <row r="3887">
          <cell r="A3887" t="str">
            <v>1SZ/WEP639R</v>
          </cell>
        </row>
        <row r="3888">
          <cell r="A3888" t="str">
            <v>2PZ/WEP639R</v>
          </cell>
          <cell r="B3888" t="str">
            <v/>
          </cell>
        </row>
        <row r="3889">
          <cell r="A3889" t="str">
            <v>2SZ/WEP639R</v>
          </cell>
        </row>
        <row r="3890">
          <cell r="A3890" t="str">
            <v>3SZ/WEP639R</v>
          </cell>
        </row>
        <row r="3891">
          <cell r="A3891" t="str">
            <v>4SZ/WEP639R</v>
          </cell>
        </row>
        <row r="3892">
          <cell r="A3892" t="str">
            <v>1SZ/WEP642L</v>
          </cell>
        </row>
        <row r="3893">
          <cell r="A3893" t="str">
            <v>2PZ/WEP642L</v>
          </cell>
          <cell r="B3893" t="str">
            <v/>
          </cell>
        </row>
        <row r="3894">
          <cell r="A3894" t="str">
            <v>2SZ/WEP642L</v>
          </cell>
        </row>
        <row r="3895">
          <cell r="A3895" t="str">
            <v>3SZ/WEP642L</v>
          </cell>
        </row>
        <row r="3896">
          <cell r="A3896" t="str">
            <v>4SZ/WEP642L</v>
          </cell>
        </row>
        <row r="3897">
          <cell r="A3897" t="str">
            <v>1SZ/WEP642R</v>
          </cell>
        </row>
        <row r="3898">
          <cell r="A3898" t="str">
            <v>2PZ/WEP642R</v>
          </cell>
          <cell r="B3898" t="str">
            <v/>
          </cell>
        </row>
        <row r="3899">
          <cell r="A3899" t="str">
            <v>2SZ/WEP642R</v>
          </cell>
        </row>
        <row r="3900">
          <cell r="A3900" t="str">
            <v>3SZ/WEP642R</v>
          </cell>
        </row>
        <row r="3901">
          <cell r="A3901" t="str">
            <v>4SZ/WEP642R</v>
          </cell>
        </row>
        <row r="3902">
          <cell r="A3902" t="str">
            <v>1SZ/WES630L</v>
          </cell>
        </row>
        <row r="3903">
          <cell r="A3903" t="str">
            <v>2PZ/WES630L</v>
          </cell>
          <cell r="B3903" t="str">
            <v/>
          </cell>
        </row>
        <row r="3904">
          <cell r="A3904" t="str">
            <v>2SZ/WES630L</v>
          </cell>
        </row>
        <row r="3905">
          <cell r="A3905" t="str">
            <v>3SZ/WES630L</v>
          </cell>
        </row>
        <row r="3906">
          <cell r="A3906" t="str">
            <v>4SZ/WES630L</v>
          </cell>
        </row>
        <row r="3907">
          <cell r="A3907" t="str">
            <v>1SZ/WES630R</v>
          </cell>
        </row>
        <row r="3908">
          <cell r="A3908" t="str">
            <v>2PZ/WES630R</v>
          </cell>
          <cell r="B3908" t="str">
            <v/>
          </cell>
        </row>
        <row r="3909">
          <cell r="A3909" t="str">
            <v>2SZ/WES630R</v>
          </cell>
        </row>
        <row r="3910">
          <cell r="A3910" t="str">
            <v>3SZ/WES630R</v>
          </cell>
        </row>
        <row r="3911">
          <cell r="A3911" t="str">
            <v>4SZ/WES630R</v>
          </cell>
        </row>
        <row r="3912">
          <cell r="A3912" t="str">
            <v>1SZ/WES636L</v>
          </cell>
        </row>
        <row r="3913">
          <cell r="A3913" t="str">
            <v>2PZ/WES636L</v>
          </cell>
          <cell r="B3913" t="str">
            <v/>
          </cell>
        </row>
        <row r="3914">
          <cell r="A3914" t="str">
            <v>2SZ/WES636L</v>
          </cell>
        </row>
        <row r="3915">
          <cell r="A3915" t="str">
            <v>3SZ/WES636L</v>
          </cell>
        </row>
        <row r="3916">
          <cell r="A3916" t="str">
            <v>4SZ/WES636L</v>
          </cell>
        </row>
        <row r="3917">
          <cell r="A3917" t="str">
            <v>1SZ/WES636R</v>
          </cell>
        </row>
        <row r="3918">
          <cell r="A3918" t="str">
            <v>2PZ/WES636R</v>
          </cell>
          <cell r="B3918" t="str">
            <v/>
          </cell>
        </row>
        <row r="3919">
          <cell r="A3919" t="str">
            <v>2SZ/WES636R</v>
          </cell>
        </row>
        <row r="3920">
          <cell r="A3920" t="str">
            <v>3SZ/WES636R</v>
          </cell>
        </row>
        <row r="3921">
          <cell r="A3921" t="str">
            <v>4SZ/WES636R</v>
          </cell>
        </row>
        <row r="3922">
          <cell r="A3922" t="str">
            <v>1SZ/WES639L</v>
          </cell>
        </row>
        <row r="3923">
          <cell r="A3923" t="str">
            <v>2PZ/WES639L</v>
          </cell>
          <cell r="B3923" t="str">
            <v/>
          </cell>
        </row>
        <row r="3924">
          <cell r="A3924" t="str">
            <v>2SZ/WES639L</v>
          </cell>
        </row>
        <row r="3925">
          <cell r="A3925" t="str">
            <v>3SZ/WES639L</v>
          </cell>
        </row>
        <row r="3926">
          <cell r="A3926" t="str">
            <v>4SZ/WES639L</v>
          </cell>
        </row>
        <row r="3927">
          <cell r="A3927" t="str">
            <v>1SZ/WES639R</v>
          </cell>
        </row>
        <row r="3928">
          <cell r="A3928" t="str">
            <v>2PZ/WES639R</v>
          </cell>
          <cell r="B3928" t="str">
            <v/>
          </cell>
        </row>
        <row r="3929">
          <cell r="A3929" t="str">
            <v>2SZ/WES639R</v>
          </cell>
        </row>
        <row r="3930">
          <cell r="A3930" t="str">
            <v>3SZ/WES639R</v>
          </cell>
        </row>
        <row r="3931">
          <cell r="A3931" t="str">
            <v>4SZ/WES639R</v>
          </cell>
        </row>
        <row r="3932">
          <cell r="A3932" t="str">
            <v>1SZ/WES642L</v>
          </cell>
        </row>
        <row r="3933">
          <cell r="A3933" t="str">
            <v>2PZ/WES642L</v>
          </cell>
          <cell r="B3933" t="str">
            <v/>
          </cell>
        </row>
        <row r="3934">
          <cell r="A3934" t="str">
            <v>2SZ/WES642L</v>
          </cell>
        </row>
        <row r="3935">
          <cell r="A3935" t="str">
            <v>3SZ/WES642L</v>
          </cell>
        </row>
        <row r="3936">
          <cell r="A3936" t="str">
            <v>4SZ/WES642L</v>
          </cell>
        </row>
        <row r="3937">
          <cell r="A3937" t="str">
            <v>1SZ/WES642R</v>
          </cell>
        </row>
        <row r="3938">
          <cell r="A3938" t="str">
            <v>2PZ/WES642R</v>
          </cell>
          <cell r="B3938" t="str">
            <v/>
          </cell>
        </row>
        <row r="3939">
          <cell r="A3939" t="str">
            <v>2SZ/WES642R</v>
          </cell>
        </row>
        <row r="3940">
          <cell r="A3940" t="str">
            <v>3SZ/WES642R</v>
          </cell>
        </row>
        <row r="3941">
          <cell r="A3941" t="str">
            <v>4SZ/WES642R</v>
          </cell>
        </row>
        <row r="3942">
          <cell r="A3942" t="str">
            <v>1SZ/WF1.512</v>
          </cell>
        </row>
        <row r="3943">
          <cell r="A3943" t="str">
            <v>2PZ/WF1.512</v>
          </cell>
          <cell r="B3943" t="str">
            <v/>
          </cell>
        </row>
        <row r="3944">
          <cell r="A3944" t="str">
            <v>2SZ/WF1.512</v>
          </cell>
        </row>
        <row r="3945">
          <cell r="A3945" t="str">
            <v>3SZ/WF1.512</v>
          </cell>
        </row>
        <row r="3946">
          <cell r="A3946" t="str">
            <v>4SZ/WF1.512</v>
          </cell>
        </row>
        <row r="3947">
          <cell r="A3947" t="str">
            <v>1SZ/WF1.518</v>
          </cell>
        </row>
        <row r="3948">
          <cell r="A3948" t="str">
            <v>2PZ/WF1.518</v>
          </cell>
          <cell r="B3948" t="str">
            <v/>
          </cell>
        </row>
        <row r="3949">
          <cell r="A3949" t="str">
            <v>2SZ/WF1.518</v>
          </cell>
        </row>
        <row r="3950">
          <cell r="A3950" t="str">
            <v>3SZ/WF1.518</v>
          </cell>
        </row>
        <row r="3951">
          <cell r="A3951" t="str">
            <v>4SZ/WF1.518</v>
          </cell>
        </row>
        <row r="3952">
          <cell r="A3952" t="str">
            <v>1SZ/WF1.524</v>
          </cell>
        </row>
        <row r="3953">
          <cell r="A3953" t="str">
            <v>2PZ/WF1.524</v>
          </cell>
          <cell r="B3953" t="str">
            <v/>
          </cell>
        </row>
        <row r="3954">
          <cell r="A3954" t="str">
            <v>2SZ/WF1.524</v>
          </cell>
        </row>
        <row r="3955">
          <cell r="A3955" t="str">
            <v>3SZ/WF1.524</v>
          </cell>
        </row>
        <row r="3956">
          <cell r="A3956" t="str">
            <v>4SZ/WF1.524</v>
          </cell>
        </row>
        <row r="3957">
          <cell r="A3957" t="str">
            <v>1SZ/WF1.530</v>
          </cell>
        </row>
        <row r="3958">
          <cell r="A3958" t="str">
            <v>2PZ/WF1.530</v>
          </cell>
          <cell r="B3958" t="str">
            <v/>
          </cell>
        </row>
        <row r="3959">
          <cell r="A3959" t="str">
            <v>2SZ/WF1.530</v>
          </cell>
        </row>
        <row r="3960">
          <cell r="A3960" t="str">
            <v>3SZ/WF1.530</v>
          </cell>
        </row>
        <row r="3961">
          <cell r="A3961" t="str">
            <v>4SZ/WF1.530</v>
          </cell>
        </row>
        <row r="3962">
          <cell r="A3962" t="str">
            <v>1SZ/WF1.536</v>
          </cell>
        </row>
        <row r="3963">
          <cell r="A3963" t="str">
            <v>2PZ/WF1.536</v>
          </cell>
          <cell r="B3963" t="str">
            <v/>
          </cell>
        </row>
        <row r="3964">
          <cell r="A3964" t="str">
            <v>2SZ/WF1.536</v>
          </cell>
        </row>
        <row r="3965">
          <cell r="A3965" t="str">
            <v>3SZ/WF1.536</v>
          </cell>
        </row>
        <row r="3966">
          <cell r="A3966" t="str">
            <v>4SZ/WF1.536</v>
          </cell>
        </row>
        <row r="3967">
          <cell r="A3967" t="str">
            <v>1SZ/WF1.539</v>
          </cell>
        </row>
        <row r="3968">
          <cell r="A3968" t="str">
            <v>2PZ/WF1.539</v>
          </cell>
          <cell r="B3968" t="str">
            <v/>
          </cell>
        </row>
        <row r="3969">
          <cell r="A3969" t="str">
            <v>2SZ/WF1.539</v>
          </cell>
        </row>
        <row r="3970">
          <cell r="A3970" t="str">
            <v>3SZ/WF1.539</v>
          </cell>
        </row>
        <row r="3971">
          <cell r="A3971" t="str">
            <v>4SZ/WF1.539</v>
          </cell>
        </row>
        <row r="3972">
          <cell r="A3972" t="str">
            <v>1SZ/WF1.542</v>
          </cell>
        </row>
        <row r="3973">
          <cell r="A3973" t="str">
            <v>2PZ/WF1.542</v>
          </cell>
          <cell r="B3973" t="str">
            <v/>
          </cell>
        </row>
        <row r="3974">
          <cell r="A3974" t="str">
            <v>2SZ/WF1.542</v>
          </cell>
        </row>
        <row r="3975">
          <cell r="A3975" t="str">
            <v>3SZ/WF1.542</v>
          </cell>
        </row>
        <row r="3976">
          <cell r="A3976" t="str">
            <v>4SZ/WF1.542</v>
          </cell>
        </row>
        <row r="3977">
          <cell r="A3977" t="str">
            <v>1SZ/WF1.562</v>
          </cell>
        </row>
        <row r="3978">
          <cell r="A3978" t="str">
            <v>2PZ/WF1.562</v>
          </cell>
          <cell r="B3978" t="str">
            <v/>
          </cell>
        </row>
        <row r="3979">
          <cell r="A3979" t="str">
            <v>2SZ/WF1.562</v>
          </cell>
        </row>
        <row r="3980">
          <cell r="A3980" t="str">
            <v>3SZ/WF1.562</v>
          </cell>
        </row>
        <row r="3981">
          <cell r="A3981" t="str">
            <v>4SZ/WF1.562</v>
          </cell>
        </row>
        <row r="3982">
          <cell r="A3982" t="str">
            <v>1SZ/WF312</v>
          </cell>
        </row>
        <row r="3983">
          <cell r="A3983" t="str">
            <v>2PZ/WF312</v>
          </cell>
          <cell r="B3983" t="str">
            <v/>
          </cell>
        </row>
        <row r="3984">
          <cell r="A3984" t="str">
            <v>2SZ/WF312</v>
          </cell>
        </row>
        <row r="3985">
          <cell r="A3985" t="str">
            <v>3SZ/WF312</v>
          </cell>
        </row>
        <row r="3986">
          <cell r="A3986" t="str">
            <v>4SZ/WF312</v>
          </cell>
        </row>
        <row r="3987">
          <cell r="A3987" t="str">
            <v>1SZ/WF318</v>
          </cell>
        </row>
        <row r="3988">
          <cell r="A3988" t="str">
            <v>2PZ/WF318</v>
          </cell>
          <cell r="B3988" t="str">
            <v/>
          </cell>
        </row>
        <row r="3989">
          <cell r="A3989" t="str">
            <v>2SZ/WF318</v>
          </cell>
        </row>
        <row r="3990">
          <cell r="A3990" t="str">
            <v>3SZ/WF318</v>
          </cell>
        </row>
        <row r="3991">
          <cell r="A3991" t="str">
            <v>4SZ/WF318</v>
          </cell>
        </row>
        <row r="3992">
          <cell r="A3992" t="str">
            <v>1SZ/WF321</v>
          </cell>
        </row>
        <row r="3993">
          <cell r="A3993" t="str">
            <v>2PZ/WF321</v>
          </cell>
          <cell r="B3993" t="str">
            <v/>
          </cell>
        </row>
        <row r="3994">
          <cell r="A3994" t="str">
            <v>2SZ/WF321</v>
          </cell>
        </row>
        <row r="3995">
          <cell r="A3995" t="str">
            <v>3SZ/WF321</v>
          </cell>
        </row>
        <row r="3996">
          <cell r="A3996" t="str">
            <v>4SZ/WF321</v>
          </cell>
        </row>
        <row r="3997">
          <cell r="A3997" t="str">
            <v>1SZ/WF324</v>
          </cell>
        </row>
        <row r="3998">
          <cell r="A3998" t="str">
            <v>2PZ/WF324</v>
          </cell>
          <cell r="B3998" t="str">
            <v/>
          </cell>
        </row>
        <row r="3999">
          <cell r="A3999" t="str">
            <v>2SZ/WF324</v>
          </cell>
        </row>
        <row r="4000">
          <cell r="A4000" t="str">
            <v>3SZ/WF324</v>
          </cell>
        </row>
        <row r="4001">
          <cell r="A4001" t="str">
            <v>4SZ/WF324</v>
          </cell>
        </row>
        <row r="4002">
          <cell r="A4002" t="str">
            <v>1SZ/WF330</v>
          </cell>
        </row>
        <row r="4003">
          <cell r="A4003" t="str">
            <v>2PZ/WF330</v>
          </cell>
          <cell r="B4003" t="str">
            <v/>
          </cell>
        </row>
        <row r="4004">
          <cell r="A4004" t="str">
            <v>2SZ/WF330</v>
          </cell>
        </row>
        <row r="4005">
          <cell r="A4005" t="str">
            <v>3SZ/WF330</v>
          </cell>
        </row>
        <row r="4006">
          <cell r="A4006" t="str">
            <v>4SZ/WF330</v>
          </cell>
        </row>
        <row r="4007">
          <cell r="A4007" t="str">
            <v>1SZ/WF336</v>
          </cell>
        </row>
        <row r="4008">
          <cell r="A4008" t="str">
            <v>2PZ/WF336</v>
          </cell>
          <cell r="B4008" t="str">
            <v/>
          </cell>
        </row>
        <row r="4009">
          <cell r="A4009" t="str">
            <v>2SZ/WF336</v>
          </cell>
        </row>
        <row r="4010">
          <cell r="A4010" t="str">
            <v>3SZ/WF336</v>
          </cell>
        </row>
        <row r="4011">
          <cell r="A4011" t="str">
            <v>4SZ/WF336</v>
          </cell>
        </row>
        <row r="4012">
          <cell r="A4012" t="str">
            <v>1SZ/WF339</v>
          </cell>
        </row>
        <row r="4013">
          <cell r="A4013" t="str">
            <v>2PZ/WF339</v>
          </cell>
          <cell r="B4013" t="str">
            <v/>
          </cell>
        </row>
        <row r="4014">
          <cell r="A4014" t="str">
            <v>2SZ/WF339</v>
          </cell>
        </row>
        <row r="4015">
          <cell r="A4015" t="str">
            <v>3SZ/WF339</v>
          </cell>
        </row>
        <row r="4016">
          <cell r="A4016" t="str">
            <v>4SZ/WF339</v>
          </cell>
        </row>
        <row r="4017">
          <cell r="A4017" t="str">
            <v>1SZ/WF342</v>
          </cell>
        </row>
        <row r="4018">
          <cell r="A4018" t="str">
            <v>2PZ/WF342</v>
          </cell>
          <cell r="B4018" t="str">
            <v/>
          </cell>
        </row>
        <row r="4019">
          <cell r="A4019" t="str">
            <v>2SZ/WF342</v>
          </cell>
        </row>
        <row r="4020">
          <cell r="A4020" t="str">
            <v>3SZ/WF342</v>
          </cell>
        </row>
        <row r="4021">
          <cell r="A4021" t="str">
            <v>4SZ/WF342</v>
          </cell>
        </row>
        <row r="4022">
          <cell r="A4022" t="str">
            <v>1SZ/WF362</v>
          </cell>
        </row>
        <row r="4023">
          <cell r="A4023" t="str">
            <v>2PZ/WF362</v>
          </cell>
          <cell r="B4023" t="str">
            <v/>
          </cell>
        </row>
        <row r="4024">
          <cell r="A4024" t="str">
            <v>2SZ/WF362</v>
          </cell>
        </row>
        <row r="4025">
          <cell r="A4025" t="str">
            <v>3SZ/WF362</v>
          </cell>
        </row>
        <row r="4026">
          <cell r="A4026" t="str">
            <v>4SZ/WF362</v>
          </cell>
        </row>
        <row r="4027">
          <cell r="A4027" t="str">
            <v>1SZ/WF612</v>
          </cell>
        </row>
        <row r="4028">
          <cell r="A4028" t="str">
            <v>2PZ/WF612</v>
          </cell>
          <cell r="B4028" t="str">
            <v/>
          </cell>
        </row>
        <row r="4029">
          <cell r="A4029" t="str">
            <v>2SZ/WF612</v>
          </cell>
        </row>
        <row r="4030">
          <cell r="A4030" t="str">
            <v>3SZ/WF612</v>
          </cell>
        </row>
        <row r="4031">
          <cell r="A4031" t="str">
            <v>4SZ/WF612</v>
          </cell>
        </row>
        <row r="4032">
          <cell r="A4032" t="str">
            <v>1SZ/WF618</v>
          </cell>
        </row>
        <row r="4033">
          <cell r="A4033" t="str">
            <v>2PZ/WF618</v>
          </cell>
          <cell r="B4033" t="str">
            <v/>
          </cell>
        </row>
        <row r="4034">
          <cell r="A4034" t="str">
            <v>2SZ/WF618</v>
          </cell>
        </row>
        <row r="4035">
          <cell r="A4035" t="str">
            <v>3SZ/WF618</v>
          </cell>
        </row>
        <row r="4036">
          <cell r="A4036" t="str">
            <v>4SZ/WF618</v>
          </cell>
        </row>
        <row r="4037">
          <cell r="A4037" t="str">
            <v>1SZ/WF624</v>
          </cell>
        </row>
        <row r="4038">
          <cell r="A4038" t="str">
            <v>2PZ/WF624</v>
          </cell>
          <cell r="B4038" t="str">
            <v/>
          </cell>
        </row>
        <row r="4039">
          <cell r="A4039" t="str">
            <v>2SZ/WF624</v>
          </cell>
        </row>
        <row r="4040">
          <cell r="A4040" t="str">
            <v>3SZ/WF624</v>
          </cell>
        </row>
        <row r="4041">
          <cell r="A4041" t="str">
            <v>4SZ/WF624</v>
          </cell>
        </row>
        <row r="4042">
          <cell r="A4042" t="str">
            <v>1SZ/WF630</v>
          </cell>
        </row>
        <row r="4043">
          <cell r="A4043" t="str">
            <v>2PZ/WF630</v>
          </cell>
          <cell r="B4043" t="str">
            <v/>
          </cell>
        </row>
        <row r="4044">
          <cell r="A4044" t="str">
            <v>2SZ/WF630</v>
          </cell>
        </row>
        <row r="4045">
          <cell r="A4045" t="str">
            <v>3SZ/WF630</v>
          </cell>
        </row>
        <row r="4046">
          <cell r="A4046" t="str">
            <v>4SZ/WF630</v>
          </cell>
        </row>
        <row r="4047">
          <cell r="A4047" t="str">
            <v>1SZ/WF636</v>
          </cell>
        </row>
        <row r="4048">
          <cell r="A4048" t="str">
            <v>2PZ/WF636</v>
          </cell>
          <cell r="B4048" t="str">
            <v/>
          </cell>
        </row>
        <row r="4049">
          <cell r="A4049" t="str">
            <v>2SZ/WF636</v>
          </cell>
        </row>
        <row r="4050">
          <cell r="A4050" t="str">
            <v>3SZ/WF636</v>
          </cell>
        </row>
        <row r="4051">
          <cell r="A4051" t="str">
            <v>4SZ/WF636</v>
          </cell>
        </row>
        <row r="4052">
          <cell r="A4052" t="str">
            <v>1SZ/WF639</v>
          </cell>
        </row>
        <row r="4053">
          <cell r="A4053" t="str">
            <v>2PZ/WF639</v>
          </cell>
          <cell r="B4053" t="str">
            <v/>
          </cell>
        </row>
        <row r="4054">
          <cell r="A4054" t="str">
            <v>2SZ/WF639</v>
          </cell>
        </row>
        <row r="4055">
          <cell r="A4055" t="str">
            <v>3SZ/WF639</v>
          </cell>
        </row>
        <row r="4056">
          <cell r="A4056" t="str">
            <v>4SZ/WF639</v>
          </cell>
        </row>
        <row r="4057">
          <cell r="A4057" t="str">
            <v>1SZ/WF642</v>
          </cell>
        </row>
        <row r="4058">
          <cell r="A4058" t="str">
            <v>2PZ/WF642</v>
          </cell>
          <cell r="B4058" t="str">
            <v/>
          </cell>
        </row>
        <row r="4059">
          <cell r="A4059" t="str">
            <v>2SZ/WF642</v>
          </cell>
        </row>
        <row r="4060">
          <cell r="A4060" t="str">
            <v>3SZ/WF642</v>
          </cell>
        </row>
        <row r="4061">
          <cell r="A4061" t="str">
            <v>4SZ/WF642</v>
          </cell>
        </row>
        <row r="4062">
          <cell r="A4062" t="str">
            <v>1SZ/WFDE312L</v>
          </cell>
        </row>
        <row r="4063">
          <cell r="A4063" t="str">
            <v>2PZ/WFDE312L</v>
          </cell>
          <cell r="B4063" t="str">
            <v/>
          </cell>
        </row>
        <row r="4064">
          <cell r="A4064" t="str">
            <v>2SZ/WFDE312L</v>
          </cell>
        </row>
        <row r="4065">
          <cell r="A4065" t="str">
            <v>3SZ/WFDE312L</v>
          </cell>
        </row>
        <row r="4066">
          <cell r="A4066" t="str">
            <v>4SZ/WFDE312L</v>
          </cell>
        </row>
        <row r="4067">
          <cell r="A4067" t="str">
            <v>1SZ/WFDE312R</v>
          </cell>
        </row>
        <row r="4068">
          <cell r="A4068" t="str">
            <v>2PZ/WFDE312R</v>
          </cell>
          <cell r="B4068" t="str">
            <v/>
          </cell>
        </row>
        <row r="4069">
          <cell r="A4069" t="str">
            <v>2SZ/WFDE312R</v>
          </cell>
        </row>
        <row r="4070">
          <cell r="A4070" t="str">
            <v>3SZ/WFDE312R</v>
          </cell>
        </row>
        <row r="4071">
          <cell r="A4071" t="str">
            <v>4SZ/WFDE312R</v>
          </cell>
        </row>
        <row r="4072">
          <cell r="A4072" t="str">
            <v>1SZ/WFDE318L</v>
          </cell>
        </row>
        <row r="4073">
          <cell r="A4073" t="str">
            <v>2PZ/WFDE318L</v>
          </cell>
          <cell r="B4073" t="str">
            <v/>
          </cell>
        </row>
        <row r="4074">
          <cell r="A4074" t="str">
            <v>2SZ/WFDE318L</v>
          </cell>
        </row>
        <row r="4075">
          <cell r="A4075" t="str">
            <v>3SZ/WFDE318L</v>
          </cell>
        </row>
        <row r="4076">
          <cell r="A4076" t="str">
            <v>4SZ/WFDE318L</v>
          </cell>
        </row>
        <row r="4077">
          <cell r="A4077" t="str">
            <v>1SZ/WFDE318R</v>
          </cell>
        </row>
        <row r="4078">
          <cell r="A4078" t="str">
            <v>2PZ/WFDE318R</v>
          </cell>
          <cell r="B4078" t="str">
            <v/>
          </cell>
        </row>
        <row r="4079">
          <cell r="A4079" t="str">
            <v>2SZ/WFDE318R</v>
          </cell>
        </row>
        <row r="4080">
          <cell r="A4080" t="str">
            <v>3SZ/WFDE318R</v>
          </cell>
        </row>
        <row r="4081">
          <cell r="A4081" t="str">
            <v>4SZ/WFDE318R</v>
          </cell>
        </row>
        <row r="4082">
          <cell r="A4082" t="str">
            <v>1SZ/WFDE324L</v>
          </cell>
        </row>
        <row r="4083">
          <cell r="A4083" t="str">
            <v>2PZ/WFDE324L</v>
          </cell>
          <cell r="B4083" t="str">
            <v/>
          </cell>
        </row>
        <row r="4084">
          <cell r="A4084" t="str">
            <v>2SZ/WFDE324L</v>
          </cell>
        </row>
        <row r="4085">
          <cell r="A4085" t="str">
            <v>3SZ/WFDE324L</v>
          </cell>
        </row>
        <row r="4086">
          <cell r="A4086" t="str">
            <v>4SZ/WFDE324L</v>
          </cell>
        </row>
        <row r="4087">
          <cell r="A4087" t="str">
            <v>1SZ/WFDE324R</v>
          </cell>
        </row>
        <row r="4088">
          <cell r="A4088" t="str">
            <v>2PZ/WFDE324R</v>
          </cell>
          <cell r="B4088" t="str">
            <v/>
          </cell>
        </row>
        <row r="4089">
          <cell r="A4089" t="str">
            <v>2SZ/WFDE324R</v>
          </cell>
        </row>
        <row r="4090">
          <cell r="A4090" t="str">
            <v>3SZ/WFDE324R</v>
          </cell>
        </row>
        <row r="4091">
          <cell r="A4091" t="str">
            <v>4SZ/WFDE324R</v>
          </cell>
        </row>
        <row r="4092">
          <cell r="A4092" t="str">
            <v>1SZ/WFDE330L</v>
          </cell>
        </row>
        <row r="4093">
          <cell r="A4093" t="str">
            <v>2PZ/WFDE330L</v>
          </cell>
          <cell r="B4093" t="str">
            <v/>
          </cell>
        </row>
        <row r="4094">
          <cell r="A4094" t="str">
            <v>2SZ/WFDE330L</v>
          </cell>
        </row>
        <row r="4095">
          <cell r="A4095" t="str">
            <v>3SZ/WFDE330L</v>
          </cell>
        </row>
        <row r="4096">
          <cell r="A4096" t="str">
            <v>4SZ/WFDE330L</v>
          </cell>
        </row>
        <row r="4097">
          <cell r="A4097" t="str">
            <v>1SZ/WFDE330R</v>
          </cell>
        </row>
        <row r="4098">
          <cell r="A4098" t="str">
            <v>2PZ/WFDE330R</v>
          </cell>
          <cell r="B4098" t="str">
            <v/>
          </cell>
        </row>
        <row r="4099">
          <cell r="A4099" t="str">
            <v>2SZ/WFDE330R</v>
          </cell>
        </row>
        <row r="4100">
          <cell r="A4100" t="str">
            <v>3SZ/WFDE330R</v>
          </cell>
        </row>
        <row r="4101">
          <cell r="A4101" t="str">
            <v>4SZ/WFDE330R</v>
          </cell>
        </row>
        <row r="4102">
          <cell r="A4102" t="str">
            <v>1SZ/WFDE336L</v>
          </cell>
        </row>
        <row r="4103">
          <cell r="A4103" t="str">
            <v>2PZ/WFDE336L</v>
          </cell>
          <cell r="B4103" t="str">
            <v/>
          </cell>
        </row>
        <row r="4104">
          <cell r="A4104" t="str">
            <v>2SZ/WFDE336L</v>
          </cell>
        </row>
        <row r="4105">
          <cell r="A4105" t="str">
            <v>3SZ/WFDE336L</v>
          </cell>
        </row>
        <row r="4106">
          <cell r="A4106" t="str">
            <v>4SZ/WFDE336L</v>
          </cell>
        </row>
        <row r="4107">
          <cell r="A4107" t="str">
            <v>1SZ/WFDE336R</v>
          </cell>
        </row>
        <row r="4108">
          <cell r="A4108" t="str">
            <v>2PZ/WFDE336R</v>
          </cell>
          <cell r="B4108" t="str">
            <v/>
          </cell>
        </row>
        <row r="4109">
          <cell r="A4109" t="str">
            <v>2SZ/WFDE336R</v>
          </cell>
        </row>
        <row r="4110">
          <cell r="A4110" t="str">
            <v>3SZ/WFDE336R</v>
          </cell>
        </row>
        <row r="4111">
          <cell r="A4111" t="str">
            <v>4SZ/WFDE336R</v>
          </cell>
        </row>
        <row r="4112">
          <cell r="A4112" t="str">
            <v>1SZ/WFDE339L</v>
          </cell>
        </row>
        <row r="4113">
          <cell r="A4113" t="str">
            <v>2PZ/WFDE339L</v>
          </cell>
          <cell r="B4113" t="str">
            <v/>
          </cell>
        </row>
        <row r="4114">
          <cell r="A4114" t="str">
            <v>2SZ/WFDE339L</v>
          </cell>
        </row>
        <row r="4115">
          <cell r="A4115" t="str">
            <v>3SZ/WFDE339L</v>
          </cell>
        </row>
        <row r="4116">
          <cell r="A4116" t="str">
            <v>4SZ/WFDE339L</v>
          </cell>
        </row>
        <row r="4117">
          <cell r="A4117" t="str">
            <v>1SZ/WFDE339R</v>
          </cell>
        </row>
        <row r="4118">
          <cell r="A4118" t="str">
            <v>2PZ/WFDE339R</v>
          </cell>
          <cell r="B4118" t="str">
            <v/>
          </cell>
        </row>
        <row r="4119">
          <cell r="A4119" t="str">
            <v>2SZ/WFDE339R</v>
          </cell>
        </row>
        <row r="4120">
          <cell r="A4120" t="str">
            <v>3SZ/WFDE339R</v>
          </cell>
        </row>
        <row r="4121">
          <cell r="A4121" t="str">
            <v>4SZ/WFDE339R</v>
          </cell>
        </row>
        <row r="4122">
          <cell r="A4122" t="str">
            <v>1SZ/WFDE342L</v>
          </cell>
        </row>
        <row r="4123">
          <cell r="A4123" t="str">
            <v>2PZ/WFDE342L</v>
          </cell>
          <cell r="B4123" t="str">
            <v/>
          </cell>
        </row>
        <row r="4124">
          <cell r="A4124" t="str">
            <v>2SZ/WFDE342L</v>
          </cell>
        </row>
        <row r="4125">
          <cell r="A4125" t="str">
            <v>3SZ/WFDE342L</v>
          </cell>
        </row>
        <row r="4126">
          <cell r="A4126" t="str">
            <v>4SZ/WFDE342L</v>
          </cell>
        </row>
        <row r="4127">
          <cell r="A4127" t="str">
            <v>1SZ/WFDE342R</v>
          </cell>
        </row>
        <row r="4128">
          <cell r="A4128" t="str">
            <v>2PZ/WFDE342R</v>
          </cell>
          <cell r="B4128" t="str">
            <v/>
          </cell>
        </row>
        <row r="4129">
          <cell r="A4129" t="str">
            <v>2SZ/WFDE342R</v>
          </cell>
        </row>
        <row r="4130">
          <cell r="A4130" t="str">
            <v>3SZ/WFDE342R</v>
          </cell>
        </row>
        <row r="4131">
          <cell r="A4131" t="str">
            <v>4SZ/WFDE342R</v>
          </cell>
        </row>
        <row r="4132">
          <cell r="A4132" t="str">
            <v>1SZ/WFDE348L</v>
          </cell>
        </row>
        <row r="4133">
          <cell r="A4133" t="str">
            <v>2PZ/WFDE348L</v>
          </cell>
          <cell r="B4133" t="str">
            <v/>
          </cell>
        </row>
        <row r="4134">
          <cell r="A4134" t="str">
            <v>2SZ/WFDE348L</v>
          </cell>
        </row>
        <row r="4135">
          <cell r="A4135" t="str">
            <v>3SZ/WFDE348L</v>
          </cell>
        </row>
        <row r="4136">
          <cell r="A4136" t="str">
            <v>4SZ/WFDE348L</v>
          </cell>
        </row>
        <row r="4137">
          <cell r="A4137" t="str">
            <v>1SZ/WFDE348R</v>
          </cell>
        </row>
        <row r="4138">
          <cell r="A4138" t="str">
            <v>2PZ/WFDE348R</v>
          </cell>
          <cell r="B4138" t="str">
            <v/>
          </cell>
        </row>
        <row r="4139">
          <cell r="A4139" t="str">
            <v>2SZ/WFDE348R</v>
          </cell>
        </row>
        <row r="4140">
          <cell r="A4140" t="str">
            <v>3SZ/WFDE348R</v>
          </cell>
        </row>
        <row r="4141">
          <cell r="A4141" t="str">
            <v>4SZ/WFDE348R</v>
          </cell>
        </row>
        <row r="4142">
          <cell r="A4142" t="str">
            <v>1SZ/WFDE360L</v>
          </cell>
        </row>
        <row r="4143">
          <cell r="A4143" t="str">
            <v>2PZ/WFDE360L</v>
          </cell>
          <cell r="B4143" t="str">
            <v/>
          </cell>
        </row>
        <row r="4144">
          <cell r="A4144" t="str">
            <v>2SZ/WFDE360L</v>
          </cell>
        </row>
        <row r="4145">
          <cell r="A4145" t="str">
            <v>3SZ/WFDE360L</v>
          </cell>
        </row>
        <row r="4146">
          <cell r="A4146" t="str">
            <v>4SZ/WFDE360L</v>
          </cell>
        </row>
        <row r="4147">
          <cell r="A4147" t="str">
            <v>1SZ/WFDE360R</v>
          </cell>
        </row>
        <row r="4148">
          <cell r="A4148" t="str">
            <v>2PZ/WFDE360R</v>
          </cell>
          <cell r="B4148" t="str">
            <v/>
          </cell>
        </row>
        <row r="4149">
          <cell r="A4149" t="str">
            <v>2SZ/WFDE360R</v>
          </cell>
        </row>
        <row r="4150">
          <cell r="A4150" t="str">
            <v>3SZ/WFDE360R</v>
          </cell>
        </row>
        <row r="4151">
          <cell r="A4151" t="str">
            <v>4SZ/WFDE360R</v>
          </cell>
        </row>
        <row r="4152">
          <cell r="A4152" t="str">
            <v>1SZ/WFDF312</v>
          </cell>
        </row>
        <row r="4153">
          <cell r="A4153" t="str">
            <v>2PZ/WFDF312</v>
          </cell>
          <cell r="B4153" t="str">
            <v/>
          </cell>
        </row>
        <row r="4154">
          <cell r="A4154" t="str">
            <v>2SZ/WFDF312</v>
          </cell>
        </row>
        <row r="4155">
          <cell r="A4155" t="str">
            <v>3SZ/WFDF312</v>
          </cell>
        </row>
        <row r="4156">
          <cell r="A4156" t="str">
            <v>4SZ/WFDF312</v>
          </cell>
        </row>
        <row r="4157">
          <cell r="A4157" t="str">
            <v>1SZ/WFDF318</v>
          </cell>
        </row>
        <row r="4158">
          <cell r="A4158" t="str">
            <v>2PZ/WFDF318</v>
          </cell>
          <cell r="B4158" t="str">
            <v/>
          </cell>
        </row>
        <row r="4159">
          <cell r="A4159" t="str">
            <v>2SZ/WFDF318</v>
          </cell>
        </row>
        <row r="4160">
          <cell r="A4160" t="str">
            <v>3SZ/WFDF318</v>
          </cell>
        </row>
        <row r="4161">
          <cell r="A4161" t="str">
            <v>4SZ/WFDF318</v>
          </cell>
        </row>
        <row r="4162">
          <cell r="A4162" t="str">
            <v>1SZ/WFDF324</v>
          </cell>
        </row>
        <row r="4163">
          <cell r="A4163" t="str">
            <v>2PZ/WFDF324</v>
          </cell>
          <cell r="B4163" t="str">
            <v/>
          </cell>
        </row>
        <row r="4164">
          <cell r="A4164" t="str">
            <v>2SZ/WFDF324</v>
          </cell>
        </row>
        <row r="4165">
          <cell r="A4165" t="str">
            <v>3SZ/WFDF324</v>
          </cell>
        </row>
        <row r="4166">
          <cell r="A4166" t="str">
            <v>4SZ/WFDF324</v>
          </cell>
        </row>
        <row r="4167">
          <cell r="A4167" t="str">
            <v>1SZ/WFDF330</v>
          </cell>
        </row>
        <row r="4168">
          <cell r="A4168" t="str">
            <v>2PZ/WFDF330</v>
          </cell>
          <cell r="B4168" t="str">
            <v/>
          </cell>
        </row>
        <row r="4169">
          <cell r="A4169" t="str">
            <v>2SZ/WFDF330</v>
          </cell>
        </row>
        <row r="4170">
          <cell r="A4170" t="str">
            <v>3SZ/WFDF330</v>
          </cell>
        </row>
        <row r="4171">
          <cell r="A4171" t="str">
            <v>4SZ/WFDF330</v>
          </cell>
        </row>
        <row r="4172">
          <cell r="A4172" t="str">
            <v>1SZ/WFDF336</v>
          </cell>
        </row>
        <row r="4173">
          <cell r="A4173" t="str">
            <v>2PZ/WFDF336</v>
          </cell>
          <cell r="B4173" t="str">
            <v/>
          </cell>
        </row>
        <row r="4174">
          <cell r="A4174" t="str">
            <v>2SZ/WFDF336</v>
          </cell>
        </row>
        <row r="4175">
          <cell r="A4175" t="str">
            <v>3SZ/WFDF336</v>
          </cell>
        </row>
        <row r="4176">
          <cell r="A4176" t="str">
            <v>4SZ/WFDF336</v>
          </cell>
        </row>
        <row r="4177">
          <cell r="A4177" t="str">
            <v>1SZ/WFDF339</v>
          </cell>
        </row>
        <row r="4178">
          <cell r="A4178" t="str">
            <v>2PZ/WFDF339</v>
          </cell>
          <cell r="B4178" t="str">
            <v/>
          </cell>
        </row>
        <row r="4179">
          <cell r="A4179" t="str">
            <v>2SZ/WFDF339</v>
          </cell>
        </row>
        <row r="4180">
          <cell r="A4180" t="str">
            <v>3SZ/WFDF339</v>
          </cell>
        </row>
        <row r="4181">
          <cell r="A4181" t="str">
            <v>4SZ/WFDF339</v>
          </cell>
        </row>
        <row r="4182">
          <cell r="A4182" t="str">
            <v>1SZ/WFDF342</v>
          </cell>
        </row>
        <row r="4183">
          <cell r="A4183" t="str">
            <v>2PZ/WFDF342</v>
          </cell>
          <cell r="B4183" t="str">
            <v/>
          </cell>
        </row>
        <row r="4184">
          <cell r="A4184" t="str">
            <v>2SZ/WFDF342</v>
          </cell>
        </row>
        <row r="4185">
          <cell r="A4185" t="str">
            <v>3SZ/WFDF342</v>
          </cell>
        </row>
        <row r="4186">
          <cell r="A4186" t="str">
            <v>4SZ/WFDF342</v>
          </cell>
        </row>
        <row r="4187">
          <cell r="A4187" t="str">
            <v>1SZ/WFDF348</v>
          </cell>
        </row>
        <row r="4188">
          <cell r="A4188" t="str">
            <v>2PZ/WFDF348</v>
          </cell>
          <cell r="B4188" t="str">
            <v/>
          </cell>
        </row>
        <row r="4189">
          <cell r="A4189" t="str">
            <v>2SZ/WFDF348</v>
          </cell>
        </row>
        <row r="4190">
          <cell r="A4190" t="str">
            <v>3SZ/WFDF348</v>
          </cell>
        </row>
        <row r="4191">
          <cell r="A4191" t="str">
            <v>4SZ/WFDF348</v>
          </cell>
        </row>
        <row r="4192">
          <cell r="A4192" t="str">
            <v>1SZ/WFDF360</v>
          </cell>
        </row>
        <row r="4193">
          <cell r="A4193" t="str">
            <v>2PZ/WFDF360</v>
          </cell>
          <cell r="B4193" t="str">
            <v/>
          </cell>
        </row>
        <row r="4194">
          <cell r="A4194" t="str">
            <v>2SZ/WFDF360</v>
          </cell>
        </row>
        <row r="4195">
          <cell r="A4195" t="str">
            <v>3SZ/WFDF360</v>
          </cell>
        </row>
        <row r="4196">
          <cell r="A4196" t="str">
            <v>4SZ/WFDF360</v>
          </cell>
        </row>
        <row r="4197">
          <cell r="A4197" t="str">
            <v>1SZ/WLS2433B</v>
          </cell>
        </row>
        <row r="4198">
          <cell r="A4198" t="str">
            <v>2PZ/WLS2433B</v>
          </cell>
          <cell r="B4198" t="str">
            <v/>
          </cell>
        </row>
        <row r="4199">
          <cell r="A4199" t="str">
            <v>2SZ/WLS2433B</v>
          </cell>
        </row>
        <row r="4200">
          <cell r="A4200" t="str">
            <v>3SZ/WLS2433B</v>
          </cell>
        </row>
        <row r="4201">
          <cell r="A4201" t="str">
            <v>4SZ/WLS2433B</v>
          </cell>
        </row>
        <row r="4202">
          <cell r="A4202" t="str">
            <v>1SZ/WOS1212</v>
          </cell>
        </row>
        <row r="4203">
          <cell r="A4203" t="str">
            <v>2PZ/WOS1212</v>
          </cell>
          <cell r="B4203" t="str">
            <v/>
          </cell>
        </row>
        <row r="4204">
          <cell r="A4204" t="str">
            <v>2SZ/WOS1212</v>
          </cell>
        </row>
        <row r="4205">
          <cell r="A4205" t="str">
            <v>3SZ/WOS1212</v>
          </cell>
        </row>
        <row r="4206">
          <cell r="A4206" t="str">
            <v>4SZ/WOS1212</v>
          </cell>
        </row>
        <row r="4207">
          <cell r="A4207" t="str">
            <v>1SZ/WOS1218</v>
          </cell>
        </row>
        <row r="4208">
          <cell r="A4208" t="str">
            <v>2PZ/WOS1218</v>
          </cell>
          <cell r="B4208" t="str">
            <v/>
          </cell>
        </row>
        <row r="4209">
          <cell r="A4209" t="str">
            <v>2SZ/WOS1218</v>
          </cell>
        </row>
        <row r="4210">
          <cell r="A4210" t="str">
            <v>3SZ/WOS1218</v>
          </cell>
        </row>
        <row r="4211">
          <cell r="A4211" t="str">
            <v>4SZ/WOS1218</v>
          </cell>
        </row>
        <row r="4212">
          <cell r="A4212" t="str">
            <v>1SZ/WOS1224</v>
          </cell>
        </row>
        <row r="4213">
          <cell r="A4213" t="str">
            <v>2PZ/WOS1224</v>
          </cell>
          <cell r="B4213" t="str">
            <v/>
          </cell>
        </row>
        <row r="4214">
          <cell r="A4214" t="str">
            <v>2SZ/WOS1224</v>
          </cell>
        </row>
        <row r="4215">
          <cell r="A4215" t="str">
            <v>3SZ/WOS1224</v>
          </cell>
        </row>
        <row r="4216">
          <cell r="A4216" t="str">
            <v>4SZ/WOS1224</v>
          </cell>
        </row>
        <row r="4217">
          <cell r="A4217" t="str">
            <v>1SZ/WOS1230</v>
          </cell>
        </row>
        <row r="4218">
          <cell r="A4218" t="str">
            <v>2PZ/WOS1230</v>
          </cell>
          <cell r="B4218" t="str">
            <v/>
          </cell>
        </row>
        <row r="4219">
          <cell r="A4219" t="str">
            <v>2SZ/WOS1230</v>
          </cell>
        </row>
        <row r="4220">
          <cell r="A4220" t="str">
            <v>3SZ/WOS1230</v>
          </cell>
        </row>
        <row r="4221">
          <cell r="A4221" t="str">
            <v>4SZ/WOS1230</v>
          </cell>
        </row>
        <row r="4222">
          <cell r="A4222" t="str">
            <v>1SZ/WOS1236</v>
          </cell>
        </row>
        <row r="4223">
          <cell r="A4223" t="str">
            <v>2PZ/WOS1236</v>
          </cell>
          <cell r="B4223" t="str">
            <v/>
          </cell>
        </row>
        <row r="4224">
          <cell r="A4224" t="str">
            <v>2SZ/WOS1236</v>
          </cell>
        </row>
        <row r="4225">
          <cell r="A4225" t="str">
            <v>3SZ/WOS1236</v>
          </cell>
        </row>
        <row r="4226">
          <cell r="A4226" t="str">
            <v>4SZ/WOS1236</v>
          </cell>
        </row>
        <row r="4227">
          <cell r="A4227" t="str">
            <v>1SZ/WOS1239</v>
          </cell>
        </row>
        <row r="4228">
          <cell r="A4228" t="str">
            <v>2PZ/WOS1239</v>
          </cell>
          <cell r="B4228" t="str">
            <v/>
          </cell>
        </row>
        <row r="4229">
          <cell r="A4229" t="str">
            <v>2SZ/WOS1239</v>
          </cell>
        </row>
        <row r="4230">
          <cell r="A4230" t="str">
            <v>3SZ/WOS1239</v>
          </cell>
        </row>
        <row r="4231">
          <cell r="A4231" t="str">
            <v>4SZ/WOS1239</v>
          </cell>
        </row>
        <row r="4232">
          <cell r="A4232" t="str">
            <v>1SZ/WOS1242</v>
          </cell>
        </row>
        <row r="4233">
          <cell r="A4233" t="str">
            <v>2PZ/WOS1242</v>
          </cell>
          <cell r="B4233" t="str">
            <v/>
          </cell>
        </row>
        <row r="4234">
          <cell r="A4234" t="str">
            <v>2SZ/WOS1242</v>
          </cell>
        </row>
        <row r="4235">
          <cell r="A4235" t="str">
            <v>3SZ/WOS1242</v>
          </cell>
        </row>
        <row r="4236">
          <cell r="A4236" t="str">
            <v>4SZ/WOS1242</v>
          </cell>
        </row>
        <row r="4237">
          <cell r="A4237" t="str">
            <v>1SZ/WOS1512</v>
          </cell>
        </row>
        <row r="4238">
          <cell r="A4238" t="str">
            <v>2PZ/WOS1512</v>
          </cell>
          <cell r="B4238" t="str">
            <v/>
          </cell>
        </row>
        <row r="4239">
          <cell r="A4239" t="str">
            <v>2SZ/WOS1512</v>
          </cell>
        </row>
        <row r="4240">
          <cell r="A4240" t="str">
            <v>3SZ/WOS1512</v>
          </cell>
        </row>
        <row r="4241">
          <cell r="A4241" t="str">
            <v>4SZ/WOS1512</v>
          </cell>
        </row>
        <row r="4242">
          <cell r="A4242" t="str">
            <v>1SZ/WOS1518</v>
          </cell>
        </row>
        <row r="4243">
          <cell r="A4243" t="str">
            <v>2PZ/WOS1518</v>
          </cell>
          <cell r="B4243" t="str">
            <v/>
          </cell>
        </row>
        <row r="4244">
          <cell r="A4244" t="str">
            <v>2SZ/WOS1518</v>
          </cell>
        </row>
        <row r="4245">
          <cell r="A4245" t="str">
            <v>3SZ/WOS1518</v>
          </cell>
        </row>
        <row r="4246">
          <cell r="A4246" t="str">
            <v>4SZ/WOS1518</v>
          </cell>
        </row>
        <row r="4247">
          <cell r="A4247" t="str">
            <v>1SZ/WOS1524</v>
          </cell>
        </row>
        <row r="4248">
          <cell r="A4248" t="str">
            <v>2PZ/WOS1524</v>
          </cell>
          <cell r="B4248" t="str">
            <v/>
          </cell>
        </row>
        <row r="4249">
          <cell r="A4249" t="str">
            <v>2SZ/WOS1524</v>
          </cell>
        </row>
        <row r="4250">
          <cell r="A4250" t="str">
            <v>3SZ/WOS1524</v>
          </cell>
        </row>
        <row r="4251">
          <cell r="A4251" t="str">
            <v>4SZ/WOS1524</v>
          </cell>
        </row>
        <row r="4252">
          <cell r="A4252" t="str">
            <v>1SZ/WOS1530</v>
          </cell>
        </row>
        <row r="4253">
          <cell r="A4253" t="str">
            <v>2PZ/WOS1530</v>
          </cell>
          <cell r="B4253" t="str">
            <v/>
          </cell>
        </row>
        <row r="4254">
          <cell r="A4254" t="str">
            <v>2SZ/WOS1530</v>
          </cell>
        </row>
        <row r="4255">
          <cell r="A4255" t="str">
            <v>3SZ/WOS1530</v>
          </cell>
        </row>
        <row r="4256">
          <cell r="A4256" t="str">
            <v>4SZ/WOS1530</v>
          </cell>
        </row>
        <row r="4257">
          <cell r="A4257" t="str">
            <v>1SZ/WOS1536</v>
          </cell>
        </row>
        <row r="4258">
          <cell r="A4258" t="str">
            <v>2PZ/WOS1536</v>
          </cell>
          <cell r="B4258" t="str">
            <v/>
          </cell>
        </row>
        <row r="4259">
          <cell r="A4259" t="str">
            <v>2SZ/WOS1536</v>
          </cell>
        </row>
        <row r="4260">
          <cell r="A4260" t="str">
            <v>3SZ/WOS1536</v>
          </cell>
        </row>
        <row r="4261">
          <cell r="A4261" t="str">
            <v>4SZ/WOS1536</v>
          </cell>
        </row>
        <row r="4262">
          <cell r="A4262" t="str">
            <v>1SZ/WOS1539</v>
          </cell>
        </row>
        <row r="4263">
          <cell r="A4263" t="str">
            <v>2PZ/WOS1539</v>
          </cell>
          <cell r="B4263" t="str">
            <v/>
          </cell>
        </row>
        <row r="4264">
          <cell r="A4264" t="str">
            <v>2SZ/WOS1539</v>
          </cell>
        </row>
        <row r="4265">
          <cell r="A4265" t="str">
            <v>3SZ/WOS1539</v>
          </cell>
        </row>
        <row r="4266">
          <cell r="A4266" t="str">
            <v>4SZ/WOS1539</v>
          </cell>
        </row>
        <row r="4267">
          <cell r="A4267" t="str">
            <v>1SZ/WOS1542</v>
          </cell>
        </row>
        <row r="4268">
          <cell r="A4268" t="str">
            <v>2PZ/WOS1542</v>
          </cell>
          <cell r="B4268" t="str">
            <v/>
          </cell>
        </row>
        <row r="4269">
          <cell r="A4269" t="str">
            <v>2SZ/WOS1542</v>
          </cell>
        </row>
        <row r="4270">
          <cell r="A4270" t="str">
            <v>3SZ/WOS1542</v>
          </cell>
        </row>
        <row r="4271">
          <cell r="A4271" t="str">
            <v>4SZ/WOS1542</v>
          </cell>
        </row>
        <row r="4272">
          <cell r="A4272" t="str">
            <v>1SZ/WOS1812</v>
          </cell>
        </row>
        <row r="4273">
          <cell r="A4273" t="str">
            <v>2PZ/WOS1812</v>
          </cell>
          <cell r="B4273" t="str">
            <v/>
          </cell>
        </row>
        <row r="4274">
          <cell r="A4274" t="str">
            <v>2SZ/WOS1812</v>
          </cell>
        </row>
        <row r="4275">
          <cell r="A4275" t="str">
            <v>3SZ/WOS1812</v>
          </cell>
        </row>
        <row r="4276">
          <cell r="A4276" t="str">
            <v>4SZ/WOS1812</v>
          </cell>
        </row>
        <row r="4277">
          <cell r="A4277" t="str">
            <v>1SZ/WOS1818</v>
          </cell>
        </row>
        <row r="4278">
          <cell r="A4278" t="str">
            <v>2PZ/WOS1818</v>
          </cell>
          <cell r="B4278" t="str">
            <v/>
          </cell>
        </row>
        <row r="4279">
          <cell r="A4279" t="str">
            <v>2SZ/WOS1818</v>
          </cell>
        </row>
        <row r="4280">
          <cell r="A4280" t="str">
            <v>3SZ/WOS1818</v>
          </cell>
        </row>
        <row r="4281">
          <cell r="A4281" t="str">
            <v>4SZ/WOS1818</v>
          </cell>
        </row>
        <row r="4282">
          <cell r="A4282" t="str">
            <v>1SZ/WOS1824</v>
          </cell>
        </row>
        <row r="4283">
          <cell r="A4283" t="str">
            <v>2PZ/WOS1824</v>
          </cell>
          <cell r="B4283" t="str">
            <v/>
          </cell>
        </row>
        <row r="4284">
          <cell r="A4284" t="str">
            <v>2SZ/WOS1824</v>
          </cell>
        </row>
        <row r="4285">
          <cell r="A4285" t="str">
            <v>3SZ/WOS1824</v>
          </cell>
        </row>
        <row r="4286">
          <cell r="A4286" t="str">
            <v>4SZ/WOS1824</v>
          </cell>
        </row>
        <row r="4287">
          <cell r="A4287" t="str">
            <v>1SZ/WOS1830</v>
          </cell>
        </row>
        <row r="4288">
          <cell r="A4288" t="str">
            <v>2PZ/WOS1830</v>
          </cell>
          <cell r="B4288" t="str">
            <v/>
          </cell>
        </row>
        <row r="4289">
          <cell r="A4289" t="str">
            <v>2SZ/WOS1830</v>
          </cell>
        </row>
        <row r="4290">
          <cell r="A4290" t="str">
            <v>3SZ/WOS1830</v>
          </cell>
        </row>
        <row r="4291">
          <cell r="A4291" t="str">
            <v>4SZ/WOS1830</v>
          </cell>
        </row>
        <row r="4292">
          <cell r="A4292" t="str">
            <v>1SZ/WOS1836</v>
          </cell>
        </row>
        <row r="4293">
          <cell r="A4293" t="str">
            <v>2PZ/WOS1836</v>
          </cell>
          <cell r="B4293" t="str">
            <v/>
          </cell>
        </row>
        <row r="4294">
          <cell r="A4294" t="str">
            <v>2SZ/WOS1836</v>
          </cell>
        </row>
        <row r="4295">
          <cell r="A4295" t="str">
            <v>3SZ/WOS1836</v>
          </cell>
        </row>
        <row r="4296">
          <cell r="A4296" t="str">
            <v>4SZ/WOS1836</v>
          </cell>
        </row>
        <row r="4297">
          <cell r="A4297" t="str">
            <v>1SZ/WOS1839</v>
          </cell>
        </row>
        <row r="4298">
          <cell r="A4298" t="str">
            <v>2PZ/WOS1839</v>
          </cell>
          <cell r="B4298" t="str">
            <v/>
          </cell>
        </row>
        <row r="4299">
          <cell r="A4299" t="str">
            <v>2SZ/WOS1839</v>
          </cell>
        </row>
        <row r="4300">
          <cell r="A4300" t="str">
            <v>3SZ/WOS1839</v>
          </cell>
        </row>
        <row r="4301">
          <cell r="A4301" t="str">
            <v>4SZ/WOS1839</v>
          </cell>
        </row>
        <row r="4302">
          <cell r="A4302" t="str">
            <v>1SZ/WOS1842</v>
          </cell>
        </row>
        <row r="4303">
          <cell r="A4303" t="str">
            <v>2PZ/WOS1842</v>
          </cell>
          <cell r="B4303" t="str">
            <v/>
          </cell>
        </row>
        <row r="4304">
          <cell r="A4304" t="str">
            <v>2SZ/WOS1842</v>
          </cell>
        </row>
        <row r="4305">
          <cell r="A4305" t="str">
            <v>3SZ/WOS1842</v>
          </cell>
        </row>
        <row r="4306">
          <cell r="A4306" t="str">
            <v>4SZ/WOS1842</v>
          </cell>
        </row>
        <row r="4307">
          <cell r="A4307" t="str">
            <v>1SZ/WOS2112</v>
          </cell>
        </row>
        <row r="4308">
          <cell r="A4308" t="str">
            <v>2PZ/WOS2112</v>
          </cell>
          <cell r="B4308" t="str">
            <v/>
          </cell>
        </row>
        <row r="4309">
          <cell r="A4309" t="str">
            <v>2SZ/WOS2112</v>
          </cell>
        </row>
        <row r="4310">
          <cell r="A4310" t="str">
            <v>3SZ/WOS2112</v>
          </cell>
        </row>
        <row r="4311">
          <cell r="A4311" t="str">
            <v>4SZ/WOS2112</v>
          </cell>
        </row>
        <row r="4312">
          <cell r="A4312" t="str">
            <v>1SZ/WOS2118</v>
          </cell>
        </row>
        <row r="4313">
          <cell r="A4313" t="str">
            <v>2PZ/WOS2118</v>
          </cell>
          <cell r="B4313" t="str">
            <v/>
          </cell>
        </row>
        <row r="4314">
          <cell r="A4314" t="str">
            <v>2SZ/WOS2118</v>
          </cell>
        </row>
        <row r="4315">
          <cell r="A4315" t="str">
            <v>3SZ/WOS2118</v>
          </cell>
        </row>
        <row r="4316">
          <cell r="A4316" t="str">
            <v>4SZ/WOS2118</v>
          </cell>
        </row>
        <row r="4317">
          <cell r="A4317" t="str">
            <v>1SZ/WOS2124</v>
          </cell>
        </row>
        <row r="4318">
          <cell r="A4318" t="str">
            <v>2PZ/WOS2124</v>
          </cell>
          <cell r="B4318" t="str">
            <v/>
          </cell>
        </row>
        <row r="4319">
          <cell r="A4319" t="str">
            <v>2SZ/WOS2124</v>
          </cell>
        </row>
        <row r="4320">
          <cell r="A4320" t="str">
            <v>3SZ/WOS2124</v>
          </cell>
        </row>
        <row r="4321">
          <cell r="A4321" t="str">
            <v>4SZ/WOS2124</v>
          </cell>
        </row>
        <row r="4322">
          <cell r="A4322" t="str">
            <v>1SZ/WOS2130</v>
          </cell>
        </row>
        <row r="4323">
          <cell r="A4323" t="str">
            <v>2PZ/WOS2130</v>
          </cell>
          <cell r="B4323" t="str">
            <v/>
          </cell>
        </row>
        <row r="4324">
          <cell r="A4324" t="str">
            <v>2SZ/WOS2130</v>
          </cell>
        </row>
        <row r="4325">
          <cell r="A4325" t="str">
            <v>3SZ/WOS2130</v>
          </cell>
        </row>
        <row r="4326">
          <cell r="A4326" t="str">
            <v>4SZ/WOS2130</v>
          </cell>
        </row>
        <row r="4327">
          <cell r="A4327" t="str">
            <v>1SZ/WOS2136</v>
          </cell>
        </row>
        <row r="4328">
          <cell r="A4328" t="str">
            <v>2PZ/WOS2136</v>
          </cell>
          <cell r="B4328" t="str">
            <v/>
          </cell>
        </row>
        <row r="4329">
          <cell r="A4329" t="str">
            <v>2SZ/WOS2136</v>
          </cell>
        </row>
        <row r="4330">
          <cell r="A4330" t="str">
            <v>3SZ/WOS2136</v>
          </cell>
        </row>
        <row r="4331">
          <cell r="A4331" t="str">
            <v>4SZ/WOS2136</v>
          </cell>
        </row>
        <row r="4332">
          <cell r="A4332" t="str">
            <v>1SZ/WOS2139</v>
          </cell>
        </row>
        <row r="4333">
          <cell r="A4333" t="str">
            <v>2PZ/WOS2139</v>
          </cell>
          <cell r="B4333" t="str">
            <v/>
          </cell>
        </row>
        <row r="4334">
          <cell r="A4334" t="str">
            <v>2SZ/WOS2139</v>
          </cell>
        </row>
        <row r="4335">
          <cell r="A4335" t="str">
            <v>3SZ/WOS2139</v>
          </cell>
        </row>
        <row r="4336">
          <cell r="A4336" t="str">
            <v>4SZ/WOS2139</v>
          </cell>
        </row>
        <row r="4337">
          <cell r="A4337" t="str">
            <v>1SZ/WOS2142</v>
          </cell>
        </row>
        <row r="4338">
          <cell r="A4338" t="str">
            <v>2PZ/WOS2142</v>
          </cell>
          <cell r="B4338" t="str">
            <v/>
          </cell>
        </row>
        <row r="4339">
          <cell r="A4339" t="str">
            <v>2SZ/WOS2142</v>
          </cell>
        </row>
        <row r="4340">
          <cell r="A4340" t="str">
            <v>3SZ/WOS2142</v>
          </cell>
        </row>
        <row r="4341">
          <cell r="A4341" t="str">
            <v>4SZ/WOS2142</v>
          </cell>
        </row>
        <row r="4342">
          <cell r="A4342" t="str">
            <v>1SZ/WOS2412</v>
          </cell>
        </row>
        <row r="4343">
          <cell r="A4343" t="str">
            <v>2PZ/WOS2412</v>
          </cell>
          <cell r="B4343" t="str">
            <v/>
          </cell>
        </row>
        <row r="4344">
          <cell r="A4344" t="str">
            <v>2SZ/WOS2412</v>
          </cell>
        </row>
        <row r="4345">
          <cell r="A4345" t="str">
            <v>3SZ/WOS2412</v>
          </cell>
        </row>
        <row r="4346">
          <cell r="A4346" t="str">
            <v>4SZ/WOS2412</v>
          </cell>
        </row>
        <row r="4347">
          <cell r="A4347" t="str">
            <v>1SZ/WOS2418</v>
          </cell>
        </row>
        <row r="4348">
          <cell r="A4348" t="str">
            <v>2PZ/WOS2418</v>
          </cell>
          <cell r="B4348" t="str">
            <v/>
          </cell>
        </row>
        <row r="4349">
          <cell r="A4349" t="str">
            <v>2SZ/WOS2418</v>
          </cell>
        </row>
        <row r="4350">
          <cell r="A4350" t="str">
            <v>3SZ/WOS2418</v>
          </cell>
        </row>
        <row r="4351">
          <cell r="A4351" t="str">
            <v>4SZ/WOS2418</v>
          </cell>
        </row>
        <row r="4352">
          <cell r="A4352" t="str">
            <v>1SZ/WOS2424</v>
          </cell>
        </row>
        <row r="4353">
          <cell r="A4353" t="str">
            <v>2PZ/WOS2424</v>
          </cell>
          <cell r="B4353" t="str">
            <v/>
          </cell>
        </row>
        <row r="4354">
          <cell r="A4354" t="str">
            <v>2SZ/WOS2424</v>
          </cell>
        </row>
        <row r="4355">
          <cell r="A4355" t="str">
            <v>3SZ/WOS2424</v>
          </cell>
        </row>
        <row r="4356">
          <cell r="A4356" t="str">
            <v>4SZ/WOS2424</v>
          </cell>
        </row>
        <row r="4357">
          <cell r="A4357" t="str">
            <v>1SZ/WOS2430</v>
          </cell>
        </row>
        <row r="4358">
          <cell r="A4358" t="str">
            <v>2PZ/WOS2430</v>
          </cell>
          <cell r="B4358" t="str">
            <v/>
          </cell>
        </row>
        <row r="4359">
          <cell r="A4359" t="str">
            <v>2SZ/WOS2430</v>
          </cell>
        </row>
        <row r="4360">
          <cell r="A4360" t="str">
            <v>3SZ/WOS2430</v>
          </cell>
        </row>
        <row r="4361">
          <cell r="A4361" t="str">
            <v>4SZ/WOS2430</v>
          </cell>
        </row>
        <row r="4362">
          <cell r="A4362" t="str">
            <v>1SZ/WOS2436</v>
          </cell>
        </row>
        <row r="4363">
          <cell r="A4363" t="str">
            <v>2PZ/WOS2436</v>
          </cell>
          <cell r="B4363" t="str">
            <v/>
          </cell>
        </row>
        <row r="4364">
          <cell r="A4364" t="str">
            <v>2SZ/WOS2436</v>
          </cell>
        </row>
        <row r="4365">
          <cell r="A4365" t="str">
            <v>3SZ/WOS2436</v>
          </cell>
        </row>
        <row r="4366">
          <cell r="A4366" t="str">
            <v>4SZ/WOS2436</v>
          </cell>
        </row>
        <row r="4367">
          <cell r="A4367" t="str">
            <v>1SZ/WOS2439</v>
          </cell>
        </row>
        <row r="4368">
          <cell r="A4368" t="str">
            <v>2PZ/WOS2439</v>
          </cell>
          <cell r="B4368" t="str">
            <v/>
          </cell>
        </row>
        <row r="4369">
          <cell r="A4369" t="str">
            <v>2SZ/WOS2439</v>
          </cell>
        </row>
        <row r="4370">
          <cell r="A4370" t="str">
            <v>3SZ/WOS2439</v>
          </cell>
        </row>
        <row r="4371">
          <cell r="A4371" t="str">
            <v>4SZ/WOS2439</v>
          </cell>
        </row>
        <row r="4372">
          <cell r="A4372" t="str">
            <v>1SZ/WOS2442</v>
          </cell>
        </row>
        <row r="4373">
          <cell r="A4373" t="str">
            <v>2PZ/WOS2442</v>
          </cell>
          <cell r="B4373" t="str">
            <v/>
          </cell>
        </row>
        <row r="4374">
          <cell r="A4374" t="str">
            <v>2SZ/WOS2442</v>
          </cell>
        </row>
        <row r="4375">
          <cell r="A4375" t="str">
            <v>3SZ/WOS2442</v>
          </cell>
        </row>
        <row r="4376">
          <cell r="A4376" t="str">
            <v>4SZ/WOS2442</v>
          </cell>
        </row>
        <row r="4377">
          <cell r="A4377" t="str">
            <v>1SZ/WOS2712</v>
          </cell>
        </row>
        <row r="4378">
          <cell r="A4378" t="str">
            <v>2PZ/WOS2712</v>
          </cell>
          <cell r="B4378" t="str">
            <v/>
          </cell>
        </row>
        <row r="4379">
          <cell r="A4379" t="str">
            <v>2SZ/WOS2712</v>
          </cell>
        </row>
        <row r="4380">
          <cell r="A4380" t="str">
            <v>3SZ/WOS2712</v>
          </cell>
        </row>
        <row r="4381">
          <cell r="A4381" t="str">
            <v>4SZ/WOS2712</v>
          </cell>
        </row>
        <row r="4382">
          <cell r="A4382" t="str">
            <v>1SZ/WOS2718</v>
          </cell>
        </row>
        <row r="4383">
          <cell r="A4383" t="str">
            <v>2PZ/WOS2718</v>
          </cell>
          <cell r="B4383" t="str">
            <v/>
          </cell>
        </row>
        <row r="4384">
          <cell r="A4384" t="str">
            <v>2SZ/WOS2718</v>
          </cell>
        </row>
        <row r="4385">
          <cell r="A4385" t="str">
            <v>3SZ/WOS2718</v>
          </cell>
        </row>
        <row r="4386">
          <cell r="A4386" t="str">
            <v>4SZ/WOS2718</v>
          </cell>
        </row>
        <row r="4387">
          <cell r="A4387" t="str">
            <v>1SZ/WOS2724</v>
          </cell>
        </row>
        <row r="4388">
          <cell r="A4388" t="str">
            <v>2PZ/WOS2724</v>
          </cell>
          <cell r="B4388" t="str">
            <v/>
          </cell>
        </row>
        <row r="4389">
          <cell r="A4389" t="str">
            <v>2SZ/WOS2724</v>
          </cell>
        </row>
        <row r="4390">
          <cell r="A4390" t="str">
            <v>3SZ/WOS2724</v>
          </cell>
        </row>
        <row r="4391">
          <cell r="A4391" t="str">
            <v>4SZ/WOS2724</v>
          </cell>
        </row>
        <row r="4392">
          <cell r="A4392" t="str">
            <v>1SZ/WOS2730</v>
          </cell>
        </row>
        <row r="4393">
          <cell r="A4393" t="str">
            <v>2PZ/WOS2730</v>
          </cell>
          <cell r="B4393" t="str">
            <v/>
          </cell>
        </row>
        <row r="4394">
          <cell r="A4394" t="str">
            <v>2SZ/WOS2730</v>
          </cell>
        </row>
        <row r="4395">
          <cell r="A4395" t="str">
            <v>3SZ/WOS2730</v>
          </cell>
        </row>
        <row r="4396">
          <cell r="A4396" t="str">
            <v>4SZ/WOS2730</v>
          </cell>
        </row>
        <row r="4397">
          <cell r="A4397" t="str">
            <v>1SZ/WOS2736</v>
          </cell>
        </row>
        <row r="4398">
          <cell r="A4398" t="str">
            <v>2PZ/WOS2736</v>
          </cell>
          <cell r="B4398" t="str">
            <v/>
          </cell>
        </row>
        <row r="4399">
          <cell r="A4399" t="str">
            <v>2SZ/WOS2736</v>
          </cell>
        </row>
        <row r="4400">
          <cell r="A4400" t="str">
            <v>3SZ/WOS2736</v>
          </cell>
        </row>
        <row r="4401">
          <cell r="A4401" t="str">
            <v>4SZ/WOS2736</v>
          </cell>
        </row>
        <row r="4402">
          <cell r="A4402" t="str">
            <v>1SZ/WOS2739</v>
          </cell>
        </row>
        <row r="4403">
          <cell r="A4403" t="str">
            <v>2PZ/WOS2739</v>
          </cell>
          <cell r="B4403" t="str">
            <v/>
          </cell>
        </row>
        <row r="4404">
          <cell r="A4404" t="str">
            <v>2SZ/WOS2739</v>
          </cell>
        </row>
        <row r="4405">
          <cell r="A4405" t="str">
            <v>3SZ/WOS2739</v>
          </cell>
        </row>
        <row r="4406">
          <cell r="A4406" t="str">
            <v>4SZ/WOS2739</v>
          </cell>
        </row>
        <row r="4407">
          <cell r="A4407" t="str">
            <v>1SZ/WOS2742</v>
          </cell>
        </row>
        <row r="4408">
          <cell r="A4408" t="str">
            <v>2PZ/WOS2742</v>
          </cell>
          <cell r="B4408" t="str">
            <v/>
          </cell>
        </row>
        <row r="4409">
          <cell r="A4409" t="str">
            <v>2SZ/WOS2742</v>
          </cell>
        </row>
        <row r="4410">
          <cell r="A4410" t="str">
            <v>3SZ/WOS2742</v>
          </cell>
        </row>
        <row r="4411">
          <cell r="A4411" t="str">
            <v>4SZ/WOS2742</v>
          </cell>
        </row>
        <row r="4412">
          <cell r="A4412" t="str">
            <v>1SZ/WOS3012</v>
          </cell>
        </row>
        <row r="4413">
          <cell r="A4413" t="str">
            <v>2PZ/WOS3012</v>
          </cell>
          <cell r="B4413" t="str">
            <v/>
          </cell>
        </row>
        <row r="4414">
          <cell r="A4414" t="str">
            <v>2SZ/WOS3012</v>
          </cell>
        </row>
        <row r="4415">
          <cell r="A4415" t="str">
            <v>3SZ/WOS3012</v>
          </cell>
        </row>
        <row r="4416">
          <cell r="A4416" t="str">
            <v>4SZ/WOS3012</v>
          </cell>
        </row>
        <row r="4417">
          <cell r="A4417" t="str">
            <v>1SZ/WOS3018</v>
          </cell>
        </row>
        <row r="4418">
          <cell r="A4418" t="str">
            <v>2PZ/WOS3018</v>
          </cell>
          <cell r="B4418" t="str">
            <v/>
          </cell>
        </row>
        <row r="4419">
          <cell r="A4419" t="str">
            <v>2SZ/WOS3018</v>
          </cell>
        </row>
        <row r="4420">
          <cell r="A4420" t="str">
            <v>3SZ/WOS3018</v>
          </cell>
        </row>
        <row r="4421">
          <cell r="A4421" t="str">
            <v>4SZ/WOS3018</v>
          </cell>
        </row>
        <row r="4422">
          <cell r="A4422" t="str">
            <v>1SZ/WOS3024</v>
          </cell>
        </row>
        <row r="4423">
          <cell r="A4423" t="str">
            <v>2PZ/WOS3024</v>
          </cell>
          <cell r="B4423" t="str">
            <v/>
          </cell>
        </row>
        <row r="4424">
          <cell r="A4424" t="str">
            <v>2SZ/WOS3024</v>
          </cell>
        </row>
        <row r="4425">
          <cell r="A4425" t="str">
            <v>3SZ/WOS3024</v>
          </cell>
        </row>
        <row r="4426">
          <cell r="A4426" t="str">
            <v>4SZ/WOS3024</v>
          </cell>
        </row>
        <row r="4427">
          <cell r="A4427" t="str">
            <v>1SZ/WOS3030</v>
          </cell>
        </row>
        <row r="4428">
          <cell r="A4428" t="str">
            <v>2PZ/WOS3030</v>
          </cell>
          <cell r="B4428" t="str">
            <v/>
          </cell>
        </row>
        <row r="4429">
          <cell r="A4429" t="str">
            <v>2SZ/WOS3030</v>
          </cell>
        </row>
        <row r="4430">
          <cell r="A4430" t="str">
            <v>3SZ/WOS3030</v>
          </cell>
        </row>
        <row r="4431">
          <cell r="A4431" t="str">
            <v>4SZ/WOS3030</v>
          </cell>
        </row>
        <row r="4432">
          <cell r="A4432" t="str">
            <v>1SZ/WOS3036</v>
          </cell>
        </row>
        <row r="4433">
          <cell r="A4433" t="str">
            <v>2PZ/WOS3036</v>
          </cell>
          <cell r="B4433" t="str">
            <v/>
          </cell>
        </row>
        <row r="4434">
          <cell r="A4434" t="str">
            <v>2SZ/WOS3036</v>
          </cell>
        </row>
        <row r="4435">
          <cell r="A4435" t="str">
            <v>3SZ/WOS3036</v>
          </cell>
        </row>
        <row r="4436">
          <cell r="A4436" t="str">
            <v>4SZ/WOS3036</v>
          </cell>
        </row>
        <row r="4437">
          <cell r="A4437" t="str">
            <v>1SZ/WOS3039</v>
          </cell>
        </row>
        <row r="4438">
          <cell r="A4438" t="str">
            <v>2PZ/WOS3039</v>
          </cell>
          <cell r="B4438" t="str">
            <v/>
          </cell>
        </row>
        <row r="4439">
          <cell r="A4439" t="str">
            <v>2SZ/WOS3039</v>
          </cell>
        </row>
        <row r="4440">
          <cell r="A4440" t="str">
            <v>3SZ/WOS3039</v>
          </cell>
        </row>
        <row r="4441">
          <cell r="A4441" t="str">
            <v>4SZ/WOS3039</v>
          </cell>
        </row>
        <row r="4442">
          <cell r="A4442" t="str">
            <v>1SZ/WOS3042</v>
          </cell>
        </row>
        <row r="4443">
          <cell r="A4443" t="str">
            <v>2PZ/WOS3042</v>
          </cell>
          <cell r="B4443" t="str">
            <v/>
          </cell>
        </row>
        <row r="4444">
          <cell r="A4444" t="str">
            <v>2SZ/WOS3042</v>
          </cell>
        </row>
        <row r="4445">
          <cell r="A4445" t="str">
            <v>3SZ/WOS3042</v>
          </cell>
        </row>
        <row r="4446">
          <cell r="A4446" t="str">
            <v>4SZ/WOS3042</v>
          </cell>
        </row>
        <row r="4447">
          <cell r="A4447" t="str">
            <v>1SZ/WOS3312</v>
          </cell>
        </row>
        <row r="4448">
          <cell r="A4448" t="str">
            <v>2PZ/WOS3312</v>
          </cell>
          <cell r="B4448" t="str">
            <v/>
          </cell>
        </row>
        <row r="4449">
          <cell r="A4449" t="str">
            <v>2SZ/WOS3312</v>
          </cell>
        </row>
        <row r="4450">
          <cell r="A4450" t="str">
            <v>3SZ/WOS3312</v>
          </cell>
        </row>
        <row r="4451">
          <cell r="A4451" t="str">
            <v>4SZ/WOS3312</v>
          </cell>
        </row>
        <row r="4452">
          <cell r="A4452" t="str">
            <v>1SZ/WOS3318</v>
          </cell>
        </row>
        <row r="4453">
          <cell r="A4453" t="str">
            <v>2PZ/WOS3318</v>
          </cell>
          <cell r="B4453" t="str">
            <v/>
          </cell>
        </row>
        <row r="4454">
          <cell r="A4454" t="str">
            <v>2SZ/WOS3318</v>
          </cell>
        </row>
        <row r="4455">
          <cell r="A4455" t="str">
            <v>3SZ/WOS3318</v>
          </cell>
        </row>
        <row r="4456">
          <cell r="A4456" t="str">
            <v>4SZ/WOS3318</v>
          </cell>
        </row>
        <row r="4457">
          <cell r="A4457" t="str">
            <v>1SZ/WOS3324</v>
          </cell>
        </row>
        <row r="4458">
          <cell r="A4458" t="str">
            <v>2PZ/WOS3324</v>
          </cell>
          <cell r="B4458" t="str">
            <v/>
          </cell>
        </row>
        <row r="4459">
          <cell r="A4459" t="str">
            <v>2SZ/WOS3324</v>
          </cell>
        </row>
        <row r="4460">
          <cell r="A4460" t="str">
            <v>3SZ/WOS3324</v>
          </cell>
        </row>
        <row r="4461">
          <cell r="A4461" t="str">
            <v>4SZ/WOS3324</v>
          </cell>
        </row>
        <row r="4462">
          <cell r="A4462" t="str">
            <v>1SZ/WOS3330</v>
          </cell>
        </row>
        <row r="4463">
          <cell r="A4463" t="str">
            <v>2PZ/WOS3330</v>
          </cell>
          <cell r="B4463" t="str">
            <v/>
          </cell>
        </row>
        <row r="4464">
          <cell r="A4464" t="str">
            <v>2SZ/WOS3330</v>
          </cell>
        </row>
        <row r="4465">
          <cell r="A4465" t="str">
            <v>3SZ/WOS3330</v>
          </cell>
        </row>
        <row r="4466">
          <cell r="A4466" t="str">
            <v>4SZ/WOS3330</v>
          </cell>
        </row>
        <row r="4467">
          <cell r="A4467" t="str">
            <v>1SZ/WOS3336</v>
          </cell>
        </row>
        <row r="4468">
          <cell r="A4468" t="str">
            <v>2PZ/WOS3336</v>
          </cell>
          <cell r="B4468" t="str">
            <v/>
          </cell>
        </row>
        <row r="4469">
          <cell r="A4469" t="str">
            <v>2SZ/WOS3336</v>
          </cell>
        </row>
        <row r="4470">
          <cell r="A4470" t="str">
            <v>3SZ/WOS3336</v>
          </cell>
        </row>
        <row r="4471">
          <cell r="A4471" t="str">
            <v>4SZ/WOS3336</v>
          </cell>
        </row>
        <row r="4472">
          <cell r="A4472" t="str">
            <v>1SZ/WOS3339</v>
          </cell>
        </row>
        <row r="4473">
          <cell r="A4473" t="str">
            <v>2PZ/WOS3339</v>
          </cell>
          <cell r="B4473" t="str">
            <v/>
          </cell>
        </row>
        <row r="4474">
          <cell r="A4474" t="str">
            <v>2SZ/WOS3339</v>
          </cell>
        </row>
        <row r="4475">
          <cell r="A4475" t="str">
            <v>3SZ/WOS3339</v>
          </cell>
        </row>
        <row r="4476">
          <cell r="A4476" t="str">
            <v>4SZ/WOS3339</v>
          </cell>
        </row>
        <row r="4477">
          <cell r="A4477" t="str">
            <v>1SZ/WOS3342</v>
          </cell>
        </row>
        <row r="4478">
          <cell r="A4478" t="str">
            <v>2PZ/WOS3342</v>
          </cell>
          <cell r="B4478" t="str">
            <v/>
          </cell>
        </row>
        <row r="4479">
          <cell r="A4479" t="str">
            <v>2SZ/WOS3342</v>
          </cell>
        </row>
        <row r="4480">
          <cell r="A4480" t="str">
            <v>3SZ/WOS3342</v>
          </cell>
        </row>
        <row r="4481">
          <cell r="A4481" t="str">
            <v>4SZ/WOS3342</v>
          </cell>
        </row>
        <row r="4482">
          <cell r="A4482" t="str">
            <v>1SZ/WOS3612</v>
          </cell>
        </row>
        <row r="4483">
          <cell r="A4483" t="str">
            <v>2PZ/WOS3612</v>
          </cell>
          <cell r="B4483" t="str">
            <v/>
          </cell>
        </row>
        <row r="4484">
          <cell r="A4484" t="str">
            <v>2SZ/WOS3612</v>
          </cell>
        </row>
        <row r="4485">
          <cell r="A4485" t="str">
            <v>3SZ/WOS3612</v>
          </cell>
        </row>
        <row r="4486">
          <cell r="A4486" t="str">
            <v>4SZ/WOS3612</v>
          </cell>
        </row>
        <row r="4487">
          <cell r="A4487" t="str">
            <v>1SZ/WOS3618</v>
          </cell>
        </row>
        <row r="4488">
          <cell r="A4488" t="str">
            <v>2PZ/WOS3618</v>
          </cell>
          <cell r="B4488" t="str">
            <v/>
          </cell>
        </row>
        <row r="4489">
          <cell r="A4489" t="str">
            <v>2SZ/WOS3618</v>
          </cell>
        </row>
        <row r="4490">
          <cell r="A4490" t="str">
            <v>3SZ/WOS3618</v>
          </cell>
        </row>
        <row r="4491">
          <cell r="A4491" t="str">
            <v>4SZ/WOS3618</v>
          </cell>
        </row>
        <row r="4492">
          <cell r="A4492" t="str">
            <v>1SZ/WOS3624</v>
          </cell>
        </row>
        <row r="4493">
          <cell r="A4493" t="str">
            <v>2PZ/WOS3624</v>
          </cell>
          <cell r="B4493" t="str">
            <v/>
          </cell>
        </row>
        <row r="4494">
          <cell r="A4494" t="str">
            <v>2SZ/WOS3624</v>
          </cell>
        </row>
        <row r="4495">
          <cell r="A4495" t="str">
            <v>3SZ/WOS3624</v>
          </cell>
        </row>
        <row r="4496">
          <cell r="A4496" t="str">
            <v>4SZ/WOS3624</v>
          </cell>
        </row>
        <row r="4497">
          <cell r="A4497" t="str">
            <v>1SZ/WOS3630</v>
          </cell>
        </row>
        <row r="4498">
          <cell r="A4498" t="str">
            <v>2PZ/WOS3630</v>
          </cell>
          <cell r="B4498" t="str">
            <v/>
          </cell>
        </row>
        <row r="4499">
          <cell r="A4499" t="str">
            <v>2SZ/WOS3630</v>
          </cell>
        </row>
        <row r="4500">
          <cell r="A4500" t="str">
            <v>3SZ/WOS3630</v>
          </cell>
        </row>
        <row r="4501">
          <cell r="A4501" t="str">
            <v>4SZ/WOS3630</v>
          </cell>
        </row>
        <row r="4502">
          <cell r="A4502" t="str">
            <v>1SZ/WOS3636</v>
          </cell>
        </row>
        <row r="4503">
          <cell r="A4503" t="str">
            <v>2PZ/WOS3636</v>
          </cell>
          <cell r="B4503" t="str">
            <v/>
          </cell>
        </row>
        <row r="4504">
          <cell r="A4504" t="str">
            <v>2SZ/WOS3636</v>
          </cell>
        </row>
        <row r="4505">
          <cell r="A4505" t="str">
            <v>3SZ/WOS3636</v>
          </cell>
        </row>
        <row r="4506">
          <cell r="A4506" t="str">
            <v>4SZ/WOS3636</v>
          </cell>
        </row>
        <row r="4507">
          <cell r="A4507" t="str">
            <v>1SZ/WOS3639</v>
          </cell>
        </row>
        <row r="4508">
          <cell r="A4508" t="str">
            <v>2PZ/WOS3639</v>
          </cell>
          <cell r="B4508" t="str">
            <v/>
          </cell>
        </row>
        <row r="4509">
          <cell r="A4509" t="str">
            <v>2SZ/WOS3639</v>
          </cell>
        </row>
        <row r="4510">
          <cell r="A4510" t="str">
            <v>3SZ/WOS3639</v>
          </cell>
        </row>
        <row r="4511">
          <cell r="A4511" t="str">
            <v>4SZ/WOS3639</v>
          </cell>
        </row>
        <row r="4512">
          <cell r="A4512" t="str">
            <v>1SZ/WOS3642</v>
          </cell>
        </row>
        <row r="4513">
          <cell r="A4513" t="str">
            <v>2PZ/WOS3642</v>
          </cell>
          <cell r="B4513" t="str">
            <v/>
          </cell>
        </row>
        <row r="4514">
          <cell r="A4514" t="str">
            <v>2SZ/WOS3642</v>
          </cell>
        </row>
        <row r="4515">
          <cell r="A4515" t="str">
            <v>3SZ/WOS3642</v>
          </cell>
        </row>
        <row r="4516">
          <cell r="A4516" t="str">
            <v>4SZ/WOS3642</v>
          </cell>
        </row>
        <row r="4517">
          <cell r="A4517" t="str">
            <v>1SZ/WOS3912</v>
          </cell>
        </row>
        <row r="4518">
          <cell r="A4518" t="str">
            <v>2PZ/WOS3912</v>
          </cell>
          <cell r="B4518" t="str">
            <v/>
          </cell>
        </row>
        <row r="4519">
          <cell r="A4519" t="str">
            <v>2SZ/WOS3912</v>
          </cell>
        </row>
        <row r="4520">
          <cell r="A4520" t="str">
            <v>3SZ/WOS3912</v>
          </cell>
        </row>
        <row r="4521">
          <cell r="A4521" t="str">
            <v>4SZ/WOS3912</v>
          </cell>
        </row>
        <row r="4522">
          <cell r="A4522" t="str">
            <v>1SZ/WOS3918</v>
          </cell>
        </row>
        <row r="4523">
          <cell r="A4523" t="str">
            <v>2PZ/WOS3918</v>
          </cell>
          <cell r="B4523" t="str">
            <v/>
          </cell>
        </row>
        <row r="4524">
          <cell r="A4524" t="str">
            <v>2SZ/WOS3918</v>
          </cell>
        </row>
        <row r="4525">
          <cell r="A4525" t="str">
            <v>3SZ/WOS3918</v>
          </cell>
        </row>
        <row r="4526">
          <cell r="A4526" t="str">
            <v>4SZ/WOS3918</v>
          </cell>
        </row>
        <row r="4527">
          <cell r="A4527" t="str">
            <v>1SZ/WOS3924</v>
          </cell>
        </row>
        <row r="4528">
          <cell r="A4528" t="str">
            <v>2PZ/WOS3924</v>
          </cell>
          <cell r="B4528" t="str">
            <v/>
          </cell>
        </row>
        <row r="4529">
          <cell r="A4529" t="str">
            <v>2SZ/WOS3924</v>
          </cell>
        </row>
        <row r="4530">
          <cell r="A4530" t="str">
            <v>3SZ/WOS3924</v>
          </cell>
        </row>
        <row r="4531">
          <cell r="A4531" t="str">
            <v>4SZ/WOS3924</v>
          </cell>
        </row>
        <row r="4532">
          <cell r="A4532" t="str">
            <v>1SZ/WOS3930</v>
          </cell>
        </row>
        <row r="4533">
          <cell r="A4533" t="str">
            <v>2PZ/WOS3930</v>
          </cell>
          <cell r="B4533" t="str">
            <v/>
          </cell>
        </row>
        <row r="4534">
          <cell r="A4534" t="str">
            <v>2SZ/WOS3930</v>
          </cell>
        </row>
        <row r="4535">
          <cell r="A4535" t="str">
            <v>3SZ/WOS3930</v>
          </cell>
        </row>
        <row r="4536">
          <cell r="A4536" t="str">
            <v>4SZ/WOS3930</v>
          </cell>
        </row>
        <row r="4537">
          <cell r="A4537" t="str">
            <v>1SZ/WOS3936</v>
          </cell>
        </row>
        <row r="4538">
          <cell r="A4538" t="str">
            <v>2PZ/WOS3936</v>
          </cell>
          <cell r="B4538" t="str">
            <v/>
          </cell>
        </row>
        <row r="4539">
          <cell r="A4539" t="str">
            <v>2SZ/WOS3936</v>
          </cell>
        </row>
        <row r="4540">
          <cell r="A4540" t="str">
            <v>3SZ/WOS3936</v>
          </cell>
        </row>
        <row r="4541">
          <cell r="A4541" t="str">
            <v>4SZ/WOS3936</v>
          </cell>
        </row>
        <row r="4542">
          <cell r="A4542" t="str">
            <v>1SZ/WOS3939</v>
          </cell>
        </row>
        <row r="4543">
          <cell r="A4543" t="str">
            <v>2PZ/WOS3939</v>
          </cell>
          <cell r="B4543" t="str">
            <v/>
          </cell>
        </row>
        <row r="4544">
          <cell r="A4544" t="str">
            <v>2SZ/WOS3939</v>
          </cell>
        </row>
        <row r="4545">
          <cell r="A4545" t="str">
            <v>3SZ/WOS3939</v>
          </cell>
        </row>
        <row r="4546">
          <cell r="A4546" t="str">
            <v>4SZ/WOS3939</v>
          </cell>
        </row>
        <row r="4547">
          <cell r="A4547" t="str">
            <v>1SZ/WOS3942</v>
          </cell>
        </row>
        <row r="4548">
          <cell r="A4548" t="str">
            <v>2PZ/WOS3942</v>
          </cell>
          <cell r="B4548" t="str">
            <v/>
          </cell>
        </row>
        <row r="4549">
          <cell r="A4549" t="str">
            <v>2SZ/WOS3942</v>
          </cell>
        </row>
        <row r="4550">
          <cell r="A4550" t="str">
            <v>3SZ/WOS3942</v>
          </cell>
        </row>
        <row r="4551">
          <cell r="A4551" t="str">
            <v>4SZ/WOS3942</v>
          </cell>
        </row>
        <row r="4552">
          <cell r="A4552" t="str">
            <v>1SZ/WOS4212</v>
          </cell>
        </row>
        <row r="4553">
          <cell r="A4553" t="str">
            <v>2PZ/WOS4212</v>
          </cell>
          <cell r="B4553" t="str">
            <v/>
          </cell>
        </row>
        <row r="4554">
          <cell r="A4554" t="str">
            <v>2SZ/WOS4212</v>
          </cell>
        </row>
        <row r="4555">
          <cell r="A4555" t="str">
            <v>3SZ/WOS4212</v>
          </cell>
        </row>
        <row r="4556">
          <cell r="A4556" t="str">
            <v>4SZ/WOS4212</v>
          </cell>
        </row>
        <row r="4557">
          <cell r="A4557" t="str">
            <v>1SZ/WOS4218</v>
          </cell>
        </row>
        <row r="4558">
          <cell r="A4558" t="str">
            <v>2PZ/WOS4218</v>
          </cell>
          <cell r="B4558" t="str">
            <v/>
          </cell>
        </row>
        <row r="4559">
          <cell r="A4559" t="str">
            <v>2SZ/WOS4218</v>
          </cell>
        </row>
        <row r="4560">
          <cell r="A4560" t="str">
            <v>3SZ/WOS4218</v>
          </cell>
        </row>
        <row r="4561">
          <cell r="A4561" t="str">
            <v>4SZ/WOS4218</v>
          </cell>
        </row>
        <row r="4562">
          <cell r="A4562" t="str">
            <v>1SZ/WOS4224</v>
          </cell>
        </row>
        <row r="4563">
          <cell r="A4563" t="str">
            <v>2PZ/WOS4224</v>
          </cell>
          <cell r="B4563" t="str">
            <v/>
          </cell>
        </row>
        <row r="4564">
          <cell r="A4564" t="str">
            <v>2SZ/WOS4224</v>
          </cell>
        </row>
        <row r="4565">
          <cell r="A4565" t="str">
            <v>3SZ/WOS4224</v>
          </cell>
        </row>
        <row r="4566">
          <cell r="A4566" t="str">
            <v>4SZ/WOS4224</v>
          </cell>
        </row>
        <row r="4567">
          <cell r="A4567" t="str">
            <v>1SZ/WOS4230</v>
          </cell>
        </row>
        <row r="4568">
          <cell r="A4568" t="str">
            <v>2PZ/WOS4230</v>
          </cell>
          <cell r="B4568" t="str">
            <v/>
          </cell>
        </row>
        <row r="4569">
          <cell r="A4569" t="str">
            <v>2SZ/WOS4230</v>
          </cell>
        </row>
        <row r="4570">
          <cell r="A4570" t="str">
            <v>3SZ/WOS4230</v>
          </cell>
        </row>
        <row r="4571">
          <cell r="A4571" t="str">
            <v>4SZ/WOS4230</v>
          </cell>
        </row>
        <row r="4572">
          <cell r="A4572" t="str">
            <v>1SZ/WOS4236</v>
          </cell>
        </row>
        <row r="4573">
          <cell r="A4573" t="str">
            <v>2PZ/WOS4236</v>
          </cell>
          <cell r="B4573" t="str">
            <v/>
          </cell>
        </row>
        <row r="4574">
          <cell r="A4574" t="str">
            <v>2SZ/WOS4236</v>
          </cell>
        </row>
        <row r="4575">
          <cell r="A4575" t="str">
            <v>3SZ/WOS4236</v>
          </cell>
        </row>
        <row r="4576">
          <cell r="A4576" t="str">
            <v>4SZ/WOS4236</v>
          </cell>
        </row>
        <row r="4577">
          <cell r="A4577" t="str">
            <v>1SZ/WOS4239</v>
          </cell>
        </row>
        <row r="4578">
          <cell r="A4578" t="str">
            <v>2PZ/WOS4239</v>
          </cell>
          <cell r="B4578" t="str">
            <v/>
          </cell>
        </row>
        <row r="4579">
          <cell r="A4579" t="str">
            <v>2SZ/WOS4239</v>
          </cell>
        </row>
        <row r="4580">
          <cell r="A4580" t="str">
            <v>3SZ/WOS4239</v>
          </cell>
        </row>
        <row r="4581">
          <cell r="A4581" t="str">
            <v>4SZ/WOS4239</v>
          </cell>
        </row>
        <row r="4582">
          <cell r="A4582" t="str">
            <v>1SZ/WOS4242</v>
          </cell>
        </row>
        <row r="4583">
          <cell r="A4583" t="str">
            <v>2PZ/WOS4242</v>
          </cell>
          <cell r="B4583" t="str">
            <v/>
          </cell>
        </row>
        <row r="4584">
          <cell r="A4584" t="str">
            <v>2SZ/WOS4242</v>
          </cell>
        </row>
        <row r="4585">
          <cell r="A4585" t="str">
            <v>3SZ/WOS4242</v>
          </cell>
        </row>
        <row r="4586">
          <cell r="A4586" t="str">
            <v>4SZ/WOS4242</v>
          </cell>
        </row>
        <row r="4587">
          <cell r="A4587" t="str">
            <v>1SZ/WOS4512</v>
          </cell>
        </row>
        <row r="4588">
          <cell r="A4588" t="str">
            <v>2PZ/WOS4512</v>
          </cell>
          <cell r="B4588" t="str">
            <v/>
          </cell>
        </row>
        <row r="4589">
          <cell r="A4589" t="str">
            <v>2SZ/WOS4512</v>
          </cell>
        </row>
        <row r="4590">
          <cell r="A4590" t="str">
            <v>3SZ/WOS4512</v>
          </cell>
        </row>
        <row r="4591">
          <cell r="A4591" t="str">
            <v>4SZ/WOS4512</v>
          </cell>
        </row>
        <row r="4592">
          <cell r="A4592" t="str">
            <v>1SZ/WOS4518</v>
          </cell>
        </row>
        <row r="4593">
          <cell r="A4593" t="str">
            <v>2PZ/WOS4518</v>
          </cell>
          <cell r="B4593" t="str">
            <v/>
          </cell>
        </row>
        <row r="4594">
          <cell r="A4594" t="str">
            <v>2SZ/WOS4518</v>
          </cell>
        </row>
        <row r="4595">
          <cell r="A4595" t="str">
            <v>3SZ/WOS4518</v>
          </cell>
        </row>
        <row r="4596">
          <cell r="A4596" t="str">
            <v>4SZ/WOS4518</v>
          </cell>
        </row>
        <row r="4597">
          <cell r="A4597" t="str">
            <v>1SZ/WOS4524</v>
          </cell>
        </row>
        <row r="4598">
          <cell r="A4598" t="str">
            <v>2PZ/WOS4524</v>
          </cell>
          <cell r="B4598" t="str">
            <v/>
          </cell>
        </row>
        <row r="4599">
          <cell r="A4599" t="str">
            <v>2SZ/WOS4524</v>
          </cell>
        </row>
        <row r="4600">
          <cell r="A4600" t="str">
            <v>3SZ/WOS4524</v>
          </cell>
        </row>
        <row r="4601">
          <cell r="A4601" t="str">
            <v>4SZ/WOS4524</v>
          </cell>
        </row>
        <row r="4602">
          <cell r="A4602" t="str">
            <v>1SZ/WOS4530</v>
          </cell>
        </row>
        <row r="4603">
          <cell r="A4603" t="str">
            <v>2PZ/WOS4530</v>
          </cell>
          <cell r="B4603" t="str">
            <v/>
          </cell>
        </row>
        <row r="4604">
          <cell r="A4604" t="str">
            <v>2SZ/WOS4530</v>
          </cell>
        </row>
        <row r="4605">
          <cell r="A4605" t="str">
            <v>3SZ/WOS4530</v>
          </cell>
        </row>
        <row r="4606">
          <cell r="A4606" t="str">
            <v>4SZ/WOS4530</v>
          </cell>
        </row>
        <row r="4607">
          <cell r="A4607" t="str">
            <v>1SZ/WOS4536</v>
          </cell>
        </row>
        <row r="4608">
          <cell r="A4608" t="str">
            <v>2PZ/WOS4536</v>
          </cell>
          <cell r="B4608" t="str">
            <v/>
          </cell>
        </row>
        <row r="4609">
          <cell r="A4609" t="str">
            <v>2SZ/WOS4536</v>
          </cell>
        </row>
        <row r="4610">
          <cell r="A4610" t="str">
            <v>3SZ/WOS4536</v>
          </cell>
        </row>
        <row r="4611">
          <cell r="A4611" t="str">
            <v>4SZ/WOS4536</v>
          </cell>
        </row>
        <row r="4612">
          <cell r="A4612" t="str">
            <v>1SZ/WOS4539</v>
          </cell>
        </row>
        <row r="4613">
          <cell r="A4613" t="str">
            <v>2PZ/WOS4539</v>
          </cell>
          <cell r="B4613" t="str">
            <v/>
          </cell>
        </row>
        <row r="4614">
          <cell r="A4614" t="str">
            <v>2SZ/WOS4539</v>
          </cell>
        </row>
        <row r="4615">
          <cell r="A4615" t="str">
            <v>3SZ/WOS4539</v>
          </cell>
        </row>
        <row r="4616">
          <cell r="A4616" t="str">
            <v>4SZ/WOS4539</v>
          </cell>
        </row>
        <row r="4617">
          <cell r="A4617" t="str">
            <v>1SZ/WOS4542</v>
          </cell>
        </row>
        <row r="4618">
          <cell r="A4618" t="str">
            <v>2PZ/WOS4542</v>
          </cell>
          <cell r="B4618" t="str">
            <v/>
          </cell>
        </row>
        <row r="4619">
          <cell r="A4619" t="str">
            <v>2SZ/WOS4542</v>
          </cell>
        </row>
        <row r="4620">
          <cell r="A4620" t="str">
            <v>3SZ/WOS4542</v>
          </cell>
        </row>
        <row r="4621">
          <cell r="A4621" t="str">
            <v>4SZ/WOS4542</v>
          </cell>
        </row>
        <row r="4622">
          <cell r="A4622" t="str">
            <v>1SZ/WOS4812</v>
          </cell>
        </row>
        <row r="4623">
          <cell r="A4623" t="str">
            <v>2PZ/WOS4812</v>
          </cell>
          <cell r="B4623" t="str">
            <v/>
          </cell>
        </row>
        <row r="4624">
          <cell r="A4624" t="str">
            <v>2SZ/WOS4812</v>
          </cell>
        </row>
        <row r="4625">
          <cell r="A4625" t="str">
            <v>3SZ/WOS4812</v>
          </cell>
        </row>
        <row r="4626">
          <cell r="A4626" t="str">
            <v>4SZ/WOS4812</v>
          </cell>
        </row>
        <row r="4627">
          <cell r="A4627" t="str">
            <v>1SZ/WOS4818</v>
          </cell>
        </row>
        <row r="4628">
          <cell r="A4628" t="str">
            <v>2PZ/WOS4818</v>
          </cell>
          <cell r="B4628" t="str">
            <v/>
          </cell>
        </row>
        <row r="4629">
          <cell r="A4629" t="str">
            <v>2SZ/WOS4818</v>
          </cell>
        </row>
        <row r="4630">
          <cell r="A4630" t="str">
            <v>3SZ/WOS4818</v>
          </cell>
        </row>
        <row r="4631">
          <cell r="A4631" t="str">
            <v>4SZ/WOS4818</v>
          </cell>
        </row>
        <row r="4632">
          <cell r="A4632" t="str">
            <v>1SZ/WOS4824</v>
          </cell>
        </row>
        <row r="4633">
          <cell r="A4633" t="str">
            <v>2PZ/WOS4824</v>
          </cell>
          <cell r="B4633" t="str">
            <v/>
          </cell>
        </row>
        <row r="4634">
          <cell r="A4634" t="str">
            <v>2SZ/WOS4824</v>
          </cell>
        </row>
        <row r="4635">
          <cell r="A4635" t="str">
            <v>3SZ/WOS4824</v>
          </cell>
        </row>
        <row r="4636">
          <cell r="A4636" t="str">
            <v>4SZ/WOS4824</v>
          </cell>
        </row>
        <row r="4637">
          <cell r="A4637" t="str">
            <v>1SZ/WOS4830</v>
          </cell>
        </row>
        <row r="4638">
          <cell r="A4638" t="str">
            <v>2PZ/WOS4830</v>
          </cell>
          <cell r="B4638" t="str">
            <v/>
          </cell>
        </row>
        <row r="4639">
          <cell r="A4639" t="str">
            <v>2SZ/WOS4830</v>
          </cell>
        </row>
        <row r="4640">
          <cell r="A4640" t="str">
            <v>3SZ/WOS4830</v>
          </cell>
        </row>
        <row r="4641">
          <cell r="A4641" t="str">
            <v>4SZ/WOS4830</v>
          </cell>
        </row>
        <row r="4642">
          <cell r="A4642" t="str">
            <v>1SZ/WOS4836</v>
          </cell>
        </row>
        <row r="4643">
          <cell r="A4643" t="str">
            <v>2PZ/WOS4836</v>
          </cell>
          <cell r="B4643" t="str">
            <v/>
          </cell>
        </row>
        <row r="4644">
          <cell r="A4644" t="str">
            <v>2SZ/WOS4836</v>
          </cell>
        </row>
        <row r="4645">
          <cell r="A4645" t="str">
            <v>3SZ/WOS4836</v>
          </cell>
        </row>
        <row r="4646">
          <cell r="A4646" t="str">
            <v>4SZ/WOS4836</v>
          </cell>
        </row>
        <row r="4647">
          <cell r="A4647" t="str">
            <v>1SZ/WOS4839</v>
          </cell>
        </row>
        <row r="4648">
          <cell r="A4648" t="str">
            <v>2PZ/WOS4839</v>
          </cell>
          <cell r="B4648" t="str">
            <v/>
          </cell>
        </row>
        <row r="4649">
          <cell r="A4649" t="str">
            <v>2SZ/WOS4839</v>
          </cell>
        </row>
        <row r="4650">
          <cell r="A4650" t="str">
            <v>3SZ/WOS4839</v>
          </cell>
        </row>
        <row r="4651">
          <cell r="A4651" t="str">
            <v>4SZ/WOS4839</v>
          </cell>
        </row>
        <row r="4652">
          <cell r="A4652" t="str">
            <v>1SZ/WOS4842</v>
          </cell>
        </row>
        <row r="4653">
          <cell r="A4653" t="str">
            <v>2PZ/WOS4842</v>
          </cell>
          <cell r="B4653" t="str">
            <v/>
          </cell>
        </row>
        <row r="4654">
          <cell r="A4654" t="str">
            <v>2SZ/WOS4842</v>
          </cell>
        </row>
        <row r="4655">
          <cell r="A4655" t="str">
            <v>3SZ/WOS4842</v>
          </cell>
        </row>
        <row r="4656">
          <cell r="A4656" t="str">
            <v>4SZ/WOS4842</v>
          </cell>
        </row>
        <row r="4657">
          <cell r="A4657" t="str">
            <v>1SZ/WOS6018-18</v>
          </cell>
        </row>
        <row r="4658">
          <cell r="A4658" t="str">
            <v>2PZ/WOS6018-18</v>
          </cell>
          <cell r="B4658" t="str">
            <v/>
          </cell>
        </row>
        <row r="4659">
          <cell r="A4659" t="str">
            <v>2SZ/WOS6018-18</v>
          </cell>
        </row>
        <row r="4660">
          <cell r="A4660" t="str">
            <v>3SZ/WOS6018-18</v>
          </cell>
        </row>
        <row r="4661">
          <cell r="A4661" t="str">
            <v>4SZ/WOS6018-18</v>
          </cell>
        </row>
        <row r="4662">
          <cell r="A4662" t="str">
            <v>1SZ/WOS6018-18B</v>
          </cell>
        </row>
        <row r="4663">
          <cell r="A4663" t="str">
            <v>2PZ/WOS6018-18B</v>
          </cell>
          <cell r="B4663" t="str">
            <v/>
          </cell>
        </row>
        <row r="4664">
          <cell r="A4664" t="str">
            <v>2SZ/WOS6018-18B</v>
          </cell>
        </row>
        <row r="4665">
          <cell r="A4665" t="str">
            <v>3SZ/WOS6018-18B</v>
          </cell>
        </row>
        <row r="4666">
          <cell r="A4666" t="str">
            <v>4SZ/WOS6018-18B</v>
          </cell>
        </row>
        <row r="4667">
          <cell r="A4667" t="str">
            <v>1SZ/WOSC1248</v>
          </cell>
        </row>
        <row r="4668">
          <cell r="A4668" t="str">
            <v>2PZ/WOSC1248</v>
          </cell>
          <cell r="B4668" t="str">
            <v/>
          </cell>
        </row>
        <row r="4669">
          <cell r="A4669" t="str">
            <v>2SZ/WOSC1248</v>
          </cell>
        </row>
        <row r="4670">
          <cell r="A4670" t="str">
            <v>3SZ/WOSC1248</v>
          </cell>
        </row>
        <row r="4671">
          <cell r="A4671" t="str">
            <v>4SZ/WOSC1248</v>
          </cell>
        </row>
        <row r="4672">
          <cell r="A4672" t="str">
            <v>1SZ/WOSC1248B</v>
          </cell>
        </row>
        <row r="4673">
          <cell r="A4673" t="str">
            <v>2PZ/WOSC1248B</v>
          </cell>
          <cell r="B4673" t="str">
            <v/>
          </cell>
        </row>
        <row r="4674">
          <cell r="A4674" t="str">
            <v>2SZ/WOSC1248B</v>
          </cell>
        </row>
        <row r="4675">
          <cell r="A4675" t="str">
            <v>3SZ/WOSC1248B</v>
          </cell>
        </row>
        <row r="4676">
          <cell r="A4676" t="str">
            <v>4SZ/WOSC1248B</v>
          </cell>
        </row>
        <row r="4677">
          <cell r="A4677" t="str">
            <v>1SZ/WOSC1254</v>
          </cell>
        </row>
        <row r="4678">
          <cell r="A4678" t="str">
            <v>2PZ/WOSC1254</v>
          </cell>
          <cell r="B4678" t="str">
            <v/>
          </cell>
        </row>
        <row r="4679">
          <cell r="A4679" t="str">
            <v>2SZ/WOSC1254</v>
          </cell>
        </row>
        <row r="4680">
          <cell r="A4680" t="str">
            <v>3SZ/WOSC1254</v>
          </cell>
        </row>
        <row r="4681">
          <cell r="A4681" t="str">
            <v>4SZ/WOSC1254</v>
          </cell>
        </row>
        <row r="4682">
          <cell r="A4682" t="str">
            <v>1SZ/WOSC1254B</v>
          </cell>
        </row>
        <row r="4683">
          <cell r="A4683" t="str">
            <v>2PZ/WOSC1254B</v>
          </cell>
          <cell r="B4683" t="str">
            <v/>
          </cell>
        </row>
        <row r="4684">
          <cell r="A4684" t="str">
            <v>2SZ/WOSC1254B</v>
          </cell>
        </row>
        <row r="4685">
          <cell r="A4685" t="str">
            <v>3SZ/WOSC1254B</v>
          </cell>
        </row>
        <row r="4686">
          <cell r="A4686" t="str">
            <v>4SZ/WOSC1254B</v>
          </cell>
        </row>
        <row r="4687">
          <cell r="A4687" t="str">
            <v>1SZ/WOSC1257</v>
          </cell>
        </row>
        <row r="4688">
          <cell r="A4688" t="str">
            <v>2PZ/WOSC1257</v>
          </cell>
          <cell r="B4688" t="str">
            <v/>
          </cell>
        </row>
        <row r="4689">
          <cell r="A4689" t="str">
            <v>2SZ/WOSC1257</v>
          </cell>
        </row>
        <row r="4690">
          <cell r="A4690" t="str">
            <v>3SZ/WOSC1257</v>
          </cell>
        </row>
        <row r="4691">
          <cell r="A4691" t="str">
            <v>4SZ/WOSC1257</v>
          </cell>
        </row>
        <row r="4692">
          <cell r="A4692" t="str">
            <v>1SZ/WOSC1257B</v>
          </cell>
        </row>
        <row r="4693">
          <cell r="A4693" t="str">
            <v>2PZ/WOSC1257B</v>
          </cell>
          <cell r="B4693" t="str">
            <v/>
          </cell>
        </row>
        <row r="4694">
          <cell r="A4694" t="str">
            <v>2SZ/WOSC1257B</v>
          </cell>
        </row>
        <row r="4695">
          <cell r="A4695" t="str">
            <v>3SZ/WOSC1257B</v>
          </cell>
        </row>
        <row r="4696">
          <cell r="A4696" t="str">
            <v>4SZ/WOSC1257B</v>
          </cell>
        </row>
        <row r="4697">
          <cell r="A4697" t="str">
            <v>1SZ/WOSC1260</v>
          </cell>
        </row>
        <row r="4698">
          <cell r="A4698" t="str">
            <v>2PZ/WOSC1260</v>
          </cell>
          <cell r="B4698" t="str">
            <v/>
          </cell>
        </row>
        <row r="4699">
          <cell r="A4699" t="str">
            <v>2SZ/WOSC1260</v>
          </cell>
        </row>
        <row r="4700">
          <cell r="A4700" t="str">
            <v>3SZ/WOSC1260</v>
          </cell>
        </row>
        <row r="4701">
          <cell r="A4701" t="str">
            <v>4SZ/WOSC1260</v>
          </cell>
        </row>
        <row r="4702">
          <cell r="A4702" t="str">
            <v>1SZ/WOSC1260B</v>
          </cell>
        </row>
        <row r="4703">
          <cell r="A4703" t="str">
            <v>2PZ/WOSC1260B</v>
          </cell>
          <cell r="B4703" t="str">
            <v/>
          </cell>
        </row>
        <row r="4704">
          <cell r="A4704" t="str">
            <v>2SZ/WOSC1260B</v>
          </cell>
        </row>
        <row r="4705">
          <cell r="A4705" t="str">
            <v>3SZ/WOSC1260B</v>
          </cell>
        </row>
        <row r="4706">
          <cell r="A4706" t="str">
            <v>4SZ/WOSC1260B</v>
          </cell>
        </row>
        <row r="4707">
          <cell r="A4707" t="str">
            <v>1SZ/WOSC1548</v>
          </cell>
        </row>
        <row r="4708">
          <cell r="A4708" t="str">
            <v>2PZ/WOSC1548</v>
          </cell>
          <cell r="B4708" t="str">
            <v/>
          </cell>
        </row>
        <row r="4709">
          <cell r="A4709" t="str">
            <v>2SZ/WOSC1548</v>
          </cell>
        </row>
        <row r="4710">
          <cell r="A4710" t="str">
            <v>3SZ/WOSC1548</v>
          </cell>
        </row>
        <row r="4711">
          <cell r="A4711" t="str">
            <v>4SZ/WOSC1548</v>
          </cell>
        </row>
        <row r="4712">
          <cell r="A4712" t="str">
            <v>1SZ/WOSC1548B</v>
          </cell>
        </row>
        <row r="4713">
          <cell r="A4713" t="str">
            <v>2PZ/WOSC1548B</v>
          </cell>
          <cell r="B4713" t="str">
            <v/>
          </cell>
        </row>
        <row r="4714">
          <cell r="A4714" t="str">
            <v>2SZ/WOSC1548B</v>
          </cell>
        </row>
        <row r="4715">
          <cell r="A4715" t="str">
            <v>3SZ/WOSC1548B</v>
          </cell>
        </row>
        <row r="4716">
          <cell r="A4716" t="str">
            <v>4SZ/WOSC1548B</v>
          </cell>
        </row>
        <row r="4717">
          <cell r="A4717" t="str">
            <v>1SZ/WOSC1554</v>
          </cell>
        </row>
        <row r="4718">
          <cell r="A4718" t="str">
            <v>2PZ/WOSC1554</v>
          </cell>
          <cell r="B4718" t="str">
            <v/>
          </cell>
        </row>
        <row r="4719">
          <cell r="A4719" t="str">
            <v>2SZ/WOSC1554</v>
          </cell>
        </row>
        <row r="4720">
          <cell r="A4720" t="str">
            <v>3SZ/WOSC1554</v>
          </cell>
        </row>
        <row r="4721">
          <cell r="A4721" t="str">
            <v>4SZ/WOSC1554</v>
          </cell>
        </row>
        <row r="4722">
          <cell r="A4722" t="str">
            <v>1SZ/WOSC1554B</v>
          </cell>
        </row>
        <row r="4723">
          <cell r="A4723" t="str">
            <v>2PZ/WOSC1554B</v>
          </cell>
          <cell r="B4723" t="str">
            <v/>
          </cell>
        </row>
        <row r="4724">
          <cell r="A4724" t="str">
            <v>2SZ/WOSC1554B</v>
          </cell>
        </row>
        <row r="4725">
          <cell r="A4725" t="str">
            <v>3SZ/WOSC1554B</v>
          </cell>
        </row>
        <row r="4726">
          <cell r="A4726" t="str">
            <v>4SZ/WOSC1554B</v>
          </cell>
        </row>
        <row r="4727">
          <cell r="A4727" t="str">
            <v>1SZ/WOSC1557</v>
          </cell>
        </row>
        <row r="4728">
          <cell r="A4728" t="str">
            <v>2PZ/WOSC1557</v>
          </cell>
          <cell r="B4728" t="str">
            <v/>
          </cell>
        </row>
        <row r="4729">
          <cell r="A4729" t="str">
            <v>2SZ/WOSC1557</v>
          </cell>
        </row>
        <row r="4730">
          <cell r="A4730" t="str">
            <v>3SZ/WOSC1557</v>
          </cell>
        </row>
        <row r="4731">
          <cell r="A4731" t="str">
            <v>4SZ/WOSC1557</v>
          </cell>
        </row>
        <row r="4732">
          <cell r="A4732" t="str">
            <v>1SZ/WOSC1557B</v>
          </cell>
        </row>
        <row r="4733">
          <cell r="A4733" t="str">
            <v>2PZ/WOSC1557B</v>
          </cell>
          <cell r="B4733" t="str">
            <v/>
          </cell>
        </row>
        <row r="4734">
          <cell r="A4734" t="str">
            <v>2SZ/WOSC1557B</v>
          </cell>
        </row>
        <row r="4735">
          <cell r="A4735" t="str">
            <v>3SZ/WOSC1557B</v>
          </cell>
        </row>
        <row r="4736">
          <cell r="A4736" t="str">
            <v>4SZ/WOSC1557B</v>
          </cell>
        </row>
        <row r="4737">
          <cell r="A4737" t="str">
            <v>1SZ/WOSC1560</v>
          </cell>
        </row>
        <row r="4738">
          <cell r="A4738" t="str">
            <v>2PZ/WOSC1560</v>
          </cell>
          <cell r="B4738" t="str">
            <v/>
          </cell>
        </row>
        <row r="4739">
          <cell r="A4739" t="str">
            <v>2SZ/WOSC1560</v>
          </cell>
        </row>
        <row r="4740">
          <cell r="A4740" t="str">
            <v>3SZ/WOSC1560</v>
          </cell>
        </row>
        <row r="4741">
          <cell r="A4741" t="str">
            <v>4SZ/WOSC1560</v>
          </cell>
        </row>
        <row r="4742">
          <cell r="A4742" t="str">
            <v>1SZ/WOSC1560B</v>
          </cell>
        </row>
        <row r="4743">
          <cell r="A4743" t="str">
            <v>2PZ/WOSC1560B</v>
          </cell>
          <cell r="B4743" t="str">
            <v/>
          </cell>
        </row>
        <row r="4744">
          <cell r="A4744" t="str">
            <v>2SZ/WOSC1560B</v>
          </cell>
        </row>
        <row r="4745">
          <cell r="A4745" t="str">
            <v>3SZ/WOSC1560B</v>
          </cell>
        </row>
        <row r="4746">
          <cell r="A4746" t="str">
            <v>4SZ/WOSC1560B</v>
          </cell>
        </row>
        <row r="4747">
          <cell r="A4747" t="str">
            <v>1SZ/WOSC1848</v>
          </cell>
        </row>
        <row r="4748">
          <cell r="A4748" t="str">
            <v>2PZ/WOSC1848</v>
          </cell>
          <cell r="B4748" t="str">
            <v/>
          </cell>
        </row>
        <row r="4749">
          <cell r="A4749" t="str">
            <v>2SZ/WOSC1848</v>
          </cell>
        </row>
        <row r="4750">
          <cell r="A4750" t="str">
            <v>3SZ/WOSC1848</v>
          </cell>
        </row>
        <row r="4751">
          <cell r="A4751" t="str">
            <v>4SZ/WOSC1848</v>
          </cell>
        </row>
        <row r="4752">
          <cell r="A4752" t="str">
            <v>1SZ/WOSC1848B</v>
          </cell>
        </row>
        <row r="4753">
          <cell r="A4753" t="str">
            <v>2PZ/WOSC1848B</v>
          </cell>
          <cell r="B4753" t="str">
            <v/>
          </cell>
        </row>
        <row r="4754">
          <cell r="A4754" t="str">
            <v>2SZ/WOSC1848B</v>
          </cell>
        </row>
        <row r="4755">
          <cell r="A4755" t="str">
            <v>3SZ/WOSC1848B</v>
          </cell>
        </row>
        <row r="4756">
          <cell r="A4756" t="str">
            <v>4SZ/WOSC1848B</v>
          </cell>
        </row>
        <row r="4757">
          <cell r="A4757" t="str">
            <v>1SZ/WOSC1854</v>
          </cell>
        </row>
        <row r="4758">
          <cell r="A4758" t="str">
            <v>2PZ/WOSC1854</v>
          </cell>
          <cell r="B4758" t="str">
            <v/>
          </cell>
        </row>
        <row r="4759">
          <cell r="A4759" t="str">
            <v>2SZ/WOSC1854</v>
          </cell>
        </row>
        <row r="4760">
          <cell r="A4760" t="str">
            <v>3SZ/WOSC1854</v>
          </cell>
        </row>
        <row r="4761">
          <cell r="A4761" t="str">
            <v>4SZ/WOSC1854</v>
          </cell>
        </row>
        <row r="4762">
          <cell r="A4762" t="str">
            <v>1SZ/WOSC1854B</v>
          </cell>
        </row>
        <row r="4763">
          <cell r="A4763" t="str">
            <v>2PZ/WOSC1854B</v>
          </cell>
          <cell r="B4763" t="str">
            <v/>
          </cell>
        </row>
        <row r="4764">
          <cell r="A4764" t="str">
            <v>2SZ/WOSC1854B</v>
          </cell>
        </row>
        <row r="4765">
          <cell r="A4765" t="str">
            <v>3SZ/WOSC1854B</v>
          </cell>
        </row>
        <row r="4766">
          <cell r="A4766" t="str">
            <v>4SZ/WOSC1854B</v>
          </cell>
        </row>
        <row r="4767">
          <cell r="A4767" t="str">
            <v>1SZ/WOSC1857</v>
          </cell>
        </row>
        <row r="4768">
          <cell r="A4768" t="str">
            <v>2PZ/WOSC1857</v>
          </cell>
          <cell r="B4768" t="str">
            <v/>
          </cell>
        </row>
        <row r="4769">
          <cell r="A4769" t="str">
            <v>2SZ/WOSC1857</v>
          </cell>
        </row>
        <row r="4770">
          <cell r="A4770" t="str">
            <v>3SZ/WOSC1857</v>
          </cell>
        </row>
        <row r="4771">
          <cell r="A4771" t="str">
            <v>4SZ/WOSC1857</v>
          </cell>
        </row>
        <row r="4772">
          <cell r="A4772" t="str">
            <v>1SZ/WOSC1857B</v>
          </cell>
        </row>
        <row r="4773">
          <cell r="A4773" t="str">
            <v>2PZ/WOSC1857B</v>
          </cell>
          <cell r="B4773" t="str">
            <v/>
          </cell>
        </row>
        <row r="4774">
          <cell r="A4774" t="str">
            <v>2SZ/WOSC1857B</v>
          </cell>
        </row>
        <row r="4775">
          <cell r="A4775" t="str">
            <v>3SZ/WOSC1857B</v>
          </cell>
        </row>
        <row r="4776">
          <cell r="A4776" t="str">
            <v>4SZ/WOSC1857B</v>
          </cell>
        </row>
        <row r="4777">
          <cell r="A4777" t="str">
            <v>1SZ/WOSC1860</v>
          </cell>
        </row>
        <row r="4778">
          <cell r="A4778" t="str">
            <v>2PZ/WOSC1860</v>
          </cell>
          <cell r="B4778" t="str">
            <v/>
          </cell>
        </row>
        <row r="4779">
          <cell r="A4779" t="str">
            <v>2SZ/WOSC1860</v>
          </cell>
        </row>
        <row r="4780">
          <cell r="A4780" t="str">
            <v>3SZ/WOSC1860</v>
          </cell>
        </row>
        <row r="4781">
          <cell r="A4781" t="str">
            <v>4SZ/WOSC1860</v>
          </cell>
        </row>
        <row r="4782">
          <cell r="A4782" t="str">
            <v>1SZ/WOSC1860B</v>
          </cell>
        </row>
        <row r="4783">
          <cell r="A4783" t="str">
            <v>2PZ/WOSC1860B</v>
          </cell>
          <cell r="B4783" t="str">
            <v/>
          </cell>
        </row>
        <row r="4784">
          <cell r="A4784" t="str">
            <v>2SZ/WOSC1860B</v>
          </cell>
        </row>
        <row r="4785">
          <cell r="A4785" t="str">
            <v>3SZ/WOSC1860B</v>
          </cell>
        </row>
        <row r="4786">
          <cell r="A4786" t="str">
            <v>4SZ/WOSC1860B</v>
          </cell>
        </row>
        <row r="4787">
          <cell r="A4787" t="str">
            <v>1SZ/WOSC2148</v>
          </cell>
        </row>
        <row r="4788">
          <cell r="A4788" t="str">
            <v>2PZ/WOSC2148</v>
          </cell>
          <cell r="B4788" t="str">
            <v/>
          </cell>
        </row>
        <row r="4789">
          <cell r="A4789" t="str">
            <v>2SZ/WOSC2148</v>
          </cell>
        </row>
        <row r="4790">
          <cell r="A4790" t="str">
            <v>3SZ/WOSC2148</v>
          </cell>
        </row>
        <row r="4791">
          <cell r="A4791" t="str">
            <v>4SZ/WOSC2148</v>
          </cell>
        </row>
        <row r="4792">
          <cell r="A4792" t="str">
            <v>1SZ/WOSC2148B</v>
          </cell>
        </row>
        <row r="4793">
          <cell r="A4793" t="str">
            <v>2PZ/WOSC2148B</v>
          </cell>
          <cell r="B4793" t="str">
            <v/>
          </cell>
        </row>
        <row r="4794">
          <cell r="A4794" t="str">
            <v>2SZ/WOSC2148B</v>
          </cell>
        </row>
        <row r="4795">
          <cell r="A4795" t="str">
            <v>3SZ/WOSC2148B</v>
          </cell>
        </row>
        <row r="4796">
          <cell r="A4796" t="str">
            <v>4SZ/WOSC2148B</v>
          </cell>
        </row>
        <row r="4797">
          <cell r="A4797" t="str">
            <v>1SZ/WOSC2154</v>
          </cell>
        </row>
        <row r="4798">
          <cell r="A4798" t="str">
            <v>2PZ/WOSC2154</v>
          </cell>
          <cell r="B4798" t="str">
            <v/>
          </cell>
        </row>
        <row r="4799">
          <cell r="A4799" t="str">
            <v>2SZ/WOSC2154</v>
          </cell>
        </row>
        <row r="4800">
          <cell r="A4800" t="str">
            <v>3SZ/WOSC2154</v>
          </cell>
        </row>
        <row r="4801">
          <cell r="A4801" t="str">
            <v>4SZ/WOSC2154</v>
          </cell>
        </row>
        <row r="4802">
          <cell r="A4802" t="str">
            <v>1SZ/WOSC2154B</v>
          </cell>
        </row>
        <row r="4803">
          <cell r="A4803" t="str">
            <v>2PZ/WOSC2154B</v>
          </cell>
          <cell r="B4803" t="str">
            <v/>
          </cell>
        </row>
        <row r="4804">
          <cell r="A4804" t="str">
            <v>2SZ/WOSC2154B</v>
          </cell>
        </row>
        <row r="4805">
          <cell r="A4805" t="str">
            <v>3SZ/WOSC2154B</v>
          </cell>
        </row>
        <row r="4806">
          <cell r="A4806" t="str">
            <v>4SZ/WOSC2154B</v>
          </cell>
        </row>
        <row r="4807">
          <cell r="A4807" t="str">
            <v>1SZ/WOSC2157</v>
          </cell>
        </row>
        <row r="4808">
          <cell r="A4808" t="str">
            <v>2PZ/WOSC2157</v>
          </cell>
          <cell r="B4808" t="str">
            <v/>
          </cell>
        </row>
        <row r="4809">
          <cell r="A4809" t="str">
            <v>2SZ/WOSC2157</v>
          </cell>
        </row>
        <row r="4810">
          <cell r="A4810" t="str">
            <v>3SZ/WOSC2157</v>
          </cell>
        </row>
        <row r="4811">
          <cell r="A4811" t="str">
            <v>4SZ/WOSC2157</v>
          </cell>
        </row>
        <row r="4812">
          <cell r="A4812" t="str">
            <v>1SZ/WOSC2157B</v>
          </cell>
        </row>
        <row r="4813">
          <cell r="A4813" t="str">
            <v>2PZ/WOSC2157B</v>
          </cell>
          <cell r="B4813" t="str">
            <v/>
          </cell>
        </row>
        <row r="4814">
          <cell r="A4814" t="str">
            <v>2SZ/WOSC2157B</v>
          </cell>
        </row>
        <row r="4815">
          <cell r="A4815" t="str">
            <v>3SZ/WOSC2157B</v>
          </cell>
        </row>
        <row r="4816">
          <cell r="A4816" t="str">
            <v>4SZ/WOSC2157B</v>
          </cell>
        </row>
        <row r="4817">
          <cell r="A4817" t="str">
            <v>1SZ/WOSC2160</v>
          </cell>
        </row>
        <row r="4818">
          <cell r="A4818" t="str">
            <v>2PZ/WOSC2160</v>
          </cell>
          <cell r="B4818" t="str">
            <v/>
          </cell>
        </row>
        <row r="4819">
          <cell r="A4819" t="str">
            <v>2SZ/WOSC2160</v>
          </cell>
        </row>
        <row r="4820">
          <cell r="A4820" t="str">
            <v>3SZ/WOSC2160</v>
          </cell>
        </row>
        <row r="4821">
          <cell r="A4821" t="str">
            <v>4SZ/WOSC2160</v>
          </cell>
        </row>
        <row r="4822">
          <cell r="A4822" t="str">
            <v>1SZ/WOSC2160B</v>
          </cell>
        </row>
        <row r="4823">
          <cell r="A4823" t="str">
            <v>2PZ/WOSC2160B</v>
          </cell>
          <cell r="B4823" t="str">
            <v/>
          </cell>
        </row>
        <row r="4824">
          <cell r="A4824" t="str">
            <v>2SZ/WOSC2160B</v>
          </cell>
        </row>
        <row r="4825">
          <cell r="A4825" t="str">
            <v>3SZ/WOSC2160B</v>
          </cell>
        </row>
        <row r="4826">
          <cell r="A4826" t="str">
            <v>4SZ/WOSC2160B</v>
          </cell>
        </row>
        <row r="4827">
          <cell r="A4827" t="str">
            <v>1SZ/WOSC2448</v>
          </cell>
        </row>
        <row r="4828">
          <cell r="A4828" t="str">
            <v>2PZ/WOSC2448</v>
          </cell>
          <cell r="B4828" t="str">
            <v/>
          </cell>
        </row>
        <row r="4829">
          <cell r="A4829" t="str">
            <v>2SZ/WOSC2448</v>
          </cell>
        </row>
        <row r="4830">
          <cell r="A4830" t="str">
            <v>3SZ/WOSC2448</v>
          </cell>
        </row>
        <row r="4831">
          <cell r="A4831" t="str">
            <v>4SZ/WOSC2448</v>
          </cell>
        </row>
        <row r="4832">
          <cell r="A4832" t="str">
            <v>1SZ/WOSC2448B</v>
          </cell>
        </row>
        <row r="4833">
          <cell r="A4833" t="str">
            <v>2PZ/WOSC2448B</v>
          </cell>
          <cell r="B4833" t="str">
            <v/>
          </cell>
        </row>
        <row r="4834">
          <cell r="A4834" t="str">
            <v>2SZ/WOSC2448B</v>
          </cell>
        </row>
        <row r="4835">
          <cell r="A4835" t="str">
            <v>3SZ/WOSC2448B</v>
          </cell>
        </row>
        <row r="4836">
          <cell r="A4836" t="str">
            <v>4SZ/WOSC2448B</v>
          </cell>
        </row>
        <row r="4837">
          <cell r="A4837" t="str">
            <v>1SZ/WOSC2454</v>
          </cell>
        </row>
        <row r="4838">
          <cell r="A4838" t="str">
            <v>2PZ/WOSC2454</v>
          </cell>
          <cell r="B4838" t="str">
            <v/>
          </cell>
        </row>
        <row r="4839">
          <cell r="A4839" t="str">
            <v>2SZ/WOSC2454</v>
          </cell>
        </row>
        <row r="4840">
          <cell r="A4840" t="str">
            <v>3SZ/WOSC2454</v>
          </cell>
        </row>
        <row r="4841">
          <cell r="A4841" t="str">
            <v>4SZ/WOSC2454</v>
          </cell>
        </row>
        <row r="4842">
          <cell r="A4842" t="str">
            <v>1SZ/WOSC2454B</v>
          </cell>
        </row>
        <row r="4843">
          <cell r="A4843" t="str">
            <v>2PZ/WOSC2454B</v>
          </cell>
          <cell r="B4843" t="str">
            <v/>
          </cell>
        </row>
        <row r="4844">
          <cell r="A4844" t="str">
            <v>2SZ/WOSC2454B</v>
          </cell>
        </row>
        <row r="4845">
          <cell r="A4845" t="str">
            <v>3SZ/WOSC2454B</v>
          </cell>
        </row>
        <row r="4846">
          <cell r="A4846" t="str">
            <v>4SZ/WOSC2454B</v>
          </cell>
        </row>
        <row r="4847">
          <cell r="A4847" t="str">
            <v>1SZ/WOSC2457</v>
          </cell>
        </row>
        <row r="4848">
          <cell r="A4848" t="str">
            <v>2PZ/WOSC2457</v>
          </cell>
          <cell r="B4848" t="str">
            <v/>
          </cell>
        </row>
        <row r="4849">
          <cell r="A4849" t="str">
            <v>2SZ/WOSC2457</v>
          </cell>
        </row>
        <row r="4850">
          <cell r="A4850" t="str">
            <v>3SZ/WOSC2457</v>
          </cell>
        </row>
        <row r="4851">
          <cell r="A4851" t="str">
            <v>4SZ/WOSC2457</v>
          </cell>
        </row>
        <row r="4852">
          <cell r="A4852" t="str">
            <v>1SZ/WOSC2457B</v>
          </cell>
        </row>
        <row r="4853">
          <cell r="A4853" t="str">
            <v>2PZ/WOSC2457B</v>
          </cell>
          <cell r="B4853" t="str">
            <v/>
          </cell>
        </row>
        <row r="4854">
          <cell r="A4854" t="str">
            <v>2SZ/WOSC2457B</v>
          </cell>
        </row>
        <row r="4855">
          <cell r="A4855" t="str">
            <v>3SZ/WOSC2457B</v>
          </cell>
        </row>
        <row r="4856">
          <cell r="A4856" t="str">
            <v>4SZ/WOSC2457B</v>
          </cell>
        </row>
        <row r="4857">
          <cell r="A4857" t="str">
            <v>1SZ/WOSC2460</v>
          </cell>
        </row>
        <row r="4858">
          <cell r="A4858" t="str">
            <v>2PZ/WOSC2460</v>
          </cell>
          <cell r="B4858" t="str">
            <v/>
          </cell>
        </row>
        <row r="4859">
          <cell r="A4859" t="str">
            <v>2SZ/WOSC2460</v>
          </cell>
        </row>
        <row r="4860">
          <cell r="A4860" t="str">
            <v>3SZ/WOSC2460</v>
          </cell>
        </row>
        <row r="4861">
          <cell r="A4861" t="str">
            <v>4SZ/WOSC2460</v>
          </cell>
        </row>
        <row r="4862">
          <cell r="A4862" t="str">
            <v>1SZ/WOSC2460B</v>
          </cell>
        </row>
        <row r="4863">
          <cell r="A4863" t="str">
            <v>2PZ/WOSC2460B</v>
          </cell>
          <cell r="B4863" t="str">
            <v/>
          </cell>
        </row>
        <row r="4864">
          <cell r="A4864" t="str">
            <v>2SZ/WOSC2460B</v>
          </cell>
        </row>
        <row r="4865">
          <cell r="A4865" t="str">
            <v>3SZ/WOSC2460B</v>
          </cell>
        </row>
        <row r="4866">
          <cell r="A4866" t="str">
            <v>4SZ/WOSC2460B</v>
          </cell>
        </row>
        <row r="4867">
          <cell r="A4867" t="str">
            <v>1SZ/WOSC2748</v>
          </cell>
        </row>
        <row r="4868">
          <cell r="A4868" t="str">
            <v>2PZ/WOSC2748</v>
          </cell>
          <cell r="B4868" t="str">
            <v/>
          </cell>
        </row>
        <row r="4869">
          <cell r="A4869" t="str">
            <v>2SZ/WOSC2748</v>
          </cell>
        </row>
        <row r="4870">
          <cell r="A4870" t="str">
            <v>3SZ/WOSC2748</v>
          </cell>
        </row>
        <row r="4871">
          <cell r="A4871" t="str">
            <v>4SZ/WOSC2748</v>
          </cell>
        </row>
        <row r="4872">
          <cell r="A4872" t="str">
            <v>1SZ/WOSC2748B</v>
          </cell>
        </row>
        <row r="4873">
          <cell r="A4873" t="str">
            <v>2PZ/WOSC2748B</v>
          </cell>
          <cell r="B4873" t="str">
            <v/>
          </cell>
        </row>
        <row r="4874">
          <cell r="A4874" t="str">
            <v>2SZ/WOSC2748B</v>
          </cell>
        </row>
        <row r="4875">
          <cell r="A4875" t="str">
            <v>3SZ/WOSC2748B</v>
          </cell>
        </row>
        <row r="4876">
          <cell r="A4876" t="str">
            <v>4SZ/WOSC2748B</v>
          </cell>
        </row>
        <row r="4877">
          <cell r="A4877" t="str">
            <v>1SZ/WOSC2754</v>
          </cell>
        </row>
        <row r="4878">
          <cell r="A4878" t="str">
            <v>2PZ/WOSC2754</v>
          </cell>
          <cell r="B4878" t="str">
            <v/>
          </cell>
        </row>
        <row r="4879">
          <cell r="A4879" t="str">
            <v>2SZ/WOSC2754</v>
          </cell>
        </row>
        <row r="4880">
          <cell r="A4880" t="str">
            <v>3SZ/WOSC2754</v>
          </cell>
        </row>
        <row r="4881">
          <cell r="A4881" t="str">
            <v>4SZ/WOSC2754</v>
          </cell>
        </row>
        <row r="4882">
          <cell r="A4882" t="str">
            <v>1SZ/WOSC2754B</v>
          </cell>
        </row>
        <row r="4883">
          <cell r="A4883" t="str">
            <v>2PZ/WOSC2754B</v>
          </cell>
          <cell r="B4883" t="str">
            <v/>
          </cell>
        </row>
        <row r="4884">
          <cell r="A4884" t="str">
            <v>2SZ/WOSC2754B</v>
          </cell>
        </row>
        <row r="4885">
          <cell r="A4885" t="str">
            <v>3SZ/WOSC2754B</v>
          </cell>
        </row>
        <row r="4886">
          <cell r="A4886" t="str">
            <v>4SZ/WOSC2754B</v>
          </cell>
        </row>
        <row r="4887">
          <cell r="A4887" t="str">
            <v>1SZ/WOSC2757</v>
          </cell>
        </row>
        <row r="4888">
          <cell r="A4888" t="str">
            <v>2PZ/WOSC2757</v>
          </cell>
          <cell r="B4888" t="str">
            <v/>
          </cell>
        </row>
        <row r="4889">
          <cell r="A4889" t="str">
            <v>2SZ/WOSC2757</v>
          </cell>
        </row>
        <row r="4890">
          <cell r="A4890" t="str">
            <v>3SZ/WOSC2757</v>
          </cell>
        </row>
        <row r="4891">
          <cell r="A4891" t="str">
            <v>4SZ/WOSC2757</v>
          </cell>
        </row>
        <row r="4892">
          <cell r="A4892" t="str">
            <v>1SZ/WOSC2757B</v>
          </cell>
        </row>
        <row r="4893">
          <cell r="A4893" t="str">
            <v>2PZ/WOSC2757B</v>
          </cell>
          <cell r="B4893" t="str">
            <v/>
          </cell>
        </row>
        <row r="4894">
          <cell r="A4894" t="str">
            <v>2SZ/WOSC2757B</v>
          </cell>
        </row>
        <row r="4895">
          <cell r="A4895" t="str">
            <v>3SZ/WOSC2757B</v>
          </cell>
        </row>
        <row r="4896">
          <cell r="A4896" t="str">
            <v>4SZ/WOSC2757B</v>
          </cell>
        </row>
        <row r="4897">
          <cell r="A4897" t="str">
            <v>1SZ/WOSC2760</v>
          </cell>
        </row>
        <row r="4898">
          <cell r="A4898" t="str">
            <v>2PZ/WOSC2760</v>
          </cell>
          <cell r="B4898" t="str">
            <v/>
          </cell>
        </row>
        <row r="4899">
          <cell r="A4899" t="str">
            <v>2SZ/WOSC2760</v>
          </cell>
        </row>
        <row r="4900">
          <cell r="A4900" t="str">
            <v>3SZ/WOSC2760</v>
          </cell>
        </row>
        <row r="4901">
          <cell r="A4901" t="str">
            <v>4SZ/WOSC2760</v>
          </cell>
        </row>
        <row r="4902">
          <cell r="A4902" t="str">
            <v>1SZ/WOSC2760B</v>
          </cell>
        </row>
        <row r="4903">
          <cell r="A4903" t="str">
            <v>2PZ/WOSC2760B</v>
          </cell>
          <cell r="B4903" t="str">
            <v/>
          </cell>
        </row>
        <row r="4904">
          <cell r="A4904" t="str">
            <v>2SZ/WOSC2760B</v>
          </cell>
        </row>
        <row r="4905">
          <cell r="A4905" t="str">
            <v>3SZ/WOSC2760B</v>
          </cell>
        </row>
        <row r="4906">
          <cell r="A4906" t="str">
            <v>4SZ/WOSC2760B</v>
          </cell>
        </row>
        <row r="4907">
          <cell r="A4907" t="str">
            <v>1SZ/WOSC3048</v>
          </cell>
        </row>
        <row r="4908">
          <cell r="A4908" t="str">
            <v>2PZ/WOSC3048</v>
          </cell>
          <cell r="B4908" t="str">
            <v/>
          </cell>
        </row>
        <row r="4909">
          <cell r="A4909" t="str">
            <v>2SZ/WOSC3048</v>
          </cell>
        </row>
        <row r="4910">
          <cell r="A4910" t="str">
            <v>3SZ/WOSC3048</v>
          </cell>
        </row>
        <row r="4911">
          <cell r="A4911" t="str">
            <v>4SZ/WOSC3048</v>
          </cell>
        </row>
        <row r="4912">
          <cell r="A4912" t="str">
            <v>1SZ/WOSC3048B</v>
          </cell>
        </row>
        <row r="4913">
          <cell r="A4913" t="str">
            <v>2PZ/WOSC3048B</v>
          </cell>
          <cell r="B4913" t="str">
            <v/>
          </cell>
        </row>
        <row r="4914">
          <cell r="A4914" t="str">
            <v>2SZ/WOSC3048B</v>
          </cell>
        </row>
        <row r="4915">
          <cell r="A4915" t="str">
            <v>3SZ/WOSC3048B</v>
          </cell>
        </row>
        <row r="4916">
          <cell r="A4916" t="str">
            <v>4SZ/WOSC3048B</v>
          </cell>
        </row>
        <row r="4917">
          <cell r="A4917" t="str">
            <v>1SZ/WOSC3054</v>
          </cell>
        </row>
        <row r="4918">
          <cell r="A4918" t="str">
            <v>2PZ/WOSC3054</v>
          </cell>
          <cell r="B4918" t="str">
            <v/>
          </cell>
        </row>
        <row r="4919">
          <cell r="A4919" t="str">
            <v>2SZ/WOSC3054</v>
          </cell>
        </row>
        <row r="4920">
          <cell r="A4920" t="str">
            <v>3SZ/WOSC3054</v>
          </cell>
        </row>
        <row r="4921">
          <cell r="A4921" t="str">
            <v>4SZ/WOSC3054</v>
          </cell>
        </row>
        <row r="4922">
          <cell r="A4922" t="str">
            <v>1SZ/WOSC3054B</v>
          </cell>
        </row>
        <row r="4923">
          <cell r="A4923" t="str">
            <v>2PZ/WOSC3054B</v>
          </cell>
          <cell r="B4923" t="str">
            <v/>
          </cell>
        </row>
        <row r="4924">
          <cell r="A4924" t="str">
            <v>2SZ/WOSC3054B</v>
          </cell>
        </row>
        <row r="4925">
          <cell r="A4925" t="str">
            <v>3SZ/WOSC3054B</v>
          </cell>
        </row>
        <row r="4926">
          <cell r="A4926" t="str">
            <v>4SZ/WOSC3054B</v>
          </cell>
        </row>
        <row r="4927">
          <cell r="A4927" t="str">
            <v>1SZ/WOSC3057</v>
          </cell>
        </row>
        <row r="4928">
          <cell r="A4928" t="str">
            <v>2PZ/WOSC3057</v>
          </cell>
          <cell r="B4928" t="str">
            <v/>
          </cell>
        </row>
        <row r="4929">
          <cell r="A4929" t="str">
            <v>2SZ/WOSC3057</v>
          </cell>
        </row>
        <row r="4930">
          <cell r="A4930" t="str">
            <v>3SZ/WOSC3057</v>
          </cell>
        </row>
        <row r="4931">
          <cell r="A4931" t="str">
            <v>4SZ/WOSC3057</v>
          </cell>
        </row>
        <row r="4932">
          <cell r="A4932" t="str">
            <v>1SZ/WOSC3057B</v>
          </cell>
        </row>
        <row r="4933">
          <cell r="A4933" t="str">
            <v>2PZ/WOSC3057B</v>
          </cell>
          <cell r="B4933" t="str">
            <v/>
          </cell>
        </row>
        <row r="4934">
          <cell r="A4934" t="str">
            <v>2SZ/WOSC3057B</v>
          </cell>
        </row>
        <row r="4935">
          <cell r="A4935" t="str">
            <v>3SZ/WOSC3057B</v>
          </cell>
        </row>
        <row r="4936">
          <cell r="A4936" t="str">
            <v>4SZ/WOSC3057B</v>
          </cell>
        </row>
        <row r="4937">
          <cell r="A4937" t="str">
            <v>1SZ/WOSC3060</v>
          </cell>
        </row>
        <row r="4938">
          <cell r="A4938" t="str">
            <v>2PZ/WOSC3060</v>
          </cell>
          <cell r="B4938" t="str">
            <v/>
          </cell>
        </row>
        <row r="4939">
          <cell r="A4939" t="str">
            <v>2SZ/WOSC3060</v>
          </cell>
        </row>
        <row r="4940">
          <cell r="A4940" t="str">
            <v>3SZ/WOSC3060</v>
          </cell>
        </row>
        <row r="4941">
          <cell r="A4941" t="str">
            <v>4SZ/WOSC3060</v>
          </cell>
        </row>
        <row r="4942">
          <cell r="A4942" t="str">
            <v>1SZ/WOSC3060B</v>
          </cell>
        </row>
        <row r="4943">
          <cell r="A4943" t="str">
            <v>2PZ/WOSC3060B</v>
          </cell>
          <cell r="B4943" t="str">
            <v/>
          </cell>
        </row>
        <row r="4944">
          <cell r="A4944" t="str">
            <v>2SZ/WOSC3060B</v>
          </cell>
        </row>
        <row r="4945">
          <cell r="A4945" t="str">
            <v>3SZ/WOSC3060B</v>
          </cell>
        </row>
        <row r="4946">
          <cell r="A4946" t="str">
            <v>4SZ/WOSC3060B</v>
          </cell>
        </row>
        <row r="4947">
          <cell r="A4947" t="str">
            <v>1SZ/WOSC3348</v>
          </cell>
        </row>
        <row r="4948">
          <cell r="A4948" t="str">
            <v>2PZ/WOSC3348</v>
          </cell>
          <cell r="B4948" t="str">
            <v/>
          </cell>
        </row>
        <row r="4949">
          <cell r="A4949" t="str">
            <v>2SZ/WOSC3348</v>
          </cell>
        </row>
        <row r="4950">
          <cell r="A4950" t="str">
            <v>3SZ/WOSC3348</v>
          </cell>
        </row>
        <row r="4951">
          <cell r="A4951" t="str">
            <v>4SZ/WOSC3348</v>
          </cell>
        </row>
        <row r="4952">
          <cell r="A4952" t="str">
            <v>1SZ/WOSC3348B</v>
          </cell>
        </row>
        <row r="4953">
          <cell r="A4953" t="str">
            <v>2PZ/WOSC3348B</v>
          </cell>
          <cell r="B4953" t="str">
            <v/>
          </cell>
        </row>
        <row r="4954">
          <cell r="A4954" t="str">
            <v>2SZ/WOSC3348B</v>
          </cell>
        </row>
        <row r="4955">
          <cell r="A4955" t="str">
            <v>3SZ/WOSC3348B</v>
          </cell>
        </row>
        <row r="4956">
          <cell r="A4956" t="str">
            <v>4SZ/WOSC3348B</v>
          </cell>
        </row>
        <row r="4957">
          <cell r="A4957" t="str">
            <v>1SZ/WOSC3354</v>
          </cell>
        </row>
        <row r="4958">
          <cell r="A4958" t="str">
            <v>2PZ/WOSC3354</v>
          </cell>
          <cell r="B4958" t="str">
            <v/>
          </cell>
        </row>
        <row r="4959">
          <cell r="A4959" t="str">
            <v>2SZ/WOSC3354</v>
          </cell>
        </row>
        <row r="4960">
          <cell r="A4960" t="str">
            <v>3SZ/WOSC3354</v>
          </cell>
        </row>
        <row r="4961">
          <cell r="A4961" t="str">
            <v>4SZ/WOSC3354</v>
          </cell>
        </row>
        <row r="4962">
          <cell r="A4962" t="str">
            <v>1SZ/WOSC3354B</v>
          </cell>
        </row>
        <row r="4963">
          <cell r="A4963" t="str">
            <v>2PZ/WOSC3354B</v>
          </cell>
          <cell r="B4963" t="str">
            <v/>
          </cell>
        </row>
        <row r="4964">
          <cell r="A4964" t="str">
            <v>2SZ/WOSC3354B</v>
          </cell>
        </row>
        <row r="4965">
          <cell r="A4965" t="str">
            <v>3SZ/WOSC3354B</v>
          </cell>
        </row>
        <row r="4966">
          <cell r="A4966" t="str">
            <v>4SZ/WOSC3354B</v>
          </cell>
        </row>
        <row r="4967">
          <cell r="A4967" t="str">
            <v>1SZ/WOSC3357</v>
          </cell>
        </row>
        <row r="4968">
          <cell r="A4968" t="str">
            <v>2PZ/WOSC3357</v>
          </cell>
          <cell r="B4968" t="str">
            <v/>
          </cell>
        </row>
        <row r="4969">
          <cell r="A4969" t="str">
            <v>2SZ/WOSC3357</v>
          </cell>
        </row>
        <row r="4970">
          <cell r="A4970" t="str">
            <v>3SZ/WOSC3357</v>
          </cell>
        </row>
        <row r="4971">
          <cell r="A4971" t="str">
            <v>4SZ/WOSC3357</v>
          </cell>
        </row>
        <row r="4972">
          <cell r="A4972" t="str">
            <v>1SZ/WOSC3357B</v>
          </cell>
        </row>
        <row r="4973">
          <cell r="A4973" t="str">
            <v>2PZ/WOSC3357B</v>
          </cell>
          <cell r="B4973" t="str">
            <v/>
          </cell>
        </row>
        <row r="4974">
          <cell r="A4974" t="str">
            <v>2SZ/WOSC3357B</v>
          </cell>
        </row>
        <row r="4975">
          <cell r="A4975" t="str">
            <v>3SZ/WOSC3357B</v>
          </cell>
        </row>
        <row r="4976">
          <cell r="A4976" t="str">
            <v>4SZ/WOSC3357B</v>
          </cell>
        </row>
        <row r="4977">
          <cell r="A4977" t="str">
            <v>1SZ/WOSC3360</v>
          </cell>
        </row>
        <row r="4978">
          <cell r="A4978" t="str">
            <v>2PZ/WOSC3360</v>
          </cell>
          <cell r="B4978" t="str">
            <v/>
          </cell>
        </row>
        <row r="4979">
          <cell r="A4979" t="str">
            <v>2SZ/WOSC3360</v>
          </cell>
        </row>
        <row r="4980">
          <cell r="A4980" t="str">
            <v>3SZ/WOSC3360</v>
          </cell>
        </row>
        <row r="4981">
          <cell r="A4981" t="str">
            <v>4SZ/WOSC3360</v>
          </cell>
        </row>
        <row r="4982">
          <cell r="A4982" t="str">
            <v>1SZ/WOSC3360B</v>
          </cell>
        </row>
        <row r="4983">
          <cell r="A4983" t="str">
            <v>2PZ/WOSC3360B</v>
          </cell>
          <cell r="B4983" t="str">
            <v/>
          </cell>
        </row>
        <row r="4984">
          <cell r="A4984" t="str">
            <v>2SZ/WOSC3360B</v>
          </cell>
        </row>
        <row r="4985">
          <cell r="A4985" t="str">
            <v>3SZ/WOSC3360B</v>
          </cell>
        </row>
        <row r="4986">
          <cell r="A4986" t="str">
            <v>4SZ/WOSC3360B</v>
          </cell>
        </row>
        <row r="4987">
          <cell r="A4987" t="str">
            <v>1SZ/WOSC3648</v>
          </cell>
        </row>
        <row r="4988">
          <cell r="A4988" t="str">
            <v>2PZ/WOSC3648</v>
          </cell>
          <cell r="B4988" t="str">
            <v/>
          </cell>
        </row>
        <row r="4989">
          <cell r="A4989" t="str">
            <v>2SZ/WOSC3648</v>
          </cell>
        </row>
        <row r="4990">
          <cell r="A4990" t="str">
            <v>3SZ/WOSC3648</v>
          </cell>
        </row>
        <row r="4991">
          <cell r="A4991" t="str">
            <v>4SZ/WOSC3648</v>
          </cell>
        </row>
        <row r="4992">
          <cell r="A4992" t="str">
            <v>1SZ/WOSC3648B</v>
          </cell>
        </row>
        <row r="4993">
          <cell r="A4993" t="str">
            <v>2PZ/WOSC3648B</v>
          </cell>
          <cell r="B4993" t="str">
            <v/>
          </cell>
        </row>
        <row r="4994">
          <cell r="A4994" t="str">
            <v>2SZ/WOSC3648B</v>
          </cell>
        </row>
        <row r="4995">
          <cell r="A4995" t="str">
            <v>3SZ/WOSC3648B</v>
          </cell>
        </row>
        <row r="4996">
          <cell r="A4996" t="str">
            <v>4SZ/WOSC3648B</v>
          </cell>
        </row>
        <row r="4997">
          <cell r="A4997" t="str">
            <v>1SZ/WOSC3654</v>
          </cell>
        </row>
        <row r="4998">
          <cell r="A4998" t="str">
            <v>2PZ/WOSC3654</v>
          </cell>
          <cell r="B4998" t="str">
            <v/>
          </cell>
        </row>
        <row r="4999">
          <cell r="A4999" t="str">
            <v>2SZ/WOSC3654</v>
          </cell>
        </row>
        <row r="5000">
          <cell r="A5000" t="str">
            <v>3SZ/WOSC3654</v>
          </cell>
        </row>
        <row r="5001">
          <cell r="A5001" t="str">
            <v>4SZ/WOSC3654</v>
          </cell>
        </row>
        <row r="5002">
          <cell r="A5002" t="str">
            <v>1SZ/WOSC3654B</v>
          </cell>
        </row>
        <row r="5003">
          <cell r="A5003" t="str">
            <v>2PZ/WOSC3654B</v>
          </cell>
          <cell r="B5003" t="str">
            <v/>
          </cell>
        </row>
        <row r="5004">
          <cell r="A5004" t="str">
            <v>2SZ/WOSC3654B</v>
          </cell>
        </row>
        <row r="5005">
          <cell r="A5005" t="str">
            <v>3SZ/WOSC3654B</v>
          </cell>
        </row>
        <row r="5006">
          <cell r="A5006" t="str">
            <v>4SZ/WOSC3654B</v>
          </cell>
        </row>
        <row r="5007">
          <cell r="A5007" t="str">
            <v>1SZ/WOSC3657</v>
          </cell>
        </row>
        <row r="5008">
          <cell r="A5008" t="str">
            <v>2PZ/WOSC3657</v>
          </cell>
          <cell r="B5008" t="str">
            <v/>
          </cell>
        </row>
        <row r="5009">
          <cell r="A5009" t="str">
            <v>2SZ/WOSC3657</v>
          </cell>
        </row>
        <row r="5010">
          <cell r="A5010" t="str">
            <v>3SZ/WOSC3657</v>
          </cell>
        </row>
        <row r="5011">
          <cell r="A5011" t="str">
            <v>4SZ/WOSC3657</v>
          </cell>
        </row>
        <row r="5012">
          <cell r="A5012" t="str">
            <v>1SZ/WOSC3657B</v>
          </cell>
        </row>
        <row r="5013">
          <cell r="A5013" t="str">
            <v>2PZ/WOSC3657B</v>
          </cell>
          <cell r="B5013" t="str">
            <v/>
          </cell>
        </row>
        <row r="5014">
          <cell r="A5014" t="str">
            <v>2SZ/WOSC3657B</v>
          </cell>
        </row>
        <row r="5015">
          <cell r="A5015" t="str">
            <v>3SZ/WOSC3657B</v>
          </cell>
        </row>
        <row r="5016">
          <cell r="A5016" t="str">
            <v>4SZ/WOSC3657B</v>
          </cell>
        </row>
        <row r="5017">
          <cell r="A5017" t="str">
            <v>1SZ/WOSC3660</v>
          </cell>
        </row>
        <row r="5018">
          <cell r="A5018" t="str">
            <v>2PZ/WOSC3660</v>
          </cell>
          <cell r="B5018" t="str">
            <v/>
          </cell>
        </row>
        <row r="5019">
          <cell r="A5019" t="str">
            <v>2SZ/WOSC3660</v>
          </cell>
        </row>
        <row r="5020">
          <cell r="A5020" t="str">
            <v>3SZ/WOSC3660</v>
          </cell>
        </row>
        <row r="5021">
          <cell r="A5021" t="str">
            <v>4SZ/WOSC3660</v>
          </cell>
        </row>
        <row r="5022">
          <cell r="A5022" t="str">
            <v>1SZ/WOSC3660B</v>
          </cell>
        </row>
        <row r="5023">
          <cell r="A5023" t="str">
            <v>2PZ/WOSC3660B</v>
          </cell>
          <cell r="B5023" t="str">
            <v/>
          </cell>
        </row>
        <row r="5024">
          <cell r="A5024" t="str">
            <v>2SZ/WOSC3660B</v>
          </cell>
        </row>
        <row r="5025">
          <cell r="A5025" t="str">
            <v>3SZ/WOSC3660B</v>
          </cell>
        </row>
        <row r="5026">
          <cell r="A5026" t="str">
            <v>4SZ/WOSC3660B</v>
          </cell>
        </row>
        <row r="5027">
          <cell r="A5027" t="str">
            <v>1SZ/WOSC3948</v>
          </cell>
        </row>
        <row r="5028">
          <cell r="A5028" t="str">
            <v>2PZ/WOSC3948</v>
          </cell>
          <cell r="B5028" t="str">
            <v/>
          </cell>
        </row>
        <row r="5029">
          <cell r="A5029" t="str">
            <v>2SZ/WOSC3948</v>
          </cell>
        </row>
        <row r="5030">
          <cell r="A5030" t="str">
            <v>3SZ/WOSC3948</v>
          </cell>
        </row>
        <row r="5031">
          <cell r="A5031" t="str">
            <v>4SZ/WOSC3948</v>
          </cell>
        </row>
        <row r="5032">
          <cell r="A5032" t="str">
            <v>1SZ/WOSC3948B</v>
          </cell>
        </row>
        <row r="5033">
          <cell r="A5033" t="str">
            <v>2PZ/WOSC3948B</v>
          </cell>
          <cell r="B5033" t="str">
            <v/>
          </cell>
        </row>
        <row r="5034">
          <cell r="A5034" t="str">
            <v>2SZ/WOSC3948B</v>
          </cell>
        </row>
        <row r="5035">
          <cell r="A5035" t="str">
            <v>3SZ/WOSC3948B</v>
          </cell>
        </row>
        <row r="5036">
          <cell r="A5036" t="str">
            <v>4SZ/WOSC3948B</v>
          </cell>
        </row>
        <row r="5037">
          <cell r="A5037" t="str">
            <v>1SZ/WOSC3954</v>
          </cell>
        </row>
        <row r="5038">
          <cell r="A5038" t="str">
            <v>2PZ/WOSC3954</v>
          </cell>
          <cell r="B5038" t="str">
            <v/>
          </cell>
        </row>
        <row r="5039">
          <cell r="A5039" t="str">
            <v>2SZ/WOSC3954</v>
          </cell>
        </row>
        <row r="5040">
          <cell r="A5040" t="str">
            <v>3SZ/WOSC3954</v>
          </cell>
        </row>
        <row r="5041">
          <cell r="A5041" t="str">
            <v>4SZ/WOSC3954</v>
          </cell>
        </row>
        <row r="5042">
          <cell r="A5042" t="str">
            <v>1SZ/WOSC3954B</v>
          </cell>
        </row>
        <row r="5043">
          <cell r="A5043" t="str">
            <v>2PZ/WOSC3954B</v>
          </cell>
          <cell r="B5043" t="str">
            <v/>
          </cell>
        </row>
        <row r="5044">
          <cell r="A5044" t="str">
            <v>2SZ/WOSC3954B</v>
          </cell>
        </row>
        <row r="5045">
          <cell r="A5045" t="str">
            <v>3SZ/WOSC3954B</v>
          </cell>
        </row>
        <row r="5046">
          <cell r="A5046" t="str">
            <v>4SZ/WOSC3954B</v>
          </cell>
        </row>
        <row r="5047">
          <cell r="A5047" t="str">
            <v>1SZ/WOSC3957</v>
          </cell>
        </row>
        <row r="5048">
          <cell r="A5048" t="str">
            <v>2PZ/WOSC3957</v>
          </cell>
          <cell r="B5048" t="str">
            <v/>
          </cell>
        </row>
        <row r="5049">
          <cell r="A5049" t="str">
            <v>2SZ/WOSC3957</v>
          </cell>
        </row>
        <row r="5050">
          <cell r="A5050" t="str">
            <v>3SZ/WOSC3957</v>
          </cell>
        </row>
        <row r="5051">
          <cell r="A5051" t="str">
            <v>4SZ/WOSC3957</v>
          </cell>
        </row>
        <row r="5052">
          <cell r="A5052" t="str">
            <v>1SZ/WOSC3957B</v>
          </cell>
        </row>
        <row r="5053">
          <cell r="A5053" t="str">
            <v>2PZ/WOSC3957B</v>
          </cell>
          <cell r="B5053" t="str">
            <v/>
          </cell>
        </row>
        <row r="5054">
          <cell r="A5054" t="str">
            <v>2SZ/WOSC3957B</v>
          </cell>
        </row>
        <row r="5055">
          <cell r="A5055" t="str">
            <v>3SZ/WOSC3957B</v>
          </cell>
        </row>
        <row r="5056">
          <cell r="A5056" t="str">
            <v>4SZ/WOSC3957B</v>
          </cell>
        </row>
        <row r="5057">
          <cell r="A5057" t="str">
            <v>1SZ/WOSC3960</v>
          </cell>
        </row>
        <row r="5058">
          <cell r="A5058" t="str">
            <v>2PZ/WOSC3960</v>
          </cell>
          <cell r="B5058" t="str">
            <v/>
          </cell>
        </row>
        <row r="5059">
          <cell r="A5059" t="str">
            <v>2SZ/WOSC3960</v>
          </cell>
        </row>
        <row r="5060">
          <cell r="A5060" t="str">
            <v>3SZ/WOSC3960</v>
          </cell>
        </row>
        <row r="5061">
          <cell r="A5061" t="str">
            <v>4SZ/WOSC3960</v>
          </cell>
        </row>
        <row r="5062">
          <cell r="A5062" t="str">
            <v>1SZ/WOSC3960B</v>
          </cell>
        </row>
        <row r="5063">
          <cell r="A5063" t="str">
            <v>2PZ/WOSC3960B</v>
          </cell>
          <cell r="B5063" t="str">
            <v/>
          </cell>
        </row>
        <row r="5064">
          <cell r="A5064" t="str">
            <v>2SZ/WOSC3960B</v>
          </cell>
        </row>
        <row r="5065">
          <cell r="A5065" t="str">
            <v>3SZ/WOSC3960B</v>
          </cell>
        </row>
        <row r="5066">
          <cell r="A5066" t="str">
            <v>4SZ/WOSC3960B</v>
          </cell>
        </row>
        <row r="5067">
          <cell r="A5067" t="str">
            <v>1SZ/WOSC4248</v>
          </cell>
        </row>
        <row r="5068">
          <cell r="A5068" t="str">
            <v>2PZ/WOSC4248</v>
          </cell>
          <cell r="B5068" t="str">
            <v/>
          </cell>
        </row>
        <row r="5069">
          <cell r="A5069" t="str">
            <v>2SZ/WOSC4248</v>
          </cell>
        </row>
        <row r="5070">
          <cell r="A5070" t="str">
            <v>3SZ/WOSC4248</v>
          </cell>
        </row>
        <row r="5071">
          <cell r="A5071" t="str">
            <v>4SZ/WOSC4248</v>
          </cell>
        </row>
        <row r="5072">
          <cell r="A5072" t="str">
            <v>1SZ/WOSC4248B</v>
          </cell>
        </row>
        <row r="5073">
          <cell r="A5073" t="str">
            <v>2PZ/WOSC4248B</v>
          </cell>
          <cell r="B5073" t="str">
            <v/>
          </cell>
        </row>
        <row r="5074">
          <cell r="A5074" t="str">
            <v>2SZ/WOSC4248B</v>
          </cell>
        </row>
        <row r="5075">
          <cell r="A5075" t="str">
            <v>3SZ/WOSC4248B</v>
          </cell>
        </row>
        <row r="5076">
          <cell r="A5076" t="str">
            <v>4SZ/WOSC4248B</v>
          </cell>
        </row>
        <row r="5077">
          <cell r="A5077" t="str">
            <v>1SZ/WOSC4254</v>
          </cell>
        </row>
        <row r="5078">
          <cell r="A5078" t="str">
            <v>2PZ/WOSC4254</v>
          </cell>
          <cell r="B5078" t="str">
            <v/>
          </cell>
        </row>
        <row r="5079">
          <cell r="A5079" t="str">
            <v>2SZ/WOSC4254</v>
          </cell>
        </row>
        <row r="5080">
          <cell r="A5080" t="str">
            <v>3SZ/WOSC4254</v>
          </cell>
        </row>
        <row r="5081">
          <cell r="A5081" t="str">
            <v>4SZ/WOSC4254</v>
          </cell>
        </row>
        <row r="5082">
          <cell r="A5082" t="str">
            <v>1SZ/WOSC4254B</v>
          </cell>
        </row>
        <row r="5083">
          <cell r="A5083" t="str">
            <v>2PZ/WOSC4254B</v>
          </cell>
          <cell r="B5083" t="str">
            <v/>
          </cell>
        </row>
        <row r="5084">
          <cell r="A5084" t="str">
            <v>2SZ/WOSC4254B</v>
          </cell>
        </row>
        <row r="5085">
          <cell r="A5085" t="str">
            <v>3SZ/WOSC4254B</v>
          </cell>
        </row>
        <row r="5086">
          <cell r="A5086" t="str">
            <v>4SZ/WOSC4254B</v>
          </cell>
        </row>
        <row r="5087">
          <cell r="A5087" t="str">
            <v>1SZ/WOSC4257</v>
          </cell>
        </row>
        <row r="5088">
          <cell r="A5088" t="str">
            <v>2PZ/WOSC4257</v>
          </cell>
          <cell r="B5088" t="str">
            <v/>
          </cell>
        </row>
        <row r="5089">
          <cell r="A5089" t="str">
            <v>2SZ/WOSC4257</v>
          </cell>
        </row>
        <row r="5090">
          <cell r="A5090" t="str">
            <v>3SZ/WOSC4257</v>
          </cell>
        </row>
        <row r="5091">
          <cell r="A5091" t="str">
            <v>4SZ/WOSC4257</v>
          </cell>
        </row>
        <row r="5092">
          <cell r="A5092" t="str">
            <v>1SZ/WOSC4257B</v>
          </cell>
        </row>
        <row r="5093">
          <cell r="A5093" t="str">
            <v>2PZ/WOSC4257B</v>
          </cell>
          <cell r="B5093" t="str">
            <v/>
          </cell>
        </row>
        <row r="5094">
          <cell r="A5094" t="str">
            <v>2SZ/WOSC4257B</v>
          </cell>
        </row>
        <row r="5095">
          <cell r="A5095" t="str">
            <v>3SZ/WOSC4257B</v>
          </cell>
        </row>
        <row r="5096">
          <cell r="A5096" t="str">
            <v>4SZ/WOSC4257B</v>
          </cell>
        </row>
        <row r="5097">
          <cell r="A5097" t="str">
            <v>1SZ/WOSC4260</v>
          </cell>
        </row>
        <row r="5098">
          <cell r="A5098" t="str">
            <v>2PZ/WOSC4260</v>
          </cell>
          <cell r="B5098" t="str">
            <v/>
          </cell>
        </row>
        <row r="5099">
          <cell r="A5099" t="str">
            <v>2SZ/WOSC4260</v>
          </cell>
        </row>
        <row r="5100">
          <cell r="A5100" t="str">
            <v>3SZ/WOSC4260</v>
          </cell>
        </row>
        <row r="5101">
          <cell r="A5101" t="str">
            <v>4SZ/WOSC4260</v>
          </cell>
        </row>
        <row r="5102">
          <cell r="A5102" t="str">
            <v>1SZ/WOSC4260B</v>
          </cell>
        </row>
        <row r="5103">
          <cell r="A5103" t="str">
            <v>2PZ/WOSC4260B</v>
          </cell>
          <cell r="B5103" t="str">
            <v/>
          </cell>
        </row>
        <row r="5104">
          <cell r="A5104" t="str">
            <v>2SZ/WOSC4260B</v>
          </cell>
        </row>
        <row r="5105">
          <cell r="A5105" t="str">
            <v>3SZ/WOSC4260B</v>
          </cell>
        </row>
        <row r="5106">
          <cell r="A5106" t="str">
            <v>4SZ/WOSC4260B</v>
          </cell>
        </row>
        <row r="5107">
          <cell r="A5107" t="str">
            <v>1SZ/WOSC4548</v>
          </cell>
        </row>
        <row r="5108">
          <cell r="A5108" t="str">
            <v>2PZ/WOSC4548</v>
          </cell>
          <cell r="B5108" t="str">
            <v/>
          </cell>
        </row>
        <row r="5109">
          <cell r="A5109" t="str">
            <v>2SZ/WOSC4548</v>
          </cell>
        </row>
        <row r="5110">
          <cell r="A5110" t="str">
            <v>3SZ/WOSC4548</v>
          </cell>
        </row>
        <row r="5111">
          <cell r="A5111" t="str">
            <v>4SZ/WOSC4548</v>
          </cell>
        </row>
        <row r="5112">
          <cell r="A5112" t="str">
            <v>1SZ/WOSC4548B</v>
          </cell>
        </row>
        <row r="5113">
          <cell r="A5113" t="str">
            <v>2PZ/WOSC4548B</v>
          </cell>
          <cell r="B5113" t="str">
            <v/>
          </cell>
        </row>
        <row r="5114">
          <cell r="A5114" t="str">
            <v>2SZ/WOSC4548B</v>
          </cell>
        </row>
        <row r="5115">
          <cell r="A5115" t="str">
            <v>3SZ/WOSC4548B</v>
          </cell>
        </row>
        <row r="5116">
          <cell r="A5116" t="str">
            <v>4SZ/WOSC4548B</v>
          </cell>
        </row>
        <row r="5117">
          <cell r="A5117" t="str">
            <v>1SZ/WOSC4554</v>
          </cell>
        </row>
        <row r="5118">
          <cell r="A5118" t="str">
            <v>2PZ/WOSC4554</v>
          </cell>
          <cell r="B5118" t="str">
            <v/>
          </cell>
        </row>
        <row r="5119">
          <cell r="A5119" t="str">
            <v>2SZ/WOSC4554</v>
          </cell>
        </row>
        <row r="5120">
          <cell r="A5120" t="str">
            <v>3SZ/WOSC4554</v>
          </cell>
        </row>
        <row r="5121">
          <cell r="A5121" t="str">
            <v>4SZ/WOSC4554</v>
          </cell>
        </row>
        <row r="5122">
          <cell r="A5122" t="str">
            <v>1SZ/WOSC4554B</v>
          </cell>
        </row>
        <row r="5123">
          <cell r="A5123" t="str">
            <v>2PZ/WOSC4554B</v>
          </cell>
          <cell r="B5123" t="str">
            <v/>
          </cell>
        </row>
        <row r="5124">
          <cell r="A5124" t="str">
            <v>2SZ/WOSC4554B</v>
          </cell>
        </row>
        <row r="5125">
          <cell r="A5125" t="str">
            <v>3SZ/WOSC4554B</v>
          </cell>
        </row>
        <row r="5126">
          <cell r="A5126" t="str">
            <v>4SZ/WOSC4554B</v>
          </cell>
        </row>
        <row r="5127">
          <cell r="A5127" t="str">
            <v>1SZ/WOSC4557</v>
          </cell>
        </row>
        <row r="5128">
          <cell r="A5128" t="str">
            <v>2PZ/WOSC4557</v>
          </cell>
          <cell r="B5128" t="str">
            <v/>
          </cell>
        </row>
        <row r="5129">
          <cell r="A5129" t="str">
            <v>2SZ/WOSC4557</v>
          </cell>
        </row>
        <row r="5130">
          <cell r="A5130" t="str">
            <v>3SZ/WOSC4557</v>
          </cell>
        </row>
        <row r="5131">
          <cell r="A5131" t="str">
            <v>4SZ/WOSC4557</v>
          </cell>
        </row>
        <row r="5132">
          <cell r="A5132" t="str">
            <v>1SZ/WOSC4557B</v>
          </cell>
        </row>
        <row r="5133">
          <cell r="A5133" t="str">
            <v>2PZ/WOSC4557B</v>
          </cell>
          <cell r="B5133" t="str">
            <v/>
          </cell>
        </row>
        <row r="5134">
          <cell r="A5134" t="str">
            <v>2SZ/WOSC4557B</v>
          </cell>
        </row>
        <row r="5135">
          <cell r="A5135" t="str">
            <v>3SZ/WOSC4557B</v>
          </cell>
        </row>
        <row r="5136">
          <cell r="A5136" t="str">
            <v>4SZ/WOSC4557B</v>
          </cell>
        </row>
        <row r="5137">
          <cell r="A5137" t="str">
            <v>1SZ/WOSC4560</v>
          </cell>
        </row>
        <row r="5138">
          <cell r="A5138" t="str">
            <v>2PZ/WOSC4560</v>
          </cell>
          <cell r="B5138" t="str">
            <v/>
          </cell>
        </row>
        <row r="5139">
          <cell r="A5139" t="str">
            <v>2SZ/WOSC4560</v>
          </cell>
        </row>
        <row r="5140">
          <cell r="A5140" t="str">
            <v>3SZ/WOSC4560</v>
          </cell>
        </row>
        <row r="5141">
          <cell r="A5141" t="str">
            <v>4SZ/WOSC4560</v>
          </cell>
        </row>
        <row r="5142">
          <cell r="A5142" t="str">
            <v>1SZ/WOSC4560B</v>
          </cell>
        </row>
        <row r="5143">
          <cell r="A5143" t="str">
            <v>2PZ/WOSC4560B</v>
          </cell>
          <cell r="B5143" t="str">
            <v/>
          </cell>
        </row>
        <row r="5144">
          <cell r="A5144" t="str">
            <v>2SZ/WOSC4560B</v>
          </cell>
        </row>
        <row r="5145">
          <cell r="A5145" t="str">
            <v>3SZ/WOSC4560B</v>
          </cell>
        </row>
        <row r="5146">
          <cell r="A5146" t="str">
            <v>4SZ/WOSC4560B</v>
          </cell>
        </row>
        <row r="5147">
          <cell r="A5147" t="str">
            <v>1SZ/WOSC4848</v>
          </cell>
        </row>
        <row r="5148">
          <cell r="A5148" t="str">
            <v>2PZ/WOSC4848</v>
          </cell>
          <cell r="B5148" t="str">
            <v/>
          </cell>
        </row>
        <row r="5149">
          <cell r="A5149" t="str">
            <v>2SZ/WOSC4848</v>
          </cell>
        </row>
        <row r="5150">
          <cell r="A5150" t="str">
            <v>3SZ/WOSC4848</v>
          </cell>
        </row>
        <row r="5151">
          <cell r="A5151" t="str">
            <v>4SZ/WOSC4848</v>
          </cell>
        </row>
        <row r="5152">
          <cell r="A5152" t="str">
            <v>1SZ/WOSC4848B</v>
          </cell>
        </row>
        <row r="5153">
          <cell r="A5153" t="str">
            <v>2PZ/WOSC4848B</v>
          </cell>
          <cell r="B5153" t="str">
            <v/>
          </cell>
        </row>
        <row r="5154">
          <cell r="A5154" t="str">
            <v>2SZ/WOSC4848B</v>
          </cell>
        </row>
        <row r="5155">
          <cell r="A5155" t="str">
            <v>3SZ/WOSC4848B</v>
          </cell>
        </row>
        <row r="5156">
          <cell r="A5156" t="str">
            <v>4SZ/WOSC4848B</v>
          </cell>
        </row>
        <row r="5157">
          <cell r="A5157" t="str">
            <v>1SZ/WOSC4854</v>
          </cell>
        </row>
        <row r="5158">
          <cell r="A5158" t="str">
            <v>2PZ/WOSC4854</v>
          </cell>
          <cell r="B5158" t="str">
            <v/>
          </cell>
        </row>
        <row r="5159">
          <cell r="A5159" t="str">
            <v>2SZ/WOSC4854</v>
          </cell>
        </row>
        <row r="5160">
          <cell r="A5160" t="str">
            <v>3SZ/WOSC4854</v>
          </cell>
        </row>
        <row r="5161">
          <cell r="A5161" t="str">
            <v>4SZ/WOSC4854</v>
          </cell>
        </row>
        <row r="5162">
          <cell r="A5162" t="str">
            <v>1SZ/WOSC4854B</v>
          </cell>
        </row>
        <row r="5163">
          <cell r="A5163" t="str">
            <v>2PZ/WOSC4854B</v>
          </cell>
          <cell r="B5163" t="str">
            <v/>
          </cell>
        </row>
        <row r="5164">
          <cell r="A5164" t="str">
            <v>2SZ/WOSC4854B</v>
          </cell>
        </row>
        <row r="5165">
          <cell r="A5165" t="str">
            <v>3SZ/WOSC4854B</v>
          </cell>
        </row>
        <row r="5166">
          <cell r="A5166" t="str">
            <v>4SZ/WOSC4854B</v>
          </cell>
        </row>
        <row r="5167">
          <cell r="A5167" t="str">
            <v>1SZ/WOSC4857</v>
          </cell>
        </row>
        <row r="5168">
          <cell r="A5168" t="str">
            <v>2PZ/WOSC4857</v>
          </cell>
          <cell r="B5168" t="str">
            <v/>
          </cell>
        </row>
        <row r="5169">
          <cell r="A5169" t="str">
            <v>2SZ/WOSC4857</v>
          </cell>
        </row>
        <row r="5170">
          <cell r="A5170" t="str">
            <v>3SZ/WOSC4857</v>
          </cell>
        </row>
        <row r="5171">
          <cell r="A5171" t="str">
            <v>4SZ/WOSC4857</v>
          </cell>
        </row>
        <row r="5172">
          <cell r="A5172" t="str">
            <v>1SZ/WOSC4857B</v>
          </cell>
        </row>
        <row r="5173">
          <cell r="A5173" t="str">
            <v>2PZ/WOSC4857B</v>
          </cell>
          <cell r="B5173" t="str">
            <v/>
          </cell>
        </row>
        <row r="5174">
          <cell r="A5174" t="str">
            <v>2SZ/WOSC4857B</v>
          </cell>
        </row>
        <row r="5175">
          <cell r="A5175" t="str">
            <v>3SZ/WOSC4857B</v>
          </cell>
        </row>
        <row r="5176">
          <cell r="A5176" t="str">
            <v>4SZ/WOSC4857B</v>
          </cell>
        </row>
        <row r="5177">
          <cell r="A5177" t="str">
            <v>1SZ/WOSC4860</v>
          </cell>
        </row>
        <row r="5178">
          <cell r="A5178" t="str">
            <v>2PZ/WOSC4860</v>
          </cell>
          <cell r="B5178" t="str">
            <v/>
          </cell>
        </row>
        <row r="5179">
          <cell r="A5179" t="str">
            <v>2SZ/WOSC4860</v>
          </cell>
        </row>
        <row r="5180">
          <cell r="A5180" t="str">
            <v>3SZ/WOSC4860</v>
          </cell>
        </row>
        <row r="5181">
          <cell r="A5181" t="str">
            <v>4SZ/WOSC4860</v>
          </cell>
        </row>
        <row r="5182">
          <cell r="A5182" t="str">
            <v>1SZ/WOSC4860B</v>
          </cell>
        </row>
        <row r="5183">
          <cell r="A5183" t="str">
            <v>2PZ/WOSC4860B</v>
          </cell>
          <cell r="B5183" t="str">
            <v/>
          </cell>
        </row>
        <row r="5184">
          <cell r="A5184" t="str">
            <v>2SZ/WOSC4860B</v>
          </cell>
        </row>
        <row r="5185">
          <cell r="A5185" t="str">
            <v>3SZ/WOSC4860B</v>
          </cell>
        </row>
        <row r="5186">
          <cell r="A5186" t="str">
            <v>4SZ/WOSC4860B</v>
          </cell>
        </row>
        <row r="5187">
          <cell r="A5187" t="str">
            <v>1SZ/WPR3018</v>
          </cell>
        </row>
        <row r="5188">
          <cell r="A5188" t="str">
            <v>2PZ/WPR3018</v>
          </cell>
          <cell r="B5188" t="str">
            <v/>
          </cell>
        </row>
        <row r="5189">
          <cell r="A5189" t="str">
            <v>2SZ/WPR3018</v>
          </cell>
        </row>
        <row r="5190">
          <cell r="A5190" t="str">
            <v>3SZ/WPR3018</v>
          </cell>
        </row>
        <row r="5191">
          <cell r="A5191" t="str">
            <v>4SZ/WPR3018</v>
          </cell>
        </row>
        <row r="5192">
          <cell r="A5192" t="str">
            <v>1SZ/WWOS1230</v>
          </cell>
        </row>
        <row r="5193">
          <cell r="A5193" t="str">
            <v>2PZ/WWOS1230</v>
          </cell>
          <cell r="B5193" t="str">
            <v/>
          </cell>
        </row>
        <row r="5194">
          <cell r="A5194" t="str">
            <v>2SZ/WWOS1230</v>
          </cell>
        </row>
        <row r="5195">
          <cell r="A5195" t="str">
            <v>3SZ/WWOS1230</v>
          </cell>
        </row>
        <row r="5196">
          <cell r="A5196" t="str">
            <v>4SZ/WWOS1230</v>
          </cell>
        </row>
        <row r="5197">
          <cell r="A5197" t="str">
            <v>1SZ/WWOS1236</v>
          </cell>
        </row>
        <row r="5198">
          <cell r="A5198" t="str">
            <v>2PZ/WWOS1236</v>
          </cell>
          <cell r="B5198" t="str">
            <v/>
          </cell>
        </row>
        <row r="5199">
          <cell r="A5199" t="str">
            <v>2SZ/WWOS1236</v>
          </cell>
        </row>
        <row r="5200">
          <cell r="A5200" t="str">
            <v>3SZ/WWOS1236</v>
          </cell>
        </row>
        <row r="5201">
          <cell r="A5201" t="str">
            <v>4SZ/WWOS1236</v>
          </cell>
        </row>
        <row r="5202">
          <cell r="A5202" t="str">
            <v>1SZ/WWOS1239</v>
          </cell>
        </row>
        <row r="5203">
          <cell r="A5203" t="str">
            <v>2PZ/WWOS1239</v>
          </cell>
          <cell r="B5203" t="str">
            <v/>
          </cell>
        </row>
        <row r="5204">
          <cell r="A5204" t="str">
            <v>2SZ/WWOS1239</v>
          </cell>
        </row>
        <row r="5205">
          <cell r="A5205" t="str">
            <v>3SZ/WWOS1239</v>
          </cell>
        </row>
        <row r="5206">
          <cell r="A5206" t="str">
            <v>4SZ/WWOS1239</v>
          </cell>
        </row>
        <row r="5207">
          <cell r="A5207" t="str">
            <v>1SZ/WWOS1242</v>
          </cell>
        </row>
        <row r="5208">
          <cell r="A5208" t="str">
            <v>2PZ/WWOS1242</v>
          </cell>
          <cell r="B5208" t="str">
            <v/>
          </cell>
        </row>
        <row r="5209">
          <cell r="A5209" t="str">
            <v>2SZ/WWOS1242</v>
          </cell>
        </row>
        <row r="5210">
          <cell r="A5210" t="str">
            <v>3SZ/WWOS1242</v>
          </cell>
        </row>
        <row r="5211">
          <cell r="A5211" t="str">
            <v>4SZ/WWOS1242</v>
          </cell>
        </row>
        <row r="5212">
          <cell r="A5212" t="str">
            <v>1SZ/WWOS3612</v>
          </cell>
        </row>
        <row r="5213">
          <cell r="A5213" t="str">
            <v>2PZ/WWOS3612</v>
          </cell>
          <cell r="B5213" t="str">
            <v/>
          </cell>
        </row>
        <row r="5214">
          <cell r="A5214" t="str">
            <v>2SZ/WWOS3612</v>
          </cell>
        </row>
        <row r="5215">
          <cell r="A5215" t="str">
            <v>3SZ/WWOS3612</v>
          </cell>
        </row>
        <row r="5216">
          <cell r="A5216" t="str">
            <v>4SZ/WWOS3612</v>
          </cell>
        </row>
        <row r="5217">
          <cell r="A5217" t="str">
            <v>1SZ/WWOS366</v>
          </cell>
        </row>
        <row r="5218">
          <cell r="A5218" t="str">
            <v>2PZ/WWOS366</v>
          </cell>
          <cell r="B5218" t="str">
            <v/>
          </cell>
        </row>
        <row r="5219">
          <cell r="A5219" t="str">
            <v>2SZ/WWOS366</v>
          </cell>
        </row>
        <row r="5220">
          <cell r="A5220" t="str">
            <v>3SZ/WWOS366</v>
          </cell>
        </row>
        <row r="5221">
          <cell r="A5221" t="str">
            <v>4SZ/WWOS366</v>
          </cell>
        </row>
        <row r="5222">
          <cell r="A5222" t="str">
            <v>1SZ/WWOS369</v>
          </cell>
        </row>
        <row r="5223">
          <cell r="A5223" t="str">
            <v>2PZ/WWOS369</v>
          </cell>
          <cell r="B5223" t="str">
            <v/>
          </cell>
        </row>
        <row r="5224">
          <cell r="A5224" t="str">
            <v>2SZ/WWOS369</v>
          </cell>
        </row>
        <row r="5225">
          <cell r="A5225" t="str">
            <v>3SZ/WWOS369</v>
          </cell>
        </row>
        <row r="5226">
          <cell r="A5226" t="str">
            <v>4SZ/WWOS369</v>
          </cell>
        </row>
        <row r="5227">
          <cell r="A5227" t="str">
            <v>1SZ/WWOS630</v>
          </cell>
        </row>
        <row r="5228">
          <cell r="A5228" t="str">
            <v>2PZ/WWOS630</v>
          </cell>
          <cell r="B5228" t="str">
            <v/>
          </cell>
        </row>
        <row r="5229">
          <cell r="A5229" t="str">
            <v>2SZ/WWOS630</v>
          </cell>
        </row>
        <row r="5230">
          <cell r="A5230" t="str">
            <v>3SZ/WWOS630</v>
          </cell>
        </row>
        <row r="5231">
          <cell r="A5231" t="str">
            <v>4SZ/WWOS630</v>
          </cell>
        </row>
        <row r="5232">
          <cell r="A5232" t="str">
            <v>1SZ/WWOS636</v>
          </cell>
        </row>
        <row r="5233">
          <cell r="A5233" t="str">
            <v>2PZ/WWOS636</v>
          </cell>
          <cell r="B5233" t="str">
            <v/>
          </cell>
        </row>
        <row r="5234">
          <cell r="A5234" t="str">
            <v>2SZ/WWOS636</v>
          </cell>
        </row>
        <row r="5235">
          <cell r="A5235" t="str">
            <v>3SZ/WWOS636</v>
          </cell>
        </row>
        <row r="5236">
          <cell r="A5236" t="str">
            <v>4SZ/WWOS636</v>
          </cell>
        </row>
        <row r="5237">
          <cell r="A5237" t="str">
            <v>1SZ/WWOS639</v>
          </cell>
        </row>
        <row r="5238">
          <cell r="A5238" t="str">
            <v>2PZ/WWOS639</v>
          </cell>
          <cell r="B5238" t="str">
            <v/>
          </cell>
        </row>
        <row r="5239">
          <cell r="A5239" t="str">
            <v>2SZ/WWOS639</v>
          </cell>
        </row>
        <row r="5240">
          <cell r="A5240" t="str">
            <v>3SZ/WWOS639</v>
          </cell>
        </row>
        <row r="5241">
          <cell r="A5241" t="str">
            <v>4SZ/WWOS639</v>
          </cell>
        </row>
        <row r="5242">
          <cell r="A5242" t="str">
            <v>1SZ/WWOS642</v>
          </cell>
        </row>
        <row r="5243">
          <cell r="A5243" t="str">
            <v>2PZ/WWOS642</v>
          </cell>
          <cell r="B5243" t="str">
            <v/>
          </cell>
        </row>
        <row r="5244">
          <cell r="A5244" t="str">
            <v>2SZ/WWOS642</v>
          </cell>
        </row>
        <row r="5245">
          <cell r="A5245" t="str">
            <v>3SZ/WWOS642</v>
          </cell>
        </row>
        <row r="5246">
          <cell r="A5246" t="str">
            <v>4SZ/WWOS642</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s"/>
      <sheetName val="CF Calcs"/>
      <sheetName val="suglist"/>
      <sheetName val="Signature"/>
      <sheetName val="New item for New 4-20"/>
      <sheetName val="Index"/>
      <sheetName val="Key"/>
      <sheetName val="sheet2"/>
      <sheetName val="Oven Opening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4.vml"/><Relationship Id="rId7"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9.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3.vml"/><Relationship Id="rId9"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194"/>
  <sheetViews>
    <sheetView workbookViewId="0">
      <pane xSplit="1" ySplit="2" topLeftCell="B287" activePane="bottomRight" state="frozen"/>
      <selection pane="topRight" activeCell="B1" sqref="B1"/>
      <selection pane="bottomLeft" activeCell="A3" sqref="A3"/>
      <selection pane="bottomRight" activeCell="A308" sqref="A308:XFD308"/>
    </sheetView>
    <sheetView workbookViewId="1"/>
  </sheetViews>
  <sheetFormatPr defaultRowHeight="12.6"/>
  <cols>
    <col min="1" max="1" width="21.109375" bestFit="1" customWidth="1"/>
  </cols>
  <sheetData>
    <row r="1" spans="1:6">
      <c r="A1" t="s">
        <v>3870</v>
      </c>
      <c r="B1" t="s">
        <v>3865</v>
      </c>
      <c r="C1" t="s">
        <v>3866</v>
      </c>
      <c r="D1" t="s">
        <v>3867</v>
      </c>
      <c r="E1" t="s">
        <v>3868</v>
      </c>
      <c r="F1" s="61" t="s">
        <v>3869</v>
      </c>
    </row>
    <row r="2" spans="1:6">
      <c r="A2" t="s">
        <v>1278</v>
      </c>
      <c r="B2">
        <v>48</v>
      </c>
      <c r="C2">
        <v>96</v>
      </c>
      <c r="D2">
        <v>0.5</v>
      </c>
      <c r="E2">
        <f>B2*C2*D2</f>
        <v>2304</v>
      </c>
      <c r="F2" s="94">
        <f>ROUNDUP(E2/1728,1)</f>
        <v>1.4000000000000001</v>
      </c>
    </row>
    <row r="3" spans="1:6">
      <c r="A3" t="s">
        <v>2016</v>
      </c>
      <c r="B3">
        <v>0</v>
      </c>
      <c r="C3">
        <v>0</v>
      </c>
      <c r="D3">
        <v>0</v>
      </c>
      <c r="E3">
        <v>0</v>
      </c>
      <c r="F3">
        <v>0</v>
      </c>
    </row>
    <row r="4" spans="1:6">
      <c r="A4" t="s">
        <v>2015</v>
      </c>
      <c r="B4">
        <v>0</v>
      </c>
      <c r="C4">
        <v>0</v>
      </c>
      <c r="D4">
        <v>0</v>
      </c>
      <c r="E4">
        <v>0</v>
      </c>
      <c r="F4">
        <v>0</v>
      </c>
    </row>
    <row r="5" spans="1:6">
      <c r="A5" t="s">
        <v>2020</v>
      </c>
      <c r="B5">
        <v>0</v>
      </c>
      <c r="C5">
        <v>0</v>
      </c>
      <c r="D5">
        <v>0</v>
      </c>
      <c r="E5">
        <v>0</v>
      </c>
      <c r="F5">
        <v>0</v>
      </c>
    </row>
    <row r="6" spans="1:6">
      <c r="A6" t="s">
        <v>2019</v>
      </c>
      <c r="B6">
        <v>0</v>
      </c>
      <c r="C6">
        <v>0</v>
      </c>
      <c r="D6">
        <v>0</v>
      </c>
      <c r="E6">
        <v>0</v>
      </c>
      <c r="F6">
        <v>0</v>
      </c>
    </row>
    <row r="7" spans="1:6">
      <c r="A7" t="s">
        <v>2022</v>
      </c>
      <c r="B7">
        <v>0</v>
      </c>
      <c r="C7">
        <v>0</v>
      </c>
      <c r="D7">
        <v>0</v>
      </c>
      <c r="E7">
        <v>0</v>
      </c>
      <c r="F7">
        <v>0</v>
      </c>
    </row>
    <row r="8" spans="1:6">
      <c r="A8" t="s">
        <v>2021</v>
      </c>
      <c r="B8">
        <v>0</v>
      </c>
      <c r="C8">
        <v>0</v>
      </c>
      <c r="D8">
        <v>0</v>
      </c>
      <c r="E8">
        <v>0</v>
      </c>
      <c r="F8">
        <v>0</v>
      </c>
    </row>
    <row r="9" spans="1:6">
      <c r="A9" t="s">
        <v>2018</v>
      </c>
      <c r="B9">
        <v>0</v>
      </c>
      <c r="C9">
        <v>0</v>
      </c>
      <c r="D9">
        <v>0</v>
      </c>
      <c r="E9">
        <v>0</v>
      </c>
      <c r="F9">
        <v>0</v>
      </c>
    </row>
    <row r="10" spans="1:6">
      <c r="A10" t="s">
        <v>2017</v>
      </c>
      <c r="B10">
        <v>0</v>
      </c>
      <c r="C10">
        <v>0</v>
      </c>
      <c r="D10">
        <v>0</v>
      </c>
      <c r="E10">
        <v>0</v>
      </c>
      <c r="F10">
        <v>0</v>
      </c>
    </row>
    <row r="11" spans="1:6">
      <c r="A11" t="s">
        <v>422</v>
      </c>
      <c r="B11">
        <v>48</v>
      </c>
      <c r="C11">
        <v>96</v>
      </c>
      <c r="D11">
        <v>0.25</v>
      </c>
      <c r="E11">
        <v>1152</v>
      </c>
      <c r="F11">
        <v>0.7</v>
      </c>
    </row>
    <row r="12" spans="1:6">
      <c r="A12" t="s">
        <v>4119</v>
      </c>
      <c r="B12">
        <v>96</v>
      </c>
      <c r="C12">
        <v>48</v>
      </c>
      <c r="D12">
        <v>0.25</v>
      </c>
      <c r="E12">
        <v>1152</v>
      </c>
      <c r="F12">
        <v>0.7</v>
      </c>
    </row>
    <row r="13" spans="1:6">
      <c r="A13" t="s">
        <v>4895</v>
      </c>
      <c r="B13">
        <v>0</v>
      </c>
      <c r="C13">
        <v>0</v>
      </c>
      <c r="D13">
        <v>0</v>
      </c>
      <c r="E13">
        <v>0</v>
      </c>
      <c r="F13">
        <v>0</v>
      </c>
    </row>
    <row r="14" spans="1:6">
      <c r="A14" t="s">
        <v>4896</v>
      </c>
      <c r="B14">
        <v>0</v>
      </c>
      <c r="C14">
        <v>0</v>
      </c>
      <c r="D14">
        <v>0</v>
      </c>
      <c r="E14">
        <v>0</v>
      </c>
      <c r="F14">
        <v>0</v>
      </c>
    </row>
    <row r="15" spans="1:6">
      <c r="A15" t="s">
        <v>4897</v>
      </c>
      <c r="B15">
        <v>0</v>
      </c>
      <c r="C15">
        <v>0</v>
      </c>
      <c r="D15">
        <v>0</v>
      </c>
      <c r="E15">
        <v>0</v>
      </c>
      <c r="F15">
        <v>0</v>
      </c>
    </row>
    <row r="16" spans="1:6">
      <c r="A16" t="s">
        <v>4898</v>
      </c>
      <c r="B16">
        <v>0</v>
      </c>
      <c r="C16">
        <v>0</v>
      </c>
      <c r="D16">
        <v>0</v>
      </c>
      <c r="E16">
        <v>0</v>
      </c>
      <c r="F16">
        <v>0</v>
      </c>
    </row>
    <row r="17" spans="1:6">
      <c r="A17" t="s">
        <v>3871</v>
      </c>
      <c r="B17">
        <v>1.5</v>
      </c>
      <c r="C17">
        <v>0.75</v>
      </c>
      <c r="D17">
        <v>30</v>
      </c>
      <c r="E17">
        <v>33.75</v>
      </c>
      <c r="F17">
        <v>0.1</v>
      </c>
    </row>
    <row r="18" spans="1:6">
      <c r="A18" t="s">
        <v>3872</v>
      </c>
      <c r="B18">
        <v>1.5</v>
      </c>
      <c r="C18">
        <v>0.75</v>
      </c>
      <c r="D18">
        <v>42</v>
      </c>
      <c r="E18">
        <v>47.25</v>
      </c>
      <c r="F18">
        <v>0.1</v>
      </c>
    </row>
    <row r="19" spans="1:6">
      <c r="A19" t="s">
        <v>1118</v>
      </c>
      <c r="B19">
        <v>48</v>
      </c>
      <c r="C19">
        <v>96</v>
      </c>
      <c r="D19">
        <v>0.75</v>
      </c>
      <c r="E19">
        <v>3456</v>
      </c>
      <c r="F19">
        <v>2</v>
      </c>
    </row>
    <row r="20" spans="1:6">
      <c r="A20" t="s">
        <v>1610</v>
      </c>
      <c r="B20">
        <v>12</v>
      </c>
      <c r="C20">
        <v>12</v>
      </c>
      <c r="D20">
        <v>0.75</v>
      </c>
      <c r="E20">
        <v>108</v>
      </c>
      <c r="F20">
        <v>0.1</v>
      </c>
    </row>
    <row r="21" spans="1:6">
      <c r="A21" t="s">
        <v>2008</v>
      </c>
      <c r="B21">
        <v>0</v>
      </c>
      <c r="C21">
        <v>0</v>
      </c>
      <c r="D21">
        <v>0</v>
      </c>
      <c r="E21">
        <v>0</v>
      </c>
      <c r="F21">
        <v>0</v>
      </c>
    </row>
    <row r="22" spans="1:6">
      <c r="A22" t="s">
        <v>2007</v>
      </c>
      <c r="B22">
        <v>0</v>
      </c>
      <c r="C22">
        <v>0</v>
      </c>
      <c r="D22">
        <v>0</v>
      </c>
      <c r="E22">
        <v>0</v>
      </c>
      <c r="F22">
        <v>0</v>
      </c>
    </row>
    <row r="23" spans="1:6">
      <c r="A23" t="s">
        <v>2012</v>
      </c>
      <c r="B23">
        <v>0</v>
      </c>
      <c r="C23">
        <v>0</v>
      </c>
      <c r="D23">
        <v>0</v>
      </c>
      <c r="E23">
        <v>0</v>
      </c>
      <c r="F23">
        <v>0</v>
      </c>
    </row>
    <row r="24" spans="1:6">
      <c r="A24" t="s">
        <v>2011</v>
      </c>
      <c r="B24">
        <v>0</v>
      </c>
      <c r="C24">
        <v>0</v>
      </c>
      <c r="D24">
        <v>0</v>
      </c>
      <c r="E24">
        <v>0</v>
      </c>
      <c r="F24">
        <v>0</v>
      </c>
    </row>
    <row r="25" spans="1:6">
      <c r="A25" t="s">
        <v>2014</v>
      </c>
      <c r="B25">
        <v>0</v>
      </c>
      <c r="C25">
        <v>0</v>
      </c>
      <c r="D25">
        <v>0</v>
      </c>
      <c r="E25">
        <v>0</v>
      </c>
      <c r="F25">
        <v>0</v>
      </c>
    </row>
    <row r="26" spans="1:6">
      <c r="A26" t="s">
        <v>2013</v>
      </c>
      <c r="B26">
        <v>0</v>
      </c>
      <c r="C26">
        <v>0</v>
      </c>
      <c r="D26">
        <v>0</v>
      </c>
      <c r="E26">
        <v>0</v>
      </c>
      <c r="F26">
        <v>0</v>
      </c>
    </row>
    <row r="27" spans="1:6">
      <c r="A27" t="s">
        <v>2010</v>
      </c>
      <c r="B27">
        <v>0</v>
      </c>
      <c r="C27">
        <v>0</v>
      </c>
      <c r="D27">
        <v>0</v>
      </c>
      <c r="E27">
        <v>0</v>
      </c>
      <c r="F27">
        <v>0</v>
      </c>
    </row>
    <row r="28" spans="1:6">
      <c r="A28" t="s">
        <v>2009</v>
      </c>
      <c r="B28">
        <v>0</v>
      </c>
      <c r="C28">
        <v>0</v>
      </c>
      <c r="D28">
        <v>0</v>
      </c>
      <c r="E28">
        <v>0</v>
      </c>
      <c r="F28">
        <v>0</v>
      </c>
    </row>
    <row r="29" spans="1:6">
      <c r="A29" t="s">
        <v>712</v>
      </c>
      <c r="B29">
        <v>4.25</v>
      </c>
      <c r="C29">
        <v>0.375</v>
      </c>
      <c r="D29">
        <v>96</v>
      </c>
      <c r="E29">
        <v>153</v>
      </c>
      <c r="F29">
        <v>0.1</v>
      </c>
    </row>
    <row r="30" spans="1:6">
      <c r="A30" t="s">
        <v>3873</v>
      </c>
      <c r="B30">
        <v>9</v>
      </c>
      <c r="C30">
        <v>3</v>
      </c>
      <c r="D30">
        <v>30.5</v>
      </c>
      <c r="E30">
        <v>823.5</v>
      </c>
      <c r="F30">
        <v>0.5</v>
      </c>
    </row>
    <row r="31" spans="1:6">
      <c r="A31" t="s">
        <v>3874</v>
      </c>
      <c r="B31">
        <v>9</v>
      </c>
      <c r="C31">
        <v>3</v>
      </c>
      <c r="D31">
        <v>30.5</v>
      </c>
      <c r="E31">
        <v>823.5</v>
      </c>
      <c r="F31">
        <v>0.5</v>
      </c>
    </row>
    <row r="32" spans="1:6">
      <c r="A32" t="s">
        <v>1204</v>
      </c>
      <c r="B32">
        <v>3</v>
      </c>
      <c r="C32">
        <v>0.75</v>
      </c>
      <c r="D32">
        <v>30.5</v>
      </c>
      <c r="E32">
        <v>68.625</v>
      </c>
      <c r="F32">
        <v>0.1</v>
      </c>
    </row>
    <row r="33" spans="1:6">
      <c r="A33" t="s">
        <v>3875</v>
      </c>
      <c r="B33">
        <v>3</v>
      </c>
      <c r="C33">
        <v>0.75</v>
      </c>
      <c r="D33">
        <v>30.5</v>
      </c>
      <c r="E33">
        <v>68.625</v>
      </c>
      <c r="F33">
        <v>0.1</v>
      </c>
    </row>
    <row r="34" spans="1:6">
      <c r="A34" t="s">
        <v>396</v>
      </c>
      <c r="B34">
        <v>24</v>
      </c>
      <c r="C34">
        <v>24</v>
      </c>
      <c r="D34">
        <v>34.5</v>
      </c>
      <c r="E34">
        <v>19872</v>
      </c>
      <c r="F34">
        <v>11.5</v>
      </c>
    </row>
    <row r="35" spans="1:6">
      <c r="A35" t="s">
        <v>1352</v>
      </c>
      <c r="B35">
        <v>0</v>
      </c>
      <c r="C35">
        <v>0</v>
      </c>
      <c r="D35">
        <v>0</v>
      </c>
      <c r="E35">
        <v>0</v>
      </c>
      <c r="F35">
        <v>0</v>
      </c>
    </row>
    <row r="36" spans="1:6">
      <c r="A36" t="s">
        <v>1353</v>
      </c>
      <c r="B36">
        <v>0</v>
      </c>
      <c r="C36">
        <v>0</v>
      </c>
      <c r="D36">
        <v>0</v>
      </c>
      <c r="E36">
        <v>0</v>
      </c>
      <c r="F36">
        <v>0</v>
      </c>
    </row>
    <row r="37" spans="1:6">
      <c r="A37" t="s">
        <v>1354</v>
      </c>
      <c r="B37">
        <v>0</v>
      </c>
      <c r="C37">
        <v>0</v>
      </c>
      <c r="D37">
        <v>0</v>
      </c>
      <c r="E37">
        <v>0</v>
      </c>
      <c r="F37">
        <v>0</v>
      </c>
    </row>
    <row r="38" spans="1:6">
      <c r="A38" t="s">
        <v>2233</v>
      </c>
      <c r="B38">
        <v>0</v>
      </c>
      <c r="C38">
        <v>0</v>
      </c>
      <c r="D38">
        <v>0</v>
      </c>
      <c r="E38">
        <v>0</v>
      </c>
      <c r="F38">
        <v>0</v>
      </c>
    </row>
    <row r="39" spans="1:6">
      <c r="A39" t="s">
        <v>1355</v>
      </c>
      <c r="B39">
        <v>0</v>
      </c>
      <c r="C39">
        <v>0</v>
      </c>
      <c r="D39">
        <v>0</v>
      </c>
      <c r="E39">
        <v>0</v>
      </c>
      <c r="F39">
        <v>0</v>
      </c>
    </row>
    <row r="40" spans="1:6">
      <c r="A40" t="s">
        <v>1356</v>
      </c>
      <c r="B40">
        <v>0</v>
      </c>
      <c r="C40">
        <v>0</v>
      </c>
      <c r="D40">
        <v>0</v>
      </c>
      <c r="E40">
        <v>0</v>
      </c>
      <c r="F40">
        <v>0</v>
      </c>
    </row>
    <row r="41" spans="1:6">
      <c r="A41" t="s">
        <v>1357</v>
      </c>
      <c r="B41">
        <v>0</v>
      </c>
      <c r="C41">
        <v>0</v>
      </c>
      <c r="D41">
        <v>0</v>
      </c>
      <c r="E41">
        <v>0</v>
      </c>
      <c r="F41">
        <v>0</v>
      </c>
    </row>
    <row r="42" spans="1:6">
      <c r="A42" t="s">
        <v>1358</v>
      </c>
      <c r="B42">
        <v>0</v>
      </c>
      <c r="C42">
        <v>0</v>
      </c>
      <c r="D42">
        <v>0</v>
      </c>
      <c r="E42">
        <v>0</v>
      </c>
      <c r="F42">
        <v>0</v>
      </c>
    </row>
    <row r="43" spans="1:6">
      <c r="A43" t="s">
        <v>1359</v>
      </c>
      <c r="B43">
        <v>0</v>
      </c>
      <c r="C43">
        <v>0</v>
      </c>
      <c r="D43">
        <v>0</v>
      </c>
      <c r="E43">
        <v>0</v>
      </c>
      <c r="F43">
        <v>0</v>
      </c>
    </row>
    <row r="44" spans="1:6">
      <c r="A44" s="82" t="s">
        <v>1764</v>
      </c>
      <c r="B44">
        <v>0</v>
      </c>
      <c r="C44">
        <v>0</v>
      </c>
      <c r="D44">
        <v>0</v>
      </c>
      <c r="E44">
        <v>0</v>
      </c>
      <c r="F44">
        <v>0</v>
      </c>
    </row>
    <row r="45" spans="1:6">
      <c r="A45" t="s">
        <v>4121</v>
      </c>
      <c r="B45">
        <v>0</v>
      </c>
      <c r="C45">
        <v>0</v>
      </c>
      <c r="D45">
        <v>0</v>
      </c>
      <c r="E45">
        <v>0</v>
      </c>
      <c r="F45">
        <v>0</v>
      </c>
    </row>
    <row r="46" spans="1:6">
      <c r="A46" t="s">
        <v>423</v>
      </c>
      <c r="B46">
        <v>8.5</v>
      </c>
      <c r="C46">
        <v>5.25</v>
      </c>
      <c r="D46">
        <v>0.75</v>
      </c>
      <c r="E46">
        <v>33.46875</v>
      </c>
      <c r="F46">
        <v>0.1</v>
      </c>
    </row>
    <row r="47" spans="1:6">
      <c r="A47" t="s">
        <v>3876</v>
      </c>
      <c r="B47">
        <v>3</v>
      </c>
      <c r="C47">
        <v>22</v>
      </c>
      <c r="D47">
        <v>20</v>
      </c>
      <c r="E47">
        <v>1320</v>
      </c>
      <c r="F47">
        <v>0.79999999999999993</v>
      </c>
    </row>
    <row r="48" spans="1:6">
      <c r="A48" t="s">
        <v>3877</v>
      </c>
      <c r="B48">
        <v>119</v>
      </c>
      <c r="C48">
        <v>17.625</v>
      </c>
      <c r="D48">
        <v>1.75</v>
      </c>
      <c r="E48">
        <v>3670.40625</v>
      </c>
      <c r="F48">
        <v>2.2000000000000002</v>
      </c>
    </row>
    <row r="49" spans="1:6">
      <c r="A49" t="s">
        <v>3878</v>
      </c>
      <c r="B49">
        <v>119</v>
      </c>
      <c r="C49">
        <v>17.625</v>
      </c>
      <c r="D49">
        <v>1.75</v>
      </c>
      <c r="E49">
        <v>3670.40625</v>
      </c>
      <c r="F49">
        <v>2.2000000000000002</v>
      </c>
    </row>
    <row r="50" spans="1:6">
      <c r="A50" t="s">
        <v>3879</v>
      </c>
      <c r="B50">
        <v>119</v>
      </c>
      <c r="C50">
        <v>17.625</v>
      </c>
      <c r="D50">
        <v>1.75</v>
      </c>
      <c r="E50">
        <v>3670.40625</v>
      </c>
      <c r="F50">
        <v>2.2000000000000002</v>
      </c>
    </row>
    <row r="51" spans="1:6">
      <c r="A51" t="s">
        <v>3880</v>
      </c>
      <c r="B51">
        <v>119</v>
      </c>
      <c r="C51">
        <v>20.5</v>
      </c>
      <c r="D51">
        <v>1.75</v>
      </c>
      <c r="E51">
        <v>4269.125</v>
      </c>
      <c r="F51">
        <v>2.5</v>
      </c>
    </row>
    <row r="52" spans="1:6">
      <c r="A52" t="s">
        <v>3881</v>
      </c>
      <c r="B52">
        <v>119</v>
      </c>
      <c r="C52">
        <v>17.625</v>
      </c>
      <c r="D52">
        <v>1.75</v>
      </c>
      <c r="E52">
        <v>3670.40625</v>
      </c>
      <c r="F52">
        <v>2.2000000000000002</v>
      </c>
    </row>
    <row r="53" spans="1:6">
      <c r="A53" t="s">
        <v>3882</v>
      </c>
      <c r="B53">
        <v>83.75</v>
      </c>
      <c r="C53">
        <v>17.625</v>
      </c>
      <c r="D53">
        <v>1.75</v>
      </c>
      <c r="E53">
        <v>2583.1640625</v>
      </c>
      <c r="F53">
        <v>1.5</v>
      </c>
    </row>
    <row r="54" spans="1:6">
      <c r="A54" t="s">
        <v>2371</v>
      </c>
      <c r="B54">
        <v>12</v>
      </c>
      <c r="C54">
        <v>25</v>
      </c>
      <c r="D54">
        <v>34.5</v>
      </c>
      <c r="E54">
        <v>10350</v>
      </c>
      <c r="F54">
        <v>6</v>
      </c>
    </row>
    <row r="55" spans="1:6">
      <c r="A55" t="s">
        <v>3244</v>
      </c>
      <c r="B55">
        <v>12</v>
      </c>
      <c r="C55">
        <v>25</v>
      </c>
      <c r="D55">
        <v>34.5</v>
      </c>
      <c r="E55">
        <v>10350</v>
      </c>
      <c r="F55">
        <v>6</v>
      </c>
    </row>
    <row r="56" spans="1:6">
      <c r="A56" t="s">
        <v>2380</v>
      </c>
      <c r="B56">
        <v>12</v>
      </c>
      <c r="C56">
        <v>25</v>
      </c>
      <c r="D56">
        <v>34.5</v>
      </c>
      <c r="E56">
        <v>10350</v>
      </c>
      <c r="F56">
        <v>6</v>
      </c>
    </row>
    <row r="57" spans="1:6">
      <c r="A57" t="s">
        <v>5586</v>
      </c>
      <c r="B57">
        <v>12</v>
      </c>
      <c r="C57">
        <v>25</v>
      </c>
      <c r="D57">
        <v>34.5</v>
      </c>
      <c r="E57">
        <v>10350</v>
      </c>
      <c r="F57">
        <v>6</v>
      </c>
    </row>
    <row r="58" spans="1:6">
      <c r="A58" t="s">
        <v>4618</v>
      </c>
      <c r="B58">
        <v>12</v>
      </c>
      <c r="C58">
        <v>25</v>
      </c>
      <c r="D58">
        <v>34.5</v>
      </c>
      <c r="E58">
        <v>10350</v>
      </c>
      <c r="F58" s="94">
        <v>6</v>
      </c>
    </row>
    <row r="59" spans="1:6">
      <c r="A59" t="s">
        <v>0</v>
      </c>
      <c r="B59">
        <v>12</v>
      </c>
      <c r="C59">
        <v>25</v>
      </c>
      <c r="D59">
        <v>34.5</v>
      </c>
      <c r="E59">
        <v>10350</v>
      </c>
      <c r="F59">
        <v>6</v>
      </c>
    </row>
    <row r="60" spans="1:6">
      <c r="A60" t="s">
        <v>3245</v>
      </c>
      <c r="B60">
        <v>12</v>
      </c>
      <c r="C60">
        <v>25</v>
      </c>
      <c r="D60">
        <v>34.5</v>
      </c>
      <c r="E60">
        <v>10350</v>
      </c>
      <c r="F60">
        <v>6</v>
      </c>
    </row>
    <row r="61" spans="1:6">
      <c r="A61" t="s">
        <v>3883</v>
      </c>
      <c r="B61">
        <v>15</v>
      </c>
      <c r="C61">
        <v>25</v>
      </c>
      <c r="D61">
        <v>16</v>
      </c>
      <c r="E61">
        <v>6000</v>
      </c>
      <c r="F61">
        <v>3.5</v>
      </c>
    </row>
    <row r="62" spans="1:6">
      <c r="A62" t="s">
        <v>3884</v>
      </c>
      <c r="B62">
        <v>15</v>
      </c>
      <c r="C62">
        <v>25</v>
      </c>
      <c r="D62">
        <v>16</v>
      </c>
      <c r="E62">
        <v>6000</v>
      </c>
      <c r="F62">
        <v>3.5</v>
      </c>
    </row>
    <row r="63" spans="1:6">
      <c r="A63" t="s">
        <v>2372</v>
      </c>
      <c r="B63">
        <v>15</v>
      </c>
      <c r="C63">
        <v>25</v>
      </c>
      <c r="D63">
        <v>34.5</v>
      </c>
      <c r="E63">
        <v>12937.5</v>
      </c>
      <c r="F63">
        <v>7.5</v>
      </c>
    </row>
    <row r="64" spans="1:6">
      <c r="A64" t="s">
        <v>3246</v>
      </c>
      <c r="B64">
        <v>15</v>
      </c>
      <c r="C64">
        <v>25</v>
      </c>
      <c r="D64">
        <v>34.5</v>
      </c>
      <c r="E64">
        <v>12937.5</v>
      </c>
      <c r="F64">
        <v>7.5</v>
      </c>
    </row>
    <row r="65" spans="1:6">
      <c r="A65" t="s">
        <v>1</v>
      </c>
      <c r="B65">
        <v>15</v>
      </c>
      <c r="C65">
        <v>25</v>
      </c>
      <c r="D65">
        <v>34.5</v>
      </c>
      <c r="E65">
        <v>12937.5</v>
      </c>
      <c r="F65">
        <v>7.5</v>
      </c>
    </row>
    <row r="66" spans="1:6">
      <c r="A66" t="s">
        <v>3247</v>
      </c>
      <c r="B66">
        <v>15</v>
      </c>
      <c r="C66">
        <v>25</v>
      </c>
      <c r="D66">
        <v>34.5</v>
      </c>
      <c r="E66">
        <v>12937.5</v>
      </c>
      <c r="F66">
        <v>7.5</v>
      </c>
    </row>
    <row r="67" spans="1:6">
      <c r="A67" t="s">
        <v>4619</v>
      </c>
      <c r="B67">
        <v>15</v>
      </c>
      <c r="C67">
        <v>25</v>
      </c>
      <c r="D67">
        <v>34.5</v>
      </c>
      <c r="E67">
        <v>12937.5</v>
      </c>
      <c r="F67" s="94">
        <v>7.5</v>
      </c>
    </row>
    <row r="68" spans="1:6">
      <c r="A68" t="s">
        <v>768</v>
      </c>
      <c r="B68">
        <v>15</v>
      </c>
      <c r="C68">
        <v>25</v>
      </c>
      <c r="D68">
        <v>34.5</v>
      </c>
      <c r="E68">
        <v>12937.5</v>
      </c>
      <c r="F68">
        <v>7.5</v>
      </c>
    </row>
    <row r="69" spans="1:6">
      <c r="A69" t="s">
        <v>4456</v>
      </c>
      <c r="B69">
        <v>15</v>
      </c>
      <c r="C69">
        <v>25</v>
      </c>
      <c r="D69">
        <v>34.5</v>
      </c>
      <c r="E69">
        <v>12937.5</v>
      </c>
      <c r="F69">
        <v>7.5</v>
      </c>
    </row>
    <row r="70" spans="1:6">
      <c r="A70" t="s">
        <v>2</v>
      </c>
      <c r="B70">
        <v>18</v>
      </c>
      <c r="C70">
        <v>25</v>
      </c>
      <c r="D70">
        <v>34.5</v>
      </c>
      <c r="E70">
        <v>15525</v>
      </c>
      <c r="F70">
        <v>9</v>
      </c>
    </row>
    <row r="71" spans="1:6">
      <c r="A71" t="s">
        <v>3248</v>
      </c>
      <c r="B71">
        <v>18</v>
      </c>
      <c r="C71">
        <v>25</v>
      </c>
      <c r="D71">
        <v>34.5</v>
      </c>
      <c r="E71">
        <v>15525</v>
      </c>
      <c r="F71">
        <v>9</v>
      </c>
    </row>
    <row r="72" spans="1:6">
      <c r="A72" t="s">
        <v>3</v>
      </c>
      <c r="B72">
        <v>18</v>
      </c>
      <c r="C72">
        <v>25</v>
      </c>
      <c r="D72">
        <v>34.5</v>
      </c>
      <c r="E72">
        <v>15525</v>
      </c>
      <c r="F72">
        <v>9</v>
      </c>
    </row>
    <row r="73" spans="1:6">
      <c r="A73" t="s">
        <v>1951</v>
      </c>
      <c r="B73">
        <v>18</v>
      </c>
      <c r="C73">
        <v>25</v>
      </c>
      <c r="D73">
        <v>34.5</v>
      </c>
      <c r="E73">
        <v>15525</v>
      </c>
      <c r="F73">
        <v>9</v>
      </c>
    </row>
    <row r="74" spans="1:6">
      <c r="A74" t="s">
        <v>3250</v>
      </c>
      <c r="B74">
        <v>18</v>
      </c>
      <c r="C74">
        <v>25</v>
      </c>
      <c r="D74">
        <v>34.5</v>
      </c>
      <c r="E74">
        <v>15525</v>
      </c>
      <c r="F74">
        <v>9</v>
      </c>
    </row>
    <row r="75" spans="1:6">
      <c r="A75" t="s">
        <v>3249</v>
      </c>
      <c r="B75">
        <v>18</v>
      </c>
      <c r="C75">
        <v>25</v>
      </c>
      <c r="D75">
        <v>34.5</v>
      </c>
      <c r="E75">
        <v>15525</v>
      </c>
      <c r="F75">
        <v>9</v>
      </c>
    </row>
    <row r="76" spans="1:6">
      <c r="A76" t="s">
        <v>4620</v>
      </c>
      <c r="B76">
        <v>18</v>
      </c>
      <c r="C76">
        <v>25</v>
      </c>
      <c r="D76">
        <v>34.5</v>
      </c>
      <c r="E76">
        <v>15525</v>
      </c>
      <c r="F76" s="94">
        <v>9</v>
      </c>
    </row>
    <row r="77" spans="1:6">
      <c r="A77" t="s">
        <v>760</v>
      </c>
      <c r="B77">
        <v>18</v>
      </c>
      <c r="C77">
        <v>25</v>
      </c>
      <c r="D77">
        <v>34.5</v>
      </c>
      <c r="E77">
        <v>15525</v>
      </c>
      <c r="F77">
        <v>9</v>
      </c>
    </row>
    <row r="78" spans="1:6">
      <c r="A78" t="s">
        <v>4457</v>
      </c>
      <c r="B78">
        <v>18</v>
      </c>
      <c r="C78">
        <v>25</v>
      </c>
      <c r="D78">
        <v>34.5</v>
      </c>
      <c r="E78">
        <v>15525</v>
      </c>
      <c r="F78">
        <v>9</v>
      </c>
    </row>
    <row r="79" spans="1:6">
      <c r="A79" t="s">
        <v>4</v>
      </c>
      <c r="B79">
        <v>24</v>
      </c>
      <c r="C79">
        <v>25</v>
      </c>
      <c r="D79">
        <v>34.5</v>
      </c>
      <c r="E79">
        <v>20700</v>
      </c>
      <c r="F79">
        <v>12</v>
      </c>
    </row>
    <row r="80" spans="1:6">
      <c r="A80" t="s">
        <v>5</v>
      </c>
      <c r="B80">
        <v>27</v>
      </c>
      <c r="C80">
        <v>25</v>
      </c>
      <c r="D80">
        <v>34.5</v>
      </c>
      <c r="E80">
        <v>23287.5</v>
      </c>
      <c r="F80">
        <v>13.5</v>
      </c>
    </row>
    <row r="81" spans="1:6">
      <c r="A81" t="s">
        <v>6</v>
      </c>
      <c r="B81">
        <v>30</v>
      </c>
      <c r="C81">
        <v>25</v>
      </c>
      <c r="D81">
        <v>34.5</v>
      </c>
      <c r="E81">
        <v>25875</v>
      </c>
      <c r="F81">
        <v>15</v>
      </c>
    </row>
    <row r="82" spans="1:6">
      <c r="A82" t="s">
        <v>7</v>
      </c>
      <c r="B82">
        <v>33</v>
      </c>
      <c r="C82">
        <v>25</v>
      </c>
      <c r="D82">
        <v>34.5</v>
      </c>
      <c r="E82">
        <v>28462.5</v>
      </c>
      <c r="F82">
        <v>16.5</v>
      </c>
    </row>
    <row r="83" spans="1:6">
      <c r="A83" t="s">
        <v>8</v>
      </c>
      <c r="B83">
        <v>36</v>
      </c>
      <c r="C83">
        <v>25</v>
      </c>
      <c r="D83">
        <v>34.5</v>
      </c>
      <c r="E83">
        <v>31050</v>
      </c>
      <c r="F83">
        <v>18</v>
      </c>
    </row>
    <row r="84" spans="1:6">
      <c r="A84" t="s">
        <v>1979</v>
      </c>
      <c r="B84">
        <v>39</v>
      </c>
      <c r="C84">
        <v>25</v>
      </c>
      <c r="D84">
        <v>34.5</v>
      </c>
      <c r="E84">
        <v>33637.5</v>
      </c>
      <c r="F84">
        <v>19.5</v>
      </c>
    </row>
    <row r="85" spans="1:6">
      <c r="A85" t="s">
        <v>2373</v>
      </c>
      <c r="B85">
        <v>21</v>
      </c>
      <c r="C85">
        <v>25</v>
      </c>
      <c r="D85">
        <v>34.5</v>
      </c>
      <c r="E85">
        <v>18112.5</v>
      </c>
      <c r="F85">
        <v>10.5</v>
      </c>
    </row>
    <row r="86" spans="1:6">
      <c r="A86" t="s">
        <v>3251</v>
      </c>
      <c r="B86">
        <v>21</v>
      </c>
      <c r="C86">
        <v>25</v>
      </c>
      <c r="D86">
        <v>34.5</v>
      </c>
      <c r="E86">
        <v>18112.5</v>
      </c>
      <c r="F86">
        <v>10.5</v>
      </c>
    </row>
    <row r="87" spans="1:6">
      <c r="A87" t="s">
        <v>9</v>
      </c>
      <c r="B87">
        <v>21</v>
      </c>
      <c r="C87">
        <v>25</v>
      </c>
      <c r="D87">
        <v>34.5</v>
      </c>
      <c r="E87">
        <v>18112.5</v>
      </c>
      <c r="F87">
        <v>10.5</v>
      </c>
    </row>
    <row r="88" spans="1:6">
      <c r="A88" t="s">
        <v>3252</v>
      </c>
      <c r="B88">
        <v>21</v>
      </c>
      <c r="C88">
        <v>25</v>
      </c>
      <c r="D88">
        <v>34.5</v>
      </c>
      <c r="E88">
        <v>18112.5</v>
      </c>
      <c r="F88">
        <v>10.5</v>
      </c>
    </row>
    <row r="89" spans="1:6">
      <c r="A89" t="s">
        <v>4621</v>
      </c>
      <c r="B89">
        <v>21</v>
      </c>
      <c r="C89">
        <v>25</v>
      </c>
      <c r="D89">
        <v>34.5</v>
      </c>
      <c r="E89">
        <v>18112.5</v>
      </c>
      <c r="F89" s="94">
        <v>10.5</v>
      </c>
    </row>
    <row r="90" spans="1:6">
      <c r="A90" t="s">
        <v>761</v>
      </c>
      <c r="B90">
        <v>21</v>
      </c>
      <c r="C90">
        <v>25</v>
      </c>
      <c r="D90">
        <v>34.5</v>
      </c>
      <c r="E90">
        <v>18112.5</v>
      </c>
      <c r="F90">
        <v>10.5</v>
      </c>
    </row>
    <row r="91" spans="1:6">
      <c r="A91" t="s">
        <v>4465</v>
      </c>
      <c r="B91">
        <v>21</v>
      </c>
      <c r="C91">
        <v>25</v>
      </c>
      <c r="D91">
        <v>34.5</v>
      </c>
      <c r="E91">
        <v>18112.5</v>
      </c>
      <c r="F91">
        <v>10.5</v>
      </c>
    </row>
    <row r="92" spans="1:6">
      <c r="A92" t="s">
        <v>2383</v>
      </c>
      <c r="B92">
        <v>24</v>
      </c>
      <c r="C92">
        <v>25</v>
      </c>
      <c r="D92">
        <v>34.5</v>
      </c>
      <c r="E92">
        <v>20700</v>
      </c>
      <c r="F92">
        <v>12</v>
      </c>
    </row>
    <row r="93" spans="1:6">
      <c r="A93" t="s">
        <v>2374</v>
      </c>
      <c r="B93">
        <v>24</v>
      </c>
      <c r="C93">
        <v>25</v>
      </c>
      <c r="D93">
        <v>34.5</v>
      </c>
      <c r="E93">
        <v>20700</v>
      </c>
      <c r="F93">
        <v>12</v>
      </c>
    </row>
    <row r="94" spans="1:6">
      <c r="A94" t="s">
        <v>3253</v>
      </c>
      <c r="B94">
        <v>24</v>
      </c>
      <c r="C94">
        <v>25</v>
      </c>
      <c r="D94">
        <v>34.5</v>
      </c>
      <c r="E94">
        <v>20700</v>
      </c>
      <c r="F94">
        <v>12</v>
      </c>
    </row>
    <row r="95" spans="1:6">
      <c r="A95" t="s">
        <v>10</v>
      </c>
      <c r="B95">
        <v>24</v>
      </c>
      <c r="C95">
        <v>25</v>
      </c>
      <c r="D95">
        <v>34.5</v>
      </c>
      <c r="E95">
        <v>20700</v>
      </c>
      <c r="F95">
        <v>12</v>
      </c>
    </row>
    <row r="96" spans="1:6">
      <c r="A96" t="s">
        <v>3254</v>
      </c>
      <c r="B96">
        <v>24</v>
      </c>
      <c r="C96">
        <v>25</v>
      </c>
      <c r="D96">
        <v>34.5</v>
      </c>
      <c r="E96">
        <v>20700</v>
      </c>
      <c r="F96">
        <v>12</v>
      </c>
    </row>
    <row r="97" spans="1:6">
      <c r="A97" t="s">
        <v>4622</v>
      </c>
      <c r="B97">
        <v>24</v>
      </c>
      <c r="C97">
        <v>25</v>
      </c>
      <c r="D97">
        <v>34.5</v>
      </c>
      <c r="E97">
        <v>20700</v>
      </c>
      <c r="F97" s="94">
        <v>12</v>
      </c>
    </row>
    <row r="98" spans="1:6">
      <c r="A98" t="s">
        <v>2384</v>
      </c>
      <c r="B98">
        <v>27</v>
      </c>
      <c r="C98">
        <v>25</v>
      </c>
      <c r="D98">
        <v>34.5</v>
      </c>
      <c r="E98">
        <v>23287.5</v>
      </c>
      <c r="F98">
        <v>13.5</v>
      </c>
    </row>
    <row r="99" spans="1:6">
      <c r="A99" t="s">
        <v>397</v>
      </c>
      <c r="B99">
        <v>48</v>
      </c>
      <c r="C99">
        <v>25</v>
      </c>
      <c r="D99">
        <v>34.5</v>
      </c>
      <c r="E99">
        <v>41400</v>
      </c>
      <c r="F99">
        <v>24</v>
      </c>
    </row>
    <row r="100" spans="1:6">
      <c r="A100" t="s">
        <v>2385</v>
      </c>
      <c r="B100">
        <v>30</v>
      </c>
      <c r="C100">
        <v>25</v>
      </c>
      <c r="D100">
        <v>34.5</v>
      </c>
      <c r="E100">
        <v>25875</v>
      </c>
      <c r="F100">
        <v>15</v>
      </c>
    </row>
    <row r="101" spans="1:6">
      <c r="A101" t="s">
        <v>2386</v>
      </c>
      <c r="B101">
        <v>33</v>
      </c>
      <c r="C101">
        <v>25</v>
      </c>
      <c r="D101">
        <v>34.5</v>
      </c>
      <c r="E101">
        <v>28462.5</v>
      </c>
      <c r="F101">
        <v>16.5</v>
      </c>
    </row>
    <row r="102" spans="1:6">
      <c r="A102" t="s">
        <v>391</v>
      </c>
      <c r="B102">
        <v>36</v>
      </c>
      <c r="C102">
        <v>25</v>
      </c>
      <c r="D102">
        <v>34.5</v>
      </c>
      <c r="E102">
        <v>31050</v>
      </c>
      <c r="F102">
        <v>18</v>
      </c>
    </row>
    <row r="103" spans="1:6">
      <c r="A103" t="s">
        <v>1952</v>
      </c>
      <c r="B103">
        <v>36</v>
      </c>
      <c r="C103">
        <v>25</v>
      </c>
      <c r="D103">
        <v>34.5</v>
      </c>
      <c r="E103">
        <v>31050</v>
      </c>
      <c r="F103">
        <v>18</v>
      </c>
    </row>
    <row r="104" spans="1:6">
      <c r="A104" t="s">
        <v>2387</v>
      </c>
      <c r="B104">
        <v>39</v>
      </c>
      <c r="C104">
        <v>25</v>
      </c>
      <c r="D104">
        <v>34.5</v>
      </c>
      <c r="E104">
        <v>33637.5</v>
      </c>
      <c r="F104">
        <v>19.5</v>
      </c>
    </row>
    <row r="105" spans="1:6">
      <c r="A105" t="s">
        <v>11</v>
      </c>
      <c r="B105">
        <v>42</v>
      </c>
      <c r="C105">
        <v>25</v>
      </c>
      <c r="D105">
        <v>34.5</v>
      </c>
      <c r="E105">
        <v>36225</v>
      </c>
      <c r="F105">
        <v>21</v>
      </c>
    </row>
    <row r="106" spans="1:6">
      <c r="A106" t="s">
        <v>2393</v>
      </c>
      <c r="B106">
        <v>42</v>
      </c>
      <c r="C106">
        <v>25</v>
      </c>
      <c r="D106">
        <v>34.5</v>
      </c>
      <c r="E106">
        <v>36225</v>
      </c>
      <c r="F106">
        <v>21</v>
      </c>
    </row>
    <row r="107" spans="1:6">
      <c r="A107" t="s">
        <v>2087</v>
      </c>
      <c r="B107">
        <v>45</v>
      </c>
      <c r="C107">
        <v>25</v>
      </c>
      <c r="D107">
        <v>34.5</v>
      </c>
      <c r="E107">
        <v>38812.5</v>
      </c>
      <c r="F107">
        <v>22.5</v>
      </c>
    </row>
    <row r="108" spans="1:6">
      <c r="A108" t="s">
        <v>2394</v>
      </c>
      <c r="B108">
        <v>45</v>
      </c>
      <c r="C108">
        <v>25</v>
      </c>
      <c r="D108">
        <v>34.5</v>
      </c>
      <c r="E108">
        <v>38812.5</v>
      </c>
      <c r="F108">
        <v>22.5</v>
      </c>
    </row>
    <row r="109" spans="1:6">
      <c r="A109" t="s">
        <v>12</v>
      </c>
      <c r="B109">
        <v>48</v>
      </c>
      <c r="C109">
        <v>25</v>
      </c>
      <c r="D109">
        <v>34.5</v>
      </c>
      <c r="E109">
        <v>41400</v>
      </c>
      <c r="F109">
        <v>24</v>
      </c>
    </row>
    <row r="110" spans="1:6">
      <c r="A110" t="s">
        <v>2395</v>
      </c>
      <c r="B110">
        <v>48</v>
      </c>
      <c r="C110">
        <v>25</v>
      </c>
      <c r="D110">
        <v>34.5</v>
      </c>
      <c r="E110">
        <v>41400</v>
      </c>
      <c r="F110">
        <v>24</v>
      </c>
    </row>
    <row r="111" spans="1:6">
      <c r="A111" t="s">
        <v>2399</v>
      </c>
      <c r="B111">
        <v>48</v>
      </c>
      <c r="C111">
        <v>25</v>
      </c>
      <c r="D111">
        <v>34.5</v>
      </c>
      <c r="E111">
        <v>41400</v>
      </c>
      <c r="F111">
        <v>24</v>
      </c>
    </row>
    <row r="112" spans="1:6">
      <c r="A112" t="s">
        <v>13</v>
      </c>
      <c r="B112">
        <v>9</v>
      </c>
      <c r="C112">
        <v>16</v>
      </c>
      <c r="D112">
        <v>29</v>
      </c>
      <c r="E112">
        <v>4176</v>
      </c>
      <c r="F112">
        <v>2.5</v>
      </c>
    </row>
    <row r="113" spans="1:6">
      <c r="A113" t="s">
        <v>3255</v>
      </c>
      <c r="B113">
        <v>9</v>
      </c>
      <c r="C113">
        <v>16</v>
      </c>
      <c r="D113">
        <v>29</v>
      </c>
      <c r="E113">
        <v>4176</v>
      </c>
      <c r="F113">
        <v>2.5</v>
      </c>
    </row>
    <row r="114" spans="1:6">
      <c r="A114" t="s">
        <v>3885</v>
      </c>
      <c r="B114">
        <v>9</v>
      </c>
      <c r="C114">
        <v>25</v>
      </c>
      <c r="D114">
        <v>34.5</v>
      </c>
      <c r="E114">
        <v>7762.5</v>
      </c>
      <c r="F114">
        <v>4.5</v>
      </c>
    </row>
    <row r="115" spans="1:6">
      <c r="A115" t="s">
        <v>3886</v>
      </c>
      <c r="B115">
        <v>9</v>
      </c>
      <c r="C115">
        <v>25</v>
      </c>
      <c r="D115">
        <v>34.5</v>
      </c>
      <c r="E115">
        <v>7762.5</v>
      </c>
      <c r="F115">
        <v>4.5</v>
      </c>
    </row>
    <row r="116" spans="1:6">
      <c r="A116" t="s">
        <v>15</v>
      </c>
      <c r="B116">
        <v>9</v>
      </c>
      <c r="C116">
        <v>25</v>
      </c>
      <c r="D116">
        <v>34.5</v>
      </c>
      <c r="E116">
        <v>7762.5</v>
      </c>
      <c r="F116">
        <v>4.5</v>
      </c>
    </row>
    <row r="117" spans="1:6">
      <c r="A117" t="s">
        <v>3256</v>
      </c>
      <c r="B117">
        <v>9</v>
      </c>
      <c r="C117">
        <v>25</v>
      </c>
      <c r="D117">
        <v>34.5</v>
      </c>
      <c r="E117">
        <v>7762.5</v>
      </c>
      <c r="F117">
        <v>4.5</v>
      </c>
    </row>
    <row r="118" spans="1:6">
      <c r="A118" t="s">
        <v>2379</v>
      </c>
      <c r="B118">
        <v>9</v>
      </c>
      <c r="C118">
        <v>25</v>
      </c>
      <c r="D118">
        <v>34.5</v>
      </c>
      <c r="E118">
        <v>7762.5</v>
      </c>
      <c r="F118">
        <v>4.5</v>
      </c>
    </row>
    <row r="119" spans="1:6">
      <c r="A119" t="s">
        <v>5587</v>
      </c>
      <c r="B119">
        <v>9</v>
      </c>
      <c r="C119">
        <v>25</v>
      </c>
      <c r="D119">
        <v>34.5</v>
      </c>
      <c r="E119">
        <v>7762.5</v>
      </c>
      <c r="F119">
        <v>4.5</v>
      </c>
    </row>
    <row r="120" spans="1:6">
      <c r="A120" t="s">
        <v>4617</v>
      </c>
      <c r="B120">
        <v>9</v>
      </c>
      <c r="C120">
        <v>25</v>
      </c>
      <c r="D120">
        <v>34.5</v>
      </c>
      <c r="E120">
        <v>7762.5</v>
      </c>
      <c r="F120" s="94">
        <v>4.5</v>
      </c>
    </row>
    <row r="121" spans="1:6">
      <c r="A121" t="s">
        <v>16</v>
      </c>
      <c r="B121">
        <v>9</v>
      </c>
      <c r="C121">
        <v>25</v>
      </c>
      <c r="D121">
        <v>34.5</v>
      </c>
      <c r="E121">
        <v>7762.5</v>
      </c>
      <c r="F121">
        <v>4.5</v>
      </c>
    </row>
    <row r="122" spans="1:6">
      <c r="A122" t="s">
        <v>3257</v>
      </c>
      <c r="B122">
        <v>9</v>
      </c>
      <c r="C122">
        <v>25</v>
      </c>
      <c r="D122">
        <v>34.5</v>
      </c>
      <c r="E122">
        <v>7762.5</v>
      </c>
      <c r="F122">
        <v>4.5</v>
      </c>
    </row>
    <row r="123" spans="1:6">
      <c r="A123" t="s">
        <v>674</v>
      </c>
      <c r="B123">
        <v>9</v>
      </c>
      <c r="C123">
        <v>25</v>
      </c>
      <c r="D123">
        <v>34.5</v>
      </c>
      <c r="E123">
        <v>7762.5</v>
      </c>
      <c r="F123">
        <v>4.5</v>
      </c>
    </row>
    <row r="124" spans="1:6">
      <c r="A124" t="s">
        <v>2351</v>
      </c>
      <c r="B124">
        <v>4.5</v>
      </c>
      <c r="C124">
        <v>0.75</v>
      </c>
      <c r="D124">
        <v>96</v>
      </c>
      <c r="E124">
        <v>324</v>
      </c>
      <c r="F124">
        <v>0.2</v>
      </c>
    </row>
    <row r="125" spans="1:6">
      <c r="A125" t="s">
        <v>1227</v>
      </c>
      <c r="B125">
        <v>4</v>
      </c>
      <c r="C125">
        <v>0.75</v>
      </c>
      <c r="D125">
        <v>96</v>
      </c>
      <c r="E125">
        <v>288</v>
      </c>
      <c r="F125">
        <v>0.2</v>
      </c>
    </row>
    <row r="126" spans="1:6">
      <c r="A126" t="s">
        <v>4649</v>
      </c>
      <c r="B126">
        <v>4</v>
      </c>
      <c r="C126">
        <v>0.75</v>
      </c>
      <c r="D126">
        <v>96</v>
      </c>
      <c r="E126">
        <v>288</v>
      </c>
      <c r="F126">
        <v>0.2</v>
      </c>
    </row>
    <row r="127" spans="1:6">
      <c r="A127" t="s">
        <v>4650</v>
      </c>
      <c r="B127">
        <v>4</v>
      </c>
      <c r="C127">
        <v>0.75</v>
      </c>
      <c r="D127">
        <v>96</v>
      </c>
      <c r="E127">
        <v>288</v>
      </c>
      <c r="F127">
        <v>0.2</v>
      </c>
    </row>
    <row r="128" spans="1:6">
      <c r="A128" t="s">
        <v>2283</v>
      </c>
      <c r="B128">
        <v>5.25</v>
      </c>
      <c r="C128">
        <v>0.75</v>
      </c>
      <c r="D128">
        <v>96</v>
      </c>
      <c r="E128">
        <v>378</v>
      </c>
      <c r="F128">
        <v>0.30000000000000004</v>
      </c>
    </row>
    <row r="129" spans="1:6">
      <c r="A129" t="s">
        <v>1228</v>
      </c>
      <c r="B129">
        <v>7</v>
      </c>
      <c r="C129">
        <v>0.75</v>
      </c>
      <c r="D129">
        <v>96</v>
      </c>
      <c r="E129">
        <v>504</v>
      </c>
      <c r="F129">
        <v>0.30000000000000004</v>
      </c>
    </row>
    <row r="130" spans="1:6">
      <c r="A130" t="s">
        <v>2425</v>
      </c>
      <c r="B130">
        <v>0</v>
      </c>
      <c r="C130">
        <v>0</v>
      </c>
      <c r="D130">
        <v>0</v>
      </c>
      <c r="E130">
        <v>0</v>
      </c>
      <c r="F130">
        <v>0</v>
      </c>
    </row>
    <row r="131" spans="1:6">
      <c r="A131" t="s">
        <v>2426</v>
      </c>
      <c r="B131">
        <v>0</v>
      </c>
      <c r="C131">
        <v>0</v>
      </c>
      <c r="D131">
        <v>0</v>
      </c>
      <c r="E131">
        <v>0</v>
      </c>
      <c r="F131">
        <v>0</v>
      </c>
    </row>
    <row r="132" spans="1:6">
      <c r="A132" t="s">
        <v>713</v>
      </c>
      <c r="B132">
        <v>1</v>
      </c>
      <c r="C132">
        <v>0.25</v>
      </c>
      <c r="D132">
        <v>96</v>
      </c>
      <c r="E132">
        <v>24</v>
      </c>
      <c r="F132">
        <v>0.1</v>
      </c>
    </row>
    <row r="133" spans="1:6">
      <c r="A133" t="s">
        <v>2293</v>
      </c>
      <c r="B133">
        <v>1.25</v>
      </c>
      <c r="C133">
        <v>0.33</v>
      </c>
      <c r="D133">
        <v>96</v>
      </c>
      <c r="E133">
        <v>39.6</v>
      </c>
      <c r="F133">
        <v>0.1</v>
      </c>
    </row>
    <row r="134" spans="1:6">
      <c r="A134" t="s">
        <v>1313</v>
      </c>
      <c r="B134">
        <v>0</v>
      </c>
      <c r="C134">
        <v>0</v>
      </c>
      <c r="D134">
        <v>0</v>
      </c>
      <c r="E134">
        <v>0</v>
      </c>
      <c r="F134">
        <v>0</v>
      </c>
    </row>
    <row r="135" spans="1:6">
      <c r="A135" t="s">
        <v>1312</v>
      </c>
      <c r="B135">
        <v>0</v>
      </c>
      <c r="C135">
        <v>0</v>
      </c>
      <c r="D135">
        <v>0</v>
      </c>
      <c r="E135">
        <v>0</v>
      </c>
      <c r="F135">
        <v>0</v>
      </c>
    </row>
    <row r="136" spans="1:6">
      <c r="A136" t="s">
        <v>5247</v>
      </c>
      <c r="B136">
        <v>36</v>
      </c>
      <c r="C136">
        <v>25</v>
      </c>
      <c r="D136">
        <v>34.5</v>
      </c>
      <c r="E136">
        <v>31050</v>
      </c>
      <c r="F136">
        <v>18</v>
      </c>
    </row>
    <row r="137" spans="1:6">
      <c r="A137" t="s">
        <v>5248</v>
      </c>
      <c r="B137">
        <v>36</v>
      </c>
      <c r="C137">
        <v>25</v>
      </c>
      <c r="D137">
        <v>34.5</v>
      </c>
      <c r="E137">
        <v>31050</v>
      </c>
      <c r="F137">
        <v>18</v>
      </c>
    </row>
    <row r="138" spans="1:6">
      <c r="A138" t="s">
        <v>2028</v>
      </c>
      <c r="B138">
        <v>36</v>
      </c>
      <c r="C138">
        <v>25</v>
      </c>
      <c r="D138">
        <v>34.5</v>
      </c>
      <c r="E138">
        <v>31050</v>
      </c>
      <c r="F138">
        <v>18</v>
      </c>
    </row>
    <row r="139" spans="1:6">
      <c r="A139" t="s">
        <v>3258</v>
      </c>
      <c r="B139">
        <v>36</v>
      </c>
      <c r="C139">
        <v>25</v>
      </c>
      <c r="D139">
        <v>34.5</v>
      </c>
      <c r="E139">
        <v>31050</v>
      </c>
      <c r="F139">
        <v>18</v>
      </c>
    </row>
    <row r="140" spans="1:6">
      <c r="A140" t="s">
        <v>5249</v>
      </c>
      <c r="B140">
        <v>39</v>
      </c>
      <c r="C140">
        <v>25</v>
      </c>
      <c r="D140">
        <v>34.5</v>
      </c>
      <c r="E140">
        <v>33637.5</v>
      </c>
      <c r="F140">
        <v>19.5</v>
      </c>
    </row>
    <row r="141" spans="1:6">
      <c r="A141" t="s">
        <v>5250</v>
      </c>
      <c r="B141">
        <v>39</v>
      </c>
      <c r="C141">
        <v>25</v>
      </c>
      <c r="D141">
        <v>34.5</v>
      </c>
      <c r="E141">
        <v>33637.5</v>
      </c>
      <c r="F141">
        <v>19.5</v>
      </c>
    </row>
    <row r="142" spans="1:6">
      <c r="A142" t="s">
        <v>2029</v>
      </c>
      <c r="B142">
        <v>39</v>
      </c>
      <c r="C142">
        <v>25</v>
      </c>
      <c r="D142">
        <v>34.5</v>
      </c>
      <c r="E142">
        <v>33637.5</v>
      </c>
      <c r="F142">
        <v>19.5</v>
      </c>
    </row>
    <row r="143" spans="1:6">
      <c r="A143" t="s">
        <v>3259</v>
      </c>
      <c r="B143">
        <v>39</v>
      </c>
      <c r="C143">
        <v>25</v>
      </c>
      <c r="D143">
        <v>34.5</v>
      </c>
      <c r="E143">
        <v>33637.5</v>
      </c>
      <c r="F143">
        <v>19.5</v>
      </c>
    </row>
    <row r="144" spans="1:6">
      <c r="A144" t="s">
        <v>5251</v>
      </c>
      <c r="B144">
        <v>42</v>
      </c>
      <c r="C144">
        <v>25</v>
      </c>
      <c r="D144">
        <v>34.5</v>
      </c>
      <c r="E144">
        <v>36225</v>
      </c>
      <c r="F144">
        <v>21</v>
      </c>
    </row>
    <row r="145" spans="1:6">
      <c r="A145" t="s">
        <v>5252</v>
      </c>
      <c r="B145">
        <v>42</v>
      </c>
      <c r="C145">
        <v>25</v>
      </c>
      <c r="D145">
        <v>34.5</v>
      </c>
      <c r="E145">
        <v>36225</v>
      </c>
      <c r="F145">
        <v>21</v>
      </c>
    </row>
    <row r="146" spans="1:6">
      <c r="A146" t="s">
        <v>2030</v>
      </c>
      <c r="B146">
        <v>42</v>
      </c>
      <c r="C146">
        <v>25</v>
      </c>
      <c r="D146">
        <v>34.5</v>
      </c>
      <c r="E146">
        <v>36225</v>
      </c>
      <c r="F146">
        <v>21</v>
      </c>
    </row>
    <row r="147" spans="1:6">
      <c r="A147" t="s">
        <v>3260</v>
      </c>
      <c r="B147">
        <v>42</v>
      </c>
      <c r="C147">
        <v>25</v>
      </c>
      <c r="D147">
        <v>34.5</v>
      </c>
      <c r="E147">
        <v>36225</v>
      </c>
      <c r="F147">
        <v>21</v>
      </c>
    </row>
    <row r="148" spans="1:6">
      <c r="A148" t="s">
        <v>5253</v>
      </c>
      <c r="B148">
        <v>45</v>
      </c>
      <c r="C148">
        <v>25</v>
      </c>
      <c r="D148">
        <v>34.5</v>
      </c>
      <c r="E148">
        <v>38812.5</v>
      </c>
      <c r="F148">
        <v>22.5</v>
      </c>
    </row>
    <row r="149" spans="1:6">
      <c r="A149" t="s">
        <v>5254</v>
      </c>
      <c r="B149">
        <v>45</v>
      </c>
      <c r="C149">
        <v>25</v>
      </c>
      <c r="D149">
        <v>34.5</v>
      </c>
      <c r="E149">
        <v>38812.5</v>
      </c>
      <c r="F149">
        <v>22.5</v>
      </c>
    </row>
    <row r="150" spans="1:6">
      <c r="A150" t="s">
        <v>2031</v>
      </c>
      <c r="B150">
        <v>45</v>
      </c>
      <c r="C150">
        <v>25</v>
      </c>
      <c r="D150">
        <v>34.5</v>
      </c>
      <c r="E150">
        <v>38812.5</v>
      </c>
      <c r="F150">
        <v>22.5</v>
      </c>
    </row>
    <row r="151" spans="1:6">
      <c r="A151" t="s">
        <v>3261</v>
      </c>
      <c r="B151">
        <v>45</v>
      </c>
      <c r="C151">
        <v>25</v>
      </c>
      <c r="D151">
        <v>34.5</v>
      </c>
      <c r="E151">
        <v>38812.5</v>
      </c>
      <c r="F151">
        <v>22.5</v>
      </c>
    </row>
    <row r="152" spans="1:6">
      <c r="A152" t="s">
        <v>5255</v>
      </c>
      <c r="B152">
        <v>48</v>
      </c>
      <c r="C152">
        <v>25</v>
      </c>
      <c r="D152">
        <v>34.5</v>
      </c>
      <c r="E152">
        <v>41400</v>
      </c>
      <c r="F152">
        <v>24</v>
      </c>
    </row>
    <row r="153" spans="1:6">
      <c r="A153" t="s">
        <v>5256</v>
      </c>
      <c r="B153">
        <v>48</v>
      </c>
      <c r="C153">
        <v>25</v>
      </c>
      <c r="D153">
        <v>34.5</v>
      </c>
      <c r="E153">
        <v>41400</v>
      </c>
      <c r="F153">
        <v>24</v>
      </c>
    </row>
    <row r="154" spans="1:6">
      <c r="A154" t="s">
        <v>2032</v>
      </c>
      <c r="B154">
        <v>48</v>
      </c>
      <c r="C154">
        <v>25</v>
      </c>
      <c r="D154">
        <v>34.5</v>
      </c>
      <c r="E154">
        <v>41400</v>
      </c>
      <c r="F154">
        <v>24</v>
      </c>
    </row>
    <row r="155" spans="1:6">
      <c r="A155" t="s">
        <v>3262</v>
      </c>
      <c r="B155">
        <v>48</v>
      </c>
      <c r="C155">
        <v>25</v>
      </c>
      <c r="D155">
        <v>34.5</v>
      </c>
      <c r="E155">
        <v>41400</v>
      </c>
      <c r="F155">
        <v>24</v>
      </c>
    </row>
    <row r="156" spans="1:6">
      <c r="A156" t="s">
        <v>3887</v>
      </c>
      <c r="B156">
        <v>30</v>
      </c>
      <c r="C156">
        <v>25</v>
      </c>
      <c r="D156">
        <v>34.5</v>
      </c>
      <c r="E156">
        <v>25875</v>
      </c>
      <c r="F156">
        <v>15</v>
      </c>
    </row>
    <row r="157" spans="1:6">
      <c r="A157" t="s">
        <v>3888</v>
      </c>
      <c r="B157">
        <v>30</v>
      </c>
      <c r="C157">
        <v>25</v>
      </c>
      <c r="D157">
        <v>34.5</v>
      </c>
      <c r="E157">
        <v>25875</v>
      </c>
      <c r="F157">
        <v>15</v>
      </c>
    </row>
    <row r="158" spans="1:6">
      <c r="A158" t="s">
        <v>3889</v>
      </c>
      <c r="B158">
        <v>42</v>
      </c>
      <c r="C158">
        <v>25</v>
      </c>
      <c r="D158">
        <v>34.5</v>
      </c>
      <c r="E158">
        <v>36225</v>
      </c>
      <c r="F158">
        <v>21</v>
      </c>
    </row>
    <row r="159" spans="1:6">
      <c r="A159" t="s">
        <v>3890</v>
      </c>
      <c r="B159">
        <v>42</v>
      </c>
      <c r="C159">
        <v>25</v>
      </c>
      <c r="D159">
        <v>34.5</v>
      </c>
      <c r="E159">
        <v>36225</v>
      </c>
      <c r="F159">
        <v>21</v>
      </c>
    </row>
    <row r="160" spans="1:6">
      <c r="A160" t="s">
        <v>1365</v>
      </c>
      <c r="B160">
        <v>0</v>
      </c>
      <c r="C160">
        <v>0</v>
      </c>
      <c r="D160">
        <v>0</v>
      </c>
      <c r="E160">
        <v>0</v>
      </c>
      <c r="F160">
        <v>0</v>
      </c>
    </row>
    <row r="161" spans="1:6">
      <c r="A161" t="s">
        <v>17</v>
      </c>
      <c r="B161">
        <v>27</v>
      </c>
      <c r="C161">
        <v>13</v>
      </c>
      <c r="D161">
        <v>30</v>
      </c>
      <c r="E161">
        <v>10530</v>
      </c>
      <c r="F161">
        <v>6.1</v>
      </c>
    </row>
    <row r="162" spans="1:6">
      <c r="A162" t="s">
        <v>3263</v>
      </c>
      <c r="B162">
        <v>27</v>
      </c>
      <c r="C162">
        <v>13</v>
      </c>
      <c r="D162">
        <v>30</v>
      </c>
      <c r="E162">
        <v>10530</v>
      </c>
      <c r="F162">
        <v>6.1</v>
      </c>
    </row>
    <row r="163" spans="1:6">
      <c r="A163" t="s">
        <v>18</v>
      </c>
      <c r="B163">
        <v>27</v>
      </c>
      <c r="C163">
        <v>13</v>
      </c>
      <c r="D163">
        <v>30</v>
      </c>
      <c r="E163">
        <v>10530</v>
      </c>
      <c r="F163">
        <v>6.1</v>
      </c>
    </row>
    <row r="164" spans="1:6">
      <c r="A164" t="s">
        <v>3264</v>
      </c>
      <c r="B164">
        <v>27</v>
      </c>
      <c r="C164">
        <v>13</v>
      </c>
      <c r="D164">
        <v>30</v>
      </c>
      <c r="E164">
        <v>10530</v>
      </c>
      <c r="F164">
        <v>6.1</v>
      </c>
    </row>
    <row r="165" spans="1:6">
      <c r="A165" t="s">
        <v>19</v>
      </c>
      <c r="B165">
        <v>27</v>
      </c>
      <c r="C165">
        <v>13</v>
      </c>
      <c r="D165">
        <v>30</v>
      </c>
      <c r="E165">
        <v>10530</v>
      </c>
      <c r="F165">
        <v>6.1</v>
      </c>
    </row>
    <row r="166" spans="1:6">
      <c r="A166" t="s">
        <v>20</v>
      </c>
      <c r="B166">
        <v>27</v>
      </c>
      <c r="C166">
        <v>13</v>
      </c>
      <c r="D166">
        <v>30</v>
      </c>
      <c r="E166">
        <v>10530</v>
      </c>
      <c r="F166">
        <v>6.1</v>
      </c>
    </row>
    <row r="167" spans="1:6">
      <c r="A167" t="s">
        <v>3266</v>
      </c>
      <c r="B167">
        <v>27</v>
      </c>
      <c r="C167">
        <v>13</v>
      </c>
      <c r="D167">
        <v>30</v>
      </c>
      <c r="E167">
        <v>10530</v>
      </c>
      <c r="F167">
        <v>6.1</v>
      </c>
    </row>
    <row r="168" spans="1:6">
      <c r="A168" t="s">
        <v>3265</v>
      </c>
      <c r="B168">
        <v>27</v>
      </c>
      <c r="C168">
        <v>13</v>
      </c>
      <c r="D168">
        <v>30</v>
      </c>
      <c r="E168">
        <v>10530</v>
      </c>
      <c r="F168">
        <v>6.1</v>
      </c>
    </row>
    <row r="169" spans="1:6">
      <c r="A169" t="s">
        <v>2945</v>
      </c>
      <c r="B169">
        <v>27</v>
      </c>
      <c r="C169">
        <v>13</v>
      </c>
      <c r="D169">
        <v>36</v>
      </c>
      <c r="E169">
        <v>12636</v>
      </c>
      <c r="F169">
        <v>7.3999999999999995</v>
      </c>
    </row>
    <row r="170" spans="1:6">
      <c r="A170" t="s">
        <v>3267</v>
      </c>
      <c r="B170">
        <v>27</v>
      </c>
      <c r="C170">
        <v>13</v>
      </c>
      <c r="D170">
        <v>36</v>
      </c>
      <c r="E170">
        <v>12636</v>
      </c>
      <c r="F170">
        <v>7.3999999999999995</v>
      </c>
    </row>
    <row r="171" spans="1:6">
      <c r="A171" t="s">
        <v>2943</v>
      </c>
      <c r="B171">
        <v>27</v>
      </c>
      <c r="C171">
        <v>13</v>
      </c>
      <c r="D171">
        <v>36</v>
      </c>
      <c r="E171">
        <v>12636</v>
      </c>
      <c r="F171">
        <v>7.3999999999999995</v>
      </c>
    </row>
    <row r="172" spans="1:6">
      <c r="A172" t="s">
        <v>3268</v>
      </c>
      <c r="B172">
        <v>27</v>
      </c>
      <c r="C172">
        <v>13</v>
      </c>
      <c r="D172">
        <v>36</v>
      </c>
      <c r="E172">
        <v>12636</v>
      </c>
      <c r="F172">
        <v>7.3999999999999995</v>
      </c>
    </row>
    <row r="173" spans="1:6">
      <c r="A173" t="s">
        <v>2937</v>
      </c>
      <c r="B173">
        <v>27</v>
      </c>
      <c r="C173">
        <v>13</v>
      </c>
      <c r="D173">
        <v>36</v>
      </c>
      <c r="E173">
        <v>12636</v>
      </c>
      <c r="F173">
        <v>7.3999999999999995</v>
      </c>
    </row>
    <row r="174" spans="1:6">
      <c r="A174" t="s">
        <v>2947</v>
      </c>
      <c r="B174">
        <v>27</v>
      </c>
      <c r="C174">
        <v>13</v>
      </c>
      <c r="D174">
        <v>36</v>
      </c>
      <c r="E174">
        <v>12636</v>
      </c>
      <c r="F174">
        <v>7.3999999999999995</v>
      </c>
    </row>
    <row r="175" spans="1:6">
      <c r="A175" t="s">
        <v>3270</v>
      </c>
      <c r="B175">
        <v>27</v>
      </c>
      <c r="C175">
        <v>13</v>
      </c>
      <c r="D175">
        <v>36</v>
      </c>
      <c r="E175">
        <v>12636</v>
      </c>
      <c r="F175">
        <v>7.3999999999999995</v>
      </c>
    </row>
    <row r="176" spans="1:6">
      <c r="A176" t="s">
        <v>3269</v>
      </c>
      <c r="B176">
        <v>27</v>
      </c>
      <c r="C176">
        <v>13</v>
      </c>
      <c r="D176">
        <v>36</v>
      </c>
      <c r="E176">
        <v>12636</v>
      </c>
      <c r="F176">
        <v>7.3999999999999995</v>
      </c>
    </row>
    <row r="177" spans="1:6">
      <c r="A177" t="s">
        <v>2960</v>
      </c>
      <c r="B177">
        <v>27</v>
      </c>
      <c r="C177">
        <v>13</v>
      </c>
      <c r="D177">
        <v>39</v>
      </c>
      <c r="E177">
        <v>13689</v>
      </c>
      <c r="F177">
        <v>8</v>
      </c>
    </row>
    <row r="178" spans="1:6">
      <c r="A178" t="s">
        <v>3271</v>
      </c>
      <c r="B178">
        <v>27</v>
      </c>
      <c r="C178">
        <v>13</v>
      </c>
      <c r="D178">
        <v>39</v>
      </c>
      <c r="E178">
        <v>13689</v>
      </c>
      <c r="F178">
        <v>8</v>
      </c>
    </row>
    <row r="179" spans="1:6">
      <c r="A179" t="s">
        <v>2961</v>
      </c>
      <c r="B179">
        <v>27</v>
      </c>
      <c r="C179">
        <v>13</v>
      </c>
      <c r="D179">
        <v>39</v>
      </c>
      <c r="E179">
        <v>13689</v>
      </c>
      <c r="F179">
        <v>8</v>
      </c>
    </row>
    <row r="180" spans="1:6">
      <c r="A180" t="s">
        <v>3272</v>
      </c>
      <c r="B180">
        <v>27</v>
      </c>
      <c r="C180">
        <v>13</v>
      </c>
      <c r="D180">
        <v>39</v>
      </c>
      <c r="E180">
        <v>13689</v>
      </c>
      <c r="F180">
        <v>8</v>
      </c>
    </row>
    <row r="181" spans="1:6">
      <c r="A181" t="s">
        <v>2962</v>
      </c>
      <c r="B181">
        <v>27</v>
      </c>
      <c r="C181">
        <v>13</v>
      </c>
      <c r="D181">
        <v>39</v>
      </c>
      <c r="E181">
        <v>13689</v>
      </c>
      <c r="F181">
        <v>8</v>
      </c>
    </row>
    <row r="182" spans="1:6">
      <c r="A182" t="s">
        <v>2963</v>
      </c>
      <c r="B182">
        <v>27</v>
      </c>
      <c r="C182">
        <v>13</v>
      </c>
      <c r="D182">
        <v>39</v>
      </c>
      <c r="E182">
        <v>13689</v>
      </c>
      <c r="F182">
        <v>8</v>
      </c>
    </row>
    <row r="183" spans="1:6">
      <c r="A183" t="s">
        <v>3274</v>
      </c>
      <c r="B183">
        <v>27</v>
      </c>
      <c r="C183">
        <v>13</v>
      </c>
      <c r="D183">
        <v>39</v>
      </c>
      <c r="E183">
        <v>13689</v>
      </c>
      <c r="F183">
        <v>8</v>
      </c>
    </row>
    <row r="184" spans="1:6">
      <c r="A184" t="s">
        <v>3273</v>
      </c>
      <c r="B184">
        <v>27</v>
      </c>
      <c r="C184">
        <v>13</v>
      </c>
      <c r="D184">
        <v>39</v>
      </c>
      <c r="E184">
        <v>13689</v>
      </c>
      <c r="F184">
        <v>8</v>
      </c>
    </row>
    <row r="185" spans="1:6">
      <c r="A185" t="s">
        <v>21</v>
      </c>
      <c r="B185">
        <v>27</v>
      </c>
      <c r="C185">
        <v>13</v>
      </c>
      <c r="D185">
        <v>42</v>
      </c>
      <c r="E185">
        <v>14742</v>
      </c>
      <c r="F185">
        <v>8.6</v>
      </c>
    </row>
    <row r="186" spans="1:6">
      <c r="A186" t="s">
        <v>3275</v>
      </c>
      <c r="B186">
        <v>27</v>
      </c>
      <c r="C186">
        <v>13</v>
      </c>
      <c r="D186">
        <v>42</v>
      </c>
      <c r="E186">
        <v>14742</v>
      </c>
      <c r="F186">
        <v>8.6</v>
      </c>
    </row>
    <row r="187" spans="1:6">
      <c r="A187" t="s">
        <v>22</v>
      </c>
      <c r="B187">
        <v>27</v>
      </c>
      <c r="C187">
        <v>13</v>
      </c>
      <c r="D187">
        <v>42</v>
      </c>
      <c r="E187">
        <v>14742</v>
      </c>
      <c r="F187">
        <v>8.6</v>
      </c>
    </row>
    <row r="188" spans="1:6">
      <c r="A188" t="s">
        <v>3276</v>
      </c>
      <c r="B188">
        <v>27</v>
      </c>
      <c r="C188">
        <v>13</v>
      </c>
      <c r="D188">
        <v>42</v>
      </c>
      <c r="E188">
        <v>14742</v>
      </c>
      <c r="F188">
        <v>8.6</v>
      </c>
    </row>
    <row r="189" spans="1:6">
      <c r="A189" t="s">
        <v>23</v>
      </c>
      <c r="B189">
        <v>27</v>
      </c>
      <c r="C189">
        <v>13</v>
      </c>
      <c r="D189">
        <v>42</v>
      </c>
      <c r="E189">
        <v>14742</v>
      </c>
      <c r="F189">
        <v>8.6</v>
      </c>
    </row>
    <row r="190" spans="1:6">
      <c r="A190" t="s">
        <v>24</v>
      </c>
      <c r="B190">
        <v>27</v>
      </c>
      <c r="C190">
        <v>13</v>
      </c>
      <c r="D190">
        <v>42</v>
      </c>
      <c r="E190">
        <v>14742</v>
      </c>
      <c r="F190">
        <v>8.6</v>
      </c>
    </row>
    <row r="191" spans="1:6">
      <c r="A191" t="s">
        <v>3278</v>
      </c>
      <c r="B191">
        <v>27</v>
      </c>
      <c r="C191">
        <v>13</v>
      </c>
      <c r="D191">
        <v>42</v>
      </c>
      <c r="E191">
        <v>14742</v>
      </c>
      <c r="F191">
        <v>8.6</v>
      </c>
    </row>
    <row r="192" spans="1:6">
      <c r="A192" t="s">
        <v>3277</v>
      </c>
      <c r="B192">
        <v>27</v>
      </c>
      <c r="C192">
        <v>13</v>
      </c>
      <c r="D192">
        <v>42</v>
      </c>
      <c r="E192">
        <v>14742</v>
      </c>
      <c r="F192">
        <v>8.6</v>
      </c>
    </row>
    <row r="193" spans="1:6">
      <c r="A193" t="s">
        <v>25</v>
      </c>
      <c r="B193">
        <v>30</v>
      </c>
      <c r="C193">
        <v>13</v>
      </c>
      <c r="D193">
        <v>30</v>
      </c>
      <c r="E193">
        <v>11700</v>
      </c>
      <c r="F193">
        <v>6.8</v>
      </c>
    </row>
    <row r="194" spans="1:6">
      <c r="A194" t="s">
        <v>3279</v>
      </c>
      <c r="B194">
        <v>30</v>
      </c>
      <c r="C194">
        <v>13</v>
      </c>
      <c r="D194">
        <v>30</v>
      </c>
      <c r="E194">
        <v>11700</v>
      </c>
      <c r="F194">
        <v>6.8</v>
      </c>
    </row>
    <row r="195" spans="1:6">
      <c r="A195" t="s">
        <v>26</v>
      </c>
      <c r="B195">
        <v>30</v>
      </c>
      <c r="C195">
        <v>13</v>
      </c>
      <c r="D195">
        <v>30</v>
      </c>
      <c r="E195">
        <v>11700</v>
      </c>
      <c r="F195">
        <v>6.8</v>
      </c>
    </row>
    <row r="196" spans="1:6">
      <c r="A196" t="s">
        <v>3280</v>
      </c>
      <c r="B196">
        <v>30</v>
      </c>
      <c r="C196">
        <v>13</v>
      </c>
      <c r="D196">
        <v>30</v>
      </c>
      <c r="E196">
        <v>11700</v>
      </c>
      <c r="F196">
        <v>6.8</v>
      </c>
    </row>
    <row r="197" spans="1:6">
      <c r="A197" t="s">
        <v>27</v>
      </c>
      <c r="B197">
        <v>30</v>
      </c>
      <c r="C197">
        <v>13</v>
      </c>
      <c r="D197">
        <v>30</v>
      </c>
      <c r="E197">
        <v>11700</v>
      </c>
      <c r="F197">
        <v>6.8</v>
      </c>
    </row>
    <row r="198" spans="1:6">
      <c r="A198" t="s">
        <v>28</v>
      </c>
      <c r="B198">
        <v>30</v>
      </c>
      <c r="C198">
        <v>13</v>
      </c>
      <c r="D198">
        <v>30</v>
      </c>
      <c r="E198">
        <v>11700</v>
      </c>
      <c r="F198">
        <v>6.8</v>
      </c>
    </row>
    <row r="199" spans="1:6">
      <c r="A199" t="s">
        <v>3282</v>
      </c>
      <c r="B199">
        <v>30</v>
      </c>
      <c r="C199">
        <v>13</v>
      </c>
      <c r="D199">
        <v>30</v>
      </c>
      <c r="E199">
        <v>11700</v>
      </c>
      <c r="F199">
        <v>6.8</v>
      </c>
    </row>
    <row r="200" spans="1:6">
      <c r="A200" t="s">
        <v>3281</v>
      </c>
      <c r="B200">
        <v>30</v>
      </c>
      <c r="C200">
        <v>13</v>
      </c>
      <c r="D200">
        <v>30</v>
      </c>
      <c r="E200">
        <v>11700</v>
      </c>
      <c r="F200">
        <v>6.8</v>
      </c>
    </row>
    <row r="201" spans="1:6">
      <c r="A201" t="s">
        <v>2946</v>
      </c>
      <c r="B201">
        <v>30</v>
      </c>
      <c r="C201">
        <v>13</v>
      </c>
      <c r="D201">
        <v>36</v>
      </c>
      <c r="E201">
        <v>14040</v>
      </c>
      <c r="F201">
        <v>8.1999999999999993</v>
      </c>
    </row>
    <row r="202" spans="1:6">
      <c r="A202" t="s">
        <v>3283</v>
      </c>
      <c r="B202">
        <v>30</v>
      </c>
      <c r="C202">
        <v>13</v>
      </c>
      <c r="D202">
        <v>36</v>
      </c>
      <c r="E202">
        <v>14040</v>
      </c>
      <c r="F202">
        <v>8.1999999999999993</v>
      </c>
    </row>
    <row r="203" spans="1:6">
      <c r="A203" t="s">
        <v>2944</v>
      </c>
      <c r="B203">
        <v>30</v>
      </c>
      <c r="C203">
        <v>13</v>
      </c>
      <c r="D203">
        <v>36</v>
      </c>
      <c r="E203">
        <v>14040</v>
      </c>
      <c r="F203">
        <v>8.1999999999999993</v>
      </c>
    </row>
    <row r="204" spans="1:6">
      <c r="A204" t="s">
        <v>3284</v>
      </c>
      <c r="B204">
        <v>30</v>
      </c>
      <c r="C204">
        <v>13</v>
      </c>
      <c r="D204">
        <v>36</v>
      </c>
      <c r="E204">
        <v>14040</v>
      </c>
      <c r="F204">
        <v>8.1999999999999993</v>
      </c>
    </row>
    <row r="205" spans="1:6">
      <c r="A205" t="s">
        <v>2938</v>
      </c>
      <c r="B205">
        <v>30</v>
      </c>
      <c r="C205">
        <v>13</v>
      </c>
      <c r="D205">
        <v>36</v>
      </c>
      <c r="E205">
        <v>14040</v>
      </c>
      <c r="F205">
        <v>8.1999999999999993</v>
      </c>
    </row>
    <row r="206" spans="1:6">
      <c r="A206" t="s">
        <v>2948</v>
      </c>
      <c r="B206">
        <v>30</v>
      </c>
      <c r="C206">
        <v>13</v>
      </c>
      <c r="D206">
        <v>36</v>
      </c>
      <c r="E206">
        <v>14040</v>
      </c>
      <c r="F206">
        <v>8.1999999999999993</v>
      </c>
    </row>
    <row r="207" spans="1:6">
      <c r="A207" t="s">
        <v>3286</v>
      </c>
      <c r="B207">
        <v>30</v>
      </c>
      <c r="C207">
        <v>13</v>
      </c>
      <c r="D207">
        <v>36</v>
      </c>
      <c r="E207">
        <v>14040</v>
      </c>
      <c r="F207">
        <v>8.1999999999999993</v>
      </c>
    </row>
    <row r="208" spans="1:6">
      <c r="A208" t="s">
        <v>3285</v>
      </c>
      <c r="B208">
        <v>30</v>
      </c>
      <c r="C208">
        <v>13</v>
      </c>
      <c r="D208">
        <v>36</v>
      </c>
      <c r="E208">
        <v>14040</v>
      </c>
      <c r="F208">
        <v>8.1999999999999993</v>
      </c>
    </row>
    <row r="209" spans="1:6">
      <c r="A209" t="s">
        <v>2964</v>
      </c>
      <c r="B209">
        <v>30</v>
      </c>
      <c r="C209">
        <v>13</v>
      </c>
      <c r="D209">
        <v>39</v>
      </c>
      <c r="E209">
        <v>15210</v>
      </c>
      <c r="F209">
        <v>8.9</v>
      </c>
    </row>
    <row r="210" spans="1:6">
      <c r="A210" t="s">
        <v>3287</v>
      </c>
      <c r="B210">
        <v>30</v>
      </c>
      <c r="C210">
        <v>13</v>
      </c>
      <c r="D210">
        <v>39</v>
      </c>
      <c r="E210">
        <v>15210</v>
      </c>
      <c r="F210">
        <v>8.9</v>
      </c>
    </row>
    <row r="211" spans="1:6">
      <c r="A211" t="s">
        <v>2965</v>
      </c>
      <c r="B211">
        <v>30</v>
      </c>
      <c r="C211">
        <v>13</v>
      </c>
      <c r="D211">
        <v>39</v>
      </c>
      <c r="E211">
        <v>15210</v>
      </c>
      <c r="F211">
        <v>8.9</v>
      </c>
    </row>
    <row r="212" spans="1:6">
      <c r="A212" t="s">
        <v>3288</v>
      </c>
      <c r="B212">
        <v>30</v>
      </c>
      <c r="C212">
        <v>13</v>
      </c>
      <c r="D212">
        <v>39</v>
      </c>
      <c r="E212">
        <v>15210</v>
      </c>
      <c r="F212">
        <v>8.9</v>
      </c>
    </row>
    <row r="213" spans="1:6">
      <c r="A213" t="s">
        <v>2966</v>
      </c>
      <c r="B213">
        <v>30</v>
      </c>
      <c r="C213">
        <v>13</v>
      </c>
      <c r="D213">
        <v>39</v>
      </c>
      <c r="E213">
        <v>15210</v>
      </c>
      <c r="F213">
        <v>8.9</v>
      </c>
    </row>
    <row r="214" spans="1:6">
      <c r="A214" t="s">
        <v>2967</v>
      </c>
      <c r="B214">
        <v>30</v>
      </c>
      <c r="C214">
        <v>13</v>
      </c>
      <c r="D214">
        <v>39</v>
      </c>
      <c r="E214">
        <v>15210</v>
      </c>
      <c r="F214">
        <v>8.9</v>
      </c>
    </row>
    <row r="215" spans="1:6">
      <c r="A215" t="s">
        <v>3290</v>
      </c>
      <c r="B215">
        <v>30</v>
      </c>
      <c r="C215">
        <v>13</v>
      </c>
      <c r="D215">
        <v>39</v>
      </c>
      <c r="E215">
        <v>15210</v>
      </c>
      <c r="F215">
        <v>8.9</v>
      </c>
    </row>
    <row r="216" spans="1:6">
      <c r="A216" t="s">
        <v>3289</v>
      </c>
      <c r="B216">
        <v>30</v>
      </c>
      <c r="C216">
        <v>13</v>
      </c>
      <c r="D216">
        <v>39</v>
      </c>
      <c r="E216">
        <v>15210</v>
      </c>
      <c r="F216">
        <v>8.9</v>
      </c>
    </row>
    <row r="217" spans="1:6">
      <c r="A217" t="s">
        <v>29</v>
      </c>
      <c r="B217">
        <v>30</v>
      </c>
      <c r="C217">
        <v>13</v>
      </c>
      <c r="D217">
        <v>42</v>
      </c>
      <c r="E217">
        <v>16380</v>
      </c>
      <c r="F217">
        <v>9.5</v>
      </c>
    </row>
    <row r="218" spans="1:6">
      <c r="A218" t="s">
        <v>3291</v>
      </c>
      <c r="B218">
        <v>30</v>
      </c>
      <c r="C218">
        <v>13</v>
      </c>
      <c r="D218">
        <v>42</v>
      </c>
      <c r="E218">
        <v>16380</v>
      </c>
      <c r="F218">
        <v>9.5</v>
      </c>
    </row>
    <row r="219" spans="1:6">
      <c r="A219" t="s">
        <v>30</v>
      </c>
      <c r="B219">
        <v>30</v>
      </c>
      <c r="C219">
        <v>13</v>
      </c>
      <c r="D219">
        <v>42</v>
      </c>
      <c r="E219">
        <v>16380</v>
      </c>
      <c r="F219">
        <v>9.5</v>
      </c>
    </row>
    <row r="220" spans="1:6">
      <c r="A220" t="s">
        <v>3292</v>
      </c>
      <c r="B220">
        <v>30</v>
      </c>
      <c r="C220">
        <v>13</v>
      </c>
      <c r="D220">
        <v>42</v>
      </c>
      <c r="E220">
        <v>16380</v>
      </c>
      <c r="F220">
        <v>9.5</v>
      </c>
    </row>
    <row r="221" spans="1:6">
      <c r="A221" t="s">
        <v>31</v>
      </c>
      <c r="B221">
        <v>30</v>
      </c>
      <c r="C221">
        <v>13</v>
      </c>
      <c r="D221">
        <v>42</v>
      </c>
      <c r="E221">
        <v>16380</v>
      </c>
      <c r="F221">
        <v>9.5</v>
      </c>
    </row>
    <row r="222" spans="1:6">
      <c r="A222" t="s">
        <v>32</v>
      </c>
      <c r="B222">
        <v>30</v>
      </c>
      <c r="C222">
        <v>13</v>
      </c>
      <c r="D222">
        <v>42</v>
      </c>
      <c r="E222">
        <v>16380</v>
      </c>
      <c r="F222">
        <v>9.5</v>
      </c>
    </row>
    <row r="223" spans="1:6">
      <c r="A223" t="s">
        <v>3294</v>
      </c>
      <c r="B223">
        <v>30</v>
      </c>
      <c r="C223">
        <v>13</v>
      </c>
      <c r="D223">
        <v>42</v>
      </c>
      <c r="E223">
        <v>16380</v>
      </c>
      <c r="F223">
        <v>9.5</v>
      </c>
    </row>
    <row r="224" spans="1:6">
      <c r="A224" t="s">
        <v>3293</v>
      </c>
      <c r="B224">
        <v>30</v>
      </c>
      <c r="C224">
        <v>13</v>
      </c>
      <c r="D224">
        <v>42</v>
      </c>
      <c r="E224">
        <v>16380</v>
      </c>
      <c r="F224">
        <v>9.5</v>
      </c>
    </row>
    <row r="225" spans="1:6">
      <c r="A225" t="s">
        <v>33</v>
      </c>
      <c r="B225">
        <v>36</v>
      </c>
      <c r="C225">
        <v>13</v>
      </c>
      <c r="D225">
        <v>30</v>
      </c>
      <c r="E225">
        <v>14040</v>
      </c>
      <c r="F225">
        <v>8.1999999999999993</v>
      </c>
    </row>
    <row r="226" spans="1:6">
      <c r="A226" t="s">
        <v>3295</v>
      </c>
      <c r="B226">
        <v>36</v>
      </c>
      <c r="C226">
        <v>13</v>
      </c>
      <c r="D226">
        <v>30</v>
      </c>
      <c r="E226">
        <v>14040</v>
      </c>
      <c r="F226">
        <v>8.1999999999999993</v>
      </c>
    </row>
    <row r="227" spans="1:6">
      <c r="A227" t="s">
        <v>2939</v>
      </c>
      <c r="B227">
        <v>36</v>
      </c>
      <c r="C227">
        <v>13</v>
      </c>
      <c r="D227">
        <v>36</v>
      </c>
      <c r="E227">
        <v>16848</v>
      </c>
      <c r="F227">
        <v>9.7999999999999989</v>
      </c>
    </row>
    <row r="228" spans="1:6">
      <c r="A228" t="s">
        <v>3296</v>
      </c>
      <c r="B228">
        <v>36</v>
      </c>
      <c r="C228">
        <v>13</v>
      </c>
      <c r="D228">
        <v>36</v>
      </c>
      <c r="E228">
        <v>16848</v>
      </c>
      <c r="F228">
        <v>9.7999999999999989</v>
      </c>
    </row>
    <row r="229" spans="1:6">
      <c r="A229" t="s">
        <v>2968</v>
      </c>
      <c r="B229">
        <v>36</v>
      </c>
      <c r="C229">
        <v>13</v>
      </c>
      <c r="D229">
        <v>39</v>
      </c>
      <c r="E229">
        <v>18252</v>
      </c>
      <c r="F229">
        <v>10.6</v>
      </c>
    </row>
    <row r="230" spans="1:6">
      <c r="A230" t="s">
        <v>3297</v>
      </c>
      <c r="B230">
        <v>36</v>
      </c>
      <c r="C230">
        <v>13</v>
      </c>
      <c r="D230">
        <v>39</v>
      </c>
      <c r="E230">
        <v>18252</v>
      </c>
      <c r="F230">
        <v>10.6</v>
      </c>
    </row>
    <row r="231" spans="1:6">
      <c r="A231" t="s">
        <v>34</v>
      </c>
      <c r="B231">
        <v>36</v>
      </c>
      <c r="C231">
        <v>13</v>
      </c>
      <c r="D231">
        <v>42</v>
      </c>
      <c r="E231">
        <v>19656</v>
      </c>
      <c r="F231">
        <v>11.4</v>
      </c>
    </row>
    <row r="232" spans="1:6">
      <c r="A232" t="s">
        <v>3298</v>
      </c>
      <c r="B232">
        <v>36</v>
      </c>
      <c r="C232">
        <v>13</v>
      </c>
      <c r="D232">
        <v>42</v>
      </c>
      <c r="E232">
        <v>19656</v>
      </c>
      <c r="F232">
        <v>11.4</v>
      </c>
    </row>
    <row r="233" spans="1:6">
      <c r="A233" t="s">
        <v>409</v>
      </c>
      <c r="B233">
        <v>39</v>
      </c>
      <c r="C233">
        <v>13</v>
      </c>
      <c r="D233">
        <v>30</v>
      </c>
      <c r="E233">
        <v>15210</v>
      </c>
      <c r="F233">
        <v>8.9</v>
      </c>
    </row>
    <row r="234" spans="1:6">
      <c r="A234" t="s">
        <v>3299</v>
      </c>
      <c r="B234">
        <v>39</v>
      </c>
      <c r="C234">
        <v>13</v>
      </c>
      <c r="D234">
        <v>30</v>
      </c>
      <c r="E234">
        <v>15210</v>
      </c>
      <c r="F234">
        <v>8.9</v>
      </c>
    </row>
    <row r="235" spans="1:6">
      <c r="A235" t="s">
        <v>2940</v>
      </c>
      <c r="B235">
        <v>39</v>
      </c>
      <c r="C235">
        <v>13</v>
      </c>
      <c r="D235">
        <v>36</v>
      </c>
      <c r="E235">
        <v>18252</v>
      </c>
      <c r="F235">
        <v>10.6</v>
      </c>
    </row>
    <row r="236" spans="1:6">
      <c r="A236" t="s">
        <v>3300</v>
      </c>
      <c r="B236">
        <v>39</v>
      </c>
      <c r="C236">
        <v>13</v>
      </c>
      <c r="D236">
        <v>36</v>
      </c>
      <c r="E236">
        <v>18252</v>
      </c>
      <c r="F236">
        <v>10.6</v>
      </c>
    </row>
    <row r="237" spans="1:6">
      <c r="A237" t="s">
        <v>2969</v>
      </c>
      <c r="B237">
        <v>39</v>
      </c>
      <c r="C237">
        <v>13</v>
      </c>
      <c r="D237">
        <v>39</v>
      </c>
      <c r="E237">
        <v>19773</v>
      </c>
      <c r="F237">
        <v>11.5</v>
      </c>
    </row>
    <row r="238" spans="1:6">
      <c r="A238" t="s">
        <v>3301</v>
      </c>
      <c r="B238">
        <v>39</v>
      </c>
      <c r="C238">
        <v>13</v>
      </c>
      <c r="D238">
        <v>39</v>
      </c>
      <c r="E238">
        <v>19773</v>
      </c>
      <c r="F238">
        <v>11.5</v>
      </c>
    </row>
    <row r="239" spans="1:6">
      <c r="A239" t="s">
        <v>410</v>
      </c>
      <c r="B239">
        <v>39</v>
      </c>
      <c r="C239">
        <v>13</v>
      </c>
      <c r="D239">
        <v>42</v>
      </c>
      <c r="E239">
        <v>21294</v>
      </c>
      <c r="F239">
        <v>12.4</v>
      </c>
    </row>
    <row r="240" spans="1:6">
      <c r="A240" t="s">
        <v>3302</v>
      </c>
      <c r="B240">
        <v>39</v>
      </c>
      <c r="C240">
        <v>13</v>
      </c>
      <c r="D240">
        <v>42</v>
      </c>
      <c r="E240">
        <v>21294</v>
      </c>
      <c r="F240">
        <v>12.4</v>
      </c>
    </row>
    <row r="241" spans="1:6">
      <c r="A241" t="s">
        <v>411</v>
      </c>
      <c r="B241">
        <v>42</v>
      </c>
      <c r="C241">
        <v>13</v>
      </c>
      <c r="D241">
        <v>30</v>
      </c>
      <c r="E241">
        <v>16380</v>
      </c>
      <c r="F241">
        <v>9.5</v>
      </c>
    </row>
    <row r="242" spans="1:6">
      <c r="A242" t="s">
        <v>3303</v>
      </c>
      <c r="B242">
        <v>42</v>
      </c>
      <c r="C242">
        <v>13</v>
      </c>
      <c r="D242">
        <v>30</v>
      </c>
      <c r="E242">
        <v>16380</v>
      </c>
      <c r="F242">
        <v>9.5</v>
      </c>
    </row>
    <row r="243" spans="1:6">
      <c r="A243" t="s">
        <v>412</v>
      </c>
      <c r="B243">
        <v>42</v>
      </c>
      <c r="C243">
        <v>13</v>
      </c>
      <c r="D243">
        <v>30</v>
      </c>
      <c r="E243">
        <v>16380</v>
      </c>
      <c r="F243">
        <v>9.5</v>
      </c>
    </row>
    <row r="244" spans="1:6">
      <c r="A244" t="s">
        <v>3304</v>
      </c>
      <c r="B244">
        <v>42</v>
      </c>
      <c r="C244">
        <v>13</v>
      </c>
      <c r="D244">
        <v>30</v>
      </c>
      <c r="E244">
        <v>16380</v>
      </c>
      <c r="F244">
        <v>9.5</v>
      </c>
    </row>
    <row r="245" spans="1:6">
      <c r="A245" t="s">
        <v>417</v>
      </c>
      <c r="B245">
        <v>42</v>
      </c>
      <c r="C245">
        <v>13</v>
      </c>
      <c r="D245">
        <v>30</v>
      </c>
      <c r="E245">
        <v>16380</v>
      </c>
      <c r="F245">
        <v>9.5</v>
      </c>
    </row>
    <row r="246" spans="1:6">
      <c r="A246" t="s">
        <v>413</v>
      </c>
      <c r="B246">
        <v>42</v>
      </c>
      <c r="C246">
        <v>13</v>
      </c>
      <c r="D246">
        <v>30</v>
      </c>
      <c r="E246">
        <v>16380</v>
      </c>
      <c r="F246">
        <v>9.5</v>
      </c>
    </row>
    <row r="247" spans="1:6">
      <c r="A247" t="s">
        <v>3306</v>
      </c>
      <c r="B247">
        <v>42</v>
      </c>
      <c r="C247">
        <v>13</v>
      </c>
      <c r="D247">
        <v>30</v>
      </c>
      <c r="E247">
        <v>16380</v>
      </c>
      <c r="F247">
        <v>9.5</v>
      </c>
    </row>
    <row r="248" spans="1:6">
      <c r="A248" t="s">
        <v>3305</v>
      </c>
      <c r="B248">
        <v>42</v>
      </c>
      <c r="C248">
        <v>13</v>
      </c>
      <c r="D248">
        <v>30</v>
      </c>
      <c r="E248">
        <v>16380</v>
      </c>
      <c r="F248">
        <v>9.5</v>
      </c>
    </row>
    <row r="249" spans="1:6">
      <c r="A249" t="s">
        <v>2950</v>
      </c>
      <c r="B249">
        <v>42</v>
      </c>
      <c r="C249">
        <v>13</v>
      </c>
      <c r="D249">
        <v>36</v>
      </c>
      <c r="E249">
        <v>19656</v>
      </c>
      <c r="F249">
        <v>11.4</v>
      </c>
    </row>
    <row r="250" spans="1:6">
      <c r="A250" t="s">
        <v>3307</v>
      </c>
      <c r="B250">
        <v>42</v>
      </c>
      <c r="C250">
        <v>13</v>
      </c>
      <c r="D250">
        <v>36</v>
      </c>
      <c r="E250">
        <v>19656</v>
      </c>
      <c r="F250">
        <v>11.4</v>
      </c>
    </row>
    <row r="251" spans="1:6">
      <c r="A251" t="s">
        <v>2949</v>
      </c>
      <c r="B251">
        <v>42</v>
      </c>
      <c r="C251">
        <v>13</v>
      </c>
      <c r="D251">
        <v>36</v>
      </c>
      <c r="E251">
        <v>19656</v>
      </c>
      <c r="F251">
        <v>11.4</v>
      </c>
    </row>
    <row r="252" spans="1:6">
      <c r="A252" t="s">
        <v>3308</v>
      </c>
      <c r="B252">
        <v>42</v>
      </c>
      <c r="C252">
        <v>13</v>
      </c>
      <c r="D252">
        <v>36</v>
      </c>
      <c r="E252">
        <v>19656</v>
      </c>
      <c r="F252">
        <v>11.4</v>
      </c>
    </row>
    <row r="253" spans="1:6">
      <c r="A253" t="s">
        <v>2941</v>
      </c>
      <c r="B253">
        <v>42</v>
      </c>
      <c r="C253">
        <v>13</v>
      </c>
      <c r="D253">
        <v>36</v>
      </c>
      <c r="E253">
        <v>19656</v>
      </c>
      <c r="F253">
        <v>11.4</v>
      </c>
    </row>
    <row r="254" spans="1:6">
      <c r="A254" t="s">
        <v>2951</v>
      </c>
      <c r="B254">
        <v>42</v>
      </c>
      <c r="C254">
        <v>13</v>
      </c>
      <c r="D254">
        <v>36</v>
      </c>
      <c r="E254">
        <v>19656</v>
      </c>
      <c r="F254">
        <v>11.4</v>
      </c>
    </row>
    <row r="255" spans="1:6">
      <c r="A255" t="s">
        <v>3310</v>
      </c>
      <c r="B255">
        <v>42</v>
      </c>
      <c r="C255">
        <v>13</v>
      </c>
      <c r="D255">
        <v>36</v>
      </c>
      <c r="E255">
        <v>19656</v>
      </c>
      <c r="F255">
        <v>11.4</v>
      </c>
    </row>
    <row r="256" spans="1:6">
      <c r="A256" t="s">
        <v>3309</v>
      </c>
      <c r="B256">
        <v>42</v>
      </c>
      <c r="C256">
        <v>13</v>
      </c>
      <c r="D256">
        <v>36</v>
      </c>
      <c r="E256">
        <v>19656</v>
      </c>
      <c r="F256">
        <v>11.4</v>
      </c>
    </row>
    <row r="257" spans="1:6">
      <c r="A257" t="s">
        <v>2970</v>
      </c>
      <c r="B257">
        <v>42</v>
      </c>
      <c r="C257">
        <v>13</v>
      </c>
      <c r="D257">
        <v>39</v>
      </c>
      <c r="E257">
        <v>21294</v>
      </c>
      <c r="F257">
        <v>12.4</v>
      </c>
    </row>
    <row r="258" spans="1:6">
      <c r="A258" t="s">
        <v>3311</v>
      </c>
      <c r="B258">
        <v>42</v>
      </c>
      <c r="C258">
        <v>13</v>
      </c>
      <c r="D258">
        <v>39</v>
      </c>
      <c r="E258">
        <v>21294</v>
      </c>
      <c r="F258">
        <v>12.4</v>
      </c>
    </row>
    <row r="259" spans="1:6">
      <c r="A259" t="s">
        <v>2971</v>
      </c>
      <c r="B259">
        <v>42</v>
      </c>
      <c r="C259">
        <v>13</v>
      </c>
      <c r="D259">
        <v>39</v>
      </c>
      <c r="E259">
        <v>21294</v>
      </c>
      <c r="F259">
        <v>12.4</v>
      </c>
    </row>
    <row r="260" spans="1:6">
      <c r="A260" t="s">
        <v>3312</v>
      </c>
      <c r="B260">
        <v>42</v>
      </c>
      <c r="C260">
        <v>13</v>
      </c>
      <c r="D260">
        <v>39</v>
      </c>
      <c r="E260">
        <v>21294</v>
      </c>
      <c r="F260">
        <v>12.4</v>
      </c>
    </row>
    <row r="261" spans="1:6">
      <c r="A261" t="s">
        <v>2972</v>
      </c>
      <c r="B261">
        <v>42</v>
      </c>
      <c r="C261">
        <v>13</v>
      </c>
      <c r="D261">
        <v>39</v>
      </c>
      <c r="E261">
        <v>21294</v>
      </c>
      <c r="F261">
        <v>12.4</v>
      </c>
    </row>
    <row r="262" spans="1:6">
      <c r="A262" t="s">
        <v>2973</v>
      </c>
      <c r="B262">
        <v>42</v>
      </c>
      <c r="C262">
        <v>13</v>
      </c>
      <c r="D262">
        <v>39</v>
      </c>
      <c r="E262">
        <v>21294</v>
      </c>
      <c r="F262">
        <v>12.4</v>
      </c>
    </row>
    <row r="263" spans="1:6">
      <c r="A263" t="s">
        <v>3314</v>
      </c>
      <c r="B263">
        <v>42</v>
      </c>
      <c r="C263">
        <v>13</v>
      </c>
      <c r="D263">
        <v>39</v>
      </c>
      <c r="E263">
        <v>21294</v>
      </c>
      <c r="F263">
        <v>12.4</v>
      </c>
    </row>
    <row r="264" spans="1:6">
      <c r="A264" t="s">
        <v>3313</v>
      </c>
      <c r="B264">
        <v>42</v>
      </c>
      <c r="C264">
        <v>13</v>
      </c>
      <c r="D264">
        <v>39</v>
      </c>
      <c r="E264">
        <v>21294</v>
      </c>
      <c r="F264">
        <v>12.4</v>
      </c>
    </row>
    <row r="265" spans="1:6">
      <c r="A265" t="s">
        <v>414</v>
      </c>
      <c r="B265">
        <v>42</v>
      </c>
      <c r="C265">
        <v>13</v>
      </c>
      <c r="D265">
        <v>42</v>
      </c>
      <c r="E265">
        <v>22932</v>
      </c>
      <c r="F265">
        <v>13.299999999999999</v>
      </c>
    </row>
    <row r="266" spans="1:6">
      <c r="A266" t="s">
        <v>3315</v>
      </c>
      <c r="B266">
        <v>42</v>
      </c>
      <c r="C266">
        <v>13</v>
      </c>
      <c r="D266">
        <v>42</v>
      </c>
      <c r="E266">
        <v>22932</v>
      </c>
      <c r="F266">
        <v>13.299999999999999</v>
      </c>
    </row>
    <row r="267" spans="1:6">
      <c r="A267" t="s">
        <v>415</v>
      </c>
      <c r="B267">
        <v>42</v>
      </c>
      <c r="C267">
        <v>13</v>
      </c>
      <c r="D267">
        <v>42</v>
      </c>
      <c r="E267">
        <v>22932</v>
      </c>
      <c r="F267">
        <v>13.299999999999999</v>
      </c>
    </row>
    <row r="268" spans="1:6">
      <c r="A268" t="s">
        <v>3316</v>
      </c>
      <c r="B268">
        <v>42</v>
      </c>
      <c r="C268">
        <v>13</v>
      </c>
      <c r="D268">
        <v>42</v>
      </c>
      <c r="E268">
        <v>22932</v>
      </c>
      <c r="F268">
        <v>13.299999999999999</v>
      </c>
    </row>
    <row r="269" spans="1:6">
      <c r="A269" t="s">
        <v>418</v>
      </c>
      <c r="B269">
        <v>42</v>
      </c>
      <c r="C269">
        <v>13</v>
      </c>
      <c r="D269">
        <v>42</v>
      </c>
      <c r="E269">
        <v>22932</v>
      </c>
      <c r="F269">
        <v>13.299999999999999</v>
      </c>
    </row>
    <row r="270" spans="1:6">
      <c r="A270" t="s">
        <v>416</v>
      </c>
      <c r="B270">
        <v>42</v>
      </c>
      <c r="C270">
        <v>13</v>
      </c>
      <c r="D270">
        <v>42</v>
      </c>
      <c r="E270">
        <v>22932</v>
      </c>
      <c r="F270">
        <v>13.299999999999999</v>
      </c>
    </row>
    <row r="271" spans="1:6">
      <c r="A271" t="s">
        <v>3318</v>
      </c>
      <c r="B271">
        <v>42</v>
      </c>
      <c r="C271">
        <v>13</v>
      </c>
      <c r="D271">
        <v>42</v>
      </c>
      <c r="E271">
        <v>22932</v>
      </c>
      <c r="F271">
        <v>13.299999999999999</v>
      </c>
    </row>
    <row r="272" spans="1:6">
      <c r="A272" t="s">
        <v>3317</v>
      </c>
      <c r="B272">
        <v>42</v>
      </c>
      <c r="C272">
        <v>13</v>
      </c>
      <c r="D272">
        <v>42</v>
      </c>
      <c r="E272">
        <v>22932</v>
      </c>
      <c r="F272">
        <v>13.299999999999999</v>
      </c>
    </row>
    <row r="273" spans="1:6">
      <c r="A273" t="s">
        <v>419</v>
      </c>
      <c r="B273">
        <v>45</v>
      </c>
      <c r="C273">
        <v>13</v>
      </c>
      <c r="D273">
        <v>30</v>
      </c>
      <c r="E273">
        <v>17550</v>
      </c>
      <c r="F273">
        <v>10.199999999999999</v>
      </c>
    </row>
    <row r="274" spans="1:6">
      <c r="A274" t="s">
        <v>3319</v>
      </c>
      <c r="B274">
        <v>45</v>
      </c>
      <c r="C274">
        <v>13</v>
      </c>
      <c r="D274">
        <v>30</v>
      </c>
      <c r="E274">
        <v>17550</v>
      </c>
      <c r="F274">
        <v>10.199999999999999</v>
      </c>
    </row>
    <row r="275" spans="1:6">
      <c r="A275" t="s">
        <v>2942</v>
      </c>
      <c r="B275">
        <v>45</v>
      </c>
      <c r="C275">
        <v>13</v>
      </c>
      <c r="D275">
        <v>36</v>
      </c>
      <c r="E275">
        <v>21060</v>
      </c>
      <c r="F275">
        <v>12.2</v>
      </c>
    </row>
    <row r="276" spans="1:6">
      <c r="A276" t="s">
        <v>3320</v>
      </c>
      <c r="B276">
        <v>45</v>
      </c>
      <c r="C276">
        <v>13</v>
      </c>
      <c r="D276">
        <v>36</v>
      </c>
      <c r="E276">
        <v>21060</v>
      </c>
      <c r="F276">
        <v>12.2</v>
      </c>
    </row>
    <row r="277" spans="1:6">
      <c r="A277" t="s">
        <v>2974</v>
      </c>
      <c r="B277">
        <v>45</v>
      </c>
      <c r="C277">
        <v>13</v>
      </c>
      <c r="D277">
        <v>39</v>
      </c>
      <c r="E277">
        <v>22815</v>
      </c>
      <c r="F277">
        <v>13.299999999999999</v>
      </c>
    </row>
    <row r="278" spans="1:6">
      <c r="A278" t="s">
        <v>3321</v>
      </c>
      <c r="B278">
        <v>45</v>
      </c>
      <c r="C278">
        <v>13</v>
      </c>
      <c r="D278">
        <v>39</v>
      </c>
      <c r="E278">
        <v>22815</v>
      </c>
      <c r="F278">
        <v>13.299999999999999</v>
      </c>
    </row>
    <row r="279" spans="1:6">
      <c r="A279" t="s">
        <v>420</v>
      </c>
      <c r="B279">
        <v>45</v>
      </c>
      <c r="C279">
        <v>13</v>
      </c>
      <c r="D279">
        <v>42</v>
      </c>
      <c r="E279">
        <v>24570</v>
      </c>
      <c r="F279">
        <v>14.299999999999999</v>
      </c>
    </row>
    <row r="280" spans="1:6">
      <c r="A280" t="s">
        <v>3322</v>
      </c>
      <c r="B280">
        <v>45</v>
      </c>
      <c r="C280">
        <v>13</v>
      </c>
      <c r="D280">
        <v>42</v>
      </c>
      <c r="E280">
        <v>24570</v>
      </c>
      <c r="F280">
        <v>14.299999999999999</v>
      </c>
    </row>
    <row r="281" spans="1:6">
      <c r="A281" t="s">
        <v>424</v>
      </c>
      <c r="B281">
        <v>48</v>
      </c>
      <c r="C281">
        <v>96</v>
      </c>
      <c r="D281">
        <v>0.25</v>
      </c>
      <c r="E281">
        <v>1152</v>
      </c>
      <c r="F281">
        <v>0.7</v>
      </c>
    </row>
    <row r="282" spans="1:6">
      <c r="A282" t="s">
        <v>1609</v>
      </c>
      <c r="B282">
        <v>48</v>
      </c>
      <c r="C282">
        <v>34.5</v>
      </c>
      <c r="D282">
        <v>0.25</v>
      </c>
      <c r="E282">
        <v>414</v>
      </c>
      <c r="F282">
        <v>0.30000000000000004</v>
      </c>
    </row>
    <row r="283" spans="1:6">
      <c r="A283" t="s">
        <v>1117</v>
      </c>
      <c r="B283">
        <v>48</v>
      </c>
      <c r="C283">
        <v>48</v>
      </c>
      <c r="D283">
        <v>0.25</v>
      </c>
      <c r="E283">
        <v>576</v>
      </c>
      <c r="F283">
        <v>0.4</v>
      </c>
    </row>
    <row r="284" spans="1:6">
      <c r="A284" t="s">
        <v>1532</v>
      </c>
      <c r="B284">
        <v>0.75</v>
      </c>
      <c r="C284">
        <v>24</v>
      </c>
      <c r="D284">
        <v>34.5</v>
      </c>
      <c r="E284">
        <v>621</v>
      </c>
      <c r="F284">
        <v>0.4</v>
      </c>
    </row>
    <row r="285" spans="1:6">
      <c r="A285" t="s">
        <v>425</v>
      </c>
      <c r="B285">
        <v>1.5</v>
      </c>
      <c r="C285">
        <v>24</v>
      </c>
      <c r="D285">
        <v>34.5</v>
      </c>
      <c r="E285">
        <v>1242</v>
      </c>
      <c r="F285">
        <v>0.79999999999999993</v>
      </c>
    </row>
    <row r="286" spans="1:6">
      <c r="A286" t="s">
        <v>426</v>
      </c>
      <c r="B286">
        <v>1.5</v>
      </c>
      <c r="C286">
        <v>24</v>
      </c>
      <c r="D286">
        <v>34.5</v>
      </c>
      <c r="E286">
        <v>1242</v>
      </c>
      <c r="F286">
        <v>0.79999999999999993</v>
      </c>
    </row>
    <row r="287" spans="1:6">
      <c r="A287" t="s">
        <v>3324</v>
      </c>
      <c r="B287">
        <v>1.5</v>
      </c>
      <c r="C287">
        <v>24</v>
      </c>
      <c r="D287">
        <v>34.5</v>
      </c>
      <c r="E287">
        <v>1242</v>
      </c>
      <c r="F287">
        <v>0.79999999999999993</v>
      </c>
    </row>
    <row r="288" spans="1:6">
      <c r="A288" t="s">
        <v>3323</v>
      </c>
      <c r="B288">
        <v>1.5</v>
      </c>
      <c r="C288">
        <v>24</v>
      </c>
      <c r="D288">
        <v>34.5</v>
      </c>
      <c r="E288">
        <v>1242</v>
      </c>
      <c r="F288">
        <v>0.79999999999999993</v>
      </c>
    </row>
    <row r="289" spans="1:6">
      <c r="A289" t="s">
        <v>427</v>
      </c>
      <c r="B289">
        <v>3</v>
      </c>
      <c r="C289">
        <v>24</v>
      </c>
      <c r="D289">
        <v>34.5</v>
      </c>
      <c r="E289">
        <v>2484</v>
      </c>
      <c r="F289">
        <v>1.5</v>
      </c>
    </row>
    <row r="290" spans="1:6">
      <c r="A290" t="s">
        <v>428</v>
      </c>
      <c r="B290">
        <v>3</v>
      </c>
      <c r="C290">
        <v>24</v>
      </c>
      <c r="D290">
        <v>34.5</v>
      </c>
      <c r="E290">
        <v>2484</v>
      </c>
      <c r="F290">
        <v>1.5</v>
      </c>
    </row>
    <row r="291" spans="1:6">
      <c r="A291" t="s">
        <v>3326</v>
      </c>
      <c r="B291">
        <v>3</v>
      </c>
      <c r="C291">
        <v>24</v>
      </c>
      <c r="D291">
        <v>34.5</v>
      </c>
      <c r="E291">
        <v>2484</v>
      </c>
      <c r="F291">
        <v>1.5</v>
      </c>
    </row>
    <row r="292" spans="1:6">
      <c r="A292" t="s">
        <v>3325</v>
      </c>
      <c r="B292">
        <v>3</v>
      </c>
      <c r="C292">
        <v>24</v>
      </c>
      <c r="D292">
        <v>34.5</v>
      </c>
      <c r="E292">
        <v>2484</v>
      </c>
      <c r="F292">
        <v>1.5</v>
      </c>
    </row>
    <row r="293" spans="1:6">
      <c r="A293" t="s">
        <v>429</v>
      </c>
      <c r="B293">
        <v>6</v>
      </c>
      <c r="C293">
        <v>24</v>
      </c>
      <c r="D293">
        <v>34.5</v>
      </c>
      <c r="E293">
        <v>4968</v>
      </c>
      <c r="F293">
        <v>2.9</v>
      </c>
    </row>
    <row r="294" spans="1:6">
      <c r="A294" t="s">
        <v>430</v>
      </c>
      <c r="B294">
        <v>6</v>
      </c>
      <c r="C294">
        <v>24</v>
      </c>
      <c r="D294">
        <v>34.5</v>
      </c>
      <c r="E294">
        <v>4968</v>
      </c>
      <c r="F294">
        <v>2.9</v>
      </c>
    </row>
    <row r="295" spans="1:6">
      <c r="A295" t="s">
        <v>3328</v>
      </c>
      <c r="B295">
        <v>6</v>
      </c>
      <c r="C295">
        <v>24</v>
      </c>
      <c r="D295">
        <v>34.5</v>
      </c>
      <c r="E295">
        <v>4968</v>
      </c>
      <c r="F295">
        <v>2.9</v>
      </c>
    </row>
    <row r="296" spans="1:6">
      <c r="A296" t="s">
        <v>3327</v>
      </c>
      <c r="B296">
        <v>6</v>
      </c>
      <c r="C296">
        <v>24</v>
      </c>
      <c r="D296">
        <v>34.5</v>
      </c>
      <c r="E296">
        <v>4968</v>
      </c>
      <c r="F296">
        <v>2.9</v>
      </c>
    </row>
    <row r="297" spans="1:6">
      <c r="A297" t="s">
        <v>431</v>
      </c>
      <c r="B297">
        <v>1.5</v>
      </c>
      <c r="C297">
        <v>0.75</v>
      </c>
      <c r="D297">
        <v>30.5</v>
      </c>
      <c r="E297">
        <v>34.3125</v>
      </c>
      <c r="F297">
        <v>0.1</v>
      </c>
    </row>
    <row r="298" spans="1:6">
      <c r="A298" t="s">
        <v>432</v>
      </c>
      <c r="B298">
        <v>3</v>
      </c>
      <c r="C298">
        <v>0.75</v>
      </c>
      <c r="D298">
        <v>30.5</v>
      </c>
      <c r="E298">
        <v>68.625</v>
      </c>
      <c r="F298">
        <v>0.1</v>
      </c>
    </row>
    <row r="299" spans="1:6">
      <c r="A299" t="s">
        <v>433</v>
      </c>
      <c r="B299">
        <v>6</v>
      </c>
      <c r="C299">
        <v>0.75</v>
      </c>
      <c r="D299">
        <v>30.5</v>
      </c>
      <c r="E299">
        <v>137.25</v>
      </c>
      <c r="F299">
        <v>0.1</v>
      </c>
    </row>
    <row r="300" spans="1:6">
      <c r="A300" t="s">
        <v>434</v>
      </c>
      <c r="B300">
        <v>3</v>
      </c>
      <c r="C300">
        <v>0.75</v>
      </c>
      <c r="D300">
        <v>34.5</v>
      </c>
      <c r="E300">
        <v>77.625</v>
      </c>
      <c r="F300">
        <v>0.1</v>
      </c>
    </row>
    <row r="301" spans="1:6">
      <c r="A301" t="s">
        <v>3329</v>
      </c>
      <c r="B301">
        <v>3</v>
      </c>
      <c r="C301">
        <v>0.75</v>
      </c>
      <c r="D301">
        <v>34.5</v>
      </c>
      <c r="E301">
        <v>77.625</v>
      </c>
      <c r="F301">
        <v>0.1</v>
      </c>
    </row>
    <row r="302" spans="1:6">
      <c r="A302" t="s">
        <v>435</v>
      </c>
      <c r="B302">
        <v>3</v>
      </c>
      <c r="C302">
        <v>0.75</v>
      </c>
      <c r="D302">
        <v>34.5</v>
      </c>
      <c r="E302">
        <v>77.625</v>
      </c>
      <c r="F302">
        <v>0.1</v>
      </c>
    </row>
    <row r="303" spans="1:6">
      <c r="A303" t="s">
        <v>1305</v>
      </c>
      <c r="B303">
        <v>0</v>
      </c>
      <c r="C303">
        <v>0</v>
      </c>
      <c r="D303">
        <v>0</v>
      </c>
      <c r="E303">
        <v>0</v>
      </c>
      <c r="F303">
        <v>0</v>
      </c>
    </row>
    <row r="304" spans="1:6">
      <c r="A304" t="s">
        <v>1304</v>
      </c>
      <c r="B304">
        <v>0</v>
      </c>
      <c r="C304">
        <v>0</v>
      </c>
      <c r="D304">
        <v>0</v>
      </c>
      <c r="E304">
        <v>0</v>
      </c>
      <c r="F304">
        <v>0</v>
      </c>
    </row>
    <row r="305" spans="1:6">
      <c r="A305" t="s">
        <v>1638</v>
      </c>
      <c r="B305">
        <v>0</v>
      </c>
      <c r="C305">
        <v>0</v>
      </c>
      <c r="D305">
        <v>0</v>
      </c>
      <c r="E305">
        <v>0</v>
      </c>
      <c r="F305">
        <v>0</v>
      </c>
    </row>
    <row r="306" spans="1:6">
      <c r="A306" t="s">
        <v>1637</v>
      </c>
      <c r="B306">
        <v>0</v>
      </c>
      <c r="C306">
        <v>0</v>
      </c>
      <c r="D306">
        <v>0</v>
      </c>
      <c r="E306">
        <v>0</v>
      </c>
      <c r="F306">
        <v>0</v>
      </c>
    </row>
    <row r="307" spans="1:6">
      <c r="A307" t="s">
        <v>436</v>
      </c>
      <c r="B307">
        <v>6</v>
      </c>
      <c r="C307">
        <v>24</v>
      </c>
      <c r="D307">
        <v>34.5</v>
      </c>
      <c r="E307">
        <v>4968</v>
      </c>
      <c r="F307">
        <v>2.9</v>
      </c>
    </row>
    <row r="308" spans="1:6">
      <c r="A308" t="s">
        <v>1987</v>
      </c>
      <c r="B308">
        <v>6</v>
      </c>
      <c r="C308">
        <v>26.5</v>
      </c>
      <c r="D308">
        <v>34.5</v>
      </c>
      <c r="E308">
        <v>5485.5</v>
      </c>
      <c r="F308">
        <v>3.2</v>
      </c>
    </row>
    <row r="309" spans="1:6">
      <c r="A309" t="s">
        <v>1988</v>
      </c>
      <c r="B309">
        <v>6</v>
      </c>
      <c r="C309">
        <v>26.5</v>
      </c>
      <c r="D309">
        <v>34.5</v>
      </c>
      <c r="E309">
        <v>5485.5</v>
      </c>
      <c r="F309">
        <v>3.2</v>
      </c>
    </row>
    <row r="310" spans="1:6">
      <c r="A310" t="s">
        <v>35</v>
      </c>
      <c r="B310">
        <v>18</v>
      </c>
      <c r="C310">
        <v>25</v>
      </c>
      <c r="D310">
        <v>34.5</v>
      </c>
      <c r="E310">
        <v>15525</v>
      </c>
      <c r="F310">
        <v>9</v>
      </c>
    </row>
    <row r="311" spans="1:6">
      <c r="A311" t="s">
        <v>3330</v>
      </c>
      <c r="B311">
        <v>18</v>
      </c>
      <c r="C311">
        <v>25</v>
      </c>
      <c r="D311">
        <v>34.5</v>
      </c>
      <c r="E311">
        <v>15525</v>
      </c>
      <c r="F311">
        <v>9</v>
      </c>
    </row>
    <row r="312" spans="1:6">
      <c r="A312" t="s">
        <v>36</v>
      </c>
      <c r="B312">
        <v>21</v>
      </c>
      <c r="C312">
        <v>25</v>
      </c>
      <c r="D312">
        <v>34.5</v>
      </c>
      <c r="E312">
        <v>18112.5</v>
      </c>
      <c r="F312">
        <v>10.5</v>
      </c>
    </row>
    <row r="313" spans="1:6">
      <c r="A313" t="s">
        <v>3331</v>
      </c>
      <c r="B313">
        <v>21</v>
      </c>
      <c r="C313">
        <v>25</v>
      </c>
      <c r="D313">
        <v>34.5</v>
      </c>
      <c r="E313">
        <v>18112.5</v>
      </c>
      <c r="F313">
        <v>10.5</v>
      </c>
    </row>
    <row r="314" spans="1:6">
      <c r="A314" t="s">
        <v>1297</v>
      </c>
      <c r="B314">
        <v>0</v>
      </c>
      <c r="C314">
        <v>0</v>
      </c>
      <c r="D314">
        <v>0</v>
      </c>
      <c r="E314">
        <v>0</v>
      </c>
      <c r="F314">
        <v>0</v>
      </c>
    </row>
    <row r="315" spans="1:6">
      <c r="A315" t="s">
        <v>1296</v>
      </c>
      <c r="B315">
        <v>0</v>
      </c>
      <c r="C315">
        <v>0</v>
      </c>
      <c r="D315">
        <v>0</v>
      </c>
      <c r="E315">
        <v>0</v>
      </c>
      <c r="F315">
        <v>0</v>
      </c>
    </row>
    <row r="316" spans="1:6">
      <c r="A316" t="s">
        <v>37</v>
      </c>
      <c r="B316">
        <v>18</v>
      </c>
      <c r="C316">
        <v>25</v>
      </c>
      <c r="D316">
        <v>34.5</v>
      </c>
      <c r="E316">
        <v>15525</v>
      </c>
      <c r="F316">
        <v>9</v>
      </c>
    </row>
    <row r="317" spans="1:6">
      <c r="A317" t="s">
        <v>3332</v>
      </c>
      <c r="B317">
        <v>18</v>
      </c>
      <c r="C317">
        <v>25</v>
      </c>
      <c r="D317">
        <v>34.5</v>
      </c>
      <c r="E317">
        <v>15525</v>
      </c>
      <c r="F317">
        <v>9</v>
      </c>
    </row>
    <row r="318" spans="1:6">
      <c r="A318" t="s">
        <v>1706</v>
      </c>
      <c r="B318">
        <v>27</v>
      </c>
      <c r="C318">
        <v>24</v>
      </c>
      <c r="D318">
        <v>34.5</v>
      </c>
      <c r="E318">
        <v>22356</v>
      </c>
      <c r="F318">
        <v>13</v>
      </c>
    </row>
    <row r="319" spans="1:6">
      <c r="A319" t="s">
        <v>1707</v>
      </c>
      <c r="B319">
        <v>30</v>
      </c>
      <c r="C319">
        <v>24</v>
      </c>
      <c r="D319">
        <v>34.5</v>
      </c>
      <c r="E319">
        <v>24840</v>
      </c>
      <c r="F319">
        <v>14.4</v>
      </c>
    </row>
    <row r="320" spans="1:6">
      <c r="A320" t="s">
        <v>1708</v>
      </c>
      <c r="B320">
        <v>33</v>
      </c>
      <c r="C320">
        <v>24</v>
      </c>
      <c r="D320">
        <v>34.5</v>
      </c>
      <c r="E320">
        <v>27324</v>
      </c>
      <c r="F320">
        <v>15.9</v>
      </c>
    </row>
    <row r="321" spans="1:6">
      <c r="A321" t="s">
        <v>3891</v>
      </c>
      <c r="B321">
        <v>36</v>
      </c>
      <c r="C321">
        <v>21</v>
      </c>
      <c r="D321">
        <v>21</v>
      </c>
      <c r="E321">
        <v>15876</v>
      </c>
      <c r="F321">
        <v>9.1999999999999993</v>
      </c>
    </row>
    <row r="322" spans="1:6">
      <c r="A322" t="s">
        <v>4458</v>
      </c>
      <c r="B322">
        <v>24</v>
      </c>
      <c r="C322">
        <v>25</v>
      </c>
      <c r="D322">
        <v>34.5</v>
      </c>
      <c r="E322">
        <v>20700</v>
      </c>
      <c r="F322" s="94">
        <v>12</v>
      </c>
    </row>
    <row r="323" spans="1:6">
      <c r="A323" t="s">
        <v>4459</v>
      </c>
      <c r="B323">
        <v>27</v>
      </c>
      <c r="C323">
        <v>25</v>
      </c>
      <c r="D323">
        <v>34.5</v>
      </c>
      <c r="E323">
        <v>23287.5</v>
      </c>
      <c r="F323" s="94">
        <v>13.5</v>
      </c>
    </row>
    <row r="324" spans="1:6">
      <c r="A324" t="s">
        <v>1710</v>
      </c>
      <c r="B324">
        <v>30</v>
      </c>
      <c r="C324">
        <v>25</v>
      </c>
      <c r="D324">
        <v>34.5</v>
      </c>
      <c r="E324">
        <v>25875</v>
      </c>
      <c r="F324">
        <v>15</v>
      </c>
    </row>
    <row r="325" spans="1:6">
      <c r="A325" t="s">
        <v>1366</v>
      </c>
      <c r="B325">
        <v>0</v>
      </c>
      <c r="C325">
        <v>0</v>
      </c>
      <c r="D325">
        <v>0</v>
      </c>
      <c r="E325">
        <v>0</v>
      </c>
      <c r="F325">
        <v>0</v>
      </c>
    </row>
    <row r="326" spans="1:6">
      <c r="A326" t="s">
        <v>1367</v>
      </c>
      <c r="B326">
        <v>0</v>
      </c>
      <c r="C326">
        <v>0</v>
      </c>
      <c r="D326">
        <v>0</v>
      </c>
      <c r="E326">
        <v>0</v>
      </c>
      <c r="F326">
        <v>0</v>
      </c>
    </row>
    <row r="327" spans="1:6">
      <c r="A327" t="s">
        <v>2417</v>
      </c>
      <c r="B327">
        <v>0</v>
      </c>
      <c r="C327">
        <v>0</v>
      </c>
      <c r="D327">
        <v>0</v>
      </c>
      <c r="E327">
        <v>0</v>
      </c>
      <c r="F327">
        <v>0</v>
      </c>
    </row>
    <row r="328" spans="1:6">
      <c r="A328" t="s">
        <v>1983</v>
      </c>
      <c r="B328">
        <v>33</v>
      </c>
      <c r="C328">
        <v>36</v>
      </c>
      <c r="D328">
        <v>34.5</v>
      </c>
      <c r="E328">
        <v>40986</v>
      </c>
      <c r="F328">
        <v>23.8</v>
      </c>
    </row>
    <row r="329" spans="1:6">
      <c r="A329" t="s">
        <v>3333</v>
      </c>
      <c r="B329">
        <v>33</v>
      </c>
      <c r="C329">
        <v>36</v>
      </c>
      <c r="D329">
        <v>34.5</v>
      </c>
      <c r="E329">
        <v>40986</v>
      </c>
      <c r="F329">
        <v>23.8</v>
      </c>
    </row>
    <row r="330" spans="1:6">
      <c r="A330" t="s">
        <v>389</v>
      </c>
      <c r="B330">
        <v>36</v>
      </c>
      <c r="C330">
        <v>36</v>
      </c>
      <c r="D330">
        <v>34.5</v>
      </c>
      <c r="E330">
        <v>44712</v>
      </c>
      <c r="F330">
        <v>25.900000000000002</v>
      </c>
    </row>
    <row r="331" spans="1:6">
      <c r="A331" t="s">
        <v>3334</v>
      </c>
      <c r="B331">
        <v>36</v>
      </c>
      <c r="C331">
        <v>36</v>
      </c>
      <c r="D331">
        <v>34.5</v>
      </c>
      <c r="E331">
        <v>44712</v>
      </c>
      <c r="F331">
        <v>25.900000000000002</v>
      </c>
    </row>
    <row r="332" spans="1:6">
      <c r="A332" t="s">
        <v>438</v>
      </c>
      <c r="B332">
        <v>3</v>
      </c>
      <c r="C332">
        <v>24</v>
      </c>
      <c r="D332">
        <v>34.5</v>
      </c>
      <c r="E332">
        <v>2484</v>
      </c>
      <c r="F332">
        <v>1.5</v>
      </c>
    </row>
    <row r="333" spans="1:6">
      <c r="A333" t="s">
        <v>439</v>
      </c>
      <c r="B333">
        <v>3</v>
      </c>
      <c r="C333">
        <v>24</v>
      </c>
      <c r="D333">
        <v>34.5</v>
      </c>
      <c r="E333">
        <v>2484</v>
      </c>
      <c r="F333">
        <v>1.5</v>
      </c>
    </row>
    <row r="334" spans="1:6">
      <c r="A334" t="s">
        <v>2095</v>
      </c>
      <c r="B334">
        <v>6</v>
      </c>
      <c r="C334">
        <v>24</v>
      </c>
      <c r="D334">
        <v>34.5</v>
      </c>
      <c r="E334">
        <v>4968</v>
      </c>
      <c r="F334">
        <v>2.9</v>
      </c>
    </row>
    <row r="335" spans="1:6">
      <c r="A335" t="s">
        <v>2097</v>
      </c>
      <c r="B335">
        <v>6</v>
      </c>
      <c r="C335">
        <v>24</v>
      </c>
      <c r="D335">
        <v>34.5</v>
      </c>
      <c r="E335">
        <v>4968</v>
      </c>
      <c r="F335">
        <v>2.9</v>
      </c>
    </row>
    <row r="336" spans="1:6">
      <c r="A336" t="s">
        <v>1038</v>
      </c>
      <c r="B336">
        <v>15</v>
      </c>
      <c r="C336">
        <v>6</v>
      </c>
      <c r="D336">
        <v>34.5</v>
      </c>
      <c r="E336">
        <v>3105</v>
      </c>
      <c r="F336">
        <v>1.8</v>
      </c>
    </row>
    <row r="337" spans="1:6">
      <c r="A337" t="s">
        <v>446</v>
      </c>
      <c r="B337">
        <v>24</v>
      </c>
      <c r="C337">
        <v>12</v>
      </c>
      <c r="D337">
        <v>34.5</v>
      </c>
      <c r="E337">
        <v>9936</v>
      </c>
      <c r="F337">
        <v>5.8</v>
      </c>
    </row>
    <row r="338" spans="1:6">
      <c r="A338" t="s">
        <v>447</v>
      </c>
      <c r="B338">
        <v>24</v>
      </c>
      <c r="C338">
        <v>12</v>
      </c>
      <c r="D338">
        <v>34.5</v>
      </c>
      <c r="E338">
        <v>9936</v>
      </c>
      <c r="F338">
        <v>5.8</v>
      </c>
    </row>
    <row r="339" spans="1:6">
      <c r="A339" t="s">
        <v>1041</v>
      </c>
      <c r="B339">
        <v>24</v>
      </c>
      <c r="C339">
        <v>12</v>
      </c>
      <c r="D339">
        <v>48</v>
      </c>
      <c r="E339">
        <v>13824</v>
      </c>
      <c r="F339">
        <v>8</v>
      </c>
    </row>
    <row r="340" spans="1:6">
      <c r="A340" t="s">
        <v>1295</v>
      </c>
      <c r="B340">
        <v>24</v>
      </c>
      <c r="C340">
        <v>6</v>
      </c>
      <c r="D340">
        <v>34.5</v>
      </c>
      <c r="E340">
        <v>4968</v>
      </c>
      <c r="F340">
        <v>2.9</v>
      </c>
    </row>
    <row r="341" spans="1:6">
      <c r="A341" t="s">
        <v>3892</v>
      </c>
      <c r="B341">
        <v>27</v>
      </c>
      <c r="C341">
        <v>15</v>
      </c>
      <c r="D341">
        <v>21</v>
      </c>
      <c r="E341">
        <v>8505</v>
      </c>
      <c r="F341">
        <v>5</v>
      </c>
    </row>
    <row r="342" spans="1:6">
      <c r="A342" t="s">
        <v>448</v>
      </c>
      <c r="B342">
        <v>27</v>
      </c>
      <c r="C342">
        <v>18</v>
      </c>
      <c r="D342">
        <v>29</v>
      </c>
      <c r="E342">
        <v>14094</v>
      </c>
      <c r="F342">
        <v>8.1999999999999993</v>
      </c>
    </row>
    <row r="343" spans="1:6">
      <c r="A343" t="s">
        <v>449</v>
      </c>
      <c r="B343">
        <v>30</v>
      </c>
      <c r="C343">
        <v>12</v>
      </c>
      <c r="D343">
        <v>34.5</v>
      </c>
      <c r="E343">
        <v>12420</v>
      </c>
      <c r="F343">
        <v>7.1999999999999993</v>
      </c>
    </row>
    <row r="344" spans="1:6">
      <c r="A344" t="s">
        <v>450</v>
      </c>
      <c r="B344">
        <v>30</v>
      </c>
      <c r="C344">
        <v>15</v>
      </c>
      <c r="D344">
        <v>90</v>
      </c>
      <c r="E344">
        <v>40500</v>
      </c>
      <c r="F344">
        <v>23.5</v>
      </c>
    </row>
    <row r="345" spans="1:6">
      <c r="A345" t="s">
        <v>3893</v>
      </c>
      <c r="B345">
        <v>36</v>
      </c>
      <c r="C345">
        <v>15</v>
      </c>
      <c r="D345">
        <v>10</v>
      </c>
      <c r="E345">
        <v>5400</v>
      </c>
      <c r="F345">
        <v>3.2</v>
      </c>
    </row>
    <row r="346" spans="1:6">
      <c r="A346" t="s">
        <v>3894</v>
      </c>
      <c r="B346">
        <v>36</v>
      </c>
      <c r="C346">
        <v>21</v>
      </c>
      <c r="D346">
        <v>81</v>
      </c>
      <c r="E346">
        <v>61236</v>
      </c>
      <c r="F346">
        <v>35.5</v>
      </c>
    </row>
    <row r="347" spans="1:6">
      <c r="A347" t="s">
        <v>451</v>
      </c>
      <c r="B347">
        <v>36</v>
      </c>
      <c r="C347">
        <v>8</v>
      </c>
      <c r="D347">
        <v>34.5</v>
      </c>
      <c r="E347">
        <v>9936</v>
      </c>
      <c r="F347">
        <v>5.8</v>
      </c>
    </row>
    <row r="348" spans="1:6">
      <c r="A348" t="s">
        <v>452</v>
      </c>
      <c r="B348">
        <v>36</v>
      </c>
      <c r="C348">
        <v>8</v>
      </c>
      <c r="D348">
        <v>34.5</v>
      </c>
      <c r="E348">
        <v>9936</v>
      </c>
      <c r="F348">
        <v>5.8</v>
      </c>
    </row>
    <row r="349" spans="1:6">
      <c r="A349" t="s">
        <v>3895</v>
      </c>
      <c r="B349">
        <v>39</v>
      </c>
      <c r="C349">
        <v>15</v>
      </c>
      <c r="D349">
        <v>10</v>
      </c>
      <c r="E349">
        <v>5850</v>
      </c>
      <c r="F349">
        <v>3.4</v>
      </c>
    </row>
    <row r="350" spans="1:6">
      <c r="A350" t="s">
        <v>453</v>
      </c>
      <c r="B350">
        <v>54</v>
      </c>
      <c r="C350">
        <v>15</v>
      </c>
      <c r="D350">
        <v>29</v>
      </c>
      <c r="E350">
        <v>23490</v>
      </c>
      <c r="F350">
        <v>13.6</v>
      </c>
    </row>
    <row r="351" spans="1:6">
      <c r="A351" t="s">
        <v>3896</v>
      </c>
      <c r="B351">
        <v>36</v>
      </c>
      <c r="C351">
        <v>21</v>
      </c>
      <c r="D351">
        <v>81</v>
      </c>
      <c r="E351">
        <v>61236</v>
      </c>
      <c r="F351">
        <v>35.5</v>
      </c>
    </row>
    <row r="352" spans="1:6">
      <c r="A352" t="s">
        <v>1039</v>
      </c>
      <c r="B352">
        <v>12</v>
      </c>
      <c r="C352">
        <v>12</v>
      </c>
      <c r="D352">
        <v>48</v>
      </c>
      <c r="E352">
        <v>6912</v>
      </c>
      <c r="F352">
        <v>4</v>
      </c>
    </row>
    <row r="353" spans="1:6">
      <c r="A353" t="s">
        <v>1040</v>
      </c>
      <c r="B353">
        <v>12</v>
      </c>
      <c r="C353">
        <v>12</v>
      </c>
      <c r="D353">
        <v>52</v>
      </c>
      <c r="E353">
        <v>7488</v>
      </c>
      <c r="F353">
        <v>4.3999999999999995</v>
      </c>
    </row>
    <row r="354" spans="1:6">
      <c r="A354" t="s">
        <v>1175</v>
      </c>
      <c r="B354">
        <v>24</v>
      </c>
      <c r="C354">
        <v>12</v>
      </c>
      <c r="D354">
        <v>48</v>
      </c>
      <c r="E354">
        <v>13824</v>
      </c>
      <c r="F354">
        <v>8</v>
      </c>
    </row>
    <row r="355" spans="1:6">
      <c r="A355" t="s">
        <v>1176</v>
      </c>
      <c r="B355">
        <v>24</v>
      </c>
      <c r="C355">
        <v>12</v>
      </c>
      <c r="D355">
        <v>48</v>
      </c>
      <c r="E355">
        <v>13824</v>
      </c>
      <c r="F355">
        <v>8</v>
      </c>
    </row>
    <row r="356" spans="1:6">
      <c r="A356" t="s">
        <v>1179</v>
      </c>
      <c r="B356">
        <v>30</v>
      </c>
      <c r="C356">
        <v>15</v>
      </c>
      <c r="D356">
        <v>52</v>
      </c>
      <c r="E356">
        <v>23400</v>
      </c>
      <c r="F356">
        <v>13.6</v>
      </c>
    </row>
    <row r="357" spans="1:6">
      <c r="A357" t="s">
        <v>454</v>
      </c>
      <c r="B357">
        <v>30</v>
      </c>
      <c r="C357">
        <v>15</v>
      </c>
      <c r="D357">
        <v>74</v>
      </c>
      <c r="E357">
        <v>33300</v>
      </c>
      <c r="F357">
        <v>19.3</v>
      </c>
    </row>
    <row r="358" spans="1:6">
      <c r="A358" t="s">
        <v>455</v>
      </c>
      <c r="B358">
        <v>33</v>
      </c>
      <c r="C358">
        <v>15</v>
      </c>
      <c r="D358">
        <v>74</v>
      </c>
      <c r="E358">
        <v>36630</v>
      </c>
      <c r="F358">
        <v>21.200000000000003</v>
      </c>
    </row>
    <row r="359" spans="1:6">
      <c r="A359" t="s">
        <v>1177</v>
      </c>
      <c r="B359">
        <v>36</v>
      </c>
      <c r="C359">
        <v>12</v>
      </c>
      <c r="D359">
        <v>48</v>
      </c>
      <c r="E359">
        <v>20736</v>
      </c>
      <c r="F359">
        <v>12</v>
      </c>
    </row>
    <row r="360" spans="1:6">
      <c r="A360" t="s">
        <v>1178</v>
      </c>
      <c r="B360">
        <v>36</v>
      </c>
      <c r="C360">
        <v>15</v>
      </c>
      <c r="D360">
        <v>52</v>
      </c>
      <c r="E360">
        <v>28080</v>
      </c>
      <c r="F360">
        <v>16.3</v>
      </c>
    </row>
    <row r="361" spans="1:6">
      <c r="A361" t="s">
        <v>1024</v>
      </c>
      <c r="B361">
        <v>36</v>
      </c>
      <c r="C361">
        <v>12</v>
      </c>
      <c r="D361">
        <v>60</v>
      </c>
      <c r="E361">
        <v>25920</v>
      </c>
      <c r="F361">
        <v>15</v>
      </c>
    </row>
    <row r="362" spans="1:6">
      <c r="A362" t="s">
        <v>456</v>
      </c>
      <c r="B362">
        <v>36</v>
      </c>
      <c r="C362">
        <v>15</v>
      </c>
      <c r="D362">
        <v>74</v>
      </c>
      <c r="E362">
        <v>39960</v>
      </c>
      <c r="F362">
        <v>23.200000000000003</v>
      </c>
    </row>
    <row r="363" spans="1:6">
      <c r="A363" t="s">
        <v>457</v>
      </c>
      <c r="B363">
        <v>42</v>
      </c>
      <c r="C363">
        <v>18</v>
      </c>
      <c r="D363">
        <v>70</v>
      </c>
      <c r="E363">
        <v>52920</v>
      </c>
      <c r="F363">
        <v>30.700000000000003</v>
      </c>
    </row>
    <row r="364" spans="1:6">
      <c r="A364" t="s">
        <v>458</v>
      </c>
      <c r="B364">
        <v>42</v>
      </c>
      <c r="C364">
        <v>15</v>
      </c>
      <c r="D364">
        <v>74</v>
      </c>
      <c r="E364">
        <v>46620</v>
      </c>
      <c r="F364">
        <v>27</v>
      </c>
    </row>
    <row r="365" spans="1:6">
      <c r="A365" t="s">
        <v>459</v>
      </c>
      <c r="B365">
        <v>60</v>
      </c>
      <c r="C365">
        <v>12</v>
      </c>
      <c r="D365">
        <v>42</v>
      </c>
      <c r="E365">
        <v>30240</v>
      </c>
      <c r="F365">
        <v>17.5</v>
      </c>
    </row>
    <row r="366" spans="1:6">
      <c r="A366" t="s">
        <v>460</v>
      </c>
      <c r="B366">
        <v>66</v>
      </c>
      <c r="C366">
        <v>12</v>
      </c>
      <c r="D366">
        <v>48</v>
      </c>
      <c r="E366">
        <v>38016</v>
      </c>
      <c r="F366">
        <v>22</v>
      </c>
    </row>
    <row r="367" spans="1:6">
      <c r="A367" t="s">
        <v>461</v>
      </c>
      <c r="B367">
        <v>18</v>
      </c>
      <c r="C367">
        <v>18</v>
      </c>
      <c r="D367">
        <v>42</v>
      </c>
      <c r="E367">
        <v>13608</v>
      </c>
      <c r="F367">
        <v>7.8999999999999995</v>
      </c>
    </row>
    <row r="368" spans="1:6">
      <c r="A368" t="s">
        <v>3897</v>
      </c>
      <c r="B368">
        <v>21</v>
      </c>
      <c r="C368">
        <v>18</v>
      </c>
      <c r="D368">
        <v>25</v>
      </c>
      <c r="E368">
        <v>9450</v>
      </c>
      <c r="F368">
        <v>5.5</v>
      </c>
    </row>
    <row r="369" spans="1:6">
      <c r="A369" t="s">
        <v>3898</v>
      </c>
      <c r="B369">
        <v>24</v>
      </c>
      <c r="C369">
        <v>30</v>
      </c>
      <c r="D369">
        <v>21</v>
      </c>
      <c r="E369">
        <v>15120</v>
      </c>
      <c r="F369">
        <v>8.7999999999999989</v>
      </c>
    </row>
    <row r="370" spans="1:6">
      <c r="A370" t="s">
        <v>462</v>
      </c>
      <c r="B370">
        <v>24</v>
      </c>
      <c r="C370">
        <v>12</v>
      </c>
      <c r="D370">
        <v>30</v>
      </c>
      <c r="E370">
        <v>8640</v>
      </c>
      <c r="F370">
        <v>5</v>
      </c>
    </row>
    <row r="371" spans="1:6">
      <c r="A371" t="s">
        <v>3899</v>
      </c>
      <c r="B371">
        <v>30</v>
      </c>
      <c r="C371">
        <v>30</v>
      </c>
      <c r="D371">
        <v>21</v>
      </c>
      <c r="E371">
        <v>18900</v>
      </c>
      <c r="F371">
        <v>11</v>
      </c>
    </row>
    <row r="372" spans="1:6">
      <c r="A372" t="s">
        <v>3900</v>
      </c>
      <c r="B372">
        <v>33</v>
      </c>
      <c r="C372">
        <v>30</v>
      </c>
      <c r="D372">
        <v>21</v>
      </c>
      <c r="E372">
        <v>20790</v>
      </c>
      <c r="F372">
        <v>12.1</v>
      </c>
    </row>
    <row r="373" spans="1:6">
      <c r="A373" s="337" t="s">
        <v>4115</v>
      </c>
      <c r="B373" s="94">
        <v>2</v>
      </c>
      <c r="C373" s="94">
        <v>1</v>
      </c>
      <c r="D373" s="94">
        <v>96</v>
      </c>
      <c r="E373">
        <v>192</v>
      </c>
      <c r="F373" s="94">
        <v>0.2</v>
      </c>
    </row>
    <row r="374" spans="1:6">
      <c r="A374" t="s">
        <v>2865</v>
      </c>
      <c r="B374">
        <v>60</v>
      </c>
      <c r="C374">
        <v>19</v>
      </c>
      <c r="D374">
        <v>29</v>
      </c>
      <c r="E374">
        <v>33060</v>
      </c>
      <c r="F374">
        <v>19.200000000000003</v>
      </c>
    </row>
    <row r="375" spans="1:6">
      <c r="A375" t="s">
        <v>2866</v>
      </c>
      <c r="B375">
        <v>60</v>
      </c>
      <c r="C375">
        <v>19</v>
      </c>
      <c r="D375">
        <v>29</v>
      </c>
      <c r="E375">
        <v>33060</v>
      </c>
      <c r="F375">
        <v>19.200000000000003</v>
      </c>
    </row>
    <row r="376" spans="1:6">
      <c r="A376" t="s">
        <v>714</v>
      </c>
      <c r="B376">
        <v>3</v>
      </c>
      <c r="C376">
        <v>3</v>
      </c>
      <c r="D376">
        <v>4.75</v>
      </c>
      <c r="E376">
        <v>42.75</v>
      </c>
      <c r="F376">
        <v>0.1</v>
      </c>
    </row>
    <row r="377" spans="1:6">
      <c r="A377" t="s">
        <v>2005</v>
      </c>
      <c r="B377">
        <v>12</v>
      </c>
      <c r="C377">
        <v>12</v>
      </c>
      <c r="D377">
        <v>34.5</v>
      </c>
      <c r="E377">
        <v>4968</v>
      </c>
      <c r="F377">
        <v>2.9</v>
      </c>
    </row>
    <row r="378" spans="1:6">
      <c r="A378" t="s">
        <v>2003</v>
      </c>
      <c r="B378">
        <v>6</v>
      </c>
      <c r="C378">
        <v>12</v>
      </c>
      <c r="D378">
        <v>34.5</v>
      </c>
      <c r="E378">
        <v>2484</v>
      </c>
      <c r="F378">
        <v>1.5</v>
      </c>
    </row>
    <row r="379" spans="1:6">
      <c r="A379" t="s">
        <v>463</v>
      </c>
      <c r="B379">
        <v>21</v>
      </c>
      <c r="C379">
        <v>12</v>
      </c>
      <c r="D379">
        <v>34.5</v>
      </c>
      <c r="E379">
        <v>8694</v>
      </c>
      <c r="F379">
        <v>5.0999999999999996</v>
      </c>
    </row>
    <row r="380" spans="1:6">
      <c r="A380" t="s">
        <v>1772</v>
      </c>
      <c r="B380">
        <v>15</v>
      </c>
      <c r="C380">
        <v>24</v>
      </c>
      <c r="D380">
        <v>34.5</v>
      </c>
      <c r="E380">
        <v>12420</v>
      </c>
      <c r="F380">
        <v>7.1999999999999993</v>
      </c>
    </row>
    <row r="381" spans="1:6">
      <c r="A381" t="s">
        <v>3335</v>
      </c>
      <c r="B381">
        <v>15</v>
      </c>
      <c r="C381">
        <v>24</v>
      </c>
      <c r="D381">
        <v>34.5</v>
      </c>
      <c r="E381">
        <v>12420</v>
      </c>
      <c r="F381">
        <v>7.1999999999999993</v>
      </c>
    </row>
    <row r="382" spans="1:6">
      <c r="A382" t="s">
        <v>715</v>
      </c>
      <c r="B382">
        <v>2.5</v>
      </c>
      <c r="C382">
        <v>0.375</v>
      </c>
      <c r="D382">
        <v>96</v>
      </c>
      <c r="E382">
        <v>90</v>
      </c>
      <c r="F382">
        <v>0.1</v>
      </c>
    </row>
    <row r="383" spans="1:6">
      <c r="A383" t="s">
        <v>38</v>
      </c>
      <c r="B383">
        <v>27</v>
      </c>
      <c r="C383">
        <v>28</v>
      </c>
      <c r="D383">
        <v>34.5</v>
      </c>
      <c r="E383">
        <v>26082</v>
      </c>
      <c r="F383">
        <v>15.1</v>
      </c>
    </row>
    <row r="384" spans="1:6">
      <c r="A384" t="s">
        <v>3336</v>
      </c>
      <c r="B384">
        <v>27</v>
      </c>
      <c r="C384">
        <v>28</v>
      </c>
      <c r="D384">
        <v>34.5</v>
      </c>
      <c r="E384">
        <v>26082</v>
      </c>
      <c r="F384">
        <v>15.1</v>
      </c>
    </row>
    <row r="385" spans="1:6">
      <c r="A385" t="s">
        <v>40</v>
      </c>
      <c r="B385">
        <v>27</v>
      </c>
      <c r="C385">
        <v>28</v>
      </c>
      <c r="D385">
        <v>34.5</v>
      </c>
      <c r="E385">
        <v>26082</v>
      </c>
      <c r="F385">
        <v>15.1</v>
      </c>
    </row>
    <row r="386" spans="1:6">
      <c r="A386" t="s">
        <v>3337</v>
      </c>
      <c r="B386">
        <v>27</v>
      </c>
      <c r="C386">
        <v>28</v>
      </c>
      <c r="D386">
        <v>34.5</v>
      </c>
      <c r="E386">
        <v>26082</v>
      </c>
      <c r="F386">
        <v>15.1</v>
      </c>
    </row>
    <row r="387" spans="1:6">
      <c r="A387" t="s">
        <v>42</v>
      </c>
      <c r="B387">
        <v>24</v>
      </c>
      <c r="C387">
        <v>22</v>
      </c>
      <c r="D387">
        <v>84</v>
      </c>
      <c r="E387">
        <v>44352</v>
      </c>
      <c r="F387">
        <v>25.700000000000003</v>
      </c>
    </row>
    <row r="388" spans="1:6">
      <c r="A388" t="s">
        <v>4548</v>
      </c>
      <c r="B388">
        <v>0</v>
      </c>
      <c r="C388">
        <v>0</v>
      </c>
      <c r="D388">
        <v>0</v>
      </c>
      <c r="E388">
        <v>0</v>
      </c>
      <c r="F388">
        <v>0</v>
      </c>
    </row>
    <row r="389" spans="1:6">
      <c r="A389" t="s">
        <v>4557</v>
      </c>
      <c r="B389">
        <v>48</v>
      </c>
      <c r="C389">
        <v>48</v>
      </c>
      <c r="D389">
        <v>60</v>
      </c>
      <c r="E389">
        <v>138240</v>
      </c>
      <c r="F389" s="94">
        <v>80</v>
      </c>
    </row>
    <row r="390" spans="1:6">
      <c r="A390" t="s">
        <v>4555</v>
      </c>
      <c r="B390">
        <v>48</v>
      </c>
      <c r="C390">
        <v>48</v>
      </c>
      <c r="D390">
        <v>60</v>
      </c>
      <c r="E390">
        <v>138240</v>
      </c>
      <c r="F390" s="94">
        <v>80</v>
      </c>
    </row>
    <row r="391" spans="1:6">
      <c r="A391" t="s">
        <v>4556</v>
      </c>
      <c r="B391">
        <v>48</v>
      </c>
      <c r="C391">
        <v>48</v>
      </c>
      <c r="D391">
        <v>60</v>
      </c>
      <c r="E391">
        <v>138240</v>
      </c>
      <c r="F391" s="94">
        <v>80</v>
      </c>
    </row>
    <row r="392" spans="1:6">
      <c r="A392" t="s">
        <v>4560</v>
      </c>
      <c r="B392">
        <v>48</v>
      </c>
      <c r="C392">
        <v>48</v>
      </c>
      <c r="D392">
        <v>60</v>
      </c>
      <c r="E392">
        <v>138240</v>
      </c>
      <c r="F392" s="94">
        <v>80</v>
      </c>
    </row>
    <row r="393" spans="1:6">
      <c r="A393" t="s">
        <v>4558</v>
      </c>
      <c r="B393">
        <v>48</v>
      </c>
      <c r="C393">
        <v>48</v>
      </c>
      <c r="D393">
        <v>60</v>
      </c>
      <c r="E393">
        <v>138240</v>
      </c>
      <c r="F393" s="94">
        <v>80</v>
      </c>
    </row>
    <row r="394" spans="1:6">
      <c r="A394" t="s">
        <v>4559</v>
      </c>
      <c r="B394">
        <v>48</v>
      </c>
      <c r="C394">
        <v>48</v>
      </c>
      <c r="D394">
        <v>60</v>
      </c>
      <c r="E394">
        <v>138240</v>
      </c>
      <c r="F394" s="94">
        <v>80</v>
      </c>
    </row>
    <row r="395" spans="1:6">
      <c r="A395" t="s">
        <v>4563</v>
      </c>
      <c r="B395">
        <v>48</v>
      </c>
      <c r="C395">
        <v>48</v>
      </c>
      <c r="D395">
        <v>60</v>
      </c>
      <c r="E395">
        <v>138240</v>
      </c>
      <c r="F395" s="94">
        <v>80</v>
      </c>
    </row>
    <row r="396" spans="1:6">
      <c r="A396" t="s">
        <v>4561</v>
      </c>
      <c r="B396">
        <v>48</v>
      </c>
      <c r="C396">
        <v>48</v>
      </c>
      <c r="D396">
        <v>60</v>
      </c>
      <c r="E396">
        <v>138240</v>
      </c>
      <c r="F396" s="94">
        <v>80</v>
      </c>
    </row>
    <row r="397" spans="1:6">
      <c r="A397" t="s">
        <v>4562</v>
      </c>
      <c r="B397">
        <v>48</v>
      </c>
      <c r="C397">
        <v>48</v>
      </c>
      <c r="D397">
        <v>60</v>
      </c>
      <c r="E397">
        <v>138240</v>
      </c>
      <c r="F397" s="94">
        <v>80</v>
      </c>
    </row>
    <row r="398" spans="1:6">
      <c r="A398" t="s">
        <v>4565</v>
      </c>
      <c r="B398">
        <v>48</v>
      </c>
      <c r="C398">
        <v>48</v>
      </c>
      <c r="D398">
        <v>60</v>
      </c>
      <c r="E398">
        <v>138240</v>
      </c>
      <c r="F398" s="94">
        <v>80</v>
      </c>
    </row>
    <row r="399" spans="1:6">
      <c r="A399" t="s">
        <v>4564</v>
      </c>
      <c r="B399">
        <v>48</v>
      </c>
      <c r="C399">
        <v>48</v>
      </c>
      <c r="D399">
        <v>60</v>
      </c>
      <c r="E399">
        <v>138240</v>
      </c>
      <c r="F399" s="94">
        <v>80</v>
      </c>
    </row>
    <row r="400" spans="1:6">
      <c r="A400" t="s">
        <v>4567</v>
      </c>
      <c r="B400">
        <v>48</v>
      </c>
      <c r="C400">
        <v>48</v>
      </c>
      <c r="D400">
        <v>60</v>
      </c>
      <c r="E400">
        <v>138240</v>
      </c>
      <c r="F400" s="94">
        <v>80</v>
      </c>
    </row>
    <row r="401" spans="1:6">
      <c r="A401" t="s">
        <v>4566</v>
      </c>
      <c r="B401">
        <v>48</v>
      </c>
      <c r="C401">
        <v>48</v>
      </c>
      <c r="D401">
        <v>60</v>
      </c>
      <c r="E401">
        <v>138240</v>
      </c>
      <c r="F401" s="94">
        <v>80</v>
      </c>
    </row>
    <row r="402" spans="1:6">
      <c r="A402" t="s">
        <v>4569</v>
      </c>
      <c r="B402">
        <v>48</v>
      </c>
      <c r="C402">
        <v>48</v>
      </c>
      <c r="D402">
        <v>60</v>
      </c>
      <c r="E402">
        <v>138240</v>
      </c>
      <c r="F402" s="94">
        <v>80</v>
      </c>
    </row>
    <row r="403" spans="1:6">
      <c r="A403" t="s">
        <v>4568</v>
      </c>
      <c r="B403">
        <v>48</v>
      </c>
      <c r="C403">
        <v>48</v>
      </c>
      <c r="D403">
        <v>60</v>
      </c>
      <c r="E403">
        <v>138240</v>
      </c>
      <c r="F403" s="94">
        <v>80</v>
      </c>
    </row>
    <row r="404" spans="1:6">
      <c r="A404" t="s">
        <v>4571</v>
      </c>
      <c r="B404">
        <v>60</v>
      </c>
      <c r="C404">
        <v>48</v>
      </c>
      <c r="D404">
        <v>60</v>
      </c>
      <c r="E404">
        <v>172800</v>
      </c>
      <c r="F404" s="94">
        <v>100</v>
      </c>
    </row>
    <row r="405" spans="1:6">
      <c r="A405" t="s">
        <v>4570</v>
      </c>
      <c r="B405">
        <v>60</v>
      </c>
      <c r="C405">
        <v>48</v>
      </c>
      <c r="D405">
        <v>60</v>
      </c>
      <c r="E405">
        <v>172800</v>
      </c>
      <c r="F405" s="94">
        <v>100</v>
      </c>
    </row>
    <row r="406" spans="1:6">
      <c r="A406" t="s">
        <v>4573</v>
      </c>
      <c r="B406">
        <v>60</v>
      </c>
      <c r="C406">
        <v>48</v>
      </c>
      <c r="D406">
        <v>60</v>
      </c>
      <c r="E406">
        <v>172800</v>
      </c>
      <c r="F406" s="94">
        <v>100</v>
      </c>
    </row>
    <row r="407" spans="1:6">
      <c r="A407" t="s">
        <v>4572</v>
      </c>
      <c r="B407">
        <v>60</v>
      </c>
      <c r="C407">
        <v>48</v>
      </c>
      <c r="D407">
        <v>60</v>
      </c>
      <c r="E407">
        <v>172800</v>
      </c>
      <c r="F407" s="94">
        <v>100</v>
      </c>
    </row>
    <row r="408" spans="1:6">
      <c r="A408" t="s">
        <v>4575</v>
      </c>
      <c r="B408">
        <v>60</v>
      </c>
      <c r="C408">
        <v>48</v>
      </c>
      <c r="D408">
        <v>60</v>
      </c>
      <c r="E408">
        <v>172800</v>
      </c>
      <c r="F408" s="94">
        <v>100</v>
      </c>
    </row>
    <row r="409" spans="1:6">
      <c r="A409" t="s">
        <v>4574</v>
      </c>
      <c r="B409">
        <v>60</v>
      </c>
      <c r="C409">
        <v>48</v>
      </c>
      <c r="D409">
        <v>60</v>
      </c>
      <c r="E409">
        <v>172800</v>
      </c>
      <c r="F409" s="94">
        <v>100</v>
      </c>
    </row>
    <row r="410" spans="1:6">
      <c r="A410" t="s">
        <v>1085</v>
      </c>
      <c r="B410">
        <v>12</v>
      </c>
      <c r="C410">
        <v>96</v>
      </c>
      <c r="D410">
        <v>1.5</v>
      </c>
      <c r="E410">
        <v>1728</v>
      </c>
      <c r="F410">
        <v>1</v>
      </c>
    </row>
    <row r="411" spans="1:6">
      <c r="A411" t="s">
        <v>1086</v>
      </c>
      <c r="B411">
        <v>12</v>
      </c>
      <c r="C411">
        <v>96</v>
      </c>
      <c r="D411">
        <v>1.5</v>
      </c>
      <c r="E411">
        <v>1728</v>
      </c>
      <c r="F411">
        <v>1</v>
      </c>
    </row>
    <row r="412" spans="1:6">
      <c r="A412" t="s">
        <v>1087</v>
      </c>
      <c r="B412">
        <v>16</v>
      </c>
      <c r="C412">
        <v>120</v>
      </c>
      <c r="D412">
        <v>1.5</v>
      </c>
      <c r="E412">
        <v>2880</v>
      </c>
      <c r="F412">
        <v>1.7000000000000002</v>
      </c>
    </row>
    <row r="413" spans="1:6">
      <c r="A413" t="s">
        <v>1088</v>
      </c>
      <c r="B413">
        <v>16</v>
      </c>
      <c r="C413">
        <v>48</v>
      </c>
      <c r="D413">
        <v>1.5</v>
      </c>
      <c r="E413">
        <v>1152</v>
      </c>
      <c r="F413">
        <v>0.7</v>
      </c>
    </row>
    <row r="414" spans="1:6">
      <c r="A414" t="s">
        <v>1092</v>
      </c>
      <c r="B414">
        <v>16</v>
      </c>
      <c r="C414">
        <v>48</v>
      </c>
      <c r="D414">
        <v>1.5</v>
      </c>
      <c r="E414">
        <v>1152</v>
      </c>
      <c r="F414">
        <v>0.7</v>
      </c>
    </row>
    <row r="415" spans="1:6">
      <c r="A415" t="s">
        <v>1089</v>
      </c>
      <c r="B415">
        <v>16</v>
      </c>
      <c r="C415">
        <v>72</v>
      </c>
      <c r="D415">
        <v>1.5</v>
      </c>
      <c r="E415">
        <v>1728</v>
      </c>
      <c r="F415">
        <v>1</v>
      </c>
    </row>
    <row r="416" spans="1:6">
      <c r="A416" t="s">
        <v>1090</v>
      </c>
      <c r="B416">
        <v>16</v>
      </c>
      <c r="C416">
        <v>72</v>
      </c>
      <c r="D416">
        <v>1.5</v>
      </c>
      <c r="E416">
        <v>1728</v>
      </c>
      <c r="F416">
        <v>1</v>
      </c>
    </row>
    <row r="417" spans="1:6">
      <c r="A417" t="s">
        <v>1091</v>
      </c>
      <c r="B417">
        <v>16</v>
      </c>
      <c r="C417">
        <v>96</v>
      </c>
      <c r="D417">
        <v>1.5</v>
      </c>
      <c r="E417">
        <v>2304</v>
      </c>
      <c r="F417">
        <v>1.4000000000000001</v>
      </c>
    </row>
    <row r="418" spans="1:6">
      <c r="A418" t="s">
        <v>1098</v>
      </c>
      <c r="B418">
        <v>16</v>
      </c>
      <c r="C418">
        <v>96</v>
      </c>
      <c r="D418">
        <v>1.5</v>
      </c>
      <c r="E418">
        <v>2304</v>
      </c>
      <c r="F418">
        <v>1.4000000000000001</v>
      </c>
    </row>
    <row r="419" spans="1:6">
      <c r="A419" t="s">
        <v>464</v>
      </c>
      <c r="B419">
        <v>3</v>
      </c>
      <c r="C419">
        <v>11.25</v>
      </c>
      <c r="D419">
        <v>11.25</v>
      </c>
      <c r="E419">
        <v>379.6875</v>
      </c>
      <c r="F419">
        <v>0.30000000000000004</v>
      </c>
    </row>
    <row r="420" spans="1:6">
      <c r="A420" t="s">
        <v>465</v>
      </c>
      <c r="B420">
        <v>3</v>
      </c>
      <c r="C420">
        <v>18</v>
      </c>
      <c r="D420">
        <v>18</v>
      </c>
      <c r="E420">
        <v>972</v>
      </c>
      <c r="F420">
        <v>0.6</v>
      </c>
    </row>
    <row r="421" spans="1:6">
      <c r="A421" t="s">
        <v>466</v>
      </c>
      <c r="B421">
        <v>3</v>
      </c>
      <c r="C421">
        <v>6</v>
      </c>
      <c r="D421">
        <v>14</v>
      </c>
      <c r="E421">
        <v>252</v>
      </c>
      <c r="F421">
        <v>0.2</v>
      </c>
    </row>
    <row r="422" spans="1:6">
      <c r="A422" s="82" t="s">
        <v>4330</v>
      </c>
      <c r="B422">
        <v>3</v>
      </c>
      <c r="C422">
        <v>7.625</v>
      </c>
      <c r="D422">
        <v>10.5</v>
      </c>
      <c r="E422">
        <v>240.1875</v>
      </c>
      <c r="F422">
        <v>0.2</v>
      </c>
    </row>
    <row r="423" spans="1:6">
      <c r="A423" s="82" t="s">
        <v>467</v>
      </c>
      <c r="B423">
        <v>3</v>
      </c>
      <c r="C423">
        <v>7</v>
      </c>
      <c r="D423">
        <v>7</v>
      </c>
      <c r="E423">
        <v>147</v>
      </c>
      <c r="F423">
        <v>0.1</v>
      </c>
    </row>
    <row r="424" spans="1:6">
      <c r="A424" s="82" t="s">
        <v>4875</v>
      </c>
      <c r="B424">
        <v>0</v>
      </c>
      <c r="C424">
        <v>0</v>
      </c>
      <c r="D424">
        <v>0</v>
      </c>
      <c r="E424">
        <v>0</v>
      </c>
      <c r="F424">
        <v>0</v>
      </c>
    </row>
    <row r="425" spans="1:6">
      <c r="A425" t="s">
        <v>4923</v>
      </c>
      <c r="B425">
        <v>0</v>
      </c>
      <c r="C425">
        <v>0</v>
      </c>
      <c r="D425">
        <v>0</v>
      </c>
      <c r="E425">
        <v>0</v>
      </c>
      <c r="F425">
        <v>0</v>
      </c>
    </row>
    <row r="426" spans="1:6">
      <c r="A426" t="s">
        <v>4924</v>
      </c>
      <c r="B426">
        <v>0</v>
      </c>
      <c r="C426">
        <v>0</v>
      </c>
      <c r="D426">
        <v>0</v>
      </c>
      <c r="E426">
        <v>0</v>
      </c>
      <c r="F426">
        <v>0</v>
      </c>
    </row>
    <row r="427" spans="1:6">
      <c r="A427" t="s">
        <v>469</v>
      </c>
      <c r="B427">
        <v>8</v>
      </c>
      <c r="C427">
        <v>4</v>
      </c>
      <c r="D427">
        <v>4</v>
      </c>
      <c r="E427">
        <v>128</v>
      </c>
      <c r="F427">
        <v>0.1</v>
      </c>
    </row>
    <row r="428" spans="1:6">
      <c r="A428" t="s">
        <v>2355</v>
      </c>
      <c r="B428">
        <v>0</v>
      </c>
      <c r="C428">
        <v>0</v>
      </c>
      <c r="D428">
        <v>0</v>
      </c>
      <c r="E428">
        <v>0</v>
      </c>
      <c r="F428">
        <v>0</v>
      </c>
    </row>
    <row r="429" spans="1:6">
      <c r="A429" t="s">
        <v>2285</v>
      </c>
      <c r="B429">
        <v>3.5</v>
      </c>
      <c r="C429">
        <v>2.65</v>
      </c>
      <c r="D429">
        <v>96</v>
      </c>
      <c r="E429">
        <v>890.40000000000009</v>
      </c>
      <c r="F429">
        <v>0.6</v>
      </c>
    </row>
    <row r="430" spans="1:6">
      <c r="A430" t="s">
        <v>470</v>
      </c>
      <c r="B430">
        <v>36</v>
      </c>
      <c r="C430">
        <v>15</v>
      </c>
      <c r="D430">
        <v>84</v>
      </c>
      <c r="E430">
        <v>45360</v>
      </c>
      <c r="F430">
        <v>26.3</v>
      </c>
    </row>
    <row r="431" spans="1:6">
      <c r="A431" t="s">
        <v>4919</v>
      </c>
      <c r="B431">
        <v>0</v>
      </c>
      <c r="C431">
        <v>0</v>
      </c>
      <c r="D431">
        <v>0</v>
      </c>
      <c r="E431">
        <v>0</v>
      </c>
      <c r="F431">
        <v>0</v>
      </c>
    </row>
    <row r="432" spans="1:6">
      <c r="A432" t="s">
        <v>716</v>
      </c>
      <c r="B432">
        <v>2.625</v>
      </c>
      <c r="C432">
        <v>0.75</v>
      </c>
      <c r="D432">
        <v>96</v>
      </c>
      <c r="E432">
        <v>189</v>
      </c>
      <c r="F432">
        <v>0.2</v>
      </c>
    </row>
    <row r="433" spans="1:6">
      <c r="A433" t="s">
        <v>718</v>
      </c>
      <c r="B433">
        <v>3.75</v>
      </c>
      <c r="C433">
        <v>0.75</v>
      </c>
      <c r="D433">
        <v>96</v>
      </c>
      <c r="E433">
        <v>270</v>
      </c>
      <c r="F433">
        <v>0.2</v>
      </c>
    </row>
    <row r="434" spans="1:6">
      <c r="A434" t="s">
        <v>3901</v>
      </c>
      <c r="B434">
        <v>0.6875</v>
      </c>
      <c r="C434">
        <v>0.875</v>
      </c>
      <c r="D434">
        <v>96</v>
      </c>
      <c r="E434">
        <v>57.75</v>
      </c>
      <c r="F434">
        <v>0.1</v>
      </c>
    </row>
    <row r="435" spans="1:6">
      <c r="A435" t="s">
        <v>763</v>
      </c>
      <c r="B435">
        <v>3.671875</v>
      </c>
      <c r="C435">
        <v>2.5625</v>
      </c>
      <c r="D435">
        <v>96</v>
      </c>
      <c r="E435">
        <v>903.28125</v>
      </c>
      <c r="F435">
        <v>0.6</v>
      </c>
    </row>
    <row r="436" spans="1:6">
      <c r="A436" t="s">
        <v>764</v>
      </c>
      <c r="B436">
        <v>3.546875</v>
      </c>
      <c r="C436">
        <v>2.546875</v>
      </c>
      <c r="D436">
        <v>96</v>
      </c>
      <c r="E436">
        <v>867.2109375</v>
      </c>
      <c r="F436">
        <v>0.6</v>
      </c>
    </row>
    <row r="437" spans="1:6">
      <c r="A437" t="s">
        <v>2353</v>
      </c>
      <c r="B437">
        <v>3.28125</v>
      </c>
      <c r="C437">
        <v>3.2128749999999999</v>
      </c>
      <c r="D437">
        <v>96</v>
      </c>
      <c r="E437">
        <v>1012.055625</v>
      </c>
      <c r="F437">
        <v>0.6</v>
      </c>
    </row>
    <row r="438" spans="1:6">
      <c r="A438" t="s">
        <v>4187</v>
      </c>
      <c r="B438">
        <v>3.0625</v>
      </c>
      <c r="C438">
        <v>2.375</v>
      </c>
      <c r="D438">
        <v>96</v>
      </c>
      <c r="E438">
        <v>698.25</v>
      </c>
      <c r="F438" s="94">
        <v>0.5</v>
      </c>
    </row>
    <row r="439" spans="1:6">
      <c r="A439" t="s">
        <v>4188</v>
      </c>
      <c r="B439">
        <v>2.5625</v>
      </c>
      <c r="C439">
        <v>2.5625</v>
      </c>
      <c r="D439">
        <v>96</v>
      </c>
      <c r="E439">
        <v>630.375</v>
      </c>
      <c r="F439" s="94">
        <v>0.4</v>
      </c>
    </row>
    <row r="440" spans="1:6">
      <c r="A440" t="s">
        <v>4189</v>
      </c>
      <c r="B440">
        <v>2.5625</v>
      </c>
      <c r="C440">
        <v>2.5625</v>
      </c>
      <c r="D440">
        <v>96</v>
      </c>
      <c r="E440">
        <v>630.375</v>
      </c>
      <c r="F440" s="94">
        <v>0.4</v>
      </c>
    </row>
    <row r="441" spans="1:6">
      <c r="A441" t="s">
        <v>4647</v>
      </c>
      <c r="B441">
        <v>2.6875</v>
      </c>
      <c r="C441">
        <v>2.6875</v>
      </c>
      <c r="D441">
        <v>96</v>
      </c>
      <c r="E441">
        <v>693.375</v>
      </c>
      <c r="F441" s="94">
        <v>0.5</v>
      </c>
    </row>
    <row r="442" spans="1:6">
      <c r="A442" t="s">
        <v>4648</v>
      </c>
      <c r="B442">
        <v>4.25</v>
      </c>
      <c r="C442">
        <v>3.5</v>
      </c>
      <c r="D442">
        <v>96</v>
      </c>
      <c r="E442">
        <v>1428</v>
      </c>
      <c r="F442" s="94">
        <v>0.9</v>
      </c>
    </row>
    <row r="443" spans="1:6">
      <c r="A443" t="s">
        <v>4304</v>
      </c>
      <c r="B443">
        <v>2</v>
      </c>
      <c r="C443">
        <v>4</v>
      </c>
      <c r="D443">
        <v>96</v>
      </c>
      <c r="E443">
        <v>768</v>
      </c>
      <c r="F443" s="94">
        <v>0.5</v>
      </c>
    </row>
    <row r="444" spans="1:6">
      <c r="A444" t="s">
        <v>471</v>
      </c>
      <c r="B444">
        <v>12</v>
      </c>
      <c r="C444">
        <v>15</v>
      </c>
      <c r="D444">
        <v>84</v>
      </c>
      <c r="E444">
        <v>15120</v>
      </c>
      <c r="F444">
        <v>8.7999999999999989</v>
      </c>
    </row>
    <row r="445" spans="1:6">
      <c r="A445" t="s">
        <v>472</v>
      </c>
      <c r="B445">
        <v>24</v>
      </c>
      <c r="C445">
        <v>15</v>
      </c>
      <c r="D445">
        <v>84</v>
      </c>
      <c r="E445">
        <v>30240</v>
      </c>
      <c r="F445">
        <v>17.5</v>
      </c>
    </row>
    <row r="446" spans="1:6">
      <c r="A446" t="s">
        <v>473</v>
      </c>
      <c r="B446">
        <v>30</v>
      </c>
      <c r="C446">
        <v>15</v>
      </c>
      <c r="D446">
        <v>84</v>
      </c>
      <c r="E446">
        <v>37800</v>
      </c>
      <c r="F446">
        <v>21.900000000000002</v>
      </c>
    </row>
    <row r="447" spans="1:6">
      <c r="A447" t="s">
        <v>474</v>
      </c>
      <c r="B447">
        <v>42</v>
      </c>
      <c r="C447">
        <v>15</v>
      </c>
      <c r="D447">
        <v>84</v>
      </c>
      <c r="E447">
        <v>52920</v>
      </c>
      <c r="F447">
        <v>30.700000000000003</v>
      </c>
    </row>
    <row r="448" spans="1:6">
      <c r="A448" t="s">
        <v>1023</v>
      </c>
      <c r="B448">
        <v>31</v>
      </c>
      <c r="C448">
        <v>12</v>
      </c>
      <c r="D448">
        <v>46</v>
      </c>
      <c r="E448">
        <v>17112</v>
      </c>
      <c r="F448">
        <v>10</v>
      </c>
    </row>
    <row r="449" spans="1:6">
      <c r="A449" t="s">
        <v>475</v>
      </c>
      <c r="B449">
        <v>31</v>
      </c>
      <c r="C449">
        <v>12</v>
      </c>
      <c r="D449">
        <v>80</v>
      </c>
      <c r="E449">
        <v>29760</v>
      </c>
      <c r="F449">
        <v>17.3</v>
      </c>
    </row>
    <row r="450" spans="1:6">
      <c r="A450" t="s">
        <v>3902</v>
      </c>
      <c r="B450">
        <v>35</v>
      </c>
      <c r="C450">
        <v>35</v>
      </c>
      <c r="D450">
        <v>3</v>
      </c>
      <c r="E450">
        <v>3675</v>
      </c>
      <c r="F450">
        <v>2.2000000000000002</v>
      </c>
    </row>
    <row r="451" spans="1:6">
      <c r="A451" t="s">
        <v>3903</v>
      </c>
      <c r="B451">
        <v>136</v>
      </c>
      <c r="C451">
        <v>1.75</v>
      </c>
      <c r="D451">
        <v>17.875</v>
      </c>
      <c r="E451">
        <v>4254.25</v>
      </c>
      <c r="F451">
        <v>2.5</v>
      </c>
    </row>
    <row r="452" spans="1:6">
      <c r="A452" t="s">
        <v>476</v>
      </c>
      <c r="B452">
        <v>36</v>
      </c>
      <c r="C452">
        <v>15</v>
      </c>
      <c r="D452">
        <v>84</v>
      </c>
      <c r="E452">
        <v>45360</v>
      </c>
      <c r="F452">
        <v>26.3</v>
      </c>
    </row>
    <row r="453" spans="1:6">
      <c r="A453" t="s">
        <v>762</v>
      </c>
      <c r="B453">
        <v>36</v>
      </c>
      <c r="C453">
        <v>25</v>
      </c>
      <c r="D453">
        <v>34.5</v>
      </c>
      <c r="E453">
        <v>31050</v>
      </c>
      <c r="F453">
        <v>18</v>
      </c>
    </row>
    <row r="454" spans="1:6">
      <c r="A454" t="s">
        <v>4529</v>
      </c>
      <c r="B454">
        <v>36</v>
      </c>
      <c r="C454">
        <v>25</v>
      </c>
      <c r="D454">
        <v>28.5</v>
      </c>
      <c r="E454">
        <v>25650</v>
      </c>
      <c r="F454" s="94">
        <v>14.9</v>
      </c>
    </row>
    <row r="455" spans="1:6">
      <c r="A455" t="s">
        <v>1372</v>
      </c>
      <c r="B455">
        <v>0</v>
      </c>
      <c r="C455">
        <v>0</v>
      </c>
      <c r="D455">
        <v>0</v>
      </c>
      <c r="E455">
        <v>0</v>
      </c>
      <c r="F455">
        <v>0</v>
      </c>
    </row>
    <row r="456" spans="1:6">
      <c r="A456" t="s">
        <v>4328</v>
      </c>
      <c r="B456">
        <v>0</v>
      </c>
      <c r="C456">
        <v>0</v>
      </c>
      <c r="D456">
        <v>0</v>
      </c>
      <c r="E456">
        <v>0</v>
      </c>
      <c r="F456">
        <v>0</v>
      </c>
    </row>
    <row r="457" spans="1:6">
      <c r="A457" t="s">
        <v>1373</v>
      </c>
      <c r="B457">
        <v>0</v>
      </c>
      <c r="C457">
        <v>0</v>
      </c>
      <c r="D457">
        <v>0</v>
      </c>
      <c r="E457">
        <v>0</v>
      </c>
      <c r="F457">
        <v>0</v>
      </c>
    </row>
    <row r="458" spans="1:6">
      <c r="A458" t="s">
        <v>4329</v>
      </c>
      <c r="B458">
        <v>0</v>
      </c>
      <c r="C458">
        <v>0</v>
      </c>
      <c r="D458">
        <v>0</v>
      </c>
      <c r="E458">
        <v>0</v>
      </c>
      <c r="F458">
        <v>0</v>
      </c>
    </row>
    <row r="459" spans="1:6">
      <c r="A459" t="s">
        <v>2975</v>
      </c>
      <c r="B459">
        <v>24</v>
      </c>
      <c r="C459">
        <v>24</v>
      </c>
      <c r="D459">
        <v>12</v>
      </c>
      <c r="E459">
        <v>6912</v>
      </c>
      <c r="F459">
        <v>4</v>
      </c>
    </row>
    <row r="460" spans="1:6">
      <c r="A460" t="s">
        <v>3338</v>
      </c>
      <c r="B460">
        <v>24</v>
      </c>
      <c r="C460">
        <v>24</v>
      </c>
      <c r="D460">
        <v>12</v>
      </c>
      <c r="E460">
        <v>6912</v>
      </c>
      <c r="F460">
        <v>4</v>
      </c>
    </row>
    <row r="461" spans="1:6">
      <c r="A461" t="s">
        <v>2976</v>
      </c>
      <c r="B461">
        <v>24</v>
      </c>
      <c r="C461">
        <v>24</v>
      </c>
      <c r="D461">
        <v>12</v>
      </c>
      <c r="E461">
        <v>6912</v>
      </c>
      <c r="F461">
        <v>4</v>
      </c>
    </row>
    <row r="462" spans="1:6">
      <c r="A462" t="s">
        <v>3339</v>
      </c>
      <c r="B462">
        <v>24</v>
      </c>
      <c r="C462">
        <v>24</v>
      </c>
      <c r="D462">
        <v>12</v>
      </c>
      <c r="E462">
        <v>6912</v>
      </c>
      <c r="F462">
        <v>4</v>
      </c>
    </row>
    <row r="463" spans="1:6">
      <c r="A463" t="s">
        <v>2977</v>
      </c>
      <c r="B463">
        <v>24</v>
      </c>
      <c r="C463">
        <v>24</v>
      </c>
      <c r="D463">
        <v>12</v>
      </c>
      <c r="E463">
        <v>6912</v>
      </c>
      <c r="F463">
        <v>4</v>
      </c>
    </row>
    <row r="464" spans="1:6">
      <c r="A464" t="s">
        <v>3340</v>
      </c>
      <c r="B464">
        <v>24</v>
      </c>
      <c r="C464">
        <v>24</v>
      </c>
      <c r="D464">
        <v>12</v>
      </c>
      <c r="E464">
        <v>6912</v>
      </c>
      <c r="F464">
        <v>4</v>
      </c>
    </row>
    <row r="465" spans="1:6">
      <c r="A465" t="s">
        <v>2978</v>
      </c>
      <c r="B465">
        <v>24</v>
      </c>
      <c r="C465">
        <v>24</v>
      </c>
      <c r="D465">
        <v>15</v>
      </c>
      <c r="E465">
        <v>8640</v>
      </c>
      <c r="F465">
        <v>5</v>
      </c>
    </row>
    <row r="466" spans="1:6">
      <c r="A466" t="s">
        <v>3341</v>
      </c>
      <c r="B466">
        <v>24</v>
      </c>
      <c r="C466">
        <v>24</v>
      </c>
      <c r="D466">
        <v>15</v>
      </c>
      <c r="E466">
        <v>8640</v>
      </c>
      <c r="F466">
        <v>5</v>
      </c>
    </row>
    <row r="467" spans="1:6">
      <c r="A467" t="s">
        <v>2979</v>
      </c>
      <c r="B467">
        <v>24</v>
      </c>
      <c r="C467">
        <v>24</v>
      </c>
      <c r="D467">
        <v>15</v>
      </c>
      <c r="E467">
        <v>8640</v>
      </c>
      <c r="F467">
        <v>5</v>
      </c>
    </row>
    <row r="468" spans="1:6">
      <c r="A468" t="s">
        <v>3342</v>
      </c>
      <c r="B468">
        <v>24</v>
      </c>
      <c r="C468">
        <v>24</v>
      </c>
      <c r="D468">
        <v>15</v>
      </c>
      <c r="E468">
        <v>8640</v>
      </c>
      <c r="F468">
        <v>5</v>
      </c>
    </row>
    <row r="469" spans="1:6">
      <c r="A469" t="s">
        <v>2980</v>
      </c>
      <c r="B469">
        <v>24</v>
      </c>
      <c r="C469">
        <v>24</v>
      </c>
      <c r="D469">
        <v>15</v>
      </c>
      <c r="E469">
        <v>8640</v>
      </c>
      <c r="F469">
        <v>5</v>
      </c>
    </row>
    <row r="470" spans="1:6">
      <c r="A470" t="s">
        <v>3343</v>
      </c>
      <c r="B470">
        <v>24</v>
      </c>
      <c r="C470">
        <v>24</v>
      </c>
      <c r="D470">
        <v>15</v>
      </c>
      <c r="E470">
        <v>8640</v>
      </c>
      <c r="F470">
        <v>5</v>
      </c>
    </row>
    <row r="471" spans="1:6">
      <c r="A471" t="s">
        <v>4198</v>
      </c>
      <c r="B471">
        <v>24</v>
      </c>
      <c r="C471">
        <v>24</v>
      </c>
      <c r="D471">
        <v>18</v>
      </c>
      <c r="E471">
        <v>10368</v>
      </c>
      <c r="F471" s="94">
        <v>6</v>
      </c>
    </row>
    <row r="472" spans="1:6">
      <c r="A472" t="s">
        <v>4199</v>
      </c>
      <c r="B472">
        <v>24</v>
      </c>
      <c r="C472">
        <v>24</v>
      </c>
      <c r="D472">
        <v>18</v>
      </c>
      <c r="E472">
        <v>10368</v>
      </c>
      <c r="F472" s="94">
        <v>6</v>
      </c>
    </row>
    <row r="473" spans="1:6">
      <c r="A473" t="s">
        <v>4200</v>
      </c>
      <c r="B473">
        <v>24</v>
      </c>
      <c r="C473">
        <v>24</v>
      </c>
      <c r="D473">
        <v>18</v>
      </c>
      <c r="E473">
        <v>10368</v>
      </c>
      <c r="F473" s="94">
        <v>6</v>
      </c>
    </row>
    <row r="474" spans="1:6">
      <c r="A474" t="s">
        <v>4201</v>
      </c>
      <c r="B474">
        <v>24</v>
      </c>
      <c r="C474">
        <v>24</v>
      </c>
      <c r="D474">
        <v>18</v>
      </c>
      <c r="E474">
        <v>10368</v>
      </c>
      <c r="F474" s="94">
        <v>6</v>
      </c>
    </row>
    <row r="475" spans="1:6">
      <c r="A475" t="s">
        <v>4202</v>
      </c>
      <c r="B475">
        <v>24</v>
      </c>
      <c r="C475">
        <v>24</v>
      </c>
      <c r="D475">
        <v>18</v>
      </c>
      <c r="E475">
        <v>10368</v>
      </c>
      <c r="F475" s="94">
        <v>6</v>
      </c>
    </row>
    <row r="476" spans="1:6">
      <c r="A476" t="s">
        <v>4203</v>
      </c>
      <c r="B476">
        <v>24</v>
      </c>
      <c r="C476">
        <v>24</v>
      </c>
      <c r="D476">
        <v>18</v>
      </c>
      <c r="E476">
        <v>10368</v>
      </c>
      <c r="F476" s="94">
        <v>6</v>
      </c>
    </row>
    <row r="477" spans="1:6">
      <c r="A477" t="s">
        <v>4204</v>
      </c>
      <c r="B477">
        <v>24</v>
      </c>
      <c r="C477">
        <v>24</v>
      </c>
      <c r="D477">
        <v>18</v>
      </c>
      <c r="E477">
        <v>10368</v>
      </c>
      <c r="F477" s="94">
        <v>6</v>
      </c>
    </row>
    <row r="478" spans="1:6">
      <c r="A478" t="s">
        <v>4205</v>
      </c>
      <c r="B478">
        <v>24</v>
      </c>
      <c r="C478">
        <v>24</v>
      </c>
      <c r="D478">
        <v>18</v>
      </c>
      <c r="E478">
        <v>10368</v>
      </c>
      <c r="F478" s="94">
        <v>6</v>
      </c>
    </row>
    <row r="479" spans="1:6">
      <c r="A479" t="s">
        <v>52</v>
      </c>
      <c r="B479">
        <v>24</v>
      </c>
      <c r="C479">
        <v>24</v>
      </c>
      <c r="D479">
        <v>30</v>
      </c>
      <c r="E479">
        <v>17280</v>
      </c>
      <c r="F479">
        <v>10</v>
      </c>
    </row>
    <row r="480" spans="1:6">
      <c r="A480" t="s">
        <v>3344</v>
      </c>
      <c r="B480">
        <v>24</v>
      </c>
      <c r="C480">
        <v>24</v>
      </c>
      <c r="D480">
        <v>30</v>
      </c>
      <c r="E480">
        <v>17280</v>
      </c>
      <c r="F480">
        <v>10</v>
      </c>
    </row>
    <row r="481" spans="1:6">
      <c r="A481" t="s">
        <v>53</v>
      </c>
      <c r="B481">
        <v>24</v>
      </c>
      <c r="C481">
        <v>24</v>
      </c>
      <c r="D481">
        <v>30</v>
      </c>
      <c r="E481">
        <v>17280</v>
      </c>
      <c r="F481">
        <v>10</v>
      </c>
    </row>
    <row r="482" spans="1:6">
      <c r="A482" t="s">
        <v>3345</v>
      </c>
      <c r="B482">
        <v>24</v>
      </c>
      <c r="C482">
        <v>24</v>
      </c>
      <c r="D482">
        <v>30</v>
      </c>
      <c r="E482">
        <v>17280</v>
      </c>
      <c r="F482">
        <v>10</v>
      </c>
    </row>
    <row r="483" spans="1:6">
      <c r="A483" t="s">
        <v>54</v>
      </c>
      <c r="B483">
        <v>24</v>
      </c>
      <c r="C483">
        <v>24</v>
      </c>
      <c r="D483">
        <v>30</v>
      </c>
      <c r="E483">
        <v>17280</v>
      </c>
      <c r="F483">
        <v>10</v>
      </c>
    </row>
    <row r="484" spans="1:6">
      <c r="A484" t="s">
        <v>55</v>
      </c>
      <c r="B484">
        <v>24</v>
      </c>
      <c r="C484">
        <v>24</v>
      </c>
      <c r="D484">
        <v>30</v>
      </c>
      <c r="E484">
        <v>17280</v>
      </c>
      <c r="F484">
        <v>10</v>
      </c>
    </row>
    <row r="485" spans="1:6">
      <c r="A485" t="s">
        <v>3347</v>
      </c>
      <c r="B485">
        <v>24</v>
      </c>
      <c r="C485">
        <v>24</v>
      </c>
      <c r="D485">
        <v>30</v>
      </c>
      <c r="E485">
        <v>17280</v>
      </c>
      <c r="F485">
        <v>10</v>
      </c>
    </row>
    <row r="486" spans="1:6">
      <c r="A486" t="s">
        <v>3346</v>
      </c>
      <c r="B486">
        <v>24</v>
      </c>
      <c r="C486">
        <v>24</v>
      </c>
      <c r="D486">
        <v>30</v>
      </c>
      <c r="E486">
        <v>17280</v>
      </c>
      <c r="F486">
        <v>10</v>
      </c>
    </row>
    <row r="487" spans="1:6">
      <c r="A487" t="s">
        <v>56</v>
      </c>
      <c r="B487">
        <v>24</v>
      </c>
      <c r="C487">
        <v>24</v>
      </c>
      <c r="D487">
        <v>36</v>
      </c>
      <c r="E487">
        <v>20736</v>
      </c>
      <c r="F487">
        <v>12</v>
      </c>
    </row>
    <row r="488" spans="1:6">
      <c r="A488" t="s">
        <v>3348</v>
      </c>
      <c r="B488">
        <v>24</v>
      </c>
      <c r="C488">
        <v>24</v>
      </c>
      <c r="D488">
        <v>36</v>
      </c>
      <c r="E488">
        <v>20736</v>
      </c>
      <c r="F488">
        <v>12</v>
      </c>
    </row>
    <row r="489" spans="1:6">
      <c r="A489" t="s">
        <v>1284</v>
      </c>
      <c r="B489">
        <v>24</v>
      </c>
      <c r="C489">
        <v>24</v>
      </c>
      <c r="D489">
        <v>36</v>
      </c>
      <c r="E489">
        <v>20736</v>
      </c>
      <c r="F489">
        <v>12</v>
      </c>
    </row>
    <row r="490" spans="1:6">
      <c r="A490" t="s">
        <v>3349</v>
      </c>
      <c r="B490">
        <v>24</v>
      </c>
      <c r="C490">
        <v>24</v>
      </c>
      <c r="D490">
        <v>36</v>
      </c>
      <c r="E490">
        <v>20736</v>
      </c>
      <c r="F490">
        <v>12</v>
      </c>
    </row>
    <row r="491" spans="1:6">
      <c r="A491" t="s">
        <v>1289</v>
      </c>
      <c r="B491">
        <v>24</v>
      </c>
      <c r="C491">
        <v>24</v>
      </c>
      <c r="D491">
        <v>36</v>
      </c>
      <c r="E491">
        <v>20736</v>
      </c>
      <c r="F491">
        <v>12</v>
      </c>
    </row>
    <row r="492" spans="1:6">
      <c r="A492" t="s">
        <v>3350</v>
      </c>
      <c r="B492">
        <v>24</v>
      </c>
      <c r="C492">
        <v>24</v>
      </c>
      <c r="D492">
        <v>36</v>
      </c>
      <c r="E492">
        <v>20736</v>
      </c>
      <c r="F492">
        <v>12</v>
      </c>
    </row>
    <row r="493" spans="1:6">
      <c r="A493" t="s">
        <v>57</v>
      </c>
      <c r="B493">
        <v>24</v>
      </c>
      <c r="C493">
        <v>24</v>
      </c>
      <c r="D493">
        <v>36</v>
      </c>
      <c r="E493">
        <v>20736</v>
      </c>
      <c r="F493">
        <v>12</v>
      </c>
    </row>
    <row r="494" spans="1:6">
      <c r="A494" t="s">
        <v>1285</v>
      </c>
      <c r="B494">
        <v>24</v>
      </c>
      <c r="C494">
        <v>24</v>
      </c>
      <c r="D494">
        <v>36</v>
      </c>
      <c r="E494">
        <v>20736</v>
      </c>
      <c r="F494">
        <v>12</v>
      </c>
    </row>
    <row r="495" spans="1:6">
      <c r="A495" t="s">
        <v>3352</v>
      </c>
      <c r="B495">
        <v>24</v>
      </c>
      <c r="C495">
        <v>24</v>
      </c>
      <c r="D495">
        <v>36</v>
      </c>
      <c r="E495">
        <v>20736</v>
      </c>
      <c r="F495">
        <v>12</v>
      </c>
    </row>
    <row r="496" spans="1:6">
      <c r="A496" t="s">
        <v>3351</v>
      </c>
      <c r="B496">
        <v>24</v>
      </c>
      <c r="C496">
        <v>24</v>
      </c>
      <c r="D496">
        <v>36</v>
      </c>
      <c r="E496">
        <v>20736</v>
      </c>
      <c r="F496">
        <v>12</v>
      </c>
    </row>
    <row r="497" spans="1:6">
      <c r="A497" t="s">
        <v>2981</v>
      </c>
      <c r="B497">
        <v>24</v>
      </c>
      <c r="C497">
        <v>24</v>
      </c>
      <c r="D497">
        <v>39</v>
      </c>
      <c r="E497">
        <v>22464</v>
      </c>
      <c r="F497">
        <v>13</v>
      </c>
    </row>
    <row r="498" spans="1:6">
      <c r="A498" t="s">
        <v>3353</v>
      </c>
      <c r="B498">
        <v>24</v>
      </c>
      <c r="C498">
        <v>24</v>
      </c>
      <c r="D498">
        <v>39</v>
      </c>
      <c r="E498">
        <v>22464</v>
      </c>
      <c r="F498">
        <v>13</v>
      </c>
    </row>
    <row r="499" spans="1:6">
      <c r="A499" t="s">
        <v>2982</v>
      </c>
      <c r="B499">
        <v>24</v>
      </c>
      <c r="C499">
        <v>24</v>
      </c>
      <c r="D499">
        <v>39</v>
      </c>
      <c r="E499">
        <v>22464</v>
      </c>
      <c r="F499">
        <v>13</v>
      </c>
    </row>
    <row r="500" spans="1:6">
      <c r="A500" t="s">
        <v>3354</v>
      </c>
      <c r="B500">
        <v>24</v>
      </c>
      <c r="C500">
        <v>24</v>
      </c>
      <c r="D500">
        <v>39</v>
      </c>
      <c r="E500">
        <v>22464</v>
      </c>
      <c r="F500">
        <v>13</v>
      </c>
    </row>
    <row r="501" spans="1:6">
      <c r="A501" t="s">
        <v>2983</v>
      </c>
      <c r="B501">
        <v>24</v>
      </c>
      <c r="C501">
        <v>24</v>
      </c>
      <c r="D501">
        <v>39</v>
      </c>
      <c r="E501">
        <v>22464</v>
      </c>
      <c r="F501">
        <v>13</v>
      </c>
    </row>
    <row r="502" spans="1:6">
      <c r="A502" t="s">
        <v>3355</v>
      </c>
      <c r="B502">
        <v>24</v>
      </c>
      <c r="C502">
        <v>24</v>
      </c>
      <c r="D502">
        <v>39</v>
      </c>
      <c r="E502">
        <v>22464</v>
      </c>
      <c r="F502">
        <v>13</v>
      </c>
    </row>
    <row r="503" spans="1:6">
      <c r="A503" t="s">
        <v>2984</v>
      </c>
      <c r="B503">
        <v>24</v>
      </c>
      <c r="C503">
        <v>24</v>
      </c>
      <c r="D503">
        <v>39</v>
      </c>
      <c r="E503">
        <v>22464</v>
      </c>
      <c r="F503">
        <v>13</v>
      </c>
    </row>
    <row r="504" spans="1:6">
      <c r="A504" t="s">
        <v>2985</v>
      </c>
      <c r="B504">
        <v>24</v>
      </c>
      <c r="C504">
        <v>24</v>
      </c>
      <c r="D504">
        <v>39</v>
      </c>
      <c r="E504">
        <v>22464</v>
      </c>
      <c r="F504">
        <v>13</v>
      </c>
    </row>
    <row r="505" spans="1:6">
      <c r="A505" t="s">
        <v>3357</v>
      </c>
      <c r="B505">
        <v>24</v>
      </c>
      <c r="C505">
        <v>24</v>
      </c>
      <c r="D505">
        <v>39</v>
      </c>
      <c r="E505">
        <v>22464</v>
      </c>
      <c r="F505">
        <v>13</v>
      </c>
    </row>
    <row r="506" spans="1:6">
      <c r="A506" t="s">
        <v>3356</v>
      </c>
      <c r="B506">
        <v>24</v>
      </c>
      <c r="C506">
        <v>24</v>
      </c>
      <c r="D506">
        <v>39</v>
      </c>
      <c r="E506">
        <v>22464</v>
      </c>
      <c r="F506">
        <v>13</v>
      </c>
    </row>
    <row r="507" spans="1:6">
      <c r="A507" t="s">
        <v>58</v>
      </c>
      <c r="B507">
        <v>24</v>
      </c>
      <c r="C507">
        <v>24</v>
      </c>
      <c r="D507">
        <v>42</v>
      </c>
      <c r="E507">
        <v>24192</v>
      </c>
      <c r="F507">
        <v>14</v>
      </c>
    </row>
    <row r="508" spans="1:6">
      <c r="A508" t="s">
        <v>3358</v>
      </c>
      <c r="B508">
        <v>24</v>
      </c>
      <c r="C508">
        <v>24</v>
      </c>
      <c r="D508">
        <v>42</v>
      </c>
      <c r="E508">
        <v>24192</v>
      </c>
      <c r="F508">
        <v>14</v>
      </c>
    </row>
    <row r="509" spans="1:6">
      <c r="A509" t="s">
        <v>59</v>
      </c>
      <c r="B509">
        <v>24</v>
      </c>
      <c r="C509">
        <v>24</v>
      </c>
      <c r="D509">
        <v>42</v>
      </c>
      <c r="E509">
        <v>24192</v>
      </c>
      <c r="F509">
        <v>14</v>
      </c>
    </row>
    <row r="510" spans="1:6">
      <c r="A510" t="s">
        <v>3359</v>
      </c>
      <c r="B510">
        <v>24</v>
      </c>
      <c r="C510">
        <v>24</v>
      </c>
      <c r="D510">
        <v>42</v>
      </c>
      <c r="E510">
        <v>24192</v>
      </c>
      <c r="F510">
        <v>14</v>
      </c>
    </row>
    <row r="511" spans="1:6">
      <c r="A511" t="s">
        <v>60</v>
      </c>
      <c r="B511">
        <v>24</v>
      </c>
      <c r="C511">
        <v>24</v>
      </c>
      <c r="D511">
        <v>42</v>
      </c>
      <c r="E511">
        <v>24192</v>
      </c>
      <c r="F511">
        <v>14</v>
      </c>
    </row>
    <row r="512" spans="1:6">
      <c r="A512" t="s">
        <v>3360</v>
      </c>
      <c r="B512">
        <v>24</v>
      </c>
      <c r="C512">
        <v>24</v>
      </c>
      <c r="D512">
        <v>42</v>
      </c>
      <c r="E512">
        <v>24192</v>
      </c>
      <c r="F512">
        <v>14</v>
      </c>
    </row>
    <row r="513" spans="1:6">
      <c r="A513" t="s">
        <v>61</v>
      </c>
      <c r="B513">
        <v>24</v>
      </c>
      <c r="C513">
        <v>24</v>
      </c>
      <c r="D513">
        <v>42</v>
      </c>
      <c r="E513">
        <v>24192</v>
      </c>
      <c r="F513">
        <v>14</v>
      </c>
    </row>
    <row r="514" spans="1:6">
      <c r="A514" t="s">
        <v>62</v>
      </c>
      <c r="B514">
        <v>24</v>
      </c>
      <c r="C514">
        <v>24</v>
      </c>
      <c r="D514">
        <v>42</v>
      </c>
      <c r="E514">
        <v>24192</v>
      </c>
      <c r="F514">
        <v>14</v>
      </c>
    </row>
    <row r="515" spans="1:6">
      <c r="A515" t="s">
        <v>3362</v>
      </c>
      <c r="B515">
        <v>24</v>
      </c>
      <c r="C515">
        <v>24</v>
      </c>
      <c r="D515">
        <v>42</v>
      </c>
      <c r="E515">
        <v>24192</v>
      </c>
      <c r="F515">
        <v>14</v>
      </c>
    </row>
    <row r="516" spans="1:6">
      <c r="A516" t="s">
        <v>3361</v>
      </c>
      <c r="B516">
        <v>24</v>
      </c>
      <c r="C516">
        <v>24</v>
      </c>
      <c r="D516">
        <v>42</v>
      </c>
      <c r="E516">
        <v>24192</v>
      </c>
      <c r="F516">
        <v>14</v>
      </c>
    </row>
    <row r="517" spans="1:6">
      <c r="A517" t="s">
        <v>2986</v>
      </c>
      <c r="B517">
        <v>27</v>
      </c>
      <c r="C517">
        <v>27</v>
      </c>
      <c r="D517">
        <v>12</v>
      </c>
      <c r="E517">
        <v>8748</v>
      </c>
      <c r="F517">
        <v>5.0999999999999996</v>
      </c>
    </row>
    <row r="518" spans="1:6">
      <c r="A518" t="s">
        <v>3363</v>
      </c>
      <c r="B518">
        <v>27</v>
      </c>
      <c r="C518">
        <v>27</v>
      </c>
      <c r="D518">
        <v>12</v>
      </c>
      <c r="E518">
        <v>8748</v>
      </c>
      <c r="F518">
        <v>5.0999999999999996</v>
      </c>
    </row>
    <row r="519" spans="1:6">
      <c r="A519" t="s">
        <v>2987</v>
      </c>
      <c r="B519">
        <v>27</v>
      </c>
      <c r="C519">
        <v>27</v>
      </c>
      <c r="D519">
        <v>12</v>
      </c>
      <c r="E519">
        <v>8748</v>
      </c>
      <c r="F519">
        <v>5.0999999999999996</v>
      </c>
    </row>
    <row r="520" spans="1:6">
      <c r="A520" t="s">
        <v>3364</v>
      </c>
      <c r="B520">
        <v>27</v>
      </c>
      <c r="C520">
        <v>27</v>
      </c>
      <c r="D520">
        <v>12</v>
      </c>
      <c r="E520">
        <v>8748</v>
      </c>
      <c r="F520">
        <v>5.0999999999999996</v>
      </c>
    </row>
    <row r="521" spans="1:6">
      <c r="A521" t="s">
        <v>2988</v>
      </c>
      <c r="B521">
        <v>27</v>
      </c>
      <c r="C521">
        <v>27</v>
      </c>
      <c r="D521">
        <v>15</v>
      </c>
      <c r="E521">
        <v>10935</v>
      </c>
      <c r="F521">
        <v>6.3999999999999995</v>
      </c>
    </row>
    <row r="522" spans="1:6">
      <c r="A522" t="s">
        <v>3365</v>
      </c>
      <c r="B522">
        <v>27</v>
      </c>
      <c r="C522">
        <v>27</v>
      </c>
      <c r="D522">
        <v>15</v>
      </c>
      <c r="E522">
        <v>10935</v>
      </c>
      <c r="F522">
        <v>6.3999999999999995</v>
      </c>
    </row>
    <row r="523" spans="1:6">
      <c r="A523" t="s">
        <v>2989</v>
      </c>
      <c r="B523">
        <v>27</v>
      </c>
      <c r="C523">
        <v>27</v>
      </c>
      <c r="D523">
        <v>15</v>
      </c>
      <c r="E523">
        <v>10935</v>
      </c>
      <c r="F523">
        <v>6.3999999999999995</v>
      </c>
    </row>
    <row r="524" spans="1:6">
      <c r="A524" t="s">
        <v>3366</v>
      </c>
      <c r="B524">
        <v>27</v>
      </c>
      <c r="C524">
        <v>27</v>
      </c>
      <c r="D524">
        <v>15</v>
      </c>
      <c r="E524">
        <v>10935</v>
      </c>
      <c r="F524">
        <v>6.3999999999999995</v>
      </c>
    </row>
    <row r="525" spans="1:6">
      <c r="A525" t="s">
        <v>4206</v>
      </c>
      <c r="B525">
        <v>27</v>
      </c>
      <c r="C525">
        <v>27</v>
      </c>
      <c r="D525">
        <v>18</v>
      </c>
      <c r="E525">
        <v>13122</v>
      </c>
      <c r="F525" s="94">
        <v>7.6</v>
      </c>
    </row>
    <row r="526" spans="1:6">
      <c r="A526" t="s">
        <v>4207</v>
      </c>
      <c r="B526">
        <v>27</v>
      </c>
      <c r="C526">
        <v>27</v>
      </c>
      <c r="D526">
        <v>18</v>
      </c>
      <c r="E526">
        <v>13122</v>
      </c>
      <c r="F526" s="94">
        <v>7.6</v>
      </c>
    </row>
    <row r="527" spans="1:6">
      <c r="A527" t="s">
        <v>4208</v>
      </c>
      <c r="B527">
        <v>27</v>
      </c>
      <c r="C527">
        <v>27</v>
      </c>
      <c r="D527">
        <v>18</v>
      </c>
      <c r="E527">
        <v>13122</v>
      </c>
      <c r="F527" s="94">
        <v>7.6</v>
      </c>
    </row>
    <row r="528" spans="1:6">
      <c r="A528" t="s">
        <v>4209</v>
      </c>
      <c r="B528">
        <v>27</v>
      </c>
      <c r="C528">
        <v>27</v>
      </c>
      <c r="D528">
        <v>18</v>
      </c>
      <c r="E528">
        <v>13122</v>
      </c>
      <c r="F528" s="94">
        <v>7.6</v>
      </c>
    </row>
    <row r="529" spans="1:6">
      <c r="A529" t="s">
        <v>4210</v>
      </c>
      <c r="B529">
        <v>27</v>
      </c>
      <c r="C529">
        <v>27</v>
      </c>
      <c r="D529">
        <v>18</v>
      </c>
      <c r="E529">
        <v>13122</v>
      </c>
      <c r="F529" s="94">
        <v>7.6</v>
      </c>
    </row>
    <row r="530" spans="1:6">
      <c r="A530" t="s">
        <v>4211</v>
      </c>
      <c r="B530">
        <v>27</v>
      </c>
      <c r="C530">
        <v>27</v>
      </c>
      <c r="D530">
        <v>18</v>
      </c>
      <c r="E530">
        <v>13122</v>
      </c>
      <c r="F530" s="94">
        <v>7.6</v>
      </c>
    </row>
    <row r="531" spans="1:6">
      <c r="A531" t="s">
        <v>1287</v>
      </c>
      <c r="B531">
        <v>27</v>
      </c>
      <c r="C531">
        <v>27</v>
      </c>
      <c r="D531">
        <v>30</v>
      </c>
      <c r="E531">
        <v>21870</v>
      </c>
      <c r="F531">
        <v>12.7</v>
      </c>
    </row>
    <row r="532" spans="1:6">
      <c r="A532" t="s">
        <v>3367</v>
      </c>
      <c r="B532">
        <v>27</v>
      </c>
      <c r="C532">
        <v>27</v>
      </c>
      <c r="D532">
        <v>30</v>
      </c>
      <c r="E532">
        <v>21870</v>
      </c>
      <c r="F532">
        <v>12.7</v>
      </c>
    </row>
    <row r="533" spans="1:6">
      <c r="A533" t="s">
        <v>1286</v>
      </c>
      <c r="B533">
        <v>27</v>
      </c>
      <c r="C533">
        <v>27</v>
      </c>
      <c r="D533">
        <v>30</v>
      </c>
      <c r="E533">
        <v>21870</v>
      </c>
      <c r="F533">
        <v>12.7</v>
      </c>
    </row>
    <row r="534" spans="1:6">
      <c r="A534" t="s">
        <v>3368</v>
      </c>
      <c r="B534">
        <v>27</v>
      </c>
      <c r="C534">
        <v>27</v>
      </c>
      <c r="D534">
        <v>30</v>
      </c>
      <c r="E534">
        <v>21870</v>
      </c>
      <c r="F534">
        <v>12.7</v>
      </c>
    </row>
    <row r="535" spans="1:6">
      <c r="A535" t="s">
        <v>63</v>
      </c>
      <c r="B535">
        <v>27</v>
      </c>
      <c r="C535">
        <v>27</v>
      </c>
      <c r="D535">
        <v>30</v>
      </c>
      <c r="E535">
        <v>21870</v>
      </c>
      <c r="F535">
        <v>12.7</v>
      </c>
    </row>
    <row r="536" spans="1:6">
      <c r="A536" t="s">
        <v>1288</v>
      </c>
      <c r="B536">
        <v>27</v>
      </c>
      <c r="C536">
        <v>27</v>
      </c>
      <c r="D536">
        <v>30</v>
      </c>
      <c r="E536">
        <v>21870</v>
      </c>
      <c r="F536">
        <v>12.7</v>
      </c>
    </row>
    <row r="537" spans="1:6">
      <c r="A537" t="s">
        <v>3370</v>
      </c>
      <c r="B537">
        <v>27</v>
      </c>
      <c r="C537">
        <v>27</v>
      </c>
      <c r="D537">
        <v>30</v>
      </c>
      <c r="E537">
        <v>21870</v>
      </c>
      <c r="F537">
        <v>12.7</v>
      </c>
    </row>
    <row r="538" spans="1:6">
      <c r="A538" t="s">
        <v>3369</v>
      </c>
      <c r="B538">
        <v>27</v>
      </c>
      <c r="C538">
        <v>27</v>
      </c>
      <c r="D538">
        <v>30</v>
      </c>
      <c r="E538">
        <v>21870</v>
      </c>
      <c r="F538">
        <v>12.7</v>
      </c>
    </row>
    <row r="539" spans="1:6">
      <c r="A539" t="s">
        <v>64</v>
      </c>
      <c r="B539">
        <v>27</v>
      </c>
      <c r="C539">
        <v>27</v>
      </c>
      <c r="D539">
        <v>36</v>
      </c>
      <c r="E539">
        <v>26244</v>
      </c>
      <c r="F539">
        <v>15.2</v>
      </c>
    </row>
    <row r="540" spans="1:6">
      <c r="A540" t="s">
        <v>3371</v>
      </c>
      <c r="B540">
        <v>27</v>
      </c>
      <c r="C540">
        <v>27</v>
      </c>
      <c r="D540">
        <v>36</v>
      </c>
      <c r="E540">
        <v>26244</v>
      </c>
      <c r="F540">
        <v>15.2</v>
      </c>
    </row>
    <row r="541" spans="1:6">
      <c r="A541" t="s">
        <v>65</v>
      </c>
      <c r="B541">
        <v>27</v>
      </c>
      <c r="C541">
        <v>27</v>
      </c>
      <c r="D541">
        <v>36</v>
      </c>
      <c r="E541">
        <v>26244</v>
      </c>
      <c r="F541">
        <v>15.2</v>
      </c>
    </row>
    <row r="542" spans="1:6">
      <c r="A542" t="s">
        <v>3372</v>
      </c>
      <c r="B542">
        <v>27</v>
      </c>
      <c r="C542">
        <v>27</v>
      </c>
      <c r="D542">
        <v>36</v>
      </c>
      <c r="E542">
        <v>26244</v>
      </c>
      <c r="F542">
        <v>15.2</v>
      </c>
    </row>
    <row r="543" spans="1:6">
      <c r="A543" t="s">
        <v>66</v>
      </c>
      <c r="B543">
        <v>27</v>
      </c>
      <c r="C543">
        <v>27</v>
      </c>
      <c r="D543">
        <v>36</v>
      </c>
      <c r="E543">
        <v>26244</v>
      </c>
      <c r="F543">
        <v>15.2</v>
      </c>
    </row>
    <row r="544" spans="1:6">
      <c r="A544" t="s">
        <v>67</v>
      </c>
      <c r="B544">
        <v>27</v>
      </c>
      <c r="C544">
        <v>27</v>
      </c>
      <c r="D544">
        <v>36</v>
      </c>
      <c r="E544">
        <v>26244</v>
      </c>
      <c r="F544">
        <v>15.2</v>
      </c>
    </row>
    <row r="545" spans="1:6">
      <c r="A545" t="s">
        <v>3374</v>
      </c>
      <c r="B545">
        <v>27</v>
      </c>
      <c r="C545">
        <v>27</v>
      </c>
      <c r="D545">
        <v>36</v>
      </c>
      <c r="E545">
        <v>26244</v>
      </c>
      <c r="F545">
        <v>15.2</v>
      </c>
    </row>
    <row r="546" spans="1:6">
      <c r="A546" t="s">
        <v>3373</v>
      </c>
      <c r="B546">
        <v>27</v>
      </c>
      <c r="C546">
        <v>27</v>
      </c>
      <c r="D546">
        <v>36</v>
      </c>
      <c r="E546">
        <v>26244</v>
      </c>
      <c r="F546">
        <v>15.2</v>
      </c>
    </row>
    <row r="547" spans="1:6">
      <c r="A547" t="s">
        <v>2990</v>
      </c>
      <c r="B547">
        <v>27</v>
      </c>
      <c r="C547">
        <v>27</v>
      </c>
      <c r="D547">
        <v>39</v>
      </c>
      <c r="E547">
        <v>28431</v>
      </c>
      <c r="F547">
        <v>16.5</v>
      </c>
    </row>
    <row r="548" spans="1:6">
      <c r="A548" t="s">
        <v>3375</v>
      </c>
      <c r="B548">
        <v>27</v>
      </c>
      <c r="C548">
        <v>27</v>
      </c>
      <c r="D548">
        <v>39</v>
      </c>
      <c r="E548">
        <v>28431</v>
      </c>
      <c r="F548">
        <v>16.5</v>
      </c>
    </row>
    <row r="549" spans="1:6">
      <c r="A549" t="s">
        <v>2991</v>
      </c>
      <c r="B549">
        <v>27</v>
      </c>
      <c r="C549">
        <v>27</v>
      </c>
      <c r="D549">
        <v>39</v>
      </c>
      <c r="E549">
        <v>28431</v>
      </c>
      <c r="F549">
        <v>16.5</v>
      </c>
    </row>
    <row r="550" spans="1:6">
      <c r="A550" t="s">
        <v>3376</v>
      </c>
      <c r="B550">
        <v>27</v>
      </c>
      <c r="C550">
        <v>27</v>
      </c>
      <c r="D550">
        <v>39</v>
      </c>
      <c r="E550">
        <v>28431</v>
      </c>
      <c r="F550">
        <v>16.5</v>
      </c>
    </row>
    <row r="551" spans="1:6">
      <c r="A551" t="s">
        <v>2992</v>
      </c>
      <c r="B551">
        <v>27</v>
      </c>
      <c r="C551">
        <v>27</v>
      </c>
      <c r="D551">
        <v>39</v>
      </c>
      <c r="E551">
        <v>28431</v>
      </c>
      <c r="F551">
        <v>16.5</v>
      </c>
    </row>
    <row r="552" spans="1:6">
      <c r="A552" t="s">
        <v>2993</v>
      </c>
      <c r="B552">
        <v>27</v>
      </c>
      <c r="C552">
        <v>27</v>
      </c>
      <c r="D552">
        <v>39</v>
      </c>
      <c r="E552">
        <v>28431</v>
      </c>
      <c r="F552">
        <v>16.5</v>
      </c>
    </row>
    <row r="553" spans="1:6">
      <c r="A553" t="s">
        <v>3378</v>
      </c>
      <c r="B553">
        <v>27</v>
      </c>
      <c r="C553">
        <v>27</v>
      </c>
      <c r="D553">
        <v>39</v>
      </c>
      <c r="E553">
        <v>28431</v>
      </c>
      <c r="F553">
        <v>16.5</v>
      </c>
    </row>
    <row r="554" spans="1:6">
      <c r="A554" t="s">
        <v>3377</v>
      </c>
      <c r="B554">
        <v>27</v>
      </c>
      <c r="C554">
        <v>27</v>
      </c>
      <c r="D554">
        <v>39</v>
      </c>
      <c r="E554">
        <v>28431</v>
      </c>
      <c r="F554">
        <v>16.5</v>
      </c>
    </row>
    <row r="555" spans="1:6">
      <c r="A555" t="s">
        <v>68</v>
      </c>
      <c r="B555">
        <v>27</v>
      </c>
      <c r="C555">
        <v>27</v>
      </c>
      <c r="D555">
        <v>42</v>
      </c>
      <c r="E555">
        <v>30618</v>
      </c>
      <c r="F555">
        <v>17.8</v>
      </c>
    </row>
    <row r="556" spans="1:6">
      <c r="A556" t="s">
        <v>3379</v>
      </c>
      <c r="B556">
        <v>27</v>
      </c>
      <c r="C556">
        <v>27</v>
      </c>
      <c r="D556">
        <v>42</v>
      </c>
      <c r="E556">
        <v>30618</v>
      </c>
      <c r="F556">
        <v>17.8</v>
      </c>
    </row>
    <row r="557" spans="1:6">
      <c r="A557" t="s">
        <v>69</v>
      </c>
      <c r="B557">
        <v>27</v>
      </c>
      <c r="C557">
        <v>27</v>
      </c>
      <c r="D557">
        <v>42</v>
      </c>
      <c r="E557">
        <v>30618</v>
      </c>
      <c r="F557">
        <v>17.8</v>
      </c>
    </row>
    <row r="558" spans="1:6">
      <c r="A558" t="s">
        <v>3380</v>
      </c>
      <c r="B558">
        <v>27</v>
      </c>
      <c r="C558">
        <v>27</v>
      </c>
      <c r="D558">
        <v>42</v>
      </c>
      <c r="E558">
        <v>30618</v>
      </c>
      <c r="F558">
        <v>17.8</v>
      </c>
    </row>
    <row r="559" spans="1:6">
      <c r="A559" t="s">
        <v>70</v>
      </c>
      <c r="B559">
        <v>27</v>
      </c>
      <c r="C559">
        <v>27</v>
      </c>
      <c r="D559">
        <v>42</v>
      </c>
      <c r="E559">
        <v>30618</v>
      </c>
      <c r="F559">
        <v>17.8</v>
      </c>
    </row>
    <row r="560" spans="1:6">
      <c r="A560" t="s">
        <v>71</v>
      </c>
      <c r="B560">
        <v>27</v>
      </c>
      <c r="C560">
        <v>27</v>
      </c>
      <c r="D560">
        <v>42</v>
      </c>
      <c r="E560">
        <v>30618</v>
      </c>
      <c r="F560">
        <v>17.8</v>
      </c>
    </row>
    <row r="561" spans="1:6">
      <c r="A561" t="s">
        <v>3382</v>
      </c>
      <c r="B561">
        <v>27</v>
      </c>
      <c r="C561">
        <v>27</v>
      </c>
      <c r="D561">
        <v>42</v>
      </c>
      <c r="E561">
        <v>30618</v>
      </c>
      <c r="F561">
        <v>17.8</v>
      </c>
    </row>
    <row r="562" spans="1:6">
      <c r="A562" t="s">
        <v>3381</v>
      </c>
      <c r="B562">
        <v>27</v>
      </c>
      <c r="C562">
        <v>27</v>
      </c>
      <c r="D562">
        <v>42</v>
      </c>
      <c r="E562">
        <v>30618</v>
      </c>
      <c r="F562">
        <v>17.8</v>
      </c>
    </row>
    <row r="563" spans="1:6">
      <c r="A563" t="s">
        <v>1253</v>
      </c>
      <c r="B563">
        <v>27</v>
      </c>
      <c r="C563">
        <v>27</v>
      </c>
      <c r="D563">
        <v>48</v>
      </c>
      <c r="E563">
        <v>34992</v>
      </c>
      <c r="F563">
        <v>20.3</v>
      </c>
    </row>
    <row r="564" spans="1:6">
      <c r="A564" t="s">
        <v>3383</v>
      </c>
      <c r="B564">
        <v>27</v>
      </c>
      <c r="C564">
        <v>27</v>
      </c>
      <c r="D564">
        <v>48</v>
      </c>
      <c r="E564">
        <v>34992</v>
      </c>
      <c r="F564">
        <v>20.3</v>
      </c>
    </row>
    <row r="565" spans="1:6">
      <c r="A565" t="s">
        <v>1252</v>
      </c>
      <c r="B565">
        <v>27</v>
      </c>
      <c r="C565">
        <v>27</v>
      </c>
      <c r="D565">
        <v>48</v>
      </c>
      <c r="E565">
        <v>34992</v>
      </c>
      <c r="F565">
        <v>20.3</v>
      </c>
    </row>
    <row r="566" spans="1:6">
      <c r="A566" t="s">
        <v>3384</v>
      </c>
      <c r="B566">
        <v>27</v>
      </c>
      <c r="C566">
        <v>27</v>
      </c>
      <c r="D566">
        <v>48</v>
      </c>
      <c r="E566">
        <v>34992</v>
      </c>
      <c r="F566">
        <v>20.3</v>
      </c>
    </row>
    <row r="567" spans="1:6">
      <c r="A567" t="s">
        <v>1530</v>
      </c>
      <c r="B567">
        <v>27</v>
      </c>
      <c r="C567">
        <v>27</v>
      </c>
      <c r="D567">
        <v>48</v>
      </c>
      <c r="E567">
        <v>34992</v>
      </c>
      <c r="F567">
        <v>20.3</v>
      </c>
    </row>
    <row r="568" spans="1:6">
      <c r="A568" t="s">
        <v>1256</v>
      </c>
      <c r="B568">
        <v>27</v>
      </c>
      <c r="C568">
        <v>27</v>
      </c>
      <c r="D568">
        <v>48</v>
      </c>
      <c r="E568">
        <v>34992</v>
      </c>
      <c r="F568">
        <v>20.3</v>
      </c>
    </row>
    <row r="569" spans="1:6">
      <c r="A569" t="s">
        <v>3386</v>
      </c>
      <c r="B569">
        <v>27</v>
      </c>
      <c r="C569">
        <v>27</v>
      </c>
      <c r="D569">
        <v>48</v>
      </c>
      <c r="E569">
        <v>34992</v>
      </c>
      <c r="F569">
        <v>20.3</v>
      </c>
    </row>
    <row r="570" spans="1:6">
      <c r="A570" t="s">
        <v>3385</v>
      </c>
      <c r="B570">
        <v>27</v>
      </c>
      <c r="C570">
        <v>27</v>
      </c>
      <c r="D570">
        <v>48</v>
      </c>
      <c r="E570">
        <v>34992</v>
      </c>
      <c r="F570">
        <v>20.3</v>
      </c>
    </row>
    <row r="571" spans="1:6">
      <c r="A571" t="s">
        <v>1243</v>
      </c>
      <c r="B571">
        <v>24</v>
      </c>
      <c r="C571">
        <v>24</v>
      </c>
      <c r="D571">
        <v>48</v>
      </c>
      <c r="E571">
        <v>27648</v>
      </c>
      <c r="F571">
        <v>16</v>
      </c>
    </row>
    <row r="572" spans="1:6">
      <c r="A572" t="s">
        <v>3387</v>
      </c>
      <c r="B572">
        <v>24</v>
      </c>
      <c r="C572">
        <v>24</v>
      </c>
      <c r="D572">
        <v>48</v>
      </c>
      <c r="E572">
        <v>27648</v>
      </c>
      <c r="F572">
        <v>16</v>
      </c>
    </row>
    <row r="573" spans="1:6">
      <c r="A573" t="s">
        <v>1239</v>
      </c>
      <c r="B573">
        <v>24</v>
      </c>
      <c r="C573">
        <v>24</v>
      </c>
      <c r="D573">
        <v>48</v>
      </c>
      <c r="E573">
        <v>27648</v>
      </c>
      <c r="F573">
        <v>16</v>
      </c>
    </row>
    <row r="574" spans="1:6">
      <c r="A574" t="s">
        <v>3388</v>
      </c>
      <c r="B574">
        <v>24</v>
      </c>
      <c r="C574">
        <v>24</v>
      </c>
      <c r="D574">
        <v>48</v>
      </c>
      <c r="E574">
        <v>27648</v>
      </c>
      <c r="F574">
        <v>16</v>
      </c>
    </row>
    <row r="575" spans="1:6">
      <c r="A575" t="s">
        <v>1235</v>
      </c>
      <c r="B575">
        <v>24</v>
      </c>
      <c r="C575">
        <v>24</v>
      </c>
      <c r="D575">
        <v>48</v>
      </c>
      <c r="E575">
        <v>27648</v>
      </c>
      <c r="F575">
        <v>16</v>
      </c>
    </row>
    <row r="576" spans="1:6">
      <c r="A576" t="s">
        <v>1247</v>
      </c>
      <c r="B576">
        <v>24</v>
      </c>
      <c r="C576">
        <v>24</v>
      </c>
      <c r="D576">
        <v>48</v>
      </c>
      <c r="E576">
        <v>27648</v>
      </c>
      <c r="F576">
        <v>16</v>
      </c>
    </row>
    <row r="577" spans="1:6">
      <c r="A577" t="s">
        <v>3390</v>
      </c>
      <c r="B577">
        <v>24</v>
      </c>
      <c r="C577">
        <v>24</v>
      </c>
      <c r="D577">
        <v>48</v>
      </c>
      <c r="E577">
        <v>27648</v>
      </c>
      <c r="F577">
        <v>16</v>
      </c>
    </row>
    <row r="578" spans="1:6">
      <c r="A578" t="s">
        <v>3389</v>
      </c>
      <c r="B578">
        <v>24</v>
      </c>
      <c r="C578">
        <v>24</v>
      </c>
      <c r="D578">
        <v>48</v>
      </c>
      <c r="E578">
        <v>27648</v>
      </c>
      <c r="F578">
        <v>16</v>
      </c>
    </row>
    <row r="579" spans="1:6">
      <c r="A579" t="s">
        <v>1244</v>
      </c>
      <c r="B579">
        <v>24</v>
      </c>
      <c r="C579">
        <v>24</v>
      </c>
      <c r="D579">
        <v>54</v>
      </c>
      <c r="E579">
        <v>31104</v>
      </c>
      <c r="F579">
        <v>18</v>
      </c>
    </row>
    <row r="580" spans="1:6">
      <c r="A580" t="s">
        <v>3391</v>
      </c>
      <c r="B580">
        <v>24</v>
      </c>
      <c r="C580">
        <v>24</v>
      </c>
      <c r="D580">
        <v>54</v>
      </c>
      <c r="E580">
        <v>31104</v>
      </c>
      <c r="F580">
        <v>18</v>
      </c>
    </row>
    <row r="581" spans="1:6">
      <c r="A581" t="s">
        <v>1240</v>
      </c>
      <c r="B581">
        <v>24</v>
      </c>
      <c r="C581">
        <v>24</v>
      </c>
      <c r="D581">
        <v>54</v>
      </c>
      <c r="E581">
        <v>31104</v>
      </c>
      <c r="F581">
        <v>18</v>
      </c>
    </row>
    <row r="582" spans="1:6">
      <c r="A582" t="s">
        <v>3392</v>
      </c>
      <c r="B582">
        <v>24</v>
      </c>
      <c r="C582">
        <v>24</v>
      </c>
      <c r="D582">
        <v>54</v>
      </c>
      <c r="E582">
        <v>31104</v>
      </c>
      <c r="F582">
        <v>18</v>
      </c>
    </row>
    <row r="583" spans="1:6">
      <c r="A583" t="s">
        <v>1236</v>
      </c>
      <c r="B583">
        <v>24</v>
      </c>
      <c r="C583">
        <v>24</v>
      </c>
      <c r="D583">
        <v>54</v>
      </c>
      <c r="E583">
        <v>31104</v>
      </c>
      <c r="F583">
        <v>18</v>
      </c>
    </row>
    <row r="584" spans="1:6">
      <c r="A584" t="s">
        <v>1248</v>
      </c>
      <c r="B584">
        <v>24</v>
      </c>
      <c r="C584">
        <v>24</v>
      </c>
      <c r="D584">
        <v>54</v>
      </c>
      <c r="E584">
        <v>31104</v>
      </c>
      <c r="F584">
        <v>18</v>
      </c>
    </row>
    <row r="585" spans="1:6">
      <c r="A585" t="s">
        <v>3394</v>
      </c>
      <c r="B585">
        <v>24</v>
      </c>
      <c r="C585">
        <v>24</v>
      </c>
      <c r="D585">
        <v>54</v>
      </c>
      <c r="E585">
        <v>31104</v>
      </c>
      <c r="F585">
        <v>18</v>
      </c>
    </row>
    <row r="586" spans="1:6">
      <c r="A586" t="s">
        <v>3393</v>
      </c>
      <c r="B586">
        <v>24</v>
      </c>
      <c r="C586">
        <v>24</v>
      </c>
      <c r="D586">
        <v>54</v>
      </c>
      <c r="E586">
        <v>31104</v>
      </c>
      <c r="F586">
        <v>18</v>
      </c>
    </row>
    <row r="587" spans="1:6">
      <c r="A587" t="s">
        <v>2994</v>
      </c>
      <c r="B587">
        <v>24</v>
      </c>
      <c r="C587">
        <v>24</v>
      </c>
      <c r="D587">
        <v>57</v>
      </c>
      <c r="E587">
        <v>32832</v>
      </c>
      <c r="F587">
        <v>19</v>
      </c>
    </row>
    <row r="588" spans="1:6">
      <c r="A588" t="s">
        <v>3395</v>
      </c>
      <c r="B588">
        <v>24</v>
      </c>
      <c r="C588">
        <v>24</v>
      </c>
      <c r="D588">
        <v>57</v>
      </c>
      <c r="E588">
        <v>32832</v>
      </c>
      <c r="F588">
        <v>19</v>
      </c>
    </row>
    <row r="589" spans="1:6">
      <c r="A589" t="s">
        <v>2995</v>
      </c>
      <c r="B589">
        <v>24</v>
      </c>
      <c r="C589">
        <v>24</v>
      </c>
      <c r="D589">
        <v>57</v>
      </c>
      <c r="E589">
        <v>32832</v>
      </c>
      <c r="F589">
        <v>19</v>
      </c>
    </row>
    <row r="590" spans="1:6">
      <c r="A590" t="s">
        <v>3396</v>
      </c>
      <c r="B590">
        <v>24</v>
      </c>
      <c r="C590">
        <v>24</v>
      </c>
      <c r="D590">
        <v>57</v>
      </c>
      <c r="E590">
        <v>32832</v>
      </c>
      <c r="F590">
        <v>19</v>
      </c>
    </row>
    <row r="591" spans="1:6">
      <c r="A591" t="s">
        <v>2996</v>
      </c>
      <c r="B591">
        <v>24</v>
      </c>
      <c r="C591">
        <v>24</v>
      </c>
      <c r="D591">
        <v>57</v>
      </c>
      <c r="E591">
        <v>32832</v>
      </c>
      <c r="F591">
        <v>19</v>
      </c>
    </row>
    <row r="592" spans="1:6">
      <c r="A592" t="s">
        <v>2997</v>
      </c>
      <c r="B592">
        <v>24</v>
      </c>
      <c r="C592">
        <v>24</v>
      </c>
      <c r="D592">
        <v>57</v>
      </c>
      <c r="E592">
        <v>32832</v>
      </c>
      <c r="F592">
        <v>19</v>
      </c>
    </row>
    <row r="593" spans="1:6">
      <c r="A593" t="s">
        <v>3398</v>
      </c>
      <c r="B593">
        <v>24</v>
      </c>
      <c r="C593">
        <v>24</v>
      </c>
      <c r="D593">
        <v>57</v>
      </c>
      <c r="E593">
        <v>32832</v>
      </c>
      <c r="F593">
        <v>19</v>
      </c>
    </row>
    <row r="594" spans="1:6">
      <c r="A594" t="s">
        <v>3397</v>
      </c>
      <c r="B594">
        <v>24</v>
      </c>
      <c r="C594">
        <v>24</v>
      </c>
      <c r="D594">
        <v>57</v>
      </c>
      <c r="E594">
        <v>32832</v>
      </c>
      <c r="F594">
        <v>19</v>
      </c>
    </row>
    <row r="595" spans="1:6">
      <c r="A595" t="s">
        <v>1245</v>
      </c>
      <c r="B595">
        <v>24</v>
      </c>
      <c r="C595">
        <v>24</v>
      </c>
      <c r="D595">
        <v>60</v>
      </c>
      <c r="E595">
        <v>34560</v>
      </c>
      <c r="F595">
        <v>20</v>
      </c>
    </row>
    <row r="596" spans="1:6">
      <c r="A596" t="s">
        <v>3399</v>
      </c>
      <c r="B596">
        <v>24</v>
      </c>
      <c r="C596">
        <v>24</v>
      </c>
      <c r="D596">
        <v>60</v>
      </c>
      <c r="E596">
        <v>34560</v>
      </c>
      <c r="F596">
        <v>20</v>
      </c>
    </row>
    <row r="597" spans="1:6">
      <c r="A597" t="s">
        <v>3904</v>
      </c>
      <c r="B597">
        <v>24</v>
      </c>
      <c r="C597">
        <v>24</v>
      </c>
      <c r="D597">
        <v>60</v>
      </c>
      <c r="E597">
        <v>34560</v>
      </c>
      <c r="F597">
        <v>20</v>
      </c>
    </row>
    <row r="598" spans="1:6">
      <c r="A598" t="s">
        <v>3905</v>
      </c>
      <c r="B598">
        <v>24</v>
      </c>
      <c r="C598">
        <v>24</v>
      </c>
      <c r="D598">
        <v>60</v>
      </c>
      <c r="E598">
        <v>34560</v>
      </c>
      <c r="F598">
        <v>20</v>
      </c>
    </row>
    <row r="599" spans="1:6">
      <c r="A599" t="s">
        <v>1241</v>
      </c>
      <c r="B599">
        <v>24</v>
      </c>
      <c r="C599">
        <v>24</v>
      </c>
      <c r="D599">
        <v>60</v>
      </c>
      <c r="E599">
        <v>34560</v>
      </c>
      <c r="F599">
        <v>20</v>
      </c>
    </row>
    <row r="600" spans="1:6">
      <c r="A600" t="s">
        <v>3400</v>
      </c>
      <c r="B600">
        <v>24</v>
      </c>
      <c r="C600">
        <v>24</v>
      </c>
      <c r="D600">
        <v>60</v>
      </c>
      <c r="E600">
        <v>34560</v>
      </c>
      <c r="F600">
        <v>20</v>
      </c>
    </row>
    <row r="601" spans="1:6">
      <c r="A601" t="s">
        <v>3906</v>
      </c>
      <c r="B601">
        <v>24</v>
      </c>
      <c r="C601">
        <v>24</v>
      </c>
      <c r="D601">
        <v>60</v>
      </c>
      <c r="E601">
        <v>34560</v>
      </c>
      <c r="F601">
        <v>20</v>
      </c>
    </row>
    <row r="602" spans="1:6">
      <c r="A602" t="s">
        <v>3907</v>
      </c>
      <c r="B602">
        <v>24</v>
      </c>
      <c r="C602">
        <v>24</v>
      </c>
      <c r="D602">
        <v>60</v>
      </c>
      <c r="E602">
        <v>34560</v>
      </c>
      <c r="F602">
        <v>20</v>
      </c>
    </row>
    <row r="603" spans="1:6">
      <c r="A603" t="s">
        <v>1237</v>
      </c>
      <c r="B603">
        <v>24</v>
      </c>
      <c r="C603">
        <v>24</v>
      </c>
      <c r="D603">
        <v>60</v>
      </c>
      <c r="E603">
        <v>34560</v>
      </c>
      <c r="F603">
        <v>20</v>
      </c>
    </row>
    <row r="604" spans="1:6">
      <c r="A604" t="s">
        <v>1249</v>
      </c>
      <c r="B604">
        <v>24</v>
      </c>
      <c r="C604">
        <v>24</v>
      </c>
      <c r="D604">
        <v>60</v>
      </c>
      <c r="E604">
        <v>34560</v>
      </c>
      <c r="F604">
        <v>20</v>
      </c>
    </row>
    <row r="605" spans="1:6">
      <c r="A605" t="s">
        <v>3402</v>
      </c>
      <c r="B605">
        <v>24</v>
      </c>
      <c r="C605">
        <v>24</v>
      </c>
      <c r="D605">
        <v>60</v>
      </c>
      <c r="E605">
        <v>34560</v>
      </c>
      <c r="F605">
        <v>20</v>
      </c>
    </row>
    <row r="606" spans="1:6">
      <c r="A606" t="s">
        <v>3908</v>
      </c>
      <c r="B606">
        <v>24</v>
      </c>
      <c r="C606">
        <v>24</v>
      </c>
      <c r="D606">
        <v>60</v>
      </c>
      <c r="E606">
        <v>34560</v>
      </c>
      <c r="F606">
        <v>20</v>
      </c>
    </row>
    <row r="607" spans="1:6">
      <c r="A607" t="s">
        <v>3909</v>
      </c>
      <c r="B607">
        <v>24</v>
      </c>
      <c r="C607">
        <v>24</v>
      </c>
      <c r="D607">
        <v>60</v>
      </c>
      <c r="E607">
        <v>34560</v>
      </c>
      <c r="F607">
        <v>20</v>
      </c>
    </row>
    <row r="608" spans="1:6">
      <c r="A608" t="s">
        <v>3401</v>
      </c>
      <c r="B608">
        <v>24</v>
      </c>
      <c r="C608">
        <v>24</v>
      </c>
      <c r="D608">
        <v>60</v>
      </c>
      <c r="E608">
        <v>34560</v>
      </c>
      <c r="F608">
        <v>20</v>
      </c>
    </row>
    <row r="609" spans="1:6">
      <c r="A609" t="s">
        <v>3910</v>
      </c>
      <c r="B609">
        <v>24</v>
      </c>
      <c r="C609">
        <v>24</v>
      </c>
      <c r="D609">
        <v>60</v>
      </c>
      <c r="E609">
        <v>34560</v>
      </c>
      <c r="F609">
        <v>20</v>
      </c>
    </row>
    <row r="610" spans="1:6">
      <c r="A610" t="s">
        <v>3911</v>
      </c>
      <c r="B610">
        <v>24</v>
      </c>
      <c r="C610">
        <v>24</v>
      </c>
      <c r="D610">
        <v>60</v>
      </c>
      <c r="E610">
        <v>34560</v>
      </c>
      <c r="F610">
        <v>20</v>
      </c>
    </row>
    <row r="611" spans="1:6">
      <c r="A611" t="s">
        <v>1260</v>
      </c>
      <c r="B611">
        <v>27</v>
      </c>
      <c r="C611">
        <v>27</v>
      </c>
      <c r="D611">
        <v>48</v>
      </c>
      <c r="E611">
        <v>34992</v>
      </c>
      <c r="F611">
        <v>20.3</v>
      </c>
    </row>
    <row r="612" spans="1:6">
      <c r="A612" t="s">
        <v>3403</v>
      </c>
      <c r="B612">
        <v>27</v>
      </c>
      <c r="C612">
        <v>27</v>
      </c>
      <c r="D612">
        <v>48</v>
      </c>
      <c r="E612">
        <v>34992</v>
      </c>
      <c r="F612">
        <v>20.3</v>
      </c>
    </row>
    <row r="613" spans="1:6">
      <c r="A613" t="s">
        <v>1263</v>
      </c>
      <c r="B613">
        <v>27</v>
      </c>
      <c r="C613">
        <v>27</v>
      </c>
      <c r="D613">
        <v>48</v>
      </c>
      <c r="E613">
        <v>34992</v>
      </c>
      <c r="F613">
        <v>20.3</v>
      </c>
    </row>
    <row r="614" spans="1:6">
      <c r="A614" t="s">
        <v>3404</v>
      </c>
      <c r="B614">
        <v>27</v>
      </c>
      <c r="C614">
        <v>27</v>
      </c>
      <c r="D614">
        <v>48</v>
      </c>
      <c r="E614">
        <v>34992</v>
      </c>
      <c r="F614">
        <v>20.3</v>
      </c>
    </row>
    <row r="615" spans="1:6">
      <c r="A615" t="s">
        <v>1250</v>
      </c>
      <c r="B615">
        <v>27</v>
      </c>
      <c r="C615">
        <v>27</v>
      </c>
      <c r="D615">
        <v>48</v>
      </c>
      <c r="E615">
        <v>34992</v>
      </c>
      <c r="F615">
        <v>20.3</v>
      </c>
    </row>
    <row r="616" spans="1:6">
      <c r="A616" t="s">
        <v>1257</v>
      </c>
      <c r="B616">
        <v>27</v>
      </c>
      <c r="C616">
        <v>27</v>
      </c>
      <c r="D616">
        <v>48</v>
      </c>
      <c r="E616">
        <v>34992</v>
      </c>
      <c r="F616">
        <v>20.3</v>
      </c>
    </row>
    <row r="617" spans="1:6">
      <c r="A617" t="s">
        <v>3406</v>
      </c>
      <c r="B617">
        <v>27</v>
      </c>
      <c r="C617">
        <v>27</v>
      </c>
      <c r="D617">
        <v>48</v>
      </c>
      <c r="E617">
        <v>34992</v>
      </c>
      <c r="F617">
        <v>20.3</v>
      </c>
    </row>
    <row r="618" spans="1:6">
      <c r="A618" t="s">
        <v>3405</v>
      </c>
      <c r="B618">
        <v>27</v>
      </c>
      <c r="C618">
        <v>27</v>
      </c>
      <c r="D618">
        <v>48</v>
      </c>
      <c r="E618">
        <v>34992</v>
      </c>
      <c r="F618">
        <v>20.3</v>
      </c>
    </row>
    <row r="619" spans="1:6">
      <c r="A619" t="s">
        <v>1261</v>
      </c>
      <c r="B619">
        <v>27</v>
      </c>
      <c r="C619">
        <v>27</v>
      </c>
      <c r="D619">
        <v>54</v>
      </c>
      <c r="E619">
        <v>39366</v>
      </c>
      <c r="F619">
        <v>22.8</v>
      </c>
    </row>
    <row r="620" spans="1:6">
      <c r="A620" t="s">
        <v>3407</v>
      </c>
      <c r="B620">
        <v>27</v>
      </c>
      <c r="C620">
        <v>27</v>
      </c>
      <c r="D620">
        <v>54</v>
      </c>
      <c r="E620">
        <v>39366</v>
      </c>
      <c r="F620">
        <v>22.8</v>
      </c>
    </row>
    <row r="621" spans="1:6">
      <c r="A621" t="s">
        <v>1264</v>
      </c>
      <c r="B621">
        <v>27</v>
      </c>
      <c r="C621">
        <v>27</v>
      </c>
      <c r="D621">
        <v>54</v>
      </c>
      <c r="E621">
        <v>39366</v>
      </c>
      <c r="F621">
        <v>22.8</v>
      </c>
    </row>
    <row r="622" spans="1:6">
      <c r="A622" t="s">
        <v>3408</v>
      </c>
      <c r="B622">
        <v>27</v>
      </c>
      <c r="C622">
        <v>27</v>
      </c>
      <c r="D622">
        <v>54</v>
      </c>
      <c r="E622">
        <v>39366</v>
      </c>
      <c r="F622">
        <v>22.8</v>
      </c>
    </row>
    <row r="623" spans="1:6">
      <c r="A623" t="s">
        <v>72</v>
      </c>
      <c r="B623">
        <v>27</v>
      </c>
      <c r="C623">
        <v>27</v>
      </c>
      <c r="D623">
        <v>54</v>
      </c>
      <c r="E623">
        <v>39366</v>
      </c>
      <c r="F623">
        <v>22.8</v>
      </c>
    </row>
    <row r="624" spans="1:6">
      <c r="A624" t="s">
        <v>1258</v>
      </c>
      <c r="B624">
        <v>27</v>
      </c>
      <c r="C624">
        <v>27</v>
      </c>
      <c r="D624">
        <v>54</v>
      </c>
      <c r="E624">
        <v>39366</v>
      </c>
      <c r="F624">
        <v>22.8</v>
      </c>
    </row>
    <row r="625" spans="1:6">
      <c r="A625" t="s">
        <v>3410</v>
      </c>
      <c r="B625">
        <v>27</v>
      </c>
      <c r="C625">
        <v>27</v>
      </c>
      <c r="D625">
        <v>54</v>
      </c>
      <c r="E625">
        <v>39366</v>
      </c>
      <c r="F625">
        <v>22.8</v>
      </c>
    </row>
    <row r="626" spans="1:6">
      <c r="A626" t="s">
        <v>3409</v>
      </c>
      <c r="B626">
        <v>27</v>
      </c>
      <c r="C626">
        <v>27</v>
      </c>
      <c r="D626">
        <v>54</v>
      </c>
      <c r="E626">
        <v>39366</v>
      </c>
      <c r="F626">
        <v>22.8</v>
      </c>
    </row>
    <row r="627" spans="1:6">
      <c r="A627" t="s">
        <v>2998</v>
      </c>
      <c r="B627">
        <v>27</v>
      </c>
      <c r="C627">
        <v>27</v>
      </c>
      <c r="D627">
        <v>57</v>
      </c>
      <c r="E627">
        <v>41553</v>
      </c>
      <c r="F627">
        <v>24.1</v>
      </c>
    </row>
    <row r="628" spans="1:6">
      <c r="A628" t="s">
        <v>3411</v>
      </c>
      <c r="B628">
        <v>27</v>
      </c>
      <c r="C628">
        <v>27</v>
      </c>
      <c r="D628">
        <v>57</v>
      </c>
      <c r="E628">
        <v>41553</v>
      </c>
      <c r="F628">
        <v>24.1</v>
      </c>
    </row>
    <row r="629" spans="1:6">
      <c r="A629" t="s">
        <v>2999</v>
      </c>
      <c r="B629">
        <v>27</v>
      </c>
      <c r="C629">
        <v>27</v>
      </c>
      <c r="D629">
        <v>57</v>
      </c>
      <c r="E629">
        <v>41553</v>
      </c>
      <c r="F629">
        <v>24.1</v>
      </c>
    </row>
    <row r="630" spans="1:6">
      <c r="A630" t="s">
        <v>3412</v>
      </c>
      <c r="B630">
        <v>27</v>
      </c>
      <c r="C630">
        <v>27</v>
      </c>
      <c r="D630">
        <v>57</v>
      </c>
      <c r="E630">
        <v>41553</v>
      </c>
      <c r="F630">
        <v>24.1</v>
      </c>
    </row>
    <row r="631" spans="1:6">
      <c r="A631" t="s">
        <v>3000</v>
      </c>
      <c r="B631">
        <v>27</v>
      </c>
      <c r="C631">
        <v>27</v>
      </c>
      <c r="D631">
        <v>57</v>
      </c>
      <c r="E631">
        <v>41553</v>
      </c>
      <c r="F631">
        <v>24.1</v>
      </c>
    </row>
    <row r="632" spans="1:6">
      <c r="A632" t="s">
        <v>3001</v>
      </c>
      <c r="B632">
        <v>27</v>
      </c>
      <c r="C632">
        <v>27</v>
      </c>
      <c r="D632">
        <v>57</v>
      </c>
      <c r="E632">
        <v>41553</v>
      </c>
      <c r="F632">
        <v>24.1</v>
      </c>
    </row>
    <row r="633" spans="1:6">
      <c r="A633" t="s">
        <v>3912</v>
      </c>
      <c r="B633">
        <v>27</v>
      </c>
      <c r="C633">
        <v>27</v>
      </c>
      <c r="D633">
        <v>57</v>
      </c>
      <c r="E633">
        <v>41553</v>
      </c>
      <c r="F633">
        <v>24.1</v>
      </c>
    </row>
    <row r="634" spans="1:6">
      <c r="A634" t="s">
        <v>3413</v>
      </c>
      <c r="B634">
        <v>27</v>
      </c>
      <c r="C634">
        <v>27</v>
      </c>
      <c r="D634">
        <v>57</v>
      </c>
      <c r="E634">
        <v>41553</v>
      </c>
      <c r="F634">
        <v>24.1</v>
      </c>
    </row>
    <row r="635" spans="1:6">
      <c r="A635" t="s">
        <v>1262</v>
      </c>
      <c r="B635">
        <v>27</v>
      </c>
      <c r="C635">
        <v>27</v>
      </c>
      <c r="D635">
        <v>60</v>
      </c>
      <c r="E635">
        <v>43740</v>
      </c>
      <c r="F635">
        <v>25.400000000000002</v>
      </c>
    </row>
    <row r="636" spans="1:6">
      <c r="A636" t="s">
        <v>3414</v>
      </c>
      <c r="B636">
        <v>27</v>
      </c>
      <c r="C636">
        <v>27</v>
      </c>
      <c r="D636">
        <v>60</v>
      </c>
      <c r="E636">
        <v>43740</v>
      </c>
      <c r="F636">
        <v>25.400000000000002</v>
      </c>
    </row>
    <row r="637" spans="1:6">
      <c r="A637" t="s">
        <v>3913</v>
      </c>
      <c r="B637">
        <v>27</v>
      </c>
      <c r="C637">
        <v>27</v>
      </c>
      <c r="D637">
        <v>60</v>
      </c>
      <c r="E637">
        <v>43740</v>
      </c>
      <c r="F637">
        <v>25.400000000000002</v>
      </c>
    </row>
    <row r="638" spans="1:6">
      <c r="A638" t="s">
        <v>3914</v>
      </c>
      <c r="B638">
        <v>27</v>
      </c>
      <c r="C638">
        <v>27</v>
      </c>
      <c r="D638">
        <v>60</v>
      </c>
      <c r="E638">
        <v>43740</v>
      </c>
      <c r="F638">
        <v>25.400000000000002</v>
      </c>
    </row>
    <row r="639" spans="1:6">
      <c r="A639" t="s">
        <v>1265</v>
      </c>
      <c r="B639">
        <v>27</v>
      </c>
      <c r="C639">
        <v>27</v>
      </c>
      <c r="D639">
        <v>60</v>
      </c>
      <c r="E639">
        <v>43740</v>
      </c>
      <c r="F639">
        <v>25.400000000000002</v>
      </c>
    </row>
    <row r="640" spans="1:6">
      <c r="A640" t="s">
        <v>3415</v>
      </c>
      <c r="B640">
        <v>27</v>
      </c>
      <c r="C640">
        <v>27</v>
      </c>
      <c r="D640">
        <v>60</v>
      </c>
      <c r="E640">
        <v>43740</v>
      </c>
      <c r="F640">
        <v>25.400000000000002</v>
      </c>
    </row>
    <row r="641" spans="1:6">
      <c r="A641" t="s">
        <v>3915</v>
      </c>
      <c r="B641">
        <v>27</v>
      </c>
      <c r="C641">
        <v>27</v>
      </c>
      <c r="D641">
        <v>60</v>
      </c>
      <c r="E641">
        <v>43740</v>
      </c>
      <c r="F641">
        <v>25.400000000000002</v>
      </c>
    </row>
    <row r="642" spans="1:6">
      <c r="A642" t="s">
        <v>3916</v>
      </c>
      <c r="B642">
        <v>27</v>
      </c>
      <c r="C642">
        <v>27</v>
      </c>
      <c r="D642">
        <v>60</v>
      </c>
      <c r="E642">
        <v>43740</v>
      </c>
      <c r="F642">
        <v>25.400000000000002</v>
      </c>
    </row>
    <row r="643" spans="1:6">
      <c r="A643" t="s">
        <v>1251</v>
      </c>
      <c r="B643">
        <v>27</v>
      </c>
      <c r="C643">
        <v>27</v>
      </c>
      <c r="D643">
        <v>60</v>
      </c>
      <c r="E643">
        <v>43740</v>
      </c>
      <c r="F643">
        <v>25.400000000000002</v>
      </c>
    </row>
    <row r="644" spans="1:6">
      <c r="A644" t="s">
        <v>1259</v>
      </c>
      <c r="B644">
        <v>27</v>
      </c>
      <c r="C644">
        <v>27</v>
      </c>
      <c r="D644">
        <v>60</v>
      </c>
      <c r="E644">
        <v>43740</v>
      </c>
      <c r="F644">
        <v>25.400000000000002</v>
      </c>
    </row>
    <row r="645" spans="1:6">
      <c r="A645" t="s">
        <v>3417</v>
      </c>
      <c r="B645">
        <v>27</v>
      </c>
      <c r="C645">
        <v>27</v>
      </c>
      <c r="D645">
        <v>60</v>
      </c>
      <c r="E645">
        <v>43740</v>
      </c>
      <c r="F645">
        <v>25.400000000000002</v>
      </c>
    </row>
    <row r="646" spans="1:6">
      <c r="A646" t="s">
        <v>3917</v>
      </c>
      <c r="B646">
        <v>27</v>
      </c>
      <c r="C646">
        <v>27</v>
      </c>
      <c r="D646">
        <v>60</v>
      </c>
      <c r="E646">
        <v>43740</v>
      </c>
      <c r="F646">
        <v>25.400000000000002</v>
      </c>
    </row>
    <row r="647" spans="1:6">
      <c r="A647" t="s">
        <v>3918</v>
      </c>
      <c r="B647">
        <v>27</v>
      </c>
      <c r="C647">
        <v>27</v>
      </c>
      <c r="D647">
        <v>60</v>
      </c>
      <c r="E647">
        <v>43740</v>
      </c>
      <c r="F647">
        <v>25.400000000000002</v>
      </c>
    </row>
    <row r="648" spans="1:6">
      <c r="A648" t="s">
        <v>3416</v>
      </c>
      <c r="B648">
        <v>27</v>
      </c>
      <c r="C648">
        <v>27</v>
      </c>
      <c r="D648">
        <v>60</v>
      </c>
      <c r="E648">
        <v>43740</v>
      </c>
      <c r="F648">
        <v>25.400000000000002</v>
      </c>
    </row>
    <row r="649" spans="1:6">
      <c r="A649" t="s">
        <v>3919</v>
      </c>
      <c r="B649">
        <v>27</v>
      </c>
      <c r="C649">
        <v>27</v>
      </c>
      <c r="D649">
        <v>60</v>
      </c>
      <c r="E649">
        <v>43740</v>
      </c>
      <c r="F649">
        <v>25.400000000000002</v>
      </c>
    </row>
    <row r="650" spans="1:6">
      <c r="A650" t="s">
        <v>3920</v>
      </c>
      <c r="B650">
        <v>27</v>
      </c>
      <c r="C650">
        <v>27</v>
      </c>
      <c r="D650">
        <v>60</v>
      </c>
      <c r="E650">
        <v>43740</v>
      </c>
      <c r="F650">
        <v>25.400000000000002</v>
      </c>
    </row>
    <row r="651" spans="1:6">
      <c r="A651" t="s">
        <v>1268</v>
      </c>
      <c r="B651">
        <v>24</v>
      </c>
      <c r="C651">
        <v>24</v>
      </c>
      <c r="D651">
        <v>60</v>
      </c>
      <c r="E651">
        <v>34560</v>
      </c>
      <c r="F651">
        <v>20</v>
      </c>
    </row>
    <row r="652" spans="1:6">
      <c r="A652" t="s">
        <v>3418</v>
      </c>
      <c r="B652">
        <v>24</v>
      </c>
      <c r="C652">
        <v>24</v>
      </c>
      <c r="D652">
        <v>60</v>
      </c>
      <c r="E652">
        <v>34560</v>
      </c>
      <c r="F652">
        <v>20</v>
      </c>
    </row>
    <row r="653" spans="1:6">
      <c r="A653" t="s">
        <v>1267</v>
      </c>
      <c r="B653">
        <v>24</v>
      </c>
      <c r="C653">
        <v>24</v>
      </c>
      <c r="D653">
        <v>60</v>
      </c>
      <c r="E653">
        <v>34560</v>
      </c>
      <c r="F653">
        <v>20</v>
      </c>
    </row>
    <row r="654" spans="1:6">
      <c r="A654" t="s">
        <v>3419</v>
      </c>
      <c r="B654">
        <v>24</v>
      </c>
      <c r="C654">
        <v>24</v>
      </c>
      <c r="D654">
        <v>60</v>
      </c>
      <c r="E654">
        <v>34560</v>
      </c>
      <c r="F654">
        <v>20</v>
      </c>
    </row>
    <row r="655" spans="1:6">
      <c r="A655" t="s">
        <v>1266</v>
      </c>
      <c r="B655">
        <v>24</v>
      </c>
      <c r="C655">
        <v>24</v>
      </c>
      <c r="D655">
        <v>60</v>
      </c>
      <c r="E655">
        <v>34560</v>
      </c>
      <c r="F655">
        <v>20</v>
      </c>
    </row>
    <row r="656" spans="1:6">
      <c r="A656" t="s">
        <v>1269</v>
      </c>
      <c r="B656">
        <v>24</v>
      </c>
      <c r="C656">
        <v>24</v>
      </c>
      <c r="D656">
        <v>60</v>
      </c>
      <c r="E656">
        <v>34560</v>
      </c>
      <c r="F656">
        <v>20</v>
      </c>
    </row>
    <row r="657" spans="1:6">
      <c r="A657" t="s">
        <v>3421</v>
      </c>
      <c r="B657">
        <v>24</v>
      </c>
      <c r="C657">
        <v>24</v>
      </c>
      <c r="D657">
        <v>60</v>
      </c>
      <c r="E657">
        <v>34560</v>
      </c>
      <c r="F657">
        <v>20</v>
      </c>
    </row>
    <row r="658" spans="1:6">
      <c r="A658" t="s">
        <v>3420</v>
      </c>
      <c r="B658">
        <v>24</v>
      </c>
      <c r="C658">
        <v>24</v>
      </c>
      <c r="D658">
        <v>60</v>
      </c>
      <c r="E658">
        <v>34560</v>
      </c>
      <c r="F658">
        <v>20</v>
      </c>
    </row>
    <row r="659" spans="1:6">
      <c r="A659" t="s">
        <v>73</v>
      </c>
      <c r="B659">
        <v>24</v>
      </c>
      <c r="C659">
        <v>24</v>
      </c>
      <c r="D659">
        <v>42</v>
      </c>
      <c r="E659">
        <v>24192</v>
      </c>
      <c r="F659">
        <v>14</v>
      </c>
    </row>
    <row r="660" spans="1:6">
      <c r="A660" t="s">
        <v>3422</v>
      </c>
      <c r="B660">
        <v>24</v>
      </c>
      <c r="C660">
        <v>24</v>
      </c>
      <c r="D660">
        <v>42</v>
      </c>
      <c r="E660">
        <v>24192</v>
      </c>
      <c r="F660">
        <v>14</v>
      </c>
    </row>
    <row r="661" spans="1:6">
      <c r="A661" t="s">
        <v>74</v>
      </c>
      <c r="B661">
        <v>24</v>
      </c>
      <c r="C661">
        <v>24</v>
      </c>
      <c r="D661">
        <v>42</v>
      </c>
      <c r="E661">
        <v>24192</v>
      </c>
      <c r="F661">
        <v>14</v>
      </c>
    </row>
    <row r="662" spans="1:6">
      <c r="A662" t="s">
        <v>3423</v>
      </c>
      <c r="B662">
        <v>24</v>
      </c>
      <c r="C662">
        <v>24</v>
      </c>
      <c r="D662">
        <v>42</v>
      </c>
      <c r="E662">
        <v>24192</v>
      </c>
      <c r="F662">
        <v>14</v>
      </c>
    </row>
    <row r="663" spans="1:6">
      <c r="A663" t="s">
        <v>75</v>
      </c>
      <c r="B663">
        <v>24</v>
      </c>
      <c r="C663">
        <v>24</v>
      </c>
      <c r="D663">
        <v>42</v>
      </c>
      <c r="E663">
        <v>24192</v>
      </c>
      <c r="F663">
        <v>14</v>
      </c>
    </row>
    <row r="664" spans="1:6">
      <c r="A664" t="s">
        <v>76</v>
      </c>
      <c r="B664">
        <v>24</v>
      </c>
      <c r="C664">
        <v>24</v>
      </c>
      <c r="D664">
        <v>42</v>
      </c>
      <c r="E664">
        <v>24192</v>
      </c>
      <c r="F664">
        <v>14</v>
      </c>
    </row>
    <row r="665" spans="1:6">
      <c r="A665" t="s">
        <v>3425</v>
      </c>
      <c r="B665">
        <v>24</v>
      </c>
      <c r="C665">
        <v>24</v>
      </c>
      <c r="D665">
        <v>42</v>
      </c>
      <c r="E665">
        <v>24192</v>
      </c>
      <c r="F665">
        <v>14</v>
      </c>
    </row>
    <row r="666" spans="1:6">
      <c r="A666" t="s">
        <v>3424</v>
      </c>
      <c r="B666">
        <v>24</v>
      </c>
      <c r="C666">
        <v>24</v>
      </c>
      <c r="D666">
        <v>42</v>
      </c>
      <c r="E666">
        <v>24192</v>
      </c>
      <c r="F666">
        <v>14</v>
      </c>
    </row>
    <row r="667" spans="1:6">
      <c r="A667" t="s">
        <v>3921</v>
      </c>
      <c r="B667">
        <v>36</v>
      </c>
      <c r="C667">
        <v>36</v>
      </c>
      <c r="D667">
        <v>30</v>
      </c>
      <c r="E667">
        <v>38880</v>
      </c>
      <c r="F667">
        <v>22.5</v>
      </c>
    </row>
    <row r="668" spans="1:6">
      <c r="A668" t="s">
        <v>4523</v>
      </c>
      <c r="B668">
        <v>24</v>
      </c>
      <c r="C668">
        <v>24</v>
      </c>
      <c r="D668">
        <v>42</v>
      </c>
      <c r="E668">
        <v>24192</v>
      </c>
      <c r="F668">
        <v>14</v>
      </c>
    </row>
    <row r="669" spans="1:6">
      <c r="A669" t="s">
        <v>4524</v>
      </c>
      <c r="B669">
        <v>24</v>
      </c>
      <c r="C669">
        <v>24</v>
      </c>
      <c r="D669">
        <v>42</v>
      </c>
      <c r="E669">
        <v>24192</v>
      </c>
      <c r="F669">
        <v>14</v>
      </c>
    </row>
    <row r="670" spans="1:6">
      <c r="A670" t="s">
        <v>4525</v>
      </c>
      <c r="B670">
        <v>24</v>
      </c>
      <c r="C670">
        <v>24</v>
      </c>
      <c r="D670">
        <v>42</v>
      </c>
      <c r="E670">
        <v>24192</v>
      </c>
      <c r="F670">
        <v>14</v>
      </c>
    </row>
    <row r="671" spans="1:6">
      <c r="A671" t="s">
        <v>4526</v>
      </c>
      <c r="B671">
        <v>24</v>
      </c>
      <c r="C671">
        <v>24</v>
      </c>
      <c r="D671">
        <v>42</v>
      </c>
      <c r="E671">
        <v>24192</v>
      </c>
      <c r="F671">
        <v>14</v>
      </c>
    </row>
    <row r="672" spans="1:6">
      <c r="A672" t="s">
        <v>4633</v>
      </c>
      <c r="B672">
        <v>18</v>
      </c>
      <c r="C672">
        <v>25</v>
      </c>
      <c r="D672">
        <v>16.625</v>
      </c>
      <c r="E672">
        <v>7481.25</v>
      </c>
      <c r="F672">
        <v>4.3999999999999995</v>
      </c>
    </row>
    <row r="673" spans="1:6">
      <c r="A673" t="s">
        <v>4634</v>
      </c>
      <c r="B673">
        <v>21</v>
      </c>
      <c r="C673">
        <v>25</v>
      </c>
      <c r="D673">
        <v>16.625</v>
      </c>
      <c r="E673">
        <v>8728.125</v>
      </c>
      <c r="F673">
        <v>5.0999999999999996</v>
      </c>
    </row>
    <row r="674" spans="1:6">
      <c r="A674" t="s">
        <v>4635</v>
      </c>
      <c r="B674">
        <v>24</v>
      </c>
      <c r="C674">
        <v>25</v>
      </c>
      <c r="D674">
        <v>16.625</v>
      </c>
      <c r="E674">
        <v>9975</v>
      </c>
      <c r="F674">
        <v>5.8</v>
      </c>
    </row>
    <row r="675" spans="1:6">
      <c r="A675" t="s">
        <v>4636</v>
      </c>
      <c r="B675">
        <v>27</v>
      </c>
      <c r="C675">
        <v>25</v>
      </c>
      <c r="D675">
        <v>16.625</v>
      </c>
      <c r="E675">
        <v>11221.875</v>
      </c>
      <c r="F675">
        <v>6.5</v>
      </c>
    </row>
    <row r="676" spans="1:6">
      <c r="A676" t="s">
        <v>4637</v>
      </c>
      <c r="B676">
        <v>30</v>
      </c>
      <c r="C676">
        <v>25</v>
      </c>
      <c r="D676">
        <v>16.625</v>
      </c>
      <c r="E676">
        <v>12468.75</v>
      </c>
      <c r="F676">
        <v>7.3</v>
      </c>
    </row>
    <row r="677" spans="1:6">
      <c r="A677" t="s">
        <v>4638</v>
      </c>
      <c r="B677">
        <v>33</v>
      </c>
      <c r="C677">
        <v>25</v>
      </c>
      <c r="D677">
        <v>16.625</v>
      </c>
      <c r="E677">
        <v>13715.625</v>
      </c>
      <c r="F677">
        <v>8</v>
      </c>
    </row>
    <row r="678" spans="1:6">
      <c r="A678" t="s">
        <v>4639</v>
      </c>
      <c r="B678">
        <v>36</v>
      </c>
      <c r="C678">
        <v>25</v>
      </c>
      <c r="D678">
        <v>16.625</v>
      </c>
      <c r="E678">
        <v>14962.5</v>
      </c>
      <c r="F678">
        <v>8.6999999999999993</v>
      </c>
    </row>
    <row r="679" spans="1:6">
      <c r="A679" t="s">
        <v>4378</v>
      </c>
      <c r="B679">
        <v>24</v>
      </c>
      <c r="C679">
        <v>25</v>
      </c>
      <c r="D679">
        <v>34.5</v>
      </c>
      <c r="E679">
        <v>20700</v>
      </c>
      <c r="F679">
        <v>12</v>
      </c>
    </row>
    <row r="680" spans="1:6">
      <c r="A680" t="s">
        <v>1971</v>
      </c>
      <c r="B680">
        <v>24</v>
      </c>
      <c r="C680">
        <v>25</v>
      </c>
      <c r="D680">
        <v>34.5</v>
      </c>
      <c r="E680">
        <v>20700</v>
      </c>
      <c r="F680">
        <v>12</v>
      </c>
    </row>
    <row r="681" spans="1:6">
      <c r="A681" t="s">
        <v>4379</v>
      </c>
      <c r="B681">
        <v>27</v>
      </c>
      <c r="C681">
        <v>25</v>
      </c>
      <c r="D681">
        <v>34.5</v>
      </c>
      <c r="E681">
        <v>23287.5</v>
      </c>
      <c r="F681">
        <v>13.5</v>
      </c>
    </row>
    <row r="682" spans="1:6">
      <c r="A682" t="s">
        <v>1972</v>
      </c>
      <c r="B682">
        <v>27</v>
      </c>
      <c r="C682">
        <v>25</v>
      </c>
      <c r="D682">
        <v>34.5</v>
      </c>
      <c r="E682">
        <v>23287.5</v>
      </c>
      <c r="F682">
        <v>13.5</v>
      </c>
    </row>
    <row r="683" spans="1:6">
      <c r="A683" t="s">
        <v>4380</v>
      </c>
      <c r="B683">
        <v>30</v>
      </c>
      <c r="C683">
        <v>25</v>
      </c>
      <c r="D683">
        <v>34.5</v>
      </c>
      <c r="E683">
        <v>25875</v>
      </c>
      <c r="F683">
        <v>15</v>
      </c>
    </row>
    <row r="684" spans="1:6">
      <c r="A684" t="s">
        <v>1973</v>
      </c>
      <c r="B684">
        <v>30</v>
      </c>
      <c r="C684">
        <v>25</v>
      </c>
      <c r="D684">
        <v>34.5</v>
      </c>
      <c r="E684">
        <v>25875</v>
      </c>
      <c r="F684">
        <v>15</v>
      </c>
    </row>
    <row r="685" spans="1:6">
      <c r="A685" t="s">
        <v>4381</v>
      </c>
      <c r="B685">
        <v>33</v>
      </c>
      <c r="C685">
        <v>25</v>
      </c>
      <c r="D685">
        <v>34.5</v>
      </c>
      <c r="E685">
        <v>28462.5</v>
      </c>
      <c r="F685">
        <v>16.5</v>
      </c>
    </row>
    <row r="686" spans="1:6">
      <c r="A686" t="s">
        <v>1974</v>
      </c>
      <c r="B686">
        <v>33</v>
      </c>
      <c r="C686">
        <v>25</v>
      </c>
      <c r="D686">
        <v>34.5</v>
      </c>
      <c r="E686">
        <v>28462.5</v>
      </c>
      <c r="F686">
        <v>16.5</v>
      </c>
    </row>
    <row r="687" spans="1:6">
      <c r="A687" t="s">
        <v>4382</v>
      </c>
      <c r="B687">
        <v>36</v>
      </c>
      <c r="C687">
        <v>25</v>
      </c>
      <c r="D687">
        <v>34.5</v>
      </c>
      <c r="E687">
        <v>31050</v>
      </c>
      <c r="F687">
        <v>18</v>
      </c>
    </row>
    <row r="688" spans="1:6">
      <c r="A688" t="s">
        <v>1949</v>
      </c>
      <c r="B688">
        <v>36</v>
      </c>
      <c r="C688">
        <v>25</v>
      </c>
      <c r="D688">
        <v>34.5</v>
      </c>
      <c r="E688">
        <v>31050</v>
      </c>
      <c r="F688">
        <v>18</v>
      </c>
    </row>
    <row r="689" spans="1:6">
      <c r="A689" t="s">
        <v>2091</v>
      </c>
      <c r="B689">
        <v>12</v>
      </c>
      <c r="C689">
        <v>25</v>
      </c>
      <c r="D689">
        <v>34.5</v>
      </c>
      <c r="E689">
        <v>10350</v>
      </c>
      <c r="F689">
        <v>6</v>
      </c>
    </row>
    <row r="690" spans="1:6">
      <c r="A690" t="s">
        <v>77</v>
      </c>
      <c r="B690">
        <v>15</v>
      </c>
      <c r="C690">
        <v>25</v>
      </c>
      <c r="D690">
        <v>34.5</v>
      </c>
      <c r="E690">
        <v>12937.5</v>
      </c>
      <c r="F690">
        <v>7.5</v>
      </c>
    </row>
    <row r="691" spans="1:6">
      <c r="A691" t="s">
        <v>78</v>
      </c>
      <c r="B691">
        <v>18</v>
      </c>
      <c r="C691">
        <v>25</v>
      </c>
      <c r="D691">
        <v>34.5</v>
      </c>
      <c r="E691">
        <v>15525</v>
      </c>
      <c r="F691">
        <v>9</v>
      </c>
    </row>
    <row r="692" spans="1:6">
      <c r="A692" t="s">
        <v>79</v>
      </c>
      <c r="B692">
        <v>21</v>
      </c>
      <c r="C692">
        <v>25</v>
      </c>
      <c r="D692">
        <v>34.5</v>
      </c>
      <c r="E692">
        <v>18112.5</v>
      </c>
      <c r="F692">
        <v>10.5</v>
      </c>
    </row>
    <row r="693" spans="1:6">
      <c r="A693" t="s">
        <v>80</v>
      </c>
      <c r="B693">
        <v>24</v>
      </c>
      <c r="C693">
        <v>25</v>
      </c>
      <c r="D693">
        <v>34.5</v>
      </c>
      <c r="E693">
        <v>20700</v>
      </c>
      <c r="F693">
        <v>12</v>
      </c>
    </row>
    <row r="694" spans="1:6">
      <c r="A694" t="s">
        <v>81</v>
      </c>
      <c r="B694">
        <v>27</v>
      </c>
      <c r="C694">
        <v>25</v>
      </c>
      <c r="D694">
        <v>34.5</v>
      </c>
      <c r="E694">
        <v>23287.5</v>
      </c>
      <c r="F694">
        <v>13.5</v>
      </c>
    </row>
    <row r="695" spans="1:6">
      <c r="A695" t="s">
        <v>82</v>
      </c>
      <c r="B695">
        <v>30</v>
      </c>
      <c r="C695">
        <v>25</v>
      </c>
      <c r="D695">
        <v>34.5</v>
      </c>
      <c r="E695">
        <v>25875</v>
      </c>
      <c r="F695">
        <v>15</v>
      </c>
    </row>
    <row r="696" spans="1:6">
      <c r="A696" t="s">
        <v>1568</v>
      </c>
      <c r="B696">
        <v>33</v>
      </c>
      <c r="C696">
        <v>25</v>
      </c>
      <c r="D696">
        <v>34.5</v>
      </c>
      <c r="E696">
        <v>28462.5</v>
      </c>
      <c r="F696">
        <v>16.5</v>
      </c>
    </row>
    <row r="697" spans="1:6">
      <c r="A697" t="s">
        <v>83</v>
      </c>
      <c r="B697">
        <v>36</v>
      </c>
      <c r="C697">
        <v>25</v>
      </c>
      <c r="D697">
        <v>34.5</v>
      </c>
      <c r="E697">
        <v>31050</v>
      </c>
      <c r="F697">
        <v>18</v>
      </c>
    </row>
    <row r="698" spans="1:6">
      <c r="A698" t="s">
        <v>84</v>
      </c>
      <c r="B698">
        <v>30</v>
      </c>
      <c r="C698">
        <v>25</v>
      </c>
      <c r="D698">
        <v>34.5</v>
      </c>
      <c r="E698">
        <v>25875</v>
      </c>
      <c r="F698">
        <v>15</v>
      </c>
    </row>
    <row r="699" spans="1:6">
      <c r="A699" t="s">
        <v>85</v>
      </c>
      <c r="B699">
        <v>36</v>
      </c>
      <c r="C699">
        <v>25</v>
      </c>
      <c r="D699">
        <v>34.5</v>
      </c>
      <c r="E699">
        <v>31050</v>
      </c>
      <c r="F699">
        <v>18</v>
      </c>
    </row>
    <row r="700" spans="1:6">
      <c r="A700" t="s">
        <v>2217</v>
      </c>
      <c r="B700">
        <v>24</v>
      </c>
      <c r="C700">
        <v>25</v>
      </c>
      <c r="D700">
        <v>34.5</v>
      </c>
      <c r="E700">
        <v>20700</v>
      </c>
      <c r="F700">
        <v>12</v>
      </c>
    </row>
    <row r="701" spans="1:6">
      <c r="A701" t="s">
        <v>4299</v>
      </c>
      <c r="B701">
        <v>24</v>
      </c>
      <c r="C701">
        <v>22</v>
      </c>
      <c r="D701">
        <v>5</v>
      </c>
      <c r="E701">
        <v>2640</v>
      </c>
      <c r="F701" s="94">
        <v>1.6</v>
      </c>
    </row>
    <row r="702" spans="1:6">
      <c r="A702" t="s">
        <v>4300</v>
      </c>
      <c r="B702">
        <v>27</v>
      </c>
      <c r="C702">
        <v>22</v>
      </c>
      <c r="D702">
        <v>5</v>
      </c>
      <c r="E702">
        <v>2970</v>
      </c>
      <c r="F702" s="94">
        <v>1.8</v>
      </c>
    </row>
    <row r="703" spans="1:6">
      <c r="A703" t="s">
        <v>4301</v>
      </c>
      <c r="B703">
        <v>30</v>
      </c>
      <c r="C703">
        <v>22</v>
      </c>
      <c r="D703">
        <v>5</v>
      </c>
      <c r="E703">
        <v>3300</v>
      </c>
      <c r="F703" s="94">
        <v>2</v>
      </c>
    </row>
    <row r="704" spans="1:6">
      <c r="A704" t="s">
        <v>4302</v>
      </c>
      <c r="B704">
        <v>33</v>
      </c>
      <c r="C704">
        <v>22</v>
      </c>
      <c r="D704">
        <v>5</v>
      </c>
      <c r="E704">
        <v>3630</v>
      </c>
      <c r="F704" s="94">
        <v>2.2000000000000002</v>
      </c>
    </row>
    <row r="705" spans="1:6">
      <c r="A705" t="s">
        <v>4303</v>
      </c>
      <c r="B705">
        <v>36</v>
      </c>
      <c r="C705">
        <v>22</v>
      </c>
      <c r="D705">
        <v>5</v>
      </c>
      <c r="E705">
        <v>3960</v>
      </c>
      <c r="F705" s="94">
        <v>2.3000000000000003</v>
      </c>
    </row>
    <row r="706" spans="1:6">
      <c r="A706" t="s">
        <v>88</v>
      </c>
      <c r="B706">
        <v>12</v>
      </c>
      <c r="C706">
        <v>25</v>
      </c>
      <c r="D706">
        <v>34.5</v>
      </c>
      <c r="E706">
        <v>10350</v>
      </c>
      <c r="F706">
        <v>6</v>
      </c>
    </row>
    <row r="707" spans="1:6">
      <c r="A707" t="s">
        <v>89</v>
      </c>
      <c r="B707">
        <v>15</v>
      </c>
      <c r="C707">
        <v>25</v>
      </c>
      <c r="D707">
        <v>34.5</v>
      </c>
      <c r="E707">
        <v>12937.5</v>
      </c>
      <c r="F707">
        <v>7.5</v>
      </c>
    </row>
    <row r="708" spans="1:6">
      <c r="A708" t="s">
        <v>90</v>
      </c>
      <c r="B708">
        <v>18</v>
      </c>
      <c r="C708">
        <v>25</v>
      </c>
      <c r="D708">
        <v>34.5</v>
      </c>
      <c r="E708">
        <v>15525</v>
      </c>
      <c r="F708">
        <v>9</v>
      </c>
    </row>
    <row r="709" spans="1:6">
      <c r="A709" t="s">
        <v>91</v>
      </c>
      <c r="B709">
        <v>21</v>
      </c>
      <c r="C709">
        <v>25</v>
      </c>
      <c r="D709">
        <v>34.5</v>
      </c>
      <c r="E709">
        <v>18112.5</v>
      </c>
      <c r="F709">
        <v>10.5</v>
      </c>
    </row>
    <row r="710" spans="1:6">
      <c r="A710" t="s">
        <v>92</v>
      </c>
      <c r="B710">
        <v>24</v>
      </c>
      <c r="C710">
        <v>25</v>
      </c>
      <c r="D710">
        <v>34.5</v>
      </c>
      <c r="E710">
        <v>20700</v>
      </c>
      <c r="F710">
        <v>12</v>
      </c>
    </row>
    <row r="711" spans="1:6">
      <c r="A711" t="s">
        <v>2093</v>
      </c>
      <c r="B711">
        <v>27</v>
      </c>
      <c r="C711">
        <v>25</v>
      </c>
      <c r="D711">
        <v>34.5</v>
      </c>
      <c r="E711">
        <v>23287.5</v>
      </c>
      <c r="F711">
        <v>13.5</v>
      </c>
    </row>
    <row r="712" spans="1:6">
      <c r="A712" t="s">
        <v>93</v>
      </c>
      <c r="B712">
        <v>30</v>
      </c>
      <c r="C712">
        <v>25</v>
      </c>
      <c r="D712">
        <v>34.5</v>
      </c>
      <c r="E712">
        <v>25875</v>
      </c>
      <c r="F712">
        <v>15</v>
      </c>
    </row>
    <row r="713" spans="1:6">
      <c r="A713" t="s">
        <v>1270</v>
      </c>
      <c r="B713">
        <v>36</v>
      </c>
      <c r="C713">
        <v>36</v>
      </c>
      <c r="D713">
        <v>34.5</v>
      </c>
      <c r="E713">
        <v>44712</v>
      </c>
      <c r="F713">
        <v>25.900000000000002</v>
      </c>
    </row>
    <row r="714" spans="1:6">
      <c r="A714" t="s">
        <v>3426</v>
      </c>
      <c r="B714">
        <v>36</v>
      </c>
      <c r="C714">
        <v>36</v>
      </c>
      <c r="D714">
        <v>34.5</v>
      </c>
      <c r="E714">
        <v>44712</v>
      </c>
      <c r="F714">
        <v>25.900000000000002</v>
      </c>
    </row>
    <row r="715" spans="1:6">
      <c r="A715" t="s">
        <v>96</v>
      </c>
      <c r="B715">
        <v>36</v>
      </c>
      <c r="C715">
        <v>36</v>
      </c>
      <c r="D715">
        <v>34.5</v>
      </c>
      <c r="E715">
        <v>44712</v>
      </c>
      <c r="F715">
        <v>25.900000000000002</v>
      </c>
    </row>
    <row r="716" spans="1:6">
      <c r="A716" t="s">
        <v>3233</v>
      </c>
      <c r="B716">
        <v>36</v>
      </c>
      <c r="C716">
        <v>36</v>
      </c>
      <c r="D716">
        <v>34.5</v>
      </c>
      <c r="E716">
        <v>44712</v>
      </c>
      <c r="F716">
        <v>25.900000000000002</v>
      </c>
    </row>
    <row r="717" spans="1:6">
      <c r="A717" t="s">
        <v>1927</v>
      </c>
      <c r="B717">
        <v>36</v>
      </c>
      <c r="C717">
        <v>36</v>
      </c>
      <c r="D717">
        <v>34.5</v>
      </c>
      <c r="E717">
        <v>44712</v>
      </c>
      <c r="F717">
        <v>25.900000000000002</v>
      </c>
    </row>
    <row r="718" spans="1:6">
      <c r="A718" t="s">
        <v>1271</v>
      </c>
      <c r="B718">
        <v>36</v>
      </c>
      <c r="C718">
        <v>36</v>
      </c>
      <c r="D718">
        <v>34.5</v>
      </c>
      <c r="E718">
        <v>44712</v>
      </c>
      <c r="F718">
        <v>25.900000000000002</v>
      </c>
    </row>
    <row r="719" spans="1:6">
      <c r="A719" t="s">
        <v>3427</v>
      </c>
      <c r="B719">
        <v>36</v>
      </c>
      <c r="C719">
        <v>36</v>
      </c>
      <c r="D719">
        <v>34.5</v>
      </c>
      <c r="E719">
        <v>44712</v>
      </c>
      <c r="F719">
        <v>25.900000000000002</v>
      </c>
    </row>
    <row r="720" spans="1:6">
      <c r="A720" t="s">
        <v>1272</v>
      </c>
      <c r="B720">
        <v>42</v>
      </c>
      <c r="C720">
        <v>42</v>
      </c>
      <c r="D720">
        <v>34.5</v>
      </c>
      <c r="E720">
        <v>60858</v>
      </c>
      <c r="F720">
        <v>35.300000000000004</v>
      </c>
    </row>
    <row r="721" spans="1:6">
      <c r="A721" t="s">
        <v>3428</v>
      </c>
      <c r="B721">
        <v>42</v>
      </c>
      <c r="C721">
        <v>42</v>
      </c>
      <c r="D721">
        <v>34.5</v>
      </c>
      <c r="E721">
        <v>60858</v>
      </c>
      <c r="F721">
        <v>35.300000000000004</v>
      </c>
    </row>
    <row r="722" spans="1:6">
      <c r="A722" t="s">
        <v>1396</v>
      </c>
      <c r="B722">
        <v>10.5</v>
      </c>
      <c r="C722">
        <v>10</v>
      </c>
      <c r="D722">
        <v>0.75</v>
      </c>
      <c r="E722">
        <v>78.75</v>
      </c>
      <c r="F722">
        <v>0.1</v>
      </c>
    </row>
    <row r="723" spans="1:6">
      <c r="A723" t="s">
        <v>3002</v>
      </c>
      <c r="B723">
        <v>10.5</v>
      </c>
      <c r="C723">
        <v>13</v>
      </c>
      <c r="D723">
        <v>0.75</v>
      </c>
      <c r="E723">
        <v>102.375</v>
      </c>
      <c r="F723">
        <v>0.1</v>
      </c>
    </row>
    <row r="724" spans="1:6">
      <c r="A724" t="s">
        <v>1397</v>
      </c>
      <c r="B724">
        <v>10.5</v>
      </c>
      <c r="C724">
        <v>16</v>
      </c>
      <c r="D724">
        <v>0.75</v>
      </c>
      <c r="E724">
        <v>126</v>
      </c>
      <c r="F724">
        <v>0.1</v>
      </c>
    </row>
    <row r="725" spans="1:6">
      <c r="A725" t="s">
        <v>1398</v>
      </c>
      <c r="B725">
        <v>10.5</v>
      </c>
      <c r="C725">
        <v>22</v>
      </c>
      <c r="D725">
        <v>0.75</v>
      </c>
      <c r="E725">
        <v>173.25</v>
      </c>
      <c r="F725">
        <v>0.2</v>
      </c>
    </row>
    <row r="726" spans="1:6">
      <c r="A726" t="s">
        <v>1205</v>
      </c>
      <c r="B726">
        <v>10.5</v>
      </c>
      <c r="C726">
        <v>28</v>
      </c>
      <c r="D726">
        <v>0.75</v>
      </c>
      <c r="E726">
        <v>220.5</v>
      </c>
      <c r="F726">
        <v>0.2</v>
      </c>
    </row>
    <row r="727" spans="1:6">
      <c r="A727" t="s">
        <v>1207</v>
      </c>
      <c r="B727">
        <v>10.5</v>
      </c>
      <c r="C727">
        <v>34</v>
      </c>
      <c r="D727">
        <v>0.75</v>
      </c>
      <c r="E727">
        <v>267.75</v>
      </c>
      <c r="F727">
        <v>0.2</v>
      </c>
    </row>
    <row r="728" spans="1:6">
      <c r="A728" t="s">
        <v>3003</v>
      </c>
      <c r="B728">
        <v>10.5</v>
      </c>
      <c r="C728">
        <v>37</v>
      </c>
      <c r="D728">
        <v>0.75</v>
      </c>
      <c r="E728">
        <v>291.375</v>
      </c>
      <c r="F728">
        <v>0.2</v>
      </c>
    </row>
    <row r="729" spans="1:6">
      <c r="A729" t="s">
        <v>1208</v>
      </c>
      <c r="B729">
        <v>10.5</v>
      </c>
      <c r="C729">
        <v>40</v>
      </c>
      <c r="D729">
        <v>0.75</v>
      </c>
      <c r="E729">
        <v>315</v>
      </c>
      <c r="F729">
        <v>0.2</v>
      </c>
    </row>
    <row r="730" spans="1:6">
      <c r="A730" t="s">
        <v>1209</v>
      </c>
      <c r="B730">
        <v>12</v>
      </c>
      <c r="C730">
        <v>18</v>
      </c>
      <c r="D730">
        <v>0.75</v>
      </c>
      <c r="E730">
        <v>162</v>
      </c>
      <c r="F730">
        <v>0.1</v>
      </c>
    </row>
    <row r="731" spans="1:6">
      <c r="A731" t="s">
        <v>1210</v>
      </c>
      <c r="B731">
        <v>13.5</v>
      </c>
      <c r="C731">
        <v>28</v>
      </c>
      <c r="D731">
        <v>0.75</v>
      </c>
      <c r="E731">
        <v>283.5</v>
      </c>
      <c r="F731">
        <v>0.2</v>
      </c>
    </row>
    <row r="732" spans="1:6">
      <c r="A732" t="s">
        <v>1211</v>
      </c>
      <c r="B732">
        <v>13.5</v>
      </c>
      <c r="C732">
        <v>34</v>
      </c>
      <c r="D732">
        <v>0.75</v>
      </c>
      <c r="E732">
        <v>344.25</v>
      </c>
      <c r="F732">
        <v>0.2</v>
      </c>
    </row>
    <row r="733" spans="1:6">
      <c r="A733" t="s">
        <v>3004</v>
      </c>
      <c r="B733">
        <v>13.5</v>
      </c>
      <c r="C733">
        <v>37</v>
      </c>
      <c r="D733">
        <v>0.75</v>
      </c>
      <c r="E733">
        <v>374.625</v>
      </c>
      <c r="F733">
        <v>0.30000000000000004</v>
      </c>
    </row>
    <row r="734" spans="1:6">
      <c r="A734" t="s">
        <v>1212</v>
      </c>
      <c r="B734">
        <v>13.5</v>
      </c>
      <c r="C734">
        <v>40</v>
      </c>
      <c r="D734">
        <v>0.75</v>
      </c>
      <c r="E734">
        <v>405</v>
      </c>
      <c r="F734">
        <v>0.30000000000000004</v>
      </c>
    </row>
    <row r="735" spans="1:6">
      <c r="A735" t="s">
        <v>1419</v>
      </c>
      <c r="B735">
        <v>22.5</v>
      </c>
      <c r="C735">
        <v>10</v>
      </c>
      <c r="D735">
        <v>0.75</v>
      </c>
      <c r="E735">
        <v>168.75</v>
      </c>
      <c r="F735">
        <v>0.1</v>
      </c>
    </row>
    <row r="736" spans="1:6">
      <c r="A736" t="s">
        <v>1421</v>
      </c>
      <c r="B736">
        <v>22.5</v>
      </c>
      <c r="C736">
        <v>16</v>
      </c>
      <c r="D736">
        <v>0.75</v>
      </c>
      <c r="E736">
        <v>270</v>
      </c>
      <c r="F736">
        <v>0.2</v>
      </c>
    </row>
    <row r="737" spans="1:6">
      <c r="A737" t="s">
        <v>1422</v>
      </c>
      <c r="B737">
        <v>22.5</v>
      </c>
      <c r="C737">
        <v>22</v>
      </c>
      <c r="D737">
        <v>0.75</v>
      </c>
      <c r="E737">
        <v>371.25</v>
      </c>
      <c r="F737">
        <v>0.30000000000000004</v>
      </c>
    </row>
    <row r="738" spans="1:6">
      <c r="A738" t="s">
        <v>1423</v>
      </c>
      <c r="B738">
        <v>22.5</v>
      </c>
      <c r="C738">
        <v>28</v>
      </c>
      <c r="D738">
        <v>0.75</v>
      </c>
      <c r="E738">
        <v>472.5</v>
      </c>
      <c r="F738">
        <v>0.30000000000000004</v>
      </c>
    </row>
    <row r="739" spans="1:6">
      <c r="A739" t="s">
        <v>1424</v>
      </c>
      <c r="B739">
        <v>22.5</v>
      </c>
      <c r="C739">
        <v>34</v>
      </c>
      <c r="D739">
        <v>0.75</v>
      </c>
      <c r="E739">
        <v>573.75</v>
      </c>
      <c r="F739">
        <v>0.4</v>
      </c>
    </row>
    <row r="740" spans="1:6">
      <c r="A740" t="s">
        <v>3005</v>
      </c>
      <c r="B740">
        <v>22.5</v>
      </c>
      <c r="C740">
        <v>37</v>
      </c>
      <c r="D740">
        <v>0.75</v>
      </c>
      <c r="E740">
        <v>624.375</v>
      </c>
      <c r="F740">
        <v>0.4</v>
      </c>
    </row>
    <row r="741" spans="1:6">
      <c r="A741" t="s">
        <v>1425</v>
      </c>
      <c r="B741">
        <v>22.5</v>
      </c>
      <c r="C741">
        <v>40</v>
      </c>
      <c r="D741">
        <v>0.75</v>
      </c>
      <c r="E741">
        <v>675</v>
      </c>
      <c r="F741">
        <v>0.4</v>
      </c>
    </row>
    <row r="742" spans="1:6">
      <c r="A742" t="s">
        <v>1224</v>
      </c>
      <c r="B742">
        <v>22.5</v>
      </c>
      <c r="C742">
        <v>84</v>
      </c>
      <c r="D742">
        <v>0.75</v>
      </c>
      <c r="E742">
        <v>1417.5</v>
      </c>
      <c r="F742">
        <v>0.9</v>
      </c>
    </row>
    <row r="743" spans="1:6">
      <c r="A743" t="s">
        <v>1225</v>
      </c>
      <c r="B743">
        <v>22.5</v>
      </c>
      <c r="C743">
        <v>90</v>
      </c>
      <c r="D743">
        <v>0.75</v>
      </c>
      <c r="E743">
        <v>1518.75</v>
      </c>
      <c r="F743">
        <v>0.9</v>
      </c>
    </row>
    <row r="744" spans="1:6">
      <c r="A744" t="s">
        <v>3006</v>
      </c>
      <c r="B744">
        <v>22.5</v>
      </c>
      <c r="C744">
        <v>93</v>
      </c>
      <c r="D744">
        <v>0.75</v>
      </c>
      <c r="E744">
        <v>1569.375</v>
      </c>
      <c r="F744">
        <v>1</v>
      </c>
    </row>
    <row r="745" spans="1:6">
      <c r="A745" t="s">
        <v>1226</v>
      </c>
      <c r="B745">
        <v>22.5</v>
      </c>
      <c r="C745">
        <v>96</v>
      </c>
      <c r="D745">
        <v>0.75</v>
      </c>
      <c r="E745">
        <v>1620</v>
      </c>
      <c r="F745">
        <v>1</v>
      </c>
    </row>
    <row r="746" spans="1:6">
      <c r="A746" t="s">
        <v>1281</v>
      </c>
      <c r="B746">
        <v>25.5</v>
      </c>
      <c r="C746">
        <v>84</v>
      </c>
      <c r="D746">
        <v>0.75</v>
      </c>
      <c r="E746">
        <v>1606.5</v>
      </c>
      <c r="F746">
        <v>1</v>
      </c>
    </row>
    <row r="747" spans="1:6">
      <c r="A747" t="s">
        <v>1282</v>
      </c>
      <c r="B747">
        <v>25.5</v>
      </c>
      <c r="C747">
        <v>90</v>
      </c>
      <c r="D747">
        <v>0.75</v>
      </c>
      <c r="E747">
        <v>1721.25</v>
      </c>
      <c r="F747">
        <v>1</v>
      </c>
    </row>
    <row r="748" spans="1:6">
      <c r="A748" t="s">
        <v>3007</v>
      </c>
      <c r="B748">
        <v>25.5</v>
      </c>
      <c r="C748">
        <v>93</v>
      </c>
      <c r="D748">
        <v>0.75</v>
      </c>
      <c r="E748">
        <v>1778.625</v>
      </c>
      <c r="F748">
        <v>1.1000000000000001</v>
      </c>
    </row>
    <row r="749" spans="1:6">
      <c r="A749" t="s">
        <v>1283</v>
      </c>
      <c r="B749">
        <v>25.5</v>
      </c>
      <c r="C749">
        <v>96</v>
      </c>
      <c r="D749">
        <v>0.75</v>
      </c>
      <c r="E749">
        <v>1836</v>
      </c>
      <c r="F749">
        <v>1.1000000000000001</v>
      </c>
    </row>
    <row r="750" spans="1:6">
      <c r="A750" s="94" t="s">
        <v>4533</v>
      </c>
      <c r="B750">
        <v>10.5</v>
      </c>
      <c r="C750">
        <v>28.5</v>
      </c>
      <c r="D750">
        <v>0.75</v>
      </c>
      <c r="E750">
        <v>224.4375</v>
      </c>
      <c r="F750">
        <v>0.2</v>
      </c>
    </row>
    <row r="751" spans="1:6">
      <c r="A751" s="94" t="s">
        <v>4534</v>
      </c>
      <c r="B751">
        <v>13.5</v>
      </c>
      <c r="C751">
        <v>28.5</v>
      </c>
      <c r="D751">
        <v>0.75</v>
      </c>
      <c r="E751">
        <v>288.5625</v>
      </c>
      <c r="F751" s="94">
        <v>0.2</v>
      </c>
    </row>
    <row r="752" spans="1:6">
      <c r="A752" s="94" t="s">
        <v>4535</v>
      </c>
      <c r="B752">
        <v>16.5</v>
      </c>
      <c r="C752">
        <v>28.5</v>
      </c>
      <c r="D752">
        <v>0.75</v>
      </c>
      <c r="E752">
        <v>352.6875</v>
      </c>
      <c r="F752" s="94">
        <v>0.30000000000000004</v>
      </c>
    </row>
    <row r="753" spans="1:6">
      <c r="A753" s="94" t="s">
        <v>4536</v>
      </c>
      <c r="B753">
        <v>19.5</v>
      </c>
      <c r="C753">
        <v>28.5</v>
      </c>
      <c r="D753">
        <v>0.75</v>
      </c>
      <c r="E753">
        <v>416.8125</v>
      </c>
      <c r="F753">
        <v>0.30000000000000004</v>
      </c>
    </row>
    <row r="754" spans="1:6">
      <c r="A754" s="94" t="s">
        <v>4537</v>
      </c>
      <c r="B754">
        <v>22.5</v>
      </c>
      <c r="C754">
        <v>28.5</v>
      </c>
      <c r="D754">
        <v>0.75</v>
      </c>
      <c r="E754">
        <v>480.9375</v>
      </c>
      <c r="F754">
        <v>0.30000000000000004</v>
      </c>
    </row>
    <row r="755" spans="1:6">
      <c r="A755" s="94" t="s">
        <v>4538</v>
      </c>
      <c r="B755">
        <v>7.5</v>
      </c>
      <c r="C755">
        <v>28.5</v>
      </c>
      <c r="D755">
        <v>0.75</v>
      </c>
      <c r="E755">
        <v>160.3125</v>
      </c>
      <c r="F755" s="94">
        <v>0.1</v>
      </c>
    </row>
    <row r="756" spans="1:6">
      <c r="A756" t="s">
        <v>2224</v>
      </c>
      <c r="B756" s="94">
        <v>14.6875</v>
      </c>
      <c r="C756" s="94">
        <v>23.5</v>
      </c>
      <c r="D756" s="94">
        <v>0.75</v>
      </c>
      <c r="E756">
        <v>258.8671875</v>
      </c>
      <c r="F756" s="94">
        <v>0.2</v>
      </c>
    </row>
    <row r="757" spans="1:6">
      <c r="A757" t="s">
        <v>5074</v>
      </c>
      <c r="B757">
        <v>22.5</v>
      </c>
      <c r="C757">
        <v>84</v>
      </c>
      <c r="D757">
        <v>0.75</v>
      </c>
      <c r="E757">
        <v>1417.5</v>
      </c>
      <c r="F757">
        <v>0.9</v>
      </c>
    </row>
    <row r="758" spans="1:6">
      <c r="A758" t="s">
        <v>5075</v>
      </c>
      <c r="B758">
        <v>22.5</v>
      </c>
      <c r="C758">
        <v>90</v>
      </c>
      <c r="D758">
        <v>0.75</v>
      </c>
      <c r="E758">
        <v>1518.75</v>
      </c>
      <c r="F758">
        <v>0.9</v>
      </c>
    </row>
    <row r="759" spans="1:6">
      <c r="A759" t="s">
        <v>5076</v>
      </c>
      <c r="B759">
        <v>22.5</v>
      </c>
      <c r="C759">
        <v>93</v>
      </c>
      <c r="D759">
        <v>0.75</v>
      </c>
      <c r="E759">
        <v>1569.375</v>
      </c>
      <c r="F759">
        <v>1</v>
      </c>
    </row>
    <row r="760" spans="1:6">
      <c r="A760" t="s">
        <v>5077</v>
      </c>
      <c r="B760">
        <v>22.5</v>
      </c>
      <c r="C760">
        <v>96</v>
      </c>
      <c r="D760">
        <v>0.75</v>
      </c>
      <c r="E760">
        <v>1620</v>
      </c>
      <c r="F760">
        <v>1</v>
      </c>
    </row>
    <row r="761" spans="1:6">
      <c r="A761" t="s">
        <v>5078</v>
      </c>
      <c r="B761">
        <v>25.5</v>
      </c>
      <c r="C761">
        <v>84</v>
      </c>
      <c r="D761">
        <v>0.75</v>
      </c>
      <c r="E761">
        <v>1606.5</v>
      </c>
      <c r="F761">
        <v>1</v>
      </c>
    </row>
    <row r="762" spans="1:6">
      <c r="A762" t="s">
        <v>5079</v>
      </c>
      <c r="B762">
        <v>25.5</v>
      </c>
      <c r="C762">
        <v>90</v>
      </c>
      <c r="D762">
        <v>0.75</v>
      </c>
      <c r="E762">
        <v>1721.25</v>
      </c>
      <c r="F762">
        <v>1</v>
      </c>
    </row>
    <row r="763" spans="1:6">
      <c r="A763" t="s">
        <v>5080</v>
      </c>
      <c r="B763">
        <v>25.5</v>
      </c>
      <c r="C763">
        <v>93</v>
      </c>
      <c r="D763">
        <v>0.75</v>
      </c>
      <c r="E763">
        <v>1778.625</v>
      </c>
      <c r="F763">
        <v>1.1000000000000001</v>
      </c>
    </row>
    <row r="764" spans="1:6">
      <c r="A764" t="s">
        <v>5081</v>
      </c>
      <c r="B764">
        <v>25.5</v>
      </c>
      <c r="C764">
        <v>96</v>
      </c>
      <c r="D764">
        <v>0.75</v>
      </c>
      <c r="E764">
        <v>1836</v>
      </c>
      <c r="F764">
        <v>1.1000000000000001</v>
      </c>
    </row>
    <row r="765" spans="1:6">
      <c r="A765" s="94" t="s">
        <v>4539</v>
      </c>
      <c r="B765">
        <v>16.5</v>
      </c>
      <c r="C765">
        <v>24.5</v>
      </c>
      <c r="D765">
        <v>0.75</v>
      </c>
      <c r="E765">
        <f>B765*C765*D765</f>
        <v>303.1875</v>
      </c>
      <c r="F765" s="94">
        <f>ROUNDUP(E765/1728,1)</f>
        <v>0.2</v>
      </c>
    </row>
    <row r="766" spans="1:6">
      <c r="A766" s="94" t="s">
        <v>4540</v>
      </c>
      <c r="B766">
        <v>19.5</v>
      </c>
      <c r="C766">
        <v>24.5</v>
      </c>
      <c r="D766">
        <v>0.75</v>
      </c>
      <c r="E766">
        <v>358.3125</v>
      </c>
      <c r="F766" s="94">
        <v>0.30000000000000004</v>
      </c>
    </row>
    <row r="767" spans="1:6">
      <c r="A767" t="s">
        <v>719</v>
      </c>
      <c r="B767">
        <v>0.625</v>
      </c>
      <c r="C767">
        <v>0.5</v>
      </c>
      <c r="D767">
        <v>96</v>
      </c>
      <c r="E767">
        <v>30</v>
      </c>
      <c r="F767">
        <v>0.1</v>
      </c>
    </row>
    <row r="768" spans="1:6">
      <c r="A768" t="s">
        <v>3922</v>
      </c>
      <c r="B768">
        <v>12</v>
      </c>
      <c r="C768">
        <v>11.34375</v>
      </c>
      <c r="D768">
        <v>0.75</v>
      </c>
      <c r="E768">
        <v>102.09375</v>
      </c>
      <c r="F768">
        <v>0.1</v>
      </c>
    </row>
    <row r="769" spans="1:6">
      <c r="A769" t="s">
        <v>3923</v>
      </c>
      <c r="B769">
        <v>12</v>
      </c>
      <c r="C769">
        <v>18</v>
      </c>
      <c r="D769">
        <v>0.75</v>
      </c>
      <c r="E769">
        <v>162</v>
      </c>
      <c r="F769">
        <v>0.1</v>
      </c>
    </row>
    <row r="770" spans="1:6">
      <c r="A770" t="s">
        <v>3924</v>
      </c>
      <c r="B770">
        <v>12</v>
      </c>
      <c r="C770">
        <v>24.34375</v>
      </c>
      <c r="D770">
        <v>0.75</v>
      </c>
      <c r="E770">
        <v>219.09375</v>
      </c>
      <c r="F770">
        <v>0.2</v>
      </c>
    </row>
    <row r="771" spans="1:6">
      <c r="A771" t="s">
        <v>3925</v>
      </c>
      <c r="B771">
        <v>12</v>
      </c>
      <c r="C771">
        <v>29.34375</v>
      </c>
      <c r="D771">
        <v>0.75</v>
      </c>
      <c r="E771">
        <v>264.09375</v>
      </c>
      <c r="F771">
        <v>0.2</v>
      </c>
    </row>
    <row r="772" spans="1:6">
      <c r="A772" t="s">
        <v>3926</v>
      </c>
      <c r="B772">
        <v>12</v>
      </c>
      <c r="C772">
        <v>34.5</v>
      </c>
      <c r="D772">
        <v>0.75</v>
      </c>
      <c r="E772">
        <v>310.5</v>
      </c>
      <c r="F772">
        <v>0.2</v>
      </c>
    </row>
    <row r="773" spans="1:6">
      <c r="A773" t="s">
        <v>3927</v>
      </c>
      <c r="B773">
        <v>12</v>
      </c>
      <c r="C773">
        <v>35.34375</v>
      </c>
      <c r="D773">
        <v>0.75</v>
      </c>
      <c r="E773">
        <v>318.09375</v>
      </c>
      <c r="F773">
        <v>0.2</v>
      </c>
    </row>
    <row r="774" spans="1:6">
      <c r="A774" t="s">
        <v>3928</v>
      </c>
      <c r="B774">
        <v>12</v>
      </c>
      <c r="C774">
        <v>41.34375</v>
      </c>
      <c r="D774">
        <v>0.75</v>
      </c>
      <c r="E774">
        <v>372.09375</v>
      </c>
      <c r="F774">
        <v>0.30000000000000004</v>
      </c>
    </row>
    <row r="775" spans="1:6">
      <c r="A775" t="s">
        <v>3929</v>
      </c>
      <c r="B775">
        <v>15</v>
      </c>
      <c r="C775">
        <v>29.34375</v>
      </c>
      <c r="D775">
        <v>0.75</v>
      </c>
      <c r="E775">
        <v>330.1171875</v>
      </c>
      <c r="F775">
        <v>0.2</v>
      </c>
    </row>
    <row r="776" spans="1:6">
      <c r="A776" t="s">
        <v>3930</v>
      </c>
      <c r="B776">
        <v>15</v>
      </c>
      <c r="C776">
        <v>35.34375</v>
      </c>
      <c r="D776">
        <v>0.75</v>
      </c>
      <c r="E776">
        <v>397.6171875</v>
      </c>
      <c r="F776">
        <v>0.30000000000000004</v>
      </c>
    </row>
    <row r="777" spans="1:6">
      <c r="A777" t="s">
        <v>3931</v>
      </c>
      <c r="B777">
        <v>15</v>
      </c>
      <c r="C777">
        <v>41.34375</v>
      </c>
      <c r="D777">
        <v>0.75</v>
      </c>
      <c r="E777">
        <v>465.1171875</v>
      </c>
      <c r="F777">
        <v>0.30000000000000004</v>
      </c>
    </row>
    <row r="778" spans="1:6">
      <c r="A778" t="s">
        <v>3932</v>
      </c>
      <c r="B778">
        <v>15</v>
      </c>
      <c r="C778">
        <v>47.34375</v>
      </c>
      <c r="D778">
        <v>0.75</v>
      </c>
      <c r="E778">
        <v>532.6171875</v>
      </c>
      <c r="F778">
        <v>0.4</v>
      </c>
    </row>
    <row r="779" spans="1:6">
      <c r="A779" t="s">
        <v>3933</v>
      </c>
      <c r="B779">
        <v>21</v>
      </c>
      <c r="C779">
        <v>30.5</v>
      </c>
      <c r="D779">
        <v>0.75</v>
      </c>
      <c r="E779">
        <v>480.375</v>
      </c>
      <c r="F779">
        <v>0.30000000000000004</v>
      </c>
    </row>
    <row r="780" spans="1:6">
      <c r="A780" t="s">
        <v>3934</v>
      </c>
      <c r="B780">
        <v>21</v>
      </c>
      <c r="C780">
        <v>34.5</v>
      </c>
      <c r="D780">
        <v>0.75</v>
      </c>
      <c r="E780">
        <v>543.375</v>
      </c>
      <c r="F780">
        <v>0.4</v>
      </c>
    </row>
    <row r="781" spans="1:6">
      <c r="A781" t="s">
        <v>3935</v>
      </c>
      <c r="B781">
        <v>24</v>
      </c>
      <c r="C781">
        <v>11.34375</v>
      </c>
      <c r="D781">
        <v>0.75</v>
      </c>
      <c r="E781">
        <v>204.1875</v>
      </c>
      <c r="F781">
        <v>0.2</v>
      </c>
    </row>
    <row r="782" spans="1:6">
      <c r="A782" t="s">
        <v>3936</v>
      </c>
      <c r="B782">
        <v>24</v>
      </c>
      <c r="C782">
        <v>15.59375</v>
      </c>
      <c r="D782">
        <v>0.75</v>
      </c>
      <c r="E782">
        <v>280.6875</v>
      </c>
      <c r="F782">
        <v>0.2</v>
      </c>
    </row>
    <row r="783" spans="1:6">
      <c r="A783" t="s">
        <v>3937</v>
      </c>
      <c r="B783">
        <v>24</v>
      </c>
      <c r="C783">
        <v>19.59375</v>
      </c>
      <c r="D783">
        <v>0.75</v>
      </c>
      <c r="E783">
        <v>352.6875</v>
      </c>
      <c r="F783">
        <v>0.30000000000000004</v>
      </c>
    </row>
    <row r="784" spans="1:6">
      <c r="A784" t="s">
        <v>3938</v>
      </c>
      <c r="B784">
        <v>24</v>
      </c>
      <c r="C784">
        <v>24.34375</v>
      </c>
      <c r="D784">
        <v>0.75</v>
      </c>
      <c r="E784">
        <v>438.1875</v>
      </c>
      <c r="F784">
        <v>0.30000000000000004</v>
      </c>
    </row>
    <row r="785" spans="1:6">
      <c r="A785" t="s">
        <v>3939</v>
      </c>
      <c r="B785">
        <v>24</v>
      </c>
      <c r="C785">
        <v>27.59375</v>
      </c>
      <c r="D785">
        <v>0.75</v>
      </c>
      <c r="E785">
        <v>496.6875</v>
      </c>
      <c r="F785">
        <v>0.30000000000000004</v>
      </c>
    </row>
    <row r="786" spans="1:6">
      <c r="A786" t="s">
        <v>3940</v>
      </c>
      <c r="B786">
        <v>24</v>
      </c>
      <c r="C786">
        <v>34.5</v>
      </c>
      <c r="D786">
        <v>0.75</v>
      </c>
      <c r="E786">
        <v>621</v>
      </c>
      <c r="F786">
        <v>0.4</v>
      </c>
    </row>
    <row r="787" spans="1:6">
      <c r="A787" t="s">
        <v>3941</v>
      </c>
      <c r="B787">
        <v>24</v>
      </c>
      <c r="C787">
        <v>46.5</v>
      </c>
      <c r="D787">
        <v>0.75</v>
      </c>
      <c r="E787">
        <v>837</v>
      </c>
      <c r="F787">
        <v>0.5</v>
      </c>
    </row>
    <row r="788" spans="1:6">
      <c r="A788" t="s">
        <v>3942</v>
      </c>
      <c r="B788">
        <v>24</v>
      </c>
      <c r="C788">
        <v>67.75</v>
      </c>
      <c r="D788">
        <v>0.75</v>
      </c>
      <c r="E788">
        <v>1219.5</v>
      </c>
      <c r="F788">
        <v>0.79999999999999993</v>
      </c>
    </row>
    <row r="789" spans="1:6">
      <c r="A789" t="s">
        <v>1371</v>
      </c>
      <c r="B789">
        <v>0</v>
      </c>
      <c r="C789">
        <v>0</v>
      </c>
      <c r="D789">
        <v>0</v>
      </c>
      <c r="E789">
        <v>0</v>
      </c>
      <c r="F789">
        <v>0</v>
      </c>
    </row>
    <row r="790" spans="1:6">
      <c r="A790" t="s">
        <v>4911</v>
      </c>
      <c r="B790">
        <v>0</v>
      </c>
      <c r="C790">
        <v>0</v>
      </c>
      <c r="D790">
        <v>0</v>
      </c>
      <c r="E790">
        <v>0</v>
      </c>
      <c r="F790">
        <v>0</v>
      </c>
    </row>
    <row r="791" spans="1:6">
      <c r="A791" t="s">
        <v>4912</v>
      </c>
      <c r="B791">
        <v>0</v>
      </c>
      <c r="C791">
        <v>0</v>
      </c>
      <c r="D791">
        <v>0</v>
      </c>
      <c r="E791">
        <v>0</v>
      </c>
      <c r="F791">
        <v>0</v>
      </c>
    </row>
    <row r="792" spans="1:6">
      <c r="A792" t="s">
        <v>4913</v>
      </c>
      <c r="B792">
        <v>0</v>
      </c>
      <c r="C792">
        <v>0</v>
      </c>
      <c r="D792">
        <v>0</v>
      </c>
      <c r="E792">
        <v>0</v>
      </c>
      <c r="F792">
        <v>0</v>
      </c>
    </row>
    <row r="793" spans="1:6">
      <c r="A793" t="s">
        <v>4914</v>
      </c>
      <c r="B793">
        <v>0</v>
      </c>
      <c r="C793">
        <v>0</v>
      </c>
      <c r="D793">
        <v>0</v>
      </c>
      <c r="E793">
        <v>0</v>
      </c>
      <c r="F793">
        <v>0</v>
      </c>
    </row>
    <row r="794" spans="1:6">
      <c r="A794" t="s">
        <v>4915</v>
      </c>
      <c r="B794">
        <v>0</v>
      </c>
      <c r="C794">
        <v>0</v>
      </c>
      <c r="D794">
        <v>0</v>
      </c>
      <c r="E794">
        <v>0</v>
      </c>
      <c r="F794">
        <v>0</v>
      </c>
    </row>
    <row r="795" spans="1:6">
      <c r="A795" t="s">
        <v>4916</v>
      </c>
      <c r="B795">
        <v>0</v>
      </c>
      <c r="C795">
        <v>0</v>
      </c>
      <c r="D795">
        <v>0</v>
      </c>
      <c r="E795">
        <v>0</v>
      </c>
      <c r="F795">
        <v>0</v>
      </c>
    </row>
    <row r="796" spans="1:6">
      <c r="A796" t="s">
        <v>4917</v>
      </c>
      <c r="B796">
        <v>0</v>
      </c>
      <c r="C796">
        <v>0</v>
      </c>
      <c r="D796">
        <v>0</v>
      </c>
      <c r="E796">
        <v>0</v>
      </c>
      <c r="F796">
        <v>0</v>
      </c>
    </row>
    <row r="797" spans="1:6">
      <c r="A797" t="s">
        <v>4918</v>
      </c>
      <c r="B797">
        <v>0</v>
      </c>
      <c r="C797">
        <v>0</v>
      </c>
      <c r="D797">
        <v>0</v>
      </c>
      <c r="E797">
        <v>0</v>
      </c>
      <c r="F797">
        <v>0</v>
      </c>
    </row>
    <row r="798" spans="1:6">
      <c r="A798" t="s">
        <v>478</v>
      </c>
      <c r="B798">
        <v>36</v>
      </c>
      <c r="C798">
        <v>19</v>
      </c>
      <c r="D798">
        <v>46</v>
      </c>
      <c r="E798">
        <v>31464</v>
      </c>
      <c r="F798">
        <v>18.3</v>
      </c>
    </row>
    <row r="799" spans="1:6">
      <c r="A799" t="s">
        <v>479</v>
      </c>
      <c r="B799">
        <v>42</v>
      </c>
      <c r="C799">
        <v>19</v>
      </c>
      <c r="D799">
        <v>46</v>
      </c>
      <c r="E799">
        <v>36708</v>
      </c>
      <c r="F799">
        <v>21.3</v>
      </c>
    </row>
    <row r="800" spans="1:6">
      <c r="A800" t="s">
        <v>480</v>
      </c>
      <c r="B800">
        <v>48</v>
      </c>
      <c r="C800">
        <v>19</v>
      </c>
      <c r="D800">
        <v>46</v>
      </c>
      <c r="E800">
        <v>41952</v>
      </c>
      <c r="F800">
        <v>24.3</v>
      </c>
    </row>
    <row r="801" spans="1:6">
      <c r="A801" t="s">
        <v>3943</v>
      </c>
      <c r="B801">
        <v>117.5</v>
      </c>
      <c r="C801">
        <v>1.75</v>
      </c>
      <c r="D801">
        <v>19</v>
      </c>
      <c r="E801">
        <v>3906.875</v>
      </c>
      <c r="F801">
        <v>2.3000000000000003</v>
      </c>
    </row>
    <row r="802" spans="1:6">
      <c r="A802" t="s">
        <v>3944</v>
      </c>
      <c r="B802">
        <v>117.5</v>
      </c>
      <c r="C802">
        <v>1.75</v>
      </c>
      <c r="D802">
        <v>19</v>
      </c>
      <c r="E802">
        <v>3906.875</v>
      </c>
      <c r="F802">
        <v>2.3000000000000003</v>
      </c>
    </row>
    <row r="803" spans="1:6">
      <c r="A803" t="s">
        <v>3945</v>
      </c>
      <c r="B803">
        <v>117.5</v>
      </c>
      <c r="C803">
        <v>1.75</v>
      </c>
      <c r="D803">
        <v>20.5</v>
      </c>
      <c r="E803">
        <v>4215.3125</v>
      </c>
      <c r="F803">
        <v>2.5</v>
      </c>
    </row>
    <row r="804" spans="1:6">
      <c r="A804" t="s">
        <v>3946</v>
      </c>
      <c r="B804">
        <v>117.5</v>
      </c>
      <c r="C804">
        <v>1.75</v>
      </c>
      <c r="D804">
        <v>19</v>
      </c>
      <c r="E804">
        <v>3906.875</v>
      </c>
      <c r="F804">
        <v>2.3000000000000003</v>
      </c>
    </row>
    <row r="805" spans="1:6">
      <c r="A805" t="s">
        <v>481</v>
      </c>
      <c r="B805">
        <v>3</v>
      </c>
      <c r="C805">
        <v>24</v>
      </c>
      <c r="D805">
        <v>34.5</v>
      </c>
      <c r="E805">
        <v>2484</v>
      </c>
      <c r="F805">
        <v>1.5</v>
      </c>
    </row>
    <row r="806" spans="1:6">
      <c r="A806" t="s">
        <v>482</v>
      </c>
      <c r="B806">
        <v>3</v>
      </c>
      <c r="C806">
        <v>24</v>
      </c>
      <c r="D806">
        <v>34.5</v>
      </c>
      <c r="E806">
        <v>2484</v>
      </c>
      <c r="F806">
        <v>1.5</v>
      </c>
    </row>
    <row r="807" spans="1:6">
      <c r="A807" t="s">
        <v>3430</v>
      </c>
      <c r="B807">
        <v>3</v>
      </c>
      <c r="C807">
        <v>24</v>
      </c>
      <c r="D807">
        <v>34.5</v>
      </c>
      <c r="E807">
        <v>2484</v>
      </c>
      <c r="F807">
        <v>1.5</v>
      </c>
    </row>
    <row r="808" spans="1:6">
      <c r="A808" t="s">
        <v>3429</v>
      </c>
      <c r="B808">
        <v>3</v>
      </c>
      <c r="C808">
        <v>24</v>
      </c>
      <c r="D808">
        <v>34.5</v>
      </c>
      <c r="E808">
        <v>2484</v>
      </c>
      <c r="F808">
        <v>1.5</v>
      </c>
    </row>
    <row r="809" spans="1:6">
      <c r="A809" t="s">
        <v>1106</v>
      </c>
      <c r="B809">
        <v>24</v>
      </c>
      <c r="C809">
        <v>19</v>
      </c>
      <c r="D809">
        <v>22.5</v>
      </c>
      <c r="E809">
        <v>10260</v>
      </c>
      <c r="F809">
        <v>6</v>
      </c>
    </row>
    <row r="810" spans="1:6">
      <c r="A810" t="s">
        <v>3234</v>
      </c>
      <c r="B810">
        <v>24</v>
      </c>
      <c r="C810">
        <v>19</v>
      </c>
      <c r="D810">
        <v>22.5</v>
      </c>
      <c r="E810">
        <v>10260</v>
      </c>
      <c r="F810">
        <v>6</v>
      </c>
    </row>
    <row r="811" spans="1:6">
      <c r="A811" t="s">
        <v>1108</v>
      </c>
      <c r="B811">
        <v>42</v>
      </c>
      <c r="C811">
        <v>19</v>
      </c>
      <c r="D811">
        <v>22.5</v>
      </c>
      <c r="E811">
        <v>17955</v>
      </c>
      <c r="F811">
        <v>10.4</v>
      </c>
    </row>
    <row r="812" spans="1:6">
      <c r="A812" t="s">
        <v>5051</v>
      </c>
      <c r="B812">
        <v>0</v>
      </c>
      <c r="C812">
        <v>0</v>
      </c>
      <c r="D812">
        <v>0</v>
      </c>
      <c r="E812">
        <v>0</v>
      </c>
      <c r="F812">
        <v>0</v>
      </c>
    </row>
    <row r="813" spans="1:6">
      <c r="A813" t="s">
        <v>5052</v>
      </c>
      <c r="B813">
        <v>0</v>
      </c>
      <c r="C813">
        <v>0</v>
      </c>
      <c r="D813">
        <v>0</v>
      </c>
      <c r="E813">
        <v>0</v>
      </c>
      <c r="F813">
        <v>0</v>
      </c>
    </row>
    <row r="814" spans="1:6">
      <c r="A814" t="s">
        <v>1324</v>
      </c>
      <c r="B814">
        <v>6</v>
      </c>
      <c r="C814">
        <v>24</v>
      </c>
      <c r="D814">
        <v>34.5</v>
      </c>
      <c r="E814">
        <v>4968</v>
      </c>
      <c r="F814">
        <v>2.9</v>
      </c>
    </row>
    <row r="815" spans="1:6">
      <c r="A815" t="s">
        <v>1325</v>
      </c>
      <c r="B815">
        <v>3</v>
      </c>
      <c r="C815">
        <v>24</v>
      </c>
      <c r="D815">
        <v>34.5</v>
      </c>
      <c r="E815">
        <v>2484</v>
      </c>
      <c r="F815">
        <v>1.5</v>
      </c>
    </row>
    <row r="816" spans="1:6">
      <c r="A816" t="s">
        <v>1326</v>
      </c>
      <c r="B816">
        <v>3</v>
      </c>
      <c r="C816">
        <v>24</v>
      </c>
      <c r="D816">
        <v>34.5</v>
      </c>
      <c r="E816">
        <v>2484</v>
      </c>
      <c r="F816">
        <v>1.5</v>
      </c>
    </row>
    <row r="817" spans="1:6">
      <c r="A817" t="s">
        <v>1338</v>
      </c>
      <c r="B817">
        <v>6</v>
      </c>
      <c r="C817">
        <v>24</v>
      </c>
      <c r="D817">
        <v>96</v>
      </c>
      <c r="E817">
        <v>13824</v>
      </c>
      <c r="F817">
        <v>8</v>
      </c>
    </row>
    <row r="818" spans="1:6">
      <c r="A818" t="s">
        <v>1336</v>
      </c>
      <c r="B818">
        <v>3</v>
      </c>
      <c r="C818">
        <v>24</v>
      </c>
      <c r="D818">
        <v>96</v>
      </c>
      <c r="E818">
        <v>6912</v>
      </c>
      <c r="F818">
        <v>4</v>
      </c>
    </row>
    <row r="819" spans="1:6">
      <c r="A819" t="s">
        <v>1337</v>
      </c>
      <c r="B819">
        <v>3</v>
      </c>
      <c r="C819">
        <v>24</v>
      </c>
      <c r="D819">
        <v>96</v>
      </c>
      <c r="E819">
        <v>6912</v>
      </c>
      <c r="F819">
        <v>4</v>
      </c>
    </row>
    <row r="820" spans="1:6">
      <c r="A820" t="s">
        <v>1332</v>
      </c>
      <c r="B820">
        <v>6</v>
      </c>
      <c r="C820">
        <v>12</v>
      </c>
      <c r="D820">
        <v>42</v>
      </c>
      <c r="E820">
        <v>3024</v>
      </c>
      <c r="F820">
        <v>1.8</v>
      </c>
    </row>
    <row r="821" spans="1:6">
      <c r="A821" t="s">
        <v>1330</v>
      </c>
      <c r="B821">
        <v>3</v>
      </c>
      <c r="C821">
        <v>12</v>
      </c>
      <c r="D821">
        <v>42</v>
      </c>
      <c r="E821">
        <v>1512</v>
      </c>
      <c r="F821">
        <v>0.9</v>
      </c>
    </row>
    <row r="822" spans="1:6">
      <c r="A822" t="s">
        <v>1331</v>
      </c>
      <c r="B822">
        <v>3</v>
      </c>
      <c r="C822">
        <v>12</v>
      </c>
      <c r="D822">
        <v>42</v>
      </c>
      <c r="E822">
        <v>1512</v>
      </c>
      <c r="F822">
        <v>0.9</v>
      </c>
    </row>
    <row r="823" spans="1:6">
      <c r="A823" t="s">
        <v>5053</v>
      </c>
      <c r="B823">
        <v>3</v>
      </c>
      <c r="C823">
        <v>24</v>
      </c>
      <c r="D823">
        <v>34.5</v>
      </c>
      <c r="E823">
        <f t="shared" ref="E823:E831" si="0">B823*C823*D823</f>
        <v>2484</v>
      </c>
      <c r="F823" s="94">
        <f t="shared" ref="F823:F831" si="1">ROUNDUP(E823/1728,1)</f>
        <v>1.5</v>
      </c>
    </row>
    <row r="824" spans="1:6">
      <c r="A824" t="s">
        <v>5054</v>
      </c>
      <c r="B824">
        <v>1.5</v>
      </c>
      <c r="C824">
        <v>24</v>
      </c>
      <c r="D824">
        <v>34.5</v>
      </c>
      <c r="E824">
        <f t="shared" si="0"/>
        <v>1242</v>
      </c>
      <c r="F824" s="94">
        <f t="shared" si="1"/>
        <v>0.79999999999999993</v>
      </c>
    </row>
    <row r="825" spans="1:6">
      <c r="A825" t="s">
        <v>5055</v>
      </c>
      <c r="B825">
        <v>1.5</v>
      </c>
      <c r="C825">
        <v>24</v>
      </c>
      <c r="D825">
        <v>34.5</v>
      </c>
      <c r="E825">
        <f t="shared" si="0"/>
        <v>1242</v>
      </c>
      <c r="F825" s="94">
        <f t="shared" si="1"/>
        <v>0.79999999999999993</v>
      </c>
    </row>
    <row r="826" spans="1:6">
      <c r="A826" t="s">
        <v>5056</v>
      </c>
      <c r="B826">
        <v>3</v>
      </c>
      <c r="C826">
        <v>24</v>
      </c>
      <c r="D826">
        <v>96</v>
      </c>
      <c r="E826">
        <f t="shared" si="0"/>
        <v>6912</v>
      </c>
      <c r="F826" s="94">
        <f t="shared" si="1"/>
        <v>4</v>
      </c>
    </row>
    <row r="827" spans="1:6">
      <c r="A827" t="s">
        <v>5057</v>
      </c>
      <c r="B827">
        <v>1.5</v>
      </c>
      <c r="C827">
        <v>24</v>
      </c>
      <c r="D827">
        <v>96</v>
      </c>
      <c r="E827">
        <f t="shared" si="0"/>
        <v>3456</v>
      </c>
      <c r="F827" s="94">
        <f t="shared" si="1"/>
        <v>2</v>
      </c>
    </row>
    <row r="828" spans="1:6">
      <c r="A828" t="s">
        <v>5058</v>
      </c>
      <c r="B828">
        <v>1.5</v>
      </c>
      <c r="C828">
        <v>24</v>
      </c>
      <c r="D828">
        <v>96</v>
      </c>
      <c r="E828">
        <f t="shared" si="0"/>
        <v>3456</v>
      </c>
      <c r="F828" s="94">
        <f t="shared" si="1"/>
        <v>2</v>
      </c>
    </row>
    <row r="829" spans="1:6">
      <c r="A829" t="s">
        <v>5059</v>
      </c>
      <c r="B829">
        <v>3</v>
      </c>
      <c r="C829">
        <v>12</v>
      </c>
      <c r="D829">
        <v>42</v>
      </c>
      <c r="E829">
        <f t="shared" si="0"/>
        <v>1512</v>
      </c>
      <c r="F829" s="94">
        <f t="shared" si="1"/>
        <v>0.9</v>
      </c>
    </row>
    <row r="830" spans="1:6">
      <c r="A830" t="s">
        <v>5060</v>
      </c>
      <c r="B830">
        <v>1.5</v>
      </c>
      <c r="C830">
        <v>12</v>
      </c>
      <c r="D830">
        <v>42</v>
      </c>
      <c r="E830">
        <f t="shared" si="0"/>
        <v>756</v>
      </c>
      <c r="F830" s="94">
        <f t="shared" si="1"/>
        <v>0.5</v>
      </c>
    </row>
    <row r="831" spans="1:6">
      <c r="A831" t="s">
        <v>5061</v>
      </c>
      <c r="B831">
        <v>1.5</v>
      </c>
      <c r="C831">
        <v>12</v>
      </c>
      <c r="D831">
        <v>42</v>
      </c>
      <c r="E831">
        <f t="shared" si="0"/>
        <v>756</v>
      </c>
      <c r="F831" s="94">
        <f t="shared" si="1"/>
        <v>0.5</v>
      </c>
    </row>
    <row r="832" spans="1:6">
      <c r="A832" t="s">
        <v>3231</v>
      </c>
      <c r="B832">
        <v>48</v>
      </c>
      <c r="C832">
        <v>12</v>
      </c>
      <c r="D832">
        <v>3</v>
      </c>
      <c r="E832">
        <v>1728</v>
      </c>
      <c r="F832">
        <v>1</v>
      </c>
    </row>
    <row r="833" spans="1:6">
      <c r="A833" t="s">
        <v>5049</v>
      </c>
      <c r="B833">
        <v>48</v>
      </c>
      <c r="C833">
        <v>12</v>
      </c>
      <c r="D833">
        <v>1.5</v>
      </c>
      <c r="E833">
        <v>864</v>
      </c>
      <c r="F833" s="94">
        <v>0.5</v>
      </c>
    </row>
    <row r="834" spans="1:6">
      <c r="A834" t="s">
        <v>98</v>
      </c>
      <c r="B834">
        <v>18</v>
      </c>
      <c r="C834">
        <v>21</v>
      </c>
      <c r="D834">
        <v>30.5</v>
      </c>
      <c r="E834">
        <v>11529</v>
      </c>
      <c r="F834">
        <v>6.6999999999999993</v>
      </c>
    </row>
    <row r="835" spans="1:6">
      <c r="A835" t="s">
        <v>101</v>
      </c>
      <c r="B835">
        <v>18</v>
      </c>
      <c r="C835">
        <v>21</v>
      </c>
      <c r="D835">
        <v>30.5</v>
      </c>
      <c r="E835">
        <v>11529</v>
      </c>
      <c r="F835">
        <v>6.6999999999999993</v>
      </c>
    </row>
    <row r="836" spans="1:6">
      <c r="A836" t="s">
        <v>1392</v>
      </c>
      <c r="B836">
        <v>0</v>
      </c>
      <c r="C836">
        <v>0</v>
      </c>
      <c r="D836">
        <v>0</v>
      </c>
      <c r="E836">
        <v>0</v>
      </c>
      <c r="F836">
        <v>0</v>
      </c>
    </row>
    <row r="837" spans="1:6">
      <c r="A837" t="s">
        <v>4337</v>
      </c>
      <c r="B837">
        <v>0</v>
      </c>
      <c r="C837">
        <v>0</v>
      </c>
      <c r="D837">
        <v>0</v>
      </c>
      <c r="E837">
        <v>0</v>
      </c>
      <c r="F837">
        <v>0</v>
      </c>
    </row>
    <row r="838" spans="1:6">
      <c r="A838" t="s">
        <v>1705</v>
      </c>
      <c r="B838">
        <v>12</v>
      </c>
      <c r="C838">
        <v>12</v>
      </c>
      <c r="D838">
        <v>1.5</v>
      </c>
      <c r="E838">
        <v>216</v>
      </c>
      <c r="F838">
        <v>0.2</v>
      </c>
    </row>
    <row r="839" spans="1:6">
      <c r="A839" t="s">
        <v>4172</v>
      </c>
      <c r="B839">
        <v>0</v>
      </c>
      <c r="C839">
        <v>0</v>
      </c>
      <c r="D839">
        <v>0</v>
      </c>
      <c r="E839">
        <v>0</v>
      </c>
      <c r="F839">
        <v>0</v>
      </c>
    </row>
    <row r="840" spans="1:6">
      <c r="A840" t="s">
        <v>1387</v>
      </c>
      <c r="B840">
        <v>0</v>
      </c>
      <c r="C840">
        <v>0</v>
      </c>
      <c r="D840">
        <v>0</v>
      </c>
      <c r="E840">
        <v>0</v>
      </c>
      <c r="F840">
        <v>0</v>
      </c>
    </row>
    <row r="841" spans="1:6">
      <c r="A841" t="s">
        <v>1389</v>
      </c>
      <c r="B841">
        <v>0</v>
      </c>
      <c r="C841">
        <v>0</v>
      </c>
      <c r="D841">
        <v>0</v>
      </c>
      <c r="E841">
        <v>0</v>
      </c>
      <c r="F841">
        <v>0</v>
      </c>
    </row>
    <row r="842" spans="1:6">
      <c r="A842" t="s">
        <v>1390</v>
      </c>
      <c r="B842">
        <v>0</v>
      </c>
      <c r="C842">
        <v>0</v>
      </c>
      <c r="D842">
        <v>0</v>
      </c>
      <c r="E842">
        <v>0</v>
      </c>
      <c r="F842">
        <v>0</v>
      </c>
    </row>
    <row r="843" spans="1:6">
      <c r="A843" t="s">
        <v>3947</v>
      </c>
      <c r="B843">
        <v>3</v>
      </c>
      <c r="C843">
        <v>15</v>
      </c>
      <c r="D843">
        <v>36</v>
      </c>
      <c r="E843">
        <v>1620</v>
      </c>
      <c r="F843">
        <v>1</v>
      </c>
    </row>
    <row r="844" spans="1:6">
      <c r="A844" t="s">
        <v>2401</v>
      </c>
      <c r="B844">
        <v>0</v>
      </c>
      <c r="C844">
        <v>0</v>
      </c>
      <c r="D844">
        <v>0</v>
      </c>
      <c r="E844">
        <v>0</v>
      </c>
      <c r="F844">
        <v>0</v>
      </c>
    </row>
    <row r="845" spans="1:6">
      <c r="A845" t="s">
        <v>2275</v>
      </c>
      <c r="B845">
        <v>2.5</v>
      </c>
      <c r="C845">
        <v>29.5</v>
      </c>
      <c r="D845">
        <v>0.75</v>
      </c>
      <c r="E845">
        <v>55.3125</v>
      </c>
      <c r="F845">
        <v>0.1</v>
      </c>
    </row>
    <row r="846" spans="1:6">
      <c r="A846" t="s">
        <v>2277</v>
      </c>
      <c r="B846">
        <v>2.5</v>
      </c>
      <c r="C846">
        <v>29.5</v>
      </c>
      <c r="D846">
        <v>0.75</v>
      </c>
      <c r="E846">
        <v>55.3125</v>
      </c>
      <c r="F846">
        <v>0.1</v>
      </c>
    </row>
    <row r="847" spans="1:6">
      <c r="A847" t="s">
        <v>2343</v>
      </c>
      <c r="B847">
        <v>2.5</v>
      </c>
      <c r="C847">
        <v>79.5</v>
      </c>
      <c r="D847">
        <v>0.75</v>
      </c>
      <c r="E847">
        <v>149.0625</v>
      </c>
      <c r="F847">
        <v>0.1</v>
      </c>
    </row>
    <row r="848" spans="1:6">
      <c r="A848" t="s">
        <v>2344</v>
      </c>
      <c r="B848">
        <v>2.5</v>
      </c>
      <c r="C848">
        <v>85.5</v>
      </c>
      <c r="D848">
        <v>0.75</v>
      </c>
      <c r="E848">
        <v>160.3125</v>
      </c>
      <c r="F848">
        <v>0.1</v>
      </c>
    </row>
    <row r="849" spans="1:6">
      <c r="A849" t="s">
        <v>3008</v>
      </c>
      <c r="B849">
        <v>2.5</v>
      </c>
      <c r="C849">
        <v>88.5</v>
      </c>
      <c r="D849">
        <v>0.75</v>
      </c>
      <c r="E849">
        <v>165.9375</v>
      </c>
      <c r="F849">
        <v>0.1</v>
      </c>
    </row>
    <row r="850" spans="1:6">
      <c r="A850" t="s">
        <v>2345</v>
      </c>
      <c r="B850">
        <v>2.5</v>
      </c>
      <c r="C850">
        <v>91.5</v>
      </c>
      <c r="D850">
        <v>0.75</v>
      </c>
      <c r="E850">
        <v>171.5625</v>
      </c>
      <c r="F850">
        <v>0.1</v>
      </c>
    </row>
    <row r="851" spans="1:6">
      <c r="A851" t="s">
        <v>2346</v>
      </c>
      <c r="B851">
        <v>2.5</v>
      </c>
      <c r="C851">
        <v>79.5</v>
      </c>
      <c r="D851">
        <v>0.75</v>
      </c>
      <c r="E851">
        <v>149.0625</v>
      </c>
      <c r="F851">
        <v>0.1</v>
      </c>
    </row>
    <row r="852" spans="1:6">
      <c r="A852" t="s">
        <v>2347</v>
      </c>
      <c r="B852">
        <v>2.5</v>
      </c>
      <c r="C852">
        <v>85.5</v>
      </c>
      <c r="D852">
        <v>0.75</v>
      </c>
      <c r="E852">
        <v>160.3125</v>
      </c>
      <c r="F852">
        <v>0.1</v>
      </c>
    </row>
    <row r="853" spans="1:6">
      <c r="A853" t="s">
        <v>3009</v>
      </c>
      <c r="B853">
        <v>2.5</v>
      </c>
      <c r="C853">
        <v>88.5</v>
      </c>
      <c r="D853">
        <v>0.75</v>
      </c>
      <c r="E853">
        <v>165.9375</v>
      </c>
      <c r="F853">
        <v>0.1</v>
      </c>
    </row>
    <row r="854" spans="1:6">
      <c r="A854" t="s">
        <v>2348</v>
      </c>
      <c r="B854">
        <v>2.5</v>
      </c>
      <c r="C854">
        <v>91.5</v>
      </c>
      <c r="D854">
        <v>0.75</v>
      </c>
      <c r="E854">
        <v>171.5625</v>
      </c>
      <c r="F854">
        <v>0.1</v>
      </c>
    </row>
    <row r="855" spans="1:6">
      <c r="A855" t="s">
        <v>2279</v>
      </c>
      <c r="B855">
        <v>2.5</v>
      </c>
      <c r="C855">
        <v>25.5</v>
      </c>
      <c r="D855">
        <v>0.75</v>
      </c>
      <c r="E855">
        <v>47.8125</v>
      </c>
      <c r="F855">
        <v>0.1</v>
      </c>
    </row>
    <row r="856" spans="1:6">
      <c r="A856" t="s">
        <v>2281</v>
      </c>
      <c r="B856">
        <v>2.5</v>
      </c>
      <c r="C856">
        <v>25.5</v>
      </c>
      <c r="D856">
        <v>0.75</v>
      </c>
      <c r="E856">
        <v>47.8125</v>
      </c>
      <c r="F856">
        <v>0.1</v>
      </c>
    </row>
    <row r="857" spans="1:6">
      <c r="A857" t="s">
        <v>2251</v>
      </c>
      <c r="B857">
        <v>2.5</v>
      </c>
      <c r="C857">
        <v>11.5</v>
      </c>
      <c r="D857">
        <v>0.75</v>
      </c>
      <c r="E857">
        <v>21.5625</v>
      </c>
      <c r="F857">
        <v>0.1</v>
      </c>
    </row>
    <row r="858" spans="1:6">
      <c r="A858" t="s">
        <v>3861</v>
      </c>
      <c r="B858">
        <v>2.5</v>
      </c>
      <c r="C858">
        <v>14.5</v>
      </c>
      <c r="D858">
        <v>0.75</v>
      </c>
      <c r="E858">
        <v>27.1875</v>
      </c>
      <c r="F858">
        <v>0.1</v>
      </c>
    </row>
    <row r="859" spans="1:6">
      <c r="A859" t="s">
        <v>2253</v>
      </c>
      <c r="B859">
        <v>2.5</v>
      </c>
      <c r="C859">
        <v>17.5</v>
      </c>
      <c r="D859">
        <v>0.75</v>
      </c>
      <c r="E859">
        <v>32.8125</v>
      </c>
      <c r="F859">
        <v>0.1</v>
      </c>
    </row>
    <row r="860" spans="1:6">
      <c r="A860" t="s">
        <v>2255</v>
      </c>
      <c r="B860">
        <v>2.5</v>
      </c>
      <c r="C860">
        <v>23.5</v>
      </c>
      <c r="D860">
        <v>0.75</v>
      </c>
      <c r="E860">
        <v>44.0625</v>
      </c>
      <c r="F860">
        <v>0.1</v>
      </c>
    </row>
    <row r="861" spans="1:6">
      <c r="A861" t="s">
        <v>2257</v>
      </c>
      <c r="B861">
        <v>2.5</v>
      </c>
      <c r="C861">
        <v>29.5</v>
      </c>
      <c r="D861">
        <v>0.75</v>
      </c>
      <c r="E861">
        <v>55.3125</v>
      </c>
      <c r="F861">
        <v>0.1</v>
      </c>
    </row>
    <row r="862" spans="1:6">
      <c r="A862" t="s">
        <v>2259</v>
      </c>
      <c r="B862">
        <v>2.5</v>
      </c>
      <c r="C862">
        <v>35.5</v>
      </c>
      <c r="D862">
        <v>0.75</v>
      </c>
      <c r="E862">
        <v>66.5625</v>
      </c>
      <c r="F862">
        <v>0.1</v>
      </c>
    </row>
    <row r="863" spans="1:6">
      <c r="A863" t="s">
        <v>3010</v>
      </c>
      <c r="B863">
        <v>2.5</v>
      </c>
      <c r="C863">
        <v>38.5</v>
      </c>
      <c r="D863">
        <v>0.75</v>
      </c>
      <c r="E863">
        <v>72.1875</v>
      </c>
      <c r="F863">
        <v>0.1</v>
      </c>
    </row>
    <row r="864" spans="1:6">
      <c r="A864" t="s">
        <v>2261</v>
      </c>
      <c r="B864">
        <v>2.5</v>
      </c>
      <c r="C864">
        <v>41.5</v>
      </c>
      <c r="D864">
        <v>0.75</v>
      </c>
      <c r="E864">
        <v>77.8125</v>
      </c>
      <c r="F864">
        <v>0.1</v>
      </c>
    </row>
    <row r="865" spans="1:6">
      <c r="A865" t="s">
        <v>2263</v>
      </c>
      <c r="B865">
        <v>2.5</v>
      </c>
      <c r="C865">
        <v>11.5</v>
      </c>
      <c r="D865">
        <v>0.75</v>
      </c>
      <c r="E865">
        <v>21.5625</v>
      </c>
      <c r="F865">
        <v>0.1</v>
      </c>
    </row>
    <row r="866" spans="1:6">
      <c r="A866" t="s">
        <v>3863</v>
      </c>
      <c r="B866">
        <v>5.5</v>
      </c>
      <c r="C866">
        <v>14.5</v>
      </c>
      <c r="D866">
        <v>0.75</v>
      </c>
      <c r="E866">
        <v>59.8125</v>
      </c>
      <c r="F866">
        <v>0.1</v>
      </c>
    </row>
    <row r="867" spans="1:6">
      <c r="A867" t="s">
        <v>2265</v>
      </c>
      <c r="B867">
        <v>2.5</v>
      </c>
      <c r="C867">
        <v>17.5</v>
      </c>
      <c r="D867">
        <v>0.75</v>
      </c>
      <c r="E867">
        <v>32.8125</v>
      </c>
      <c r="F867">
        <v>0.1</v>
      </c>
    </row>
    <row r="868" spans="1:6">
      <c r="A868" t="s">
        <v>2267</v>
      </c>
      <c r="B868">
        <v>2.5</v>
      </c>
      <c r="C868">
        <v>23.5</v>
      </c>
      <c r="D868">
        <v>0.75</v>
      </c>
      <c r="E868">
        <v>44.0625</v>
      </c>
      <c r="F868">
        <v>0.1</v>
      </c>
    </row>
    <row r="869" spans="1:6">
      <c r="A869" t="s">
        <v>2269</v>
      </c>
      <c r="B869">
        <v>2.5</v>
      </c>
      <c r="C869">
        <v>29.5</v>
      </c>
      <c r="D869">
        <v>0.75</v>
      </c>
      <c r="E869">
        <v>55.3125</v>
      </c>
      <c r="F869">
        <v>0.1</v>
      </c>
    </row>
    <row r="870" spans="1:6">
      <c r="A870" t="s">
        <v>2271</v>
      </c>
      <c r="B870">
        <v>2.5</v>
      </c>
      <c r="C870">
        <v>35.5</v>
      </c>
      <c r="D870">
        <v>0.75</v>
      </c>
      <c r="E870">
        <v>66.5625</v>
      </c>
      <c r="F870">
        <v>0.1</v>
      </c>
    </row>
    <row r="871" spans="1:6">
      <c r="A871" t="s">
        <v>3011</v>
      </c>
      <c r="B871">
        <v>2.5</v>
      </c>
      <c r="C871">
        <v>38.5</v>
      </c>
      <c r="D871">
        <v>0.75</v>
      </c>
      <c r="E871">
        <v>72.1875</v>
      </c>
      <c r="F871">
        <v>0.1</v>
      </c>
    </row>
    <row r="872" spans="1:6">
      <c r="A872" t="s">
        <v>2273</v>
      </c>
      <c r="B872">
        <v>2.5</v>
      </c>
      <c r="C872">
        <v>41.5</v>
      </c>
      <c r="D872">
        <v>0.75</v>
      </c>
      <c r="E872">
        <v>77.8125</v>
      </c>
      <c r="F872">
        <v>0.1</v>
      </c>
    </row>
    <row r="873" spans="1:6">
      <c r="A873" t="s">
        <v>5274</v>
      </c>
      <c r="B873">
        <v>12</v>
      </c>
      <c r="C873">
        <v>12</v>
      </c>
      <c r="D873">
        <v>2</v>
      </c>
      <c r="E873">
        <v>288</v>
      </c>
      <c r="F873" s="94">
        <v>0.2</v>
      </c>
    </row>
    <row r="874" spans="1:6">
      <c r="A874" t="s">
        <v>4460</v>
      </c>
      <c r="B874">
        <v>30</v>
      </c>
      <c r="C874">
        <v>25</v>
      </c>
      <c r="D874">
        <v>34.5</v>
      </c>
      <c r="E874">
        <v>25875</v>
      </c>
      <c r="F874" s="94">
        <v>15</v>
      </c>
    </row>
    <row r="875" spans="1:6">
      <c r="A875" t="s">
        <v>4461</v>
      </c>
      <c r="B875">
        <v>33</v>
      </c>
      <c r="C875">
        <v>25</v>
      </c>
      <c r="D875">
        <v>34.5</v>
      </c>
      <c r="E875">
        <v>28462.5</v>
      </c>
      <c r="F875" s="94">
        <v>16.5</v>
      </c>
    </row>
    <row r="876" spans="1:6">
      <c r="A876" t="s">
        <v>2434</v>
      </c>
      <c r="B876">
        <v>36</v>
      </c>
      <c r="C876">
        <v>25</v>
      </c>
      <c r="D876">
        <v>34.5</v>
      </c>
      <c r="E876">
        <v>31050</v>
      </c>
      <c r="F876" s="94">
        <v>18</v>
      </c>
    </row>
    <row r="877" spans="1:6">
      <c r="A877" t="s">
        <v>1376</v>
      </c>
      <c r="B877">
        <v>0</v>
      </c>
      <c r="C877">
        <v>0</v>
      </c>
      <c r="D877">
        <v>0</v>
      </c>
      <c r="E877">
        <v>0</v>
      </c>
      <c r="F877">
        <v>0</v>
      </c>
    </row>
    <row r="878" spans="1:6">
      <c r="A878" t="s">
        <v>4691</v>
      </c>
      <c r="B878">
        <v>21</v>
      </c>
      <c r="C878">
        <v>22</v>
      </c>
      <c r="D878">
        <v>34.5</v>
      </c>
      <c r="E878">
        <v>15939</v>
      </c>
      <c r="F878">
        <v>9.2999999999999989</v>
      </c>
    </row>
    <row r="879" spans="1:6">
      <c r="A879" t="s">
        <v>4692</v>
      </c>
      <c r="B879">
        <v>21</v>
      </c>
      <c r="C879">
        <v>22</v>
      </c>
      <c r="D879">
        <v>34.5</v>
      </c>
      <c r="E879">
        <v>15939</v>
      </c>
      <c r="F879">
        <v>9.2999999999999989</v>
      </c>
    </row>
    <row r="880" spans="1:6">
      <c r="A880" t="s">
        <v>4693</v>
      </c>
      <c r="B880">
        <v>24</v>
      </c>
      <c r="C880">
        <v>22</v>
      </c>
      <c r="D880">
        <v>34.5</v>
      </c>
      <c r="E880">
        <v>18216</v>
      </c>
      <c r="F880">
        <v>10.6</v>
      </c>
    </row>
    <row r="881" spans="1:6">
      <c r="A881" t="s">
        <v>4694</v>
      </c>
      <c r="B881">
        <v>24</v>
      </c>
      <c r="C881">
        <v>22</v>
      </c>
      <c r="D881">
        <v>34.5</v>
      </c>
      <c r="E881">
        <v>18216</v>
      </c>
      <c r="F881">
        <v>10.6</v>
      </c>
    </row>
    <row r="882" spans="1:6">
      <c r="A882" t="s">
        <v>4695</v>
      </c>
      <c r="B882">
        <v>27</v>
      </c>
      <c r="C882">
        <v>22</v>
      </c>
      <c r="D882">
        <v>34.5</v>
      </c>
      <c r="E882">
        <v>20493</v>
      </c>
      <c r="F882">
        <v>11.9</v>
      </c>
    </row>
    <row r="883" spans="1:6">
      <c r="A883" t="s">
        <v>4696</v>
      </c>
      <c r="B883">
        <v>27</v>
      </c>
      <c r="C883">
        <v>22</v>
      </c>
      <c r="D883">
        <v>34.5</v>
      </c>
      <c r="E883">
        <v>20493</v>
      </c>
      <c r="F883">
        <v>11.9</v>
      </c>
    </row>
    <row r="884" spans="1:6">
      <c r="A884" t="s">
        <v>4697</v>
      </c>
      <c r="B884">
        <v>21</v>
      </c>
      <c r="C884">
        <v>22</v>
      </c>
      <c r="D884">
        <v>34.5</v>
      </c>
      <c r="E884">
        <v>15939</v>
      </c>
      <c r="F884">
        <v>9.2999999999999989</v>
      </c>
    </row>
    <row r="885" spans="1:6">
      <c r="A885" t="s">
        <v>4698</v>
      </c>
      <c r="B885">
        <v>24</v>
      </c>
      <c r="C885">
        <v>22</v>
      </c>
      <c r="D885">
        <v>34.5</v>
      </c>
      <c r="E885">
        <v>18216</v>
      </c>
      <c r="F885">
        <v>10.6</v>
      </c>
    </row>
    <row r="886" spans="1:6">
      <c r="A886" t="s">
        <v>4699</v>
      </c>
      <c r="B886">
        <v>27</v>
      </c>
      <c r="C886">
        <v>22</v>
      </c>
      <c r="D886">
        <v>34.5</v>
      </c>
      <c r="E886">
        <v>20493</v>
      </c>
      <c r="F886">
        <v>11.9</v>
      </c>
    </row>
    <row r="887" spans="1:6">
      <c r="A887" t="s">
        <v>4700</v>
      </c>
      <c r="B887">
        <v>30</v>
      </c>
      <c r="C887">
        <v>22</v>
      </c>
      <c r="D887">
        <v>34.5</v>
      </c>
      <c r="E887">
        <v>22770</v>
      </c>
      <c r="F887">
        <v>13.2</v>
      </c>
    </row>
    <row r="888" spans="1:6">
      <c r="A888" t="s">
        <v>4701</v>
      </c>
      <c r="B888">
        <v>33</v>
      </c>
      <c r="C888">
        <v>22</v>
      </c>
      <c r="D888">
        <v>34.5</v>
      </c>
      <c r="E888">
        <v>25047</v>
      </c>
      <c r="F888">
        <v>14.5</v>
      </c>
    </row>
    <row r="889" spans="1:6">
      <c r="A889" t="s">
        <v>4702</v>
      </c>
      <c r="B889">
        <v>36</v>
      </c>
      <c r="C889">
        <v>22</v>
      </c>
      <c r="D889">
        <v>34.5</v>
      </c>
      <c r="E889">
        <v>27324</v>
      </c>
      <c r="F889">
        <v>15.9</v>
      </c>
    </row>
    <row r="890" spans="1:6">
      <c r="A890" t="s">
        <v>4703</v>
      </c>
      <c r="B890">
        <v>39</v>
      </c>
      <c r="C890">
        <v>22</v>
      </c>
      <c r="D890">
        <v>34.5</v>
      </c>
      <c r="E890">
        <v>29601</v>
      </c>
      <c r="F890">
        <v>17.200000000000003</v>
      </c>
    </row>
    <row r="891" spans="1:6">
      <c r="A891" t="s">
        <v>4704</v>
      </c>
      <c r="B891">
        <v>42</v>
      </c>
      <c r="C891">
        <v>22</v>
      </c>
      <c r="D891">
        <v>34.5</v>
      </c>
      <c r="E891">
        <v>31878</v>
      </c>
      <c r="F891">
        <v>18.5</v>
      </c>
    </row>
    <row r="892" spans="1:6">
      <c r="A892" t="s">
        <v>4705</v>
      </c>
      <c r="B892">
        <v>30</v>
      </c>
      <c r="C892">
        <v>22</v>
      </c>
      <c r="D892">
        <v>34.5</v>
      </c>
      <c r="E892">
        <v>22770</v>
      </c>
      <c r="F892">
        <v>13.2</v>
      </c>
    </row>
    <row r="893" spans="1:6">
      <c r="A893" t="s">
        <v>4706</v>
      </c>
      <c r="B893">
        <v>30</v>
      </c>
      <c r="C893">
        <v>22</v>
      </c>
      <c r="D893">
        <v>34.5</v>
      </c>
      <c r="E893">
        <v>22770</v>
      </c>
      <c r="F893">
        <v>13.2</v>
      </c>
    </row>
    <row r="894" spans="1:6">
      <c r="A894" t="s">
        <v>4707</v>
      </c>
      <c r="B894">
        <v>30</v>
      </c>
      <c r="C894">
        <v>22</v>
      </c>
      <c r="D894">
        <v>34.5</v>
      </c>
      <c r="E894">
        <v>22770</v>
      </c>
      <c r="F894">
        <v>13.2</v>
      </c>
    </row>
    <row r="895" spans="1:6">
      <c r="A895" t="s">
        <v>4708</v>
      </c>
      <c r="B895">
        <v>33</v>
      </c>
      <c r="C895">
        <v>22</v>
      </c>
      <c r="D895">
        <v>34.5</v>
      </c>
      <c r="E895">
        <v>25047</v>
      </c>
      <c r="F895">
        <v>14.5</v>
      </c>
    </row>
    <row r="896" spans="1:6">
      <c r="A896" t="s">
        <v>4709</v>
      </c>
      <c r="B896">
        <v>36</v>
      </c>
      <c r="C896">
        <v>22</v>
      </c>
      <c r="D896">
        <v>34.5</v>
      </c>
      <c r="E896">
        <v>27324</v>
      </c>
      <c r="F896">
        <v>15.9</v>
      </c>
    </row>
    <row r="897" spans="1:6">
      <c r="A897" t="s">
        <v>4710</v>
      </c>
      <c r="B897">
        <v>39</v>
      </c>
      <c r="C897">
        <v>22</v>
      </c>
      <c r="D897">
        <v>34.5</v>
      </c>
      <c r="E897">
        <v>29601</v>
      </c>
      <c r="F897">
        <v>17.200000000000003</v>
      </c>
    </row>
    <row r="898" spans="1:6">
      <c r="A898" t="s">
        <v>4711</v>
      </c>
      <c r="B898">
        <v>42</v>
      </c>
      <c r="C898">
        <v>22</v>
      </c>
      <c r="D898">
        <v>34.5</v>
      </c>
      <c r="E898">
        <v>31878</v>
      </c>
      <c r="F898">
        <v>18.5</v>
      </c>
    </row>
    <row r="899" spans="1:6">
      <c r="A899" t="s">
        <v>4712</v>
      </c>
      <c r="B899">
        <v>57</v>
      </c>
      <c r="C899">
        <v>22</v>
      </c>
      <c r="D899">
        <v>34.5</v>
      </c>
      <c r="E899">
        <v>43263</v>
      </c>
      <c r="F899">
        <v>25.1</v>
      </c>
    </row>
    <row r="900" spans="1:6">
      <c r="A900" t="s">
        <v>4713</v>
      </c>
      <c r="B900">
        <v>60</v>
      </c>
      <c r="C900">
        <v>22</v>
      </c>
      <c r="D900">
        <v>34.5</v>
      </c>
      <c r="E900">
        <v>45540</v>
      </c>
      <c r="F900">
        <v>26.400000000000002</v>
      </c>
    </row>
    <row r="901" spans="1:6">
      <c r="A901" t="s">
        <v>4714</v>
      </c>
      <c r="B901">
        <v>63</v>
      </c>
      <c r="C901">
        <v>22</v>
      </c>
      <c r="D901">
        <v>34.5</v>
      </c>
      <c r="E901">
        <v>47817</v>
      </c>
      <c r="F901">
        <v>27.700000000000003</v>
      </c>
    </row>
    <row r="902" spans="1:6">
      <c r="A902" t="s">
        <v>4715</v>
      </c>
      <c r="B902">
        <v>66</v>
      </c>
      <c r="C902">
        <v>22</v>
      </c>
      <c r="D902">
        <v>34.5</v>
      </c>
      <c r="E902">
        <v>50094</v>
      </c>
      <c r="F902">
        <v>29</v>
      </c>
    </row>
    <row r="903" spans="1:6">
      <c r="A903" t="s">
        <v>4716</v>
      </c>
      <c r="B903">
        <v>45</v>
      </c>
      <c r="C903">
        <v>22</v>
      </c>
      <c r="D903">
        <v>34.5</v>
      </c>
      <c r="E903">
        <v>34155</v>
      </c>
      <c r="F903">
        <v>19.8</v>
      </c>
    </row>
    <row r="904" spans="1:6">
      <c r="A904" t="s">
        <v>4717</v>
      </c>
      <c r="B904">
        <v>45</v>
      </c>
      <c r="C904">
        <v>22</v>
      </c>
      <c r="D904">
        <v>34.5</v>
      </c>
      <c r="E904">
        <v>34155</v>
      </c>
      <c r="F904">
        <v>19.8</v>
      </c>
    </row>
    <row r="905" spans="1:6">
      <c r="A905" t="s">
        <v>4718</v>
      </c>
      <c r="B905">
        <v>48</v>
      </c>
      <c r="C905">
        <v>22</v>
      </c>
      <c r="D905">
        <v>34.5</v>
      </c>
      <c r="E905">
        <v>36432</v>
      </c>
      <c r="F905">
        <v>21.1</v>
      </c>
    </row>
    <row r="906" spans="1:6">
      <c r="A906" t="s">
        <v>4719</v>
      </c>
      <c r="B906">
        <v>51</v>
      </c>
      <c r="C906">
        <v>22</v>
      </c>
      <c r="D906">
        <v>34.5</v>
      </c>
      <c r="E906">
        <v>38709</v>
      </c>
      <c r="F906">
        <v>22.5</v>
      </c>
    </row>
    <row r="907" spans="1:6">
      <c r="A907" t="s">
        <v>4720</v>
      </c>
      <c r="B907">
        <v>51</v>
      </c>
      <c r="C907">
        <v>22</v>
      </c>
      <c r="D907">
        <v>34.5</v>
      </c>
      <c r="E907">
        <v>38709</v>
      </c>
      <c r="F907">
        <v>22.5</v>
      </c>
    </row>
    <row r="908" spans="1:6">
      <c r="A908" t="s">
        <v>4721</v>
      </c>
      <c r="B908">
        <v>54</v>
      </c>
      <c r="C908">
        <v>22</v>
      </c>
      <c r="D908">
        <v>34.5</v>
      </c>
      <c r="E908">
        <v>40986</v>
      </c>
      <c r="F908">
        <v>23.8</v>
      </c>
    </row>
    <row r="909" spans="1:6">
      <c r="A909" t="s">
        <v>4722</v>
      </c>
      <c r="B909">
        <v>57</v>
      </c>
      <c r="C909">
        <v>22</v>
      </c>
      <c r="D909">
        <v>34.5</v>
      </c>
      <c r="E909">
        <v>43263</v>
      </c>
      <c r="F909">
        <v>25.1</v>
      </c>
    </row>
    <row r="910" spans="1:6">
      <c r="A910" t="s">
        <v>4723</v>
      </c>
      <c r="B910">
        <v>60</v>
      </c>
      <c r="C910">
        <v>22</v>
      </c>
      <c r="D910">
        <v>34.5</v>
      </c>
      <c r="E910">
        <v>45540</v>
      </c>
      <c r="F910">
        <v>26.400000000000002</v>
      </c>
    </row>
    <row r="911" spans="1:6">
      <c r="A911" t="s">
        <v>4724</v>
      </c>
      <c r="B911">
        <v>63</v>
      </c>
      <c r="C911">
        <v>22</v>
      </c>
      <c r="D911">
        <v>34.5</v>
      </c>
      <c r="E911">
        <v>47817</v>
      </c>
      <c r="F911">
        <v>27.700000000000003</v>
      </c>
    </row>
    <row r="912" spans="1:6">
      <c r="A912" t="s">
        <v>4725</v>
      </c>
      <c r="B912">
        <v>66</v>
      </c>
      <c r="C912">
        <v>22</v>
      </c>
      <c r="D912">
        <v>34.5</v>
      </c>
      <c r="E912">
        <v>50094</v>
      </c>
      <c r="F912">
        <v>29</v>
      </c>
    </row>
    <row r="913" spans="1:6">
      <c r="A913" t="s">
        <v>4726</v>
      </c>
      <c r="B913">
        <v>54</v>
      </c>
      <c r="C913">
        <v>22</v>
      </c>
      <c r="D913">
        <v>34.5</v>
      </c>
      <c r="E913">
        <v>40986</v>
      </c>
      <c r="F913">
        <v>23.8</v>
      </c>
    </row>
    <row r="914" spans="1:6">
      <c r="A914" t="s">
        <v>4727</v>
      </c>
      <c r="B914">
        <v>60</v>
      </c>
      <c r="C914">
        <v>22</v>
      </c>
      <c r="D914">
        <v>34.5</v>
      </c>
      <c r="E914">
        <v>45540</v>
      </c>
      <c r="F914">
        <v>26.400000000000002</v>
      </c>
    </row>
    <row r="915" spans="1:6">
      <c r="A915" t="s">
        <v>4728</v>
      </c>
      <c r="B915">
        <v>66</v>
      </c>
      <c r="C915">
        <v>22</v>
      </c>
      <c r="D915">
        <v>34.5</v>
      </c>
      <c r="E915">
        <v>50094</v>
      </c>
      <c r="F915">
        <v>29</v>
      </c>
    </row>
    <row r="916" spans="1:6">
      <c r="A916" t="s">
        <v>4729</v>
      </c>
      <c r="B916">
        <v>45</v>
      </c>
      <c r="C916">
        <v>22</v>
      </c>
      <c r="D916">
        <v>34.5</v>
      </c>
      <c r="E916">
        <v>34155</v>
      </c>
      <c r="F916">
        <v>19.8</v>
      </c>
    </row>
    <row r="917" spans="1:6">
      <c r="A917" t="s">
        <v>4730</v>
      </c>
      <c r="B917">
        <v>48</v>
      </c>
      <c r="C917">
        <v>22</v>
      </c>
      <c r="D917">
        <v>34.5</v>
      </c>
      <c r="E917">
        <v>36432</v>
      </c>
      <c r="F917">
        <v>21.1</v>
      </c>
    </row>
    <row r="918" spans="1:6">
      <c r="A918" t="s">
        <v>4731</v>
      </c>
      <c r="B918">
        <v>51</v>
      </c>
      <c r="C918">
        <v>22</v>
      </c>
      <c r="D918">
        <v>34.5</v>
      </c>
      <c r="E918">
        <v>38709</v>
      </c>
      <c r="F918">
        <v>22.5</v>
      </c>
    </row>
    <row r="919" spans="1:6">
      <c r="A919" t="s">
        <v>4732</v>
      </c>
      <c r="B919">
        <v>54</v>
      </c>
      <c r="C919">
        <v>22</v>
      </c>
      <c r="D919">
        <v>34.5</v>
      </c>
      <c r="E919">
        <v>40986</v>
      </c>
      <c r="F919">
        <v>23.8</v>
      </c>
    </row>
    <row r="920" spans="1:6">
      <c r="A920" t="s">
        <v>4733</v>
      </c>
      <c r="B920">
        <v>57</v>
      </c>
      <c r="C920">
        <v>22</v>
      </c>
      <c r="D920">
        <v>34.5</v>
      </c>
      <c r="E920">
        <v>43263</v>
      </c>
      <c r="F920">
        <v>25.1</v>
      </c>
    </row>
    <row r="921" spans="1:6">
      <c r="A921" t="s">
        <v>4734</v>
      </c>
      <c r="B921">
        <v>60</v>
      </c>
      <c r="C921">
        <v>22</v>
      </c>
      <c r="D921">
        <v>34.5</v>
      </c>
      <c r="E921">
        <v>45540</v>
      </c>
      <c r="F921">
        <v>26.400000000000002</v>
      </c>
    </row>
    <row r="922" spans="1:6">
      <c r="A922" t="s">
        <v>4735</v>
      </c>
      <c r="B922">
        <v>63</v>
      </c>
      <c r="C922">
        <v>22</v>
      </c>
      <c r="D922">
        <v>34.5</v>
      </c>
      <c r="E922">
        <v>47817</v>
      </c>
      <c r="F922">
        <v>27.700000000000003</v>
      </c>
    </row>
    <row r="923" spans="1:6">
      <c r="A923" t="s">
        <v>4736</v>
      </c>
      <c r="B923">
        <v>66</v>
      </c>
      <c r="C923">
        <v>22</v>
      </c>
      <c r="D923">
        <v>34.5</v>
      </c>
      <c r="E923">
        <v>50094</v>
      </c>
      <c r="F923">
        <v>29</v>
      </c>
    </row>
    <row r="924" spans="1:6">
      <c r="A924" t="s">
        <v>2218</v>
      </c>
      <c r="B924">
        <v>35</v>
      </c>
      <c r="C924">
        <v>25</v>
      </c>
      <c r="D924">
        <v>34.5</v>
      </c>
      <c r="E924">
        <v>30187.5</v>
      </c>
      <c r="F924">
        <v>17.5</v>
      </c>
    </row>
    <row r="925" spans="1:6">
      <c r="A925" t="s">
        <v>2220</v>
      </c>
      <c r="B925">
        <v>41</v>
      </c>
      <c r="C925">
        <v>25</v>
      </c>
      <c r="D925">
        <v>34.5</v>
      </c>
      <c r="E925">
        <v>35362.5</v>
      </c>
      <c r="F925">
        <v>20.5</v>
      </c>
    </row>
    <row r="926" spans="1:6">
      <c r="A926" t="s">
        <v>2222</v>
      </c>
      <c r="B926">
        <v>58</v>
      </c>
      <c r="C926">
        <v>25</v>
      </c>
      <c r="D926">
        <v>34.5</v>
      </c>
      <c r="E926">
        <v>50025</v>
      </c>
      <c r="F926">
        <v>29</v>
      </c>
    </row>
    <row r="927" spans="1:6">
      <c r="A927" t="s">
        <v>3948</v>
      </c>
      <c r="B927">
        <v>24</v>
      </c>
      <c r="C927">
        <v>12</v>
      </c>
      <c r="D927">
        <v>45</v>
      </c>
      <c r="E927">
        <v>12960</v>
      </c>
      <c r="F927">
        <v>7.5</v>
      </c>
    </row>
    <row r="928" spans="1:6">
      <c r="A928" t="s">
        <v>3949</v>
      </c>
      <c r="B928">
        <v>24</v>
      </c>
      <c r="C928">
        <v>12</v>
      </c>
      <c r="D928">
        <v>45</v>
      </c>
      <c r="E928">
        <v>12960</v>
      </c>
      <c r="F928">
        <v>7.5</v>
      </c>
    </row>
    <row r="929" spans="1:6">
      <c r="A929" t="s">
        <v>1936</v>
      </c>
      <c r="B929">
        <v>1</v>
      </c>
      <c r="C929">
        <v>1</v>
      </c>
      <c r="D929">
        <v>96</v>
      </c>
      <c r="E929">
        <v>96</v>
      </c>
      <c r="F929">
        <v>0.1</v>
      </c>
    </row>
    <row r="930" spans="1:6">
      <c r="A930" t="s">
        <v>1938</v>
      </c>
      <c r="B930">
        <v>2</v>
      </c>
      <c r="C930">
        <v>2</v>
      </c>
      <c r="D930">
        <v>2</v>
      </c>
      <c r="E930">
        <v>8</v>
      </c>
      <c r="F930">
        <v>0.1</v>
      </c>
    </row>
    <row r="931" spans="1:6">
      <c r="A931" t="s">
        <v>1937</v>
      </c>
      <c r="B931">
        <v>1</v>
      </c>
      <c r="C931">
        <v>1</v>
      </c>
      <c r="D931">
        <v>4</v>
      </c>
      <c r="E931">
        <v>4</v>
      </c>
      <c r="F931">
        <v>0.1</v>
      </c>
    </row>
    <row r="932" spans="1:6">
      <c r="A932" t="s">
        <v>1940</v>
      </c>
      <c r="B932">
        <v>1</v>
      </c>
      <c r="C932">
        <v>1</v>
      </c>
      <c r="D932">
        <v>1</v>
      </c>
      <c r="E932">
        <v>1</v>
      </c>
      <c r="F932">
        <v>0.1</v>
      </c>
    </row>
    <row r="933" spans="1:6">
      <c r="A933" t="s">
        <v>1946</v>
      </c>
      <c r="B933">
        <v>0.5</v>
      </c>
      <c r="C933">
        <v>2</v>
      </c>
      <c r="D933">
        <v>2</v>
      </c>
      <c r="E933">
        <v>2</v>
      </c>
      <c r="F933">
        <v>0.1</v>
      </c>
    </row>
    <row r="934" spans="1:6">
      <c r="A934" t="s">
        <v>1763</v>
      </c>
      <c r="B934">
        <v>13.5</v>
      </c>
      <c r="C934">
        <v>5</v>
      </c>
      <c r="D934">
        <v>18.5</v>
      </c>
      <c r="E934">
        <v>1248.75</v>
      </c>
      <c r="F934">
        <v>0.79999999999999993</v>
      </c>
    </row>
    <row r="935" spans="1:6">
      <c r="A935" t="s">
        <v>1762</v>
      </c>
      <c r="B935">
        <v>11.25</v>
      </c>
      <c r="C935">
        <v>16.5</v>
      </c>
      <c r="D935">
        <v>19.5</v>
      </c>
      <c r="E935">
        <v>3619.6875</v>
      </c>
      <c r="F935">
        <v>2.1</v>
      </c>
    </row>
    <row r="936" spans="1:6">
      <c r="A936" t="s">
        <v>2307</v>
      </c>
      <c r="B936">
        <v>1</v>
      </c>
      <c r="C936">
        <v>34.5</v>
      </c>
      <c r="D936">
        <v>24</v>
      </c>
      <c r="E936">
        <v>828</v>
      </c>
      <c r="F936">
        <v>0.5</v>
      </c>
    </row>
    <row r="937" spans="1:6">
      <c r="A937" t="s">
        <v>2309</v>
      </c>
      <c r="B937">
        <v>1</v>
      </c>
      <c r="C937">
        <v>34.5</v>
      </c>
      <c r="D937">
        <v>24</v>
      </c>
      <c r="E937">
        <v>828</v>
      </c>
      <c r="F937">
        <v>0.5</v>
      </c>
    </row>
    <row r="938" spans="1:6">
      <c r="A938" t="s">
        <v>2311</v>
      </c>
      <c r="B938">
        <v>1</v>
      </c>
      <c r="C938">
        <v>34.5</v>
      </c>
      <c r="D938">
        <v>24</v>
      </c>
      <c r="E938">
        <v>828</v>
      </c>
      <c r="F938">
        <v>0.5</v>
      </c>
    </row>
    <row r="939" spans="1:6">
      <c r="A939" t="s">
        <v>4338</v>
      </c>
      <c r="B939">
        <v>15</v>
      </c>
      <c r="C939">
        <v>15</v>
      </c>
      <c r="D939">
        <v>1.5354000000000001</v>
      </c>
      <c r="E939">
        <v>345.46500000000003</v>
      </c>
      <c r="F939">
        <v>0.2</v>
      </c>
    </row>
    <row r="940" spans="1:6">
      <c r="A940" t="s">
        <v>4877</v>
      </c>
      <c r="B940">
        <v>1.5</v>
      </c>
      <c r="C940">
        <v>1.75</v>
      </c>
      <c r="D940">
        <v>12</v>
      </c>
      <c r="E940">
        <v>31.5</v>
      </c>
      <c r="F940">
        <v>0.1</v>
      </c>
    </row>
    <row r="941" spans="1:6">
      <c r="A941" t="s">
        <v>2034</v>
      </c>
      <c r="B941">
        <v>10.125</v>
      </c>
      <c r="C941">
        <v>4</v>
      </c>
      <c r="D941">
        <v>24</v>
      </c>
      <c r="E941">
        <v>972</v>
      </c>
      <c r="F941">
        <v>0.6</v>
      </c>
    </row>
    <row r="942" spans="1:6">
      <c r="A942" t="s">
        <v>2035</v>
      </c>
      <c r="B942">
        <v>13.125</v>
      </c>
      <c r="C942">
        <v>4</v>
      </c>
      <c r="D942">
        <v>24</v>
      </c>
      <c r="E942">
        <v>1260</v>
      </c>
      <c r="F942">
        <v>0.79999999999999993</v>
      </c>
    </row>
    <row r="943" spans="1:6">
      <c r="A943" t="s">
        <v>2036</v>
      </c>
      <c r="B943">
        <v>16.125</v>
      </c>
      <c r="C943">
        <v>4</v>
      </c>
      <c r="D943">
        <v>24</v>
      </c>
      <c r="E943">
        <v>1548</v>
      </c>
      <c r="F943">
        <v>0.9</v>
      </c>
    </row>
    <row r="944" spans="1:6">
      <c r="A944" t="s">
        <v>1761</v>
      </c>
      <c r="B944">
        <v>19.75</v>
      </c>
      <c r="C944">
        <v>4</v>
      </c>
      <c r="D944">
        <v>6</v>
      </c>
      <c r="E944">
        <v>474</v>
      </c>
      <c r="F944">
        <v>0.30000000000000004</v>
      </c>
    </row>
    <row r="945" spans="1:6">
      <c r="A945" t="s">
        <v>103</v>
      </c>
      <c r="B945">
        <v>12</v>
      </c>
      <c r="C945">
        <v>25</v>
      </c>
      <c r="D945">
        <v>32.5</v>
      </c>
      <c r="E945">
        <v>9750</v>
      </c>
      <c r="F945">
        <v>5.6999999999999993</v>
      </c>
    </row>
    <row r="946" spans="1:6">
      <c r="A946" t="s">
        <v>3431</v>
      </c>
      <c r="B946">
        <v>12</v>
      </c>
      <c r="C946">
        <v>25</v>
      </c>
      <c r="D946">
        <v>32.5</v>
      </c>
      <c r="E946">
        <v>9750</v>
      </c>
      <c r="F946">
        <v>5.6999999999999993</v>
      </c>
    </row>
    <row r="947" spans="1:6">
      <c r="A947" t="s">
        <v>104</v>
      </c>
      <c r="B947">
        <v>15</v>
      </c>
      <c r="C947">
        <v>25</v>
      </c>
      <c r="D947">
        <v>32.5</v>
      </c>
      <c r="E947">
        <v>12187.5</v>
      </c>
      <c r="F947">
        <v>7.1</v>
      </c>
    </row>
    <row r="948" spans="1:6">
      <c r="A948" t="s">
        <v>3432</v>
      </c>
      <c r="B948">
        <v>15</v>
      </c>
      <c r="C948">
        <v>25</v>
      </c>
      <c r="D948">
        <v>32.5</v>
      </c>
      <c r="E948">
        <v>12187.5</v>
      </c>
      <c r="F948">
        <v>7.1</v>
      </c>
    </row>
    <row r="949" spans="1:6">
      <c r="A949" t="s">
        <v>105</v>
      </c>
      <c r="B949">
        <v>18</v>
      </c>
      <c r="C949">
        <v>25</v>
      </c>
      <c r="D949">
        <v>32.5</v>
      </c>
      <c r="E949">
        <v>14625</v>
      </c>
      <c r="F949">
        <v>8.5</v>
      </c>
    </row>
    <row r="950" spans="1:6">
      <c r="A950" t="s">
        <v>3433</v>
      </c>
      <c r="B950">
        <v>18</v>
      </c>
      <c r="C950">
        <v>25</v>
      </c>
      <c r="D950">
        <v>32.5</v>
      </c>
      <c r="E950">
        <v>14625</v>
      </c>
      <c r="F950">
        <v>8.5</v>
      </c>
    </row>
    <row r="951" spans="1:6">
      <c r="A951" t="s">
        <v>106</v>
      </c>
      <c r="B951">
        <v>24</v>
      </c>
      <c r="C951">
        <v>25</v>
      </c>
      <c r="D951">
        <v>32.5</v>
      </c>
      <c r="E951">
        <v>19500</v>
      </c>
      <c r="F951">
        <v>11.299999999999999</v>
      </c>
    </row>
    <row r="952" spans="1:6">
      <c r="A952" t="s">
        <v>3434</v>
      </c>
      <c r="B952">
        <v>24</v>
      </c>
      <c r="C952">
        <v>25</v>
      </c>
      <c r="D952">
        <v>32.5</v>
      </c>
      <c r="E952">
        <v>19500</v>
      </c>
      <c r="F952">
        <v>11.299999999999999</v>
      </c>
    </row>
    <row r="953" spans="1:6">
      <c r="A953" t="s">
        <v>107</v>
      </c>
      <c r="B953">
        <v>30</v>
      </c>
      <c r="C953">
        <v>25</v>
      </c>
      <c r="D953">
        <v>32.5</v>
      </c>
      <c r="E953">
        <v>24375</v>
      </c>
      <c r="F953">
        <v>14.2</v>
      </c>
    </row>
    <row r="954" spans="1:6">
      <c r="A954" t="s">
        <v>108</v>
      </c>
      <c r="B954">
        <v>36</v>
      </c>
      <c r="C954">
        <v>25</v>
      </c>
      <c r="D954">
        <v>32.5</v>
      </c>
      <c r="E954">
        <v>29250</v>
      </c>
      <c r="F954">
        <v>17</v>
      </c>
    </row>
    <row r="955" spans="1:6">
      <c r="A955" t="s">
        <v>109</v>
      </c>
      <c r="B955">
        <v>30</v>
      </c>
      <c r="C955">
        <v>25</v>
      </c>
      <c r="D955">
        <v>32.5</v>
      </c>
      <c r="E955">
        <v>24375</v>
      </c>
      <c r="F955">
        <v>14.2</v>
      </c>
    </row>
    <row r="956" spans="1:6">
      <c r="A956" t="s">
        <v>3435</v>
      </c>
      <c r="B956">
        <v>30</v>
      </c>
      <c r="C956">
        <v>25</v>
      </c>
      <c r="D956">
        <v>32.5</v>
      </c>
      <c r="E956">
        <v>24375</v>
      </c>
      <c r="F956">
        <v>14.2</v>
      </c>
    </row>
    <row r="957" spans="1:6">
      <c r="A957" t="s">
        <v>110</v>
      </c>
      <c r="B957">
        <v>42</v>
      </c>
      <c r="C957">
        <v>25</v>
      </c>
      <c r="D957">
        <v>32.5</v>
      </c>
      <c r="E957">
        <v>34125</v>
      </c>
      <c r="F957">
        <v>19.8</v>
      </c>
    </row>
    <row r="958" spans="1:6">
      <c r="A958" t="s">
        <v>3436</v>
      </c>
      <c r="B958">
        <v>42</v>
      </c>
      <c r="C958">
        <v>25</v>
      </c>
      <c r="D958">
        <v>32.5</v>
      </c>
      <c r="E958">
        <v>34125</v>
      </c>
      <c r="F958">
        <v>19.8</v>
      </c>
    </row>
    <row r="959" spans="1:6">
      <c r="A959" t="s">
        <v>111</v>
      </c>
      <c r="B959">
        <v>42</v>
      </c>
      <c r="C959">
        <v>25</v>
      </c>
      <c r="D959">
        <v>32.5</v>
      </c>
      <c r="E959">
        <v>34125</v>
      </c>
      <c r="F959">
        <v>19.8</v>
      </c>
    </row>
    <row r="960" spans="1:6">
      <c r="A960" t="s">
        <v>3437</v>
      </c>
      <c r="B960">
        <v>42</v>
      </c>
      <c r="C960">
        <v>25</v>
      </c>
      <c r="D960">
        <v>32.5</v>
      </c>
      <c r="E960">
        <v>34125</v>
      </c>
      <c r="F960">
        <v>19.8</v>
      </c>
    </row>
    <row r="961" spans="1:6">
      <c r="A961" t="s">
        <v>483</v>
      </c>
      <c r="B961">
        <v>3</v>
      </c>
      <c r="C961">
        <v>25</v>
      </c>
      <c r="D961">
        <v>32.5</v>
      </c>
      <c r="E961">
        <v>2437.5</v>
      </c>
      <c r="F961">
        <v>1.5</v>
      </c>
    </row>
    <row r="962" spans="1:6">
      <c r="A962" t="s">
        <v>3438</v>
      </c>
      <c r="B962">
        <v>3</v>
      </c>
      <c r="C962">
        <v>25</v>
      </c>
      <c r="D962">
        <v>32.5</v>
      </c>
      <c r="E962">
        <v>2437.5</v>
      </c>
      <c r="F962">
        <v>1.5</v>
      </c>
    </row>
    <row r="963" spans="1:6">
      <c r="A963" t="s">
        <v>484</v>
      </c>
      <c r="B963">
        <v>1.5</v>
      </c>
      <c r="C963">
        <v>0.75</v>
      </c>
      <c r="D963">
        <v>28.5</v>
      </c>
      <c r="E963">
        <v>32.0625</v>
      </c>
      <c r="F963">
        <v>0.1</v>
      </c>
    </row>
    <row r="964" spans="1:6">
      <c r="A964" t="s">
        <v>485</v>
      </c>
      <c r="B964">
        <v>3</v>
      </c>
      <c r="C964">
        <v>0.75</v>
      </c>
      <c r="D964">
        <v>28.5</v>
      </c>
      <c r="E964">
        <v>64.125</v>
      </c>
      <c r="F964">
        <v>0.1</v>
      </c>
    </row>
    <row r="965" spans="1:6">
      <c r="A965" t="s">
        <v>486</v>
      </c>
      <c r="B965">
        <v>6</v>
      </c>
      <c r="C965">
        <v>0.75</v>
      </c>
      <c r="D965">
        <v>28.5</v>
      </c>
      <c r="E965">
        <v>128.25</v>
      </c>
      <c r="F965">
        <v>0.1</v>
      </c>
    </row>
    <row r="966" spans="1:6">
      <c r="A966" t="s">
        <v>112</v>
      </c>
      <c r="B966">
        <v>12</v>
      </c>
      <c r="C966">
        <v>25</v>
      </c>
      <c r="D966">
        <v>32.5</v>
      </c>
      <c r="E966">
        <v>9750</v>
      </c>
      <c r="F966">
        <v>5.6999999999999993</v>
      </c>
    </row>
    <row r="967" spans="1:6">
      <c r="A967" t="s">
        <v>113</v>
      </c>
      <c r="B967">
        <v>15</v>
      </c>
      <c r="C967">
        <v>25</v>
      </c>
      <c r="D967">
        <v>32.5</v>
      </c>
      <c r="E967">
        <v>12187.5</v>
      </c>
      <c r="F967">
        <v>7.1</v>
      </c>
    </row>
    <row r="968" spans="1:6">
      <c r="A968" t="s">
        <v>114</v>
      </c>
      <c r="B968">
        <v>18</v>
      </c>
      <c r="C968">
        <v>25</v>
      </c>
      <c r="D968">
        <v>32.5</v>
      </c>
      <c r="E968">
        <v>14625</v>
      </c>
      <c r="F968">
        <v>8.5</v>
      </c>
    </row>
    <row r="969" spans="1:6">
      <c r="A969" t="s">
        <v>115</v>
      </c>
      <c r="B969">
        <v>21</v>
      </c>
      <c r="C969">
        <v>25</v>
      </c>
      <c r="D969">
        <v>32.5</v>
      </c>
      <c r="E969">
        <v>17062.5</v>
      </c>
      <c r="F969">
        <v>9.9</v>
      </c>
    </row>
    <row r="970" spans="1:6">
      <c r="A970" t="s">
        <v>116</v>
      </c>
      <c r="B970">
        <v>24</v>
      </c>
      <c r="C970">
        <v>25</v>
      </c>
      <c r="D970">
        <v>32.5</v>
      </c>
      <c r="E970">
        <v>19500</v>
      </c>
      <c r="F970">
        <v>11.299999999999999</v>
      </c>
    </row>
    <row r="971" spans="1:6">
      <c r="A971" t="s">
        <v>117</v>
      </c>
      <c r="B971">
        <v>24</v>
      </c>
      <c r="C971">
        <v>25</v>
      </c>
      <c r="D971">
        <v>32.5</v>
      </c>
      <c r="E971">
        <v>19500</v>
      </c>
      <c r="F971">
        <v>11.299999999999999</v>
      </c>
    </row>
    <row r="972" spans="1:6">
      <c r="A972" t="s">
        <v>3439</v>
      </c>
      <c r="B972">
        <v>24</v>
      </c>
      <c r="C972">
        <v>25</v>
      </c>
      <c r="D972">
        <v>32.5</v>
      </c>
      <c r="E972">
        <v>19500</v>
      </c>
      <c r="F972">
        <v>11.299999999999999</v>
      </c>
    </row>
    <row r="973" spans="1:6">
      <c r="A973" t="s">
        <v>118</v>
      </c>
      <c r="B973">
        <v>36</v>
      </c>
      <c r="C973">
        <v>25</v>
      </c>
      <c r="D973">
        <v>32.5</v>
      </c>
      <c r="E973">
        <v>29250</v>
      </c>
      <c r="F973">
        <v>17</v>
      </c>
    </row>
    <row r="974" spans="1:6">
      <c r="A974" t="s">
        <v>3950</v>
      </c>
      <c r="B974">
        <v>30</v>
      </c>
      <c r="C974">
        <v>1.75</v>
      </c>
      <c r="D974">
        <v>5.5</v>
      </c>
      <c r="E974">
        <v>288.75</v>
      </c>
      <c r="F974">
        <v>0.2</v>
      </c>
    </row>
    <row r="975" spans="1:6">
      <c r="A975" t="s">
        <v>3951</v>
      </c>
      <c r="B975">
        <v>36</v>
      </c>
      <c r="C975">
        <v>1.75</v>
      </c>
      <c r="D975">
        <v>5.5</v>
      </c>
      <c r="E975">
        <v>346.5</v>
      </c>
      <c r="F975">
        <v>0.30000000000000004</v>
      </c>
    </row>
    <row r="976" spans="1:6">
      <c r="A976" t="s">
        <v>3952</v>
      </c>
      <c r="B976">
        <v>30</v>
      </c>
      <c r="C976">
        <v>4</v>
      </c>
      <c r="D976">
        <v>5.5</v>
      </c>
      <c r="E976">
        <v>660</v>
      </c>
      <c r="F976">
        <v>0.4</v>
      </c>
    </row>
    <row r="977" spans="1:6">
      <c r="A977" t="s">
        <v>3953</v>
      </c>
      <c r="B977">
        <v>36</v>
      </c>
      <c r="C977">
        <v>4</v>
      </c>
      <c r="D977">
        <v>5.5</v>
      </c>
      <c r="E977">
        <v>792</v>
      </c>
      <c r="F977">
        <v>0.5</v>
      </c>
    </row>
    <row r="978" spans="1:6">
      <c r="A978" t="s">
        <v>3954</v>
      </c>
      <c r="B978">
        <v>30</v>
      </c>
      <c r="C978">
        <v>20</v>
      </c>
      <c r="D978">
        <v>23.5</v>
      </c>
      <c r="E978">
        <v>14100</v>
      </c>
      <c r="F978">
        <v>8.1999999999999993</v>
      </c>
    </row>
    <row r="979" spans="1:6">
      <c r="A979" t="s">
        <v>3955</v>
      </c>
      <c r="B979">
        <v>36</v>
      </c>
      <c r="C979">
        <v>20</v>
      </c>
      <c r="D979">
        <v>23.5</v>
      </c>
      <c r="E979">
        <v>16920</v>
      </c>
      <c r="F979">
        <v>9.7999999999999989</v>
      </c>
    </row>
    <row r="980" spans="1:6">
      <c r="A980" t="s">
        <v>4609</v>
      </c>
      <c r="B980">
        <v>0</v>
      </c>
      <c r="C980">
        <v>0</v>
      </c>
      <c r="D980">
        <v>0</v>
      </c>
      <c r="E980">
        <v>0</v>
      </c>
      <c r="F980">
        <v>0</v>
      </c>
    </row>
    <row r="981" spans="1:6">
      <c r="A981" t="s">
        <v>487</v>
      </c>
      <c r="B981">
        <v>30</v>
      </c>
      <c r="C981">
        <v>3.75</v>
      </c>
      <c r="D981">
        <v>4</v>
      </c>
      <c r="E981">
        <v>450</v>
      </c>
      <c r="F981">
        <v>0.30000000000000004</v>
      </c>
    </row>
    <row r="982" spans="1:6">
      <c r="A982" t="s">
        <v>488</v>
      </c>
      <c r="B982">
        <v>24</v>
      </c>
      <c r="C982">
        <v>3.75</v>
      </c>
      <c r="D982">
        <v>4</v>
      </c>
      <c r="E982">
        <v>360</v>
      </c>
      <c r="F982">
        <v>0.30000000000000004</v>
      </c>
    </row>
    <row r="983" spans="1:6">
      <c r="A983" t="s">
        <v>4473</v>
      </c>
      <c r="B983">
        <v>31</v>
      </c>
      <c r="C983">
        <v>3.75</v>
      </c>
      <c r="D983">
        <v>4</v>
      </c>
      <c r="E983">
        <v>465</v>
      </c>
      <c r="F983" s="94">
        <v>0.30000000000000004</v>
      </c>
    </row>
    <row r="984" spans="1:6">
      <c r="A984" t="s">
        <v>4474</v>
      </c>
      <c r="B984">
        <v>31</v>
      </c>
      <c r="C984">
        <v>3.75</v>
      </c>
      <c r="D984">
        <v>4</v>
      </c>
      <c r="E984">
        <v>465</v>
      </c>
      <c r="F984" s="94">
        <v>0.30000000000000004</v>
      </c>
    </row>
    <row r="985" spans="1:6">
      <c r="A985" t="s">
        <v>489</v>
      </c>
      <c r="B985">
        <v>58</v>
      </c>
      <c r="C985">
        <v>3.75</v>
      </c>
      <c r="D985">
        <v>4</v>
      </c>
      <c r="E985">
        <v>870</v>
      </c>
      <c r="F985">
        <v>0.6</v>
      </c>
    </row>
    <row r="986" spans="1:6">
      <c r="A986" t="s">
        <v>490</v>
      </c>
      <c r="B986">
        <v>62</v>
      </c>
      <c r="C986">
        <v>3.75</v>
      </c>
      <c r="D986">
        <v>4</v>
      </c>
      <c r="E986">
        <v>930</v>
      </c>
      <c r="F986">
        <v>0.6</v>
      </c>
    </row>
    <row r="987" spans="1:6">
      <c r="A987" t="s">
        <v>491</v>
      </c>
      <c r="B987">
        <v>30</v>
      </c>
      <c r="C987">
        <v>3.75</v>
      </c>
      <c r="D987">
        <v>4</v>
      </c>
      <c r="E987">
        <v>450</v>
      </c>
      <c r="F987">
        <v>0.30000000000000004</v>
      </c>
    </row>
    <row r="988" spans="1:6">
      <c r="A988" t="s">
        <v>492</v>
      </c>
      <c r="B988">
        <v>45</v>
      </c>
      <c r="C988">
        <v>3.75</v>
      </c>
      <c r="D988">
        <v>4</v>
      </c>
      <c r="E988">
        <v>675</v>
      </c>
      <c r="F988">
        <v>0.4</v>
      </c>
    </row>
    <row r="989" spans="1:6">
      <c r="A989" t="s">
        <v>3956</v>
      </c>
      <c r="B989">
        <v>48</v>
      </c>
      <c r="C989">
        <v>19</v>
      </c>
      <c r="D989">
        <v>30</v>
      </c>
      <c r="E989">
        <v>27360</v>
      </c>
      <c r="F989">
        <v>15.9</v>
      </c>
    </row>
    <row r="990" spans="1:6">
      <c r="A990" t="s">
        <v>3957</v>
      </c>
      <c r="B990">
        <v>48</v>
      </c>
      <c r="C990">
        <v>19</v>
      </c>
      <c r="D990">
        <v>27</v>
      </c>
      <c r="E990">
        <v>24624</v>
      </c>
      <c r="F990">
        <v>14.299999999999999</v>
      </c>
    </row>
    <row r="991" spans="1:6">
      <c r="A991" t="s">
        <v>3958</v>
      </c>
      <c r="B991">
        <v>48</v>
      </c>
      <c r="C991">
        <v>19</v>
      </c>
      <c r="D991">
        <v>36</v>
      </c>
      <c r="E991">
        <v>32832</v>
      </c>
      <c r="F991">
        <v>19</v>
      </c>
    </row>
    <row r="992" spans="1:6">
      <c r="A992" t="s">
        <v>3959</v>
      </c>
      <c r="B992">
        <v>48</v>
      </c>
      <c r="C992">
        <v>19</v>
      </c>
      <c r="D992">
        <v>33</v>
      </c>
      <c r="E992">
        <v>30096</v>
      </c>
      <c r="F992">
        <v>17.5</v>
      </c>
    </row>
    <row r="993" spans="1:6">
      <c r="A993" t="s">
        <v>3960</v>
      </c>
      <c r="B993">
        <v>48</v>
      </c>
      <c r="C993">
        <v>19</v>
      </c>
      <c r="D993">
        <v>42</v>
      </c>
      <c r="E993">
        <v>38304</v>
      </c>
      <c r="F993">
        <v>22.200000000000003</v>
      </c>
    </row>
    <row r="994" spans="1:6">
      <c r="A994" t="s">
        <v>3961</v>
      </c>
      <c r="B994">
        <v>48</v>
      </c>
      <c r="C994">
        <v>19</v>
      </c>
      <c r="D994">
        <v>39</v>
      </c>
      <c r="E994">
        <v>35568</v>
      </c>
      <c r="F994">
        <v>20.6</v>
      </c>
    </row>
    <row r="995" spans="1:6">
      <c r="A995" t="s">
        <v>3962</v>
      </c>
      <c r="B995">
        <v>64</v>
      </c>
      <c r="C995">
        <v>6</v>
      </c>
      <c r="D995">
        <v>6.75</v>
      </c>
      <c r="E995">
        <v>2592</v>
      </c>
      <c r="F995">
        <v>1.5</v>
      </c>
    </row>
    <row r="996" spans="1:6">
      <c r="A996" t="s">
        <v>3963</v>
      </c>
      <c r="B996">
        <v>9</v>
      </c>
      <c r="C996">
        <v>19</v>
      </c>
      <c r="D996">
        <v>59</v>
      </c>
      <c r="E996">
        <v>10089</v>
      </c>
      <c r="F996">
        <v>5.8999999999999995</v>
      </c>
    </row>
    <row r="997" spans="1:6">
      <c r="A997" t="s">
        <v>3964</v>
      </c>
      <c r="B997">
        <v>9</v>
      </c>
      <c r="C997">
        <v>19</v>
      </c>
      <c r="D997">
        <v>65</v>
      </c>
      <c r="E997">
        <v>11115</v>
      </c>
      <c r="F997">
        <v>6.5</v>
      </c>
    </row>
    <row r="998" spans="1:6">
      <c r="A998" t="s">
        <v>3965</v>
      </c>
      <c r="B998">
        <v>9</v>
      </c>
      <c r="C998">
        <v>19</v>
      </c>
      <c r="D998">
        <v>71</v>
      </c>
      <c r="E998">
        <v>12141</v>
      </c>
      <c r="F998">
        <v>7.1</v>
      </c>
    </row>
    <row r="999" spans="1:6">
      <c r="A999" t="s">
        <v>119</v>
      </c>
      <c r="B999">
        <v>12</v>
      </c>
      <c r="C999">
        <v>26</v>
      </c>
      <c r="D999">
        <v>34.5</v>
      </c>
      <c r="E999">
        <v>10764</v>
      </c>
      <c r="F999">
        <v>6.3</v>
      </c>
    </row>
    <row r="1000" spans="1:6">
      <c r="A1000" t="s">
        <v>3440</v>
      </c>
      <c r="B1000">
        <v>12</v>
      </c>
      <c r="C1000">
        <v>26</v>
      </c>
      <c r="D1000">
        <v>34.5</v>
      </c>
      <c r="E1000">
        <v>10764</v>
      </c>
      <c r="F1000">
        <v>6.3</v>
      </c>
    </row>
    <row r="1001" spans="1:6">
      <c r="A1001" t="s">
        <v>120</v>
      </c>
      <c r="B1001">
        <v>15</v>
      </c>
      <c r="C1001">
        <v>26</v>
      </c>
      <c r="D1001">
        <v>34.5</v>
      </c>
      <c r="E1001">
        <v>13455</v>
      </c>
      <c r="F1001">
        <v>7.8</v>
      </c>
    </row>
    <row r="1002" spans="1:6">
      <c r="A1002" t="s">
        <v>3441</v>
      </c>
      <c r="B1002">
        <v>15</v>
      </c>
      <c r="C1002">
        <v>26</v>
      </c>
      <c r="D1002">
        <v>34.5</v>
      </c>
      <c r="E1002">
        <v>13455</v>
      </c>
      <c r="F1002">
        <v>7.8</v>
      </c>
    </row>
    <row r="1003" spans="1:6">
      <c r="A1003" t="s">
        <v>121</v>
      </c>
      <c r="B1003">
        <v>18</v>
      </c>
      <c r="C1003">
        <v>26</v>
      </c>
      <c r="D1003">
        <v>34.5</v>
      </c>
      <c r="E1003">
        <v>16146</v>
      </c>
      <c r="F1003">
        <v>9.4</v>
      </c>
    </row>
    <row r="1004" spans="1:6">
      <c r="A1004" t="s">
        <v>3442</v>
      </c>
      <c r="B1004">
        <v>18</v>
      </c>
      <c r="C1004">
        <v>26</v>
      </c>
      <c r="D1004">
        <v>34.5</v>
      </c>
      <c r="E1004">
        <v>16146</v>
      </c>
      <c r="F1004">
        <v>9.4</v>
      </c>
    </row>
    <row r="1005" spans="1:6">
      <c r="A1005" t="s">
        <v>398</v>
      </c>
      <c r="B1005">
        <v>24</v>
      </c>
      <c r="C1005">
        <v>26</v>
      </c>
      <c r="D1005">
        <v>34.5</v>
      </c>
      <c r="E1005">
        <v>21528</v>
      </c>
      <c r="F1005">
        <v>12.5</v>
      </c>
    </row>
    <row r="1006" spans="1:6">
      <c r="A1006" t="s">
        <v>399</v>
      </c>
      <c r="B1006">
        <v>27</v>
      </c>
      <c r="C1006">
        <v>26</v>
      </c>
      <c r="D1006">
        <v>34.5</v>
      </c>
      <c r="E1006">
        <v>24219</v>
      </c>
      <c r="F1006">
        <v>14.1</v>
      </c>
    </row>
    <row r="1007" spans="1:6">
      <c r="A1007" t="s">
        <v>400</v>
      </c>
      <c r="B1007">
        <v>30</v>
      </c>
      <c r="C1007">
        <v>26</v>
      </c>
      <c r="D1007">
        <v>34.5</v>
      </c>
      <c r="E1007">
        <v>26910</v>
      </c>
      <c r="F1007">
        <v>15.6</v>
      </c>
    </row>
    <row r="1008" spans="1:6">
      <c r="A1008" t="s">
        <v>401</v>
      </c>
      <c r="B1008">
        <v>33</v>
      </c>
      <c r="C1008">
        <v>26</v>
      </c>
      <c r="D1008">
        <v>34.5</v>
      </c>
      <c r="E1008">
        <v>29601</v>
      </c>
      <c r="F1008">
        <v>17.200000000000003</v>
      </c>
    </row>
    <row r="1009" spans="1:6">
      <c r="A1009" t="s">
        <v>402</v>
      </c>
      <c r="B1009">
        <v>36</v>
      </c>
      <c r="C1009">
        <v>26</v>
      </c>
      <c r="D1009">
        <v>34.5</v>
      </c>
      <c r="E1009">
        <v>32292</v>
      </c>
      <c r="F1009">
        <v>18.700000000000003</v>
      </c>
    </row>
    <row r="1010" spans="1:6">
      <c r="A1010" t="s">
        <v>122</v>
      </c>
      <c r="B1010">
        <v>21</v>
      </c>
      <c r="C1010">
        <v>26</v>
      </c>
      <c r="D1010">
        <v>34.5</v>
      </c>
      <c r="E1010">
        <v>18837</v>
      </c>
      <c r="F1010">
        <v>11</v>
      </c>
    </row>
    <row r="1011" spans="1:6">
      <c r="A1011" t="s">
        <v>3443</v>
      </c>
      <c r="B1011">
        <v>21</v>
      </c>
      <c r="C1011">
        <v>26</v>
      </c>
      <c r="D1011">
        <v>34.5</v>
      </c>
      <c r="E1011">
        <v>18837</v>
      </c>
      <c r="F1011">
        <v>11</v>
      </c>
    </row>
    <row r="1012" spans="1:6">
      <c r="A1012" t="s">
        <v>123</v>
      </c>
      <c r="B1012">
        <v>24</v>
      </c>
      <c r="C1012">
        <v>26</v>
      </c>
      <c r="D1012">
        <v>34.5</v>
      </c>
      <c r="E1012">
        <v>21528</v>
      </c>
      <c r="F1012">
        <v>12.5</v>
      </c>
    </row>
    <row r="1013" spans="1:6">
      <c r="A1013" t="s">
        <v>3444</v>
      </c>
      <c r="B1013">
        <v>24</v>
      </c>
      <c r="C1013">
        <v>26</v>
      </c>
      <c r="D1013">
        <v>34.5</v>
      </c>
      <c r="E1013">
        <v>21528</v>
      </c>
      <c r="F1013">
        <v>12.5</v>
      </c>
    </row>
    <row r="1014" spans="1:6">
      <c r="A1014" t="s">
        <v>403</v>
      </c>
      <c r="B1014">
        <v>48</v>
      </c>
      <c r="C1014">
        <v>26</v>
      </c>
      <c r="D1014">
        <v>34.5</v>
      </c>
      <c r="E1014">
        <v>43056</v>
      </c>
      <c r="F1014">
        <v>25</v>
      </c>
    </row>
    <row r="1015" spans="1:6">
      <c r="A1015" t="s">
        <v>124</v>
      </c>
      <c r="B1015">
        <v>42</v>
      </c>
      <c r="C1015">
        <v>26</v>
      </c>
      <c r="D1015">
        <v>34.5</v>
      </c>
      <c r="E1015">
        <v>37674</v>
      </c>
      <c r="F1015">
        <v>21.900000000000002</v>
      </c>
    </row>
    <row r="1016" spans="1:6">
      <c r="A1016" t="s">
        <v>125</v>
      </c>
      <c r="B1016">
        <v>48</v>
      </c>
      <c r="C1016">
        <v>26</v>
      </c>
      <c r="D1016">
        <v>34.5</v>
      </c>
      <c r="E1016">
        <v>43056</v>
      </c>
      <c r="F1016">
        <v>25</v>
      </c>
    </row>
    <row r="1017" spans="1:6">
      <c r="A1017" t="s">
        <v>493</v>
      </c>
      <c r="B1017">
        <v>3</v>
      </c>
      <c r="C1017">
        <v>26</v>
      </c>
      <c r="D1017">
        <v>34.5</v>
      </c>
      <c r="E1017">
        <v>2691</v>
      </c>
      <c r="F1017">
        <v>1.6</v>
      </c>
    </row>
    <row r="1018" spans="1:6">
      <c r="A1018" t="s">
        <v>126</v>
      </c>
      <c r="B1018">
        <v>18</v>
      </c>
      <c r="C1018">
        <v>26</v>
      </c>
      <c r="D1018">
        <v>34.5</v>
      </c>
      <c r="E1018">
        <v>16146</v>
      </c>
      <c r="F1018">
        <v>9.4</v>
      </c>
    </row>
    <row r="1019" spans="1:6">
      <c r="A1019" t="s">
        <v>3445</v>
      </c>
      <c r="B1019">
        <v>18</v>
      </c>
      <c r="C1019">
        <v>26</v>
      </c>
      <c r="D1019">
        <v>34.5</v>
      </c>
      <c r="E1019">
        <v>16146</v>
      </c>
      <c r="F1019">
        <v>9.4</v>
      </c>
    </row>
    <row r="1020" spans="1:6">
      <c r="A1020" t="s">
        <v>127</v>
      </c>
      <c r="B1020">
        <v>21</v>
      </c>
      <c r="C1020">
        <v>26</v>
      </c>
      <c r="D1020">
        <v>34.5</v>
      </c>
      <c r="E1020">
        <v>18837</v>
      </c>
      <c r="F1020">
        <v>11</v>
      </c>
    </row>
    <row r="1021" spans="1:6">
      <c r="A1021" t="s">
        <v>3446</v>
      </c>
      <c r="B1021">
        <v>21</v>
      </c>
      <c r="C1021">
        <v>26</v>
      </c>
      <c r="D1021">
        <v>34.5</v>
      </c>
      <c r="E1021">
        <v>18837</v>
      </c>
      <c r="F1021">
        <v>11</v>
      </c>
    </row>
    <row r="1022" spans="1:6">
      <c r="A1022" t="s">
        <v>128</v>
      </c>
      <c r="B1022">
        <v>18</v>
      </c>
      <c r="C1022">
        <v>26</v>
      </c>
      <c r="D1022">
        <v>34.5</v>
      </c>
      <c r="E1022">
        <v>16146</v>
      </c>
      <c r="F1022">
        <v>9.4</v>
      </c>
    </row>
    <row r="1023" spans="1:6">
      <c r="A1023" t="s">
        <v>3447</v>
      </c>
      <c r="B1023">
        <v>18</v>
      </c>
      <c r="C1023">
        <v>26</v>
      </c>
      <c r="D1023">
        <v>34.5</v>
      </c>
      <c r="E1023">
        <v>16146</v>
      </c>
      <c r="F1023">
        <v>9.4</v>
      </c>
    </row>
    <row r="1024" spans="1:6">
      <c r="A1024" t="s">
        <v>129</v>
      </c>
      <c r="B1024">
        <v>15</v>
      </c>
      <c r="C1024">
        <v>26</v>
      </c>
      <c r="D1024">
        <v>34.5</v>
      </c>
      <c r="E1024">
        <v>13455</v>
      </c>
      <c r="F1024">
        <v>7.8</v>
      </c>
    </row>
    <row r="1025" spans="1:6">
      <c r="A1025" t="s">
        <v>130</v>
      </c>
      <c r="B1025">
        <v>21</v>
      </c>
      <c r="C1025">
        <v>26</v>
      </c>
      <c r="D1025">
        <v>34.5</v>
      </c>
      <c r="E1025">
        <v>18837</v>
      </c>
      <c r="F1025">
        <v>11</v>
      </c>
    </row>
    <row r="1026" spans="1:6">
      <c r="A1026" t="s">
        <v>720</v>
      </c>
      <c r="B1026">
        <v>0.5</v>
      </c>
      <c r="C1026">
        <v>0.5</v>
      </c>
      <c r="D1026">
        <v>96</v>
      </c>
      <c r="E1026">
        <v>24</v>
      </c>
      <c r="F1026">
        <v>0.1</v>
      </c>
    </row>
    <row r="1027" spans="1:6">
      <c r="A1027" t="s">
        <v>721</v>
      </c>
      <c r="B1027">
        <v>0.375</v>
      </c>
      <c r="C1027">
        <v>0.375</v>
      </c>
      <c r="D1027">
        <v>96</v>
      </c>
      <c r="E1027">
        <v>13.5</v>
      </c>
      <c r="F1027">
        <v>0.1</v>
      </c>
    </row>
    <row r="1028" spans="1:6">
      <c r="A1028" t="s">
        <v>722</v>
      </c>
      <c r="B1028">
        <v>0.875</v>
      </c>
      <c r="C1028">
        <v>0.875</v>
      </c>
      <c r="D1028">
        <v>96</v>
      </c>
      <c r="E1028">
        <v>73.5</v>
      </c>
      <c r="F1028">
        <v>0.1</v>
      </c>
    </row>
    <row r="1029" spans="1:6">
      <c r="A1029" t="s">
        <v>3232</v>
      </c>
      <c r="B1029">
        <v>0</v>
      </c>
      <c r="C1029">
        <v>0</v>
      </c>
      <c r="D1029">
        <v>0</v>
      </c>
      <c r="E1029">
        <v>0</v>
      </c>
      <c r="F1029">
        <v>0</v>
      </c>
    </row>
    <row r="1030" spans="1:6">
      <c r="A1030" t="s">
        <v>494</v>
      </c>
      <c r="B1030">
        <v>3</v>
      </c>
      <c r="C1030">
        <v>24</v>
      </c>
      <c r="D1030">
        <v>34.5</v>
      </c>
      <c r="E1030">
        <v>2484</v>
      </c>
      <c r="F1030">
        <v>1.5</v>
      </c>
    </row>
    <row r="1031" spans="1:6">
      <c r="A1031" t="s">
        <v>495</v>
      </c>
      <c r="B1031">
        <v>3</v>
      </c>
      <c r="C1031">
        <v>24</v>
      </c>
      <c r="D1031">
        <v>34.5</v>
      </c>
      <c r="E1031">
        <v>2484</v>
      </c>
      <c r="F1031">
        <v>1.5</v>
      </c>
    </row>
    <row r="1032" spans="1:6">
      <c r="A1032" t="s">
        <v>404</v>
      </c>
      <c r="B1032">
        <v>24</v>
      </c>
      <c r="C1032">
        <v>26</v>
      </c>
      <c r="D1032">
        <v>34.5</v>
      </c>
      <c r="E1032">
        <v>21528</v>
      </c>
      <c r="F1032">
        <v>12.5</v>
      </c>
    </row>
    <row r="1033" spans="1:6">
      <c r="A1033" t="s">
        <v>421</v>
      </c>
      <c r="B1033">
        <v>27</v>
      </c>
      <c r="C1033">
        <v>26</v>
      </c>
      <c r="D1033">
        <v>34.5</v>
      </c>
      <c r="E1033">
        <v>24219</v>
      </c>
      <c r="F1033">
        <v>14.1</v>
      </c>
    </row>
    <row r="1034" spans="1:6">
      <c r="A1034" t="s">
        <v>405</v>
      </c>
      <c r="B1034">
        <v>30</v>
      </c>
      <c r="C1034">
        <v>26</v>
      </c>
      <c r="D1034">
        <v>34.5</v>
      </c>
      <c r="E1034">
        <v>26910</v>
      </c>
      <c r="F1034">
        <v>15.6</v>
      </c>
    </row>
    <row r="1035" spans="1:6">
      <c r="A1035" t="s">
        <v>673</v>
      </c>
      <c r="B1035">
        <v>33</v>
      </c>
      <c r="C1035">
        <v>26</v>
      </c>
      <c r="D1035">
        <v>34.5</v>
      </c>
      <c r="E1035">
        <v>29601</v>
      </c>
      <c r="F1035">
        <v>17.200000000000003</v>
      </c>
    </row>
    <row r="1036" spans="1:6">
      <c r="A1036" t="s">
        <v>406</v>
      </c>
      <c r="B1036">
        <v>36</v>
      </c>
      <c r="C1036">
        <v>26</v>
      </c>
      <c r="D1036">
        <v>34.5</v>
      </c>
      <c r="E1036">
        <v>32292</v>
      </c>
      <c r="F1036">
        <v>18.700000000000003</v>
      </c>
    </row>
    <row r="1037" spans="1:6">
      <c r="A1037" t="s">
        <v>131</v>
      </c>
      <c r="B1037">
        <v>24</v>
      </c>
      <c r="C1037">
        <v>26</v>
      </c>
      <c r="D1037">
        <v>34.5</v>
      </c>
      <c r="E1037">
        <v>21528</v>
      </c>
      <c r="F1037">
        <v>12.5</v>
      </c>
    </row>
    <row r="1038" spans="1:6">
      <c r="A1038" t="s">
        <v>3448</v>
      </c>
      <c r="B1038">
        <v>24</v>
      </c>
      <c r="C1038">
        <v>26</v>
      </c>
      <c r="D1038">
        <v>34.5</v>
      </c>
      <c r="E1038">
        <v>21528</v>
      </c>
      <c r="F1038">
        <v>12.5</v>
      </c>
    </row>
    <row r="1039" spans="1:6">
      <c r="A1039" t="s">
        <v>407</v>
      </c>
      <c r="B1039">
        <v>48</v>
      </c>
      <c r="C1039">
        <v>26</v>
      </c>
      <c r="D1039">
        <v>34.5</v>
      </c>
      <c r="E1039">
        <v>43056</v>
      </c>
      <c r="F1039">
        <v>25</v>
      </c>
    </row>
    <row r="1040" spans="1:6">
      <c r="A1040" t="s">
        <v>132</v>
      </c>
      <c r="B1040">
        <v>48</v>
      </c>
      <c r="C1040">
        <v>26</v>
      </c>
      <c r="D1040">
        <v>34.5</v>
      </c>
      <c r="E1040">
        <v>43056</v>
      </c>
      <c r="F1040">
        <v>25</v>
      </c>
    </row>
    <row r="1041" spans="1:6">
      <c r="A1041" t="s">
        <v>4904</v>
      </c>
      <c r="B1041">
        <v>0.75</v>
      </c>
      <c r="C1041">
        <v>24</v>
      </c>
      <c r="D1041">
        <v>30.5</v>
      </c>
      <c r="E1041">
        <v>549</v>
      </c>
      <c r="F1041" s="94">
        <v>0.4</v>
      </c>
    </row>
    <row r="1042" spans="1:6">
      <c r="A1042" t="s">
        <v>4905</v>
      </c>
      <c r="B1042">
        <v>0.75</v>
      </c>
      <c r="C1042">
        <v>24</v>
      </c>
      <c r="D1042">
        <v>34.5</v>
      </c>
      <c r="E1042">
        <v>621</v>
      </c>
      <c r="F1042" s="94">
        <v>0.4</v>
      </c>
    </row>
    <row r="1043" spans="1:6">
      <c r="A1043" t="s">
        <v>4906</v>
      </c>
      <c r="B1043">
        <v>0.75</v>
      </c>
      <c r="C1043">
        <v>25</v>
      </c>
      <c r="D1043">
        <v>30.5</v>
      </c>
      <c r="E1043">
        <v>571.875</v>
      </c>
      <c r="F1043" s="94">
        <v>0.4</v>
      </c>
    </row>
    <row r="1044" spans="1:6">
      <c r="A1044" t="s">
        <v>4907</v>
      </c>
      <c r="B1044">
        <v>0.75</v>
      </c>
      <c r="C1044">
        <v>25</v>
      </c>
      <c r="D1044">
        <v>34.5</v>
      </c>
      <c r="E1044">
        <v>646.875</v>
      </c>
      <c r="F1044" s="94">
        <v>0.4</v>
      </c>
    </row>
    <row r="1045" spans="1:6">
      <c r="A1045" t="s">
        <v>4908</v>
      </c>
      <c r="B1045">
        <v>3</v>
      </c>
      <c r="C1045">
        <v>25</v>
      </c>
      <c r="D1045">
        <v>34.5</v>
      </c>
      <c r="E1045">
        <v>2587.5</v>
      </c>
      <c r="F1045" s="94">
        <v>1.5</v>
      </c>
    </row>
    <row r="1046" spans="1:6">
      <c r="A1046" t="s">
        <v>4909</v>
      </c>
      <c r="B1046">
        <v>3</v>
      </c>
      <c r="C1046">
        <v>36</v>
      </c>
      <c r="D1046">
        <v>34.5</v>
      </c>
      <c r="E1046">
        <v>3726</v>
      </c>
      <c r="F1046" s="94">
        <v>2.2000000000000002</v>
      </c>
    </row>
    <row r="1047" spans="1:6">
      <c r="A1047" t="s">
        <v>5244</v>
      </c>
      <c r="B1047">
        <v>0</v>
      </c>
      <c r="C1047">
        <v>0</v>
      </c>
      <c r="D1047">
        <v>0</v>
      </c>
      <c r="E1047">
        <v>0</v>
      </c>
      <c r="F1047">
        <v>0</v>
      </c>
    </row>
    <row r="1048" spans="1:6">
      <c r="A1048" t="s">
        <v>5245</v>
      </c>
      <c r="B1048">
        <v>0</v>
      </c>
      <c r="C1048">
        <v>0</v>
      </c>
      <c r="D1048">
        <v>0</v>
      </c>
      <c r="E1048">
        <v>0</v>
      </c>
      <c r="F1048">
        <v>0</v>
      </c>
    </row>
    <row r="1049" spans="1:6">
      <c r="A1049" t="s">
        <v>5246</v>
      </c>
      <c r="B1049">
        <v>0</v>
      </c>
      <c r="C1049">
        <v>0</v>
      </c>
      <c r="D1049">
        <v>0</v>
      </c>
      <c r="E1049">
        <v>0</v>
      </c>
      <c r="F1049">
        <v>0</v>
      </c>
    </row>
    <row r="1050" spans="1:6">
      <c r="A1050" t="s">
        <v>4921</v>
      </c>
      <c r="B1050">
        <v>0</v>
      </c>
      <c r="C1050">
        <v>0</v>
      </c>
      <c r="D1050">
        <v>0</v>
      </c>
      <c r="E1050">
        <v>0</v>
      </c>
      <c r="F1050">
        <v>0</v>
      </c>
    </row>
    <row r="1051" spans="1:6">
      <c r="A1051" t="s">
        <v>4946</v>
      </c>
      <c r="B1051">
        <v>0</v>
      </c>
      <c r="C1051">
        <v>0</v>
      </c>
      <c r="D1051">
        <v>0</v>
      </c>
      <c r="E1051">
        <v>0</v>
      </c>
      <c r="F1051">
        <v>0</v>
      </c>
    </row>
    <row r="1052" spans="1:6">
      <c r="A1052" t="s">
        <v>4925</v>
      </c>
      <c r="B1052">
        <v>0</v>
      </c>
      <c r="C1052">
        <v>0</v>
      </c>
      <c r="D1052">
        <v>0</v>
      </c>
      <c r="E1052">
        <v>0</v>
      </c>
      <c r="F1052">
        <v>0</v>
      </c>
    </row>
    <row r="1053" spans="1:6">
      <c r="A1053" t="s">
        <v>4926</v>
      </c>
      <c r="B1053">
        <v>0</v>
      </c>
      <c r="C1053">
        <v>0</v>
      </c>
      <c r="D1053">
        <v>0</v>
      </c>
      <c r="E1053">
        <v>0</v>
      </c>
      <c r="F1053">
        <v>0</v>
      </c>
    </row>
    <row r="1054" spans="1:6">
      <c r="A1054" t="s">
        <v>4927</v>
      </c>
      <c r="B1054">
        <v>0</v>
      </c>
      <c r="C1054">
        <v>0</v>
      </c>
      <c r="D1054">
        <v>0</v>
      </c>
      <c r="E1054">
        <v>0</v>
      </c>
      <c r="F1054">
        <v>0</v>
      </c>
    </row>
    <row r="1055" spans="1:6">
      <c r="A1055" t="s">
        <v>4928</v>
      </c>
      <c r="B1055">
        <v>0</v>
      </c>
      <c r="C1055">
        <v>0</v>
      </c>
      <c r="D1055">
        <v>0</v>
      </c>
      <c r="E1055">
        <v>0</v>
      </c>
      <c r="F1055">
        <v>0</v>
      </c>
    </row>
    <row r="1056" spans="1:6">
      <c r="A1056" t="s">
        <v>496</v>
      </c>
      <c r="B1056">
        <v>27</v>
      </c>
      <c r="C1056">
        <v>1.75</v>
      </c>
      <c r="D1056">
        <v>4</v>
      </c>
      <c r="E1056">
        <v>189</v>
      </c>
      <c r="F1056">
        <v>0.2</v>
      </c>
    </row>
    <row r="1057" spans="1:6">
      <c r="A1057" t="s">
        <v>497</v>
      </c>
      <c r="B1057">
        <v>30</v>
      </c>
      <c r="C1057">
        <v>1.75</v>
      </c>
      <c r="D1057">
        <v>4</v>
      </c>
      <c r="E1057">
        <v>210</v>
      </c>
      <c r="F1057">
        <v>0.2</v>
      </c>
    </row>
    <row r="1058" spans="1:6">
      <c r="A1058" t="s">
        <v>498</v>
      </c>
      <c r="B1058">
        <v>51</v>
      </c>
      <c r="C1058">
        <v>1.75</v>
      </c>
      <c r="D1058">
        <v>4</v>
      </c>
      <c r="E1058">
        <v>357</v>
      </c>
      <c r="F1058">
        <v>0.30000000000000004</v>
      </c>
    </row>
    <row r="1059" spans="1:6">
      <c r="A1059" t="s">
        <v>133</v>
      </c>
      <c r="B1059">
        <v>15</v>
      </c>
      <c r="C1059">
        <v>22</v>
      </c>
      <c r="D1059">
        <v>81</v>
      </c>
      <c r="E1059">
        <v>26730</v>
      </c>
      <c r="F1059">
        <v>15.5</v>
      </c>
    </row>
    <row r="1060" spans="1:6">
      <c r="A1060" t="s">
        <v>3235</v>
      </c>
      <c r="B1060">
        <v>15</v>
      </c>
      <c r="C1060">
        <v>22</v>
      </c>
      <c r="D1060">
        <v>81</v>
      </c>
      <c r="E1060">
        <v>26730</v>
      </c>
      <c r="F1060">
        <v>15.5</v>
      </c>
    </row>
    <row r="1061" spans="1:6">
      <c r="A1061" t="s">
        <v>1110</v>
      </c>
      <c r="B1061">
        <v>26</v>
      </c>
      <c r="C1061">
        <v>12</v>
      </c>
      <c r="D1061">
        <v>25</v>
      </c>
      <c r="E1061">
        <v>7800</v>
      </c>
      <c r="F1061">
        <v>4.5999999999999996</v>
      </c>
    </row>
    <row r="1062" spans="1:6">
      <c r="A1062" t="s">
        <v>3966</v>
      </c>
      <c r="B1062">
        <v>42</v>
      </c>
      <c r="C1062">
        <v>12</v>
      </c>
      <c r="D1062">
        <v>17</v>
      </c>
      <c r="E1062">
        <v>8568</v>
      </c>
      <c r="F1062">
        <v>5</v>
      </c>
    </row>
    <row r="1063" spans="1:6">
      <c r="A1063" t="s">
        <v>1111</v>
      </c>
      <c r="B1063">
        <v>42</v>
      </c>
      <c r="C1063">
        <v>18</v>
      </c>
      <c r="D1063">
        <v>35</v>
      </c>
      <c r="E1063">
        <v>26460</v>
      </c>
      <c r="F1063">
        <v>15.4</v>
      </c>
    </row>
    <row r="1064" spans="1:6">
      <c r="A1064" t="s">
        <v>1112</v>
      </c>
      <c r="B1064">
        <v>48</v>
      </c>
      <c r="C1064">
        <v>12</v>
      </c>
      <c r="D1064">
        <v>17</v>
      </c>
      <c r="E1064">
        <v>9792</v>
      </c>
      <c r="F1064">
        <v>5.6999999999999993</v>
      </c>
    </row>
    <row r="1065" spans="1:6">
      <c r="A1065" t="s">
        <v>1113</v>
      </c>
      <c r="B1065">
        <v>51</v>
      </c>
      <c r="C1065">
        <v>18</v>
      </c>
      <c r="D1065">
        <v>35</v>
      </c>
      <c r="E1065">
        <v>32130</v>
      </c>
      <c r="F1065">
        <v>18.600000000000001</v>
      </c>
    </row>
    <row r="1066" spans="1:6">
      <c r="A1066" t="s">
        <v>499</v>
      </c>
      <c r="B1066">
        <v>1.5</v>
      </c>
      <c r="C1066">
        <v>24</v>
      </c>
      <c r="D1066">
        <v>39</v>
      </c>
      <c r="E1066">
        <v>1404</v>
      </c>
      <c r="F1066">
        <v>0.9</v>
      </c>
    </row>
    <row r="1067" spans="1:6">
      <c r="A1067" t="s">
        <v>1169</v>
      </c>
      <c r="B1067">
        <v>1.5</v>
      </c>
      <c r="C1067">
        <v>24</v>
      </c>
      <c r="D1067">
        <v>41</v>
      </c>
      <c r="E1067">
        <v>1476</v>
      </c>
      <c r="F1067">
        <v>0.9</v>
      </c>
    </row>
    <row r="1068" spans="1:6">
      <c r="A1068" t="s">
        <v>135</v>
      </c>
      <c r="B1068">
        <v>15</v>
      </c>
      <c r="C1068">
        <v>22</v>
      </c>
      <c r="D1068">
        <v>81</v>
      </c>
      <c r="E1068">
        <v>26730</v>
      </c>
      <c r="F1068">
        <v>15.5</v>
      </c>
    </row>
    <row r="1069" spans="1:6">
      <c r="A1069" t="s">
        <v>3236</v>
      </c>
      <c r="B1069">
        <v>15</v>
      </c>
      <c r="C1069">
        <v>22</v>
      </c>
      <c r="D1069">
        <v>81</v>
      </c>
      <c r="E1069">
        <v>26730</v>
      </c>
      <c r="F1069">
        <v>15.5</v>
      </c>
    </row>
    <row r="1070" spans="1:6">
      <c r="A1070" t="s">
        <v>137</v>
      </c>
      <c r="B1070">
        <v>18</v>
      </c>
      <c r="C1070">
        <v>22</v>
      </c>
      <c r="D1070">
        <v>81</v>
      </c>
      <c r="E1070">
        <v>32076</v>
      </c>
      <c r="F1070">
        <v>18.600000000000001</v>
      </c>
    </row>
    <row r="1071" spans="1:6">
      <c r="A1071" t="s">
        <v>3237</v>
      </c>
      <c r="B1071">
        <v>18</v>
      </c>
      <c r="C1071">
        <v>22</v>
      </c>
      <c r="D1071">
        <v>81</v>
      </c>
      <c r="E1071">
        <v>32076</v>
      </c>
      <c r="F1071">
        <v>18.600000000000001</v>
      </c>
    </row>
    <row r="1072" spans="1:6">
      <c r="A1072" t="s">
        <v>139</v>
      </c>
      <c r="B1072">
        <v>18</v>
      </c>
      <c r="C1072">
        <v>22</v>
      </c>
      <c r="D1072">
        <v>81</v>
      </c>
      <c r="E1072">
        <v>32076</v>
      </c>
      <c r="F1072">
        <v>18.600000000000001</v>
      </c>
    </row>
    <row r="1073" spans="1:6">
      <c r="A1073" t="s">
        <v>3238</v>
      </c>
      <c r="B1073">
        <v>18</v>
      </c>
      <c r="C1073">
        <v>22</v>
      </c>
      <c r="D1073">
        <v>81</v>
      </c>
      <c r="E1073">
        <v>32076</v>
      </c>
      <c r="F1073">
        <v>18.600000000000001</v>
      </c>
    </row>
    <row r="1074" spans="1:6">
      <c r="A1074" t="s">
        <v>2404</v>
      </c>
      <c r="B1074">
        <v>6</v>
      </c>
      <c r="C1074">
        <v>3</v>
      </c>
      <c r="D1074">
        <v>34.5</v>
      </c>
      <c r="E1074">
        <v>621</v>
      </c>
      <c r="F1074">
        <v>0.4</v>
      </c>
    </row>
    <row r="1075" spans="1:6">
      <c r="A1075" t="s">
        <v>2405</v>
      </c>
      <c r="B1075">
        <v>3</v>
      </c>
      <c r="C1075">
        <v>3</v>
      </c>
      <c r="D1075">
        <v>34.5</v>
      </c>
      <c r="E1075">
        <v>310.5</v>
      </c>
      <c r="F1075">
        <v>0.2</v>
      </c>
    </row>
    <row r="1076" spans="1:6">
      <c r="A1076" t="s">
        <v>2406</v>
      </c>
      <c r="B1076">
        <v>6</v>
      </c>
      <c r="C1076">
        <v>6</v>
      </c>
      <c r="D1076">
        <v>34.5</v>
      </c>
      <c r="E1076">
        <v>1242</v>
      </c>
      <c r="F1076">
        <v>0.79999999999999993</v>
      </c>
    </row>
    <row r="1077" spans="1:6">
      <c r="A1077" t="s">
        <v>727</v>
      </c>
      <c r="B1077">
        <v>3.5</v>
      </c>
      <c r="C1077">
        <v>3.5</v>
      </c>
      <c r="D1077">
        <v>34.5</v>
      </c>
      <c r="E1077">
        <v>422.625</v>
      </c>
      <c r="F1077">
        <v>0.30000000000000004</v>
      </c>
    </row>
    <row r="1078" spans="1:6">
      <c r="A1078" t="s">
        <v>1742</v>
      </c>
      <c r="B1078">
        <v>3.5</v>
      </c>
      <c r="C1078">
        <v>3.5</v>
      </c>
      <c r="D1078">
        <v>34.5</v>
      </c>
      <c r="E1078">
        <v>422.625</v>
      </c>
      <c r="F1078">
        <v>0.30000000000000004</v>
      </c>
    </row>
    <row r="1079" spans="1:6">
      <c r="A1079" t="s">
        <v>2183</v>
      </c>
      <c r="B1079">
        <v>6</v>
      </c>
      <c r="C1079">
        <v>6</v>
      </c>
      <c r="D1079">
        <v>34.5</v>
      </c>
      <c r="E1079">
        <v>1242</v>
      </c>
      <c r="F1079">
        <v>0.79999999999999993</v>
      </c>
    </row>
    <row r="1080" spans="1:6">
      <c r="A1080" s="82" t="s">
        <v>4336</v>
      </c>
      <c r="B1080">
        <v>3.5</v>
      </c>
      <c r="C1080">
        <v>3.5</v>
      </c>
      <c r="D1080">
        <v>34.5</v>
      </c>
      <c r="E1080">
        <v>422.625</v>
      </c>
      <c r="F1080" s="94">
        <v>0.30000000000000004</v>
      </c>
    </row>
    <row r="1081" spans="1:6">
      <c r="A1081" s="82" t="s">
        <v>4889</v>
      </c>
      <c r="B1081">
        <v>3.5</v>
      </c>
      <c r="C1081">
        <v>3.5</v>
      </c>
      <c r="D1081">
        <v>35.5</v>
      </c>
      <c r="E1081">
        <v>434.875</v>
      </c>
      <c r="F1081" s="94">
        <v>0.30000000000000004</v>
      </c>
    </row>
    <row r="1082" spans="1:6">
      <c r="A1082" t="s">
        <v>500</v>
      </c>
      <c r="B1082">
        <v>1.5</v>
      </c>
      <c r="C1082">
        <v>30</v>
      </c>
      <c r="D1082">
        <v>39</v>
      </c>
      <c r="E1082">
        <v>1755</v>
      </c>
      <c r="F1082">
        <v>1.1000000000000001</v>
      </c>
    </row>
    <row r="1083" spans="1:6">
      <c r="A1083" t="s">
        <v>3239</v>
      </c>
      <c r="B1083">
        <v>1.5</v>
      </c>
      <c r="C1083">
        <v>30</v>
      </c>
      <c r="D1083">
        <v>39</v>
      </c>
      <c r="E1083">
        <v>1755</v>
      </c>
      <c r="F1083">
        <v>1.1000000000000001</v>
      </c>
    </row>
    <row r="1084" spans="1:6">
      <c r="A1084" t="s">
        <v>1170</v>
      </c>
      <c r="B1084">
        <v>1.5</v>
      </c>
      <c r="C1084">
        <v>30</v>
      </c>
      <c r="D1084">
        <v>41</v>
      </c>
      <c r="E1084">
        <v>1845</v>
      </c>
      <c r="F1084">
        <v>1.1000000000000001</v>
      </c>
    </row>
    <row r="1085" spans="1:6">
      <c r="A1085" t="s">
        <v>3240</v>
      </c>
      <c r="B1085">
        <v>1.5</v>
      </c>
      <c r="C1085">
        <v>30</v>
      </c>
      <c r="D1085">
        <v>41</v>
      </c>
      <c r="E1085">
        <v>1845</v>
      </c>
      <c r="F1085">
        <v>1.1000000000000001</v>
      </c>
    </row>
    <row r="1086" spans="1:6">
      <c r="A1086" t="s">
        <v>501</v>
      </c>
      <c r="B1086">
        <v>3</v>
      </c>
      <c r="C1086">
        <v>33</v>
      </c>
      <c r="D1086">
        <v>39</v>
      </c>
      <c r="E1086">
        <v>3861</v>
      </c>
      <c r="F1086">
        <v>2.3000000000000003</v>
      </c>
    </row>
    <row r="1087" spans="1:6">
      <c r="A1087" t="s">
        <v>3241</v>
      </c>
      <c r="B1087">
        <v>3</v>
      </c>
      <c r="C1087">
        <v>33</v>
      </c>
      <c r="D1087">
        <v>39</v>
      </c>
      <c r="E1087">
        <v>3861</v>
      </c>
      <c r="F1087">
        <v>2.3000000000000003</v>
      </c>
    </row>
    <row r="1088" spans="1:6">
      <c r="A1088" t="s">
        <v>1171</v>
      </c>
      <c r="B1088">
        <v>3</v>
      </c>
      <c r="C1088">
        <v>33</v>
      </c>
      <c r="D1088">
        <v>41</v>
      </c>
      <c r="E1088">
        <v>4059</v>
      </c>
      <c r="F1088">
        <v>2.4</v>
      </c>
    </row>
    <row r="1089" spans="1:6">
      <c r="A1089" t="s">
        <v>3242</v>
      </c>
      <c r="B1089">
        <v>3</v>
      </c>
      <c r="C1089">
        <v>33</v>
      </c>
      <c r="D1089">
        <v>41</v>
      </c>
      <c r="E1089">
        <v>4059</v>
      </c>
      <c r="F1089">
        <v>2.4</v>
      </c>
    </row>
    <row r="1090" spans="1:6">
      <c r="A1090" t="s">
        <v>502</v>
      </c>
      <c r="B1090">
        <v>3</v>
      </c>
      <c r="C1090">
        <v>33</v>
      </c>
      <c r="D1090">
        <v>94</v>
      </c>
      <c r="E1090">
        <v>9306</v>
      </c>
      <c r="F1090">
        <v>5.3999999999999995</v>
      </c>
    </row>
    <row r="1091" spans="1:6">
      <c r="A1091" t="s">
        <v>3243</v>
      </c>
      <c r="B1091">
        <v>3</v>
      </c>
      <c r="C1091">
        <v>33</v>
      </c>
      <c r="D1091">
        <v>94</v>
      </c>
      <c r="E1091">
        <v>9306</v>
      </c>
      <c r="F1091">
        <v>5.3999999999999995</v>
      </c>
    </row>
    <row r="1092" spans="1:6">
      <c r="A1092" t="s">
        <v>141</v>
      </c>
      <c r="B1092">
        <v>36</v>
      </c>
      <c r="C1092">
        <v>22</v>
      </c>
      <c r="D1092">
        <v>96</v>
      </c>
      <c r="E1092">
        <v>76032</v>
      </c>
      <c r="F1092">
        <v>44</v>
      </c>
    </row>
    <row r="1093" spans="1:6">
      <c r="A1093" t="s">
        <v>4929</v>
      </c>
      <c r="B1093">
        <v>0</v>
      </c>
      <c r="C1093">
        <v>0</v>
      </c>
      <c r="D1093">
        <v>0</v>
      </c>
      <c r="E1093">
        <v>0</v>
      </c>
      <c r="F1093">
        <v>0</v>
      </c>
    </row>
    <row r="1094" spans="1:6">
      <c r="A1094" t="s">
        <v>5070</v>
      </c>
      <c r="B1094">
        <v>36</v>
      </c>
      <c r="C1094">
        <v>22</v>
      </c>
      <c r="D1094">
        <v>24</v>
      </c>
      <c r="E1094">
        <v>19008</v>
      </c>
      <c r="F1094" s="94">
        <v>11</v>
      </c>
    </row>
    <row r="1095" spans="1:6">
      <c r="A1095" t="s">
        <v>5071</v>
      </c>
      <c r="B1095">
        <v>36</v>
      </c>
      <c r="C1095">
        <v>22</v>
      </c>
      <c r="D1095">
        <v>30</v>
      </c>
      <c r="E1095">
        <v>23760</v>
      </c>
      <c r="F1095" s="94">
        <v>13.799999999999999</v>
      </c>
    </row>
    <row r="1096" spans="1:6">
      <c r="A1096" t="s">
        <v>503</v>
      </c>
      <c r="B1096">
        <v>21</v>
      </c>
      <c r="C1096">
        <v>18</v>
      </c>
      <c r="D1096">
        <v>25</v>
      </c>
      <c r="E1096">
        <v>9450</v>
      </c>
      <c r="F1096">
        <v>5.5</v>
      </c>
    </row>
    <row r="1097" spans="1:6">
      <c r="A1097" t="s">
        <v>1413</v>
      </c>
      <c r="B1097">
        <v>30</v>
      </c>
      <c r="C1097">
        <v>30</v>
      </c>
      <c r="D1097">
        <v>15</v>
      </c>
      <c r="E1097">
        <v>13500</v>
      </c>
      <c r="F1097">
        <v>7.8999999999999995</v>
      </c>
    </row>
    <row r="1098" spans="1:6">
      <c r="A1098" t="s">
        <v>504</v>
      </c>
      <c r="B1098">
        <v>30</v>
      </c>
      <c r="C1098">
        <v>30</v>
      </c>
      <c r="D1098">
        <v>21</v>
      </c>
      <c r="E1098">
        <v>18900</v>
      </c>
      <c r="F1098">
        <v>11</v>
      </c>
    </row>
    <row r="1099" spans="1:6">
      <c r="A1099" t="s">
        <v>1414</v>
      </c>
      <c r="B1099">
        <v>33</v>
      </c>
      <c r="C1099">
        <v>30</v>
      </c>
      <c r="D1099">
        <v>15</v>
      </c>
      <c r="E1099">
        <v>14850</v>
      </c>
      <c r="F1099">
        <v>8.6</v>
      </c>
    </row>
    <row r="1100" spans="1:6">
      <c r="A1100" t="s">
        <v>505</v>
      </c>
      <c r="B1100">
        <v>33</v>
      </c>
      <c r="C1100">
        <v>30</v>
      </c>
      <c r="D1100">
        <v>21</v>
      </c>
      <c r="E1100">
        <v>20790</v>
      </c>
      <c r="F1100">
        <v>12.1</v>
      </c>
    </row>
    <row r="1101" spans="1:6">
      <c r="A1101" t="s">
        <v>1197</v>
      </c>
      <c r="B1101">
        <v>18</v>
      </c>
      <c r="C1101">
        <v>12</v>
      </c>
      <c r="D1101">
        <v>24</v>
      </c>
      <c r="E1101">
        <v>5184</v>
      </c>
      <c r="F1101">
        <v>3</v>
      </c>
    </row>
    <row r="1102" spans="1:6">
      <c r="A1102" t="s">
        <v>1198</v>
      </c>
      <c r="B1102">
        <v>18</v>
      </c>
      <c r="C1102">
        <v>12</v>
      </c>
      <c r="D1102">
        <v>36</v>
      </c>
      <c r="E1102">
        <v>7776</v>
      </c>
      <c r="F1102">
        <v>4.5</v>
      </c>
    </row>
    <row r="1103" spans="1:6">
      <c r="A1103" t="s">
        <v>1199</v>
      </c>
      <c r="B1103">
        <v>21</v>
      </c>
      <c r="C1103">
        <v>12</v>
      </c>
      <c r="D1103">
        <v>24</v>
      </c>
      <c r="E1103">
        <v>6048</v>
      </c>
      <c r="F1103">
        <v>3.5</v>
      </c>
    </row>
    <row r="1104" spans="1:6">
      <c r="A1104" t="s">
        <v>1200</v>
      </c>
      <c r="B1104">
        <v>24</v>
      </c>
      <c r="C1104">
        <v>12</v>
      </c>
      <c r="D1104">
        <v>24</v>
      </c>
      <c r="E1104">
        <v>6912</v>
      </c>
      <c r="F1104">
        <v>4</v>
      </c>
    </row>
    <row r="1105" spans="1:6">
      <c r="A1105" t="s">
        <v>2075</v>
      </c>
      <c r="B1105">
        <v>30</v>
      </c>
      <c r="C1105">
        <v>12</v>
      </c>
      <c r="D1105">
        <v>18</v>
      </c>
      <c r="E1105">
        <v>6480</v>
      </c>
      <c r="F1105">
        <v>3.8000000000000003</v>
      </c>
    </row>
    <row r="1106" spans="1:6">
      <c r="A1106" t="s">
        <v>2082</v>
      </c>
      <c r="B1106">
        <v>30</v>
      </c>
      <c r="C1106">
        <v>12</v>
      </c>
      <c r="D1106">
        <v>24</v>
      </c>
      <c r="E1106">
        <v>8640</v>
      </c>
      <c r="F1106">
        <v>5</v>
      </c>
    </row>
    <row r="1107" spans="1:6">
      <c r="A1107" t="s">
        <v>2076</v>
      </c>
      <c r="B1107">
        <v>36</v>
      </c>
      <c r="C1107">
        <v>12</v>
      </c>
      <c r="D1107">
        <v>18</v>
      </c>
      <c r="E1107">
        <v>7776</v>
      </c>
      <c r="F1107">
        <v>4.5</v>
      </c>
    </row>
    <row r="1108" spans="1:6">
      <c r="A1108" t="s">
        <v>2077</v>
      </c>
      <c r="B1108">
        <v>36</v>
      </c>
      <c r="C1108">
        <v>24</v>
      </c>
      <c r="D1108">
        <v>18</v>
      </c>
      <c r="E1108">
        <v>15552</v>
      </c>
      <c r="F1108">
        <v>9</v>
      </c>
    </row>
    <row r="1109" spans="1:6">
      <c r="A1109" t="s">
        <v>2079</v>
      </c>
      <c r="B1109">
        <v>36</v>
      </c>
      <c r="C1109">
        <v>12</v>
      </c>
      <c r="D1109">
        <v>21</v>
      </c>
      <c r="E1109">
        <v>9072</v>
      </c>
      <c r="F1109">
        <v>5.3</v>
      </c>
    </row>
    <row r="1110" spans="1:6">
      <c r="A1110" t="s">
        <v>2083</v>
      </c>
      <c r="B1110">
        <v>36</v>
      </c>
      <c r="C1110">
        <v>24</v>
      </c>
      <c r="D1110">
        <v>21</v>
      </c>
      <c r="E1110">
        <v>18144</v>
      </c>
      <c r="F1110">
        <v>10.5</v>
      </c>
    </row>
    <row r="1111" spans="1:6">
      <c r="A1111" t="s">
        <v>1201</v>
      </c>
      <c r="B1111">
        <v>36</v>
      </c>
      <c r="C1111">
        <v>12</v>
      </c>
      <c r="D1111">
        <v>24</v>
      </c>
      <c r="E1111">
        <v>10368</v>
      </c>
      <c r="F1111">
        <v>6</v>
      </c>
    </row>
    <row r="1112" spans="1:6">
      <c r="A1112" t="s">
        <v>2084</v>
      </c>
      <c r="B1112">
        <v>36</v>
      </c>
      <c r="C1112">
        <v>24</v>
      </c>
      <c r="D1112">
        <v>24</v>
      </c>
      <c r="E1112">
        <v>20736</v>
      </c>
      <c r="F1112">
        <v>12</v>
      </c>
    </row>
    <row r="1113" spans="1:6">
      <c r="A1113" t="s">
        <v>2078</v>
      </c>
      <c r="B1113">
        <v>39</v>
      </c>
      <c r="C1113">
        <v>12</v>
      </c>
      <c r="D1113">
        <v>18</v>
      </c>
      <c r="E1113">
        <v>8424</v>
      </c>
      <c r="F1113">
        <v>4.8999999999999995</v>
      </c>
    </row>
    <row r="1114" spans="1:6">
      <c r="A1114" t="s">
        <v>1203</v>
      </c>
      <c r="B1114">
        <v>39</v>
      </c>
      <c r="C1114">
        <v>24</v>
      </c>
      <c r="D1114">
        <v>18</v>
      </c>
      <c r="E1114">
        <v>16848</v>
      </c>
      <c r="F1114">
        <v>9.7999999999999989</v>
      </c>
    </row>
    <row r="1115" spans="1:6">
      <c r="A1115" t="s">
        <v>2080</v>
      </c>
      <c r="B1115">
        <v>39</v>
      </c>
      <c r="C1115">
        <v>12</v>
      </c>
      <c r="D1115">
        <v>21</v>
      </c>
      <c r="E1115">
        <v>9828</v>
      </c>
      <c r="F1115">
        <v>5.6999999999999993</v>
      </c>
    </row>
    <row r="1116" spans="1:6">
      <c r="A1116" t="s">
        <v>2081</v>
      </c>
      <c r="B1116">
        <v>39</v>
      </c>
      <c r="C1116">
        <v>24</v>
      </c>
      <c r="D1116">
        <v>21</v>
      </c>
      <c r="E1116">
        <v>19656</v>
      </c>
      <c r="F1116">
        <v>11.4</v>
      </c>
    </row>
    <row r="1117" spans="1:6">
      <c r="A1117" t="s">
        <v>2085</v>
      </c>
      <c r="B1117">
        <v>39</v>
      </c>
      <c r="C1117">
        <v>12</v>
      </c>
      <c r="D1117">
        <v>24</v>
      </c>
      <c r="E1117">
        <v>11232</v>
      </c>
      <c r="F1117">
        <v>6.5</v>
      </c>
    </row>
    <row r="1118" spans="1:6">
      <c r="A1118" t="s">
        <v>2086</v>
      </c>
      <c r="B1118">
        <v>39</v>
      </c>
      <c r="C1118">
        <v>24</v>
      </c>
      <c r="D1118">
        <v>24</v>
      </c>
      <c r="E1118">
        <v>22464</v>
      </c>
      <c r="F1118">
        <v>13</v>
      </c>
    </row>
    <row r="1119" spans="1:6">
      <c r="A1119" t="s">
        <v>1202</v>
      </c>
      <c r="B1119">
        <v>42</v>
      </c>
      <c r="C1119">
        <v>12</v>
      </c>
      <c r="D1119">
        <v>24</v>
      </c>
      <c r="E1119">
        <v>12096</v>
      </c>
      <c r="F1119">
        <v>7</v>
      </c>
    </row>
    <row r="1120" spans="1:6">
      <c r="A1120" t="s">
        <v>506</v>
      </c>
      <c r="B1120">
        <v>30</v>
      </c>
      <c r="C1120">
        <v>20</v>
      </c>
      <c r="D1120">
        <v>95</v>
      </c>
      <c r="E1120">
        <v>57000</v>
      </c>
      <c r="F1120">
        <v>33</v>
      </c>
    </row>
    <row r="1121" spans="1:6">
      <c r="A1121" t="s">
        <v>4462</v>
      </c>
      <c r="B1121">
        <v>0</v>
      </c>
      <c r="C1121">
        <v>0</v>
      </c>
      <c r="D1121">
        <v>0</v>
      </c>
      <c r="E1121">
        <v>0</v>
      </c>
      <c r="F1121">
        <v>0</v>
      </c>
    </row>
    <row r="1122" spans="1:6">
      <c r="A1122" t="s">
        <v>1348</v>
      </c>
      <c r="B1122">
        <v>0</v>
      </c>
      <c r="C1122">
        <v>0</v>
      </c>
      <c r="D1122">
        <v>0</v>
      </c>
      <c r="E1122">
        <v>0</v>
      </c>
      <c r="F1122">
        <v>0</v>
      </c>
    </row>
    <row r="1123" spans="1:6">
      <c r="A1123" t="s">
        <v>1349</v>
      </c>
      <c r="B1123">
        <v>0</v>
      </c>
      <c r="C1123">
        <v>0</v>
      </c>
      <c r="D1123">
        <v>0</v>
      </c>
      <c r="E1123">
        <v>0</v>
      </c>
      <c r="F1123">
        <v>0</v>
      </c>
    </row>
    <row r="1124" spans="1:6">
      <c r="A1124" t="s">
        <v>1025</v>
      </c>
      <c r="B1124">
        <v>15</v>
      </c>
      <c r="C1124">
        <v>5</v>
      </c>
      <c r="D1124">
        <v>30</v>
      </c>
      <c r="E1124">
        <v>2250</v>
      </c>
      <c r="F1124">
        <v>1.4000000000000001</v>
      </c>
    </row>
    <row r="1125" spans="1:6">
      <c r="A1125" t="s">
        <v>3449</v>
      </c>
      <c r="B1125">
        <v>15</v>
      </c>
      <c r="C1125">
        <v>5</v>
      </c>
      <c r="D1125">
        <v>30</v>
      </c>
      <c r="E1125">
        <v>2250</v>
      </c>
      <c r="F1125">
        <v>1.4000000000000001</v>
      </c>
    </row>
    <row r="1126" spans="1:6">
      <c r="A1126" t="s">
        <v>3967</v>
      </c>
      <c r="B1126">
        <v>18</v>
      </c>
      <c r="C1126">
        <v>5</v>
      </c>
      <c r="D1126">
        <v>25</v>
      </c>
      <c r="E1126">
        <v>2250</v>
      </c>
      <c r="F1126">
        <v>1.4000000000000001</v>
      </c>
    </row>
    <row r="1127" spans="1:6">
      <c r="A1127" t="s">
        <v>3968</v>
      </c>
      <c r="B1127">
        <v>18</v>
      </c>
      <c r="C1127">
        <v>5</v>
      </c>
      <c r="D1127">
        <v>25</v>
      </c>
      <c r="E1127">
        <v>2250</v>
      </c>
      <c r="F1127">
        <v>1.4000000000000001</v>
      </c>
    </row>
    <row r="1128" spans="1:6">
      <c r="A1128" t="s">
        <v>3969</v>
      </c>
      <c r="B1128">
        <v>18</v>
      </c>
      <c r="C1128">
        <v>5</v>
      </c>
      <c r="D1128">
        <v>30</v>
      </c>
      <c r="E1128">
        <v>2700</v>
      </c>
      <c r="F1128">
        <v>1.6</v>
      </c>
    </row>
    <row r="1129" spans="1:6">
      <c r="A1129" t="s">
        <v>3970</v>
      </c>
      <c r="B1129">
        <v>18</v>
      </c>
      <c r="C1129">
        <v>5</v>
      </c>
      <c r="D1129">
        <v>30</v>
      </c>
      <c r="E1129">
        <v>2700</v>
      </c>
      <c r="F1129">
        <v>1.6</v>
      </c>
    </row>
    <row r="1130" spans="1:6">
      <c r="A1130" t="s">
        <v>1026</v>
      </c>
      <c r="B1130">
        <v>18</v>
      </c>
      <c r="C1130">
        <v>5</v>
      </c>
      <c r="D1130">
        <v>30</v>
      </c>
      <c r="E1130">
        <v>2700</v>
      </c>
      <c r="F1130">
        <v>1.6</v>
      </c>
    </row>
    <row r="1131" spans="1:6">
      <c r="A1131" t="s">
        <v>3450</v>
      </c>
      <c r="B1131">
        <v>18</v>
      </c>
      <c r="C1131">
        <v>5</v>
      </c>
      <c r="D1131">
        <v>30</v>
      </c>
      <c r="E1131">
        <v>2700</v>
      </c>
      <c r="F1131">
        <v>1.6</v>
      </c>
    </row>
    <row r="1132" spans="1:6">
      <c r="A1132" t="s">
        <v>1027</v>
      </c>
      <c r="B1132">
        <v>48</v>
      </c>
      <c r="C1132">
        <v>5</v>
      </c>
      <c r="D1132">
        <v>30</v>
      </c>
      <c r="E1132">
        <v>7200</v>
      </c>
      <c r="F1132">
        <v>4.1999999999999993</v>
      </c>
    </row>
    <row r="1133" spans="1:6">
      <c r="A1133" t="s">
        <v>1028</v>
      </c>
      <c r="B1133">
        <v>48</v>
      </c>
      <c r="C1133">
        <v>5</v>
      </c>
      <c r="D1133">
        <v>30</v>
      </c>
      <c r="E1133">
        <v>7200</v>
      </c>
      <c r="F1133">
        <v>4.1999999999999993</v>
      </c>
    </row>
    <row r="1134" spans="1:6">
      <c r="A1134" t="s">
        <v>3971</v>
      </c>
      <c r="B1134">
        <v>54.5</v>
      </c>
      <c r="C1134">
        <v>8.5</v>
      </c>
      <c r="D1134">
        <v>1.75</v>
      </c>
      <c r="E1134">
        <v>810.6875</v>
      </c>
      <c r="F1134">
        <v>0.5</v>
      </c>
    </row>
    <row r="1135" spans="1:6">
      <c r="A1135" t="s">
        <v>3972</v>
      </c>
      <c r="B1135">
        <v>54.5</v>
      </c>
      <c r="C1135">
        <v>20.5</v>
      </c>
      <c r="D1135">
        <v>1.75</v>
      </c>
      <c r="E1135">
        <v>1955.1875</v>
      </c>
      <c r="F1135">
        <v>1.2000000000000002</v>
      </c>
    </row>
    <row r="1136" spans="1:6">
      <c r="A1136" t="s">
        <v>3973</v>
      </c>
      <c r="B1136">
        <v>71.75</v>
      </c>
      <c r="C1136">
        <v>0.18</v>
      </c>
      <c r="D1136">
        <v>1.5</v>
      </c>
      <c r="E1136">
        <v>19.372499999999999</v>
      </c>
      <c r="F1136">
        <v>0.1</v>
      </c>
    </row>
    <row r="1137" spans="1:6">
      <c r="A1137" t="s">
        <v>3974</v>
      </c>
      <c r="B1137">
        <v>9</v>
      </c>
      <c r="C1137">
        <v>19</v>
      </c>
      <c r="D1137">
        <v>59</v>
      </c>
      <c r="E1137">
        <v>10089</v>
      </c>
      <c r="F1137">
        <v>5.8999999999999995</v>
      </c>
    </row>
    <row r="1138" spans="1:6">
      <c r="A1138" t="s">
        <v>3975</v>
      </c>
      <c r="B1138">
        <v>9</v>
      </c>
      <c r="C1138">
        <v>19</v>
      </c>
      <c r="D1138">
        <v>59</v>
      </c>
      <c r="E1138">
        <v>10089</v>
      </c>
      <c r="F1138">
        <v>5.8999999999999995</v>
      </c>
    </row>
    <row r="1139" spans="1:6">
      <c r="A1139" t="s">
        <v>3976</v>
      </c>
      <c r="B1139">
        <v>9</v>
      </c>
      <c r="C1139">
        <v>19</v>
      </c>
      <c r="D1139">
        <v>71</v>
      </c>
      <c r="E1139">
        <v>12141</v>
      </c>
      <c r="F1139">
        <v>7.1</v>
      </c>
    </row>
    <row r="1140" spans="1:6">
      <c r="A1140" t="s">
        <v>3977</v>
      </c>
      <c r="B1140">
        <v>9</v>
      </c>
      <c r="C1140">
        <v>19</v>
      </c>
      <c r="D1140">
        <v>71</v>
      </c>
      <c r="E1140">
        <v>12141</v>
      </c>
      <c r="F1140">
        <v>7.1</v>
      </c>
    </row>
    <row r="1141" spans="1:6">
      <c r="A1141" t="s">
        <v>1645</v>
      </c>
      <c r="B1141">
        <v>18</v>
      </c>
      <c r="C1141">
        <v>1</v>
      </c>
      <c r="D1141">
        <v>36</v>
      </c>
      <c r="E1141">
        <v>648</v>
      </c>
      <c r="F1141">
        <v>0.4</v>
      </c>
    </row>
    <row r="1142" spans="1:6">
      <c r="A1142" t="s">
        <v>1712</v>
      </c>
      <c r="B1142">
        <v>18</v>
      </c>
      <c r="C1142">
        <v>1</v>
      </c>
      <c r="D1142">
        <v>36</v>
      </c>
      <c r="E1142">
        <v>648</v>
      </c>
      <c r="F1142">
        <v>0.4</v>
      </c>
    </row>
    <row r="1143" spans="1:6">
      <c r="A1143" t="s">
        <v>1660</v>
      </c>
      <c r="B1143">
        <v>18</v>
      </c>
      <c r="C1143">
        <v>1</v>
      </c>
      <c r="D1143">
        <v>36</v>
      </c>
      <c r="E1143">
        <v>648</v>
      </c>
      <c r="F1143">
        <v>0.4</v>
      </c>
    </row>
    <row r="1144" spans="1:6">
      <c r="A1144" t="s">
        <v>1646</v>
      </c>
      <c r="B1144">
        <v>21</v>
      </c>
      <c r="C1144">
        <v>1</v>
      </c>
      <c r="D1144">
        <v>36</v>
      </c>
      <c r="E1144">
        <v>756</v>
      </c>
      <c r="F1144">
        <v>0.5</v>
      </c>
    </row>
    <row r="1145" spans="1:6">
      <c r="A1145" t="s">
        <v>1713</v>
      </c>
      <c r="B1145">
        <v>21</v>
      </c>
      <c r="C1145">
        <v>1</v>
      </c>
      <c r="D1145">
        <v>36</v>
      </c>
      <c r="E1145">
        <v>756</v>
      </c>
      <c r="F1145">
        <v>0.5</v>
      </c>
    </row>
    <row r="1146" spans="1:6">
      <c r="A1146" t="s">
        <v>1661</v>
      </c>
      <c r="B1146">
        <v>21</v>
      </c>
      <c r="C1146">
        <v>1</v>
      </c>
      <c r="D1146">
        <v>36</v>
      </c>
      <c r="E1146">
        <v>756</v>
      </c>
      <c r="F1146">
        <v>0.5</v>
      </c>
    </row>
    <row r="1147" spans="1:6">
      <c r="A1147" t="s">
        <v>1647</v>
      </c>
      <c r="B1147">
        <v>24</v>
      </c>
      <c r="C1147">
        <v>1</v>
      </c>
      <c r="D1147">
        <v>36</v>
      </c>
      <c r="E1147">
        <v>864</v>
      </c>
      <c r="F1147">
        <v>0.5</v>
      </c>
    </row>
    <row r="1148" spans="1:6">
      <c r="A1148" t="s">
        <v>1714</v>
      </c>
      <c r="B1148">
        <v>24</v>
      </c>
      <c r="C1148">
        <v>1</v>
      </c>
      <c r="D1148">
        <v>36</v>
      </c>
      <c r="E1148">
        <v>864</v>
      </c>
      <c r="F1148">
        <v>0.5</v>
      </c>
    </row>
    <row r="1149" spans="1:6">
      <c r="A1149" t="s">
        <v>1662</v>
      </c>
      <c r="B1149">
        <v>24</v>
      </c>
      <c r="C1149">
        <v>1</v>
      </c>
      <c r="D1149">
        <v>36</v>
      </c>
      <c r="E1149">
        <v>864</v>
      </c>
      <c r="F1149">
        <v>0.5</v>
      </c>
    </row>
    <row r="1150" spans="1:6">
      <c r="A1150" t="s">
        <v>1648</v>
      </c>
      <c r="B1150">
        <v>27</v>
      </c>
      <c r="C1150">
        <v>1</v>
      </c>
      <c r="D1150">
        <v>36</v>
      </c>
      <c r="E1150">
        <v>972</v>
      </c>
      <c r="F1150">
        <v>0.6</v>
      </c>
    </row>
    <row r="1151" spans="1:6">
      <c r="A1151" t="s">
        <v>1715</v>
      </c>
      <c r="B1151">
        <v>27</v>
      </c>
      <c r="C1151">
        <v>1</v>
      </c>
      <c r="D1151">
        <v>36</v>
      </c>
      <c r="E1151">
        <v>972</v>
      </c>
      <c r="F1151">
        <v>0.6</v>
      </c>
    </row>
    <row r="1152" spans="1:6">
      <c r="A1152" t="s">
        <v>1663</v>
      </c>
      <c r="B1152">
        <v>27</v>
      </c>
      <c r="C1152">
        <v>1</v>
      </c>
      <c r="D1152">
        <v>36</v>
      </c>
      <c r="E1152">
        <v>972</v>
      </c>
      <c r="F1152">
        <v>0.6</v>
      </c>
    </row>
    <row r="1153" spans="1:6">
      <c r="A1153" t="s">
        <v>1649</v>
      </c>
      <c r="B1153">
        <v>30</v>
      </c>
      <c r="C1153">
        <v>1</v>
      </c>
      <c r="D1153">
        <v>36</v>
      </c>
      <c r="E1153">
        <v>1080</v>
      </c>
      <c r="F1153">
        <v>0.7</v>
      </c>
    </row>
    <row r="1154" spans="1:6">
      <c r="A1154" t="s">
        <v>1716</v>
      </c>
      <c r="B1154">
        <v>30</v>
      </c>
      <c r="C1154">
        <v>1</v>
      </c>
      <c r="D1154">
        <v>36</v>
      </c>
      <c r="E1154">
        <v>1080</v>
      </c>
      <c r="F1154">
        <v>0.7</v>
      </c>
    </row>
    <row r="1155" spans="1:6">
      <c r="A1155" t="s">
        <v>1664</v>
      </c>
      <c r="B1155">
        <v>30</v>
      </c>
      <c r="C1155">
        <v>1</v>
      </c>
      <c r="D1155">
        <v>36</v>
      </c>
      <c r="E1155">
        <v>1080</v>
      </c>
      <c r="F1155">
        <v>0.7</v>
      </c>
    </row>
    <row r="1156" spans="1:6">
      <c r="A1156" t="s">
        <v>1650</v>
      </c>
      <c r="B1156">
        <v>33</v>
      </c>
      <c r="C1156">
        <v>1</v>
      </c>
      <c r="D1156">
        <v>36</v>
      </c>
      <c r="E1156">
        <v>1188</v>
      </c>
      <c r="F1156">
        <v>0.7</v>
      </c>
    </row>
    <row r="1157" spans="1:6">
      <c r="A1157" t="s">
        <v>1717</v>
      </c>
      <c r="B1157">
        <v>33</v>
      </c>
      <c r="C1157">
        <v>1</v>
      </c>
      <c r="D1157">
        <v>36</v>
      </c>
      <c r="E1157">
        <v>1188</v>
      </c>
      <c r="F1157">
        <v>0.7</v>
      </c>
    </row>
    <row r="1158" spans="1:6">
      <c r="A1158" t="s">
        <v>1665</v>
      </c>
      <c r="B1158">
        <v>33</v>
      </c>
      <c r="C1158">
        <v>1</v>
      </c>
      <c r="D1158">
        <v>36</v>
      </c>
      <c r="E1158">
        <v>1188</v>
      </c>
      <c r="F1158">
        <v>0.7</v>
      </c>
    </row>
    <row r="1159" spans="1:6">
      <c r="A1159" t="s">
        <v>1651</v>
      </c>
      <c r="B1159">
        <v>36</v>
      </c>
      <c r="C1159">
        <v>1</v>
      </c>
      <c r="D1159">
        <v>36</v>
      </c>
      <c r="E1159">
        <v>1296</v>
      </c>
      <c r="F1159">
        <v>0.79999999999999993</v>
      </c>
    </row>
    <row r="1160" spans="1:6">
      <c r="A1160" t="s">
        <v>1718</v>
      </c>
      <c r="B1160">
        <v>36</v>
      </c>
      <c r="C1160">
        <v>1</v>
      </c>
      <c r="D1160">
        <v>36</v>
      </c>
      <c r="E1160">
        <v>1296</v>
      </c>
      <c r="F1160">
        <v>0.79999999999999993</v>
      </c>
    </row>
    <row r="1161" spans="1:6">
      <c r="A1161" t="s">
        <v>1666</v>
      </c>
      <c r="B1161">
        <v>36</v>
      </c>
      <c r="C1161">
        <v>1</v>
      </c>
      <c r="D1161">
        <v>36</v>
      </c>
      <c r="E1161">
        <v>1296</v>
      </c>
      <c r="F1161">
        <v>0.79999999999999993</v>
      </c>
    </row>
    <row r="1162" spans="1:6">
      <c r="A1162" t="s">
        <v>1652</v>
      </c>
      <c r="B1162">
        <v>39</v>
      </c>
      <c r="C1162">
        <v>1</v>
      </c>
      <c r="D1162">
        <v>36</v>
      </c>
      <c r="E1162">
        <v>1404</v>
      </c>
      <c r="F1162">
        <v>0.9</v>
      </c>
    </row>
    <row r="1163" spans="1:6">
      <c r="A1163" t="s">
        <v>1719</v>
      </c>
      <c r="B1163">
        <v>39</v>
      </c>
      <c r="C1163">
        <v>1</v>
      </c>
      <c r="D1163">
        <v>36</v>
      </c>
      <c r="E1163">
        <v>1404</v>
      </c>
      <c r="F1163">
        <v>0.9</v>
      </c>
    </row>
    <row r="1164" spans="1:6">
      <c r="A1164" t="s">
        <v>1667</v>
      </c>
      <c r="B1164">
        <v>39</v>
      </c>
      <c r="C1164">
        <v>1</v>
      </c>
      <c r="D1164">
        <v>36</v>
      </c>
      <c r="E1164">
        <v>1404</v>
      </c>
      <c r="F1164">
        <v>0.9</v>
      </c>
    </row>
    <row r="1165" spans="1:6">
      <c r="A1165" t="s">
        <v>1653</v>
      </c>
      <c r="B1165">
        <v>42</v>
      </c>
      <c r="C1165">
        <v>1</v>
      </c>
      <c r="D1165">
        <v>36</v>
      </c>
      <c r="E1165">
        <v>1512</v>
      </c>
      <c r="F1165">
        <v>0.9</v>
      </c>
    </row>
    <row r="1166" spans="1:6">
      <c r="A1166" t="s">
        <v>1720</v>
      </c>
      <c r="B1166">
        <v>42</v>
      </c>
      <c r="C1166">
        <v>1</v>
      </c>
      <c r="D1166">
        <v>36</v>
      </c>
      <c r="E1166">
        <v>1512</v>
      </c>
      <c r="F1166">
        <v>0.9</v>
      </c>
    </row>
    <row r="1167" spans="1:6">
      <c r="A1167" t="s">
        <v>1668</v>
      </c>
      <c r="B1167">
        <v>42</v>
      </c>
      <c r="C1167">
        <v>1</v>
      </c>
      <c r="D1167">
        <v>36</v>
      </c>
      <c r="E1167">
        <v>1512</v>
      </c>
      <c r="F1167">
        <v>0.9</v>
      </c>
    </row>
    <row r="1168" spans="1:6">
      <c r="A1168" t="s">
        <v>1654</v>
      </c>
      <c r="B1168">
        <v>45</v>
      </c>
      <c r="C1168">
        <v>1</v>
      </c>
      <c r="D1168">
        <v>36</v>
      </c>
      <c r="E1168">
        <v>1620</v>
      </c>
      <c r="F1168">
        <v>1</v>
      </c>
    </row>
    <row r="1169" spans="1:6">
      <c r="A1169" t="s">
        <v>1721</v>
      </c>
      <c r="B1169">
        <v>45</v>
      </c>
      <c r="C1169">
        <v>1</v>
      </c>
      <c r="D1169">
        <v>36</v>
      </c>
      <c r="E1169">
        <v>1620</v>
      </c>
      <c r="F1169">
        <v>1</v>
      </c>
    </row>
    <row r="1170" spans="1:6">
      <c r="A1170" t="s">
        <v>1669</v>
      </c>
      <c r="B1170">
        <v>45</v>
      </c>
      <c r="C1170">
        <v>1</v>
      </c>
      <c r="D1170">
        <v>36</v>
      </c>
      <c r="E1170">
        <v>1620</v>
      </c>
      <c r="F1170">
        <v>1</v>
      </c>
    </row>
    <row r="1171" spans="1:6">
      <c r="A1171" t="s">
        <v>1655</v>
      </c>
      <c r="B1171">
        <v>48</v>
      </c>
      <c r="C1171">
        <v>1</v>
      </c>
      <c r="D1171">
        <v>36</v>
      </c>
      <c r="E1171">
        <v>1728</v>
      </c>
      <c r="F1171">
        <v>1</v>
      </c>
    </row>
    <row r="1172" spans="1:6">
      <c r="A1172" t="s">
        <v>1722</v>
      </c>
      <c r="B1172">
        <v>48</v>
      </c>
      <c r="C1172">
        <v>1</v>
      </c>
      <c r="D1172">
        <v>36</v>
      </c>
      <c r="E1172">
        <v>1728</v>
      </c>
      <c r="F1172">
        <v>1</v>
      </c>
    </row>
    <row r="1173" spans="1:6">
      <c r="A1173" t="s">
        <v>1670</v>
      </c>
      <c r="B1173">
        <v>48</v>
      </c>
      <c r="C1173">
        <v>1</v>
      </c>
      <c r="D1173">
        <v>36</v>
      </c>
      <c r="E1173">
        <v>1728</v>
      </c>
      <c r="F1173">
        <v>1</v>
      </c>
    </row>
    <row r="1174" spans="1:6">
      <c r="A1174" t="s">
        <v>1656</v>
      </c>
      <c r="B1174">
        <v>51</v>
      </c>
      <c r="C1174">
        <v>1</v>
      </c>
      <c r="D1174">
        <v>36</v>
      </c>
      <c r="E1174">
        <v>1836</v>
      </c>
      <c r="F1174">
        <v>1.1000000000000001</v>
      </c>
    </row>
    <row r="1175" spans="1:6">
      <c r="A1175" t="s">
        <v>1723</v>
      </c>
      <c r="B1175">
        <v>51</v>
      </c>
      <c r="C1175">
        <v>1</v>
      </c>
      <c r="D1175">
        <v>36</v>
      </c>
      <c r="E1175">
        <v>1836</v>
      </c>
      <c r="F1175">
        <v>1.1000000000000001</v>
      </c>
    </row>
    <row r="1176" spans="1:6">
      <c r="A1176" t="s">
        <v>1671</v>
      </c>
      <c r="B1176">
        <v>51</v>
      </c>
      <c r="C1176">
        <v>1</v>
      </c>
      <c r="D1176">
        <v>36</v>
      </c>
      <c r="E1176">
        <v>1836</v>
      </c>
      <c r="F1176">
        <v>1.1000000000000001</v>
      </c>
    </row>
    <row r="1177" spans="1:6">
      <c r="A1177" t="s">
        <v>1657</v>
      </c>
      <c r="B1177">
        <v>54</v>
      </c>
      <c r="C1177">
        <v>1</v>
      </c>
      <c r="D1177">
        <v>36</v>
      </c>
      <c r="E1177">
        <v>1944</v>
      </c>
      <c r="F1177">
        <v>1.2000000000000002</v>
      </c>
    </row>
    <row r="1178" spans="1:6">
      <c r="A1178" t="s">
        <v>1724</v>
      </c>
      <c r="B1178">
        <v>54</v>
      </c>
      <c r="C1178">
        <v>1</v>
      </c>
      <c r="D1178">
        <v>36</v>
      </c>
      <c r="E1178">
        <v>1944</v>
      </c>
      <c r="F1178">
        <v>1.2000000000000002</v>
      </c>
    </row>
    <row r="1179" spans="1:6">
      <c r="A1179" t="s">
        <v>1672</v>
      </c>
      <c r="B1179">
        <v>54</v>
      </c>
      <c r="C1179">
        <v>1</v>
      </c>
      <c r="D1179">
        <v>36</v>
      </c>
      <c r="E1179">
        <v>1944</v>
      </c>
      <c r="F1179">
        <v>1.2000000000000002</v>
      </c>
    </row>
    <row r="1180" spans="1:6">
      <c r="A1180" t="s">
        <v>1658</v>
      </c>
      <c r="B1180">
        <v>57</v>
      </c>
      <c r="C1180">
        <v>1</v>
      </c>
      <c r="D1180">
        <v>36</v>
      </c>
      <c r="E1180">
        <v>2052</v>
      </c>
      <c r="F1180">
        <v>1.2000000000000002</v>
      </c>
    </row>
    <row r="1181" spans="1:6">
      <c r="A1181" t="s">
        <v>1725</v>
      </c>
      <c r="B1181">
        <v>57</v>
      </c>
      <c r="C1181">
        <v>1</v>
      </c>
      <c r="D1181">
        <v>36</v>
      </c>
      <c r="E1181">
        <v>2052</v>
      </c>
      <c r="F1181">
        <v>1.2000000000000002</v>
      </c>
    </row>
    <row r="1182" spans="1:6">
      <c r="A1182" t="s">
        <v>1673</v>
      </c>
      <c r="B1182">
        <v>57</v>
      </c>
      <c r="C1182">
        <v>1</v>
      </c>
      <c r="D1182">
        <v>36</v>
      </c>
      <c r="E1182">
        <v>2052</v>
      </c>
      <c r="F1182">
        <v>1.2000000000000002</v>
      </c>
    </row>
    <row r="1183" spans="1:6">
      <c r="A1183" t="s">
        <v>1659</v>
      </c>
      <c r="B1183">
        <v>60</v>
      </c>
      <c r="C1183">
        <v>1</v>
      </c>
      <c r="D1183">
        <v>36</v>
      </c>
      <c r="E1183">
        <v>2160</v>
      </c>
      <c r="F1183">
        <v>1.3</v>
      </c>
    </row>
    <row r="1184" spans="1:6">
      <c r="A1184" t="s">
        <v>1726</v>
      </c>
      <c r="B1184">
        <v>60</v>
      </c>
      <c r="C1184">
        <v>1</v>
      </c>
      <c r="D1184">
        <v>36</v>
      </c>
      <c r="E1184">
        <v>2160</v>
      </c>
      <c r="F1184">
        <v>1.3</v>
      </c>
    </row>
    <row r="1185" spans="1:6">
      <c r="A1185" t="s">
        <v>1674</v>
      </c>
      <c r="B1185">
        <v>60</v>
      </c>
      <c r="C1185">
        <v>1</v>
      </c>
      <c r="D1185">
        <v>36</v>
      </c>
      <c r="E1185">
        <v>2160</v>
      </c>
      <c r="F1185">
        <v>1.3</v>
      </c>
    </row>
    <row r="1186" spans="1:6">
      <c r="A1186" t="s">
        <v>3978</v>
      </c>
      <c r="B1186">
        <v>111.5</v>
      </c>
      <c r="C1186">
        <v>1.75</v>
      </c>
      <c r="D1186">
        <v>20.75</v>
      </c>
      <c r="E1186">
        <v>4048.84375</v>
      </c>
      <c r="F1186">
        <v>2.4</v>
      </c>
    </row>
    <row r="1187" spans="1:6">
      <c r="A1187" t="s">
        <v>3979</v>
      </c>
      <c r="B1187">
        <v>75</v>
      </c>
      <c r="C1187">
        <v>1.75</v>
      </c>
      <c r="D1187">
        <v>20.75</v>
      </c>
      <c r="E1187">
        <v>2723.4375</v>
      </c>
      <c r="F1187">
        <v>1.6</v>
      </c>
    </row>
    <row r="1188" spans="1:6">
      <c r="A1188" t="s">
        <v>3980</v>
      </c>
      <c r="B1188">
        <v>93.25</v>
      </c>
      <c r="C1188">
        <v>1.75</v>
      </c>
      <c r="D1188">
        <v>20.75</v>
      </c>
      <c r="E1188">
        <v>3386.140625</v>
      </c>
      <c r="F1188">
        <v>2</v>
      </c>
    </row>
    <row r="1189" spans="1:6">
      <c r="A1189" t="s">
        <v>3981</v>
      </c>
      <c r="B1189">
        <v>93.25</v>
      </c>
      <c r="C1189">
        <v>1.75</v>
      </c>
      <c r="D1189">
        <v>20.75</v>
      </c>
      <c r="E1189">
        <v>3386.140625</v>
      </c>
      <c r="F1189">
        <v>2</v>
      </c>
    </row>
    <row r="1190" spans="1:6">
      <c r="A1190" t="s">
        <v>4655</v>
      </c>
      <c r="B1190">
        <v>30</v>
      </c>
      <c r="C1190">
        <v>24</v>
      </c>
      <c r="D1190">
        <v>24</v>
      </c>
      <c r="E1190">
        <v>17280</v>
      </c>
      <c r="F1190">
        <v>10</v>
      </c>
    </row>
    <row r="1191" spans="1:6">
      <c r="A1191" t="s">
        <v>4656</v>
      </c>
      <c r="B1191">
        <v>30</v>
      </c>
      <c r="C1191">
        <v>24</v>
      </c>
      <c r="D1191">
        <v>24</v>
      </c>
      <c r="E1191">
        <v>17280</v>
      </c>
      <c r="F1191">
        <v>10</v>
      </c>
    </row>
    <row r="1192" spans="1:6">
      <c r="A1192" t="s">
        <v>4657</v>
      </c>
      <c r="B1192">
        <v>30</v>
      </c>
      <c r="C1192">
        <v>24</v>
      </c>
      <c r="D1192">
        <v>30</v>
      </c>
      <c r="E1192">
        <v>21600</v>
      </c>
      <c r="F1192">
        <v>12.5</v>
      </c>
    </row>
    <row r="1193" spans="1:6">
      <c r="A1193" t="s">
        <v>4658</v>
      </c>
      <c r="B1193">
        <v>30</v>
      </c>
      <c r="C1193">
        <v>24</v>
      </c>
      <c r="D1193">
        <v>30</v>
      </c>
      <c r="E1193">
        <v>21600</v>
      </c>
      <c r="F1193">
        <v>12.5</v>
      </c>
    </row>
    <row r="1194" spans="1:6">
      <c r="A1194" t="s">
        <v>4659</v>
      </c>
      <c r="B1194">
        <v>30</v>
      </c>
      <c r="C1194">
        <v>24</v>
      </c>
      <c r="D1194">
        <v>36</v>
      </c>
      <c r="E1194">
        <v>25920</v>
      </c>
      <c r="F1194">
        <v>15</v>
      </c>
    </row>
    <row r="1195" spans="1:6">
      <c r="A1195" t="s">
        <v>4660</v>
      </c>
      <c r="B1195">
        <v>30</v>
      </c>
      <c r="C1195">
        <v>24</v>
      </c>
      <c r="D1195">
        <v>36</v>
      </c>
      <c r="E1195">
        <v>25920</v>
      </c>
      <c r="F1195">
        <v>15</v>
      </c>
    </row>
    <row r="1196" spans="1:6">
      <c r="A1196" t="s">
        <v>4661</v>
      </c>
      <c r="B1196">
        <v>36</v>
      </c>
      <c r="C1196">
        <v>24</v>
      </c>
      <c r="D1196">
        <v>24</v>
      </c>
      <c r="E1196">
        <v>20736</v>
      </c>
      <c r="F1196">
        <v>12</v>
      </c>
    </row>
    <row r="1197" spans="1:6">
      <c r="A1197" t="s">
        <v>4662</v>
      </c>
      <c r="B1197">
        <v>36</v>
      </c>
      <c r="C1197">
        <v>24</v>
      </c>
      <c r="D1197">
        <v>24</v>
      </c>
      <c r="E1197">
        <v>20736</v>
      </c>
      <c r="F1197">
        <v>12</v>
      </c>
    </row>
    <row r="1198" spans="1:6">
      <c r="A1198" t="s">
        <v>4663</v>
      </c>
      <c r="B1198">
        <v>36</v>
      </c>
      <c r="C1198">
        <v>24</v>
      </c>
      <c r="D1198">
        <v>30</v>
      </c>
      <c r="E1198">
        <v>25920</v>
      </c>
      <c r="F1198">
        <v>15</v>
      </c>
    </row>
    <row r="1199" spans="1:6">
      <c r="A1199" t="s">
        <v>4664</v>
      </c>
      <c r="B1199">
        <v>36</v>
      </c>
      <c r="C1199">
        <v>24</v>
      </c>
      <c r="D1199">
        <v>30</v>
      </c>
      <c r="E1199">
        <v>25920</v>
      </c>
      <c r="F1199">
        <v>15</v>
      </c>
    </row>
    <row r="1200" spans="1:6">
      <c r="A1200" t="s">
        <v>4665</v>
      </c>
      <c r="B1200">
        <v>36</v>
      </c>
      <c r="C1200">
        <v>24</v>
      </c>
      <c r="D1200">
        <v>36</v>
      </c>
      <c r="E1200">
        <v>31104</v>
      </c>
      <c r="F1200">
        <v>18</v>
      </c>
    </row>
    <row r="1201" spans="1:6">
      <c r="A1201" t="s">
        <v>4666</v>
      </c>
      <c r="B1201">
        <v>36</v>
      </c>
      <c r="C1201">
        <v>24</v>
      </c>
      <c r="D1201">
        <v>36</v>
      </c>
      <c r="E1201">
        <v>31104</v>
      </c>
      <c r="F1201">
        <v>18</v>
      </c>
    </row>
    <row r="1202" spans="1:6">
      <c r="A1202" t="s">
        <v>4667</v>
      </c>
      <c r="B1202">
        <v>48</v>
      </c>
      <c r="C1202">
        <v>24</v>
      </c>
      <c r="D1202">
        <v>24</v>
      </c>
      <c r="E1202">
        <v>27648</v>
      </c>
      <c r="F1202">
        <v>16</v>
      </c>
    </row>
    <row r="1203" spans="1:6">
      <c r="A1203" t="s">
        <v>4668</v>
      </c>
      <c r="B1203">
        <v>48</v>
      </c>
      <c r="C1203">
        <v>24</v>
      </c>
      <c r="D1203">
        <v>24</v>
      </c>
      <c r="E1203">
        <v>27648</v>
      </c>
      <c r="F1203">
        <v>16</v>
      </c>
    </row>
    <row r="1204" spans="1:6">
      <c r="A1204" t="s">
        <v>4669</v>
      </c>
      <c r="B1204">
        <v>48</v>
      </c>
      <c r="C1204">
        <v>24</v>
      </c>
      <c r="D1204">
        <v>30</v>
      </c>
      <c r="E1204">
        <v>34560</v>
      </c>
      <c r="F1204">
        <v>20</v>
      </c>
    </row>
    <row r="1205" spans="1:6">
      <c r="A1205" t="s">
        <v>4670</v>
      </c>
      <c r="B1205">
        <v>48</v>
      </c>
      <c r="C1205">
        <v>24</v>
      </c>
      <c r="D1205">
        <v>30</v>
      </c>
      <c r="E1205">
        <v>34560</v>
      </c>
      <c r="F1205">
        <v>20</v>
      </c>
    </row>
    <row r="1206" spans="1:6">
      <c r="A1206" t="s">
        <v>4671</v>
      </c>
      <c r="B1206">
        <v>48</v>
      </c>
      <c r="C1206">
        <v>24</v>
      </c>
      <c r="D1206">
        <v>36</v>
      </c>
      <c r="E1206">
        <v>41472</v>
      </c>
      <c r="F1206">
        <v>24</v>
      </c>
    </row>
    <row r="1207" spans="1:6">
      <c r="A1207" t="s">
        <v>4672</v>
      </c>
      <c r="B1207">
        <v>48</v>
      </c>
      <c r="C1207">
        <v>24</v>
      </c>
      <c r="D1207">
        <v>36</v>
      </c>
      <c r="E1207">
        <v>41472</v>
      </c>
      <c r="F1207">
        <v>24</v>
      </c>
    </row>
    <row r="1208" spans="1:6">
      <c r="A1208" t="s">
        <v>1042</v>
      </c>
      <c r="B1208">
        <v>30</v>
      </c>
      <c r="C1208">
        <v>19</v>
      </c>
      <c r="D1208">
        <v>30</v>
      </c>
      <c r="E1208">
        <v>17100</v>
      </c>
      <c r="F1208">
        <v>9.9</v>
      </c>
    </row>
    <row r="1209" spans="1:6">
      <c r="A1209" t="s">
        <v>1043</v>
      </c>
      <c r="B1209">
        <v>30</v>
      </c>
      <c r="C1209">
        <v>16</v>
      </c>
      <c r="D1209">
        <v>30</v>
      </c>
      <c r="E1209">
        <v>14400</v>
      </c>
      <c r="F1209">
        <v>8.4</v>
      </c>
    </row>
    <row r="1210" spans="1:6">
      <c r="A1210" t="s">
        <v>1044</v>
      </c>
      <c r="B1210">
        <v>30</v>
      </c>
      <c r="C1210">
        <v>19</v>
      </c>
      <c r="D1210">
        <v>36</v>
      </c>
      <c r="E1210">
        <v>20520</v>
      </c>
      <c r="F1210">
        <v>11.9</v>
      </c>
    </row>
    <row r="1211" spans="1:6">
      <c r="A1211" t="s">
        <v>1045</v>
      </c>
      <c r="B1211">
        <v>30</v>
      </c>
      <c r="C1211">
        <v>16</v>
      </c>
      <c r="D1211">
        <v>36</v>
      </c>
      <c r="E1211">
        <v>17280</v>
      </c>
      <c r="F1211">
        <v>10</v>
      </c>
    </row>
    <row r="1212" spans="1:6">
      <c r="A1212" t="s">
        <v>3012</v>
      </c>
      <c r="B1212">
        <v>30</v>
      </c>
      <c r="C1212">
        <v>19</v>
      </c>
      <c r="D1212">
        <v>39</v>
      </c>
      <c r="E1212">
        <v>22230</v>
      </c>
      <c r="F1212">
        <v>12.9</v>
      </c>
    </row>
    <row r="1213" spans="1:6">
      <c r="A1213" t="s">
        <v>3013</v>
      </c>
      <c r="B1213">
        <v>30</v>
      </c>
      <c r="C1213">
        <v>16</v>
      </c>
      <c r="D1213">
        <v>39</v>
      </c>
      <c r="E1213">
        <v>18720</v>
      </c>
      <c r="F1213">
        <v>10.9</v>
      </c>
    </row>
    <row r="1214" spans="1:6">
      <c r="A1214" t="s">
        <v>1046</v>
      </c>
      <c r="B1214">
        <v>30</v>
      </c>
      <c r="C1214">
        <v>19</v>
      </c>
      <c r="D1214">
        <v>42</v>
      </c>
      <c r="E1214">
        <v>23940</v>
      </c>
      <c r="F1214">
        <v>13.9</v>
      </c>
    </row>
    <row r="1215" spans="1:6">
      <c r="A1215" t="s">
        <v>1047</v>
      </c>
      <c r="B1215">
        <v>30</v>
      </c>
      <c r="C1215">
        <v>16</v>
      </c>
      <c r="D1215">
        <v>42</v>
      </c>
      <c r="E1215">
        <v>20160</v>
      </c>
      <c r="F1215">
        <v>11.7</v>
      </c>
    </row>
    <row r="1216" spans="1:6">
      <c r="A1216" t="s">
        <v>1391</v>
      </c>
      <c r="B1216">
        <v>0</v>
      </c>
      <c r="C1216">
        <v>0</v>
      </c>
      <c r="D1216">
        <v>0</v>
      </c>
      <c r="E1216">
        <v>0</v>
      </c>
      <c r="F1216">
        <v>0</v>
      </c>
    </row>
    <row r="1217" spans="1:6">
      <c r="A1217" t="s">
        <v>2430</v>
      </c>
      <c r="B1217">
        <v>0</v>
      </c>
      <c r="C1217">
        <v>0</v>
      </c>
      <c r="D1217">
        <v>0</v>
      </c>
      <c r="E1217">
        <v>0</v>
      </c>
      <c r="F1217">
        <v>0</v>
      </c>
    </row>
    <row r="1218" spans="1:6">
      <c r="A1218" t="s">
        <v>143</v>
      </c>
      <c r="B1218">
        <v>13</v>
      </c>
      <c r="C1218">
        <v>13</v>
      </c>
      <c r="D1218">
        <v>34.5</v>
      </c>
      <c r="E1218">
        <v>5830.5</v>
      </c>
      <c r="F1218">
        <v>3.4</v>
      </c>
    </row>
    <row r="1219" spans="1:6">
      <c r="A1219" t="s">
        <v>144</v>
      </c>
      <c r="B1219">
        <v>25</v>
      </c>
      <c r="C1219">
        <v>25</v>
      </c>
      <c r="D1219">
        <v>34.5</v>
      </c>
      <c r="E1219">
        <v>21562.5</v>
      </c>
      <c r="F1219">
        <v>12.5</v>
      </c>
    </row>
    <row r="1220" spans="1:6">
      <c r="A1220" t="s">
        <v>3451</v>
      </c>
      <c r="B1220">
        <v>25</v>
      </c>
      <c r="C1220">
        <v>25</v>
      </c>
      <c r="D1220">
        <v>34.5</v>
      </c>
      <c r="E1220">
        <v>21562.5</v>
      </c>
      <c r="F1220">
        <v>12.5</v>
      </c>
    </row>
    <row r="1221" spans="1:6">
      <c r="A1221" t="s">
        <v>4688</v>
      </c>
      <c r="B1221">
        <v>0</v>
      </c>
      <c r="C1221">
        <v>0</v>
      </c>
      <c r="D1221">
        <v>0</v>
      </c>
      <c r="E1221">
        <v>0</v>
      </c>
      <c r="F1221">
        <v>0</v>
      </c>
    </row>
    <row r="1222" spans="1:6">
      <c r="A1222" t="s">
        <v>4690</v>
      </c>
      <c r="B1222">
        <v>0</v>
      </c>
      <c r="C1222">
        <v>0</v>
      </c>
      <c r="D1222">
        <v>0</v>
      </c>
      <c r="E1222">
        <v>0</v>
      </c>
      <c r="F1222">
        <v>0</v>
      </c>
    </row>
    <row r="1223" spans="1:6">
      <c r="A1223" t="s">
        <v>2289</v>
      </c>
      <c r="B1223">
        <v>1.06</v>
      </c>
      <c r="C1223">
        <v>1.06</v>
      </c>
      <c r="D1223">
        <v>96</v>
      </c>
      <c r="E1223">
        <v>107.86560000000001</v>
      </c>
      <c r="F1223">
        <v>0.1</v>
      </c>
    </row>
    <row r="1224" spans="1:6">
      <c r="A1224" t="s">
        <v>728</v>
      </c>
      <c r="B1224">
        <v>1.375</v>
      </c>
      <c r="C1224">
        <v>0.5</v>
      </c>
      <c r="D1224">
        <v>96</v>
      </c>
      <c r="E1224">
        <v>66</v>
      </c>
      <c r="F1224">
        <v>0.1</v>
      </c>
    </row>
    <row r="1225" spans="1:6">
      <c r="A1225" t="s">
        <v>729</v>
      </c>
      <c r="B1225">
        <v>0.875</v>
      </c>
      <c r="C1225">
        <v>0.875</v>
      </c>
      <c r="D1225">
        <v>96</v>
      </c>
      <c r="E1225">
        <v>73.5</v>
      </c>
      <c r="F1225">
        <v>0.1</v>
      </c>
    </row>
    <row r="1226" spans="1:6">
      <c r="A1226" t="s">
        <v>4271</v>
      </c>
      <c r="B1226">
        <v>12</v>
      </c>
      <c r="C1226">
        <v>25</v>
      </c>
      <c r="D1226">
        <v>84</v>
      </c>
      <c r="E1226">
        <v>25200</v>
      </c>
      <c r="F1226" s="94">
        <v>14.6</v>
      </c>
    </row>
    <row r="1227" spans="1:6">
      <c r="A1227" t="s">
        <v>4272</v>
      </c>
      <c r="B1227">
        <v>12</v>
      </c>
      <c r="C1227">
        <v>25</v>
      </c>
      <c r="D1227">
        <v>84</v>
      </c>
      <c r="E1227">
        <v>25200</v>
      </c>
      <c r="F1227" s="94">
        <v>14.6</v>
      </c>
    </row>
    <row r="1228" spans="1:6">
      <c r="A1228" t="s">
        <v>4273</v>
      </c>
      <c r="B1228">
        <v>12</v>
      </c>
      <c r="C1228">
        <v>25</v>
      </c>
      <c r="D1228">
        <v>90</v>
      </c>
      <c r="E1228">
        <v>27000</v>
      </c>
      <c r="F1228" s="94">
        <v>15.7</v>
      </c>
    </row>
    <row r="1229" spans="1:6">
      <c r="A1229" t="s">
        <v>4274</v>
      </c>
      <c r="B1229">
        <v>12</v>
      </c>
      <c r="C1229">
        <v>25</v>
      </c>
      <c r="D1229">
        <v>90</v>
      </c>
      <c r="E1229">
        <v>27000</v>
      </c>
      <c r="F1229" s="94">
        <v>15.7</v>
      </c>
    </row>
    <row r="1230" spans="1:6">
      <c r="A1230" t="s">
        <v>4275</v>
      </c>
      <c r="B1230">
        <v>12</v>
      </c>
      <c r="C1230">
        <v>25</v>
      </c>
      <c r="D1230">
        <v>93</v>
      </c>
      <c r="E1230">
        <v>27900</v>
      </c>
      <c r="F1230" s="94">
        <v>16.200000000000003</v>
      </c>
    </row>
    <row r="1231" spans="1:6">
      <c r="A1231" t="s">
        <v>4276</v>
      </c>
      <c r="B1231">
        <v>12</v>
      </c>
      <c r="C1231">
        <v>25</v>
      </c>
      <c r="D1231">
        <v>93</v>
      </c>
      <c r="E1231">
        <v>27900</v>
      </c>
      <c r="F1231" s="94">
        <v>16.200000000000003</v>
      </c>
    </row>
    <row r="1232" spans="1:6">
      <c r="A1232" t="s">
        <v>4277</v>
      </c>
      <c r="B1232">
        <v>12</v>
      </c>
      <c r="C1232">
        <v>25</v>
      </c>
      <c r="D1232">
        <v>96</v>
      </c>
      <c r="E1232">
        <v>28800</v>
      </c>
      <c r="F1232" s="94">
        <v>16.700000000000003</v>
      </c>
    </row>
    <row r="1233" spans="1:6">
      <c r="A1233" t="s">
        <v>4278</v>
      </c>
      <c r="B1233">
        <v>12</v>
      </c>
      <c r="C1233">
        <v>25</v>
      </c>
      <c r="D1233">
        <v>96</v>
      </c>
      <c r="E1233">
        <v>28800</v>
      </c>
      <c r="F1233" s="94">
        <v>16.700000000000003</v>
      </c>
    </row>
    <row r="1234" spans="1:6">
      <c r="A1234" t="s">
        <v>4279</v>
      </c>
      <c r="B1234">
        <v>15</v>
      </c>
      <c r="C1234">
        <v>25</v>
      </c>
      <c r="D1234">
        <v>84</v>
      </c>
      <c r="E1234">
        <v>31500</v>
      </c>
      <c r="F1234" s="94">
        <v>18.3</v>
      </c>
    </row>
    <row r="1235" spans="1:6">
      <c r="A1235" t="s">
        <v>4280</v>
      </c>
      <c r="B1235">
        <v>15</v>
      </c>
      <c r="C1235">
        <v>25</v>
      </c>
      <c r="D1235">
        <v>84</v>
      </c>
      <c r="E1235">
        <v>31500</v>
      </c>
      <c r="F1235" s="94">
        <v>18.3</v>
      </c>
    </row>
    <row r="1236" spans="1:6">
      <c r="A1236" t="s">
        <v>4281</v>
      </c>
      <c r="B1236">
        <v>15</v>
      </c>
      <c r="C1236">
        <v>25</v>
      </c>
      <c r="D1236">
        <v>90</v>
      </c>
      <c r="E1236">
        <v>33750</v>
      </c>
      <c r="F1236" s="94">
        <v>19.600000000000001</v>
      </c>
    </row>
    <row r="1237" spans="1:6">
      <c r="A1237" t="s">
        <v>4282</v>
      </c>
      <c r="B1237">
        <v>15</v>
      </c>
      <c r="C1237">
        <v>25</v>
      </c>
      <c r="D1237">
        <v>90</v>
      </c>
      <c r="E1237">
        <v>33750</v>
      </c>
      <c r="F1237" s="94">
        <v>19.600000000000001</v>
      </c>
    </row>
    <row r="1238" spans="1:6">
      <c r="A1238" t="s">
        <v>4283</v>
      </c>
      <c r="B1238">
        <v>15</v>
      </c>
      <c r="C1238">
        <v>25</v>
      </c>
      <c r="D1238">
        <v>93</v>
      </c>
      <c r="E1238">
        <v>34875</v>
      </c>
      <c r="F1238" s="94">
        <v>20.200000000000003</v>
      </c>
    </row>
    <row r="1239" spans="1:6">
      <c r="A1239" t="s">
        <v>4284</v>
      </c>
      <c r="B1239">
        <v>15</v>
      </c>
      <c r="C1239">
        <v>25</v>
      </c>
      <c r="D1239">
        <v>93</v>
      </c>
      <c r="E1239">
        <v>34875</v>
      </c>
      <c r="F1239" s="94">
        <v>20.200000000000003</v>
      </c>
    </row>
    <row r="1240" spans="1:6">
      <c r="A1240" t="s">
        <v>4285</v>
      </c>
      <c r="B1240">
        <v>15</v>
      </c>
      <c r="C1240">
        <v>25</v>
      </c>
      <c r="D1240">
        <v>96</v>
      </c>
      <c r="E1240">
        <v>36000</v>
      </c>
      <c r="F1240" s="94">
        <v>20.900000000000002</v>
      </c>
    </row>
    <row r="1241" spans="1:6">
      <c r="A1241" t="s">
        <v>4286</v>
      </c>
      <c r="B1241">
        <v>15</v>
      </c>
      <c r="C1241">
        <v>25</v>
      </c>
      <c r="D1241">
        <v>96</v>
      </c>
      <c r="E1241">
        <v>36000</v>
      </c>
      <c r="F1241" s="94">
        <v>20.900000000000002</v>
      </c>
    </row>
    <row r="1242" spans="1:6">
      <c r="A1242" t="s">
        <v>146</v>
      </c>
      <c r="B1242">
        <v>18</v>
      </c>
      <c r="C1242">
        <v>25</v>
      </c>
      <c r="D1242">
        <v>84</v>
      </c>
      <c r="E1242">
        <v>37800</v>
      </c>
      <c r="F1242">
        <v>21.900000000000002</v>
      </c>
    </row>
    <row r="1243" spans="1:6">
      <c r="A1243" t="s">
        <v>3452</v>
      </c>
      <c r="B1243">
        <v>18</v>
      </c>
      <c r="C1243">
        <v>25</v>
      </c>
      <c r="D1243">
        <v>84</v>
      </c>
      <c r="E1243">
        <v>37800</v>
      </c>
      <c r="F1243">
        <v>21.900000000000002</v>
      </c>
    </row>
    <row r="1244" spans="1:6">
      <c r="A1244" t="s">
        <v>148</v>
      </c>
      <c r="B1244">
        <v>18</v>
      </c>
      <c r="C1244">
        <v>25</v>
      </c>
      <c r="D1244">
        <v>90</v>
      </c>
      <c r="E1244">
        <v>40500</v>
      </c>
      <c r="F1244">
        <v>23.5</v>
      </c>
    </row>
    <row r="1245" spans="1:6">
      <c r="A1245" t="s">
        <v>3453</v>
      </c>
      <c r="B1245">
        <v>18</v>
      </c>
      <c r="C1245">
        <v>25</v>
      </c>
      <c r="D1245">
        <v>90</v>
      </c>
      <c r="E1245">
        <v>40500</v>
      </c>
      <c r="F1245">
        <v>23.5</v>
      </c>
    </row>
    <row r="1246" spans="1:6">
      <c r="A1246" t="s">
        <v>3014</v>
      </c>
      <c r="B1246">
        <v>18</v>
      </c>
      <c r="C1246">
        <v>25</v>
      </c>
      <c r="D1246">
        <v>93</v>
      </c>
      <c r="E1246">
        <v>41850</v>
      </c>
      <c r="F1246">
        <v>24.3</v>
      </c>
    </row>
    <row r="1247" spans="1:6">
      <c r="A1247" t="s">
        <v>3454</v>
      </c>
      <c r="B1247">
        <v>18</v>
      </c>
      <c r="C1247">
        <v>25</v>
      </c>
      <c r="D1247">
        <v>93</v>
      </c>
      <c r="E1247">
        <v>41850</v>
      </c>
      <c r="F1247">
        <v>24.3</v>
      </c>
    </row>
    <row r="1248" spans="1:6">
      <c r="A1248" t="s">
        <v>149</v>
      </c>
      <c r="B1248">
        <v>18</v>
      </c>
      <c r="C1248">
        <v>25</v>
      </c>
      <c r="D1248">
        <v>96</v>
      </c>
      <c r="E1248">
        <v>43200</v>
      </c>
      <c r="F1248">
        <v>25</v>
      </c>
    </row>
    <row r="1249" spans="1:6">
      <c r="A1249" t="s">
        <v>3455</v>
      </c>
      <c r="B1249">
        <v>18</v>
      </c>
      <c r="C1249">
        <v>25</v>
      </c>
      <c r="D1249">
        <v>96</v>
      </c>
      <c r="E1249">
        <v>43200</v>
      </c>
      <c r="F1249">
        <v>25</v>
      </c>
    </row>
    <row r="1250" spans="1:6">
      <c r="A1250" t="s">
        <v>4287</v>
      </c>
      <c r="B1250">
        <v>21</v>
      </c>
      <c r="C1250">
        <v>25</v>
      </c>
      <c r="D1250">
        <v>84</v>
      </c>
      <c r="E1250">
        <v>44100</v>
      </c>
      <c r="F1250" s="94">
        <v>25.6</v>
      </c>
    </row>
    <row r="1251" spans="1:6">
      <c r="A1251" t="s">
        <v>4288</v>
      </c>
      <c r="B1251">
        <v>21</v>
      </c>
      <c r="C1251">
        <v>25</v>
      </c>
      <c r="D1251">
        <v>84</v>
      </c>
      <c r="E1251">
        <v>44100</v>
      </c>
      <c r="F1251" s="94">
        <v>25.6</v>
      </c>
    </row>
    <row r="1252" spans="1:6">
      <c r="A1252" t="s">
        <v>4289</v>
      </c>
      <c r="B1252">
        <v>21</v>
      </c>
      <c r="C1252">
        <v>25</v>
      </c>
      <c r="D1252">
        <v>90</v>
      </c>
      <c r="E1252">
        <v>47250</v>
      </c>
      <c r="F1252" s="94">
        <v>27.400000000000002</v>
      </c>
    </row>
    <row r="1253" spans="1:6">
      <c r="A1253" t="s">
        <v>4290</v>
      </c>
      <c r="B1253">
        <v>21</v>
      </c>
      <c r="C1253">
        <v>25</v>
      </c>
      <c r="D1253">
        <v>90</v>
      </c>
      <c r="E1253">
        <v>47250</v>
      </c>
      <c r="F1253" s="94">
        <v>27.400000000000002</v>
      </c>
    </row>
    <row r="1254" spans="1:6">
      <c r="A1254" t="s">
        <v>4291</v>
      </c>
      <c r="B1254">
        <v>21</v>
      </c>
      <c r="C1254">
        <v>25</v>
      </c>
      <c r="D1254">
        <v>93</v>
      </c>
      <c r="E1254">
        <v>48825</v>
      </c>
      <c r="F1254" s="94">
        <v>28.3</v>
      </c>
    </row>
    <row r="1255" spans="1:6">
      <c r="A1255" t="s">
        <v>4292</v>
      </c>
      <c r="B1255">
        <v>21</v>
      </c>
      <c r="C1255">
        <v>25</v>
      </c>
      <c r="D1255">
        <v>93</v>
      </c>
      <c r="E1255">
        <v>48825</v>
      </c>
      <c r="F1255" s="94">
        <v>28.3</v>
      </c>
    </row>
    <row r="1256" spans="1:6">
      <c r="A1256" t="s">
        <v>4293</v>
      </c>
      <c r="B1256">
        <v>21</v>
      </c>
      <c r="C1256">
        <v>25</v>
      </c>
      <c r="D1256">
        <v>96</v>
      </c>
      <c r="E1256">
        <v>50400</v>
      </c>
      <c r="F1256" s="94">
        <v>29.200000000000003</v>
      </c>
    </row>
    <row r="1257" spans="1:6">
      <c r="A1257" t="s">
        <v>4294</v>
      </c>
      <c r="B1257">
        <v>21</v>
      </c>
      <c r="C1257">
        <v>25</v>
      </c>
      <c r="D1257">
        <v>96</v>
      </c>
      <c r="E1257">
        <v>50400</v>
      </c>
      <c r="F1257" s="94">
        <v>29.200000000000003</v>
      </c>
    </row>
    <row r="1258" spans="1:6">
      <c r="A1258" t="s">
        <v>150</v>
      </c>
      <c r="B1258">
        <v>24</v>
      </c>
      <c r="C1258">
        <v>25</v>
      </c>
      <c r="D1258">
        <v>84</v>
      </c>
      <c r="E1258">
        <v>50400</v>
      </c>
      <c r="F1258">
        <v>29.200000000000003</v>
      </c>
    </row>
    <row r="1259" spans="1:6">
      <c r="A1259" t="s">
        <v>151</v>
      </c>
      <c r="B1259">
        <v>24</v>
      </c>
      <c r="C1259">
        <v>25</v>
      </c>
      <c r="D1259">
        <v>84</v>
      </c>
      <c r="E1259">
        <v>50400</v>
      </c>
      <c r="F1259">
        <v>29.200000000000003</v>
      </c>
    </row>
    <row r="1260" spans="1:6">
      <c r="A1260" t="s">
        <v>3456</v>
      </c>
      <c r="B1260">
        <v>24</v>
      </c>
      <c r="C1260">
        <v>25</v>
      </c>
      <c r="D1260">
        <v>84</v>
      </c>
      <c r="E1260">
        <v>50400</v>
      </c>
      <c r="F1260">
        <v>29.200000000000003</v>
      </c>
    </row>
    <row r="1261" spans="1:6">
      <c r="A1261" t="s">
        <v>153</v>
      </c>
      <c r="B1261">
        <v>24</v>
      </c>
      <c r="C1261">
        <v>25</v>
      </c>
      <c r="D1261">
        <v>90</v>
      </c>
      <c r="E1261">
        <v>54000</v>
      </c>
      <c r="F1261">
        <v>31.3</v>
      </c>
    </row>
    <row r="1262" spans="1:6">
      <c r="A1262" t="s">
        <v>154</v>
      </c>
      <c r="B1262">
        <v>24</v>
      </c>
      <c r="C1262">
        <v>25</v>
      </c>
      <c r="D1262">
        <v>90</v>
      </c>
      <c r="E1262">
        <v>54000</v>
      </c>
      <c r="F1262">
        <v>31.3</v>
      </c>
    </row>
    <row r="1263" spans="1:6">
      <c r="A1263" t="s">
        <v>3457</v>
      </c>
      <c r="B1263">
        <v>24</v>
      </c>
      <c r="C1263">
        <v>25</v>
      </c>
      <c r="D1263">
        <v>90</v>
      </c>
      <c r="E1263">
        <v>54000</v>
      </c>
      <c r="F1263">
        <v>31.3</v>
      </c>
    </row>
    <row r="1264" spans="1:6">
      <c r="A1264" t="s">
        <v>3015</v>
      </c>
      <c r="B1264">
        <v>24</v>
      </c>
      <c r="C1264">
        <v>25</v>
      </c>
      <c r="D1264">
        <v>93</v>
      </c>
      <c r="E1264">
        <v>55800</v>
      </c>
      <c r="F1264">
        <v>32.300000000000004</v>
      </c>
    </row>
    <row r="1265" spans="1:6">
      <c r="A1265" t="s">
        <v>3016</v>
      </c>
      <c r="B1265">
        <v>24</v>
      </c>
      <c r="C1265">
        <v>25</v>
      </c>
      <c r="D1265">
        <v>93</v>
      </c>
      <c r="E1265">
        <v>55800</v>
      </c>
      <c r="F1265">
        <v>32.300000000000004</v>
      </c>
    </row>
    <row r="1266" spans="1:6">
      <c r="A1266" t="s">
        <v>3458</v>
      </c>
      <c r="B1266">
        <v>24</v>
      </c>
      <c r="C1266">
        <v>25</v>
      </c>
      <c r="D1266">
        <v>93</v>
      </c>
      <c r="E1266">
        <v>55800</v>
      </c>
      <c r="F1266">
        <v>32.300000000000004</v>
      </c>
    </row>
    <row r="1267" spans="1:6">
      <c r="A1267" t="s">
        <v>155</v>
      </c>
      <c r="B1267">
        <v>24</v>
      </c>
      <c r="C1267">
        <v>25</v>
      </c>
      <c r="D1267">
        <v>96</v>
      </c>
      <c r="E1267">
        <v>57600</v>
      </c>
      <c r="F1267">
        <v>33.4</v>
      </c>
    </row>
    <row r="1268" spans="1:6">
      <c r="A1268" t="s">
        <v>156</v>
      </c>
      <c r="B1268">
        <v>24</v>
      </c>
      <c r="C1268">
        <v>25</v>
      </c>
      <c r="D1268">
        <v>96</v>
      </c>
      <c r="E1268">
        <v>57600</v>
      </c>
      <c r="F1268">
        <v>33.4</v>
      </c>
    </row>
    <row r="1269" spans="1:6">
      <c r="A1269" t="s">
        <v>3459</v>
      </c>
      <c r="B1269">
        <v>24</v>
      </c>
      <c r="C1269">
        <v>25</v>
      </c>
      <c r="D1269">
        <v>96</v>
      </c>
      <c r="E1269">
        <v>57600</v>
      </c>
      <c r="F1269">
        <v>33.4</v>
      </c>
    </row>
    <row r="1270" spans="1:6">
      <c r="A1270" t="s">
        <v>157</v>
      </c>
      <c r="B1270">
        <v>27</v>
      </c>
      <c r="C1270">
        <v>25</v>
      </c>
      <c r="D1270">
        <v>84</v>
      </c>
      <c r="E1270">
        <v>56700</v>
      </c>
      <c r="F1270">
        <v>32.9</v>
      </c>
    </row>
    <row r="1271" spans="1:6">
      <c r="A1271" t="s">
        <v>158</v>
      </c>
      <c r="B1271">
        <v>27</v>
      </c>
      <c r="C1271">
        <v>25</v>
      </c>
      <c r="D1271">
        <v>90</v>
      </c>
      <c r="E1271">
        <v>60750</v>
      </c>
      <c r="F1271">
        <v>35.200000000000003</v>
      </c>
    </row>
    <row r="1272" spans="1:6">
      <c r="A1272" t="s">
        <v>3017</v>
      </c>
      <c r="B1272">
        <v>27</v>
      </c>
      <c r="C1272">
        <v>25</v>
      </c>
      <c r="D1272">
        <v>93</v>
      </c>
      <c r="E1272">
        <v>62775</v>
      </c>
      <c r="F1272">
        <v>36.4</v>
      </c>
    </row>
    <row r="1273" spans="1:6">
      <c r="A1273" t="s">
        <v>159</v>
      </c>
      <c r="B1273">
        <v>27</v>
      </c>
      <c r="C1273">
        <v>25</v>
      </c>
      <c r="D1273">
        <v>96</v>
      </c>
      <c r="E1273">
        <v>64800</v>
      </c>
      <c r="F1273">
        <v>37.5</v>
      </c>
    </row>
    <row r="1274" spans="1:6">
      <c r="A1274" t="s">
        <v>160</v>
      </c>
      <c r="B1274">
        <v>30</v>
      </c>
      <c r="C1274">
        <v>25</v>
      </c>
      <c r="D1274">
        <v>84</v>
      </c>
      <c r="E1274">
        <v>63000</v>
      </c>
      <c r="F1274">
        <v>36.5</v>
      </c>
    </row>
    <row r="1275" spans="1:6">
      <c r="A1275" t="s">
        <v>161</v>
      </c>
      <c r="B1275">
        <v>30</v>
      </c>
      <c r="C1275">
        <v>25</v>
      </c>
      <c r="D1275">
        <v>90</v>
      </c>
      <c r="E1275">
        <v>67500</v>
      </c>
      <c r="F1275">
        <v>39.1</v>
      </c>
    </row>
    <row r="1276" spans="1:6">
      <c r="A1276" t="s">
        <v>3018</v>
      </c>
      <c r="B1276">
        <v>30</v>
      </c>
      <c r="C1276">
        <v>25</v>
      </c>
      <c r="D1276">
        <v>93</v>
      </c>
      <c r="E1276">
        <v>69750</v>
      </c>
      <c r="F1276">
        <v>40.4</v>
      </c>
    </row>
    <row r="1277" spans="1:6">
      <c r="A1277" t="s">
        <v>162</v>
      </c>
      <c r="B1277">
        <v>30</v>
      </c>
      <c r="C1277">
        <v>25</v>
      </c>
      <c r="D1277">
        <v>96</v>
      </c>
      <c r="E1277">
        <v>72000</v>
      </c>
      <c r="F1277">
        <v>41.7</v>
      </c>
    </row>
    <row r="1278" spans="1:6">
      <c r="A1278" t="s">
        <v>4295</v>
      </c>
      <c r="B1278">
        <v>33</v>
      </c>
      <c r="C1278">
        <v>25</v>
      </c>
      <c r="D1278">
        <v>84</v>
      </c>
      <c r="E1278">
        <v>69300</v>
      </c>
      <c r="F1278" s="94">
        <v>40.200000000000003</v>
      </c>
    </row>
    <row r="1279" spans="1:6">
      <c r="A1279" t="s">
        <v>4296</v>
      </c>
      <c r="B1279">
        <v>33</v>
      </c>
      <c r="C1279">
        <v>25</v>
      </c>
      <c r="D1279">
        <v>90</v>
      </c>
      <c r="E1279">
        <v>74250</v>
      </c>
      <c r="F1279" s="94">
        <v>43</v>
      </c>
    </row>
    <row r="1280" spans="1:6">
      <c r="A1280" t="s">
        <v>4297</v>
      </c>
      <c r="B1280">
        <v>33</v>
      </c>
      <c r="C1280">
        <v>25</v>
      </c>
      <c r="D1280">
        <v>93</v>
      </c>
      <c r="E1280">
        <v>76725</v>
      </c>
      <c r="F1280" s="94">
        <v>44.5</v>
      </c>
    </row>
    <row r="1281" spans="1:6">
      <c r="A1281" t="s">
        <v>4298</v>
      </c>
      <c r="B1281">
        <v>33</v>
      </c>
      <c r="C1281">
        <v>25</v>
      </c>
      <c r="D1281">
        <v>96</v>
      </c>
      <c r="E1281">
        <v>79200</v>
      </c>
      <c r="F1281" s="94">
        <v>45.9</v>
      </c>
    </row>
    <row r="1282" spans="1:6">
      <c r="A1282" t="s">
        <v>163</v>
      </c>
      <c r="B1282">
        <v>36</v>
      </c>
      <c r="C1282">
        <v>25</v>
      </c>
      <c r="D1282">
        <v>84</v>
      </c>
      <c r="E1282">
        <v>75600</v>
      </c>
      <c r="F1282">
        <v>43.800000000000004</v>
      </c>
    </row>
    <row r="1283" spans="1:6">
      <c r="A1283" t="s">
        <v>164</v>
      </c>
      <c r="B1283">
        <v>36</v>
      </c>
      <c r="C1283">
        <v>25</v>
      </c>
      <c r="D1283">
        <v>90</v>
      </c>
      <c r="E1283">
        <v>81000</v>
      </c>
      <c r="F1283">
        <v>46.9</v>
      </c>
    </row>
    <row r="1284" spans="1:6">
      <c r="A1284" t="s">
        <v>3019</v>
      </c>
      <c r="B1284">
        <v>36</v>
      </c>
      <c r="C1284">
        <v>25</v>
      </c>
      <c r="D1284">
        <v>93</v>
      </c>
      <c r="E1284">
        <v>83700</v>
      </c>
      <c r="F1284">
        <v>48.5</v>
      </c>
    </row>
    <row r="1285" spans="1:6">
      <c r="A1285" t="s">
        <v>165</v>
      </c>
      <c r="B1285">
        <v>36</v>
      </c>
      <c r="C1285">
        <v>25</v>
      </c>
      <c r="D1285">
        <v>96</v>
      </c>
      <c r="E1285">
        <v>86400</v>
      </c>
      <c r="F1285">
        <v>50</v>
      </c>
    </row>
    <row r="1286" spans="1:6">
      <c r="A1286" t="s">
        <v>1498</v>
      </c>
      <c r="B1286">
        <v>30</v>
      </c>
      <c r="C1286">
        <v>25</v>
      </c>
      <c r="D1286">
        <v>84</v>
      </c>
      <c r="E1286">
        <v>63000</v>
      </c>
      <c r="F1286">
        <v>36.5</v>
      </c>
    </row>
    <row r="1287" spans="1:6">
      <c r="A1287" t="s">
        <v>1510</v>
      </c>
      <c r="B1287">
        <v>30</v>
      </c>
      <c r="C1287">
        <v>25</v>
      </c>
      <c r="D1287">
        <v>84</v>
      </c>
      <c r="E1287">
        <v>63000</v>
      </c>
      <c r="F1287">
        <v>36.5</v>
      </c>
    </row>
    <row r="1288" spans="1:6">
      <c r="A1288" t="s">
        <v>1504</v>
      </c>
      <c r="B1288">
        <v>30</v>
      </c>
      <c r="C1288">
        <v>25</v>
      </c>
      <c r="D1288">
        <v>84</v>
      </c>
      <c r="E1288">
        <v>63000</v>
      </c>
      <c r="F1288">
        <v>36.5</v>
      </c>
    </row>
    <row r="1289" spans="1:6">
      <c r="A1289" t="s">
        <v>1520</v>
      </c>
      <c r="B1289">
        <v>30</v>
      </c>
      <c r="C1289">
        <v>25</v>
      </c>
      <c r="D1289">
        <v>84</v>
      </c>
      <c r="E1289">
        <v>63000</v>
      </c>
      <c r="F1289">
        <v>36.5</v>
      </c>
    </row>
    <row r="1290" spans="1:6">
      <c r="A1290" t="s">
        <v>1499</v>
      </c>
      <c r="B1290">
        <v>30</v>
      </c>
      <c r="C1290">
        <v>25</v>
      </c>
      <c r="D1290">
        <v>90</v>
      </c>
      <c r="E1290">
        <v>67500</v>
      </c>
      <c r="F1290">
        <v>39.1</v>
      </c>
    </row>
    <row r="1291" spans="1:6">
      <c r="A1291" t="s">
        <v>1511</v>
      </c>
      <c r="B1291">
        <v>30</v>
      </c>
      <c r="C1291">
        <v>25</v>
      </c>
      <c r="D1291">
        <v>90</v>
      </c>
      <c r="E1291">
        <v>67500</v>
      </c>
      <c r="F1291">
        <v>39.1</v>
      </c>
    </row>
    <row r="1292" spans="1:6">
      <c r="A1292" t="s">
        <v>1505</v>
      </c>
      <c r="B1292">
        <v>30</v>
      </c>
      <c r="C1292">
        <v>25</v>
      </c>
      <c r="D1292">
        <v>90</v>
      </c>
      <c r="E1292">
        <v>67500</v>
      </c>
      <c r="F1292">
        <v>39.1</v>
      </c>
    </row>
    <row r="1293" spans="1:6">
      <c r="A1293" t="s">
        <v>1521</v>
      </c>
      <c r="B1293">
        <v>30</v>
      </c>
      <c r="C1293">
        <v>25</v>
      </c>
      <c r="D1293">
        <v>90</v>
      </c>
      <c r="E1293">
        <v>67500</v>
      </c>
      <c r="F1293">
        <v>39.1</v>
      </c>
    </row>
    <row r="1294" spans="1:6">
      <c r="A1294" t="s">
        <v>3020</v>
      </c>
      <c r="B1294">
        <v>30</v>
      </c>
      <c r="C1294">
        <v>25</v>
      </c>
      <c r="D1294">
        <v>93</v>
      </c>
      <c r="E1294">
        <v>69750</v>
      </c>
      <c r="F1294">
        <v>40.4</v>
      </c>
    </row>
    <row r="1295" spans="1:6">
      <c r="A1295" t="s">
        <v>3021</v>
      </c>
      <c r="B1295">
        <v>30</v>
      </c>
      <c r="C1295">
        <v>25</v>
      </c>
      <c r="D1295">
        <v>93</v>
      </c>
      <c r="E1295">
        <v>69750</v>
      </c>
      <c r="F1295">
        <v>40.4</v>
      </c>
    </row>
    <row r="1296" spans="1:6">
      <c r="A1296" t="s">
        <v>3022</v>
      </c>
      <c r="B1296">
        <v>30</v>
      </c>
      <c r="C1296">
        <v>25</v>
      </c>
      <c r="D1296">
        <v>93</v>
      </c>
      <c r="E1296">
        <v>69750</v>
      </c>
      <c r="F1296">
        <v>40.4</v>
      </c>
    </row>
    <row r="1297" spans="1:6">
      <c r="A1297" t="s">
        <v>3023</v>
      </c>
      <c r="B1297">
        <v>30</v>
      </c>
      <c r="C1297">
        <v>25</v>
      </c>
      <c r="D1297">
        <v>93</v>
      </c>
      <c r="E1297">
        <v>69750</v>
      </c>
      <c r="F1297">
        <v>40.4</v>
      </c>
    </row>
    <row r="1298" spans="1:6">
      <c r="A1298" t="s">
        <v>1500</v>
      </c>
      <c r="B1298">
        <v>30</v>
      </c>
      <c r="C1298">
        <v>25</v>
      </c>
      <c r="D1298">
        <v>96</v>
      </c>
      <c r="E1298">
        <v>72000</v>
      </c>
      <c r="F1298">
        <v>41.7</v>
      </c>
    </row>
    <row r="1299" spans="1:6">
      <c r="A1299" t="s">
        <v>1512</v>
      </c>
      <c r="B1299">
        <v>30</v>
      </c>
      <c r="C1299">
        <v>25</v>
      </c>
      <c r="D1299">
        <v>96</v>
      </c>
      <c r="E1299">
        <v>72000</v>
      </c>
      <c r="F1299">
        <v>41.7</v>
      </c>
    </row>
    <row r="1300" spans="1:6">
      <c r="A1300" t="s">
        <v>1506</v>
      </c>
      <c r="B1300">
        <v>30</v>
      </c>
      <c r="C1300">
        <v>25</v>
      </c>
      <c r="D1300">
        <v>96</v>
      </c>
      <c r="E1300">
        <v>72000</v>
      </c>
      <c r="F1300">
        <v>41.7</v>
      </c>
    </row>
    <row r="1301" spans="1:6">
      <c r="A1301" t="s">
        <v>1522</v>
      </c>
      <c r="B1301">
        <v>30</v>
      </c>
      <c r="C1301">
        <v>25</v>
      </c>
      <c r="D1301">
        <v>96</v>
      </c>
      <c r="E1301">
        <v>72000</v>
      </c>
      <c r="F1301">
        <v>41.7</v>
      </c>
    </row>
    <row r="1302" spans="1:6">
      <c r="A1302" t="s">
        <v>1501</v>
      </c>
      <c r="B1302">
        <v>36</v>
      </c>
      <c r="C1302">
        <v>25</v>
      </c>
      <c r="D1302">
        <v>84</v>
      </c>
      <c r="E1302">
        <v>75600</v>
      </c>
      <c r="F1302">
        <v>43.800000000000004</v>
      </c>
    </row>
    <row r="1303" spans="1:6">
      <c r="A1303" t="s">
        <v>1513</v>
      </c>
      <c r="B1303">
        <v>36</v>
      </c>
      <c r="C1303">
        <v>25</v>
      </c>
      <c r="D1303">
        <v>84</v>
      </c>
      <c r="E1303">
        <v>75600</v>
      </c>
      <c r="F1303">
        <v>43.800000000000004</v>
      </c>
    </row>
    <row r="1304" spans="1:6">
      <c r="A1304" t="s">
        <v>1507</v>
      </c>
      <c r="B1304">
        <v>36</v>
      </c>
      <c r="C1304">
        <v>25</v>
      </c>
      <c r="D1304">
        <v>84</v>
      </c>
      <c r="E1304">
        <v>75600</v>
      </c>
      <c r="F1304">
        <v>43.800000000000004</v>
      </c>
    </row>
    <row r="1305" spans="1:6">
      <c r="A1305" t="s">
        <v>1523</v>
      </c>
      <c r="B1305">
        <v>36</v>
      </c>
      <c r="C1305">
        <v>25</v>
      </c>
      <c r="D1305">
        <v>84</v>
      </c>
      <c r="E1305">
        <v>75600</v>
      </c>
      <c r="F1305">
        <v>43.800000000000004</v>
      </c>
    </row>
    <row r="1306" spans="1:6">
      <c r="A1306" t="s">
        <v>1502</v>
      </c>
      <c r="B1306">
        <v>36</v>
      </c>
      <c r="C1306">
        <v>25</v>
      </c>
      <c r="D1306">
        <v>90</v>
      </c>
      <c r="E1306">
        <v>81000</v>
      </c>
      <c r="F1306">
        <v>46.9</v>
      </c>
    </row>
    <row r="1307" spans="1:6">
      <c r="A1307" t="s">
        <v>1514</v>
      </c>
      <c r="B1307">
        <v>36</v>
      </c>
      <c r="C1307">
        <v>25</v>
      </c>
      <c r="D1307">
        <v>90</v>
      </c>
      <c r="E1307">
        <v>81000</v>
      </c>
      <c r="F1307">
        <v>46.9</v>
      </c>
    </row>
    <row r="1308" spans="1:6">
      <c r="A1308" t="s">
        <v>1508</v>
      </c>
      <c r="B1308">
        <v>36</v>
      </c>
      <c r="C1308">
        <v>25</v>
      </c>
      <c r="D1308">
        <v>90</v>
      </c>
      <c r="E1308">
        <v>81000</v>
      </c>
      <c r="F1308">
        <v>46.9</v>
      </c>
    </row>
    <row r="1309" spans="1:6">
      <c r="A1309" t="s">
        <v>1524</v>
      </c>
      <c r="B1309">
        <v>36</v>
      </c>
      <c r="C1309">
        <v>25</v>
      </c>
      <c r="D1309">
        <v>90</v>
      </c>
      <c r="E1309">
        <v>81000</v>
      </c>
      <c r="F1309">
        <v>46.9</v>
      </c>
    </row>
    <row r="1310" spans="1:6">
      <c r="A1310" t="s">
        <v>3024</v>
      </c>
      <c r="B1310">
        <v>36</v>
      </c>
      <c r="C1310">
        <v>25</v>
      </c>
      <c r="D1310">
        <v>93</v>
      </c>
      <c r="E1310">
        <v>83700</v>
      </c>
      <c r="F1310">
        <v>48.5</v>
      </c>
    </row>
    <row r="1311" spans="1:6">
      <c r="A1311" t="s">
        <v>3025</v>
      </c>
      <c r="B1311">
        <v>36</v>
      </c>
      <c r="C1311">
        <v>25</v>
      </c>
      <c r="D1311">
        <v>93</v>
      </c>
      <c r="E1311">
        <v>83700</v>
      </c>
      <c r="F1311">
        <v>48.5</v>
      </c>
    </row>
    <row r="1312" spans="1:6">
      <c r="A1312" t="s">
        <v>3026</v>
      </c>
      <c r="B1312">
        <v>36</v>
      </c>
      <c r="C1312">
        <v>25</v>
      </c>
      <c r="D1312">
        <v>93</v>
      </c>
      <c r="E1312">
        <v>83700</v>
      </c>
      <c r="F1312">
        <v>48.5</v>
      </c>
    </row>
    <row r="1313" spans="1:6">
      <c r="A1313" t="s">
        <v>3027</v>
      </c>
      <c r="B1313">
        <v>36</v>
      </c>
      <c r="C1313">
        <v>25</v>
      </c>
      <c r="D1313">
        <v>93</v>
      </c>
      <c r="E1313">
        <v>83700</v>
      </c>
      <c r="F1313">
        <v>48.5</v>
      </c>
    </row>
    <row r="1314" spans="1:6">
      <c r="A1314" t="s">
        <v>1503</v>
      </c>
      <c r="B1314">
        <v>36</v>
      </c>
      <c r="C1314">
        <v>25</v>
      </c>
      <c r="D1314">
        <v>96</v>
      </c>
      <c r="E1314">
        <v>86400</v>
      </c>
      <c r="F1314">
        <v>50</v>
      </c>
    </row>
    <row r="1315" spans="1:6">
      <c r="A1315" t="s">
        <v>1515</v>
      </c>
      <c r="B1315">
        <v>36</v>
      </c>
      <c r="C1315">
        <v>25</v>
      </c>
      <c r="D1315">
        <v>96</v>
      </c>
      <c r="E1315">
        <v>86400</v>
      </c>
      <c r="F1315">
        <v>50</v>
      </c>
    </row>
    <row r="1316" spans="1:6">
      <c r="A1316" t="s">
        <v>1509</v>
      </c>
      <c r="B1316">
        <v>36</v>
      </c>
      <c r="C1316">
        <v>25</v>
      </c>
      <c r="D1316">
        <v>96</v>
      </c>
      <c r="E1316">
        <v>86400</v>
      </c>
      <c r="F1316">
        <v>50</v>
      </c>
    </row>
    <row r="1317" spans="1:6">
      <c r="A1317" t="s">
        <v>1525</v>
      </c>
      <c r="B1317">
        <v>36</v>
      </c>
      <c r="C1317">
        <v>25</v>
      </c>
      <c r="D1317">
        <v>96</v>
      </c>
      <c r="E1317">
        <v>86400</v>
      </c>
      <c r="F1317">
        <v>50</v>
      </c>
    </row>
    <row r="1318" spans="1:6">
      <c r="A1318" t="s">
        <v>4092</v>
      </c>
      <c r="B1318">
        <v>0</v>
      </c>
      <c r="C1318">
        <v>0</v>
      </c>
      <c r="D1318">
        <v>0</v>
      </c>
      <c r="E1318">
        <v>0</v>
      </c>
      <c r="F1318">
        <v>0</v>
      </c>
    </row>
    <row r="1319" spans="1:6">
      <c r="A1319" t="s">
        <v>2033</v>
      </c>
      <c r="B1319">
        <v>0</v>
      </c>
      <c r="C1319">
        <v>0</v>
      </c>
      <c r="D1319">
        <v>0</v>
      </c>
      <c r="E1319">
        <v>0</v>
      </c>
      <c r="F1319">
        <v>0</v>
      </c>
    </row>
    <row r="1320" spans="1:6">
      <c r="A1320" t="s">
        <v>4332</v>
      </c>
      <c r="B1320">
        <v>0</v>
      </c>
      <c r="C1320">
        <v>0</v>
      </c>
      <c r="D1320">
        <v>0</v>
      </c>
      <c r="E1320">
        <v>0</v>
      </c>
      <c r="F1320">
        <v>0</v>
      </c>
    </row>
    <row r="1321" spans="1:6">
      <c r="A1321" t="s">
        <v>4333</v>
      </c>
      <c r="B1321">
        <v>0</v>
      </c>
      <c r="C1321">
        <v>0</v>
      </c>
      <c r="D1321">
        <v>0</v>
      </c>
      <c r="E1321">
        <v>0</v>
      </c>
      <c r="F1321">
        <v>0</v>
      </c>
    </row>
    <row r="1322" spans="1:6">
      <c r="A1322" s="337" t="s">
        <v>4114</v>
      </c>
      <c r="B1322" s="94">
        <v>1</v>
      </c>
      <c r="C1322" s="94">
        <v>0.25</v>
      </c>
      <c r="D1322" s="94">
        <v>96</v>
      </c>
      <c r="E1322">
        <v>24</v>
      </c>
      <c r="F1322" s="94">
        <v>0.1</v>
      </c>
    </row>
    <row r="1323" spans="1:6">
      <c r="A1323" t="s">
        <v>2227</v>
      </c>
      <c r="B1323">
        <v>12</v>
      </c>
      <c r="C1323">
        <v>96</v>
      </c>
      <c r="D1323">
        <v>0.25</v>
      </c>
      <c r="E1323">
        <v>288</v>
      </c>
      <c r="F1323">
        <v>0.2</v>
      </c>
    </row>
    <row r="1324" spans="1:6">
      <c r="A1324" t="s">
        <v>2229</v>
      </c>
      <c r="B1324">
        <v>15</v>
      </c>
      <c r="C1324">
        <v>96</v>
      </c>
      <c r="D1324">
        <v>0.25</v>
      </c>
      <c r="E1324">
        <v>360</v>
      </c>
      <c r="F1324">
        <v>0.30000000000000004</v>
      </c>
    </row>
    <row r="1325" spans="1:6">
      <c r="A1325" t="s">
        <v>2231</v>
      </c>
      <c r="B1325">
        <v>24</v>
      </c>
      <c r="C1325">
        <v>96</v>
      </c>
      <c r="D1325">
        <v>0.25</v>
      </c>
      <c r="E1325">
        <v>576</v>
      </c>
      <c r="F1325">
        <v>0.4</v>
      </c>
    </row>
    <row r="1326" spans="1:6">
      <c r="A1326" t="s">
        <v>708</v>
      </c>
      <c r="B1326">
        <v>48</v>
      </c>
      <c r="C1326">
        <v>34.5</v>
      </c>
      <c r="D1326">
        <v>0.25</v>
      </c>
      <c r="E1326">
        <v>414</v>
      </c>
      <c r="F1326">
        <v>0.30000000000000004</v>
      </c>
    </row>
    <row r="1327" spans="1:6">
      <c r="A1327" t="s">
        <v>709</v>
      </c>
      <c r="B1327">
        <v>48</v>
      </c>
      <c r="C1327">
        <v>48</v>
      </c>
      <c r="D1327">
        <v>0.25</v>
      </c>
      <c r="E1327">
        <v>576</v>
      </c>
      <c r="F1327">
        <v>0.4</v>
      </c>
    </row>
    <row r="1328" spans="1:6">
      <c r="A1328" t="s">
        <v>710</v>
      </c>
      <c r="B1328">
        <v>4</v>
      </c>
      <c r="C1328">
        <v>96</v>
      </c>
      <c r="D1328">
        <v>0.25</v>
      </c>
      <c r="E1328">
        <v>96</v>
      </c>
      <c r="F1328">
        <v>0.1</v>
      </c>
    </row>
    <row r="1329" spans="1:6">
      <c r="A1329" t="s">
        <v>711</v>
      </c>
      <c r="B1329">
        <v>9</v>
      </c>
      <c r="C1329">
        <v>96</v>
      </c>
      <c r="D1329">
        <v>0.25</v>
      </c>
      <c r="E1329">
        <v>216</v>
      </c>
      <c r="F1329">
        <v>0.2</v>
      </c>
    </row>
    <row r="1330" spans="1:6">
      <c r="A1330" t="s">
        <v>1382</v>
      </c>
      <c r="B1330">
        <v>0</v>
      </c>
      <c r="C1330">
        <v>0</v>
      </c>
      <c r="D1330">
        <v>0</v>
      </c>
      <c r="E1330">
        <v>0</v>
      </c>
      <c r="F1330">
        <v>0</v>
      </c>
    </row>
    <row r="1331" spans="1:6">
      <c r="A1331" t="s">
        <v>1383</v>
      </c>
      <c r="B1331">
        <v>0</v>
      </c>
      <c r="C1331">
        <v>0</v>
      </c>
      <c r="D1331">
        <v>0</v>
      </c>
      <c r="E1331">
        <v>0</v>
      </c>
      <c r="F1331">
        <v>0</v>
      </c>
    </row>
    <row r="1332" spans="1:6">
      <c r="A1332" t="s">
        <v>3982</v>
      </c>
      <c r="B1332">
        <v>12.5</v>
      </c>
      <c r="C1332">
        <v>6</v>
      </c>
      <c r="D1332">
        <v>48</v>
      </c>
      <c r="E1332">
        <v>3600</v>
      </c>
      <c r="F1332">
        <v>2.1</v>
      </c>
    </row>
    <row r="1333" spans="1:6">
      <c r="A1333" t="s">
        <v>3983</v>
      </c>
      <c r="B1333">
        <v>12.5</v>
      </c>
      <c r="C1333">
        <v>6</v>
      </c>
      <c r="D1333">
        <v>60</v>
      </c>
      <c r="E1333">
        <v>4500</v>
      </c>
      <c r="F1333">
        <v>2.7</v>
      </c>
    </row>
    <row r="1334" spans="1:6">
      <c r="A1334" t="s">
        <v>4689</v>
      </c>
      <c r="B1334">
        <v>0</v>
      </c>
      <c r="C1334">
        <v>0</v>
      </c>
      <c r="D1334">
        <v>0</v>
      </c>
      <c r="E1334">
        <v>0</v>
      </c>
      <c r="F1334">
        <v>0</v>
      </c>
    </row>
    <row r="1335" spans="1:6">
      <c r="A1335" t="s">
        <v>507</v>
      </c>
      <c r="B1335">
        <v>4</v>
      </c>
      <c r="C1335">
        <v>0.75</v>
      </c>
      <c r="D1335">
        <v>6.3125</v>
      </c>
      <c r="E1335">
        <v>18.9375</v>
      </c>
      <c r="F1335">
        <v>0.1</v>
      </c>
    </row>
    <row r="1336" spans="1:6">
      <c r="A1336" t="s">
        <v>5223</v>
      </c>
      <c r="B1336">
        <v>0</v>
      </c>
      <c r="C1336">
        <v>0</v>
      </c>
      <c r="D1336">
        <v>0</v>
      </c>
      <c r="E1336">
        <v>0</v>
      </c>
      <c r="F1336">
        <v>0</v>
      </c>
    </row>
    <row r="1337" spans="1:6">
      <c r="A1337" t="s">
        <v>5224</v>
      </c>
      <c r="B1337">
        <v>0</v>
      </c>
      <c r="C1337">
        <v>0</v>
      </c>
      <c r="D1337">
        <v>0</v>
      </c>
      <c r="E1337">
        <v>0</v>
      </c>
      <c r="F1337">
        <v>0</v>
      </c>
    </row>
    <row r="1338" spans="1:6">
      <c r="A1338" t="s">
        <v>1744</v>
      </c>
      <c r="B1338">
        <v>0</v>
      </c>
      <c r="C1338">
        <v>0</v>
      </c>
      <c r="D1338">
        <v>0</v>
      </c>
      <c r="E1338">
        <v>0</v>
      </c>
      <c r="F1338">
        <v>0</v>
      </c>
    </row>
    <row r="1339" spans="1:6">
      <c r="A1339" t="s">
        <v>4930</v>
      </c>
      <c r="B1339">
        <v>0</v>
      </c>
      <c r="C1339">
        <v>0</v>
      </c>
      <c r="D1339">
        <v>0</v>
      </c>
      <c r="E1339">
        <v>0</v>
      </c>
      <c r="F1339">
        <v>0</v>
      </c>
    </row>
    <row r="1340" spans="1:6">
      <c r="A1340" t="s">
        <v>4931</v>
      </c>
      <c r="B1340">
        <v>0</v>
      </c>
      <c r="C1340">
        <v>0</v>
      </c>
      <c r="D1340">
        <v>0</v>
      </c>
      <c r="E1340">
        <v>0</v>
      </c>
      <c r="F1340">
        <v>0</v>
      </c>
    </row>
    <row r="1341" spans="1:6">
      <c r="A1341" t="s">
        <v>508</v>
      </c>
      <c r="B1341">
        <v>0.75</v>
      </c>
      <c r="C1341">
        <v>24</v>
      </c>
      <c r="D1341">
        <v>84</v>
      </c>
      <c r="E1341">
        <v>1512</v>
      </c>
      <c r="F1341">
        <v>0.9</v>
      </c>
    </row>
    <row r="1342" spans="1:6">
      <c r="A1342" t="s">
        <v>509</v>
      </c>
      <c r="B1342">
        <v>0.75</v>
      </c>
      <c r="C1342">
        <v>27</v>
      </c>
      <c r="D1342">
        <v>84</v>
      </c>
      <c r="E1342">
        <v>1701</v>
      </c>
      <c r="F1342">
        <v>1</v>
      </c>
    </row>
    <row r="1343" spans="1:6">
      <c r="A1343" t="s">
        <v>510</v>
      </c>
      <c r="B1343">
        <v>0.75</v>
      </c>
      <c r="C1343">
        <v>24</v>
      </c>
      <c r="D1343">
        <v>90</v>
      </c>
      <c r="E1343">
        <v>1620</v>
      </c>
      <c r="F1343">
        <v>1</v>
      </c>
    </row>
    <row r="1344" spans="1:6">
      <c r="A1344" t="s">
        <v>511</v>
      </c>
      <c r="B1344">
        <v>0.75</v>
      </c>
      <c r="C1344">
        <v>27</v>
      </c>
      <c r="D1344">
        <v>90</v>
      </c>
      <c r="E1344">
        <v>1822.5</v>
      </c>
      <c r="F1344">
        <v>1.1000000000000001</v>
      </c>
    </row>
    <row r="1345" spans="1:6">
      <c r="A1345" t="s">
        <v>3028</v>
      </c>
      <c r="B1345">
        <v>0.75</v>
      </c>
      <c r="C1345">
        <v>24</v>
      </c>
      <c r="D1345">
        <v>93</v>
      </c>
      <c r="E1345">
        <v>1674</v>
      </c>
      <c r="F1345">
        <v>1</v>
      </c>
    </row>
    <row r="1346" spans="1:6">
      <c r="A1346" t="s">
        <v>3029</v>
      </c>
      <c r="B1346">
        <v>0.75</v>
      </c>
      <c r="C1346">
        <v>27</v>
      </c>
      <c r="D1346">
        <v>93</v>
      </c>
      <c r="E1346">
        <v>1883.25</v>
      </c>
      <c r="F1346">
        <v>1.1000000000000001</v>
      </c>
    </row>
    <row r="1347" spans="1:6">
      <c r="A1347" t="s">
        <v>512</v>
      </c>
      <c r="B1347">
        <v>0.75</v>
      </c>
      <c r="C1347">
        <v>24</v>
      </c>
      <c r="D1347">
        <v>96</v>
      </c>
      <c r="E1347">
        <v>1728</v>
      </c>
      <c r="F1347">
        <v>1</v>
      </c>
    </row>
    <row r="1348" spans="1:6">
      <c r="A1348" t="s">
        <v>513</v>
      </c>
      <c r="B1348">
        <v>0.75</v>
      </c>
      <c r="C1348">
        <v>27</v>
      </c>
      <c r="D1348">
        <v>96</v>
      </c>
      <c r="E1348">
        <v>1944</v>
      </c>
      <c r="F1348">
        <v>1.2000000000000002</v>
      </c>
    </row>
    <row r="1349" spans="1:6">
      <c r="A1349" t="s">
        <v>514</v>
      </c>
      <c r="B1349">
        <v>1.5</v>
      </c>
      <c r="C1349">
        <v>27</v>
      </c>
      <c r="D1349">
        <v>84</v>
      </c>
      <c r="E1349">
        <v>3402</v>
      </c>
      <c r="F1349">
        <v>2</v>
      </c>
    </row>
    <row r="1350" spans="1:6">
      <c r="A1350" t="s">
        <v>3460</v>
      </c>
      <c r="B1350">
        <v>1.5</v>
      </c>
      <c r="C1350">
        <v>27</v>
      </c>
      <c r="D1350">
        <v>84</v>
      </c>
      <c r="E1350">
        <v>3402</v>
      </c>
      <c r="F1350">
        <v>2</v>
      </c>
    </row>
    <row r="1351" spans="1:6">
      <c r="A1351" t="s">
        <v>515</v>
      </c>
      <c r="B1351">
        <v>1.5</v>
      </c>
      <c r="C1351">
        <v>24</v>
      </c>
      <c r="D1351">
        <v>84</v>
      </c>
      <c r="E1351">
        <v>3024</v>
      </c>
      <c r="F1351">
        <v>1.8</v>
      </c>
    </row>
    <row r="1352" spans="1:6">
      <c r="A1352" t="s">
        <v>3461</v>
      </c>
      <c r="B1352">
        <v>1.5</v>
      </c>
      <c r="C1352">
        <v>24</v>
      </c>
      <c r="D1352">
        <v>84</v>
      </c>
      <c r="E1352">
        <v>3024</v>
      </c>
      <c r="F1352">
        <v>1.8</v>
      </c>
    </row>
    <row r="1353" spans="1:6">
      <c r="A1353" t="s">
        <v>516</v>
      </c>
      <c r="B1353">
        <v>1.5</v>
      </c>
      <c r="C1353">
        <v>27</v>
      </c>
      <c r="D1353">
        <v>90</v>
      </c>
      <c r="E1353">
        <v>3645</v>
      </c>
      <c r="F1353">
        <v>2.2000000000000002</v>
      </c>
    </row>
    <row r="1354" spans="1:6">
      <c r="A1354" t="s">
        <v>3462</v>
      </c>
      <c r="B1354">
        <v>1.5</v>
      </c>
      <c r="C1354">
        <v>27</v>
      </c>
      <c r="D1354">
        <v>90</v>
      </c>
      <c r="E1354">
        <v>3645</v>
      </c>
      <c r="F1354">
        <v>2.2000000000000002</v>
      </c>
    </row>
    <row r="1355" spans="1:6">
      <c r="A1355" t="s">
        <v>517</v>
      </c>
      <c r="B1355">
        <v>1.5</v>
      </c>
      <c r="C1355">
        <v>24</v>
      </c>
      <c r="D1355">
        <v>90</v>
      </c>
      <c r="E1355">
        <v>3240</v>
      </c>
      <c r="F1355">
        <v>1.9000000000000001</v>
      </c>
    </row>
    <row r="1356" spans="1:6">
      <c r="A1356" t="s">
        <v>3463</v>
      </c>
      <c r="B1356">
        <v>1.5</v>
      </c>
      <c r="C1356">
        <v>24</v>
      </c>
      <c r="D1356">
        <v>90</v>
      </c>
      <c r="E1356">
        <v>3240</v>
      </c>
      <c r="F1356">
        <v>1.9000000000000001</v>
      </c>
    </row>
    <row r="1357" spans="1:6">
      <c r="A1357" t="s">
        <v>3030</v>
      </c>
      <c r="B1357">
        <v>1.5</v>
      </c>
      <c r="C1357">
        <v>27</v>
      </c>
      <c r="D1357">
        <v>93</v>
      </c>
      <c r="E1357">
        <v>3766.5</v>
      </c>
      <c r="F1357">
        <v>2.2000000000000002</v>
      </c>
    </row>
    <row r="1358" spans="1:6">
      <c r="A1358" t="s">
        <v>3464</v>
      </c>
      <c r="B1358">
        <v>1.5</v>
      </c>
      <c r="C1358">
        <v>27</v>
      </c>
      <c r="D1358">
        <v>93</v>
      </c>
      <c r="E1358">
        <v>3766.5</v>
      </c>
      <c r="F1358">
        <v>2.2000000000000002</v>
      </c>
    </row>
    <row r="1359" spans="1:6">
      <c r="A1359" t="s">
        <v>3031</v>
      </c>
      <c r="B1359">
        <v>1.5</v>
      </c>
      <c r="C1359">
        <v>24</v>
      </c>
      <c r="D1359">
        <v>93</v>
      </c>
      <c r="E1359">
        <v>3348</v>
      </c>
      <c r="F1359">
        <v>2</v>
      </c>
    </row>
    <row r="1360" spans="1:6">
      <c r="A1360" t="s">
        <v>3465</v>
      </c>
      <c r="B1360">
        <v>1.5</v>
      </c>
      <c r="C1360">
        <v>24</v>
      </c>
      <c r="D1360">
        <v>93</v>
      </c>
      <c r="E1360">
        <v>3348</v>
      </c>
      <c r="F1360">
        <v>2</v>
      </c>
    </row>
    <row r="1361" spans="1:6">
      <c r="A1361" t="s">
        <v>518</v>
      </c>
      <c r="B1361">
        <v>1.5</v>
      </c>
      <c r="C1361">
        <v>27</v>
      </c>
      <c r="D1361">
        <v>96</v>
      </c>
      <c r="E1361">
        <v>3888</v>
      </c>
      <c r="F1361">
        <v>2.3000000000000003</v>
      </c>
    </row>
    <row r="1362" spans="1:6">
      <c r="A1362" t="s">
        <v>3466</v>
      </c>
      <c r="B1362">
        <v>1.5</v>
      </c>
      <c r="C1362">
        <v>27</v>
      </c>
      <c r="D1362">
        <v>96</v>
      </c>
      <c r="E1362">
        <v>3888</v>
      </c>
      <c r="F1362">
        <v>2.3000000000000003</v>
      </c>
    </row>
    <row r="1363" spans="1:6">
      <c r="A1363" t="s">
        <v>519</v>
      </c>
      <c r="B1363">
        <v>1.5</v>
      </c>
      <c r="C1363">
        <v>24</v>
      </c>
      <c r="D1363">
        <v>96</v>
      </c>
      <c r="E1363">
        <v>3456</v>
      </c>
      <c r="F1363">
        <v>2</v>
      </c>
    </row>
    <row r="1364" spans="1:6">
      <c r="A1364" t="s">
        <v>3467</v>
      </c>
      <c r="B1364">
        <v>1.5</v>
      </c>
      <c r="C1364">
        <v>24</v>
      </c>
      <c r="D1364">
        <v>96</v>
      </c>
      <c r="E1364">
        <v>3456</v>
      </c>
      <c r="F1364">
        <v>2</v>
      </c>
    </row>
    <row r="1365" spans="1:6">
      <c r="A1365" t="s">
        <v>520</v>
      </c>
      <c r="B1365">
        <v>3</v>
      </c>
      <c r="C1365">
        <v>27</v>
      </c>
      <c r="D1365">
        <v>84</v>
      </c>
      <c r="E1365">
        <v>6804</v>
      </c>
      <c r="F1365">
        <v>4</v>
      </c>
    </row>
    <row r="1366" spans="1:6">
      <c r="A1366" t="s">
        <v>3468</v>
      </c>
      <c r="B1366">
        <v>3</v>
      </c>
      <c r="C1366">
        <v>27</v>
      </c>
      <c r="D1366">
        <v>84</v>
      </c>
      <c r="E1366">
        <v>6804</v>
      </c>
      <c r="F1366">
        <v>4</v>
      </c>
    </row>
    <row r="1367" spans="1:6">
      <c r="A1367" t="s">
        <v>521</v>
      </c>
      <c r="B1367">
        <v>3</v>
      </c>
      <c r="C1367">
        <v>24</v>
      </c>
      <c r="D1367">
        <v>84</v>
      </c>
      <c r="E1367">
        <v>6048</v>
      </c>
      <c r="F1367">
        <v>3.5</v>
      </c>
    </row>
    <row r="1368" spans="1:6">
      <c r="A1368" t="s">
        <v>3469</v>
      </c>
      <c r="B1368">
        <v>3</v>
      </c>
      <c r="C1368">
        <v>24</v>
      </c>
      <c r="D1368">
        <v>84</v>
      </c>
      <c r="E1368">
        <v>6048</v>
      </c>
      <c r="F1368">
        <v>3.5</v>
      </c>
    </row>
    <row r="1369" spans="1:6">
      <c r="A1369" t="s">
        <v>522</v>
      </c>
      <c r="B1369">
        <v>3</v>
      </c>
      <c r="C1369">
        <v>27</v>
      </c>
      <c r="D1369">
        <v>90</v>
      </c>
      <c r="E1369">
        <v>7290</v>
      </c>
      <c r="F1369">
        <v>4.3</v>
      </c>
    </row>
    <row r="1370" spans="1:6">
      <c r="A1370" t="s">
        <v>3470</v>
      </c>
      <c r="B1370">
        <v>3</v>
      </c>
      <c r="C1370">
        <v>27</v>
      </c>
      <c r="D1370">
        <v>90</v>
      </c>
      <c r="E1370">
        <v>7290</v>
      </c>
      <c r="F1370">
        <v>4.3</v>
      </c>
    </row>
    <row r="1371" spans="1:6">
      <c r="A1371" t="s">
        <v>523</v>
      </c>
      <c r="B1371">
        <v>3</v>
      </c>
      <c r="C1371">
        <v>24</v>
      </c>
      <c r="D1371">
        <v>90</v>
      </c>
      <c r="E1371">
        <v>6480</v>
      </c>
      <c r="F1371">
        <v>3.8000000000000003</v>
      </c>
    </row>
    <row r="1372" spans="1:6">
      <c r="A1372" t="s">
        <v>3471</v>
      </c>
      <c r="B1372">
        <v>3</v>
      </c>
      <c r="C1372">
        <v>24</v>
      </c>
      <c r="D1372">
        <v>90</v>
      </c>
      <c r="E1372">
        <v>6480</v>
      </c>
      <c r="F1372">
        <v>3.8000000000000003</v>
      </c>
    </row>
    <row r="1373" spans="1:6">
      <c r="A1373" t="s">
        <v>3032</v>
      </c>
      <c r="B1373">
        <v>3</v>
      </c>
      <c r="C1373">
        <v>27</v>
      </c>
      <c r="D1373">
        <v>93</v>
      </c>
      <c r="E1373">
        <v>7533</v>
      </c>
      <c r="F1373">
        <v>4.3999999999999995</v>
      </c>
    </row>
    <row r="1374" spans="1:6">
      <c r="A1374" t="s">
        <v>3472</v>
      </c>
      <c r="B1374">
        <v>3</v>
      </c>
      <c r="C1374">
        <v>27</v>
      </c>
      <c r="D1374">
        <v>93</v>
      </c>
      <c r="E1374">
        <v>7533</v>
      </c>
      <c r="F1374">
        <v>4.3999999999999995</v>
      </c>
    </row>
    <row r="1375" spans="1:6">
      <c r="A1375" t="s">
        <v>3033</v>
      </c>
      <c r="B1375">
        <v>3</v>
      </c>
      <c r="C1375">
        <v>24</v>
      </c>
      <c r="D1375">
        <v>93</v>
      </c>
      <c r="E1375">
        <v>6696</v>
      </c>
      <c r="F1375">
        <v>3.9</v>
      </c>
    </row>
    <row r="1376" spans="1:6">
      <c r="A1376" t="s">
        <v>3473</v>
      </c>
      <c r="B1376">
        <v>3</v>
      </c>
      <c r="C1376">
        <v>24</v>
      </c>
      <c r="D1376">
        <v>93</v>
      </c>
      <c r="E1376">
        <v>6696</v>
      </c>
      <c r="F1376">
        <v>3.9</v>
      </c>
    </row>
    <row r="1377" spans="1:6">
      <c r="A1377" t="s">
        <v>524</v>
      </c>
      <c r="B1377">
        <v>3</v>
      </c>
      <c r="C1377">
        <v>27</v>
      </c>
      <c r="D1377">
        <v>96</v>
      </c>
      <c r="E1377">
        <v>7776</v>
      </c>
      <c r="F1377">
        <v>4.5</v>
      </c>
    </row>
    <row r="1378" spans="1:6">
      <c r="A1378" t="s">
        <v>3474</v>
      </c>
      <c r="B1378">
        <v>3</v>
      </c>
      <c r="C1378">
        <v>27</v>
      </c>
      <c r="D1378">
        <v>96</v>
      </c>
      <c r="E1378">
        <v>7776</v>
      </c>
      <c r="F1378">
        <v>4.5</v>
      </c>
    </row>
    <row r="1379" spans="1:6">
      <c r="A1379" t="s">
        <v>525</v>
      </c>
      <c r="B1379">
        <v>3</v>
      </c>
      <c r="C1379">
        <v>24</v>
      </c>
      <c r="D1379">
        <v>96</v>
      </c>
      <c r="E1379">
        <v>6912</v>
      </c>
      <c r="F1379">
        <v>4</v>
      </c>
    </row>
    <row r="1380" spans="1:6">
      <c r="A1380" t="s">
        <v>3475</v>
      </c>
      <c r="B1380">
        <v>3</v>
      </c>
      <c r="C1380">
        <v>24</v>
      </c>
      <c r="D1380">
        <v>96</v>
      </c>
      <c r="E1380">
        <v>6912</v>
      </c>
      <c r="F1380">
        <v>4</v>
      </c>
    </row>
    <row r="1381" spans="1:6">
      <c r="A1381" t="s">
        <v>4122</v>
      </c>
      <c r="B1381">
        <v>1.5</v>
      </c>
      <c r="C1381">
        <v>27</v>
      </c>
      <c r="D1381">
        <v>84</v>
      </c>
      <c r="E1381">
        <v>3402</v>
      </c>
      <c r="F1381">
        <v>2</v>
      </c>
    </row>
    <row r="1382" spans="1:6">
      <c r="A1382" t="s">
        <v>4123</v>
      </c>
      <c r="B1382">
        <v>1.5</v>
      </c>
      <c r="C1382">
        <v>27</v>
      </c>
      <c r="D1382">
        <v>84</v>
      </c>
      <c r="E1382">
        <v>3402</v>
      </c>
      <c r="F1382">
        <v>2</v>
      </c>
    </row>
    <row r="1383" spans="1:6">
      <c r="A1383" t="s">
        <v>4124</v>
      </c>
      <c r="B1383">
        <v>1.5</v>
      </c>
      <c r="C1383">
        <v>24</v>
      </c>
      <c r="D1383">
        <v>84</v>
      </c>
      <c r="E1383">
        <v>3024</v>
      </c>
      <c r="F1383">
        <v>1.8</v>
      </c>
    </row>
    <row r="1384" spans="1:6">
      <c r="A1384" t="s">
        <v>4125</v>
      </c>
      <c r="B1384">
        <v>1.5</v>
      </c>
      <c r="C1384">
        <v>24</v>
      </c>
      <c r="D1384">
        <v>84</v>
      </c>
      <c r="E1384">
        <v>3024</v>
      </c>
      <c r="F1384">
        <v>1.8</v>
      </c>
    </row>
    <row r="1385" spans="1:6">
      <c r="A1385" t="s">
        <v>4126</v>
      </c>
      <c r="B1385">
        <v>1.5</v>
      </c>
      <c r="C1385">
        <v>27</v>
      </c>
      <c r="D1385">
        <v>90</v>
      </c>
      <c r="E1385">
        <v>3645</v>
      </c>
      <c r="F1385">
        <v>2.2000000000000002</v>
      </c>
    </row>
    <row r="1386" spans="1:6">
      <c r="A1386" t="s">
        <v>4127</v>
      </c>
      <c r="B1386">
        <v>1.5</v>
      </c>
      <c r="C1386">
        <v>27</v>
      </c>
      <c r="D1386">
        <v>90</v>
      </c>
      <c r="E1386">
        <v>3645</v>
      </c>
      <c r="F1386">
        <v>2.2000000000000002</v>
      </c>
    </row>
    <row r="1387" spans="1:6">
      <c r="A1387" t="s">
        <v>4128</v>
      </c>
      <c r="B1387">
        <v>1.5</v>
      </c>
      <c r="C1387">
        <v>24</v>
      </c>
      <c r="D1387">
        <v>90</v>
      </c>
      <c r="E1387">
        <v>3240</v>
      </c>
      <c r="F1387">
        <v>1.9000000000000001</v>
      </c>
    </row>
    <row r="1388" spans="1:6">
      <c r="A1388" t="s">
        <v>4129</v>
      </c>
      <c r="B1388">
        <v>1.5</v>
      </c>
      <c r="C1388">
        <v>24</v>
      </c>
      <c r="D1388">
        <v>90</v>
      </c>
      <c r="E1388">
        <v>3240</v>
      </c>
      <c r="F1388">
        <v>1.9000000000000001</v>
      </c>
    </row>
    <row r="1389" spans="1:6">
      <c r="A1389" t="s">
        <v>4130</v>
      </c>
      <c r="B1389">
        <v>1.5</v>
      </c>
      <c r="C1389">
        <v>27</v>
      </c>
      <c r="D1389">
        <v>93</v>
      </c>
      <c r="E1389">
        <v>3766.5</v>
      </c>
      <c r="F1389">
        <v>2.2000000000000002</v>
      </c>
    </row>
    <row r="1390" spans="1:6">
      <c r="A1390" t="s">
        <v>4131</v>
      </c>
      <c r="B1390">
        <v>1.5</v>
      </c>
      <c r="C1390">
        <v>27</v>
      </c>
      <c r="D1390">
        <v>93</v>
      </c>
      <c r="E1390">
        <v>3766.5</v>
      </c>
      <c r="F1390">
        <v>2.2000000000000002</v>
      </c>
    </row>
    <row r="1391" spans="1:6">
      <c r="A1391" t="s">
        <v>4132</v>
      </c>
      <c r="B1391">
        <v>1.5</v>
      </c>
      <c r="C1391">
        <v>24</v>
      </c>
      <c r="D1391">
        <v>93</v>
      </c>
      <c r="E1391">
        <v>3348</v>
      </c>
      <c r="F1391">
        <v>2</v>
      </c>
    </row>
    <row r="1392" spans="1:6">
      <c r="A1392" t="s">
        <v>4133</v>
      </c>
      <c r="B1392">
        <v>1.5</v>
      </c>
      <c r="C1392">
        <v>24</v>
      </c>
      <c r="D1392">
        <v>93</v>
      </c>
      <c r="E1392">
        <v>3348</v>
      </c>
      <c r="F1392">
        <v>2</v>
      </c>
    </row>
    <row r="1393" spans="1:6">
      <c r="A1393" t="s">
        <v>4134</v>
      </c>
      <c r="B1393">
        <v>1.5</v>
      </c>
      <c r="C1393">
        <v>27</v>
      </c>
      <c r="D1393">
        <v>96</v>
      </c>
      <c r="E1393">
        <v>3888</v>
      </c>
      <c r="F1393">
        <v>2.3000000000000003</v>
      </c>
    </row>
    <row r="1394" spans="1:6">
      <c r="A1394" t="s">
        <v>4135</v>
      </c>
      <c r="B1394">
        <v>1.5</v>
      </c>
      <c r="C1394">
        <v>27</v>
      </c>
      <c r="D1394">
        <v>96</v>
      </c>
      <c r="E1394">
        <v>3888</v>
      </c>
      <c r="F1394">
        <v>2.3000000000000003</v>
      </c>
    </row>
    <row r="1395" spans="1:6">
      <c r="A1395" t="s">
        <v>4136</v>
      </c>
      <c r="B1395">
        <v>1.5</v>
      </c>
      <c r="C1395">
        <v>24</v>
      </c>
      <c r="D1395">
        <v>96</v>
      </c>
      <c r="E1395">
        <v>3456</v>
      </c>
      <c r="F1395">
        <v>2</v>
      </c>
    </row>
    <row r="1396" spans="1:6">
      <c r="A1396" t="s">
        <v>4137</v>
      </c>
      <c r="B1396">
        <v>1.5</v>
      </c>
      <c r="C1396">
        <v>24</v>
      </c>
      <c r="D1396">
        <v>96</v>
      </c>
      <c r="E1396">
        <v>3456</v>
      </c>
      <c r="F1396">
        <v>2</v>
      </c>
    </row>
    <row r="1397" spans="1:6">
      <c r="A1397" t="s">
        <v>4138</v>
      </c>
      <c r="B1397">
        <v>3</v>
      </c>
      <c r="C1397">
        <v>27</v>
      </c>
      <c r="D1397">
        <v>84</v>
      </c>
      <c r="E1397">
        <v>6804</v>
      </c>
      <c r="F1397">
        <v>4</v>
      </c>
    </row>
    <row r="1398" spans="1:6">
      <c r="A1398" t="s">
        <v>4139</v>
      </c>
      <c r="B1398">
        <v>3</v>
      </c>
      <c r="C1398">
        <v>27</v>
      </c>
      <c r="D1398">
        <v>84</v>
      </c>
      <c r="E1398">
        <v>6804</v>
      </c>
      <c r="F1398">
        <v>4</v>
      </c>
    </row>
    <row r="1399" spans="1:6">
      <c r="A1399" t="s">
        <v>4140</v>
      </c>
      <c r="B1399">
        <v>3</v>
      </c>
      <c r="C1399">
        <v>24</v>
      </c>
      <c r="D1399">
        <v>84</v>
      </c>
      <c r="E1399">
        <v>6048</v>
      </c>
      <c r="F1399">
        <v>3.5</v>
      </c>
    </row>
    <row r="1400" spans="1:6">
      <c r="A1400" t="s">
        <v>4141</v>
      </c>
      <c r="B1400">
        <v>3</v>
      </c>
      <c r="C1400">
        <v>24</v>
      </c>
      <c r="D1400">
        <v>84</v>
      </c>
      <c r="E1400">
        <v>6048</v>
      </c>
      <c r="F1400">
        <v>3.5</v>
      </c>
    </row>
    <row r="1401" spans="1:6">
      <c r="A1401" t="s">
        <v>4142</v>
      </c>
      <c r="B1401">
        <v>3</v>
      </c>
      <c r="C1401">
        <v>27</v>
      </c>
      <c r="D1401">
        <v>90</v>
      </c>
      <c r="E1401">
        <v>7290</v>
      </c>
      <c r="F1401">
        <v>4.3</v>
      </c>
    </row>
    <row r="1402" spans="1:6">
      <c r="A1402" t="s">
        <v>4143</v>
      </c>
      <c r="B1402">
        <v>3</v>
      </c>
      <c r="C1402">
        <v>27</v>
      </c>
      <c r="D1402">
        <v>90</v>
      </c>
      <c r="E1402">
        <v>7290</v>
      </c>
      <c r="F1402">
        <v>4.3</v>
      </c>
    </row>
    <row r="1403" spans="1:6">
      <c r="A1403" t="s">
        <v>4144</v>
      </c>
      <c r="B1403">
        <v>3</v>
      </c>
      <c r="C1403">
        <v>24</v>
      </c>
      <c r="D1403">
        <v>90</v>
      </c>
      <c r="E1403">
        <v>6480</v>
      </c>
      <c r="F1403">
        <v>3.8000000000000003</v>
      </c>
    </row>
    <row r="1404" spans="1:6">
      <c r="A1404" t="s">
        <v>4145</v>
      </c>
      <c r="B1404">
        <v>3</v>
      </c>
      <c r="C1404">
        <v>24</v>
      </c>
      <c r="D1404">
        <v>90</v>
      </c>
      <c r="E1404">
        <v>6480</v>
      </c>
      <c r="F1404">
        <v>3.8000000000000003</v>
      </c>
    </row>
    <row r="1405" spans="1:6">
      <c r="A1405" t="s">
        <v>4146</v>
      </c>
      <c r="B1405">
        <v>3</v>
      </c>
      <c r="C1405">
        <v>27</v>
      </c>
      <c r="D1405">
        <v>93</v>
      </c>
      <c r="E1405">
        <v>7533</v>
      </c>
      <c r="F1405">
        <v>4.3999999999999995</v>
      </c>
    </row>
    <row r="1406" spans="1:6">
      <c r="A1406" t="s">
        <v>4147</v>
      </c>
      <c r="B1406">
        <v>3</v>
      </c>
      <c r="C1406">
        <v>27</v>
      </c>
      <c r="D1406">
        <v>93</v>
      </c>
      <c r="E1406">
        <v>7533</v>
      </c>
      <c r="F1406">
        <v>4.3999999999999995</v>
      </c>
    </row>
    <row r="1407" spans="1:6">
      <c r="A1407" t="s">
        <v>4148</v>
      </c>
      <c r="B1407">
        <v>3</v>
      </c>
      <c r="C1407">
        <v>24</v>
      </c>
      <c r="D1407">
        <v>93</v>
      </c>
      <c r="E1407">
        <v>6696</v>
      </c>
      <c r="F1407">
        <v>3.9</v>
      </c>
    </row>
    <row r="1408" spans="1:6">
      <c r="A1408" t="s">
        <v>4149</v>
      </c>
      <c r="B1408">
        <v>3</v>
      </c>
      <c r="C1408">
        <v>24</v>
      </c>
      <c r="D1408">
        <v>93</v>
      </c>
      <c r="E1408">
        <v>6696</v>
      </c>
      <c r="F1408">
        <v>3.9</v>
      </c>
    </row>
    <row r="1409" spans="1:6">
      <c r="A1409" t="s">
        <v>4150</v>
      </c>
      <c r="B1409">
        <v>3</v>
      </c>
      <c r="C1409">
        <v>27</v>
      </c>
      <c r="D1409">
        <v>96</v>
      </c>
      <c r="E1409">
        <v>7776</v>
      </c>
      <c r="F1409">
        <v>4.5</v>
      </c>
    </row>
    <row r="1410" spans="1:6">
      <c r="A1410" t="s">
        <v>4151</v>
      </c>
      <c r="B1410">
        <v>3</v>
      </c>
      <c r="C1410">
        <v>27</v>
      </c>
      <c r="D1410">
        <v>96</v>
      </c>
      <c r="E1410">
        <v>7776</v>
      </c>
      <c r="F1410">
        <v>4.5</v>
      </c>
    </row>
    <row r="1411" spans="1:6">
      <c r="A1411" t="s">
        <v>4152</v>
      </c>
      <c r="B1411">
        <v>3</v>
      </c>
      <c r="C1411">
        <v>24</v>
      </c>
      <c r="D1411">
        <v>96</v>
      </c>
      <c r="E1411">
        <v>6912</v>
      </c>
      <c r="F1411">
        <v>4</v>
      </c>
    </row>
    <row r="1412" spans="1:6">
      <c r="A1412" t="s">
        <v>4153</v>
      </c>
      <c r="B1412">
        <v>3</v>
      </c>
      <c r="C1412">
        <v>24</v>
      </c>
      <c r="D1412">
        <v>96</v>
      </c>
      <c r="E1412">
        <v>6912</v>
      </c>
      <c r="F1412">
        <v>4</v>
      </c>
    </row>
    <row r="1413" spans="1:6">
      <c r="A1413" t="s">
        <v>4920</v>
      </c>
      <c r="B1413">
        <v>0</v>
      </c>
      <c r="C1413">
        <v>0</v>
      </c>
      <c r="D1413">
        <v>0</v>
      </c>
      <c r="E1413">
        <v>0</v>
      </c>
      <c r="F1413">
        <v>0</v>
      </c>
    </row>
    <row r="1414" spans="1:6">
      <c r="A1414" t="s">
        <v>730</v>
      </c>
      <c r="B1414">
        <v>0.625</v>
      </c>
      <c r="C1414">
        <v>0.25</v>
      </c>
      <c r="D1414">
        <v>96</v>
      </c>
      <c r="E1414">
        <v>15</v>
      </c>
      <c r="F1414">
        <v>0.1</v>
      </c>
    </row>
    <row r="1415" spans="1:6">
      <c r="A1415" t="s">
        <v>1103</v>
      </c>
      <c r="B1415">
        <v>4</v>
      </c>
      <c r="C1415">
        <v>0.75</v>
      </c>
      <c r="D1415">
        <v>6.3125</v>
      </c>
      <c r="E1415">
        <v>18.9375</v>
      </c>
      <c r="F1415">
        <v>0.1</v>
      </c>
    </row>
    <row r="1416" spans="1:6">
      <c r="A1416" t="s">
        <v>4098</v>
      </c>
      <c r="B1416">
        <v>0</v>
      </c>
      <c r="C1416">
        <v>0</v>
      </c>
      <c r="D1416">
        <v>0</v>
      </c>
      <c r="E1416">
        <v>0</v>
      </c>
      <c r="F1416">
        <v>0</v>
      </c>
    </row>
    <row r="1417" spans="1:6">
      <c r="A1417" t="s">
        <v>4096</v>
      </c>
      <c r="B1417">
        <v>0</v>
      </c>
      <c r="C1417">
        <v>0</v>
      </c>
      <c r="D1417">
        <v>0</v>
      </c>
      <c r="E1417">
        <v>0</v>
      </c>
      <c r="F1417">
        <v>0</v>
      </c>
    </row>
    <row r="1418" spans="1:6">
      <c r="A1418" t="s">
        <v>4097</v>
      </c>
      <c r="B1418">
        <v>0</v>
      </c>
      <c r="C1418">
        <v>0</v>
      </c>
      <c r="D1418">
        <v>0</v>
      </c>
      <c r="E1418">
        <v>0</v>
      </c>
      <c r="F1418">
        <v>0</v>
      </c>
    </row>
    <row r="1419" spans="1:6">
      <c r="A1419" t="s">
        <v>1394</v>
      </c>
      <c r="B1419">
        <v>0</v>
      </c>
      <c r="C1419">
        <v>0</v>
      </c>
      <c r="D1419">
        <v>0</v>
      </c>
      <c r="E1419">
        <v>0</v>
      </c>
      <c r="F1419">
        <v>0</v>
      </c>
    </row>
    <row r="1420" spans="1:6">
      <c r="A1420" t="s">
        <v>331</v>
      </c>
      <c r="B1420">
        <v>36</v>
      </c>
      <c r="C1420">
        <v>25</v>
      </c>
      <c r="D1420">
        <v>12</v>
      </c>
      <c r="E1420">
        <v>10800</v>
      </c>
      <c r="F1420">
        <v>6.3</v>
      </c>
    </row>
    <row r="1421" spans="1:6">
      <c r="A1421" t="s">
        <v>330</v>
      </c>
      <c r="B1421">
        <v>36</v>
      </c>
      <c r="C1421">
        <v>13</v>
      </c>
      <c r="D1421">
        <v>12</v>
      </c>
      <c r="E1421">
        <v>5616</v>
      </c>
      <c r="F1421">
        <v>3.3000000000000003</v>
      </c>
    </row>
    <row r="1422" spans="1:6">
      <c r="A1422" t="s">
        <v>4267</v>
      </c>
      <c r="B1422">
        <v>36</v>
      </c>
      <c r="C1422">
        <v>25</v>
      </c>
      <c r="D1422">
        <v>15</v>
      </c>
      <c r="E1422">
        <v>13500</v>
      </c>
      <c r="F1422" s="94">
        <v>7.8999999999999995</v>
      </c>
    </row>
    <row r="1423" spans="1:6">
      <c r="A1423" t="s">
        <v>333</v>
      </c>
      <c r="B1423">
        <v>36</v>
      </c>
      <c r="C1423">
        <v>25</v>
      </c>
      <c r="D1423">
        <v>18</v>
      </c>
      <c r="E1423">
        <v>16200</v>
      </c>
      <c r="F1423">
        <v>9.4</v>
      </c>
    </row>
    <row r="1424" spans="1:6">
      <c r="A1424" t="s">
        <v>332</v>
      </c>
      <c r="B1424">
        <v>36</v>
      </c>
      <c r="C1424">
        <v>13</v>
      </c>
      <c r="D1424">
        <v>18</v>
      </c>
      <c r="E1424">
        <v>8424</v>
      </c>
      <c r="F1424">
        <v>4.8999999999999995</v>
      </c>
    </row>
    <row r="1425" spans="1:6">
      <c r="A1425" t="s">
        <v>4268</v>
      </c>
      <c r="B1425">
        <v>36</v>
      </c>
      <c r="C1425">
        <v>25</v>
      </c>
      <c r="D1425">
        <v>21</v>
      </c>
      <c r="E1425">
        <v>18900</v>
      </c>
      <c r="F1425" s="94">
        <v>11</v>
      </c>
    </row>
    <row r="1426" spans="1:6">
      <c r="A1426" t="s">
        <v>335</v>
      </c>
      <c r="B1426">
        <v>36</v>
      </c>
      <c r="C1426">
        <v>25</v>
      </c>
      <c r="D1426">
        <v>24</v>
      </c>
      <c r="E1426">
        <v>21600</v>
      </c>
      <c r="F1426">
        <v>12.5</v>
      </c>
    </row>
    <row r="1427" spans="1:6">
      <c r="A1427" t="s">
        <v>334</v>
      </c>
      <c r="B1427">
        <v>36</v>
      </c>
      <c r="C1427">
        <v>13</v>
      </c>
      <c r="D1427">
        <v>24</v>
      </c>
      <c r="E1427">
        <v>11232</v>
      </c>
      <c r="F1427">
        <v>6.5</v>
      </c>
    </row>
    <row r="1428" spans="1:6">
      <c r="A1428" t="s">
        <v>1615</v>
      </c>
      <c r="B1428">
        <v>39</v>
      </c>
      <c r="C1428">
        <v>25</v>
      </c>
      <c r="D1428">
        <v>12</v>
      </c>
      <c r="E1428">
        <v>11700</v>
      </c>
      <c r="F1428">
        <v>6.8</v>
      </c>
    </row>
    <row r="1429" spans="1:6">
      <c r="A1429" t="s">
        <v>1612</v>
      </c>
      <c r="B1429">
        <v>39</v>
      </c>
      <c r="C1429">
        <v>13</v>
      </c>
      <c r="D1429">
        <v>12</v>
      </c>
      <c r="E1429">
        <v>6084</v>
      </c>
      <c r="F1429">
        <v>3.6</v>
      </c>
    </row>
    <row r="1430" spans="1:6">
      <c r="A1430" t="s">
        <v>4269</v>
      </c>
      <c r="B1430">
        <v>39</v>
      </c>
      <c r="C1430">
        <v>25</v>
      </c>
      <c r="D1430">
        <v>15</v>
      </c>
      <c r="E1430">
        <v>14625</v>
      </c>
      <c r="F1430" s="94">
        <v>8.5</v>
      </c>
    </row>
    <row r="1431" spans="1:6">
      <c r="A1431" t="s">
        <v>1617</v>
      </c>
      <c r="B1431">
        <v>39</v>
      </c>
      <c r="C1431">
        <v>25</v>
      </c>
      <c r="D1431">
        <v>18</v>
      </c>
      <c r="E1431">
        <v>17550</v>
      </c>
      <c r="F1431">
        <v>10.199999999999999</v>
      </c>
    </row>
    <row r="1432" spans="1:6">
      <c r="A1432" t="s">
        <v>1613</v>
      </c>
      <c r="B1432">
        <v>39</v>
      </c>
      <c r="C1432">
        <v>13</v>
      </c>
      <c r="D1432">
        <v>18</v>
      </c>
      <c r="E1432">
        <v>9126</v>
      </c>
      <c r="F1432">
        <v>5.3</v>
      </c>
    </row>
    <row r="1433" spans="1:6">
      <c r="A1433" t="s">
        <v>4270</v>
      </c>
      <c r="B1433">
        <v>39</v>
      </c>
      <c r="C1433">
        <v>25</v>
      </c>
      <c r="D1433">
        <v>21</v>
      </c>
      <c r="E1433">
        <v>20475</v>
      </c>
      <c r="F1433" s="94">
        <v>11.9</v>
      </c>
    </row>
    <row r="1434" spans="1:6">
      <c r="A1434" t="s">
        <v>1618</v>
      </c>
      <c r="B1434">
        <v>39</v>
      </c>
      <c r="C1434">
        <v>25</v>
      </c>
      <c r="D1434">
        <v>24</v>
      </c>
      <c r="E1434">
        <v>23400</v>
      </c>
      <c r="F1434">
        <v>13.6</v>
      </c>
    </row>
    <row r="1435" spans="1:6">
      <c r="A1435" t="s">
        <v>1614</v>
      </c>
      <c r="B1435">
        <v>39</v>
      </c>
      <c r="C1435">
        <v>13</v>
      </c>
      <c r="D1435">
        <v>24</v>
      </c>
      <c r="E1435">
        <v>12168</v>
      </c>
      <c r="F1435">
        <v>7.1</v>
      </c>
    </row>
    <row r="1436" spans="1:6">
      <c r="A1436" t="s">
        <v>2186</v>
      </c>
      <c r="B1436">
        <v>15</v>
      </c>
      <c r="C1436">
        <v>2</v>
      </c>
      <c r="D1436">
        <v>23</v>
      </c>
      <c r="E1436">
        <v>690</v>
      </c>
      <c r="F1436">
        <v>0.4</v>
      </c>
    </row>
    <row r="1437" spans="1:6">
      <c r="A1437" t="s">
        <v>2186</v>
      </c>
      <c r="B1437">
        <v>15</v>
      </c>
      <c r="C1437">
        <v>23</v>
      </c>
      <c r="D1437">
        <v>2</v>
      </c>
      <c r="E1437">
        <v>690</v>
      </c>
      <c r="F1437">
        <v>0.4</v>
      </c>
    </row>
    <row r="1438" spans="1:6">
      <c r="A1438" t="s">
        <v>2187</v>
      </c>
      <c r="B1438">
        <v>12</v>
      </c>
      <c r="C1438">
        <v>16</v>
      </c>
      <c r="D1438">
        <v>26.5</v>
      </c>
      <c r="E1438">
        <v>5088</v>
      </c>
      <c r="F1438">
        <v>3</v>
      </c>
    </row>
    <row r="1439" spans="1:6">
      <c r="A1439" t="s">
        <v>2187</v>
      </c>
      <c r="B1439">
        <v>15</v>
      </c>
      <c r="C1439">
        <v>15</v>
      </c>
      <c r="D1439">
        <v>26.5</v>
      </c>
      <c r="E1439">
        <v>5962.5</v>
      </c>
      <c r="F1439">
        <v>3.5</v>
      </c>
    </row>
    <row r="1440" spans="1:6">
      <c r="A1440" t="s">
        <v>2189</v>
      </c>
      <c r="B1440">
        <v>12</v>
      </c>
      <c r="C1440">
        <v>15</v>
      </c>
      <c r="D1440">
        <v>26.5</v>
      </c>
      <c r="E1440">
        <v>4770</v>
      </c>
      <c r="F1440">
        <v>2.8000000000000003</v>
      </c>
    </row>
    <row r="1441" spans="1:6">
      <c r="A1441" t="s">
        <v>166</v>
      </c>
      <c r="B1441">
        <v>18</v>
      </c>
      <c r="C1441">
        <v>25</v>
      </c>
      <c r="D1441">
        <v>34.5</v>
      </c>
      <c r="E1441">
        <v>15525</v>
      </c>
      <c r="F1441">
        <v>9</v>
      </c>
    </row>
    <row r="1442" spans="1:6">
      <c r="A1442" t="s">
        <v>3476</v>
      </c>
      <c r="B1442">
        <v>18</v>
      </c>
      <c r="C1442">
        <v>25</v>
      </c>
      <c r="D1442">
        <v>34.5</v>
      </c>
      <c r="E1442">
        <v>15525</v>
      </c>
      <c r="F1442">
        <v>9</v>
      </c>
    </row>
    <row r="1443" spans="1:6">
      <c r="A1443" t="s">
        <v>392</v>
      </c>
      <c r="B1443">
        <v>24</v>
      </c>
      <c r="C1443">
        <v>24</v>
      </c>
      <c r="D1443">
        <v>34.5</v>
      </c>
      <c r="E1443">
        <v>19872</v>
      </c>
      <c r="F1443">
        <v>11.5</v>
      </c>
    </row>
    <row r="1444" spans="1:6">
      <c r="A1444" t="s">
        <v>167</v>
      </c>
      <c r="B1444">
        <v>27</v>
      </c>
      <c r="C1444">
        <v>25</v>
      </c>
      <c r="D1444">
        <v>34.5</v>
      </c>
      <c r="E1444">
        <v>23287.5</v>
      </c>
      <c r="F1444">
        <v>13.5</v>
      </c>
    </row>
    <row r="1445" spans="1:6">
      <c r="A1445" t="s">
        <v>168</v>
      </c>
      <c r="B1445">
        <v>30</v>
      </c>
      <c r="C1445">
        <v>25</v>
      </c>
      <c r="D1445">
        <v>34.5</v>
      </c>
      <c r="E1445">
        <v>25875</v>
      </c>
      <c r="F1445">
        <v>15</v>
      </c>
    </row>
    <row r="1446" spans="1:6">
      <c r="A1446" t="s">
        <v>169</v>
      </c>
      <c r="B1446">
        <v>33</v>
      </c>
      <c r="C1446">
        <v>25</v>
      </c>
      <c r="D1446">
        <v>34.5</v>
      </c>
      <c r="E1446">
        <v>28462.5</v>
      </c>
      <c r="F1446">
        <v>16.5</v>
      </c>
    </row>
    <row r="1447" spans="1:6">
      <c r="A1447" t="s">
        <v>170</v>
      </c>
      <c r="B1447">
        <v>36</v>
      </c>
      <c r="C1447">
        <v>25</v>
      </c>
      <c r="D1447">
        <v>34.5</v>
      </c>
      <c r="E1447">
        <v>31050</v>
      </c>
      <c r="F1447">
        <v>18</v>
      </c>
    </row>
    <row r="1448" spans="1:6">
      <c r="A1448" t="s">
        <v>1994</v>
      </c>
      <c r="B1448">
        <v>39</v>
      </c>
      <c r="C1448">
        <v>25</v>
      </c>
      <c r="D1448">
        <v>34.5</v>
      </c>
      <c r="E1448">
        <v>33637.5</v>
      </c>
      <c r="F1448">
        <v>19.5</v>
      </c>
    </row>
    <row r="1449" spans="1:6">
      <c r="A1449" t="s">
        <v>171</v>
      </c>
      <c r="B1449">
        <v>21</v>
      </c>
      <c r="C1449">
        <v>25</v>
      </c>
      <c r="D1449">
        <v>34.5</v>
      </c>
      <c r="E1449">
        <v>18112.5</v>
      </c>
      <c r="F1449">
        <v>10.5</v>
      </c>
    </row>
    <row r="1450" spans="1:6">
      <c r="A1450" t="s">
        <v>3477</v>
      </c>
      <c r="B1450">
        <v>21</v>
      </c>
      <c r="C1450">
        <v>25</v>
      </c>
      <c r="D1450">
        <v>34.5</v>
      </c>
      <c r="E1450">
        <v>18112.5</v>
      </c>
      <c r="F1450">
        <v>10.5</v>
      </c>
    </row>
    <row r="1451" spans="1:6">
      <c r="A1451" t="s">
        <v>172</v>
      </c>
      <c r="B1451">
        <v>24</v>
      </c>
      <c r="C1451">
        <v>25</v>
      </c>
      <c r="D1451">
        <v>34.5</v>
      </c>
      <c r="E1451">
        <v>20700</v>
      </c>
      <c r="F1451">
        <v>12</v>
      </c>
    </row>
    <row r="1452" spans="1:6">
      <c r="A1452" t="s">
        <v>3478</v>
      </c>
      <c r="B1452">
        <v>24</v>
      </c>
      <c r="C1452">
        <v>25</v>
      </c>
      <c r="D1452">
        <v>34.5</v>
      </c>
      <c r="E1452">
        <v>20700</v>
      </c>
      <c r="F1452">
        <v>12</v>
      </c>
    </row>
    <row r="1453" spans="1:6">
      <c r="A1453" t="s">
        <v>408</v>
      </c>
      <c r="B1453">
        <v>48</v>
      </c>
      <c r="C1453">
        <v>24</v>
      </c>
      <c r="D1453">
        <v>34.5</v>
      </c>
      <c r="E1453">
        <v>39744</v>
      </c>
      <c r="F1453">
        <v>23</v>
      </c>
    </row>
    <row r="1454" spans="1:6">
      <c r="A1454" t="s">
        <v>173</v>
      </c>
      <c r="B1454">
        <v>42</v>
      </c>
      <c r="C1454">
        <v>25</v>
      </c>
      <c r="D1454">
        <v>34.5</v>
      </c>
      <c r="E1454">
        <v>36225</v>
      </c>
      <c r="F1454">
        <v>21</v>
      </c>
    </row>
    <row r="1455" spans="1:6">
      <c r="A1455" t="s">
        <v>2089</v>
      </c>
      <c r="B1455">
        <v>45</v>
      </c>
      <c r="C1455">
        <v>25</v>
      </c>
      <c r="D1455">
        <v>34.5</v>
      </c>
      <c r="E1455">
        <v>38812.5</v>
      </c>
      <c r="F1455">
        <v>22.5</v>
      </c>
    </row>
    <row r="1456" spans="1:6">
      <c r="A1456" t="s">
        <v>174</v>
      </c>
      <c r="B1456">
        <v>48</v>
      </c>
      <c r="C1456">
        <v>25</v>
      </c>
      <c r="D1456">
        <v>34.5</v>
      </c>
      <c r="E1456">
        <v>41400</v>
      </c>
      <c r="F1456">
        <v>24</v>
      </c>
    </row>
    <row r="1457" spans="1:6">
      <c r="A1457" t="s">
        <v>3984</v>
      </c>
      <c r="B1457">
        <v>0</v>
      </c>
      <c r="C1457">
        <v>0</v>
      </c>
      <c r="D1457">
        <v>0</v>
      </c>
      <c r="E1457">
        <v>0</v>
      </c>
      <c r="F1457">
        <v>0</v>
      </c>
    </row>
    <row r="1458" spans="1:6">
      <c r="A1458" t="s">
        <v>1412</v>
      </c>
      <c r="B1458">
        <v>0</v>
      </c>
      <c r="C1458">
        <v>0</v>
      </c>
      <c r="D1458">
        <v>0</v>
      </c>
      <c r="E1458">
        <v>0</v>
      </c>
      <c r="F1458">
        <v>0</v>
      </c>
    </row>
    <row r="1459" spans="1:6">
      <c r="A1459" t="s">
        <v>1411</v>
      </c>
      <c r="B1459">
        <v>0</v>
      </c>
      <c r="C1459">
        <v>0</v>
      </c>
      <c r="D1459">
        <v>0</v>
      </c>
      <c r="E1459">
        <v>0</v>
      </c>
      <c r="F1459">
        <v>0</v>
      </c>
    </row>
    <row r="1460" spans="1:6">
      <c r="A1460" t="s">
        <v>2291</v>
      </c>
      <c r="B1460">
        <v>1.07</v>
      </c>
      <c r="C1460">
        <v>0.25</v>
      </c>
      <c r="D1460">
        <v>96</v>
      </c>
      <c r="E1460">
        <v>25.68</v>
      </c>
      <c r="F1460">
        <v>0.1</v>
      </c>
    </row>
    <row r="1461" spans="1:6">
      <c r="A1461" t="s">
        <v>731</v>
      </c>
      <c r="B1461">
        <v>0.625</v>
      </c>
      <c r="C1461">
        <v>0.25</v>
      </c>
      <c r="D1461">
        <v>12</v>
      </c>
      <c r="E1461">
        <v>1.875</v>
      </c>
      <c r="F1461">
        <v>0.1</v>
      </c>
    </row>
    <row r="1462" spans="1:6">
      <c r="A1462" t="s">
        <v>1049</v>
      </c>
      <c r="B1462">
        <v>0.75</v>
      </c>
      <c r="C1462">
        <v>0.25</v>
      </c>
      <c r="D1462">
        <v>96</v>
      </c>
      <c r="E1462">
        <v>18</v>
      </c>
      <c r="F1462">
        <v>0.1</v>
      </c>
    </row>
    <row r="1463" spans="1:6">
      <c r="A1463" t="s">
        <v>2184</v>
      </c>
      <c r="B1463">
        <v>0</v>
      </c>
      <c r="C1463">
        <v>0</v>
      </c>
      <c r="D1463">
        <v>0</v>
      </c>
      <c r="E1463">
        <v>0</v>
      </c>
      <c r="F1463">
        <v>0</v>
      </c>
    </row>
    <row r="1464" spans="1:6">
      <c r="A1464" t="s">
        <v>175</v>
      </c>
      <c r="B1464">
        <v>15</v>
      </c>
      <c r="C1464">
        <v>26.5</v>
      </c>
      <c r="D1464">
        <v>1.75</v>
      </c>
      <c r="E1464">
        <v>695.625</v>
      </c>
      <c r="F1464">
        <v>0.5</v>
      </c>
    </row>
    <row r="1465" spans="1:6">
      <c r="A1465" t="s">
        <v>3479</v>
      </c>
      <c r="B1465">
        <v>15</v>
      </c>
      <c r="C1465">
        <v>26.5</v>
      </c>
      <c r="D1465">
        <v>1.75</v>
      </c>
      <c r="E1465">
        <v>695.625</v>
      </c>
      <c r="F1465">
        <v>0.5</v>
      </c>
    </row>
    <row r="1466" spans="1:6">
      <c r="A1466" t="s">
        <v>176</v>
      </c>
      <c r="B1466">
        <v>24</v>
      </c>
      <c r="C1466">
        <v>26.5</v>
      </c>
      <c r="D1466">
        <v>1.75</v>
      </c>
      <c r="E1466">
        <v>1113</v>
      </c>
      <c r="F1466">
        <v>0.7</v>
      </c>
    </row>
    <row r="1467" spans="1:6">
      <c r="A1467" t="s">
        <v>3480</v>
      </c>
      <c r="B1467">
        <v>24</v>
      </c>
      <c r="C1467">
        <v>26.5</v>
      </c>
      <c r="D1467">
        <v>1.75</v>
      </c>
      <c r="E1467">
        <v>1113</v>
      </c>
      <c r="F1467">
        <v>0.7</v>
      </c>
    </row>
    <row r="1468" spans="1:6">
      <c r="A1468" t="s">
        <v>177</v>
      </c>
      <c r="B1468">
        <v>9</v>
      </c>
      <c r="C1468">
        <v>26.5</v>
      </c>
      <c r="D1468">
        <v>1.75</v>
      </c>
      <c r="E1468">
        <v>417.375</v>
      </c>
      <c r="F1468">
        <v>0.30000000000000004</v>
      </c>
    </row>
    <row r="1469" spans="1:6">
      <c r="A1469" t="s">
        <v>3481</v>
      </c>
      <c r="B1469">
        <v>9</v>
      </c>
      <c r="C1469">
        <v>26.5</v>
      </c>
      <c r="D1469">
        <v>1.75</v>
      </c>
      <c r="E1469">
        <v>417.375</v>
      </c>
      <c r="F1469">
        <v>0.30000000000000004</v>
      </c>
    </row>
    <row r="1470" spans="1:6">
      <c r="A1470" t="s">
        <v>1099</v>
      </c>
      <c r="B1470">
        <v>1.5</v>
      </c>
      <c r="C1470">
        <v>0.75</v>
      </c>
      <c r="D1470">
        <v>17</v>
      </c>
      <c r="E1470">
        <v>19.125</v>
      </c>
      <c r="F1470">
        <v>0.1</v>
      </c>
    </row>
    <row r="1471" spans="1:6">
      <c r="A1471" t="s">
        <v>1100</v>
      </c>
      <c r="B1471">
        <v>1.5</v>
      </c>
      <c r="C1471">
        <v>0.75</v>
      </c>
      <c r="D1471">
        <v>23</v>
      </c>
      <c r="E1471">
        <v>25.875</v>
      </c>
      <c r="F1471">
        <v>0.1</v>
      </c>
    </row>
    <row r="1472" spans="1:6">
      <c r="A1472" t="s">
        <v>1101</v>
      </c>
      <c r="B1472">
        <v>1.5</v>
      </c>
      <c r="C1472">
        <v>0.75</v>
      </c>
      <c r="D1472">
        <v>29</v>
      </c>
      <c r="E1472">
        <v>32.625</v>
      </c>
      <c r="F1472">
        <v>0.1</v>
      </c>
    </row>
    <row r="1473" spans="1:6">
      <c r="A1473" t="s">
        <v>1102</v>
      </c>
      <c r="B1473">
        <v>1.5</v>
      </c>
      <c r="C1473">
        <v>0.75</v>
      </c>
      <c r="D1473">
        <v>34</v>
      </c>
      <c r="E1473">
        <v>38.25</v>
      </c>
      <c r="F1473">
        <v>0.1</v>
      </c>
    </row>
    <row r="1474" spans="1:6">
      <c r="A1474" t="s">
        <v>732</v>
      </c>
      <c r="B1474">
        <v>0.5</v>
      </c>
      <c r="C1474">
        <v>0.75</v>
      </c>
      <c r="D1474">
        <v>96</v>
      </c>
      <c r="E1474">
        <v>36</v>
      </c>
      <c r="F1474">
        <v>0.1</v>
      </c>
    </row>
    <row r="1475" spans="1:6">
      <c r="A1475" t="s">
        <v>4305</v>
      </c>
      <c r="B1475">
        <v>1.75</v>
      </c>
      <c r="C1475">
        <v>0.75</v>
      </c>
      <c r="D1475">
        <v>96</v>
      </c>
      <c r="E1475">
        <v>126</v>
      </c>
      <c r="F1475" s="94">
        <v>0.1</v>
      </c>
    </row>
    <row r="1476" spans="1:6">
      <c r="A1476" t="s">
        <v>1752</v>
      </c>
      <c r="B1476">
        <v>18</v>
      </c>
      <c r="C1476">
        <v>12</v>
      </c>
      <c r="D1476">
        <v>1.5</v>
      </c>
      <c r="E1476">
        <v>324</v>
      </c>
      <c r="F1476">
        <v>0.2</v>
      </c>
    </row>
    <row r="1477" spans="1:6">
      <c r="A1477" t="s">
        <v>1753</v>
      </c>
      <c r="B1477">
        <v>24</v>
      </c>
      <c r="C1477">
        <v>12</v>
      </c>
      <c r="D1477">
        <v>1.5</v>
      </c>
      <c r="E1477">
        <v>432</v>
      </c>
      <c r="F1477">
        <v>0.30000000000000004</v>
      </c>
    </row>
    <row r="1478" spans="1:6">
      <c r="A1478" t="s">
        <v>1754</v>
      </c>
      <c r="B1478">
        <v>30</v>
      </c>
      <c r="C1478">
        <v>12</v>
      </c>
      <c r="D1478">
        <v>1.5</v>
      </c>
      <c r="E1478">
        <v>540</v>
      </c>
      <c r="F1478">
        <v>0.4</v>
      </c>
    </row>
    <row r="1479" spans="1:6">
      <c r="A1479" t="s">
        <v>1755</v>
      </c>
      <c r="B1479">
        <v>36</v>
      </c>
      <c r="C1479">
        <v>12</v>
      </c>
      <c r="D1479">
        <v>1.5</v>
      </c>
      <c r="E1479">
        <v>648</v>
      </c>
      <c r="F1479">
        <v>0.4</v>
      </c>
    </row>
    <row r="1480" spans="1:6">
      <c r="A1480" t="s">
        <v>4922</v>
      </c>
      <c r="B1480">
        <v>0</v>
      </c>
      <c r="C1480">
        <v>0</v>
      </c>
      <c r="D1480">
        <v>0</v>
      </c>
      <c r="E1480">
        <v>0</v>
      </c>
      <c r="F1480">
        <v>0</v>
      </c>
    </row>
    <row r="1481" spans="1:6">
      <c r="A1481" t="s">
        <v>2287</v>
      </c>
      <c r="B1481">
        <v>3.5</v>
      </c>
      <c r="C1481">
        <v>2.65</v>
      </c>
      <c r="D1481">
        <v>96</v>
      </c>
      <c r="E1481">
        <v>890.40000000000009</v>
      </c>
      <c r="F1481">
        <v>0.6</v>
      </c>
    </row>
    <row r="1482" spans="1:6">
      <c r="A1482" t="s">
        <v>1378</v>
      </c>
      <c r="B1482">
        <v>0</v>
      </c>
      <c r="C1482">
        <v>0</v>
      </c>
      <c r="D1482">
        <v>0</v>
      </c>
      <c r="E1482">
        <v>0</v>
      </c>
      <c r="F1482">
        <v>0</v>
      </c>
    </row>
    <row r="1483" spans="1:6">
      <c r="A1483" t="s">
        <v>3985</v>
      </c>
      <c r="B1483">
        <v>66.5</v>
      </c>
      <c r="C1483">
        <v>1.75</v>
      </c>
      <c r="D1483">
        <v>17.875</v>
      </c>
      <c r="E1483">
        <v>2080.203125</v>
      </c>
      <c r="F1483">
        <v>1.3</v>
      </c>
    </row>
    <row r="1484" spans="1:6">
      <c r="A1484" t="s">
        <v>3986</v>
      </c>
      <c r="B1484">
        <v>100</v>
      </c>
      <c r="C1484">
        <v>1.75</v>
      </c>
      <c r="D1484">
        <v>17.875</v>
      </c>
      <c r="E1484">
        <v>3128.125</v>
      </c>
      <c r="F1484">
        <v>1.9000000000000001</v>
      </c>
    </row>
    <row r="1485" spans="1:6">
      <c r="A1485" t="s">
        <v>3987</v>
      </c>
      <c r="B1485">
        <v>66.25</v>
      </c>
      <c r="C1485">
        <v>1.75</v>
      </c>
      <c r="D1485">
        <v>17.875</v>
      </c>
      <c r="E1485">
        <v>2072.3828125</v>
      </c>
      <c r="F1485">
        <v>1.2000000000000002</v>
      </c>
    </row>
    <row r="1486" spans="1:6">
      <c r="A1486" t="s">
        <v>3988</v>
      </c>
      <c r="B1486">
        <v>66.25</v>
      </c>
      <c r="C1486">
        <v>1.75</v>
      </c>
      <c r="D1486">
        <v>20.5</v>
      </c>
      <c r="E1486">
        <v>2376.71875</v>
      </c>
      <c r="F1486">
        <v>1.4000000000000001</v>
      </c>
    </row>
    <row r="1487" spans="1:6">
      <c r="A1487" t="s">
        <v>3989</v>
      </c>
      <c r="B1487">
        <v>66.25</v>
      </c>
      <c r="C1487">
        <v>1.75</v>
      </c>
      <c r="D1487">
        <v>17.875</v>
      </c>
      <c r="E1487">
        <v>2072.3828125</v>
      </c>
      <c r="F1487">
        <v>1.2000000000000002</v>
      </c>
    </row>
    <row r="1488" spans="1:6">
      <c r="A1488" t="s">
        <v>3990</v>
      </c>
      <c r="B1488">
        <v>12</v>
      </c>
      <c r="C1488">
        <v>13</v>
      </c>
      <c r="D1488">
        <v>41.5</v>
      </c>
      <c r="E1488">
        <v>6474</v>
      </c>
      <c r="F1488">
        <v>3.8000000000000003</v>
      </c>
    </row>
    <row r="1489" spans="1:6">
      <c r="A1489" t="s">
        <v>3991</v>
      </c>
      <c r="B1489">
        <v>12</v>
      </c>
      <c r="C1489">
        <v>13</v>
      </c>
      <c r="D1489">
        <v>41.5</v>
      </c>
      <c r="E1489">
        <v>6474</v>
      </c>
      <c r="F1489">
        <v>3.8000000000000003</v>
      </c>
    </row>
    <row r="1490" spans="1:6">
      <c r="A1490" t="s">
        <v>3992</v>
      </c>
      <c r="B1490">
        <v>12</v>
      </c>
      <c r="C1490">
        <v>13</v>
      </c>
      <c r="D1490">
        <v>41.5</v>
      </c>
      <c r="E1490">
        <v>6474</v>
      </c>
      <c r="F1490">
        <v>3.8000000000000003</v>
      </c>
    </row>
    <row r="1491" spans="1:6">
      <c r="A1491" t="s">
        <v>3993</v>
      </c>
      <c r="B1491">
        <v>12</v>
      </c>
      <c r="C1491">
        <v>13</v>
      </c>
      <c r="D1491">
        <v>41.5</v>
      </c>
      <c r="E1491">
        <v>6474</v>
      </c>
      <c r="F1491">
        <v>3.8000000000000003</v>
      </c>
    </row>
    <row r="1492" spans="1:6">
      <c r="A1492" t="s">
        <v>3994</v>
      </c>
      <c r="B1492">
        <v>12</v>
      </c>
      <c r="C1492">
        <v>13</v>
      </c>
      <c r="D1492">
        <v>41.5</v>
      </c>
      <c r="E1492">
        <v>6474</v>
      </c>
      <c r="F1492">
        <v>3.8000000000000003</v>
      </c>
    </row>
    <row r="1493" spans="1:6">
      <c r="A1493" t="s">
        <v>3995</v>
      </c>
      <c r="B1493">
        <v>12</v>
      </c>
      <c r="C1493">
        <v>13</v>
      </c>
      <c r="D1493">
        <v>41.5</v>
      </c>
      <c r="E1493">
        <v>6474</v>
      </c>
      <c r="F1493">
        <v>3.8000000000000003</v>
      </c>
    </row>
    <row r="1494" spans="1:6">
      <c r="A1494" t="s">
        <v>3996</v>
      </c>
      <c r="B1494">
        <v>12</v>
      </c>
      <c r="C1494">
        <v>13</v>
      </c>
      <c r="D1494">
        <v>41.5</v>
      </c>
      <c r="E1494">
        <v>6474</v>
      </c>
      <c r="F1494">
        <v>3.8000000000000003</v>
      </c>
    </row>
    <row r="1495" spans="1:6">
      <c r="A1495" t="s">
        <v>3997</v>
      </c>
      <c r="B1495">
        <v>12</v>
      </c>
      <c r="C1495">
        <v>13</v>
      </c>
      <c r="D1495">
        <v>41.5</v>
      </c>
      <c r="E1495">
        <v>6474</v>
      </c>
      <c r="F1495">
        <v>3.8000000000000003</v>
      </c>
    </row>
    <row r="1496" spans="1:6">
      <c r="A1496" t="s">
        <v>3998</v>
      </c>
      <c r="B1496">
        <v>30</v>
      </c>
      <c r="C1496">
        <v>13</v>
      </c>
      <c r="D1496">
        <v>41.5</v>
      </c>
      <c r="E1496">
        <v>16185</v>
      </c>
      <c r="F1496">
        <v>9.4</v>
      </c>
    </row>
    <row r="1497" spans="1:6">
      <c r="A1497" t="s">
        <v>3999</v>
      </c>
      <c r="B1497">
        <v>30</v>
      </c>
      <c r="C1497">
        <v>13</v>
      </c>
      <c r="D1497">
        <v>41.5</v>
      </c>
      <c r="E1497">
        <v>16185</v>
      </c>
      <c r="F1497">
        <v>9.4</v>
      </c>
    </row>
    <row r="1498" spans="1:6">
      <c r="A1498" t="s">
        <v>4000</v>
      </c>
      <c r="B1498">
        <v>30</v>
      </c>
      <c r="C1498">
        <v>13</v>
      </c>
      <c r="D1498">
        <v>41.5</v>
      </c>
      <c r="E1498">
        <v>16185</v>
      </c>
      <c r="F1498">
        <v>9.4</v>
      </c>
    </row>
    <row r="1499" spans="1:6">
      <c r="A1499" t="s">
        <v>4001</v>
      </c>
      <c r="B1499">
        <v>30</v>
      </c>
      <c r="C1499">
        <v>13</v>
      </c>
      <c r="D1499">
        <v>41.5</v>
      </c>
      <c r="E1499">
        <v>16185</v>
      </c>
      <c r="F1499">
        <v>9.4</v>
      </c>
    </row>
    <row r="1500" spans="1:6">
      <c r="A1500" t="s">
        <v>4002</v>
      </c>
      <c r="B1500">
        <v>36</v>
      </c>
      <c r="C1500">
        <v>13</v>
      </c>
      <c r="D1500">
        <v>41.5</v>
      </c>
      <c r="E1500">
        <v>19422</v>
      </c>
      <c r="F1500">
        <v>11.299999999999999</v>
      </c>
    </row>
    <row r="1501" spans="1:6">
      <c r="A1501" t="s">
        <v>4003</v>
      </c>
      <c r="B1501">
        <v>36</v>
      </c>
      <c r="C1501">
        <v>13</v>
      </c>
      <c r="D1501">
        <v>41.5</v>
      </c>
      <c r="E1501">
        <v>19422</v>
      </c>
      <c r="F1501">
        <v>11.299999999999999</v>
      </c>
    </row>
    <row r="1502" spans="1:6">
      <c r="A1502" t="s">
        <v>4004</v>
      </c>
      <c r="B1502">
        <v>36</v>
      </c>
      <c r="C1502">
        <v>13</v>
      </c>
      <c r="D1502">
        <v>41.5</v>
      </c>
      <c r="E1502">
        <v>19422</v>
      </c>
      <c r="F1502">
        <v>11.299999999999999</v>
      </c>
    </row>
    <row r="1503" spans="1:6">
      <c r="A1503" t="s">
        <v>4005</v>
      </c>
      <c r="B1503">
        <v>36</v>
      </c>
      <c r="C1503">
        <v>13</v>
      </c>
      <c r="D1503">
        <v>41.5</v>
      </c>
      <c r="E1503">
        <v>19422</v>
      </c>
      <c r="F1503">
        <v>11.299999999999999</v>
      </c>
    </row>
    <row r="1504" spans="1:6">
      <c r="A1504" t="s">
        <v>4006</v>
      </c>
      <c r="B1504">
        <v>12</v>
      </c>
      <c r="C1504">
        <v>12</v>
      </c>
      <c r="D1504">
        <v>41.5</v>
      </c>
      <c r="E1504">
        <v>5976</v>
      </c>
      <c r="F1504">
        <v>3.5</v>
      </c>
    </row>
    <row r="1505" spans="1:6">
      <c r="A1505" t="s">
        <v>4007</v>
      </c>
      <c r="B1505">
        <v>12</v>
      </c>
      <c r="C1505">
        <v>12</v>
      </c>
      <c r="D1505">
        <v>41.5</v>
      </c>
      <c r="E1505">
        <v>5976</v>
      </c>
      <c r="F1505">
        <v>3.5</v>
      </c>
    </row>
    <row r="1506" spans="1:6">
      <c r="A1506" t="s">
        <v>4008</v>
      </c>
      <c r="B1506">
        <v>12</v>
      </c>
      <c r="C1506">
        <v>12</v>
      </c>
      <c r="D1506">
        <v>41.5</v>
      </c>
      <c r="E1506">
        <v>5976</v>
      </c>
      <c r="F1506">
        <v>3.5</v>
      </c>
    </row>
    <row r="1507" spans="1:6">
      <c r="A1507" t="s">
        <v>4009</v>
      </c>
      <c r="B1507">
        <v>12</v>
      </c>
      <c r="C1507">
        <v>12</v>
      </c>
      <c r="D1507">
        <v>41.5</v>
      </c>
      <c r="E1507">
        <v>5976</v>
      </c>
      <c r="F1507">
        <v>3.5</v>
      </c>
    </row>
    <row r="1508" spans="1:6">
      <c r="A1508" t="s">
        <v>4010</v>
      </c>
      <c r="B1508">
        <v>12</v>
      </c>
      <c r="C1508">
        <v>12</v>
      </c>
      <c r="D1508">
        <v>41.5</v>
      </c>
      <c r="E1508">
        <v>5976</v>
      </c>
      <c r="F1508">
        <v>3.5</v>
      </c>
    </row>
    <row r="1509" spans="1:6">
      <c r="A1509" t="s">
        <v>4011</v>
      </c>
      <c r="B1509">
        <v>12</v>
      </c>
      <c r="C1509">
        <v>12</v>
      </c>
      <c r="D1509">
        <v>41.5</v>
      </c>
      <c r="E1509">
        <v>5976</v>
      </c>
      <c r="F1509">
        <v>3.5</v>
      </c>
    </row>
    <row r="1510" spans="1:6">
      <c r="A1510" t="s">
        <v>4012</v>
      </c>
      <c r="B1510">
        <v>12</v>
      </c>
      <c r="C1510">
        <v>12</v>
      </c>
      <c r="D1510">
        <v>41.5</v>
      </c>
      <c r="E1510">
        <v>5976</v>
      </c>
      <c r="F1510">
        <v>3.5</v>
      </c>
    </row>
    <row r="1511" spans="1:6">
      <c r="A1511" t="s">
        <v>4013</v>
      </c>
      <c r="B1511">
        <v>12</v>
      </c>
      <c r="C1511">
        <v>12</v>
      </c>
      <c r="D1511">
        <v>41.5</v>
      </c>
      <c r="E1511">
        <v>5976</v>
      </c>
      <c r="F1511">
        <v>3.5</v>
      </c>
    </row>
    <row r="1512" spans="1:6">
      <c r="A1512" t="s">
        <v>1317</v>
      </c>
      <c r="B1512">
        <v>0</v>
      </c>
      <c r="C1512">
        <v>0</v>
      </c>
      <c r="D1512">
        <v>0</v>
      </c>
      <c r="E1512">
        <v>0</v>
      </c>
      <c r="F1512">
        <v>0</v>
      </c>
    </row>
    <row r="1513" spans="1:6">
      <c r="A1513" t="s">
        <v>1316</v>
      </c>
      <c r="B1513">
        <v>0</v>
      </c>
      <c r="C1513">
        <v>0</v>
      </c>
      <c r="D1513">
        <v>0</v>
      </c>
      <c r="E1513">
        <v>0</v>
      </c>
      <c r="F1513">
        <v>0</v>
      </c>
    </row>
    <row r="1514" spans="1:6">
      <c r="A1514" t="s">
        <v>4014</v>
      </c>
      <c r="B1514">
        <v>24</v>
      </c>
      <c r="C1514">
        <v>24</v>
      </c>
      <c r="D1514">
        <v>54</v>
      </c>
      <c r="E1514">
        <v>31104</v>
      </c>
      <c r="F1514">
        <v>18</v>
      </c>
    </row>
    <row r="1515" spans="1:6">
      <c r="A1515" t="s">
        <v>4015</v>
      </c>
      <c r="B1515">
        <v>24</v>
      </c>
      <c r="C1515">
        <v>24</v>
      </c>
      <c r="D1515">
        <v>54</v>
      </c>
      <c r="E1515">
        <v>31104</v>
      </c>
      <c r="F1515">
        <v>18</v>
      </c>
    </row>
    <row r="1516" spans="1:6">
      <c r="A1516" t="s">
        <v>526</v>
      </c>
      <c r="B1516">
        <v>1.5</v>
      </c>
      <c r="C1516">
        <v>0.75</v>
      </c>
      <c r="D1516">
        <v>81</v>
      </c>
      <c r="E1516">
        <v>91.125</v>
      </c>
      <c r="F1516">
        <v>0.1</v>
      </c>
    </row>
    <row r="1517" spans="1:6">
      <c r="A1517" t="s">
        <v>527</v>
      </c>
      <c r="B1517">
        <v>1.5</v>
      </c>
      <c r="C1517">
        <v>0.75</v>
      </c>
      <c r="D1517">
        <v>84</v>
      </c>
      <c r="E1517">
        <v>94.5</v>
      </c>
      <c r="F1517">
        <v>0.1</v>
      </c>
    </row>
    <row r="1518" spans="1:6">
      <c r="A1518" t="s">
        <v>528</v>
      </c>
      <c r="B1518">
        <v>1.5</v>
      </c>
      <c r="C1518">
        <v>0.75</v>
      </c>
      <c r="D1518">
        <v>90</v>
      </c>
      <c r="E1518">
        <v>101.25</v>
      </c>
      <c r="F1518">
        <v>0.1</v>
      </c>
    </row>
    <row r="1519" spans="1:6">
      <c r="A1519" t="s">
        <v>3034</v>
      </c>
      <c r="B1519">
        <v>1.5</v>
      </c>
      <c r="C1519">
        <v>0.75</v>
      </c>
      <c r="D1519">
        <v>93</v>
      </c>
      <c r="E1519">
        <v>104.625</v>
      </c>
      <c r="F1519">
        <v>0.1</v>
      </c>
    </row>
    <row r="1520" spans="1:6">
      <c r="A1520" t="s">
        <v>529</v>
      </c>
      <c r="B1520">
        <v>3</v>
      </c>
      <c r="C1520">
        <v>0.75</v>
      </c>
      <c r="D1520">
        <v>96</v>
      </c>
      <c r="E1520">
        <v>216</v>
      </c>
      <c r="F1520">
        <v>0.2</v>
      </c>
    </row>
    <row r="1521" spans="1:6">
      <c r="A1521" t="s">
        <v>530</v>
      </c>
      <c r="B1521">
        <v>3</v>
      </c>
      <c r="C1521">
        <v>0.75</v>
      </c>
      <c r="D1521">
        <v>81</v>
      </c>
      <c r="E1521">
        <v>182.25</v>
      </c>
      <c r="F1521">
        <v>0.2</v>
      </c>
    </row>
    <row r="1522" spans="1:6">
      <c r="A1522" t="s">
        <v>531</v>
      </c>
      <c r="B1522">
        <v>3</v>
      </c>
      <c r="C1522">
        <v>0.75</v>
      </c>
      <c r="D1522">
        <v>84</v>
      </c>
      <c r="E1522">
        <v>189</v>
      </c>
      <c r="F1522">
        <v>0.2</v>
      </c>
    </row>
    <row r="1523" spans="1:6">
      <c r="A1523" t="s">
        <v>532</v>
      </c>
      <c r="B1523">
        <v>3</v>
      </c>
      <c r="C1523">
        <v>0.75</v>
      </c>
      <c r="D1523">
        <v>90</v>
      </c>
      <c r="E1523">
        <v>202.5</v>
      </c>
      <c r="F1523">
        <v>0.2</v>
      </c>
    </row>
    <row r="1524" spans="1:6">
      <c r="A1524" t="s">
        <v>3035</v>
      </c>
      <c r="B1524">
        <v>3</v>
      </c>
      <c r="C1524">
        <v>0.75</v>
      </c>
      <c r="D1524">
        <v>93</v>
      </c>
      <c r="E1524">
        <v>209.25</v>
      </c>
      <c r="F1524">
        <v>0.2</v>
      </c>
    </row>
    <row r="1525" spans="1:6">
      <c r="A1525" t="s">
        <v>533</v>
      </c>
      <c r="B1525">
        <v>3</v>
      </c>
      <c r="C1525">
        <v>0.75</v>
      </c>
      <c r="D1525">
        <v>96</v>
      </c>
      <c r="E1525">
        <v>216</v>
      </c>
      <c r="F1525">
        <v>0.2</v>
      </c>
    </row>
    <row r="1526" spans="1:6">
      <c r="A1526" t="s">
        <v>534</v>
      </c>
      <c r="B1526">
        <v>6</v>
      </c>
      <c r="C1526">
        <v>0.75</v>
      </c>
      <c r="D1526">
        <v>96</v>
      </c>
      <c r="E1526">
        <v>432</v>
      </c>
      <c r="F1526">
        <v>0.30000000000000004</v>
      </c>
    </row>
    <row r="1527" spans="1:6">
      <c r="A1527" t="s">
        <v>535</v>
      </c>
      <c r="B1527">
        <v>3</v>
      </c>
      <c r="C1527">
        <v>24</v>
      </c>
      <c r="D1527">
        <v>84</v>
      </c>
      <c r="E1527">
        <v>6048</v>
      </c>
      <c r="F1527">
        <v>3.5</v>
      </c>
    </row>
    <row r="1528" spans="1:6">
      <c r="A1528" t="s">
        <v>3482</v>
      </c>
      <c r="B1528">
        <v>3</v>
      </c>
      <c r="C1528">
        <v>24</v>
      </c>
      <c r="D1528">
        <v>84</v>
      </c>
      <c r="E1528">
        <v>6048</v>
      </c>
      <c r="F1528">
        <v>3.5</v>
      </c>
    </row>
    <row r="1529" spans="1:6">
      <c r="A1529" t="s">
        <v>536</v>
      </c>
      <c r="B1529">
        <v>3</v>
      </c>
      <c r="C1529">
        <v>24</v>
      </c>
      <c r="D1529">
        <v>90</v>
      </c>
      <c r="E1529">
        <v>6480</v>
      </c>
      <c r="F1529">
        <v>3.8000000000000003</v>
      </c>
    </row>
    <row r="1530" spans="1:6">
      <c r="A1530" t="s">
        <v>3483</v>
      </c>
      <c r="B1530">
        <v>3</v>
      </c>
      <c r="C1530">
        <v>24</v>
      </c>
      <c r="D1530">
        <v>90</v>
      </c>
      <c r="E1530">
        <v>6480</v>
      </c>
      <c r="F1530">
        <v>3.8000000000000003</v>
      </c>
    </row>
    <row r="1531" spans="1:6">
      <c r="A1531" t="s">
        <v>3036</v>
      </c>
      <c r="B1531">
        <v>3</v>
      </c>
      <c r="C1531">
        <v>24</v>
      </c>
      <c r="D1531">
        <v>93</v>
      </c>
      <c r="E1531">
        <v>6696</v>
      </c>
      <c r="F1531">
        <v>3.9</v>
      </c>
    </row>
    <row r="1532" spans="1:6">
      <c r="A1532" t="s">
        <v>3484</v>
      </c>
      <c r="B1532">
        <v>3</v>
      </c>
      <c r="C1532">
        <v>24</v>
      </c>
      <c r="D1532">
        <v>93</v>
      </c>
      <c r="E1532">
        <v>6696</v>
      </c>
      <c r="F1532">
        <v>3.9</v>
      </c>
    </row>
    <row r="1533" spans="1:6">
      <c r="A1533" t="s">
        <v>537</v>
      </c>
      <c r="B1533">
        <v>3</v>
      </c>
      <c r="C1533">
        <v>24</v>
      </c>
      <c r="D1533">
        <v>96</v>
      </c>
      <c r="E1533">
        <v>6912</v>
      </c>
      <c r="F1533">
        <v>4</v>
      </c>
    </row>
    <row r="1534" spans="1:6">
      <c r="A1534" t="s">
        <v>3485</v>
      </c>
      <c r="B1534">
        <v>3</v>
      </c>
      <c r="C1534">
        <v>24</v>
      </c>
      <c r="D1534">
        <v>96</v>
      </c>
      <c r="E1534">
        <v>6912</v>
      </c>
      <c r="F1534">
        <v>4</v>
      </c>
    </row>
    <row r="1535" spans="1:6">
      <c r="A1535" t="s">
        <v>538</v>
      </c>
      <c r="B1535">
        <v>3</v>
      </c>
      <c r="C1535">
        <v>0.75</v>
      </c>
      <c r="D1535">
        <v>84</v>
      </c>
      <c r="E1535">
        <v>189</v>
      </c>
      <c r="F1535">
        <v>0.2</v>
      </c>
    </row>
    <row r="1536" spans="1:6">
      <c r="A1536" t="s">
        <v>539</v>
      </c>
      <c r="B1536">
        <v>3</v>
      </c>
      <c r="C1536">
        <v>0.75</v>
      </c>
      <c r="D1536">
        <v>90</v>
      </c>
      <c r="E1536">
        <v>202.5</v>
      </c>
      <c r="F1536">
        <v>0.2</v>
      </c>
    </row>
    <row r="1537" spans="1:6">
      <c r="A1537" t="s">
        <v>3037</v>
      </c>
      <c r="B1537">
        <v>3</v>
      </c>
      <c r="C1537">
        <v>0.75</v>
      </c>
      <c r="D1537">
        <v>93</v>
      </c>
      <c r="E1537">
        <v>209.25</v>
      </c>
      <c r="F1537">
        <v>0.2</v>
      </c>
    </row>
    <row r="1538" spans="1:6">
      <c r="A1538" t="s">
        <v>540</v>
      </c>
      <c r="B1538">
        <v>3</v>
      </c>
      <c r="C1538">
        <v>0.75</v>
      </c>
      <c r="D1538">
        <v>96</v>
      </c>
      <c r="E1538">
        <v>216</v>
      </c>
      <c r="F1538">
        <v>0.2</v>
      </c>
    </row>
    <row r="1539" spans="1:6">
      <c r="A1539" t="s">
        <v>1309</v>
      </c>
      <c r="B1539">
        <v>0</v>
      </c>
      <c r="C1539">
        <v>0</v>
      </c>
      <c r="D1539">
        <v>0</v>
      </c>
      <c r="E1539">
        <v>0</v>
      </c>
      <c r="F1539">
        <v>0</v>
      </c>
    </row>
    <row r="1540" spans="1:6">
      <c r="A1540" t="s">
        <v>1308</v>
      </c>
      <c r="B1540">
        <v>0</v>
      </c>
      <c r="C1540">
        <v>0</v>
      </c>
      <c r="D1540">
        <v>0</v>
      </c>
      <c r="E1540">
        <v>0</v>
      </c>
      <c r="F1540">
        <v>0</v>
      </c>
    </row>
    <row r="1541" spans="1:6">
      <c r="A1541" t="s">
        <v>1642</v>
      </c>
      <c r="B1541">
        <v>0</v>
      </c>
      <c r="C1541">
        <v>0</v>
      </c>
      <c r="D1541">
        <v>0</v>
      </c>
      <c r="E1541">
        <v>0</v>
      </c>
      <c r="F1541">
        <v>0</v>
      </c>
    </row>
    <row r="1542" spans="1:6">
      <c r="A1542" t="s">
        <v>1641</v>
      </c>
      <c r="B1542">
        <v>0</v>
      </c>
      <c r="C1542">
        <v>0</v>
      </c>
      <c r="D1542">
        <v>0</v>
      </c>
      <c r="E1542">
        <v>0</v>
      </c>
      <c r="F1542">
        <v>0</v>
      </c>
    </row>
    <row r="1543" spans="1:6">
      <c r="A1543" t="s">
        <v>733</v>
      </c>
      <c r="B1543">
        <v>2</v>
      </c>
      <c r="C1543">
        <v>0.75</v>
      </c>
      <c r="D1543">
        <v>96</v>
      </c>
      <c r="E1543">
        <v>144</v>
      </c>
      <c r="F1543">
        <v>0.1</v>
      </c>
    </row>
    <row r="1544" spans="1:6">
      <c r="A1544" t="s">
        <v>734</v>
      </c>
      <c r="B1544">
        <v>4</v>
      </c>
      <c r="C1544">
        <v>0.75</v>
      </c>
      <c r="D1544">
        <v>96</v>
      </c>
      <c r="E1544">
        <v>288</v>
      </c>
      <c r="F1544">
        <v>0.2</v>
      </c>
    </row>
    <row r="1545" spans="1:6">
      <c r="A1545" t="s">
        <v>1301</v>
      </c>
      <c r="B1545">
        <v>0</v>
      </c>
      <c r="C1545">
        <v>0</v>
      </c>
      <c r="D1545">
        <v>0</v>
      </c>
      <c r="E1545">
        <v>0</v>
      </c>
      <c r="F1545">
        <v>0</v>
      </c>
    </row>
    <row r="1546" spans="1:6">
      <c r="A1546" t="s">
        <v>1300</v>
      </c>
      <c r="B1546">
        <v>0</v>
      </c>
      <c r="C1546">
        <v>0</v>
      </c>
      <c r="D1546">
        <v>0</v>
      </c>
      <c r="E1546">
        <v>0</v>
      </c>
      <c r="F1546">
        <v>0</v>
      </c>
    </row>
    <row r="1547" spans="1:6">
      <c r="A1547" t="s">
        <v>1380</v>
      </c>
      <c r="B1547">
        <v>0</v>
      </c>
      <c r="C1547">
        <v>0</v>
      </c>
      <c r="D1547">
        <v>0</v>
      </c>
      <c r="E1547">
        <v>0</v>
      </c>
      <c r="F1547">
        <v>0</v>
      </c>
    </row>
    <row r="1548" spans="1:6">
      <c r="A1548" t="s">
        <v>4945</v>
      </c>
      <c r="B1548">
        <v>4</v>
      </c>
      <c r="C1548">
        <v>2</v>
      </c>
      <c r="D1548">
        <v>4</v>
      </c>
      <c r="E1548">
        <v>32</v>
      </c>
      <c r="F1548" s="94">
        <v>0.1</v>
      </c>
    </row>
    <row r="1549" spans="1:6">
      <c r="A1549" t="s">
        <v>4947</v>
      </c>
      <c r="B1549">
        <v>4</v>
      </c>
      <c r="C1549">
        <v>2</v>
      </c>
      <c r="D1549">
        <v>4</v>
      </c>
      <c r="E1549">
        <v>32</v>
      </c>
      <c r="F1549" s="94">
        <v>0.1</v>
      </c>
    </row>
    <row r="1550" spans="1:6">
      <c r="A1550" t="s">
        <v>4948</v>
      </c>
      <c r="B1550">
        <v>4</v>
      </c>
      <c r="C1550">
        <v>2</v>
      </c>
      <c r="D1550">
        <v>4</v>
      </c>
      <c r="E1550">
        <v>32</v>
      </c>
      <c r="F1550" s="94">
        <v>0.1</v>
      </c>
    </row>
    <row r="1551" spans="1:6">
      <c r="A1551" t="s">
        <v>4949</v>
      </c>
      <c r="B1551">
        <v>4</v>
      </c>
      <c r="C1551">
        <v>2</v>
      </c>
      <c r="D1551">
        <v>4</v>
      </c>
      <c r="E1551">
        <v>32</v>
      </c>
      <c r="F1551" s="94">
        <v>0.1</v>
      </c>
    </row>
    <row r="1552" spans="1:6">
      <c r="A1552" t="s">
        <v>4950</v>
      </c>
      <c r="B1552">
        <v>4</v>
      </c>
      <c r="C1552">
        <v>2</v>
      </c>
      <c r="D1552">
        <v>4</v>
      </c>
      <c r="E1552">
        <v>32</v>
      </c>
      <c r="F1552" s="94">
        <v>0.1</v>
      </c>
    </row>
    <row r="1553" spans="1:6">
      <c r="A1553" t="s">
        <v>4951</v>
      </c>
      <c r="B1553">
        <v>4</v>
      </c>
      <c r="C1553">
        <v>2</v>
      </c>
      <c r="D1553">
        <v>4</v>
      </c>
      <c r="E1553">
        <v>32</v>
      </c>
      <c r="F1553" s="94">
        <v>0.1</v>
      </c>
    </row>
    <row r="1554" spans="1:6">
      <c r="A1554" t="s">
        <v>1570</v>
      </c>
      <c r="B1554">
        <v>27</v>
      </c>
      <c r="C1554">
        <v>25</v>
      </c>
      <c r="D1554">
        <v>84</v>
      </c>
      <c r="E1554">
        <v>56700</v>
      </c>
      <c r="F1554">
        <v>32.9</v>
      </c>
    </row>
    <row r="1555" spans="1:6">
      <c r="A1555" t="s">
        <v>1571</v>
      </c>
      <c r="B1555">
        <v>27</v>
      </c>
      <c r="C1555">
        <v>25</v>
      </c>
      <c r="D1555">
        <v>90</v>
      </c>
      <c r="E1555">
        <v>60750</v>
      </c>
      <c r="F1555">
        <v>35.200000000000003</v>
      </c>
    </row>
    <row r="1556" spans="1:6">
      <c r="A1556" t="s">
        <v>3038</v>
      </c>
      <c r="B1556">
        <v>27</v>
      </c>
      <c r="C1556">
        <v>25</v>
      </c>
      <c r="D1556">
        <v>93</v>
      </c>
      <c r="E1556">
        <v>62775</v>
      </c>
      <c r="F1556">
        <v>36.4</v>
      </c>
    </row>
    <row r="1557" spans="1:6">
      <c r="A1557" t="s">
        <v>1575</v>
      </c>
      <c r="B1557">
        <v>27</v>
      </c>
      <c r="C1557">
        <v>25</v>
      </c>
      <c r="D1557">
        <v>96</v>
      </c>
      <c r="E1557">
        <v>64800</v>
      </c>
      <c r="F1557">
        <v>37.5</v>
      </c>
    </row>
    <row r="1558" spans="1:6">
      <c r="A1558" t="s">
        <v>1576</v>
      </c>
      <c r="B1558">
        <v>30</v>
      </c>
      <c r="C1558">
        <v>25</v>
      </c>
      <c r="D1558">
        <v>84</v>
      </c>
      <c r="E1558">
        <v>63000</v>
      </c>
      <c r="F1558">
        <v>36.5</v>
      </c>
    </row>
    <row r="1559" spans="1:6">
      <c r="A1559" t="s">
        <v>1577</v>
      </c>
      <c r="B1559">
        <v>30</v>
      </c>
      <c r="C1559">
        <v>25</v>
      </c>
      <c r="D1559">
        <v>90</v>
      </c>
      <c r="E1559">
        <v>67500</v>
      </c>
      <c r="F1559">
        <v>39.1</v>
      </c>
    </row>
    <row r="1560" spans="1:6">
      <c r="A1560" t="s">
        <v>3039</v>
      </c>
      <c r="B1560">
        <v>30</v>
      </c>
      <c r="C1560">
        <v>25</v>
      </c>
      <c r="D1560">
        <v>93</v>
      </c>
      <c r="E1560">
        <v>69750</v>
      </c>
      <c r="F1560">
        <v>40.4</v>
      </c>
    </row>
    <row r="1561" spans="1:6">
      <c r="A1561" t="s">
        <v>1578</v>
      </c>
      <c r="B1561">
        <v>30</v>
      </c>
      <c r="C1561">
        <v>25</v>
      </c>
      <c r="D1561">
        <v>96</v>
      </c>
      <c r="E1561">
        <v>72000</v>
      </c>
      <c r="F1561">
        <v>41.7</v>
      </c>
    </row>
    <row r="1562" spans="1:6">
      <c r="A1562" t="s">
        <v>1579</v>
      </c>
      <c r="B1562">
        <v>33</v>
      </c>
      <c r="C1562">
        <v>25</v>
      </c>
      <c r="D1562">
        <v>84</v>
      </c>
      <c r="E1562">
        <v>69300</v>
      </c>
      <c r="F1562">
        <v>40.200000000000003</v>
      </c>
    </row>
    <row r="1563" spans="1:6">
      <c r="A1563" t="s">
        <v>1580</v>
      </c>
      <c r="B1563">
        <v>33</v>
      </c>
      <c r="C1563">
        <v>25</v>
      </c>
      <c r="D1563">
        <v>90</v>
      </c>
      <c r="E1563">
        <v>74250</v>
      </c>
      <c r="F1563">
        <v>43</v>
      </c>
    </row>
    <row r="1564" spans="1:6">
      <c r="A1564" t="s">
        <v>3040</v>
      </c>
      <c r="B1564">
        <v>33</v>
      </c>
      <c r="C1564">
        <v>25</v>
      </c>
      <c r="D1564">
        <v>93</v>
      </c>
      <c r="E1564">
        <v>76725</v>
      </c>
      <c r="F1564">
        <v>44.5</v>
      </c>
    </row>
    <row r="1565" spans="1:6">
      <c r="A1565" t="s">
        <v>1581</v>
      </c>
      <c r="B1565">
        <v>33</v>
      </c>
      <c r="C1565">
        <v>25</v>
      </c>
      <c r="D1565">
        <v>96</v>
      </c>
      <c r="E1565">
        <v>79200</v>
      </c>
      <c r="F1565">
        <v>45.9</v>
      </c>
    </row>
    <row r="1566" spans="1:6">
      <c r="A1566" t="s">
        <v>1600</v>
      </c>
      <c r="B1566">
        <v>27</v>
      </c>
      <c r="C1566">
        <v>25</v>
      </c>
      <c r="D1566">
        <v>84</v>
      </c>
      <c r="E1566">
        <v>56700</v>
      </c>
      <c r="F1566">
        <v>32.9</v>
      </c>
    </row>
    <row r="1567" spans="1:6">
      <c r="A1567" t="s">
        <v>1601</v>
      </c>
      <c r="B1567">
        <v>27</v>
      </c>
      <c r="C1567">
        <v>25</v>
      </c>
      <c r="D1567">
        <v>90</v>
      </c>
      <c r="E1567">
        <v>60750</v>
      </c>
      <c r="F1567">
        <v>35.200000000000003</v>
      </c>
    </row>
    <row r="1568" spans="1:6">
      <c r="A1568" t="s">
        <v>3041</v>
      </c>
      <c r="B1568">
        <v>27</v>
      </c>
      <c r="C1568">
        <v>25</v>
      </c>
      <c r="D1568">
        <v>93</v>
      </c>
      <c r="E1568">
        <v>62775</v>
      </c>
      <c r="F1568">
        <v>36.4</v>
      </c>
    </row>
    <row r="1569" spans="1:256">
      <c r="A1569" t="s">
        <v>1602</v>
      </c>
      <c r="B1569">
        <v>27</v>
      </c>
      <c r="C1569">
        <v>25</v>
      </c>
      <c r="D1569">
        <v>96</v>
      </c>
      <c r="E1569">
        <v>64800</v>
      </c>
      <c r="F1569">
        <v>37.5</v>
      </c>
    </row>
    <row r="1570" spans="1:256">
      <c r="A1570" t="s">
        <v>1603</v>
      </c>
      <c r="B1570">
        <v>30</v>
      </c>
      <c r="C1570">
        <v>25</v>
      </c>
      <c r="D1570">
        <v>84</v>
      </c>
      <c r="E1570">
        <v>63000</v>
      </c>
      <c r="F1570">
        <v>36.5</v>
      </c>
    </row>
    <row r="1571" spans="1:256">
      <c r="A1571" t="s">
        <v>1604</v>
      </c>
      <c r="B1571">
        <v>30</v>
      </c>
      <c r="C1571">
        <v>25</v>
      </c>
      <c r="D1571">
        <v>90</v>
      </c>
      <c r="E1571">
        <v>67500</v>
      </c>
      <c r="F1571">
        <v>39.1</v>
      </c>
    </row>
    <row r="1572" spans="1:256">
      <c r="A1572" t="s">
        <v>3042</v>
      </c>
      <c r="B1572">
        <v>30</v>
      </c>
      <c r="C1572">
        <v>25</v>
      </c>
      <c r="D1572">
        <v>93</v>
      </c>
      <c r="E1572">
        <v>69750</v>
      </c>
      <c r="F1572">
        <v>40.4</v>
      </c>
    </row>
    <row r="1573" spans="1:256">
      <c r="A1573" t="s">
        <v>1605</v>
      </c>
      <c r="B1573">
        <v>30</v>
      </c>
      <c r="C1573">
        <v>25</v>
      </c>
      <c r="D1573">
        <v>96</v>
      </c>
      <c r="E1573">
        <v>72000</v>
      </c>
      <c r="F1573">
        <v>41.7</v>
      </c>
    </row>
    <row r="1574" spans="1:256">
      <c r="A1574" t="s">
        <v>1606</v>
      </c>
      <c r="B1574">
        <v>33</v>
      </c>
      <c r="C1574">
        <v>25</v>
      </c>
      <c r="D1574">
        <v>84</v>
      </c>
      <c r="E1574">
        <v>69300</v>
      </c>
      <c r="F1574">
        <v>40.200000000000003</v>
      </c>
    </row>
    <row r="1575" spans="1:256">
      <c r="A1575" t="s">
        <v>1607</v>
      </c>
      <c r="B1575">
        <v>33</v>
      </c>
      <c r="C1575">
        <v>25</v>
      </c>
      <c r="D1575">
        <v>90</v>
      </c>
      <c r="E1575">
        <v>74250</v>
      </c>
      <c r="F1575">
        <v>43</v>
      </c>
      <c r="G1575" s="94"/>
      <c r="H1575" s="94"/>
      <c r="I1575" s="94"/>
      <c r="J1575" s="94"/>
      <c r="K1575" s="94"/>
      <c r="L1575" s="94"/>
      <c r="M1575" s="94"/>
      <c r="N1575" s="94"/>
      <c r="O1575" s="94"/>
      <c r="P1575" s="94"/>
      <c r="Q1575" s="94"/>
      <c r="R1575" s="94"/>
      <c r="S1575" s="94"/>
      <c r="T1575" s="94"/>
      <c r="U1575" s="94"/>
      <c r="V1575" s="94"/>
      <c r="W1575" s="94"/>
      <c r="X1575" s="94"/>
      <c r="Y1575" s="94"/>
      <c r="Z1575" s="94"/>
      <c r="AA1575" s="94"/>
      <c r="AB1575" s="94"/>
      <c r="AC1575" s="94"/>
      <c r="AD1575" s="94"/>
      <c r="AE1575" s="94"/>
      <c r="AF1575" s="94"/>
      <c r="AG1575" s="94"/>
      <c r="AH1575" s="94"/>
      <c r="AI1575" s="94"/>
      <c r="AJ1575" s="94"/>
      <c r="AK1575" s="94"/>
      <c r="AL1575" s="94"/>
      <c r="AM1575" s="94"/>
      <c r="AN1575" s="94"/>
      <c r="AO1575" s="94"/>
      <c r="AP1575" s="94"/>
      <c r="AQ1575" s="94"/>
      <c r="AR1575" s="94"/>
      <c r="AS1575" s="94"/>
      <c r="AT1575" s="94"/>
      <c r="AU1575" s="94"/>
      <c r="AV1575" s="94"/>
      <c r="AW1575" s="94"/>
      <c r="AX1575" s="94"/>
      <c r="AY1575" s="94"/>
      <c r="AZ1575" s="94"/>
      <c r="BA1575" s="94"/>
      <c r="BB1575" s="94"/>
      <c r="BC1575" s="94"/>
      <c r="BD1575" s="94"/>
      <c r="BE1575" s="94"/>
      <c r="BF1575" s="94"/>
      <c r="BG1575" s="94"/>
      <c r="BH1575" s="94"/>
      <c r="BI1575" s="94"/>
      <c r="BJ1575" s="94"/>
      <c r="BK1575" s="94"/>
      <c r="BL1575" s="94"/>
      <c r="BM1575" s="94"/>
      <c r="BN1575" s="94"/>
      <c r="BO1575" s="94"/>
      <c r="BP1575" s="94"/>
      <c r="BQ1575" s="94"/>
      <c r="BR1575" s="94"/>
      <c r="BS1575" s="94"/>
      <c r="BT1575" s="94"/>
      <c r="BU1575" s="94"/>
      <c r="BV1575" s="94"/>
      <c r="BW1575" s="94"/>
      <c r="BX1575" s="94"/>
      <c r="BY1575" s="94"/>
      <c r="BZ1575" s="94"/>
      <c r="CA1575" s="94"/>
      <c r="CB1575" s="94"/>
      <c r="CC1575" s="94"/>
      <c r="CD1575" s="94"/>
      <c r="CE1575" s="94"/>
      <c r="CF1575" s="94"/>
      <c r="CG1575" s="94"/>
      <c r="CH1575" s="94"/>
      <c r="CI1575" s="94"/>
      <c r="CJ1575" s="94"/>
      <c r="CK1575" s="94"/>
      <c r="CL1575" s="94"/>
      <c r="CM1575" s="94"/>
      <c r="CN1575" s="94"/>
      <c r="CO1575" s="94"/>
      <c r="CP1575" s="94"/>
      <c r="CQ1575" s="94"/>
      <c r="CR1575" s="94"/>
      <c r="CS1575" s="94"/>
      <c r="CT1575" s="94"/>
      <c r="CU1575" s="94"/>
      <c r="CV1575" s="94"/>
      <c r="CW1575" s="94"/>
      <c r="CX1575" s="94"/>
      <c r="CY1575" s="94"/>
      <c r="CZ1575" s="94"/>
      <c r="DA1575" s="94"/>
      <c r="DB1575" s="94"/>
      <c r="DC1575" s="94"/>
      <c r="DD1575" s="94"/>
      <c r="DE1575" s="94"/>
      <c r="DF1575" s="94"/>
      <c r="DG1575" s="94"/>
      <c r="DH1575" s="94"/>
      <c r="DI1575" s="94"/>
      <c r="DJ1575" s="94"/>
      <c r="DK1575" s="94"/>
      <c r="DL1575" s="94"/>
      <c r="DM1575" s="94"/>
      <c r="DN1575" s="94"/>
      <c r="DO1575" s="94"/>
      <c r="DP1575" s="94"/>
      <c r="DQ1575" s="94"/>
      <c r="DR1575" s="94"/>
      <c r="DS1575" s="94"/>
      <c r="DT1575" s="94"/>
      <c r="DU1575" s="94"/>
      <c r="DV1575" s="94"/>
      <c r="DW1575" s="94"/>
      <c r="DX1575" s="94"/>
      <c r="DY1575" s="94"/>
      <c r="DZ1575" s="94"/>
      <c r="EA1575" s="94"/>
      <c r="EB1575" s="94"/>
      <c r="EC1575" s="94"/>
      <c r="ED1575" s="94"/>
      <c r="EE1575" s="94"/>
      <c r="EF1575" s="94"/>
      <c r="EG1575" s="94"/>
      <c r="EH1575" s="94"/>
      <c r="EI1575" s="94"/>
      <c r="EJ1575" s="94"/>
      <c r="EK1575" s="94"/>
      <c r="EL1575" s="94"/>
      <c r="EM1575" s="94"/>
      <c r="EN1575" s="94"/>
      <c r="EO1575" s="94"/>
      <c r="EP1575" s="94"/>
      <c r="EQ1575" s="94"/>
      <c r="ER1575" s="94"/>
      <c r="ES1575" s="94"/>
      <c r="ET1575" s="94"/>
      <c r="EU1575" s="94"/>
      <c r="EV1575" s="94"/>
      <c r="EW1575" s="94"/>
      <c r="EX1575" s="94"/>
      <c r="EY1575" s="94"/>
      <c r="EZ1575" s="94"/>
      <c r="FA1575" s="94"/>
      <c r="FB1575" s="94"/>
      <c r="FC1575" s="94"/>
      <c r="FD1575" s="94"/>
      <c r="FE1575" s="94"/>
      <c r="FF1575" s="94"/>
      <c r="FG1575" s="94"/>
      <c r="FH1575" s="94"/>
      <c r="FI1575" s="94"/>
      <c r="FJ1575" s="94"/>
      <c r="FK1575" s="94"/>
      <c r="FL1575" s="94"/>
      <c r="FM1575" s="94"/>
      <c r="FN1575" s="94"/>
      <c r="FO1575" s="94"/>
      <c r="FP1575" s="94"/>
      <c r="FQ1575" s="94"/>
      <c r="FR1575" s="94"/>
      <c r="FS1575" s="94"/>
      <c r="FT1575" s="94"/>
      <c r="FU1575" s="94"/>
      <c r="FV1575" s="94"/>
      <c r="FW1575" s="94"/>
      <c r="FX1575" s="94"/>
      <c r="FY1575" s="94"/>
      <c r="FZ1575" s="94"/>
      <c r="GA1575" s="94"/>
      <c r="GB1575" s="94"/>
      <c r="GC1575" s="94"/>
      <c r="GD1575" s="94"/>
      <c r="GE1575" s="94"/>
      <c r="GF1575" s="94"/>
      <c r="GG1575" s="94"/>
      <c r="GH1575" s="94"/>
      <c r="GI1575" s="94"/>
      <c r="GJ1575" s="94"/>
      <c r="GK1575" s="94"/>
      <c r="GL1575" s="94"/>
      <c r="GM1575" s="94"/>
      <c r="GN1575" s="94"/>
      <c r="GO1575" s="94"/>
      <c r="GP1575" s="94"/>
      <c r="GQ1575" s="94"/>
      <c r="GR1575" s="94"/>
      <c r="GS1575" s="94"/>
      <c r="GT1575" s="94"/>
      <c r="GU1575" s="94"/>
      <c r="GV1575" s="94"/>
      <c r="GW1575" s="94"/>
      <c r="GX1575" s="94"/>
      <c r="GY1575" s="94"/>
      <c r="GZ1575" s="94"/>
      <c r="HA1575" s="94"/>
      <c r="HB1575" s="94"/>
      <c r="HC1575" s="94"/>
      <c r="HD1575" s="94"/>
      <c r="HE1575" s="94"/>
      <c r="HF1575" s="94"/>
      <c r="HG1575" s="94"/>
      <c r="HH1575" s="94"/>
      <c r="HI1575" s="94"/>
      <c r="HJ1575" s="94"/>
      <c r="HK1575" s="94"/>
      <c r="HL1575" s="94"/>
      <c r="HM1575" s="94"/>
      <c r="HN1575" s="94"/>
      <c r="HO1575" s="94"/>
      <c r="HP1575" s="94"/>
      <c r="HQ1575" s="94"/>
      <c r="HR1575" s="94"/>
      <c r="HS1575" s="94"/>
      <c r="HT1575" s="94"/>
      <c r="HU1575" s="94"/>
      <c r="HV1575" s="94"/>
      <c r="HW1575" s="94"/>
      <c r="HX1575" s="94"/>
      <c r="HY1575" s="94"/>
      <c r="HZ1575" s="94"/>
      <c r="IA1575" s="94"/>
      <c r="IB1575" s="94"/>
      <c r="IC1575" s="94"/>
      <c r="ID1575" s="94"/>
      <c r="IE1575" s="94"/>
      <c r="IF1575" s="94"/>
      <c r="IG1575" s="94"/>
      <c r="IH1575" s="94"/>
      <c r="II1575" s="94"/>
      <c r="IJ1575" s="94"/>
      <c r="IK1575" s="94"/>
      <c r="IL1575" s="94"/>
      <c r="IM1575" s="94"/>
      <c r="IN1575" s="94"/>
      <c r="IO1575" s="94"/>
      <c r="IP1575" s="94"/>
      <c r="IQ1575" s="94"/>
      <c r="IR1575" s="94"/>
      <c r="IS1575" s="94"/>
      <c r="IT1575" s="94"/>
      <c r="IU1575" s="94"/>
      <c r="IV1575" s="94"/>
    </row>
    <row r="1576" spans="1:256">
      <c r="A1576" t="s">
        <v>3043</v>
      </c>
      <c r="B1576">
        <v>33</v>
      </c>
      <c r="C1576">
        <v>25</v>
      </c>
      <c r="D1576">
        <v>93</v>
      </c>
      <c r="E1576">
        <v>76725</v>
      </c>
      <c r="F1576">
        <v>44.5</v>
      </c>
      <c r="G1576" s="94"/>
      <c r="H1576" s="94"/>
      <c r="I1576" s="94"/>
      <c r="J1576" s="94"/>
      <c r="K1576" s="94"/>
      <c r="L1576" s="94"/>
      <c r="M1576" s="94"/>
      <c r="N1576" s="94"/>
      <c r="O1576" s="94"/>
      <c r="P1576" s="94"/>
      <c r="Q1576" s="94"/>
      <c r="R1576" s="94"/>
      <c r="S1576" s="94"/>
      <c r="T1576" s="94"/>
      <c r="U1576" s="94"/>
      <c r="V1576" s="94"/>
      <c r="W1576" s="94"/>
      <c r="X1576" s="94"/>
      <c r="Y1576" s="94"/>
      <c r="Z1576" s="94"/>
      <c r="AA1576" s="94"/>
      <c r="AB1576" s="94"/>
      <c r="AC1576" s="94"/>
      <c r="AD1576" s="94"/>
      <c r="AE1576" s="94"/>
      <c r="AF1576" s="94"/>
      <c r="AG1576" s="94"/>
      <c r="AH1576" s="94"/>
      <c r="AI1576" s="94"/>
      <c r="AJ1576" s="94"/>
      <c r="AK1576" s="94"/>
      <c r="AL1576" s="94"/>
      <c r="AM1576" s="94"/>
      <c r="AN1576" s="94"/>
      <c r="AO1576" s="94"/>
      <c r="AP1576" s="94"/>
      <c r="AQ1576" s="94"/>
      <c r="AR1576" s="94"/>
      <c r="AS1576" s="94"/>
      <c r="AT1576" s="94"/>
      <c r="AU1576" s="94"/>
      <c r="AV1576" s="94"/>
      <c r="AW1576" s="94"/>
      <c r="AX1576" s="94"/>
      <c r="AY1576" s="94"/>
      <c r="AZ1576" s="94"/>
      <c r="BA1576" s="94"/>
      <c r="BB1576" s="94"/>
      <c r="BC1576" s="94"/>
      <c r="BD1576" s="94"/>
      <c r="BE1576" s="94"/>
      <c r="BF1576" s="94"/>
      <c r="BG1576" s="94"/>
      <c r="BH1576" s="94"/>
      <c r="BI1576" s="94"/>
      <c r="BJ1576" s="94"/>
      <c r="BK1576" s="94"/>
      <c r="BL1576" s="94"/>
      <c r="BM1576" s="94"/>
      <c r="BN1576" s="94"/>
      <c r="BO1576" s="94"/>
      <c r="BP1576" s="94"/>
      <c r="BQ1576" s="94"/>
      <c r="BR1576" s="94"/>
      <c r="BS1576" s="94"/>
      <c r="BT1576" s="94"/>
      <c r="BU1576" s="94"/>
      <c r="BV1576" s="94"/>
      <c r="BW1576" s="94"/>
      <c r="BX1576" s="94"/>
      <c r="BY1576" s="94"/>
      <c r="BZ1576" s="94"/>
      <c r="CA1576" s="94"/>
      <c r="CB1576" s="94"/>
      <c r="CC1576" s="94"/>
      <c r="CD1576" s="94"/>
      <c r="CE1576" s="94"/>
      <c r="CF1576" s="94"/>
      <c r="CG1576" s="94"/>
      <c r="CH1576" s="94"/>
      <c r="CI1576" s="94"/>
      <c r="CJ1576" s="94"/>
      <c r="CK1576" s="94"/>
      <c r="CL1576" s="94"/>
      <c r="CM1576" s="94"/>
      <c r="CN1576" s="94"/>
      <c r="CO1576" s="94"/>
      <c r="CP1576" s="94"/>
      <c r="CQ1576" s="94"/>
      <c r="CR1576" s="94"/>
      <c r="CS1576" s="94"/>
      <c r="CT1576" s="94"/>
      <c r="CU1576" s="94"/>
      <c r="CV1576" s="94"/>
      <c r="CW1576" s="94"/>
      <c r="CX1576" s="94"/>
      <c r="CY1576" s="94"/>
      <c r="CZ1576" s="94"/>
      <c r="DA1576" s="94"/>
      <c r="DB1576" s="94"/>
      <c r="DC1576" s="94"/>
      <c r="DD1576" s="94"/>
      <c r="DE1576" s="94"/>
      <c r="DF1576" s="94"/>
      <c r="DG1576" s="94"/>
      <c r="DH1576" s="94"/>
      <c r="DI1576" s="94"/>
      <c r="DJ1576" s="94"/>
      <c r="DK1576" s="94"/>
      <c r="DL1576" s="94"/>
      <c r="DM1576" s="94"/>
      <c r="DN1576" s="94"/>
      <c r="DO1576" s="94"/>
      <c r="DP1576" s="94"/>
      <c r="DQ1576" s="94"/>
      <c r="DR1576" s="94"/>
      <c r="DS1576" s="94"/>
      <c r="DT1576" s="94"/>
      <c r="DU1576" s="94"/>
      <c r="DV1576" s="94"/>
      <c r="DW1576" s="94"/>
      <c r="DX1576" s="94"/>
      <c r="DY1576" s="94"/>
      <c r="DZ1576" s="94"/>
      <c r="EA1576" s="94"/>
      <c r="EB1576" s="94"/>
      <c r="EC1576" s="94"/>
      <c r="ED1576" s="94"/>
      <c r="EE1576" s="94"/>
      <c r="EF1576" s="94"/>
      <c r="EG1576" s="94"/>
      <c r="EH1576" s="94"/>
      <c r="EI1576" s="94"/>
      <c r="EJ1576" s="94"/>
      <c r="EK1576" s="94"/>
      <c r="EL1576" s="94"/>
      <c r="EM1576" s="94"/>
      <c r="EN1576" s="94"/>
      <c r="EO1576" s="94"/>
      <c r="EP1576" s="94"/>
      <c r="EQ1576" s="94"/>
      <c r="ER1576" s="94"/>
      <c r="ES1576" s="94"/>
      <c r="ET1576" s="94"/>
      <c r="EU1576" s="94"/>
      <c r="EV1576" s="94"/>
      <c r="EW1576" s="94"/>
      <c r="EX1576" s="94"/>
      <c r="EY1576" s="94"/>
      <c r="EZ1576" s="94"/>
      <c r="FA1576" s="94"/>
      <c r="FB1576" s="94"/>
      <c r="FC1576" s="94"/>
      <c r="FD1576" s="94"/>
      <c r="FE1576" s="94"/>
      <c r="FF1576" s="94"/>
      <c r="FG1576" s="94"/>
      <c r="FH1576" s="94"/>
      <c r="FI1576" s="94"/>
      <c r="FJ1576" s="94"/>
      <c r="FK1576" s="94"/>
      <c r="FL1576" s="94"/>
      <c r="FM1576" s="94"/>
      <c r="FN1576" s="94"/>
      <c r="FO1576" s="94"/>
      <c r="FP1576" s="94"/>
      <c r="FQ1576" s="94"/>
      <c r="FR1576" s="94"/>
      <c r="FS1576" s="94"/>
      <c r="FT1576" s="94"/>
      <c r="FU1576" s="94"/>
      <c r="FV1576" s="94"/>
      <c r="FW1576" s="94"/>
      <c r="FX1576" s="94"/>
      <c r="FY1576" s="94"/>
      <c r="FZ1576" s="94"/>
      <c r="GA1576" s="94"/>
      <c r="GB1576" s="94"/>
      <c r="GC1576" s="94"/>
      <c r="GD1576" s="94"/>
      <c r="GE1576" s="94"/>
      <c r="GF1576" s="94"/>
      <c r="GG1576" s="94"/>
      <c r="GH1576" s="94"/>
      <c r="GI1576" s="94"/>
      <c r="GJ1576" s="94"/>
      <c r="GK1576" s="94"/>
      <c r="GL1576" s="94"/>
      <c r="GM1576" s="94"/>
      <c r="GN1576" s="94"/>
      <c r="GO1576" s="94"/>
      <c r="GP1576" s="94"/>
      <c r="GQ1576" s="94"/>
      <c r="GR1576" s="94"/>
      <c r="GS1576" s="94"/>
      <c r="GT1576" s="94"/>
      <c r="GU1576" s="94"/>
      <c r="GV1576" s="94"/>
      <c r="GW1576" s="94"/>
      <c r="GX1576" s="94"/>
      <c r="GY1576" s="94"/>
      <c r="GZ1576" s="94"/>
      <c r="HA1576" s="94"/>
      <c r="HB1576" s="94"/>
      <c r="HC1576" s="94"/>
      <c r="HD1576" s="94"/>
      <c r="HE1576" s="94"/>
      <c r="HF1576" s="94"/>
      <c r="HG1576" s="94"/>
      <c r="HH1576" s="94"/>
      <c r="HI1576" s="94"/>
      <c r="HJ1576" s="94"/>
      <c r="HK1576" s="94"/>
      <c r="HL1576" s="94"/>
      <c r="HM1576" s="94"/>
      <c r="HN1576" s="94"/>
      <c r="HO1576" s="94"/>
      <c r="HP1576" s="94"/>
      <c r="HQ1576" s="94"/>
      <c r="HR1576" s="94"/>
      <c r="HS1576" s="94"/>
      <c r="HT1576" s="94"/>
      <c r="HU1576" s="94"/>
      <c r="HV1576" s="94"/>
      <c r="HW1576" s="94"/>
      <c r="HX1576" s="94"/>
      <c r="HY1576" s="94"/>
      <c r="HZ1576" s="94"/>
      <c r="IA1576" s="94"/>
      <c r="IB1576" s="94"/>
      <c r="IC1576" s="94"/>
      <c r="ID1576" s="94"/>
      <c r="IE1576" s="94"/>
      <c r="IF1576" s="94"/>
      <c r="IG1576" s="94"/>
      <c r="IH1576" s="94"/>
      <c r="II1576" s="94"/>
      <c r="IJ1576" s="94"/>
      <c r="IK1576" s="94"/>
      <c r="IL1576" s="94"/>
      <c r="IM1576" s="94"/>
      <c r="IN1576" s="94"/>
      <c r="IO1576" s="94"/>
      <c r="IP1576" s="94"/>
      <c r="IQ1576" s="94"/>
      <c r="IR1576" s="94"/>
      <c r="IS1576" s="94"/>
      <c r="IT1576" s="94"/>
      <c r="IU1576" s="94"/>
      <c r="IV1576" s="94"/>
    </row>
    <row r="1577" spans="1:256">
      <c r="A1577" t="s">
        <v>1608</v>
      </c>
      <c r="B1577">
        <v>33</v>
      </c>
      <c r="C1577">
        <v>25</v>
      </c>
      <c r="D1577">
        <v>96</v>
      </c>
      <c r="E1577">
        <v>79200</v>
      </c>
      <c r="F1577">
        <v>45.9</v>
      </c>
    </row>
    <row r="1578" spans="1:256">
      <c r="A1578" t="s">
        <v>1582</v>
      </c>
      <c r="B1578">
        <v>27</v>
      </c>
      <c r="C1578">
        <v>25</v>
      </c>
      <c r="D1578">
        <v>84</v>
      </c>
      <c r="E1578">
        <v>56700</v>
      </c>
      <c r="F1578">
        <v>32.9</v>
      </c>
    </row>
    <row r="1579" spans="1:256">
      <c r="A1579" t="s">
        <v>1583</v>
      </c>
      <c r="B1579">
        <v>27</v>
      </c>
      <c r="C1579">
        <v>25</v>
      </c>
      <c r="D1579">
        <v>90</v>
      </c>
      <c r="E1579">
        <v>60750</v>
      </c>
      <c r="F1579">
        <v>35.200000000000003</v>
      </c>
    </row>
    <row r="1580" spans="1:256">
      <c r="A1580" t="s">
        <v>3044</v>
      </c>
      <c r="B1580">
        <v>27</v>
      </c>
      <c r="C1580">
        <v>25</v>
      </c>
      <c r="D1580">
        <v>93</v>
      </c>
      <c r="E1580">
        <v>62775</v>
      </c>
      <c r="F1580">
        <v>36.4</v>
      </c>
    </row>
    <row r="1581" spans="1:256">
      <c r="A1581" t="s">
        <v>1584</v>
      </c>
      <c r="B1581">
        <v>27</v>
      </c>
      <c r="C1581">
        <v>25</v>
      </c>
      <c r="D1581">
        <v>96</v>
      </c>
      <c r="E1581">
        <v>64800</v>
      </c>
      <c r="F1581">
        <v>37.5</v>
      </c>
    </row>
    <row r="1582" spans="1:256">
      <c r="A1582" t="s">
        <v>1585</v>
      </c>
      <c r="B1582">
        <v>30</v>
      </c>
      <c r="C1582">
        <v>25</v>
      </c>
      <c r="D1582">
        <v>84</v>
      </c>
      <c r="E1582">
        <v>63000</v>
      </c>
      <c r="F1582">
        <v>36.5</v>
      </c>
    </row>
    <row r="1583" spans="1:256">
      <c r="A1583" t="s">
        <v>1586</v>
      </c>
      <c r="B1583">
        <v>30</v>
      </c>
      <c r="C1583">
        <v>25</v>
      </c>
      <c r="D1583">
        <v>90</v>
      </c>
      <c r="E1583">
        <v>67500</v>
      </c>
      <c r="F1583">
        <v>39.1</v>
      </c>
    </row>
    <row r="1584" spans="1:256">
      <c r="A1584" t="s">
        <v>3045</v>
      </c>
      <c r="B1584">
        <v>30</v>
      </c>
      <c r="C1584">
        <v>25</v>
      </c>
      <c r="D1584">
        <v>93</v>
      </c>
      <c r="E1584">
        <v>69750</v>
      </c>
      <c r="F1584">
        <v>40.4</v>
      </c>
    </row>
    <row r="1585" spans="1:6">
      <c r="A1585" t="s">
        <v>1587</v>
      </c>
      <c r="B1585">
        <v>30</v>
      </c>
      <c r="C1585">
        <v>25</v>
      </c>
      <c r="D1585">
        <v>96</v>
      </c>
      <c r="E1585">
        <v>72000</v>
      </c>
      <c r="F1585">
        <v>41.7</v>
      </c>
    </row>
    <row r="1586" spans="1:6">
      <c r="A1586" t="s">
        <v>1588</v>
      </c>
      <c r="B1586">
        <v>33</v>
      </c>
      <c r="C1586">
        <v>25</v>
      </c>
      <c r="D1586">
        <v>84</v>
      </c>
      <c r="E1586">
        <v>69300</v>
      </c>
      <c r="F1586">
        <v>40.200000000000003</v>
      </c>
    </row>
    <row r="1587" spans="1:6">
      <c r="A1587" t="s">
        <v>1589</v>
      </c>
      <c r="B1587">
        <v>33</v>
      </c>
      <c r="C1587">
        <v>25</v>
      </c>
      <c r="D1587">
        <v>90</v>
      </c>
      <c r="E1587">
        <v>74250</v>
      </c>
      <c r="F1587">
        <v>43</v>
      </c>
    </row>
    <row r="1588" spans="1:6">
      <c r="A1588" t="s">
        <v>3046</v>
      </c>
      <c r="B1588">
        <v>33</v>
      </c>
      <c r="C1588">
        <v>25</v>
      </c>
      <c r="D1588">
        <v>93</v>
      </c>
      <c r="E1588">
        <v>76725</v>
      </c>
      <c r="F1588">
        <v>44.5</v>
      </c>
    </row>
    <row r="1589" spans="1:6">
      <c r="A1589" t="s">
        <v>1590</v>
      </c>
      <c r="B1589">
        <v>33</v>
      </c>
      <c r="C1589">
        <v>25</v>
      </c>
      <c r="D1589">
        <v>96</v>
      </c>
      <c r="E1589">
        <v>79200</v>
      </c>
      <c r="F1589">
        <v>45.9</v>
      </c>
    </row>
    <row r="1590" spans="1:6">
      <c r="A1590" t="s">
        <v>2419</v>
      </c>
      <c r="B1590">
        <v>0</v>
      </c>
      <c r="C1590">
        <v>0</v>
      </c>
      <c r="D1590">
        <v>0</v>
      </c>
      <c r="E1590">
        <v>0</v>
      </c>
      <c r="F1590">
        <v>0</v>
      </c>
    </row>
    <row r="1591" spans="1:6">
      <c r="A1591" t="s">
        <v>2420</v>
      </c>
      <c r="B1591">
        <v>0</v>
      </c>
      <c r="C1591">
        <v>0</v>
      </c>
      <c r="D1591">
        <v>0</v>
      </c>
      <c r="E1591">
        <v>0</v>
      </c>
      <c r="F1591">
        <v>0</v>
      </c>
    </row>
    <row r="1592" spans="1:6">
      <c r="A1592" t="s">
        <v>2421</v>
      </c>
      <c r="B1592">
        <v>0</v>
      </c>
      <c r="C1592">
        <v>0</v>
      </c>
      <c r="D1592">
        <v>0</v>
      </c>
      <c r="E1592">
        <v>0</v>
      </c>
      <c r="F1592">
        <v>0</v>
      </c>
    </row>
    <row r="1593" spans="1:6">
      <c r="A1593" t="s">
        <v>2422</v>
      </c>
      <c r="B1593">
        <v>0</v>
      </c>
      <c r="C1593">
        <v>0</v>
      </c>
      <c r="D1593">
        <v>0</v>
      </c>
      <c r="E1593">
        <v>0</v>
      </c>
      <c r="F1593">
        <v>0</v>
      </c>
    </row>
    <row r="1594" spans="1:6">
      <c r="A1594" t="s">
        <v>2431</v>
      </c>
      <c r="B1594">
        <v>0</v>
      </c>
      <c r="C1594">
        <v>0</v>
      </c>
      <c r="D1594">
        <v>0</v>
      </c>
      <c r="E1594">
        <v>0</v>
      </c>
      <c r="F1594">
        <v>0</v>
      </c>
    </row>
    <row r="1595" spans="1:6">
      <c r="A1595" t="s">
        <v>1572</v>
      </c>
      <c r="B1595">
        <v>30</v>
      </c>
      <c r="C1595">
        <v>25</v>
      </c>
      <c r="D1595">
        <v>84</v>
      </c>
      <c r="E1595">
        <v>63000</v>
      </c>
      <c r="F1595">
        <v>36.5</v>
      </c>
    </row>
    <row r="1596" spans="1:6">
      <c r="A1596" t="s">
        <v>1573</v>
      </c>
      <c r="B1596">
        <v>30</v>
      </c>
      <c r="C1596">
        <v>25</v>
      </c>
      <c r="D1596">
        <v>90</v>
      </c>
      <c r="E1596">
        <v>67500</v>
      </c>
      <c r="F1596">
        <v>39.1</v>
      </c>
    </row>
    <row r="1597" spans="1:6">
      <c r="A1597" t="s">
        <v>3047</v>
      </c>
      <c r="B1597">
        <v>30</v>
      </c>
      <c r="C1597">
        <v>25</v>
      </c>
      <c r="D1597">
        <v>93</v>
      </c>
      <c r="E1597">
        <v>69750</v>
      </c>
      <c r="F1597">
        <v>40.4</v>
      </c>
    </row>
    <row r="1598" spans="1:6">
      <c r="A1598" t="s">
        <v>1574</v>
      </c>
      <c r="B1598">
        <v>30</v>
      </c>
      <c r="C1598">
        <v>25</v>
      </c>
      <c r="D1598">
        <v>96</v>
      </c>
      <c r="E1598">
        <v>72000</v>
      </c>
      <c r="F1598">
        <v>41.7</v>
      </c>
    </row>
    <row r="1599" spans="1:6">
      <c r="A1599" t="s">
        <v>1591</v>
      </c>
      <c r="B1599">
        <v>27</v>
      </c>
      <c r="C1599">
        <v>25</v>
      </c>
      <c r="D1599">
        <v>84</v>
      </c>
      <c r="E1599">
        <v>56700</v>
      </c>
      <c r="F1599">
        <v>32.9</v>
      </c>
    </row>
    <row r="1600" spans="1:6">
      <c r="A1600" t="s">
        <v>1592</v>
      </c>
      <c r="B1600">
        <v>27</v>
      </c>
      <c r="C1600">
        <v>25</v>
      </c>
      <c r="D1600">
        <v>90</v>
      </c>
      <c r="E1600">
        <v>60750</v>
      </c>
      <c r="F1600">
        <v>35.200000000000003</v>
      </c>
    </row>
    <row r="1601" spans="1:6">
      <c r="A1601" t="s">
        <v>3048</v>
      </c>
      <c r="B1601">
        <v>27</v>
      </c>
      <c r="C1601">
        <v>25</v>
      </c>
      <c r="D1601">
        <v>93</v>
      </c>
      <c r="E1601">
        <v>62775</v>
      </c>
      <c r="F1601">
        <v>36.4</v>
      </c>
    </row>
    <row r="1602" spans="1:6">
      <c r="A1602" t="s">
        <v>1593</v>
      </c>
      <c r="B1602">
        <v>27</v>
      </c>
      <c r="C1602">
        <v>25</v>
      </c>
      <c r="D1602">
        <v>96</v>
      </c>
      <c r="E1602">
        <v>64800</v>
      </c>
      <c r="F1602">
        <v>37.5</v>
      </c>
    </row>
    <row r="1603" spans="1:6">
      <c r="A1603" t="s">
        <v>1594</v>
      </c>
      <c r="B1603">
        <v>30</v>
      </c>
      <c r="C1603">
        <v>25</v>
      </c>
      <c r="D1603">
        <v>84</v>
      </c>
      <c r="E1603">
        <v>63000</v>
      </c>
      <c r="F1603">
        <v>36.5</v>
      </c>
    </row>
    <row r="1604" spans="1:6">
      <c r="A1604" t="s">
        <v>1595</v>
      </c>
      <c r="B1604">
        <v>30</v>
      </c>
      <c r="C1604">
        <v>25</v>
      </c>
      <c r="D1604">
        <v>90</v>
      </c>
      <c r="E1604">
        <v>67500</v>
      </c>
      <c r="F1604">
        <v>39.1</v>
      </c>
    </row>
    <row r="1605" spans="1:6">
      <c r="A1605" t="s">
        <v>3049</v>
      </c>
      <c r="B1605">
        <v>30</v>
      </c>
      <c r="C1605">
        <v>25</v>
      </c>
      <c r="D1605">
        <v>93</v>
      </c>
      <c r="E1605">
        <v>69750</v>
      </c>
      <c r="F1605">
        <v>40.4</v>
      </c>
    </row>
    <row r="1606" spans="1:6">
      <c r="A1606" t="s">
        <v>1596</v>
      </c>
      <c r="B1606">
        <v>30</v>
      </c>
      <c r="C1606">
        <v>25</v>
      </c>
      <c r="D1606">
        <v>96</v>
      </c>
      <c r="E1606">
        <v>72000</v>
      </c>
      <c r="F1606">
        <v>41.7</v>
      </c>
    </row>
    <row r="1607" spans="1:6">
      <c r="A1607" t="s">
        <v>1597</v>
      </c>
      <c r="B1607">
        <v>33</v>
      </c>
      <c r="C1607">
        <v>25</v>
      </c>
      <c r="D1607">
        <v>84</v>
      </c>
      <c r="E1607">
        <v>69300</v>
      </c>
      <c r="F1607">
        <v>40.200000000000003</v>
      </c>
    </row>
    <row r="1608" spans="1:6">
      <c r="A1608" t="s">
        <v>1598</v>
      </c>
      <c r="B1608">
        <v>33</v>
      </c>
      <c r="C1608">
        <v>25</v>
      </c>
      <c r="D1608">
        <v>90</v>
      </c>
      <c r="E1608">
        <v>74250</v>
      </c>
      <c r="F1608">
        <v>43</v>
      </c>
    </row>
    <row r="1609" spans="1:6">
      <c r="A1609" t="s">
        <v>3050</v>
      </c>
      <c r="B1609">
        <v>33</v>
      </c>
      <c r="C1609">
        <v>25</v>
      </c>
      <c r="D1609">
        <v>93</v>
      </c>
      <c r="E1609">
        <v>76725</v>
      </c>
      <c r="F1609">
        <v>44.5</v>
      </c>
    </row>
    <row r="1610" spans="1:6">
      <c r="A1610" t="s">
        <v>1599</v>
      </c>
      <c r="B1610">
        <v>33</v>
      </c>
      <c r="C1610">
        <v>25</v>
      </c>
      <c r="D1610">
        <v>96</v>
      </c>
      <c r="E1610">
        <v>79200</v>
      </c>
      <c r="F1610">
        <v>45.9</v>
      </c>
    </row>
    <row r="1611" spans="1:6">
      <c r="A1611" t="s">
        <v>183</v>
      </c>
      <c r="B1611">
        <v>12</v>
      </c>
      <c r="C1611">
        <v>24</v>
      </c>
      <c r="D1611">
        <v>34.5</v>
      </c>
      <c r="E1611">
        <v>9936</v>
      </c>
      <c r="F1611">
        <v>5.8</v>
      </c>
    </row>
    <row r="1612" spans="1:6">
      <c r="A1612" t="s">
        <v>3486</v>
      </c>
      <c r="B1612">
        <v>12</v>
      </c>
      <c r="C1612">
        <v>24</v>
      </c>
      <c r="D1612">
        <v>34.5</v>
      </c>
      <c r="E1612">
        <v>9936</v>
      </c>
      <c r="F1612">
        <v>5.8</v>
      </c>
    </row>
    <row r="1613" spans="1:6">
      <c r="A1613" t="s">
        <v>2871</v>
      </c>
      <c r="B1613">
        <v>24</v>
      </c>
      <c r="C1613">
        <v>19</v>
      </c>
      <c r="D1613">
        <v>84</v>
      </c>
      <c r="E1613">
        <v>38304</v>
      </c>
      <c r="F1613">
        <v>22.200000000000003</v>
      </c>
    </row>
    <row r="1614" spans="1:6">
      <c r="A1614" t="s">
        <v>2872</v>
      </c>
      <c r="B1614">
        <v>24</v>
      </c>
      <c r="C1614">
        <v>19</v>
      </c>
      <c r="D1614">
        <v>84</v>
      </c>
      <c r="E1614">
        <v>38304</v>
      </c>
      <c r="F1614">
        <v>22.200000000000003</v>
      </c>
    </row>
    <row r="1615" spans="1:6">
      <c r="A1615" t="s">
        <v>2873</v>
      </c>
      <c r="B1615">
        <v>24</v>
      </c>
      <c r="C1615">
        <v>19</v>
      </c>
      <c r="D1615">
        <v>90</v>
      </c>
      <c r="E1615">
        <v>41040</v>
      </c>
      <c r="F1615">
        <v>23.8</v>
      </c>
    </row>
    <row r="1616" spans="1:6">
      <c r="A1616" t="s">
        <v>2874</v>
      </c>
      <c r="B1616">
        <v>24</v>
      </c>
      <c r="C1616">
        <v>19</v>
      </c>
      <c r="D1616">
        <v>90</v>
      </c>
      <c r="E1616">
        <v>41040</v>
      </c>
      <c r="F1616">
        <v>23.8</v>
      </c>
    </row>
    <row r="1617" spans="1:6">
      <c r="A1617" t="s">
        <v>2875</v>
      </c>
      <c r="B1617">
        <v>24</v>
      </c>
      <c r="C1617">
        <v>19</v>
      </c>
      <c r="D1617">
        <v>96</v>
      </c>
      <c r="E1617">
        <v>43776</v>
      </c>
      <c r="F1617">
        <v>25.400000000000002</v>
      </c>
    </row>
    <row r="1618" spans="1:6">
      <c r="A1618" t="s">
        <v>2876</v>
      </c>
      <c r="B1618">
        <v>24</v>
      </c>
      <c r="C1618">
        <v>19</v>
      </c>
      <c r="D1618">
        <v>96</v>
      </c>
      <c r="E1618">
        <v>43776</v>
      </c>
      <c r="F1618">
        <v>25.400000000000002</v>
      </c>
    </row>
    <row r="1619" spans="1:6">
      <c r="A1619" t="s">
        <v>2877</v>
      </c>
      <c r="B1619">
        <v>27</v>
      </c>
      <c r="C1619">
        <v>19</v>
      </c>
      <c r="D1619">
        <v>84</v>
      </c>
      <c r="E1619">
        <v>43092</v>
      </c>
      <c r="F1619">
        <v>25</v>
      </c>
    </row>
    <row r="1620" spans="1:6">
      <c r="A1620" t="s">
        <v>2878</v>
      </c>
      <c r="B1620">
        <v>27</v>
      </c>
      <c r="C1620">
        <v>19</v>
      </c>
      <c r="D1620">
        <v>84</v>
      </c>
      <c r="E1620">
        <v>43092</v>
      </c>
      <c r="F1620">
        <v>25</v>
      </c>
    </row>
    <row r="1621" spans="1:6">
      <c r="A1621" t="s">
        <v>2879</v>
      </c>
      <c r="B1621">
        <v>27</v>
      </c>
      <c r="C1621">
        <v>19</v>
      </c>
      <c r="D1621">
        <v>90</v>
      </c>
      <c r="E1621">
        <v>46170</v>
      </c>
      <c r="F1621">
        <v>26.8</v>
      </c>
    </row>
    <row r="1622" spans="1:6">
      <c r="A1622" t="s">
        <v>2880</v>
      </c>
      <c r="B1622">
        <v>27</v>
      </c>
      <c r="C1622">
        <v>19</v>
      </c>
      <c r="D1622">
        <v>90</v>
      </c>
      <c r="E1622">
        <v>46170</v>
      </c>
      <c r="F1622">
        <v>26.8</v>
      </c>
    </row>
    <row r="1623" spans="1:6">
      <c r="A1623" t="s">
        <v>2881</v>
      </c>
      <c r="B1623">
        <v>27</v>
      </c>
      <c r="C1623">
        <v>19</v>
      </c>
      <c r="D1623">
        <v>96</v>
      </c>
      <c r="E1623">
        <v>49248</v>
      </c>
      <c r="F1623">
        <v>28.5</v>
      </c>
    </row>
    <row r="1624" spans="1:6">
      <c r="A1624" t="s">
        <v>2882</v>
      </c>
      <c r="B1624">
        <v>27</v>
      </c>
      <c r="C1624">
        <v>19</v>
      </c>
      <c r="D1624">
        <v>96</v>
      </c>
      <c r="E1624">
        <v>49248</v>
      </c>
      <c r="F1624">
        <v>28.5</v>
      </c>
    </row>
    <row r="1625" spans="1:6">
      <c r="A1625" t="s">
        <v>2883</v>
      </c>
      <c r="B1625">
        <v>30</v>
      </c>
      <c r="C1625">
        <v>19</v>
      </c>
      <c r="D1625">
        <v>84</v>
      </c>
      <c r="E1625">
        <v>47880</v>
      </c>
      <c r="F1625">
        <v>27.8</v>
      </c>
    </row>
    <row r="1626" spans="1:6">
      <c r="A1626" t="s">
        <v>2884</v>
      </c>
      <c r="B1626">
        <v>30</v>
      </c>
      <c r="C1626">
        <v>19</v>
      </c>
      <c r="D1626">
        <v>84</v>
      </c>
      <c r="E1626">
        <v>47880</v>
      </c>
      <c r="F1626">
        <v>27.8</v>
      </c>
    </row>
    <row r="1627" spans="1:6">
      <c r="A1627" t="s">
        <v>2885</v>
      </c>
      <c r="B1627">
        <v>30</v>
      </c>
      <c r="C1627">
        <v>19</v>
      </c>
      <c r="D1627">
        <v>90</v>
      </c>
      <c r="E1627">
        <v>51300</v>
      </c>
      <c r="F1627">
        <v>29.700000000000003</v>
      </c>
    </row>
    <row r="1628" spans="1:6">
      <c r="A1628" t="s">
        <v>2886</v>
      </c>
      <c r="B1628">
        <v>30</v>
      </c>
      <c r="C1628">
        <v>19</v>
      </c>
      <c r="D1628">
        <v>90</v>
      </c>
      <c r="E1628">
        <v>51300</v>
      </c>
      <c r="F1628">
        <v>29.700000000000003</v>
      </c>
    </row>
    <row r="1629" spans="1:6">
      <c r="A1629" t="s">
        <v>2887</v>
      </c>
      <c r="B1629">
        <v>30</v>
      </c>
      <c r="C1629">
        <v>19</v>
      </c>
      <c r="D1629">
        <v>96</v>
      </c>
      <c r="E1629">
        <v>54720</v>
      </c>
      <c r="F1629">
        <v>31.700000000000003</v>
      </c>
    </row>
    <row r="1630" spans="1:6">
      <c r="A1630" t="s">
        <v>2888</v>
      </c>
      <c r="B1630">
        <v>30</v>
      </c>
      <c r="C1630">
        <v>19</v>
      </c>
      <c r="D1630">
        <v>96</v>
      </c>
      <c r="E1630">
        <v>54720</v>
      </c>
      <c r="F1630">
        <v>31.700000000000003</v>
      </c>
    </row>
    <row r="1631" spans="1:6">
      <c r="A1631" t="s">
        <v>2889</v>
      </c>
      <c r="B1631">
        <v>33</v>
      </c>
      <c r="C1631">
        <v>19</v>
      </c>
      <c r="D1631">
        <v>84</v>
      </c>
      <c r="E1631">
        <v>52668</v>
      </c>
      <c r="F1631">
        <v>30.5</v>
      </c>
    </row>
    <row r="1632" spans="1:6">
      <c r="A1632" t="s">
        <v>2890</v>
      </c>
      <c r="B1632">
        <v>33</v>
      </c>
      <c r="C1632">
        <v>19</v>
      </c>
      <c r="D1632">
        <v>84</v>
      </c>
      <c r="E1632">
        <v>52668</v>
      </c>
      <c r="F1632">
        <v>30.5</v>
      </c>
    </row>
    <row r="1633" spans="1:6">
      <c r="A1633" t="s">
        <v>2891</v>
      </c>
      <c r="B1633">
        <v>33</v>
      </c>
      <c r="C1633">
        <v>19</v>
      </c>
      <c r="D1633">
        <v>90</v>
      </c>
      <c r="E1633">
        <v>56430</v>
      </c>
      <c r="F1633">
        <v>32.700000000000003</v>
      </c>
    </row>
    <row r="1634" spans="1:6">
      <c r="A1634" t="s">
        <v>2892</v>
      </c>
      <c r="B1634">
        <v>33</v>
      </c>
      <c r="C1634">
        <v>19</v>
      </c>
      <c r="D1634">
        <v>90</v>
      </c>
      <c r="E1634">
        <v>56430</v>
      </c>
      <c r="F1634">
        <v>32.700000000000003</v>
      </c>
    </row>
    <row r="1635" spans="1:6">
      <c r="A1635" t="s">
        <v>2893</v>
      </c>
      <c r="B1635">
        <v>33</v>
      </c>
      <c r="C1635">
        <v>19</v>
      </c>
      <c r="D1635">
        <v>96</v>
      </c>
      <c r="E1635">
        <v>60192</v>
      </c>
      <c r="F1635">
        <v>34.9</v>
      </c>
    </row>
    <row r="1636" spans="1:6">
      <c r="A1636" t="s">
        <v>2894</v>
      </c>
      <c r="B1636">
        <v>33</v>
      </c>
      <c r="C1636">
        <v>19</v>
      </c>
      <c r="D1636">
        <v>96</v>
      </c>
      <c r="E1636">
        <v>60192</v>
      </c>
      <c r="F1636">
        <v>34.9</v>
      </c>
    </row>
    <row r="1637" spans="1:6">
      <c r="A1637" t="s">
        <v>2895</v>
      </c>
      <c r="B1637">
        <v>36</v>
      </c>
      <c r="C1637">
        <v>19</v>
      </c>
      <c r="D1637">
        <v>84</v>
      </c>
      <c r="E1637">
        <v>57456</v>
      </c>
      <c r="F1637">
        <v>33.300000000000004</v>
      </c>
    </row>
    <row r="1638" spans="1:6">
      <c r="A1638" t="s">
        <v>2896</v>
      </c>
      <c r="B1638">
        <v>36</v>
      </c>
      <c r="C1638">
        <v>19</v>
      </c>
      <c r="D1638">
        <v>84</v>
      </c>
      <c r="E1638">
        <v>57456</v>
      </c>
      <c r="F1638">
        <v>33.300000000000004</v>
      </c>
    </row>
    <row r="1639" spans="1:6">
      <c r="A1639" t="s">
        <v>2897</v>
      </c>
      <c r="B1639">
        <v>36</v>
      </c>
      <c r="C1639">
        <v>19</v>
      </c>
      <c r="D1639">
        <v>90</v>
      </c>
      <c r="E1639">
        <v>61560</v>
      </c>
      <c r="F1639">
        <v>35.700000000000003</v>
      </c>
    </row>
    <row r="1640" spans="1:6">
      <c r="A1640" t="s">
        <v>2898</v>
      </c>
      <c r="B1640">
        <v>36</v>
      </c>
      <c r="C1640">
        <v>19</v>
      </c>
      <c r="D1640">
        <v>90</v>
      </c>
      <c r="E1640">
        <v>61560</v>
      </c>
      <c r="F1640">
        <v>35.700000000000003</v>
      </c>
    </row>
    <row r="1641" spans="1:6">
      <c r="A1641" t="s">
        <v>2899</v>
      </c>
      <c r="B1641">
        <v>36</v>
      </c>
      <c r="C1641">
        <v>19</v>
      </c>
      <c r="D1641">
        <v>96</v>
      </c>
      <c r="E1641">
        <v>65664</v>
      </c>
      <c r="F1641">
        <v>38</v>
      </c>
    </row>
    <row r="1642" spans="1:6">
      <c r="A1642" t="s">
        <v>2900</v>
      </c>
      <c r="B1642">
        <v>36</v>
      </c>
      <c r="C1642">
        <v>19</v>
      </c>
      <c r="D1642">
        <v>96</v>
      </c>
      <c r="E1642">
        <v>65664</v>
      </c>
      <c r="F1642">
        <v>38</v>
      </c>
    </row>
    <row r="1643" spans="1:6">
      <c r="A1643" t="s">
        <v>4629</v>
      </c>
      <c r="B1643">
        <v>0</v>
      </c>
      <c r="C1643">
        <v>0</v>
      </c>
      <c r="D1643">
        <v>0</v>
      </c>
      <c r="E1643">
        <v>0</v>
      </c>
      <c r="F1643">
        <v>0</v>
      </c>
    </row>
    <row r="1644" spans="1:6">
      <c r="A1644" t="s">
        <v>4630</v>
      </c>
      <c r="B1644">
        <v>0</v>
      </c>
      <c r="C1644">
        <v>0</v>
      </c>
      <c r="D1644">
        <v>0</v>
      </c>
      <c r="E1644">
        <v>0</v>
      </c>
      <c r="F1644">
        <v>0</v>
      </c>
    </row>
    <row r="1645" spans="1:6">
      <c r="A1645" t="s">
        <v>2446</v>
      </c>
      <c r="B1645">
        <v>12</v>
      </c>
      <c r="C1645" s="155">
        <v>22</v>
      </c>
      <c r="D1645">
        <v>34.5</v>
      </c>
      <c r="E1645">
        <v>9108</v>
      </c>
      <c r="F1645" s="94">
        <v>5.3</v>
      </c>
    </row>
    <row r="1646" spans="1:6">
      <c r="A1646" t="s">
        <v>3487</v>
      </c>
      <c r="B1646">
        <v>12</v>
      </c>
      <c r="C1646" s="155">
        <v>22</v>
      </c>
      <c r="D1646">
        <v>34.5</v>
      </c>
      <c r="E1646">
        <v>9108</v>
      </c>
      <c r="F1646" s="94">
        <v>5.3</v>
      </c>
    </row>
    <row r="1647" spans="1:6">
      <c r="A1647" t="s">
        <v>2448</v>
      </c>
      <c r="B1647">
        <v>15</v>
      </c>
      <c r="C1647" s="155">
        <v>22</v>
      </c>
      <c r="D1647">
        <v>34.5</v>
      </c>
      <c r="E1647">
        <v>11385</v>
      </c>
      <c r="F1647" s="94">
        <v>6.6</v>
      </c>
    </row>
    <row r="1648" spans="1:6">
      <c r="A1648" t="s">
        <v>3488</v>
      </c>
      <c r="B1648">
        <v>15</v>
      </c>
      <c r="C1648" s="155">
        <v>22</v>
      </c>
      <c r="D1648">
        <v>34.5</v>
      </c>
      <c r="E1648">
        <v>11385</v>
      </c>
      <c r="F1648" s="94">
        <v>6.6</v>
      </c>
    </row>
    <row r="1649" spans="1:6">
      <c r="A1649" t="s">
        <v>2789</v>
      </c>
      <c r="B1649">
        <v>15</v>
      </c>
      <c r="C1649" s="155">
        <v>22</v>
      </c>
      <c r="D1649">
        <v>34.5</v>
      </c>
      <c r="E1649">
        <v>11385</v>
      </c>
      <c r="F1649" s="94">
        <v>6.6</v>
      </c>
    </row>
    <row r="1650" spans="1:6">
      <c r="A1650" t="s">
        <v>2450</v>
      </c>
      <c r="B1650">
        <v>18</v>
      </c>
      <c r="C1650" s="155">
        <v>22</v>
      </c>
      <c r="D1650">
        <v>34.5</v>
      </c>
      <c r="E1650">
        <v>13662</v>
      </c>
      <c r="F1650" s="94">
        <v>8</v>
      </c>
    </row>
    <row r="1651" spans="1:6">
      <c r="A1651" t="s">
        <v>3489</v>
      </c>
      <c r="B1651">
        <v>18</v>
      </c>
      <c r="C1651" s="155">
        <v>22</v>
      </c>
      <c r="D1651">
        <v>34.5</v>
      </c>
      <c r="E1651">
        <v>13662</v>
      </c>
      <c r="F1651" s="94">
        <v>8</v>
      </c>
    </row>
    <row r="1652" spans="1:6">
      <c r="A1652" t="s">
        <v>2791</v>
      </c>
      <c r="B1652">
        <v>18</v>
      </c>
      <c r="C1652" s="155">
        <v>22</v>
      </c>
      <c r="D1652">
        <v>34.5</v>
      </c>
      <c r="E1652">
        <v>13662</v>
      </c>
      <c r="F1652" s="94">
        <v>8</v>
      </c>
    </row>
    <row r="1653" spans="1:6">
      <c r="A1653" t="s">
        <v>1037</v>
      </c>
      <c r="B1653">
        <v>18</v>
      </c>
      <c r="C1653" s="155">
        <v>22</v>
      </c>
      <c r="D1653">
        <v>34.5</v>
      </c>
      <c r="E1653">
        <v>13662</v>
      </c>
      <c r="F1653" s="94">
        <v>8</v>
      </c>
    </row>
    <row r="1654" spans="1:6">
      <c r="A1654" t="s">
        <v>2517</v>
      </c>
      <c r="B1654">
        <v>12</v>
      </c>
      <c r="C1654" s="155">
        <v>22</v>
      </c>
      <c r="D1654">
        <v>34.5</v>
      </c>
      <c r="E1654">
        <v>9108</v>
      </c>
      <c r="F1654" s="94">
        <v>5.3</v>
      </c>
    </row>
    <row r="1655" spans="1:6">
      <c r="A1655" t="s">
        <v>3490</v>
      </c>
      <c r="B1655">
        <v>12</v>
      </c>
      <c r="C1655" s="155">
        <v>22</v>
      </c>
      <c r="D1655">
        <v>34.5</v>
      </c>
      <c r="E1655">
        <v>9108</v>
      </c>
      <c r="F1655" s="94">
        <v>5.3</v>
      </c>
    </row>
    <row r="1656" spans="1:6">
      <c r="A1656" t="s">
        <v>2519</v>
      </c>
      <c r="B1656">
        <v>15</v>
      </c>
      <c r="C1656" s="155">
        <v>22</v>
      </c>
      <c r="D1656">
        <v>34.5</v>
      </c>
      <c r="E1656">
        <v>11385</v>
      </c>
      <c r="F1656" s="94">
        <v>6.6</v>
      </c>
    </row>
    <row r="1657" spans="1:6">
      <c r="A1657" t="s">
        <v>3491</v>
      </c>
      <c r="B1657">
        <v>15</v>
      </c>
      <c r="C1657" s="155">
        <v>22</v>
      </c>
      <c r="D1657">
        <v>34.5</v>
      </c>
      <c r="E1657">
        <v>11385</v>
      </c>
      <c r="F1657" s="94">
        <v>6.6</v>
      </c>
    </row>
    <row r="1658" spans="1:6">
      <c r="A1658" t="s">
        <v>2521</v>
      </c>
      <c r="B1658">
        <v>18</v>
      </c>
      <c r="C1658" s="155">
        <v>22</v>
      </c>
      <c r="D1658">
        <v>34.5</v>
      </c>
      <c r="E1658">
        <v>13662</v>
      </c>
      <c r="F1658" s="94">
        <v>8</v>
      </c>
    </row>
    <row r="1659" spans="1:6">
      <c r="A1659" t="s">
        <v>3492</v>
      </c>
      <c r="B1659">
        <v>18</v>
      </c>
      <c r="C1659" s="155">
        <v>22</v>
      </c>
      <c r="D1659">
        <v>34.5</v>
      </c>
      <c r="E1659">
        <v>13662</v>
      </c>
      <c r="F1659" s="94">
        <v>8</v>
      </c>
    </row>
    <row r="1660" spans="1:6">
      <c r="A1660" t="s">
        <v>2523</v>
      </c>
      <c r="B1660">
        <v>21</v>
      </c>
      <c r="C1660" s="155">
        <v>22</v>
      </c>
      <c r="D1660">
        <v>34.5</v>
      </c>
      <c r="E1660">
        <v>15939</v>
      </c>
      <c r="F1660" s="94">
        <v>9.2999999999999989</v>
      </c>
    </row>
    <row r="1661" spans="1:6">
      <c r="A1661" t="s">
        <v>3493</v>
      </c>
      <c r="B1661">
        <v>21</v>
      </c>
      <c r="C1661" s="155">
        <v>22</v>
      </c>
      <c r="D1661">
        <v>34.5</v>
      </c>
      <c r="E1661">
        <v>15939</v>
      </c>
      <c r="F1661" s="94">
        <v>9.2999999999999989</v>
      </c>
    </row>
    <row r="1662" spans="1:6">
      <c r="A1662" t="s">
        <v>678</v>
      </c>
      <c r="B1662">
        <v>24</v>
      </c>
      <c r="C1662" s="155">
        <v>22</v>
      </c>
      <c r="D1662">
        <v>34.5</v>
      </c>
      <c r="E1662">
        <v>18216</v>
      </c>
      <c r="F1662" s="94">
        <v>10.6</v>
      </c>
    </row>
    <row r="1663" spans="1:6">
      <c r="A1663" t="s">
        <v>2525</v>
      </c>
      <c r="B1663">
        <v>24</v>
      </c>
      <c r="C1663" s="155">
        <v>22</v>
      </c>
      <c r="D1663">
        <v>34.5</v>
      </c>
      <c r="E1663">
        <v>18216</v>
      </c>
      <c r="F1663" s="94">
        <v>10.6</v>
      </c>
    </row>
    <row r="1664" spans="1:6">
      <c r="A1664" t="s">
        <v>3494</v>
      </c>
      <c r="B1664">
        <v>24</v>
      </c>
      <c r="C1664" s="155">
        <v>22</v>
      </c>
      <c r="D1664">
        <v>34.5</v>
      </c>
      <c r="E1664">
        <v>18216</v>
      </c>
      <c r="F1664" s="94">
        <v>10.6</v>
      </c>
    </row>
    <row r="1665" spans="1:6">
      <c r="A1665" t="s">
        <v>679</v>
      </c>
      <c r="B1665">
        <v>27</v>
      </c>
      <c r="C1665" s="155">
        <v>22</v>
      </c>
      <c r="D1665">
        <v>34.5</v>
      </c>
      <c r="E1665">
        <v>20493</v>
      </c>
      <c r="F1665" s="94">
        <v>11.9</v>
      </c>
    </row>
    <row r="1666" spans="1:6">
      <c r="A1666" t="s">
        <v>680</v>
      </c>
      <c r="B1666">
        <v>30</v>
      </c>
      <c r="C1666" s="155">
        <v>22</v>
      </c>
      <c r="D1666">
        <v>34.5</v>
      </c>
      <c r="E1666">
        <v>22770</v>
      </c>
      <c r="F1666" s="94">
        <v>13.2</v>
      </c>
    </row>
    <row r="1667" spans="1:6">
      <c r="A1667" t="s">
        <v>681</v>
      </c>
      <c r="B1667">
        <v>33</v>
      </c>
      <c r="C1667" s="155">
        <v>22</v>
      </c>
      <c r="D1667">
        <v>34.5</v>
      </c>
      <c r="E1667">
        <v>25047</v>
      </c>
      <c r="F1667" s="94">
        <v>14.5</v>
      </c>
    </row>
    <row r="1668" spans="1:6">
      <c r="A1668" t="s">
        <v>682</v>
      </c>
      <c r="B1668">
        <v>36</v>
      </c>
      <c r="C1668" s="155">
        <v>22</v>
      </c>
      <c r="D1668">
        <v>34.5</v>
      </c>
      <c r="E1668">
        <v>27324</v>
      </c>
      <c r="F1668" s="94">
        <v>15.9</v>
      </c>
    </row>
    <row r="1669" spans="1:6">
      <c r="A1669" t="s">
        <v>2544</v>
      </c>
      <c r="B1669">
        <v>39</v>
      </c>
      <c r="C1669" s="155">
        <v>22</v>
      </c>
      <c r="D1669">
        <v>34.5</v>
      </c>
      <c r="E1669">
        <v>29601</v>
      </c>
      <c r="F1669" s="94">
        <v>17.200000000000003</v>
      </c>
    </row>
    <row r="1670" spans="1:6">
      <c r="A1670" t="s">
        <v>2452</v>
      </c>
      <c r="B1670">
        <v>21</v>
      </c>
      <c r="C1670" s="155">
        <v>22</v>
      </c>
      <c r="D1670">
        <v>34.5</v>
      </c>
      <c r="E1670">
        <v>15939</v>
      </c>
      <c r="F1670" s="94">
        <v>9.2999999999999989</v>
      </c>
    </row>
    <row r="1671" spans="1:6">
      <c r="A1671" t="s">
        <v>3495</v>
      </c>
      <c r="B1671">
        <v>21</v>
      </c>
      <c r="C1671" s="155">
        <v>22</v>
      </c>
      <c r="D1671">
        <v>34.5</v>
      </c>
      <c r="E1671">
        <v>15939</v>
      </c>
      <c r="F1671" s="94">
        <v>9.2999999999999989</v>
      </c>
    </row>
    <row r="1672" spans="1:6">
      <c r="A1672" t="s">
        <v>2468</v>
      </c>
      <c r="B1672">
        <v>24</v>
      </c>
      <c r="C1672" s="155">
        <v>22</v>
      </c>
      <c r="D1672">
        <v>34.5</v>
      </c>
      <c r="E1672">
        <v>18216</v>
      </c>
      <c r="F1672" s="94">
        <v>10.6</v>
      </c>
    </row>
    <row r="1673" spans="1:6">
      <c r="A1673" t="s">
        <v>2454</v>
      </c>
      <c r="B1673">
        <v>24</v>
      </c>
      <c r="C1673" s="155">
        <v>22</v>
      </c>
      <c r="D1673">
        <v>34.5</v>
      </c>
      <c r="E1673">
        <v>18216</v>
      </c>
      <c r="F1673" s="94">
        <v>10.6</v>
      </c>
    </row>
    <row r="1674" spans="1:6">
      <c r="A1674" t="s">
        <v>3496</v>
      </c>
      <c r="B1674">
        <v>24</v>
      </c>
      <c r="C1674" s="155">
        <v>22</v>
      </c>
      <c r="D1674">
        <v>34.5</v>
      </c>
      <c r="E1674">
        <v>18216</v>
      </c>
      <c r="F1674" s="94">
        <v>10.6</v>
      </c>
    </row>
    <row r="1675" spans="1:6">
      <c r="A1675" t="s">
        <v>2470</v>
      </c>
      <c r="B1675">
        <v>27</v>
      </c>
      <c r="C1675" s="155">
        <v>22</v>
      </c>
      <c r="D1675">
        <v>34.5</v>
      </c>
      <c r="E1675">
        <v>20493</v>
      </c>
      <c r="F1675" s="94">
        <v>11.9</v>
      </c>
    </row>
    <row r="1676" spans="1:6">
      <c r="A1676" t="s">
        <v>2552</v>
      </c>
      <c r="B1676">
        <v>42</v>
      </c>
      <c r="C1676" s="155">
        <v>22</v>
      </c>
      <c r="D1676">
        <v>34.5</v>
      </c>
      <c r="E1676">
        <v>31878</v>
      </c>
      <c r="F1676" s="94">
        <v>18.5</v>
      </c>
    </row>
    <row r="1677" spans="1:6">
      <c r="A1677" t="s">
        <v>2554</v>
      </c>
      <c r="B1677">
        <v>45</v>
      </c>
      <c r="C1677" s="155">
        <v>22</v>
      </c>
      <c r="D1677">
        <v>34.5</v>
      </c>
      <c r="E1677">
        <v>34155</v>
      </c>
      <c r="F1677" s="94">
        <v>19.8</v>
      </c>
    </row>
    <row r="1678" spans="1:6">
      <c r="A1678" t="s">
        <v>2556</v>
      </c>
      <c r="B1678">
        <v>48</v>
      </c>
      <c r="C1678" s="155">
        <v>22</v>
      </c>
      <c r="D1678">
        <v>34.5</v>
      </c>
      <c r="E1678">
        <v>36432</v>
      </c>
      <c r="F1678" s="94">
        <v>21.1</v>
      </c>
    </row>
    <row r="1679" spans="1:6">
      <c r="A1679" t="s">
        <v>685</v>
      </c>
      <c r="B1679">
        <v>48</v>
      </c>
      <c r="C1679" s="155">
        <v>22</v>
      </c>
      <c r="D1679">
        <v>34.5</v>
      </c>
      <c r="E1679">
        <v>36432</v>
      </c>
      <c r="F1679" s="94">
        <v>21.1</v>
      </c>
    </row>
    <row r="1680" spans="1:6">
      <c r="A1680" t="s">
        <v>2561</v>
      </c>
      <c r="B1680">
        <v>54</v>
      </c>
      <c r="C1680" s="155">
        <v>22</v>
      </c>
      <c r="D1680">
        <v>34.5</v>
      </c>
      <c r="E1680">
        <v>40986</v>
      </c>
      <c r="F1680" s="94">
        <v>23.8</v>
      </c>
    </row>
    <row r="1681" spans="1:6">
      <c r="A1681" t="s">
        <v>2562</v>
      </c>
      <c r="B1681">
        <v>60</v>
      </c>
      <c r="C1681" s="155">
        <v>22</v>
      </c>
      <c r="D1681">
        <v>34.5</v>
      </c>
      <c r="E1681">
        <v>45540</v>
      </c>
      <c r="F1681" s="94">
        <v>26.400000000000002</v>
      </c>
    </row>
    <row r="1682" spans="1:6">
      <c r="A1682" t="s">
        <v>2472</v>
      </c>
      <c r="B1682">
        <v>30</v>
      </c>
      <c r="C1682" s="155">
        <v>22</v>
      </c>
      <c r="D1682">
        <v>34.5</v>
      </c>
      <c r="E1682">
        <v>22770</v>
      </c>
      <c r="F1682" s="94">
        <v>13.2</v>
      </c>
    </row>
    <row r="1683" spans="1:6">
      <c r="A1683" t="s">
        <v>2474</v>
      </c>
      <c r="B1683">
        <v>33</v>
      </c>
      <c r="C1683" s="155">
        <v>22</v>
      </c>
      <c r="D1683">
        <v>34.5</v>
      </c>
      <c r="E1683">
        <v>25047</v>
      </c>
      <c r="F1683" s="94">
        <v>14.5</v>
      </c>
    </row>
    <row r="1684" spans="1:6">
      <c r="A1684" t="s">
        <v>2475</v>
      </c>
      <c r="B1684">
        <v>36</v>
      </c>
      <c r="C1684" s="155">
        <v>22</v>
      </c>
      <c r="D1684">
        <v>34.5</v>
      </c>
      <c r="E1684">
        <v>27324</v>
      </c>
      <c r="F1684" s="94">
        <v>15.9</v>
      </c>
    </row>
    <row r="1685" spans="1:6">
      <c r="A1685" t="s">
        <v>2477</v>
      </c>
      <c r="B1685">
        <v>39</v>
      </c>
      <c r="C1685" s="155">
        <v>22</v>
      </c>
      <c r="D1685">
        <v>34.5</v>
      </c>
      <c r="E1685">
        <v>29601</v>
      </c>
      <c r="F1685" s="94">
        <v>17.200000000000003</v>
      </c>
    </row>
    <row r="1686" spans="1:6">
      <c r="A1686" t="s">
        <v>2565</v>
      </c>
      <c r="B1686">
        <v>60</v>
      </c>
      <c r="C1686" s="155">
        <v>22</v>
      </c>
      <c r="D1686">
        <v>34.5</v>
      </c>
      <c r="E1686">
        <v>45540</v>
      </c>
      <c r="F1686" s="94">
        <v>26.400000000000002</v>
      </c>
    </row>
    <row r="1687" spans="1:6">
      <c r="A1687" t="s">
        <v>3497</v>
      </c>
      <c r="B1687">
        <v>60</v>
      </c>
      <c r="C1687" s="155">
        <v>22</v>
      </c>
      <c r="D1687">
        <v>34.5</v>
      </c>
      <c r="E1687">
        <v>45540</v>
      </c>
      <c r="F1687" s="94">
        <v>26.400000000000002</v>
      </c>
    </row>
    <row r="1688" spans="1:6">
      <c r="A1688" t="s">
        <v>2485</v>
      </c>
      <c r="B1688">
        <v>42</v>
      </c>
      <c r="C1688" s="155">
        <v>22</v>
      </c>
      <c r="D1688">
        <v>34.5</v>
      </c>
      <c r="E1688">
        <v>31878</v>
      </c>
      <c r="F1688" s="94">
        <v>18.5</v>
      </c>
    </row>
    <row r="1689" spans="1:6">
      <c r="A1689" t="s">
        <v>2487</v>
      </c>
      <c r="B1689">
        <v>45</v>
      </c>
      <c r="C1689" s="155">
        <v>22</v>
      </c>
      <c r="D1689">
        <v>34.5</v>
      </c>
      <c r="E1689">
        <v>34155</v>
      </c>
      <c r="F1689" s="94">
        <v>19.8</v>
      </c>
    </row>
    <row r="1690" spans="1:6">
      <c r="A1690" t="s">
        <v>2489</v>
      </c>
      <c r="B1690">
        <v>48</v>
      </c>
      <c r="C1690" s="155">
        <v>22</v>
      </c>
      <c r="D1690">
        <v>34.5</v>
      </c>
      <c r="E1690">
        <v>36432</v>
      </c>
      <c r="F1690" s="94">
        <v>21.1</v>
      </c>
    </row>
    <row r="1691" spans="1:6">
      <c r="A1691" t="s">
        <v>2497</v>
      </c>
      <c r="B1691">
        <v>48</v>
      </c>
      <c r="C1691" s="155">
        <v>22</v>
      </c>
      <c r="D1691">
        <v>34.5</v>
      </c>
      <c r="E1691">
        <v>36432</v>
      </c>
      <c r="F1691" s="94">
        <v>21.1</v>
      </c>
    </row>
    <row r="1692" spans="1:6">
      <c r="A1692" t="s">
        <v>2499</v>
      </c>
      <c r="B1692">
        <v>54</v>
      </c>
      <c r="C1692" s="155">
        <v>22</v>
      </c>
      <c r="D1692">
        <v>34.5</v>
      </c>
      <c r="E1692">
        <v>40986</v>
      </c>
      <c r="F1692" s="94">
        <v>23.8</v>
      </c>
    </row>
    <row r="1693" spans="1:6">
      <c r="A1693" t="s">
        <v>2501</v>
      </c>
      <c r="B1693">
        <v>60</v>
      </c>
      <c r="C1693" s="155">
        <v>22</v>
      </c>
      <c r="D1693">
        <v>34.5</v>
      </c>
      <c r="E1693">
        <v>45540</v>
      </c>
      <c r="F1693" s="94">
        <v>26.400000000000002</v>
      </c>
    </row>
    <row r="1694" spans="1:6">
      <c r="A1694" t="s">
        <v>2505</v>
      </c>
      <c r="B1694">
        <v>60</v>
      </c>
      <c r="C1694" s="155">
        <v>22</v>
      </c>
      <c r="D1694">
        <v>34.5</v>
      </c>
      <c r="E1694">
        <v>45540</v>
      </c>
      <c r="F1694" s="94">
        <v>26.400000000000002</v>
      </c>
    </row>
    <row r="1695" spans="1:6">
      <c r="A1695" t="s">
        <v>3498</v>
      </c>
      <c r="B1695">
        <v>60</v>
      </c>
      <c r="C1695" s="155">
        <v>22</v>
      </c>
      <c r="D1695">
        <v>34.5</v>
      </c>
      <c r="E1695">
        <v>45540</v>
      </c>
      <c r="F1695" s="94">
        <v>26.400000000000002</v>
      </c>
    </row>
    <row r="1696" spans="1:6">
      <c r="A1696" t="s">
        <v>184</v>
      </c>
      <c r="B1696">
        <v>24</v>
      </c>
      <c r="C1696" s="155">
        <v>22</v>
      </c>
      <c r="D1696">
        <v>34.875</v>
      </c>
      <c r="E1696">
        <v>18414</v>
      </c>
      <c r="F1696" s="94">
        <v>10.7</v>
      </c>
    </row>
    <row r="1697" spans="1:6">
      <c r="A1697" t="s">
        <v>4016</v>
      </c>
      <c r="B1697">
        <v>24</v>
      </c>
      <c r="C1697" s="155">
        <v>22</v>
      </c>
      <c r="D1697">
        <v>34.875</v>
      </c>
      <c r="E1697">
        <v>18414</v>
      </c>
      <c r="F1697" s="94">
        <v>10.7</v>
      </c>
    </row>
    <row r="1698" spans="1:6">
      <c r="A1698" t="s">
        <v>185</v>
      </c>
      <c r="B1698">
        <v>30</v>
      </c>
      <c r="C1698" s="155">
        <v>22</v>
      </c>
      <c r="D1698">
        <v>34.875</v>
      </c>
      <c r="E1698">
        <v>23017.5</v>
      </c>
      <c r="F1698" s="94">
        <v>13.4</v>
      </c>
    </row>
    <row r="1699" spans="1:6">
      <c r="A1699" t="s">
        <v>186</v>
      </c>
      <c r="B1699">
        <v>36</v>
      </c>
      <c r="C1699" s="155">
        <v>22</v>
      </c>
      <c r="D1699">
        <v>34.875</v>
      </c>
      <c r="E1699">
        <v>27621</v>
      </c>
      <c r="F1699" s="94">
        <v>16</v>
      </c>
    </row>
    <row r="1700" spans="1:6">
      <c r="A1700" t="s">
        <v>187</v>
      </c>
      <c r="B1700">
        <v>42</v>
      </c>
      <c r="C1700" s="155">
        <v>22</v>
      </c>
      <c r="D1700">
        <v>34.875</v>
      </c>
      <c r="E1700">
        <v>32224.5</v>
      </c>
      <c r="F1700" s="94">
        <v>18.700000000000003</v>
      </c>
    </row>
    <row r="1701" spans="1:6">
      <c r="A1701" t="s">
        <v>2663</v>
      </c>
      <c r="B1701">
        <v>24</v>
      </c>
      <c r="C1701" s="155">
        <v>22</v>
      </c>
      <c r="D1701">
        <v>34.5</v>
      </c>
      <c r="E1701">
        <v>18216</v>
      </c>
      <c r="F1701" s="94">
        <v>10.6</v>
      </c>
    </row>
    <row r="1702" spans="1:6">
      <c r="A1702" t="s">
        <v>3499</v>
      </c>
      <c r="B1702">
        <v>24</v>
      </c>
      <c r="C1702" s="155">
        <v>22</v>
      </c>
      <c r="D1702">
        <v>34.5</v>
      </c>
      <c r="E1702">
        <v>18216</v>
      </c>
      <c r="F1702" s="94">
        <v>10.6</v>
      </c>
    </row>
    <row r="1703" spans="1:6">
      <c r="A1703" t="s">
        <v>2665</v>
      </c>
      <c r="B1703">
        <v>27</v>
      </c>
      <c r="C1703" s="155">
        <v>22</v>
      </c>
      <c r="D1703">
        <v>34.5</v>
      </c>
      <c r="E1703">
        <v>20493</v>
      </c>
      <c r="F1703" s="94">
        <v>11.9</v>
      </c>
    </row>
    <row r="1704" spans="1:6">
      <c r="A1704" t="s">
        <v>3500</v>
      </c>
      <c r="B1704">
        <v>27</v>
      </c>
      <c r="C1704" s="155">
        <v>22</v>
      </c>
      <c r="D1704">
        <v>34.5</v>
      </c>
      <c r="E1704">
        <v>20493</v>
      </c>
      <c r="F1704" s="94">
        <v>11.9</v>
      </c>
    </row>
    <row r="1705" spans="1:6">
      <c r="A1705" t="s">
        <v>2667</v>
      </c>
      <c r="B1705">
        <v>30</v>
      </c>
      <c r="C1705" s="155">
        <v>22</v>
      </c>
      <c r="D1705">
        <v>34.5</v>
      </c>
      <c r="E1705">
        <v>22770</v>
      </c>
      <c r="F1705" s="94">
        <v>13.2</v>
      </c>
    </row>
    <row r="1706" spans="1:6">
      <c r="A1706" t="s">
        <v>3501</v>
      </c>
      <c r="B1706">
        <v>30</v>
      </c>
      <c r="C1706" s="155">
        <v>22</v>
      </c>
      <c r="D1706">
        <v>34.5</v>
      </c>
      <c r="E1706">
        <v>22770</v>
      </c>
      <c r="F1706" s="94">
        <v>13.2</v>
      </c>
    </row>
    <row r="1707" spans="1:6">
      <c r="A1707" t="s">
        <v>2669</v>
      </c>
      <c r="B1707">
        <v>33</v>
      </c>
      <c r="C1707" s="155">
        <v>22</v>
      </c>
      <c r="D1707">
        <v>34.5</v>
      </c>
      <c r="E1707">
        <v>25047</v>
      </c>
      <c r="F1707" s="94">
        <v>14.5</v>
      </c>
    </row>
    <row r="1708" spans="1:6">
      <c r="A1708" t="s">
        <v>3502</v>
      </c>
      <c r="B1708">
        <v>33</v>
      </c>
      <c r="C1708" s="155">
        <v>22</v>
      </c>
      <c r="D1708">
        <v>34.5</v>
      </c>
      <c r="E1708">
        <v>25047</v>
      </c>
      <c r="F1708" s="94">
        <v>14.5</v>
      </c>
    </row>
    <row r="1709" spans="1:6">
      <c r="A1709" t="s">
        <v>2671</v>
      </c>
      <c r="B1709">
        <v>36</v>
      </c>
      <c r="C1709" s="155">
        <v>22</v>
      </c>
      <c r="D1709">
        <v>34.5</v>
      </c>
      <c r="E1709">
        <v>27324</v>
      </c>
      <c r="F1709" s="94">
        <v>15.9</v>
      </c>
    </row>
    <row r="1710" spans="1:6">
      <c r="A1710" t="s">
        <v>3503</v>
      </c>
      <c r="B1710">
        <v>36</v>
      </c>
      <c r="C1710" s="155">
        <v>22</v>
      </c>
      <c r="D1710">
        <v>34.5</v>
      </c>
      <c r="E1710">
        <v>27324</v>
      </c>
      <c r="F1710" s="94">
        <v>15.9</v>
      </c>
    </row>
    <row r="1711" spans="1:6">
      <c r="A1711" t="s">
        <v>2673</v>
      </c>
      <c r="B1711">
        <v>39</v>
      </c>
      <c r="C1711" s="155">
        <v>22</v>
      </c>
      <c r="D1711">
        <v>34.5</v>
      </c>
      <c r="E1711">
        <v>29601</v>
      </c>
      <c r="F1711" s="94">
        <v>17.200000000000003</v>
      </c>
    </row>
    <row r="1712" spans="1:6">
      <c r="A1712" t="s">
        <v>3504</v>
      </c>
      <c r="B1712">
        <v>39</v>
      </c>
      <c r="C1712" s="155">
        <v>22</v>
      </c>
      <c r="D1712">
        <v>34.5</v>
      </c>
      <c r="E1712">
        <v>29601</v>
      </c>
      <c r="F1712" s="94">
        <v>17.200000000000003</v>
      </c>
    </row>
    <row r="1713" spans="1:6">
      <c r="A1713" t="s">
        <v>2675</v>
      </c>
      <c r="B1713">
        <v>42</v>
      </c>
      <c r="C1713" s="155">
        <v>22</v>
      </c>
      <c r="D1713">
        <v>34.5</v>
      </c>
      <c r="E1713">
        <v>31878</v>
      </c>
      <c r="F1713" s="94">
        <v>18.5</v>
      </c>
    </row>
    <row r="1714" spans="1:6">
      <c r="A1714" t="s">
        <v>3505</v>
      </c>
      <c r="B1714">
        <v>42</v>
      </c>
      <c r="C1714" s="155">
        <v>22</v>
      </c>
      <c r="D1714">
        <v>34.5</v>
      </c>
      <c r="E1714">
        <v>31878</v>
      </c>
      <c r="F1714" s="94">
        <v>18.5</v>
      </c>
    </row>
    <row r="1715" spans="1:6">
      <c r="A1715" t="s">
        <v>2687</v>
      </c>
      <c r="B1715">
        <v>45</v>
      </c>
      <c r="C1715" s="155">
        <v>22</v>
      </c>
      <c r="D1715">
        <v>34.5</v>
      </c>
      <c r="E1715">
        <v>34155</v>
      </c>
      <c r="F1715" s="94">
        <v>19.8</v>
      </c>
    </row>
    <row r="1716" spans="1:6">
      <c r="A1716" t="s">
        <v>3506</v>
      </c>
      <c r="B1716">
        <v>45</v>
      </c>
      <c r="C1716" s="155">
        <v>22</v>
      </c>
      <c r="D1716">
        <v>34.5</v>
      </c>
      <c r="E1716">
        <v>34155</v>
      </c>
      <c r="F1716" s="94">
        <v>19.8</v>
      </c>
    </row>
    <row r="1717" spans="1:6">
      <c r="A1717" t="s">
        <v>2689</v>
      </c>
      <c r="B1717">
        <v>45</v>
      </c>
      <c r="C1717" s="155">
        <v>22</v>
      </c>
      <c r="D1717">
        <v>34.5</v>
      </c>
      <c r="E1717">
        <v>34155</v>
      </c>
      <c r="F1717" s="94">
        <v>19.8</v>
      </c>
    </row>
    <row r="1718" spans="1:6">
      <c r="A1718" t="s">
        <v>3507</v>
      </c>
      <c r="B1718">
        <v>45</v>
      </c>
      <c r="C1718" s="155">
        <v>22</v>
      </c>
      <c r="D1718">
        <v>34.5</v>
      </c>
      <c r="E1718">
        <v>34155</v>
      </c>
      <c r="F1718" s="94">
        <v>19.8</v>
      </c>
    </row>
    <row r="1719" spans="1:6">
      <c r="A1719" t="s">
        <v>2691</v>
      </c>
      <c r="B1719">
        <v>48</v>
      </c>
      <c r="C1719" s="155">
        <v>22</v>
      </c>
      <c r="D1719">
        <v>34.5</v>
      </c>
      <c r="E1719">
        <v>36432</v>
      </c>
      <c r="F1719" s="94">
        <v>21.1</v>
      </c>
    </row>
    <row r="1720" spans="1:6">
      <c r="A1720" t="s">
        <v>3508</v>
      </c>
      <c r="B1720">
        <v>48</v>
      </c>
      <c r="C1720" s="155">
        <v>22</v>
      </c>
      <c r="D1720">
        <v>34.5</v>
      </c>
      <c r="E1720">
        <v>36432</v>
      </c>
      <c r="F1720" s="94">
        <v>21.1</v>
      </c>
    </row>
    <row r="1721" spans="1:6">
      <c r="A1721" t="s">
        <v>2693</v>
      </c>
      <c r="B1721">
        <v>51</v>
      </c>
      <c r="C1721" s="155">
        <v>22</v>
      </c>
      <c r="D1721">
        <v>34.5</v>
      </c>
      <c r="E1721">
        <v>38709</v>
      </c>
      <c r="F1721" s="94">
        <v>22.5</v>
      </c>
    </row>
    <row r="1722" spans="1:6">
      <c r="A1722" t="s">
        <v>3509</v>
      </c>
      <c r="B1722">
        <v>51</v>
      </c>
      <c r="C1722" s="155">
        <v>22</v>
      </c>
      <c r="D1722">
        <v>34.5</v>
      </c>
      <c r="E1722">
        <v>38709</v>
      </c>
      <c r="F1722" s="94">
        <v>22.5</v>
      </c>
    </row>
    <row r="1723" spans="1:6">
      <c r="A1723" t="s">
        <v>2695</v>
      </c>
      <c r="B1723">
        <v>54</v>
      </c>
      <c r="C1723" s="155">
        <v>22</v>
      </c>
      <c r="D1723">
        <v>34.5</v>
      </c>
      <c r="E1723">
        <v>40986</v>
      </c>
      <c r="F1723" s="94">
        <v>23.8</v>
      </c>
    </row>
    <row r="1724" spans="1:6">
      <c r="A1724" t="s">
        <v>3510</v>
      </c>
      <c r="B1724">
        <v>54</v>
      </c>
      <c r="C1724" s="155">
        <v>22</v>
      </c>
      <c r="D1724">
        <v>34.5</v>
      </c>
      <c r="E1724">
        <v>40986</v>
      </c>
      <c r="F1724" s="94">
        <v>23.8</v>
      </c>
    </row>
    <row r="1725" spans="1:6">
      <c r="A1725" t="s">
        <v>2711</v>
      </c>
      <c r="B1725">
        <v>33</v>
      </c>
      <c r="C1725" s="155">
        <v>22</v>
      </c>
      <c r="D1725">
        <v>34.5</v>
      </c>
      <c r="E1725">
        <v>25047</v>
      </c>
      <c r="F1725" s="94">
        <v>14.5</v>
      </c>
    </row>
    <row r="1726" spans="1:6">
      <c r="A1726" t="s">
        <v>2713</v>
      </c>
      <c r="B1726">
        <v>36</v>
      </c>
      <c r="C1726" s="155">
        <v>22</v>
      </c>
      <c r="D1726">
        <v>34.5</v>
      </c>
      <c r="E1726">
        <v>27324</v>
      </c>
      <c r="F1726" s="94">
        <v>15.9</v>
      </c>
    </row>
    <row r="1727" spans="1:6">
      <c r="A1727" t="s">
        <v>2715</v>
      </c>
      <c r="B1727">
        <v>39</v>
      </c>
      <c r="C1727" s="155">
        <v>22</v>
      </c>
      <c r="D1727">
        <v>34.5</v>
      </c>
      <c r="E1727">
        <v>29601</v>
      </c>
      <c r="F1727" s="94">
        <v>17.200000000000003</v>
      </c>
    </row>
    <row r="1728" spans="1:6">
      <c r="A1728" t="s">
        <v>2717</v>
      </c>
      <c r="B1728">
        <v>42</v>
      </c>
      <c r="C1728" s="155">
        <v>22</v>
      </c>
      <c r="D1728">
        <v>34.5</v>
      </c>
      <c r="E1728">
        <v>31878</v>
      </c>
      <c r="F1728" s="94">
        <v>18.5</v>
      </c>
    </row>
    <row r="1729" spans="1:6">
      <c r="A1729" t="s">
        <v>2719</v>
      </c>
      <c r="B1729">
        <v>45</v>
      </c>
      <c r="C1729" s="155">
        <v>22</v>
      </c>
      <c r="D1729">
        <v>34.5</v>
      </c>
      <c r="E1729">
        <v>34155</v>
      </c>
      <c r="F1729" s="94">
        <v>19.8</v>
      </c>
    </row>
    <row r="1730" spans="1:6">
      <c r="A1730" t="s">
        <v>2721</v>
      </c>
      <c r="B1730">
        <v>48</v>
      </c>
      <c r="C1730" s="155">
        <v>22</v>
      </c>
      <c r="D1730">
        <v>34.5</v>
      </c>
      <c r="E1730">
        <v>36432</v>
      </c>
      <c r="F1730" s="94">
        <v>21.1</v>
      </c>
    </row>
    <row r="1731" spans="1:6">
      <c r="A1731" t="s">
        <v>2723</v>
      </c>
      <c r="B1731">
        <v>48</v>
      </c>
      <c r="C1731" s="155">
        <v>22</v>
      </c>
      <c r="D1731">
        <v>34.5</v>
      </c>
      <c r="E1731">
        <v>36432</v>
      </c>
      <c r="F1731" s="94">
        <v>21.1</v>
      </c>
    </row>
    <row r="1732" spans="1:6">
      <c r="A1732" t="s">
        <v>2729</v>
      </c>
      <c r="B1732">
        <v>57</v>
      </c>
      <c r="C1732" s="155">
        <v>22</v>
      </c>
      <c r="D1732">
        <v>34.5</v>
      </c>
      <c r="E1732">
        <v>43263</v>
      </c>
      <c r="F1732" s="94">
        <v>25.1</v>
      </c>
    </row>
    <row r="1733" spans="1:6">
      <c r="A1733" t="s">
        <v>2731</v>
      </c>
      <c r="B1733">
        <v>60</v>
      </c>
      <c r="C1733" s="155">
        <v>22</v>
      </c>
      <c r="D1733">
        <v>34.5</v>
      </c>
      <c r="E1733">
        <v>45540</v>
      </c>
      <c r="F1733" s="94">
        <v>26.400000000000002</v>
      </c>
    </row>
    <row r="1734" spans="1:6">
      <c r="A1734" t="s">
        <v>2746</v>
      </c>
      <c r="B1734">
        <v>42</v>
      </c>
      <c r="C1734" s="155">
        <v>22</v>
      </c>
      <c r="D1734">
        <v>34.5</v>
      </c>
      <c r="E1734">
        <v>31878</v>
      </c>
      <c r="F1734" s="94">
        <v>18.5</v>
      </c>
    </row>
    <row r="1735" spans="1:6">
      <c r="A1735" t="s">
        <v>3511</v>
      </c>
      <c r="B1735">
        <v>42</v>
      </c>
      <c r="C1735" s="155">
        <v>22</v>
      </c>
      <c r="D1735">
        <v>34.5</v>
      </c>
      <c r="E1735">
        <v>31878</v>
      </c>
      <c r="F1735" s="94">
        <v>18.5</v>
      </c>
    </row>
    <row r="1736" spans="1:6">
      <c r="A1736" t="s">
        <v>2748</v>
      </c>
      <c r="B1736">
        <v>45</v>
      </c>
      <c r="C1736" s="155">
        <v>22</v>
      </c>
      <c r="D1736">
        <v>34.5</v>
      </c>
      <c r="E1736">
        <v>34155</v>
      </c>
      <c r="F1736" s="94">
        <v>19.8</v>
      </c>
    </row>
    <row r="1737" spans="1:6">
      <c r="A1737" t="s">
        <v>3512</v>
      </c>
      <c r="B1737">
        <v>45</v>
      </c>
      <c r="C1737" s="155">
        <v>22</v>
      </c>
      <c r="D1737">
        <v>34.5</v>
      </c>
      <c r="E1737">
        <v>34155</v>
      </c>
      <c r="F1737" s="94">
        <v>19.8</v>
      </c>
    </row>
    <row r="1738" spans="1:6">
      <c r="A1738" t="s">
        <v>2749</v>
      </c>
      <c r="B1738">
        <v>48</v>
      </c>
      <c r="C1738" s="155">
        <v>22</v>
      </c>
      <c r="D1738">
        <v>34.5</v>
      </c>
      <c r="E1738">
        <v>36432</v>
      </c>
      <c r="F1738" s="94">
        <v>21.1</v>
      </c>
    </row>
    <row r="1739" spans="1:6">
      <c r="A1739" t="s">
        <v>2751</v>
      </c>
      <c r="B1739">
        <v>51</v>
      </c>
      <c r="C1739" s="155">
        <v>22</v>
      </c>
      <c r="D1739">
        <v>34.5</v>
      </c>
      <c r="E1739">
        <v>38709</v>
      </c>
      <c r="F1739" s="94">
        <v>22.5</v>
      </c>
    </row>
    <row r="1740" spans="1:6">
      <c r="A1740" t="s">
        <v>2753</v>
      </c>
      <c r="B1740">
        <v>54</v>
      </c>
      <c r="C1740" s="155">
        <v>22</v>
      </c>
      <c r="D1740">
        <v>34.5</v>
      </c>
      <c r="E1740">
        <v>40986</v>
      </c>
      <c r="F1740" s="94">
        <v>23.8</v>
      </c>
    </row>
    <row r="1741" spans="1:6">
      <c r="A1741" t="s">
        <v>2755</v>
      </c>
      <c r="B1741">
        <v>57</v>
      </c>
      <c r="C1741" s="155">
        <v>22</v>
      </c>
      <c r="D1741">
        <v>34.5</v>
      </c>
      <c r="E1741">
        <v>43263</v>
      </c>
      <c r="F1741" s="94">
        <v>25.1</v>
      </c>
    </row>
    <row r="1742" spans="1:6">
      <c r="A1742" t="s">
        <v>2757</v>
      </c>
      <c r="B1742">
        <v>60</v>
      </c>
      <c r="C1742" s="155">
        <v>22</v>
      </c>
      <c r="D1742">
        <v>34.5</v>
      </c>
      <c r="E1742">
        <v>45540</v>
      </c>
      <c r="F1742" s="94">
        <v>26.400000000000002</v>
      </c>
    </row>
    <row r="1743" spans="1:6">
      <c r="A1743" t="s">
        <v>2767</v>
      </c>
      <c r="B1743">
        <v>51</v>
      </c>
      <c r="C1743" s="155">
        <v>22</v>
      </c>
      <c r="D1743">
        <v>34.5</v>
      </c>
      <c r="E1743">
        <v>38709</v>
      </c>
      <c r="F1743" s="94">
        <v>22.5</v>
      </c>
    </row>
    <row r="1744" spans="1:6">
      <c r="A1744" t="s">
        <v>2769</v>
      </c>
      <c r="B1744">
        <v>54</v>
      </c>
      <c r="C1744" s="155">
        <v>22</v>
      </c>
      <c r="D1744">
        <v>34.5</v>
      </c>
      <c r="E1744">
        <v>40986</v>
      </c>
      <c r="F1744" s="94">
        <v>23.8</v>
      </c>
    </row>
    <row r="1745" spans="1:6">
      <c r="A1745" t="s">
        <v>2771</v>
      </c>
      <c r="B1745">
        <v>57</v>
      </c>
      <c r="C1745" s="155">
        <v>22</v>
      </c>
      <c r="D1745">
        <v>34.5</v>
      </c>
      <c r="E1745">
        <v>43263</v>
      </c>
      <c r="F1745" s="94">
        <v>25.1</v>
      </c>
    </row>
    <row r="1746" spans="1:6">
      <c r="A1746" t="s">
        <v>2773</v>
      </c>
      <c r="B1746">
        <v>60</v>
      </c>
      <c r="C1746" s="155">
        <v>22</v>
      </c>
      <c r="D1746">
        <v>34.5</v>
      </c>
      <c r="E1746">
        <v>45540</v>
      </c>
      <c r="F1746" s="94">
        <v>26.400000000000002</v>
      </c>
    </row>
    <row r="1747" spans="1:6">
      <c r="A1747" t="s">
        <v>4879</v>
      </c>
      <c r="B1747">
        <v>72</v>
      </c>
      <c r="C1747">
        <v>22</v>
      </c>
      <c r="D1747">
        <v>34.5</v>
      </c>
      <c r="E1747">
        <v>54648</v>
      </c>
      <c r="F1747" s="94">
        <v>31.700000000000003</v>
      </c>
    </row>
    <row r="1748" spans="1:6">
      <c r="A1748" t="s">
        <v>4880</v>
      </c>
      <c r="B1748">
        <v>84</v>
      </c>
      <c r="C1748">
        <v>22</v>
      </c>
      <c r="D1748">
        <v>34.5</v>
      </c>
      <c r="E1748">
        <v>63756</v>
      </c>
      <c r="F1748" s="94">
        <v>36.9</v>
      </c>
    </row>
    <row r="1749" spans="1:6">
      <c r="A1749" t="s">
        <v>2847</v>
      </c>
      <c r="B1749">
        <v>12</v>
      </c>
      <c r="C1749" s="155">
        <v>22</v>
      </c>
      <c r="D1749">
        <v>34.5</v>
      </c>
      <c r="E1749">
        <v>9108</v>
      </c>
      <c r="F1749" s="94">
        <v>5.3</v>
      </c>
    </row>
    <row r="1750" spans="1:6">
      <c r="A1750" t="s">
        <v>2849</v>
      </c>
      <c r="B1750">
        <v>15</v>
      </c>
      <c r="C1750" s="155">
        <v>22</v>
      </c>
      <c r="D1750">
        <v>34.5</v>
      </c>
      <c r="E1750">
        <v>11385</v>
      </c>
      <c r="F1750" s="94">
        <v>6.6</v>
      </c>
    </row>
    <row r="1751" spans="1:6">
      <c r="A1751" t="s">
        <v>2851</v>
      </c>
      <c r="B1751">
        <v>18</v>
      </c>
      <c r="C1751" s="155">
        <v>22</v>
      </c>
      <c r="D1751">
        <v>34.5</v>
      </c>
      <c r="E1751">
        <v>13662</v>
      </c>
      <c r="F1751" s="94">
        <v>8</v>
      </c>
    </row>
    <row r="1752" spans="1:6">
      <c r="A1752" t="s">
        <v>2853</v>
      </c>
      <c r="B1752">
        <v>21</v>
      </c>
      <c r="C1752" s="155">
        <v>22</v>
      </c>
      <c r="D1752">
        <v>34.5</v>
      </c>
      <c r="E1752">
        <v>15939</v>
      </c>
      <c r="F1752" s="94">
        <v>9.2999999999999989</v>
      </c>
    </row>
    <row r="1753" spans="1:6">
      <c r="A1753" t="s">
        <v>2855</v>
      </c>
      <c r="B1753">
        <v>24</v>
      </c>
      <c r="C1753" s="155">
        <v>22</v>
      </c>
      <c r="D1753">
        <v>34.5</v>
      </c>
      <c r="E1753">
        <v>18216</v>
      </c>
      <c r="F1753" s="94">
        <v>10.6</v>
      </c>
    </row>
    <row r="1754" spans="1:6">
      <c r="A1754" t="s">
        <v>2857</v>
      </c>
      <c r="B1754">
        <v>27</v>
      </c>
      <c r="C1754" s="155">
        <v>22</v>
      </c>
      <c r="D1754">
        <v>34.5</v>
      </c>
      <c r="E1754">
        <v>20493</v>
      </c>
      <c r="F1754" s="94">
        <v>11.9</v>
      </c>
    </row>
    <row r="1755" spans="1:6">
      <c r="A1755" t="s">
        <v>2859</v>
      </c>
      <c r="B1755">
        <v>30</v>
      </c>
      <c r="C1755" s="155">
        <v>22</v>
      </c>
      <c r="D1755">
        <v>34.5</v>
      </c>
      <c r="E1755">
        <v>22770</v>
      </c>
      <c r="F1755" s="94">
        <v>13.2</v>
      </c>
    </row>
    <row r="1756" spans="1:6">
      <c r="A1756" t="s">
        <v>2861</v>
      </c>
      <c r="B1756">
        <v>33</v>
      </c>
      <c r="C1756" s="155">
        <v>22</v>
      </c>
      <c r="D1756">
        <v>34.5</v>
      </c>
      <c r="E1756">
        <v>25047</v>
      </c>
      <c r="F1756" s="94">
        <v>14.5</v>
      </c>
    </row>
    <row r="1757" spans="1:6">
      <c r="A1757" t="s">
        <v>2863</v>
      </c>
      <c r="B1757">
        <v>36</v>
      </c>
      <c r="C1757" s="155">
        <v>22</v>
      </c>
      <c r="D1757">
        <v>34.5</v>
      </c>
      <c r="E1757">
        <v>27324</v>
      </c>
      <c r="F1757" s="94">
        <v>15.9</v>
      </c>
    </row>
    <row r="1758" spans="1:6">
      <c r="A1758" t="s">
        <v>2642</v>
      </c>
      <c r="B1758">
        <v>12</v>
      </c>
      <c r="C1758" s="155">
        <v>22</v>
      </c>
      <c r="D1758">
        <v>34.5</v>
      </c>
      <c r="E1758">
        <v>9108</v>
      </c>
      <c r="F1758" s="94">
        <v>5.3</v>
      </c>
    </row>
    <row r="1759" spans="1:6">
      <c r="A1759" t="s">
        <v>688</v>
      </c>
      <c r="B1759">
        <v>15</v>
      </c>
      <c r="C1759" s="155">
        <v>22</v>
      </c>
      <c r="D1759">
        <v>34.5</v>
      </c>
      <c r="E1759">
        <v>11385</v>
      </c>
      <c r="F1759" s="94">
        <v>6.6</v>
      </c>
    </row>
    <row r="1760" spans="1:6">
      <c r="A1760" t="s">
        <v>689</v>
      </c>
      <c r="B1760">
        <v>18</v>
      </c>
      <c r="C1760" s="155">
        <v>22</v>
      </c>
      <c r="D1760">
        <v>34.5</v>
      </c>
      <c r="E1760">
        <v>13662</v>
      </c>
      <c r="F1760" s="94">
        <v>8</v>
      </c>
    </row>
    <row r="1761" spans="1:6">
      <c r="A1761" t="s">
        <v>690</v>
      </c>
      <c r="B1761">
        <v>21</v>
      </c>
      <c r="C1761" s="155">
        <v>22</v>
      </c>
      <c r="D1761">
        <v>34.5</v>
      </c>
      <c r="E1761">
        <v>15939</v>
      </c>
      <c r="F1761" s="94">
        <v>9.2999999999999989</v>
      </c>
    </row>
    <row r="1762" spans="1:6">
      <c r="A1762" t="s">
        <v>2647</v>
      </c>
      <c r="B1762">
        <v>24</v>
      </c>
      <c r="C1762" s="155">
        <v>22</v>
      </c>
      <c r="D1762">
        <v>34.5</v>
      </c>
      <c r="E1762">
        <v>18216</v>
      </c>
      <c r="F1762" s="94">
        <v>10.6</v>
      </c>
    </row>
    <row r="1763" spans="1:6">
      <c r="A1763" t="s">
        <v>2781</v>
      </c>
      <c r="B1763">
        <v>36</v>
      </c>
      <c r="C1763" s="155">
        <v>22</v>
      </c>
      <c r="D1763">
        <v>34.5</v>
      </c>
      <c r="E1763">
        <v>27324</v>
      </c>
      <c r="F1763" s="94">
        <v>15.9</v>
      </c>
    </row>
    <row r="1764" spans="1:6">
      <c r="A1764" t="s">
        <v>3513</v>
      </c>
      <c r="B1764">
        <v>36</v>
      </c>
      <c r="C1764" s="155">
        <v>22</v>
      </c>
      <c r="D1764">
        <v>34.5</v>
      </c>
      <c r="E1764">
        <v>27324</v>
      </c>
      <c r="F1764" s="94">
        <v>15.9</v>
      </c>
    </row>
    <row r="1765" spans="1:6">
      <c r="A1765" t="s">
        <v>2777</v>
      </c>
      <c r="B1765">
        <v>36</v>
      </c>
      <c r="C1765" s="155">
        <v>22</v>
      </c>
      <c r="D1765">
        <v>34.5</v>
      </c>
      <c r="E1765">
        <v>27324</v>
      </c>
      <c r="F1765" s="94">
        <v>15.9</v>
      </c>
    </row>
    <row r="1766" spans="1:6">
      <c r="A1766" t="s">
        <v>3514</v>
      </c>
      <c r="B1766">
        <v>36</v>
      </c>
      <c r="C1766" s="155">
        <v>22</v>
      </c>
      <c r="D1766">
        <v>34.5</v>
      </c>
      <c r="E1766">
        <v>27324</v>
      </c>
      <c r="F1766" s="94">
        <v>15.9</v>
      </c>
    </row>
    <row r="1767" spans="1:6">
      <c r="A1767" t="s">
        <v>5160</v>
      </c>
      <c r="B1767">
        <v>0</v>
      </c>
      <c r="C1767">
        <v>0</v>
      </c>
      <c r="D1767">
        <v>0</v>
      </c>
      <c r="E1767">
        <v>0</v>
      </c>
      <c r="F1767">
        <v>0</v>
      </c>
    </row>
    <row r="1768" spans="1:6">
      <c r="A1768" t="s">
        <v>2811</v>
      </c>
      <c r="B1768">
        <v>12</v>
      </c>
      <c r="C1768">
        <v>21</v>
      </c>
      <c r="D1768">
        <v>34.5</v>
      </c>
      <c r="E1768">
        <v>8694</v>
      </c>
      <c r="F1768">
        <v>5.0999999999999996</v>
      </c>
    </row>
    <row r="1769" spans="1:6">
      <c r="A1769" t="s">
        <v>2813</v>
      </c>
      <c r="B1769">
        <v>15</v>
      </c>
      <c r="C1769">
        <v>21</v>
      </c>
      <c r="D1769">
        <v>34.5</v>
      </c>
      <c r="E1769">
        <v>10867.5</v>
      </c>
      <c r="F1769">
        <v>6.3</v>
      </c>
    </row>
    <row r="1770" spans="1:6">
      <c r="A1770" t="s">
        <v>2815</v>
      </c>
      <c r="B1770">
        <v>18</v>
      </c>
      <c r="C1770">
        <v>21</v>
      </c>
      <c r="D1770">
        <v>34.5</v>
      </c>
      <c r="E1770">
        <v>13041</v>
      </c>
      <c r="F1770">
        <v>7.6</v>
      </c>
    </row>
    <row r="1771" spans="1:6">
      <c r="A1771" t="s">
        <v>2817</v>
      </c>
      <c r="B1771">
        <v>21</v>
      </c>
      <c r="C1771">
        <v>21</v>
      </c>
      <c r="D1771">
        <v>34.5</v>
      </c>
      <c r="E1771">
        <v>15214.5</v>
      </c>
      <c r="F1771">
        <v>8.9</v>
      </c>
    </row>
    <row r="1772" spans="1:6">
      <c r="A1772" t="s">
        <v>2819</v>
      </c>
      <c r="B1772">
        <v>24</v>
      </c>
      <c r="C1772">
        <v>21</v>
      </c>
      <c r="D1772">
        <v>34.5</v>
      </c>
      <c r="E1772">
        <v>17388</v>
      </c>
      <c r="F1772">
        <v>10.1</v>
      </c>
    </row>
    <row r="1773" spans="1:6">
      <c r="A1773" t="s">
        <v>2821</v>
      </c>
      <c r="B1773">
        <v>27</v>
      </c>
      <c r="C1773">
        <v>21</v>
      </c>
      <c r="D1773">
        <v>34.5</v>
      </c>
      <c r="E1773">
        <v>19561.5</v>
      </c>
      <c r="F1773">
        <v>11.4</v>
      </c>
    </row>
    <row r="1774" spans="1:6">
      <c r="A1774" t="s">
        <v>2823</v>
      </c>
      <c r="B1774">
        <v>30</v>
      </c>
      <c r="C1774">
        <v>21</v>
      </c>
      <c r="D1774">
        <v>34.5</v>
      </c>
      <c r="E1774">
        <v>21735</v>
      </c>
      <c r="F1774">
        <v>12.6</v>
      </c>
    </row>
    <row r="1775" spans="1:6">
      <c r="A1775" t="s">
        <v>2825</v>
      </c>
      <c r="B1775">
        <v>33</v>
      </c>
      <c r="C1775">
        <v>21</v>
      </c>
      <c r="D1775">
        <v>34.5</v>
      </c>
      <c r="E1775">
        <v>23908.5</v>
      </c>
      <c r="F1775">
        <v>13.9</v>
      </c>
    </row>
    <row r="1776" spans="1:6">
      <c r="A1776" t="s">
        <v>2827</v>
      </c>
      <c r="B1776">
        <v>36</v>
      </c>
      <c r="C1776">
        <v>21</v>
      </c>
      <c r="D1776">
        <v>34.5</v>
      </c>
      <c r="E1776">
        <v>26082</v>
      </c>
      <c r="F1776">
        <v>15.1</v>
      </c>
    </row>
    <row r="1777" spans="1:6">
      <c r="A1777" t="s">
        <v>2577</v>
      </c>
      <c r="B1777">
        <v>12</v>
      </c>
      <c r="C1777" s="155">
        <v>22</v>
      </c>
      <c r="D1777">
        <v>34.5</v>
      </c>
      <c r="E1777">
        <v>9108</v>
      </c>
      <c r="F1777" s="94">
        <v>5.3</v>
      </c>
    </row>
    <row r="1778" spans="1:6">
      <c r="A1778" t="s">
        <v>3515</v>
      </c>
      <c r="B1778">
        <v>12</v>
      </c>
      <c r="C1778" s="155">
        <v>22</v>
      </c>
      <c r="D1778">
        <v>34.5</v>
      </c>
      <c r="E1778">
        <v>9108</v>
      </c>
      <c r="F1778" s="94">
        <v>5.3</v>
      </c>
    </row>
    <row r="1779" spans="1:6">
      <c r="A1779" t="s">
        <v>2579</v>
      </c>
      <c r="B1779">
        <v>15</v>
      </c>
      <c r="C1779" s="155">
        <v>22</v>
      </c>
      <c r="D1779">
        <v>34.5</v>
      </c>
      <c r="E1779">
        <v>11385</v>
      </c>
      <c r="F1779" s="94">
        <v>6.6</v>
      </c>
    </row>
    <row r="1780" spans="1:6">
      <c r="A1780" t="s">
        <v>3516</v>
      </c>
      <c r="B1780">
        <v>15</v>
      </c>
      <c r="C1780" s="155">
        <v>22</v>
      </c>
      <c r="D1780">
        <v>34.5</v>
      </c>
      <c r="E1780">
        <v>11385</v>
      </c>
      <c r="F1780" s="94">
        <v>6.6</v>
      </c>
    </row>
    <row r="1781" spans="1:6">
      <c r="A1781" t="s">
        <v>2581</v>
      </c>
      <c r="B1781">
        <v>18</v>
      </c>
      <c r="C1781" s="155">
        <v>22</v>
      </c>
      <c r="D1781">
        <v>34.5</v>
      </c>
      <c r="E1781">
        <v>13662</v>
      </c>
      <c r="F1781" s="94">
        <v>8</v>
      </c>
    </row>
    <row r="1782" spans="1:6">
      <c r="A1782" t="s">
        <v>3517</v>
      </c>
      <c r="B1782">
        <v>18</v>
      </c>
      <c r="C1782" s="155">
        <v>22</v>
      </c>
      <c r="D1782">
        <v>34.5</v>
      </c>
      <c r="E1782">
        <v>13662</v>
      </c>
      <c r="F1782" s="94">
        <v>8</v>
      </c>
    </row>
    <row r="1783" spans="1:6">
      <c r="A1783" t="s">
        <v>2583</v>
      </c>
      <c r="B1783">
        <v>21</v>
      </c>
      <c r="C1783" s="155">
        <v>22</v>
      </c>
      <c r="D1783">
        <v>34.5</v>
      </c>
      <c r="E1783">
        <v>15939</v>
      </c>
      <c r="F1783" s="94">
        <v>9.2999999999999989</v>
      </c>
    </row>
    <row r="1784" spans="1:6">
      <c r="A1784" t="s">
        <v>3518</v>
      </c>
      <c r="B1784">
        <v>21</v>
      </c>
      <c r="C1784" s="155">
        <v>22</v>
      </c>
      <c r="D1784">
        <v>34.5</v>
      </c>
      <c r="E1784">
        <v>15939</v>
      </c>
      <c r="F1784" s="94">
        <v>9.2999999999999989</v>
      </c>
    </row>
    <row r="1785" spans="1:6">
      <c r="A1785" t="s">
        <v>691</v>
      </c>
      <c r="B1785">
        <v>24</v>
      </c>
      <c r="C1785" s="155">
        <v>22</v>
      </c>
      <c r="D1785">
        <v>34.5</v>
      </c>
      <c r="E1785">
        <v>18216</v>
      </c>
      <c r="F1785" s="94">
        <v>10.6</v>
      </c>
    </row>
    <row r="1786" spans="1:6">
      <c r="A1786" t="s">
        <v>2585</v>
      </c>
      <c r="B1786">
        <v>24</v>
      </c>
      <c r="C1786" s="155">
        <v>22</v>
      </c>
      <c r="D1786">
        <v>34.5</v>
      </c>
      <c r="E1786">
        <v>18216</v>
      </c>
      <c r="F1786" s="94">
        <v>10.6</v>
      </c>
    </row>
    <row r="1787" spans="1:6">
      <c r="A1787" t="s">
        <v>3519</v>
      </c>
      <c r="B1787">
        <v>24</v>
      </c>
      <c r="C1787" s="155">
        <v>22</v>
      </c>
      <c r="D1787">
        <v>34.5</v>
      </c>
      <c r="E1787">
        <v>18216</v>
      </c>
      <c r="F1787" s="94">
        <v>10.6</v>
      </c>
    </row>
    <row r="1788" spans="1:6">
      <c r="A1788" t="s">
        <v>692</v>
      </c>
      <c r="B1788">
        <v>27</v>
      </c>
      <c r="C1788" s="155">
        <v>22</v>
      </c>
      <c r="D1788">
        <v>34.5</v>
      </c>
      <c r="E1788">
        <v>20493</v>
      </c>
      <c r="F1788" s="94">
        <v>11.9</v>
      </c>
    </row>
    <row r="1789" spans="1:6">
      <c r="A1789" t="s">
        <v>693</v>
      </c>
      <c r="B1789">
        <v>30</v>
      </c>
      <c r="C1789" s="155">
        <v>22</v>
      </c>
      <c r="D1789">
        <v>34.5</v>
      </c>
      <c r="E1789">
        <v>22770</v>
      </c>
      <c r="F1789" s="94">
        <v>13.2</v>
      </c>
    </row>
    <row r="1790" spans="1:6">
      <c r="A1790" t="s">
        <v>694</v>
      </c>
      <c r="B1790">
        <v>33</v>
      </c>
      <c r="C1790" s="155">
        <v>22</v>
      </c>
      <c r="D1790">
        <v>34.5</v>
      </c>
      <c r="E1790">
        <v>25047</v>
      </c>
      <c r="F1790" s="94">
        <v>14.5</v>
      </c>
    </row>
    <row r="1791" spans="1:6">
      <c r="A1791" t="s">
        <v>695</v>
      </c>
      <c r="B1791">
        <v>36</v>
      </c>
      <c r="C1791" s="155">
        <v>22</v>
      </c>
      <c r="D1791">
        <v>34.5</v>
      </c>
      <c r="E1791">
        <v>27324</v>
      </c>
      <c r="F1791" s="94">
        <v>15.9</v>
      </c>
    </row>
    <row r="1792" spans="1:6">
      <c r="A1792" t="s">
        <v>2604</v>
      </c>
      <c r="B1792">
        <v>39</v>
      </c>
      <c r="C1792" s="155">
        <v>22</v>
      </c>
      <c r="D1792">
        <v>34.5</v>
      </c>
      <c r="E1792">
        <v>29601</v>
      </c>
      <c r="F1792" s="94">
        <v>17.200000000000003</v>
      </c>
    </row>
    <row r="1793" spans="1:6">
      <c r="A1793" t="s">
        <v>2612</v>
      </c>
      <c r="B1793">
        <v>42</v>
      </c>
      <c r="C1793" s="155">
        <v>22</v>
      </c>
      <c r="D1793">
        <v>34.5</v>
      </c>
      <c r="E1793">
        <v>31878</v>
      </c>
      <c r="F1793" s="94">
        <v>18.5</v>
      </c>
    </row>
    <row r="1794" spans="1:6">
      <c r="A1794" t="s">
        <v>2614</v>
      </c>
      <c r="B1794">
        <v>45</v>
      </c>
      <c r="C1794" s="155">
        <v>22</v>
      </c>
      <c r="D1794">
        <v>34.5</v>
      </c>
      <c r="E1794">
        <v>34155</v>
      </c>
      <c r="F1794" s="94">
        <v>19.8</v>
      </c>
    </row>
    <row r="1795" spans="1:6">
      <c r="A1795" t="s">
        <v>2616</v>
      </c>
      <c r="B1795">
        <v>48</v>
      </c>
      <c r="C1795" s="155">
        <v>22</v>
      </c>
      <c r="D1795">
        <v>34.5</v>
      </c>
      <c r="E1795">
        <v>36432</v>
      </c>
      <c r="F1795" s="94">
        <v>21.1</v>
      </c>
    </row>
    <row r="1796" spans="1:6">
      <c r="A1796" t="s">
        <v>696</v>
      </c>
      <c r="B1796">
        <v>48</v>
      </c>
      <c r="C1796" s="155">
        <v>22</v>
      </c>
      <c r="D1796">
        <v>34.5</v>
      </c>
      <c r="E1796">
        <v>36432</v>
      </c>
      <c r="F1796" s="94">
        <v>21.1</v>
      </c>
    </row>
    <row r="1797" spans="1:6">
      <c r="A1797" t="s">
        <v>2624</v>
      </c>
      <c r="B1797">
        <v>54</v>
      </c>
      <c r="C1797" s="155">
        <v>22</v>
      </c>
      <c r="D1797">
        <v>34.5</v>
      </c>
      <c r="E1797">
        <v>40986</v>
      </c>
      <c r="F1797" s="94">
        <v>23.8</v>
      </c>
    </row>
    <row r="1798" spans="1:6">
      <c r="A1798" t="s">
        <v>2626</v>
      </c>
      <c r="B1798">
        <v>60</v>
      </c>
      <c r="C1798" s="155">
        <v>22</v>
      </c>
      <c r="D1798">
        <v>34.5</v>
      </c>
      <c r="E1798">
        <v>45540</v>
      </c>
      <c r="F1798" s="94">
        <v>26.400000000000002</v>
      </c>
    </row>
    <row r="1799" spans="1:6">
      <c r="A1799" t="s">
        <v>2630</v>
      </c>
      <c r="B1799">
        <v>60</v>
      </c>
      <c r="C1799" s="155">
        <v>22</v>
      </c>
      <c r="D1799">
        <v>34.5</v>
      </c>
      <c r="E1799">
        <v>45540</v>
      </c>
      <c r="F1799" s="94">
        <v>26.400000000000002</v>
      </c>
    </row>
    <row r="1800" spans="1:6">
      <c r="A1800" t="s">
        <v>3520</v>
      </c>
      <c r="B1800">
        <v>60</v>
      </c>
      <c r="C1800" s="155">
        <v>22</v>
      </c>
      <c r="D1800">
        <v>34.5</v>
      </c>
      <c r="E1800">
        <v>45540</v>
      </c>
      <c r="F1800" s="94">
        <v>26.400000000000002</v>
      </c>
    </row>
    <row r="1801" spans="1:6">
      <c r="A1801" t="s">
        <v>4881</v>
      </c>
      <c r="B1801">
        <v>30</v>
      </c>
      <c r="C1801">
        <v>22</v>
      </c>
      <c r="D1801">
        <v>34.5</v>
      </c>
      <c r="E1801">
        <v>22770</v>
      </c>
      <c r="F1801" s="94">
        <v>13.2</v>
      </c>
    </row>
    <row r="1802" spans="1:6">
      <c r="A1802" t="s">
        <v>4882</v>
      </c>
      <c r="B1802">
        <v>36</v>
      </c>
      <c r="C1802">
        <v>22</v>
      </c>
      <c r="D1802">
        <v>34.5</v>
      </c>
      <c r="E1802">
        <v>27324</v>
      </c>
      <c r="F1802" s="94">
        <v>15.9</v>
      </c>
    </row>
    <row r="1803" spans="1:6">
      <c r="A1803" t="s">
        <v>4883</v>
      </c>
      <c r="B1803">
        <v>42</v>
      </c>
      <c r="C1803">
        <v>22</v>
      </c>
      <c r="D1803">
        <v>34.5</v>
      </c>
      <c r="E1803">
        <v>31878</v>
      </c>
      <c r="F1803" s="94">
        <v>18.5</v>
      </c>
    </row>
    <row r="1804" spans="1:6">
      <c r="A1804" t="s">
        <v>4017</v>
      </c>
      <c r="B1804">
        <v>15</v>
      </c>
      <c r="C1804">
        <v>13</v>
      </c>
      <c r="D1804">
        <v>54</v>
      </c>
      <c r="E1804">
        <v>10530</v>
      </c>
      <c r="F1804">
        <v>6.1</v>
      </c>
    </row>
    <row r="1805" spans="1:6">
      <c r="A1805" t="s">
        <v>4018</v>
      </c>
      <c r="B1805">
        <v>15</v>
      </c>
      <c r="C1805">
        <v>13</v>
      </c>
      <c r="D1805">
        <v>54</v>
      </c>
      <c r="E1805">
        <v>10530</v>
      </c>
      <c r="F1805">
        <v>6.1</v>
      </c>
    </row>
    <row r="1806" spans="1:6">
      <c r="A1806" t="s">
        <v>4019</v>
      </c>
      <c r="B1806">
        <v>18</v>
      </c>
      <c r="C1806">
        <v>13</v>
      </c>
      <c r="D1806">
        <v>54</v>
      </c>
      <c r="E1806">
        <v>12636</v>
      </c>
      <c r="F1806">
        <v>7.3999999999999995</v>
      </c>
    </row>
    <row r="1807" spans="1:6">
      <c r="A1807" t="s">
        <v>4020</v>
      </c>
      <c r="B1807">
        <v>18</v>
      </c>
      <c r="C1807">
        <v>13</v>
      </c>
      <c r="D1807">
        <v>54</v>
      </c>
      <c r="E1807">
        <v>12636</v>
      </c>
      <c r="F1807">
        <v>7.3999999999999995</v>
      </c>
    </row>
    <row r="1808" spans="1:6">
      <c r="A1808" t="s">
        <v>4021</v>
      </c>
      <c r="B1808">
        <v>30</v>
      </c>
      <c r="C1808">
        <v>13</v>
      </c>
      <c r="D1808">
        <v>54</v>
      </c>
      <c r="E1808">
        <v>21060</v>
      </c>
      <c r="F1808">
        <v>12.2</v>
      </c>
    </row>
    <row r="1809" spans="1:6">
      <c r="A1809" t="s">
        <v>4022</v>
      </c>
      <c r="B1809">
        <v>36</v>
      </c>
      <c r="C1809">
        <v>13</v>
      </c>
      <c r="D1809">
        <v>41</v>
      </c>
      <c r="E1809">
        <v>19188</v>
      </c>
      <c r="F1809">
        <v>11.2</v>
      </c>
    </row>
    <row r="1810" spans="1:6">
      <c r="A1810" t="s">
        <v>4023</v>
      </c>
      <c r="B1810">
        <v>36</v>
      </c>
      <c r="C1810">
        <v>13</v>
      </c>
      <c r="D1810">
        <v>54</v>
      </c>
      <c r="E1810">
        <v>25272</v>
      </c>
      <c r="F1810">
        <v>14.7</v>
      </c>
    </row>
    <row r="1811" spans="1:6">
      <c r="A1811" t="s">
        <v>5082</v>
      </c>
      <c r="B1811">
        <v>12</v>
      </c>
      <c r="C1811">
        <v>25</v>
      </c>
      <c r="D1811">
        <v>84</v>
      </c>
      <c r="E1811">
        <v>25200</v>
      </c>
      <c r="F1811" s="94">
        <v>14.6</v>
      </c>
    </row>
    <row r="1812" spans="1:6">
      <c r="A1812" t="s">
        <v>5083</v>
      </c>
      <c r="B1812">
        <v>12</v>
      </c>
      <c r="C1812">
        <v>25</v>
      </c>
      <c r="D1812">
        <v>84</v>
      </c>
      <c r="E1812">
        <v>25200</v>
      </c>
      <c r="F1812" s="94">
        <v>14.6</v>
      </c>
    </row>
    <row r="1813" spans="1:6">
      <c r="A1813" t="s">
        <v>5084</v>
      </c>
      <c r="B1813">
        <v>12</v>
      </c>
      <c r="C1813">
        <v>25</v>
      </c>
      <c r="D1813">
        <v>90</v>
      </c>
      <c r="E1813">
        <v>27000</v>
      </c>
      <c r="F1813" s="94">
        <v>15.7</v>
      </c>
    </row>
    <row r="1814" spans="1:6">
      <c r="A1814" t="s">
        <v>5085</v>
      </c>
      <c r="B1814">
        <v>12</v>
      </c>
      <c r="C1814">
        <v>25</v>
      </c>
      <c r="D1814">
        <v>90</v>
      </c>
      <c r="E1814">
        <v>27000</v>
      </c>
      <c r="F1814" s="94">
        <v>15.7</v>
      </c>
    </row>
    <row r="1815" spans="1:6">
      <c r="A1815" t="s">
        <v>5086</v>
      </c>
      <c r="B1815">
        <v>12</v>
      </c>
      <c r="C1815">
        <v>25</v>
      </c>
      <c r="D1815">
        <v>93</v>
      </c>
      <c r="E1815">
        <v>27900</v>
      </c>
      <c r="F1815" s="94">
        <v>16.200000000000003</v>
      </c>
    </row>
    <row r="1816" spans="1:6">
      <c r="A1816" t="s">
        <v>5087</v>
      </c>
      <c r="B1816">
        <v>12</v>
      </c>
      <c r="C1816">
        <v>25</v>
      </c>
      <c r="D1816">
        <v>93</v>
      </c>
      <c r="E1816">
        <v>27900</v>
      </c>
      <c r="F1816" s="94">
        <v>16.200000000000003</v>
      </c>
    </row>
    <row r="1817" spans="1:6">
      <c r="A1817" t="s">
        <v>5088</v>
      </c>
      <c r="B1817">
        <v>12</v>
      </c>
      <c r="C1817">
        <v>25</v>
      </c>
      <c r="D1817">
        <v>96</v>
      </c>
      <c r="E1817">
        <v>28800</v>
      </c>
      <c r="F1817" s="94">
        <v>16.700000000000003</v>
      </c>
    </row>
    <row r="1818" spans="1:6">
      <c r="A1818" t="s">
        <v>5089</v>
      </c>
      <c r="B1818">
        <v>12</v>
      </c>
      <c r="C1818">
        <v>25</v>
      </c>
      <c r="D1818">
        <v>96</v>
      </c>
      <c r="E1818">
        <v>28800</v>
      </c>
      <c r="F1818" s="94">
        <v>16.700000000000003</v>
      </c>
    </row>
    <row r="1819" spans="1:6">
      <c r="A1819" t="s">
        <v>5090</v>
      </c>
      <c r="B1819">
        <v>15</v>
      </c>
      <c r="C1819">
        <v>25</v>
      </c>
      <c r="D1819">
        <v>84</v>
      </c>
      <c r="E1819">
        <v>31500</v>
      </c>
      <c r="F1819" s="94">
        <v>18.3</v>
      </c>
    </row>
    <row r="1820" spans="1:6">
      <c r="A1820" t="s">
        <v>5091</v>
      </c>
      <c r="B1820">
        <v>15</v>
      </c>
      <c r="C1820">
        <v>25</v>
      </c>
      <c r="D1820">
        <v>84</v>
      </c>
      <c r="E1820">
        <v>31500</v>
      </c>
      <c r="F1820" s="94">
        <v>18.3</v>
      </c>
    </row>
    <row r="1821" spans="1:6">
      <c r="A1821" t="s">
        <v>5092</v>
      </c>
      <c r="B1821">
        <v>15</v>
      </c>
      <c r="C1821">
        <v>25</v>
      </c>
      <c r="D1821">
        <v>90</v>
      </c>
      <c r="E1821">
        <v>33750</v>
      </c>
      <c r="F1821" s="94">
        <v>19.600000000000001</v>
      </c>
    </row>
    <row r="1822" spans="1:6">
      <c r="A1822" t="s">
        <v>5093</v>
      </c>
      <c r="B1822">
        <v>15</v>
      </c>
      <c r="C1822">
        <v>25</v>
      </c>
      <c r="D1822">
        <v>90</v>
      </c>
      <c r="E1822">
        <v>33750</v>
      </c>
      <c r="F1822" s="94">
        <v>19.600000000000001</v>
      </c>
    </row>
    <row r="1823" spans="1:6">
      <c r="A1823" t="s">
        <v>5094</v>
      </c>
      <c r="B1823">
        <v>15</v>
      </c>
      <c r="C1823">
        <v>25</v>
      </c>
      <c r="D1823">
        <v>93</v>
      </c>
      <c r="E1823">
        <v>34875</v>
      </c>
      <c r="F1823" s="94">
        <v>20.200000000000003</v>
      </c>
    </row>
    <row r="1824" spans="1:6">
      <c r="A1824" t="s">
        <v>5095</v>
      </c>
      <c r="B1824">
        <v>15</v>
      </c>
      <c r="C1824">
        <v>25</v>
      </c>
      <c r="D1824">
        <v>93</v>
      </c>
      <c r="E1824">
        <v>34875</v>
      </c>
      <c r="F1824" s="94">
        <v>20.200000000000003</v>
      </c>
    </row>
    <row r="1825" spans="1:6">
      <c r="A1825" t="s">
        <v>5096</v>
      </c>
      <c r="B1825">
        <v>15</v>
      </c>
      <c r="C1825">
        <v>25</v>
      </c>
      <c r="D1825">
        <v>96</v>
      </c>
      <c r="E1825">
        <v>36000</v>
      </c>
      <c r="F1825" s="94">
        <v>20.900000000000002</v>
      </c>
    </row>
    <row r="1826" spans="1:6">
      <c r="A1826" t="s">
        <v>5097</v>
      </c>
      <c r="B1826">
        <v>15</v>
      </c>
      <c r="C1826">
        <v>25</v>
      </c>
      <c r="D1826">
        <v>96</v>
      </c>
      <c r="E1826">
        <v>36000</v>
      </c>
      <c r="F1826" s="94">
        <v>20.900000000000002</v>
      </c>
    </row>
    <row r="1827" spans="1:6">
      <c r="A1827" t="s">
        <v>5098</v>
      </c>
      <c r="B1827">
        <v>18</v>
      </c>
      <c r="C1827">
        <v>25</v>
      </c>
      <c r="D1827">
        <v>84</v>
      </c>
      <c r="E1827">
        <v>37800</v>
      </c>
      <c r="F1827">
        <v>21.900000000000002</v>
      </c>
    </row>
    <row r="1828" spans="1:6">
      <c r="A1828" t="s">
        <v>5099</v>
      </c>
      <c r="B1828">
        <v>18</v>
      </c>
      <c r="C1828">
        <v>25</v>
      </c>
      <c r="D1828">
        <v>84</v>
      </c>
      <c r="E1828">
        <v>37800</v>
      </c>
      <c r="F1828">
        <v>21.900000000000002</v>
      </c>
    </row>
    <row r="1829" spans="1:6">
      <c r="A1829" t="s">
        <v>5100</v>
      </c>
      <c r="B1829">
        <v>18</v>
      </c>
      <c r="C1829">
        <v>25</v>
      </c>
      <c r="D1829">
        <v>90</v>
      </c>
      <c r="E1829">
        <v>40500</v>
      </c>
      <c r="F1829">
        <v>23.5</v>
      </c>
    </row>
    <row r="1830" spans="1:6">
      <c r="A1830" t="s">
        <v>5101</v>
      </c>
      <c r="B1830">
        <v>18</v>
      </c>
      <c r="C1830">
        <v>25</v>
      </c>
      <c r="D1830">
        <v>90</v>
      </c>
      <c r="E1830">
        <v>40500</v>
      </c>
      <c r="F1830">
        <v>23.5</v>
      </c>
    </row>
    <row r="1831" spans="1:6">
      <c r="A1831" t="s">
        <v>5102</v>
      </c>
      <c r="B1831">
        <v>18</v>
      </c>
      <c r="C1831">
        <v>25</v>
      </c>
      <c r="D1831">
        <v>93</v>
      </c>
      <c r="E1831">
        <v>41850</v>
      </c>
      <c r="F1831">
        <v>24.3</v>
      </c>
    </row>
    <row r="1832" spans="1:6">
      <c r="A1832" t="s">
        <v>5103</v>
      </c>
      <c r="B1832">
        <v>18</v>
      </c>
      <c r="C1832">
        <v>25</v>
      </c>
      <c r="D1832">
        <v>93</v>
      </c>
      <c r="E1832">
        <v>41850</v>
      </c>
      <c r="F1832">
        <v>24.3</v>
      </c>
    </row>
    <row r="1833" spans="1:6">
      <c r="A1833" t="s">
        <v>191</v>
      </c>
      <c r="B1833">
        <v>18</v>
      </c>
      <c r="C1833">
        <v>25</v>
      </c>
      <c r="D1833">
        <v>94</v>
      </c>
      <c r="E1833">
        <v>42300</v>
      </c>
      <c r="F1833">
        <v>24.5</v>
      </c>
    </row>
    <row r="1834" spans="1:6">
      <c r="A1834" t="s">
        <v>3521</v>
      </c>
      <c r="B1834">
        <v>18</v>
      </c>
      <c r="C1834">
        <v>25</v>
      </c>
      <c r="D1834">
        <v>94</v>
      </c>
      <c r="E1834">
        <v>42300</v>
      </c>
      <c r="F1834">
        <v>24.5</v>
      </c>
    </row>
    <row r="1835" spans="1:6">
      <c r="A1835" t="s">
        <v>5104</v>
      </c>
      <c r="B1835">
        <v>18</v>
      </c>
      <c r="C1835">
        <v>25</v>
      </c>
      <c r="D1835">
        <v>96</v>
      </c>
      <c r="E1835">
        <v>43200</v>
      </c>
      <c r="F1835">
        <v>25</v>
      </c>
    </row>
    <row r="1836" spans="1:6">
      <c r="A1836" t="s">
        <v>5105</v>
      </c>
      <c r="B1836">
        <v>18</v>
      </c>
      <c r="C1836">
        <v>25</v>
      </c>
      <c r="D1836">
        <v>96</v>
      </c>
      <c r="E1836">
        <v>43200</v>
      </c>
      <c r="F1836">
        <v>25</v>
      </c>
    </row>
    <row r="1837" spans="1:6">
      <c r="A1837" t="s">
        <v>5106</v>
      </c>
      <c r="B1837">
        <v>21</v>
      </c>
      <c r="C1837">
        <v>25</v>
      </c>
      <c r="D1837">
        <v>84</v>
      </c>
      <c r="E1837">
        <v>44100</v>
      </c>
      <c r="F1837" s="94">
        <v>25.6</v>
      </c>
    </row>
    <row r="1838" spans="1:6">
      <c r="A1838" t="s">
        <v>5107</v>
      </c>
      <c r="B1838">
        <v>21</v>
      </c>
      <c r="C1838">
        <v>25</v>
      </c>
      <c r="D1838">
        <v>84</v>
      </c>
      <c r="E1838">
        <v>44100</v>
      </c>
      <c r="F1838" s="94">
        <v>25.6</v>
      </c>
    </row>
    <row r="1839" spans="1:6">
      <c r="A1839" t="s">
        <v>5108</v>
      </c>
      <c r="B1839">
        <v>21</v>
      </c>
      <c r="C1839">
        <v>25</v>
      </c>
      <c r="D1839">
        <v>90</v>
      </c>
      <c r="E1839">
        <v>47250</v>
      </c>
      <c r="F1839" s="94">
        <v>27.400000000000002</v>
      </c>
    </row>
    <row r="1840" spans="1:6">
      <c r="A1840" t="s">
        <v>5109</v>
      </c>
      <c r="B1840">
        <v>21</v>
      </c>
      <c r="C1840">
        <v>25</v>
      </c>
      <c r="D1840">
        <v>90</v>
      </c>
      <c r="E1840">
        <v>47250</v>
      </c>
      <c r="F1840" s="94">
        <v>27.400000000000002</v>
      </c>
    </row>
    <row r="1841" spans="1:6">
      <c r="A1841" t="s">
        <v>5110</v>
      </c>
      <c r="B1841">
        <v>21</v>
      </c>
      <c r="C1841">
        <v>25</v>
      </c>
      <c r="D1841">
        <v>93</v>
      </c>
      <c r="E1841">
        <v>48825</v>
      </c>
      <c r="F1841" s="94">
        <v>28.3</v>
      </c>
    </row>
    <row r="1842" spans="1:6">
      <c r="A1842" t="s">
        <v>5111</v>
      </c>
      <c r="B1842">
        <v>21</v>
      </c>
      <c r="C1842">
        <v>25</v>
      </c>
      <c r="D1842">
        <v>93</v>
      </c>
      <c r="E1842">
        <v>48825</v>
      </c>
      <c r="F1842" s="94">
        <v>28.3</v>
      </c>
    </row>
    <row r="1843" spans="1:6">
      <c r="A1843" t="s">
        <v>5112</v>
      </c>
      <c r="B1843">
        <v>21</v>
      </c>
      <c r="C1843">
        <v>25</v>
      </c>
      <c r="D1843">
        <v>96</v>
      </c>
      <c r="E1843">
        <v>50400</v>
      </c>
      <c r="F1843" s="94">
        <v>29.200000000000003</v>
      </c>
    </row>
    <row r="1844" spans="1:6">
      <c r="A1844" t="s">
        <v>5113</v>
      </c>
      <c r="B1844">
        <v>21</v>
      </c>
      <c r="C1844">
        <v>25</v>
      </c>
      <c r="D1844">
        <v>96</v>
      </c>
      <c r="E1844">
        <v>50400</v>
      </c>
      <c r="F1844" s="94">
        <v>29.200000000000003</v>
      </c>
    </row>
    <row r="1845" spans="1:6">
      <c r="A1845" t="s">
        <v>5114</v>
      </c>
      <c r="B1845">
        <v>24</v>
      </c>
      <c r="C1845">
        <v>25</v>
      </c>
      <c r="D1845">
        <v>84</v>
      </c>
      <c r="E1845">
        <v>50400</v>
      </c>
      <c r="F1845">
        <v>29.200000000000003</v>
      </c>
    </row>
    <row r="1846" spans="1:6">
      <c r="A1846" t="s">
        <v>5115</v>
      </c>
      <c r="B1846">
        <v>24</v>
      </c>
      <c r="C1846">
        <v>25</v>
      </c>
      <c r="D1846">
        <v>84</v>
      </c>
      <c r="E1846">
        <v>50400</v>
      </c>
      <c r="F1846">
        <v>29.200000000000003</v>
      </c>
    </row>
    <row r="1847" spans="1:6">
      <c r="A1847" t="s">
        <v>5116</v>
      </c>
      <c r="B1847">
        <v>24</v>
      </c>
      <c r="C1847">
        <v>25</v>
      </c>
      <c r="D1847">
        <v>84</v>
      </c>
      <c r="E1847">
        <v>50400</v>
      </c>
      <c r="F1847">
        <v>29.200000000000003</v>
      </c>
    </row>
    <row r="1848" spans="1:6">
      <c r="A1848" t="s">
        <v>5117</v>
      </c>
      <c r="B1848">
        <v>24</v>
      </c>
      <c r="C1848">
        <v>25</v>
      </c>
      <c r="D1848">
        <v>90</v>
      </c>
      <c r="E1848">
        <v>54000</v>
      </c>
      <c r="F1848">
        <v>31.3</v>
      </c>
    </row>
    <row r="1849" spans="1:6">
      <c r="A1849" t="s">
        <v>5118</v>
      </c>
      <c r="B1849">
        <v>24</v>
      </c>
      <c r="C1849">
        <v>25</v>
      </c>
      <c r="D1849">
        <v>90</v>
      </c>
      <c r="E1849">
        <v>54000</v>
      </c>
      <c r="F1849">
        <v>31.3</v>
      </c>
    </row>
    <row r="1850" spans="1:6">
      <c r="A1850" t="s">
        <v>5119</v>
      </c>
      <c r="B1850">
        <v>24</v>
      </c>
      <c r="C1850">
        <v>25</v>
      </c>
      <c r="D1850">
        <v>90</v>
      </c>
      <c r="E1850">
        <v>54000</v>
      </c>
      <c r="F1850">
        <v>31.3</v>
      </c>
    </row>
    <row r="1851" spans="1:6">
      <c r="A1851" t="s">
        <v>5120</v>
      </c>
      <c r="B1851">
        <v>24</v>
      </c>
      <c r="C1851">
        <v>25</v>
      </c>
      <c r="D1851">
        <v>93</v>
      </c>
      <c r="E1851">
        <v>55800</v>
      </c>
      <c r="F1851">
        <v>32.300000000000004</v>
      </c>
    </row>
    <row r="1852" spans="1:6">
      <c r="A1852" t="s">
        <v>5121</v>
      </c>
      <c r="B1852">
        <v>24</v>
      </c>
      <c r="C1852">
        <v>25</v>
      </c>
      <c r="D1852">
        <v>93</v>
      </c>
      <c r="E1852">
        <v>55800</v>
      </c>
      <c r="F1852">
        <v>32.300000000000004</v>
      </c>
    </row>
    <row r="1853" spans="1:6">
      <c r="A1853" t="s">
        <v>5122</v>
      </c>
      <c r="B1853">
        <v>24</v>
      </c>
      <c r="C1853">
        <v>25</v>
      </c>
      <c r="D1853">
        <v>93</v>
      </c>
      <c r="E1853">
        <v>55800</v>
      </c>
      <c r="F1853">
        <v>32.300000000000004</v>
      </c>
    </row>
    <row r="1854" spans="1:6">
      <c r="A1854" t="s">
        <v>5123</v>
      </c>
      <c r="B1854">
        <v>24</v>
      </c>
      <c r="C1854">
        <v>25</v>
      </c>
      <c r="D1854">
        <v>96</v>
      </c>
      <c r="E1854">
        <v>57600</v>
      </c>
      <c r="F1854">
        <v>33.4</v>
      </c>
    </row>
    <row r="1855" spans="1:6">
      <c r="A1855" t="s">
        <v>5124</v>
      </c>
      <c r="B1855">
        <v>24</v>
      </c>
      <c r="C1855">
        <v>25</v>
      </c>
      <c r="D1855">
        <v>96</v>
      </c>
      <c r="E1855">
        <v>57600</v>
      </c>
      <c r="F1855">
        <v>33.4</v>
      </c>
    </row>
    <row r="1856" spans="1:6">
      <c r="A1856" t="s">
        <v>5125</v>
      </c>
      <c r="B1856">
        <v>24</v>
      </c>
      <c r="C1856">
        <v>25</v>
      </c>
      <c r="D1856">
        <v>96</v>
      </c>
      <c r="E1856">
        <v>57600</v>
      </c>
      <c r="F1856">
        <v>33.4</v>
      </c>
    </row>
    <row r="1857" spans="1:6">
      <c r="A1857" t="s">
        <v>5126</v>
      </c>
      <c r="B1857">
        <v>27</v>
      </c>
      <c r="C1857">
        <v>25</v>
      </c>
      <c r="D1857">
        <v>84</v>
      </c>
      <c r="E1857">
        <v>56700</v>
      </c>
      <c r="F1857">
        <v>32.9</v>
      </c>
    </row>
    <row r="1858" spans="1:6">
      <c r="A1858" t="s">
        <v>5127</v>
      </c>
      <c r="B1858">
        <v>27</v>
      </c>
      <c r="C1858">
        <v>25</v>
      </c>
      <c r="D1858">
        <v>90</v>
      </c>
      <c r="E1858">
        <v>60750</v>
      </c>
      <c r="F1858">
        <v>35.200000000000003</v>
      </c>
    </row>
    <row r="1859" spans="1:6">
      <c r="A1859" t="s">
        <v>5128</v>
      </c>
      <c r="B1859">
        <v>27</v>
      </c>
      <c r="C1859">
        <v>25</v>
      </c>
      <c r="D1859">
        <v>93</v>
      </c>
      <c r="E1859">
        <v>62775</v>
      </c>
      <c r="F1859">
        <v>36.4</v>
      </c>
    </row>
    <row r="1860" spans="1:6">
      <c r="A1860" t="s">
        <v>5129</v>
      </c>
      <c r="B1860">
        <v>27</v>
      </c>
      <c r="C1860">
        <v>25</v>
      </c>
      <c r="D1860">
        <v>96</v>
      </c>
      <c r="E1860">
        <v>64800</v>
      </c>
      <c r="F1860">
        <v>37.5</v>
      </c>
    </row>
    <row r="1861" spans="1:6">
      <c r="A1861" t="s">
        <v>5130</v>
      </c>
      <c r="B1861">
        <v>30</v>
      </c>
      <c r="C1861">
        <v>25</v>
      </c>
      <c r="D1861">
        <v>84</v>
      </c>
      <c r="E1861">
        <v>63000</v>
      </c>
      <c r="F1861">
        <v>36.5</v>
      </c>
    </row>
    <row r="1862" spans="1:6">
      <c r="A1862" t="s">
        <v>5131</v>
      </c>
      <c r="B1862">
        <v>30</v>
      </c>
      <c r="C1862">
        <v>25</v>
      </c>
      <c r="D1862">
        <v>90</v>
      </c>
      <c r="E1862">
        <v>67500</v>
      </c>
      <c r="F1862">
        <v>39.1</v>
      </c>
    </row>
    <row r="1863" spans="1:6">
      <c r="A1863" t="s">
        <v>5132</v>
      </c>
      <c r="B1863">
        <v>30</v>
      </c>
      <c r="C1863">
        <v>25</v>
      </c>
      <c r="D1863">
        <v>93</v>
      </c>
      <c r="E1863">
        <v>69750</v>
      </c>
      <c r="F1863">
        <v>40.4</v>
      </c>
    </row>
    <row r="1864" spans="1:6">
      <c r="A1864" t="s">
        <v>5133</v>
      </c>
      <c r="B1864">
        <v>30</v>
      </c>
      <c r="C1864">
        <v>25</v>
      </c>
      <c r="D1864">
        <v>96</v>
      </c>
      <c r="E1864">
        <v>72000</v>
      </c>
      <c r="F1864">
        <v>41.7</v>
      </c>
    </row>
    <row r="1865" spans="1:6">
      <c r="A1865" t="s">
        <v>5134</v>
      </c>
      <c r="B1865">
        <v>33</v>
      </c>
      <c r="C1865">
        <v>25</v>
      </c>
      <c r="D1865">
        <v>84</v>
      </c>
      <c r="E1865">
        <v>69300</v>
      </c>
      <c r="F1865" s="94">
        <v>40.200000000000003</v>
      </c>
    </row>
    <row r="1866" spans="1:6">
      <c r="A1866" t="s">
        <v>5135</v>
      </c>
      <c r="B1866">
        <v>33</v>
      </c>
      <c r="C1866">
        <v>25</v>
      </c>
      <c r="D1866">
        <v>90</v>
      </c>
      <c r="E1866">
        <v>74250</v>
      </c>
      <c r="F1866" s="94">
        <v>43</v>
      </c>
    </row>
    <row r="1867" spans="1:6">
      <c r="A1867" t="s">
        <v>5136</v>
      </c>
      <c r="B1867">
        <v>33</v>
      </c>
      <c r="C1867">
        <v>25</v>
      </c>
      <c r="D1867">
        <v>93</v>
      </c>
      <c r="E1867">
        <v>76725</v>
      </c>
      <c r="F1867" s="94">
        <v>44.5</v>
      </c>
    </row>
    <row r="1868" spans="1:6">
      <c r="A1868" t="s">
        <v>5137</v>
      </c>
      <c r="B1868">
        <v>33</v>
      </c>
      <c r="C1868">
        <v>25</v>
      </c>
      <c r="D1868">
        <v>96</v>
      </c>
      <c r="E1868">
        <v>79200</v>
      </c>
      <c r="F1868" s="94">
        <v>45.9</v>
      </c>
    </row>
    <row r="1869" spans="1:6">
      <c r="A1869" t="s">
        <v>5138</v>
      </c>
      <c r="B1869">
        <v>36</v>
      </c>
      <c r="C1869">
        <v>25</v>
      </c>
      <c r="D1869">
        <v>84</v>
      </c>
      <c r="E1869">
        <v>75600</v>
      </c>
      <c r="F1869">
        <v>43.800000000000004</v>
      </c>
    </row>
    <row r="1870" spans="1:6">
      <c r="A1870" t="s">
        <v>5139</v>
      </c>
      <c r="B1870">
        <v>36</v>
      </c>
      <c r="C1870">
        <v>25</v>
      </c>
      <c r="D1870">
        <v>90</v>
      </c>
      <c r="E1870">
        <v>81000</v>
      </c>
      <c r="F1870">
        <v>46.9</v>
      </c>
    </row>
    <row r="1871" spans="1:6">
      <c r="A1871" t="s">
        <v>5140</v>
      </c>
      <c r="B1871">
        <v>36</v>
      </c>
      <c r="C1871">
        <v>25</v>
      </c>
      <c r="D1871">
        <v>93</v>
      </c>
      <c r="E1871">
        <v>83700</v>
      </c>
      <c r="F1871">
        <v>48.5</v>
      </c>
    </row>
    <row r="1872" spans="1:6">
      <c r="A1872" t="s">
        <v>5141</v>
      </c>
      <c r="B1872">
        <v>36</v>
      </c>
      <c r="C1872">
        <v>25</v>
      </c>
      <c r="D1872">
        <v>96</v>
      </c>
      <c r="E1872">
        <v>86400</v>
      </c>
      <c r="F1872">
        <v>50</v>
      </c>
    </row>
    <row r="1873" spans="1:6">
      <c r="A1873" t="s">
        <v>193</v>
      </c>
      <c r="B1873">
        <v>21</v>
      </c>
      <c r="C1873">
        <v>25</v>
      </c>
      <c r="D1873">
        <v>30.5</v>
      </c>
      <c r="E1873">
        <v>16012.5</v>
      </c>
      <c r="F1873">
        <v>9.2999999999999989</v>
      </c>
    </row>
    <row r="1874" spans="1:6">
      <c r="A1874" t="s">
        <v>3522</v>
      </c>
      <c r="B1874">
        <v>21</v>
      </c>
      <c r="C1874">
        <v>25</v>
      </c>
      <c r="D1874">
        <v>30.5</v>
      </c>
      <c r="E1874">
        <v>16012.5</v>
      </c>
      <c r="F1874">
        <v>9.2999999999999989</v>
      </c>
    </row>
    <row r="1875" spans="1:6">
      <c r="A1875" t="s">
        <v>194</v>
      </c>
      <c r="B1875">
        <v>36</v>
      </c>
      <c r="C1875">
        <v>25</v>
      </c>
      <c r="D1875">
        <v>30.5</v>
      </c>
      <c r="E1875">
        <v>27450</v>
      </c>
      <c r="F1875">
        <v>15.9</v>
      </c>
    </row>
    <row r="1876" spans="1:6">
      <c r="A1876" t="s">
        <v>3523</v>
      </c>
      <c r="B1876">
        <v>36</v>
      </c>
      <c r="C1876">
        <v>25</v>
      </c>
      <c r="D1876">
        <v>30.5</v>
      </c>
      <c r="E1876">
        <v>27450</v>
      </c>
      <c r="F1876">
        <v>15.9</v>
      </c>
    </row>
    <row r="1877" spans="1:6">
      <c r="A1877" t="s">
        <v>735</v>
      </c>
      <c r="B1877">
        <v>1.375</v>
      </c>
      <c r="C1877">
        <v>1.625</v>
      </c>
      <c r="D1877">
        <v>96</v>
      </c>
      <c r="E1877">
        <v>214.5</v>
      </c>
      <c r="F1877">
        <v>0.2</v>
      </c>
    </row>
    <row r="1878" spans="1:6">
      <c r="A1878" t="s">
        <v>765</v>
      </c>
      <c r="B1878">
        <v>2.3125</v>
      </c>
      <c r="C1878">
        <v>2.625</v>
      </c>
      <c r="D1878">
        <v>96</v>
      </c>
      <c r="E1878">
        <v>582.75</v>
      </c>
      <c r="F1878">
        <v>0.4</v>
      </c>
    </row>
    <row r="1879" spans="1:6">
      <c r="A1879" t="s">
        <v>1564</v>
      </c>
      <c r="B1879">
        <v>1.5</v>
      </c>
      <c r="C1879">
        <v>0.75</v>
      </c>
      <c r="D1879">
        <v>96</v>
      </c>
      <c r="E1879">
        <v>108</v>
      </c>
      <c r="F1879">
        <v>0.1</v>
      </c>
    </row>
    <row r="1880" spans="1:6">
      <c r="A1880" s="94" t="s">
        <v>4113</v>
      </c>
      <c r="B1880" s="94">
        <v>2.25</v>
      </c>
      <c r="C1880" s="94">
        <v>1.875</v>
      </c>
      <c r="D1880" s="94">
        <v>96</v>
      </c>
      <c r="E1880">
        <v>405</v>
      </c>
      <c r="F1880" s="94">
        <v>0.30000000000000004</v>
      </c>
    </row>
    <row r="1881" spans="1:6">
      <c r="A1881" t="s">
        <v>4611</v>
      </c>
      <c r="B1881">
        <v>1.5</v>
      </c>
      <c r="C1881">
        <v>0.75</v>
      </c>
      <c r="D1881">
        <v>96</v>
      </c>
      <c r="E1881">
        <v>108</v>
      </c>
      <c r="F1881">
        <v>0.1</v>
      </c>
    </row>
    <row r="1882" spans="1:6">
      <c r="A1882" t="s">
        <v>195</v>
      </c>
      <c r="B1882">
        <v>21</v>
      </c>
      <c r="C1882">
        <v>25</v>
      </c>
      <c r="D1882">
        <v>30.5</v>
      </c>
      <c r="E1882">
        <v>16012.5</v>
      </c>
      <c r="F1882">
        <v>9.2999999999999989</v>
      </c>
    </row>
    <row r="1883" spans="1:6">
      <c r="A1883" t="s">
        <v>3524</v>
      </c>
      <c r="B1883">
        <v>21</v>
      </c>
      <c r="C1883">
        <v>25</v>
      </c>
      <c r="D1883">
        <v>30.5</v>
      </c>
      <c r="E1883">
        <v>16012.5</v>
      </c>
      <c r="F1883">
        <v>9.2999999999999989</v>
      </c>
    </row>
    <row r="1884" spans="1:6">
      <c r="A1884" t="s">
        <v>197</v>
      </c>
      <c r="B1884">
        <v>24</v>
      </c>
      <c r="C1884">
        <v>25</v>
      </c>
      <c r="D1884">
        <v>30.5</v>
      </c>
      <c r="E1884">
        <v>18300</v>
      </c>
      <c r="F1884">
        <v>10.6</v>
      </c>
    </row>
    <row r="1885" spans="1:6">
      <c r="A1885" t="s">
        <v>3525</v>
      </c>
      <c r="B1885">
        <v>24</v>
      </c>
      <c r="C1885">
        <v>25</v>
      </c>
      <c r="D1885">
        <v>30.5</v>
      </c>
      <c r="E1885">
        <v>18300</v>
      </c>
      <c r="F1885">
        <v>10.6</v>
      </c>
    </row>
    <row r="1886" spans="1:6">
      <c r="A1886" t="s">
        <v>4024</v>
      </c>
      <c r="B1886">
        <v>72</v>
      </c>
      <c r="C1886">
        <v>1.75</v>
      </c>
      <c r="D1886">
        <v>17</v>
      </c>
      <c r="E1886">
        <v>2142</v>
      </c>
      <c r="F1886">
        <v>1.3</v>
      </c>
    </row>
    <row r="1887" spans="1:6">
      <c r="A1887" t="s">
        <v>4025</v>
      </c>
      <c r="B1887">
        <v>116.5</v>
      </c>
      <c r="C1887">
        <v>1.75</v>
      </c>
      <c r="D1887">
        <v>20.5</v>
      </c>
      <c r="E1887">
        <v>4179.4375</v>
      </c>
      <c r="F1887">
        <v>2.5</v>
      </c>
    </row>
    <row r="1888" spans="1:6">
      <c r="A1888" t="s">
        <v>541</v>
      </c>
      <c r="B1888">
        <v>21</v>
      </c>
      <c r="C1888">
        <v>0.75</v>
      </c>
      <c r="D1888">
        <v>5</v>
      </c>
      <c r="E1888">
        <v>78.75</v>
      </c>
      <c r="F1888">
        <v>0.1</v>
      </c>
    </row>
    <row r="1889" spans="1:6">
      <c r="A1889" t="s">
        <v>1029</v>
      </c>
      <c r="B1889">
        <v>27</v>
      </c>
      <c r="C1889">
        <v>0.75</v>
      </c>
      <c r="D1889">
        <v>5</v>
      </c>
      <c r="E1889">
        <v>101.25</v>
      </c>
      <c r="F1889">
        <v>0.1</v>
      </c>
    </row>
    <row r="1890" spans="1:6">
      <c r="A1890" t="s">
        <v>542</v>
      </c>
      <c r="B1890">
        <v>33</v>
      </c>
      <c r="C1890">
        <v>0.75</v>
      </c>
      <c r="D1890">
        <v>5</v>
      </c>
      <c r="E1890">
        <v>123.75</v>
      </c>
      <c r="F1890">
        <v>0.1</v>
      </c>
    </row>
    <row r="1891" spans="1:6">
      <c r="A1891" t="s">
        <v>543</v>
      </c>
      <c r="B1891">
        <v>39</v>
      </c>
      <c r="C1891">
        <v>0.75</v>
      </c>
      <c r="D1891">
        <v>5</v>
      </c>
      <c r="E1891">
        <v>146.25</v>
      </c>
      <c r="F1891">
        <v>0.1</v>
      </c>
    </row>
    <row r="1892" spans="1:6">
      <c r="A1892" t="s">
        <v>544</v>
      </c>
      <c r="B1892">
        <v>45</v>
      </c>
      <c r="C1892">
        <v>0.75</v>
      </c>
      <c r="D1892">
        <v>5</v>
      </c>
      <c r="E1892">
        <v>168.75</v>
      </c>
      <c r="F1892">
        <v>0.1</v>
      </c>
    </row>
    <row r="1893" spans="1:6">
      <c r="A1893" t="s">
        <v>545</v>
      </c>
      <c r="B1893">
        <v>51</v>
      </c>
      <c r="C1893">
        <v>0.75</v>
      </c>
      <c r="D1893">
        <v>5</v>
      </c>
      <c r="E1893">
        <v>191.25</v>
      </c>
      <c r="F1893">
        <v>0.2</v>
      </c>
    </row>
    <row r="1894" spans="1:6">
      <c r="A1894" t="s">
        <v>546</v>
      </c>
      <c r="B1894">
        <v>63</v>
      </c>
      <c r="C1894">
        <v>0.75</v>
      </c>
      <c r="D1894">
        <v>5</v>
      </c>
      <c r="E1894">
        <v>236.25</v>
      </c>
      <c r="F1894">
        <v>0.2</v>
      </c>
    </row>
    <row r="1895" spans="1:6">
      <c r="A1895" t="s">
        <v>547</v>
      </c>
      <c r="B1895">
        <v>75</v>
      </c>
      <c r="C1895">
        <v>0.75</v>
      </c>
      <c r="D1895">
        <v>5</v>
      </c>
      <c r="E1895">
        <v>281.25</v>
      </c>
      <c r="F1895">
        <v>0.2</v>
      </c>
    </row>
    <row r="1896" spans="1:6">
      <c r="A1896" t="s">
        <v>4026</v>
      </c>
      <c r="B1896">
        <v>26</v>
      </c>
      <c r="C1896">
        <v>0.75</v>
      </c>
      <c r="D1896">
        <v>5</v>
      </c>
      <c r="E1896">
        <v>97.5</v>
      </c>
      <c r="F1896">
        <v>0.1</v>
      </c>
    </row>
    <row r="1897" spans="1:6">
      <c r="A1897" t="s">
        <v>4027</v>
      </c>
      <c r="B1897">
        <v>38</v>
      </c>
      <c r="C1897">
        <v>0.75</v>
      </c>
      <c r="D1897">
        <v>5</v>
      </c>
      <c r="E1897">
        <v>142.5</v>
      </c>
      <c r="F1897">
        <v>0.1</v>
      </c>
    </row>
    <row r="1898" spans="1:6">
      <c r="A1898" t="s">
        <v>2436</v>
      </c>
      <c r="B1898">
        <v>12</v>
      </c>
      <c r="C1898" s="155">
        <v>22</v>
      </c>
      <c r="D1898">
        <v>30.5</v>
      </c>
      <c r="E1898">
        <v>8052</v>
      </c>
      <c r="F1898" s="94">
        <v>4.6999999999999993</v>
      </c>
    </row>
    <row r="1899" spans="1:6">
      <c r="A1899" t="s">
        <v>3526</v>
      </c>
      <c r="B1899">
        <v>12</v>
      </c>
      <c r="C1899" s="155">
        <v>22</v>
      </c>
      <c r="D1899">
        <v>30.5</v>
      </c>
      <c r="E1899">
        <v>8052</v>
      </c>
      <c r="F1899" s="94">
        <v>4.6999999999999993</v>
      </c>
    </row>
    <row r="1900" spans="1:6">
      <c r="A1900" t="s">
        <v>2438</v>
      </c>
      <c r="B1900">
        <v>15</v>
      </c>
      <c r="C1900" s="155">
        <v>22</v>
      </c>
      <c r="D1900">
        <v>30.5</v>
      </c>
      <c r="E1900">
        <v>10065</v>
      </c>
      <c r="F1900" s="94">
        <v>5.8999999999999995</v>
      </c>
    </row>
    <row r="1901" spans="1:6">
      <c r="A1901" t="s">
        <v>3527</v>
      </c>
      <c r="B1901">
        <v>15</v>
      </c>
      <c r="C1901" s="155">
        <v>22</v>
      </c>
      <c r="D1901">
        <v>30.5</v>
      </c>
      <c r="E1901">
        <v>10065</v>
      </c>
      <c r="F1901" s="94">
        <v>5.8999999999999995</v>
      </c>
    </row>
    <row r="1902" spans="1:6">
      <c r="A1902" t="s">
        <v>2785</v>
      </c>
      <c r="B1902">
        <v>15</v>
      </c>
      <c r="C1902" s="155">
        <v>22</v>
      </c>
      <c r="D1902">
        <v>30.5</v>
      </c>
      <c r="E1902">
        <v>10065</v>
      </c>
      <c r="F1902" s="94">
        <v>5.8999999999999995</v>
      </c>
    </row>
    <row r="1903" spans="1:6">
      <c r="A1903" t="s">
        <v>2440</v>
      </c>
      <c r="B1903">
        <v>18</v>
      </c>
      <c r="C1903" s="155">
        <v>22</v>
      </c>
      <c r="D1903">
        <v>30.5</v>
      </c>
      <c r="E1903">
        <v>12078</v>
      </c>
      <c r="F1903" s="94">
        <v>7</v>
      </c>
    </row>
    <row r="1904" spans="1:6">
      <c r="A1904" t="s">
        <v>3528</v>
      </c>
      <c r="B1904">
        <v>18</v>
      </c>
      <c r="C1904" s="155">
        <v>22</v>
      </c>
      <c r="D1904">
        <v>30.5</v>
      </c>
      <c r="E1904">
        <v>12078</v>
      </c>
      <c r="F1904" s="94">
        <v>7</v>
      </c>
    </row>
    <row r="1905" spans="1:6">
      <c r="A1905" t="s">
        <v>2787</v>
      </c>
      <c r="B1905">
        <v>18</v>
      </c>
      <c r="C1905" s="155">
        <v>22</v>
      </c>
      <c r="D1905">
        <v>30.5</v>
      </c>
      <c r="E1905">
        <v>12078</v>
      </c>
      <c r="F1905" s="94">
        <v>7</v>
      </c>
    </row>
    <row r="1906" spans="1:6">
      <c r="A1906" t="s">
        <v>2783</v>
      </c>
      <c r="B1906">
        <v>18</v>
      </c>
      <c r="C1906" s="155">
        <v>22</v>
      </c>
      <c r="D1906">
        <v>30.5</v>
      </c>
      <c r="E1906">
        <v>12078</v>
      </c>
      <c r="F1906" s="94">
        <v>7</v>
      </c>
    </row>
    <row r="1907" spans="1:6">
      <c r="A1907" t="s">
        <v>2507</v>
      </c>
      <c r="B1907">
        <v>12</v>
      </c>
      <c r="C1907" s="155">
        <v>22</v>
      </c>
      <c r="D1907">
        <v>30.5</v>
      </c>
      <c r="E1907">
        <v>8052</v>
      </c>
      <c r="F1907" s="94">
        <v>4.6999999999999993</v>
      </c>
    </row>
    <row r="1908" spans="1:6">
      <c r="A1908" t="s">
        <v>3529</v>
      </c>
      <c r="B1908">
        <v>12</v>
      </c>
      <c r="C1908" s="155">
        <v>22</v>
      </c>
      <c r="D1908">
        <v>30.5</v>
      </c>
      <c r="E1908">
        <v>8052</v>
      </c>
      <c r="F1908" s="94">
        <v>4.6999999999999993</v>
      </c>
    </row>
    <row r="1909" spans="1:6">
      <c r="A1909" t="s">
        <v>2509</v>
      </c>
      <c r="B1909">
        <v>15</v>
      </c>
      <c r="C1909" s="155">
        <v>22</v>
      </c>
      <c r="D1909">
        <v>30.5</v>
      </c>
      <c r="E1909">
        <v>10065</v>
      </c>
      <c r="F1909" s="94">
        <v>5.8999999999999995</v>
      </c>
    </row>
    <row r="1910" spans="1:6">
      <c r="A1910" t="s">
        <v>3530</v>
      </c>
      <c r="B1910">
        <v>15</v>
      </c>
      <c r="C1910" s="155">
        <v>22</v>
      </c>
      <c r="D1910">
        <v>30.5</v>
      </c>
      <c r="E1910">
        <v>10065</v>
      </c>
      <c r="F1910" s="94">
        <v>5.8999999999999995</v>
      </c>
    </row>
    <row r="1911" spans="1:6">
      <c r="A1911" t="s">
        <v>2511</v>
      </c>
      <c r="B1911">
        <v>18</v>
      </c>
      <c r="C1911" s="155">
        <v>22</v>
      </c>
      <c r="D1911">
        <v>30.5</v>
      </c>
      <c r="E1911">
        <v>12078</v>
      </c>
      <c r="F1911" s="94">
        <v>7</v>
      </c>
    </row>
    <row r="1912" spans="1:6">
      <c r="A1912" t="s">
        <v>3531</v>
      </c>
      <c r="B1912">
        <v>18</v>
      </c>
      <c r="C1912" s="155">
        <v>22</v>
      </c>
      <c r="D1912">
        <v>30.5</v>
      </c>
      <c r="E1912">
        <v>12078</v>
      </c>
      <c r="F1912" s="94">
        <v>7</v>
      </c>
    </row>
    <row r="1913" spans="1:6">
      <c r="A1913" t="s">
        <v>2513</v>
      </c>
      <c r="B1913">
        <v>21</v>
      </c>
      <c r="C1913" s="155">
        <v>22</v>
      </c>
      <c r="D1913">
        <v>30.5</v>
      </c>
      <c r="E1913">
        <v>14091</v>
      </c>
      <c r="F1913" s="94">
        <v>8.1999999999999993</v>
      </c>
    </row>
    <row r="1914" spans="1:6">
      <c r="A1914" t="s">
        <v>3532</v>
      </c>
      <c r="B1914">
        <v>21</v>
      </c>
      <c r="C1914" s="155">
        <v>22</v>
      </c>
      <c r="D1914">
        <v>30.5</v>
      </c>
      <c r="E1914">
        <v>14091</v>
      </c>
      <c r="F1914" s="94">
        <v>8.1999999999999993</v>
      </c>
    </row>
    <row r="1915" spans="1:6">
      <c r="A1915" t="s">
        <v>2527</v>
      </c>
      <c r="B1915">
        <v>24</v>
      </c>
      <c r="C1915" s="155">
        <v>22</v>
      </c>
      <c r="D1915">
        <v>30.5</v>
      </c>
      <c r="E1915">
        <v>16104</v>
      </c>
      <c r="F1915" s="94">
        <v>9.4</v>
      </c>
    </row>
    <row r="1916" spans="1:6">
      <c r="A1916" t="s">
        <v>2515</v>
      </c>
      <c r="B1916">
        <v>24</v>
      </c>
      <c r="C1916" s="155">
        <v>22</v>
      </c>
      <c r="D1916">
        <v>30.5</v>
      </c>
      <c r="E1916">
        <v>16104</v>
      </c>
      <c r="F1916" s="94">
        <v>9.4</v>
      </c>
    </row>
    <row r="1917" spans="1:6">
      <c r="A1917" t="s">
        <v>3533</v>
      </c>
      <c r="B1917">
        <v>24</v>
      </c>
      <c r="C1917" s="155">
        <v>22</v>
      </c>
      <c r="D1917">
        <v>30.5</v>
      </c>
      <c r="E1917">
        <v>16104</v>
      </c>
      <c r="F1917" s="94">
        <v>9.4</v>
      </c>
    </row>
    <row r="1918" spans="1:6">
      <c r="A1918" t="s">
        <v>2529</v>
      </c>
      <c r="B1918">
        <v>27</v>
      </c>
      <c r="C1918" s="155">
        <v>22</v>
      </c>
      <c r="D1918">
        <v>30.5</v>
      </c>
      <c r="E1918">
        <v>18117</v>
      </c>
      <c r="F1918" s="94">
        <v>10.5</v>
      </c>
    </row>
    <row r="1919" spans="1:6">
      <c r="A1919" t="s">
        <v>2531</v>
      </c>
      <c r="B1919">
        <v>30</v>
      </c>
      <c r="C1919" s="155">
        <v>22</v>
      </c>
      <c r="D1919">
        <v>30.5</v>
      </c>
      <c r="E1919">
        <v>20130</v>
      </c>
      <c r="F1919" s="94">
        <v>11.7</v>
      </c>
    </row>
    <row r="1920" spans="1:6">
      <c r="A1920" t="s">
        <v>2533</v>
      </c>
      <c r="B1920">
        <v>33</v>
      </c>
      <c r="C1920" s="155">
        <v>22</v>
      </c>
      <c r="D1920">
        <v>30.5</v>
      </c>
      <c r="E1920">
        <v>22143</v>
      </c>
      <c r="F1920" s="94">
        <v>12.9</v>
      </c>
    </row>
    <row r="1921" spans="1:6">
      <c r="A1921" t="s">
        <v>2535</v>
      </c>
      <c r="B1921">
        <v>36</v>
      </c>
      <c r="C1921" s="155">
        <v>22</v>
      </c>
      <c r="D1921">
        <v>30.5</v>
      </c>
      <c r="E1921">
        <v>24156</v>
      </c>
      <c r="F1921" s="94">
        <v>14</v>
      </c>
    </row>
    <row r="1922" spans="1:6">
      <c r="A1922" t="s">
        <v>2537</v>
      </c>
      <c r="B1922">
        <v>39</v>
      </c>
      <c r="C1922" s="155">
        <v>22</v>
      </c>
      <c r="D1922">
        <v>30.5</v>
      </c>
      <c r="E1922">
        <v>26169</v>
      </c>
      <c r="F1922" s="94">
        <v>15.2</v>
      </c>
    </row>
    <row r="1923" spans="1:6">
      <c r="A1923" t="s">
        <v>2442</v>
      </c>
      <c r="B1923">
        <v>21</v>
      </c>
      <c r="C1923" s="155">
        <v>22</v>
      </c>
      <c r="D1923">
        <v>30.5</v>
      </c>
      <c r="E1923">
        <v>14091</v>
      </c>
      <c r="F1923" s="94">
        <v>8.1999999999999993</v>
      </c>
    </row>
    <row r="1924" spans="1:6">
      <c r="A1924" t="s">
        <v>3534</v>
      </c>
      <c r="B1924">
        <v>21</v>
      </c>
      <c r="C1924" s="155">
        <v>22</v>
      </c>
      <c r="D1924">
        <v>30.5</v>
      </c>
      <c r="E1924">
        <v>14091</v>
      </c>
      <c r="F1924" s="94">
        <v>8.1999999999999993</v>
      </c>
    </row>
    <row r="1925" spans="1:6">
      <c r="A1925" t="s">
        <v>2456</v>
      </c>
      <c r="B1925">
        <v>24</v>
      </c>
      <c r="C1925" s="155">
        <v>22</v>
      </c>
      <c r="D1925">
        <v>30.5</v>
      </c>
      <c r="E1925">
        <v>16104</v>
      </c>
      <c r="F1925" s="94">
        <v>9.4</v>
      </c>
    </row>
    <row r="1926" spans="1:6">
      <c r="A1926" t="s">
        <v>2444</v>
      </c>
      <c r="B1926">
        <v>24</v>
      </c>
      <c r="C1926" s="155">
        <v>22</v>
      </c>
      <c r="D1926">
        <v>30.5</v>
      </c>
      <c r="E1926">
        <v>16104</v>
      </c>
      <c r="F1926" s="94">
        <v>9.4</v>
      </c>
    </row>
    <row r="1927" spans="1:6">
      <c r="A1927" t="s">
        <v>3535</v>
      </c>
      <c r="B1927">
        <v>24</v>
      </c>
      <c r="C1927" s="155">
        <v>22</v>
      </c>
      <c r="D1927">
        <v>30.5</v>
      </c>
      <c r="E1927">
        <v>16104</v>
      </c>
      <c r="F1927" s="94">
        <v>9.4</v>
      </c>
    </row>
    <row r="1928" spans="1:6">
      <c r="A1928" t="s">
        <v>2458</v>
      </c>
      <c r="B1928">
        <v>27</v>
      </c>
      <c r="C1928" s="155">
        <v>22</v>
      </c>
      <c r="D1928">
        <v>30.5</v>
      </c>
      <c r="E1928">
        <v>18117</v>
      </c>
      <c r="F1928" s="94">
        <v>10.5</v>
      </c>
    </row>
    <row r="1929" spans="1:6">
      <c r="A1929" t="s">
        <v>2546</v>
      </c>
      <c r="B1929">
        <v>42</v>
      </c>
      <c r="C1929" s="155">
        <v>22</v>
      </c>
      <c r="D1929">
        <v>30.5</v>
      </c>
      <c r="E1929">
        <v>28182</v>
      </c>
      <c r="F1929" s="94">
        <v>16.400000000000002</v>
      </c>
    </row>
    <row r="1930" spans="1:6">
      <c r="A1930" t="s">
        <v>2548</v>
      </c>
      <c r="B1930">
        <v>45</v>
      </c>
      <c r="C1930" s="155">
        <v>22</v>
      </c>
      <c r="D1930">
        <v>30.5</v>
      </c>
      <c r="E1930">
        <v>30195</v>
      </c>
      <c r="F1930" s="94">
        <v>17.5</v>
      </c>
    </row>
    <row r="1931" spans="1:6">
      <c r="A1931" t="s">
        <v>2550</v>
      </c>
      <c r="B1931">
        <v>48</v>
      </c>
      <c r="C1931" s="155">
        <v>22</v>
      </c>
      <c r="D1931">
        <v>30.5</v>
      </c>
      <c r="E1931">
        <v>32208</v>
      </c>
      <c r="F1931" s="94">
        <v>18.700000000000003</v>
      </c>
    </row>
    <row r="1932" spans="1:6">
      <c r="A1932" t="s">
        <v>2558</v>
      </c>
      <c r="B1932">
        <v>48</v>
      </c>
      <c r="C1932" s="155">
        <v>22</v>
      </c>
      <c r="D1932">
        <v>30.5</v>
      </c>
      <c r="E1932">
        <v>32208</v>
      </c>
      <c r="F1932" s="94">
        <v>18.700000000000003</v>
      </c>
    </row>
    <row r="1933" spans="1:6">
      <c r="A1933" t="s">
        <v>2559</v>
      </c>
      <c r="B1933">
        <v>54</v>
      </c>
      <c r="C1933" s="155">
        <v>22</v>
      </c>
      <c r="D1933">
        <v>30.5</v>
      </c>
      <c r="E1933">
        <v>36234</v>
      </c>
      <c r="F1933" s="94">
        <v>21</v>
      </c>
    </row>
    <row r="1934" spans="1:6">
      <c r="A1934" t="s">
        <v>2560</v>
      </c>
      <c r="B1934">
        <v>60</v>
      </c>
      <c r="C1934" s="155">
        <v>22</v>
      </c>
      <c r="D1934">
        <v>30.5</v>
      </c>
      <c r="E1934">
        <v>40260</v>
      </c>
      <c r="F1934" s="94">
        <v>23.3</v>
      </c>
    </row>
    <row r="1935" spans="1:6">
      <c r="A1935" t="s">
        <v>2460</v>
      </c>
      <c r="B1935">
        <v>30</v>
      </c>
      <c r="C1935" s="155">
        <v>22</v>
      </c>
      <c r="D1935">
        <v>30.5</v>
      </c>
      <c r="E1935">
        <v>20130</v>
      </c>
      <c r="F1935" s="94">
        <v>11.7</v>
      </c>
    </row>
    <row r="1936" spans="1:6">
      <c r="A1936" t="s">
        <v>2462</v>
      </c>
      <c r="B1936">
        <v>33</v>
      </c>
      <c r="C1936" s="155">
        <v>22</v>
      </c>
      <c r="D1936">
        <v>30.5</v>
      </c>
      <c r="E1936">
        <v>22143</v>
      </c>
      <c r="F1936" s="94">
        <v>12.9</v>
      </c>
    </row>
    <row r="1937" spans="1:6">
      <c r="A1937" t="s">
        <v>2464</v>
      </c>
      <c r="B1937">
        <v>36</v>
      </c>
      <c r="C1937" s="155">
        <v>22</v>
      </c>
      <c r="D1937">
        <v>30.5</v>
      </c>
      <c r="E1937">
        <v>24156</v>
      </c>
      <c r="F1937" s="94">
        <v>14</v>
      </c>
    </row>
    <row r="1938" spans="1:6">
      <c r="A1938" t="s">
        <v>2466</v>
      </c>
      <c r="B1938">
        <v>39</v>
      </c>
      <c r="C1938" s="155">
        <v>22</v>
      </c>
      <c r="D1938">
        <v>30.5</v>
      </c>
      <c r="E1938">
        <v>26169</v>
      </c>
      <c r="F1938" s="94">
        <v>15.2</v>
      </c>
    </row>
    <row r="1939" spans="1:6">
      <c r="A1939" t="s">
        <v>2563</v>
      </c>
      <c r="B1939">
        <v>60</v>
      </c>
      <c r="C1939" s="155">
        <v>22</v>
      </c>
      <c r="D1939">
        <v>30.5</v>
      </c>
      <c r="E1939">
        <v>40260</v>
      </c>
      <c r="F1939" s="94">
        <v>23.3</v>
      </c>
    </row>
    <row r="1940" spans="1:6">
      <c r="A1940" t="s">
        <v>3536</v>
      </c>
      <c r="B1940">
        <v>60</v>
      </c>
      <c r="C1940" s="155">
        <v>22</v>
      </c>
      <c r="D1940">
        <v>30.5</v>
      </c>
      <c r="E1940">
        <v>40260</v>
      </c>
      <c r="F1940" s="94">
        <v>23.3</v>
      </c>
    </row>
    <row r="1941" spans="1:6">
      <c r="A1941" t="s">
        <v>2479</v>
      </c>
      <c r="B1941">
        <v>42</v>
      </c>
      <c r="C1941" s="155">
        <v>22</v>
      </c>
      <c r="D1941">
        <v>30.5</v>
      </c>
      <c r="E1941">
        <v>28182</v>
      </c>
      <c r="F1941" s="94">
        <v>16.400000000000002</v>
      </c>
    </row>
    <row r="1942" spans="1:6">
      <c r="A1942" t="s">
        <v>2481</v>
      </c>
      <c r="B1942">
        <v>45</v>
      </c>
      <c r="C1942" s="155">
        <v>22</v>
      </c>
      <c r="D1942">
        <v>30.5</v>
      </c>
      <c r="E1942">
        <v>30195</v>
      </c>
      <c r="F1942" s="94">
        <v>17.5</v>
      </c>
    </row>
    <row r="1943" spans="1:6">
      <c r="A1943" t="s">
        <v>2483</v>
      </c>
      <c r="B1943">
        <v>48</v>
      </c>
      <c r="C1943" s="155">
        <v>22</v>
      </c>
      <c r="D1943">
        <v>30.5</v>
      </c>
      <c r="E1943">
        <v>32208</v>
      </c>
      <c r="F1943" s="94">
        <v>18.700000000000003</v>
      </c>
    </row>
    <row r="1944" spans="1:6">
      <c r="A1944" t="s">
        <v>2491</v>
      </c>
      <c r="B1944">
        <v>48</v>
      </c>
      <c r="C1944" s="155">
        <v>22</v>
      </c>
      <c r="D1944">
        <v>30.5</v>
      </c>
      <c r="E1944">
        <v>32208</v>
      </c>
      <c r="F1944" s="94">
        <v>18.700000000000003</v>
      </c>
    </row>
    <row r="1945" spans="1:6">
      <c r="A1945" t="s">
        <v>2493</v>
      </c>
      <c r="B1945">
        <v>54</v>
      </c>
      <c r="C1945" s="155">
        <v>22</v>
      </c>
      <c r="D1945">
        <v>30.5</v>
      </c>
      <c r="E1945">
        <v>36234</v>
      </c>
      <c r="F1945" s="94">
        <v>21</v>
      </c>
    </row>
    <row r="1946" spans="1:6">
      <c r="A1946" t="s">
        <v>2495</v>
      </c>
      <c r="B1946">
        <v>60</v>
      </c>
      <c r="C1946" s="155">
        <v>22</v>
      </c>
      <c r="D1946">
        <v>30.5</v>
      </c>
      <c r="E1946">
        <v>40260</v>
      </c>
      <c r="F1946" s="94">
        <v>23.3</v>
      </c>
    </row>
    <row r="1947" spans="1:6">
      <c r="A1947" t="s">
        <v>2503</v>
      </c>
      <c r="B1947">
        <v>60</v>
      </c>
      <c r="C1947" s="155">
        <v>22</v>
      </c>
      <c r="D1947">
        <v>30.5</v>
      </c>
      <c r="E1947">
        <v>40260</v>
      </c>
      <c r="F1947" s="94">
        <v>23.3</v>
      </c>
    </row>
    <row r="1948" spans="1:6">
      <c r="A1948" t="s">
        <v>3537</v>
      </c>
      <c r="B1948">
        <v>60</v>
      </c>
      <c r="C1948" s="155">
        <v>22</v>
      </c>
      <c r="D1948">
        <v>30.5</v>
      </c>
      <c r="E1948">
        <v>40260</v>
      </c>
      <c r="F1948" s="94">
        <v>23.3</v>
      </c>
    </row>
    <row r="1949" spans="1:6">
      <c r="A1949" t="s">
        <v>1319</v>
      </c>
      <c r="B1949">
        <v>0</v>
      </c>
      <c r="C1949">
        <v>0</v>
      </c>
      <c r="D1949">
        <v>0</v>
      </c>
      <c r="E1949">
        <v>0</v>
      </c>
      <c r="F1949">
        <v>0</v>
      </c>
    </row>
    <row r="1950" spans="1:6">
      <c r="A1950" t="s">
        <v>1318</v>
      </c>
      <c r="B1950">
        <v>0</v>
      </c>
      <c r="C1950">
        <v>0</v>
      </c>
      <c r="D1950">
        <v>0</v>
      </c>
      <c r="E1950">
        <v>0</v>
      </c>
      <c r="F1950">
        <v>0</v>
      </c>
    </row>
    <row r="1951" spans="1:6">
      <c r="A1951" t="s">
        <v>2649</v>
      </c>
      <c r="B1951">
        <v>24</v>
      </c>
      <c r="C1951" s="155">
        <v>22</v>
      </c>
      <c r="D1951">
        <v>30.5</v>
      </c>
      <c r="E1951">
        <v>16104</v>
      </c>
      <c r="F1951" s="94">
        <v>9.4</v>
      </c>
    </row>
    <row r="1952" spans="1:6">
      <c r="A1952" t="s">
        <v>3538</v>
      </c>
      <c r="B1952">
        <v>24</v>
      </c>
      <c r="C1952" s="155">
        <v>22</v>
      </c>
      <c r="D1952">
        <v>30.5</v>
      </c>
      <c r="E1952">
        <v>16104</v>
      </c>
      <c r="F1952" s="94">
        <v>9.4</v>
      </c>
    </row>
    <row r="1953" spans="1:6">
      <c r="A1953" t="s">
        <v>2651</v>
      </c>
      <c r="B1953">
        <v>27</v>
      </c>
      <c r="C1953" s="155">
        <v>22</v>
      </c>
      <c r="D1953">
        <v>30.5</v>
      </c>
      <c r="E1953">
        <v>18117</v>
      </c>
      <c r="F1953" s="94">
        <v>10.5</v>
      </c>
    </row>
    <row r="1954" spans="1:6">
      <c r="A1954" t="s">
        <v>3539</v>
      </c>
      <c r="B1954">
        <v>27</v>
      </c>
      <c r="C1954" s="155">
        <v>22</v>
      </c>
      <c r="D1954">
        <v>30.5</v>
      </c>
      <c r="E1954">
        <v>18117</v>
      </c>
      <c r="F1954" s="94">
        <v>10.5</v>
      </c>
    </row>
    <row r="1955" spans="1:6">
      <c r="A1955" t="s">
        <v>2653</v>
      </c>
      <c r="B1955">
        <v>30</v>
      </c>
      <c r="C1955" s="155">
        <v>22</v>
      </c>
      <c r="D1955">
        <v>30.5</v>
      </c>
      <c r="E1955">
        <v>20130</v>
      </c>
      <c r="F1955" s="94">
        <v>11.7</v>
      </c>
    </row>
    <row r="1956" spans="1:6">
      <c r="A1956" t="s">
        <v>3540</v>
      </c>
      <c r="B1956">
        <v>30</v>
      </c>
      <c r="C1956" s="155">
        <v>22</v>
      </c>
      <c r="D1956">
        <v>30.5</v>
      </c>
      <c r="E1956">
        <v>20130</v>
      </c>
      <c r="F1956" s="94">
        <v>11.7</v>
      </c>
    </row>
    <row r="1957" spans="1:6">
      <c r="A1957" t="s">
        <v>2655</v>
      </c>
      <c r="B1957">
        <v>33</v>
      </c>
      <c r="C1957" s="155">
        <v>22</v>
      </c>
      <c r="D1957">
        <v>30.5</v>
      </c>
      <c r="E1957">
        <v>22143</v>
      </c>
      <c r="F1957" s="94">
        <v>12.9</v>
      </c>
    </row>
    <row r="1958" spans="1:6">
      <c r="A1958" t="s">
        <v>3541</v>
      </c>
      <c r="B1958">
        <v>33</v>
      </c>
      <c r="C1958" s="155">
        <v>22</v>
      </c>
      <c r="D1958">
        <v>30.5</v>
      </c>
      <c r="E1958">
        <v>22143</v>
      </c>
      <c r="F1958" s="94">
        <v>12.9</v>
      </c>
    </row>
    <row r="1959" spans="1:6">
      <c r="A1959" t="s">
        <v>2657</v>
      </c>
      <c r="B1959">
        <v>36</v>
      </c>
      <c r="C1959" s="155">
        <v>22</v>
      </c>
      <c r="D1959">
        <v>30.5</v>
      </c>
      <c r="E1959">
        <v>24156</v>
      </c>
      <c r="F1959" s="94">
        <v>14</v>
      </c>
    </row>
    <row r="1960" spans="1:6">
      <c r="A1960" t="s">
        <v>3542</v>
      </c>
      <c r="B1960">
        <v>36</v>
      </c>
      <c r="C1960" s="155">
        <v>22</v>
      </c>
      <c r="D1960">
        <v>30.5</v>
      </c>
      <c r="E1960">
        <v>24156</v>
      </c>
      <c r="F1960" s="94">
        <v>14</v>
      </c>
    </row>
    <row r="1961" spans="1:6">
      <c r="A1961" t="s">
        <v>2659</v>
      </c>
      <c r="B1961">
        <v>39</v>
      </c>
      <c r="C1961" s="155">
        <v>22</v>
      </c>
      <c r="D1961">
        <v>30.5</v>
      </c>
      <c r="E1961">
        <v>26169</v>
      </c>
      <c r="F1961" s="94">
        <v>15.2</v>
      </c>
    </row>
    <row r="1962" spans="1:6">
      <c r="A1962" t="s">
        <v>3543</v>
      </c>
      <c r="B1962">
        <v>39</v>
      </c>
      <c r="C1962" s="155">
        <v>22</v>
      </c>
      <c r="D1962">
        <v>30.5</v>
      </c>
      <c r="E1962">
        <v>26169</v>
      </c>
      <c r="F1962" s="94">
        <v>15.2</v>
      </c>
    </row>
    <row r="1963" spans="1:6">
      <c r="A1963" t="s">
        <v>2661</v>
      </c>
      <c r="B1963">
        <v>42</v>
      </c>
      <c r="C1963" s="155">
        <v>22</v>
      </c>
      <c r="D1963">
        <v>30.5</v>
      </c>
      <c r="E1963">
        <v>28182</v>
      </c>
      <c r="F1963" s="94">
        <v>16.400000000000002</v>
      </c>
    </row>
    <row r="1964" spans="1:6">
      <c r="A1964" t="s">
        <v>3544</v>
      </c>
      <c r="B1964">
        <v>42</v>
      </c>
      <c r="C1964" s="155">
        <v>22</v>
      </c>
      <c r="D1964">
        <v>30.5</v>
      </c>
      <c r="E1964">
        <v>28182</v>
      </c>
      <c r="F1964" s="94">
        <v>16.400000000000002</v>
      </c>
    </row>
    <row r="1965" spans="1:6">
      <c r="A1965" t="s">
        <v>2677</v>
      </c>
      <c r="B1965">
        <v>42</v>
      </c>
      <c r="C1965" s="155">
        <v>22</v>
      </c>
      <c r="D1965">
        <v>30.5</v>
      </c>
      <c r="E1965">
        <v>28182</v>
      </c>
      <c r="F1965" s="94">
        <v>16.400000000000002</v>
      </c>
    </row>
    <row r="1966" spans="1:6">
      <c r="A1966" t="s">
        <v>3545</v>
      </c>
      <c r="B1966">
        <v>42</v>
      </c>
      <c r="C1966" s="155">
        <v>22</v>
      </c>
      <c r="D1966">
        <v>30.5</v>
      </c>
      <c r="E1966">
        <v>28182</v>
      </c>
      <c r="F1966" s="94">
        <v>16.400000000000002</v>
      </c>
    </row>
    <row r="1967" spans="1:6">
      <c r="A1967" t="s">
        <v>2679</v>
      </c>
      <c r="B1967">
        <v>45</v>
      </c>
      <c r="C1967" s="155">
        <v>22</v>
      </c>
      <c r="D1967">
        <v>30.5</v>
      </c>
      <c r="E1967">
        <v>30195</v>
      </c>
      <c r="F1967" s="94">
        <v>17.5</v>
      </c>
    </row>
    <row r="1968" spans="1:6">
      <c r="A1968" t="s">
        <v>3546</v>
      </c>
      <c r="B1968">
        <v>45</v>
      </c>
      <c r="C1968" s="155">
        <v>22</v>
      </c>
      <c r="D1968">
        <v>30.5</v>
      </c>
      <c r="E1968">
        <v>30195</v>
      </c>
      <c r="F1968" s="94">
        <v>17.5</v>
      </c>
    </row>
    <row r="1969" spans="1:6">
      <c r="A1969" t="s">
        <v>2681</v>
      </c>
      <c r="B1969">
        <v>48</v>
      </c>
      <c r="C1969" s="155">
        <v>22</v>
      </c>
      <c r="D1969">
        <v>30.5</v>
      </c>
      <c r="E1969">
        <v>32208</v>
      </c>
      <c r="F1969" s="94">
        <v>18.700000000000003</v>
      </c>
    </row>
    <row r="1970" spans="1:6">
      <c r="A1970" t="s">
        <v>3547</v>
      </c>
      <c r="B1970">
        <v>48</v>
      </c>
      <c r="C1970" s="155">
        <v>22</v>
      </c>
      <c r="D1970">
        <v>30.5</v>
      </c>
      <c r="E1970">
        <v>32208</v>
      </c>
      <c r="F1970" s="94">
        <v>18.700000000000003</v>
      </c>
    </row>
    <row r="1971" spans="1:6">
      <c r="A1971" t="s">
        <v>2683</v>
      </c>
      <c r="B1971">
        <v>51</v>
      </c>
      <c r="C1971" s="155">
        <v>22</v>
      </c>
      <c r="D1971">
        <v>30.5</v>
      </c>
      <c r="E1971">
        <v>34221</v>
      </c>
      <c r="F1971" s="94">
        <v>19.900000000000002</v>
      </c>
    </row>
    <row r="1972" spans="1:6">
      <c r="A1972" t="s">
        <v>3548</v>
      </c>
      <c r="B1972">
        <v>51</v>
      </c>
      <c r="C1972" s="155">
        <v>22</v>
      </c>
      <c r="D1972">
        <v>30.5</v>
      </c>
      <c r="E1972">
        <v>34221</v>
      </c>
      <c r="F1972" s="94">
        <v>19.900000000000002</v>
      </c>
    </row>
    <row r="1973" spans="1:6">
      <c r="A1973" t="s">
        <v>2685</v>
      </c>
      <c r="B1973">
        <v>54</v>
      </c>
      <c r="C1973" s="155">
        <v>22</v>
      </c>
      <c r="D1973">
        <v>30.5</v>
      </c>
      <c r="E1973">
        <v>36234</v>
      </c>
      <c r="F1973" s="94">
        <v>21</v>
      </c>
    </row>
    <row r="1974" spans="1:6">
      <c r="A1974" t="s">
        <v>3549</v>
      </c>
      <c r="B1974">
        <v>54</v>
      </c>
      <c r="C1974" s="155">
        <v>22</v>
      </c>
      <c r="D1974">
        <v>30.5</v>
      </c>
      <c r="E1974">
        <v>36234</v>
      </c>
      <c r="F1974" s="94">
        <v>21</v>
      </c>
    </row>
    <row r="1975" spans="1:6">
      <c r="A1975" t="s">
        <v>2697</v>
      </c>
      <c r="B1975">
        <v>33</v>
      </c>
      <c r="C1975" s="155">
        <v>22</v>
      </c>
      <c r="D1975">
        <v>30.5</v>
      </c>
      <c r="E1975">
        <v>22143</v>
      </c>
      <c r="F1975" s="94">
        <v>12.9</v>
      </c>
    </row>
    <row r="1976" spans="1:6">
      <c r="A1976" t="s">
        <v>2699</v>
      </c>
      <c r="B1976">
        <v>36</v>
      </c>
      <c r="C1976" s="155">
        <v>22</v>
      </c>
      <c r="D1976">
        <v>30.5</v>
      </c>
      <c r="E1976">
        <v>24156</v>
      </c>
      <c r="F1976" s="94">
        <v>14</v>
      </c>
    </row>
    <row r="1977" spans="1:6">
      <c r="A1977" t="s">
        <v>2701</v>
      </c>
      <c r="B1977">
        <v>39</v>
      </c>
      <c r="C1977" s="155">
        <v>22</v>
      </c>
      <c r="D1977">
        <v>30.5</v>
      </c>
      <c r="E1977">
        <v>26169</v>
      </c>
      <c r="F1977" s="94">
        <v>15.2</v>
      </c>
    </row>
    <row r="1978" spans="1:6">
      <c r="A1978" t="s">
        <v>2703</v>
      </c>
      <c r="B1978">
        <v>42</v>
      </c>
      <c r="C1978" s="155">
        <v>22</v>
      </c>
      <c r="D1978">
        <v>30.5</v>
      </c>
      <c r="E1978">
        <v>28182</v>
      </c>
      <c r="F1978" s="94">
        <v>16.400000000000002</v>
      </c>
    </row>
    <row r="1979" spans="1:6">
      <c r="A1979" t="s">
        <v>2705</v>
      </c>
      <c r="B1979">
        <v>45</v>
      </c>
      <c r="C1979" s="155">
        <v>22</v>
      </c>
      <c r="D1979">
        <v>30.5</v>
      </c>
      <c r="E1979">
        <v>30195</v>
      </c>
      <c r="F1979" s="94">
        <v>17.5</v>
      </c>
    </row>
    <row r="1980" spans="1:6">
      <c r="A1980" t="s">
        <v>2707</v>
      </c>
      <c r="B1980">
        <v>48</v>
      </c>
      <c r="C1980" s="155">
        <v>22</v>
      </c>
      <c r="D1980">
        <v>30.5</v>
      </c>
      <c r="E1980">
        <v>32208</v>
      </c>
      <c r="F1980" s="94">
        <v>18.700000000000003</v>
      </c>
    </row>
    <row r="1981" spans="1:6">
      <c r="A1981" t="s">
        <v>2709</v>
      </c>
      <c r="B1981">
        <v>48</v>
      </c>
      <c r="C1981" s="155">
        <v>22</v>
      </c>
      <c r="D1981">
        <v>30.5</v>
      </c>
      <c r="E1981">
        <v>32208</v>
      </c>
      <c r="F1981" s="94">
        <v>18.700000000000003</v>
      </c>
    </row>
    <row r="1982" spans="1:6">
      <c r="A1982" t="s">
        <v>2725</v>
      </c>
      <c r="B1982">
        <v>57</v>
      </c>
      <c r="C1982" s="155">
        <v>22</v>
      </c>
      <c r="D1982">
        <v>30.5</v>
      </c>
      <c r="E1982">
        <v>38247</v>
      </c>
      <c r="F1982" s="94">
        <v>22.200000000000003</v>
      </c>
    </row>
    <row r="1983" spans="1:6">
      <c r="A1983" t="s">
        <v>2727</v>
      </c>
      <c r="B1983">
        <v>60</v>
      </c>
      <c r="C1983" s="155">
        <v>22</v>
      </c>
      <c r="D1983">
        <v>30.5</v>
      </c>
      <c r="E1983">
        <v>40260</v>
      </c>
      <c r="F1983" s="94">
        <v>23.3</v>
      </c>
    </row>
    <row r="1984" spans="1:6">
      <c r="A1984" t="s">
        <v>2733</v>
      </c>
      <c r="B1984">
        <v>42</v>
      </c>
      <c r="C1984" s="155">
        <v>22</v>
      </c>
      <c r="D1984">
        <v>30.5</v>
      </c>
      <c r="E1984">
        <v>28182</v>
      </c>
      <c r="F1984" s="94">
        <v>16.400000000000002</v>
      </c>
    </row>
    <row r="1985" spans="1:6">
      <c r="A1985" t="s">
        <v>3550</v>
      </c>
      <c r="B1985">
        <v>42</v>
      </c>
      <c r="C1985" s="155">
        <v>22</v>
      </c>
      <c r="D1985">
        <v>30.5</v>
      </c>
      <c r="E1985">
        <v>28182</v>
      </c>
      <c r="F1985" s="94">
        <v>16.400000000000002</v>
      </c>
    </row>
    <row r="1986" spans="1:6">
      <c r="A1986" t="s">
        <v>2735</v>
      </c>
      <c r="B1986">
        <v>45</v>
      </c>
      <c r="C1986" s="155">
        <v>22</v>
      </c>
      <c r="D1986">
        <v>30.5</v>
      </c>
      <c r="E1986">
        <v>30195</v>
      </c>
      <c r="F1986" s="94">
        <v>17.5</v>
      </c>
    </row>
    <row r="1987" spans="1:6">
      <c r="A1987" t="s">
        <v>3551</v>
      </c>
      <c r="B1987">
        <v>45</v>
      </c>
      <c r="C1987" s="155">
        <v>22</v>
      </c>
      <c r="D1987">
        <v>30.5</v>
      </c>
      <c r="E1987">
        <v>30195</v>
      </c>
      <c r="F1987" s="94">
        <v>17.5</v>
      </c>
    </row>
    <row r="1988" spans="1:6">
      <c r="A1988" t="s">
        <v>2736</v>
      </c>
      <c r="B1988">
        <v>48</v>
      </c>
      <c r="C1988" s="155">
        <v>22</v>
      </c>
      <c r="D1988">
        <v>30.5</v>
      </c>
      <c r="E1988">
        <v>32208</v>
      </c>
      <c r="F1988" s="94">
        <v>18.700000000000003</v>
      </c>
    </row>
    <row r="1989" spans="1:6">
      <c r="A1989" t="s">
        <v>2738</v>
      </c>
      <c r="B1989">
        <v>51</v>
      </c>
      <c r="C1989" s="155">
        <v>22</v>
      </c>
      <c r="D1989">
        <v>30.5</v>
      </c>
      <c r="E1989">
        <v>34221</v>
      </c>
      <c r="F1989" s="94">
        <v>19.900000000000002</v>
      </c>
    </row>
    <row r="1990" spans="1:6">
      <c r="A1990" t="s">
        <v>2740</v>
      </c>
      <c r="B1990">
        <v>54</v>
      </c>
      <c r="C1990" s="155">
        <v>22</v>
      </c>
      <c r="D1990">
        <v>30.5</v>
      </c>
      <c r="E1990">
        <v>36234</v>
      </c>
      <c r="F1990" s="94">
        <v>21</v>
      </c>
    </row>
    <row r="1991" spans="1:6">
      <c r="A1991" t="s">
        <v>2742</v>
      </c>
      <c r="B1991">
        <v>57</v>
      </c>
      <c r="C1991" s="155">
        <v>22</v>
      </c>
      <c r="D1991">
        <v>30.5</v>
      </c>
      <c r="E1991">
        <v>38247</v>
      </c>
      <c r="F1991" s="94">
        <v>22.200000000000003</v>
      </c>
    </row>
    <row r="1992" spans="1:6">
      <c r="A1992" t="s">
        <v>2744</v>
      </c>
      <c r="B1992">
        <v>60</v>
      </c>
      <c r="C1992" s="155">
        <v>22</v>
      </c>
      <c r="D1992">
        <v>30.5</v>
      </c>
      <c r="E1992">
        <v>40260</v>
      </c>
      <c r="F1992" s="94">
        <v>23.3</v>
      </c>
    </row>
    <row r="1993" spans="1:6">
      <c r="A1993" t="s">
        <v>2759</v>
      </c>
      <c r="B1993">
        <v>51</v>
      </c>
      <c r="C1993" s="155">
        <v>22</v>
      </c>
      <c r="D1993">
        <v>30.5</v>
      </c>
      <c r="E1993">
        <v>34221</v>
      </c>
      <c r="F1993" s="94">
        <v>19.900000000000002</v>
      </c>
    </row>
    <row r="1994" spans="1:6">
      <c r="A1994" t="s">
        <v>2761</v>
      </c>
      <c r="B1994">
        <v>54</v>
      </c>
      <c r="C1994" s="155">
        <v>22</v>
      </c>
      <c r="D1994">
        <v>30.5</v>
      </c>
      <c r="E1994">
        <v>36234</v>
      </c>
      <c r="F1994" s="94">
        <v>21</v>
      </c>
    </row>
    <row r="1995" spans="1:6">
      <c r="A1995" t="s">
        <v>2763</v>
      </c>
      <c r="B1995">
        <v>57</v>
      </c>
      <c r="C1995" s="155">
        <v>22</v>
      </c>
      <c r="D1995">
        <v>30.5</v>
      </c>
      <c r="E1995">
        <v>38247</v>
      </c>
      <c r="F1995" s="94">
        <v>22.200000000000003</v>
      </c>
    </row>
    <row r="1996" spans="1:6">
      <c r="A1996" t="s">
        <v>2765</v>
      </c>
      <c r="B1996">
        <v>60</v>
      </c>
      <c r="C1996" s="155">
        <v>22</v>
      </c>
      <c r="D1996">
        <v>30.5</v>
      </c>
      <c r="E1996">
        <v>40260</v>
      </c>
      <c r="F1996" s="94">
        <v>23.3</v>
      </c>
    </row>
    <row r="1997" spans="1:6">
      <c r="A1997" t="s">
        <v>4576</v>
      </c>
      <c r="B1997" s="155">
        <v>48</v>
      </c>
      <c r="C1997" s="155">
        <v>48</v>
      </c>
      <c r="D1997" s="155">
        <v>60</v>
      </c>
      <c r="E1997">
        <v>138240</v>
      </c>
      <c r="F1997" s="94">
        <v>80</v>
      </c>
    </row>
    <row r="1998" spans="1:6">
      <c r="A1998" t="s">
        <v>4577</v>
      </c>
      <c r="B1998" s="155">
        <v>48</v>
      </c>
      <c r="C1998" s="155">
        <v>48</v>
      </c>
      <c r="D1998" s="155">
        <v>60</v>
      </c>
      <c r="E1998">
        <v>138240</v>
      </c>
      <c r="F1998" s="94">
        <v>80</v>
      </c>
    </row>
    <row r="1999" spans="1:6">
      <c r="A1999" t="s">
        <v>4578</v>
      </c>
      <c r="B1999" s="155">
        <v>48</v>
      </c>
      <c r="C1999" s="155">
        <v>48</v>
      </c>
      <c r="D1999" s="155">
        <v>60</v>
      </c>
      <c r="E1999">
        <v>138240</v>
      </c>
      <c r="F1999" s="94">
        <v>80</v>
      </c>
    </row>
    <row r="2000" spans="1:6">
      <c r="A2000" t="s">
        <v>4579</v>
      </c>
      <c r="B2000" s="155">
        <v>48</v>
      </c>
      <c r="C2000" s="155">
        <v>48</v>
      </c>
      <c r="D2000" s="155">
        <v>60</v>
      </c>
      <c r="E2000">
        <v>138240</v>
      </c>
      <c r="F2000" s="94">
        <v>80</v>
      </c>
    </row>
    <row r="2001" spans="1:6">
      <c r="A2001" t="s">
        <v>4580</v>
      </c>
      <c r="B2001" s="155">
        <v>48</v>
      </c>
      <c r="C2001" s="155">
        <v>48</v>
      </c>
      <c r="D2001" s="155">
        <v>60</v>
      </c>
      <c r="E2001">
        <v>138240</v>
      </c>
      <c r="F2001" s="94">
        <v>80</v>
      </c>
    </row>
    <row r="2002" spans="1:6">
      <c r="A2002" t="s">
        <v>4581</v>
      </c>
      <c r="B2002" s="155">
        <v>60</v>
      </c>
      <c r="C2002" s="155">
        <v>48</v>
      </c>
      <c r="D2002" s="155">
        <v>60</v>
      </c>
      <c r="E2002">
        <v>172800</v>
      </c>
      <c r="F2002" s="94">
        <v>100</v>
      </c>
    </row>
    <row r="2003" spans="1:6">
      <c r="A2003" t="s">
        <v>2829</v>
      </c>
      <c r="B2003">
        <v>12</v>
      </c>
      <c r="C2003" s="155">
        <v>22</v>
      </c>
      <c r="D2003">
        <v>30.5</v>
      </c>
      <c r="E2003">
        <v>8052</v>
      </c>
      <c r="F2003" s="94">
        <v>4.6999999999999993</v>
      </c>
    </row>
    <row r="2004" spans="1:6">
      <c r="A2004" t="s">
        <v>2831</v>
      </c>
      <c r="B2004">
        <v>15</v>
      </c>
      <c r="C2004" s="155">
        <v>22</v>
      </c>
      <c r="D2004">
        <v>30.5</v>
      </c>
      <c r="E2004">
        <v>10065</v>
      </c>
      <c r="F2004" s="94">
        <v>5.8999999999999995</v>
      </c>
    </row>
    <row r="2005" spans="1:6">
      <c r="A2005" t="s">
        <v>2833</v>
      </c>
      <c r="B2005">
        <v>18</v>
      </c>
      <c r="C2005" s="155">
        <v>22</v>
      </c>
      <c r="D2005">
        <v>30.5</v>
      </c>
      <c r="E2005">
        <v>12078</v>
      </c>
      <c r="F2005" s="94">
        <v>7</v>
      </c>
    </row>
    <row r="2006" spans="1:6">
      <c r="A2006" t="s">
        <v>2835</v>
      </c>
      <c r="B2006">
        <v>21</v>
      </c>
      <c r="C2006" s="155">
        <v>22</v>
      </c>
      <c r="D2006">
        <v>30.5</v>
      </c>
      <c r="E2006">
        <v>14091</v>
      </c>
      <c r="F2006" s="94">
        <v>8.1999999999999993</v>
      </c>
    </row>
    <row r="2007" spans="1:6">
      <c r="A2007" t="s">
        <v>2837</v>
      </c>
      <c r="B2007">
        <v>24</v>
      </c>
      <c r="C2007" s="155">
        <v>22</v>
      </c>
      <c r="D2007">
        <v>30.5</v>
      </c>
      <c r="E2007">
        <v>16104</v>
      </c>
      <c r="F2007" s="94">
        <v>9.4</v>
      </c>
    </row>
    <row r="2008" spans="1:6">
      <c r="A2008" t="s">
        <v>2839</v>
      </c>
      <c r="B2008">
        <v>27</v>
      </c>
      <c r="C2008" s="155">
        <v>22</v>
      </c>
      <c r="D2008">
        <v>30.5</v>
      </c>
      <c r="E2008">
        <v>18117</v>
      </c>
      <c r="F2008" s="94">
        <v>10.5</v>
      </c>
    </row>
    <row r="2009" spans="1:6">
      <c r="A2009" t="s">
        <v>2841</v>
      </c>
      <c r="B2009">
        <v>30</v>
      </c>
      <c r="C2009" s="155">
        <v>22</v>
      </c>
      <c r="D2009">
        <v>30.5</v>
      </c>
      <c r="E2009">
        <v>20130</v>
      </c>
      <c r="F2009" s="94">
        <v>11.7</v>
      </c>
    </row>
    <row r="2010" spans="1:6">
      <c r="A2010" t="s">
        <v>2843</v>
      </c>
      <c r="B2010">
        <v>33</v>
      </c>
      <c r="C2010" s="155">
        <v>22</v>
      </c>
      <c r="D2010">
        <v>30.5</v>
      </c>
      <c r="E2010">
        <v>22143</v>
      </c>
      <c r="F2010" s="94">
        <v>12.9</v>
      </c>
    </row>
    <row r="2011" spans="1:6">
      <c r="A2011" t="s">
        <v>2845</v>
      </c>
      <c r="B2011">
        <v>36</v>
      </c>
      <c r="C2011" s="155">
        <v>22</v>
      </c>
      <c r="D2011">
        <v>30.5</v>
      </c>
      <c r="E2011">
        <v>24156</v>
      </c>
      <c r="F2011" s="94">
        <v>14</v>
      </c>
    </row>
    <row r="2012" spans="1:6">
      <c r="A2012" t="s">
        <v>2632</v>
      </c>
      <c r="B2012">
        <v>12</v>
      </c>
      <c r="C2012" s="155">
        <v>22</v>
      </c>
      <c r="D2012">
        <v>30.5</v>
      </c>
      <c r="E2012">
        <v>8052</v>
      </c>
      <c r="F2012" s="94">
        <v>4.6999999999999993</v>
      </c>
    </row>
    <row r="2013" spans="1:6">
      <c r="A2013" t="s">
        <v>2634</v>
      </c>
      <c r="B2013">
        <v>15</v>
      </c>
      <c r="C2013" s="155">
        <v>22</v>
      </c>
      <c r="D2013">
        <v>30.5</v>
      </c>
      <c r="E2013">
        <v>10065</v>
      </c>
      <c r="F2013" s="94">
        <v>5.8999999999999995</v>
      </c>
    </row>
    <row r="2014" spans="1:6">
      <c r="A2014" t="s">
        <v>2636</v>
      </c>
      <c r="B2014">
        <v>18</v>
      </c>
      <c r="C2014" s="155">
        <v>22</v>
      </c>
      <c r="D2014">
        <v>30.5</v>
      </c>
      <c r="E2014">
        <v>12078</v>
      </c>
      <c r="F2014" s="94">
        <v>7</v>
      </c>
    </row>
    <row r="2015" spans="1:6">
      <c r="A2015" t="s">
        <v>2638</v>
      </c>
      <c r="B2015">
        <v>21</v>
      </c>
      <c r="C2015" s="155">
        <v>22</v>
      </c>
      <c r="D2015">
        <v>30.5</v>
      </c>
      <c r="E2015">
        <v>14091</v>
      </c>
      <c r="F2015" s="94">
        <v>8.1999999999999993</v>
      </c>
    </row>
    <row r="2016" spans="1:6">
      <c r="A2016" t="s">
        <v>2640</v>
      </c>
      <c r="B2016">
        <v>24</v>
      </c>
      <c r="C2016" s="155">
        <v>22</v>
      </c>
      <c r="D2016">
        <v>30.5</v>
      </c>
      <c r="E2016">
        <v>16104</v>
      </c>
      <c r="F2016" s="94">
        <v>9.4</v>
      </c>
    </row>
    <row r="2017" spans="1:6">
      <c r="A2017" t="s">
        <v>2779</v>
      </c>
      <c r="B2017">
        <v>36</v>
      </c>
      <c r="C2017" s="155">
        <v>22</v>
      </c>
      <c r="D2017">
        <v>30.5</v>
      </c>
      <c r="E2017">
        <v>24156</v>
      </c>
      <c r="F2017" s="94">
        <v>14</v>
      </c>
    </row>
    <row r="2018" spans="1:6">
      <c r="A2018" t="s">
        <v>3552</v>
      </c>
      <c r="B2018">
        <v>36</v>
      </c>
      <c r="C2018" s="155">
        <v>22</v>
      </c>
      <c r="D2018">
        <v>30.5</v>
      </c>
      <c r="E2018">
        <v>24156</v>
      </c>
      <c r="F2018" s="94">
        <v>14</v>
      </c>
    </row>
    <row r="2019" spans="1:6">
      <c r="A2019" t="s">
        <v>2775</v>
      </c>
      <c r="B2019">
        <v>36</v>
      </c>
      <c r="C2019" s="155">
        <v>22</v>
      </c>
      <c r="D2019">
        <v>30.5</v>
      </c>
      <c r="E2019">
        <v>24156</v>
      </c>
      <c r="F2019" s="94">
        <v>14</v>
      </c>
    </row>
    <row r="2020" spans="1:6">
      <c r="A2020" t="s">
        <v>3553</v>
      </c>
      <c r="B2020">
        <v>36</v>
      </c>
      <c r="C2020" s="155">
        <v>22</v>
      </c>
      <c r="D2020">
        <v>30.5</v>
      </c>
      <c r="E2020">
        <v>24156</v>
      </c>
      <c r="F2020" s="94">
        <v>14</v>
      </c>
    </row>
    <row r="2021" spans="1:6">
      <c r="A2021" t="s">
        <v>1050</v>
      </c>
      <c r="B2021">
        <v>108</v>
      </c>
      <c r="C2021">
        <v>12</v>
      </c>
      <c r="D2021">
        <v>1.5</v>
      </c>
      <c r="E2021">
        <v>1944</v>
      </c>
      <c r="F2021">
        <v>1.2000000000000002</v>
      </c>
    </row>
    <row r="2022" spans="1:6">
      <c r="A2022" t="s">
        <v>1051</v>
      </c>
      <c r="B2022">
        <v>120</v>
      </c>
      <c r="C2022">
        <v>12</v>
      </c>
      <c r="D2022">
        <v>1.5</v>
      </c>
      <c r="E2022">
        <v>2160</v>
      </c>
      <c r="F2022">
        <v>1.3</v>
      </c>
    </row>
    <row r="2023" spans="1:6">
      <c r="A2023" t="s">
        <v>1052</v>
      </c>
      <c r="B2023">
        <v>48</v>
      </c>
      <c r="C2023">
        <v>12</v>
      </c>
      <c r="D2023">
        <v>1.5</v>
      </c>
      <c r="E2023">
        <v>864</v>
      </c>
      <c r="F2023">
        <v>0.5</v>
      </c>
    </row>
    <row r="2024" spans="1:6">
      <c r="A2024" t="s">
        <v>1053</v>
      </c>
      <c r="B2024">
        <v>72</v>
      </c>
      <c r="C2024">
        <v>12</v>
      </c>
      <c r="D2024">
        <v>1.5</v>
      </c>
      <c r="E2024">
        <v>1296</v>
      </c>
      <c r="F2024">
        <v>0.79999999999999993</v>
      </c>
    </row>
    <row r="2025" spans="1:6">
      <c r="A2025" t="s">
        <v>1054</v>
      </c>
      <c r="B2025">
        <v>96</v>
      </c>
      <c r="C2025">
        <v>12</v>
      </c>
      <c r="D2025">
        <v>1.5</v>
      </c>
      <c r="E2025">
        <v>1728</v>
      </c>
      <c r="F2025">
        <v>1</v>
      </c>
    </row>
    <row r="2026" spans="1:6">
      <c r="A2026" t="s">
        <v>1055</v>
      </c>
      <c r="B2026">
        <v>108</v>
      </c>
      <c r="C2026">
        <v>16</v>
      </c>
      <c r="D2026">
        <v>1.5</v>
      </c>
      <c r="E2026">
        <v>2592</v>
      </c>
      <c r="F2026">
        <v>1.5</v>
      </c>
    </row>
    <row r="2027" spans="1:6">
      <c r="A2027" t="s">
        <v>1084</v>
      </c>
      <c r="B2027">
        <v>48</v>
      </c>
      <c r="C2027">
        <v>16</v>
      </c>
      <c r="D2027">
        <v>1.5</v>
      </c>
      <c r="E2027">
        <v>1152</v>
      </c>
      <c r="F2027">
        <v>0.7</v>
      </c>
    </row>
    <row r="2028" spans="1:6">
      <c r="A2028" t="s">
        <v>1056</v>
      </c>
      <c r="B2028">
        <v>72</v>
      </c>
      <c r="C2028">
        <v>16</v>
      </c>
      <c r="D2028">
        <v>1.5</v>
      </c>
      <c r="E2028">
        <v>1728</v>
      </c>
      <c r="F2028">
        <v>1</v>
      </c>
    </row>
    <row r="2029" spans="1:6">
      <c r="A2029" t="s">
        <v>1057</v>
      </c>
      <c r="B2029">
        <v>96</v>
      </c>
      <c r="C2029">
        <v>16</v>
      </c>
      <c r="D2029">
        <v>1.5</v>
      </c>
      <c r="E2029">
        <v>2304</v>
      </c>
      <c r="F2029">
        <v>1.4000000000000001</v>
      </c>
    </row>
    <row r="2030" spans="1:6">
      <c r="A2030" t="s">
        <v>1058</v>
      </c>
      <c r="B2030">
        <v>108</v>
      </c>
      <c r="C2030">
        <v>20</v>
      </c>
      <c r="D2030">
        <v>1.5</v>
      </c>
      <c r="E2030">
        <v>3240</v>
      </c>
      <c r="F2030">
        <v>1.9000000000000001</v>
      </c>
    </row>
    <row r="2031" spans="1:6">
      <c r="A2031" t="s">
        <v>1059</v>
      </c>
      <c r="B2031">
        <v>48</v>
      </c>
      <c r="C2031">
        <v>20</v>
      </c>
      <c r="D2031">
        <v>1.5</v>
      </c>
      <c r="E2031">
        <v>1440</v>
      </c>
      <c r="F2031">
        <v>0.9</v>
      </c>
    </row>
    <row r="2032" spans="1:6">
      <c r="A2032" t="s">
        <v>1061</v>
      </c>
      <c r="B2032">
        <v>72</v>
      </c>
      <c r="C2032">
        <v>20</v>
      </c>
      <c r="D2032">
        <v>1.5</v>
      </c>
      <c r="E2032">
        <v>2160</v>
      </c>
      <c r="F2032">
        <v>1.3</v>
      </c>
    </row>
    <row r="2033" spans="1:6">
      <c r="A2033" t="s">
        <v>1060</v>
      </c>
      <c r="B2033">
        <v>96</v>
      </c>
      <c r="C2033">
        <v>20</v>
      </c>
      <c r="D2033">
        <v>1.5</v>
      </c>
      <c r="E2033">
        <v>2880</v>
      </c>
      <c r="F2033">
        <v>1.7000000000000002</v>
      </c>
    </row>
    <row r="2034" spans="1:6">
      <c r="A2034" t="s">
        <v>1062</v>
      </c>
      <c r="B2034">
        <v>108</v>
      </c>
      <c r="C2034">
        <v>24</v>
      </c>
      <c r="D2034">
        <v>1.5</v>
      </c>
      <c r="E2034">
        <v>3888</v>
      </c>
      <c r="F2034">
        <v>2.3000000000000003</v>
      </c>
    </row>
    <row r="2035" spans="1:6">
      <c r="A2035" t="s">
        <v>1063</v>
      </c>
      <c r="B2035">
        <v>48</v>
      </c>
      <c r="C2035">
        <v>24</v>
      </c>
      <c r="D2035">
        <v>1.5</v>
      </c>
      <c r="E2035">
        <v>1728</v>
      </c>
      <c r="F2035">
        <v>1</v>
      </c>
    </row>
    <row r="2036" spans="1:6">
      <c r="A2036" t="s">
        <v>1064</v>
      </c>
      <c r="B2036">
        <v>72</v>
      </c>
      <c r="C2036">
        <v>24</v>
      </c>
      <c r="D2036">
        <v>1.5</v>
      </c>
      <c r="E2036">
        <v>2592</v>
      </c>
      <c r="F2036">
        <v>1.5</v>
      </c>
    </row>
    <row r="2037" spans="1:6">
      <c r="A2037" t="s">
        <v>1065</v>
      </c>
      <c r="B2037">
        <v>96</v>
      </c>
      <c r="C2037">
        <v>24</v>
      </c>
      <c r="D2037">
        <v>1.5</v>
      </c>
      <c r="E2037">
        <v>3456</v>
      </c>
      <c r="F2037">
        <v>2</v>
      </c>
    </row>
    <row r="2038" spans="1:6">
      <c r="A2038" t="s">
        <v>1533</v>
      </c>
      <c r="B2038">
        <v>0.75</v>
      </c>
      <c r="C2038">
        <v>21</v>
      </c>
      <c r="D2038">
        <v>30.5</v>
      </c>
      <c r="E2038">
        <v>480.375</v>
      </c>
      <c r="F2038" s="94">
        <v>0.30000000000000004</v>
      </c>
    </row>
    <row r="2039" spans="1:6">
      <c r="A2039" t="s">
        <v>549</v>
      </c>
      <c r="B2039">
        <v>1.5</v>
      </c>
      <c r="C2039">
        <v>21</v>
      </c>
      <c r="D2039">
        <v>30.5</v>
      </c>
      <c r="E2039">
        <v>960.75</v>
      </c>
      <c r="F2039" s="94">
        <v>0.6</v>
      </c>
    </row>
    <row r="2040" spans="1:6">
      <c r="A2040" t="s">
        <v>3554</v>
      </c>
      <c r="B2040">
        <v>1.5</v>
      </c>
      <c r="C2040">
        <v>21</v>
      </c>
      <c r="D2040">
        <v>30.5</v>
      </c>
      <c r="E2040">
        <v>960.75</v>
      </c>
      <c r="F2040" s="94">
        <v>0.6</v>
      </c>
    </row>
    <row r="2041" spans="1:6">
      <c r="A2041" t="s">
        <v>550</v>
      </c>
      <c r="B2041">
        <v>3</v>
      </c>
      <c r="C2041">
        <v>21</v>
      </c>
      <c r="D2041">
        <v>30.5</v>
      </c>
      <c r="E2041">
        <v>1921.5</v>
      </c>
      <c r="F2041" s="94">
        <v>1.2000000000000002</v>
      </c>
    </row>
    <row r="2042" spans="1:6">
      <c r="A2042" t="s">
        <v>3555</v>
      </c>
      <c r="B2042">
        <v>3</v>
      </c>
      <c r="C2042">
        <v>21</v>
      </c>
      <c r="D2042">
        <v>30.5</v>
      </c>
      <c r="E2042">
        <v>1921.5</v>
      </c>
      <c r="F2042" s="94">
        <v>1.2000000000000002</v>
      </c>
    </row>
    <row r="2043" spans="1:6">
      <c r="A2043" t="s">
        <v>551</v>
      </c>
      <c r="B2043">
        <v>6</v>
      </c>
      <c r="C2043">
        <v>21</v>
      </c>
      <c r="D2043">
        <v>30.5</v>
      </c>
      <c r="E2043">
        <v>3843</v>
      </c>
      <c r="F2043" s="94">
        <v>2.3000000000000003</v>
      </c>
    </row>
    <row r="2044" spans="1:6">
      <c r="A2044" t="s">
        <v>3556</v>
      </c>
      <c r="B2044">
        <v>6</v>
      </c>
      <c r="C2044">
        <v>21</v>
      </c>
      <c r="D2044">
        <v>30.5</v>
      </c>
      <c r="E2044">
        <v>3843</v>
      </c>
      <c r="F2044" s="94">
        <v>2.3000000000000003</v>
      </c>
    </row>
    <row r="2045" spans="1:6">
      <c r="A2045" t="s">
        <v>552</v>
      </c>
      <c r="B2045">
        <v>1.5</v>
      </c>
      <c r="C2045">
        <v>0.75</v>
      </c>
      <c r="D2045">
        <v>26.5</v>
      </c>
      <c r="E2045">
        <v>29.8125</v>
      </c>
      <c r="F2045">
        <v>0.1</v>
      </c>
    </row>
    <row r="2046" spans="1:6">
      <c r="A2046" t="s">
        <v>553</v>
      </c>
      <c r="B2046">
        <v>3</v>
      </c>
      <c r="C2046">
        <v>0.75</v>
      </c>
      <c r="D2046">
        <v>26.5</v>
      </c>
      <c r="E2046">
        <v>59.625</v>
      </c>
      <c r="F2046">
        <v>0.1</v>
      </c>
    </row>
    <row r="2047" spans="1:6">
      <c r="A2047" t="s">
        <v>554</v>
      </c>
      <c r="B2047">
        <v>6</v>
      </c>
      <c r="C2047">
        <v>0.75</v>
      </c>
      <c r="D2047">
        <v>26.5</v>
      </c>
      <c r="E2047">
        <v>119.25</v>
      </c>
      <c r="F2047">
        <v>0.1</v>
      </c>
    </row>
    <row r="2048" spans="1:6">
      <c r="A2048" t="s">
        <v>555</v>
      </c>
      <c r="B2048">
        <v>3</v>
      </c>
      <c r="C2048">
        <v>22</v>
      </c>
      <c r="D2048">
        <v>30.5</v>
      </c>
      <c r="E2048">
        <v>2013</v>
      </c>
      <c r="F2048">
        <v>1.2000000000000002</v>
      </c>
    </row>
    <row r="2049" spans="1:6">
      <c r="A2049" t="s">
        <v>3557</v>
      </c>
      <c r="B2049">
        <v>3</v>
      </c>
      <c r="C2049">
        <v>22</v>
      </c>
      <c r="D2049">
        <v>30.5</v>
      </c>
      <c r="E2049">
        <v>2013</v>
      </c>
      <c r="F2049">
        <v>1.2000000000000002</v>
      </c>
    </row>
    <row r="2050" spans="1:6">
      <c r="A2050" t="s">
        <v>556</v>
      </c>
      <c r="B2050">
        <v>3</v>
      </c>
      <c r="C2050">
        <v>0.75</v>
      </c>
      <c r="D2050">
        <v>26.5</v>
      </c>
      <c r="E2050">
        <v>59.625</v>
      </c>
      <c r="F2050">
        <v>0.1</v>
      </c>
    </row>
    <row r="2051" spans="1:6">
      <c r="A2051" t="s">
        <v>1311</v>
      </c>
      <c r="B2051">
        <v>0</v>
      </c>
      <c r="C2051">
        <v>0</v>
      </c>
      <c r="D2051">
        <v>0</v>
      </c>
      <c r="E2051">
        <v>0</v>
      </c>
      <c r="F2051">
        <v>0</v>
      </c>
    </row>
    <row r="2052" spans="1:6">
      <c r="A2052" t="s">
        <v>1310</v>
      </c>
      <c r="B2052">
        <v>0</v>
      </c>
      <c r="C2052">
        <v>0</v>
      </c>
      <c r="D2052">
        <v>0</v>
      </c>
      <c r="E2052">
        <v>0</v>
      </c>
      <c r="F2052">
        <v>0</v>
      </c>
    </row>
    <row r="2053" spans="1:6">
      <c r="A2053" t="s">
        <v>1644</v>
      </c>
      <c r="B2053">
        <v>0</v>
      </c>
      <c r="C2053">
        <v>0</v>
      </c>
      <c r="D2053">
        <v>0</v>
      </c>
      <c r="E2053">
        <v>0</v>
      </c>
      <c r="F2053">
        <v>0</v>
      </c>
    </row>
    <row r="2054" spans="1:6">
      <c r="A2054" t="s">
        <v>1643</v>
      </c>
      <c r="B2054">
        <v>0</v>
      </c>
      <c r="C2054">
        <v>0</v>
      </c>
      <c r="D2054">
        <v>0</v>
      </c>
      <c r="E2054">
        <v>0</v>
      </c>
      <c r="F2054">
        <v>0</v>
      </c>
    </row>
    <row r="2055" spans="1:6">
      <c r="A2055" t="s">
        <v>1967</v>
      </c>
      <c r="B2055">
        <v>0</v>
      </c>
      <c r="C2055">
        <v>0</v>
      </c>
      <c r="D2055">
        <v>0</v>
      </c>
      <c r="E2055">
        <v>0</v>
      </c>
      <c r="F2055">
        <v>0</v>
      </c>
    </row>
    <row r="2056" spans="1:6">
      <c r="A2056" t="s">
        <v>1968</v>
      </c>
      <c r="B2056">
        <v>0</v>
      </c>
      <c r="C2056">
        <v>0</v>
      </c>
      <c r="D2056">
        <v>0</v>
      </c>
      <c r="E2056">
        <v>0</v>
      </c>
      <c r="F2056">
        <v>0</v>
      </c>
    </row>
    <row r="2057" spans="1:6">
      <c r="A2057" t="s">
        <v>1969</v>
      </c>
      <c r="B2057">
        <v>0</v>
      </c>
      <c r="C2057">
        <v>0</v>
      </c>
      <c r="D2057">
        <v>0</v>
      </c>
      <c r="E2057">
        <v>0</v>
      </c>
      <c r="F2057">
        <v>0</v>
      </c>
    </row>
    <row r="2058" spans="1:6">
      <c r="A2058" t="s">
        <v>1970</v>
      </c>
      <c r="B2058">
        <v>0</v>
      </c>
      <c r="C2058">
        <v>0</v>
      </c>
      <c r="D2058">
        <v>0</v>
      </c>
      <c r="E2058">
        <v>0</v>
      </c>
      <c r="F2058">
        <v>0</v>
      </c>
    </row>
    <row r="2059" spans="1:6">
      <c r="A2059" t="s">
        <v>1303</v>
      </c>
      <c r="B2059">
        <v>0</v>
      </c>
      <c r="C2059">
        <v>0</v>
      </c>
      <c r="D2059">
        <v>0</v>
      </c>
      <c r="E2059">
        <v>0</v>
      </c>
      <c r="F2059">
        <v>0</v>
      </c>
    </row>
    <row r="2060" spans="1:6">
      <c r="A2060" t="s">
        <v>1302</v>
      </c>
      <c r="B2060">
        <v>0</v>
      </c>
      <c r="C2060">
        <v>0</v>
      </c>
      <c r="D2060">
        <v>0</v>
      </c>
      <c r="E2060">
        <v>0</v>
      </c>
      <c r="F2060">
        <v>0</v>
      </c>
    </row>
    <row r="2061" spans="1:6">
      <c r="A2061" t="s">
        <v>1393</v>
      </c>
      <c r="B2061">
        <v>0</v>
      </c>
      <c r="C2061">
        <v>0</v>
      </c>
      <c r="D2061">
        <v>0</v>
      </c>
      <c r="E2061">
        <v>0</v>
      </c>
      <c r="F2061">
        <v>0</v>
      </c>
    </row>
    <row r="2062" spans="1:6">
      <c r="A2062" t="s">
        <v>2793</v>
      </c>
      <c r="B2062">
        <v>12</v>
      </c>
      <c r="C2062">
        <v>21</v>
      </c>
      <c r="D2062">
        <v>30.5</v>
      </c>
      <c r="E2062">
        <v>7686</v>
      </c>
      <c r="F2062">
        <v>4.5</v>
      </c>
    </row>
    <row r="2063" spans="1:6">
      <c r="A2063" t="s">
        <v>2795</v>
      </c>
      <c r="B2063">
        <v>15</v>
      </c>
      <c r="C2063">
        <v>21</v>
      </c>
      <c r="D2063">
        <v>30.5</v>
      </c>
      <c r="E2063">
        <v>9607.5</v>
      </c>
      <c r="F2063">
        <v>5.6</v>
      </c>
    </row>
    <row r="2064" spans="1:6">
      <c r="A2064" t="s">
        <v>2797</v>
      </c>
      <c r="B2064">
        <v>18</v>
      </c>
      <c r="C2064">
        <v>21</v>
      </c>
      <c r="D2064">
        <v>30.5</v>
      </c>
      <c r="E2064">
        <v>11529</v>
      </c>
      <c r="F2064">
        <v>6.6999999999999993</v>
      </c>
    </row>
    <row r="2065" spans="1:6">
      <c r="A2065" t="s">
        <v>2799</v>
      </c>
      <c r="B2065">
        <v>21</v>
      </c>
      <c r="C2065">
        <v>21</v>
      </c>
      <c r="D2065">
        <v>30.5</v>
      </c>
      <c r="E2065">
        <v>13450.5</v>
      </c>
      <c r="F2065">
        <v>7.8</v>
      </c>
    </row>
    <row r="2066" spans="1:6">
      <c r="A2066" t="s">
        <v>2801</v>
      </c>
      <c r="B2066">
        <v>24</v>
      </c>
      <c r="C2066">
        <v>21</v>
      </c>
      <c r="D2066">
        <v>30.5</v>
      </c>
      <c r="E2066">
        <v>15372</v>
      </c>
      <c r="F2066">
        <v>8.9</v>
      </c>
    </row>
    <row r="2067" spans="1:6">
      <c r="A2067" t="s">
        <v>2803</v>
      </c>
      <c r="B2067">
        <v>27</v>
      </c>
      <c r="C2067">
        <v>21</v>
      </c>
      <c r="D2067">
        <v>30.5</v>
      </c>
      <c r="E2067">
        <v>17293.5</v>
      </c>
      <c r="F2067">
        <v>10.1</v>
      </c>
    </row>
    <row r="2068" spans="1:6">
      <c r="A2068" t="s">
        <v>2805</v>
      </c>
      <c r="B2068">
        <v>30</v>
      </c>
      <c r="C2068">
        <v>21</v>
      </c>
      <c r="D2068">
        <v>30.5</v>
      </c>
      <c r="E2068">
        <v>19215</v>
      </c>
      <c r="F2068">
        <v>11.2</v>
      </c>
    </row>
    <row r="2069" spans="1:6">
      <c r="A2069" t="s">
        <v>2807</v>
      </c>
      <c r="B2069">
        <v>33</v>
      </c>
      <c r="C2069">
        <v>21</v>
      </c>
      <c r="D2069">
        <v>30.5</v>
      </c>
      <c r="E2069">
        <v>21136.5</v>
      </c>
      <c r="F2069">
        <v>12.299999999999999</v>
      </c>
    </row>
    <row r="2070" spans="1:6">
      <c r="A2070" t="s">
        <v>2809</v>
      </c>
      <c r="B2070">
        <v>36</v>
      </c>
      <c r="C2070">
        <v>21</v>
      </c>
      <c r="D2070">
        <v>30.5</v>
      </c>
      <c r="E2070">
        <v>23058</v>
      </c>
      <c r="F2070">
        <v>13.4</v>
      </c>
    </row>
    <row r="2071" spans="1:6">
      <c r="A2071" t="s">
        <v>557</v>
      </c>
      <c r="B2071">
        <v>3</v>
      </c>
      <c r="C2071">
        <v>21</v>
      </c>
      <c r="D2071">
        <v>30.5</v>
      </c>
      <c r="E2071">
        <v>1921.5</v>
      </c>
      <c r="F2071">
        <v>1.2000000000000002</v>
      </c>
    </row>
    <row r="2072" spans="1:6">
      <c r="A2072" t="s">
        <v>558</v>
      </c>
      <c r="B2072">
        <v>3</v>
      </c>
      <c r="C2072">
        <v>21</v>
      </c>
      <c r="D2072">
        <v>30.5</v>
      </c>
      <c r="E2072">
        <v>1921.5</v>
      </c>
      <c r="F2072">
        <v>1.2000000000000002</v>
      </c>
    </row>
    <row r="2073" spans="1:6">
      <c r="A2073" t="s">
        <v>2567</v>
      </c>
      <c r="B2073">
        <v>12</v>
      </c>
      <c r="C2073" s="155">
        <v>22</v>
      </c>
      <c r="D2073">
        <v>30.5</v>
      </c>
      <c r="E2073">
        <v>8052</v>
      </c>
      <c r="F2073" s="94">
        <v>4.6999999999999993</v>
      </c>
    </row>
    <row r="2074" spans="1:6">
      <c r="A2074" t="s">
        <v>3558</v>
      </c>
      <c r="B2074">
        <v>12</v>
      </c>
      <c r="C2074" s="155">
        <v>22</v>
      </c>
      <c r="D2074">
        <v>30.5</v>
      </c>
      <c r="E2074">
        <v>8052</v>
      </c>
      <c r="F2074" s="94">
        <v>4.6999999999999993</v>
      </c>
    </row>
    <row r="2075" spans="1:6">
      <c r="A2075" t="s">
        <v>2569</v>
      </c>
      <c r="B2075">
        <v>15</v>
      </c>
      <c r="C2075" s="155">
        <v>22</v>
      </c>
      <c r="D2075">
        <v>30.5</v>
      </c>
      <c r="E2075">
        <v>10065</v>
      </c>
      <c r="F2075" s="94">
        <v>5.8999999999999995</v>
      </c>
    </row>
    <row r="2076" spans="1:6">
      <c r="A2076" t="s">
        <v>3559</v>
      </c>
      <c r="B2076">
        <v>15</v>
      </c>
      <c r="C2076" s="155">
        <v>22</v>
      </c>
      <c r="D2076">
        <v>30.5</v>
      </c>
      <c r="E2076">
        <v>10065</v>
      </c>
      <c r="F2076" s="94">
        <v>5.8999999999999995</v>
      </c>
    </row>
    <row r="2077" spans="1:6">
      <c r="A2077" t="s">
        <v>2571</v>
      </c>
      <c r="B2077">
        <v>18</v>
      </c>
      <c r="C2077" s="155">
        <v>22</v>
      </c>
      <c r="D2077">
        <v>30.5</v>
      </c>
      <c r="E2077">
        <v>12078</v>
      </c>
      <c r="F2077" s="94">
        <v>7</v>
      </c>
    </row>
    <row r="2078" spans="1:6">
      <c r="A2078" t="s">
        <v>3560</v>
      </c>
      <c r="B2078">
        <v>18</v>
      </c>
      <c r="C2078" s="155">
        <v>22</v>
      </c>
      <c r="D2078">
        <v>30.5</v>
      </c>
      <c r="E2078">
        <v>12078</v>
      </c>
      <c r="F2078" s="94">
        <v>7</v>
      </c>
    </row>
    <row r="2079" spans="1:6">
      <c r="A2079" t="s">
        <v>2573</v>
      </c>
      <c r="B2079">
        <v>21</v>
      </c>
      <c r="C2079" s="155">
        <v>22</v>
      </c>
      <c r="D2079">
        <v>30.5</v>
      </c>
      <c r="E2079">
        <v>14091</v>
      </c>
      <c r="F2079" s="94">
        <v>8.1999999999999993</v>
      </c>
    </row>
    <row r="2080" spans="1:6">
      <c r="A2080" t="s">
        <v>3561</v>
      </c>
      <c r="B2080">
        <v>21</v>
      </c>
      <c r="C2080" s="155">
        <v>22</v>
      </c>
      <c r="D2080">
        <v>30.5</v>
      </c>
      <c r="E2080">
        <v>14091</v>
      </c>
      <c r="F2080" s="94">
        <v>8.1999999999999993</v>
      </c>
    </row>
    <row r="2081" spans="1:6">
      <c r="A2081" t="s">
        <v>2587</v>
      </c>
      <c r="B2081">
        <v>24</v>
      </c>
      <c r="C2081" s="155">
        <v>22</v>
      </c>
      <c r="D2081">
        <v>30.5</v>
      </c>
      <c r="E2081">
        <v>16104</v>
      </c>
      <c r="F2081" s="94">
        <v>9.4</v>
      </c>
    </row>
    <row r="2082" spans="1:6">
      <c r="A2082" t="s">
        <v>2575</v>
      </c>
      <c r="B2082">
        <v>24</v>
      </c>
      <c r="C2082" s="155">
        <v>22</v>
      </c>
      <c r="D2082">
        <v>30.5</v>
      </c>
      <c r="E2082">
        <v>16104</v>
      </c>
      <c r="F2082" s="94">
        <v>9.4</v>
      </c>
    </row>
    <row r="2083" spans="1:6">
      <c r="A2083" t="s">
        <v>3562</v>
      </c>
      <c r="B2083">
        <v>24</v>
      </c>
      <c r="C2083" s="155">
        <v>22</v>
      </c>
      <c r="D2083">
        <v>30.5</v>
      </c>
      <c r="E2083">
        <v>16104</v>
      </c>
      <c r="F2083" s="94">
        <v>9.4</v>
      </c>
    </row>
    <row r="2084" spans="1:6">
      <c r="A2084" t="s">
        <v>2589</v>
      </c>
      <c r="B2084">
        <v>27</v>
      </c>
      <c r="C2084" s="155">
        <v>22</v>
      </c>
      <c r="D2084">
        <v>30.5</v>
      </c>
      <c r="E2084">
        <v>18117</v>
      </c>
      <c r="F2084" s="94">
        <v>10.5</v>
      </c>
    </row>
    <row r="2085" spans="1:6">
      <c r="A2085" t="s">
        <v>2591</v>
      </c>
      <c r="B2085">
        <v>30</v>
      </c>
      <c r="C2085" s="155">
        <v>22</v>
      </c>
      <c r="D2085">
        <v>30.5</v>
      </c>
      <c r="E2085">
        <v>20130</v>
      </c>
      <c r="F2085" s="94">
        <v>11.7</v>
      </c>
    </row>
    <row r="2086" spans="1:6">
      <c r="A2086" t="s">
        <v>2593</v>
      </c>
      <c r="B2086">
        <v>33</v>
      </c>
      <c r="C2086" s="155">
        <v>22</v>
      </c>
      <c r="D2086">
        <v>30.5</v>
      </c>
      <c r="E2086">
        <v>22143</v>
      </c>
      <c r="F2086" s="94">
        <v>12.9</v>
      </c>
    </row>
    <row r="2087" spans="1:6">
      <c r="A2087" t="s">
        <v>2595</v>
      </c>
      <c r="B2087">
        <v>36</v>
      </c>
      <c r="C2087" s="155">
        <v>22</v>
      </c>
      <c r="D2087">
        <v>30.5</v>
      </c>
      <c r="E2087">
        <v>24156</v>
      </c>
      <c r="F2087" s="94">
        <v>14</v>
      </c>
    </row>
    <row r="2088" spans="1:6">
      <c r="A2088" t="s">
        <v>2597</v>
      </c>
      <c r="B2088">
        <v>39</v>
      </c>
      <c r="C2088" s="155">
        <v>22</v>
      </c>
      <c r="D2088">
        <v>30.5</v>
      </c>
      <c r="E2088">
        <v>26169</v>
      </c>
      <c r="F2088" s="94">
        <v>15.2</v>
      </c>
    </row>
    <row r="2089" spans="1:6">
      <c r="A2089" t="s">
        <v>2606</v>
      </c>
      <c r="B2089">
        <v>42</v>
      </c>
      <c r="C2089" s="155">
        <v>22</v>
      </c>
      <c r="D2089">
        <v>30.5</v>
      </c>
      <c r="E2089">
        <v>28182</v>
      </c>
      <c r="F2089" s="94">
        <v>16.400000000000002</v>
      </c>
    </row>
    <row r="2090" spans="1:6">
      <c r="A2090" t="s">
        <v>2608</v>
      </c>
      <c r="B2090">
        <v>45</v>
      </c>
      <c r="C2090" s="155">
        <v>22</v>
      </c>
      <c r="D2090">
        <v>30.5</v>
      </c>
      <c r="E2090">
        <v>30195</v>
      </c>
      <c r="F2090" s="94">
        <v>17.5</v>
      </c>
    </row>
    <row r="2091" spans="1:6">
      <c r="A2091" t="s">
        <v>2610</v>
      </c>
      <c r="B2091">
        <v>48</v>
      </c>
      <c r="C2091" s="155">
        <v>22</v>
      </c>
      <c r="D2091">
        <v>30.5</v>
      </c>
      <c r="E2091">
        <v>32208</v>
      </c>
      <c r="F2091" s="94">
        <v>18.700000000000003</v>
      </c>
    </row>
    <row r="2092" spans="1:6">
      <c r="A2092" t="s">
        <v>2618</v>
      </c>
      <c r="B2092">
        <v>48</v>
      </c>
      <c r="C2092" s="155">
        <v>22</v>
      </c>
      <c r="D2092">
        <v>30.5</v>
      </c>
      <c r="E2092">
        <v>32208</v>
      </c>
      <c r="F2092" s="94">
        <v>18.700000000000003</v>
      </c>
    </row>
    <row r="2093" spans="1:6">
      <c r="A2093" t="s">
        <v>2620</v>
      </c>
      <c r="B2093">
        <v>54</v>
      </c>
      <c r="C2093" s="155">
        <v>22</v>
      </c>
      <c r="D2093">
        <v>30.5</v>
      </c>
      <c r="E2093">
        <v>36234</v>
      </c>
      <c r="F2093" s="94">
        <v>21</v>
      </c>
    </row>
    <row r="2094" spans="1:6">
      <c r="A2094" t="s">
        <v>2621</v>
      </c>
      <c r="B2094">
        <v>60</v>
      </c>
      <c r="C2094" s="155">
        <v>22</v>
      </c>
      <c r="D2094">
        <v>30.5</v>
      </c>
      <c r="E2094">
        <v>40260</v>
      </c>
      <c r="F2094" s="94">
        <v>23.3</v>
      </c>
    </row>
    <row r="2095" spans="1:6">
      <c r="A2095" t="s">
        <v>2628</v>
      </c>
      <c r="B2095">
        <v>60</v>
      </c>
      <c r="C2095" s="155">
        <v>22</v>
      </c>
      <c r="D2095">
        <v>30.5</v>
      </c>
      <c r="E2095">
        <v>40260</v>
      </c>
      <c r="F2095" s="94">
        <v>23.3</v>
      </c>
    </row>
    <row r="2096" spans="1:6">
      <c r="A2096" t="s">
        <v>3563</v>
      </c>
      <c r="B2096">
        <v>60</v>
      </c>
      <c r="C2096" s="155">
        <v>22</v>
      </c>
      <c r="D2096">
        <v>30.5</v>
      </c>
      <c r="E2096">
        <v>40260</v>
      </c>
      <c r="F2096" s="94">
        <v>23.3</v>
      </c>
    </row>
    <row r="2097" spans="1:6">
      <c r="A2097" t="s">
        <v>4028</v>
      </c>
      <c r="B2097">
        <v>107.25</v>
      </c>
      <c r="C2097">
        <v>1.75</v>
      </c>
      <c r="D2097">
        <v>13.375</v>
      </c>
      <c r="E2097">
        <v>2510.3203125</v>
      </c>
      <c r="F2097">
        <v>1.5</v>
      </c>
    </row>
    <row r="2098" spans="1:6">
      <c r="A2098" t="s">
        <v>4029</v>
      </c>
      <c r="B2098">
        <v>107.25</v>
      </c>
      <c r="C2098">
        <v>1.75</v>
      </c>
      <c r="D2098">
        <v>13.375</v>
      </c>
      <c r="E2098">
        <v>2510.3203125</v>
      </c>
      <c r="F2098">
        <v>1.5</v>
      </c>
    </row>
    <row r="2099" spans="1:6">
      <c r="A2099" t="s">
        <v>4030</v>
      </c>
      <c r="B2099">
        <v>107.25</v>
      </c>
      <c r="C2099">
        <v>1.75</v>
      </c>
      <c r="D2099">
        <v>13.375</v>
      </c>
      <c r="E2099">
        <v>2510.3203125</v>
      </c>
      <c r="F2099">
        <v>1.5</v>
      </c>
    </row>
    <row r="2100" spans="1:6">
      <c r="A2100" t="s">
        <v>3051</v>
      </c>
      <c r="B2100">
        <v>12</v>
      </c>
      <c r="C2100">
        <v>13</v>
      </c>
      <c r="D2100">
        <v>12</v>
      </c>
      <c r="E2100">
        <v>1872</v>
      </c>
      <c r="F2100">
        <v>1.1000000000000001</v>
      </c>
    </row>
    <row r="2101" spans="1:6">
      <c r="A2101" t="s">
        <v>3564</v>
      </c>
      <c r="B2101">
        <v>12</v>
      </c>
      <c r="C2101">
        <v>13</v>
      </c>
      <c r="D2101">
        <v>12</v>
      </c>
      <c r="E2101">
        <v>1872</v>
      </c>
      <c r="F2101">
        <v>1.1000000000000001</v>
      </c>
    </row>
    <row r="2102" spans="1:6">
      <c r="A2102" t="s">
        <v>3052</v>
      </c>
      <c r="B2102">
        <v>12</v>
      </c>
      <c r="C2102">
        <v>13</v>
      </c>
      <c r="D2102">
        <v>12</v>
      </c>
      <c r="E2102">
        <v>1872</v>
      </c>
      <c r="F2102">
        <v>1.1000000000000001</v>
      </c>
    </row>
    <row r="2103" spans="1:6">
      <c r="A2103" t="s">
        <v>3565</v>
      </c>
      <c r="B2103">
        <v>12</v>
      </c>
      <c r="C2103">
        <v>13</v>
      </c>
      <c r="D2103">
        <v>12</v>
      </c>
      <c r="E2103">
        <v>1872</v>
      </c>
      <c r="F2103">
        <v>1.1000000000000001</v>
      </c>
    </row>
    <row r="2104" spans="1:6">
      <c r="A2104" t="s">
        <v>3053</v>
      </c>
      <c r="B2104">
        <v>12</v>
      </c>
      <c r="C2104">
        <v>13</v>
      </c>
      <c r="D2104">
        <v>15</v>
      </c>
      <c r="E2104">
        <v>2340</v>
      </c>
      <c r="F2104">
        <v>1.4000000000000001</v>
      </c>
    </row>
    <row r="2105" spans="1:6">
      <c r="A2105" t="s">
        <v>3566</v>
      </c>
      <c r="B2105">
        <v>12</v>
      </c>
      <c r="C2105">
        <v>13</v>
      </c>
      <c r="D2105">
        <v>15</v>
      </c>
      <c r="E2105">
        <v>2340</v>
      </c>
      <c r="F2105">
        <v>1.4000000000000001</v>
      </c>
    </row>
    <row r="2106" spans="1:6">
      <c r="A2106" t="s">
        <v>3054</v>
      </c>
      <c r="B2106">
        <v>12</v>
      </c>
      <c r="C2106">
        <v>13</v>
      </c>
      <c r="D2106">
        <v>15</v>
      </c>
      <c r="E2106">
        <v>2340</v>
      </c>
      <c r="F2106">
        <v>1.4000000000000001</v>
      </c>
    </row>
    <row r="2107" spans="1:6">
      <c r="A2107" t="s">
        <v>3567</v>
      </c>
      <c r="B2107">
        <v>12</v>
      </c>
      <c r="C2107">
        <v>13</v>
      </c>
      <c r="D2107">
        <v>15</v>
      </c>
      <c r="E2107">
        <v>2340</v>
      </c>
      <c r="F2107">
        <v>1.4000000000000001</v>
      </c>
    </row>
    <row r="2108" spans="1:6">
      <c r="A2108" t="s">
        <v>4212</v>
      </c>
      <c r="B2108">
        <v>12</v>
      </c>
      <c r="C2108">
        <v>13</v>
      </c>
      <c r="D2108">
        <v>18</v>
      </c>
      <c r="E2108">
        <v>2808</v>
      </c>
      <c r="F2108" s="94">
        <v>1.7000000000000002</v>
      </c>
    </row>
    <row r="2109" spans="1:6">
      <c r="A2109" t="s">
        <v>4213</v>
      </c>
      <c r="B2109">
        <v>12</v>
      </c>
      <c r="C2109">
        <v>13</v>
      </c>
      <c r="D2109">
        <v>18</v>
      </c>
      <c r="E2109">
        <v>2808</v>
      </c>
      <c r="F2109" s="94">
        <v>1.7000000000000002</v>
      </c>
    </row>
    <row r="2110" spans="1:6">
      <c r="A2110" t="s">
        <v>4214</v>
      </c>
      <c r="B2110">
        <v>12</v>
      </c>
      <c r="C2110">
        <v>13</v>
      </c>
      <c r="D2110">
        <v>18</v>
      </c>
      <c r="E2110">
        <v>2808</v>
      </c>
      <c r="F2110" s="94">
        <v>1.7000000000000002</v>
      </c>
    </row>
    <row r="2111" spans="1:6">
      <c r="A2111" t="s">
        <v>4215</v>
      </c>
      <c r="B2111">
        <v>12</v>
      </c>
      <c r="C2111">
        <v>13</v>
      </c>
      <c r="D2111">
        <v>18</v>
      </c>
      <c r="E2111">
        <v>2808</v>
      </c>
      <c r="F2111" s="94">
        <v>1.7000000000000002</v>
      </c>
    </row>
    <row r="2112" spans="1:6">
      <c r="A2112" t="s">
        <v>4216</v>
      </c>
      <c r="B2112">
        <v>12</v>
      </c>
      <c r="C2112">
        <v>13</v>
      </c>
      <c r="D2112">
        <v>18</v>
      </c>
      <c r="E2112">
        <v>2808</v>
      </c>
      <c r="F2112" s="94">
        <v>1.7000000000000002</v>
      </c>
    </row>
    <row r="2113" spans="1:6">
      <c r="A2113" t="s">
        <v>4217</v>
      </c>
      <c r="B2113">
        <v>12</v>
      </c>
      <c r="C2113">
        <v>13</v>
      </c>
      <c r="D2113">
        <v>18</v>
      </c>
      <c r="E2113">
        <v>2808</v>
      </c>
      <c r="F2113" s="94">
        <v>1.7000000000000002</v>
      </c>
    </row>
    <row r="2114" spans="1:6">
      <c r="A2114" t="s">
        <v>218</v>
      </c>
      <c r="B2114">
        <v>12</v>
      </c>
      <c r="C2114">
        <v>13</v>
      </c>
      <c r="D2114">
        <v>30</v>
      </c>
      <c r="E2114">
        <v>4680</v>
      </c>
      <c r="F2114">
        <v>2.8000000000000003</v>
      </c>
    </row>
    <row r="2115" spans="1:6">
      <c r="A2115" t="s">
        <v>3568</v>
      </c>
      <c r="B2115">
        <v>12</v>
      </c>
      <c r="C2115">
        <v>13</v>
      </c>
      <c r="D2115">
        <v>30</v>
      </c>
      <c r="E2115">
        <v>4680</v>
      </c>
      <c r="F2115">
        <v>2.8000000000000003</v>
      </c>
    </row>
    <row r="2116" spans="1:6">
      <c r="A2116" t="s">
        <v>219</v>
      </c>
      <c r="B2116">
        <v>12</v>
      </c>
      <c r="C2116">
        <v>13</v>
      </c>
      <c r="D2116">
        <v>30</v>
      </c>
      <c r="E2116">
        <v>4680</v>
      </c>
      <c r="F2116">
        <v>2.8000000000000003</v>
      </c>
    </row>
    <row r="2117" spans="1:6">
      <c r="A2117" t="s">
        <v>3569</v>
      </c>
      <c r="B2117">
        <v>12</v>
      </c>
      <c r="C2117">
        <v>13</v>
      </c>
      <c r="D2117">
        <v>30</v>
      </c>
      <c r="E2117">
        <v>4680</v>
      </c>
      <c r="F2117">
        <v>2.8000000000000003</v>
      </c>
    </row>
    <row r="2118" spans="1:6">
      <c r="A2118" t="s">
        <v>220</v>
      </c>
      <c r="B2118">
        <v>12</v>
      </c>
      <c r="C2118">
        <v>13</v>
      </c>
      <c r="D2118">
        <v>30</v>
      </c>
      <c r="E2118">
        <v>4680</v>
      </c>
      <c r="F2118">
        <v>2.8000000000000003</v>
      </c>
    </row>
    <row r="2119" spans="1:6">
      <c r="A2119" t="s">
        <v>221</v>
      </c>
      <c r="B2119">
        <v>12</v>
      </c>
      <c r="C2119">
        <v>13</v>
      </c>
      <c r="D2119">
        <v>30</v>
      </c>
      <c r="E2119">
        <v>4680</v>
      </c>
      <c r="F2119">
        <v>2.8000000000000003</v>
      </c>
    </row>
    <row r="2120" spans="1:6">
      <c r="A2120" t="s">
        <v>3571</v>
      </c>
      <c r="B2120">
        <v>12</v>
      </c>
      <c r="C2120">
        <v>13</v>
      </c>
      <c r="D2120">
        <v>30</v>
      </c>
      <c r="E2120">
        <v>4680</v>
      </c>
      <c r="F2120">
        <v>2.8000000000000003</v>
      </c>
    </row>
    <row r="2121" spans="1:6">
      <c r="A2121" t="s">
        <v>3570</v>
      </c>
      <c r="B2121">
        <v>12</v>
      </c>
      <c r="C2121">
        <v>13</v>
      </c>
      <c r="D2121">
        <v>30</v>
      </c>
      <c r="E2121">
        <v>4680</v>
      </c>
      <c r="F2121">
        <v>2.8000000000000003</v>
      </c>
    </row>
    <row r="2122" spans="1:6">
      <c r="A2122" t="s">
        <v>222</v>
      </c>
      <c r="B2122">
        <v>12</v>
      </c>
      <c r="C2122">
        <v>13</v>
      </c>
      <c r="D2122">
        <v>36</v>
      </c>
      <c r="E2122">
        <v>5616</v>
      </c>
      <c r="F2122">
        <v>3.3000000000000003</v>
      </c>
    </row>
    <row r="2123" spans="1:6">
      <c r="A2123" t="s">
        <v>3572</v>
      </c>
      <c r="B2123">
        <v>12</v>
      </c>
      <c r="C2123">
        <v>13</v>
      </c>
      <c r="D2123">
        <v>36</v>
      </c>
      <c r="E2123">
        <v>5616</v>
      </c>
      <c r="F2123">
        <v>3.3000000000000003</v>
      </c>
    </row>
    <row r="2124" spans="1:6">
      <c r="A2124" t="s">
        <v>223</v>
      </c>
      <c r="B2124">
        <v>12</v>
      </c>
      <c r="C2124">
        <v>13</v>
      </c>
      <c r="D2124">
        <v>36</v>
      </c>
      <c r="E2124">
        <v>5616</v>
      </c>
      <c r="F2124">
        <v>3.3000000000000003</v>
      </c>
    </row>
    <row r="2125" spans="1:6">
      <c r="A2125" t="s">
        <v>3573</v>
      </c>
      <c r="B2125">
        <v>12</v>
      </c>
      <c r="C2125">
        <v>13</v>
      </c>
      <c r="D2125">
        <v>36</v>
      </c>
      <c r="E2125">
        <v>5616</v>
      </c>
      <c r="F2125">
        <v>3.3000000000000003</v>
      </c>
    </row>
    <row r="2126" spans="1:6">
      <c r="A2126" t="s">
        <v>224</v>
      </c>
      <c r="B2126">
        <v>12</v>
      </c>
      <c r="C2126">
        <v>13</v>
      </c>
      <c r="D2126">
        <v>36</v>
      </c>
      <c r="E2126">
        <v>5616</v>
      </c>
      <c r="F2126">
        <v>3.3000000000000003</v>
      </c>
    </row>
    <row r="2127" spans="1:6">
      <c r="A2127" t="s">
        <v>225</v>
      </c>
      <c r="B2127">
        <v>12</v>
      </c>
      <c r="C2127">
        <v>13</v>
      </c>
      <c r="D2127">
        <v>36</v>
      </c>
      <c r="E2127">
        <v>5616</v>
      </c>
      <c r="F2127">
        <v>3.3000000000000003</v>
      </c>
    </row>
    <row r="2128" spans="1:6">
      <c r="A2128" t="s">
        <v>3575</v>
      </c>
      <c r="B2128">
        <v>12</v>
      </c>
      <c r="C2128">
        <v>13</v>
      </c>
      <c r="D2128">
        <v>36</v>
      </c>
      <c r="E2128">
        <v>5616</v>
      </c>
      <c r="F2128">
        <v>3.3000000000000003</v>
      </c>
    </row>
    <row r="2129" spans="1:6">
      <c r="A2129" t="s">
        <v>3574</v>
      </c>
      <c r="B2129">
        <v>12</v>
      </c>
      <c r="C2129">
        <v>13</v>
      </c>
      <c r="D2129">
        <v>36</v>
      </c>
      <c r="E2129">
        <v>5616</v>
      </c>
      <c r="F2129">
        <v>3.3000000000000003</v>
      </c>
    </row>
    <row r="2130" spans="1:6">
      <c r="A2130" t="s">
        <v>3055</v>
      </c>
      <c r="B2130">
        <v>12</v>
      </c>
      <c r="C2130">
        <v>13</v>
      </c>
      <c r="D2130">
        <v>39</v>
      </c>
      <c r="E2130">
        <v>6084</v>
      </c>
      <c r="F2130">
        <v>3.6</v>
      </c>
    </row>
    <row r="2131" spans="1:6">
      <c r="A2131" t="s">
        <v>3576</v>
      </c>
      <c r="B2131">
        <v>12</v>
      </c>
      <c r="C2131">
        <v>13</v>
      </c>
      <c r="D2131">
        <v>39</v>
      </c>
      <c r="E2131">
        <v>6084</v>
      </c>
      <c r="F2131">
        <v>3.6</v>
      </c>
    </row>
    <row r="2132" spans="1:6">
      <c r="A2132" t="s">
        <v>3056</v>
      </c>
      <c r="B2132">
        <v>12</v>
      </c>
      <c r="C2132">
        <v>13</v>
      </c>
      <c r="D2132">
        <v>39</v>
      </c>
      <c r="E2132">
        <v>6084</v>
      </c>
      <c r="F2132">
        <v>3.6</v>
      </c>
    </row>
    <row r="2133" spans="1:6">
      <c r="A2133" t="s">
        <v>3577</v>
      </c>
      <c r="B2133">
        <v>12</v>
      </c>
      <c r="C2133">
        <v>13</v>
      </c>
      <c r="D2133">
        <v>39</v>
      </c>
      <c r="E2133">
        <v>6084</v>
      </c>
      <c r="F2133">
        <v>3.6</v>
      </c>
    </row>
    <row r="2134" spans="1:6">
      <c r="A2134" t="s">
        <v>3057</v>
      </c>
      <c r="B2134">
        <v>12</v>
      </c>
      <c r="C2134">
        <v>13</v>
      </c>
      <c r="D2134">
        <v>39</v>
      </c>
      <c r="E2134">
        <v>6084</v>
      </c>
      <c r="F2134">
        <v>3.6</v>
      </c>
    </row>
    <row r="2135" spans="1:6">
      <c r="A2135" t="s">
        <v>3058</v>
      </c>
      <c r="B2135">
        <v>12</v>
      </c>
      <c r="C2135">
        <v>13</v>
      </c>
      <c r="D2135">
        <v>39</v>
      </c>
      <c r="E2135">
        <v>6084</v>
      </c>
      <c r="F2135">
        <v>3.6</v>
      </c>
    </row>
    <row r="2136" spans="1:6">
      <c r="A2136" t="s">
        <v>3579</v>
      </c>
      <c r="B2136">
        <v>12</v>
      </c>
      <c r="C2136">
        <v>13</v>
      </c>
      <c r="D2136">
        <v>39</v>
      </c>
      <c r="E2136">
        <v>6084</v>
      </c>
      <c r="F2136">
        <v>3.6</v>
      </c>
    </row>
    <row r="2137" spans="1:6">
      <c r="A2137" t="s">
        <v>3578</v>
      </c>
      <c r="B2137">
        <v>12</v>
      </c>
      <c r="C2137">
        <v>13</v>
      </c>
      <c r="D2137">
        <v>39</v>
      </c>
      <c r="E2137">
        <v>6084</v>
      </c>
      <c r="F2137">
        <v>3.6</v>
      </c>
    </row>
    <row r="2138" spans="1:6">
      <c r="A2138" t="s">
        <v>226</v>
      </c>
      <c r="B2138">
        <v>12</v>
      </c>
      <c r="C2138">
        <v>13</v>
      </c>
      <c r="D2138">
        <v>42</v>
      </c>
      <c r="E2138">
        <v>6552</v>
      </c>
      <c r="F2138">
        <v>3.8000000000000003</v>
      </c>
    </row>
    <row r="2139" spans="1:6">
      <c r="A2139" t="s">
        <v>3580</v>
      </c>
      <c r="B2139">
        <v>12</v>
      </c>
      <c r="C2139">
        <v>13</v>
      </c>
      <c r="D2139">
        <v>42</v>
      </c>
      <c r="E2139">
        <v>6552</v>
      </c>
      <c r="F2139">
        <v>3.8000000000000003</v>
      </c>
    </row>
    <row r="2140" spans="1:6">
      <c r="A2140" t="s">
        <v>227</v>
      </c>
      <c r="B2140">
        <v>12</v>
      </c>
      <c r="C2140">
        <v>13</v>
      </c>
      <c r="D2140">
        <v>42</v>
      </c>
      <c r="E2140">
        <v>6552</v>
      </c>
      <c r="F2140">
        <v>3.8000000000000003</v>
      </c>
    </row>
    <row r="2141" spans="1:6">
      <c r="A2141" t="s">
        <v>3581</v>
      </c>
      <c r="B2141">
        <v>12</v>
      </c>
      <c r="C2141">
        <v>13</v>
      </c>
      <c r="D2141">
        <v>42</v>
      </c>
      <c r="E2141">
        <v>6552</v>
      </c>
      <c r="F2141">
        <v>3.8000000000000003</v>
      </c>
    </row>
    <row r="2142" spans="1:6">
      <c r="A2142" t="s">
        <v>228</v>
      </c>
      <c r="B2142">
        <v>12</v>
      </c>
      <c r="C2142">
        <v>13</v>
      </c>
      <c r="D2142">
        <v>42</v>
      </c>
      <c r="E2142">
        <v>6552</v>
      </c>
      <c r="F2142">
        <v>3.8000000000000003</v>
      </c>
    </row>
    <row r="2143" spans="1:6">
      <c r="A2143" t="s">
        <v>229</v>
      </c>
      <c r="B2143">
        <v>12</v>
      </c>
      <c r="C2143">
        <v>13</v>
      </c>
      <c r="D2143">
        <v>42</v>
      </c>
      <c r="E2143">
        <v>6552</v>
      </c>
      <c r="F2143">
        <v>3.8000000000000003</v>
      </c>
    </row>
    <row r="2144" spans="1:6">
      <c r="A2144" t="s">
        <v>3583</v>
      </c>
      <c r="B2144">
        <v>12</v>
      </c>
      <c r="C2144">
        <v>13</v>
      </c>
      <c r="D2144">
        <v>42</v>
      </c>
      <c r="E2144">
        <v>6552</v>
      </c>
      <c r="F2144">
        <v>3.8000000000000003</v>
      </c>
    </row>
    <row r="2145" spans="1:6">
      <c r="A2145" t="s">
        <v>3582</v>
      </c>
      <c r="B2145">
        <v>12</v>
      </c>
      <c r="C2145">
        <v>13</v>
      </c>
      <c r="D2145">
        <v>42</v>
      </c>
      <c r="E2145">
        <v>6552</v>
      </c>
      <c r="F2145">
        <v>3.8000000000000003</v>
      </c>
    </row>
    <row r="2146" spans="1:6">
      <c r="A2146" t="s">
        <v>4031</v>
      </c>
      <c r="B2146">
        <v>12</v>
      </c>
      <c r="C2146">
        <v>13</v>
      </c>
      <c r="D2146">
        <v>48</v>
      </c>
      <c r="E2146">
        <v>7488</v>
      </c>
      <c r="F2146">
        <v>4.3999999999999995</v>
      </c>
    </row>
    <row r="2147" spans="1:6">
      <c r="A2147" t="s">
        <v>4032</v>
      </c>
      <c r="B2147">
        <v>12</v>
      </c>
      <c r="C2147">
        <v>13</v>
      </c>
      <c r="D2147">
        <v>48</v>
      </c>
      <c r="E2147">
        <v>7488</v>
      </c>
      <c r="F2147">
        <v>4.3999999999999995</v>
      </c>
    </row>
    <row r="2148" spans="1:6">
      <c r="A2148" t="s">
        <v>1105</v>
      </c>
      <c r="B2148">
        <v>12</v>
      </c>
      <c r="C2148">
        <v>19</v>
      </c>
      <c r="D2148">
        <v>62</v>
      </c>
      <c r="E2148">
        <v>14136</v>
      </c>
      <c r="F2148">
        <v>8.1999999999999993</v>
      </c>
    </row>
    <row r="2149" spans="1:6">
      <c r="A2149" t="s">
        <v>3584</v>
      </c>
      <c r="B2149">
        <v>12</v>
      </c>
      <c r="C2149">
        <v>19</v>
      </c>
      <c r="D2149">
        <v>62</v>
      </c>
      <c r="E2149">
        <v>14136</v>
      </c>
      <c r="F2149">
        <v>8.1999999999999993</v>
      </c>
    </row>
    <row r="2150" spans="1:6">
      <c r="A2150" t="s">
        <v>3059</v>
      </c>
      <c r="B2150">
        <v>15</v>
      </c>
      <c r="C2150">
        <v>13</v>
      </c>
      <c r="D2150">
        <v>12</v>
      </c>
      <c r="E2150">
        <v>2340</v>
      </c>
      <c r="F2150">
        <v>1.4000000000000001</v>
      </c>
    </row>
    <row r="2151" spans="1:6">
      <c r="A2151" t="s">
        <v>3585</v>
      </c>
      <c r="B2151">
        <v>15</v>
      </c>
      <c r="C2151">
        <v>13</v>
      </c>
      <c r="D2151">
        <v>12</v>
      </c>
      <c r="E2151">
        <v>2340</v>
      </c>
      <c r="F2151">
        <v>1.4000000000000001</v>
      </c>
    </row>
    <row r="2152" spans="1:6">
      <c r="A2152" t="s">
        <v>3060</v>
      </c>
      <c r="B2152">
        <v>15</v>
      </c>
      <c r="C2152">
        <v>13</v>
      </c>
      <c r="D2152">
        <v>12</v>
      </c>
      <c r="E2152">
        <v>2340</v>
      </c>
      <c r="F2152">
        <v>1.4000000000000001</v>
      </c>
    </row>
    <row r="2153" spans="1:6">
      <c r="A2153" t="s">
        <v>3586</v>
      </c>
      <c r="B2153">
        <v>15</v>
      </c>
      <c r="C2153">
        <v>13</v>
      </c>
      <c r="D2153">
        <v>12</v>
      </c>
      <c r="E2153">
        <v>2340</v>
      </c>
      <c r="F2153">
        <v>1.4000000000000001</v>
      </c>
    </row>
    <row r="2154" spans="1:6">
      <c r="A2154" t="s">
        <v>3061</v>
      </c>
      <c r="B2154">
        <v>15</v>
      </c>
      <c r="C2154">
        <v>13</v>
      </c>
      <c r="D2154">
        <v>15</v>
      </c>
      <c r="E2154">
        <v>2925</v>
      </c>
      <c r="F2154">
        <v>1.7000000000000002</v>
      </c>
    </row>
    <row r="2155" spans="1:6">
      <c r="A2155" t="s">
        <v>3587</v>
      </c>
      <c r="B2155">
        <v>15</v>
      </c>
      <c r="C2155">
        <v>13</v>
      </c>
      <c r="D2155">
        <v>15</v>
      </c>
      <c r="E2155">
        <v>2925</v>
      </c>
      <c r="F2155">
        <v>1.7000000000000002</v>
      </c>
    </row>
    <row r="2156" spans="1:6">
      <c r="A2156" t="s">
        <v>3062</v>
      </c>
      <c r="B2156">
        <v>15</v>
      </c>
      <c r="C2156">
        <v>13</v>
      </c>
      <c r="D2156">
        <v>15</v>
      </c>
      <c r="E2156">
        <v>2925</v>
      </c>
      <c r="F2156">
        <v>1.7000000000000002</v>
      </c>
    </row>
    <row r="2157" spans="1:6">
      <c r="A2157" t="s">
        <v>3588</v>
      </c>
      <c r="B2157">
        <v>15</v>
      </c>
      <c r="C2157">
        <v>13</v>
      </c>
      <c r="D2157">
        <v>15</v>
      </c>
      <c r="E2157">
        <v>2925</v>
      </c>
      <c r="F2157">
        <v>1.7000000000000002</v>
      </c>
    </row>
    <row r="2158" spans="1:6">
      <c r="A2158" t="s">
        <v>4218</v>
      </c>
      <c r="B2158">
        <v>15</v>
      </c>
      <c r="C2158">
        <v>13</v>
      </c>
      <c r="D2158">
        <v>18</v>
      </c>
      <c r="E2158">
        <v>3510</v>
      </c>
      <c r="F2158" s="94">
        <v>2.1</v>
      </c>
    </row>
    <row r="2159" spans="1:6">
      <c r="A2159" t="s">
        <v>4219</v>
      </c>
      <c r="B2159">
        <v>15</v>
      </c>
      <c r="C2159">
        <v>13</v>
      </c>
      <c r="D2159">
        <v>18</v>
      </c>
      <c r="E2159">
        <v>3510</v>
      </c>
      <c r="F2159" s="94">
        <v>2.1</v>
      </c>
    </row>
    <row r="2160" spans="1:6">
      <c r="A2160" t="s">
        <v>4220</v>
      </c>
      <c r="B2160">
        <v>15</v>
      </c>
      <c r="C2160">
        <v>13</v>
      </c>
      <c r="D2160">
        <v>18</v>
      </c>
      <c r="E2160">
        <v>3510</v>
      </c>
      <c r="F2160" s="94">
        <v>2.1</v>
      </c>
    </row>
    <row r="2161" spans="1:6">
      <c r="A2161" t="s">
        <v>4221</v>
      </c>
      <c r="B2161">
        <v>15</v>
      </c>
      <c r="C2161">
        <v>13</v>
      </c>
      <c r="D2161">
        <v>18</v>
      </c>
      <c r="E2161">
        <v>3510</v>
      </c>
      <c r="F2161" s="94">
        <v>2.1</v>
      </c>
    </row>
    <row r="2162" spans="1:6">
      <c r="A2162" t="s">
        <v>4222</v>
      </c>
      <c r="B2162">
        <v>15</v>
      </c>
      <c r="C2162">
        <v>13</v>
      </c>
      <c r="D2162">
        <v>18</v>
      </c>
      <c r="E2162">
        <v>3510</v>
      </c>
      <c r="F2162" s="94">
        <v>2.1</v>
      </c>
    </row>
    <row r="2163" spans="1:6">
      <c r="A2163" t="s">
        <v>4223</v>
      </c>
      <c r="B2163">
        <v>15</v>
      </c>
      <c r="C2163">
        <v>13</v>
      </c>
      <c r="D2163">
        <v>18</v>
      </c>
      <c r="E2163">
        <v>3510</v>
      </c>
      <c r="F2163" s="94">
        <v>2.1</v>
      </c>
    </row>
    <row r="2164" spans="1:6">
      <c r="A2164" t="s">
        <v>4033</v>
      </c>
      <c r="B2164">
        <v>15</v>
      </c>
      <c r="C2164">
        <v>7</v>
      </c>
      <c r="D2164">
        <v>30</v>
      </c>
      <c r="E2164">
        <v>3150</v>
      </c>
      <c r="F2164">
        <v>1.9000000000000001</v>
      </c>
    </row>
    <row r="2165" spans="1:6">
      <c r="A2165" t="s">
        <v>4034</v>
      </c>
      <c r="B2165">
        <v>15</v>
      </c>
      <c r="C2165">
        <v>7</v>
      </c>
      <c r="D2165">
        <v>30</v>
      </c>
      <c r="E2165">
        <v>3150</v>
      </c>
      <c r="F2165">
        <v>1.9000000000000001</v>
      </c>
    </row>
    <row r="2166" spans="1:6">
      <c r="A2166" t="s">
        <v>230</v>
      </c>
      <c r="B2166">
        <v>15</v>
      </c>
      <c r="C2166">
        <v>13</v>
      </c>
      <c r="D2166">
        <v>30</v>
      </c>
      <c r="E2166">
        <v>5850</v>
      </c>
      <c r="F2166">
        <v>3.4</v>
      </c>
    </row>
    <row r="2167" spans="1:6">
      <c r="A2167" t="s">
        <v>3589</v>
      </c>
      <c r="B2167">
        <v>15</v>
      </c>
      <c r="C2167">
        <v>13</v>
      </c>
      <c r="D2167">
        <v>30</v>
      </c>
      <c r="E2167">
        <v>5850</v>
      </c>
      <c r="F2167">
        <v>3.4</v>
      </c>
    </row>
    <row r="2168" spans="1:6">
      <c r="A2168" t="s">
        <v>231</v>
      </c>
      <c r="B2168">
        <v>15</v>
      </c>
      <c r="C2168">
        <v>13</v>
      </c>
      <c r="D2168">
        <v>30</v>
      </c>
      <c r="E2168">
        <v>5850</v>
      </c>
      <c r="F2168">
        <v>3.4</v>
      </c>
    </row>
    <row r="2169" spans="1:6">
      <c r="A2169" t="s">
        <v>3590</v>
      </c>
      <c r="B2169">
        <v>15</v>
      </c>
      <c r="C2169">
        <v>13</v>
      </c>
      <c r="D2169">
        <v>30</v>
      </c>
      <c r="E2169">
        <v>5850</v>
      </c>
      <c r="F2169">
        <v>3.4</v>
      </c>
    </row>
    <row r="2170" spans="1:6">
      <c r="A2170" t="s">
        <v>232</v>
      </c>
      <c r="B2170">
        <v>15</v>
      </c>
      <c r="C2170">
        <v>13</v>
      </c>
      <c r="D2170">
        <v>30</v>
      </c>
      <c r="E2170">
        <v>5850</v>
      </c>
      <c r="F2170">
        <v>3.4</v>
      </c>
    </row>
    <row r="2171" spans="1:6">
      <c r="A2171" t="s">
        <v>233</v>
      </c>
      <c r="B2171">
        <v>15</v>
      </c>
      <c r="C2171">
        <v>13</v>
      </c>
      <c r="D2171">
        <v>30</v>
      </c>
      <c r="E2171">
        <v>5850</v>
      </c>
      <c r="F2171">
        <v>3.4</v>
      </c>
    </row>
    <row r="2172" spans="1:6">
      <c r="A2172" t="s">
        <v>3592</v>
      </c>
      <c r="B2172">
        <v>15</v>
      </c>
      <c r="C2172">
        <v>13</v>
      </c>
      <c r="D2172">
        <v>30</v>
      </c>
      <c r="E2172">
        <v>5850</v>
      </c>
      <c r="F2172">
        <v>3.4</v>
      </c>
    </row>
    <row r="2173" spans="1:6">
      <c r="A2173" t="s">
        <v>3591</v>
      </c>
      <c r="B2173">
        <v>15</v>
      </c>
      <c r="C2173">
        <v>13</v>
      </c>
      <c r="D2173">
        <v>30</v>
      </c>
      <c r="E2173">
        <v>5850</v>
      </c>
      <c r="F2173">
        <v>3.4</v>
      </c>
    </row>
    <row r="2174" spans="1:6">
      <c r="A2174" t="s">
        <v>234</v>
      </c>
      <c r="B2174">
        <v>15</v>
      </c>
      <c r="C2174">
        <v>13</v>
      </c>
      <c r="D2174">
        <v>36</v>
      </c>
      <c r="E2174">
        <v>7020</v>
      </c>
      <c r="F2174">
        <v>4.0999999999999996</v>
      </c>
    </row>
    <row r="2175" spans="1:6">
      <c r="A2175" t="s">
        <v>3593</v>
      </c>
      <c r="B2175">
        <v>15</v>
      </c>
      <c r="C2175">
        <v>13</v>
      </c>
      <c r="D2175">
        <v>36</v>
      </c>
      <c r="E2175">
        <v>7020</v>
      </c>
      <c r="F2175">
        <v>4.0999999999999996</v>
      </c>
    </row>
    <row r="2176" spans="1:6">
      <c r="A2176" t="s">
        <v>235</v>
      </c>
      <c r="B2176">
        <v>15</v>
      </c>
      <c r="C2176">
        <v>13</v>
      </c>
      <c r="D2176">
        <v>36</v>
      </c>
      <c r="E2176">
        <v>7020</v>
      </c>
      <c r="F2176">
        <v>4.0999999999999996</v>
      </c>
    </row>
    <row r="2177" spans="1:6">
      <c r="A2177" t="s">
        <v>3594</v>
      </c>
      <c r="B2177">
        <v>15</v>
      </c>
      <c r="C2177">
        <v>13</v>
      </c>
      <c r="D2177">
        <v>36</v>
      </c>
      <c r="E2177">
        <v>7020</v>
      </c>
      <c r="F2177">
        <v>4.0999999999999996</v>
      </c>
    </row>
    <row r="2178" spans="1:6">
      <c r="A2178" t="s">
        <v>236</v>
      </c>
      <c r="B2178">
        <v>15</v>
      </c>
      <c r="C2178">
        <v>13</v>
      </c>
      <c r="D2178">
        <v>36</v>
      </c>
      <c r="E2178">
        <v>7020</v>
      </c>
      <c r="F2178">
        <v>4.0999999999999996</v>
      </c>
    </row>
    <row r="2179" spans="1:6">
      <c r="A2179" t="s">
        <v>237</v>
      </c>
      <c r="B2179">
        <v>15</v>
      </c>
      <c r="C2179">
        <v>13</v>
      </c>
      <c r="D2179">
        <v>36</v>
      </c>
      <c r="E2179">
        <v>7020</v>
      </c>
      <c r="F2179">
        <v>4.0999999999999996</v>
      </c>
    </row>
    <row r="2180" spans="1:6">
      <c r="A2180" t="s">
        <v>3596</v>
      </c>
      <c r="B2180">
        <v>15</v>
      </c>
      <c r="C2180">
        <v>13</v>
      </c>
      <c r="D2180">
        <v>36</v>
      </c>
      <c r="E2180">
        <v>7020</v>
      </c>
      <c r="F2180">
        <v>4.0999999999999996</v>
      </c>
    </row>
    <row r="2181" spans="1:6">
      <c r="A2181" t="s">
        <v>3595</v>
      </c>
      <c r="B2181">
        <v>15</v>
      </c>
      <c r="C2181">
        <v>13</v>
      </c>
      <c r="D2181">
        <v>36</v>
      </c>
      <c r="E2181">
        <v>7020</v>
      </c>
      <c r="F2181">
        <v>4.0999999999999996</v>
      </c>
    </row>
    <row r="2182" spans="1:6">
      <c r="A2182" t="s">
        <v>3063</v>
      </c>
      <c r="B2182">
        <v>15</v>
      </c>
      <c r="C2182">
        <v>13</v>
      </c>
      <c r="D2182">
        <v>39</v>
      </c>
      <c r="E2182">
        <v>7605</v>
      </c>
      <c r="F2182">
        <v>4.5</v>
      </c>
    </row>
    <row r="2183" spans="1:6">
      <c r="A2183" t="s">
        <v>3597</v>
      </c>
      <c r="B2183">
        <v>15</v>
      </c>
      <c r="C2183">
        <v>13</v>
      </c>
      <c r="D2183">
        <v>39</v>
      </c>
      <c r="E2183">
        <v>7605</v>
      </c>
      <c r="F2183">
        <v>4.5</v>
      </c>
    </row>
    <row r="2184" spans="1:6">
      <c r="A2184" t="s">
        <v>3064</v>
      </c>
      <c r="B2184">
        <v>15</v>
      </c>
      <c r="C2184">
        <v>13</v>
      </c>
      <c r="D2184">
        <v>39</v>
      </c>
      <c r="E2184">
        <v>7605</v>
      </c>
      <c r="F2184">
        <v>4.5</v>
      </c>
    </row>
    <row r="2185" spans="1:6">
      <c r="A2185" t="s">
        <v>3598</v>
      </c>
      <c r="B2185">
        <v>15</v>
      </c>
      <c r="C2185">
        <v>13</v>
      </c>
      <c r="D2185">
        <v>39</v>
      </c>
      <c r="E2185">
        <v>7605</v>
      </c>
      <c r="F2185">
        <v>4.5</v>
      </c>
    </row>
    <row r="2186" spans="1:6">
      <c r="A2186" t="s">
        <v>3065</v>
      </c>
      <c r="B2186">
        <v>15</v>
      </c>
      <c r="C2186">
        <v>13</v>
      </c>
      <c r="D2186">
        <v>39</v>
      </c>
      <c r="E2186">
        <v>7605</v>
      </c>
      <c r="F2186">
        <v>4.5</v>
      </c>
    </row>
    <row r="2187" spans="1:6">
      <c r="A2187" t="s">
        <v>3066</v>
      </c>
      <c r="B2187">
        <v>15</v>
      </c>
      <c r="C2187">
        <v>13</v>
      </c>
      <c r="D2187">
        <v>39</v>
      </c>
      <c r="E2187">
        <v>7605</v>
      </c>
      <c r="F2187">
        <v>4.5</v>
      </c>
    </row>
    <row r="2188" spans="1:6">
      <c r="A2188" t="s">
        <v>3600</v>
      </c>
      <c r="B2188">
        <v>15</v>
      </c>
      <c r="C2188">
        <v>13</v>
      </c>
      <c r="D2188">
        <v>39</v>
      </c>
      <c r="E2188">
        <v>7605</v>
      </c>
      <c r="F2188">
        <v>4.5</v>
      </c>
    </row>
    <row r="2189" spans="1:6">
      <c r="A2189" t="s">
        <v>3599</v>
      </c>
      <c r="B2189">
        <v>15</v>
      </c>
      <c r="C2189">
        <v>13</v>
      </c>
      <c r="D2189">
        <v>39</v>
      </c>
      <c r="E2189">
        <v>7605</v>
      </c>
      <c r="F2189">
        <v>4.5</v>
      </c>
    </row>
    <row r="2190" spans="1:6">
      <c r="A2190" t="s">
        <v>238</v>
      </c>
      <c r="B2190">
        <v>15</v>
      </c>
      <c r="C2190">
        <v>13</v>
      </c>
      <c r="D2190">
        <v>42</v>
      </c>
      <c r="E2190">
        <v>8190</v>
      </c>
      <c r="F2190">
        <v>4.8</v>
      </c>
    </row>
    <row r="2191" spans="1:6">
      <c r="A2191" t="s">
        <v>3601</v>
      </c>
      <c r="B2191">
        <v>15</v>
      </c>
      <c r="C2191">
        <v>13</v>
      </c>
      <c r="D2191">
        <v>42</v>
      </c>
      <c r="E2191">
        <v>8190</v>
      </c>
      <c r="F2191">
        <v>4.8</v>
      </c>
    </row>
    <row r="2192" spans="1:6">
      <c r="A2192" t="s">
        <v>239</v>
      </c>
      <c r="B2192">
        <v>15</v>
      </c>
      <c r="C2192">
        <v>13</v>
      </c>
      <c r="D2192">
        <v>42</v>
      </c>
      <c r="E2192">
        <v>8190</v>
      </c>
      <c r="F2192">
        <v>4.8</v>
      </c>
    </row>
    <row r="2193" spans="1:6">
      <c r="A2193" t="s">
        <v>3602</v>
      </c>
      <c r="B2193">
        <v>15</v>
      </c>
      <c r="C2193">
        <v>13</v>
      </c>
      <c r="D2193">
        <v>42</v>
      </c>
      <c r="E2193">
        <v>8190</v>
      </c>
      <c r="F2193">
        <v>4.8</v>
      </c>
    </row>
    <row r="2194" spans="1:6">
      <c r="A2194" t="s">
        <v>240</v>
      </c>
      <c r="B2194">
        <v>15</v>
      </c>
      <c r="C2194">
        <v>13</v>
      </c>
      <c r="D2194">
        <v>42</v>
      </c>
      <c r="E2194">
        <v>8190</v>
      </c>
      <c r="F2194">
        <v>4.8</v>
      </c>
    </row>
    <row r="2195" spans="1:6">
      <c r="A2195" t="s">
        <v>241</v>
      </c>
      <c r="B2195">
        <v>15</v>
      </c>
      <c r="C2195">
        <v>13</v>
      </c>
      <c r="D2195">
        <v>42</v>
      </c>
      <c r="E2195">
        <v>8190</v>
      </c>
      <c r="F2195">
        <v>4.8</v>
      </c>
    </row>
    <row r="2196" spans="1:6">
      <c r="A2196" t="s">
        <v>3604</v>
      </c>
      <c r="B2196">
        <v>15</v>
      </c>
      <c r="C2196">
        <v>13</v>
      </c>
      <c r="D2196">
        <v>42</v>
      </c>
      <c r="E2196">
        <v>8190</v>
      </c>
      <c r="F2196">
        <v>4.8</v>
      </c>
    </row>
    <row r="2197" spans="1:6">
      <c r="A2197" t="s">
        <v>3603</v>
      </c>
      <c r="B2197">
        <v>15</v>
      </c>
      <c r="C2197">
        <v>13</v>
      </c>
      <c r="D2197">
        <v>42</v>
      </c>
      <c r="E2197">
        <v>8190</v>
      </c>
      <c r="F2197">
        <v>4.8</v>
      </c>
    </row>
    <row r="2198" spans="1:6">
      <c r="A2198" t="s">
        <v>242</v>
      </c>
      <c r="B2198">
        <v>15</v>
      </c>
      <c r="C2198">
        <v>13</v>
      </c>
      <c r="D2198">
        <v>48</v>
      </c>
      <c r="E2198">
        <v>9360</v>
      </c>
      <c r="F2198">
        <v>5.5</v>
      </c>
    </row>
    <row r="2199" spans="1:6">
      <c r="A2199" t="s">
        <v>3605</v>
      </c>
      <c r="B2199">
        <v>15</v>
      </c>
      <c r="C2199">
        <v>13</v>
      </c>
      <c r="D2199">
        <v>48</v>
      </c>
      <c r="E2199">
        <v>9360</v>
      </c>
      <c r="F2199">
        <v>5.5</v>
      </c>
    </row>
    <row r="2200" spans="1:6">
      <c r="A2200" t="s">
        <v>243</v>
      </c>
      <c r="B2200">
        <v>15</v>
      </c>
      <c r="C2200">
        <v>13</v>
      </c>
      <c r="D2200">
        <v>48</v>
      </c>
      <c r="E2200">
        <v>9360</v>
      </c>
      <c r="F2200">
        <v>5.5</v>
      </c>
    </row>
    <row r="2201" spans="1:6">
      <c r="A2201" t="s">
        <v>3606</v>
      </c>
      <c r="B2201">
        <v>15</v>
      </c>
      <c r="C2201">
        <v>13</v>
      </c>
      <c r="D2201">
        <v>48</v>
      </c>
      <c r="E2201">
        <v>9360</v>
      </c>
      <c r="F2201">
        <v>5.5</v>
      </c>
    </row>
    <row r="2202" spans="1:6">
      <c r="A2202" t="s">
        <v>244</v>
      </c>
      <c r="B2202">
        <v>15</v>
      </c>
      <c r="C2202">
        <v>13</v>
      </c>
      <c r="D2202">
        <v>48</v>
      </c>
      <c r="E2202">
        <v>9360</v>
      </c>
      <c r="F2202">
        <v>5.5</v>
      </c>
    </row>
    <row r="2203" spans="1:6">
      <c r="A2203" t="s">
        <v>3607</v>
      </c>
      <c r="B2203">
        <v>15</v>
      </c>
      <c r="C2203">
        <v>13</v>
      </c>
      <c r="D2203">
        <v>48</v>
      </c>
      <c r="E2203">
        <v>9360</v>
      </c>
      <c r="F2203">
        <v>5.5</v>
      </c>
    </row>
    <row r="2204" spans="1:6">
      <c r="A2204" t="s">
        <v>245</v>
      </c>
      <c r="B2204">
        <v>15</v>
      </c>
      <c r="C2204">
        <v>13</v>
      </c>
      <c r="D2204">
        <v>52</v>
      </c>
      <c r="E2204">
        <v>10140</v>
      </c>
      <c r="F2204">
        <v>5.8999999999999995</v>
      </c>
    </row>
    <row r="2205" spans="1:6">
      <c r="A2205" t="s">
        <v>3608</v>
      </c>
      <c r="B2205">
        <v>15</v>
      </c>
      <c r="C2205">
        <v>13</v>
      </c>
      <c r="D2205">
        <v>52</v>
      </c>
      <c r="E2205">
        <v>10140</v>
      </c>
      <c r="F2205">
        <v>5.8999999999999995</v>
      </c>
    </row>
    <row r="2206" spans="1:6">
      <c r="A2206" t="s">
        <v>246</v>
      </c>
      <c r="B2206">
        <v>15</v>
      </c>
      <c r="C2206">
        <v>13</v>
      </c>
      <c r="D2206">
        <v>52</v>
      </c>
      <c r="E2206">
        <v>10140</v>
      </c>
      <c r="F2206">
        <v>5.8999999999999995</v>
      </c>
    </row>
    <row r="2207" spans="1:6">
      <c r="A2207" t="s">
        <v>3609</v>
      </c>
      <c r="B2207">
        <v>15</v>
      </c>
      <c r="C2207">
        <v>13</v>
      </c>
      <c r="D2207">
        <v>52</v>
      </c>
      <c r="E2207">
        <v>10140</v>
      </c>
      <c r="F2207">
        <v>5.8999999999999995</v>
      </c>
    </row>
    <row r="2208" spans="1:6">
      <c r="A2208" t="s">
        <v>247</v>
      </c>
      <c r="B2208">
        <v>15</v>
      </c>
      <c r="C2208">
        <v>13</v>
      </c>
      <c r="D2208">
        <v>52</v>
      </c>
      <c r="E2208">
        <v>10140</v>
      </c>
      <c r="F2208">
        <v>5.8999999999999995</v>
      </c>
    </row>
    <row r="2209" spans="1:6">
      <c r="A2209" t="s">
        <v>3610</v>
      </c>
      <c r="B2209">
        <v>15</v>
      </c>
      <c r="C2209">
        <v>13</v>
      </c>
      <c r="D2209">
        <v>52</v>
      </c>
      <c r="E2209">
        <v>10140</v>
      </c>
      <c r="F2209">
        <v>5.8999999999999995</v>
      </c>
    </row>
    <row r="2210" spans="1:6">
      <c r="A2210" t="s">
        <v>3067</v>
      </c>
      <c r="B2210">
        <v>18</v>
      </c>
      <c r="C2210">
        <v>13</v>
      </c>
      <c r="D2210">
        <v>12</v>
      </c>
      <c r="E2210">
        <v>2808</v>
      </c>
      <c r="F2210">
        <v>1.7000000000000002</v>
      </c>
    </row>
    <row r="2211" spans="1:6">
      <c r="A2211" t="s">
        <v>3611</v>
      </c>
      <c r="B2211">
        <v>18</v>
      </c>
      <c r="C2211">
        <v>13</v>
      </c>
      <c r="D2211">
        <v>12</v>
      </c>
      <c r="E2211">
        <v>2808</v>
      </c>
      <c r="F2211">
        <v>1.7000000000000002</v>
      </c>
    </row>
    <row r="2212" spans="1:6">
      <c r="A2212" t="s">
        <v>3068</v>
      </c>
      <c r="B2212">
        <v>18</v>
      </c>
      <c r="C2212">
        <v>13</v>
      </c>
      <c r="D2212">
        <v>12</v>
      </c>
      <c r="E2212">
        <v>2808</v>
      </c>
      <c r="F2212">
        <v>1.7000000000000002</v>
      </c>
    </row>
    <row r="2213" spans="1:6">
      <c r="A2213" t="s">
        <v>3612</v>
      </c>
      <c r="B2213">
        <v>18</v>
      </c>
      <c r="C2213">
        <v>13</v>
      </c>
      <c r="D2213">
        <v>12</v>
      </c>
      <c r="E2213">
        <v>2808</v>
      </c>
      <c r="F2213">
        <v>1.7000000000000002</v>
      </c>
    </row>
    <row r="2214" spans="1:6">
      <c r="A2214" t="s">
        <v>3069</v>
      </c>
      <c r="B2214">
        <v>18</v>
      </c>
      <c r="C2214">
        <v>13</v>
      </c>
      <c r="D2214">
        <v>15</v>
      </c>
      <c r="E2214">
        <v>3510</v>
      </c>
      <c r="F2214">
        <v>2.1</v>
      </c>
    </row>
    <row r="2215" spans="1:6">
      <c r="A2215" t="s">
        <v>3613</v>
      </c>
      <c r="B2215">
        <v>18</v>
      </c>
      <c r="C2215">
        <v>13</v>
      </c>
      <c r="D2215">
        <v>15</v>
      </c>
      <c r="E2215">
        <v>3510</v>
      </c>
      <c r="F2215">
        <v>2.1</v>
      </c>
    </row>
    <row r="2216" spans="1:6">
      <c r="A2216" t="s">
        <v>3070</v>
      </c>
      <c r="B2216">
        <v>18</v>
      </c>
      <c r="C2216">
        <v>13</v>
      </c>
      <c r="D2216">
        <v>15</v>
      </c>
      <c r="E2216">
        <v>3510</v>
      </c>
      <c r="F2216">
        <v>2.1</v>
      </c>
    </row>
    <row r="2217" spans="1:6">
      <c r="A2217" t="s">
        <v>3614</v>
      </c>
      <c r="B2217">
        <v>18</v>
      </c>
      <c r="C2217">
        <v>13</v>
      </c>
      <c r="D2217">
        <v>15</v>
      </c>
      <c r="E2217">
        <v>3510</v>
      </c>
      <c r="F2217">
        <v>2.1</v>
      </c>
    </row>
    <row r="2218" spans="1:6">
      <c r="A2218" t="s">
        <v>4224</v>
      </c>
      <c r="B2218">
        <v>18</v>
      </c>
      <c r="C2218">
        <v>13</v>
      </c>
      <c r="D2218">
        <v>18</v>
      </c>
      <c r="E2218">
        <v>4212</v>
      </c>
      <c r="F2218" s="94">
        <v>2.5</v>
      </c>
    </row>
    <row r="2219" spans="1:6">
      <c r="A2219" t="s">
        <v>4225</v>
      </c>
      <c r="B2219">
        <v>18</v>
      </c>
      <c r="C2219">
        <v>13</v>
      </c>
      <c r="D2219">
        <v>18</v>
      </c>
      <c r="E2219">
        <v>4212</v>
      </c>
      <c r="F2219" s="94">
        <v>2.5</v>
      </c>
    </row>
    <row r="2220" spans="1:6">
      <c r="A2220" t="s">
        <v>4226</v>
      </c>
      <c r="B2220">
        <v>18</v>
      </c>
      <c r="C2220">
        <v>13</v>
      </c>
      <c r="D2220">
        <v>18</v>
      </c>
      <c r="E2220">
        <v>4212</v>
      </c>
      <c r="F2220" s="94">
        <v>2.5</v>
      </c>
    </row>
    <row r="2221" spans="1:6">
      <c r="A2221" t="s">
        <v>4227</v>
      </c>
      <c r="B2221">
        <v>18</v>
      </c>
      <c r="C2221">
        <v>13</v>
      </c>
      <c r="D2221">
        <v>18</v>
      </c>
      <c r="E2221">
        <v>4212</v>
      </c>
      <c r="F2221" s="94">
        <v>2.5</v>
      </c>
    </row>
    <row r="2222" spans="1:6">
      <c r="A2222" t="s">
        <v>4228</v>
      </c>
      <c r="B2222">
        <v>18</v>
      </c>
      <c r="C2222">
        <v>13</v>
      </c>
      <c r="D2222">
        <v>18</v>
      </c>
      <c r="E2222">
        <v>4212</v>
      </c>
      <c r="F2222" s="94">
        <v>2.5</v>
      </c>
    </row>
    <row r="2223" spans="1:6">
      <c r="A2223" t="s">
        <v>4229</v>
      </c>
      <c r="B2223">
        <v>18</v>
      </c>
      <c r="C2223">
        <v>13</v>
      </c>
      <c r="D2223">
        <v>18</v>
      </c>
      <c r="E2223">
        <v>4212</v>
      </c>
      <c r="F2223" s="94">
        <v>2.5</v>
      </c>
    </row>
    <row r="2224" spans="1:6">
      <c r="A2224" t="s">
        <v>248</v>
      </c>
      <c r="B2224">
        <v>18</v>
      </c>
      <c r="C2224">
        <v>13</v>
      </c>
      <c r="D2224">
        <v>30</v>
      </c>
      <c r="E2224">
        <v>7020</v>
      </c>
      <c r="F2224">
        <v>4.0999999999999996</v>
      </c>
    </row>
    <row r="2225" spans="1:6">
      <c r="A2225" t="s">
        <v>3615</v>
      </c>
      <c r="B2225">
        <v>18</v>
      </c>
      <c r="C2225">
        <v>13</v>
      </c>
      <c r="D2225">
        <v>30</v>
      </c>
      <c r="E2225">
        <v>7020</v>
      </c>
      <c r="F2225">
        <v>4.0999999999999996</v>
      </c>
    </row>
    <row r="2226" spans="1:6">
      <c r="A2226" t="s">
        <v>249</v>
      </c>
      <c r="B2226">
        <v>18</v>
      </c>
      <c r="C2226">
        <v>13</v>
      </c>
      <c r="D2226">
        <v>30</v>
      </c>
      <c r="E2226">
        <v>7020</v>
      </c>
      <c r="F2226">
        <v>4.0999999999999996</v>
      </c>
    </row>
    <row r="2227" spans="1:6">
      <c r="A2227" t="s">
        <v>3616</v>
      </c>
      <c r="B2227">
        <v>18</v>
      </c>
      <c r="C2227">
        <v>13</v>
      </c>
      <c r="D2227">
        <v>30</v>
      </c>
      <c r="E2227">
        <v>7020</v>
      </c>
      <c r="F2227">
        <v>4.0999999999999996</v>
      </c>
    </row>
    <row r="2228" spans="1:6">
      <c r="A2228" t="s">
        <v>250</v>
      </c>
      <c r="B2228">
        <v>18</v>
      </c>
      <c r="C2228">
        <v>13</v>
      </c>
      <c r="D2228">
        <v>30</v>
      </c>
      <c r="E2228">
        <v>7020</v>
      </c>
      <c r="F2228">
        <v>4.0999999999999996</v>
      </c>
    </row>
    <row r="2229" spans="1:6">
      <c r="A2229" t="s">
        <v>251</v>
      </c>
      <c r="B2229">
        <v>18</v>
      </c>
      <c r="C2229">
        <v>13</v>
      </c>
      <c r="D2229">
        <v>30</v>
      </c>
      <c r="E2229">
        <v>7020</v>
      </c>
      <c r="F2229">
        <v>4.0999999999999996</v>
      </c>
    </row>
    <row r="2230" spans="1:6">
      <c r="A2230" t="s">
        <v>3618</v>
      </c>
      <c r="B2230">
        <v>18</v>
      </c>
      <c r="C2230">
        <v>13</v>
      </c>
      <c r="D2230">
        <v>30</v>
      </c>
      <c r="E2230">
        <v>7020</v>
      </c>
      <c r="F2230">
        <v>4.0999999999999996</v>
      </c>
    </row>
    <row r="2231" spans="1:6">
      <c r="A2231" t="s">
        <v>3617</v>
      </c>
      <c r="B2231">
        <v>18</v>
      </c>
      <c r="C2231">
        <v>13</v>
      </c>
      <c r="D2231">
        <v>30</v>
      </c>
      <c r="E2231">
        <v>7020</v>
      </c>
      <c r="F2231">
        <v>4.0999999999999996</v>
      </c>
    </row>
    <row r="2232" spans="1:6">
      <c r="A2232" t="s">
        <v>252</v>
      </c>
      <c r="B2232">
        <v>18</v>
      </c>
      <c r="C2232">
        <v>13</v>
      </c>
      <c r="D2232">
        <v>36</v>
      </c>
      <c r="E2232">
        <v>8424</v>
      </c>
      <c r="F2232">
        <v>4.8999999999999995</v>
      </c>
    </row>
    <row r="2233" spans="1:6">
      <c r="A2233" t="s">
        <v>3619</v>
      </c>
      <c r="B2233">
        <v>18</v>
      </c>
      <c r="C2233">
        <v>13</v>
      </c>
      <c r="D2233">
        <v>36</v>
      </c>
      <c r="E2233">
        <v>8424</v>
      </c>
      <c r="F2233">
        <v>4.8999999999999995</v>
      </c>
    </row>
    <row r="2234" spans="1:6">
      <c r="A2234" t="s">
        <v>253</v>
      </c>
      <c r="B2234">
        <v>18</v>
      </c>
      <c r="C2234">
        <v>13</v>
      </c>
      <c r="D2234">
        <v>36</v>
      </c>
      <c r="E2234">
        <v>8424</v>
      </c>
      <c r="F2234">
        <v>4.8999999999999995</v>
      </c>
    </row>
    <row r="2235" spans="1:6">
      <c r="A2235" t="s">
        <v>3620</v>
      </c>
      <c r="B2235">
        <v>18</v>
      </c>
      <c r="C2235">
        <v>13</v>
      </c>
      <c r="D2235">
        <v>36</v>
      </c>
      <c r="E2235">
        <v>8424</v>
      </c>
      <c r="F2235">
        <v>4.8999999999999995</v>
      </c>
    </row>
    <row r="2236" spans="1:6">
      <c r="A2236" t="s">
        <v>254</v>
      </c>
      <c r="B2236">
        <v>18</v>
      </c>
      <c r="C2236">
        <v>13</v>
      </c>
      <c r="D2236">
        <v>36</v>
      </c>
      <c r="E2236">
        <v>8424</v>
      </c>
      <c r="F2236">
        <v>4.8999999999999995</v>
      </c>
    </row>
    <row r="2237" spans="1:6">
      <c r="A2237" t="s">
        <v>255</v>
      </c>
      <c r="B2237">
        <v>18</v>
      </c>
      <c r="C2237">
        <v>13</v>
      </c>
      <c r="D2237">
        <v>36</v>
      </c>
      <c r="E2237">
        <v>8424</v>
      </c>
      <c r="F2237">
        <v>4.8999999999999995</v>
      </c>
    </row>
    <row r="2238" spans="1:6">
      <c r="A2238" t="s">
        <v>3622</v>
      </c>
      <c r="B2238">
        <v>18</v>
      </c>
      <c r="C2238">
        <v>13</v>
      </c>
      <c r="D2238">
        <v>36</v>
      </c>
      <c r="E2238">
        <v>8424</v>
      </c>
      <c r="F2238">
        <v>4.8999999999999995</v>
      </c>
    </row>
    <row r="2239" spans="1:6">
      <c r="A2239" t="s">
        <v>3621</v>
      </c>
      <c r="B2239">
        <v>18</v>
      </c>
      <c r="C2239">
        <v>13</v>
      </c>
      <c r="D2239">
        <v>36</v>
      </c>
      <c r="E2239">
        <v>8424</v>
      </c>
      <c r="F2239">
        <v>4.8999999999999995</v>
      </c>
    </row>
    <row r="2240" spans="1:6">
      <c r="A2240" t="s">
        <v>3071</v>
      </c>
      <c r="B2240">
        <v>18</v>
      </c>
      <c r="C2240">
        <v>13</v>
      </c>
      <c r="D2240">
        <v>39</v>
      </c>
      <c r="E2240">
        <v>9126</v>
      </c>
      <c r="F2240">
        <v>5.3</v>
      </c>
    </row>
    <row r="2241" spans="1:6">
      <c r="A2241" t="s">
        <v>3623</v>
      </c>
      <c r="B2241">
        <v>18</v>
      </c>
      <c r="C2241">
        <v>13</v>
      </c>
      <c r="D2241">
        <v>39</v>
      </c>
      <c r="E2241">
        <v>9126</v>
      </c>
      <c r="F2241">
        <v>5.3</v>
      </c>
    </row>
    <row r="2242" spans="1:6">
      <c r="A2242" t="s">
        <v>3072</v>
      </c>
      <c r="B2242">
        <v>18</v>
      </c>
      <c r="C2242">
        <v>13</v>
      </c>
      <c r="D2242">
        <v>39</v>
      </c>
      <c r="E2242">
        <v>9126</v>
      </c>
      <c r="F2242">
        <v>5.3</v>
      </c>
    </row>
    <row r="2243" spans="1:6">
      <c r="A2243" t="s">
        <v>3624</v>
      </c>
      <c r="B2243">
        <v>18</v>
      </c>
      <c r="C2243">
        <v>13</v>
      </c>
      <c r="D2243">
        <v>39</v>
      </c>
      <c r="E2243">
        <v>9126</v>
      </c>
      <c r="F2243">
        <v>5.3</v>
      </c>
    </row>
    <row r="2244" spans="1:6">
      <c r="A2244" t="s">
        <v>3073</v>
      </c>
      <c r="B2244">
        <v>18</v>
      </c>
      <c r="C2244">
        <v>13</v>
      </c>
      <c r="D2244">
        <v>39</v>
      </c>
      <c r="E2244">
        <v>9126</v>
      </c>
      <c r="F2244">
        <v>5.3</v>
      </c>
    </row>
    <row r="2245" spans="1:6">
      <c r="A2245" t="s">
        <v>3074</v>
      </c>
      <c r="B2245">
        <v>18</v>
      </c>
      <c r="C2245">
        <v>13</v>
      </c>
      <c r="D2245">
        <v>39</v>
      </c>
      <c r="E2245">
        <v>9126</v>
      </c>
      <c r="F2245">
        <v>5.3</v>
      </c>
    </row>
    <row r="2246" spans="1:6">
      <c r="A2246" t="s">
        <v>3626</v>
      </c>
      <c r="B2246">
        <v>18</v>
      </c>
      <c r="C2246">
        <v>13</v>
      </c>
      <c r="D2246">
        <v>39</v>
      </c>
      <c r="E2246">
        <v>9126</v>
      </c>
      <c r="F2246">
        <v>5.3</v>
      </c>
    </row>
    <row r="2247" spans="1:6">
      <c r="A2247" t="s">
        <v>3625</v>
      </c>
      <c r="B2247">
        <v>18</v>
      </c>
      <c r="C2247">
        <v>13</v>
      </c>
      <c r="D2247">
        <v>39</v>
      </c>
      <c r="E2247">
        <v>9126</v>
      </c>
      <c r="F2247">
        <v>5.3</v>
      </c>
    </row>
    <row r="2248" spans="1:6">
      <c r="A2248" t="s">
        <v>256</v>
      </c>
      <c r="B2248">
        <v>18</v>
      </c>
      <c r="C2248">
        <v>13</v>
      </c>
      <c r="D2248">
        <v>42</v>
      </c>
      <c r="E2248">
        <v>9828</v>
      </c>
      <c r="F2248">
        <v>5.6999999999999993</v>
      </c>
    </row>
    <row r="2249" spans="1:6">
      <c r="A2249" t="s">
        <v>3627</v>
      </c>
      <c r="B2249">
        <v>18</v>
      </c>
      <c r="C2249">
        <v>13</v>
      </c>
      <c r="D2249">
        <v>42</v>
      </c>
      <c r="E2249">
        <v>9828</v>
      </c>
      <c r="F2249">
        <v>5.6999999999999993</v>
      </c>
    </row>
    <row r="2250" spans="1:6">
      <c r="A2250" t="s">
        <v>257</v>
      </c>
      <c r="B2250">
        <v>18</v>
      </c>
      <c r="C2250">
        <v>13</v>
      </c>
      <c r="D2250">
        <v>42</v>
      </c>
      <c r="E2250">
        <v>9828</v>
      </c>
      <c r="F2250">
        <v>5.6999999999999993</v>
      </c>
    </row>
    <row r="2251" spans="1:6">
      <c r="A2251" t="s">
        <v>3628</v>
      </c>
      <c r="B2251">
        <v>18</v>
      </c>
      <c r="C2251">
        <v>13</v>
      </c>
      <c r="D2251">
        <v>42</v>
      </c>
      <c r="E2251">
        <v>9828</v>
      </c>
      <c r="F2251">
        <v>5.6999999999999993</v>
      </c>
    </row>
    <row r="2252" spans="1:6">
      <c r="A2252" t="s">
        <v>258</v>
      </c>
      <c r="B2252">
        <v>18</v>
      </c>
      <c r="C2252">
        <v>13</v>
      </c>
      <c r="D2252">
        <v>42</v>
      </c>
      <c r="E2252">
        <v>9828</v>
      </c>
      <c r="F2252">
        <v>5.6999999999999993</v>
      </c>
    </row>
    <row r="2253" spans="1:6">
      <c r="A2253" t="s">
        <v>259</v>
      </c>
      <c r="B2253">
        <v>18</v>
      </c>
      <c r="C2253">
        <v>13</v>
      </c>
      <c r="D2253">
        <v>42</v>
      </c>
      <c r="E2253">
        <v>9828</v>
      </c>
      <c r="F2253">
        <v>5.6999999999999993</v>
      </c>
    </row>
    <row r="2254" spans="1:6">
      <c r="A2254" t="s">
        <v>3630</v>
      </c>
      <c r="B2254">
        <v>18</v>
      </c>
      <c r="C2254">
        <v>13</v>
      </c>
      <c r="D2254">
        <v>42</v>
      </c>
      <c r="E2254">
        <v>9828</v>
      </c>
      <c r="F2254">
        <v>5.6999999999999993</v>
      </c>
    </row>
    <row r="2255" spans="1:6">
      <c r="A2255" t="s">
        <v>3629</v>
      </c>
      <c r="B2255">
        <v>18</v>
      </c>
      <c r="C2255">
        <v>13</v>
      </c>
      <c r="D2255">
        <v>42</v>
      </c>
      <c r="E2255">
        <v>9828</v>
      </c>
      <c r="F2255">
        <v>5.6999999999999993</v>
      </c>
    </row>
    <row r="2256" spans="1:6">
      <c r="A2256" t="s">
        <v>260</v>
      </c>
      <c r="B2256">
        <v>18</v>
      </c>
      <c r="C2256">
        <v>13</v>
      </c>
      <c r="D2256">
        <v>52</v>
      </c>
      <c r="E2256">
        <v>12168</v>
      </c>
      <c r="F2256">
        <v>7.1</v>
      </c>
    </row>
    <row r="2257" spans="1:6">
      <c r="A2257" t="s">
        <v>3631</v>
      </c>
      <c r="B2257">
        <v>18</v>
      </c>
      <c r="C2257">
        <v>13</v>
      </c>
      <c r="D2257">
        <v>52</v>
      </c>
      <c r="E2257">
        <v>12168</v>
      </c>
      <c r="F2257">
        <v>7.1</v>
      </c>
    </row>
    <row r="2258" spans="1:6">
      <c r="A2258" t="s">
        <v>261</v>
      </c>
      <c r="B2258">
        <v>18</v>
      </c>
      <c r="C2258">
        <v>13</v>
      </c>
      <c r="D2258">
        <v>52</v>
      </c>
      <c r="E2258">
        <v>12168</v>
      </c>
      <c r="F2258">
        <v>7.1</v>
      </c>
    </row>
    <row r="2259" spans="1:6">
      <c r="A2259" t="s">
        <v>3632</v>
      </c>
      <c r="B2259">
        <v>18</v>
      </c>
      <c r="C2259">
        <v>13</v>
      </c>
      <c r="D2259">
        <v>52</v>
      </c>
      <c r="E2259">
        <v>12168</v>
      </c>
      <c r="F2259">
        <v>7.1</v>
      </c>
    </row>
    <row r="2260" spans="1:6">
      <c r="A2260" t="s">
        <v>262</v>
      </c>
      <c r="B2260">
        <v>18</v>
      </c>
      <c r="C2260">
        <v>13</v>
      </c>
      <c r="D2260">
        <v>52</v>
      </c>
      <c r="E2260">
        <v>12168</v>
      </c>
      <c r="F2260">
        <v>7.1</v>
      </c>
    </row>
    <row r="2261" spans="1:6">
      <c r="A2261" t="s">
        <v>3633</v>
      </c>
      <c r="B2261">
        <v>18</v>
      </c>
      <c r="C2261">
        <v>13</v>
      </c>
      <c r="D2261">
        <v>52</v>
      </c>
      <c r="E2261">
        <v>12168</v>
      </c>
      <c r="F2261">
        <v>7.1</v>
      </c>
    </row>
    <row r="2262" spans="1:6">
      <c r="A2262" t="s">
        <v>1180</v>
      </c>
      <c r="B2262">
        <v>15</v>
      </c>
      <c r="C2262">
        <v>13</v>
      </c>
      <c r="D2262">
        <v>45</v>
      </c>
      <c r="E2262">
        <v>8775</v>
      </c>
      <c r="F2262">
        <v>5.0999999999999996</v>
      </c>
    </row>
    <row r="2263" spans="1:6">
      <c r="A2263" t="s">
        <v>3634</v>
      </c>
      <c r="B2263">
        <v>15</v>
      </c>
      <c r="C2263">
        <v>13</v>
      </c>
      <c r="D2263">
        <v>45</v>
      </c>
      <c r="E2263">
        <v>8775</v>
      </c>
      <c r="F2263">
        <v>5.0999999999999996</v>
      </c>
    </row>
    <row r="2264" spans="1:6">
      <c r="A2264" t="s">
        <v>3075</v>
      </c>
      <c r="B2264">
        <v>21</v>
      </c>
      <c r="C2264">
        <v>13</v>
      </c>
      <c r="D2264">
        <v>12</v>
      </c>
      <c r="E2264">
        <v>3276</v>
      </c>
      <c r="F2264">
        <v>1.9000000000000001</v>
      </c>
    </row>
    <row r="2265" spans="1:6">
      <c r="A2265" t="s">
        <v>3635</v>
      </c>
      <c r="B2265">
        <v>21</v>
      </c>
      <c r="C2265">
        <v>13</v>
      </c>
      <c r="D2265">
        <v>12</v>
      </c>
      <c r="E2265">
        <v>3276</v>
      </c>
      <c r="F2265">
        <v>1.9000000000000001</v>
      </c>
    </row>
    <row r="2266" spans="1:6">
      <c r="A2266" t="s">
        <v>3076</v>
      </c>
      <c r="B2266">
        <v>21</v>
      </c>
      <c r="C2266">
        <v>13</v>
      </c>
      <c r="D2266">
        <v>12</v>
      </c>
      <c r="E2266">
        <v>3276</v>
      </c>
      <c r="F2266">
        <v>1.9000000000000001</v>
      </c>
    </row>
    <row r="2267" spans="1:6">
      <c r="A2267" t="s">
        <v>3636</v>
      </c>
      <c r="B2267">
        <v>21</v>
      </c>
      <c r="C2267">
        <v>13</v>
      </c>
      <c r="D2267">
        <v>12</v>
      </c>
      <c r="E2267">
        <v>3276</v>
      </c>
      <c r="F2267">
        <v>1.9000000000000001</v>
      </c>
    </row>
    <row r="2268" spans="1:6">
      <c r="A2268" t="s">
        <v>3077</v>
      </c>
      <c r="B2268">
        <v>21</v>
      </c>
      <c r="C2268">
        <v>13</v>
      </c>
      <c r="D2268">
        <v>15</v>
      </c>
      <c r="E2268">
        <v>4095</v>
      </c>
      <c r="F2268">
        <v>2.4</v>
      </c>
    </row>
    <row r="2269" spans="1:6">
      <c r="A2269" t="s">
        <v>3637</v>
      </c>
      <c r="B2269">
        <v>21</v>
      </c>
      <c r="C2269">
        <v>13</v>
      </c>
      <c r="D2269">
        <v>15</v>
      </c>
      <c r="E2269">
        <v>4095</v>
      </c>
      <c r="F2269">
        <v>2.4</v>
      </c>
    </row>
    <row r="2270" spans="1:6">
      <c r="A2270" t="s">
        <v>3078</v>
      </c>
      <c r="B2270">
        <v>21</v>
      </c>
      <c r="C2270">
        <v>13</v>
      </c>
      <c r="D2270">
        <v>15</v>
      </c>
      <c r="E2270">
        <v>4095</v>
      </c>
      <c r="F2270">
        <v>2.4</v>
      </c>
    </row>
    <row r="2271" spans="1:6">
      <c r="A2271" t="s">
        <v>3638</v>
      </c>
      <c r="B2271">
        <v>21</v>
      </c>
      <c r="C2271">
        <v>13</v>
      </c>
      <c r="D2271">
        <v>15</v>
      </c>
      <c r="E2271">
        <v>4095</v>
      </c>
      <c r="F2271">
        <v>2.4</v>
      </c>
    </row>
    <row r="2272" spans="1:6">
      <c r="A2272" t="s">
        <v>4230</v>
      </c>
      <c r="B2272">
        <v>21</v>
      </c>
      <c r="C2272">
        <v>13</v>
      </c>
      <c r="D2272">
        <v>18</v>
      </c>
      <c r="E2272">
        <v>4914</v>
      </c>
      <c r="F2272" s="94">
        <v>2.9</v>
      </c>
    </row>
    <row r="2273" spans="1:6">
      <c r="A2273" t="s">
        <v>4231</v>
      </c>
      <c r="B2273">
        <v>21</v>
      </c>
      <c r="C2273">
        <v>13</v>
      </c>
      <c r="D2273">
        <v>18</v>
      </c>
      <c r="E2273">
        <v>4914</v>
      </c>
      <c r="F2273" s="94">
        <v>2.9</v>
      </c>
    </row>
    <row r="2274" spans="1:6">
      <c r="A2274" t="s">
        <v>4232</v>
      </c>
      <c r="B2274">
        <v>21</v>
      </c>
      <c r="C2274">
        <v>13</v>
      </c>
      <c r="D2274">
        <v>18</v>
      </c>
      <c r="E2274">
        <v>4914</v>
      </c>
      <c r="F2274" s="94">
        <v>2.9</v>
      </c>
    </row>
    <row r="2275" spans="1:6">
      <c r="A2275" t="s">
        <v>4233</v>
      </c>
      <c r="B2275">
        <v>21</v>
      </c>
      <c r="C2275">
        <v>13</v>
      </c>
      <c r="D2275">
        <v>18</v>
      </c>
      <c r="E2275">
        <v>4914</v>
      </c>
      <c r="F2275" s="94">
        <v>2.9</v>
      </c>
    </row>
    <row r="2276" spans="1:6">
      <c r="A2276" t="s">
        <v>4234</v>
      </c>
      <c r="B2276">
        <v>21</v>
      </c>
      <c r="C2276">
        <v>13</v>
      </c>
      <c r="D2276">
        <v>18</v>
      </c>
      <c r="E2276">
        <v>4914</v>
      </c>
      <c r="F2276" s="94">
        <v>2.9</v>
      </c>
    </row>
    <row r="2277" spans="1:6">
      <c r="A2277" t="s">
        <v>4235</v>
      </c>
      <c r="B2277">
        <v>21</v>
      </c>
      <c r="C2277">
        <v>13</v>
      </c>
      <c r="D2277">
        <v>18</v>
      </c>
      <c r="E2277">
        <v>4914</v>
      </c>
      <c r="F2277" s="94">
        <v>2.9</v>
      </c>
    </row>
    <row r="2278" spans="1:6">
      <c r="A2278" t="s">
        <v>263</v>
      </c>
      <c r="B2278">
        <v>21</v>
      </c>
      <c r="C2278">
        <v>13</v>
      </c>
      <c r="D2278">
        <v>30</v>
      </c>
      <c r="E2278">
        <v>8190</v>
      </c>
      <c r="F2278">
        <v>4.8</v>
      </c>
    </row>
    <row r="2279" spans="1:6">
      <c r="A2279" t="s">
        <v>3639</v>
      </c>
      <c r="B2279">
        <v>21</v>
      </c>
      <c r="C2279">
        <v>13</v>
      </c>
      <c r="D2279">
        <v>30</v>
      </c>
      <c r="E2279">
        <v>8190</v>
      </c>
      <c r="F2279">
        <v>4.8</v>
      </c>
    </row>
    <row r="2280" spans="1:6">
      <c r="A2280" t="s">
        <v>264</v>
      </c>
      <c r="B2280">
        <v>21</v>
      </c>
      <c r="C2280">
        <v>13</v>
      </c>
      <c r="D2280">
        <v>30</v>
      </c>
      <c r="E2280">
        <v>8190</v>
      </c>
      <c r="F2280">
        <v>4.8</v>
      </c>
    </row>
    <row r="2281" spans="1:6">
      <c r="A2281" t="s">
        <v>3640</v>
      </c>
      <c r="B2281">
        <v>21</v>
      </c>
      <c r="C2281">
        <v>13</v>
      </c>
      <c r="D2281">
        <v>30</v>
      </c>
      <c r="E2281">
        <v>8190</v>
      </c>
      <c r="F2281">
        <v>4.8</v>
      </c>
    </row>
    <row r="2282" spans="1:6">
      <c r="A2282" t="s">
        <v>265</v>
      </c>
      <c r="B2282">
        <v>21</v>
      </c>
      <c r="C2282">
        <v>13</v>
      </c>
      <c r="D2282">
        <v>30</v>
      </c>
      <c r="E2282">
        <v>8190</v>
      </c>
      <c r="F2282">
        <v>4.8</v>
      </c>
    </row>
    <row r="2283" spans="1:6">
      <c r="A2283" t="s">
        <v>266</v>
      </c>
      <c r="B2283">
        <v>21</v>
      </c>
      <c r="C2283">
        <v>13</v>
      </c>
      <c r="D2283">
        <v>30</v>
      </c>
      <c r="E2283">
        <v>8190</v>
      </c>
      <c r="F2283">
        <v>4.8</v>
      </c>
    </row>
    <row r="2284" spans="1:6">
      <c r="A2284" t="s">
        <v>3642</v>
      </c>
      <c r="B2284">
        <v>21</v>
      </c>
      <c r="C2284">
        <v>13</v>
      </c>
      <c r="D2284">
        <v>30</v>
      </c>
      <c r="E2284">
        <v>8190</v>
      </c>
      <c r="F2284">
        <v>4.8</v>
      </c>
    </row>
    <row r="2285" spans="1:6">
      <c r="A2285" t="s">
        <v>3641</v>
      </c>
      <c r="B2285">
        <v>21</v>
      </c>
      <c r="C2285">
        <v>13</v>
      </c>
      <c r="D2285">
        <v>30</v>
      </c>
      <c r="E2285">
        <v>8190</v>
      </c>
      <c r="F2285">
        <v>4.8</v>
      </c>
    </row>
    <row r="2286" spans="1:6">
      <c r="A2286" t="s">
        <v>267</v>
      </c>
      <c r="B2286">
        <v>21</v>
      </c>
      <c r="C2286">
        <v>13</v>
      </c>
      <c r="D2286">
        <v>36</v>
      </c>
      <c r="E2286">
        <v>9828</v>
      </c>
      <c r="F2286">
        <v>5.6999999999999993</v>
      </c>
    </row>
    <row r="2287" spans="1:6">
      <c r="A2287" t="s">
        <v>3643</v>
      </c>
      <c r="B2287">
        <v>21</v>
      </c>
      <c r="C2287">
        <v>13</v>
      </c>
      <c r="D2287">
        <v>36</v>
      </c>
      <c r="E2287">
        <v>9828</v>
      </c>
      <c r="F2287">
        <v>5.6999999999999993</v>
      </c>
    </row>
    <row r="2288" spans="1:6">
      <c r="A2288" t="s">
        <v>268</v>
      </c>
      <c r="B2288">
        <v>21</v>
      </c>
      <c r="C2288">
        <v>13</v>
      </c>
      <c r="D2288">
        <v>36</v>
      </c>
      <c r="E2288">
        <v>9828</v>
      </c>
      <c r="F2288">
        <v>5.6999999999999993</v>
      </c>
    </row>
    <row r="2289" spans="1:6">
      <c r="A2289" t="s">
        <v>3644</v>
      </c>
      <c r="B2289">
        <v>21</v>
      </c>
      <c r="C2289">
        <v>13</v>
      </c>
      <c r="D2289">
        <v>36</v>
      </c>
      <c r="E2289">
        <v>9828</v>
      </c>
      <c r="F2289">
        <v>5.6999999999999993</v>
      </c>
    </row>
    <row r="2290" spans="1:6">
      <c r="A2290" t="s">
        <v>269</v>
      </c>
      <c r="B2290">
        <v>21</v>
      </c>
      <c r="C2290">
        <v>13</v>
      </c>
      <c r="D2290">
        <v>36</v>
      </c>
      <c r="E2290">
        <v>9828</v>
      </c>
      <c r="F2290">
        <v>5.6999999999999993</v>
      </c>
    </row>
    <row r="2291" spans="1:6">
      <c r="A2291" t="s">
        <v>270</v>
      </c>
      <c r="B2291">
        <v>21</v>
      </c>
      <c r="C2291">
        <v>13</v>
      </c>
      <c r="D2291">
        <v>36</v>
      </c>
      <c r="E2291">
        <v>9828</v>
      </c>
      <c r="F2291">
        <v>5.6999999999999993</v>
      </c>
    </row>
    <row r="2292" spans="1:6">
      <c r="A2292" t="s">
        <v>3646</v>
      </c>
      <c r="B2292">
        <v>21</v>
      </c>
      <c r="C2292">
        <v>13</v>
      </c>
      <c r="D2292">
        <v>36</v>
      </c>
      <c r="E2292">
        <v>9828</v>
      </c>
      <c r="F2292">
        <v>5.6999999999999993</v>
      </c>
    </row>
    <row r="2293" spans="1:6">
      <c r="A2293" t="s">
        <v>3645</v>
      </c>
      <c r="B2293">
        <v>21</v>
      </c>
      <c r="C2293">
        <v>13</v>
      </c>
      <c r="D2293">
        <v>36</v>
      </c>
      <c r="E2293">
        <v>9828</v>
      </c>
      <c r="F2293">
        <v>5.6999999999999993</v>
      </c>
    </row>
    <row r="2294" spans="1:6">
      <c r="A2294" t="s">
        <v>3079</v>
      </c>
      <c r="B2294">
        <v>21</v>
      </c>
      <c r="C2294">
        <v>13</v>
      </c>
      <c r="D2294">
        <v>39</v>
      </c>
      <c r="E2294">
        <v>10647</v>
      </c>
      <c r="F2294">
        <v>6.1999999999999993</v>
      </c>
    </row>
    <row r="2295" spans="1:6">
      <c r="A2295" t="s">
        <v>3647</v>
      </c>
      <c r="B2295">
        <v>21</v>
      </c>
      <c r="C2295">
        <v>13</v>
      </c>
      <c r="D2295">
        <v>39</v>
      </c>
      <c r="E2295">
        <v>10647</v>
      </c>
      <c r="F2295">
        <v>6.1999999999999993</v>
      </c>
    </row>
    <row r="2296" spans="1:6">
      <c r="A2296" t="s">
        <v>3080</v>
      </c>
      <c r="B2296">
        <v>21</v>
      </c>
      <c r="C2296">
        <v>13</v>
      </c>
      <c r="D2296">
        <v>39</v>
      </c>
      <c r="E2296">
        <v>10647</v>
      </c>
      <c r="F2296">
        <v>6.1999999999999993</v>
      </c>
    </row>
    <row r="2297" spans="1:6">
      <c r="A2297" t="s">
        <v>3648</v>
      </c>
      <c r="B2297">
        <v>21</v>
      </c>
      <c r="C2297">
        <v>13</v>
      </c>
      <c r="D2297">
        <v>39</v>
      </c>
      <c r="E2297">
        <v>10647</v>
      </c>
      <c r="F2297">
        <v>6.1999999999999993</v>
      </c>
    </row>
    <row r="2298" spans="1:6">
      <c r="A2298" t="s">
        <v>3081</v>
      </c>
      <c r="B2298">
        <v>21</v>
      </c>
      <c r="C2298">
        <v>13</v>
      </c>
      <c r="D2298">
        <v>39</v>
      </c>
      <c r="E2298">
        <v>10647</v>
      </c>
      <c r="F2298">
        <v>6.1999999999999993</v>
      </c>
    </row>
    <row r="2299" spans="1:6">
      <c r="A2299" t="s">
        <v>3082</v>
      </c>
      <c r="B2299">
        <v>21</v>
      </c>
      <c r="C2299">
        <v>13</v>
      </c>
      <c r="D2299">
        <v>39</v>
      </c>
      <c r="E2299">
        <v>10647</v>
      </c>
      <c r="F2299">
        <v>6.1999999999999993</v>
      </c>
    </row>
    <row r="2300" spans="1:6">
      <c r="A2300" t="s">
        <v>3650</v>
      </c>
      <c r="B2300">
        <v>21</v>
      </c>
      <c r="C2300">
        <v>13</v>
      </c>
      <c r="D2300">
        <v>39</v>
      </c>
      <c r="E2300">
        <v>10647</v>
      </c>
      <c r="F2300">
        <v>6.1999999999999993</v>
      </c>
    </row>
    <row r="2301" spans="1:6">
      <c r="A2301" t="s">
        <v>3649</v>
      </c>
      <c r="B2301">
        <v>21</v>
      </c>
      <c r="C2301">
        <v>13</v>
      </c>
      <c r="D2301">
        <v>39</v>
      </c>
      <c r="E2301">
        <v>10647</v>
      </c>
      <c r="F2301">
        <v>6.1999999999999993</v>
      </c>
    </row>
    <row r="2302" spans="1:6">
      <c r="A2302" t="s">
        <v>271</v>
      </c>
      <c r="B2302">
        <v>21</v>
      </c>
      <c r="C2302">
        <v>13</v>
      </c>
      <c r="D2302">
        <v>42</v>
      </c>
      <c r="E2302">
        <v>11466</v>
      </c>
      <c r="F2302">
        <v>6.6999999999999993</v>
      </c>
    </row>
    <row r="2303" spans="1:6">
      <c r="A2303" t="s">
        <v>3651</v>
      </c>
      <c r="B2303">
        <v>21</v>
      </c>
      <c r="C2303">
        <v>13</v>
      </c>
      <c r="D2303">
        <v>42</v>
      </c>
      <c r="E2303">
        <v>11466</v>
      </c>
      <c r="F2303">
        <v>6.6999999999999993</v>
      </c>
    </row>
    <row r="2304" spans="1:6">
      <c r="A2304" t="s">
        <v>272</v>
      </c>
      <c r="B2304">
        <v>21</v>
      </c>
      <c r="C2304">
        <v>13</v>
      </c>
      <c r="D2304">
        <v>42</v>
      </c>
      <c r="E2304">
        <v>11466</v>
      </c>
      <c r="F2304">
        <v>6.6999999999999993</v>
      </c>
    </row>
    <row r="2305" spans="1:6">
      <c r="A2305" t="s">
        <v>3652</v>
      </c>
      <c r="B2305">
        <v>21</v>
      </c>
      <c r="C2305">
        <v>13</v>
      </c>
      <c r="D2305">
        <v>42</v>
      </c>
      <c r="E2305">
        <v>11466</v>
      </c>
      <c r="F2305">
        <v>6.6999999999999993</v>
      </c>
    </row>
    <row r="2306" spans="1:6">
      <c r="A2306" t="s">
        <v>273</v>
      </c>
      <c r="B2306">
        <v>21</v>
      </c>
      <c r="C2306">
        <v>13</v>
      </c>
      <c r="D2306">
        <v>42</v>
      </c>
      <c r="E2306">
        <v>11466</v>
      </c>
      <c r="F2306">
        <v>6.6999999999999993</v>
      </c>
    </row>
    <row r="2307" spans="1:6">
      <c r="A2307" t="s">
        <v>274</v>
      </c>
      <c r="B2307">
        <v>21</v>
      </c>
      <c r="C2307">
        <v>13</v>
      </c>
      <c r="D2307">
        <v>42</v>
      </c>
      <c r="E2307">
        <v>11466</v>
      </c>
      <c r="F2307">
        <v>6.6999999999999993</v>
      </c>
    </row>
    <row r="2308" spans="1:6">
      <c r="A2308" t="s">
        <v>3654</v>
      </c>
      <c r="B2308">
        <v>21</v>
      </c>
      <c r="C2308">
        <v>13</v>
      </c>
      <c r="D2308">
        <v>42</v>
      </c>
      <c r="E2308">
        <v>11466</v>
      </c>
      <c r="F2308">
        <v>6.6999999999999993</v>
      </c>
    </row>
    <row r="2309" spans="1:6">
      <c r="A2309" t="s">
        <v>3653</v>
      </c>
      <c r="B2309">
        <v>21</v>
      </c>
      <c r="C2309">
        <v>13</v>
      </c>
      <c r="D2309">
        <v>42</v>
      </c>
      <c r="E2309">
        <v>11466</v>
      </c>
      <c r="F2309">
        <v>6.6999999999999993</v>
      </c>
    </row>
    <row r="2310" spans="1:6">
      <c r="A2310" t="s">
        <v>3083</v>
      </c>
      <c r="B2310">
        <v>24</v>
      </c>
      <c r="C2310">
        <v>13</v>
      </c>
      <c r="D2310">
        <v>12</v>
      </c>
      <c r="E2310">
        <v>3744</v>
      </c>
      <c r="F2310">
        <v>2.2000000000000002</v>
      </c>
    </row>
    <row r="2311" spans="1:6">
      <c r="A2311" t="s">
        <v>3084</v>
      </c>
      <c r="B2311">
        <v>24</v>
      </c>
      <c r="C2311">
        <v>13</v>
      </c>
      <c r="D2311">
        <v>12</v>
      </c>
      <c r="E2311">
        <v>3744</v>
      </c>
      <c r="F2311">
        <v>2.2000000000000002</v>
      </c>
    </row>
    <row r="2312" spans="1:6">
      <c r="A2312" t="s">
        <v>3085</v>
      </c>
      <c r="B2312">
        <v>24</v>
      </c>
      <c r="C2312">
        <v>13</v>
      </c>
      <c r="D2312">
        <v>12</v>
      </c>
      <c r="E2312">
        <v>3744</v>
      </c>
      <c r="F2312">
        <v>2.2000000000000002</v>
      </c>
    </row>
    <row r="2313" spans="1:6">
      <c r="A2313" t="s">
        <v>3655</v>
      </c>
      <c r="B2313">
        <v>24</v>
      </c>
      <c r="C2313">
        <v>13</v>
      </c>
      <c r="D2313">
        <v>12</v>
      </c>
      <c r="E2313">
        <v>3744</v>
      </c>
      <c r="F2313">
        <v>2.2000000000000002</v>
      </c>
    </row>
    <row r="2314" spans="1:6">
      <c r="A2314" t="s">
        <v>3086</v>
      </c>
      <c r="B2314">
        <v>24</v>
      </c>
      <c r="C2314">
        <v>13</v>
      </c>
      <c r="D2314">
        <v>12</v>
      </c>
      <c r="E2314">
        <v>3744</v>
      </c>
      <c r="F2314">
        <v>2.2000000000000002</v>
      </c>
    </row>
    <row r="2315" spans="1:6">
      <c r="A2315" t="s">
        <v>3656</v>
      </c>
      <c r="B2315">
        <v>24</v>
      </c>
      <c r="C2315">
        <v>13</v>
      </c>
      <c r="D2315">
        <v>12</v>
      </c>
      <c r="E2315">
        <v>3744</v>
      </c>
      <c r="F2315">
        <v>2.2000000000000002</v>
      </c>
    </row>
    <row r="2316" spans="1:6">
      <c r="A2316" t="s">
        <v>3087</v>
      </c>
      <c r="B2316">
        <v>24</v>
      </c>
      <c r="C2316">
        <v>13</v>
      </c>
      <c r="D2316">
        <v>15</v>
      </c>
      <c r="E2316">
        <v>4680</v>
      </c>
      <c r="F2316">
        <v>2.8000000000000003</v>
      </c>
    </row>
    <row r="2317" spans="1:6">
      <c r="A2317" t="s">
        <v>3088</v>
      </c>
      <c r="B2317">
        <v>24</v>
      </c>
      <c r="C2317">
        <v>13</v>
      </c>
      <c r="D2317">
        <v>15</v>
      </c>
      <c r="E2317">
        <v>4680</v>
      </c>
      <c r="F2317">
        <v>2.8000000000000003</v>
      </c>
    </row>
    <row r="2318" spans="1:6">
      <c r="A2318" t="s">
        <v>3089</v>
      </c>
      <c r="B2318">
        <v>24</v>
      </c>
      <c r="C2318">
        <v>13</v>
      </c>
      <c r="D2318">
        <v>15</v>
      </c>
      <c r="E2318">
        <v>4680</v>
      </c>
      <c r="F2318">
        <v>2.8000000000000003</v>
      </c>
    </row>
    <row r="2319" spans="1:6">
      <c r="A2319" t="s">
        <v>3657</v>
      </c>
      <c r="B2319">
        <v>24</v>
      </c>
      <c r="C2319">
        <v>13</v>
      </c>
      <c r="D2319">
        <v>15</v>
      </c>
      <c r="E2319">
        <v>4680</v>
      </c>
      <c r="F2319">
        <v>2.8000000000000003</v>
      </c>
    </row>
    <row r="2320" spans="1:6">
      <c r="A2320" t="s">
        <v>3090</v>
      </c>
      <c r="B2320">
        <v>24</v>
      </c>
      <c r="C2320">
        <v>13</v>
      </c>
      <c r="D2320">
        <v>15</v>
      </c>
      <c r="E2320">
        <v>4680</v>
      </c>
      <c r="F2320">
        <v>2.8000000000000003</v>
      </c>
    </row>
    <row r="2321" spans="1:6">
      <c r="A2321" t="s">
        <v>3658</v>
      </c>
      <c r="B2321">
        <v>24</v>
      </c>
      <c r="C2321">
        <v>13</v>
      </c>
      <c r="D2321">
        <v>15</v>
      </c>
      <c r="E2321">
        <v>4680</v>
      </c>
      <c r="F2321">
        <v>2.8000000000000003</v>
      </c>
    </row>
    <row r="2322" spans="1:6">
      <c r="A2322" t="s">
        <v>4236</v>
      </c>
      <c r="B2322">
        <v>24</v>
      </c>
      <c r="C2322">
        <v>13</v>
      </c>
      <c r="D2322">
        <v>18</v>
      </c>
      <c r="E2322">
        <v>5616</v>
      </c>
      <c r="F2322" s="94">
        <v>3.3000000000000003</v>
      </c>
    </row>
    <row r="2323" spans="1:6">
      <c r="A2323" t="s">
        <v>4237</v>
      </c>
      <c r="B2323">
        <v>24</v>
      </c>
      <c r="C2323">
        <v>13</v>
      </c>
      <c r="D2323">
        <v>18</v>
      </c>
      <c r="E2323">
        <v>5616</v>
      </c>
      <c r="F2323" s="94">
        <v>3.3000000000000003</v>
      </c>
    </row>
    <row r="2324" spans="1:6">
      <c r="A2324" t="s">
        <v>4238</v>
      </c>
      <c r="B2324">
        <v>24</v>
      </c>
      <c r="C2324">
        <v>13</v>
      </c>
      <c r="D2324">
        <v>18</v>
      </c>
      <c r="E2324">
        <v>5616</v>
      </c>
      <c r="F2324" s="94">
        <v>3.3000000000000003</v>
      </c>
    </row>
    <row r="2325" spans="1:6">
      <c r="A2325" t="s">
        <v>4239</v>
      </c>
      <c r="B2325">
        <v>24</v>
      </c>
      <c r="C2325">
        <v>13</v>
      </c>
      <c r="D2325">
        <v>18</v>
      </c>
      <c r="E2325">
        <v>5616</v>
      </c>
      <c r="F2325" s="94">
        <v>3.3000000000000003</v>
      </c>
    </row>
    <row r="2326" spans="1:6">
      <c r="A2326" t="s">
        <v>4240</v>
      </c>
      <c r="B2326">
        <v>24</v>
      </c>
      <c r="C2326">
        <v>13</v>
      </c>
      <c r="D2326">
        <v>18</v>
      </c>
      <c r="E2326">
        <v>5616</v>
      </c>
      <c r="F2326" s="94">
        <v>3.3000000000000003</v>
      </c>
    </row>
    <row r="2327" spans="1:6">
      <c r="A2327" t="s">
        <v>4241</v>
      </c>
      <c r="B2327">
        <v>24</v>
      </c>
      <c r="C2327">
        <v>13</v>
      </c>
      <c r="D2327">
        <v>18</v>
      </c>
      <c r="E2327">
        <v>5616</v>
      </c>
      <c r="F2327" s="94">
        <v>3.3000000000000003</v>
      </c>
    </row>
    <row r="2328" spans="1:6">
      <c r="A2328" t="s">
        <v>4242</v>
      </c>
      <c r="B2328">
        <v>24</v>
      </c>
      <c r="C2328">
        <v>13</v>
      </c>
      <c r="D2328">
        <v>18</v>
      </c>
      <c r="E2328">
        <v>5616</v>
      </c>
      <c r="F2328" s="94">
        <v>3.3000000000000003</v>
      </c>
    </row>
    <row r="2329" spans="1:6">
      <c r="A2329" t="s">
        <v>4243</v>
      </c>
      <c r="B2329">
        <v>24</v>
      </c>
      <c r="C2329">
        <v>13</v>
      </c>
      <c r="D2329">
        <v>18</v>
      </c>
      <c r="E2329">
        <v>5616</v>
      </c>
      <c r="F2329" s="94">
        <v>3.3000000000000003</v>
      </c>
    </row>
    <row r="2330" spans="1:6">
      <c r="A2330" t="s">
        <v>4244</v>
      </c>
      <c r="B2330">
        <v>24</v>
      </c>
      <c r="C2330">
        <v>13</v>
      </c>
      <c r="D2330">
        <v>18</v>
      </c>
      <c r="E2330">
        <v>5616</v>
      </c>
      <c r="F2330" s="94">
        <v>3.3000000000000003</v>
      </c>
    </row>
    <row r="2331" spans="1:6">
      <c r="A2331" t="s">
        <v>275</v>
      </c>
      <c r="B2331">
        <v>24</v>
      </c>
      <c r="C2331">
        <v>13</v>
      </c>
      <c r="D2331">
        <v>30</v>
      </c>
      <c r="E2331">
        <v>9360</v>
      </c>
      <c r="F2331">
        <v>5.5</v>
      </c>
    </row>
    <row r="2332" spans="1:6">
      <c r="A2332" t="s">
        <v>276</v>
      </c>
      <c r="B2332">
        <v>24</v>
      </c>
      <c r="C2332">
        <v>13</v>
      </c>
      <c r="D2332">
        <v>30</v>
      </c>
      <c r="E2332">
        <v>9360</v>
      </c>
      <c r="F2332">
        <v>5.5</v>
      </c>
    </row>
    <row r="2333" spans="1:6">
      <c r="A2333" t="s">
        <v>277</v>
      </c>
      <c r="B2333">
        <v>24</v>
      </c>
      <c r="C2333">
        <v>13</v>
      </c>
      <c r="D2333">
        <v>30</v>
      </c>
      <c r="E2333">
        <v>9360</v>
      </c>
      <c r="F2333">
        <v>5.5</v>
      </c>
    </row>
    <row r="2334" spans="1:6">
      <c r="A2334" t="s">
        <v>278</v>
      </c>
      <c r="B2334">
        <v>24</v>
      </c>
      <c r="C2334">
        <v>13</v>
      </c>
      <c r="D2334">
        <v>30</v>
      </c>
      <c r="E2334">
        <v>9360</v>
      </c>
      <c r="F2334">
        <v>5.5</v>
      </c>
    </row>
    <row r="2335" spans="1:6">
      <c r="A2335" t="s">
        <v>5230</v>
      </c>
      <c r="B2335">
        <v>24</v>
      </c>
      <c r="C2335">
        <v>13</v>
      </c>
      <c r="D2335">
        <v>30</v>
      </c>
      <c r="E2335">
        <v>9360</v>
      </c>
      <c r="F2335">
        <v>5.5</v>
      </c>
    </row>
    <row r="2336" spans="1:6">
      <c r="A2336" t="s">
        <v>5231</v>
      </c>
      <c r="B2336">
        <v>24</v>
      </c>
      <c r="C2336">
        <v>13</v>
      </c>
      <c r="D2336">
        <v>30</v>
      </c>
      <c r="E2336">
        <v>9360</v>
      </c>
      <c r="F2336">
        <v>5.5</v>
      </c>
    </row>
    <row r="2337" spans="1:6">
      <c r="A2337" t="s">
        <v>5228</v>
      </c>
      <c r="B2337">
        <v>24</v>
      </c>
      <c r="C2337">
        <v>13</v>
      </c>
      <c r="D2337">
        <v>30</v>
      </c>
      <c r="E2337">
        <v>9360</v>
      </c>
      <c r="F2337">
        <v>5.5</v>
      </c>
    </row>
    <row r="2338" spans="1:6">
      <c r="A2338" t="s">
        <v>5229</v>
      </c>
      <c r="B2338">
        <v>24</v>
      </c>
      <c r="C2338">
        <v>13</v>
      </c>
      <c r="D2338">
        <v>30</v>
      </c>
      <c r="E2338">
        <v>9360</v>
      </c>
      <c r="F2338">
        <v>5.5</v>
      </c>
    </row>
    <row r="2339" spans="1:6">
      <c r="A2339" t="s">
        <v>279</v>
      </c>
      <c r="B2339">
        <v>24</v>
      </c>
      <c r="C2339">
        <v>13</v>
      </c>
      <c r="D2339">
        <v>30</v>
      </c>
      <c r="E2339">
        <v>9360</v>
      </c>
      <c r="F2339">
        <v>5.5</v>
      </c>
    </row>
    <row r="2340" spans="1:6">
      <c r="A2340" t="s">
        <v>5232</v>
      </c>
      <c r="B2340">
        <v>24</v>
      </c>
      <c r="C2340">
        <v>13</v>
      </c>
      <c r="D2340">
        <v>30</v>
      </c>
      <c r="E2340">
        <v>9360</v>
      </c>
      <c r="F2340">
        <v>5.5</v>
      </c>
    </row>
    <row r="2341" spans="1:6">
      <c r="A2341" t="s">
        <v>5233</v>
      </c>
      <c r="B2341">
        <v>24</v>
      </c>
      <c r="C2341">
        <v>13</v>
      </c>
      <c r="D2341">
        <v>30</v>
      </c>
      <c r="E2341">
        <v>9360</v>
      </c>
      <c r="F2341">
        <v>5.5</v>
      </c>
    </row>
    <row r="2342" spans="1:6">
      <c r="A2342" t="s">
        <v>3659</v>
      </c>
      <c r="B2342">
        <v>24</v>
      </c>
      <c r="C2342">
        <v>13</v>
      </c>
      <c r="D2342">
        <v>30</v>
      </c>
      <c r="E2342">
        <v>9360</v>
      </c>
      <c r="F2342">
        <v>5.5</v>
      </c>
    </row>
    <row r="2343" spans="1:6">
      <c r="A2343" t="s">
        <v>280</v>
      </c>
      <c r="B2343">
        <v>24</v>
      </c>
      <c r="C2343">
        <v>13</v>
      </c>
      <c r="D2343">
        <v>36</v>
      </c>
      <c r="E2343">
        <v>11232</v>
      </c>
      <c r="F2343">
        <v>6.5</v>
      </c>
    </row>
    <row r="2344" spans="1:6">
      <c r="A2344" t="s">
        <v>281</v>
      </c>
      <c r="B2344">
        <v>24</v>
      </c>
      <c r="C2344">
        <v>13</v>
      </c>
      <c r="D2344">
        <v>36</v>
      </c>
      <c r="E2344">
        <v>11232</v>
      </c>
      <c r="F2344">
        <v>6.5</v>
      </c>
    </row>
    <row r="2345" spans="1:6">
      <c r="A2345" t="s">
        <v>282</v>
      </c>
      <c r="B2345">
        <v>24</v>
      </c>
      <c r="C2345">
        <v>13</v>
      </c>
      <c r="D2345">
        <v>36</v>
      </c>
      <c r="E2345">
        <v>11232</v>
      </c>
      <c r="F2345">
        <v>6.5</v>
      </c>
    </row>
    <row r="2346" spans="1:6">
      <c r="A2346" t="s">
        <v>283</v>
      </c>
      <c r="B2346">
        <v>24</v>
      </c>
      <c r="C2346">
        <v>13</v>
      </c>
      <c r="D2346">
        <v>36</v>
      </c>
      <c r="E2346">
        <v>11232</v>
      </c>
      <c r="F2346">
        <v>6.5</v>
      </c>
    </row>
    <row r="2347" spans="1:6">
      <c r="A2347" t="s">
        <v>284</v>
      </c>
      <c r="B2347">
        <v>24</v>
      </c>
      <c r="C2347">
        <v>13</v>
      </c>
      <c r="D2347">
        <v>36</v>
      </c>
      <c r="E2347">
        <v>11232</v>
      </c>
      <c r="F2347">
        <v>6.5</v>
      </c>
    </row>
    <row r="2348" spans="1:6">
      <c r="A2348" t="s">
        <v>3660</v>
      </c>
      <c r="B2348">
        <v>24</v>
      </c>
      <c r="C2348">
        <v>13</v>
      </c>
      <c r="D2348">
        <v>36</v>
      </c>
      <c r="E2348">
        <v>11232</v>
      </c>
      <c r="F2348">
        <v>6.5</v>
      </c>
    </row>
    <row r="2349" spans="1:6">
      <c r="A2349" t="s">
        <v>285</v>
      </c>
      <c r="B2349">
        <v>24</v>
      </c>
      <c r="C2349">
        <v>13</v>
      </c>
      <c r="D2349">
        <v>36</v>
      </c>
      <c r="E2349">
        <v>11232</v>
      </c>
      <c r="F2349">
        <v>6.5</v>
      </c>
    </row>
    <row r="2350" spans="1:6">
      <c r="A2350" t="s">
        <v>3661</v>
      </c>
      <c r="B2350">
        <v>24</v>
      </c>
      <c r="C2350">
        <v>13</v>
      </c>
      <c r="D2350">
        <v>36</v>
      </c>
      <c r="E2350">
        <v>11232</v>
      </c>
      <c r="F2350">
        <v>6.5</v>
      </c>
    </row>
    <row r="2351" spans="1:6">
      <c r="A2351" t="s">
        <v>286</v>
      </c>
      <c r="B2351">
        <v>24</v>
      </c>
      <c r="C2351">
        <v>13</v>
      </c>
      <c r="D2351">
        <v>36</v>
      </c>
      <c r="E2351">
        <v>11232</v>
      </c>
      <c r="F2351">
        <v>6.5</v>
      </c>
    </row>
    <row r="2352" spans="1:6">
      <c r="A2352" t="s">
        <v>287</v>
      </c>
      <c r="B2352">
        <v>24</v>
      </c>
      <c r="C2352">
        <v>13</v>
      </c>
      <c r="D2352">
        <v>36</v>
      </c>
      <c r="E2352">
        <v>11232</v>
      </c>
      <c r="F2352">
        <v>6.5</v>
      </c>
    </row>
    <row r="2353" spans="1:6">
      <c r="A2353" t="s">
        <v>3663</v>
      </c>
      <c r="B2353">
        <v>24</v>
      </c>
      <c r="C2353">
        <v>13</v>
      </c>
      <c r="D2353">
        <v>36</v>
      </c>
      <c r="E2353">
        <v>11232</v>
      </c>
      <c r="F2353">
        <v>6.5</v>
      </c>
    </row>
    <row r="2354" spans="1:6">
      <c r="A2354" t="s">
        <v>3662</v>
      </c>
      <c r="B2354">
        <v>24</v>
      </c>
      <c r="C2354">
        <v>13</v>
      </c>
      <c r="D2354">
        <v>36</v>
      </c>
      <c r="E2354">
        <v>11232</v>
      </c>
      <c r="F2354">
        <v>6.5</v>
      </c>
    </row>
    <row r="2355" spans="1:6">
      <c r="A2355" t="s">
        <v>3091</v>
      </c>
      <c r="B2355">
        <v>24</v>
      </c>
      <c r="C2355">
        <v>13</v>
      </c>
      <c r="D2355">
        <v>39</v>
      </c>
      <c r="E2355">
        <v>12168</v>
      </c>
      <c r="F2355">
        <v>7.1</v>
      </c>
    </row>
    <row r="2356" spans="1:6">
      <c r="A2356" t="s">
        <v>3092</v>
      </c>
      <c r="B2356">
        <v>24</v>
      </c>
      <c r="C2356">
        <v>13</v>
      </c>
      <c r="D2356">
        <v>39</v>
      </c>
      <c r="E2356">
        <v>12168</v>
      </c>
      <c r="F2356">
        <v>7.1</v>
      </c>
    </row>
    <row r="2357" spans="1:6">
      <c r="A2357" t="s">
        <v>3093</v>
      </c>
      <c r="B2357">
        <v>24</v>
      </c>
      <c r="C2357">
        <v>13</v>
      </c>
      <c r="D2357">
        <v>39</v>
      </c>
      <c r="E2357">
        <v>12168</v>
      </c>
      <c r="F2357">
        <v>7.1</v>
      </c>
    </row>
    <row r="2358" spans="1:6">
      <c r="A2358" t="s">
        <v>3094</v>
      </c>
      <c r="B2358">
        <v>24</v>
      </c>
      <c r="C2358">
        <v>13</v>
      </c>
      <c r="D2358">
        <v>39</v>
      </c>
      <c r="E2358">
        <v>12168</v>
      </c>
      <c r="F2358">
        <v>7.1</v>
      </c>
    </row>
    <row r="2359" spans="1:6">
      <c r="A2359" t="s">
        <v>3830</v>
      </c>
      <c r="B2359">
        <v>24</v>
      </c>
      <c r="C2359">
        <v>13</v>
      </c>
      <c r="D2359">
        <v>39</v>
      </c>
      <c r="E2359">
        <v>12168</v>
      </c>
      <c r="F2359">
        <v>7.1</v>
      </c>
    </row>
    <row r="2360" spans="1:6">
      <c r="A2360" t="s">
        <v>3664</v>
      </c>
      <c r="B2360">
        <v>24</v>
      </c>
      <c r="C2360">
        <v>13</v>
      </c>
      <c r="D2360">
        <v>39</v>
      </c>
      <c r="E2360">
        <v>12168</v>
      </c>
      <c r="F2360">
        <v>7.1</v>
      </c>
    </row>
    <row r="2361" spans="1:6">
      <c r="A2361" t="s">
        <v>3831</v>
      </c>
      <c r="B2361">
        <v>24</v>
      </c>
      <c r="C2361">
        <v>13</v>
      </c>
      <c r="D2361">
        <v>39</v>
      </c>
      <c r="E2361">
        <v>12168</v>
      </c>
      <c r="F2361">
        <v>7.1</v>
      </c>
    </row>
    <row r="2362" spans="1:6">
      <c r="A2362" t="s">
        <v>3665</v>
      </c>
      <c r="B2362">
        <v>24</v>
      </c>
      <c r="C2362">
        <v>13</v>
      </c>
      <c r="D2362">
        <v>39</v>
      </c>
      <c r="E2362">
        <v>12168</v>
      </c>
      <c r="F2362">
        <v>7.1</v>
      </c>
    </row>
    <row r="2363" spans="1:6">
      <c r="A2363" t="s">
        <v>3095</v>
      </c>
      <c r="B2363">
        <v>24</v>
      </c>
      <c r="C2363">
        <v>13</v>
      </c>
      <c r="D2363">
        <v>39</v>
      </c>
      <c r="E2363">
        <v>12168</v>
      </c>
      <c r="F2363">
        <v>7.1</v>
      </c>
    </row>
    <row r="2364" spans="1:6">
      <c r="A2364" t="s">
        <v>3832</v>
      </c>
      <c r="B2364">
        <v>24</v>
      </c>
      <c r="C2364">
        <v>13</v>
      </c>
      <c r="D2364">
        <v>39</v>
      </c>
      <c r="E2364">
        <v>12168</v>
      </c>
      <c r="F2364">
        <v>7.1</v>
      </c>
    </row>
    <row r="2365" spans="1:6">
      <c r="A2365" t="s">
        <v>3667</v>
      </c>
      <c r="B2365">
        <v>24</v>
      </c>
      <c r="C2365">
        <v>13</v>
      </c>
      <c r="D2365">
        <v>39</v>
      </c>
      <c r="E2365">
        <v>12168</v>
      </c>
      <c r="F2365">
        <v>7.1</v>
      </c>
    </row>
    <row r="2366" spans="1:6">
      <c r="A2366" t="s">
        <v>3666</v>
      </c>
      <c r="B2366">
        <v>24</v>
      </c>
      <c r="C2366">
        <v>13</v>
      </c>
      <c r="D2366">
        <v>39</v>
      </c>
      <c r="E2366">
        <v>12168</v>
      </c>
      <c r="F2366">
        <v>7.1</v>
      </c>
    </row>
    <row r="2367" spans="1:6">
      <c r="A2367" t="s">
        <v>288</v>
      </c>
      <c r="B2367">
        <v>24</v>
      </c>
      <c r="C2367">
        <v>13</v>
      </c>
      <c r="D2367">
        <v>42</v>
      </c>
      <c r="E2367">
        <v>13104</v>
      </c>
      <c r="F2367">
        <v>7.6</v>
      </c>
    </row>
    <row r="2368" spans="1:6">
      <c r="A2368" t="s">
        <v>289</v>
      </c>
      <c r="B2368">
        <v>24</v>
      </c>
      <c r="C2368">
        <v>13</v>
      </c>
      <c r="D2368">
        <v>42</v>
      </c>
      <c r="E2368">
        <v>13104</v>
      </c>
      <c r="F2368">
        <v>7.6</v>
      </c>
    </row>
    <row r="2369" spans="1:6">
      <c r="A2369" t="s">
        <v>290</v>
      </c>
      <c r="B2369">
        <v>24</v>
      </c>
      <c r="C2369">
        <v>13</v>
      </c>
      <c r="D2369">
        <v>42</v>
      </c>
      <c r="E2369">
        <v>13104</v>
      </c>
      <c r="F2369">
        <v>7.6</v>
      </c>
    </row>
    <row r="2370" spans="1:6">
      <c r="A2370" t="s">
        <v>291</v>
      </c>
      <c r="B2370">
        <v>24</v>
      </c>
      <c r="C2370">
        <v>13</v>
      </c>
      <c r="D2370">
        <v>42</v>
      </c>
      <c r="E2370">
        <v>13104</v>
      </c>
      <c r="F2370">
        <v>7.6</v>
      </c>
    </row>
    <row r="2371" spans="1:6">
      <c r="A2371" t="s">
        <v>5236</v>
      </c>
      <c r="B2371">
        <v>24</v>
      </c>
      <c r="C2371">
        <v>13</v>
      </c>
      <c r="D2371">
        <v>42</v>
      </c>
      <c r="E2371">
        <v>13104</v>
      </c>
      <c r="F2371">
        <v>7.6</v>
      </c>
    </row>
    <row r="2372" spans="1:6">
      <c r="A2372" t="s">
        <v>5237</v>
      </c>
      <c r="B2372">
        <v>24</v>
      </c>
      <c r="C2372">
        <v>13</v>
      </c>
      <c r="D2372">
        <v>42</v>
      </c>
      <c r="E2372">
        <v>13104</v>
      </c>
      <c r="F2372">
        <v>7.6</v>
      </c>
    </row>
    <row r="2373" spans="1:6">
      <c r="A2373" t="s">
        <v>5234</v>
      </c>
      <c r="B2373">
        <v>24</v>
      </c>
      <c r="C2373">
        <v>13</v>
      </c>
      <c r="D2373">
        <v>42</v>
      </c>
      <c r="E2373">
        <v>13104</v>
      </c>
      <c r="F2373">
        <v>7.6</v>
      </c>
    </row>
    <row r="2374" spans="1:6">
      <c r="A2374" t="s">
        <v>5235</v>
      </c>
      <c r="B2374">
        <v>24</v>
      </c>
      <c r="C2374">
        <v>13</v>
      </c>
      <c r="D2374">
        <v>42</v>
      </c>
      <c r="E2374">
        <v>13104</v>
      </c>
      <c r="F2374">
        <v>7.6</v>
      </c>
    </row>
    <row r="2375" spans="1:6">
      <c r="A2375" t="s">
        <v>292</v>
      </c>
      <c r="B2375">
        <v>24</v>
      </c>
      <c r="C2375">
        <v>13</v>
      </c>
      <c r="D2375">
        <v>42</v>
      </c>
      <c r="E2375">
        <v>13104</v>
      </c>
      <c r="F2375">
        <v>7.6</v>
      </c>
    </row>
    <row r="2376" spans="1:6">
      <c r="A2376" t="s">
        <v>5238</v>
      </c>
      <c r="B2376">
        <v>24</v>
      </c>
      <c r="C2376">
        <v>13</v>
      </c>
      <c r="D2376">
        <v>42</v>
      </c>
      <c r="E2376">
        <v>13104</v>
      </c>
      <c r="F2376">
        <v>7.6</v>
      </c>
    </row>
    <row r="2377" spans="1:6">
      <c r="A2377" t="s">
        <v>5239</v>
      </c>
      <c r="B2377">
        <v>24</v>
      </c>
      <c r="C2377">
        <v>13</v>
      </c>
      <c r="D2377">
        <v>42</v>
      </c>
      <c r="E2377">
        <v>13104</v>
      </c>
      <c r="F2377">
        <v>7.6</v>
      </c>
    </row>
    <row r="2378" spans="1:6">
      <c r="A2378" t="s">
        <v>3668</v>
      </c>
      <c r="B2378">
        <v>24</v>
      </c>
      <c r="C2378">
        <v>13</v>
      </c>
      <c r="D2378">
        <v>42</v>
      </c>
      <c r="E2378">
        <v>13104</v>
      </c>
      <c r="F2378">
        <v>7.6</v>
      </c>
    </row>
    <row r="2379" spans="1:6">
      <c r="A2379" t="s">
        <v>3096</v>
      </c>
      <c r="B2379">
        <v>27</v>
      </c>
      <c r="C2379">
        <v>13</v>
      </c>
      <c r="D2379">
        <v>12</v>
      </c>
      <c r="E2379">
        <v>4212</v>
      </c>
      <c r="F2379">
        <v>2.5</v>
      </c>
    </row>
    <row r="2380" spans="1:6">
      <c r="A2380" t="s">
        <v>3097</v>
      </c>
      <c r="B2380">
        <v>27</v>
      </c>
      <c r="C2380">
        <v>13</v>
      </c>
      <c r="D2380">
        <v>12</v>
      </c>
      <c r="E2380">
        <v>4212</v>
      </c>
      <c r="F2380">
        <v>2.5</v>
      </c>
    </row>
    <row r="2381" spans="1:6">
      <c r="A2381" t="s">
        <v>3098</v>
      </c>
      <c r="B2381">
        <v>27</v>
      </c>
      <c r="C2381">
        <v>13</v>
      </c>
      <c r="D2381">
        <v>15</v>
      </c>
      <c r="E2381">
        <v>5265</v>
      </c>
      <c r="F2381">
        <v>3.1</v>
      </c>
    </row>
    <row r="2382" spans="1:6">
      <c r="A2382" t="s">
        <v>3099</v>
      </c>
      <c r="B2382">
        <v>27</v>
      </c>
      <c r="C2382">
        <v>13</v>
      </c>
      <c r="D2382">
        <v>15</v>
      </c>
      <c r="E2382">
        <v>5265</v>
      </c>
      <c r="F2382">
        <v>3.1</v>
      </c>
    </row>
    <row r="2383" spans="1:6">
      <c r="A2383" t="s">
        <v>4245</v>
      </c>
      <c r="B2383">
        <v>27</v>
      </c>
      <c r="C2383">
        <v>13</v>
      </c>
      <c r="D2383">
        <v>18</v>
      </c>
      <c r="E2383">
        <v>6318</v>
      </c>
      <c r="F2383" s="94">
        <v>3.7</v>
      </c>
    </row>
    <row r="2384" spans="1:6">
      <c r="A2384" t="s">
        <v>4246</v>
      </c>
      <c r="B2384">
        <v>27</v>
      </c>
      <c r="C2384">
        <v>13</v>
      </c>
      <c r="D2384">
        <v>18</v>
      </c>
      <c r="E2384">
        <v>6318</v>
      </c>
      <c r="F2384" s="94">
        <v>3.7</v>
      </c>
    </row>
    <row r="2385" spans="1:6">
      <c r="A2385" t="s">
        <v>4247</v>
      </c>
      <c r="B2385">
        <v>27</v>
      </c>
      <c r="C2385">
        <v>13</v>
      </c>
      <c r="D2385">
        <v>18</v>
      </c>
      <c r="E2385">
        <v>6318</v>
      </c>
      <c r="F2385" s="94">
        <v>3.7</v>
      </c>
    </row>
    <row r="2386" spans="1:6">
      <c r="A2386" t="s">
        <v>1277</v>
      </c>
      <c r="B2386">
        <v>27</v>
      </c>
      <c r="C2386">
        <v>13</v>
      </c>
      <c r="D2386">
        <v>24</v>
      </c>
      <c r="E2386">
        <v>8424</v>
      </c>
      <c r="F2386">
        <v>4.8999999999999995</v>
      </c>
    </row>
    <row r="2387" spans="1:6">
      <c r="A2387" t="s">
        <v>293</v>
      </c>
      <c r="B2387">
        <v>27</v>
      </c>
      <c r="C2387">
        <v>13</v>
      </c>
      <c r="D2387">
        <v>30</v>
      </c>
      <c r="E2387">
        <v>10530</v>
      </c>
      <c r="F2387">
        <v>6.1</v>
      </c>
    </row>
    <row r="2388" spans="1:6">
      <c r="A2388" t="s">
        <v>294</v>
      </c>
      <c r="B2388">
        <v>27</v>
      </c>
      <c r="C2388">
        <v>13</v>
      </c>
      <c r="D2388">
        <v>30</v>
      </c>
      <c r="E2388">
        <v>10530</v>
      </c>
      <c r="F2388">
        <v>6.1</v>
      </c>
    </row>
    <row r="2389" spans="1:6">
      <c r="A2389" t="s">
        <v>295</v>
      </c>
      <c r="B2389">
        <v>27</v>
      </c>
      <c r="C2389">
        <v>13</v>
      </c>
      <c r="D2389">
        <v>30</v>
      </c>
      <c r="E2389">
        <v>10530</v>
      </c>
      <c r="F2389">
        <v>6.1</v>
      </c>
    </row>
    <row r="2390" spans="1:6">
      <c r="A2390" t="s">
        <v>296</v>
      </c>
      <c r="B2390">
        <v>27</v>
      </c>
      <c r="C2390">
        <v>13</v>
      </c>
      <c r="D2390">
        <v>30</v>
      </c>
      <c r="E2390">
        <v>10530</v>
      </c>
      <c r="F2390">
        <v>6.1</v>
      </c>
    </row>
    <row r="2391" spans="1:6">
      <c r="A2391" t="s">
        <v>297</v>
      </c>
      <c r="B2391">
        <v>27</v>
      </c>
      <c r="C2391">
        <v>13</v>
      </c>
      <c r="D2391">
        <v>36</v>
      </c>
      <c r="E2391">
        <v>12636</v>
      </c>
      <c r="F2391">
        <v>7.3999999999999995</v>
      </c>
    </row>
    <row r="2392" spans="1:6">
      <c r="A2392" t="s">
        <v>298</v>
      </c>
      <c r="B2392">
        <v>27</v>
      </c>
      <c r="C2392">
        <v>13</v>
      </c>
      <c r="D2392">
        <v>36</v>
      </c>
      <c r="E2392">
        <v>12636</v>
      </c>
      <c r="F2392">
        <v>7.3999999999999995</v>
      </c>
    </row>
    <row r="2393" spans="1:6">
      <c r="A2393" t="s">
        <v>299</v>
      </c>
      <c r="B2393">
        <v>27</v>
      </c>
      <c r="C2393">
        <v>13</v>
      </c>
      <c r="D2393">
        <v>36</v>
      </c>
      <c r="E2393">
        <v>12636</v>
      </c>
      <c r="F2393">
        <v>7.3999999999999995</v>
      </c>
    </row>
    <row r="2394" spans="1:6">
      <c r="A2394" t="s">
        <v>300</v>
      </c>
      <c r="B2394">
        <v>27</v>
      </c>
      <c r="C2394">
        <v>13</v>
      </c>
      <c r="D2394">
        <v>36</v>
      </c>
      <c r="E2394">
        <v>12636</v>
      </c>
      <c r="F2394">
        <v>7.3999999999999995</v>
      </c>
    </row>
    <row r="2395" spans="1:6">
      <c r="A2395" t="s">
        <v>3100</v>
      </c>
      <c r="B2395">
        <v>27</v>
      </c>
      <c r="C2395">
        <v>13</v>
      </c>
      <c r="D2395">
        <v>39</v>
      </c>
      <c r="E2395">
        <v>13689</v>
      </c>
      <c r="F2395">
        <v>8</v>
      </c>
    </row>
    <row r="2396" spans="1:6">
      <c r="A2396" t="s">
        <v>3101</v>
      </c>
      <c r="B2396">
        <v>27</v>
      </c>
      <c r="C2396">
        <v>13</v>
      </c>
      <c r="D2396">
        <v>39</v>
      </c>
      <c r="E2396">
        <v>13689</v>
      </c>
      <c r="F2396">
        <v>8</v>
      </c>
    </row>
    <row r="2397" spans="1:6">
      <c r="A2397" t="s">
        <v>3102</v>
      </c>
      <c r="B2397">
        <v>27</v>
      </c>
      <c r="C2397">
        <v>13</v>
      </c>
      <c r="D2397">
        <v>39</v>
      </c>
      <c r="E2397">
        <v>13689</v>
      </c>
      <c r="F2397">
        <v>8</v>
      </c>
    </row>
    <row r="2398" spans="1:6">
      <c r="A2398" t="s">
        <v>3103</v>
      </c>
      <c r="B2398">
        <v>27</v>
      </c>
      <c r="C2398">
        <v>13</v>
      </c>
      <c r="D2398">
        <v>39</v>
      </c>
      <c r="E2398">
        <v>13689</v>
      </c>
      <c r="F2398">
        <v>8</v>
      </c>
    </row>
    <row r="2399" spans="1:6">
      <c r="A2399" t="s">
        <v>301</v>
      </c>
      <c r="B2399">
        <v>27</v>
      </c>
      <c r="C2399">
        <v>13</v>
      </c>
      <c r="D2399">
        <v>42</v>
      </c>
      <c r="E2399">
        <v>14742</v>
      </c>
      <c r="F2399">
        <v>8.6</v>
      </c>
    </row>
    <row r="2400" spans="1:6">
      <c r="A2400" t="s">
        <v>302</v>
      </c>
      <c r="B2400">
        <v>27</v>
      </c>
      <c r="C2400">
        <v>13</v>
      </c>
      <c r="D2400">
        <v>42</v>
      </c>
      <c r="E2400">
        <v>14742</v>
      </c>
      <c r="F2400">
        <v>8.6</v>
      </c>
    </row>
    <row r="2401" spans="1:6">
      <c r="A2401" t="s">
        <v>303</v>
      </c>
      <c r="B2401">
        <v>27</v>
      </c>
      <c r="C2401">
        <v>13</v>
      </c>
      <c r="D2401">
        <v>42</v>
      </c>
      <c r="E2401">
        <v>14742</v>
      </c>
      <c r="F2401">
        <v>8.6</v>
      </c>
    </row>
    <row r="2402" spans="1:6">
      <c r="A2402" t="s">
        <v>304</v>
      </c>
      <c r="B2402">
        <v>27</v>
      </c>
      <c r="C2402">
        <v>13</v>
      </c>
      <c r="D2402">
        <v>42</v>
      </c>
      <c r="E2402">
        <v>14742</v>
      </c>
      <c r="F2402">
        <v>8.6</v>
      </c>
    </row>
    <row r="2403" spans="1:6">
      <c r="A2403" t="s">
        <v>4035</v>
      </c>
      <c r="B2403">
        <v>30.25</v>
      </c>
      <c r="C2403">
        <v>13</v>
      </c>
      <c r="D2403">
        <v>12</v>
      </c>
      <c r="E2403">
        <v>4719</v>
      </c>
      <c r="F2403">
        <v>2.8000000000000003</v>
      </c>
    </row>
    <row r="2404" spans="1:6">
      <c r="A2404" t="s">
        <v>4036</v>
      </c>
      <c r="B2404">
        <v>30.25</v>
      </c>
      <c r="C2404">
        <v>13</v>
      </c>
      <c r="D2404">
        <v>18</v>
      </c>
      <c r="E2404">
        <v>7078.5</v>
      </c>
      <c r="F2404">
        <v>4.0999999999999996</v>
      </c>
    </row>
    <row r="2405" spans="1:6">
      <c r="A2405" t="s">
        <v>4037</v>
      </c>
      <c r="B2405">
        <v>30.25</v>
      </c>
      <c r="C2405">
        <v>13</v>
      </c>
      <c r="D2405">
        <v>24</v>
      </c>
      <c r="E2405">
        <v>9438</v>
      </c>
      <c r="F2405">
        <v>5.5</v>
      </c>
    </row>
    <row r="2406" spans="1:6">
      <c r="A2406" t="s">
        <v>4038</v>
      </c>
      <c r="B2406">
        <v>30.25</v>
      </c>
      <c r="C2406">
        <v>13</v>
      </c>
      <c r="D2406">
        <v>30</v>
      </c>
      <c r="E2406">
        <v>11797.5</v>
      </c>
      <c r="F2406">
        <v>6.8999999999999995</v>
      </c>
    </row>
    <row r="2407" spans="1:6">
      <c r="A2407" t="s">
        <v>305</v>
      </c>
      <c r="B2407">
        <v>30</v>
      </c>
      <c r="C2407">
        <v>13</v>
      </c>
      <c r="D2407">
        <v>6</v>
      </c>
      <c r="E2407">
        <v>2340</v>
      </c>
      <c r="F2407">
        <v>1.4000000000000001</v>
      </c>
    </row>
    <row r="2408" spans="1:6">
      <c r="A2408" t="s">
        <v>336</v>
      </c>
      <c r="B2408">
        <v>30</v>
      </c>
      <c r="C2408">
        <v>13</v>
      </c>
      <c r="D2408">
        <v>12</v>
      </c>
      <c r="E2408">
        <v>4680</v>
      </c>
      <c r="F2408">
        <v>2.8000000000000003</v>
      </c>
    </row>
    <row r="2409" spans="1:6">
      <c r="A2409" t="s">
        <v>3104</v>
      </c>
      <c r="B2409">
        <v>30</v>
      </c>
      <c r="C2409">
        <v>13</v>
      </c>
      <c r="D2409">
        <v>12</v>
      </c>
      <c r="E2409">
        <v>4680</v>
      </c>
      <c r="F2409">
        <v>2.8000000000000003</v>
      </c>
    </row>
    <row r="2410" spans="1:6">
      <c r="A2410" t="s">
        <v>390</v>
      </c>
      <c r="B2410">
        <v>30</v>
      </c>
      <c r="C2410">
        <v>13</v>
      </c>
      <c r="D2410">
        <v>15</v>
      </c>
      <c r="E2410">
        <v>5850</v>
      </c>
      <c r="F2410">
        <v>3.4</v>
      </c>
    </row>
    <row r="2411" spans="1:6">
      <c r="A2411" t="s">
        <v>3105</v>
      </c>
      <c r="B2411">
        <v>30</v>
      </c>
      <c r="C2411">
        <v>13</v>
      </c>
      <c r="D2411">
        <v>15</v>
      </c>
      <c r="E2411">
        <v>5850</v>
      </c>
      <c r="F2411">
        <v>3.4</v>
      </c>
    </row>
    <row r="2412" spans="1:6">
      <c r="A2412" t="s">
        <v>338</v>
      </c>
      <c r="B2412">
        <v>30</v>
      </c>
      <c r="C2412">
        <v>13</v>
      </c>
      <c r="D2412">
        <v>18</v>
      </c>
      <c r="E2412">
        <v>7020</v>
      </c>
      <c r="F2412">
        <v>4.0999999999999996</v>
      </c>
    </row>
    <row r="2413" spans="1:6">
      <c r="A2413" t="s">
        <v>4248</v>
      </c>
      <c r="B2413">
        <v>30</v>
      </c>
      <c r="C2413">
        <v>13</v>
      </c>
      <c r="D2413">
        <v>18</v>
      </c>
      <c r="E2413">
        <v>7020</v>
      </c>
      <c r="F2413" s="94">
        <v>4.0999999999999996</v>
      </c>
    </row>
    <row r="2414" spans="1:6">
      <c r="A2414" t="s">
        <v>4249</v>
      </c>
      <c r="B2414">
        <v>30</v>
      </c>
      <c r="C2414">
        <v>13</v>
      </c>
      <c r="D2414">
        <v>18</v>
      </c>
      <c r="E2414">
        <v>7020</v>
      </c>
      <c r="F2414" s="94">
        <v>4.0999999999999996</v>
      </c>
    </row>
    <row r="2415" spans="1:6">
      <c r="A2415" t="s">
        <v>2070</v>
      </c>
      <c r="B2415">
        <v>30</v>
      </c>
      <c r="C2415">
        <v>13</v>
      </c>
      <c r="D2415">
        <v>21</v>
      </c>
      <c r="E2415">
        <v>8190</v>
      </c>
      <c r="F2415">
        <v>4.8</v>
      </c>
    </row>
    <row r="2416" spans="1:6">
      <c r="A2416" t="s">
        <v>340</v>
      </c>
      <c r="B2416">
        <v>30</v>
      </c>
      <c r="C2416">
        <v>13</v>
      </c>
      <c r="D2416">
        <v>24</v>
      </c>
      <c r="E2416">
        <v>9360</v>
      </c>
      <c r="F2416">
        <v>5.5</v>
      </c>
    </row>
    <row r="2417" spans="1:6">
      <c r="A2417" t="s">
        <v>306</v>
      </c>
      <c r="B2417">
        <v>30</v>
      </c>
      <c r="C2417">
        <v>13</v>
      </c>
      <c r="D2417">
        <v>30</v>
      </c>
      <c r="E2417">
        <v>11700</v>
      </c>
      <c r="F2417">
        <v>6.8</v>
      </c>
    </row>
    <row r="2418" spans="1:6">
      <c r="A2418" t="s">
        <v>307</v>
      </c>
      <c r="B2418">
        <v>30</v>
      </c>
      <c r="C2418">
        <v>13</v>
      </c>
      <c r="D2418">
        <v>30</v>
      </c>
      <c r="E2418">
        <v>11700</v>
      </c>
      <c r="F2418">
        <v>6.8</v>
      </c>
    </row>
    <row r="2419" spans="1:6">
      <c r="A2419" t="s">
        <v>308</v>
      </c>
      <c r="B2419">
        <v>30</v>
      </c>
      <c r="C2419">
        <v>13</v>
      </c>
      <c r="D2419">
        <v>30</v>
      </c>
      <c r="E2419">
        <v>11700</v>
      </c>
      <c r="F2419">
        <v>6.8</v>
      </c>
    </row>
    <row r="2420" spans="1:6">
      <c r="A2420" t="s">
        <v>309</v>
      </c>
      <c r="B2420">
        <v>30</v>
      </c>
      <c r="C2420">
        <v>13</v>
      </c>
      <c r="D2420">
        <v>30</v>
      </c>
      <c r="E2420">
        <v>11700</v>
      </c>
      <c r="F2420">
        <v>6.8</v>
      </c>
    </row>
    <row r="2421" spans="1:6">
      <c r="A2421" t="s">
        <v>310</v>
      </c>
      <c r="B2421">
        <v>30</v>
      </c>
      <c r="C2421">
        <v>13</v>
      </c>
      <c r="D2421">
        <v>36</v>
      </c>
      <c r="E2421">
        <v>14040</v>
      </c>
      <c r="F2421">
        <v>8.1999999999999993</v>
      </c>
    </row>
    <row r="2422" spans="1:6">
      <c r="A2422" t="s">
        <v>311</v>
      </c>
      <c r="B2422">
        <v>30</v>
      </c>
      <c r="C2422">
        <v>13</v>
      </c>
      <c r="D2422">
        <v>36</v>
      </c>
      <c r="E2422">
        <v>14040</v>
      </c>
      <c r="F2422">
        <v>8.1999999999999993</v>
      </c>
    </row>
    <row r="2423" spans="1:6">
      <c r="A2423" t="s">
        <v>312</v>
      </c>
      <c r="B2423">
        <v>30</v>
      </c>
      <c r="C2423">
        <v>13</v>
      </c>
      <c r="D2423">
        <v>36</v>
      </c>
      <c r="E2423">
        <v>14040</v>
      </c>
      <c r="F2423">
        <v>8.1999999999999993</v>
      </c>
    </row>
    <row r="2424" spans="1:6">
      <c r="A2424" t="s">
        <v>313</v>
      </c>
      <c r="B2424">
        <v>30</v>
      </c>
      <c r="C2424">
        <v>13</v>
      </c>
      <c r="D2424">
        <v>36</v>
      </c>
      <c r="E2424">
        <v>14040</v>
      </c>
      <c r="F2424">
        <v>8.1999999999999993</v>
      </c>
    </row>
    <row r="2425" spans="1:6">
      <c r="A2425" t="s">
        <v>3106</v>
      </c>
      <c r="B2425">
        <v>30</v>
      </c>
      <c r="C2425">
        <v>13</v>
      </c>
      <c r="D2425">
        <v>39</v>
      </c>
      <c r="E2425">
        <v>15210</v>
      </c>
      <c r="F2425">
        <v>8.9</v>
      </c>
    </row>
    <row r="2426" spans="1:6">
      <c r="A2426" t="s">
        <v>3107</v>
      </c>
      <c r="B2426">
        <v>30</v>
      </c>
      <c r="C2426">
        <v>13</v>
      </c>
      <c r="D2426">
        <v>39</v>
      </c>
      <c r="E2426">
        <v>15210</v>
      </c>
      <c r="F2426">
        <v>8.9</v>
      </c>
    </row>
    <row r="2427" spans="1:6">
      <c r="A2427" t="s">
        <v>3108</v>
      </c>
      <c r="B2427">
        <v>30</v>
      </c>
      <c r="C2427">
        <v>13</v>
      </c>
      <c r="D2427">
        <v>39</v>
      </c>
      <c r="E2427">
        <v>15210</v>
      </c>
      <c r="F2427">
        <v>8.9</v>
      </c>
    </row>
    <row r="2428" spans="1:6">
      <c r="A2428" t="s">
        <v>3109</v>
      </c>
      <c r="B2428">
        <v>30</v>
      </c>
      <c r="C2428">
        <v>13</v>
      </c>
      <c r="D2428">
        <v>39</v>
      </c>
      <c r="E2428">
        <v>15210</v>
      </c>
      <c r="F2428">
        <v>8.9</v>
      </c>
    </row>
    <row r="2429" spans="1:6">
      <c r="A2429" t="s">
        <v>314</v>
      </c>
      <c r="B2429">
        <v>30</v>
      </c>
      <c r="C2429">
        <v>13</v>
      </c>
      <c r="D2429">
        <v>42</v>
      </c>
      <c r="E2429">
        <v>16380</v>
      </c>
      <c r="F2429">
        <v>9.5</v>
      </c>
    </row>
    <row r="2430" spans="1:6">
      <c r="A2430" t="s">
        <v>315</v>
      </c>
      <c r="B2430">
        <v>30</v>
      </c>
      <c r="C2430">
        <v>13</v>
      </c>
      <c r="D2430">
        <v>42</v>
      </c>
      <c r="E2430">
        <v>16380</v>
      </c>
      <c r="F2430">
        <v>9.5</v>
      </c>
    </row>
    <row r="2431" spans="1:6">
      <c r="A2431" t="s">
        <v>316</v>
      </c>
      <c r="B2431">
        <v>30</v>
      </c>
      <c r="C2431">
        <v>13</v>
      </c>
      <c r="D2431">
        <v>42</v>
      </c>
      <c r="E2431">
        <v>16380</v>
      </c>
      <c r="F2431">
        <v>9.5</v>
      </c>
    </row>
    <row r="2432" spans="1:6">
      <c r="A2432" t="s">
        <v>317</v>
      </c>
      <c r="B2432">
        <v>30</v>
      </c>
      <c r="C2432">
        <v>13</v>
      </c>
      <c r="D2432">
        <v>42</v>
      </c>
      <c r="E2432">
        <v>16380</v>
      </c>
      <c r="F2432">
        <v>9.5</v>
      </c>
    </row>
    <row r="2433" spans="1:6">
      <c r="A2433" t="s">
        <v>341</v>
      </c>
      <c r="B2433">
        <v>33</v>
      </c>
      <c r="C2433">
        <v>13</v>
      </c>
      <c r="D2433">
        <v>12</v>
      </c>
      <c r="E2433">
        <v>5148</v>
      </c>
      <c r="F2433">
        <v>3</v>
      </c>
    </row>
    <row r="2434" spans="1:6">
      <c r="A2434" t="s">
        <v>3110</v>
      </c>
      <c r="B2434">
        <v>33</v>
      </c>
      <c r="C2434">
        <v>13</v>
      </c>
      <c r="D2434">
        <v>12</v>
      </c>
      <c r="E2434">
        <v>5148</v>
      </c>
      <c r="F2434">
        <v>3</v>
      </c>
    </row>
    <row r="2435" spans="1:6">
      <c r="A2435" t="s">
        <v>2067</v>
      </c>
      <c r="B2435">
        <v>33</v>
      </c>
      <c r="C2435">
        <v>13</v>
      </c>
      <c r="D2435">
        <v>15</v>
      </c>
      <c r="E2435">
        <v>6435</v>
      </c>
      <c r="F2435">
        <v>3.8000000000000003</v>
      </c>
    </row>
    <row r="2436" spans="1:6">
      <c r="A2436" t="s">
        <v>3111</v>
      </c>
      <c r="B2436">
        <v>33</v>
      </c>
      <c r="C2436">
        <v>13</v>
      </c>
      <c r="D2436">
        <v>15</v>
      </c>
      <c r="E2436">
        <v>6435</v>
      </c>
      <c r="F2436">
        <v>3.8000000000000003</v>
      </c>
    </row>
    <row r="2437" spans="1:6">
      <c r="A2437" t="s">
        <v>342</v>
      </c>
      <c r="B2437">
        <v>33</v>
      </c>
      <c r="C2437">
        <v>13</v>
      </c>
      <c r="D2437">
        <v>18</v>
      </c>
      <c r="E2437">
        <v>7722</v>
      </c>
      <c r="F2437">
        <v>4.5</v>
      </c>
    </row>
    <row r="2438" spans="1:6">
      <c r="A2438" t="s">
        <v>4250</v>
      </c>
      <c r="B2438">
        <v>33</v>
      </c>
      <c r="C2438">
        <v>13</v>
      </c>
      <c r="D2438">
        <v>18</v>
      </c>
      <c r="E2438">
        <v>7722</v>
      </c>
      <c r="F2438" s="94">
        <v>4.5</v>
      </c>
    </row>
    <row r="2439" spans="1:6">
      <c r="A2439" t="s">
        <v>4251</v>
      </c>
      <c r="B2439">
        <v>33</v>
      </c>
      <c r="C2439">
        <v>13</v>
      </c>
      <c r="D2439">
        <v>18</v>
      </c>
      <c r="E2439">
        <v>7722</v>
      </c>
      <c r="F2439" s="94">
        <v>4.5</v>
      </c>
    </row>
    <row r="2440" spans="1:6">
      <c r="A2440" t="s">
        <v>2072</v>
      </c>
      <c r="B2440">
        <v>33</v>
      </c>
      <c r="C2440">
        <v>13</v>
      </c>
      <c r="D2440">
        <v>21</v>
      </c>
      <c r="E2440">
        <v>9009</v>
      </c>
      <c r="F2440">
        <v>5.3</v>
      </c>
    </row>
    <row r="2441" spans="1:6">
      <c r="A2441" t="s">
        <v>343</v>
      </c>
      <c r="B2441">
        <v>33</v>
      </c>
      <c r="C2441">
        <v>13</v>
      </c>
      <c r="D2441">
        <v>24</v>
      </c>
      <c r="E2441">
        <v>10296</v>
      </c>
      <c r="F2441">
        <v>6</v>
      </c>
    </row>
    <row r="2442" spans="1:6">
      <c r="A2442" t="s">
        <v>318</v>
      </c>
      <c r="B2442">
        <v>33</v>
      </c>
      <c r="C2442">
        <v>13</v>
      </c>
      <c r="D2442">
        <v>30</v>
      </c>
      <c r="E2442">
        <v>12870</v>
      </c>
      <c r="F2442">
        <v>7.5</v>
      </c>
    </row>
    <row r="2443" spans="1:6">
      <c r="A2443" t="s">
        <v>319</v>
      </c>
      <c r="B2443">
        <v>33</v>
      </c>
      <c r="C2443">
        <v>13</v>
      </c>
      <c r="D2443">
        <v>30</v>
      </c>
      <c r="E2443">
        <v>12870</v>
      </c>
      <c r="F2443">
        <v>7.5</v>
      </c>
    </row>
    <row r="2444" spans="1:6">
      <c r="A2444" t="s">
        <v>320</v>
      </c>
      <c r="B2444">
        <v>33</v>
      </c>
      <c r="C2444">
        <v>13</v>
      </c>
      <c r="D2444">
        <v>30</v>
      </c>
      <c r="E2444">
        <v>12870</v>
      </c>
      <c r="F2444">
        <v>7.5</v>
      </c>
    </row>
    <row r="2445" spans="1:6">
      <c r="A2445" t="s">
        <v>321</v>
      </c>
      <c r="B2445">
        <v>33</v>
      </c>
      <c r="C2445">
        <v>13</v>
      </c>
      <c r="D2445">
        <v>30</v>
      </c>
      <c r="E2445">
        <v>12870</v>
      </c>
      <c r="F2445">
        <v>7.5</v>
      </c>
    </row>
    <row r="2446" spans="1:6">
      <c r="A2446" t="s">
        <v>322</v>
      </c>
      <c r="B2446">
        <v>33</v>
      </c>
      <c r="C2446">
        <v>13</v>
      </c>
      <c r="D2446">
        <v>36</v>
      </c>
      <c r="E2446">
        <v>15444</v>
      </c>
      <c r="F2446">
        <v>9</v>
      </c>
    </row>
    <row r="2447" spans="1:6">
      <c r="A2447" t="s">
        <v>323</v>
      </c>
      <c r="B2447">
        <v>33</v>
      </c>
      <c r="C2447">
        <v>13</v>
      </c>
      <c r="D2447">
        <v>36</v>
      </c>
      <c r="E2447">
        <v>15444</v>
      </c>
      <c r="F2447">
        <v>9</v>
      </c>
    </row>
    <row r="2448" spans="1:6">
      <c r="A2448" t="s">
        <v>324</v>
      </c>
      <c r="B2448">
        <v>33</v>
      </c>
      <c r="C2448">
        <v>13</v>
      </c>
      <c r="D2448">
        <v>36</v>
      </c>
      <c r="E2448">
        <v>15444</v>
      </c>
      <c r="F2448">
        <v>9</v>
      </c>
    </row>
    <row r="2449" spans="1:6">
      <c r="A2449" t="s">
        <v>325</v>
      </c>
      <c r="B2449">
        <v>33</v>
      </c>
      <c r="C2449">
        <v>13</v>
      </c>
      <c r="D2449">
        <v>36</v>
      </c>
      <c r="E2449">
        <v>15444</v>
      </c>
      <c r="F2449">
        <v>9</v>
      </c>
    </row>
    <row r="2450" spans="1:6">
      <c r="A2450" t="s">
        <v>3112</v>
      </c>
      <c r="B2450">
        <v>33</v>
      </c>
      <c r="C2450">
        <v>13</v>
      </c>
      <c r="D2450">
        <v>39</v>
      </c>
      <c r="E2450">
        <v>16731</v>
      </c>
      <c r="F2450">
        <v>9.6999999999999993</v>
      </c>
    </row>
    <row r="2451" spans="1:6">
      <c r="A2451" t="s">
        <v>3113</v>
      </c>
      <c r="B2451">
        <v>33</v>
      </c>
      <c r="C2451">
        <v>13</v>
      </c>
      <c r="D2451">
        <v>39</v>
      </c>
      <c r="E2451">
        <v>16731</v>
      </c>
      <c r="F2451">
        <v>9.6999999999999993</v>
      </c>
    </row>
    <row r="2452" spans="1:6">
      <c r="A2452" t="s">
        <v>3114</v>
      </c>
      <c r="B2452">
        <v>33</v>
      </c>
      <c r="C2452">
        <v>13</v>
      </c>
      <c r="D2452">
        <v>39</v>
      </c>
      <c r="E2452">
        <v>16731</v>
      </c>
      <c r="F2452">
        <v>9.6999999999999993</v>
      </c>
    </row>
    <row r="2453" spans="1:6">
      <c r="A2453" t="s">
        <v>3115</v>
      </c>
      <c r="B2453">
        <v>33</v>
      </c>
      <c r="C2453">
        <v>13</v>
      </c>
      <c r="D2453">
        <v>39</v>
      </c>
      <c r="E2453">
        <v>16731</v>
      </c>
      <c r="F2453">
        <v>9.6999999999999993</v>
      </c>
    </row>
    <row r="2454" spans="1:6">
      <c r="A2454" t="s">
        <v>326</v>
      </c>
      <c r="B2454">
        <v>33</v>
      </c>
      <c r="C2454">
        <v>13</v>
      </c>
      <c r="D2454">
        <v>42</v>
      </c>
      <c r="E2454">
        <v>18018</v>
      </c>
      <c r="F2454">
        <v>10.5</v>
      </c>
    </row>
    <row r="2455" spans="1:6">
      <c r="A2455" t="s">
        <v>327</v>
      </c>
      <c r="B2455">
        <v>33</v>
      </c>
      <c r="C2455">
        <v>13</v>
      </c>
      <c r="D2455">
        <v>42</v>
      </c>
      <c r="E2455">
        <v>18018</v>
      </c>
      <c r="F2455">
        <v>10.5</v>
      </c>
    </row>
    <row r="2456" spans="1:6">
      <c r="A2456" t="s">
        <v>328</v>
      </c>
      <c r="B2456">
        <v>33</v>
      </c>
      <c r="C2456">
        <v>13</v>
      </c>
      <c r="D2456">
        <v>42</v>
      </c>
      <c r="E2456">
        <v>18018</v>
      </c>
      <c r="F2456">
        <v>10.5</v>
      </c>
    </row>
    <row r="2457" spans="1:6">
      <c r="A2457" t="s">
        <v>329</v>
      </c>
      <c r="B2457">
        <v>33</v>
      </c>
      <c r="C2457">
        <v>13</v>
      </c>
      <c r="D2457">
        <v>42</v>
      </c>
      <c r="E2457">
        <v>18018</v>
      </c>
      <c r="F2457">
        <v>10.5</v>
      </c>
    </row>
    <row r="2458" spans="1:6">
      <c r="A2458" t="s">
        <v>3116</v>
      </c>
      <c r="B2458">
        <v>36</v>
      </c>
      <c r="C2458">
        <v>13</v>
      </c>
      <c r="D2458">
        <v>12</v>
      </c>
      <c r="E2458">
        <v>5616</v>
      </c>
      <c r="F2458">
        <v>3.3000000000000003</v>
      </c>
    </row>
    <row r="2459" spans="1:6">
      <c r="A2459" t="s">
        <v>3117</v>
      </c>
      <c r="B2459">
        <v>36</v>
      </c>
      <c r="C2459">
        <v>13</v>
      </c>
      <c r="D2459">
        <v>12</v>
      </c>
      <c r="E2459">
        <v>5616</v>
      </c>
      <c r="F2459">
        <v>3.3000000000000003</v>
      </c>
    </row>
    <row r="2460" spans="1:6">
      <c r="A2460" t="s">
        <v>2068</v>
      </c>
      <c r="B2460">
        <v>36</v>
      </c>
      <c r="C2460">
        <v>13</v>
      </c>
      <c r="D2460">
        <v>15</v>
      </c>
      <c r="E2460">
        <v>7020</v>
      </c>
      <c r="F2460">
        <v>4.0999999999999996</v>
      </c>
    </row>
    <row r="2461" spans="1:6">
      <c r="A2461" t="s">
        <v>3118</v>
      </c>
      <c r="B2461">
        <v>36</v>
      </c>
      <c r="C2461">
        <v>13</v>
      </c>
      <c r="D2461">
        <v>15</v>
      </c>
      <c r="E2461">
        <v>7020</v>
      </c>
      <c r="F2461">
        <v>4.0999999999999996</v>
      </c>
    </row>
    <row r="2462" spans="1:6">
      <c r="A2462" t="s">
        <v>3119</v>
      </c>
      <c r="B2462">
        <v>36</v>
      </c>
      <c r="C2462">
        <v>13</v>
      </c>
      <c r="D2462">
        <v>18</v>
      </c>
      <c r="E2462">
        <v>8424</v>
      </c>
      <c r="F2462">
        <v>4.8999999999999995</v>
      </c>
    </row>
    <row r="2463" spans="1:6">
      <c r="A2463" t="s">
        <v>4252</v>
      </c>
      <c r="B2463">
        <v>36</v>
      </c>
      <c r="C2463">
        <v>13</v>
      </c>
      <c r="D2463">
        <v>18</v>
      </c>
      <c r="E2463">
        <v>8424</v>
      </c>
      <c r="F2463" s="94">
        <v>4.8999999999999995</v>
      </c>
    </row>
    <row r="2464" spans="1:6">
      <c r="A2464" t="s">
        <v>4253</v>
      </c>
      <c r="B2464">
        <v>36</v>
      </c>
      <c r="C2464">
        <v>13</v>
      </c>
      <c r="D2464">
        <v>18</v>
      </c>
      <c r="E2464">
        <v>8424</v>
      </c>
      <c r="F2464" s="94">
        <v>4.8999999999999995</v>
      </c>
    </row>
    <row r="2465" spans="1:6">
      <c r="A2465" t="s">
        <v>2073</v>
      </c>
      <c r="B2465">
        <v>36</v>
      </c>
      <c r="C2465">
        <v>13</v>
      </c>
      <c r="D2465">
        <v>21</v>
      </c>
      <c r="E2465">
        <v>9828</v>
      </c>
      <c r="F2465">
        <v>5.6999999999999993</v>
      </c>
    </row>
    <row r="2466" spans="1:6">
      <c r="A2466" t="s">
        <v>3120</v>
      </c>
      <c r="B2466">
        <v>36</v>
      </c>
      <c r="C2466">
        <v>13</v>
      </c>
      <c r="D2466">
        <v>24</v>
      </c>
      <c r="E2466">
        <v>11232</v>
      </c>
      <c r="F2466">
        <v>6.5</v>
      </c>
    </row>
    <row r="2467" spans="1:6">
      <c r="A2467" t="s">
        <v>344</v>
      </c>
      <c r="B2467">
        <v>36</v>
      </c>
      <c r="C2467">
        <v>5</v>
      </c>
      <c r="D2467">
        <v>30</v>
      </c>
      <c r="E2467">
        <v>5400</v>
      </c>
      <c r="F2467">
        <v>3.2</v>
      </c>
    </row>
    <row r="2468" spans="1:6">
      <c r="A2468" t="s">
        <v>346</v>
      </c>
      <c r="B2468">
        <v>36</v>
      </c>
      <c r="C2468">
        <v>13</v>
      </c>
      <c r="D2468">
        <v>30</v>
      </c>
      <c r="E2468">
        <v>14040</v>
      </c>
      <c r="F2468">
        <v>8.1999999999999993</v>
      </c>
    </row>
    <row r="2469" spans="1:6">
      <c r="A2469" t="s">
        <v>347</v>
      </c>
      <c r="B2469">
        <v>36</v>
      </c>
      <c r="C2469">
        <v>13</v>
      </c>
      <c r="D2469">
        <v>30</v>
      </c>
      <c r="E2469">
        <v>14040</v>
      </c>
      <c r="F2469">
        <v>8.1999999999999993</v>
      </c>
    </row>
    <row r="2470" spans="1:6">
      <c r="A2470" t="s">
        <v>348</v>
      </c>
      <c r="B2470">
        <v>36</v>
      </c>
      <c r="C2470">
        <v>13</v>
      </c>
      <c r="D2470">
        <v>30</v>
      </c>
      <c r="E2470">
        <v>14040</v>
      </c>
      <c r="F2470">
        <v>8.1999999999999993</v>
      </c>
    </row>
    <row r="2471" spans="1:6">
      <c r="A2471" t="s">
        <v>349</v>
      </c>
      <c r="B2471">
        <v>36</v>
      </c>
      <c r="C2471">
        <v>13</v>
      </c>
      <c r="D2471">
        <v>30</v>
      </c>
      <c r="E2471">
        <v>14040</v>
      </c>
      <c r="F2471">
        <v>8.1999999999999993</v>
      </c>
    </row>
    <row r="2472" spans="1:6">
      <c r="A2472" t="s">
        <v>350</v>
      </c>
      <c r="B2472">
        <v>36</v>
      </c>
      <c r="C2472">
        <v>13</v>
      </c>
      <c r="D2472">
        <v>36</v>
      </c>
      <c r="E2472">
        <v>16848</v>
      </c>
      <c r="F2472">
        <v>9.7999999999999989</v>
      </c>
    </row>
    <row r="2473" spans="1:6">
      <c r="A2473" t="s">
        <v>351</v>
      </c>
      <c r="B2473">
        <v>36</v>
      </c>
      <c r="C2473">
        <v>13</v>
      </c>
      <c r="D2473">
        <v>36</v>
      </c>
      <c r="E2473">
        <v>16848</v>
      </c>
      <c r="F2473">
        <v>9.7999999999999989</v>
      </c>
    </row>
    <row r="2474" spans="1:6">
      <c r="A2474" t="s">
        <v>352</v>
      </c>
      <c r="B2474">
        <v>36</v>
      </c>
      <c r="C2474">
        <v>13</v>
      </c>
      <c r="D2474">
        <v>36</v>
      </c>
      <c r="E2474">
        <v>16848</v>
      </c>
      <c r="F2474">
        <v>9.7999999999999989</v>
      </c>
    </row>
    <row r="2475" spans="1:6">
      <c r="A2475" t="s">
        <v>353</v>
      </c>
      <c r="B2475">
        <v>36</v>
      </c>
      <c r="C2475">
        <v>13</v>
      </c>
      <c r="D2475">
        <v>36</v>
      </c>
      <c r="E2475">
        <v>16848</v>
      </c>
      <c r="F2475">
        <v>9.7999999999999989</v>
      </c>
    </row>
    <row r="2476" spans="1:6">
      <c r="A2476" t="s">
        <v>3121</v>
      </c>
      <c r="B2476">
        <v>36</v>
      </c>
      <c r="C2476">
        <v>13</v>
      </c>
      <c r="D2476">
        <v>39</v>
      </c>
      <c r="E2476">
        <v>18252</v>
      </c>
      <c r="F2476">
        <v>10.6</v>
      </c>
    </row>
    <row r="2477" spans="1:6">
      <c r="A2477" t="s">
        <v>3122</v>
      </c>
      <c r="B2477">
        <v>36</v>
      </c>
      <c r="C2477">
        <v>13</v>
      </c>
      <c r="D2477">
        <v>39</v>
      </c>
      <c r="E2477">
        <v>18252</v>
      </c>
      <c r="F2477">
        <v>10.6</v>
      </c>
    </row>
    <row r="2478" spans="1:6">
      <c r="A2478" t="s">
        <v>3123</v>
      </c>
      <c r="B2478">
        <v>36</v>
      </c>
      <c r="C2478">
        <v>13</v>
      </c>
      <c r="D2478">
        <v>39</v>
      </c>
      <c r="E2478">
        <v>18252</v>
      </c>
      <c r="F2478">
        <v>10.6</v>
      </c>
    </row>
    <row r="2479" spans="1:6">
      <c r="A2479" t="s">
        <v>3124</v>
      </c>
      <c r="B2479">
        <v>36</v>
      </c>
      <c r="C2479">
        <v>13</v>
      </c>
      <c r="D2479">
        <v>39</v>
      </c>
      <c r="E2479">
        <v>18252</v>
      </c>
      <c r="F2479">
        <v>10.6</v>
      </c>
    </row>
    <row r="2480" spans="1:6">
      <c r="A2480" t="s">
        <v>354</v>
      </c>
      <c r="B2480">
        <v>36</v>
      </c>
      <c r="C2480">
        <v>13</v>
      </c>
      <c r="D2480">
        <v>42</v>
      </c>
      <c r="E2480">
        <v>19656</v>
      </c>
      <c r="F2480">
        <v>11.4</v>
      </c>
    </row>
    <row r="2481" spans="1:6">
      <c r="A2481" t="s">
        <v>355</v>
      </c>
      <c r="B2481">
        <v>36</v>
      </c>
      <c r="C2481">
        <v>13</v>
      </c>
      <c r="D2481">
        <v>42</v>
      </c>
      <c r="E2481">
        <v>19656</v>
      </c>
      <c r="F2481">
        <v>11.4</v>
      </c>
    </row>
    <row r="2482" spans="1:6">
      <c r="A2482" t="s">
        <v>356</v>
      </c>
      <c r="B2482">
        <v>36</v>
      </c>
      <c r="C2482">
        <v>13</v>
      </c>
      <c r="D2482">
        <v>42</v>
      </c>
      <c r="E2482">
        <v>19656</v>
      </c>
      <c r="F2482">
        <v>11.4</v>
      </c>
    </row>
    <row r="2483" spans="1:6">
      <c r="A2483" t="s">
        <v>357</v>
      </c>
      <c r="B2483">
        <v>36</v>
      </c>
      <c r="C2483">
        <v>13</v>
      </c>
      <c r="D2483">
        <v>42</v>
      </c>
      <c r="E2483">
        <v>19656</v>
      </c>
      <c r="F2483">
        <v>11.4</v>
      </c>
    </row>
    <row r="2484" spans="1:6">
      <c r="A2484" t="s">
        <v>3125</v>
      </c>
      <c r="B2484">
        <v>39</v>
      </c>
      <c r="C2484">
        <v>13</v>
      </c>
      <c r="D2484">
        <v>12</v>
      </c>
      <c r="E2484">
        <v>6084</v>
      </c>
      <c r="F2484">
        <v>3.6</v>
      </c>
    </row>
    <row r="2485" spans="1:6">
      <c r="A2485" t="s">
        <v>3126</v>
      </c>
      <c r="B2485">
        <v>39</v>
      </c>
      <c r="C2485">
        <v>13</v>
      </c>
      <c r="D2485">
        <v>12</v>
      </c>
      <c r="E2485">
        <v>6084</v>
      </c>
      <c r="F2485">
        <v>3.6</v>
      </c>
    </row>
    <row r="2486" spans="1:6">
      <c r="A2486" t="s">
        <v>2069</v>
      </c>
      <c r="B2486">
        <v>39</v>
      </c>
      <c r="C2486">
        <v>13</v>
      </c>
      <c r="D2486">
        <v>15</v>
      </c>
      <c r="E2486">
        <v>7605</v>
      </c>
      <c r="F2486">
        <v>4.5</v>
      </c>
    </row>
    <row r="2487" spans="1:6">
      <c r="A2487" t="s">
        <v>3127</v>
      </c>
      <c r="B2487">
        <v>39</v>
      </c>
      <c r="C2487">
        <v>13</v>
      </c>
      <c r="D2487">
        <v>15</v>
      </c>
      <c r="E2487">
        <v>7605</v>
      </c>
      <c r="F2487">
        <v>4.5</v>
      </c>
    </row>
    <row r="2488" spans="1:6">
      <c r="A2488" t="s">
        <v>3128</v>
      </c>
      <c r="B2488">
        <v>39</v>
      </c>
      <c r="C2488">
        <v>13</v>
      </c>
      <c r="D2488">
        <v>18</v>
      </c>
      <c r="E2488">
        <v>9126</v>
      </c>
      <c r="F2488">
        <v>5.3</v>
      </c>
    </row>
    <row r="2489" spans="1:6">
      <c r="A2489" t="s">
        <v>4254</v>
      </c>
      <c r="B2489">
        <v>39</v>
      </c>
      <c r="C2489">
        <v>13</v>
      </c>
      <c r="D2489">
        <v>18</v>
      </c>
      <c r="E2489">
        <v>9126</v>
      </c>
      <c r="F2489" s="94">
        <v>5.3</v>
      </c>
    </row>
    <row r="2490" spans="1:6">
      <c r="A2490" t="s">
        <v>4255</v>
      </c>
      <c r="B2490">
        <v>39</v>
      </c>
      <c r="C2490">
        <v>13</v>
      </c>
      <c r="D2490">
        <v>18</v>
      </c>
      <c r="E2490">
        <v>9126</v>
      </c>
      <c r="F2490" s="94">
        <v>5.3</v>
      </c>
    </row>
    <row r="2491" spans="1:6">
      <c r="A2491" t="s">
        <v>2074</v>
      </c>
      <c r="B2491">
        <v>39</v>
      </c>
      <c r="C2491">
        <v>13</v>
      </c>
      <c r="D2491">
        <v>21</v>
      </c>
      <c r="E2491">
        <v>10647</v>
      </c>
      <c r="F2491">
        <v>6.1999999999999993</v>
      </c>
    </row>
    <row r="2492" spans="1:6">
      <c r="A2492" t="s">
        <v>3129</v>
      </c>
      <c r="B2492">
        <v>39</v>
      </c>
      <c r="C2492">
        <v>13</v>
      </c>
      <c r="D2492">
        <v>24</v>
      </c>
      <c r="E2492">
        <v>12168</v>
      </c>
      <c r="F2492">
        <v>7.1</v>
      </c>
    </row>
    <row r="2493" spans="1:6">
      <c r="A2493" t="s">
        <v>1980</v>
      </c>
      <c r="B2493">
        <v>39</v>
      </c>
      <c r="C2493">
        <v>13</v>
      </c>
      <c r="D2493">
        <v>30</v>
      </c>
      <c r="E2493">
        <v>15210</v>
      </c>
      <c r="F2493">
        <v>8.9</v>
      </c>
    </row>
    <row r="2494" spans="1:6">
      <c r="A2494" t="s">
        <v>1981</v>
      </c>
      <c r="B2494">
        <v>39</v>
      </c>
      <c r="C2494">
        <v>13</v>
      </c>
      <c r="D2494">
        <v>36</v>
      </c>
      <c r="E2494">
        <v>18252</v>
      </c>
      <c r="F2494">
        <v>10.6</v>
      </c>
    </row>
    <row r="2495" spans="1:6">
      <c r="A2495" t="s">
        <v>3130</v>
      </c>
      <c r="B2495">
        <v>39</v>
      </c>
      <c r="C2495">
        <v>13</v>
      </c>
      <c r="D2495">
        <v>39</v>
      </c>
      <c r="E2495">
        <v>19773</v>
      </c>
      <c r="F2495">
        <v>11.5</v>
      </c>
    </row>
    <row r="2496" spans="1:6">
      <c r="A2496" t="s">
        <v>1982</v>
      </c>
      <c r="B2496">
        <v>39</v>
      </c>
      <c r="C2496">
        <v>13</v>
      </c>
      <c r="D2496">
        <v>42</v>
      </c>
      <c r="E2496">
        <v>21294</v>
      </c>
      <c r="F2496">
        <v>12.4</v>
      </c>
    </row>
    <row r="2497" spans="1:6">
      <c r="A2497" t="s">
        <v>1135</v>
      </c>
      <c r="B2497">
        <v>15</v>
      </c>
      <c r="C2497">
        <v>13</v>
      </c>
      <c r="D2497">
        <v>48</v>
      </c>
      <c r="E2497">
        <v>9360</v>
      </c>
      <c r="F2497">
        <v>5.5</v>
      </c>
    </row>
    <row r="2498" spans="1:6">
      <c r="A2498" t="s">
        <v>3669</v>
      </c>
      <c r="B2498">
        <v>15</v>
      </c>
      <c r="C2498">
        <v>13</v>
      </c>
      <c r="D2498">
        <v>48</v>
      </c>
      <c r="E2498">
        <v>9360</v>
      </c>
      <c r="F2498">
        <v>5.5</v>
      </c>
    </row>
    <row r="2499" spans="1:6">
      <c r="A2499" t="s">
        <v>1126</v>
      </c>
      <c r="B2499">
        <v>15</v>
      </c>
      <c r="C2499">
        <v>13</v>
      </c>
      <c r="D2499">
        <v>48</v>
      </c>
      <c r="E2499">
        <v>9360</v>
      </c>
      <c r="F2499">
        <v>5.5</v>
      </c>
    </row>
    <row r="2500" spans="1:6">
      <c r="A2500" t="s">
        <v>3670</v>
      </c>
      <c r="B2500">
        <v>15</v>
      </c>
      <c r="C2500">
        <v>13</v>
      </c>
      <c r="D2500">
        <v>48</v>
      </c>
      <c r="E2500">
        <v>9360</v>
      </c>
      <c r="F2500">
        <v>5.5</v>
      </c>
    </row>
    <row r="2501" spans="1:6">
      <c r="A2501" t="s">
        <v>1120</v>
      </c>
      <c r="B2501">
        <v>15</v>
      </c>
      <c r="C2501">
        <v>13</v>
      </c>
      <c r="D2501">
        <v>48</v>
      </c>
      <c r="E2501">
        <v>9360</v>
      </c>
      <c r="F2501">
        <v>5.5</v>
      </c>
    </row>
    <row r="2502" spans="1:6">
      <c r="A2502" t="s">
        <v>1147</v>
      </c>
      <c r="B2502">
        <v>15</v>
      </c>
      <c r="C2502">
        <v>13</v>
      </c>
      <c r="D2502">
        <v>48</v>
      </c>
      <c r="E2502">
        <v>9360</v>
      </c>
      <c r="F2502">
        <v>5.5</v>
      </c>
    </row>
    <row r="2503" spans="1:6">
      <c r="A2503" t="s">
        <v>3672</v>
      </c>
      <c r="B2503">
        <v>15</v>
      </c>
      <c r="C2503">
        <v>13</v>
      </c>
      <c r="D2503">
        <v>48</v>
      </c>
      <c r="E2503">
        <v>9360</v>
      </c>
      <c r="F2503">
        <v>5.5</v>
      </c>
    </row>
    <row r="2504" spans="1:6">
      <c r="A2504" t="s">
        <v>3671</v>
      </c>
      <c r="B2504">
        <v>15</v>
      </c>
      <c r="C2504">
        <v>13</v>
      </c>
      <c r="D2504">
        <v>48</v>
      </c>
      <c r="E2504">
        <v>9360</v>
      </c>
      <c r="F2504">
        <v>5.5</v>
      </c>
    </row>
    <row r="2505" spans="1:6">
      <c r="A2505" t="s">
        <v>1137</v>
      </c>
      <c r="B2505">
        <v>15</v>
      </c>
      <c r="C2505">
        <v>13</v>
      </c>
      <c r="D2505">
        <v>54</v>
      </c>
      <c r="E2505">
        <v>10530</v>
      </c>
      <c r="F2505">
        <v>6.1</v>
      </c>
    </row>
    <row r="2506" spans="1:6">
      <c r="A2506" t="s">
        <v>3673</v>
      </c>
      <c r="B2506">
        <v>15</v>
      </c>
      <c r="C2506">
        <v>13</v>
      </c>
      <c r="D2506">
        <v>54</v>
      </c>
      <c r="E2506">
        <v>10530</v>
      </c>
      <c r="F2506">
        <v>6.1</v>
      </c>
    </row>
    <row r="2507" spans="1:6">
      <c r="A2507" t="s">
        <v>1128</v>
      </c>
      <c r="B2507">
        <v>15</v>
      </c>
      <c r="C2507">
        <v>13</v>
      </c>
      <c r="D2507">
        <v>54</v>
      </c>
      <c r="E2507">
        <v>10530</v>
      </c>
      <c r="F2507">
        <v>6.1</v>
      </c>
    </row>
    <row r="2508" spans="1:6">
      <c r="A2508" t="s">
        <v>3674</v>
      </c>
      <c r="B2508">
        <v>15</v>
      </c>
      <c r="C2508">
        <v>13</v>
      </c>
      <c r="D2508">
        <v>54</v>
      </c>
      <c r="E2508">
        <v>10530</v>
      </c>
      <c r="F2508">
        <v>6.1</v>
      </c>
    </row>
    <row r="2509" spans="1:6">
      <c r="A2509" t="s">
        <v>1124</v>
      </c>
      <c r="B2509">
        <v>15</v>
      </c>
      <c r="C2509">
        <v>13</v>
      </c>
      <c r="D2509">
        <v>54</v>
      </c>
      <c r="E2509">
        <v>10530</v>
      </c>
      <c r="F2509">
        <v>6.1</v>
      </c>
    </row>
    <row r="2510" spans="1:6">
      <c r="A2510" t="s">
        <v>1149</v>
      </c>
      <c r="B2510">
        <v>15</v>
      </c>
      <c r="C2510">
        <v>13</v>
      </c>
      <c r="D2510">
        <v>54</v>
      </c>
      <c r="E2510">
        <v>10530</v>
      </c>
      <c r="F2510">
        <v>6.1</v>
      </c>
    </row>
    <row r="2511" spans="1:6">
      <c r="A2511" t="s">
        <v>3676</v>
      </c>
      <c r="B2511">
        <v>15</v>
      </c>
      <c r="C2511">
        <v>13</v>
      </c>
      <c r="D2511">
        <v>54</v>
      </c>
      <c r="E2511">
        <v>10530</v>
      </c>
      <c r="F2511">
        <v>6.1</v>
      </c>
    </row>
    <row r="2512" spans="1:6">
      <c r="A2512" t="s">
        <v>3675</v>
      </c>
      <c r="B2512">
        <v>15</v>
      </c>
      <c r="C2512">
        <v>13</v>
      </c>
      <c r="D2512">
        <v>54</v>
      </c>
      <c r="E2512">
        <v>10530</v>
      </c>
      <c r="F2512">
        <v>6.1</v>
      </c>
    </row>
    <row r="2513" spans="1:6">
      <c r="A2513" t="s">
        <v>3131</v>
      </c>
      <c r="B2513">
        <v>15</v>
      </c>
      <c r="C2513">
        <v>13</v>
      </c>
      <c r="D2513">
        <v>57</v>
      </c>
      <c r="E2513">
        <v>11115</v>
      </c>
      <c r="F2513">
        <v>6.5</v>
      </c>
    </row>
    <row r="2514" spans="1:6">
      <c r="A2514" t="s">
        <v>3677</v>
      </c>
      <c r="B2514">
        <v>15</v>
      </c>
      <c r="C2514">
        <v>13</v>
      </c>
      <c r="D2514">
        <v>57</v>
      </c>
      <c r="E2514">
        <v>11115</v>
      </c>
      <c r="F2514">
        <v>6.5</v>
      </c>
    </row>
    <row r="2515" spans="1:6">
      <c r="A2515" t="s">
        <v>3132</v>
      </c>
      <c r="B2515">
        <v>15</v>
      </c>
      <c r="C2515">
        <v>13</v>
      </c>
      <c r="D2515">
        <v>57</v>
      </c>
      <c r="E2515">
        <v>11115</v>
      </c>
      <c r="F2515">
        <v>6.5</v>
      </c>
    </row>
    <row r="2516" spans="1:6">
      <c r="A2516" t="s">
        <v>3678</v>
      </c>
      <c r="B2516">
        <v>15</v>
      </c>
      <c r="C2516">
        <v>13</v>
      </c>
      <c r="D2516">
        <v>57</v>
      </c>
      <c r="E2516">
        <v>11115</v>
      </c>
      <c r="F2516">
        <v>6.5</v>
      </c>
    </row>
    <row r="2517" spans="1:6">
      <c r="A2517" t="s">
        <v>3133</v>
      </c>
      <c r="B2517">
        <v>15</v>
      </c>
      <c r="C2517">
        <v>13</v>
      </c>
      <c r="D2517">
        <v>57</v>
      </c>
      <c r="E2517">
        <v>11115</v>
      </c>
      <c r="F2517">
        <v>6.5</v>
      </c>
    </row>
    <row r="2518" spans="1:6">
      <c r="A2518" t="s">
        <v>3134</v>
      </c>
      <c r="B2518">
        <v>15</v>
      </c>
      <c r="C2518">
        <v>13</v>
      </c>
      <c r="D2518">
        <v>57</v>
      </c>
      <c r="E2518">
        <v>11115</v>
      </c>
      <c r="F2518">
        <v>6.5</v>
      </c>
    </row>
    <row r="2519" spans="1:6">
      <c r="A2519" t="s">
        <v>3680</v>
      </c>
      <c r="B2519">
        <v>15</v>
      </c>
      <c r="C2519">
        <v>13</v>
      </c>
      <c r="D2519">
        <v>57</v>
      </c>
      <c r="E2519">
        <v>11115</v>
      </c>
      <c r="F2519">
        <v>6.5</v>
      </c>
    </row>
    <row r="2520" spans="1:6">
      <c r="A2520" t="s">
        <v>3679</v>
      </c>
      <c r="B2520">
        <v>15</v>
      </c>
      <c r="C2520">
        <v>13</v>
      </c>
      <c r="D2520">
        <v>57</v>
      </c>
      <c r="E2520">
        <v>11115</v>
      </c>
      <c r="F2520">
        <v>6.5</v>
      </c>
    </row>
    <row r="2521" spans="1:6">
      <c r="A2521" t="s">
        <v>1139</v>
      </c>
      <c r="B2521">
        <v>15</v>
      </c>
      <c r="C2521">
        <v>13</v>
      </c>
      <c r="D2521">
        <v>60</v>
      </c>
      <c r="E2521">
        <v>11700</v>
      </c>
      <c r="F2521">
        <v>6.8</v>
      </c>
    </row>
    <row r="2522" spans="1:6">
      <c r="A2522" t="s">
        <v>3681</v>
      </c>
      <c r="B2522">
        <v>15</v>
      </c>
      <c r="C2522">
        <v>13</v>
      </c>
      <c r="D2522">
        <v>60</v>
      </c>
      <c r="E2522">
        <v>11700</v>
      </c>
      <c r="F2522">
        <v>6.8</v>
      </c>
    </row>
    <row r="2523" spans="1:6">
      <c r="A2523" t="s">
        <v>1130</v>
      </c>
      <c r="B2523">
        <v>15</v>
      </c>
      <c r="C2523">
        <v>13</v>
      </c>
      <c r="D2523">
        <v>60</v>
      </c>
      <c r="E2523">
        <v>11700</v>
      </c>
      <c r="F2523">
        <v>6.8</v>
      </c>
    </row>
    <row r="2524" spans="1:6">
      <c r="A2524" t="s">
        <v>3682</v>
      </c>
      <c r="B2524">
        <v>15</v>
      </c>
      <c r="C2524">
        <v>13</v>
      </c>
      <c r="D2524">
        <v>60</v>
      </c>
      <c r="E2524">
        <v>11700</v>
      </c>
      <c r="F2524">
        <v>6.8</v>
      </c>
    </row>
    <row r="2525" spans="1:6">
      <c r="A2525" t="s">
        <v>1122</v>
      </c>
      <c r="B2525">
        <v>15</v>
      </c>
      <c r="C2525">
        <v>13</v>
      </c>
      <c r="D2525">
        <v>60</v>
      </c>
      <c r="E2525">
        <v>11700</v>
      </c>
      <c r="F2525">
        <v>6.8</v>
      </c>
    </row>
    <row r="2526" spans="1:6">
      <c r="A2526" t="s">
        <v>1151</v>
      </c>
      <c r="B2526">
        <v>15</v>
      </c>
      <c r="C2526">
        <v>13</v>
      </c>
      <c r="D2526">
        <v>60</v>
      </c>
      <c r="E2526">
        <v>11700</v>
      </c>
      <c r="F2526">
        <v>6.8</v>
      </c>
    </row>
    <row r="2527" spans="1:6">
      <c r="A2527" t="s">
        <v>3684</v>
      </c>
      <c r="B2527">
        <v>15</v>
      </c>
      <c r="C2527">
        <v>13</v>
      </c>
      <c r="D2527">
        <v>60</v>
      </c>
      <c r="E2527">
        <v>11700</v>
      </c>
      <c r="F2527">
        <v>6.8</v>
      </c>
    </row>
    <row r="2528" spans="1:6">
      <c r="A2528" t="s">
        <v>3683</v>
      </c>
      <c r="B2528">
        <v>15</v>
      </c>
      <c r="C2528">
        <v>13</v>
      </c>
      <c r="D2528">
        <v>60</v>
      </c>
      <c r="E2528">
        <v>11700</v>
      </c>
      <c r="F2528">
        <v>6.8</v>
      </c>
    </row>
    <row r="2529" spans="1:6">
      <c r="A2529" t="s">
        <v>1136</v>
      </c>
      <c r="B2529">
        <v>18</v>
      </c>
      <c r="C2529">
        <v>13</v>
      </c>
      <c r="D2529">
        <v>48</v>
      </c>
      <c r="E2529">
        <v>11232</v>
      </c>
      <c r="F2529">
        <v>6.5</v>
      </c>
    </row>
    <row r="2530" spans="1:6">
      <c r="A2530" t="s">
        <v>3685</v>
      </c>
      <c r="B2530">
        <v>18</v>
      </c>
      <c r="C2530">
        <v>13</v>
      </c>
      <c r="D2530">
        <v>48</v>
      </c>
      <c r="E2530">
        <v>11232</v>
      </c>
      <c r="F2530">
        <v>6.5</v>
      </c>
    </row>
    <row r="2531" spans="1:6">
      <c r="A2531" t="s">
        <v>1127</v>
      </c>
      <c r="B2531">
        <v>18</v>
      </c>
      <c r="C2531">
        <v>13</v>
      </c>
      <c r="D2531">
        <v>48</v>
      </c>
      <c r="E2531">
        <v>11232</v>
      </c>
      <c r="F2531">
        <v>6.5</v>
      </c>
    </row>
    <row r="2532" spans="1:6">
      <c r="A2532" t="s">
        <v>3686</v>
      </c>
      <c r="B2532">
        <v>18</v>
      </c>
      <c r="C2532">
        <v>13</v>
      </c>
      <c r="D2532">
        <v>48</v>
      </c>
      <c r="E2532">
        <v>11232</v>
      </c>
      <c r="F2532">
        <v>6.5</v>
      </c>
    </row>
    <row r="2533" spans="1:6">
      <c r="A2533" t="s">
        <v>1121</v>
      </c>
      <c r="B2533">
        <v>18</v>
      </c>
      <c r="C2533">
        <v>13</v>
      </c>
      <c r="D2533">
        <v>48</v>
      </c>
      <c r="E2533">
        <v>11232</v>
      </c>
      <c r="F2533">
        <v>6.5</v>
      </c>
    </row>
    <row r="2534" spans="1:6">
      <c r="A2534" t="s">
        <v>1148</v>
      </c>
      <c r="B2534">
        <v>18</v>
      </c>
      <c r="C2534">
        <v>13</v>
      </c>
      <c r="D2534">
        <v>48</v>
      </c>
      <c r="E2534">
        <v>11232</v>
      </c>
      <c r="F2534">
        <v>6.5</v>
      </c>
    </row>
    <row r="2535" spans="1:6">
      <c r="A2535" t="s">
        <v>3688</v>
      </c>
      <c r="B2535">
        <v>18</v>
      </c>
      <c r="C2535">
        <v>13</v>
      </c>
      <c r="D2535">
        <v>48</v>
      </c>
      <c r="E2535">
        <v>11232</v>
      </c>
      <c r="F2535">
        <v>6.5</v>
      </c>
    </row>
    <row r="2536" spans="1:6">
      <c r="A2536" t="s">
        <v>3687</v>
      </c>
      <c r="B2536">
        <v>18</v>
      </c>
      <c r="C2536">
        <v>13</v>
      </c>
      <c r="D2536">
        <v>48</v>
      </c>
      <c r="E2536">
        <v>11232</v>
      </c>
      <c r="F2536">
        <v>6.5</v>
      </c>
    </row>
    <row r="2537" spans="1:6">
      <c r="A2537" t="s">
        <v>1138</v>
      </c>
      <c r="B2537">
        <v>18</v>
      </c>
      <c r="C2537">
        <v>13</v>
      </c>
      <c r="D2537">
        <v>54</v>
      </c>
      <c r="E2537">
        <v>12636</v>
      </c>
      <c r="F2537">
        <v>7.3999999999999995</v>
      </c>
    </row>
    <row r="2538" spans="1:6">
      <c r="A2538" t="s">
        <v>3689</v>
      </c>
      <c r="B2538">
        <v>18</v>
      </c>
      <c r="C2538">
        <v>13</v>
      </c>
      <c r="D2538">
        <v>54</v>
      </c>
      <c r="E2538">
        <v>12636</v>
      </c>
      <c r="F2538">
        <v>7.3999999999999995</v>
      </c>
    </row>
    <row r="2539" spans="1:6">
      <c r="A2539" t="s">
        <v>1129</v>
      </c>
      <c r="B2539">
        <v>18</v>
      </c>
      <c r="C2539">
        <v>13</v>
      </c>
      <c r="D2539">
        <v>54</v>
      </c>
      <c r="E2539">
        <v>12636</v>
      </c>
      <c r="F2539">
        <v>7.3999999999999995</v>
      </c>
    </row>
    <row r="2540" spans="1:6">
      <c r="A2540" t="s">
        <v>3690</v>
      </c>
      <c r="B2540">
        <v>18</v>
      </c>
      <c r="C2540">
        <v>13</v>
      </c>
      <c r="D2540">
        <v>54</v>
      </c>
      <c r="E2540">
        <v>12636</v>
      </c>
      <c r="F2540">
        <v>7.3999999999999995</v>
      </c>
    </row>
    <row r="2541" spans="1:6">
      <c r="A2541" t="s">
        <v>1125</v>
      </c>
      <c r="B2541">
        <v>18</v>
      </c>
      <c r="C2541">
        <v>13</v>
      </c>
      <c r="D2541">
        <v>54</v>
      </c>
      <c r="E2541">
        <v>12636</v>
      </c>
      <c r="F2541">
        <v>7.3999999999999995</v>
      </c>
    </row>
    <row r="2542" spans="1:6">
      <c r="A2542" t="s">
        <v>1150</v>
      </c>
      <c r="B2542">
        <v>18</v>
      </c>
      <c r="C2542">
        <v>13</v>
      </c>
      <c r="D2542">
        <v>54</v>
      </c>
      <c r="E2542">
        <v>12636</v>
      </c>
      <c r="F2542">
        <v>7.3999999999999995</v>
      </c>
    </row>
    <row r="2543" spans="1:6">
      <c r="A2543" t="s">
        <v>3692</v>
      </c>
      <c r="B2543">
        <v>18</v>
      </c>
      <c r="C2543">
        <v>13</v>
      </c>
      <c r="D2543">
        <v>54</v>
      </c>
      <c r="E2543">
        <v>12636</v>
      </c>
      <c r="F2543">
        <v>7.3999999999999995</v>
      </c>
    </row>
    <row r="2544" spans="1:6">
      <c r="A2544" t="s">
        <v>3691</v>
      </c>
      <c r="B2544">
        <v>18</v>
      </c>
      <c r="C2544">
        <v>13</v>
      </c>
      <c r="D2544">
        <v>54</v>
      </c>
      <c r="E2544">
        <v>12636</v>
      </c>
      <c r="F2544">
        <v>7.3999999999999995</v>
      </c>
    </row>
    <row r="2545" spans="1:6">
      <c r="A2545" t="s">
        <v>3135</v>
      </c>
      <c r="B2545">
        <v>18</v>
      </c>
      <c r="C2545">
        <v>13</v>
      </c>
      <c r="D2545">
        <v>57</v>
      </c>
      <c r="E2545">
        <v>13338</v>
      </c>
      <c r="F2545">
        <v>7.8</v>
      </c>
    </row>
    <row r="2546" spans="1:6">
      <c r="A2546" t="s">
        <v>3693</v>
      </c>
      <c r="B2546">
        <v>18</v>
      </c>
      <c r="C2546">
        <v>13</v>
      </c>
      <c r="D2546">
        <v>57</v>
      </c>
      <c r="E2546">
        <v>13338</v>
      </c>
      <c r="F2546">
        <v>7.8</v>
      </c>
    </row>
    <row r="2547" spans="1:6">
      <c r="A2547" t="s">
        <v>3136</v>
      </c>
      <c r="B2547">
        <v>18</v>
      </c>
      <c r="C2547">
        <v>13</v>
      </c>
      <c r="D2547">
        <v>57</v>
      </c>
      <c r="E2547">
        <v>13338</v>
      </c>
      <c r="F2547">
        <v>7.8</v>
      </c>
    </row>
    <row r="2548" spans="1:6">
      <c r="A2548" t="s">
        <v>3694</v>
      </c>
      <c r="B2548">
        <v>18</v>
      </c>
      <c r="C2548">
        <v>13</v>
      </c>
      <c r="D2548">
        <v>57</v>
      </c>
      <c r="E2548">
        <v>13338</v>
      </c>
      <c r="F2548">
        <v>7.8</v>
      </c>
    </row>
    <row r="2549" spans="1:6">
      <c r="A2549" t="s">
        <v>3137</v>
      </c>
      <c r="B2549">
        <v>18</v>
      </c>
      <c r="C2549">
        <v>13</v>
      </c>
      <c r="D2549">
        <v>57</v>
      </c>
      <c r="E2549">
        <v>13338</v>
      </c>
      <c r="F2549">
        <v>7.8</v>
      </c>
    </row>
    <row r="2550" spans="1:6">
      <c r="A2550" t="s">
        <v>3138</v>
      </c>
      <c r="B2550">
        <v>18</v>
      </c>
      <c r="C2550">
        <v>13</v>
      </c>
      <c r="D2550">
        <v>57</v>
      </c>
      <c r="E2550">
        <v>13338</v>
      </c>
      <c r="F2550">
        <v>7.8</v>
      </c>
    </row>
    <row r="2551" spans="1:6">
      <c r="A2551" t="s">
        <v>3696</v>
      </c>
      <c r="B2551">
        <v>18</v>
      </c>
      <c r="C2551">
        <v>13</v>
      </c>
      <c r="D2551">
        <v>57</v>
      </c>
      <c r="E2551">
        <v>13338</v>
      </c>
      <c r="F2551">
        <v>7.8</v>
      </c>
    </row>
    <row r="2552" spans="1:6">
      <c r="A2552" t="s">
        <v>3695</v>
      </c>
      <c r="B2552">
        <v>18</v>
      </c>
      <c r="C2552">
        <v>13</v>
      </c>
      <c r="D2552">
        <v>57</v>
      </c>
      <c r="E2552">
        <v>13338</v>
      </c>
      <c r="F2552">
        <v>7.8</v>
      </c>
    </row>
    <row r="2553" spans="1:6">
      <c r="A2553" t="s">
        <v>1140</v>
      </c>
      <c r="B2553">
        <v>18</v>
      </c>
      <c r="C2553">
        <v>13</v>
      </c>
      <c r="D2553">
        <v>60</v>
      </c>
      <c r="E2553">
        <v>14040</v>
      </c>
      <c r="F2553">
        <v>8.1999999999999993</v>
      </c>
    </row>
    <row r="2554" spans="1:6">
      <c r="A2554" t="s">
        <v>3697</v>
      </c>
      <c r="B2554">
        <v>18</v>
      </c>
      <c r="C2554">
        <v>13</v>
      </c>
      <c r="D2554">
        <v>60</v>
      </c>
      <c r="E2554">
        <v>14040</v>
      </c>
      <c r="F2554">
        <v>8.1999999999999993</v>
      </c>
    </row>
    <row r="2555" spans="1:6">
      <c r="A2555" t="s">
        <v>1131</v>
      </c>
      <c r="B2555">
        <v>18</v>
      </c>
      <c r="C2555">
        <v>13</v>
      </c>
      <c r="D2555">
        <v>60</v>
      </c>
      <c r="E2555">
        <v>14040</v>
      </c>
      <c r="F2555">
        <v>8.1999999999999993</v>
      </c>
    </row>
    <row r="2556" spans="1:6">
      <c r="A2556" t="s">
        <v>3698</v>
      </c>
      <c r="B2556">
        <v>18</v>
      </c>
      <c r="C2556">
        <v>13</v>
      </c>
      <c r="D2556">
        <v>60</v>
      </c>
      <c r="E2556">
        <v>14040</v>
      </c>
      <c r="F2556">
        <v>8.1999999999999993</v>
      </c>
    </row>
    <row r="2557" spans="1:6">
      <c r="A2557" t="s">
        <v>1123</v>
      </c>
      <c r="B2557">
        <v>18</v>
      </c>
      <c r="C2557">
        <v>13</v>
      </c>
      <c r="D2557">
        <v>60</v>
      </c>
      <c r="E2557">
        <v>14040</v>
      </c>
      <c r="F2557">
        <v>8.1999999999999993</v>
      </c>
    </row>
    <row r="2558" spans="1:6">
      <c r="A2558" t="s">
        <v>1152</v>
      </c>
      <c r="B2558">
        <v>18</v>
      </c>
      <c r="C2558">
        <v>13</v>
      </c>
      <c r="D2558">
        <v>60</v>
      </c>
      <c r="E2558">
        <v>14040</v>
      </c>
      <c r="F2558">
        <v>8.1999999999999993</v>
      </c>
    </row>
    <row r="2559" spans="1:6">
      <c r="A2559" t="s">
        <v>3700</v>
      </c>
      <c r="B2559">
        <v>18</v>
      </c>
      <c r="C2559">
        <v>13</v>
      </c>
      <c r="D2559">
        <v>60</v>
      </c>
      <c r="E2559">
        <v>14040</v>
      </c>
      <c r="F2559">
        <v>8.1999999999999993</v>
      </c>
    </row>
    <row r="2560" spans="1:6">
      <c r="A2560" t="s">
        <v>3699</v>
      </c>
      <c r="B2560">
        <v>18</v>
      </c>
      <c r="C2560">
        <v>13</v>
      </c>
      <c r="D2560">
        <v>60</v>
      </c>
      <c r="E2560">
        <v>14040</v>
      </c>
      <c r="F2560">
        <v>8.1999999999999993</v>
      </c>
    </row>
    <row r="2561" spans="1:6">
      <c r="A2561" t="s">
        <v>3139</v>
      </c>
      <c r="B2561">
        <v>42</v>
      </c>
      <c r="C2561">
        <v>13</v>
      </c>
      <c r="D2561">
        <v>12</v>
      </c>
      <c r="E2561">
        <v>6552</v>
      </c>
      <c r="F2561">
        <v>3.8000000000000003</v>
      </c>
    </row>
    <row r="2562" spans="1:6">
      <c r="A2562" t="s">
        <v>3140</v>
      </c>
      <c r="B2562">
        <v>42</v>
      </c>
      <c r="C2562">
        <v>13</v>
      </c>
      <c r="D2562">
        <v>12</v>
      </c>
      <c r="E2562">
        <v>6552</v>
      </c>
      <c r="F2562">
        <v>3.8000000000000003</v>
      </c>
    </row>
    <row r="2563" spans="1:6">
      <c r="A2563" t="s">
        <v>3141</v>
      </c>
      <c r="B2563">
        <v>42</v>
      </c>
      <c r="C2563">
        <v>13</v>
      </c>
      <c r="D2563">
        <v>15</v>
      </c>
      <c r="E2563">
        <v>8190</v>
      </c>
      <c r="F2563">
        <v>4.8</v>
      </c>
    </row>
    <row r="2564" spans="1:6">
      <c r="A2564" t="s">
        <v>3142</v>
      </c>
      <c r="B2564">
        <v>42</v>
      </c>
      <c r="C2564">
        <v>13</v>
      </c>
      <c r="D2564">
        <v>15</v>
      </c>
      <c r="E2564">
        <v>8190</v>
      </c>
      <c r="F2564">
        <v>4.8</v>
      </c>
    </row>
    <row r="2565" spans="1:6">
      <c r="A2565" t="s">
        <v>4256</v>
      </c>
      <c r="B2565">
        <v>42</v>
      </c>
      <c r="C2565">
        <v>13</v>
      </c>
      <c r="D2565">
        <v>18</v>
      </c>
      <c r="E2565">
        <v>9828</v>
      </c>
      <c r="F2565" s="94">
        <v>5.6999999999999993</v>
      </c>
    </row>
    <row r="2566" spans="1:6">
      <c r="A2566" t="s">
        <v>4257</v>
      </c>
      <c r="B2566">
        <v>42</v>
      </c>
      <c r="C2566">
        <v>13</v>
      </c>
      <c r="D2566">
        <v>18</v>
      </c>
      <c r="E2566">
        <v>9828</v>
      </c>
      <c r="F2566" s="94">
        <v>5.6999999999999993</v>
      </c>
    </row>
    <row r="2567" spans="1:6">
      <c r="A2567" t="s">
        <v>4258</v>
      </c>
      <c r="B2567">
        <v>42</v>
      </c>
      <c r="C2567">
        <v>13</v>
      </c>
      <c r="D2567">
        <v>18</v>
      </c>
      <c r="E2567">
        <v>9828</v>
      </c>
      <c r="F2567" s="94">
        <v>5.6999999999999993</v>
      </c>
    </row>
    <row r="2568" spans="1:6">
      <c r="A2568" t="s">
        <v>358</v>
      </c>
      <c r="B2568">
        <v>42</v>
      </c>
      <c r="C2568">
        <v>13</v>
      </c>
      <c r="D2568">
        <v>30</v>
      </c>
      <c r="E2568">
        <v>16380</v>
      </c>
      <c r="F2568">
        <v>9.5</v>
      </c>
    </row>
    <row r="2569" spans="1:6">
      <c r="A2569" t="s">
        <v>4039</v>
      </c>
      <c r="B2569">
        <v>42</v>
      </c>
      <c r="C2569">
        <v>13</v>
      </c>
      <c r="D2569">
        <v>30</v>
      </c>
      <c r="E2569">
        <v>16380</v>
      </c>
      <c r="F2569">
        <v>9.5</v>
      </c>
    </row>
    <row r="2570" spans="1:6">
      <c r="A2570" t="s">
        <v>4040</v>
      </c>
      <c r="B2570">
        <v>42</v>
      </c>
      <c r="C2570">
        <v>13</v>
      </c>
      <c r="D2570">
        <v>30</v>
      </c>
      <c r="E2570">
        <v>16380</v>
      </c>
      <c r="F2570">
        <v>9.5</v>
      </c>
    </row>
    <row r="2571" spans="1:6">
      <c r="A2571" t="s">
        <v>4041</v>
      </c>
      <c r="B2571">
        <v>42</v>
      </c>
      <c r="C2571">
        <v>13</v>
      </c>
      <c r="D2571">
        <v>30</v>
      </c>
      <c r="E2571">
        <v>16380</v>
      </c>
      <c r="F2571">
        <v>9.5</v>
      </c>
    </row>
    <row r="2572" spans="1:6">
      <c r="A2572" t="s">
        <v>359</v>
      </c>
      <c r="B2572">
        <v>42</v>
      </c>
      <c r="C2572">
        <v>13</v>
      </c>
      <c r="D2572">
        <v>36</v>
      </c>
      <c r="E2572">
        <v>19656</v>
      </c>
      <c r="F2572">
        <v>11.4</v>
      </c>
    </row>
    <row r="2573" spans="1:6">
      <c r="A2573" t="s">
        <v>3143</v>
      </c>
      <c r="B2573">
        <v>42</v>
      </c>
      <c r="C2573">
        <v>13</v>
      </c>
      <c r="D2573">
        <v>39</v>
      </c>
      <c r="E2573">
        <v>21294</v>
      </c>
      <c r="F2573">
        <v>12.4</v>
      </c>
    </row>
    <row r="2574" spans="1:6">
      <c r="A2574" t="s">
        <v>360</v>
      </c>
      <c r="B2574">
        <v>42</v>
      </c>
      <c r="C2574">
        <v>13</v>
      </c>
      <c r="D2574">
        <v>42</v>
      </c>
      <c r="E2574">
        <v>22932</v>
      </c>
      <c r="F2574">
        <v>13.299999999999999</v>
      </c>
    </row>
    <row r="2575" spans="1:6">
      <c r="A2575" t="s">
        <v>3144</v>
      </c>
      <c r="B2575">
        <v>45</v>
      </c>
      <c r="C2575">
        <v>13</v>
      </c>
      <c r="D2575">
        <v>12</v>
      </c>
      <c r="E2575">
        <v>7020</v>
      </c>
      <c r="F2575">
        <v>4.0999999999999996</v>
      </c>
    </row>
    <row r="2576" spans="1:6">
      <c r="A2576" t="s">
        <v>3145</v>
      </c>
      <c r="B2576">
        <v>45</v>
      </c>
      <c r="C2576">
        <v>13</v>
      </c>
      <c r="D2576">
        <v>12</v>
      </c>
      <c r="E2576">
        <v>7020</v>
      </c>
      <c r="F2576">
        <v>4.0999999999999996</v>
      </c>
    </row>
    <row r="2577" spans="1:6">
      <c r="A2577" t="s">
        <v>3146</v>
      </c>
      <c r="B2577">
        <v>45</v>
      </c>
      <c r="C2577">
        <v>13</v>
      </c>
      <c r="D2577">
        <v>15</v>
      </c>
      <c r="E2577">
        <v>8775</v>
      </c>
      <c r="F2577">
        <v>5.0999999999999996</v>
      </c>
    </row>
    <row r="2578" spans="1:6">
      <c r="A2578" t="s">
        <v>3147</v>
      </c>
      <c r="B2578">
        <v>45</v>
      </c>
      <c r="C2578">
        <v>13</v>
      </c>
      <c r="D2578">
        <v>15</v>
      </c>
      <c r="E2578">
        <v>8775</v>
      </c>
      <c r="F2578">
        <v>5.0999999999999996</v>
      </c>
    </row>
    <row r="2579" spans="1:6">
      <c r="A2579" t="s">
        <v>4259</v>
      </c>
      <c r="B2579">
        <v>45</v>
      </c>
      <c r="C2579">
        <v>13</v>
      </c>
      <c r="D2579">
        <v>18</v>
      </c>
      <c r="E2579">
        <v>10530</v>
      </c>
      <c r="F2579" s="94">
        <v>6.1</v>
      </c>
    </row>
    <row r="2580" spans="1:6">
      <c r="A2580" t="s">
        <v>4260</v>
      </c>
      <c r="B2580">
        <v>45</v>
      </c>
      <c r="C2580">
        <v>13</v>
      </c>
      <c r="D2580">
        <v>18</v>
      </c>
      <c r="E2580">
        <v>10530</v>
      </c>
      <c r="F2580" s="94">
        <v>6.1</v>
      </c>
    </row>
    <row r="2581" spans="1:6">
      <c r="A2581" t="s">
        <v>4261</v>
      </c>
      <c r="B2581">
        <v>45</v>
      </c>
      <c r="C2581">
        <v>13</v>
      </c>
      <c r="D2581">
        <v>18</v>
      </c>
      <c r="E2581">
        <v>10530</v>
      </c>
      <c r="F2581" s="94">
        <v>6.1</v>
      </c>
    </row>
    <row r="2582" spans="1:6">
      <c r="A2582" t="s">
        <v>2064</v>
      </c>
      <c r="B2582">
        <v>45</v>
      </c>
      <c r="C2582">
        <v>13</v>
      </c>
      <c r="D2582">
        <v>30</v>
      </c>
      <c r="E2582">
        <v>17550</v>
      </c>
      <c r="F2582">
        <v>10.199999999999999</v>
      </c>
    </row>
    <row r="2583" spans="1:6">
      <c r="A2583" t="s">
        <v>2065</v>
      </c>
      <c r="B2583">
        <v>45</v>
      </c>
      <c r="C2583">
        <v>13</v>
      </c>
      <c r="D2583">
        <v>36</v>
      </c>
      <c r="E2583">
        <v>21060</v>
      </c>
      <c r="F2583">
        <v>12.2</v>
      </c>
    </row>
    <row r="2584" spans="1:6">
      <c r="A2584" t="s">
        <v>3148</v>
      </c>
      <c r="B2584">
        <v>45</v>
      </c>
      <c r="C2584">
        <v>13</v>
      </c>
      <c r="D2584">
        <v>39</v>
      </c>
      <c r="E2584">
        <v>22815</v>
      </c>
      <c r="F2584">
        <v>13.299999999999999</v>
      </c>
    </row>
    <row r="2585" spans="1:6">
      <c r="A2585" t="s">
        <v>2066</v>
      </c>
      <c r="B2585">
        <v>45</v>
      </c>
      <c r="C2585">
        <v>13</v>
      </c>
      <c r="D2585">
        <v>42</v>
      </c>
      <c r="E2585">
        <v>24570</v>
      </c>
      <c r="F2585">
        <v>14.299999999999999</v>
      </c>
    </row>
    <row r="2586" spans="1:6">
      <c r="A2586" t="s">
        <v>3149</v>
      </c>
      <c r="B2586">
        <v>48</v>
      </c>
      <c r="C2586">
        <v>13</v>
      </c>
      <c r="D2586">
        <v>12</v>
      </c>
      <c r="E2586">
        <v>7488</v>
      </c>
      <c r="F2586">
        <v>4.3999999999999995</v>
      </c>
    </row>
    <row r="2587" spans="1:6">
      <c r="A2587" t="s">
        <v>3150</v>
      </c>
      <c r="B2587">
        <v>48</v>
      </c>
      <c r="C2587">
        <v>13</v>
      </c>
      <c r="D2587">
        <v>12</v>
      </c>
      <c r="E2587">
        <v>7488</v>
      </c>
      <c r="F2587">
        <v>4.3999999999999995</v>
      </c>
    </row>
    <row r="2588" spans="1:6">
      <c r="A2588" t="s">
        <v>3151</v>
      </c>
      <c r="B2588">
        <v>48</v>
      </c>
      <c r="C2588">
        <v>13</v>
      </c>
      <c r="D2588">
        <v>12</v>
      </c>
      <c r="E2588">
        <v>7488</v>
      </c>
      <c r="F2588">
        <v>4.3999999999999995</v>
      </c>
    </row>
    <row r="2589" spans="1:6">
      <c r="A2589" t="s">
        <v>3152</v>
      </c>
      <c r="B2589">
        <v>48</v>
      </c>
      <c r="C2589">
        <v>13</v>
      </c>
      <c r="D2589">
        <v>12</v>
      </c>
      <c r="E2589">
        <v>7488</v>
      </c>
      <c r="F2589">
        <v>4.3999999999999995</v>
      </c>
    </row>
    <row r="2590" spans="1:6">
      <c r="A2590" t="s">
        <v>3153</v>
      </c>
      <c r="B2590">
        <v>48</v>
      </c>
      <c r="C2590">
        <v>13</v>
      </c>
      <c r="D2590">
        <v>15</v>
      </c>
      <c r="E2590">
        <v>9360</v>
      </c>
      <c r="F2590">
        <v>5.5</v>
      </c>
    </row>
    <row r="2591" spans="1:6">
      <c r="A2591" t="s">
        <v>3154</v>
      </c>
      <c r="B2591">
        <v>48</v>
      </c>
      <c r="C2591">
        <v>13</v>
      </c>
      <c r="D2591">
        <v>15</v>
      </c>
      <c r="E2591">
        <v>9360</v>
      </c>
      <c r="F2591">
        <v>5.5</v>
      </c>
    </row>
    <row r="2592" spans="1:6">
      <c r="A2592" t="s">
        <v>3155</v>
      </c>
      <c r="B2592">
        <v>48</v>
      </c>
      <c r="C2592">
        <v>13</v>
      </c>
      <c r="D2592">
        <v>15</v>
      </c>
      <c r="E2592">
        <v>9360</v>
      </c>
      <c r="F2592">
        <v>5.5</v>
      </c>
    </row>
    <row r="2593" spans="1:6">
      <c r="A2593" t="s">
        <v>3156</v>
      </c>
      <c r="B2593">
        <v>48</v>
      </c>
      <c r="C2593">
        <v>13</v>
      </c>
      <c r="D2593">
        <v>15</v>
      </c>
      <c r="E2593">
        <v>9360</v>
      </c>
      <c r="F2593">
        <v>5.5</v>
      </c>
    </row>
    <row r="2594" spans="1:6">
      <c r="A2594" t="s">
        <v>4042</v>
      </c>
      <c r="B2594">
        <v>48</v>
      </c>
      <c r="C2594">
        <v>22</v>
      </c>
      <c r="D2594">
        <v>17</v>
      </c>
      <c r="E2594">
        <v>17952</v>
      </c>
      <c r="F2594">
        <v>10.4</v>
      </c>
    </row>
    <row r="2595" spans="1:6">
      <c r="A2595" t="s">
        <v>2062</v>
      </c>
      <c r="B2595">
        <v>48</v>
      </c>
      <c r="C2595">
        <v>13</v>
      </c>
      <c r="D2595">
        <v>18</v>
      </c>
      <c r="E2595">
        <v>11232</v>
      </c>
      <c r="F2595">
        <v>6.5</v>
      </c>
    </row>
    <row r="2596" spans="1:6">
      <c r="A2596" t="s">
        <v>4262</v>
      </c>
      <c r="B2596">
        <v>48</v>
      </c>
      <c r="C2596">
        <v>13</v>
      </c>
      <c r="D2596">
        <v>18</v>
      </c>
      <c r="E2596">
        <v>11232</v>
      </c>
      <c r="F2596" s="94">
        <v>6.5</v>
      </c>
    </row>
    <row r="2597" spans="1:6">
      <c r="A2597" t="s">
        <v>4263</v>
      </c>
      <c r="B2597">
        <v>48</v>
      </c>
      <c r="C2597">
        <v>13</v>
      </c>
      <c r="D2597">
        <v>18</v>
      </c>
      <c r="E2597">
        <v>11232</v>
      </c>
      <c r="F2597" s="94">
        <v>6.5</v>
      </c>
    </row>
    <row r="2598" spans="1:6">
      <c r="A2598" t="s">
        <v>4264</v>
      </c>
      <c r="B2598">
        <v>48</v>
      </c>
      <c r="C2598">
        <v>13</v>
      </c>
      <c r="D2598">
        <v>18</v>
      </c>
      <c r="E2598">
        <v>11232</v>
      </c>
      <c r="F2598" s="94">
        <v>6.5</v>
      </c>
    </row>
    <row r="2599" spans="1:6">
      <c r="A2599" t="s">
        <v>4265</v>
      </c>
      <c r="B2599">
        <v>48</v>
      </c>
      <c r="C2599">
        <v>13</v>
      </c>
      <c r="D2599">
        <v>18</v>
      </c>
      <c r="E2599">
        <v>11232</v>
      </c>
      <c r="F2599" s="94">
        <v>6.5</v>
      </c>
    </row>
    <row r="2600" spans="1:6">
      <c r="A2600" t="s">
        <v>4266</v>
      </c>
      <c r="B2600">
        <v>48</v>
      </c>
      <c r="C2600">
        <v>13</v>
      </c>
      <c r="D2600">
        <v>18</v>
      </c>
      <c r="E2600">
        <v>11232</v>
      </c>
      <c r="F2600" s="94">
        <v>6.5</v>
      </c>
    </row>
    <row r="2601" spans="1:6">
      <c r="A2601" t="s">
        <v>4043</v>
      </c>
      <c r="B2601">
        <v>48</v>
      </c>
      <c r="C2601">
        <v>13</v>
      </c>
      <c r="D2601">
        <v>24</v>
      </c>
      <c r="E2601">
        <v>14976</v>
      </c>
      <c r="F2601">
        <v>8.6999999999999993</v>
      </c>
    </row>
    <row r="2602" spans="1:6">
      <c r="A2602" t="s">
        <v>361</v>
      </c>
      <c r="B2602">
        <v>48</v>
      </c>
      <c r="C2602">
        <v>13</v>
      </c>
      <c r="D2602">
        <v>30</v>
      </c>
      <c r="E2602">
        <v>18720</v>
      </c>
      <c r="F2602">
        <v>10.9</v>
      </c>
    </row>
    <row r="2603" spans="1:6">
      <c r="A2603" t="s">
        <v>393</v>
      </c>
      <c r="B2603">
        <v>48</v>
      </c>
      <c r="C2603">
        <v>13</v>
      </c>
      <c r="D2603">
        <v>30</v>
      </c>
      <c r="E2603">
        <v>18720</v>
      </c>
      <c r="F2603">
        <v>10.9</v>
      </c>
    </row>
    <row r="2604" spans="1:6">
      <c r="A2604" t="s">
        <v>362</v>
      </c>
      <c r="B2604">
        <v>48</v>
      </c>
      <c r="C2604">
        <v>13</v>
      </c>
      <c r="D2604">
        <v>36</v>
      </c>
      <c r="E2604">
        <v>22464</v>
      </c>
      <c r="F2604">
        <v>13</v>
      </c>
    </row>
    <row r="2605" spans="1:6">
      <c r="A2605" t="s">
        <v>394</v>
      </c>
      <c r="B2605">
        <v>48</v>
      </c>
      <c r="C2605">
        <v>13</v>
      </c>
      <c r="D2605">
        <v>36</v>
      </c>
      <c r="E2605">
        <v>22464</v>
      </c>
      <c r="F2605">
        <v>13</v>
      </c>
    </row>
    <row r="2606" spans="1:6">
      <c r="A2606" t="s">
        <v>3157</v>
      </c>
      <c r="B2606">
        <v>48</v>
      </c>
      <c r="C2606">
        <v>13</v>
      </c>
      <c r="D2606">
        <v>39</v>
      </c>
      <c r="E2606">
        <v>24336</v>
      </c>
      <c r="F2606">
        <v>14.1</v>
      </c>
    </row>
    <row r="2607" spans="1:6">
      <c r="A2607" t="s">
        <v>3158</v>
      </c>
      <c r="B2607">
        <v>48</v>
      </c>
      <c r="C2607">
        <v>13</v>
      </c>
      <c r="D2607">
        <v>39</v>
      </c>
      <c r="E2607">
        <v>24336</v>
      </c>
      <c r="F2607">
        <v>14.1</v>
      </c>
    </row>
    <row r="2608" spans="1:6">
      <c r="A2608" t="s">
        <v>363</v>
      </c>
      <c r="B2608">
        <v>48</v>
      </c>
      <c r="C2608">
        <v>13</v>
      </c>
      <c r="D2608">
        <v>42</v>
      </c>
      <c r="E2608">
        <v>26208</v>
      </c>
      <c r="F2608">
        <v>15.2</v>
      </c>
    </row>
    <row r="2609" spans="1:6">
      <c r="A2609" t="s">
        <v>395</v>
      </c>
      <c r="B2609">
        <v>48</v>
      </c>
      <c r="C2609">
        <v>13</v>
      </c>
      <c r="D2609">
        <v>42</v>
      </c>
      <c r="E2609">
        <v>26208</v>
      </c>
      <c r="F2609">
        <v>15.2</v>
      </c>
    </row>
    <row r="2610" spans="1:6">
      <c r="A2610" t="s">
        <v>364</v>
      </c>
      <c r="B2610">
        <v>9</v>
      </c>
      <c r="C2610">
        <v>13</v>
      </c>
      <c r="D2610">
        <v>30</v>
      </c>
      <c r="E2610">
        <v>3510</v>
      </c>
      <c r="F2610">
        <v>2.1</v>
      </c>
    </row>
    <row r="2611" spans="1:6">
      <c r="A2611" t="s">
        <v>3701</v>
      </c>
      <c r="B2611">
        <v>9</v>
      </c>
      <c r="C2611">
        <v>13</v>
      </c>
      <c r="D2611">
        <v>30</v>
      </c>
      <c r="E2611">
        <v>3510</v>
      </c>
      <c r="F2611">
        <v>2.1</v>
      </c>
    </row>
    <row r="2612" spans="1:6">
      <c r="A2612" t="s">
        <v>365</v>
      </c>
      <c r="B2612">
        <v>9</v>
      </c>
      <c r="C2612">
        <v>13</v>
      </c>
      <c r="D2612">
        <v>36</v>
      </c>
      <c r="E2612">
        <v>4212</v>
      </c>
      <c r="F2612">
        <v>2.5</v>
      </c>
    </row>
    <row r="2613" spans="1:6">
      <c r="A2613" t="s">
        <v>3702</v>
      </c>
      <c r="B2613">
        <v>9</v>
      </c>
      <c r="C2613">
        <v>13</v>
      </c>
      <c r="D2613">
        <v>36</v>
      </c>
      <c r="E2613">
        <v>4212</v>
      </c>
      <c r="F2613">
        <v>2.5</v>
      </c>
    </row>
    <row r="2614" spans="1:6">
      <c r="A2614" t="s">
        <v>3159</v>
      </c>
      <c r="B2614">
        <v>9</v>
      </c>
      <c r="C2614">
        <v>13</v>
      </c>
      <c r="D2614">
        <v>39</v>
      </c>
      <c r="E2614">
        <v>4563</v>
      </c>
      <c r="F2614">
        <v>2.7</v>
      </c>
    </row>
    <row r="2615" spans="1:6">
      <c r="A2615" t="s">
        <v>3703</v>
      </c>
      <c r="B2615">
        <v>9</v>
      </c>
      <c r="C2615">
        <v>13</v>
      </c>
      <c r="D2615">
        <v>39</v>
      </c>
      <c r="E2615">
        <v>4563</v>
      </c>
      <c r="F2615">
        <v>2.7</v>
      </c>
    </row>
    <row r="2616" spans="1:6">
      <c r="A2616" t="s">
        <v>366</v>
      </c>
      <c r="B2616">
        <v>9</v>
      </c>
      <c r="C2616">
        <v>13</v>
      </c>
      <c r="D2616">
        <v>42</v>
      </c>
      <c r="E2616">
        <v>4914</v>
      </c>
      <c r="F2616">
        <v>2.9</v>
      </c>
    </row>
    <row r="2617" spans="1:6">
      <c r="A2617" t="s">
        <v>3704</v>
      </c>
      <c r="B2617">
        <v>9</v>
      </c>
      <c r="C2617">
        <v>13</v>
      </c>
      <c r="D2617">
        <v>42</v>
      </c>
      <c r="E2617">
        <v>4914</v>
      </c>
      <c r="F2617">
        <v>2.9</v>
      </c>
    </row>
    <row r="2618" spans="1:6">
      <c r="A2618" t="s">
        <v>367</v>
      </c>
      <c r="B2618">
        <v>9</v>
      </c>
      <c r="C2618">
        <v>19</v>
      </c>
      <c r="D2618">
        <v>62</v>
      </c>
      <c r="E2618">
        <v>10602</v>
      </c>
      <c r="F2618">
        <v>6.1999999999999993</v>
      </c>
    </row>
    <row r="2619" spans="1:6">
      <c r="A2619" t="s">
        <v>3705</v>
      </c>
      <c r="B2619">
        <v>9</v>
      </c>
      <c r="C2619">
        <v>19</v>
      </c>
      <c r="D2619">
        <v>62</v>
      </c>
      <c r="E2619">
        <v>10602</v>
      </c>
      <c r="F2619">
        <v>6.1999999999999993</v>
      </c>
    </row>
    <row r="2620" spans="1:6">
      <c r="A2620" t="s">
        <v>1315</v>
      </c>
      <c r="B2620">
        <v>0</v>
      </c>
      <c r="C2620">
        <v>0</v>
      </c>
      <c r="D2620">
        <v>0</v>
      </c>
      <c r="E2620">
        <v>0</v>
      </c>
      <c r="F2620">
        <v>0</v>
      </c>
    </row>
    <row r="2621" spans="1:6">
      <c r="A2621" t="s">
        <v>1314</v>
      </c>
      <c r="B2621">
        <v>0</v>
      </c>
      <c r="C2621">
        <v>0</v>
      </c>
      <c r="D2621">
        <v>0</v>
      </c>
      <c r="E2621">
        <v>0</v>
      </c>
      <c r="F2621">
        <v>0</v>
      </c>
    </row>
    <row r="2622" spans="1:6">
      <c r="A2622" t="s">
        <v>4044</v>
      </c>
      <c r="B2622">
        <v>18</v>
      </c>
      <c r="C2622">
        <v>13</v>
      </c>
      <c r="D2622">
        <v>52</v>
      </c>
      <c r="E2622">
        <v>12168</v>
      </c>
      <c r="F2622">
        <v>7.1</v>
      </c>
    </row>
    <row r="2623" spans="1:6">
      <c r="A2623" t="s">
        <v>4045</v>
      </c>
      <c r="B2623">
        <v>18</v>
      </c>
      <c r="C2623">
        <v>13</v>
      </c>
      <c r="D2623">
        <v>52</v>
      </c>
      <c r="E2623">
        <v>12168</v>
      </c>
      <c r="F2623">
        <v>7.1</v>
      </c>
    </row>
    <row r="2624" spans="1:6">
      <c r="A2624" t="s">
        <v>4047</v>
      </c>
      <c r="B2624">
        <v>36</v>
      </c>
      <c r="C2624">
        <v>25</v>
      </c>
      <c r="D2624">
        <v>18</v>
      </c>
      <c r="E2624">
        <v>16200</v>
      </c>
      <c r="F2624">
        <v>9.4</v>
      </c>
    </row>
    <row r="2625" spans="1:6">
      <c r="A2625" t="s">
        <v>4048</v>
      </c>
      <c r="B2625">
        <v>36</v>
      </c>
      <c r="C2625">
        <v>25</v>
      </c>
      <c r="D2625">
        <v>18</v>
      </c>
      <c r="E2625">
        <v>16200</v>
      </c>
      <c r="F2625">
        <v>9.4</v>
      </c>
    </row>
    <row r="2626" spans="1:6">
      <c r="A2626" t="s">
        <v>4049</v>
      </c>
      <c r="B2626">
        <v>36</v>
      </c>
      <c r="C2626">
        <v>25</v>
      </c>
      <c r="D2626">
        <v>18</v>
      </c>
      <c r="E2626">
        <v>16200</v>
      </c>
      <c r="F2626">
        <v>9.4</v>
      </c>
    </row>
    <row r="2627" spans="1:6">
      <c r="A2627" t="s">
        <v>4050</v>
      </c>
      <c r="B2627">
        <v>36</v>
      </c>
      <c r="C2627">
        <v>25</v>
      </c>
      <c r="D2627">
        <v>18</v>
      </c>
      <c r="E2627">
        <v>16200</v>
      </c>
      <c r="F2627">
        <v>9.4</v>
      </c>
    </row>
    <row r="2628" spans="1:6">
      <c r="A2628" t="s">
        <v>4051</v>
      </c>
      <c r="B2628">
        <v>36</v>
      </c>
      <c r="C2628">
        <v>25</v>
      </c>
      <c r="D2628">
        <v>24</v>
      </c>
      <c r="E2628">
        <v>21600</v>
      </c>
      <c r="F2628">
        <v>12.5</v>
      </c>
    </row>
    <row r="2629" spans="1:6">
      <c r="A2629" t="s">
        <v>4052</v>
      </c>
      <c r="B2629">
        <v>36</v>
      </c>
      <c r="C2629">
        <v>25</v>
      </c>
      <c r="D2629">
        <v>24</v>
      </c>
      <c r="E2629">
        <v>21600</v>
      </c>
      <c r="F2629">
        <v>12.5</v>
      </c>
    </row>
    <row r="2630" spans="1:6">
      <c r="A2630" t="s">
        <v>4053</v>
      </c>
      <c r="B2630">
        <v>36</v>
      </c>
      <c r="C2630">
        <v>25</v>
      </c>
      <c r="D2630">
        <v>24</v>
      </c>
      <c r="E2630">
        <v>21600</v>
      </c>
      <c r="F2630">
        <v>12.5</v>
      </c>
    </row>
    <row r="2631" spans="1:6">
      <c r="A2631" t="s">
        <v>4054</v>
      </c>
      <c r="B2631">
        <v>36</v>
      </c>
      <c r="C2631">
        <v>25</v>
      </c>
      <c r="D2631">
        <v>24</v>
      </c>
      <c r="E2631">
        <v>21600</v>
      </c>
      <c r="F2631">
        <v>12.5</v>
      </c>
    </row>
    <row r="2632" spans="1:6">
      <c r="A2632" t="s">
        <v>4055</v>
      </c>
      <c r="B2632">
        <v>39</v>
      </c>
      <c r="C2632">
        <v>25</v>
      </c>
      <c r="D2632">
        <v>18</v>
      </c>
      <c r="E2632">
        <v>17550</v>
      </c>
      <c r="F2632">
        <v>10.199999999999999</v>
      </c>
    </row>
    <row r="2633" spans="1:6">
      <c r="A2633" t="s">
        <v>4056</v>
      </c>
      <c r="B2633">
        <v>39</v>
      </c>
      <c r="C2633">
        <v>25</v>
      </c>
      <c r="D2633">
        <v>18</v>
      </c>
      <c r="E2633">
        <v>17550</v>
      </c>
      <c r="F2633">
        <v>10.199999999999999</v>
      </c>
    </row>
    <row r="2634" spans="1:6">
      <c r="A2634" t="s">
        <v>4057</v>
      </c>
      <c r="B2634">
        <v>39</v>
      </c>
      <c r="C2634">
        <v>25</v>
      </c>
      <c r="D2634">
        <v>18</v>
      </c>
      <c r="E2634">
        <v>17550</v>
      </c>
      <c r="F2634">
        <v>10.199999999999999</v>
      </c>
    </row>
    <row r="2635" spans="1:6">
      <c r="A2635" t="s">
        <v>4058</v>
      </c>
      <c r="B2635">
        <v>39</v>
      </c>
      <c r="C2635">
        <v>25</v>
      </c>
      <c r="D2635">
        <v>18</v>
      </c>
      <c r="E2635">
        <v>17550</v>
      </c>
      <c r="F2635">
        <v>10.199999999999999</v>
      </c>
    </row>
    <row r="2636" spans="1:6">
      <c r="A2636" t="s">
        <v>4059</v>
      </c>
      <c r="B2636">
        <v>39</v>
      </c>
      <c r="C2636">
        <v>25</v>
      </c>
      <c r="D2636">
        <v>24</v>
      </c>
      <c r="E2636">
        <v>23400</v>
      </c>
      <c r="F2636">
        <v>13.6</v>
      </c>
    </row>
    <row r="2637" spans="1:6">
      <c r="A2637" t="s">
        <v>4060</v>
      </c>
      <c r="B2637">
        <v>39</v>
      </c>
      <c r="C2637">
        <v>25</v>
      </c>
      <c r="D2637">
        <v>24</v>
      </c>
      <c r="E2637">
        <v>23400</v>
      </c>
      <c r="F2637">
        <v>13.6</v>
      </c>
    </row>
    <row r="2638" spans="1:6">
      <c r="A2638" t="s">
        <v>4061</v>
      </c>
      <c r="B2638">
        <v>39</v>
      </c>
      <c r="C2638">
        <v>25</v>
      </c>
      <c r="D2638">
        <v>24</v>
      </c>
      <c r="E2638">
        <v>23400</v>
      </c>
      <c r="F2638">
        <v>13.6</v>
      </c>
    </row>
    <row r="2639" spans="1:6">
      <c r="A2639" t="s">
        <v>4062</v>
      </c>
      <c r="B2639">
        <v>39</v>
      </c>
      <c r="C2639">
        <v>25</v>
      </c>
      <c r="D2639">
        <v>24</v>
      </c>
      <c r="E2639">
        <v>23400</v>
      </c>
      <c r="F2639">
        <v>13.6</v>
      </c>
    </row>
    <row r="2640" spans="1:6">
      <c r="A2640" t="s">
        <v>1482</v>
      </c>
      <c r="B2640">
        <v>36</v>
      </c>
      <c r="C2640">
        <v>25</v>
      </c>
      <c r="D2640">
        <v>18</v>
      </c>
      <c r="E2640">
        <v>16200</v>
      </c>
      <c r="F2640">
        <v>9.4</v>
      </c>
    </row>
    <row r="2641" spans="1:6">
      <c r="A2641" t="s">
        <v>1494</v>
      </c>
      <c r="B2641">
        <v>36</v>
      </c>
      <c r="C2641">
        <v>25</v>
      </c>
      <c r="D2641">
        <v>18</v>
      </c>
      <c r="E2641">
        <v>16200</v>
      </c>
      <c r="F2641">
        <v>9.4</v>
      </c>
    </row>
    <row r="2642" spans="1:6">
      <c r="A2642" t="s">
        <v>1486</v>
      </c>
      <c r="B2642">
        <v>36</v>
      </c>
      <c r="C2642">
        <v>25</v>
      </c>
      <c r="D2642">
        <v>18</v>
      </c>
      <c r="E2642">
        <v>16200</v>
      </c>
      <c r="F2642">
        <v>9.4</v>
      </c>
    </row>
    <row r="2643" spans="1:6">
      <c r="A2643" t="s">
        <v>1490</v>
      </c>
      <c r="B2643">
        <v>36</v>
      </c>
      <c r="C2643">
        <v>25</v>
      </c>
      <c r="D2643">
        <v>18</v>
      </c>
      <c r="E2643">
        <v>16200</v>
      </c>
      <c r="F2643">
        <v>9.4</v>
      </c>
    </row>
    <row r="2644" spans="1:6">
      <c r="A2644" t="s">
        <v>1483</v>
      </c>
      <c r="B2644">
        <v>36</v>
      </c>
      <c r="C2644">
        <v>25</v>
      </c>
      <c r="D2644">
        <v>24</v>
      </c>
      <c r="E2644">
        <v>21600</v>
      </c>
      <c r="F2644">
        <v>12.5</v>
      </c>
    </row>
    <row r="2645" spans="1:6">
      <c r="A2645" t="s">
        <v>1495</v>
      </c>
      <c r="B2645">
        <v>36</v>
      </c>
      <c r="C2645">
        <v>25</v>
      </c>
      <c r="D2645">
        <v>24</v>
      </c>
      <c r="E2645">
        <v>21600</v>
      </c>
      <c r="F2645">
        <v>12.5</v>
      </c>
    </row>
    <row r="2646" spans="1:6">
      <c r="A2646" t="s">
        <v>1487</v>
      </c>
      <c r="B2646">
        <v>36</v>
      </c>
      <c r="C2646">
        <v>25</v>
      </c>
      <c r="D2646">
        <v>24</v>
      </c>
      <c r="E2646">
        <v>21600</v>
      </c>
      <c r="F2646">
        <v>12.5</v>
      </c>
    </row>
    <row r="2647" spans="1:6">
      <c r="A2647" t="s">
        <v>1491</v>
      </c>
      <c r="B2647">
        <v>36</v>
      </c>
      <c r="C2647">
        <v>25</v>
      </c>
      <c r="D2647">
        <v>24</v>
      </c>
      <c r="E2647">
        <v>21600</v>
      </c>
      <c r="F2647">
        <v>12.5</v>
      </c>
    </row>
    <row r="2648" spans="1:6">
      <c r="A2648" t="s">
        <v>1484</v>
      </c>
      <c r="B2648">
        <v>39</v>
      </c>
      <c r="C2648">
        <v>25</v>
      </c>
      <c r="D2648">
        <v>18</v>
      </c>
      <c r="E2648">
        <v>17550</v>
      </c>
      <c r="F2648">
        <v>10.199999999999999</v>
      </c>
    </row>
    <row r="2649" spans="1:6">
      <c r="A2649" t="s">
        <v>1496</v>
      </c>
      <c r="B2649">
        <v>39</v>
      </c>
      <c r="C2649">
        <v>25</v>
      </c>
      <c r="D2649">
        <v>18</v>
      </c>
      <c r="E2649">
        <v>17550</v>
      </c>
      <c r="F2649">
        <v>10.199999999999999</v>
      </c>
    </row>
    <row r="2650" spans="1:6">
      <c r="A2650" t="s">
        <v>1488</v>
      </c>
      <c r="B2650">
        <v>39</v>
      </c>
      <c r="C2650">
        <v>25</v>
      </c>
      <c r="D2650">
        <v>18</v>
      </c>
      <c r="E2650">
        <v>17550</v>
      </c>
      <c r="F2650">
        <v>10.199999999999999</v>
      </c>
    </row>
    <row r="2651" spans="1:6">
      <c r="A2651" t="s">
        <v>1492</v>
      </c>
      <c r="B2651">
        <v>39</v>
      </c>
      <c r="C2651">
        <v>25</v>
      </c>
      <c r="D2651">
        <v>18</v>
      </c>
      <c r="E2651">
        <v>17550</v>
      </c>
      <c r="F2651">
        <v>10.199999999999999</v>
      </c>
    </row>
    <row r="2652" spans="1:6">
      <c r="A2652" t="s">
        <v>1485</v>
      </c>
      <c r="B2652">
        <v>39</v>
      </c>
      <c r="C2652">
        <v>25</v>
      </c>
      <c r="D2652">
        <v>24</v>
      </c>
      <c r="E2652">
        <v>23400</v>
      </c>
      <c r="F2652">
        <v>13.6</v>
      </c>
    </row>
    <row r="2653" spans="1:6">
      <c r="A2653" t="s">
        <v>1497</v>
      </c>
      <c r="B2653">
        <v>39</v>
      </c>
      <c r="C2653">
        <v>25</v>
      </c>
      <c r="D2653">
        <v>24</v>
      </c>
      <c r="E2653">
        <v>23400</v>
      </c>
      <c r="F2653">
        <v>13.6</v>
      </c>
    </row>
    <row r="2654" spans="1:6">
      <c r="A2654" t="s">
        <v>1489</v>
      </c>
      <c r="B2654">
        <v>39</v>
      </c>
      <c r="C2654">
        <v>25</v>
      </c>
      <c r="D2654">
        <v>24</v>
      </c>
      <c r="E2654">
        <v>23400</v>
      </c>
      <c r="F2654">
        <v>13.6</v>
      </c>
    </row>
    <row r="2655" spans="1:6">
      <c r="A2655" t="s">
        <v>1493</v>
      </c>
      <c r="B2655">
        <v>39</v>
      </c>
      <c r="C2655">
        <v>25</v>
      </c>
      <c r="D2655">
        <v>24</v>
      </c>
      <c r="E2655">
        <v>23400</v>
      </c>
      <c r="F2655">
        <v>13.6</v>
      </c>
    </row>
    <row r="2656" spans="1:6">
      <c r="A2656" t="s">
        <v>368</v>
      </c>
      <c r="B2656">
        <v>24</v>
      </c>
      <c r="C2656">
        <v>19</v>
      </c>
      <c r="D2656">
        <v>42</v>
      </c>
      <c r="E2656">
        <v>19152</v>
      </c>
      <c r="F2656">
        <v>11.1</v>
      </c>
    </row>
    <row r="2657" spans="1:6">
      <c r="A2657" t="s">
        <v>3706</v>
      </c>
      <c r="B2657">
        <v>24</v>
      </c>
      <c r="C2657">
        <v>19</v>
      </c>
      <c r="D2657">
        <v>42</v>
      </c>
      <c r="E2657">
        <v>19152</v>
      </c>
      <c r="F2657">
        <v>11.1</v>
      </c>
    </row>
    <row r="2658" spans="1:6">
      <c r="A2658" t="s">
        <v>370</v>
      </c>
      <c r="B2658">
        <v>12</v>
      </c>
      <c r="C2658">
        <v>12</v>
      </c>
      <c r="D2658">
        <v>30</v>
      </c>
      <c r="E2658">
        <v>4320</v>
      </c>
      <c r="F2658">
        <v>2.5</v>
      </c>
    </row>
    <row r="2659" spans="1:6">
      <c r="A2659" t="s">
        <v>3707</v>
      </c>
      <c r="B2659">
        <v>12</v>
      </c>
      <c r="C2659">
        <v>12</v>
      </c>
      <c r="D2659">
        <v>30</v>
      </c>
      <c r="E2659">
        <v>4320</v>
      </c>
      <c r="F2659">
        <v>2.5</v>
      </c>
    </row>
    <row r="2660" spans="1:6">
      <c r="A2660" t="s">
        <v>371</v>
      </c>
      <c r="B2660">
        <v>12</v>
      </c>
      <c r="C2660">
        <v>12</v>
      </c>
      <c r="D2660">
        <v>30</v>
      </c>
      <c r="E2660">
        <v>4320</v>
      </c>
      <c r="F2660">
        <v>2.5</v>
      </c>
    </row>
    <row r="2661" spans="1:6">
      <c r="A2661" t="s">
        <v>3708</v>
      </c>
      <c r="B2661">
        <v>12</v>
      </c>
      <c r="C2661">
        <v>12</v>
      </c>
      <c r="D2661">
        <v>30</v>
      </c>
      <c r="E2661">
        <v>4320</v>
      </c>
      <c r="F2661">
        <v>2.5</v>
      </c>
    </row>
    <row r="2662" spans="1:6">
      <c r="A2662" t="s">
        <v>372</v>
      </c>
      <c r="B2662">
        <v>12</v>
      </c>
      <c r="C2662">
        <v>12</v>
      </c>
      <c r="D2662">
        <v>30</v>
      </c>
      <c r="E2662">
        <v>4320</v>
      </c>
      <c r="F2662">
        <v>2.5</v>
      </c>
    </row>
    <row r="2663" spans="1:6">
      <c r="A2663" t="s">
        <v>373</v>
      </c>
      <c r="B2663">
        <v>12</v>
      </c>
      <c r="C2663">
        <v>12</v>
      </c>
      <c r="D2663">
        <v>30</v>
      </c>
      <c r="E2663">
        <v>4320</v>
      </c>
      <c r="F2663">
        <v>2.5</v>
      </c>
    </row>
    <row r="2664" spans="1:6">
      <c r="A2664" t="s">
        <v>3710</v>
      </c>
      <c r="B2664">
        <v>12</v>
      </c>
      <c r="C2664">
        <v>12</v>
      </c>
      <c r="D2664">
        <v>30</v>
      </c>
      <c r="E2664">
        <v>4320</v>
      </c>
      <c r="F2664">
        <v>2.5</v>
      </c>
    </row>
    <row r="2665" spans="1:6">
      <c r="A2665" t="s">
        <v>3709</v>
      </c>
      <c r="B2665">
        <v>12</v>
      </c>
      <c r="C2665">
        <v>12</v>
      </c>
      <c r="D2665">
        <v>30</v>
      </c>
      <c r="E2665">
        <v>4320</v>
      </c>
      <c r="F2665">
        <v>2.5</v>
      </c>
    </row>
    <row r="2666" spans="1:6">
      <c r="A2666" t="s">
        <v>374</v>
      </c>
      <c r="B2666">
        <v>12</v>
      </c>
      <c r="C2666">
        <v>12</v>
      </c>
      <c r="D2666">
        <v>36</v>
      </c>
      <c r="E2666">
        <v>5184</v>
      </c>
      <c r="F2666">
        <v>3</v>
      </c>
    </row>
    <row r="2667" spans="1:6">
      <c r="A2667" t="s">
        <v>3711</v>
      </c>
      <c r="B2667">
        <v>12</v>
      </c>
      <c r="C2667">
        <v>12</v>
      </c>
      <c r="D2667">
        <v>36</v>
      </c>
      <c r="E2667">
        <v>5184</v>
      </c>
      <c r="F2667">
        <v>3</v>
      </c>
    </row>
    <row r="2668" spans="1:6">
      <c r="A2668" t="s">
        <v>375</v>
      </c>
      <c r="B2668">
        <v>12</v>
      </c>
      <c r="C2668">
        <v>12</v>
      </c>
      <c r="D2668">
        <v>36</v>
      </c>
      <c r="E2668">
        <v>5184</v>
      </c>
      <c r="F2668">
        <v>3</v>
      </c>
    </row>
    <row r="2669" spans="1:6">
      <c r="A2669" t="s">
        <v>3712</v>
      </c>
      <c r="B2669">
        <v>12</v>
      </c>
      <c r="C2669">
        <v>12</v>
      </c>
      <c r="D2669">
        <v>36</v>
      </c>
      <c r="E2669">
        <v>5184</v>
      </c>
      <c r="F2669">
        <v>3</v>
      </c>
    </row>
    <row r="2670" spans="1:6">
      <c r="A2670" t="s">
        <v>376</v>
      </c>
      <c r="B2670">
        <v>12</v>
      </c>
      <c r="C2670">
        <v>12</v>
      </c>
      <c r="D2670">
        <v>36</v>
      </c>
      <c r="E2670">
        <v>5184</v>
      </c>
      <c r="F2670">
        <v>3</v>
      </c>
    </row>
    <row r="2671" spans="1:6">
      <c r="A2671" t="s">
        <v>377</v>
      </c>
      <c r="B2671">
        <v>12</v>
      </c>
      <c r="C2671">
        <v>12</v>
      </c>
      <c r="D2671">
        <v>36</v>
      </c>
      <c r="E2671">
        <v>5184</v>
      </c>
      <c r="F2671">
        <v>3</v>
      </c>
    </row>
    <row r="2672" spans="1:6">
      <c r="A2672" t="s">
        <v>3714</v>
      </c>
      <c r="B2672">
        <v>12</v>
      </c>
      <c r="C2672">
        <v>12</v>
      </c>
      <c r="D2672">
        <v>36</v>
      </c>
      <c r="E2672">
        <v>5184</v>
      </c>
      <c r="F2672">
        <v>3</v>
      </c>
    </row>
    <row r="2673" spans="1:6">
      <c r="A2673" t="s">
        <v>3713</v>
      </c>
      <c r="B2673">
        <v>12</v>
      </c>
      <c r="C2673">
        <v>12</v>
      </c>
      <c r="D2673">
        <v>36</v>
      </c>
      <c r="E2673">
        <v>5184</v>
      </c>
      <c r="F2673">
        <v>3</v>
      </c>
    </row>
    <row r="2674" spans="1:6">
      <c r="A2674" t="s">
        <v>3160</v>
      </c>
      <c r="B2674">
        <v>12</v>
      </c>
      <c r="C2674">
        <v>12</v>
      </c>
      <c r="D2674">
        <v>39</v>
      </c>
      <c r="E2674">
        <v>5616</v>
      </c>
      <c r="F2674">
        <v>3.3000000000000003</v>
      </c>
    </row>
    <row r="2675" spans="1:6">
      <c r="A2675" t="s">
        <v>3715</v>
      </c>
      <c r="B2675">
        <v>12</v>
      </c>
      <c r="C2675">
        <v>12</v>
      </c>
      <c r="D2675">
        <v>39</v>
      </c>
      <c r="E2675">
        <v>5616</v>
      </c>
      <c r="F2675">
        <v>3.3000000000000003</v>
      </c>
    </row>
    <row r="2676" spans="1:6">
      <c r="A2676" t="s">
        <v>3161</v>
      </c>
      <c r="B2676">
        <v>12</v>
      </c>
      <c r="C2676">
        <v>12</v>
      </c>
      <c r="D2676">
        <v>39</v>
      </c>
      <c r="E2676">
        <v>5616</v>
      </c>
      <c r="F2676">
        <v>3.3000000000000003</v>
      </c>
    </row>
    <row r="2677" spans="1:6">
      <c r="A2677" t="s">
        <v>3716</v>
      </c>
      <c r="B2677">
        <v>12</v>
      </c>
      <c r="C2677">
        <v>12</v>
      </c>
      <c r="D2677">
        <v>39</v>
      </c>
      <c r="E2677">
        <v>5616</v>
      </c>
      <c r="F2677">
        <v>3.3000000000000003</v>
      </c>
    </row>
    <row r="2678" spans="1:6">
      <c r="A2678" t="s">
        <v>3162</v>
      </c>
      <c r="B2678">
        <v>12</v>
      </c>
      <c r="C2678">
        <v>12</v>
      </c>
      <c r="D2678">
        <v>39</v>
      </c>
      <c r="E2678">
        <v>5616</v>
      </c>
      <c r="F2678">
        <v>3.3000000000000003</v>
      </c>
    </row>
    <row r="2679" spans="1:6">
      <c r="A2679" t="s">
        <v>3163</v>
      </c>
      <c r="B2679">
        <v>12</v>
      </c>
      <c r="C2679">
        <v>12</v>
      </c>
      <c r="D2679">
        <v>39</v>
      </c>
      <c r="E2679">
        <v>5616</v>
      </c>
      <c r="F2679">
        <v>3.3000000000000003</v>
      </c>
    </row>
    <row r="2680" spans="1:6">
      <c r="A2680" t="s">
        <v>3718</v>
      </c>
      <c r="B2680">
        <v>12</v>
      </c>
      <c r="C2680">
        <v>12</v>
      </c>
      <c r="D2680">
        <v>39</v>
      </c>
      <c r="E2680">
        <v>5616</v>
      </c>
      <c r="F2680">
        <v>3.3000000000000003</v>
      </c>
    </row>
    <row r="2681" spans="1:6">
      <c r="A2681" t="s">
        <v>3717</v>
      </c>
      <c r="B2681">
        <v>12</v>
      </c>
      <c r="C2681">
        <v>12</v>
      </c>
      <c r="D2681">
        <v>39</v>
      </c>
      <c r="E2681">
        <v>5616</v>
      </c>
      <c r="F2681">
        <v>3.3000000000000003</v>
      </c>
    </row>
    <row r="2682" spans="1:6">
      <c r="A2682" t="s">
        <v>378</v>
      </c>
      <c r="B2682">
        <v>12</v>
      </c>
      <c r="C2682">
        <v>12</v>
      </c>
      <c r="D2682">
        <v>42</v>
      </c>
      <c r="E2682">
        <v>6048</v>
      </c>
      <c r="F2682">
        <v>3.5</v>
      </c>
    </row>
    <row r="2683" spans="1:6">
      <c r="A2683" t="s">
        <v>3719</v>
      </c>
      <c r="B2683">
        <v>12</v>
      </c>
      <c r="C2683">
        <v>12</v>
      </c>
      <c r="D2683">
        <v>42</v>
      </c>
      <c r="E2683">
        <v>6048</v>
      </c>
      <c r="F2683">
        <v>3.5</v>
      </c>
    </row>
    <row r="2684" spans="1:6">
      <c r="A2684" t="s">
        <v>379</v>
      </c>
      <c r="B2684">
        <v>12</v>
      </c>
      <c r="C2684">
        <v>12</v>
      </c>
      <c r="D2684">
        <v>42</v>
      </c>
      <c r="E2684">
        <v>6048</v>
      </c>
      <c r="F2684">
        <v>3.5</v>
      </c>
    </row>
    <row r="2685" spans="1:6">
      <c r="A2685" t="s">
        <v>3720</v>
      </c>
      <c r="B2685">
        <v>12</v>
      </c>
      <c r="C2685">
        <v>12</v>
      </c>
      <c r="D2685">
        <v>42</v>
      </c>
      <c r="E2685">
        <v>6048</v>
      </c>
      <c r="F2685">
        <v>3.5</v>
      </c>
    </row>
    <row r="2686" spans="1:6">
      <c r="A2686" t="s">
        <v>380</v>
      </c>
      <c r="B2686">
        <v>12</v>
      </c>
      <c r="C2686">
        <v>12</v>
      </c>
      <c r="D2686">
        <v>42</v>
      </c>
      <c r="E2686">
        <v>6048</v>
      </c>
      <c r="F2686">
        <v>3.5</v>
      </c>
    </row>
    <row r="2687" spans="1:6">
      <c r="A2687" t="s">
        <v>381</v>
      </c>
      <c r="B2687">
        <v>12</v>
      </c>
      <c r="C2687">
        <v>12</v>
      </c>
      <c r="D2687">
        <v>42</v>
      </c>
      <c r="E2687">
        <v>6048</v>
      </c>
      <c r="F2687">
        <v>3.5</v>
      </c>
    </row>
    <row r="2688" spans="1:6">
      <c r="A2688" t="s">
        <v>3722</v>
      </c>
      <c r="B2688">
        <v>12</v>
      </c>
      <c r="C2688">
        <v>12</v>
      </c>
      <c r="D2688">
        <v>42</v>
      </c>
      <c r="E2688">
        <v>6048</v>
      </c>
      <c r="F2688">
        <v>3.5</v>
      </c>
    </row>
    <row r="2689" spans="1:6">
      <c r="A2689" t="s">
        <v>3721</v>
      </c>
      <c r="B2689">
        <v>12</v>
      </c>
      <c r="C2689">
        <v>12</v>
      </c>
      <c r="D2689">
        <v>42</v>
      </c>
      <c r="E2689">
        <v>6048</v>
      </c>
      <c r="F2689">
        <v>3.5</v>
      </c>
    </row>
    <row r="2690" spans="1:6">
      <c r="A2690" t="s">
        <v>382</v>
      </c>
      <c r="B2690">
        <v>12</v>
      </c>
      <c r="C2690">
        <v>12</v>
      </c>
      <c r="D2690">
        <v>48</v>
      </c>
      <c r="E2690">
        <v>6912</v>
      </c>
      <c r="F2690">
        <v>4</v>
      </c>
    </row>
    <row r="2691" spans="1:6">
      <c r="A2691" t="s">
        <v>3723</v>
      </c>
      <c r="B2691">
        <v>12</v>
      </c>
      <c r="C2691">
        <v>12</v>
      </c>
      <c r="D2691">
        <v>48</v>
      </c>
      <c r="E2691">
        <v>6912</v>
      </c>
      <c r="F2691">
        <v>4</v>
      </c>
    </row>
    <row r="2692" spans="1:6">
      <c r="A2692" t="s">
        <v>383</v>
      </c>
      <c r="B2692">
        <v>12</v>
      </c>
      <c r="C2692">
        <v>12</v>
      </c>
      <c r="D2692">
        <v>48</v>
      </c>
      <c r="E2692">
        <v>6912</v>
      </c>
      <c r="F2692">
        <v>4</v>
      </c>
    </row>
    <row r="2693" spans="1:6">
      <c r="A2693" t="s">
        <v>3724</v>
      </c>
      <c r="B2693">
        <v>12</v>
      </c>
      <c r="C2693">
        <v>12</v>
      </c>
      <c r="D2693">
        <v>48</v>
      </c>
      <c r="E2693">
        <v>6912</v>
      </c>
      <c r="F2693">
        <v>4</v>
      </c>
    </row>
    <row r="2694" spans="1:6">
      <c r="A2694" t="s">
        <v>384</v>
      </c>
      <c r="B2694">
        <v>12</v>
      </c>
      <c r="C2694">
        <v>12</v>
      </c>
      <c r="D2694">
        <v>48</v>
      </c>
      <c r="E2694">
        <v>6912</v>
      </c>
      <c r="F2694">
        <v>4</v>
      </c>
    </row>
    <row r="2695" spans="1:6">
      <c r="A2695" t="s">
        <v>3725</v>
      </c>
      <c r="B2695">
        <v>12</v>
      </c>
      <c r="C2695">
        <v>12</v>
      </c>
      <c r="D2695">
        <v>48</v>
      </c>
      <c r="E2695">
        <v>6912</v>
      </c>
      <c r="F2695">
        <v>4</v>
      </c>
    </row>
    <row r="2696" spans="1:6">
      <c r="A2696" t="s">
        <v>385</v>
      </c>
      <c r="B2696">
        <v>12</v>
      </c>
      <c r="C2696">
        <v>12</v>
      </c>
      <c r="D2696">
        <v>52</v>
      </c>
      <c r="E2696">
        <v>7488</v>
      </c>
      <c r="F2696">
        <v>4.3999999999999995</v>
      </c>
    </row>
    <row r="2697" spans="1:6">
      <c r="A2697" t="s">
        <v>3726</v>
      </c>
      <c r="B2697">
        <v>12</v>
      </c>
      <c r="C2697">
        <v>12</v>
      </c>
      <c r="D2697">
        <v>52</v>
      </c>
      <c r="E2697">
        <v>7488</v>
      </c>
      <c r="F2697">
        <v>4.3999999999999995</v>
      </c>
    </row>
    <row r="2698" spans="1:6">
      <c r="A2698" t="s">
        <v>386</v>
      </c>
      <c r="B2698">
        <v>12</v>
      </c>
      <c r="C2698">
        <v>12</v>
      </c>
      <c r="D2698">
        <v>52</v>
      </c>
      <c r="E2698">
        <v>7488</v>
      </c>
      <c r="F2698">
        <v>4.3999999999999995</v>
      </c>
    </row>
    <row r="2699" spans="1:6">
      <c r="A2699" t="s">
        <v>3727</v>
      </c>
      <c r="B2699">
        <v>12</v>
      </c>
      <c r="C2699">
        <v>12</v>
      </c>
      <c r="D2699">
        <v>52</v>
      </c>
      <c r="E2699">
        <v>7488</v>
      </c>
      <c r="F2699">
        <v>4.3999999999999995</v>
      </c>
    </row>
    <row r="2700" spans="1:6">
      <c r="A2700" t="s">
        <v>387</v>
      </c>
      <c r="B2700">
        <v>12</v>
      </c>
      <c r="C2700">
        <v>12</v>
      </c>
      <c r="D2700">
        <v>52</v>
      </c>
      <c r="E2700">
        <v>7488</v>
      </c>
      <c r="F2700">
        <v>4.3999999999999995</v>
      </c>
    </row>
    <row r="2701" spans="1:6">
      <c r="A2701" t="s">
        <v>3728</v>
      </c>
      <c r="B2701">
        <v>12</v>
      </c>
      <c r="C2701">
        <v>12</v>
      </c>
      <c r="D2701">
        <v>52</v>
      </c>
      <c r="E2701">
        <v>7488</v>
      </c>
      <c r="F2701">
        <v>4.3999999999999995</v>
      </c>
    </row>
    <row r="2702" spans="1:6">
      <c r="A2702" t="s">
        <v>559</v>
      </c>
      <c r="B2702">
        <v>1.5</v>
      </c>
      <c r="C2702">
        <v>12</v>
      </c>
      <c r="D2702">
        <v>12</v>
      </c>
      <c r="E2702">
        <v>216</v>
      </c>
      <c r="F2702">
        <v>0.2</v>
      </c>
    </row>
    <row r="2703" spans="1:6">
      <c r="A2703" t="s">
        <v>3729</v>
      </c>
      <c r="B2703">
        <v>1.5</v>
      </c>
      <c r="C2703">
        <v>12</v>
      </c>
      <c r="D2703">
        <v>12</v>
      </c>
      <c r="E2703">
        <v>216</v>
      </c>
      <c r="F2703">
        <v>0.2</v>
      </c>
    </row>
    <row r="2704" spans="1:6">
      <c r="A2704" t="s">
        <v>1189</v>
      </c>
      <c r="B2704">
        <v>1.5</v>
      </c>
      <c r="C2704">
        <v>12</v>
      </c>
      <c r="D2704">
        <v>18</v>
      </c>
      <c r="E2704">
        <v>324</v>
      </c>
      <c r="F2704">
        <v>0.2</v>
      </c>
    </row>
    <row r="2705" spans="1:6">
      <c r="A2705" t="s">
        <v>3730</v>
      </c>
      <c r="B2705">
        <v>1.5</v>
      </c>
      <c r="C2705">
        <v>12</v>
      </c>
      <c r="D2705">
        <v>18</v>
      </c>
      <c r="E2705">
        <v>324</v>
      </c>
      <c r="F2705">
        <v>0.2</v>
      </c>
    </row>
    <row r="2706" spans="1:6">
      <c r="A2706" t="s">
        <v>1190</v>
      </c>
      <c r="B2706">
        <v>1.5</v>
      </c>
      <c r="C2706">
        <v>12</v>
      </c>
      <c r="D2706">
        <v>24</v>
      </c>
      <c r="E2706">
        <v>432</v>
      </c>
      <c r="F2706">
        <v>0.30000000000000004</v>
      </c>
    </row>
    <row r="2707" spans="1:6">
      <c r="A2707" t="s">
        <v>3731</v>
      </c>
      <c r="B2707">
        <v>1.5</v>
      </c>
      <c r="C2707">
        <v>12</v>
      </c>
      <c r="D2707">
        <v>24</v>
      </c>
      <c r="E2707">
        <v>432</v>
      </c>
      <c r="F2707">
        <v>0.30000000000000004</v>
      </c>
    </row>
    <row r="2708" spans="1:6">
      <c r="A2708" t="s">
        <v>560</v>
      </c>
      <c r="B2708">
        <v>1.5</v>
      </c>
      <c r="C2708">
        <v>12</v>
      </c>
      <c r="D2708">
        <v>30</v>
      </c>
      <c r="E2708">
        <v>540</v>
      </c>
      <c r="F2708">
        <v>0.4</v>
      </c>
    </row>
    <row r="2709" spans="1:6">
      <c r="A2709" t="s">
        <v>3732</v>
      </c>
      <c r="B2709">
        <v>1.5</v>
      </c>
      <c r="C2709">
        <v>12</v>
      </c>
      <c r="D2709">
        <v>30</v>
      </c>
      <c r="E2709">
        <v>540</v>
      </c>
      <c r="F2709">
        <v>0.4</v>
      </c>
    </row>
    <row r="2710" spans="1:6">
      <c r="A2710" t="s">
        <v>561</v>
      </c>
      <c r="B2710">
        <v>1.5</v>
      </c>
      <c r="C2710">
        <v>12</v>
      </c>
      <c r="D2710">
        <v>36</v>
      </c>
      <c r="E2710">
        <v>648</v>
      </c>
      <c r="F2710">
        <v>0.4</v>
      </c>
    </row>
    <row r="2711" spans="1:6">
      <c r="A2711" t="s">
        <v>3733</v>
      </c>
      <c r="B2711">
        <v>1.5</v>
      </c>
      <c r="C2711">
        <v>12</v>
      </c>
      <c r="D2711">
        <v>36</v>
      </c>
      <c r="E2711">
        <v>648</v>
      </c>
      <c r="F2711">
        <v>0.4</v>
      </c>
    </row>
    <row r="2712" spans="1:6">
      <c r="A2712" t="s">
        <v>3164</v>
      </c>
      <c r="B2712">
        <v>1.5</v>
      </c>
      <c r="C2712">
        <v>12</v>
      </c>
      <c r="D2712">
        <v>39</v>
      </c>
      <c r="E2712">
        <v>702</v>
      </c>
      <c r="F2712">
        <v>0.5</v>
      </c>
    </row>
    <row r="2713" spans="1:6">
      <c r="A2713" t="s">
        <v>3734</v>
      </c>
      <c r="B2713">
        <v>1.5</v>
      </c>
      <c r="C2713">
        <v>12</v>
      </c>
      <c r="D2713">
        <v>39</v>
      </c>
      <c r="E2713">
        <v>702</v>
      </c>
      <c r="F2713">
        <v>0.5</v>
      </c>
    </row>
    <row r="2714" spans="1:6">
      <c r="A2714" t="s">
        <v>562</v>
      </c>
      <c r="B2714">
        <v>1.5</v>
      </c>
      <c r="C2714">
        <v>12</v>
      </c>
      <c r="D2714">
        <v>42</v>
      </c>
      <c r="E2714">
        <v>756</v>
      </c>
      <c r="F2714">
        <v>0.5</v>
      </c>
    </row>
    <row r="2715" spans="1:6">
      <c r="A2715" t="s">
        <v>3735</v>
      </c>
      <c r="B2715">
        <v>1.5</v>
      </c>
      <c r="C2715">
        <v>12</v>
      </c>
      <c r="D2715">
        <v>42</v>
      </c>
      <c r="E2715">
        <v>756</v>
      </c>
      <c r="F2715">
        <v>0.5</v>
      </c>
    </row>
    <row r="2716" spans="1:6">
      <c r="A2716" t="s">
        <v>1195</v>
      </c>
      <c r="B2716">
        <v>1.5</v>
      </c>
      <c r="C2716">
        <v>18</v>
      </c>
      <c r="D2716">
        <v>62</v>
      </c>
      <c r="E2716">
        <v>1674</v>
      </c>
      <c r="F2716">
        <v>1</v>
      </c>
    </row>
    <row r="2717" spans="1:6">
      <c r="A2717" t="s">
        <v>3736</v>
      </c>
      <c r="B2717">
        <v>1.5</v>
      </c>
      <c r="C2717">
        <v>18</v>
      </c>
      <c r="D2717">
        <v>62</v>
      </c>
      <c r="E2717">
        <v>1674</v>
      </c>
      <c r="F2717">
        <v>1</v>
      </c>
    </row>
    <row r="2718" spans="1:6">
      <c r="A2718" t="s">
        <v>563</v>
      </c>
      <c r="B2718">
        <v>3</v>
      </c>
      <c r="C2718">
        <v>12</v>
      </c>
      <c r="D2718">
        <v>12</v>
      </c>
      <c r="E2718">
        <v>432</v>
      </c>
      <c r="F2718">
        <v>0.30000000000000004</v>
      </c>
    </row>
    <row r="2719" spans="1:6">
      <c r="A2719" t="s">
        <v>3737</v>
      </c>
      <c r="B2719">
        <v>3</v>
      </c>
      <c r="C2719">
        <v>12</v>
      </c>
      <c r="D2719">
        <v>12</v>
      </c>
      <c r="E2719">
        <v>432</v>
      </c>
      <c r="F2719">
        <v>0.30000000000000004</v>
      </c>
    </row>
    <row r="2720" spans="1:6">
      <c r="A2720" t="s">
        <v>1191</v>
      </c>
      <c r="B2720">
        <v>3</v>
      </c>
      <c r="C2720">
        <v>12</v>
      </c>
      <c r="D2720">
        <v>18</v>
      </c>
      <c r="E2720">
        <v>648</v>
      </c>
      <c r="F2720">
        <v>0.4</v>
      </c>
    </row>
    <row r="2721" spans="1:6">
      <c r="A2721" t="s">
        <v>3738</v>
      </c>
      <c r="B2721">
        <v>3</v>
      </c>
      <c r="C2721">
        <v>12</v>
      </c>
      <c r="D2721">
        <v>18</v>
      </c>
      <c r="E2721">
        <v>648</v>
      </c>
      <c r="F2721">
        <v>0.4</v>
      </c>
    </row>
    <row r="2722" spans="1:6">
      <c r="A2722" t="s">
        <v>1192</v>
      </c>
      <c r="B2722">
        <v>3</v>
      </c>
      <c r="C2722">
        <v>12</v>
      </c>
      <c r="D2722">
        <v>24</v>
      </c>
      <c r="E2722">
        <v>864</v>
      </c>
      <c r="F2722">
        <v>0.5</v>
      </c>
    </row>
    <row r="2723" spans="1:6">
      <c r="A2723" t="s">
        <v>3739</v>
      </c>
      <c r="B2723">
        <v>3</v>
      </c>
      <c r="C2723">
        <v>12</v>
      </c>
      <c r="D2723">
        <v>24</v>
      </c>
      <c r="E2723">
        <v>864</v>
      </c>
      <c r="F2723">
        <v>0.5</v>
      </c>
    </row>
    <row r="2724" spans="1:6">
      <c r="A2724" t="s">
        <v>564</v>
      </c>
      <c r="B2724">
        <v>3</v>
      </c>
      <c r="C2724">
        <v>12</v>
      </c>
      <c r="D2724">
        <v>30</v>
      </c>
      <c r="E2724">
        <v>1080</v>
      </c>
      <c r="F2724">
        <v>0.7</v>
      </c>
    </row>
    <row r="2725" spans="1:6">
      <c r="A2725" t="s">
        <v>3740</v>
      </c>
      <c r="B2725">
        <v>3</v>
      </c>
      <c r="C2725">
        <v>12</v>
      </c>
      <c r="D2725">
        <v>30</v>
      </c>
      <c r="E2725">
        <v>1080</v>
      </c>
      <c r="F2725">
        <v>0.7</v>
      </c>
    </row>
    <row r="2726" spans="1:6">
      <c r="A2726" t="s">
        <v>565</v>
      </c>
      <c r="B2726">
        <v>3</v>
      </c>
      <c r="C2726">
        <v>12</v>
      </c>
      <c r="D2726">
        <v>36</v>
      </c>
      <c r="E2726">
        <v>1296</v>
      </c>
      <c r="F2726">
        <v>0.79999999999999993</v>
      </c>
    </row>
    <row r="2727" spans="1:6">
      <c r="A2727" t="s">
        <v>3741</v>
      </c>
      <c r="B2727">
        <v>3</v>
      </c>
      <c r="C2727">
        <v>12</v>
      </c>
      <c r="D2727">
        <v>36</v>
      </c>
      <c r="E2727">
        <v>1296</v>
      </c>
      <c r="F2727">
        <v>0.79999999999999993</v>
      </c>
    </row>
    <row r="2728" spans="1:6">
      <c r="A2728" t="s">
        <v>3165</v>
      </c>
      <c r="B2728">
        <v>3</v>
      </c>
      <c r="C2728">
        <v>12</v>
      </c>
      <c r="D2728">
        <v>39</v>
      </c>
      <c r="E2728">
        <v>1404</v>
      </c>
      <c r="F2728">
        <v>0.9</v>
      </c>
    </row>
    <row r="2729" spans="1:6">
      <c r="A2729" t="s">
        <v>3742</v>
      </c>
      <c r="B2729">
        <v>3</v>
      </c>
      <c r="C2729">
        <v>12</v>
      </c>
      <c r="D2729">
        <v>39</v>
      </c>
      <c r="E2729">
        <v>1404</v>
      </c>
      <c r="F2729">
        <v>0.9</v>
      </c>
    </row>
    <row r="2730" spans="1:6">
      <c r="A2730" t="s">
        <v>566</v>
      </c>
      <c r="B2730">
        <v>3</v>
      </c>
      <c r="C2730">
        <v>12</v>
      </c>
      <c r="D2730">
        <v>42</v>
      </c>
      <c r="E2730">
        <v>1512</v>
      </c>
      <c r="F2730">
        <v>0.9</v>
      </c>
    </row>
    <row r="2731" spans="1:6">
      <c r="A2731" t="s">
        <v>3743</v>
      </c>
      <c r="B2731">
        <v>3</v>
      </c>
      <c r="C2731">
        <v>12</v>
      </c>
      <c r="D2731">
        <v>42</v>
      </c>
      <c r="E2731">
        <v>1512</v>
      </c>
      <c r="F2731">
        <v>0.9</v>
      </c>
    </row>
    <row r="2732" spans="1:6">
      <c r="A2732" t="s">
        <v>567</v>
      </c>
      <c r="B2732">
        <v>6</v>
      </c>
      <c r="C2732">
        <v>12</v>
      </c>
      <c r="D2732">
        <v>12</v>
      </c>
      <c r="E2732">
        <v>864</v>
      </c>
      <c r="F2732">
        <v>0.5</v>
      </c>
    </row>
    <row r="2733" spans="1:6">
      <c r="A2733" t="s">
        <v>3744</v>
      </c>
      <c r="B2733">
        <v>6</v>
      </c>
      <c r="C2733">
        <v>12</v>
      </c>
      <c r="D2733">
        <v>12</v>
      </c>
      <c r="E2733">
        <v>864</v>
      </c>
      <c r="F2733">
        <v>0.5</v>
      </c>
    </row>
    <row r="2734" spans="1:6">
      <c r="A2734" t="s">
        <v>1193</v>
      </c>
      <c r="B2734">
        <v>6</v>
      </c>
      <c r="C2734">
        <v>12</v>
      </c>
      <c r="D2734">
        <v>18</v>
      </c>
      <c r="E2734">
        <v>1296</v>
      </c>
      <c r="F2734">
        <v>0.79999999999999993</v>
      </c>
    </row>
    <row r="2735" spans="1:6">
      <c r="A2735" t="s">
        <v>3745</v>
      </c>
      <c r="B2735">
        <v>6</v>
      </c>
      <c r="C2735">
        <v>12</v>
      </c>
      <c r="D2735">
        <v>18</v>
      </c>
      <c r="E2735">
        <v>1296</v>
      </c>
      <c r="F2735">
        <v>0.79999999999999993</v>
      </c>
    </row>
    <row r="2736" spans="1:6">
      <c r="A2736" t="s">
        <v>1194</v>
      </c>
      <c r="B2736">
        <v>6</v>
      </c>
      <c r="C2736">
        <v>12</v>
      </c>
      <c r="D2736">
        <v>24</v>
      </c>
      <c r="E2736">
        <v>1728</v>
      </c>
      <c r="F2736">
        <v>1</v>
      </c>
    </row>
    <row r="2737" spans="1:6">
      <c r="A2737" t="s">
        <v>3746</v>
      </c>
      <c r="B2737">
        <v>6</v>
      </c>
      <c r="C2737">
        <v>12</v>
      </c>
      <c r="D2737">
        <v>24</v>
      </c>
      <c r="E2737">
        <v>1728</v>
      </c>
      <c r="F2737">
        <v>1</v>
      </c>
    </row>
    <row r="2738" spans="1:6">
      <c r="A2738" t="s">
        <v>568</v>
      </c>
      <c r="B2738">
        <v>6</v>
      </c>
      <c r="C2738">
        <v>12</v>
      </c>
      <c r="D2738">
        <v>30</v>
      </c>
      <c r="E2738">
        <v>2160</v>
      </c>
      <c r="F2738">
        <v>1.3</v>
      </c>
    </row>
    <row r="2739" spans="1:6">
      <c r="A2739" t="s">
        <v>3747</v>
      </c>
      <c r="B2739">
        <v>6</v>
      </c>
      <c r="C2739">
        <v>12</v>
      </c>
      <c r="D2739">
        <v>30</v>
      </c>
      <c r="E2739">
        <v>2160</v>
      </c>
      <c r="F2739">
        <v>1.3</v>
      </c>
    </row>
    <row r="2740" spans="1:6">
      <c r="A2740" t="s">
        <v>569</v>
      </c>
      <c r="B2740">
        <v>6</v>
      </c>
      <c r="C2740">
        <v>12</v>
      </c>
      <c r="D2740">
        <v>36</v>
      </c>
      <c r="E2740">
        <v>2592</v>
      </c>
      <c r="F2740">
        <v>1.5</v>
      </c>
    </row>
    <row r="2741" spans="1:6">
      <c r="A2741" t="s">
        <v>3748</v>
      </c>
      <c r="B2741">
        <v>6</v>
      </c>
      <c r="C2741">
        <v>12</v>
      </c>
      <c r="D2741">
        <v>36</v>
      </c>
      <c r="E2741">
        <v>2592</v>
      </c>
      <c r="F2741">
        <v>1.5</v>
      </c>
    </row>
    <row r="2742" spans="1:6">
      <c r="A2742" t="s">
        <v>3166</v>
      </c>
      <c r="B2742">
        <v>6</v>
      </c>
      <c r="C2742">
        <v>12</v>
      </c>
      <c r="D2742">
        <v>39</v>
      </c>
      <c r="E2742">
        <v>2808</v>
      </c>
      <c r="F2742">
        <v>1.7000000000000002</v>
      </c>
    </row>
    <row r="2743" spans="1:6">
      <c r="A2743" t="s">
        <v>3749</v>
      </c>
      <c r="B2743">
        <v>6</v>
      </c>
      <c r="C2743">
        <v>12</v>
      </c>
      <c r="D2743">
        <v>39</v>
      </c>
      <c r="E2743">
        <v>2808</v>
      </c>
      <c r="F2743">
        <v>1.7000000000000002</v>
      </c>
    </row>
    <row r="2744" spans="1:6">
      <c r="A2744" t="s">
        <v>570</v>
      </c>
      <c r="B2744">
        <v>6</v>
      </c>
      <c r="C2744">
        <v>12</v>
      </c>
      <c r="D2744">
        <v>42</v>
      </c>
      <c r="E2744">
        <v>3024</v>
      </c>
      <c r="F2744">
        <v>1.8</v>
      </c>
    </row>
    <row r="2745" spans="1:6">
      <c r="A2745" t="s">
        <v>3750</v>
      </c>
      <c r="B2745">
        <v>6</v>
      </c>
      <c r="C2745">
        <v>12</v>
      </c>
      <c r="D2745">
        <v>42</v>
      </c>
      <c r="E2745">
        <v>3024</v>
      </c>
      <c r="F2745">
        <v>1.8</v>
      </c>
    </row>
    <row r="2746" spans="1:6">
      <c r="A2746" t="s">
        <v>1405</v>
      </c>
      <c r="B2746">
        <v>6</v>
      </c>
      <c r="C2746">
        <v>12</v>
      </c>
      <c r="D2746">
        <v>30</v>
      </c>
      <c r="E2746">
        <v>2160</v>
      </c>
      <c r="F2746">
        <v>1.3</v>
      </c>
    </row>
    <row r="2747" spans="1:6">
      <c r="A2747" t="s">
        <v>3751</v>
      </c>
      <c r="B2747">
        <v>6</v>
      </c>
      <c r="C2747">
        <v>12</v>
      </c>
      <c r="D2747">
        <v>30</v>
      </c>
      <c r="E2747">
        <v>2160</v>
      </c>
      <c r="F2747">
        <v>1.3</v>
      </c>
    </row>
    <row r="2748" spans="1:6">
      <c r="A2748" t="s">
        <v>1406</v>
      </c>
      <c r="B2748">
        <v>6</v>
      </c>
      <c r="C2748">
        <v>12</v>
      </c>
      <c r="D2748">
        <v>36</v>
      </c>
      <c r="E2748">
        <v>2592</v>
      </c>
      <c r="F2748">
        <v>1.5</v>
      </c>
    </row>
    <row r="2749" spans="1:6">
      <c r="A2749" t="s">
        <v>3752</v>
      </c>
      <c r="B2749">
        <v>6</v>
      </c>
      <c r="C2749">
        <v>12</v>
      </c>
      <c r="D2749">
        <v>36</v>
      </c>
      <c r="E2749">
        <v>2592</v>
      </c>
      <c r="F2749">
        <v>1.5</v>
      </c>
    </row>
    <row r="2750" spans="1:6">
      <c r="A2750" t="s">
        <v>3167</v>
      </c>
      <c r="B2750">
        <v>6</v>
      </c>
      <c r="C2750">
        <v>12</v>
      </c>
      <c r="D2750">
        <v>39</v>
      </c>
      <c r="E2750">
        <v>2808</v>
      </c>
      <c r="F2750">
        <v>1.7000000000000002</v>
      </c>
    </row>
    <row r="2751" spans="1:6">
      <c r="A2751" t="s">
        <v>3753</v>
      </c>
      <c r="B2751">
        <v>6</v>
      </c>
      <c r="C2751">
        <v>12</v>
      </c>
      <c r="D2751">
        <v>39</v>
      </c>
      <c r="E2751">
        <v>2808</v>
      </c>
      <c r="F2751">
        <v>1.7000000000000002</v>
      </c>
    </row>
    <row r="2752" spans="1:6">
      <c r="A2752" t="s">
        <v>1407</v>
      </c>
      <c r="B2752">
        <v>6</v>
      </c>
      <c r="C2752">
        <v>12</v>
      </c>
      <c r="D2752">
        <v>42</v>
      </c>
      <c r="E2752">
        <v>3024</v>
      </c>
      <c r="F2752">
        <v>1.8</v>
      </c>
    </row>
    <row r="2753" spans="1:6">
      <c r="A2753" t="s">
        <v>3754</v>
      </c>
      <c r="B2753">
        <v>6</v>
      </c>
      <c r="C2753">
        <v>12</v>
      </c>
      <c r="D2753">
        <v>42</v>
      </c>
      <c r="E2753">
        <v>3024</v>
      </c>
      <c r="F2753">
        <v>1.8</v>
      </c>
    </row>
    <row r="2754" spans="1:6">
      <c r="A2754" t="s">
        <v>571</v>
      </c>
      <c r="B2754">
        <v>1.5</v>
      </c>
      <c r="C2754">
        <v>0.75</v>
      </c>
      <c r="D2754">
        <v>12</v>
      </c>
      <c r="E2754">
        <v>13.5</v>
      </c>
      <c r="F2754">
        <v>0.1</v>
      </c>
    </row>
    <row r="2755" spans="1:6">
      <c r="A2755" t="s">
        <v>1182</v>
      </c>
      <c r="B2755">
        <v>1.5</v>
      </c>
      <c r="C2755">
        <v>0.75</v>
      </c>
      <c r="D2755">
        <v>18</v>
      </c>
      <c r="E2755">
        <v>20.25</v>
      </c>
      <c r="F2755">
        <v>0.1</v>
      </c>
    </row>
    <row r="2756" spans="1:6">
      <c r="A2756" t="s">
        <v>1181</v>
      </c>
      <c r="B2756">
        <v>1.5</v>
      </c>
      <c r="C2756">
        <v>0.75</v>
      </c>
      <c r="D2756">
        <v>24</v>
      </c>
      <c r="E2756">
        <v>27</v>
      </c>
      <c r="F2756">
        <v>0.1</v>
      </c>
    </row>
    <row r="2757" spans="1:6">
      <c r="A2757" t="s">
        <v>572</v>
      </c>
      <c r="B2757">
        <v>1.5</v>
      </c>
      <c r="C2757">
        <v>0.75</v>
      </c>
      <c r="D2757">
        <v>30</v>
      </c>
      <c r="E2757">
        <v>33.75</v>
      </c>
      <c r="F2757">
        <v>0.1</v>
      </c>
    </row>
    <row r="2758" spans="1:6">
      <c r="A2758" t="s">
        <v>573</v>
      </c>
      <c r="B2758">
        <v>1.5</v>
      </c>
      <c r="C2758">
        <v>0.75</v>
      </c>
      <c r="D2758">
        <v>36</v>
      </c>
      <c r="E2758">
        <v>40.5</v>
      </c>
      <c r="F2758">
        <v>0.1</v>
      </c>
    </row>
    <row r="2759" spans="1:6">
      <c r="A2759" t="s">
        <v>3168</v>
      </c>
      <c r="B2759">
        <v>1.5</v>
      </c>
      <c r="C2759">
        <v>0.75</v>
      </c>
      <c r="D2759">
        <v>39</v>
      </c>
      <c r="E2759">
        <v>43.875</v>
      </c>
      <c r="F2759">
        <v>0.1</v>
      </c>
    </row>
    <row r="2760" spans="1:6">
      <c r="A2760" t="s">
        <v>574</v>
      </c>
      <c r="B2760">
        <v>1.5</v>
      </c>
      <c r="C2760">
        <v>0.75</v>
      </c>
      <c r="D2760">
        <v>42</v>
      </c>
      <c r="E2760">
        <v>47.25</v>
      </c>
      <c r="F2760">
        <v>0.1</v>
      </c>
    </row>
    <row r="2761" spans="1:6">
      <c r="A2761" t="s">
        <v>575</v>
      </c>
      <c r="B2761">
        <v>1.5</v>
      </c>
      <c r="C2761">
        <v>0.75</v>
      </c>
      <c r="D2761">
        <v>62</v>
      </c>
      <c r="E2761">
        <v>69.75</v>
      </c>
      <c r="F2761">
        <v>0.1</v>
      </c>
    </row>
    <row r="2762" spans="1:6">
      <c r="A2762" t="s">
        <v>576</v>
      </c>
      <c r="B2762">
        <v>3</v>
      </c>
      <c r="C2762">
        <v>0.75</v>
      </c>
      <c r="D2762">
        <v>12</v>
      </c>
      <c r="E2762">
        <v>27</v>
      </c>
      <c r="F2762">
        <v>0.1</v>
      </c>
    </row>
    <row r="2763" spans="1:6">
      <c r="A2763" t="s">
        <v>1183</v>
      </c>
      <c r="B2763">
        <v>3</v>
      </c>
      <c r="C2763">
        <v>0.75</v>
      </c>
      <c r="D2763">
        <v>18</v>
      </c>
      <c r="E2763">
        <v>40.5</v>
      </c>
      <c r="F2763">
        <v>0.1</v>
      </c>
    </row>
    <row r="2764" spans="1:6">
      <c r="A2764" t="s">
        <v>577</v>
      </c>
      <c r="B2764">
        <v>3</v>
      </c>
      <c r="C2764">
        <v>0.75</v>
      </c>
      <c r="D2764">
        <v>21</v>
      </c>
      <c r="E2764">
        <v>47.25</v>
      </c>
      <c r="F2764">
        <v>0.1</v>
      </c>
    </row>
    <row r="2765" spans="1:6">
      <c r="A2765" t="s">
        <v>1184</v>
      </c>
      <c r="B2765">
        <v>3</v>
      </c>
      <c r="C2765">
        <v>0.75</v>
      </c>
      <c r="D2765">
        <v>24</v>
      </c>
      <c r="E2765">
        <v>54</v>
      </c>
      <c r="F2765">
        <v>0.1</v>
      </c>
    </row>
    <row r="2766" spans="1:6">
      <c r="A2766" t="s">
        <v>578</v>
      </c>
      <c r="B2766">
        <v>3</v>
      </c>
      <c r="C2766">
        <v>0.75</v>
      </c>
      <c r="D2766">
        <v>30</v>
      </c>
      <c r="E2766">
        <v>67.5</v>
      </c>
      <c r="F2766">
        <v>0.1</v>
      </c>
    </row>
    <row r="2767" spans="1:6">
      <c r="A2767" t="s">
        <v>579</v>
      </c>
      <c r="B2767">
        <v>3</v>
      </c>
      <c r="C2767">
        <v>0.75</v>
      </c>
      <c r="D2767">
        <v>36</v>
      </c>
      <c r="E2767">
        <v>81</v>
      </c>
      <c r="F2767">
        <v>0.1</v>
      </c>
    </row>
    <row r="2768" spans="1:6">
      <c r="A2768" t="s">
        <v>3169</v>
      </c>
      <c r="B2768">
        <v>3</v>
      </c>
      <c r="C2768">
        <v>0.75</v>
      </c>
      <c r="D2768">
        <v>39</v>
      </c>
      <c r="E2768">
        <v>87.75</v>
      </c>
      <c r="F2768">
        <v>0.1</v>
      </c>
    </row>
    <row r="2769" spans="1:6">
      <c r="A2769" t="s">
        <v>580</v>
      </c>
      <c r="B2769">
        <v>3</v>
      </c>
      <c r="C2769">
        <v>0.75</v>
      </c>
      <c r="D2769">
        <v>42</v>
      </c>
      <c r="E2769">
        <v>94.5</v>
      </c>
      <c r="F2769">
        <v>0.1</v>
      </c>
    </row>
    <row r="2770" spans="1:6">
      <c r="A2770" t="s">
        <v>581</v>
      </c>
      <c r="B2770">
        <v>3</v>
      </c>
      <c r="C2770">
        <v>0.75</v>
      </c>
      <c r="D2770">
        <v>62</v>
      </c>
      <c r="E2770">
        <v>139.5</v>
      </c>
      <c r="F2770">
        <v>0.1</v>
      </c>
    </row>
    <row r="2771" spans="1:6">
      <c r="A2771" t="s">
        <v>582</v>
      </c>
      <c r="B2771">
        <v>6</v>
      </c>
      <c r="C2771">
        <v>0.75</v>
      </c>
      <c r="D2771">
        <v>12</v>
      </c>
      <c r="E2771">
        <v>54</v>
      </c>
      <c r="F2771">
        <v>0.1</v>
      </c>
    </row>
    <row r="2772" spans="1:6">
      <c r="A2772" t="s">
        <v>1185</v>
      </c>
      <c r="B2772">
        <v>6</v>
      </c>
      <c r="C2772">
        <v>0.75</v>
      </c>
      <c r="D2772">
        <v>18</v>
      </c>
      <c r="E2772">
        <v>81</v>
      </c>
      <c r="F2772">
        <v>0.1</v>
      </c>
    </row>
    <row r="2773" spans="1:6">
      <c r="A2773" t="s">
        <v>1186</v>
      </c>
      <c r="B2773">
        <v>6</v>
      </c>
      <c r="C2773">
        <v>0.75</v>
      </c>
      <c r="D2773">
        <v>24</v>
      </c>
      <c r="E2773">
        <v>108</v>
      </c>
      <c r="F2773">
        <v>0.1</v>
      </c>
    </row>
    <row r="2774" spans="1:6">
      <c r="A2774" t="s">
        <v>583</v>
      </c>
      <c r="B2774">
        <v>6</v>
      </c>
      <c r="C2774">
        <v>0.75</v>
      </c>
      <c r="D2774">
        <v>30</v>
      </c>
      <c r="E2774">
        <v>135</v>
      </c>
      <c r="F2774">
        <v>0.1</v>
      </c>
    </row>
    <row r="2775" spans="1:6">
      <c r="A2775" t="s">
        <v>584</v>
      </c>
      <c r="B2775">
        <v>6</v>
      </c>
      <c r="C2775">
        <v>0.75</v>
      </c>
      <c r="D2775">
        <v>36</v>
      </c>
      <c r="E2775">
        <v>162</v>
      </c>
      <c r="F2775">
        <v>0.1</v>
      </c>
    </row>
    <row r="2776" spans="1:6">
      <c r="A2776" t="s">
        <v>3170</v>
      </c>
      <c r="B2776">
        <v>6</v>
      </c>
      <c r="C2776">
        <v>0.75</v>
      </c>
      <c r="D2776">
        <v>39</v>
      </c>
      <c r="E2776">
        <v>175.5</v>
      </c>
      <c r="F2776">
        <v>0.2</v>
      </c>
    </row>
    <row r="2777" spans="1:6">
      <c r="A2777" t="s">
        <v>585</v>
      </c>
      <c r="B2777">
        <v>6</v>
      </c>
      <c r="C2777">
        <v>0.75</v>
      </c>
      <c r="D2777">
        <v>42</v>
      </c>
      <c r="E2777">
        <v>189</v>
      </c>
      <c r="F2777">
        <v>0.2</v>
      </c>
    </row>
    <row r="2778" spans="1:6">
      <c r="A2778" t="s">
        <v>1956</v>
      </c>
      <c r="B2778">
        <v>3</v>
      </c>
      <c r="C2778">
        <v>12</v>
      </c>
      <c r="D2778">
        <v>12</v>
      </c>
      <c r="E2778">
        <v>432</v>
      </c>
      <c r="F2778">
        <v>0.30000000000000004</v>
      </c>
    </row>
    <row r="2779" spans="1:6">
      <c r="A2779" t="s">
        <v>3755</v>
      </c>
      <c r="B2779">
        <v>3</v>
      </c>
      <c r="C2779">
        <v>12</v>
      </c>
      <c r="D2779">
        <v>12</v>
      </c>
      <c r="E2779">
        <v>432</v>
      </c>
      <c r="F2779">
        <v>0.30000000000000004</v>
      </c>
    </row>
    <row r="2780" spans="1:6">
      <c r="A2780" t="s">
        <v>1957</v>
      </c>
      <c r="B2780">
        <v>3</v>
      </c>
      <c r="C2780">
        <v>12</v>
      </c>
      <c r="D2780">
        <v>18</v>
      </c>
      <c r="E2780">
        <v>648</v>
      </c>
      <c r="F2780">
        <v>0.4</v>
      </c>
    </row>
    <row r="2781" spans="1:6">
      <c r="A2781" t="s">
        <v>3756</v>
      </c>
      <c r="B2781">
        <v>3</v>
      </c>
      <c r="C2781">
        <v>12</v>
      </c>
      <c r="D2781">
        <v>18</v>
      </c>
      <c r="E2781">
        <v>648</v>
      </c>
      <c r="F2781">
        <v>0.4</v>
      </c>
    </row>
    <row r="2782" spans="1:6">
      <c r="A2782" t="s">
        <v>1958</v>
      </c>
      <c r="B2782">
        <v>3</v>
      </c>
      <c r="C2782">
        <v>12</v>
      </c>
      <c r="D2782">
        <v>24</v>
      </c>
      <c r="E2782">
        <v>864</v>
      </c>
      <c r="F2782">
        <v>0.5</v>
      </c>
    </row>
    <row r="2783" spans="1:6">
      <c r="A2783" t="s">
        <v>3757</v>
      </c>
      <c r="B2783">
        <v>3</v>
      </c>
      <c r="C2783">
        <v>12</v>
      </c>
      <c r="D2783">
        <v>24</v>
      </c>
      <c r="E2783">
        <v>864</v>
      </c>
      <c r="F2783">
        <v>0.5</v>
      </c>
    </row>
    <row r="2784" spans="1:6">
      <c r="A2784" t="s">
        <v>1959</v>
      </c>
      <c r="B2784">
        <v>3</v>
      </c>
      <c r="C2784">
        <v>12</v>
      </c>
      <c r="D2784">
        <v>30</v>
      </c>
      <c r="E2784">
        <v>1080</v>
      </c>
      <c r="F2784">
        <v>0.7</v>
      </c>
    </row>
    <row r="2785" spans="1:6">
      <c r="A2785" t="s">
        <v>3758</v>
      </c>
      <c r="B2785">
        <v>3</v>
      </c>
      <c r="C2785">
        <v>12</v>
      </c>
      <c r="D2785">
        <v>30</v>
      </c>
      <c r="E2785">
        <v>1080</v>
      </c>
      <c r="F2785">
        <v>0.7</v>
      </c>
    </row>
    <row r="2786" spans="1:6">
      <c r="A2786" t="s">
        <v>1960</v>
      </c>
      <c r="B2786">
        <v>3</v>
      </c>
      <c r="C2786">
        <v>12</v>
      </c>
      <c r="D2786">
        <v>36</v>
      </c>
      <c r="E2786">
        <v>1296</v>
      </c>
      <c r="F2786">
        <v>0.79999999999999993</v>
      </c>
    </row>
    <row r="2787" spans="1:6">
      <c r="A2787" t="s">
        <v>3759</v>
      </c>
      <c r="B2787">
        <v>3</v>
      </c>
      <c r="C2787">
        <v>12</v>
      </c>
      <c r="D2787">
        <v>36</v>
      </c>
      <c r="E2787">
        <v>1296</v>
      </c>
      <c r="F2787">
        <v>0.79999999999999993</v>
      </c>
    </row>
    <row r="2788" spans="1:6">
      <c r="A2788" t="s">
        <v>3171</v>
      </c>
      <c r="B2788">
        <v>3</v>
      </c>
      <c r="C2788">
        <v>12</v>
      </c>
      <c r="D2788">
        <v>39</v>
      </c>
      <c r="E2788">
        <v>1404</v>
      </c>
      <c r="F2788">
        <v>0.9</v>
      </c>
    </row>
    <row r="2789" spans="1:6">
      <c r="A2789" t="s">
        <v>3760</v>
      </c>
      <c r="B2789">
        <v>3</v>
      </c>
      <c r="C2789">
        <v>12</v>
      </c>
      <c r="D2789">
        <v>39</v>
      </c>
      <c r="E2789">
        <v>1404</v>
      </c>
      <c r="F2789">
        <v>0.9</v>
      </c>
    </row>
    <row r="2790" spans="1:6">
      <c r="A2790" t="s">
        <v>1961</v>
      </c>
      <c r="B2790">
        <v>3</v>
      </c>
      <c r="C2790">
        <v>12</v>
      </c>
      <c r="D2790">
        <v>42</v>
      </c>
      <c r="E2790">
        <v>1512</v>
      </c>
      <c r="F2790">
        <v>0.9</v>
      </c>
    </row>
    <row r="2791" spans="1:6">
      <c r="A2791" t="s">
        <v>3761</v>
      </c>
      <c r="B2791">
        <v>3</v>
      </c>
      <c r="C2791">
        <v>12</v>
      </c>
      <c r="D2791">
        <v>42</v>
      </c>
      <c r="E2791">
        <v>1512</v>
      </c>
      <c r="F2791">
        <v>0.9</v>
      </c>
    </row>
    <row r="2792" spans="1:6">
      <c r="A2792" t="s">
        <v>1962</v>
      </c>
      <c r="B2792">
        <v>3</v>
      </c>
      <c r="C2792">
        <v>12</v>
      </c>
      <c r="D2792">
        <v>48</v>
      </c>
      <c r="E2792">
        <v>1728</v>
      </c>
      <c r="F2792">
        <v>1</v>
      </c>
    </row>
    <row r="2793" spans="1:6">
      <c r="A2793" t="s">
        <v>3762</v>
      </c>
      <c r="B2793">
        <v>3</v>
      </c>
      <c r="C2793">
        <v>12</v>
      </c>
      <c r="D2793">
        <v>48</v>
      </c>
      <c r="E2793">
        <v>1728</v>
      </c>
      <c r="F2793">
        <v>1</v>
      </c>
    </row>
    <row r="2794" spans="1:6">
      <c r="A2794" t="s">
        <v>1963</v>
      </c>
      <c r="B2794">
        <v>3</v>
      </c>
      <c r="C2794">
        <v>12</v>
      </c>
      <c r="D2794">
        <v>60</v>
      </c>
      <c r="E2794">
        <v>2160</v>
      </c>
      <c r="F2794">
        <v>1.3</v>
      </c>
    </row>
    <row r="2795" spans="1:6">
      <c r="A2795" t="s">
        <v>3763</v>
      </c>
      <c r="B2795">
        <v>3</v>
      </c>
      <c r="C2795">
        <v>12</v>
      </c>
      <c r="D2795">
        <v>60</v>
      </c>
      <c r="E2795">
        <v>2160</v>
      </c>
      <c r="F2795">
        <v>1.3</v>
      </c>
    </row>
    <row r="2796" spans="1:6">
      <c r="A2796" t="s">
        <v>590</v>
      </c>
      <c r="B2796">
        <v>3</v>
      </c>
      <c r="C2796">
        <v>0.75</v>
      </c>
      <c r="D2796">
        <v>12</v>
      </c>
      <c r="E2796">
        <v>27</v>
      </c>
      <c r="F2796">
        <v>0.1</v>
      </c>
    </row>
    <row r="2797" spans="1:6">
      <c r="A2797" t="s">
        <v>1187</v>
      </c>
      <c r="B2797">
        <v>3</v>
      </c>
      <c r="C2797">
        <v>0.75</v>
      </c>
      <c r="D2797">
        <v>18</v>
      </c>
      <c r="E2797">
        <v>40.5</v>
      </c>
      <c r="F2797">
        <v>0.1</v>
      </c>
    </row>
    <row r="2798" spans="1:6">
      <c r="A2798" t="s">
        <v>1188</v>
      </c>
      <c r="B2798">
        <v>3</v>
      </c>
      <c r="C2798">
        <v>0.75</v>
      </c>
      <c r="D2798">
        <v>24</v>
      </c>
      <c r="E2798">
        <v>54</v>
      </c>
      <c r="F2798">
        <v>0.1</v>
      </c>
    </row>
    <row r="2799" spans="1:6">
      <c r="A2799" t="s">
        <v>591</v>
      </c>
      <c r="B2799">
        <v>3</v>
      </c>
      <c r="C2799">
        <v>0.75</v>
      </c>
      <c r="D2799">
        <v>30</v>
      </c>
      <c r="E2799">
        <v>67.5</v>
      </c>
      <c r="F2799">
        <v>0.1</v>
      </c>
    </row>
    <row r="2800" spans="1:6">
      <c r="A2800" t="s">
        <v>592</v>
      </c>
      <c r="B2800">
        <v>3</v>
      </c>
      <c r="C2800">
        <v>0.75</v>
      </c>
      <c r="D2800">
        <v>36</v>
      </c>
      <c r="E2800">
        <v>81</v>
      </c>
      <c r="F2800">
        <v>0.1</v>
      </c>
    </row>
    <row r="2801" spans="1:6">
      <c r="A2801" t="s">
        <v>3172</v>
      </c>
      <c r="B2801">
        <v>3</v>
      </c>
      <c r="C2801">
        <v>0.75</v>
      </c>
      <c r="D2801">
        <v>39</v>
      </c>
      <c r="E2801">
        <v>87.75</v>
      </c>
      <c r="F2801">
        <v>0.1</v>
      </c>
    </row>
    <row r="2802" spans="1:6">
      <c r="A2802" t="s">
        <v>593</v>
      </c>
      <c r="B2802">
        <v>3</v>
      </c>
      <c r="C2802">
        <v>0.75</v>
      </c>
      <c r="D2802">
        <v>42</v>
      </c>
      <c r="E2802">
        <v>94.5</v>
      </c>
      <c r="F2802">
        <v>0.1</v>
      </c>
    </row>
    <row r="2803" spans="1:6">
      <c r="A2803" t="s">
        <v>594</v>
      </c>
      <c r="B2803">
        <v>3</v>
      </c>
      <c r="C2803">
        <v>0.75</v>
      </c>
      <c r="D2803">
        <v>48</v>
      </c>
      <c r="E2803">
        <v>108</v>
      </c>
      <c r="F2803">
        <v>0.1</v>
      </c>
    </row>
    <row r="2804" spans="1:6">
      <c r="A2804" t="s">
        <v>595</v>
      </c>
      <c r="B2804">
        <v>3</v>
      </c>
      <c r="C2804">
        <v>0.75</v>
      </c>
      <c r="D2804">
        <v>60</v>
      </c>
      <c r="E2804">
        <v>135</v>
      </c>
      <c r="F2804">
        <v>0.1</v>
      </c>
    </row>
    <row r="2805" spans="1:6">
      <c r="A2805" t="s">
        <v>1307</v>
      </c>
      <c r="B2805">
        <v>0</v>
      </c>
      <c r="C2805">
        <v>0</v>
      </c>
      <c r="D2805">
        <v>0</v>
      </c>
      <c r="E2805">
        <v>0</v>
      </c>
      <c r="F2805">
        <v>0</v>
      </c>
    </row>
    <row r="2806" spans="1:6">
      <c r="A2806" t="s">
        <v>1306</v>
      </c>
      <c r="B2806">
        <v>0</v>
      </c>
      <c r="C2806">
        <v>0</v>
      </c>
      <c r="D2806">
        <v>0</v>
      </c>
      <c r="E2806">
        <v>0</v>
      </c>
      <c r="F2806">
        <v>0</v>
      </c>
    </row>
    <row r="2807" spans="1:6">
      <c r="A2807" t="s">
        <v>1640</v>
      </c>
      <c r="B2807">
        <v>0</v>
      </c>
      <c r="C2807">
        <v>0</v>
      </c>
      <c r="D2807">
        <v>0</v>
      </c>
      <c r="E2807">
        <v>0</v>
      </c>
      <c r="F2807">
        <v>0</v>
      </c>
    </row>
    <row r="2808" spans="1:6">
      <c r="A2808" t="s">
        <v>1639</v>
      </c>
      <c r="B2808">
        <v>0</v>
      </c>
      <c r="C2808">
        <v>0</v>
      </c>
      <c r="D2808">
        <v>0</v>
      </c>
      <c r="E2808">
        <v>0</v>
      </c>
      <c r="F2808">
        <v>0</v>
      </c>
    </row>
    <row r="2809" spans="1:6">
      <c r="A2809" t="s">
        <v>1299</v>
      </c>
      <c r="B2809">
        <v>0</v>
      </c>
      <c r="C2809">
        <v>0</v>
      </c>
      <c r="D2809">
        <v>0</v>
      </c>
      <c r="E2809">
        <v>0</v>
      </c>
      <c r="F2809">
        <v>0</v>
      </c>
    </row>
    <row r="2810" spans="1:6">
      <c r="A2810" t="s">
        <v>1298</v>
      </c>
      <c r="B2810">
        <v>0</v>
      </c>
      <c r="C2810">
        <v>0</v>
      </c>
      <c r="D2810">
        <v>0</v>
      </c>
      <c r="E2810">
        <v>0</v>
      </c>
      <c r="F2810">
        <v>0</v>
      </c>
    </row>
    <row r="2811" spans="1:6">
      <c r="A2811" t="s">
        <v>2349</v>
      </c>
      <c r="B2811">
        <v>24</v>
      </c>
      <c r="C2811">
        <v>9</v>
      </c>
      <c r="D2811">
        <v>33</v>
      </c>
      <c r="E2811">
        <v>7128</v>
      </c>
      <c r="F2811">
        <v>4.1999999999999993</v>
      </c>
    </row>
    <row r="2812" spans="1:6">
      <c r="A2812" t="s">
        <v>596</v>
      </c>
      <c r="B2812">
        <v>24</v>
      </c>
      <c r="C2812">
        <v>8</v>
      </c>
      <c r="D2812">
        <v>33</v>
      </c>
      <c r="E2812">
        <v>6336</v>
      </c>
      <c r="F2812">
        <v>3.7</v>
      </c>
    </row>
    <row r="2813" spans="1:6">
      <c r="A2813" t="s">
        <v>1797</v>
      </c>
      <c r="B2813">
        <v>12</v>
      </c>
      <c r="C2813">
        <v>12</v>
      </c>
      <c r="D2813">
        <v>12</v>
      </c>
      <c r="E2813">
        <v>1728</v>
      </c>
      <c r="F2813">
        <v>1</v>
      </c>
    </row>
    <row r="2814" spans="1:6">
      <c r="A2814" t="s">
        <v>1798</v>
      </c>
      <c r="B2814">
        <v>12</v>
      </c>
      <c r="C2814">
        <v>12</v>
      </c>
      <c r="D2814">
        <v>18</v>
      </c>
      <c r="E2814">
        <v>2592</v>
      </c>
      <c r="F2814">
        <v>1.5</v>
      </c>
    </row>
    <row r="2815" spans="1:6">
      <c r="A2815" t="s">
        <v>1799</v>
      </c>
      <c r="B2815">
        <v>12</v>
      </c>
      <c r="C2815">
        <v>12</v>
      </c>
      <c r="D2815">
        <v>24</v>
      </c>
      <c r="E2815">
        <v>3456</v>
      </c>
      <c r="F2815">
        <v>2</v>
      </c>
    </row>
    <row r="2816" spans="1:6">
      <c r="A2816" t="s">
        <v>1800</v>
      </c>
      <c r="B2816">
        <v>12</v>
      </c>
      <c r="C2816">
        <v>12</v>
      </c>
      <c r="D2816">
        <v>30</v>
      </c>
      <c r="E2816">
        <v>4320</v>
      </c>
      <c r="F2816">
        <v>2.5</v>
      </c>
    </row>
    <row r="2817" spans="1:6">
      <c r="A2817" t="s">
        <v>1801</v>
      </c>
      <c r="B2817">
        <v>12</v>
      </c>
      <c r="C2817">
        <v>12</v>
      </c>
      <c r="D2817">
        <v>36</v>
      </c>
      <c r="E2817">
        <v>5184</v>
      </c>
      <c r="F2817">
        <v>3</v>
      </c>
    </row>
    <row r="2818" spans="1:6">
      <c r="A2818" t="s">
        <v>3173</v>
      </c>
      <c r="B2818">
        <v>12</v>
      </c>
      <c r="C2818">
        <v>12</v>
      </c>
      <c r="D2818">
        <v>39</v>
      </c>
      <c r="E2818">
        <v>5616</v>
      </c>
      <c r="F2818">
        <v>3.3000000000000003</v>
      </c>
    </row>
    <row r="2819" spans="1:6">
      <c r="A2819" t="s">
        <v>1802</v>
      </c>
      <c r="B2819">
        <v>12</v>
      </c>
      <c r="C2819">
        <v>12</v>
      </c>
      <c r="D2819">
        <v>42</v>
      </c>
      <c r="E2819">
        <v>6048</v>
      </c>
      <c r="F2819">
        <v>3.5</v>
      </c>
    </row>
    <row r="2820" spans="1:6">
      <c r="A2820" t="s">
        <v>1803</v>
      </c>
      <c r="B2820">
        <v>15</v>
      </c>
      <c r="C2820">
        <v>12</v>
      </c>
      <c r="D2820">
        <v>12</v>
      </c>
      <c r="E2820">
        <v>2160</v>
      </c>
      <c r="F2820">
        <v>1.3</v>
      </c>
    </row>
    <row r="2821" spans="1:6">
      <c r="A2821" t="s">
        <v>1804</v>
      </c>
      <c r="B2821">
        <v>15</v>
      </c>
      <c r="C2821">
        <v>12</v>
      </c>
      <c r="D2821">
        <v>18</v>
      </c>
      <c r="E2821">
        <v>3240</v>
      </c>
      <c r="F2821">
        <v>1.9000000000000001</v>
      </c>
    </row>
    <row r="2822" spans="1:6">
      <c r="A2822" t="s">
        <v>1805</v>
      </c>
      <c r="B2822">
        <v>15</v>
      </c>
      <c r="C2822">
        <v>12</v>
      </c>
      <c r="D2822">
        <v>24</v>
      </c>
      <c r="E2822">
        <v>4320</v>
      </c>
      <c r="F2822">
        <v>2.5</v>
      </c>
    </row>
    <row r="2823" spans="1:6">
      <c r="A2823" t="s">
        <v>1806</v>
      </c>
      <c r="B2823">
        <v>15</v>
      </c>
      <c r="C2823">
        <v>12</v>
      </c>
      <c r="D2823">
        <v>30</v>
      </c>
      <c r="E2823">
        <v>5400</v>
      </c>
      <c r="F2823">
        <v>3.2</v>
      </c>
    </row>
    <row r="2824" spans="1:6">
      <c r="A2824" t="s">
        <v>1807</v>
      </c>
      <c r="B2824">
        <v>15</v>
      </c>
      <c r="C2824">
        <v>12</v>
      </c>
      <c r="D2824">
        <v>36</v>
      </c>
      <c r="E2824">
        <v>6480</v>
      </c>
      <c r="F2824">
        <v>3.8000000000000003</v>
      </c>
    </row>
    <row r="2825" spans="1:6">
      <c r="A2825" t="s">
        <v>3174</v>
      </c>
      <c r="B2825">
        <v>15</v>
      </c>
      <c r="C2825">
        <v>12</v>
      </c>
      <c r="D2825">
        <v>39</v>
      </c>
      <c r="E2825">
        <v>7020</v>
      </c>
      <c r="F2825">
        <v>4.0999999999999996</v>
      </c>
    </row>
    <row r="2826" spans="1:6">
      <c r="A2826" t="s">
        <v>1808</v>
      </c>
      <c r="B2826">
        <v>15</v>
      </c>
      <c r="C2826">
        <v>12</v>
      </c>
      <c r="D2826">
        <v>42</v>
      </c>
      <c r="E2826">
        <v>7560</v>
      </c>
      <c r="F2826">
        <v>4.3999999999999995</v>
      </c>
    </row>
    <row r="2827" spans="1:6">
      <c r="A2827" t="s">
        <v>1809</v>
      </c>
      <c r="B2827">
        <v>18</v>
      </c>
      <c r="C2827">
        <v>12</v>
      </c>
      <c r="D2827">
        <v>12</v>
      </c>
      <c r="E2827">
        <v>2592</v>
      </c>
      <c r="F2827">
        <v>1.5</v>
      </c>
    </row>
    <row r="2828" spans="1:6">
      <c r="A2828" t="s">
        <v>1810</v>
      </c>
      <c r="B2828">
        <v>18</v>
      </c>
      <c r="C2828">
        <v>12</v>
      </c>
      <c r="D2828">
        <v>18</v>
      </c>
      <c r="E2828">
        <v>3888</v>
      </c>
      <c r="F2828">
        <v>2.3000000000000003</v>
      </c>
    </row>
    <row r="2829" spans="1:6">
      <c r="A2829" t="s">
        <v>1811</v>
      </c>
      <c r="B2829">
        <v>18</v>
      </c>
      <c r="C2829">
        <v>12</v>
      </c>
      <c r="D2829">
        <v>24</v>
      </c>
      <c r="E2829">
        <v>5184</v>
      </c>
      <c r="F2829">
        <v>3</v>
      </c>
    </row>
    <row r="2830" spans="1:6">
      <c r="A2830" t="s">
        <v>1812</v>
      </c>
      <c r="B2830">
        <v>18</v>
      </c>
      <c r="C2830">
        <v>12</v>
      </c>
      <c r="D2830">
        <v>30</v>
      </c>
      <c r="E2830">
        <v>6480</v>
      </c>
      <c r="F2830">
        <v>3.8000000000000003</v>
      </c>
    </row>
    <row r="2831" spans="1:6">
      <c r="A2831" t="s">
        <v>1813</v>
      </c>
      <c r="B2831">
        <v>18</v>
      </c>
      <c r="C2831">
        <v>12</v>
      </c>
      <c r="D2831">
        <v>36</v>
      </c>
      <c r="E2831">
        <v>7776</v>
      </c>
      <c r="F2831">
        <v>4.5</v>
      </c>
    </row>
    <row r="2832" spans="1:6">
      <c r="A2832" t="s">
        <v>3175</v>
      </c>
      <c r="B2832">
        <v>18</v>
      </c>
      <c r="C2832">
        <v>12</v>
      </c>
      <c r="D2832">
        <v>39</v>
      </c>
      <c r="E2832">
        <v>8424</v>
      </c>
      <c r="F2832">
        <v>4.8999999999999995</v>
      </c>
    </row>
    <row r="2833" spans="1:6">
      <c r="A2833" t="s">
        <v>1814</v>
      </c>
      <c r="B2833">
        <v>18</v>
      </c>
      <c r="C2833">
        <v>12</v>
      </c>
      <c r="D2833">
        <v>42</v>
      </c>
      <c r="E2833">
        <v>9072</v>
      </c>
      <c r="F2833">
        <v>5.3</v>
      </c>
    </row>
    <row r="2834" spans="1:6">
      <c r="A2834" t="s">
        <v>1815</v>
      </c>
      <c r="B2834">
        <v>21</v>
      </c>
      <c r="C2834">
        <v>12</v>
      </c>
      <c r="D2834">
        <v>12</v>
      </c>
      <c r="E2834">
        <v>3024</v>
      </c>
      <c r="F2834">
        <v>1.8</v>
      </c>
    </row>
    <row r="2835" spans="1:6">
      <c r="A2835" t="s">
        <v>1816</v>
      </c>
      <c r="B2835">
        <v>21</v>
      </c>
      <c r="C2835">
        <v>12</v>
      </c>
      <c r="D2835">
        <v>18</v>
      </c>
      <c r="E2835">
        <v>4536</v>
      </c>
      <c r="F2835">
        <v>2.7</v>
      </c>
    </row>
    <row r="2836" spans="1:6">
      <c r="A2836" t="s">
        <v>1817</v>
      </c>
      <c r="B2836">
        <v>21</v>
      </c>
      <c r="C2836">
        <v>12</v>
      </c>
      <c r="D2836">
        <v>24</v>
      </c>
      <c r="E2836">
        <v>6048</v>
      </c>
      <c r="F2836">
        <v>3.5</v>
      </c>
    </row>
    <row r="2837" spans="1:6">
      <c r="A2837" t="s">
        <v>1818</v>
      </c>
      <c r="B2837">
        <v>21</v>
      </c>
      <c r="C2837">
        <v>12</v>
      </c>
      <c r="D2837">
        <v>30</v>
      </c>
      <c r="E2837">
        <v>7560</v>
      </c>
      <c r="F2837">
        <v>4.3999999999999995</v>
      </c>
    </row>
    <row r="2838" spans="1:6">
      <c r="A2838" t="s">
        <v>1819</v>
      </c>
      <c r="B2838">
        <v>21</v>
      </c>
      <c r="C2838">
        <v>12</v>
      </c>
      <c r="D2838">
        <v>36</v>
      </c>
      <c r="E2838">
        <v>9072</v>
      </c>
      <c r="F2838">
        <v>5.3</v>
      </c>
    </row>
    <row r="2839" spans="1:6">
      <c r="A2839" t="s">
        <v>3176</v>
      </c>
      <c r="B2839">
        <v>21</v>
      </c>
      <c r="C2839">
        <v>12</v>
      </c>
      <c r="D2839">
        <v>39</v>
      </c>
      <c r="E2839">
        <v>9828</v>
      </c>
      <c r="F2839">
        <v>5.6999999999999993</v>
      </c>
    </row>
    <row r="2840" spans="1:6">
      <c r="A2840" t="s">
        <v>1820</v>
      </c>
      <c r="B2840">
        <v>21</v>
      </c>
      <c r="C2840">
        <v>12</v>
      </c>
      <c r="D2840">
        <v>42</v>
      </c>
      <c r="E2840">
        <v>10584</v>
      </c>
      <c r="F2840">
        <v>6.1999999999999993</v>
      </c>
    </row>
    <row r="2841" spans="1:6">
      <c r="A2841" t="s">
        <v>1821</v>
      </c>
      <c r="B2841">
        <v>24</v>
      </c>
      <c r="C2841">
        <v>12</v>
      </c>
      <c r="D2841">
        <v>12</v>
      </c>
      <c r="E2841">
        <v>3456</v>
      </c>
      <c r="F2841">
        <v>2</v>
      </c>
    </row>
    <row r="2842" spans="1:6">
      <c r="A2842" t="s">
        <v>1822</v>
      </c>
      <c r="B2842">
        <v>24</v>
      </c>
      <c r="C2842">
        <v>12</v>
      </c>
      <c r="D2842">
        <v>18</v>
      </c>
      <c r="E2842">
        <v>5184</v>
      </c>
      <c r="F2842">
        <v>3</v>
      </c>
    </row>
    <row r="2843" spans="1:6">
      <c r="A2843" t="s">
        <v>1823</v>
      </c>
      <c r="B2843">
        <v>24</v>
      </c>
      <c r="C2843">
        <v>12</v>
      </c>
      <c r="D2843">
        <v>24</v>
      </c>
      <c r="E2843">
        <v>6912</v>
      </c>
      <c r="F2843">
        <v>4</v>
      </c>
    </row>
    <row r="2844" spans="1:6">
      <c r="A2844" t="s">
        <v>1824</v>
      </c>
      <c r="B2844">
        <v>24</v>
      </c>
      <c r="C2844">
        <v>12</v>
      </c>
      <c r="D2844">
        <v>30</v>
      </c>
      <c r="E2844">
        <v>8640</v>
      </c>
      <c r="F2844">
        <v>5</v>
      </c>
    </row>
    <row r="2845" spans="1:6">
      <c r="A2845" t="s">
        <v>1825</v>
      </c>
      <c r="B2845">
        <v>24</v>
      </c>
      <c r="C2845">
        <v>12</v>
      </c>
      <c r="D2845">
        <v>36</v>
      </c>
      <c r="E2845">
        <v>10368</v>
      </c>
      <c r="F2845">
        <v>6</v>
      </c>
    </row>
    <row r="2846" spans="1:6">
      <c r="A2846" t="s">
        <v>3177</v>
      </c>
      <c r="B2846">
        <v>24</v>
      </c>
      <c r="C2846">
        <v>12</v>
      </c>
      <c r="D2846">
        <v>39</v>
      </c>
      <c r="E2846">
        <v>11232</v>
      </c>
      <c r="F2846">
        <v>6.5</v>
      </c>
    </row>
    <row r="2847" spans="1:6">
      <c r="A2847" t="s">
        <v>1826</v>
      </c>
      <c r="B2847">
        <v>24</v>
      </c>
      <c r="C2847">
        <v>12</v>
      </c>
      <c r="D2847">
        <v>42</v>
      </c>
      <c r="E2847">
        <v>12096</v>
      </c>
      <c r="F2847">
        <v>7</v>
      </c>
    </row>
    <row r="2848" spans="1:6">
      <c r="A2848" t="s">
        <v>1827</v>
      </c>
      <c r="B2848">
        <v>27</v>
      </c>
      <c r="C2848">
        <v>12</v>
      </c>
      <c r="D2848">
        <v>12</v>
      </c>
      <c r="E2848">
        <v>3888</v>
      </c>
      <c r="F2848">
        <v>2.3000000000000003</v>
      </c>
    </row>
    <row r="2849" spans="1:6">
      <c r="A2849" t="s">
        <v>1828</v>
      </c>
      <c r="B2849">
        <v>27</v>
      </c>
      <c r="C2849">
        <v>12</v>
      </c>
      <c r="D2849">
        <v>18</v>
      </c>
      <c r="E2849">
        <v>5832</v>
      </c>
      <c r="F2849">
        <v>3.4</v>
      </c>
    </row>
    <row r="2850" spans="1:6">
      <c r="A2850" t="s">
        <v>1829</v>
      </c>
      <c r="B2850">
        <v>27</v>
      </c>
      <c r="C2850">
        <v>12</v>
      </c>
      <c r="D2850">
        <v>24</v>
      </c>
      <c r="E2850">
        <v>7776</v>
      </c>
      <c r="F2850">
        <v>4.5</v>
      </c>
    </row>
    <row r="2851" spans="1:6">
      <c r="A2851" t="s">
        <v>1830</v>
      </c>
      <c r="B2851">
        <v>27</v>
      </c>
      <c r="C2851">
        <v>12</v>
      </c>
      <c r="D2851">
        <v>30</v>
      </c>
      <c r="E2851">
        <v>9720</v>
      </c>
      <c r="F2851">
        <v>5.6999999999999993</v>
      </c>
    </row>
    <row r="2852" spans="1:6">
      <c r="A2852" t="s">
        <v>1831</v>
      </c>
      <c r="B2852">
        <v>27</v>
      </c>
      <c r="C2852">
        <v>12</v>
      </c>
      <c r="D2852">
        <v>36</v>
      </c>
      <c r="E2852">
        <v>11664</v>
      </c>
      <c r="F2852">
        <v>6.8</v>
      </c>
    </row>
    <row r="2853" spans="1:6">
      <c r="A2853" t="s">
        <v>3178</v>
      </c>
      <c r="B2853">
        <v>27</v>
      </c>
      <c r="C2853">
        <v>12</v>
      </c>
      <c r="D2853">
        <v>39</v>
      </c>
      <c r="E2853">
        <v>12636</v>
      </c>
      <c r="F2853">
        <v>7.3999999999999995</v>
      </c>
    </row>
    <row r="2854" spans="1:6">
      <c r="A2854" t="s">
        <v>1832</v>
      </c>
      <c r="B2854">
        <v>27</v>
      </c>
      <c r="C2854">
        <v>12</v>
      </c>
      <c r="D2854">
        <v>42</v>
      </c>
      <c r="E2854">
        <v>13608</v>
      </c>
      <c r="F2854">
        <v>7.8999999999999995</v>
      </c>
    </row>
    <row r="2855" spans="1:6">
      <c r="A2855" t="s">
        <v>1833</v>
      </c>
      <c r="B2855">
        <v>30</v>
      </c>
      <c r="C2855">
        <v>12</v>
      </c>
      <c r="D2855">
        <v>12</v>
      </c>
      <c r="E2855">
        <v>4320</v>
      </c>
      <c r="F2855">
        <v>2.5</v>
      </c>
    </row>
    <row r="2856" spans="1:6">
      <c r="A2856" t="s">
        <v>1834</v>
      </c>
      <c r="B2856">
        <v>30</v>
      </c>
      <c r="C2856">
        <v>12</v>
      </c>
      <c r="D2856">
        <v>18</v>
      </c>
      <c r="E2856">
        <v>6480</v>
      </c>
      <c r="F2856">
        <v>3.8000000000000003</v>
      </c>
    </row>
    <row r="2857" spans="1:6">
      <c r="A2857" t="s">
        <v>1835</v>
      </c>
      <c r="B2857">
        <v>30</v>
      </c>
      <c r="C2857">
        <v>12</v>
      </c>
      <c r="D2857">
        <v>24</v>
      </c>
      <c r="E2857">
        <v>8640</v>
      </c>
      <c r="F2857">
        <v>5</v>
      </c>
    </row>
    <row r="2858" spans="1:6">
      <c r="A2858" t="s">
        <v>1836</v>
      </c>
      <c r="B2858">
        <v>30</v>
      </c>
      <c r="C2858">
        <v>12</v>
      </c>
      <c r="D2858">
        <v>30</v>
      </c>
      <c r="E2858">
        <v>10800</v>
      </c>
      <c r="F2858">
        <v>6.3</v>
      </c>
    </row>
    <row r="2859" spans="1:6">
      <c r="A2859" t="s">
        <v>1837</v>
      </c>
      <c r="B2859">
        <v>30</v>
      </c>
      <c r="C2859">
        <v>12</v>
      </c>
      <c r="D2859">
        <v>36</v>
      </c>
      <c r="E2859">
        <v>12960</v>
      </c>
      <c r="F2859">
        <v>7.5</v>
      </c>
    </row>
    <row r="2860" spans="1:6">
      <c r="A2860" t="s">
        <v>3179</v>
      </c>
      <c r="B2860">
        <v>30</v>
      </c>
      <c r="C2860">
        <v>12</v>
      </c>
      <c r="D2860">
        <v>39</v>
      </c>
      <c r="E2860">
        <v>14040</v>
      </c>
      <c r="F2860">
        <v>8.1999999999999993</v>
      </c>
    </row>
    <row r="2861" spans="1:6">
      <c r="A2861" t="s">
        <v>1838</v>
      </c>
      <c r="B2861">
        <v>30</v>
      </c>
      <c r="C2861">
        <v>12</v>
      </c>
      <c r="D2861">
        <v>42</v>
      </c>
      <c r="E2861">
        <v>15120</v>
      </c>
      <c r="F2861">
        <v>8.7999999999999989</v>
      </c>
    </row>
    <row r="2862" spans="1:6">
      <c r="A2862" t="s">
        <v>1839</v>
      </c>
      <c r="B2862">
        <v>33</v>
      </c>
      <c r="C2862">
        <v>12</v>
      </c>
      <c r="D2862">
        <v>12</v>
      </c>
      <c r="E2862">
        <v>4752</v>
      </c>
      <c r="F2862">
        <v>2.8000000000000003</v>
      </c>
    </row>
    <row r="2863" spans="1:6">
      <c r="A2863" t="s">
        <v>1840</v>
      </c>
      <c r="B2863">
        <v>33</v>
      </c>
      <c r="C2863">
        <v>12</v>
      </c>
      <c r="D2863">
        <v>18</v>
      </c>
      <c r="E2863">
        <v>7128</v>
      </c>
      <c r="F2863">
        <v>4.1999999999999993</v>
      </c>
    </row>
    <row r="2864" spans="1:6">
      <c r="A2864" t="s">
        <v>1841</v>
      </c>
      <c r="B2864">
        <v>33</v>
      </c>
      <c r="C2864">
        <v>12</v>
      </c>
      <c r="D2864">
        <v>24</v>
      </c>
      <c r="E2864">
        <v>9504</v>
      </c>
      <c r="F2864">
        <v>5.5</v>
      </c>
    </row>
    <row r="2865" spans="1:6">
      <c r="A2865" t="s">
        <v>1842</v>
      </c>
      <c r="B2865">
        <v>33</v>
      </c>
      <c r="C2865">
        <v>12</v>
      </c>
      <c r="D2865">
        <v>30</v>
      </c>
      <c r="E2865">
        <v>11880</v>
      </c>
      <c r="F2865">
        <v>6.8999999999999995</v>
      </c>
    </row>
    <row r="2866" spans="1:6">
      <c r="A2866" t="s">
        <v>1843</v>
      </c>
      <c r="B2866">
        <v>33</v>
      </c>
      <c r="C2866">
        <v>12</v>
      </c>
      <c r="D2866">
        <v>36</v>
      </c>
      <c r="E2866">
        <v>14256</v>
      </c>
      <c r="F2866">
        <v>8.2999999999999989</v>
      </c>
    </row>
    <row r="2867" spans="1:6">
      <c r="A2867" t="s">
        <v>3180</v>
      </c>
      <c r="B2867">
        <v>33</v>
      </c>
      <c r="C2867">
        <v>12</v>
      </c>
      <c r="D2867">
        <v>39</v>
      </c>
      <c r="E2867">
        <v>15444</v>
      </c>
      <c r="F2867">
        <v>9</v>
      </c>
    </row>
    <row r="2868" spans="1:6">
      <c r="A2868" t="s">
        <v>1844</v>
      </c>
      <c r="B2868">
        <v>33</v>
      </c>
      <c r="C2868">
        <v>12</v>
      </c>
      <c r="D2868">
        <v>42</v>
      </c>
      <c r="E2868">
        <v>16632</v>
      </c>
      <c r="F2868">
        <v>9.6999999999999993</v>
      </c>
    </row>
    <row r="2869" spans="1:6">
      <c r="A2869" t="s">
        <v>1845</v>
      </c>
      <c r="B2869">
        <v>36</v>
      </c>
      <c r="C2869">
        <v>12</v>
      </c>
      <c r="D2869">
        <v>12</v>
      </c>
      <c r="E2869">
        <v>5184</v>
      </c>
      <c r="F2869">
        <v>3</v>
      </c>
    </row>
    <row r="2870" spans="1:6">
      <c r="A2870" t="s">
        <v>1846</v>
      </c>
      <c r="B2870">
        <v>36</v>
      </c>
      <c r="C2870">
        <v>12</v>
      </c>
      <c r="D2870">
        <v>18</v>
      </c>
      <c r="E2870">
        <v>7776</v>
      </c>
      <c r="F2870">
        <v>4.5</v>
      </c>
    </row>
    <row r="2871" spans="1:6">
      <c r="A2871" t="s">
        <v>1847</v>
      </c>
      <c r="B2871">
        <v>36</v>
      </c>
      <c r="C2871">
        <v>12</v>
      </c>
      <c r="D2871">
        <v>24</v>
      </c>
      <c r="E2871">
        <v>10368</v>
      </c>
      <c r="F2871">
        <v>6</v>
      </c>
    </row>
    <row r="2872" spans="1:6">
      <c r="A2872" t="s">
        <v>1848</v>
      </c>
      <c r="B2872">
        <v>36</v>
      </c>
      <c r="C2872">
        <v>12</v>
      </c>
      <c r="D2872">
        <v>30</v>
      </c>
      <c r="E2872">
        <v>12960</v>
      </c>
      <c r="F2872">
        <v>7.5</v>
      </c>
    </row>
    <row r="2873" spans="1:6">
      <c r="A2873" t="s">
        <v>1849</v>
      </c>
      <c r="B2873">
        <v>36</v>
      </c>
      <c r="C2873">
        <v>12</v>
      </c>
      <c r="D2873">
        <v>36</v>
      </c>
      <c r="E2873">
        <v>15552</v>
      </c>
      <c r="F2873">
        <v>9</v>
      </c>
    </row>
    <row r="2874" spans="1:6">
      <c r="A2874" t="s">
        <v>3181</v>
      </c>
      <c r="B2874">
        <v>36</v>
      </c>
      <c r="C2874">
        <v>12</v>
      </c>
      <c r="D2874">
        <v>39</v>
      </c>
      <c r="E2874">
        <v>16848</v>
      </c>
      <c r="F2874">
        <v>9.7999999999999989</v>
      </c>
    </row>
    <row r="2875" spans="1:6">
      <c r="A2875" t="s">
        <v>1850</v>
      </c>
      <c r="B2875">
        <v>36</v>
      </c>
      <c r="C2875">
        <v>12</v>
      </c>
      <c r="D2875">
        <v>42</v>
      </c>
      <c r="E2875">
        <v>18144</v>
      </c>
      <c r="F2875">
        <v>10.5</v>
      </c>
    </row>
    <row r="2876" spans="1:6">
      <c r="A2876" t="s">
        <v>1851</v>
      </c>
      <c r="B2876">
        <v>39</v>
      </c>
      <c r="C2876">
        <v>12</v>
      </c>
      <c r="D2876">
        <v>12</v>
      </c>
      <c r="E2876">
        <v>5616</v>
      </c>
      <c r="F2876">
        <v>3.3000000000000003</v>
      </c>
    </row>
    <row r="2877" spans="1:6">
      <c r="A2877" t="s">
        <v>1852</v>
      </c>
      <c r="B2877">
        <v>39</v>
      </c>
      <c r="C2877">
        <v>12</v>
      </c>
      <c r="D2877">
        <v>18</v>
      </c>
      <c r="E2877">
        <v>8424</v>
      </c>
      <c r="F2877">
        <v>4.8999999999999995</v>
      </c>
    </row>
    <row r="2878" spans="1:6">
      <c r="A2878" t="s">
        <v>1853</v>
      </c>
      <c r="B2878">
        <v>39</v>
      </c>
      <c r="C2878">
        <v>12</v>
      </c>
      <c r="D2878">
        <v>24</v>
      </c>
      <c r="E2878">
        <v>11232</v>
      </c>
      <c r="F2878">
        <v>6.5</v>
      </c>
    </row>
    <row r="2879" spans="1:6">
      <c r="A2879" t="s">
        <v>1854</v>
      </c>
      <c r="B2879">
        <v>39</v>
      </c>
      <c r="C2879">
        <v>12</v>
      </c>
      <c r="D2879">
        <v>30</v>
      </c>
      <c r="E2879">
        <v>14040</v>
      </c>
      <c r="F2879">
        <v>8.1999999999999993</v>
      </c>
    </row>
    <row r="2880" spans="1:6">
      <c r="A2880" t="s">
        <v>1855</v>
      </c>
      <c r="B2880">
        <v>39</v>
      </c>
      <c r="C2880">
        <v>12</v>
      </c>
      <c r="D2880">
        <v>36</v>
      </c>
      <c r="E2880">
        <v>16848</v>
      </c>
      <c r="F2880">
        <v>9.7999999999999989</v>
      </c>
    </row>
    <row r="2881" spans="1:6">
      <c r="A2881" t="s">
        <v>3182</v>
      </c>
      <c r="B2881">
        <v>39</v>
      </c>
      <c r="C2881">
        <v>12</v>
      </c>
      <c r="D2881">
        <v>39</v>
      </c>
      <c r="E2881">
        <v>18252</v>
      </c>
      <c r="F2881">
        <v>10.6</v>
      </c>
    </row>
    <row r="2882" spans="1:6">
      <c r="A2882" t="s">
        <v>1856</v>
      </c>
      <c r="B2882">
        <v>39</v>
      </c>
      <c r="C2882">
        <v>12</v>
      </c>
      <c r="D2882">
        <v>42</v>
      </c>
      <c r="E2882">
        <v>19656</v>
      </c>
      <c r="F2882">
        <v>11.4</v>
      </c>
    </row>
    <row r="2883" spans="1:6">
      <c r="A2883" t="s">
        <v>1857</v>
      </c>
      <c r="B2883">
        <v>42</v>
      </c>
      <c r="C2883">
        <v>12</v>
      </c>
      <c r="D2883">
        <v>12</v>
      </c>
      <c r="E2883">
        <v>6048</v>
      </c>
      <c r="F2883">
        <v>3.5</v>
      </c>
    </row>
    <row r="2884" spans="1:6">
      <c r="A2884" t="s">
        <v>1858</v>
      </c>
      <c r="B2884">
        <v>42</v>
      </c>
      <c r="C2884">
        <v>12</v>
      </c>
      <c r="D2884">
        <v>18</v>
      </c>
      <c r="E2884">
        <v>9072</v>
      </c>
      <c r="F2884">
        <v>5.3</v>
      </c>
    </row>
    <row r="2885" spans="1:6">
      <c r="A2885" t="s">
        <v>1859</v>
      </c>
      <c r="B2885">
        <v>42</v>
      </c>
      <c r="C2885">
        <v>12</v>
      </c>
      <c r="D2885">
        <v>24</v>
      </c>
      <c r="E2885">
        <v>12096</v>
      </c>
      <c r="F2885">
        <v>7</v>
      </c>
    </row>
    <row r="2886" spans="1:6">
      <c r="A2886" t="s">
        <v>1860</v>
      </c>
      <c r="B2886">
        <v>42</v>
      </c>
      <c r="C2886">
        <v>12</v>
      </c>
      <c r="D2886">
        <v>30</v>
      </c>
      <c r="E2886">
        <v>15120</v>
      </c>
      <c r="F2886">
        <v>8.7999999999999989</v>
      </c>
    </row>
    <row r="2887" spans="1:6">
      <c r="A2887" t="s">
        <v>1861</v>
      </c>
      <c r="B2887">
        <v>42</v>
      </c>
      <c r="C2887">
        <v>12</v>
      </c>
      <c r="D2887">
        <v>36</v>
      </c>
      <c r="E2887">
        <v>18144</v>
      </c>
      <c r="F2887">
        <v>10.5</v>
      </c>
    </row>
    <row r="2888" spans="1:6">
      <c r="A2888" t="s">
        <v>3183</v>
      </c>
      <c r="B2888">
        <v>42</v>
      </c>
      <c r="C2888">
        <v>12</v>
      </c>
      <c r="D2888">
        <v>39</v>
      </c>
      <c r="E2888">
        <v>19656</v>
      </c>
      <c r="F2888">
        <v>11.4</v>
      </c>
    </row>
    <row r="2889" spans="1:6">
      <c r="A2889" t="s">
        <v>1862</v>
      </c>
      <c r="B2889">
        <v>42</v>
      </c>
      <c r="C2889">
        <v>12</v>
      </c>
      <c r="D2889">
        <v>42</v>
      </c>
      <c r="E2889">
        <v>21168</v>
      </c>
      <c r="F2889">
        <v>12.299999999999999</v>
      </c>
    </row>
    <row r="2890" spans="1:6">
      <c r="A2890" t="s">
        <v>1863</v>
      </c>
      <c r="B2890">
        <v>45</v>
      </c>
      <c r="C2890">
        <v>12</v>
      </c>
      <c r="D2890">
        <v>12</v>
      </c>
      <c r="E2890">
        <v>6480</v>
      </c>
      <c r="F2890">
        <v>3.8000000000000003</v>
      </c>
    </row>
    <row r="2891" spans="1:6">
      <c r="A2891" t="s">
        <v>1864</v>
      </c>
      <c r="B2891">
        <v>45</v>
      </c>
      <c r="C2891">
        <v>12</v>
      </c>
      <c r="D2891">
        <v>18</v>
      </c>
      <c r="E2891">
        <v>9720</v>
      </c>
      <c r="F2891">
        <v>5.6999999999999993</v>
      </c>
    </row>
    <row r="2892" spans="1:6">
      <c r="A2892" t="s">
        <v>1865</v>
      </c>
      <c r="B2892">
        <v>45</v>
      </c>
      <c r="C2892">
        <v>12</v>
      </c>
      <c r="D2892">
        <v>24</v>
      </c>
      <c r="E2892">
        <v>12960</v>
      </c>
      <c r="F2892">
        <v>7.5</v>
      </c>
    </row>
    <row r="2893" spans="1:6">
      <c r="A2893" t="s">
        <v>1866</v>
      </c>
      <c r="B2893">
        <v>45</v>
      </c>
      <c r="C2893">
        <v>12</v>
      </c>
      <c r="D2893">
        <v>30</v>
      </c>
      <c r="E2893">
        <v>16200</v>
      </c>
      <c r="F2893">
        <v>9.4</v>
      </c>
    </row>
    <row r="2894" spans="1:6">
      <c r="A2894" t="s">
        <v>1867</v>
      </c>
      <c r="B2894">
        <v>45</v>
      </c>
      <c r="C2894">
        <v>12</v>
      </c>
      <c r="D2894">
        <v>36</v>
      </c>
      <c r="E2894">
        <v>19440</v>
      </c>
      <c r="F2894">
        <v>11.299999999999999</v>
      </c>
    </row>
    <row r="2895" spans="1:6">
      <c r="A2895" t="s">
        <v>3184</v>
      </c>
      <c r="B2895">
        <v>45</v>
      </c>
      <c r="C2895">
        <v>12</v>
      </c>
      <c r="D2895">
        <v>39</v>
      </c>
      <c r="E2895">
        <v>21060</v>
      </c>
      <c r="F2895">
        <v>12.2</v>
      </c>
    </row>
    <row r="2896" spans="1:6">
      <c r="A2896" t="s">
        <v>1868</v>
      </c>
      <c r="B2896">
        <v>45</v>
      </c>
      <c r="C2896">
        <v>12</v>
      </c>
      <c r="D2896">
        <v>42</v>
      </c>
      <c r="E2896">
        <v>22680</v>
      </c>
      <c r="F2896">
        <v>13.2</v>
      </c>
    </row>
    <row r="2897" spans="1:6">
      <c r="A2897" t="s">
        <v>1869</v>
      </c>
      <c r="B2897">
        <v>48</v>
      </c>
      <c r="C2897">
        <v>12</v>
      </c>
      <c r="D2897">
        <v>12</v>
      </c>
      <c r="E2897">
        <v>6912</v>
      </c>
      <c r="F2897">
        <v>4</v>
      </c>
    </row>
    <row r="2898" spans="1:6">
      <c r="A2898" t="s">
        <v>1870</v>
      </c>
      <c r="B2898">
        <v>48</v>
      </c>
      <c r="C2898">
        <v>12</v>
      </c>
      <c r="D2898">
        <v>18</v>
      </c>
      <c r="E2898">
        <v>10368</v>
      </c>
      <c r="F2898">
        <v>6</v>
      </c>
    </row>
    <row r="2899" spans="1:6">
      <c r="A2899" t="s">
        <v>1871</v>
      </c>
      <c r="B2899">
        <v>48</v>
      </c>
      <c r="C2899">
        <v>12</v>
      </c>
      <c r="D2899">
        <v>24</v>
      </c>
      <c r="E2899">
        <v>13824</v>
      </c>
      <c r="F2899">
        <v>8</v>
      </c>
    </row>
    <row r="2900" spans="1:6">
      <c r="A2900" t="s">
        <v>1872</v>
      </c>
      <c r="B2900">
        <v>48</v>
      </c>
      <c r="C2900">
        <v>12</v>
      </c>
      <c r="D2900">
        <v>30</v>
      </c>
      <c r="E2900">
        <v>17280</v>
      </c>
      <c r="F2900">
        <v>10</v>
      </c>
    </row>
    <row r="2901" spans="1:6">
      <c r="A2901" t="s">
        <v>1873</v>
      </c>
      <c r="B2901">
        <v>48</v>
      </c>
      <c r="C2901">
        <v>12</v>
      </c>
      <c r="D2901">
        <v>36</v>
      </c>
      <c r="E2901">
        <v>20736</v>
      </c>
      <c r="F2901">
        <v>12</v>
      </c>
    </row>
    <row r="2902" spans="1:6">
      <c r="A2902" t="s">
        <v>3185</v>
      </c>
      <c r="B2902">
        <v>48</v>
      </c>
      <c r="C2902">
        <v>12</v>
      </c>
      <c r="D2902">
        <v>39</v>
      </c>
      <c r="E2902">
        <v>22464</v>
      </c>
      <c r="F2902">
        <v>13</v>
      </c>
    </row>
    <row r="2903" spans="1:6">
      <c r="A2903" t="s">
        <v>1874</v>
      </c>
      <c r="B2903">
        <v>48</v>
      </c>
      <c r="C2903">
        <v>12</v>
      </c>
      <c r="D2903">
        <v>42</v>
      </c>
      <c r="E2903">
        <v>24192</v>
      </c>
      <c r="F2903">
        <v>14</v>
      </c>
    </row>
    <row r="2904" spans="1:6">
      <c r="A2904" t="s">
        <v>2901</v>
      </c>
      <c r="B2904">
        <v>60</v>
      </c>
      <c r="C2904">
        <v>18</v>
      </c>
      <c r="D2904">
        <v>18</v>
      </c>
      <c r="E2904">
        <v>19440</v>
      </c>
      <c r="F2904">
        <v>11.299999999999999</v>
      </c>
    </row>
    <row r="2905" spans="1:6">
      <c r="A2905" t="s">
        <v>2902</v>
      </c>
      <c r="B2905">
        <v>60</v>
      </c>
      <c r="C2905">
        <v>18</v>
      </c>
      <c r="D2905">
        <v>18</v>
      </c>
      <c r="E2905">
        <v>19440</v>
      </c>
      <c r="F2905">
        <v>11.299999999999999</v>
      </c>
    </row>
    <row r="2906" spans="1:6">
      <c r="A2906" t="s">
        <v>2099</v>
      </c>
      <c r="B2906">
        <v>12</v>
      </c>
      <c r="C2906">
        <v>12</v>
      </c>
      <c r="D2906">
        <v>48</v>
      </c>
      <c r="E2906">
        <v>6912</v>
      </c>
      <c r="F2906">
        <v>4</v>
      </c>
    </row>
    <row r="2907" spans="1:6">
      <c r="A2907" t="s">
        <v>2141</v>
      </c>
      <c r="B2907">
        <v>12</v>
      </c>
      <c r="C2907">
        <v>12</v>
      </c>
      <c r="D2907">
        <v>48</v>
      </c>
      <c r="E2907">
        <v>6912</v>
      </c>
      <c r="F2907">
        <v>4</v>
      </c>
    </row>
    <row r="2908" spans="1:6">
      <c r="A2908" t="s">
        <v>2113</v>
      </c>
      <c r="B2908">
        <v>12</v>
      </c>
      <c r="C2908">
        <v>12</v>
      </c>
      <c r="D2908">
        <v>54</v>
      </c>
      <c r="E2908">
        <v>7776</v>
      </c>
      <c r="F2908">
        <v>4.5</v>
      </c>
    </row>
    <row r="2909" spans="1:6">
      <c r="A2909" t="s">
        <v>2155</v>
      </c>
      <c r="B2909">
        <v>12</v>
      </c>
      <c r="C2909">
        <v>12</v>
      </c>
      <c r="D2909">
        <v>54</v>
      </c>
      <c r="E2909">
        <v>7776</v>
      </c>
      <c r="F2909">
        <v>4.5</v>
      </c>
    </row>
    <row r="2910" spans="1:6">
      <c r="A2910" t="s">
        <v>3186</v>
      </c>
      <c r="B2910">
        <v>12</v>
      </c>
      <c r="C2910">
        <v>12</v>
      </c>
      <c r="D2910">
        <v>57</v>
      </c>
      <c r="E2910">
        <v>8208</v>
      </c>
      <c r="F2910">
        <v>4.8</v>
      </c>
    </row>
    <row r="2911" spans="1:6">
      <c r="A2911" t="s">
        <v>3187</v>
      </c>
      <c r="B2911">
        <v>12</v>
      </c>
      <c r="C2911">
        <v>12</v>
      </c>
      <c r="D2911">
        <v>57</v>
      </c>
      <c r="E2911">
        <v>8208</v>
      </c>
      <c r="F2911">
        <v>4.8</v>
      </c>
    </row>
    <row r="2912" spans="1:6">
      <c r="A2912" t="s">
        <v>2127</v>
      </c>
      <c r="B2912">
        <v>12</v>
      </c>
      <c r="C2912">
        <v>12</v>
      </c>
      <c r="D2912">
        <v>60</v>
      </c>
      <c r="E2912">
        <v>8640</v>
      </c>
      <c r="F2912">
        <v>5</v>
      </c>
    </row>
    <row r="2913" spans="1:6">
      <c r="A2913" t="s">
        <v>2169</v>
      </c>
      <c r="B2913">
        <v>12</v>
      </c>
      <c r="C2913">
        <v>12</v>
      </c>
      <c r="D2913">
        <v>60</v>
      </c>
      <c r="E2913">
        <v>8640</v>
      </c>
      <c r="F2913">
        <v>5</v>
      </c>
    </row>
    <row r="2914" spans="1:6">
      <c r="A2914" t="s">
        <v>2101</v>
      </c>
      <c r="B2914">
        <v>15</v>
      </c>
      <c r="C2914">
        <v>12</v>
      </c>
      <c r="D2914">
        <v>48</v>
      </c>
      <c r="E2914">
        <v>8640</v>
      </c>
      <c r="F2914">
        <v>5</v>
      </c>
    </row>
    <row r="2915" spans="1:6">
      <c r="A2915" t="s">
        <v>2143</v>
      </c>
      <c r="B2915">
        <v>15</v>
      </c>
      <c r="C2915">
        <v>12</v>
      </c>
      <c r="D2915">
        <v>48</v>
      </c>
      <c r="E2915">
        <v>8640</v>
      </c>
      <c r="F2915">
        <v>5</v>
      </c>
    </row>
    <row r="2916" spans="1:6">
      <c r="A2916" t="s">
        <v>2115</v>
      </c>
      <c r="B2916">
        <v>15</v>
      </c>
      <c r="C2916">
        <v>12</v>
      </c>
      <c r="D2916">
        <v>54</v>
      </c>
      <c r="E2916">
        <v>9720</v>
      </c>
      <c r="F2916">
        <v>5.6999999999999993</v>
      </c>
    </row>
    <row r="2917" spans="1:6">
      <c r="A2917" t="s">
        <v>2157</v>
      </c>
      <c r="B2917">
        <v>15</v>
      </c>
      <c r="C2917">
        <v>12</v>
      </c>
      <c r="D2917">
        <v>54</v>
      </c>
      <c r="E2917">
        <v>9720</v>
      </c>
      <c r="F2917">
        <v>5.6999999999999993</v>
      </c>
    </row>
    <row r="2918" spans="1:6">
      <c r="A2918" t="s">
        <v>3188</v>
      </c>
      <c r="B2918">
        <v>15</v>
      </c>
      <c r="C2918">
        <v>12</v>
      </c>
      <c r="D2918">
        <v>57</v>
      </c>
      <c r="E2918">
        <v>10260</v>
      </c>
      <c r="F2918">
        <v>6</v>
      </c>
    </row>
    <row r="2919" spans="1:6">
      <c r="A2919" t="s">
        <v>3189</v>
      </c>
      <c r="B2919">
        <v>15</v>
      </c>
      <c r="C2919">
        <v>12</v>
      </c>
      <c r="D2919">
        <v>57</v>
      </c>
      <c r="E2919">
        <v>10260</v>
      </c>
      <c r="F2919">
        <v>6</v>
      </c>
    </row>
    <row r="2920" spans="1:6">
      <c r="A2920" t="s">
        <v>2129</v>
      </c>
      <c r="B2920">
        <v>15</v>
      </c>
      <c r="C2920">
        <v>12</v>
      </c>
      <c r="D2920">
        <v>60</v>
      </c>
      <c r="E2920">
        <v>10800</v>
      </c>
      <c r="F2920">
        <v>6.3</v>
      </c>
    </row>
    <row r="2921" spans="1:6">
      <c r="A2921" t="s">
        <v>2171</v>
      </c>
      <c r="B2921">
        <v>15</v>
      </c>
      <c r="C2921">
        <v>12</v>
      </c>
      <c r="D2921">
        <v>60</v>
      </c>
      <c r="E2921">
        <v>10800</v>
      </c>
      <c r="F2921">
        <v>6.3</v>
      </c>
    </row>
    <row r="2922" spans="1:6">
      <c r="A2922" t="s">
        <v>2102</v>
      </c>
      <c r="B2922">
        <v>18</v>
      </c>
      <c r="C2922">
        <v>12</v>
      </c>
      <c r="D2922">
        <v>48</v>
      </c>
      <c r="E2922">
        <v>10368</v>
      </c>
      <c r="F2922">
        <v>6</v>
      </c>
    </row>
    <row r="2923" spans="1:6">
      <c r="A2923" t="s">
        <v>2144</v>
      </c>
      <c r="B2923">
        <v>18</v>
      </c>
      <c r="C2923">
        <v>12</v>
      </c>
      <c r="D2923">
        <v>48</v>
      </c>
      <c r="E2923">
        <v>10368</v>
      </c>
      <c r="F2923">
        <v>6</v>
      </c>
    </row>
    <row r="2924" spans="1:6">
      <c r="A2924" t="s">
        <v>2116</v>
      </c>
      <c r="B2924">
        <v>18</v>
      </c>
      <c r="C2924">
        <v>12</v>
      </c>
      <c r="D2924">
        <v>54</v>
      </c>
      <c r="E2924">
        <v>11664</v>
      </c>
      <c r="F2924">
        <v>6.8</v>
      </c>
    </row>
    <row r="2925" spans="1:6">
      <c r="A2925" t="s">
        <v>2158</v>
      </c>
      <c r="B2925">
        <v>18</v>
      </c>
      <c r="C2925">
        <v>12</v>
      </c>
      <c r="D2925">
        <v>54</v>
      </c>
      <c r="E2925">
        <v>11664</v>
      </c>
      <c r="F2925">
        <v>6.8</v>
      </c>
    </row>
    <row r="2926" spans="1:6">
      <c r="A2926" t="s">
        <v>3190</v>
      </c>
      <c r="B2926">
        <v>18</v>
      </c>
      <c r="C2926">
        <v>12</v>
      </c>
      <c r="D2926">
        <v>57</v>
      </c>
      <c r="E2926">
        <v>12312</v>
      </c>
      <c r="F2926">
        <v>7.1999999999999993</v>
      </c>
    </row>
    <row r="2927" spans="1:6">
      <c r="A2927" t="s">
        <v>3191</v>
      </c>
      <c r="B2927">
        <v>18</v>
      </c>
      <c r="C2927">
        <v>12</v>
      </c>
      <c r="D2927">
        <v>57</v>
      </c>
      <c r="E2927">
        <v>12312</v>
      </c>
      <c r="F2927">
        <v>7.1999999999999993</v>
      </c>
    </row>
    <row r="2928" spans="1:6">
      <c r="A2928" t="s">
        <v>2130</v>
      </c>
      <c r="B2928">
        <v>18</v>
      </c>
      <c r="C2928">
        <v>12</v>
      </c>
      <c r="D2928">
        <v>60</v>
      </c>
      <c r="E2928">
        <v>12960</v>
      </c>
      <c r="F2928">
        <v>7.5</v>
      </c>
    </row>
    <row r="2929" spans="1:6">
      <c r="A2929" t="s">
        <v>2172</v>
      </c>
      <c r="B2929">
        <v>18</v>
      </c>
      <c r="C2929">
        <v>12</v>
      </c>
      <c r="D2929">
        <v>60</v>
      </c>
      <c r="E2929">
        <v>12960</v>
      </c>
      <c r="F2929">
        <v>7.5</v>
      </c>
    </row>
    <row r="2930" spans="1:6">
      <c r="A2930" t="s">
        <v>2103</v>
      </c>
      <c r="B2930">
        <v>21</v>
      </c>
      <c r="C2930">
        <v>12</v>
      </c>
      <c r="D2930">
        <v>48</v>
      </c>
      <c r="E2930">
        <v>12096</v>
      </c>
      <c r="F2930">
        <v>7</v>
      </c>
    </row>
    <row r="2931" spans="1:6">
      <c r="A2931" t="s">
        <v>2145</v>
      </c>
      <c r="B2931">
        <v>21</v>
      </c>
      <c r="C2931">
        <v>12</v>
      </c>
      <c r="D2931">
        <v>48</v>
      </c>
      <c r="E2931">
        <v>12096</v>
      </c>
      <c r="F2931">
        <v>7</v>
      </c>
    </row>
    <row r="2932" spans="1:6">
      <c r="A2932" t="s">
        <v>2117</v>
      </c>
      <c r="B2932">
        <v>21</v>
      </c>
      <c r="C2932">
        <v>12</v>
      </c>
      <c r="D2932">
        <v>54</v>
      </c>
      <c r="E2932">
        <v>13608</v>
      </c>
      <c r="F2932">
        <v>7.8999999999999995</v>
      </c>
    </row>
    <row r="2933" spans="1:6">
      <c r="A2933" t="s">
        <v>2159</v>
      </c>
      <c r="B2933">
        <v>21</v>
      </c>
      <c r="C2933">
        <v>12</v>
      </c>
      <c r="D2933">
        <v>54</v>
      </c>
      <c r="E2933">
        <v>13608</v>
      </c>
      <c r="F2933">
        <v>7.8999999999999995</v>
      </c>
    </row>
    <row r="2934" spans="1:6">
      <c r="A2934" t="s">
        <v>3192</v>
      </c>
      <c r="B2934">
        <v>21</v>
      </c>
      <c r="C2934">
        <v>12</v>
      </c>
      <c r="D2934">
        <v>57</v>
      </c>
      <c r="E2934">
        <v>14364</v>
      </c>
      <c r="F2934">
        <v>8.4</v>
      </c>
    </row>
    <row r="2935" spans="1:6">
      <c r="A2935" t="s">
        <v>3193</v>
      </c>
      <c r="B2935">
        <v>21</v>
      </c>
      <c r="C2935">
        <v>12</v>
      </c>
      <c r="D2935">
        <v>57</v>
      </c>
      <c r="E2935">
        <v>14364</v>
      </c>
      <c r="F2935">
        <v>8.4</v>
      </c>
    </row>
    <row r="2936" spans="1:6">
      <c r="A2936" t="s">
        <v>2131</v>
      </c>
      <c r="B2936">
        <v>21</v>
      </c>
      <c r="C2936">
        <v>12</v>
      </c>
      <c r="D2936">
        <v>60</v>
      </c>
      <c r="E2936">
        <v>15120</v>
      </c>
      <c r="F2936">
        <v>8.7999999999999989</v>
      </c>
    </row>
    <row r="2937" spans="1:6">
      <c r="A2937" t="s">
        <v>2173</v>
      </c>
      <c r="B2937">
        <v>21</v>
      </c>
      <c r="C2937">
        <v>12</v>
      </c>
      <c r="D2937">
        <v>60</v>
      </c>
      <c r="E2937">
        <v>15120</v>
      </c>
      <c r="F2937">
        <v>8.7999999999999989</v>
      </c>
    </row>
    <row r="2938" spans="1:6">
      <c r="A2938" t="s">
        <v>2104</v>
      </c>
      <c r="B2938">
        <v>24</v>
      </c>
      <c r="C2938">
        <v>12</v>
      </c>
      <c r="D2938">
        <v>48</v>
      </c>
      <c r="E2938">
        <v>13824</v>
      </c>
      <c r="F2938">
        <v>8</v>
      </c>
    </row>
    <row r="2939" spans="1:6">
      <c r="A2939" t="s">
        <v>2146</v>
      </c>
      <c r="B2939">
        <v>24</v>
      </c>
      <c r="C2939">
        <v>12</v>
      </c>
      <c r="D2939">
        <v>48</v>
      </c>
      <c r="E2939">
        <v>13824</v>
      </c>
      <c r="F2939">
        <v>8</v>
      </c>
    </row>
    <row r="2940" spans="1:6">
      <c r="A2940" t="s">
        <v>2118</v>
      </c>
      <c r="B2940">
        <v>24</v>
      </c>
      <c r="C2940">
        <v>12</v>
      </c>
      <c r="D2940">
        <v>54</v>
      </c>
      <c r="E2940">
        <v>15552</v>
      </c>
      <c r="F2940">
        <v>9</v>
      </c>
    </row>
    <row r="2941" spans="1:6">
      <c r="A2941" t="s">
        <v>2160</v>
      </c>
      <c r="B2941">
        <v>24</v>
      </c>
      <c r="C2941">
        <v>12</v>
      </c>
      <c r="D2941">
        <v>54</v>
      </c>
      <c r="E2941">
        <v>15552</v>
      </c>
      <c r="F2941">
        <v>9</v>
      </c>
    </row>
    <row r="2942" spans="1:6">
      <c r="A2942" t="s">
        <v>3194</v>
      </c>
      <c r="B2942">
        <v>24</v>
      </c>
      <c r="C2942">
        <v>12</v>
      </c>
      <c r="D2942">
        <v>57</v>
      </c>
      <c r="E2942">
        <v>16416</v>
      </c>
      <c r="F2942">
        <v>9.5</v>
      </c>
    </row>
    <row r="2943" spans="1:6">
      <c r="A2943" t="s">
        <v>3195</v>
      </c>
      <c r="B2943">
        <v>24</v>
      </c>
      <c r="C2943">
        <v>12</v>
      </c>
      <c r="D2943">
        <v>57</v>
      </c>
      <c r="E2943">
        <v>16416</v>
      </c>
      <c r="F2943">
        <v>9.5</v>
      </c>
    </row>
    <row r="2944" spans="1:6">
      <c r="A2944" t="s">
        <v>2132</v>
      </c>
      <c r="B2944">
        <v>24</v>
      </c>
      <c r="C2944">
        <v>12</v>
      </c>
      <c r="D2944">
        <v>60</v>
      </c>
      <c r="E2944">
        <v>17280</v>
      </c>
      <c r="F2944">
        <v>10</v>
      </c>
    </row>
    <row r="2945" spans="1:6">
      <c r="A2945" t="s">
        <v>2174</v>
      </c>
      <c r="B2945">
        <v>24</v>
      </c>
      <c r="C2945">
        <v>12</v>
      </c>
      <c r="D2945">
        <v>60</v>
      </c>
      <c r="E2945">
        <v>17280</v>
      </c>
      <c r="F2945">
        <v>10</v>
      </c>
    </row>
    <row r="2946" spans="1:6">
      <c r="A2946" t="s">
        <v>2105</v>
      </c>
      <c r="B2946">
        <v>27</v>
      </c>
      <c r="C2946">
        <v>12</v>
      </c>
      <c r="D2946">
        <v>48</v>
      </c>
      <c r="E2946">
        <v>15552</v>
      </c>
      <c r="F2946">
        <v>9</v>
      </c>
    </row>
    <row r="2947" spans="1:6">
      <c r="A2947" t="s">
        <v>2147</v>
      </c>
      <c r="B2947">
        <v>27</v>
      </c>
      <c r="C2947">
        <v>12</v>
      </c>
      <c r="D2947">
        <v>48</v>
      </c>
      <c r="E2947">
        <v>15552</v>
      </c>
      <c r="F2947">
        <v>9</v>
      </c>
    </row>
    <row r="2948" spans="1:6">
      <c r="A2948" t="s">
        <v>2119</v>
      </c>
      <c r="B2948">
        <v>27</v>
      </c>
      <c r="C2948">
        <v>12</v>
      </c>
      <c r="D2948">
        <v>54</v>
      </c>
      <c r="E2948">
        <v>17496</v>
      </c>
      <c r="F2948">
        <v>10.199999999999999</v>
      </c>
    </row>
    <row r="2949" spans="1:6">
      <c r="A2949" t="s">
        <v>2161</v>
      </c>
      <c r="B2949">
        <v>27</v>
      </c>
      <c r="C2949">
        <v>12</v>
      </c>
      <c r="D2949">
        <v>54</v>
      </c>
      <c r="E2949">
        <v>17496</v>
      </c>
      <c r="F2949">
        <v>10.199999999999999</v>
      </c>
    </row>
    <row r="2950" spans="1:6">
      <c r="A2950" t="s">
        <v>3196</v>
      </c>
      <c r="B2950">
        <v>27</v>
      </c>
      <c r="C2950">
        <v>12</v>
      </c>
      <c r="D2950">
        <v>57</v>
      </c>
      <c r="E2950">
        <v>18468</v>
      </c>
      <c r="F2950">
        <v>10.7</v>
      </c>
    </row>
    <row r="2951" spans="1:6">
      <c r="A2951" t="s">
        <v>3197</v>
      </c>
      <c r="B2951">
        <v>27</v>
      </c>
      <c r="C2951">
        <v>12</v>
      </c>
      <c r="D2951">
        <v>57</v>
      </c>
      <c r="E2951">
        <v>18468</v>
      </c>
      <c r="F2951">
        <v>10.7</v>
      </c>
    </row>
    <row r="2952" spans="1:6">
      <c r="A2952" t="s">
        <v>2133</v>
      </c>
      <c r="B2952">
        <v>27</v>
      </c>
      <c r="C2952">
        <v>12</v>
      </c>
      <c r="D2952">
        <v>60</v>
      </c>
      <c r="E2952">
        <v>19440</v>
      </c>
      <c r="F2952">
        <v>11.299999999999999</v>
      </c>
    </row>
    <row r="2953" spans="1:6">
      <c r="A2953" t="s">
        <v>2175</v>
      </c>
      <c r="B2953">
        <v>27</v>
      </c>
      <c r="C2953">
        <v>12</v>
      </c>
      <c r="D2953">
        <v>60</v>
      </c>
      <c r="E2953">
        <v>19440</v>
      </c>
      <c r="F2953">
        <v>11.299999999999999</v>
      </c>
    </row>
    <row r="2954" spans="1:6">
      <c r="A2954" t="s">
        <v>2106</v>
      </c>
      <c r="B2954">
        <v>30</v>
      </c>
      <c r="C2954">
        <v>12</v>
      </c>
      <c r="D2954">
        <v>48</v>
      </c>
      <c r="E2954">
        <v>17280</v>
      </c>
      <c r="F2954">
        <v>10</v>
      </c>
    </row>
    <row r="2955" spans="1:6">
      <c r="A2955" t="s">
        <v>2148</v>
      </c>
      <c r="B2955">
        <v>30</v>
      </c>
      <c r="C2955">
        <v>12</v>
      </c>
      <c r="D2955">
        <v>48</v>
      </c>
      <c r="E2955">
        <v>17280</v>
      </c>
      <c r="F2955">
        <v>10</v>
      </c>
    </row>
    <row r="2956" spans="1:6">
      <c r="A2956" t="s">
        <v>2120</v>
      </c>
      <c r="B2956">
        <v>30</v>
      </c>
      <c r="C2956">
        <v>12</v>
      </c>
      <c r="D2956">
        <v>54</v>
      </c>
      <c r="E2956">
        <v>19440</v>
      </c>
      <c r="F2956">
        <v>11.299999999999999</v>
      </c>
    </row>
    <row r="2957" spans="1:6">
      <c r="A2957" t="s">
        <v>2162</v>
      </c>
      <c r="B2957">
        <v>30</v>
      </c>
      <c r="C2957">
        <v>12</v>
      </c>
      <c r="D2957">
        <v>54</v>
      </c>
      <c r="E2957">
        <v>19440</v>
      </c>
      <c r="F2957">
        <v>11.299999999999999</v>
      </c>
    </row>
    <row r="2958" spans="1:6">
      <c r="A2958" t="s">
        <v>3198</v>
      </c>
      <c r="B2958">
        <v>30</v>
      </c>
      <c r="C2958">
        <v>12</v>
      </c>
      <c r="D2958">
        <v>57</v>
      </c>
      <c r="E2958">
        <v>20520</v>
      </c>
      <c r="F2958">
        <v>11.9</v>
      </c>
    </row>
    <row r="2959" spans="1:6">
      <c r="A2959" t="s">
        <v>3199</v>
      </c>
      <c r="B2959">
        <v>30</v>
      </c>
      <c r="C2959">
        <v>12</v>
      </c>
      <c r="D2959">
        <v>57</v>
      </c>
      <c r="E2959">
        <v>20520</v>
      </c>
      <c r="F2959">
        <v>11.9</v>
      </c>
    </row>
    <row r="2960" spans="1:6">
      <c r="A2960" t="s">
        <v>2134</v>
      </c>
      <c r="B2960">
        <v>30</v>
      </c>
      <c r="C2960">
        <v>12</v>
      </c>
      <c r="D2960">
        <v>60</v>
      </c>
      <c r="E2960">
        <v>21600</v>
      </c>
      <c r="F2960">
        <v>12.5</v>
      </c>
    </row>
    <row r="2961" spans="1:6">
      <c r="A2961" t="s">
        <v>2176</v>
      </c>
      <c r="B2961">
        <v>30</v>
      </c>
      <c r="C2961">
        <v>12</v>
      </c>
      <c r="D2961">
        <v>60</v>
      </c>
      <c r="E2961">
        <v>21600</v>
      </c>
      <c r="F2961">
        <v>12.5</v>
      </c>
    </row>
    <row r="2962" spans="1:6">
      <c r="A2962" t="s">
        <v>2107</v>
      </c>
      <c r="B2962">
        <v>33</v>
      </c>
      <c r="C2962">
        <v>12</v>
      </c>
      <c r="D2962">
        <v>48</v>
      </c>
      <c r="E2962">
        <v>19008</v>
      </c>
      <c r="F2962">
        <v>11</v>
      </c>
    </row>
    <row r="2963" spans="1:6">
      <c r="A2963" t="s">
        <v>2149</v>
      </c>
      <c r="B2963">
        <v>33</v>
      </c>
      <c r="C2963">
        <v>12</v>
      </c>
      <c r="D2963">
        <v>48</v>
      </c>
      <c r="E2963">
        <v>19008</v>
      </c>
      <c r="F2963">
        <v>11</v>
      </c>
    </row>
    <row r="2964" spans="1:6">
      <c r="A2964" t="s">
        <v>2121</v>
      </c>
      <c r="B2964">
        <v>33</v>
      </c>
      <c r="C2964">
        <v>12</v>
      </c>
      <c r="D2964">
        <v>54</v>
      </c>
      <c r="E2964">
        <v>21384</v>
      </c>
      <c r="F2964">
        <v>12.4</v>
      </c>
    </row>
    <row r="2965" spans="1:6">
      <c r="A2965" t="s">
        <v>2163</v>
      </c>
      <c r="B2965">
        <v>33</v>
      </c>
      <c r="C2965">
        <v>12</v>
      </c>
      <c r="D2965">
        <v>54</v>
      </c>
      <c r="E2965">
        <v>21384</v>
      </c>
      <c r="F2965">
        <v>12.4</v>
      </c>
    </row>
    <row r="2966" spans="1:6">
      <c r="A2966" t="s">
        <v>3200</v>
      </c>
      <c r="B2966">
        <v>33</v>
      </c>
      <c r="C2966">
        <v>12</v>
      </c>
      <c r="D2966">
        <v>57</v>
      </c>
      <c r="E2966">
        <v>22572</v>
      </c>
      <c r="F2966">
        <v>13.1</v>
      </c>
    </row>
    <row r="2967" spans="1:6">
      <c r="A2967" t="s">
        <v>3201</v>
      </c>
      <c r="B2967">
        <v>33</v>
      </c>
      <c r="C2967">
        <v>12</v>
      </c>
      <c r="D2967">
        <v>57</v>
      </c>
      <c r="E2967">
        <v>22572</v>
      </c>
      <c r="F2967">
        <v>13.1</v>
      </c>
    </row>
    <row r="2968" spans="1:6">
      <c r="A2968" t="s">
        <v>2135</v>
      </c>
      <c r="B2968">
        <v>33</v>
      </c>
      <c r="C2968">
        <v>12</v>
      </c>
      <c r="D2968">
        <v>60</v>
      </c>
      <c r="E2968">
        <v>23760</v>
      </c>
      <c r="F2968">
        <v>13.799999999999999</v>
      </c>
    </row>
    <row r="2969" spans="1:6">
      <c r="A2969" t="s">
        <v>2177</v>
      </c>
      <c r="B2969">
        <v>33</v>
      </c>
      <c r="C2969">
        <v>12</v>
      </c>
      <c r="D2969">
        <v>60</v>
      </c>
      <c r="E2969">
        <v>23760</v>
      </c>
      <c r="F2969">
        <v>13.799999999999999</v>
      </c>
    </row>
    <row r="2970" spans="1:6">
      <c r="A2970" t="s">
        <v>2108</v>
      </c>
      <c r="B2970">
        <v>36</v>
      </c>
      <c r="C2970">
        <v>12</v>
      </c>
      <c r="D2970">
        <v>48</v>
      </c>
      <c r="E2970">
        <v>20736</v>
      </c>
      <c r="F2970">
        <v>12</v>
      </c>
    </row>
    <row r="2971" spans="1:6">
      <c r="A2971" t="s">
        <v>2150</v>
      </c>
      <c r="B2971">
        <v>36</v>
      </c>
      <c r="C2971">
        <v>12</v>
      </c>
      <c r="D2971">
        <v>48</v>
      </c>
      <c r="E2971">
        <v>20736</v>
      </c>
      <c r="F2971">
        <v>12</v>
      </c>
    </row>
    <row r="2972" spans="1:6">
      <c r="A2972" t="s">
        <v>2122</v>
      </c>
      <c r="B2972">
        <v>36</v>
      </c>
      <c r="C2972">
        <v>12</v>
      </c>
      <c r="D2972">
        <v>54</v>
      </c>
      <c r="E2972">
        <v>23328</v>
      </c>
      <c r="F2972">
        <v>13.5</v>
      </c>
    </row>
    <row r="2973" spans="1:6">
      <c r="A2973" t="s">
        <v>2164</v>
      </c>
      <c r="B2973">
        <v>36</v>
      </c>
      <c r="C2973">
        <v>12</v>
      </c>
      <c r="D2973">
        <v>54</v>
      </c>
      <c r="E2973">
        <v>23328</v>
      </c>
      <c r="F2973">
        <v>13.5</v>
      </c>
    </row>
    <row r="2974" spans="1:6">
      <c r="A2974" t="s">
        <v>3202</v>
      </c>
      <c r="B2974">
        <v>36</v>
      </c>
      <c r="C2974">
        <v>12</v>
      </c>
      <c r="D2974">
        <v>57</v>
      </c>
      <c r="E2974">
        <v>24624</v>
      </c>
      <c r="F2974">
        <v>14.299999999999999</v>
      </c>
    </row>
    <row r="2975" spans="1:6">
      <c r="A2975" t="s">
        <v>3203</v>
      </c>
      <c r="B2975">
        <v>36</v>
      </c>
      <c r="C2975">
        <v>12</v>
      </c>
      <c r="D2975">
        <v>57</v>
      </c>
      <c r="E2975">
        <v>24624</v>
      </c>
      <c r="F2975">
        <v>14.299999999999999</v>
      </c>
    </row>
    <row r="2976" spans="1:6">
      <c r="A2976" t="s">
        <v>2136</v>
      </c>
      <c r="B2976">
        <v>36</v>
      </c>
      <c r="C2976">
        <v>12</v>
      </c>
      <c r="D2976">
        <v>60</v>
      </c>
      <c r="E2976">
        <v>25920</v>
      </c>
      <c r="F2976">
        <v>15</v>
      </c>
    </row>
    <row r="2977" spans="1:6">
      <c r="A2977" t="s">
        <v>2178</v>
      </c>
      <c r="B2977">
        <v>36</v>
      </c>
      <c r="C2977">
        <v>12</v>
      </c>
      <c r="D2977">
        <v>60</v>
      </c>
      <c r="E2977">
        <v>25920</v>
      </c>
      <c r="F2977">
        <v>15</v>
      </c>
    </row>
    <row r="2978" spans="1:6">
      <c r="A2978" t="s">
        <v>2109</v>
      </c>
      <c r="B2978">
        <v>39</v>
      </c>
      <c r="C2978">
        <v>12</v>
      </c>
      <c r="D2978">
        <v>48</v>
      </c>
      <c r="E2978">
        <v>22464</v>
      </c>
      <c r="F2978">
        <v>13</v>
      </c>
    </row>
    <row r="2979" spans="1:6">
      <c r="A2979" t="s">
        <v>2151</v>
      </c>
      <c r="B2979">
        <v>39</v>
      </c>
      <c r="C2979">
        <v>12</v>
      </c>
      <c r="D2979">
        <v>48</v>
      </c>
      <c r="E2979">
        <v>22464</v>
      </c>
      <c r="F2979">
        <v>13</v>
      </c>
    </row>
    <row r="2980" spans="1:6">
      <c r="A2980" t="s">
        <v>2123</v>
      </c>
      <c r="B2980">
        <v>39</v>
      </c>
      <c r="C2980">
        <v>12</v>
      </c>
      <c r="D2980">
        <v>54</v>
      </c>
      <c r="E2980">
        <v>25272</v>
      </c>
      <c r="F2980">
        <v>14.7</v>
      </c>
    </row>
    <row r="2981" spans="1:6">
      <c r="A2981" t="s">
        <v>2165</v>
      </c>
      <c r="B2981">
        <v>39</v>
      </c>
      <c r="C2981">
        <v>12</v>
      </c>
      <c r="D2981">
        <v>54</v>
      </c>
      <c r="E2981">
        <v>25272</v>
      </c>
      <c r="F2981">
        <v>14.7</v>
      </c>
    </row>
    <row r="2982" spans="1:6">
      <c r="A2982" t="s">
        <v>3204</v>
      </c>
      <c r="B2982">
        <v>39</v>
      </c>
      <c r="C2982">
        <v>12</v>
      </c>
      <c r="D2982">
        <v>57</v>
      </c>
      <c r="E2982">
        <v>26676</v>
      </c>
      <c r="F2982">
        <v>15.5</v>
      </c>
    </row>
    <row r="2983" spans="1:6">
      <c r="A2983" t="s">
        <v>3205</v>
      </c>
      <c r="B2983">
        <v>39</v>
      </c>
      <c r="C2983">
        <v>12</v>
      </c>
      <c r="D2983">
        <v>57</v>
      </c>
      <c r="E2983">
        <v>26676</v>
      </c>
      <c r="F2983">
        <v>15.5</v>
      </c>
    </row>
    <row r="2984" spans="1:6">
      <c r="A2984" t="s">
        <v>2137</v>
      </c>
      <c r="B2984">
        <v>39</v>
      </c>
      <c r="C2984">
        <v>12</v>
      </c>
      <c r="D2984">
        <v>60</v>
      </c>
      <c r="E2984">
        <v>28080</v>
      </c>
      <c r="F2984">
        <v>16.3</v>
      </c>
    </row>
    <row r="2985" spans="1:6">
      <c r="A2985" t="s">
        <v>2179</v>
      </c>
      <c r="B2985">
        <v>39</v>
      </c>
      <c r="C2985">
        <v>12</v>
      </c>
      <c r="D2985">
        <v>60</v>
      </c>
      <c r="E2985">
        <v>28080</v>
      </c>
      <c r="F2985">
        <v>16.3</v>
      </c>
    </row>
    <row r="2986" spans="1:6">
      <c r="A2986" t="s">
        <v>2110</v>
      </c>
      <c r="B2986">
        <v>42</v>
      </c>
      <c r="C2986">
        <v>12</v>
      </c>
      <c r="D2986">
        <v>48</v>
      </c>
      <c r="E2986">
        <v>24192</v>
      </c>
      <c r="F2986">
        <v>14</v>
      </c>
    </row>
    <row r="2987" spans="1:6">
      <c r="A2987" t="s">
        <v>2152</v>
      </c>
      <c r="B2987">
        <v>42</v>
      </c>
      <c r="C2987">
        <v>12</v>
      </c>
      <c r="D2987">
        <v>48</v>
      </c>
      <c r="E2987">
        <v>24192</v>
      </c>
      <c r="F2987">
        <v>14</v>
      </c>
    </row>
    <row r="2988" spans="1:6">
      <c r="A2988" t="s">
        <v>2124</v>
      </c>
      <c r="B2988">
        <v>42</v>
      </c>
      <c r="C2988">
        <v>12</v>
      </c>
      <c r="D2988">
        <v>54</v>
      </c>
      <c r="E2988">
        <v>27216</v>
      </c>
      <c r="F2988">
        <v>15.799999999999999</v>
      </c>
    </row>
    <row r="2989" spans="1:6">
      <c r="A2989" t="s">
        <v>2166</v>
      </c>
      <c r="B2989">
        <v>42</v>
      </c>
      <c r="C2989">
        <v>12</v>
      </c>
      <c r="D2989">
        <v>54</v>
      </c>
      <c r="E2989">
        <v>27216</v>
      </c>
      <c r="F2989">
        <v>15.799999999999999</v>
      </c>
    </row>
    <row r="2990" spans="1:6">
      <c r="A2990" t="s">
        <v>3206</v>
      </c>
      <c r="B2990">
        <v>42</v>
      </c>
      <c r="C2990">
        <v>12</v>
      </c>
      <c r="D2990">
        <v>57</v>
      </c>
      <c r="E2990">
        <v>28728</v>
      </c>
      <c r="F2990">
        <v>16.700000000000003</v>
      </c>
    </row>
    <row r="2991" spans="1:6">
      <c r="A2991" t="s">
        <v>3207</v>
      </c>
      <c r="B2991">
        <v>42</v>
      </c>
      <c r="C2991">
        <v>12</v>
      </c>
      <c r="D2991">
        <v>57</v>
      </c>
      <c r="E2991">
        <v>28728</v>
      </c>
      <c r="F2991">
        <v>16.700000000000003</v>
      </c>
    </row>
    <row r="2992" spans="1:6">
      <c r="A2992" t="s">
        <v>2138</v>
      </c>
      <c r="B2992">
        <v>42</v>
      </c>
      <c r="C2992">
        <v>12</v>
      </c>
      <c r="D2992">
        <v>60</v>
      </c>
      <c r="E2992">
        <v>30240</v>
      </c>
      <c r="F2992">
        <v>17.5</v>
      </c>
    </row>
    <row r="2993" spans="1:6">
      <c r="A2993" t="s">
        <v>2180</v>
      </c>
      <c r="B2993">
        <v>42</v>
      </c>
      <c r="C2993">
        <v>12</v>
      </c>
      <c r="D2993">
        <v>60</v>
      </c>
      <c r="E2993">
        <v>30240</v>
      </c>
      <c r="F2993">
        <v>17.5</v>
      </c>
    </row>
    <row r="2994" spans="1:6">
      <c r="A2994" t="s">
        <v>2111</v>
      </c>
      <c r="B2994">
        <v>45</v>
      </c>
      <c r="C2994">
        <v>12</v>
      </c>
      <c r="D2994">
        <v>48</v>
      </c>
      <c r="E2994">
        <v>25920</v>
      </c>
      <c r="F2994">
        <v>15</v>
      </c>
    </row>
    <row r="2995" spans="1:6">
      <c r="A2995" t="s">
        <v>2153</v>
      </c>
      <c r="B2995">
        <v>45</v>
      </c>
      <c r="C2995">
        <v>12</v>
      </c>
      <c r="D2995">
        <v>48</v>
      </c>
      <c r="E2995">
        <v>25920</v>
      </c>
      <c r="F2995">
        <v>15</v>
      </c>
    </row>
    <row r="2996" spans="1:6">
      <c r="A2996" t="s">
        <v>2125</v>
      </c>
      <c r="B2996">
        <v>45</v>
      </c>
      <c r="C2996">
        <v>12</v>
      </c>
      <c r="D2996">
        <v>54</v>
      </c>
      <c r="E2996">
        <v>29160</v>
      </c>
      <c r="F2996">
        <v>16.900000000000002</v>
      </c>
    </row>
    <row r="2997" spans="1:6">
      <c r="A2997" t="s">
        <v>2167</v>
      </c>
      <c r="B2997">
        <v>45</v>
      </c>
      <c r="C2997">
        <v>12</v>
      </c>
      <c r="D2997">
        <v>54</v>
      </c>
      <c r="E2997">
        <v>29160</v>
      </c>
      <c r="F2997">
        <v>16.900000000000002</v>
      </c>
    </row>
    <row r="2998" spans="1:6">
      <c r="A2998" t="s">
        <v>3208</v>
      </c>
      <c r="B2998">
        <v>45</v>
      </c>
      <c r="C2998">
        <v>12</v>
      </c>
      <c r="D2998">
        <v>57</v>
      </c>
      <c r="E2998">
        <v>30780</v>
      </c>
      <c r="F2998">
        <v>17.900000000000002</v>
      </c>
    </row>
    <row r="2999" spans="1:6">
      <c r="A2999" t="s">
        <v>3209</v>
      </c>
      <c r="B2999">
        <v>45</v>
      </c>
      <c r="C2999">
        <v>12</v>
      </c>
      <c r="D2999">
        <v>57</v>
      </c>
      <c r="E2999">
        <v>30780</v>
      </c>
      <c r="F2999">
        <v>17.900000000000002</v>
      </c>
    </row>
    <row r="3000" spans="1:6">
      <c r="A3000" t="s">
        <v>2139</v>
      </c>
      <c r="B3000">
        <v>45</v>
      </c>
      <c r="C3000">
        <v>12</v>
      </c>
      <c r="D3000">
        <v>60</v>
      </c>
      <c r="E3000">
        <v>32400</v>
      </c>
      <c r="F3000">
        <v>18.8</v>
      </c>
    </row>
    <row r="3001" spans="1:6">
      <c r="A3001" t="s">
        <v>2181</v>
      </c>
      <c r="B3001">
        <v>45</v>
      </c>
      <c r="C3001">
        <v>12</v>
      </c>
      <c r="D3001">
        <v>60</v>
      </c>
      <c r="E3001">
        <v>32400</v>
      </c>
      <c r="F3001">
        <v>18.8</v>
      </c>
    </row>
    <row r="3002" spans="1:6">
      <c r="A3002" t="s">
        <v>2112</v>
      </c>
      <c r="B3002">
        <v>48</v>
      </c>
      <c r="C3002">
        <v>12</v>
      </c>
      <c r="D3002">
        <v>48</v>
      </c>
      <c r="E3002">
        <v>27648</v>
      </c>
      <c r="F3002">
        <v>16</v>
      </c>
    </row>
    <row r="3003" spans="1:6">
      <c r="A3003" t="s">
        <v>2154</v>
      </c>
      <c r="B3003">
        <v>48</v>
      </c>
      <c r="C3003">
        <v>12</v>
      </c>
      <c r="D3003">
        <v>48</v>
      </c>
      <c r="E3003">
        <v>27648</v>
      </c>
      <c r="F3003">
        <v>16</v>
      </c>
    </row>
    <row r="3004" spans="1:6">
      <c r="A3004" t="s">
        <v>2126</v>
      </c>
      <c r="B3004">
        <v>48</v>
      </c>
      <c r="C3004">
        <v>12</v>
      </c>
      <c r="D3004">
        <v>54</v>
      </c>
      <c r="E3004">
        <v>31104</v>
      </c>
      <c r="F3004">
        <v>18</v>
      </c>
    </row>
    <row r="3005" spans="1:6">
      <c r="A3005" t="s">
        <v>2168</v>
      </c>
      <c r="B3005">
        <v>48</v>
      </c>
      <c r="C3005">
        <v>12</v>
      </c>
      <c r="D3005">
        <v>54</v>
      </c>
      <c r="E3005">
        <v>31104</v>
      </c>
      <c r="F3005">
        <v>18</v>
      </c>
    </row>
    <row r="3006" spans="1:6">
      <c r="A3006" t="s">
        <v>3210</v>
      </c>
      <c r="B3006">
        <v>48</v>
      </c>
      <c r="C3006">
        <v>12</v>
      </c>
      <c r="D3006">
        <v>57</v>
      </c>
      <c r="E3006">
        <v>32832</v>
      </c>
      <c r="F3006">
        <v>19</v>
      </c>
    </row>
    <row r="3007" spans="1:6">
      <c r="A3007" t="s">
        <v>3211</v>
      </c>
      <c r="B3007">
        <v>48</v>
      </c>
      <c r="C3007">
        <v>12</v>
      </c>
      <c r="D3007">
        <v>57</v>
      </c>
      <c r="E3007">
        <v>32832</v>
      </c>
      <c r="F3007">
        <v>19</v>
      </c>
    </row>
    <row r="3008" spans="1:6">
      <c r="A3008" t="s">
        <v>2140</v>
      </c>
      <c r="B3008">
        <v>48</v>
      </c>
      <c r="C3008">
        <v>12</v>
      </c>
      <c r="D3008">
        <v>60</v>
      </c>
      <c r="E3008">
        <v>34560</v>
      </c>
      <c r="F3008">
        <v>20</v>
      </c>
    </row>
    <row r="3009" spans="1:6">
      <c r="A3009" t="s">
        <v>2182</v>
      </c>
      <c r="B3009">
        <v>48</v>
      </c>
      <c r="C3009">
        <v>12</v>
      </c>
      <c r="D3009">
        <v>60</v>
      </c>
      <c r="E3009">
        <v>34560</v>
      </c>
      <c r="F3009">
        <v>20</v>
      </c>
    </row>
    <row r="3010" spans="1:6">
      <c r="A3010" t="s">
        <v>1526</v>
      </c>
      <c r="B3010">
        <v>24</v>
      </c>
      <c r="C3010">
        <v>24</v>
      </c>
      <c r="D3010">
        <v>30</v>
      </c>
      <c r="E3010">
        <v>17280</v>
      </c>
      <c r="F3010">
        <v>10</v>
      </c>
    </row>
    <row r="3011" spans="1:6">
      <c r="A3011" t="s">
        <v>3764</v>
      </c>
      <c r="B3011">
        <v>24</v>
      </c>
      <c r="C3011">
        <v>24</v>
      </c>
      <c r="D3011">
        <v>30</v>
      </c>
      <c r="E3011">
        <v>17280</v>
      </c>
      <c r="F3011">
        <v>10</v>
      </c>
    </row>
    <row r="3012" spans="1:6">
      <c r="A3012" t="s">
        <v>1527</v>
      </c>
      <c r="B3012">
        <v>24</v>
      </c>
      <c r="C3012">
        <v>24</v>
      </c>
      <c r="D3012">
        <v>36</v>
      </c>
      <c r="E3012">
        <v>20736</v>
      </c>
      <c r="F3012">
        <v>12</v>
      </c>
    </row>
    <row r="3013" spans="1:6">
      <c r="A3013" t="s">
        <v>3765</v>
      </c>
      <c r="B3013">
        <v>24</v>
      </c>
      <c r="C3013">
        <v>24</v>
      </c>
      <c r="D3013">
        <v>36</v>
      </c>
      <c r="E3013">
        <v>20736</v>
      </c>
      <c r="F3013">
        <v>12</v>
      </c>
    </row>
    <row r="3014" spans="1:6">
      <c r="A3014" t="s">
        <v>3212</v>
      </c>
      <c r="B3014">
        <v>24</v>
      </c>
      <c r="C3014">
        <v>24</v>
      </c>
      <c r="D3014">
        <v>39</v>
      </c>
      <c r="E3014">
        <v>22464</v>
      </c>
      <c r="F3014">
        <v>13</v>
      </c>
    </row>
    <row r="3015" spans="1:6">
      <c r="A3015" t="s">
        <v>3766</v>
      </c>
      <c r="B3015">
        <v>24</v>
      </c>
      <c r="C3015">
        <v>24</v>
      </c>
      <c r="D3015">
        <v>39</v>
      </c>
      <c r="E3015">
        <v>22464</v>
      </c>
      <c r="F3015">
        <v>13</v>
      </c>
    </row>
    <row r="3016" spans="1:6">
      <c r="A3016" t="s">
        <v>1528</v>
      </c>
      <c r="B3016">
        <v>24</v>
      </c>
      <c r="C3016">
        <v>24</v>
      </c>
      <c r="D3016">
        <v>42</v>
      </c>
      <c r="E3016">
        <v>24192</v>
      </c>
      <c r="F3016">
        <v>14</v>
      </c>
    </row>
    <row r="3017" spans="1:6">
      <c r="A3017" t="s">
        <v>3767</v>
      </c>
      <c r="B3017">
        <v>24</v>
      </c>
      <c r="C3017">
        <v>24</v>
      </c>
      <c r="D3017">
        <v>42</v>
      </c>
      <c r="E3017">
        <v>24192</v>
      </c>
      <c r="F3017">
        <v>14</v>
      </c>
    </row>
    <row r="3018" spans="1:6">
      <c r="A3018" t="s">
        <v>1454</v>
      </c>
      <c r="B3018">
        <v>24</v>
      </c>
      <c r="C3018">
        <v>13</v>
      </c>
      <c r="D3018">
        <v>30</v>
      </c>
      <c r="E3018">
        <v>9360</v>
      </c>
      <c r="F3018">
        <v>5.5</v>
      </c>
    </row>
    <row r="3019" spans="1:6">
      <c r="A3019" t="s">
        <v>1464</v>
      </c>
      <c r="B3019">
        <v>24</v>
      </c>
      <c r="C3019">
        <v>13</v>
      </c>
      <c r="D3019">
        <v>30</v>
      </c>
      <c r="E3019">
        <v>9360</v>
      </c>
      <c r="F3019">
        <v>5.5</v>
      </c>
    </row>
    <row r="3020" spans="1:6">
      <c r="A3020" t="s">
        <v>1459</v>
      </c>
      <c r="B3020">
        <v>24</v>
      </c>
      <c r="C3020">
        <v>13</v>
      </c>
      <c r="D3020">
        <v>30</v>
      </c>
      <c r="E3020">
        <v>9360</v>
      </c>
      <c r="F3020">
        <v>5.5</v>
      </c>
    </row>
    <row r="3021" spans="1:6">
      <c r="A3021" t="s">
        <v>1469</v>
      </c>
      <c r="B3021">
        <v>24</v>
      </c>
      <c r="C3021">
        <v>13</v>
      </c>
      <c r="D3021">
        <v>30</v>
      </c>
      <c r="E3021">
        <v>9360</v>
      </c>
      <c r="F3021">
        <v>5.5</v>
      </c>
    </row>
    <row r="3022" spans="1:6">
      <c r="A3022" t="s">
        <v>1455</v>
      </c>
      <c r="B3022">
        <v>24</v>
      </c>
      <c r="C3022">
        <v>13</v>
      </c>
      <c r="D3022">
        <v>36</v>
      </c>
      <c r="E3022">
        <v>11232</v>
      </c>
      <c r="F3022">
        <v>6.5</v>
      </c>
    </row>
    <row r="3023" spans="1:6">
      <c r="A3023" t="s">
        <v>1465</v>
      </c>
      <c r="B3023">
        <v>24</v>
      </c>
      <c r="C3023">
        <v>13</v>
      </c>
      <c r="D3023">
        <v>36</v>
      </c>
      <c r="E3023">
        <v>11232</v>
      </c>
      <c r="F3023">
        <v>6.5</v>
      </c>
    </row>
    <row r="3024" spans="1:6">
      <c r="A3024" t="s">
        <v>1460</v>
      </c>
      <c r="B3024">
        <v>24</v>
      </c>
      <c r="C3024">
        <v>13</v>
      </c>
      <c r="D3024">
        <v>36</v>
      </c>
      <c r="E3024">
        <v>11232</v>
      </c>
      <c r="F3024">
        <v>6.5</v>
      </c>
    </row>
    <row r="3025" spans="1:6">
      <c r="A3025" t="s">
        <v>1470</v>
      </c>
      <c r="B3025">
        <v>24</v>
      </c>
      <c r="C3025">
        <v>13</v>
      </c>
      <c r="D3025">
        <v>36</v>
      </c>
      <c r="E3025">
        <v>11232</v>
      </c>
      <c r="F3025">
        <v>6.5</v>
      </c>
    </row>
    <row r="3026" spans="1:6">
      <c r="A3026" t="s">
        <v>3213</v>
      </c>
      <c r="B3026">
        <v>24</v>
      </c>
      <c r="C3026">
        <v>13</v>
      </c>
      <c r="D3026">
        <v>39</v>
      </c>
      <c r="E3026">
        <v>12168</v>
      </c>
      <c r="F3026">
        <v>7.1</v>
      </c>
    </row>
    <row r="3027" spans="1:6">
      <c r="A3027" t="s">
        <v>3214</v>
      </c>
      <c r="B3027">
        <v>24</v>
      </c>
      <c r="C3027">
        <v>13</v>
      </c>
      <c r="D3027">
        <v>39</v>
      </c>
      <c r="E3027">
        <v>12168</v>
      </c>
      <c r="F3027">
        <v>7.1</v>
      </c>
    </row>
    <row r="3028" spans="1:6">
      <c r="A3028" t="s">
        <v>3215</v>
      </c>
      <c r="B3028">
        <v>24</v>
      </c>
      <c r="C3028">
        <v>13</v>
      </c>
      <c r="D3028">
        <v>39</v>
      </c>
      <c r="E3028">
        <v>12168</v>
      </c>
      <c r="F3028">
        <v>7.1</v>
      </c>
    </row>
    <row r="3029" spans="1:6">
      <c r="A3029" t="s">
        <v>3216</v>
      </c>
      <c r="B3029">
        <v>24</v>
      </c>
      <c r="C3029">
        <v>13</v>
      </c>
      <c r="D3029">
        <v>39</v>
      </c>
      <c r="E3029">
        <v>12168</v>
      </c>
      <c r="F3029">
        <v>7.1</v>
      </c>
    </row>
    <row r="3030" spans="1:6">
      <c r="A3030" t="s">
        <v>1456</v>
      </c>
      <c r="B3030">
        <v>24</v>
      </c>
      <c r="C3030">
        <v>13</v>
      </c>
      <c r="D3030">
        <v>42</v>
      </c>
      <c r="E3030">
        <v>13104</v>
      </c>
      <c r="F3030">
        <v>7.6</v>
      </c>
    </row>
    <row r="3031" spans="1:6">
      <c r="A3031" t="s">
        <v>1466</v>
      </c>
      <c r="B3031">
        <v>24</v>
      </c>
      <c r="C3031">
        <v>13</v>
      </c>
      <c r="D3031">
        <v>42</v>
      </c>
      <c r="E3031">
        <v>13104</v>
      </c>
      <c r="F3031">
        <v>7.6</v>
      </c>
    </row>
    <row r="3032" spans="1:6">
      <c r="A3032" t="s">
        <v>1461</v>
      </c>
      <c r="B3032">
        <v>24</v>
      </c>
      <c r="C3032">
        <v>13</v>
      </c>
      <c r="D3032">
        <v>42</v>
      </c>
      <c r="E3032">
        <v>13104</v>
      </c>
      <c r="F3032">
        <v>7.6</v>
      </c>
    </row>
    <row r="3033" spans="1:6">
      <c r="A3033" t="s">
        <v>1471</v>
      </c>
      <c r="B3033">
        <v>24</v>
      </c>
      <c r="C3033">
        <v>13</v>
      </c>
      <c r="D3033">
        <v>42</v>
      </c>
      <c r="E3033">
        <v>13104</v>
      </c>
      <c r="F3033">
        <v>7.6</v>
      </c>
    </row>
    <row r="3034" spans="1:6">
      <c r="A3034" t="s">
        <v>1274</v>
      </c>
      <c r="B3034">
        <v>30</v>
      </c>
      <c r="C3034">
        <v>12</v>
      </c>
      <c r="D3034">
        <v>18</v>
      </c>
      <c r="E3034">
        <v>6480</v>
      </c>
      <c r="F3034">
        <v>3.8000000000000003</v>
      </c>
    </row>
    <row r="3035" spans="1:6">
      <c r="A3035" t="s">
        <v>1457</v>
      </c>
      <c r="B3035">
        <v>30</v>
      </c>
      <c r="C3035">
        <v>13</v>
      </c>
      <c r="D3035">
        <v>30</v>
      </c>
      <c r="E3035">
        <v>11700</v>
      </c>
      <c r="F3035">
        <v>6.8</v>
      </c>
    </row>
    <row r="3036" spans="1:6">
      <c r="A3036" t="s">
        <v>1467</v>
      </c>
      <c r="B3036">
        <v>30</v>
      </c>
      <c r="C3036">
        <v>13</v>
      </c>
      <c r="D3036">
        <v>30</v>
      </c>
      <c r="E3036">
        <v>11700</v>
      </c>
      <c r="F3036">
        <v>6.8</v>
      </c>
    </row>
    <row r="3037" spans="1:6">
      <c r="A3037" t="s">
        <v>1462</v>
      </c>
      <c r="B3037">
        <v>30</v>
      </c>
      <c r="C3037">
        <v>13</v>
      </c>
      <c r="D3037">
        <v>30</v>
      </c>
      <c r="E3037">
        <v>11700</v>
      </c>
      <c r="F3037">
        <v>6.8</v>
      </c>
    </row>
    <row r="3038" spans="1:6">
      <c r="A3038" t="s">
        <v>1472</v>
      </c>
      <c r="B3038">
        <v>30</v>
      </c>
      <c r="C3038">
        <v>13</v>
      </c>
      <c r="D3038">
        <v>30</v>
      </c>
      <c r="E3038">
        <v>11700</v>
      </c>
      <c r="F3038">
        <v>6.8</v>
      </c>
    </row>
    <row r="3039" spans="1:6">
      <c r="A3039" t="s">
        <v>1458</v>
      </c>
      <c r="B3039">
        <v>30</v>
      </c>
      <c r="C3039">
        <v>13</v>
      </c>
      <c r="D3039">
        <v>36</v>
      </c>
      <c r="E3039">
        <v>14040</v>
      </c>
      <c r="F3039">
        <v>8.1999999999999993</v>
      </c>
    </row>
    <row r="3040" spans="1:6">
      <c r="A3040" t="s">
        <v>1468</v>
      </c>
      <c r="B3040">
        <v>30</v>
      </c>
      <c r="C3040">
        <v>13</v>
      </c>
      <c r="D3040">
        <v>36</v>
      </c>
      <c r="E3040">
        <v>14040</v>
      </c>
      <c r="F3040">
        <v>8.1999999999999993</v>
      </c>
    </row>
    <row r="3041" spans="1:6">
      <c r="A3041" t="s">
        <v>1463</v>
      </c>
      <c r="B3041">
        <v>30</v>
      </c>
      <c r="C3041">
        <v>13</v>
      </c>
      <c r="D3041">
        <v>36</v>
      </c>
      <c r="E3041">
        <v>14040</v>
      </c>
      <c r="F3041">
        <v>8.1999999999999993</v>
      </c>
    </row>
    <row r="3042" spans="1:6">
      <c r="A3042" t="s">
        <v>1473</v>
      </c>
      <c r="B3042">
        <v>30</v>
      </c>
      <c r="C3042">
        <v>13</v>
      </c>
      <c r="D3042">
        <v>36</v>
      </c>
      <c r="E3042">
        <v>14040</v>
      </c>
      <c r="F3042">
        <v>8.1999999999999993</v>
      </c>
    </row>
    <row r="3043" spans="1:6">
      <c r="A3043" t="s">
        <v>3217</v>
      </c>
      <c r="B3043">
        <v>30</v>
      </c>
      <c r="C3043">
        <v>13</v>
      </c>
      <c r="D3043">
        <v>39</v>
      </c>
      <c r="E3043">
        <v>15210</v>
      </c>
      <c r="F3043">
        <v>8.9</v>
      </c>
    </row>
    <row r="3044" spans="1:6">
      <c r="A3044" t="s">
        <v>3218</v>
      </c>
      <c r="B3044">
        <v>30</v>
      </c>
      <c r="C3044">
        <v>13</v>
      </c>
      <c r="D3044">
        <v>39</v>
      </c>
      <c r="E3044">
        <v>15210</v>
      </c>
      <c r="F3044">
        <v>8.9</v>
      </c>
    </row>
    <row r="3045" spans="1:6">
      <c r="A3045" t="s">
        <v>3219</v>
      </c>
      <c r="B3045">
        <v>30</v>
      </c>
      <c r="C3045">
        <v>13</v>
      </c>
      <c r="D3045">
        <v>39</v>
      </c>
      <c r="E3045">
        <v>15210</v>
      </c>
      <c r="F3045">
        <v>8.9</v>
      </c>
    </row>
    <row r="3046" spans="1:6">
      <c r="A3046" t="s">
        <v>3220</v>
      </c>
      <c r="B3046">
        <v>30</v>
      </c>
      <c r="C3046">
        <v>13</v>
      </c>
      <c r="D3046">
        <v>39</v>
      </c>
      <c r="E3046">
        <v>15210</v>
      </c>
      <c r="F3046">
        <v>8.9</v>
      </c>
    </row>
    <row r="3047" spans="1:6">
      <c r="A3047" t="s">
        <v>1479</v>
      </c>
      <c r="B3047">
        <v>30</v>
      </c>
      <c r="C3047">
        <v>13</v>
      </c>
      <c r="D3047">
        <v>42</v>
      </c>
      <c r="E3047">
        <v>16380</v>
      </c>
      <c r="F3047">
        <v>9.5</v>
      </c>
    </row>
    <row r="3048" spans="1:6">
      <c r="A3048" t="s">
        <v>1480</v>
      </c>
      <c r="B3048">
        <v>30</v>
      </c>
      <c r="C3048">
        <v>13</v>
      </c>
      <c r="D3048">
        <v>42</v>
      </c>
      <c r="E3048">
        <v>16380</v>
      </c>
      <c r="F3048">
        <v>9.5</v>
      </c>
    </row>
    <row r="3049" spans="1:6">
      <c r="A3049" t="s">
        <v>1478</v>
      </c>
      <c r="B3049">
        <v>30</v>
      </c>
      <c r="C3049">
        <v>13</v>
      </c>
      <c r="D3049">
        <v>42</v>
      </c>
      <c r="E3049">
        <v>16380</v>
      </c>
      <c r="F3049">
        <v>9.5</v>
      </c>
    </row>
    <row r="3050" spans="1:6">
      <c r="A3050" t="s">
        <v>1481</v>
      </c>
      <c r="B3050">
        <v>30</v>
      </c>
      <c r="C3050">
        <v>13</v>
      </c>
      <c r="D3050">
        <v>42</v>
      </c>
      <c r="E3050">
        <v>16380</v>
      </c>
      <c r="F3050">
        <v>9.5</v>
      </c>
    </row>
    <row r="3051" spans="1:6">
      <c r="A3051" t="s">
        <v>1474</v>
      </c>
      <c r="B3051">
        <v>30</v>
      </c>
      <c r="C3051">
        <v>13</v>
      </c>
      <c r="D3051">
        <v>54</v>
      </c>
      <c r="E3051">
        <v>21060</v>
      </c>
      <c r="F3051">
        <v>12.2</v>
      </c>
    </row>
    <row r="3052" spans="1:6">
      <c r="A3052" t="s">
        <v>1476</v>
      </c>
      <c r="B3052">
        <v>30</v>
      </c>
      <c r="C3052">
        <v>13</v>
      </c>
      <c r="D3052">
        <v>54</v>
      </c>
      <c r="E3052">
        <v>21060</v>
      </c>
      <c r="F3052">
        <v>12.2</v>
      </c>
    </row>
    <row r="3053" spans="1:6">
      <c r="A3053" t="s">
        <v>1475</v>
      </c>
      <c r="B3053">
        <v>30</v>
      </c>
      <c r="C3053">
        <v>13</v>
      </c>
      <c r="D3053">
        <v>54</v>
      </c>
      <c r="E3053">
        <v>21060</v>
      </c>
      <c r="F3053">
        <v>12.2</v>
      </c>
    </row>
    <row r="3054" spans="1:6">
      <c r="A3054" t="s">
        <v>1477</v>
      </c>
      <c r="B3054">
        <v>30</v>
      </c>
      <c r="C3054">
        <v>13</v>
      </c>
      <c r="D3054">
        <v>54</v>
      </c>
      <c r="E3054">
        <v>21060</v>
      </c>
      <c r="F3054">
        <v>12.2</v>
      </c>
    </row>
    <row r="3055" spans="1:6">
      <c r="A3055" t="s">
        <v>3221</v>
      </c>
      <c r="B3055">
        <v>30</v>
      </c>
      <c r="C3055">
        <v>13</v>
      </c>
      <c r="D3055">
        <v>57</v>
      </c>
      <c r="E3055">
        <v>22230</v>
      </c>
      <c r="F3055">
        <v>12.9</v>
      </c>
    </row>
    <row r="3056" spans="1:6">
      <c r="A3056" t="s">
        <v>3222</v>
      </c>
      <c r="B3056">
        <v>30</v>
      </c>
      <c r="C3056">
        <v>13</v>
      </c>
      <c r="D3056">
        <v>57</v>
      </c>
      <c r="E3056">
        <v>22230</v>
      </c>
      <c r="F3056">
        <v>12.9</v>
      </c>
    </row>
    <row r="3057" spans="1:6">
      <c r="A3057" t="s">
        <v>3223</v>
      </c>
      <c r="B3057">
        <v>30</v>
      </c>
      <c r="C3057">
        <v>13</v>
      </c>
      <c r="D3057">
        <v>57</v>
      </c>
      <c r="E3057">
        <v>22230</v>
      </c>
      <c r="F3057">
        <v>12.9</v>
      </c>
    </row>
    <row r="3058" spans="1:6">
      <c r="A3058" t="s">
        <v>3224</v>
      </c>
      <c r="B3058">
        <v>30</v>
      </c>
      <c r="C3058">
        <v>13</v>
      </c>
      <c r="D3058">
        <v>57</v>
      </c>
      <c r="E3058">
        <v>22230</v>
      </c>
      <c r="F3058">
        <v>12.9</v>
      </c>
    </row>
    <row r="3059" spans="1:6">
      <c r="A3059" t="s">
        <v>4489</v>
      </c>
      <c r="B3059">
        <v>12</v>
      </c>
      <c r="C3059">
        <v>13</v>
      </c>
      <c r="D3059">
        <v>48</v>
      </c>
      <c r="E3059">
        <v>7488</v>
      </c>
      <c r="F3059" s="338">
        <v>4.3999999999999995</v>
      </c>
    </row>
    <row r="3060" spans="1:6">
      <c r="A3060" t="s">
        <v>4490</v>
      </c>
      <c r="B3060">
        <v>12</v>
      </c>
      <c r="C3060">
        <v>13</v>
      </c>
      <c r="D3060">
        <v>48</v>
      </c>
      <c r="E3060">
        <v>7488</v>
      </c>
      <c r="F3060" s="338">
        <v>4.3999999999999995</v>
      </c>
    </row>
    <row r="3061" spans="1:6">
      <c r="A3061" t="s">
        <v>4491</v>
      </c>
      <c r="B3061">
        <v>12</v>
      </c>
      <c r="C3061">
        <v>13</v>
      </c>
      <c r="D3061">
        <v>48</v>
      </c>
      <c r="E3061">
        <v>7488</v>
      </c>
      <c r="F3061" s="338">
        <v>4.3999999999999995</v>
      </c>
    </row>
    <row r="3062" spans="1:6">
      <c r="A3062" t="s">
        <v>4492</v>
      </c>
      <c r="B3062">
        <v>12</v>
      </c>
      <c r="C3062">
        <v>13</v>
      </c>
      <c r="D3062">
        <v>48</v>
      </c>
      <c r="E3062">
        <v>7488</v>
      </c>
      <c r="F3062" s="338">
        <v>4.3999999999999995</v>
      </c>
    </row>
    <row r="3063" spans="1:6">
      <c r="A3063" t="s">
        <v>4493</v>
      </c>
      <c r="B3063">
        <v>15</v>
      </c>
      <c r="C3063">
        <v>13</v>
      </c>
      <c r="D3063">
        <v>48</v>
      </c>
      <c r="E3063">
        <v>9360</v>
      </c>
      <c r="F3063" s="338">
        <v>5.5</v>
      </c>
    </row>
    <row r="3064" spans="1:6">
      <c r="A3064" t="s">
        <v>4494</v>
      </c>
      <c r="B3064">
        <v>15</v>
      </c>
      <c r="C3064">
        <v>13</v>
      </c>
      <c r="D3064">
        <v>48</v>
      </c>
      <c r="E3064">
        <v>9360</v>
      </c>
      <c r="F3064" s="338">
        <v>5.5</v>
      </c>
    </row>
    <row r="3065" spans="1:6">
      <c r="A3065" t="s">
        <v>4495</v>
      </c>
      <c r="B3065">
        <v>15</v>
      </c>
      <c r="C3065">
        <v>13</v>
      </c>
      <c r="D3065">
        <v>48</v>
      </c>
      <c r="E3065">
        <v>9360</v>
      </c>
      <c r="F3065" s="338">
        <v>5.5</v>
      </c>
    </row>
    <row r="3066" spans="1:6">
      <c r="A3066" t="s">
        <v>4496</v>
      </c>
      <c r="B3066">
        <v>15</v>
      </c>
      <c r="C3066">
        <v>13</v>
      </c>
      <c r="D3066">
        <v>48</v>
      </c>
      <c r="E3066">
        <v>9360</v>
      </c>
      <c r="F3066" s="338">
        <v>5.5</v>
      </c>
    </row>
    <row r="3067" spans="1:6">
      <c r="A3067" t="s">
        <v>4497</v>
      </c>
      <c r="B3067">
        <v>18</v>
      </c>
      <c r="C3067">
        <v>13</v>
      </c>
      <c r="D3067">
        <v>48</v>
      </c>
      <c r="E3067">
        <v>11232</v>
      </c>
      <c r="F3067" s="338">
        <v>6.5</v>
      </c>
    </row>
    <row r="3068" spans="1:6">
      <c r="A3068" t="s">
        <v>4498</v>
      </c>
      <c r="B3068">
        <v>18</v>
      </c>
      <c r="C3068">
        <v>13</v>
      </c>
      <c r="D3068">
        <v>48</v>
      </c>
      <c r="E3068">
        <v>11232</v>
      </c>
      <c r="F3068" s="338">
        <v>6.5</v>
      </c>
    </row>
    <row r="3069" spans="1:6">
      <c r="A3069" t="s">
        <v>4499</v>
      </c>
      <c r="B3069">
        <v>18</v>
      </c>
      <c r="C3069">
        <v>13</v>
      </c>
      <c r="D3069">
        <v>48</v>
      </c>
      <c r="E3069">
        <v>11232</v>
      </c>
      <c r="F3069" s="338">
        <v>6.5</v>
      </c>
    </row>
    <row r="3070" spans="1:6">
      <c r="A3070" t="s">
        <v>4500</v>
      </c>
      <c r="B3070">
        <v>18</v>
      </c>
      <c r="C3070">
        <v>13</v>
      </c>
      <c r="D3070">
        <v>48</v>
      </c>
      <c r="E3070">
        <v>11232</v>
      </c>
      <c r="F3070" s="338">
        <v>6.5</v>
      </c>
    </row>
    <row r="3071" spans="1:6">
      <c r="A3071" t="s">
        <v>4501</v>
      </c>
      <c r="B3071">
        <v>21</v>
      </c>
      <c r="C3071">
        <v>13</v>
      </c>
      <c r="D3071">
        <v>48</v>
      </c>
      <c r="E3071">
        <v>13104</v>
      </c>
      <c r="F3071" s="338">
        <v>7.6</v>
      </c>
    </row>
    <row r="3072" spans="1:6">
      <c r="A3072" t="s">
        <v>4502</v>
      </c>
      <c r="B3072">
        <v>21</v>
      </c>
      <c r="C3072">
        <v>13</v>
      </c>
      <c r="D3072">
        <v>48</v>
      </c>
      <c r="E3072">
        <v>13104</v>
      </c>
      <c r="F3072" s="338">
        <v>7.6</v>
      </c>
    </row>
    <row r="3073" spans="1:6">
      <c r="A3073" t="s">
        <v>4503</v>
      </c>
      <c r="B3073">
        <v>21</v>
      </c>
      <c r="C3073">
        <v>13</v>
      </c>
      <c r="D3073">
        <v>48</v>
      </c>
      <c r="E3073">
        <v>13104</v>
      </c>
      <c r="F3073" s="338">
        <v>7.6</v>
      </c>
    </row>
    <row r="3074" spans="1:6">
      <c r="A3074" t="s">
        <v>4504</v>
      </c>
      <c r="B3074">
        <v>21</v>
      </c>
      <c r="C3074">
        <v>13</v>
      </c>
      <c r="D3074">
        <v>48</v>
      </c>
      <c r="E3074">
        <v>13104</v>
      </c>
      <c r="F3074" s="338">
        <v>7.6</v>
      </c>
    </row>
    <row r="3075" spans="1:6">
      <c r="A3075" t="s">
        <v>4505</v>
      </c>
      <c r="B3075">
        <v>24</v>
      </c>
      <c r="C3075">
        <v>13</v>
      </c>
      <c r="D3075">
        <v>48</v>
      </c>
      <c r="E3075">
        <v>14976</v>
      </c>
      <c r="F3075" s="338">
        <v>8.6999999999999993</v>
      </c>
    </row>
    <row r="3076" spans="1:6">
      <c r="A3076" t="s">
        <v>4506</v>
      </c>
      <c r="B3076">
        <v>24</v>
      </c>
      <c r="C3076">
        <v>13</v>
      </c>
      <c r="D3076">
        <v>48</v>
      </c>
      <c r="E3076">
        <v>14976</v>
      </c>
      <c r="F3076" s="338">
        <v>8.6999999999999993</v>
      </c>
    </row>
    <row r="3077" spans="1:6">
      <c r="A3077" t="s">
        <v>4507</v>
      </c>
      <c r="B3077">
        <v>24</v>
      </c>
      <c r="C3077">
        <v>13</v>
      </c>
      <c r="D3077">
        <v>48</v>
      </c>
      <c r="E3077">
        <v>14976</v>
      </c>
      <c r="F3077" s="338">
        <v>8.6999999999999993</v>
      </c>
    </row>
    <row r="3078" spans="1:6">
      <c r="A3078" t="s">
        <v>4508</v>
      </c>
      <c r="B3078">
        <v>24</v>
      </c>
      <c r="C3078">
        <v>13</v>
      </c>
      <c r="D3078">
        <v>48</v>
      </c>
      <c r="E3078">
        <v>14976</v>
      </c>
      <c r="F3078" s="338">
        <v>8.6999999999999993</v>
      </c>
    </row>
    <row r="3079" spans="1:6">
      <c r="A3079" t="s">
        <v>4509</v>
      </c>
      <c r="B3079">
        <v>24</v>
      </c>
      <c r="C3079">
        <v>13</v>
      </c>
      <c r="D3079">
        <v>48</v>
      </c>
      <c r="E3079">
        <v>14976</v>
      </c>
      <c r="F3079" s="338">
        <v>8.6999999999999993</v>
      </c>
    </row>
    <row r="3080" spans="1:6">
      <c r="A3080" t="s">
        <v>4510</v>
      </c>
      <c r="B3080">
        <v>24</v>
      </c>
      <c r="C3080">
        <v>13</v>
      </c>
      <c r="D3080">
        <v>48</v>
      </c>
      <c r="E3080">
        <v>14976</v>
      </c>
      <c r="F3080" s="338">
        <v>8.6999999999999993</v>
      </c>
    </row>
    <row r="3081" spans="1:6">
      <c r="A3081" t="s">
        <v>4511</v>
      </c>
      <c r="B3081">
        <v>27</v>
      </c>
      <c r="C3081">
        <v>13</v>
      </c>
      <c r="D3081">
        <v>48</v>
      </c>
      <c r="E3081">
        <v>16848</v>
      </c>
      <c r="F3081" s="338">
        <v>9.7999999999999989</v>
      </c>
    </row>
    <row r="3082" spans="1:6">
      <c r="A3082" t="s">
        <v>4512</v>
      </c>
      <c r="B3082">
        <v>27</v>
      </c>
      <c r="C3082">
        <v>13</v>
      </c>
      <c r="D3082">
        <v>48</v>
      </c>
      <c r="E3082">
        <v>16848</v>
      </c>
      <c r="F3082" s="338">
        <v>9.7999999999999989</v>
      </c>
    </row>
    <row r="3083" spans="1:6">
      <c r="A3083" t="s">
        <v>4513</v>
      </c>
      <c r="B3083">
        <v>30</v>
      </c>
      <c r="C3083">
        <v>13</v>
      </c>
      <c r="D3083">
        <v>48</v>
      </c>
      <c r="E3083">
        <v>18720</v>
      </c>
      <c r="F3083" s="338">
        <v>10.9</v>
      </c>
    </row>
    <row r="3084" spans="1:6">
      <c r="A3084" t="s">
        <v>4514</v>
      </c>
      <c r="B3084">
        <v>30</v>
      </c>
      <c r="C3084">
        <v>13</v>
      </c>
      <c r="D3084">
        <v>48</v>
      </c>
      <c r="E3084">
        <v>18720</v>
      </c>
      <c r="F3084" s="338">
        <v>10.9</v>
      </c>
    </row>
    <row r="3085" spans="1:6">
      <c r="A3085" t="s">
        <v>4515</v>
      </c>
      <c r="B3085">
        <v>33</v>
      </c>
      <c r="C3085">
        <v>13</v>
      </c>
      <c r="D3085">
        <v>48</v>
      </c>
      <c r="E3085">
        <v>20592</v>
      </c>
      <c r="F3085" s="338">
        <v>12</v>
      </c>
    </row>
    <row r="3086" spans="1:6">
      <c r="A3086" t="s">
        <v>4516</v>
      </c>
      <c r="B3086">
        <v>33</v>
      </c>
      <c r="C3086">
        <v>13</v>
      </c>
      <c r="D3086">
        <v>48</v>
      </c>
      <c r="E3086">
        <v>20592</v>
      </c>
      <c r="F3086" s="338">
        <v>12</v>
      </c>
    </row>
    <row r="3087" spans="1:6">
      <c r="A3087" t="s">
        <v>4517</v>
      </c>
      <c r="B3087">
        <v>36</v>
      </c>
      <c r="C3087">
        <v>13</v>
      </c>
      <c r="D3087">
        <v>48</v>
      </c>
      <c r="E3087">
        <v>22464</v>
      </c>
      <c r="F3087" s="338">
        <v>13</v>
      </c>
    </row>
    <row r="3088" spans="1:6">
      <c r="A3088" t="s">
        <v>4518</v>
      </c>
      <c r="B3088">
        <v>36</v>
      </c>
      <c r="C3088">
        <v>13</v>
      </c>
      <c r="D3088">
        <v>48</v>
      </c>
      <c r="E3088">
        <v>22464</v>
      </c>
      <c r="F3088" s="338">
        <v>13</v>
      </c>
    </row>
    <row r="3089" spans="1:6">
      <c r="A3089" t="s">
        <v>2234</v>
      </c>
      <c r="B3089">
        <v>24</v>
      </c>
      <c r="C3089">
        <v>12</v>
      </c>
      <c r="D3089">
        <v>12</v>
      </c>
      <c r="E3089">
        <v>3456</v>
      </c>
      <c r="F3089">
        <v>2</v>
      </c>
    </row>
    <row r="3090" spans="1:6">
      <c r="A3090" t="s">
        <v>2239</v>
      </c>
      <c r="B3090">
        <v>24</v>
      </c>
      <c r="C3090">
        <v>12</v>
      </c>
      <c r="D3090">
        <v>18</v>
      </c>
      <c r="E3090">
        <v>5184</v>
      </c>
      <c r="F3090">
        <v>3</v>
      </c>
    </row>
    <row r="3091" spans="1:6">
      <c r="A3091" t="s">
        <v>2245</v>
      </c>
      <c r="B3091">
        <v>24</v>
      </c>
      <c r="C3091">
        <v>12</v>
      </c>
      <c r="D3091">
        <v>24</v>
      </c>
      <c r="E3091">
        <v>6912</v>
      </c>
      <c r="F3091">
        <v>4</v>
      </c>
    </row>
    <row r="3092" spans="1:6">
      <c r="A3092" t="s">
        <v>2235</v>
      </c>
      <c r="B3092">
        <v>27</v>
      </c>
      <c r="C3092">
        <v>12</v>
      </c>
      <c r="D3092">
        <v>12</v>
      </c>
      <c r="E3092">
        <v>3888</v>
      </c>
      <c r="F3092">
        <v>2.3000000000000003</v>
      </c>
    </row>
    <row r="3093" spans="1:6">
      <c r="A3093" t="s">
        <v>2241</v>
      </c>
      <c r="B3093">
        <v>27</v>
      </c>
      <c r="C3093">
        <v>12</v>
      </c>
      <c r="D3093">
        <v>18</v>
      </c>
      <c r="E3093">
        <v>5832</v>
      </c>
      <c r="F3093">
        <v>3.4</v>
      </c>
    </row>
    <row r="3094" spans="1:6">
      <c r="A3094" t="s">
        <v>2247</v>
      </c>
      <c r="B3094">
        <v>27</v>
      </c>
      <c r="C3094">
        <v>12</v>
      </c>
      <c r="D3094">
        <v>24</v>
      </c>
      <c r="E3094">
        <v>7776</v>
      </c>
      <c r="F3094">
        <v>4.5</v>
      </c>
    </row>
    <row r="3095" spans="1:6">
      <c r="A3095" t="s">
        <v>2236</v>
      </c>
      <c r="B3095">
        <v>30</v>
      </c>
      <c r="C3095">
        <v>12</v>
      </c>
      <c r="D3095">
        <v>12</v>
      </c>
      <c r="E3095">
        <v>4320</v>
      </c>
      <c r="F3095">
        <v>2.5</v>
      </c>
    </row>
    <row r="3096" spans="1:6">
      <c r="A3096" t="s">
        <v>2242</v>
      </c>
      <c r="B3096">
        <v>30</v>
      </c>
      <c r="C3096">
        <v>12</v>
      </c>
      <c r="D3096">
        <v>18</v>
      </c>
      <c r="E3096">
        <v>6480</v>
      </c>
      <c r="F3096">
        <v>3.8000000000000003</v>
      </c>
    </row>
    <row r="3097" spans="1:6">
      <c r="A3097" t="s">
        <v>2248</v>
      </c>
      <c r="B3097">
        <v>30</v>
      </c>
      <c r="C3097">
        <v>12</v>
      </c>
      <c r="D3097">
        <v>24</v>
      </c>
      <c r="E3097">
        <v>8640</v>
      </c>
      <c r="F3097">
        <v>5</v>
      </c>
    </row>
    <row r="3098" spans="1:6">
      <c r="A3098" t="s">
        <v>2237</v>
      </c>
      <c r="B3098">
        <v>33</v>
      </c>
      <c r="C3098">
        <v>12</v>
      </c>
      <c r="D3098">
        <v>12</v>
      </c>
      <c r="E3098">
        <v>4752</v>
      </c>
      <c r="F3098">
        <v>2.8000000000000003</v>
      </c>
    </row>
    <row r="3099" spans="1:6">
      <c r="A3099" t="s">
        <v>2243</v>
      </c>
      <c r="B3099">
        <v>33</v>
      </c>
      <c r="C3099">
        <v>12</v>
      </c>
      <c r="D3099">
        <v>18</v>
      </c>
      <c r="E3099">
        <v>7128</v>
      </c>
      <c r="F3099">
        <v>4.1999999999999993</v>
      </c>
    </row>
    <row r="3100" spans="1:6">
      <c r="A3100" t="s">
        <v>2249</v>
      </c>
      <c r="B3100">
        <v>33</v>
      </c>
      <c r="C3100">
        <v>12</v>
      </c>
      <c r="D3100">
        <v>24</v>
      </c>
      <c r="E3100">
        <v>9504</v>
      </c>
      <c r="F3100">
        <v>5.5</v>
      </c>
    </row>
    <row r="3101" spans="1:6">
      <c r="A3101" t="s">
        <v>2238</v>
      </c>
      <c r="B3101">
        <v>36</v>
      </c>
      <c r="C3101">
        <v>12</v>
      </c>
      <c r="D3101">
        <v>12</v>
      </c>
      <c r="E3101">
        <v>5184</v>
      </c>
      <c r="F3101">
        <v>3</v>
      </c>
    </row>
    <row r="3102" spans="1:6">
      <c r="A3102" t="s">
        <v>2244</v>
      </c>
      <c r="B3102">
        <v>36</v>
      </c>
      <c r="C3102">
        <v>12</v>
      </c>
      <c r="D3102">
        <v>18</v>
      </c>
      <c r="E3102">
        <v>7776</v>
      </c>
      <c r="F3102">
        <v>4.5</v>
      </c>
    </row>
    <row r="3103" spans="1:6">
      <c r="A3103" t="s">
        <v>2250</v>
      </c>
      <c r="B3103">
        <v>36</v>
      </c>
      <c r="C3103">
        <v>12</v>
      </c>
      <c r="D3103">
        <v>24</v>
      </c>
      <c r="E3103">
        <v>10368</v>
      </c>
      <c r="F3103">
        <v>6</v>
      </c>
    </row>
    <row r="3104" spans="1:6">
      <c r="A3104" t="s">
        <v>4737</v>
      </c>
      <c r="B3104">
        <v>15</v>
      </c>
      <c r="C3104">
        <v>22</v>
      </c>
      <c r="D3104">
        <v>20.5</v>
      </c>
      <c r="E3104">
        <v>6765</v>
      </c>
      <c r="F3104">
        <v>4</v>
      </c>
    </row>
    <row r="3105" spans="1:6">
      <c r="A3105" t="s">
        <v>4738</v>
      </c>
      <c r="B3105">
        <v>15</v>
      </c>
      <c r="C3105">
        <v>22</v>
      </c>
      <c r="D3105">
        <v>20.5</v>
      </c>
      <c r="E3105">
        <v>6765</v>
      </c>
      <c r="F3105">
        <v>4</v>
      </c>
    </row>
    <row r="3106" spans="1:6">
      <c r="A3106" t="s">
        <v>4739</v>
      </c>
      <c r="B3106">
        <v>18</v>
      </c>
      <c r="C3106">
        <v>22</v>
      </c>
      <c r="D3106">
        <v>20.5</v>
      </c>
      <c r="E3106">
        <v>8118</v>
      </c>
      <c r="F3106">
        <v>4.6999999999999993</v>
      </c>
    </row>
    <row r="3107" spans="1:6">
      <c r="A3107" t="s">
        <v>4740</v>
      </c>
      <c r="B3107">
        <v>18</v>
      </c>
      <c r="C3107">
        <v>22</v>
      </c>
      <c r="D3107">
        <v>20.5</v>
      </c>
      <c r="E3107">
        <v>8118</v>
      </c>
      <c r="F3107">
        <v>4.6999999999999993</v>
      </c>
    </row>
    <row r="3108" spans="1:6">
      <c r="A3108" t="s">
        <v>4741</v>
      </c>
      <c r="B3108">
        <v>21</v>
      </c>
      <c r="C3108">
        <v>22</v>
      </c>
      <c r="D3108">
        <v>20.5</v>
      </c>
      <c r="E3108">
        <v>9471</v>
      </c>
      <c r="F3108">
        <v>5.5</v>
      </c>
    </row>
    <row r="3109" spans="1:6">
      <c r="A3109" t="s">
        <v>4742</v>
      </c>
      <c r="B3109">
        <v>21</v>
      </c>
      <c r="C3109">
        <v>22</v>
      </c>
      <c r="D3109">
        <v>20.5</v>
      </c>
      <c r="E3109">
        <v>9471</v>
      </c>
      <c r="F3109">
        <v>5.5</v>
      </c>
    </row>
    <row r="3110" spans="1:6">
      <c r="A3110" t="s">
        <v>4743</v>
      </c>
      <c r="B3110">
        <v>24</v>
      </c>
      <c r="C3110">
        <v>22</v>
      </c>
      <c r="D3110">
        <v>20.5</v>
      </c>
      <c r="E3110">
        <v>10824</v>
      </c>
      <c r="F3110">
        <v>6.3</v>
      </c>
    </row>
    <row r="3111" spans="1:6">
      <c r="A3111" t="s">
        <v>4744</v>
      </c>
      <c r="B3111">
        <v>24</v>
      </c>
      <c r="C3111">
        <v>22</v>
      </c>
      <c r="D3111">
        <v>20.5</v>
      </c>
      <c r="E3111">
        <v>10824</v>
      </c>
      <c r="F3111">
        <v>6.3</v>
      </c>
    </row>
    <row r="3112" spans="1:6">
      <c r="A3112" t="s">
        <v>4745</v>
      </c>
      <c r="B3112">
        <v>24</v>
      </c>
      <c r="C3112">
        <v>22</v>
      </c>
      <c r="D3112">
        <v>20.5</v>
      </c>
      <c r="E3112">
        <v>10824</v>
      </c>
      <c r="F3112">
        <v>6.3</v>
      </c>
    </row>
    <row r="3113" spans="1:6">
      <c r="A3113" t="s">
        <v>4746</v>
      </c>
      <c r="B3113">
        <v>27</v>
      </c>
      <c r="C3113">
        <v>22</v>
      </c>
      <c r="D3113">
        <v>20.5</v>
      </c>
      <c r="E3113">
        <v>12177</v>
      </c>
      <c r="F3113">
        <v>7.1</v>
      </c>
    </row>
    <row r="3114" spans="1:6">
      <c r="A3114" t="s">
        <v>4747</v>
      </c>
      <c r="B3114">
        <v>15</v>
      </c>
      <c r="C3114">
        <v>22</v>
      </c>
      <c r="D3114">
        <v>20.5</v>
      </c>
      <c r="E3114">
        <v>6765</v>
      </c>
      <c r="F3114">
        <v>4</v>
      </c>
    </row>
    <row r="3115" spans="1:6">
      <c r="A3115" t="s">
        <v>4748</v>
      </c>
      <c r="B3115">
        <v>18</v>
      </c>
      <c r="C3115">
        <v>22</v>
      </c>
      <c r="D3115">
        <v>20.5</v>
      </c>
      <c r="E3115">
        <v>8118</v>
      </c>
      <c r="F3115">
        <v>4.6999999999999993</v>
      </c>
    </row>
    <row r="3116" spans="1:6">
      <c r="A3116" t="s">
        <v>4749</v>
      </c>
      <c r="B3116">
        <v>21</v>
      </c>
      <c r="C3116">
        <v>22</v>
      </c>
      <c r="D3116">
        <v>20.5</v>
      </c>
      <c r="E3116">
        <v>9471</v>
      </c>
      <c r="F3116">
        <v>5.5</v>
      </c>
    </row>
    <row r="3117" spans="1:6">
      <c r="A3117" t="s">
        <v>4750</v>
      </c>
      <c r="B3117">
        <v>24</v>
      </c>
      <c r="C3117">
        <v>22</v>
      </c>
      <c r="D3117">
        <v>20.5</v>
      </c>
      <c r="E3117">
        <v>10824</v>
      </c>
      <c r="F3117">
        <v>6.3</v>
      </c>
    </row>
    <row r="3118" spans="1:6">
      <c r="A3118" t="s">
        <v>4751</v>
      </c>
      <c r="B3118">
        <v>27</v>
      </c>
      <c r="C3118">
        <v>22</v>
      </c>
      <c r="D3118">
        <v>20.5</v>
      </c>
      <c r="E3118">
        <v>12177</v>
      </c>
      <c r="F3118">
        <v>7.1</v>
      </c>
    </row>
    <row r="3119" spans="1:6">
      <c r="A3119" t="s">
        <v>4752</v>
      </c>
      <c r="B3119">
        <v>30</v>
      </c>
      <c r="C3119">
        <v>22</v>
      </c>
      <c r="D3119">
        <v>20.5</v>
      </c>
      <c r="E3119">
        <v>13530</v>
      </c>
      <c r="F3119">
        <v>7.8999999999999995</v>
      </c>
    </row>
    <row r="3120" spans="1:6">
      <c r="A3120" t="s">
        <v>4753</v>
      </c>
      <c r="B3120">
        <v>33</v>
      </c>
      <c r="C3120">
        <v>22</v>
      </c>
      <c r="D3120">
        <v>20.5</v>
      </c>
      <c r="E3120">
        <v>14883</v>
      </c>
      <c r="F3120">
        <v>8.6999999999999993</v>
      </c>
    </row>
    <row r="3121" spans="1:6">
      <c r="A3121" t="s">
        <v>4754</v>
      </c>
      <c r="B3121">
        <v>36</v>
      </c>
      <c r="C3121">
        <v>22</v>
      </c>
      <c r="D3121">
        <v>20.5</v>
      </c>
      <c r="E3121">
        <v>16236</v>
      </c>
      <c r="F3121">
        <v>9.4</v>
      </c>
    </row>
    <row r="3122" spans="1:6">
      <c r="A3122" t="s">
        <v>4755</v>
      </c>
      <c r="B3122">
        <v>30</v>
      </c>
      <c r="C3122">
        <v>22</v>
      </c>
      <c r="D3122">
        <v>20.5</v>
      </c>
      <c r="E3122">
        <v>13530</v>
      </c>
      <c r="F3122">
        <v>7.8999999999999995</v>
      </c>
    </row>
    <row r="3123" spans="1:6">
      <c r="A3123" t="s">
        <v>4756</v>
      </c>
      <c r="B3123">
        <v>33</v>
      </c>
      <c r="C3123">
        <v>22</v>
      </c>
      <c r="D3123">
        <v>20.5</v>
      </c>
      <c r="E3123">
        <v>14883</v>
      </c>
      <c r="F3123">
        <v>8.6999999999999993</v>
      </c>
    </row>
    <row r="3124" spans="1:6">
      <c r="A3124" t="s">
        <v>4757</v>
      </c>
      <c r="B3124">
        <v>36</v>
      </c>
      <c r="C3124">
        <v>22</v>
      </c>
      <c r="D3124">
        <v>20.5</v>
      </c>
      <c r="E3124">
        <v>16236</v>
      </c>
      <c r="F3124">
        <v>9.4</v>
      </c>
    </row>
    <row r="3125" spans="1:6">
      <c r="A3125" t="s">
        <v>4758</v>
      </c>
      <c r="B3125">
        <v>51</v>
      </c>
      <c r="C3125">
        <v>22</v>
      </c>
      <c r="D3125">
        <v>20.5</v>
      </c>
      <c r="E3125">
        <v>23001</v>
      </c>
      <c r="F3125">
        <v>13.4</v>
      </c>
    </row>
    <row r="3126" spans="1:6">
      <c r="A3126" t="s">
        <v>4759</v>
      </c>
      <c r="B3126">
        <v>54</v>
      </c>
      <c r="C3126">
        <v>22</v>
      </c>
      <c r="D3126">
        <v>20.5</v>
      </c>
      <c r="E3126">
        <v>24354</v>
      </c>
      <c r="F3126">
        <v>14.1</v>
      </c>
    </row>
    <row r="3127" spans="1:6">
      <c r="A3127" t="s">
        <v>4760</v>
      </c>
      <c r="B3127">
        <v>57</v>
      </c>
      <c r="C3127">
        <v>22</v>
      </c>
      <c r="D3127">
        <v>20.5</v>
      </c>
      <c r="E3127">
        <v>25707</v>
      </c>
      <c r="F3127">
        <v>14.9</v>
      </c>
    </row>
    <row r="3128" spans="1:6">
      <c r="A3128" t="s">
        <v>4761</v>
      </c>
      <c r="B3128">
        <v>60</v>
      </c>
      <c r="C3128">
        <v>22</v>
      </c>
      <c r="D3128">
        <v>20.5</v>
      </c>
      <c r="E3128">
        <v>27060</v>
      </c>
      <c r="F3128">
        <v>15.7</v>
      </c>
    </row>
    <row r="3129" spans="1:6">
      <c r="A3129" t="s">
        <v>4762</v>
      </c>
      <c r="B3129">
        <v>39</v>
      </c>
      <c r="C3129">
        <v>22</v>
      </c>
      <c r="D3129">
        <v>20.5</v>
      </c>
      <c r="E3129">
        <v>17589</v>
      </c>
      <c r="F3129">
        <v>10.199999999999999</v>
      </c>
    </row>
    <row r="3130" spans="1:6">
      <c r="A3130" t="s">
        <v>4763</v>
      </c>
      <c r="B3130">
        <v>39</v>
      </c>
      <c r="C3130">
        <v>22</v>
      </c>
      <c r="D3130">
        <v>20.5</v>
      </c>
      <c r="E3130">
        <v>17589</v>
      </c>
      <c r="F3130">
        <v>10.199999999999999</v>
      </c>
    </row>
    <row r="3131" spans="1:6">
      <c r="A3131" t="s">
        <v>4764</v>
      </c>
      <c r="B3131">
        <v>42</v>
      </c>
      <c r="C3131">
        <v>22</v>
      </c>
      <c r="D3131">
        <v>20.5</v>
      </c>
      <c r="E3131">
        <v>18942</v>
      </c>
      <c r="F3131">
        <v>11</v>
      </c>
    </row>
    <row r="3132" spans="1:6">
      <c r="A3132" t="s">
        <v>4765</v>
      </c>
      <c r="B3132">
        <v>45</v>
      </c>
      <c r="C3132">
        <v>22</v>
      </c>
      <c r="D3132">
        <v>20.5</v>
      </c>
      <c r="E3132">
        <v>20295</v>
      </c>
      <c r="F3132">
        <v>11.799999999999999</v>
      </c>
    </row>
    <row r="3133" spans="1:6">
      <c r="A3133" t="s">
        <v>4766</v>
      </c>
      <c r="B3133">
        <v>45</v>
      </c>
      <c r="C3133">
        <v>22</v>
      </c>
      <c r="D3133">
        <v>20.5</v>
      </c>
      <c r="E3133">
        <v>20295</v>
      </c>
      <c r="F3133">
        <v>11.799999999999999</v>
      </c>
    </row>
    <row r="3134" spans="1:6">
      <c r="A3134" t="s">
        <v>4767</v>
      </c>
      <c r="B3134">
        <v>48</v>
      </c>
      <c r="C3134">
        <v>22</v>
      </c>
      <c r="D3134">
        <v>20.5</v>
      </c>
      <c r="E3134">
        <v>21648</v>
      </c>
      <c r="F3134">
        <v>12.6</v>
      </c>
    </row>
    <row r="3135" spans="1:6">
      <c r="A3135" t="s">
        <v>4768</v>
      </c>
      <c r="B3135">
        <v>51</v>
      </c>
      <c r="C3135">
        <v>22</v>
      </c>
      <c r="D3135">
        <v>20.5</v>
      </c>
      <c r="E3135">
        <v>23001</v>
      </c>
      <c r="F3135">
        <v>13.4</v>
      </c>
    </row>
    <row r="3136" spans="1:6">
      <c r="A3136" t="s">
        <v>4769</v>
      </c>
      <c r="B3136">
        <v>54</v>
      </c>
      <c r="C3136">
        <v>22</v>
      </c>
      <c r="D3136">
        <v>20.5</v>
      </c>
      <c r="E3136">
        <v>24354</v>
      </c>
      <c r="F3136">
        <v>14.1</v>
      </c>
    </row>
    <row r="3137" spans="1:6">
      <c r="A3137" t="s">
        <v>4770</v>
      </c>
      <c r="B3137">
        <v>57</v>
      </c>
      <c r="C3137">
        <v>22</v>
      </c>
      <c r="D3137">
        <v>20.5</v>
      </c>
      <c r="E3137">
        <f>B3137*C3137*D3137</f>
        <v>25707</v>
      </c>
      <c r="F3137" s="94">
        <f>ROUNDUP(E3137/1728,1)</f>
        <v>14.9</v>
      </c>
    </row>
    <row r="3138" spans="1:6">
      <c r="A3138" t="s">
        <v>4771</v>
      </c>
      <c r="B3138">
        <v>60</v>
      </c>
      <c r="C3138">
        <v>22</v>
      </c>
      <c r="D3138">
        <v>20.5</v>
      </c>
      <c r="E3138">
        <f>B3138*C3138*D3138</f>
        <v>27060</v>
      </c>
      <c r="F3138" s="94">
        <f>ROUNDUP(E3138/1728,1)</f>
        <v>15.7</v>
      </c>
    </row>
    <row r="3139" spans="1:6">
      <c r="A3139" t="s">
        <v>4772</v>
      </c>
      <c r="B3139">
        <v>48</v>
      </c>
      <c r="C3139">
        <v>22</v>
      </c>
      <c r="D3139">
        <v>20.5</v>
      </c>
      <c r="E3139">
        <f>B3139*C3139*D3139</f>
        <v>21648</v>
      </c>
      <c r="F3139" s="94">
        <f>ROUNDUP(E3139/1728,1)</f>
        <v>12.6</v>
      </c>
    </row>
    <row r="3140" spans="1:6">
      <c r="A3140" t="s">
        <v>4773</v>
      </c>
      <c r="B3140">
        <v>54</v>
      </c>
      <c r="C3140">
        <v>22</v>
      </c>
      <c r="D3140">
        <v>20.5</v>
      </c>
      <c r="E3140">
        <f>B3140*C3140*D3140</f>
        <v>24354</v>
      </c>
      <c r="F3140" s="94">
        <f>ROUNDUP(E3140/1728,1)</f>
        <v>14.1</v>
      </c>
    </row>
    <row r="3141" spans="1:6">
      <c r="A3141" t="s">
        <v>4774</v>
      </c>
      <c r="B3141">
        <v>60</v>
      </c>
      <c r="C3141">
        <v>22</v>
      </c>
      <c r="D3141">
        <v>20.5</v>
      </c>
      <c r="E3141">
        <f>B3141*C3141*D3141</f>
        <v>27060</v>
      </c>
      <c r="F3141" s="94">
        <f>ROUNDUP(E3141/1728,1)</f>
        <v>15.7</v>
      </c>
    </row>
    <row r="3142" spans="1:6">
      <c r="A3142" t="s">
        <v>4775</v>
      </c>
      <c r="B3142">
        <v>39</v>
      </c>
      <c r="C3142">
        <v>22</v>
      </c>
      <c r="D3142">
        <v>20.5</v>
      </c>
      <c r="E3142">
        <v>17589</v>
      </c>
      <c r="F3142">
        <v>10.199999999999999</v>
      </c>
    </row>
    <row r="3143" spans="1:6">
      <c r="A3143" t="s">
        <v>4776</v>
      </c>
      <c r="B3143">
        <v>42</v>
      </c>
      <c r="C3143">
        <v>22</v>
      </c>
      <c r="D3143">
        <v>20.5</v>
      </c>
      <c r="E3143">
        <v>18942</v>
      </c>
      <c r="F3143">
        <v>11</v>
      </c>
    </row>
    <row r="3144" spans="1:6">
      <c r="A3144" t="s">
        <v>4777</v>
      </c>
      <c r="B3144">
        <v>45</v>
      </c>
      <c r="C3144">
        <v>22</v>
      </c>
      <c r="D3144">
        <v>20.5</v>
      </c>
      <c r="E3144">
        <v>20295</v>
      </c>
      <c r="F3144">
        <v>11.799999999999999</v>
      </c>
    </row>
    <row r="3145" spans="1:6">
      <c r="A3145" t="s">
        <v>4778</v>
      </c>
      <c r="B3145">
        <v>48</v>
      </c>
      <c r="C3145">
        <v>22</v>
      </c>
      <c r="D3145">
        <v>20.5</v>
      </c>
      <c r="E3145">
        <v>21648</v>
      </c>
      <c r="F3145">
        <v>12.6</v>
      </c>
    </row>
    <row r="3146" spans="1:6">
      <c r="A3146" t="s">
        <v>4779</v>
      </c>
      <c r="B3146">
        <v>51</v>
      </c>
      <c r="C3146">
        <v>22</v>
      </c>
      <c r="D3146">
        <v>20.5</v>
      </c>
      <c r="E3146">
        <v>23001</v>
      </c>
      <c r="F3146">
        <v>13.4</v>
      </c>
    </row>
    <row r="3147" spans="1:6">
      <c r="A3147" t="s">
        <v>4780</v>
      </c>
      <c r="B3147">
        <v>54</v>
      </c>
      <c r="C3147">
        <v>22</v>
      </c>
      <c r="D3147">
        <v>20.5</v>
      </c>
      <c r="E3147">
        <v>24354</v>
      </c>
      <c r="F3147">
        <v>14.1</v>
      </c>
    </row>
    <row r="3148" spans="1:6">
      <c r="A3148" t="s">
        <v>4781</v>
      </c>
      <c r="B3148">
        <v>57</v>
      </c>
      <c r="C3148">
        <v>22</v>
      </c>
      <c r="D3148">
        <v>20.5</v>
      </c>
      <c r="E3148">
        <v>25707</v>
      </c>
      <c r="F3148">
        <v>14.9</v>
      </c>
    </row>
    <row r="3149" spans="1:6">
      <c r="A3149" t="s">
        <v>4782</v>
      </c>
      <c r="B3149">
        <v>60</v>
      </c>
      <c r="C3149">
        <v>22</v>
      </c>
      <c r="D3149">
        <v>20.5</v>
      </c>
      <c r="E3149">
        <v>27060</v>
      </c>
      <c r="F3149">
        <v>15.7</v>
      </c>
    </row>
    <row r="3150" spans="1:6">
      <c r="A3150" t="s">
        <v>1746</v>
      </c>
      <c r="B3150">
        <v>12</v>
      </c>
      <c r="C3150">
        <v>12</v>
      </c>
      <c r="D3150">
        <v>30</v>
      </c>
      <c r="E3150">
        <v>4320</v>
      </c>
      <c r="F3150">
        <v>2.5</v>
      </c>
    </row>
    <row r="3151" spans="1:6">
      <c r="A3151" t="s">
        <v>1747</v>
      </c>
      <c r="B3151">
        <v>12</v>
      </c>
      <c r="C3151">
        <v>12</v>
      </c>
      <c r="D3151">
        <v>36</v>
      </c>
      <c r="E3151">
        <v>5184</v>
      </c>
      <c r="F3151">
        <v>3</v>
      </c>
    </row>
    <row r="3152" spans="1:6">
      <c r="A3152" t="s">
        <v>3225</v>
      </c>
      <c r="B3152">
        <v>12</v>
      </c>
      <c r="C3152">
        <v>12</v>
      </c>
      <c r="D3152">
        <v>39</v>
      </c>
      <c r="E3152">
        <v>5616</v>
      </c>
      <c r="F3152">
        <v>3.3000000000000003</v>
      </c>
    </row>
    <row r="3153" spans="1:6">
      <c r="A3153" t="s">
        <v>1748</v>
      </c>
      <c r="B3153">
        <v>12</v>
      </c>
      <c r="C3153">
        <v>12</v>
      </c>
      <c r="D3153">
        <v>42</v>
      </c>
      <c r="E3153">
        <v>6048</v>
      </c>
      <c r="F3153">
        <v>3.5</v>
      </c>
    </row>
    <row r="3154" spans="1:6">
      <c r="A3154" t="s">
        <v>2903</v>
      </c>
      <c r="B3154">
        <v>36</v>
      </c>
      <c r="C3154">
        <v>12</v>
      </c>
      <c r="D3154">
        <v>12</v>
      </c>
      <c r="E3154">
        <v>5184</v>
      </c>
      <c r="F3154">
        <v>3</v>
      </c>
    </row>
    <row r="3155" spans="1:6">
      <c r="A3155" t="s">
        <v>2904</v>
      </c>
      <c r="B3155">
        <v>36</v>
      </c>
      <c r="C3155">
        <v>12</v>
      </c>
      <c r="D3155">
        <v>6</v>
      </c>
      <c r="E3155">
        <v>2592</v>
      </c>
      <c r="F3155">
        <v>1.5</v>
      </c>
    </row>
    <row r="3156" spans="1:6">
      <c r="A3156" t="s">
        <v>2905</v>
      </c>
      <c r="B3156">
        <v>36</v>
      </c>
      <c r="C3156">
        <v>12</v>
      </c>
      <c r="D3156">
        <v>9</v>
      </c>
      <c r="E3156">
        <v>3888</v>
      </c>
      <c r="F3156">
        <v>2.3000000000000003</v>
      </c>
    </row>
    <row r="3157" spans="1:6">
      <c r="A3157" t="s">
        <v>1997</v>
      </c>
      <c r="B3157">
        <v>6</v>
      </c>
      <c r="C3157">
        <v>12</v>
      </c>
      <c r="D3157">
        <v>30</v>
      </c>
      <c r="E3157">
        <v>2160</v>
      </c>
      <c r="F3157">
        <v>1.3</v>
      </c>
    </row>
    <row r="3158" spans="1:6">
      <c r="A3158" t="s">
        <v>1998</v>
      </c>
      <c r="B3158">
        <v>6</v>
      </c>
      <c r="C3158">
        <v>12</v>
      </c>
      <c r="D3158">
        <v>36</v>
      </c>
      <c r="E3158">
        <v>2592</v>
      </c>
      <c r="F3158">
        <v>1.5</v>
      </c>
    </row>
    <row r="3159" spans="1:6">
      <c r="A3159" t="s">
        <v>3226</v>
      </c>
      <c r="B3159">
        <v>6</v>
      </c>
      <c r="C3159">
        <v>12</v>
      </c>
      <c r="D3159">
        <v>39</v>
      </c>
      <c r="E3159">
        <v>2808</v>
      </c>
      <c r="F3159">
        <v>1.7000000000000002</v>
      </c>
    </row>
    <row r="3160" spans="1:6">
      <c r="A3160" t="s">
        <v>1999</v>
      </c>
      <c r="B3160">
        <v>6</v>
      </c>
      <c r="C3160">
        <v>12</v>
      </c>
      <c r="D3160">
        <v>42</v>
      </c>
      <c r="E3160">
        <v>3024</v>
      </c>
      <c r="F3160">
        <v>1.8</v>
      </c>
    </row>
    <row r="3161" spans="1:6">
      <c r="A3161" t="s">
        <v>1780</v>
      </c>
      <c r="B3161">
        <v>15</v>
      </c>
      <c r="C3161">
        <v>13</v>
      </c>
      <c r="D3161">
        <v>48</v>
      </c>
      <c r="E3161">
        <v>9360</v>
      </c>
      <c r="F3161">
        <v>5.5</v>
      </c>
    </row>
    <row r="3162" spans="1:6">
      <c r="A3162" t="s">
        <v>3768</v>
      </c>
      <c r="B3162">
        <v>15</v>
      </c>
      <c r="C3162">
        <v>13</v>
      </c>
      <c r="D3162">
        <v>48</v>
      </c>
      <c r="E3162">
        <v>9360</v>
      </c>
      <c r="F3162">
        <v>5.5</v>
      </c>
    </row>
    <row r="3163" spans="1:6">
      <c r="A3163" t="s">
        <v>1777</v>
      </c>
      <c r="B3163">
        <v>15</v>
      </c>
      <c r="C3163">
        <v>13</v>
      </c>
      <c r="D3163">
        <v>48</v>
      </c>
      <c r="E3163">
        <v>9360</v>
      </c>
      <c r="F3163">
        <v>5.5</v>
      </c>
    </row>
    <row r="3164" spans="1:6">
      <c r="A3164" t="s">
        <v>3769</v>
      </c>
      <c r="B3164">
        <v>15</v>
      </c>
      <c r="C3164">
        <v>13</v>
      </c>
      <c r="D3164">
        <v>48</v>
      </c>
      <c r="E3164">
        <v>9360</v>
      </c>
      <c r="F3164">
        <v>5.5</v>
      </c>
    </row>
    <row r="3165" spans="1:6">
      <c r="A3165" t="s">
        <v>1774</v>
      </c>
      <c r="B3165">
        <v>15</v>
      </c>
      <c r="C3165">
        <v>13</v>
      </c>
      <c r="D3165">
        <v>48</v>
      </c>
      <c r="E3165">
        <v>9360</v>
      </c>
      <c r="F3165">
        <v>5.5</v>
      </c>
    </row>
    <row r="3166" spans="1:6">
      <c r="A3166" t="s">
        <v>1783</v>
      </c>
      <c r="B3166">
        <v>15</v>
      </c>
      <c r="C3166">
        <v>13</v>
      </c>
      <c r="D3166">
        <v>48</v>
      </c>
      <c r="E3166">
        <v>9360</v>
      </c>
      <c r="F3166">
        <v>5.5</v>
      </c>
    </row>
    <row r="3167" spans="1:6">
      <c r="A3167" t="s">
        <v>3771</v>
      </c>
      <c r="B3167">
        <v>15</v>
      </c>
      <c r="C3167">
        <v>13</v>
      </c>
      <c r="D3167">
        <v>48</v>
      </c>
      <c r="E3167">
        <v>9360</v>
      </c>
      <c r="F3167">
        <v>5.5</v>
      </c>
    </row>
    <row r="3168" spans="1:6">
      <c r="A3168" t="s">
        <v>3770</v>
      </c>
      <c r="B3168">
        <v>15</v>
      </c>
      <c r="C3168">
        <v>13</v>
      </c>
      <c r="D3168">
        <v>48</v>
      </c>
      <c r="E3168">
        <v>9360</v>
      </c>
      <c r="F3168">
        <v>5.5</v>
      </c>
    </row>
    <row r="3169" spans="1:6">
      <c r="A3169" t="s">
        <v>1781</v>
      </c>
      <c r="B3169">
        <v>15</v>
      </c>
      <c r="C3169">
        <v>13</v>
      </c>
      <c r="D3169">
        <v>54</v>
      </c>
      <c r="E3169">
        <v>10530</v>
      </c>
      <c r="F3169">
        <v>6.1</v>
      </c>
    </row>
    <row r="3170" spans="1:6">
      <c r="A3170" t="s">
        <v>3772</v>
      </c>
      <c r="B3170">
        <v>15</v>
      </c>
      <c r="C3170">
        <v>13</v>
      </c>
      <c r="D3170">
        <v>54</v>
      </c>
      <c r="E3170">
        <v>10530</v>
      </c>
      <c r="F3170">
        <v>6.1</v>
      </c>
    </row>
    <row r="3171" spans="1:6">
      <c r="A3171" t="s">
        <v>1778</v>
      </c>
      <c r="B3171">
        <v>15</v>
      </c>
      <c r="C3171">
        <v>13</v>
      </c>
      <c r="D3171">
        <v>54</v>
      </c>
      <c r="E3171">
        <v>10530</v>
      </c>
      <c r="F3171">
        <v>6.1</v>
      </c>
    </row>
    <row r="3172" spans="1:6">
      <c r="A3172" t="s">
        <v>3773</v>
      </c>
      <c r="B3172">
        <v>15</v>
      </c>
      <c r="C3172">
        <v>13</v>
      </c>
      <c r="D3172">
        <v>54</v>
      </c>
      <c r="E3172">
        <v>10530</v>
      </c>
      <c r="F3172">
        <v>6.1</v>
      </c>
    </row>
    <row r="3173" spans="1:6">
      <c r="A3173" t="s">
        <v>1775</v>
      </c>
      <c r="B3173">
        <v>15</v>
      </c>
      <c r="C3173">
        <v>13</v>
      </c>
      <c r="D3173">
        <v>54</v>
      </c>
      <c r="E3173">
        <v>10530</v>
      </c>
      <c r="F3173">
        <v>6.1</v>
      </c>
    </row>
    <row r="3174" spans="1:6">
      <c r="A3174" t="s">
        <v>1784</v>
      </c>
      <c r="B3174">
        <v>15</v>
      </c>
      <c r="C3174">
        <v>13</v>
      </c>
      <c r="D3174">
        <v>54</v>
      </c>
      <c r="E3174">
        <v>10530</v>
      </c>
      <c r="F3174">
        <v>6.1</v>
      </c>
    </row>
    <row r="3175" spans="1:6">
      <c r="A3175" t="s">
        <v>3775</v>
      </c>
      <c r="B3175">
        <v>15</v>
      </c>
      <c r="C3175">
        <v>13</v>
      </c>
      <c r="D3175">
        <v>54</v>
      </c>
      <c r="E3175">
        <v>10530</v>
      </c>
      <c r="F3175">
        <v>6.1</v>
      </c>
    </row>
    <row r="3176" spans="1:6">
      <c r="A3176" t="s">
        <v>3774</v>
      </c>
      <c r="B3176">
        <v>15</v>
      </c>
      <c r="C3176">
        <v>13</v>
      </c>
      <c r="D3176">
        <v>54</v>
      </c>
      <c r="E3176">
        <v>10530</v>
      </c>
      <c r="F3176">
        <v>6.1</v>
      </c>
    </row>
    <row r="3177" spans="1:6">
      <c r="A3177" t="s">
        <v>3227</v>
      </c>
      <c r="B3177">
        <v>15</v>
      </c>
      <c r="C3177">
        <v>13</v>
      </c>
      <c r="D3177">
        <v>57</v>
      </c>
      <c r="E3177">
        <v>11115</v>
      </c>
      <c r="F3177">
        <v>6.5</v>
      </c>
    </row>
    <row r="3178" spans="1:6">
      <c r="A3178" t="s">
        <v>3776</v>
      </c>
      <c r="B3178">
        <v>15</v>
      </c>
      <c r="C3178">
        <v>13</v>
      </c>
      <c r="D3178">
        <v>57</v>
      </c>
      <c r="E3178">
        <v>11115</v>
      </c>
      <c r="F3178">
        <v>6.5</v>
      </c>
    </row>
    <row r="3179" spans="1:6">
      <c r="A3179" t="s">
        <v>3228</v>
      </c>
      <c r="B3179">
        <v>15</v>
      </c>
      <c r="C3179">
        <v>13</v>
      </c>
      <c r="D3179">
        <v>57</v>
      </c>
      <c r="E3179">
        <v>11115</v>
      </c>
      <c r="F3179">
        <v>6.5</v>
      </c>
    </row>
    <row r="3180" spans="1:6">
      <c r="A3180" t="s">
        <v>3777</v>
      </c>
      <c r="B3180">
        <v>15</v>
      </c>
      <c r="C3180">
        <v>13</v>
      </c>
      <c r="D3180">
        <v>57</v>
      </c>
      <c r="E3180">
        <v>11115</v>
      </c>
      <c r="F3180">
        <v>6.5</v>
      </c>
    </row>
    <row r="3181" spans="1:6">
      <c r="A3181" t="s">
        <v>3229</v>
      </c>
      <c r="B3181">
        <v>15</v>
      </c>
      <c r="C3181">
        <v>13</v>
      </c>
      <c r="D3181">
        <v>57</v>
      </c>
      <c r="E3181">
        <v>11115</v>
      </c>
      <c r="F3181">
        <v>6.5</v>
      </c>
    </row>
    <row r="3182" spans="1:6">
      <c r="A3182" t="s">
        <v>3230</v>
      </c>
      <c r="B3182">
        <v>15</v>
      </c>
      <c r="C3182">
        <v>13</v>
      </c>
      <c r="D3182">
        <v>57</v>
      </c>
      <c r="E3182">
        <v>11115</v>
      </c>
      <c r="F3182">
        <v>6.5</v>
      </c>
    </row>
    <row r="3183" spans="1:6">
      <c r="A3183" t="s">
        <v>3779</v>
      </c>
      <c r="B3183">
        <v>15</v>
      </c>
      <c r="C3183">
        <v>13</v>
      </c>
      <c r="D3183">
        <v>57</v>
      </c>
      <c r="E3183">
        <v>11115</v>
      </c>
      <c r="F3183">
        <v>6.5</v>
      </c>
    </row>
    <row r="3184" spans="1:6">
      <c r="A3184" t="s">
        <v>3778</v>
      </c>
      <c r="B3184">
        <v>15</v>
      </c>
      <c r="C3184">
        <v>13</v>
      </c>
      <c r="D3184">
        <v>57</v>
      </c>
      <c r="E3184">
        <v>11115</v>
      </c>
      <c r="F3184">
        <v>6.5</v>
      </c>
    </row>
    <row r="3185" spans="1:6">
      <c r="A3185" t="s">
        <v>1782</v>
      </c>
      <c r="B3185">
        <v>15</v>
      </c>
      <c r="C3185">
        <v>13</v>
      </c>
      <c r="D3185">
        <v>60</v>
      </c>
      <c r="E3185">
        <v>11700</v>
      </c>
      <c r="F3185">
        <v>6.8</v>
      </c>
    </row>
    <row r="3186" spans="1:6">
      <c r="A3186" t="s">
        <v>3780</v>
      </c>
      <c r="B3186">
        <v>15</v>
      </c>
      <c r="C3186">
        <v>13</v>
      </c>
      <c r="D3186">
        <v>60</v>
      </c>
      <c r="E3186">
        <v>11700</v>
      </c>
      <c r="F3186">
        <v>6.8</v>
      </c>
    </row>
    <row r="3187" spans="1:6">
      <c r="A3187" t="s">
        <v>1779</v>
      </c>
      <c r="B3187">
        <v>15</v>
      </c>
      <c r="C3187">
        <v>13</v>
      </c>
      <c r="D3187">
        <v>60</v>
      </c>
      <c r="E3187">
        <v>11700</v>
      </c>
      <c r="F3187">
        <v>6.8</v>
      </c>
    </row>
    <row r="3188" spans="1:6">
      <c r="A3188" t="s">
        <v>3781</v>
      </c>
      <c r="B3188">
        <v>15</v>
      </c>
      <c r="C3188">
        <v>13</v>
      </c>
      <c r="D3188">
        <v>60</v>
      </c>
      <c r="E3188">
        <v>11700</v>
      </c>
      <c r="F3188">
        <v>6.8</v>
      </c>
    </row>
    <row r="3189" spans="1:6">
      <c r="A3189" t="s">
        <v>1776</v>
      </c>
      <c r="B3189">
        <v>15</v>
      </c>
      <c r="C3189">
        <v>13</v>
      </c>
      <c r="D3189">
        <v>60</v>
      </c>
      <c r="E3189">
        <v>11700</v>
      </c>
      <c r="F3189">
        <v>6.8</v>
      </c>
    </row>
    <row r="3190" spans="1:6">
      <c r="A3190" t="s">
        <v>1785</v>
      </c>
      <c r="B3190">
        <v>15</v>
      </c>
      <c r="C3190">
        <v>13</v>
      </c>
      <c r="D3190">
        <v>60</v>
      </c>
      <c r="E3190">
        <v>11700</v>
      </c>
      <c r="F3190">
        <v>6.8</v>
      </c>
    </row>
    <row r="3191" spans="1:6">
      <c r="A3191" t="s">
        <v>3783</v>
      </c>
      <c r="B3191">
        <v>15</v>
      </c>
      <c r="C3191">
        <v>13</v>
      </c>
      <c r="D3191">
        <v>60</v>
      </c>
      <c r="E3191">
        <v>11700</v>
      </c>
      <c r="F3191">
        <v>6.8</v>
      </c>
    </row>
    <row r="3192" spans="1:6">
      <c r="A3192" t="s">
        <v>3782</v>
      </c>
      <c r="B3192">
        <v>15</v>
      </c>
      <c r="C3192">
        <v>13</v>
      </c>
      <c r="D3192">
        <v>60</v>
      </c>
      <c r="E3192">
        <v>11700</v>
      </c>
      <c r="F3192">
        <v>6.8</v>
      </c>
    </row>
    <row r="3193" spans="1:6">
      <c r="A3193" t="s">
        <v>1791</v>
      </c>
      <c r="B3193">
        <v>0</v>
      </c>
      <c r="C3193">
        <v>0</v>
      </c>
      <c r="D3193">
        <v>0</v>
      </c>
      <c r="E3193">
        <v>0</v>
      </c>
      <c r="F3193">
        <v>0</v>
      </c>
    </row>
    <row r="3194" spans="1:6">
      <c r="A3194" t="s">
        <v>1939</v>
      </c>
      <c r="B3194">
        <v>0</v>
      </c>
      <c r="C3194">
        <v>0</v>
      </c>
      <c r="D3194">
        <v>0</v>
      </c>
      <c r="E3194">
        <v>0</v>
      </c>
      <c r="F3194">
        <v>0</v>
      </c>
    </row>
  </sheetData>
  <sortState xmlns:xlrd2="http://schemas.microsoft.com/office/spreadsheetml/2017/richdata2" ref="A2:F3194">
    <sortCondition ref="A2:A319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3191"/>
  <sheetViews>
    <sheetView workbookViewId="0">
      <pane xSplit="1" ySplit="1" topLeftCell="B2" activePane="bottomRight" state="frozen"/>
      <selection activeCell="A883" sqref="A1:A1048576"/>
      <selection pane="topRight" activeCell="A883" sqref="A1:A1048576"/>
      <selection pane="bottomLeft" activeCell="A883" sqref="A1:A1048576"/>
      <selection pane="bottomRight" activeCell="B3" sqref="B3"/>
    </sheetView>
    <sheetView workbookViewId="1"/>
  </sheetViews>
  <sheetFormatPr defaultRowHeight="12.6"/>
  <cols>
    <col min="2" max="2" width="25.44140625" bestFit="1" customWidth="1"/>
    <col min="3" max="3" width="19.33203125" bestFit="1" customWidth="1"/>
    <col min="4" max="4" width="10.109375" bestFit="1" customWidth="1"/>
    <col min="5" max="5" width="33.5546875" customWidth="1"/>
    <col min="6" max="6" width="10.33203125" bestFit="1" customWidth="1"/>
    <col min="7" max="7" width="34.109375" bestFit="1" customWidth="1"/>
  </cols>
  <sheetData>
    <row r="1" spans="2:9" ht="15.6">
      <c r="B1" s="9" t="s">
        <v>1275</v>
      </c>
      <c r="C1" s="9" t="s">
        <v>4903</v>
      </c>
      <c r="D1" s="9" t="s">
        <v>4935</v>
      </c>
      <c r="E1" s="9" t="s">
        <v>5166</v>
      </c>
      <c r="F1" s="9" t="s">
        <v>5167</v>
      </c>
      <c r="G1" s="9" t="s">
        <v>5168</v>
      </c>
      <c r="H1" s="9" t="s">
        <v>2321</v>
      </c>
      <c r="I1" s="9" t="s">
        <v>5569</v>
      </c>
    </row>
    <row r="2" spans="2:9" s="2" customFormat="1" ht="15" customHeight="1">
      <c r="B2" s="59" t="s">
        <v>1278</v>
      </c>
      <c r="C2" s="59" t="s">
        <v>2016</v>
      </c>
      <c r="D2" s="59" t="s">
        <v>4910</v>
      </c>
      <c r="E2" s="59" t="s">
        <v>5211</v>
      </c>
      <c r="F2" s="59" t="s">
        <v>4444</v>
      </c>
      <c r="G2" s="2" t="s">
        <v>5169</v>
      </c>
      <c r="H2" s="2" t="s">
        <v>4440</v>
      </c>
      <c r="I2" s="2" t="s">
        <v>5570</v>
      </c>
    </row>
    <row r="3" spans="2:9" s="2" customFormat="1" ht="15.6">
      <c r="B3" s="59" t="s">
        <v>2016</v>
      </c>
      <c r="C3" s="59" t="s">
        <v>2015</v>
      </c>
      <c r="D3" s="59"/>
      <c r="E3" s="59" t="s">
        <v>5225</v>
      </c>
      <c r="F3" s="59" t="s">
        <v>4442</v>
      </c>
      <c r="G3" s="2" t="s">
        <v>5242</v>
      </c>
      <c r="H3" s="2" t="s">
        <v>4441</v>
      </c>
      <c r="I3" s="2" t="s">
        <v>5571</v>
      </c>
    </row>
    <row r="4" spans="2:9" s="2" customFormat="1" ht="15.6">
      <c r="B4" s="59" t="s">
        <v>2015</v>
      </c>
      <c r="C4" s="59" t="s">
        <v>2020</v>
      </c>
      <c r="E4" s="59" t="s">
        <v>5273</v>
      </c>
      <c r="F4" s="59" t="s">
        <v>4443</v>
      </c>
      <c r="G4" s="2" t="s">
        <v>5214</v>
      </c>
    </row>
    <row r="5" spans="2:9" s="2" customFormat="1" ht="15.6">
      <c r="B5" s="59" t="s">
        <v>2020</v>
      </c>
      <c r="C5" s="59" t="s">
        <v>2019</v>
      </c>
      <c r="G5" s="2" t="s">
        <v>5178</v>
      </c>
    </row>
    <row r="6" spans="2:9" s="2" customFormat="1" ht="15" customHeight="1">
      <c r="B6" s="59" t="s">
        <v>2019</v>
      </c>
      <c r="C6" s="59" t="s">
        <v>2022</v>
      </c>
      <c r="G6" s="2" t="s">
        <v>5209</v>
      </c>
    </row>
    <row r="7" spans="2:9" s="2" customFormat="1" ht="15" customHeight="1">
      <c r="B7" s="59" t="s">
        <v>2022</v>
      </c>
      <c r="C7" s="59" t="s">
        <v>2021</v>
      </c>
      <c r="G7" s="2" t="s">
        <v>5202</v>
      </c>
    </row>
    <row r="8" spans="2:9" s="2" customFormat="1" ht="15.6">
      <c r="B8" s="59" t="s">
        <v>2021</v>
      </c>
      <c r="C8" s="59" t="s">
        <v>2018</v>
      </c>
      <c r="G8" s="2" t="s">
        <v>5216</v>
      </c>
    </row>
    <row r="9" spans="2:9" s="2" customFormat="1" ht="15.6">
      <c r="B9" s="59" t="s">
        <v>2018</v>
      </c>
      <c r="C9" s="59" t="s">
        <v>2017</v>
      </c>
      <c r="G9" s="2" t="s">
        <v>5220</v>
      </c>
    </row>
    <row r="10" spans="2:9" s="2" customFormat="1" ht="15.6">
      <c r="B10" s="59" t="s">
        <v>2017</v>
      </c>
      <c r="C10" s="59" t="s">
        <v>4895</v>
      </c>
      <c r="G10" s="2" t="s">
        <v>4440</v>
      </c>
    </row>
    <row r="11" spans="2:9" s="2" customFormat="1" ht="15.6">
      <c r="B11" s="59" t="s">
        <v>422</v>
      </c>
      <c r="C11" s="59" t="s">
        <v>4896</v>
      </c>
      <c r="G11" s="2" t="s">
        <v>5197</v>
      </c>
    </row>
    <row r="12" spans="2:9" s="2" customFormat="1" ht="15.6">
      <c r="B12" s="59" t="s">
        <v>4119</v>
      </c>
      <c r="C12" s="59" t="s">
        <v>4897</v>
      </c>
      <c r="G12" s="2" t="s">
        <v>5240</v>
      </c>
    </row>
    <row r="13" spans="2:9" s="2" customFormat="1" ht="15.6">
      <c r="B13" s="59" t="s">
        <v>4895</v>
      </c>
      <c r="C13" s="59" t="s">
        <v>4898</v>
      </c>
      <c r="G13" s="2" t="s">
        <v>5706</v>
      </c>
    </row>
    <row r="14" spans="2:9" s="2" customFormat="1" ht="15.6">
      <c r="B14" s="59" t="s">
        <v>4896</v>
      </c>
      <c r="C14" s="59" t="s">
        <v>2008</v>
      </c>
      <c r="G14" s="2" t="s">
        <v>5180</v>
      </c>
    </row>
    <row r="15" spans="2:9" s="2" customFormat="1" ht="15.6">
      <c r="B15" s="59" t="s">
        <v>4897</v>
      </c>
      <c r="C15" s="59" t="s">
        <v>2007</v>
      </c>
      <c r="G15" s="2" t="s">
        <v>5177</v>
      </c>
    </row>
    <row r="16" spans="2:9" s="2" customFormat="1" ht="15.6">
      <c r="B16" s="59" t="s">
        <v>4898</v>
      </c>
      <c r="C16" s="59" t="s">
        <v>2012</v>
      </c>
      <c r="G16" s="2" t="s">
        <v>5217</v>
      </c>
    </row>
    <row r="17" spans="2:7" s="2" customFormat="1" ht="15.6">
      <c r="B17" s="59" t="s">
        <v>1118</v>
      </c>
      <c r="C17" s="59" t="s">
        <v>2011</v>
      </c>
      <c r="G17" s="2" t="s">
        <v>5221</v>
      </c>
    </row>
    <row r="18" spans="2:7" s="2" customFormat="1" ht="15.6">
      <c r="B18" s="59" t="s">
        <v>1610</v>
      </c>
      <c r="C18" s="59" t="s">
        <v>2014</v>
      </c>
      <c r="G18" s="2" t="s">
        <v>5196</v>
      </c>
    </row>
    <row r="19" spans="2:7" s="2" customFormat="1" ht="15.6">
      <c r="B19" s="59" t="s">
        <v>2008</v>
      </c>
      <c r="C19" s="59" t="s">
        <v>2013</v>
      </c>
      <c r="G19" s="2" t="s">
        <v>5175</v>
      </c>
    </row>
    <row r="20" spans="2:7" s="2" customFormat="1" ht="15.6">
      <c r="B20" s="59" t="s">
        <v>2007</v>
      </c>
      <c r="C20" s="59" t="s">
        <v>2010</v>
      </c>
      <c r="G20" s="2" t="s">
        <v>5170</v>
      </c>
    </row>
    <row r="21" spans="2:7" s="2" customFormat="1" ht="15.6">
      <c r="B21" s="59" t="s">
        <v>2012</v>
      </c>
      <c r="C21" s="59" t="s">
        <v>2009</v>
      </c>
      <c r="G21" s="2" t="s">
        <v>5193</v>
      </c>
    </row>
    <row r="22" spans="2:7" s="2" customFormat="1" ht="15.6">
      <c r="B22" s="59" t="s">
        <v>2011</v>
      </c>
      <c r="C22" s="59" t="s">
        <v>1355</v>
      </c>
      <c r="G22" s="2" t="s">
        <v>5176</v>
      </c>
    </row>
    <row r="23" spans="2:7" s="2" customFormat="1" ht="15.6">
      <c r="B23" s="59" t="s">
        <v>2014</v>
      </c>
      <c r="C23" s="59" t="s">
        <v>1356</v>
      </c>
      <c r="G23" s="2" t="s">
        <v>5219</v>
      </c>
    </row>
    <row r="24" spans="2:7" s="2" customFormat="1" ht="15.6">
      <c r="B24" s="59" t="s">
        <v>2013</v>
      </c>
      <c r="C24" s="59" t="s">
        <v>1357</v>
      </c>
      <c r="G24" s="2" t="s">
        <v>5241</v>
      </c>
    </row>
    <row r="25" spans="2:7" s="2" customFormat="1" ht="15.6">
      <c r="B25" s="59" t="s">
        <v>2010</v>
      </c>
      <c r="C25" s="59" t="s">
        <v>1358</v>
      </c>
      <c r="G25" s="2" t="s">
        <v>5243</v>
      </c>
    </row>
    <row r="26" spans="2:7" s="2" customFormat="1" ht="15.6">
      <c r="B26" s="59" t="s">
        <v>2009</v>
      </c>
      <c r="C26" s="59" t="s">
        <v>1359</v>
      </c>
      <c r="G26" s="2" t="s">
        <v>5181</v>
      </c>
    </row>
    <row r="27" spans="2:7" s="2" customFormat="1" ht="15.6">
      <c r="B27" s="59" t="s">
        <v>712</v>
      </c>
      <c r="C27" s="59" t="s">
        <v>1764</v>
      </c>
      <c r="G27" s="2" t="s">
        <v>5195</v>
      </c>
    </row>
    <row r="28" spans="2:7" s="2" customFormat="1" ht="15.6">
      <c r="B28" s="59" t="s">
        <v>1204</v>
      </c>
      <c r="C28" s="59" t="s">
        <v>2425</v>
      </c>
      <c r="G28" s="2" t="s">
        <v>5182</v>
      </c>
    </row>
    <row r="29" spans="2:7" s="2" customFormat="1" ht="15.6">
      <c r="B29" s="59" t="s">
        <v>396</v>
      </c>
      <c r="C29" s="59" t="s">
        <v>2426</v>
      </c>
      <c r="G29" s="2" t="s">
        <v>5198</v>
      </c>
    </row>
    <row r="30" spans="2:7" s="2" customFormat="1" ht="15.6">
      <c r="B30" s="59" t="s">
        <v>1355</v>
      </c>
      <c r="C30" s="59" t="s">
        <v>1313</v>
      </c>
      <c r="G30" s="2" t="s">
        <v>5179</v>
      </c>
    </row>
    <row r="31" spans="2:7" s="2" customFormat="1" ht="15.6">
      <c r="B31" s="59" t="s">
        <v>1356</v>
      </c>
      <c r="C31" s="59" t="s">
        <v>1312</v>
      </c>
      <c r="G31" s="2" t="s">
        <v>5215</v>
      </c>
    </row>
    <row r="32" spans="2:7" s="2" customFormat="1" ht="15.6">
      <c r="B32" s="59" t="s">
        <v>1357</v>
      </c>
      <c r="C32" s="59" t="s">
        <v>1365</v>
      </c>
      <c r="G32" s="2" t="s">
        <v>5171</v>
      </c>
    </row>
    <row r="33" spans="2:7" s="2" customFormat="1" ht="15.6">
      <c r="B33" s="59" t="s">
        <v>1358</v>
      </c>
      <c r="C33" s="59" t="s">
        <v>1305</v>
      </c>
      <c r="G33" s="2" t="s">
        <v>5190</v>
      </c>
    </row>
    <row r="34" spans="2:7" s="2" customFormat="1" ht="15.6">
      <c r="B34" s="59" t="s">
        <v>1359</v>
      </c>
      <c r="C34" s="59" t="s">
        <v>1304</v>
      </c>
      <c r="G34" s="2" t="s">
        <v>5199</v>
      </c>
    </row>
    <row r="35" spans="2:7" s="2" customFormat="1" ht="15.6">
      <c r="B35" s="59" t="s">
        <v>1764</v>
      </c>
      <c r="C35" s="59" t="s">
        <v>1638</v>
      </c>
      <c r="G35" s="2" t="s">
        <v>5174</v>
      </c>
    </row>
    <row r="36" spans="2:7" s="2" customFormat="1" ht="15.6">
      <c r="B36" s="59" t="s">
        <v>4121</v>
      </c>
      <c r="C36" s="59" t="s">
        <v>1637</v>
      </c>
      <c r="G36" s="2" t="s">
        <v>5705</v>
      </c>
    </row>
    <row r="37" spans="2:7" s="2" customFormat="1" ht="15.6">
      <c r="B37" s="59" t="s">
        <v>423</v>
      </c>
      <c r="C37" s="59" t="s">
        <v>1297</v>
      </c>
      <c r="G37" s="2" t="s">
        <v>5194</v>
      </c>
    </row>
    <row r="38" spans="2:7" s="2" customFormat="1" ht="15.6">
      <c r="B38" s="59" t="s">
        <v>2371</v>
      </c>
      <c r="C38" s="59" t="s">
        <v>1296</v>
      </c>
      <c r="G38" s="2" t="s">
        <v>5172</v>
      </c>
    </row>
    <row r="39" spans="2:7" s="2" customFormat="1" ht="15.6">
      <c r="B39" s="59" t="s">
        <v>3244</v>
      </c>
      <c r="C39" s="59" t="s">
        <v>1366</v>
      </c>
      <c r="G39" s="2" t="s">
        <v>5191</v>
      </c>
    </row>
    <row r="40" spans="2:7" s="2" customFormat="1" ht="15.6">
      <c r="B40" s="59" t="s">
        <v>2380</v>
      </c>
      <c r="C40" s="59" t="s">
        <v>1367</v>
      </c>
      <c r="G40" s="2" t="s">
        <v>5183</v>
      </c>
    </row>
    <row r="41" spans="2:7" s="2" customFormat="1" ht="15.6">
      <c r="B41" s="59" t="s">
        <v>5586</v>
      </c>
      <c r="C41" s="59" t="s">
        <v>2417</v>
      </c>
      <c r="G41" s="2" t="s">
        <v>5200</v>
      </c>
    </row>
    <row r="42" spans="2:7" s="2" customFormat="1" ht="15.6">
      <c r="B42" s="59" t="s">
        <v>4618</v>
      </c>
      <c r="C42" s="59" t="s">
        <v>4548</v>
      </c>
      <c r="G42" s="2" t="s">
        <v>5201</v>
      </c>
    </row>
    <row r="43" spans="2:7" s="2" customFormat="1" ht="15.6">
      <c r="B43" s="59" t="s">
        <v>0</v>
      </c>
      <c r="C43" s="59" t="s">
        <v>4875</v>
      </c>
      <c r="G43" s="2" t="s">
        <v>5173</v>
      </c>
    </row>
    <row r="44" spans="2:7" s="2" customFormat="1" ht="15.6">
      <c r="B44" s="59" t="s">
        <v>3245</v>
      </c>
      <c r="C44" s="59" t="s">
        <v>4923</v>
      </c>
      <c r="G44" s="2" t="s">
        <v>5192</v>
      </c>
    </row>
    <row r="45" spans="2:7" s="2" customFormat="1" ht="15.6">
      <c r="B45" s="59" t="s">
        <v>2372</v>
      </c>
      <c r="C45" s="59" t="s">
        <v>4924</v>
      </c>
      <c r="G45" s="2" t="s">
        <v>5218</v>
      </c>
    </row>
    <row r="46" spans="2:7" s="2" customFormat="1" ht="15.6">
      <c r="B46" s="59" t="s">
        <v>3246</v>
      </c>
      <c r="C46" s="59" t="s">
        <v>4919</v>
      </c>
    </row>
    <row r="47" spans="2:7" s="2" customFormat="1" ht="15.6">
      <c r="B47" s="59" t="s">
        <v>1</v>
      </c>
      <c r="C47" s="59" t="s">
        <v>1372</v>
      </c>
    </row>
    <row r="48" spans="2:7" s="2" customFormat="1" ht="15.6">
      <c r="B48" s="59" t="s">
        <v>3247</v>
      </c>
      <c r="C48" s="59" t="s">
        <v>4328</v>
      </c>
    </row>
    <row r="49" spans="2:3" s="2" customFormat="1" ht="15.6">
      <c r="B49" s="59" t="s">
        <v>4619</v>
      </c>
      <c r="C49" s="59" t="s">
        <v>1373</v>
      </c>
    </row>
    <row r="50" spans="2:3" s="2" customFormat="1" ht="15.6">
      <c r="B50" s="59" t="s">
        <v>768</v>
      </c>
      <c r="C50" s="59" t="s">
        <v>4329</v>
      </c>
    </row>
    <row r="51" spans="2:3" s="2" customFormat="1" ht="15" customHeight="1">
      <c r="B51" s="59" t="s">
        <v>4456</v>
      </c>
      <c r="C51" s="59" t="s">
        <v>1396</v>
      </c>
    </row>
    <row r="52" spans="2:3" s="2" customFormat="1" ht="15.6">
      <c r="B52" s="59" t="s">
        <v>2</v>
      </c>
      <c r="C52" s="59" t="s">
        <v>3002</v>
      </c>
    </row>
    <row r="53" spans="2:3" s="2" customFormat="1" ht="15.6">
      <c r="B53" s="59" t="s">
        <v>3248</v>
      </c>
      <c r="C53" s="59" t="s">
        <v>1397</v>
      </c>
    </row>
    <row r="54" spans="2:3" s="2" customFormat="1" ht="15.6">
      <c r="B54" s="59" t="s">
        <v>3</v>
      </c>
      <c r="C54" s="59" t="s">
        <v>1398</v>
      </c>
    </row>
    <row r="55" spans="2:3" s="2" customFormat="1" ht="15.6">
      <c r="B55" s="59" t="s">
        <v>1951</v>
      </c>
      <c r="C55" s="59" t="s">
        <v>1205</v>
      </c>
    </row>
    <row r="56" spans="2:3" s="2" customFormat="1" ht="15.6">
      <c r="B56" s="59" t="s">
        <v>3250</v>
      </c>
      <c r="C56" s="59" t="s">
        <v>1207</v>
      </c>
    </row>
    <row r="57" spans="2:3" s="2" customFormat="1" ht="15" customHeight="1">
      <c r="B57" s="59" t="s">
        <v>3249</v>
      </c>
      <c r="C57" s="59" t="s">
        <v>3003</v>
      </c>
    </row>
    <row r="58" spans="2:3" s="2" customFormat="1" ht="15" customHeight="1">
      <c r="B58" s="59" t="s">
        <v>4620</v>
      </c>
      <c r="C58" s="59" t="s">
        <v>1208</v>
      </c>
    </row>
    <row r="59" spans="2:3" s="2" customFormat="1" ht="15.75" customHeight="1">
      <c r="B59" s="59" t="s">
        <v>760</v>
      </c>
      <c r="C59" s="59" t="s">
        <v>1209</v>
      </c>
    </row>
    <row r="60" spans="2:3" s="2" customFormat="1" ht="15" customHeight="1">
      <c r="B60" s="59" t="s">
        <v>4457</v>
      </c>
      <c r="C60" s="59" t="s">
        <v>1210</v>
      </c>
    </row>
    <row r="61" spans="2:3" s="2" customFormat="1" ht="15.6">
      <c r="B61" s="59" t="s">
        <v>4</v>
      </c>
      <c r="C61" s="59" t="s">
        <v>1211</v>
      </c>
    </row>
    <row r="62" spans="2:3" s="2" customFormat="1" ht="15" customHeight="1">
      <c r="B62" s="59" t="s">
        <v>5</v>
      </c>
      <c r="C62" s="59" t="s">
        <v>3004</v>
      </c>
    </row>
    <row r="63" spans="2:3" s="2" customFormat="1" ht="15.6">
      <c r="B63" s="59" t="s">
        <v>6</v>
      </c>
      <c r="C63" s="59" t="s">
        <v>1212</v>
      </c>
    </row>
    <row r="64" spans="2:3" s="2" customFormat="1" ht="15.6">
      <c r="B64" s="59" t="s">
        <v>7</v>
      </c>
      <c r="C64" s="59" t="s">
        <v>1419</v>
      </c>
    </row>
    <row r="65" spans="2:3" s="2" customFormat="1" ht="15" customHeight="1">
      <c r="B65" s="59" t="s">
        <v>8</v>
      </c>
      <c r="C65" s="59" t="s">
        <v>1421</v>
      </c>
    </row>
    <row r="66" spans="2:3" s="2" customFormat="1" ht="15" customHeight="1">
      <c r="B66" s="59" t="s">
        <v>1979</v>
      </c>
      <c r="C66" s="59" t="s">
        <v>1422</v>
      </c>
    </row>
    <row r="67" spans="2:3" s="2" customFormat="1" ht="15.75" customHeight="1">
      <c r="B67" s="59" t="s">
        <v>2373</v>
      </c>
      <c r="C67" s="59" t="s">
        <v>1423</v>
      </c>
    </row>
    <row r="68" spans="2:3" s="2" customFormat="1" ht="15" customHeight="1">
      <c r="B68" s="59" t="s">
        <v>3251</v>
      </c>
      <c r="C68" s="59" t="s">
        <v>1424</v>
      </c>
    </row>
    <row r="69" spans="2:3" s="2" customFormat="1" ht="15.6">
      <c r="B69" s="59" t="s">
        <v>9</v>
      </c>
      <c r="C69" s="59" t="s">
        <v>3005</v>
      </c>
    </row>
    <row r="70" spans="2:3" s="2" customFormat="1" ht="15" customHeight="1">
      <c r="B70" s="59" t="s">
        <v>3252</v>
      </c>
      <c r="C70" s="59" t="s">
        <v>1425</v>
      </c>
    </row>
    <row r="71" spans="2:3" s="2" customFormat="1" ht="15" customHeight="1">
      <c r="B71" s="59" t="s">
        <v>4621</v>
      </c>
      <c r="C71" s="59" t="s">
        <v>1224</v>
      </c>
    </row>
    <row r="72" spans="2:3" s="2" customFormat="1" ht="15.6">
      <c r="B72" s="59" t="s">
        <v>761</v>
      </c>
      <c r="C72" s="59" t="s">
        <v>1225</v>
      </c>
    </row>
    <row r="73" spans="2:3" s="2" customFormat="1" ht="15.6">
      <c r="B73" s="59" t="s">
        <v>4465</v>
      </c>
      <c r="C73" s="59" t="s">
        <v>3006</v>
      </c>
    </row>
    <row r="74" spans="2:3" s="2" customFormat="1" ht="15.6">
      <c r="B74" s="59" t="s">
        <v>2383</v>
      </c>
      <c r="C74" s="59" t="s">
        <v>1226</v>
      </c>
    </row>
    <row r="75" spans="2:3" s="2" customFormat="1" ht="15.6">
      <c r="B75" s="59" t="s">
        <v>2374</v>
      </c>
      <c r="C75" s="59" t="s">
        <v>1281</v>
      </c>
    </row>
    <row r="76" spans="2:3" s="2" customFormat="1" ht="15" customHeight="1">
      <c r="B76" s="59" t="s">
        <v>3253</v>
      </c>
      <c r="C76" s="59" t="s">
        <v>1282</v>
      </c>
    </row>
    <row r="77" spans="2:3" s="2" customFormat="1" ht="15.75" customHeight="1">
      <c r="B77" s="59" t="s">
        <v>10</v>
      </c>
      <c r="C77" s="59" t="s">
        <v>3007</v>
      </c>
    </row>
    <row r="78" spans="2:3" s="2" customFormat="1" ht="15" customHeight="1">
      <c r="B78" s="59" t="s">
        <v>3254</v>
      </c>
      <c r="C78" s="59" t="s">
        <v>1283</v>
      </c>
    </row>
    <row r="79" spans="2:3" s="2" customFormat="1" ht="15.6">
      <c r="B79" s="59" t="s">
        <v>4622</v>
      </c>
      <c r="C79" s="59" t="s">
        <v>4533</v>
      </c>
    </row>
    <row r="80" spans="2:3" s="2" customFormat="1" ht="15" customHeight="1">
      <c r="B80" s="59" t="s">
        <v>2384</v>
      </c>
      <c r="C80" s="59" t="s">
        <v>4534</v>
      </c>
    </row>
    <row r="81" spans="2:3" s="2" customFormat="1" ht="15" customHeight="1">
      <c r="B81" s="59" t="s">
        <v>397</v>
      </c>
      <c r="C81" s="59" t="s">
        <v>4535</v>
      </c>
    </row>
    <row r="82" spans="2:3" s="2" customFormat="1" ht="15" customHeight="1">
      <c r="B82" s="59" t="s">
        <v>2385</v>
      </c>
      <c r="C82" s="59" t="s">
        <v>4536</v>
      </c>
    </row>
    <row r="83" spans="2:3" s="2" customFormat="1" ht="15" customHeight="1">
      <c r="B83" s="59" t="s">
        <v>2386</v>
      </c>
      <c r="C83" s="59" t="s">
        <v>4537</v>
      </c>
    </row>
    <row r="84" spans="2:3" s="2" customFormat="1" ht="15.6">
      <c r="B84" s="59" t="s">
        <v>391</v>
      </c>
      <c r="C84" s="59" t="s">
        <v>4538</v>
      </c>
    </row>
    <row r="85" spans="2:3" s="2" customFormat="1" ht="15" customHeight="1">
      <c r="B85" s="59" t="s">
        <v>1952</v>
      </c>
      <c r="C85" s="59" t="s">
        <v>4539</v>
      </c>
    </row>
    <row r="86" spans="2:3" s="2" customFormat="1" ht="15.6">
      <c r="B86" s="59" t="s">
        <v>2387</v>
      </c>
      <c r="C86" s="59" t="s">
        <v>4540</v>
      </c>
    </row>
    <row r="87" spans="2:3" s="2" customFormat="1" ht="15.6">
      <c r="B87" s="59" t="s">
        <v>11</v>
      </c>
      <c r="C87" s="59" t="s">
        <v>1371</v>
      </c>
    </row>
    <row r="88" spans="2:3" s="2" customFormat="1" ht="15" customHeight="1">
      <c r="B88" s="59" t="s">
        <v>2393</v>
      </c>
      <c r="C88" s="59" t="s">
        <v>4911</v>
      </c>
    </row>
    <row r="89" spans="2:3" s="2" customFormat="1" ht="15" customHeight="1">
      <c r="B89" s="59" t="s">
        <v>2087</v>
      </c>
      <c r="C89" s="59" t="s">
        <v>4912</v>
      </c>
    </row>
    <row r="90" spans="2:3" s="2" customFormat="1" ht="15.75" customHeight="1">
      <c r="B90" s="59" t="s">
        <v>2394</v>
      </c>
      <c r="C90" s="59" t="s">
        <v>4913</v>
      </c>
    </row>
    <row r="91" spans="2:3" s="2" customFormat="1" ht="15" customHeight="1">
      <c r="B91" s="59" t="s">
        <v>12</v>
      </c>
      <c r="C91" s="59" t="s">
        <v>4914</v>
      </c>
    </row>
    <row r="92" spans="2:3" s="2" customFormat="1" ht="15.6">
      <c r="B92" s="59" t="s">
        <v>2395</v>
      </c>
      <c r="C92" s="59" t="s">
        <v>4915</v>
      </c>
    </row>
    <row r="93" spans="2:3" s="2" customFormat="1" ht="15" customHeight="1">
      <c r="B93" s="59" t="s">
        <v>2399</v>
      </c>
      <c r="C93" s="59" t="s">
        <v>4916</v>
      </c>
    </row>
    <row r="94" spans="2:3" s="2" customFormat="1" ht="15" customHeight="1">
      <c r="B94" s="59" t="s">
        <v>13</v>
      </c>
      <c r="C94" s="59" t="s">
        <v>4917</v>
      </c>
    </row>
    <row r="95" spans="2:3" s="2" customFormat="1" ht="15.6">
      <c r="B95" s="59" t="s">
        <v>3255</v>
      </c>
      <c r="C95" s="59" t="s">
        <v>4918</v>
      </c>
    </row>
    <row r="96" spans="2:3" s="2" customFormat="1" ht="15" customHeight="1">
      <c r="B96" s="59" t="s">
        <v>15</v>
      </c>
      <c r="C96" s="59" t="s">
        <v>1324</v>
      </c>
    </row>
    <row r="97" spans="2:3" s="2" customFormat="1" ht="15.6">
      <c r="B97" s="59" t="s">
        <v>3256</v>
      </c>
      <c r="C97" s="59" t="s">
        <v>1325</v>
      </c>
    </row>
    <row r="98" spans="2:3" s="2" customFormat="1" ht="15.6">
      <c r="B98" s="59" t="s">
        <v>2379</v>
      </c>
      <c r="C98" s="59" t="s">
        <v>1326</v>
      </c>
    </row>
    <row r="99" spans="2:3" s="2" customFormat="1" ht="15.6">
      <c r="B99" s="59" t="s">
        <v>5587</v>
      </c>
      <c r="C99" s="59" t="s">
        <v>1338</v>
      </c>
    </row>
    <row r="100" spans="2:3" s="2" customFormat="1" ht="15" customHeight="1">
      <c r="B100" s="59" t="s">
        <v>4617</v>
      </c>
      <c r="C100" s="59" t="s">
        <v>1336</v>
      </c>
    </row>
    <row r="101" spans="2:3" s="2" customFormat="1" ht="15.75" customHeight="1">
      <c r="B101" s="59" t="s">
        <v>16</v>
      </c>
      <c r="C101" s="59" t="s">
        <v>1337</v>
      </c>
    </row>
    <row r="102" spans="2:3" s="2" customFormat="1" ht="15" customHeight="1">
      <c r="B102" s="59" t="s">
        <v>3257</v>
      </c>
      <c r="C102" s="59" t="s">
        <v>1332</v>
      </c>
    </row>
    <row r="103" spans="2:3" s="2" customFormat="1" ht="15.6">
      <c r="B103" s="59" t="s">
        <v>2351</v>
      </c>
      <c r="C103" s="59" t="s">
        <v>1330</v>
      </c>
    </row>
    <row r="104" spans="2:3" s="2" customFormat="1" ht="15.6">
      <c r="B104" s="59" t="s">
        <v>1227</v>
      </c>
      <c r="C104" s="59" t="s">
        <v>1331</v>
      </c>
    </row>
    <row r="105" spans="2:3" s="2" customFormat="1" ht="15.6">
      <c r="B105" s="59" t="s">
        <v>4649</v>
      </c>
      <c r="C105" s="59" t="s">
        <v>5053</v>
      </c>
    </row>
    <row r="106" spans="2:3" s="2" customFormat="1" ht="15.6">
      <c r="B106" s="59" t="s">
        <v>4650</v>
      </c>
      <c r="C106" s="59" t="s">
        <v>5054</v>
      </c>
    </row>
    <row r="107" spans="2:3" s="2" customFormat="1" ht="15.6">
      <c r="B107" s="59" t="s">
        <v>2283</v>
      </c>
      <c r="C107" s="59" t="s">
        <v>5055</v>
      </c>
    </row>
    <row r="108" spans="2:3" s="2" customFormat="1" ht="15.6">
      <c r="B108" s="59" t="s">
        <v>1228</v>
      </c>
      <c r="C108" s="59" t="s">
        <v>5056</v>
      </c>
    </row>
    <row r="109" spans="2:3" s="2" customFormat="1" ht="15.6">
      <c r="B109" s="59" t="s">
        <v>2425</v>
      </c>
      <c r="C109" s="59" t="s">
        <v>5057</v>
      </c>
    </row>
    <row r="110" spans="2:3" s="2" customFormat="1" ht="15.6">
      <c r="B110" s="59" t="s">
        <v>2426</v>
      </c>
      <c r="C110" s="59" t="s">
        <v>5058</v>
      </c>
    </row>
    <row r="111" spans="2:3" s="2" customFormat="1" ht="15" customHeight="1">
      <c r="B111" s="59" t="s">
        <v>713</v>
      </c>
      <c r="C111" s="59" t="s">
        <v>5059</v>
      </c>
    </row>
    <row r="112" spans="2:3" s="2" customFormat="1" ht="15" customHeight="1">
      <c r="B112" s="59" t="s">
        <v>2293</v>
      </c>
      <c r="C112" s="59" t="s">
        <v>5060</v>
      </c>
    </row>
    <row r="113" spans="2:3" s="2" customFormat="1" ht="15" customHeight="1">
      <c r="B113" s="59" t="s">
        <v>1313</v>
      </c>
      <c r="C113" s="59" t="s">
        <v>5061</v>
      </c>
    </row>
    <row r="114" spans="2:3" s="2" customFormat="1" ht="15" customHeight="1">
      <c r="B114" s="59" t="s">
        <v>1312</v>
      </c>
      <c r="C114" s="59" t="s">
        <v>3231</v>
      </c>
    </row>
    <row r="115" spans="2:3" s="2" customFormat="1" ht="15" customHeight="1">
      <c r="B115" s="59" t="s">
        <v>5247</v>
      </c>
      <c r="C115" s="59" t="s">
        <v>4337</v>
      </c>
    </row>
    <row r="116" spans="2:3" s="2" customFormat="1" ht="15" customHeight="1">
      <c r="B116" s="59" t="s">
        <v>5248</v>
      </c>
      <c r="C116" s="59" t="s">
        <v>4172</v>
      </c>
    </row>
    <row r="117" spans="2:3" s="2" customFormat="1" ht="15" customHeight="1">
      <c r="B117" s="59" t="s">
        <v>2028</v>
      </c>
      <c r="C117" s="59" t="s">
        <v>2401</v>
      </c>
    </row>
    <row r="118" spans="2:3" s="2" customFormat="1" ht="15" customHeight="1">
      <c r="B118" s="59" t="s">
        <v>3258</v>
      </c>
      <c r="C118" s="59" t="s">
        <v>1376</v>
      </c>
    </row>
    <row r="119" spans="2:3" s="2" customFormat="1" ht="15" customHeight="1">
      <c r="B119" s="59" t="s">
        <v>5249</v>
      </c>
      <c r="C119" s="59" t="s">
        <v>3232</v>
      </c>
    </row>
    <row r="120" spans="2:3" s="2" customFormat="1" ht="15" customHeight="1">
      <c r="B120" s="59" t="s">
        <v>5250</v>
      </c>
      <c r="C120" s="59" t="s">
        <v>4904</v>
      </c>
    </row>
    <row r="121" spans="2:3" s="2" customFormat="1" ht="15" customHeight="1">
      <c r="B121" s="59" t="s">
        <v>2029</v>
      </c>
      <c r="C121" s="59" t="s">
        <v>4905</v>
      </c>
    </row>
    <row r="122" spans="2:3" s="2" customFormat="1" ht="15" customHeight="1">
      <c r="B122" s="59" t="s">
        <v>3259</v>
      </c>
      <c r="C122" s="59" t="s">
        <v>4906</v>
      </c>
    </row>
    <row r="123" spans="2:3" s="2" customFormat="1" ht="15.6">
      <c r="B123" s="59" t="s">
        <v>5251</v>
      </c>
      <c r="C123" s="59" t="s">
        <v>4907</v>
      </c>
    </row>
    <row r="124" spans="2:3" s="2" customFormat="1" ht="15" customHeight="1">
      <c r="B124" s="59" t="s">
        <v>5252</v>
      </c>
      <c r="C124" s="59" t="s">
        <v>4908</v>
      </c>
    </row>
    <row r="125" spans="2:3" s="2" customFormat="1" ht="15.6">
      <c r="B125" s="59" t="s">
        <v>2030</v>
      </c>
      <c r="C125" s="59" t="s">
        <v>4909</v>
      </c>
    </row>
    <row r="126" spans="2:3" s="2" customFormat="1" ht="15.6">
      <c r="B126" s="59" t="s">
        <v>3260</v>
      </c>
      <c r="C126" s="59" t="s">
        <v>5244</v>
      </c>
    </row>
    <row r="127" spans="2:3" s="2" customFormat="1" ht="15" customHeight="1">
      <c r="B127" s="59" t="s">
        <v>5253</v>
      </c>
      <c r="C127" s="59" t="s">
        <v>5245</v>
      </c>
    </row>
    <row r="128" spans="2:3" s="2" customFormat="1" ht="15" customHeight="1">
      <c r="B128" s="59" t="s">
        <v>5254</v>
      </c>
      <c r="C128" s="59" t="s">
        <v>5246</v>
      </c>
    </row>
    <row r="129" spans="2:3" s="2" customFormat="1" ht="15.75" customHeight="1">
      <c r="B129" s="59" t="s">
        <v>2031</v>
      </c>
      <c r="C129" s="59" t="s">
        <v>4921</v>
      </c>
    </row>
    <row r="130" spans="2:3" s="2" customFormat="1" ht="15" customHeight="1">
      <c r="B130" s="59" t="s">
        <v>3261</v>
      </c>
      <c r="C130" s="59" t="s">
        <v>4946</v>
      </c>
    </row>
    <row r="131" spans="2:3" s="2" customFormat="1" ht="15.6">
      <c r="B131" s="59" t="s">
        <v>5255</v>
      </c>
      <c r="C131" s="59" t="s">
        <v>4925</v>
      </c>
    </row>
    <row r="132" spans="2:3" s="2" customFormat="1" ht="15" customHeight="1">
      <c r="B132" s="59" t="s">
        <v>5256</v>
      </c>
      <c r="C132" s="59" t="s">
        <v>4926</v>
      </c>
    </row>
    <row r="133" spans="2:3" s="2" customFormat="1" ht="15" customHeight="1">
      <c r="B133" s="59" t="s">
        <v>2032</v>
      </c>
      <c r="C133" s="59" t="s">
        <v>4927</v>
      </c>
    </row>
    <row r="134" spans="2:3" s="2" customFormat="1" ht="15" customHeight="1">
      <c r="B134" s="59" t="s">
        <v>3262</v>
      </c>
      <c r="C134" s="59" t="s">
        <v>4928</v>
      </c>
    </row>
    <row r="135" spans="2:3" s="2" customFormat="1" ht="15" customHeight="1">
      <c r="B135" s="59" t="s">
        <v>1365</v>
      </c>
      <c r="C135" s="59" t="s">
        <v>4929</v>
      </c>
    </row>
    <row r="136" spans="2:3" s="2" customFormat="1" ht="15" customHeight="1">
      <c r="B136" s="59" t="s">
        <v>17</v>
      </c>
      <c r="C136" s="59" t="s">
        <v>4462</v>
      </c>
    </row>
    <row r="137" spans="2:3" s="2" customFormat="1" ht="15" customHeight="1">
      <c r="B137" s="59" t="s">
        <v>3263</v>
      </c>
      <c r="C137" s="59" t="s">
        <v>1348</v>
      </c>
    </row>
    <row r="138" spans="2:3" s="2" customFormat="1" ht="15" customHeight="1">
      <c r="B138" s="59" t="s">
        <v>18</v>
      </c>
      <c r="C138" s="59" t="s">
        <v>1349</v>
      </c>
    </row>
    <row r="139" spans="2:3" s="2" customFormat="1" ht="15" customHeight="1">
      <c r="B139" s="59" t="s">
        <v>3264</v>
      </c>
      <c r="C139" s="59" t="s">
        <v>2430</v>
      </c>
    </row>
    <row r="140" spans="2:3" s="2" customFormat="1" ht="15" customHeight="1">
      <c r="B140" s="59" t="s">
        <v>19</v>
      </c>
      <c r="C140" s="59" t="s">
        <v>4688</v>
      </c>
    </row>
    <row r="141" spans="2:3" s="2" customFormat="1" ht="15" customHeight="1">
      <c r="B141" s="59" t="s">
        <v>20</v>
      </c>
      <c r="C141" s="59" t="s">
        <v>4690</v>
      </c>
    </row>
    <row r="142" spans="2:3" s="2" customFormat="1" ht="15" customHeight="1">
      <c r="B142" s="59" t="s">
        <v>3266</v>
      </c>
      <c r="C142" s="59" t="s">
        <v>4092</v>
      </c>
    </row>
    <row r="143" spans="2:3" s="2" customFormat="1" ht="15" customHeight="1">
      <c r="B143" s="59" t="s">
        <v>3265</v>
      </c>
      <c r="C143" s="59" t="s">
        <v>2033</v>
      </c>
    </row>
    <row r="144" spans="2:3" s="2" customFormat="1" ht="15" customHeight="1">
      <c r="B144" s="59" t="s">
        <v>2945</v>
      </c>
      <c r="C144" s="59" t="s">
        <v>4332</v>
      </c>
    </row>
    <row r="145" spans="2:3" s="2" customFormat="1" ht="15" customHeight="1">
      <c r="B145" s="59" t="s">
        <v>3267</v>
      </c>
      <c r="C145" s="59" t="s">
        <v>4333</v>
      </c>
    </row>
    <row r="146" spans="2:3" s="2" customFormat="1" ht="15" customHeight="1">
      <c r="B146" s="59" t="s">
        <v>2943</v>
      </c>
      <c r="C146" s="59" t="s">
        <v>1382</v>
      </c>
    </row>
    <row r="147" spans="2:3" s="2" customFormat="1" ht="15" customHeight="1">
      <c r="B147" s="59" t="s">
        <v>3268</v>
      </c>
      <c r="C147" s="59" t="s">
        <v>1383</v>
      </c>
    </row>
    <row r="148" spans="2:3" s="2" customFormat="1" ht="15" customHeight="1">
      <c r="B148" s="59" t="s">
        <v>2937</v>
      </c>
      <c r="C148" s="59" t="s">
        <v>4689</v>
      </c>
    </row>
    <row r="149" spans="2:3" s="2" customFormat="1" ht="15" customHeight="1">
      <c r="B149" s="59" t="s">
        <v>2947</v>
      </c>
      <c r="C149" s="59" t="s">
        <v>1744</v>
      </c>
    </row>
    <row r="150" spans="2:3" s="2" customFormat="1" ht="15" customHeight="1">
      <c r="B150" s="59" t="s">
        <v>3270</v>
      </c>
      <c r="C150" s="59" t="s">
        <v>4930</v>
      </c>
    </row>
    <row r="151" spans="2:3" s="2" customFormat="1" ht="15" customHeight="1">
      <c r="B151" s="59" t="s">
        <v>3269</v>
      </c>
      <c r="C151" s="59" t="s">
        <v>4931</v>
      </c>
    </row>
    <row r="152" spans="2:3" s="2" customFormat="1" ht="15" customHeight="1">
      <c r="B152" s="59" t="s">
        <v>2960</v>
      </c>
      <c r="C152" s="59" t="s">
        <v>4920</v>
      </c>
    </row>
    <row r="153" spans="2:3" s="2" customFormat="1" ht="15" customHeight="1">
      <c r="B153" s="59" t="s">
        <v>3271</v>
      </c>
      <c r="C153" s="59" t="s">
        <v>4098</v>
      </c>
    </row>
    <row r="154" spans="2:3" s="2" customFormat="1" ht="15" customHeight="1">
      <c r="B154" s="59" t="s">
        <v>2961</v>
      </c>
      <c r="C154" s="59" t="s">
        <v>4096</v>
      </c>
    </row>
    <row r="155" spans="2:3" s="2" customFormat="1" ht="15" customHeight="1">
      <c r="B155" s="59" t="s">
        <v>3272</v>
      </c>
      <c r="C155" s="59" t="s">
        <v>4097</v>
      </c>
    </row>
    <row r="156" spans="2:3" s="2" customFormat="1" ht="15" customHeight="1">
      <c r="B156" s="59" t="s">
        <v>2962</v>
      </c>
      <c r="C156" s="59" t="s">
        <v>2184</v>
      </c>
    </row>
    <row r="157" spans="2:3" s="2" customFormat="1" ht="15" customHeight="1">
      <c r="B157" s="59" t="s">
        <v>2963</v>
      </c>
      <c r="C157" s="59" t="s">
        <v>4922</v>
      </c>
    </row>
    <row r="158" spans="2:3" s="2" customFormat="1" ht="15" customHeight="1">
      <c r="B158" s="59" t="s">
        <v>3274</v>
      </c>
      <c r="C158" s="59" t="s">
        <v>1378</v>
      </c>
    </row>
    <row r="159" spans="2:3" s="2" customFormat="1" ht="15" customHeight="1">
      <c r="B159" s="59" t="s">
        <v>3273</v>
      </c>
      <c r="C159" s="59" t="s">
        <v>1317</v>
      </c>
    </row>
    <row r="160" spans="2:3" s="2" customFormat="1" ht="15" customHeight="1">
      <c r="B160" s="59" t="s">
        <v>21</v>
      </c>
      <c r="C160" s="59" t="s">
        <v>1316</v>
      </c>
    </row>
    <row r="161" spans="2:3" s="2" customFormat="1" ht="15" customHeight="1">
      <c r="B161" s="59" t="s">
        <v>3275</v>
      </c>
      <c r="C161" s="59" t="s">
        <v>1309</v>
      </c>
    </row>
    <row r="162" spans="2:3" s="2" customFormat="1" ht="15" customHeight="1">
      <c r="B162" s="59" t="s">
        <v>22</v>
      </c>
      <c r="C162" s="59" t="s">
        <v>1308</v>
      </c>
    </row>
    <row r="163" spans="2:3" s="2" customFormat="1" ht="15" customHeight="1">
      <c r="B163" s="59" t="s">
        <v>3276</v>
      </c>
      <c r="C163" s="59" t="s">
        <v>1642</v>
      </c>
    </row>
    <row r="164" spans="2:3" s="2" customFormat="1" ht="15" customHeight="1">
      <c r="B164" s="59" t="s">
        <v>23</v>
      </c>
      <c r="C164" s="59" t="s">
        <v>1641</v>
      </c>
    </row>
    <row r="165" spans="2:3" s="2" customFormat="1" ht="15" customHeight="1">
      <c r="B165" s="59" t="s">
        <v>24</v>
      </c>
      <c r="C165" s="59" t="s">
        <v>1301</v>
      </c>
    </row>
    <row r="166" spans="2:3" s="2" customFormat="1" ht="15" customHeight="1">
      <c r="B166" s="59" t="s">
        <v>3278</v>
      </c>
      <c r="C166" s="59" t="s">
        <v>1300</v>
      </c>
    </row>
    <row r="167" spans="2:3" s="2" customFormat="1" ht="15" customHeight="1">
      <c r="B167" s="59" t="s">
        <v>3277</v>
      </c>
      <c r="C167" s="59" t="s">
        <v>1380</v>
      </c>
    </row>
    <row r="168" spans="2:3" s="2" customFormat="1" ht="15" customHeight="1">
      <c r="B168" s="59" t="s">
        <v>25</v>
      </c>
      <c r="C168" s="59" t="s">
        <v>4945</v>
      </c>
    </row>
    <row r="169" spans="2:3" s="2" customFormat="1" ht="15" customHeight="1">
      <c r="B169" s="59" t="s">
        <v>3279</v>
      </c>
      <c r="C169" s="59" t="s">
        <v>4947</v>
      </c>
    </row>
    <row r="170" spans="2:3" s="2" customFormat="1" ht="15" customHeight="1">
      <c r="B170" s="59" t="s">
        <v>26</v>
      </c>
      <c r="C170" s="59" t="s">
        <v>4948</v>
      </c>
    </row>
    <row r="171" spans="2:3" s="2" customFormat="1" ht="15" customHeight="1">
      <c r="B171" s="59" t="s">
        <v>3280</v>
      </c>
      <c r="C171" s="59" t="s">
        <v>4949</v>
      </c>
    </row>
    <row r="172" spans="2:3" s="2" customFormat="1" ht="15" customHeight="1">
      <c r="B172" s="59" t="s">
        <v>27</v>
      </c>
      <c r="C172" s="59" t="s">
        <v>4950</v>
      </c>
    </row>
    <row r="173" spans="2:3" s="2" customFormat="1" ht="15" customHeight="1">
      <c r="B173" s="59" t="s">
        <v>28</v>
      </c>
      <c r="C173" s="59" t="s">
        <v>4951</v>
      </c>
    </row>
    <row r="174" spans="2:3" s="2" customFormat="1" ht="15" customHeight="1">
      <c r="B174" s="59" t="s">
        <v>3282</v>
      </c>
      <c r="C174" s="59" t="s">
        <v>2421</v>
      </c>
    </row>
    <row r="175" spans="2:3" s="2" customFormat="1" ht="15" customHeight="1">
      <c r="B175" s="59" t="s">
        <v>3281</v>
      </c>
      <c r="C175" s="59" t="s">
        <v>2422</v>
      </c>
    </row>
    <row r="176" spans="2:3" s="2" customFormat="1" ht="15" customHeight="1">
      <c r="B176" s="59" t="s">
        <v>2946</v>
      </c>
      <c r="C176" s="59" t="s">
        <v>2431</v>
      </c>
    </row>
    <row r="177" spans="2:3" s="2" customFormat="1" ht="15" customHeight="1">
      <c r="B177" s="59" t="s">
        <v>3283</v>
      </c>
      <c r="C177" s="59" t="s">
        <v>4629</v>
      </c>
    </row>
    <row r="178" spans="2:3" s="2" customFormat="1" ht="15" customHeight="1">
      <c r="B178" s="59" t="s">
        <v>2944</v>
      </c>
      <c r="C178" s="59" t="s">
        <v>4630</v>
      </c>
    </row>
    <row r="179" spans="2:3" s="2" customFormat="1" ht="15" customHeight="1">
      <c r="B179" s="59" t="s">
        <v>3284</v>
      </c>
      <c r="C179" s="59" t="s">
        <v>1319</v>
      </c>
    </row>
    <row r="180" spans="2:3" s="2" customFormat="1" ht="15" customHeight="1">
      <c r="B180" s="59" t="s">
        <v>2938</v>
      </c>
      <c r="C180" s="59" t="s">
        <v>1318</v>
      </c>
    </row>
    <row r="181" spans="2:3" s="2" customFormat="1" ht="15" customHeight="1">
      <c r="B181" s="59" t="s">
        <v>2948</v>
      </c>
      <c r="C181" s="59" t="s">
        <v>1311</v>
      </c>
    </row>
    <row r="182" spans="2:3" s="2" customFormat="1" ht="15" customHeight="1">
      <c r="B182" s="59" t="s">
        <v>3286</v>
      </c>
      <c r="C182" s="59" t="s">
        <v>1310</v>
      </c>
    </row>
    <row r="183" spans="2:3" s="2" customFormat="1" ht="15" customHeight="1">
      <c r="B183" s="59" t="s">
        <v>3285</v>
      </c>
      <c r="C183" s="59" t="s">
        <v>1644</v>
      </c>
    </row>
    <row r="184" spans="2:3" s="2" customFormat="1" ht="15" customHeight="1">
      <c r="B184" s="59" t="s">
        <v>2964</v>
      </c>
      <c r="C184" s="59" t="s">
        <v>1643</v>
      </c>
    </row>
    <row r="185" spans="2:3" s="2" customFormat="1" ht="15" customHeight="1">
      <c r="B185" s="59" t="s">
        <v>3287</v>
      </c>
      <c r="C185" s="59" t="s">
        <v>1967</v>
      </c>
    </row>
    <row r="186" spans="2:3" s="2" customFormat="1" ht="15" customHeight="1">
      <c r="B186" s="59" t="s">
        <v>2965</v>
      </c>
      <c r="C186" s="59" t="s">
        <v>1968</v>
      </c>
    </row>
    <row r="187" spans="2:3" s="2" customFormat="1" ht="15" customHeight="1">
      <c r="B187" s="59" t="s">
        <v>3288</v>
      </c>
      <c r="C187" s="59" t="s">
        <v>1969</v>
      </c>
    </row>
    <row r="188" spans="2:3" s="2" customFormat="1" ht="15" customHeight="1">
      <c r="B188" s="59" t="s">
        <v>2966</v>
      </c>
      <c r="C188" s="59" t="s">
        <v>1970</v>
      </c>
    </row>
    <row r="189" spans="2:3" s="2" customFormat="1" ht="15" customHeight="1">
      <c r="B189" s="59" t="s">
        <v>2967</v>
      </c>
      <c r="C189" s="59" t="s">
        <v>1303</v>
      </c>
    </row>
    <row r="190" spans="2:3" s="2" customFormat="1" ht="15" customHeight="1">
      <c r="B190" s="59" t="s">
        <v>3290</v>
      </c>
      <c r="C190" s="59" t="s">
        <v>1302</v>
      </c>
    </row>
    <row r="191" spans="2:3" s="2" customFormat="1" ht="15" customHeight="1">
      <c r="B191" s="59" t="s">
        <v>3289</v>
      </c>
      <c r="C191" s="59" t="s">
        <v>1315</v>
      </c>
    </row>
    <row r="192" spans="2:3" s="2" customFormat="1" ht="15" customHeight="1">
      <c r="B192" s="59" t="s">
        <v>29</v>
      </c>
      <c r="C192" s="59" t="s">
        <v>1314</v>
      </c>
    </row>
    <row r="193" spans="2:3" s="2" customFormat="1" ht="15" customHeight="1">
      <c r="B193" s="59" t="s">
        <v>3291</v>
      </c>
      <c r="C193" s="59" t="s">
        <v>1307</v>
      </c>
    </row>
    <row r="194" spans="2:3" s="2" customFormat="1" ht="15" customHeight="1">
      <c r="B194" s="59" t="s">
        <v>30</v>
      </c>
      <c r="C194" s="59" t="s">
        <v>1306</v>
      </c>
    </row>
    <row r="195" spans="2:3" s="2" customFormat="1" ht="15" customHeight="1">
      <c r="B195" s="59" t="s">
        <v>3292</v>
      </c>
      <c r="C195" s="59" t="s">
        <v>1640</v>
      </c>
    </row>
    <row r="196" spans="2:3" s="2" customFormat="1" ht="15" customHeight="1">
      <c r="B196" s="59" t="s">
        <v>31</v>
      </c>
      <c r="C196" s="59" t="s">
        <v>1639</v>
      </c>
    </row>
    <row r="197" spans="2:3" s="2" customFormat="1" ht="15" customHeight="1">
      <c r="B197" s="59" t="s">
        <v>32</v>
      </c>
      <c r="C197" s="59" t="s">
        <v>1299</v>
      </c>
    </row>
    <row r="198" spans="2:3" s="2" customFormat="1" ht="15" customHeight="1">
      <c r="B198" s="59" t="s">
        <v>3294</v>
      </c>
      <c r="C198" s="59" t="s">
        <v>1298</v>
      </c>
    </row>
    <row r="199" spans="2:3" s="2" customFormat="1" ht="15" customHeight="1">
      <c r="B199" s="59" t="s">
        <v>3293</v>
      </c>
      <c r="C199" s="59"/>
    </row>
    <row r="200" spans="2:3" s="2" customFormat="1" ht="15" customHeight="1">
      <c r="B200" s="59" t="s">
        <v>33</v>
      </c>
      <c r="C200" s="59"/>
    </row>
    <row r="201" spans="2:3" s="2" customFormat="1" ht="15" customHeight="1">
      <c r="B201" s="59" t="s">
        <v>3295</v>
      </c>
      <c r="C201" s="59"/>
    </row>
    <row r="202" spans="2:3" s="2" customFormat="1" ht="15" customHeight="1">
      <c r="B202" s="59" t="s">
        <v>2939</v>
      </c>
      <c r="C202" s="59"/>
    </row>
    <row r="203" spans="2:3" s="2" customFormat="1" ht="15" customHeight="1">
      <c r="B203" s="59" t="s">
        <v>3296</v>
      </c>
      <c r="C203" s="59"/>
    </row>
    <row r="204" spans="2:3" s="2" customFormat="1" ht="15" customHeight="1">
      <c r="B204" s="59" t="s">
        <v>2968</v>
      </c>
      <c r="C204" s="59"/>
    </row>
    <row r="205" spans="2:3" s="2" customFormat="1" ht="15" customHeight="1">
      <c r="B205" s="59" t="s">
        <v>3297</v>
      </c>
      <c r="C205" s="59"/>
    </row>
    <row r="206" spans="2:3" s="2" customFormat="1" ht="15" customHeight="1">
      <c r="B206" s="59" t="s">
        <v>34</v>
      </c>
      <c r="C206" s="59"/>
    </row>
    <row r="207" spans="2:3" s="2" customFormat="1" ht="15" customHeight="1">
      <c r="B207" s="59" t="s">
        <v>3298</v>
      </c>
      <c r="C207" s="59"/>
    </row>
    <row r="208" spans="2:3" s="2" customFormat="1" ht="15" customHeight="1">
      <c r="B208" s="59" t="s">
        <v>409</v>
      </c>
      <c r="C208" s="59"/>
    </row>
    <row r="209" spans="2:3" s="2" customFormat="1" ht="15" customHeight="1">
      <c r="B209" s="59" t="s">
        <v>3299</v>
      </c>
      <c r="C209" s="59"/>
    </row>
    <row r="210" spans="2:3" s="2" customFormat="1" ht="15" customHeight="1">
      <c r="B210" s="59" t="s">
        <v>2940</v>
      </c>
      <c r="C210" s="59"/>
    </row>
    <row r="211" spans="2:3" s="2" customFormat="1" ht="15" customHeight="1">
      <c r="B211" s="59" t="s">
        <v>3300</v>
      </c>
      <c r="C211" s="59"/>
    </row>
    <row r="212" spans="2:3" s="2" customFormat="1" ht="15" customHeight="1">
      <c r="B212" s="59" t="s">
        <v>2969</v>
      </c>
      <c r="C212" s="59"/>
    </row>
    <row r="213" spans="2:3" s="2" customFormat="1" ht="15" customHeight="1">
      <c r="B213" s="59" t="s">
        <v>3301</v>
      </c>
      <c r="C213" s="59"/>
    </row>
    <row r="214" spans="2:3" s="2" customFormat="1" ht="15" customHeight="1">
      <c r="B214" s="59" t="s">
        <v>410</v>
      </c>
      <c r="C214" s="59"/>
    </row>
    <row r="215" spans="2:3" s="2" customFormat="1" ht="15" customHeight="1">
      <c r="B215" s="59" t="s">
        <v>3302</v>
      </c>
    </row>
    <row r="216" spans="2:3" s="2" customFormat="1" ht="15" customHeight="1">
      <c r="B216" s="59" t="s">
        <v>411</v>
      </c>
    </row>
    <row r="217" spans="2:3" s="2" customFormat="1" ht="15" customHeight="1">
      <c r="B217" s="59" t="s">
        <v>3303</v>
      </c>
    </row>
    <row r="218" spans="2:3" s="2" customFormat="1" ht="15" customHeight="1">
      <c r="B218" s="59" t="s">
        <v>412</v>
      </c>
    </row>
    <row r="219" spans="2:3" s="2" customFormat="1" ht="15" customHeight="1">
      <c r="B219" s="59" t="s">
        <v>3304</v>
      </c>
    </row>
    <row r="220" spans="2:3" s="2" customFormat="1" ht="15" customHeight="1">
      <c r="B220" s="59" t="s">
        <v>417</v>
      </c>
    </row>
    <row r="221" spans="2:3" s="2" customFormat="1" ht="15" customHeight="1">
      <c r="B221" s="59" t="s">
        <v>413</v>
      </c>
    </row>
    <row r="222" spans="2:3" s="2" customFormat="1" ht="15" customHeight="1">
      <c r="B222" s="59" t="s">
        <v>3306</v>
      </c>
    </row>
    <row r="223" spans="2:3" s="2" customFormat="1" ht="15" customHeight="1">
      <c r="B223" s="59" t="s">
        <v>3305</v>
      </c>
    </row>
    <row r="224" spans="2:3" s="2" customFormat="1" ht="15" customHeight="1">
      <c r="B224" s="59" t="s">
        <v>2950</v>
      </c>
    </row>
    <row r="225" spans="2:2" s="2" customFormat="1" ht="15" customHeight="1">
      <c r="B225" s="59" t="s">
        <v>3307</v>
      </c>
    </row>
    <row r="226" spans="2:2" s="2" customFormat="1" ht="15" customHeight="1">
      <c r="B226" s="59" t="s">
        <v>2949</v>
      </c>
    </row>
    <row r="227" spans="2:2" s="2" customFormat="1" ht="15" customHeight="1">
      <c r="B227" s="59" t="s">
        <v>3308</v>
      </c>
    </row>
    <row r="228" spans="2:2" s="2" customFormat="1" ht="15" customHeight="1">
      <c r="B228" s="59" t="s">
        <v>2941</v>
      </c>
    </row>
    <row r="229" spans="2:2" s="2" customFormat="1" ht="15.6">
      <c r="B229" s="59" t="s">
        <v>2951</v>
      </c>
    </row>
    <row r="230" spans="2:2" s="2" customFormat="1" ht="15" customHeight="1">
      <c r="B230" s="59" t="s">
        <v>3310</v>
      </c>
    </row>
    <row r="231" spans="2:2" s="2" customFormat="1" ht="15" customHeight="1">
      <c r="B231" s="59" t="s">
        <v>3309</v>
      </c>
    </row>
    <row r="232" spans="2:2" s="2" customFormat="1" ht="15" customHeight="1">
      <c r="B232" s="59" t="s">
        <v>2970</v>
      </c>
    </row>
    <row r="233" spans="2:2" s="2" customFormat="1" ht="15.6">
      <c r="B233" s="59" t="s">
        <v>3311</v>
      </c>
    </row>
    <row r="234" spans="2:2" s="2" customFormat="1" ht="15" customHeight="1">
      <c r="B234" s="59" t="s">
        <v>2971</v>
      </c>
    </row>
    <row r="235" spans="2:2" s="2" customFormat="1" ht="15" customHeight="1">
      <c r="B235" s="59" t="s">
        <v>3312</v>
      </c>
    </row>
    <row r="236" spans="2:2" s="2" customFormat="1" ht="15.6">
      <c r="B236" s="59" t="s">
        <v>2972</v>
      </c>
    </row>
    <row r="237" spans="2:2" s="2" customFormat="1" ht="15.6">
      <c r="B237" s="59" t="s">
        <v>2973</v>
      </c>
    </row>
    <row r="238" spans="2:2" s="2" customFormat="1" ht="15.6">
      <c r="B238" s="59" t="s">
        <v>3314</v>
      </c>
    </row>
    <row r="239" spans="2:2" s="2" customFormat="1" ht="15.75" customHeight="1">
      <c r="B239" s="59" t="s">
        <v>3313</v>
      </c>
    </row>
    <row r="240" spans="2:2" s="2" customFormat="1" ht="15" customHeight="1">
      <c r="B240" s="59" t="s">
        <v>414</v>
      </c>
    </row>
    <row r="241" spans="2:2" s="2" customFormat="1" ht="15.6">
      <c r="B241" s="59" t="s">
        <v>3315</v>
      </c>
    </row>
    <row r="242" spans="2:2" s="2" customFormat="1" ht="15" customHeight="1">
      <c r="B242" s="59" t="s">
        <v>415</v>
      </c>
    </row>
    <row r="243" spans="2:2" s="2" customFormat="1" ht="15" customHeight="1">
      <c r="B243" s="59" t="s">
        <v>3316</v>
      </c>
    </row>
    <row r="244" spans="2:2" s="2" customFormat="1" ht="15" customHeight="1">
      <c r="B244" s="59" t="s">
        <v>418</v>
      </c>
    </row>
    <row r="245" spans="2:2" s="2" customFormat="1" ht="15" customHeight="1">
      <c r="B245" s="59" t="s">
        <v>416</v>
      </c>
    </row>
    <row r="246" spans="2:2" s="2" customFormat="1" ht="15" customHeight="1">
      <c r="B246" s="59" t="s">
        <v>3318</v>
      </c>
    </row>
    <row r="247" spans="2:2" s="2" customFormat="1" ht="15" customHeight="1">
      <c r="B247" s="59" t="s">
        <v>3317</v>
      </c>
    </row>
    <row r="248" spans="2:2" s="2" customFormat="1" ht="15" customHeight="1">
      <c r="B248" s="59" t="s">
        <v>419</v>
      </c>
    </row>
    <row r="249" spans="2:2" s="2" customFormat="1" ht="15.75" customHeight="1">
      <c r="B249" s="59" t="s">
        <v>3319</v>
      </c>
    </row>
    <row r="250" spans="2:2" s="2" customFormat="1" ht="15" customHeight="1">
      <c r="B250" s="59" t="s">
        <v>2942</v>
      </c>
    </row>
    <row r="251" spans="2:2" s="2" customFormat="1" ht="15.6">
      <c r="B251" s="59" t="s">
        <v>3320</v>
      </c>
    </row>
    <row r="252" spans="2:2" s="2" customFormat="1" ht="15.6">
      <c r="B252" s="59" t="s">
        <v>2974</v>
      </c>
    </row>
    <row r="253" spans="2:2" s="2" customFormat="1" ht="15.6">
      <c r="B253" s="59" t="s">
        <v>3321</v>
      </c>
    </row>
    <row r="254" spans="2:2" s="2" customFormat="1" ht="15.6">
      <c r="B254" s="59" t="s">
        <v>420</v>
      </c>
    </row>
    <row r="255" spans="2:2" s="2" customFormat="1" ht="15.6">
      <c r="B255" s="59" t="s">
        <v>3322</v>
      </c>
    </row>
    <row r="256" spans="2:2" s="2" customFormat="1" ht="15.6">
      <c r="B256" s="59" t="s">
        <v>424</v>
      </c>
    </row>
    <row r="257" spans="2:2" s="2" customFormat="1" ht="15.6">
      <c r="B257" s="59" t="s">
        <v>1609</v>
      </c>
    </row>
    <row r="258" spans="2:2" s="2" customFormat="1" ht="15" customHeight="1">
      <c r="B258" s="59" t="s">
        <v>1117</v>
      </c>
    </row>
    <row r="259" spans="2:2" s="2" customFormat="1" ht="15" customHeight="1">
      <c r="B259" s="59" t="s">
        <v>1532</v>
      </c>
    </row>
    <row r="260" spans="2:2" s="2" customFormat="1" ht="15.75" customHeight="1">
      <c r="B260" s="59" t="s">
        <v>425</v>
      </c>
    </row>
    <row r="261" spans="2:2" s="2" customFormat="1" ht="15" customHeight="1">
      <c r="B261" s="59" t="s">
        <v>426</v>
      </c>
    </row>
    <row r="262" spans="2:2" s="2" customFormat="1" ht="15.6">
      <c r="B262" s="59" t="s">
        <v>3324</v>
      </c>
    </row>
    <row r="263" spans="2:2" s="2" customFormat="1" ht="15.6">
      <c r="B263" s="59" t="s">
        <v>3323</v>
      </c>
    </row>
    <row r="264" spans="2:2" s="2" customFormat="1" ht="15.6">
      <c r="B264" s="59" t="s">
        <v>427</v>
      </c>
    </row>
    <row r="265" spans="2:2" s="2" customFormat="1" ht="15.6">
      <c r="B265" s="59" t="s">
        <v>428</v>
      </c>
    </row>
    <row r="266" spans="2:2" s="2" customFormat="1" ht="15.6">
      <c r="B266" s="59" t="s">
        <v>3326</v>
      </c>
    </row>
    <row r="267" spans="2:2" s="2" customFormat="1" ht="15.6">
      <c r="B267" s="59" t="s">
        <v>3325</v>
      </c>
    </row>
    <row r="268" spans="2:2" s="2" customFormat="1" ht="15.6">
      <c r="B268" s="59" t="s">
        <v>429</v>
      </c>
    </row>
    <row r="269" spans="2:2" s="2" customFormat="1" ht="15" customHeight="1">
      <c r="B269" s="59" t="s">
        <v>430</v>
      </c>
    </row>
    <row r="270" spans="2:2" s="2" customFormat="1" ht="15" customHeight="1">
      <c r="B270" s="59" t="s">
        <v>3328</v>
      </c>
    </row>
    <row r="271" spans="2:2" s="2" customFormat="1" ht="15.75" customHeight="1">
      <c r="B271" s="59" t="s">
        <v>3327</v>
      </c>
    </row>
    <row r="272" spans="2:2" s="2" customFormat="1" ht="15" customHeight="1">
      <c r="B272" s="59" t="s">
        <v>431</v>
      </c>
    </row>
    <row r="273" spans="2:2" s="2" customFormat="1" ht="15.6">
      <c r="B273" s="59" t="s">
        <v>432</v>
      </c>
    </row>
    <row r="274" spans="2:2" s="2" customFormat="1" ht="15.6">
      <c r="B274" s="59" t="s">
        <v>433</v>
      </c>
    </row>
    <row r="275" spans="2:2" s="2" customFormat="1" ht="15.6">
      <c r="B275" s="59" t="s">
        <v>434</v>
      </c>
    </row>
    <row r="276" spans="2:2" s="2" customFormat="1" ht="15.6">
      <c r="B276" s="59" t="s">
        <v>3329</v>
      </c>
    </row>
    <row r="277" spans="2:2" s="2" customFormat="1" ht="15.6">
      <c r="B277" s="59" t="s">
        <v>435</v>
      </c>
    </row>
    <row r="278" spans="2:2" s="2" customFormat="1" ht="15.6">
      <c r="B278" s="59" t="s">
        <v>1305</v>
      </c>
    </row>
    <row r="279" spans="2:2" s="2" customFormat="1" ht="15" customHeight="1">
      <c r="B279" s="59" t="s">
        <v>1304</v>
      </c>
    </row>
    <row r="280" spans="2:2" s="2" customFormat="1" ht="15.75" customHeight="1">
      <c r="B280" s="59" t="s">
        <v>1638</v>
      </c>
    </row>
    <row r="281" spans="2:2" s="2" customFormat="1" ht="15" customHeight="1">
      <c r="B281" s="59" t="s">
        <v>1637</v>
      </c>
    </row>
    <row r="282" spans="2:2" s="2" customFormat="1" ht="15.6">
      <c r="B282" s="59" t="s">
        <v>436</v>
      </c>
    </row>
    <row r="283" spans="2:2" s="2" customFormat="1" ht="15" customHeight="1">
      <c r="B283" s="59" t="s">
        <v>1987</v>
      </c>
    </row>
    <row r="284" spans="2:2" s="2" customFormat="1" ht="15.6">
      <c r="B284" s="59" t="s">
        <v>1988</v>
      </c>
    </row>
    <row r="285" spans="2:2" s="2" customFormat="1" ht="15.75" customHeight="1">
      <c r="B285" s="59" t="s">
        <v>35</v>
      </c>
    </row>
    <row r="286" spans="2:2" s="2" customFormat="1" ht="15" customHeight="1">
      <c r="B286" s="59" t="s">
        <v>3330</v>
      </c>
    </row>
    <row r="287" spans="2:2" s="2" customFormat="1" ht="15.6">
      <c r="B287" s="59" t="s">
        <v>36</v>
      </c>
    </row>
    <row r="288" spans="2:2" s="2" customFormat="1" ht="15" customHeight="1">
      <c r="B288" s="59" t="s">
        <v>3331</v>
      </c>
    </row>
    <row r="289" spans="2:2" s="2" customFormat="1" ht="15" customHeight="1">
      <c r="B289" s="59" t="s">
        <v>1297</v>
      </c>
    </row>
    <row r="290" spans="2:2" s="2" customFormat="1" ht="15.6">
      <c r="B290" s="59" t="s">
        <v>1296</v>
      </c>
    </row>
    <row r="291" spans="2:2" s="2" customFormat="1" ht="15.6">
      <c r="B291" s="59" t="s">
        <v>37</v>
      </c>
    </row>
    <row r="292" spans="2:2" s="2" customFormat="1" ht="15.6">
      <c r="B292" s="59" t="s">
        <v>3332</v>
      </c>
    </row>
    <row r="293" spans="2:2" s="2" customFormat="1" ht="15.6">
      <c r="B293" s="59" t="s">
        <v>1706</v>
      </c>
    </row>
    <row r="294" spans="2:2" s="2" customFormat="1" ht="15" customHeight="1">
      <c r="B294" s="59" t="s">
        <v>1707</v>
      </c>
    </row>
    <row r="295" spans="2:2" s="2" customFormat="1" ht="15.75" customHeight="1">
      <c r="B295" s="59" t="s">
        <v>1708</v>
      </c>
    </row>
    <row r="296" spans="2:2" s="2" customFormat="1" ht="15" customHeight="1">
      <c r="B296" s="59" t="s">
        <v>4458</v>
      </c>
    </row>
    <row r="297" spans="2:2" s="2" customFormat="1" ht="15.6">
      <c r="B297" s="59" t="s">
        <v>4459</v>
      </c>
    </row>
    <row r="298" spans="2:2" s="2" customFormat="1" ht="15.6">
      <c r="B298" s="59" t="s">
        <v>1710</v>
      </c>
    </row>
    <row r="299" spans="2:2" s="2" customFormat="1" ht="15.6">
      <c r="B299" s="59" t="s">
        <v>1366</v>
      </c>
    </row>
    <row r="300" spans="2:2" s="2" customFormat="1" ht="15.6">
      <c r="B300" s="59" t="s">
        <v>1367</v>
      </c>
    </row>
    <row r="301" spans="2:2" s="2" customFormat="1" ht="15.6">
      <c r="B301" s="59" t="s">
        <v>2417</v>
      </c>
    </row>
    <row r="302" spans="2:2" s="2" customFormat="1" ht="15" customHeight="1">
      <c r="B302" s="59" t="s">
        <v>1983</v>
      </c>
    </row>
    <row r="303" spans="2:2" s="2" customFormat="1" ht="15.6">
      <c r="B303" s="59" t="s">
        <v>3333</v>
      </c>
    </row>
    <row r="304" spans="2:2" s="2" customFormat="1" ht="15.6">
      <c r="B304" s="59" t="s">
        <v>389</v>
      </c>
    </row>
    <row r="305" spans="2:2" s="2" customFormat="1" ht="15.6">
      <c r="B305" s="59" t="s">
        <v>3334</v>
      </c>
    </row>
    <row r="306" spans="2:2" s="2" customFormat="1" ht="15" customHeight="1">
      <c r="B306" s="59" t="s">
        <v>438</v>
      </c>
    </row>
    <row r="307" spans="2:2" s="2" customFormat="1" ht="15.6">
      <c r="B307" s="59" t="s">
        <v>439</v>
      </c>
    </row>
    <row r="308" spans="2:2" s="2" customFormat="1" ht="15.6">
      <c r="B308" s="59" t="s">
        <v>2095</v>
      </c>
    </row>
    <row r="309" spans="2:2" s="2" customFormat="1" ht="15" customHeight="1">
      <c r="B309" s="59" t="s">
        <v>2097</v>
      </c>
    </row>
    <row r="310" spans="2:2" s="2" customFormat="1" ht="15" customHeight="1">
      <c r="B310" s="59" t="s">
        <v>1038</v>
      </c>
    </row>
    <row r="311" spans="2:2" s="2" customFormat="1" ht="15" customHeight="1">
      <c r="B311" s="59" t="s">
        <v>446</v>
      </c>
    </row>
    <row r="312" spans="2:2" s="2" customFormat="1" ht="15.6">
      <c r="B312" s="59" t="s">
        <v>447</v>
      </c>
    </row>
    <row r="313" spans="2:2" s="2" customFormat="1" ht="15.6">
      <c r="B313" s="59" t="s">
        <v>1041</v>
      </c>
    </row>
    <row r="314" spans="2:2" s="2" customFormat="1" ht="15" customHeight="1">
      <c r="B314" s="59" t="s">
        <v>1295</v>
      </c>
    </row>
    <row r="315" spans="2:2" s="2" customFormat="1" ht="15" customHeight="1">
      <c r="B315" s="59" t="s">
        <v>448</v>
      </c>
    </row>
    <row r="316" spans="2:2" s="2" customFormat="1" ht="15.6">
      <c r="B316" s="59" t="s">
        <v>449</v>
      </c>
    </row>
    <row r="317" spans="2:2" s="2" customFormat="1" ht="15.6">
      <c r="B317" s="59" t="s">
        <v>450</v>
      </c>
    </row>
    <row r="318" spans="2:2" s="2" customFormat="1" ht="15" customHeight="1">
      <c r="B318" s="59" t="s">
        <v>451</v>
      </c>
    </row>
    <row r="319" spans="2:2" s="2" customFormat="1" ht="15.6">
      <c r="B319" s="59" t="s">
        <v>452</v>
      </c>
    </row>
    <row r="320" spans="2:2" s="2" customFormat="1" ht="15.6">
      <c r="B320" s="59" t="s">
        <v>453</v>
      </c>
    </row>
    <row r="321" spans="2:2" s="2" customFormat="1" ht="15" customHeight="1">
      <c r="B321" s="59" t="s">
        <v>459</v>
      </c>
    </row>
    <row r="322" spans="2:2" s="2" customFormat="1" ht="15.75" customHeight="1">
      <c r="B322" s="59" t="s">
        <v>460</v>
      </c>
    </row>
    <row r="323" spans="2:2" s="2" customFormat="1" ht="15" customHeight="1">
      <c r="B323" s="59" t="s">
        <v>461</v>
      </c>
    </row>
    <row r="324" spans="2:2" s="2" customFormat="1" ht="15.6">
      <c r="B324" s="59" t="s">
        <v>462</v>
      </c>
    </row>
    <row r="325" spans="2:2" s="2" customFormat="1" ht="15.6">
      <c r="B325" s="59" t="s">
        <v>4115</v>
      </c>
    </row>
    <row r="326" spans="2:2" s="2" customFormat="1" ht="15" customHeight="1">
      <c r="B326" s="59" t="s">
        <v>2865</v>
      </c>
    </row>
    <row r="327" spans="2:2" s="2" customFormat="1" ht="15" customHeight="1">
      <c r="B327" s="59" t="s">
        <v>2866</v>
      </c>
    </row>
    <row r="328" spans="2:2" s="2" customFormat="1" ht="15.6">
      <c r="B328" s="59" t="s">
        <v>714</v>
      </c>
    </row>
    <row r="329" spans="2:2" s="2" customFormat="1" ht="15.6">
      <c r="B329" s="59" t="s">
        <v>2005</v>
      </c>
    </row>
    <row r="330" spans="2:2" s="2" customFormat="1" ht="15" customHeight="1">
      <c r="B330" s="59" t="s">
        <v>2003</v>
      </c>
    </row>
    <row r="331" spans="2:2" s="2" customFormat="1" ht="15" customHeight="1">
      <c r="B331" s="59" t="s">
        <v>463</v>
      </c>
    </row>
    <row r="332" spans="2:2" s="2" customFormat="1" ht="15.6">
      <c r="B332" s="59" t="s">
        <v>1772</v>
      </c>
    </row>
    <row r="333" spans="2:2" s="2" customFormat="1" ht="15.6">
      <c r="B333" s="59" t="s">
        <v>3335</v>
      </c>
    </row>
    <row r="334" spans="2:2" s="2" customFormat="1" ht="15" customHeight="1">
      <c r="B334" s="59" t="s">
        <v>715</v>
      </c>
    </row>
    <row r="335" spans="2:2" s="2" customFormat="1" ht="15.6">
      <c r="B335" s="59" t="s">
        <v>38</v>
      </c>
    </row>
    <row r="336" spans="2:2" s="2" customFormat="1" ht="15.6">
      <c r="B336" s="59" t="s">
        <v>3336</v>
      </c>
    </row>
    <row r="337" spans="2:2" s="2" customFormat="1" ht="15" customHeight="1">
      <c r="B337" s="59" t="s">
        <v>40</v>
      </c>
    </row>
    <row r="338" spans="2:2" s="2" customFormat="1" ht="15.75" customHeight="1">
      <c r="B338" s="59" t="s">
        <v>3337</v>
      </c>
    </row>
    <row r="339" spans="2:2" s="2" customFormat="1" ht="15" customHeight="1">
      <c r="B339" s="59" t="s">
        <v>42</v>
      </c>
    </row>
    <row r="340" spans="2:2" s="2" customFormat="1" ht="15.6">
      <c r="B340" s="59" t="s">
        <v>4548</v>
      </c>
    </row>
    <row r="341" spans="2:2" s="2" customFormat="1" ht="15.6">
      <c r="B341" s="59" t="s">
        <v>4557</v>
      </c>
    </row>
    <row r="342" spans="2:2" s="2" customFormat="1" ht="15" customHeight="1">
      <c r="B342" s="59" t="s">
        <v>4555</v>
      </c>
    </row>
    <row r="343" spans="2:2" s="2" customFormat="1" ht="15" customHeight="1">
      <c r="B343" s="59" t="s">
        <v>4556</v>
      </c>
    </row>
    <row r="344" spans="2:2" s="2" customFormat="1" ht="15.6">
      <c r="B344" s="59" t="s">
        <v>4560</v>
      </c>
    </row>
    <row r="345" spans="2:2" s="2" customFormat="1" ht="15.6">
      <c r="B345" s="59" t="s">
        <v>4558</v>
      </c>
    </row>
    <row r="346" spans="2:2" s="2" customFormat="1" ht="15" customHeight="1">
      <c r="B346" s="59" t="s">
        <v>4559</v>
      </c>
    </row>
    <row r="347" spans="2:2" s="2" customFormat="1" ht="15" customHeight="1">
      <c r="B347" s="59" t="s">
        <v>4563</v>
      </c>
    </row>
    <row r="348" spans="2:2" s="2" customFormat="1" ht="15.6">
      <c r="B348" s="59" t="s">
        <v>4561</v>
      </c>
    </row>
    <row r="349" spans="2:2" s="2" customFormat="1" ht="15.6">
      <c r="B349" s="59" t="s">
        <v>4562</v>
      </c>
    </row>
    <row r="350" spans="2:2" s="2" customFormat="1" ht="15" customHeight="1">
      <c r="B350" s="59" t="s">
        <v>4565</v>
      </c>
    </row>
    <row r="351" spans="2:2" s="2" customFormat="1" ht="15.6">
      <c r="B351" s="59" t="s">
        <v>4564</v>
      </c>
    </row>
    <row r="352" spans="2:2" s="2" customFormat="1" ht="15.6">
      <c r="B352" s="59" t="s">
        <v>4567</v>
      </c>
    </row>
    <row r="353" spans="2:2" s="2" customFormat="1" ht="15" customHeight="1">
      <c r="B353" s="59" t="s">
        <v>4566</v>
      </c>
    </row>
    <row r="354" spans="2:2" s="2" customFormat="1" ht="15.75" customHeight="1">
      <c r="B354" s="59" t="s">
        <v>4569</v>
      </c>
    </row>
    <row r="355" spans="2:2" s="2" customFormat="1" ht="15" customHeight="1">
      <c r="B355" s="59" t="s">
        <v>4568</v>
      </c>
    </row>
    <row r="356" spans="2:2" s="2" customFormat="1" ht="15.6">
      <c r="B356" s="59" t="s">
        <v>4571</v>
      </c>
    </row>
    <row r="357" spans="2:2" s="2" customFormat="1" ht="15.6">
      <c r="B357" s="59" t="s">
        <v>4570</v>
      </c>
    </row>
    <row r="358" spans="2:2" s="2" customFormat="1" ht="15.6">
      <c r="B358" s="59" t="s">
        <v>4573</v>
      </c>
    </row>
    <row r="359" spans="2:2" s="2" customFormat="1" ht="15" customHeight="1">
      <c r="B359" s="59" t="s">
        <v>4572</v>
      </c>
    </row>
    <row r="360" spans="2:2" s="2" customFormat="1" ht="15" customHeight="1">
      <c r="B360" s="59" t="s">
        <v>4575</v>
      </c>
    </row>
    <row r="361" spans="2:2" s="2" customFormat="1" ht="15" customHeight="1">
      <c r="B361" s="59" t="s">
        <v>4574</v>
      </c>
    </row>
    <row r="362" spans="2:2" s="2" customFormat="1" ht="15" customHeight="1">
      <c r="B362" s="59" t="s">
        <v>1085</v>
      </c>
    </row>
    <row r="363" spans="2:2" s="2" customFormat="1" ht="15.75" customHeight="1">
      <c r="B363" s="59" t="s">
        <v>1086</v>
      </c>
    </row>
    <row r="364" spans="2:2" s="2" customFormat="1" ht="15" customHeight="1">
      <c r="B364" s="59" t="s">
        <v>1087</v>
      </c>
    </row>
    <row r="365" spans="2:2" s="2" customFormat="1" ht="15.6">
      <c r="B365" s="59" t="s">
        <v>1088</v>
      </c>
    </row>
    <row r="366" spans="2:2" s="2" customFormat="1" ht="15.6">
      <c r="B366" s="59" t="s">
        <v>1092</v>
      </c>
    </row>
    <row r="367" spans="2:2" s="2" customFormat="1" ht="15.6">
      <c r="B367" s="59" t="s">
        <v>1089</v>
      </c>
    </row>
    <row r="368" spans="2:2" s="2" customFormat="1" ht="15.6">
      <c r="B368" s="59" t="s">
        <v>1090</v>
      </c>
    </row>
    <row r="369" spans="2:2" s="2" customFormat="1" ht="15.6">
      <c r="B369" s="59" t="s">
        <v>1091</v>
      </c>
    </row>
    <row r="370" spans="2:2" s="2" customFormat="1" ht="15" customHeight="1">
      <c r="B370" s="59" t="s">
        <v>1098</v>
      </c>
    </row>
    <row r="371" spans="2:2" s="2" customFormat="1" ht="15" customHeight="1">
      <c r="B371" s="59" t="s">
        <v>464</v>
      </c>
    </row>
    <row r="372" spans="2:2" s="2" customFormat="1" ht="15.75" customHeight="1">
      <c r="B372" s="59" t="s">
        <v>465</v>
      </c>
    </row>
    <row r="373" spans="2:2" s="2" customFormat="1" ht="15" customHeight="1">
      <c r="B373" s="59" t="s">
        <v>466</v>
      </c>
    </row>
    <row r="374" spans="2:2" s="2" customFormat="1" ht="15.6">
      <c r="B374" s="59" t="s">
        <v>4330</v>
      </c>
    </row>
    <row r="375" spans="2:2" s="2" customFormat="1" ht="15.6">
      <c r="B375" s="59" t="s">
        <v>467</v>
      </c>
    </row>
    <row r="376" spans="2:2" s="2" customFormat="1" ht="15.6">
      <c r="B376" s="59" t="s">
        <v>4875</v>
      </c>
    </row>
    <row r="377" spans="2:2" s="2" customFormat="1" ht="15.6">
      <c r="B377" s="59" t="s">
        <v>4924</v>
      </c>
    </row>
    <row r="378" spans="2:2" s="2" customFormat="1" ht="15.6">
      <c r="B378" s="59" t="s">
        <v>469</v>
      </c>
    </row>
    <row r="379" spans="2:2" s="2" customFormat="1" ht="15" customHeight="1">
      <c r="B379" s="59" t="s">
        <v>2355</v>
      </c>
    </row>
    <row r="380" spans="2:2" s="2" customFormat="1" ht="15" customHeight="1">
      <c r="B380" s="59" t="s">
        <v>2285</v>
      </c>
    </row>
    <row r="381" spans="2:2" s="2" customFormat="1" ht="15.75" customHeight="1">
      <c r="B381" s="59" t="s">
        <v>470</v>
      </c>
    </row>
    <row r="382" spans="2:2" s="2" customFormat="1" ht="15" customHeight="1">
      <c r="B382" s="59" t="s">
        <v>4919</v>
      </c>
    </row>
    <row r="383" spans="2:2" s="2" customFormat="1" ht="15.6">
      <c r="B383" s="59" t="s">
        <v>716</v>
      </c>
    </row>
    <row r="384" spans="2:2" s="2" customFormat="1" ht="15.6">
      <c r="B384" s="59" t="s">
        <v>718</v>
      </c>
    </row>
    <row r="385" spans="2:2" s="2" customFormat="1" ht="15.6">
      <c r="B385" s="59" t="s">
        <v>3901</v>
      </c>
    </row>
    <row r="386" spans="2:2" s="2" customFormat="1" ht="15.6">
      <c r="B386" s="59" t="s">
        <v>763</v>
      </c>
    </row>
    <row r="387" spans="2:2" s="2" customFormat="1" ht="15" customHeight="1">
      <c r="B387" s="59" t="s">
        <v>764</v>
      </c>
    </row>
    <row r="388" spans="2:2" s="2" customFormat="1" ht="15" customHeight="1">
      <c r="B388" s="59" t="s">
        <v>2353</v>
      </c>
    </row>
    <row r="389" spans="2:2" s="2" customFormat="1" ht="15" customHeight="1">
      <c r="B389" s="59" t="s">
        <v>4187</v>
      </c>
    </row>
    <row r="390" spans="2:2" s="2" customFormat="1" ht="15.75" customHeight="1">
      <c r="B390" s="59" t="s">
        <v>4188</v>
      </c>
    </row>
    <row r="391" spans="2:2" s="2" customFormat="1" ht="15" customHeight="1">
      <c r="B391" s="59" t="s">
        <v>4189</v>
      </c>
    </row>
    <row r="392" spans="2:2" s="2" customFormat="1" ht="15.6">
      <c r="B392" s="59" t="s">
        <v>4647</v>
      </c>
    </row>
    <row r="393" spans="2:2" s="2" customFormat="1" ht="15" customHeight="1">
      <c r="B393" s="59" t="s">
        <v>4648</v>
      </c>
    </row>
    <row r="394" spans="2:2" s="2" customFormat="1" ht="15.6">
      <c r="B394" s="59" t="s">
        <v>4304</v>
      </c>
    </row>
    <row r="395" spans="2:2" s="2" customFormat="1" ht="15" customHeight="1">
      <c r="B395" s="59" t="s">
        <v>471</v>
      </c>
    </row>
    <row r="396" spans="2:2" s="2" customFormat="1" ht="15.6">
      <c r="B396" s="59" t="s">
        <v>472</v>
      </c>
    </row>
    <row r="397" spans="2:2" s="2" customFormat="1" ht="15" customHeight="1">
      <c r="B397" s="59" t="s">
        <v>473</v>
      </c>
    </row>
    <row r="398" spans="2:2" s="2" customFormat="1" ht="15" customHeight="1">
      <c r="B398" s="59" t="s">
        <v>474</v>
      </c>
    </row>
    <row r="399" spans="2:2" s="2" customFormat="1" ht="15" customHeight="1">
      <c r="B399" s="59" t="s">
        <v>1023</v>
      </c>
    </row>
    <row r="400" spans="2:2" s="2" customFormat="1" ht="15" customHeight="1">
      <c r="B400" s="59" t="s">
        <v>475</v>
      </c>
    </row>
    <row r="401" spans="2:2" s="2" customFormat="1" ht="15" customHeight="1">
      <c r="B401" s="59" t="s">
        <v>476</v>
      </c>
    </row>
    <row r="402" spans="2:2" s="2" customFormat="1" ht="15" customHeight="1">
      <c r="B402" s="59" t="s">
        <v>762</v>
      </c>
    </row>
    <row r="403" spans="2:2" s="2" customFormat="1" ht="15.75" customHeight="1">
      <c r="B403" s="59" t="s">
        <v>4529</v>
      </c>
    </row>
    <row r="404" spans="2:2" s="2" customFormat="1" ht="15" customHeight="1">
      <c r="B404" s="59" t="s">
        <v>1372</v>
      </c>
    </row>
    <row r="405" spans="2:2" s="2" customFormat="1" ht="15.6">
      <c r="B405" s="59" t="s">
        <v>4328</v>
      </c>
    </row>
    <row r="406" spans="2:2" s="2" customFormat="1" ht="15.6">
      <c r="B406" s="59" t="s">
        <v>1373</v>
      </c>
    </row>
    <row r="407" spans="2:2" s="2" customFormat="1" ht="15.6">
      <c r="B407" s="59" t="s">
        <v>4329</v>
      </c>
    </row>
    <row r="408" spans="2:2" s="2" customFormat="1" ht="15" customHeight="1">
      <c r="B408" s="59" t="s">
        <v>2975</v>
      </c>
    </row>
    <row r="409" spans="2:2" s="2" customFormat="1" ht="15" customHeight="1">
      <c r="B409" s="59" t="s">
        <v>3338</v>
      </c>
    </row>
    <row r="410" spans="2:2" s="2" customFormat="1" ht="15" customHeight="1">
      <c r="B410" s="59" t="s">
        <v>2976</v>
      </c>
    </row>
    <row r="411" spans="2:2" s="2" customFormat="1" ht="15" customHeight="1">
      <c r="B411" s="59" t="s">
        <v>3339</v>
      </c>
    </row>
    <row r="412" spans="2:2" s="2" customFormat="1" ht="15" customHeight="1">
      <c r="B412" s="59" t="s">
        <v>2977</v>
      </c>
    </row>
    <row r="413" spans="2:2" s="2" customFormat="1" ht="15" customHeight="1">
      <c r="B413" s="59" t="s">
        <v>3340</v>
      </c>
    </row>
    <row r="414" spans="2:2" s="2" customFormat="1" ht="15" customHeight="1">
      <c r="B414" s="59" t="s">
        <v>2978</v>
      </c>
    </row>
    <row r="415" spans="2:2" s="2" customFormat="1" ht="15.75" customHeight="1">
      <c r="B415" s="59" t="s">
        <v>3341</v>
      </c>
    </row>
    <row r="416" spans="2:2" s="2" customFormat="1" ht="15" customHeight="1">
      <c r="B416" s="59" t="s">
        <v>2979</v>
      </c>
    </row>
    <row r="417" spans="2:2" s="2" customFormat="1" ht="15.6">
      <c r="B417" s="59" t="s">
        <v>3342</v>
      </c>
    </row>
    <row r="418" spans="2:2" s="2" customFormat="1" ht="15.6">
      <c r="B418" s="59" t="s">
        <v>2980</v>
      </c>
    </row>
    <row r="419" spans="2:2" s="2" customFormat="1" ht="15.6">
      <c r="B419" s="59" t="s">
        <v>3343</v>
      </c>
    </row>
    <row r="420" spans="2:2" s="2" customFormat="1" ht="15" customHeight="1">
      <c r="B420" s="59" t="s">
        <v>4198</v>
      </c>
    </row>
    <row r="421" spans="2:2" s="2" customFormat="1" ht="15" customHeight="1">
      <c r="B421" s="59" t="s">
        <v>4199</v>
      </c>
    </row>
    <row r="422" spans="2:2" s="2" customFormat="1" ht="15" customHeight="1">
      <c r="B422" s="59" t="s">
        <v>4200</v>
      </c>
    </row>
    <row r="423" spans="2:2" s="2" customFormat="1" ht="15" customHeight="1">
      <c r="B423" s="59" t="s">
        <v>4201</v>
      </c>
    </row>
    <row r="424" spans="2:2" s="2" customFormat="1" ht="15" customHeight="1">
      <c r="B424" s="59" t="s">
        <v>4202</v>
      </c>
    </row>
    <row r="425" spans="2:2" s="2" customFormat="1" ht="15.75" customHeight="1">
      <c r="B425" s="59" t="s">
        <v>4203</v>
      </c>
    </row>
    <row r="426" spans="2:2" s="2" customFormat="1" ht="15" customHeight="1">
      <c r="B426" s="59" t="s">
        <v>4204</v>
      </c>
    </row>
    <row r="427" spans="2:2" s="2" customFormat="1" ht="15.6">
      <c r="B427" s="59" t="s">
        <v>4205</v>
      </c>
    </row>
    <row r="428" spans="2:2" s="2" customFormat="1" ht="15.6">
      <c r="B428" s="59" t="s">
        <v>52</v>
      </c>
    </row>
    <row r="429" spans="2:2" s="2" customFormat="1" ht="15.6">
      <c r="B429" s="59" t="s">
        <v>3344</v>
      </c>
    </row>
    <row r="430" spans="2:2" s="2" customFormat="1" ht="15.6">
      <c r="B430" s="59" t="s">
        <v>53</v>
      </c>
    </row>
    <row r="431" spans="2:2" s="2" customFormat="1" ht="15.6">
      <c r="B431" s="59" t="s">
        <v>3345</v>
      </c>
    </row>
    <row r="432" spans="2:2" s="2" customFormat="1" ht="15.6">
      <c r="B432" s="59" t="s">
        <v>54</v>
      </c>
    </row>
    <row r="433" spans="2:2" s="2" customFormat="1" ht="15.6">
      <c r="B433" s="59" t="s">
        <v>55</v>
      </c>
    </row>
    <row r="434" spans="2:2" s="2" customFormat="1" ht="15.6">
      <c r="B434" s="59" t="s">
        <v>3347</v>
      </c>
    </row>
    <row r="435" spans="2:2" s="2" customFormat="1" ht="15.6">
      <c r="B435" s="59" t="s">
        <v>3346</v>
      </c>
    </row>
    <row r="436" spans="2:2" s="2" customFormat="1" ht="15.6">
      <c r="B436" s="59" t="s">
        <v>56</v>
      </c>
    </row>
    <row r="437" spans="2:2" s="2" customFormat="1" ht="15.6">
      <c r="B437" s="59" t="s">
        <v>3348</v>
      </c>
    </row>
    <row r="438" spans="2:2" s="2" customFormat="1" ht="15.6">
      <c r="B438" s="59" t="s">
        <v>1284</v>
      </c>
    </row>
    <row r="439" spans="2:2" s="2" customFormat="1" ht="15.6">
      <c r="B439" s="59" t="s">
        <v>3349</v>
      </c>
    </row>
    <row r="440" spans="2:2" s="2" customFormat="1" ht="15.6">
      <c r="B440" s="59" t="s">
        <v>1289</v>
      </c>
    </row>
    <row r="441" spans="2:2" s="2" customFormat="1" ht="15.6">
      <c r="B441" s="59" t="s">
        <v>3350</v>
      </c>
    </row>
    <row r="442" spans="2:2" s="2" customFormat="1" ht="15.6">
      <c r="B442" s="59" t="s">
        <v>57</v>
      </c>
    </row>
    <row r="443" spans="2:2" s="2" customFormat="1" ht="15.6">
      <c r="B443" s="59" t="s">
        <v>1285</v>
      </c>
    </row>
    <row r="444" spans="2:2" s="2" customFormat="1" ht="15.6">
      <c r="B444" s="59" t="s">
        <v>3352</v>
      </c>
    </row>
    <row r="445" spans="2:2" s="2" customFormat="1" ht="15.6">
      <c r="B445" s="59" t="s">
        <v>3351</v>
      </c>
    </row>
    <row r="446" spans="2:2" s="2" customFormat="1" ht="15" customHeight="1">
      <c r="B446" s="59" t="s">
        <v>2981</v>
      </c>
    </row>
    <row r="447" spans="2:2" s="2" customFormat="1" ht="15" customHeight="1">
      <c r="B447" s="59" t="s">
        <v>3353</v>
      </c>
    </row>
    <row r="448" spans="2:2" s="2" customFormat="1" ht="15.75" customHeight="1">
      <c r="B448" s="59" t="s">
        <v>2982</v>
      </c>
    </row>
    <row r="449" spans="2:2" s="2" customFormat="1" ht="15" customHeight="1">
      <c r="B449" s="59" t="s">
        <v>3354</v>
      </c>
    </row>
    <row r="450" spans="2:2" s="2" customFormat="1" ht="15.6">
      <c r="B450" s="59" t="s">
        <v>2983</v>
      </c>
    </row>
    <row r="451" spans="2:2" s="2" customFormat="1" ht="15.6">
      <c r="B451" s="59" t="s">
        <v>3355</v>
      </c>
    </row>
    <row r="452" spans="2:2" s="2" customFormat="1" ht="15.6">
      <c r="B452" s="59" t="s">
        <v>2984</v>
      </c>
    </row>
    <row r="453" spans="2:2" s="2" customFormat="1" ht="15.6">
      <c r="B453" s="59" t="s">
        <v>2985</v>
      </c>
    </row>
    <row r="454" spans="2:2" s="2" customFormat="1" ht="15" customHeight="1">
      <c r="B454" s="59" t="s">
        <v>3357</v>
      </c>
    </row>
    <row r="455" spans="2:2" s="2" customFormat="1" ht="15.75" customHeight="1">
      <c r="B455" s="59" t="s">
        <v>3356</v>
      </c>
    </row>
    <row r="456" spans="2:2" s="2" customFormat="1" ht="15" customHeight="1">
      <c r="B456" s="59" t="s">
        <v>58</v>
      </c>
    </row>
    <row r="457" spans="2:2" s="2" customFormat="1" ht="15.6">
      <c r="B457" s="59" t="s">
        <v>3358</v>
      </c>
    </row>
    <row r="458" spans="2:2" s="2" customFormat="1" ht="15.6">
      <c r="B458" s="59" t="s">
        <v>59</v>
      </c>
    </row>
    <row r="459" spans="2:2" s="2" customFormat="1" ht="15.6">
      <c r="B459" s="59" t="s">
        <v>3359</v>
      </c>
    </row>
    <row r="460" spans="2:2" s="2" customFormat="1" ht="15.6">
      <c r="B460" s="59" t="s">
        <v>60</v>
      </c>
    </row>
    <row r="461" spans="2:2" s="2" customFormat="1" ht="15" customHeight="1">
      <c r="B461" s="59" t="s">
        <v>3360</v>
      </c>
    </row>
    <row r="462" spans="2:2" s="2" customFormat="1" ht="15.75" customHeight="1">
      <c r="B462" s="59" t="s">
        <v>61</v>
      </c>
    </row>
    <row r="463" spans="2:2" s="2" customFormat="1" ht="15" customHeight="1">
      <c r="B463" s="59" t="s">
        <v>62</v>
      </c>
    </row>
    <row r="464" spans="2:2" s="2" customFormat="1" ht="15.6">
      <c r="B464" s="59" t="s">
        <v>3362</v>
      </c>
    </row>
    <row r="465" spans="2:2" s="2" customFormat="1" ht="15.6">
      <c r="B465" s="59" t="s">
        <v>3361</v>
      </c>
    </row>
    <row r="466" spans="2:2" s="2" customFormat="1" ht="15.6">
      <c r="B466" s="59" t="s">
        <v>2986</v>
      </c>
    </row>
    <row r="467" spans="2:2" s="2" customFormat="1" ht="15.6">
      <c r="B467" s="59" t="s">
        <v>3363</v>
      </c>
    </row>
    <row r="468" spans="2:2" s="2" customFormat="1" ht="15" customHeight="1">
      <c r="B468" s="59" t="s">
        <v>2987</v>
      </c>
    </row>
    <row r="469" spans="2:2" s="2" customFormat="1" ht="15.75" customHeight="1">
      <c r="B469" s="59" t="s">
        <v>3364</v>
      </c>
    </row>
    <row r="470" spans="2:2" s="2" customFormat="1" ht="15" customHeight="1">
      <c r="B470" s="59" t="s">
        <v>2988</v>
      </c>
    </row>
    <row r="471" spans="2:2" s="2" customFormat="1" ht="15.6">
      <c r="B471" s="59" t="s">
        <v>3365</v>
      </c>
    </row>
    <row r="472" spans="2:2" s="2" customFormat="1" ht="15.6">
      <c r="B472" s="59" t="s">
        <v>2989</v>
      </c>
    </row>
    <row r="473" spans="2:2" s="2" customFormat="1" ht="15.6">
      <c r="B473" s="59" t="s">
        <v>3366</v>
      </c>
    </row>
    <row r="474" spans="2:2" s="2" customFormat="1" ht="15" customHeight="1">
      <c r="B474" s="59" t="s">
        <v>4206</v>
      </c>
    </row>
    <row r="475" spans="2:2" s="2" customFormat="1" ht="15" customHeight="1">
      <c r="B475" s="59" t="s">
        <v>4207</v>
      </c>
    </row>
    <row r="476" spans="2:2" s="2" customFormat="1" ht="15" customHeight="1">
      <c r="B476" s="59" t="s">
        <v>4208</v>
      </c>
    </row>
    <row r="477" spans="2:2" s="2" customFormat="1" ht="15.6">
      <c r="B477" s="59" t="s">
        <v>4209</v>
      </c>
    </row>
    <row r="478" spans="2:2" s="2" customFormat="1" ht="15.6">
      <c r="B478" s="59" t="s">
        <v>4210</v>
      </c>
    </row>
    <row r="479" spans="2:2" s="2" customFormat="1" ht="15" customHeight="1">
      <c r="B479" s="59" t="s">
        <v>4211</v>
      </c>
    </row>
    <row r="480" spans="2:2" s="2" customFormat="1" ht="15" customHeight="1">
      <c r="B480" s="59" t="s">
        <v>1287</v>
      </c>
    </row>
    <row r="481" spans="2:2" s="2" customFormat="1" ht="15.6">
      <c r="B481" s="59" t="s">
        <v>3367</v>
      </c>
    </row>
    <row r="482" spans="2:2" s="2" customFormat="1" ht="15" customHeight="1">
      <c r="B482" s="59" t="s">
        <v>1286</v>
      </c>
    </row>
    <row r="483" spans="2:2" s="2" customFormat="1" ht="15" customHeight="1">
      <c r="B483" s="59" t="s">
        <v>3368</v>
      </c>
    </row>
    <row r="484" spans="2:2" s="2" customFormat="1" ht="15.6">
      <c r="B484" s="59" t="s">
        <v>63</v>
      </c>
    </row>
    <row r="485" spans="2:2" s="2" customFormat="1" ht="15" customHeight="1">
      <c r="B485" s="59" t="s">
        <v>1288</v>
      </c>
    </row>
    <row r="486" spans="2:2" s="2" customFormat="1" ht="15.6">
      <c r="B486" s="59" t="s">
        <v>3370</v>
      </c>
    </row>
    <row r="487" spans="2:2" s="2" customFormat="1" ht="15.6">
      <c r="B487" s="59" t="s">
        <v>3369</v>
      </c>
    </row>
    <row r="488" spans="2:2" s="2" customFormat="1" ht="15.6">
      <c r="B488" s="59" t="s">
        <v>64</v>
      </c>
    </row>
    <row r="489" spans="2:2" s="2" customFormat="1" ht="15" customHeight="1">
      <c r="B489" s="59" t="s">
        <v>3371</v>
      </c>
    </row>
    <row r="490" spans="2:2" s="2" customFormat="1" ht="15" customHeight="1">
      <c r="B490" s="59" t="s">
        <v>65</v>
      </c>
    </row>
    <row r="491" spans="2:2" s="2" customFormat="1" ht="15" customHeight="1">
      <c r="B491" s="59" t="s">
        <v>3372</v>
      </c>
    </row>
    <row r="492" spans="2:2" s="2" customFormat="1" ht="15.6">
      <c r="B492" s="59" t="s">
        <v>66</v>
      </c>
    </row>
    <row r="493" spans="2:2" s="2" customFormat="1" ht="15" customHeight="1">
      <c r="B493" s="59" t="s">
        <v>67</v>
      </c>
    </row>
    <row r="494" spans="2:2" s="2" customFormat="1" ht="15" customHeight="1">
      <c r="B494" s="59" t="s">
        <v>3374</v>
      </c>
    </row>
    <row r="495" spans="2:2" s="2" customFormat="1" ht="15" customHeight="1">
      <c r="B495" s="59" t="s">
        <v>3373</v>
      </c>
    </row>
    <row r="496" spans="2:2" s="2" customFormat="1" ht="15" customHeight="1">
      <c r="B496" s="59" t="s">
        <v>2990</v>
      </c>
    </row>
    <row r="497" spans="2:2" s="2" customFormat="1" ht="15.75" customHeight="1">
      <c r="B497" s="59" t="s">
        <v>3375</v>
      </c>
    </row>
    <row r="498" spans="2:2" s="2" customFormat="1" ht="15" customHeight="1">
      <c r="B498" s="59" t="s">
        <v>2991</v>
      </c>
    </row>
    <row r="499" spans="2:2" s="2" customFormat="1" ht="15.6">
      <c r="B499" s="59" t="s">
        <v>3376</v>
      </c>
    </row>
    <row r="500" spans="2:2" s="2" customFormat="1" ht="15.6">
      <c r="B500" s="59" t="s">
        <v>2992</v>
      </c>
    </row>
    <row r="501" spans="2:2" s="2" customFormat="1" ht="15.6">
      <c r="B501" s="59" t="s">
        <v>2993</v>
      </c>
    </row>
    <row r="502" spans="2:2" s="2" customFormat="1" ht="15" customHeight="1">
      <c r="B502" s="59" t="s">
        <v>3378</v>
      </c>
    </row>
    <row r="503" spans="2:2" s="2" customFormat="1" ht="15" customHeight="1">
      <c r="B503" s="59" t="s">
        <v>3377</v>
      </c>
    </row>
    <row r="504" spans="2:2" s="2" customFormat="1" ht="15" customHeight="1">
      <c r="B504" s="59" t="s">
        <v>68</v>
      </c>
    </row>
    <row r="505" spans="2:2" s="2" customFormat="1" ht="15" customHeight="1">
      <c r="B505" s="59" t="s">
        <v>3379</v>
      </c>
    </row>
    <row r="506" spans="2:2" s="2" customFormat="1" ht="15.6">
      <c r="B506" s="59" t="s">
        <v>69</v>
      </c>
    </row>
    <row r="507" spans="2:2" s="2" customFormat="1" ht="15.6">
      <c r="B507" s="59" t="s">
        <v>3380</v>
      </c>
    </row>
    <row r="508" spans="2:2" s="2" customFormat="1" ht="15.6">
      <c r="B508" s="59" t="s">
        <v>70</v>
      </c>
    </row>
    <row r="509" spans="2:2" s="2" customFormat="1" ht="15.6">
      <c r="B509" s="59" t="s">
        <v>71</v>
      </c>
    </row>
    <row r="510" spans="2:2" s="2" customFormat="1" ht="15.6">
      <c r="B510" s="59" t="s">
        <v>3382</v>
      </c>
    </row>
    <row r="511" spans="2:2" s="2" customFormat="1" ht="15.6">
      <c r="B511" s="59" t="s">
        <v>3381</v>
      </c>
    </row>
    <row r="512" spans="2:2" s="2" customFormat="1" ht="15.6">
      <c r="B512" s="59" t="s">
        <v>1253</v>
      </c>
    </row>
    <row r="513" spans="2:2" s="2" customFormat="1" ht="15.6">
      <c r="B513" s="59" t="s">
        <v>3383</v>
      </c>
    </row>
    <row r="514" spans="2:2" s="2" customFormat="1" ht="15.6">
      <c r="B514" s="59" t="s">
        <v>1252</v>
      </c>
    </row>
    <row r="515" spans="2:2" s="2" customFormat="1" ht="15.6">
      <c r="B515" s="59" t="s">
        <v>3384</v>
      </c>
    </row>
    <row r="516" spans="2:2" s="2" customFormat="1" ht="15.6">
      <c r="B516" s="59" t="s">
        <v>1530</v>
      </c>
    </row>
    <row r="517" spans="2:2" s="2" customFormat="1" ht="15.6">
      <c r="B517" s="59" t="s">
        <v>1256</v>
      </c>
    </row>
    <row r="518" spans="2:2" s="2" customFormat="1" ht="15.6">
      <c r="B518" s="59" t="s">
        <v>3386</v>
      </c>
    </row>
    <row r="519" spans="2:2" s="2" customFormat="1" ht="15.6">
      <c r="B519" s="59" t="s">
        <v>3385</v>
      </c>
    </row>
    <row r="520" spans="2:2" s="2" customFormat="1" ht="15.6">
      <c r="B520" s="59" t="s">
        <v>1243</v>
      </c>
    </row>
    <row r="521" spans="2:2" s="2" customFormat="1" ht="15.6">
      <c r="B521" s="59" t="s">
        <v>3387</v>
      </c>
    </row>
    <row r="522" spans="2:2" s="2" customFormat="1" ht="15.6">
      <c r="B522" s="59" t="s">
        <v>1239</v>
      </c>
    </row>
    <row r="523" spans="2:2" s="2" customFormat="1" ht="15.75" customHeight="1">
      <c r="B523" s="59" t="s">
        <v>3388</v>
      </c>
    </row>
    <row r="524" spans="2:2" s="2" customFormat="1" ht="15.6">
      <c r="B524" s="59" t="s">
        <v>1235</v>
      </c>
    </row>
    <row r="525" spans="2:2" s="2" customFormat="1" ht="15.6">
      <c r="B525" s="59" t="s">
        <v>1247</v>
      </c>
    </row>
    <row r="526" spans="2:2" s="2" customFormat="1" ht="15.6">
      <c r="B526" s="59" t="s">
        <v>3390</v>
      </c>
    </row>
    <row r="527" spans="2:2" s="2" customFormat="1" ht="15.6">
      <c r="B527" s="59" t="s">
        <v>3389</v>
      </c>
    </row>
    <row r="528" spans="2:2" s="2" customFormat="1" ht="15.6">
      <c r="B528" s="59" t="s">
        <v>1244</v>
      </c>
    </row>
    <row r="529" spans="2:2" s="2" customFormat="1" ht="15.6">
      <c r="B529" s="59" t="s">
        <v>3391</v>
      </c>
    </row>
    <row r="530" spans="2:2" s="2" customFormat="1" ht="15.6">
      <c r="B530" s="59" t="s">
        <v>1240</v>
      </c>
    </row>
    <row r="531" spans="2:2" s="2" customFormat="1" ht="15.6">
      <c r="B531" s="59" t="s">
        <v>3392</v>
      </c>
    </row>
    <row r="532" spans="2:2" s="2" customFormat="1" ht="15.6">
      <c r="B532" s="59" t="s">
        <v>1236</v>
      </c>
    </row>
    <row r="533" spans="2:2" s="2" customFormat="1" ht="15.6">
      <c r="B533" s="59" t="s">
        <v>1248</v>
      </c>
    </row>
    <row r="534" spans="2:2" s="2" customFormat="1" ht="15.6">
      <c r="B534" s="59" t="s">
        <v>3394</v>
      </c>
    </row>
    <row r="535" spans="2:2" s="2" customFormat="1" ht="15.6">
      <c r="B535" s="59" t="s">
        <v>3393</v>
      </c>
    </row>
    <row r="536" spans="2:2" s="2" customFormat="1" ht="15.6">
      <c r="B536" s="59" t="s">
        <v>2994</v>
      </c>
    </row>
    <row r="537" spans="2:2" s="2" customFormat="1" ht="15.6">
      <c r="B537" s="59" t="s">
        <v>3395</v>
      </c>
    </row>
    <row r="538" spans="2:2" s="2" customFormat="1" ht="15.6">
      <c r="B538" s="59" t="s">
        <v>2995</v>
      </c>
    </row>
    <row r="539" spans="2:2" s="2" customFormat="1" ht="15.6">
      <c r="B539" s="59" t="s">
        <v>3396</v>
      </c>
    </row>
    <row r="540" spans="2:2" s="2" customFormat="1" ht="15.6">
      <c r="B540" s="59" t="s">
        <v>2996</v>
      </c>
    </row>
    <row r="541" spans="2:2" s="2" customFormat="1" ht="15.6">
      <c r="B541" s="59" t="s">
        <v>2997</v>
      </c>
    </row>
    <row r="542" spans="2:2" s="2" customFormat="1" ht="15.6">
      <c r="B542" s="59" t="s">
        <v>3398</v>
      </c>
    </row>
    <row r="543" spans="2:2" s="2" customFormat="1" ht="15.6">
      <c r="B543" s="59" t="s">
        <v>3397</v>
      </c>
    </row>
    <row r="544" spans="2:2" s="2" customFormat="1" ht="15.6">
      <c r="B544" s="59" t="s">
        <v>1245</v>
      </c>
    </row>
    <row r="545" spans="2:2" s="2" customFormat="1" ht="15.6">
      <c r="B545" s="59" t="s">
        <v>3399</v>
      </c>
    </row>
    <row r="546" spans="2:2" s="2" customFormat="1" ht="15.6">
      <c r="B546" s="59" t="s">
        <v>1241</v>
      </c>
    </row>
    <row r="547" spans="2:2" s="2" customFormat="1" ht="15.6">
      <c r="B547" s="59" t="s">
        <v>3400</v>
      </c>
    </row>
    <row r="548" spans="2:2" s="2" customFormat="1" ht="15.6">
      <c r="B548" s="59" t="s">
        <v>1237</v>
      </c>
    </row>
    <row r="549" spans="2:2" s="2" customFormat="1" ht="15.6">
      <c r="B549" s="59" t="s">
        <v>1249</v>
      </c>
    </row>
    <row r="550" spans="2:2" s="2" customFormat="1" ht="15.6">
      <c r="B550" s="59" t="s">
        <v>3402</v>
      </c>
    </row>
    <row r="551" spans="2:2" s="2" customFormat="1" ht="15.6">
      <c r="B551" s="59" t="s">
        <v>3401</v>
      </c>
    </row>
    <row r="552" spans="2:2" s="2" customFormat="1" ht="15.6">
      <c r="B552" s="59" t="s">
        <v>1260</v>
      </c>
    </row>
    <row r="553" spans="2:2" s="2" customFormat="1" ht="15.6">
      <c r="B553" s="59" t="s">
        <v>3403</v>
      </c>
    </row>
    <row r="554" spans="2:2" s="2" customFormat="1" ht="15.6">
      <c r="B554" s="59" t="s">
        <v>1263</v>
      </c>
    </row>
    <row r="555" spans="2:2" s="2" customFormat="1" ht="15.6">
      <c r="B555" s="59" t="s">
        <v>3404</v>
      </c>
    </row>
    <row r="556" spans="2:2" s="2" customFormat="1" ht="15.6">
      <c r="B556" s="59" t="s">
        <v>1250</v>
      </c>
    </row>
    <row r="557" spans="2:2" s="2" customFormat="1" ht="15.6">
      <c r="B557" s="59" t="s">
        <v>1257</v>
      </c>
    </row>
    <row r="558" spans="2:2" s="2" customFormat="1" ht="15.6">
      <c r="B558" s="59" t="s">
        <v>3406</v>
      </c>
    </row>
    <row r="559" spans="2:2" s="2" customFormat="1" ht="15.6">
      <c r="B559" s="59" t="s">
        <v>3405</v>
      </c>
    </row>
    <row r="560" spans="2:2" s="2" customFormat="1" ht="15.6">
      <c r="B560" s="59" t="s">
        <v>1261</v>
      </c>
    </row>
    <row r="561" spans="2:2" s="2" customFormat="1" ht="15.6">
      <c r="B561" s="59" t="s">
        <v>3407</v>
      </c>
    </row>
    <row r="562" spans="2:2" s="2" customFormat="1" ht="15.6">
      <c r="B562" s="59" t="s">
        <v>1264</v>
      </c>
    </row>
    <row r="563" spans="2:2" s="2" customFormat="1" ht="15.6">
      <c r="B563" s="59" t="s">
        <v>3408</v>
      </c>
    </row>
    <row r="564" spans="2:2" s="2" customFormat="1" ht="15.6">
      <c r="B564" s="59" t="s">
        <v>72</v>
      </c>
    </row>
    <row r="565" spans="2:2" s="2" customFormat="1" ht="15.6">
      <c r="B565" s="59" t="s">
        <v>1258</v>
      </c>
    </row>
    <row r="566" spans="2:2" s="2" customFormat="1" ht="15.6">
      <c r="B566" s="59" t="s">
        <v>3410</v>
      </c>
    </row>
    <row r="567" spans="2:2" s="2" customFormat="1" ht="15.6">
      <c r="B567" s="59" t="s">
        <v>3409</v>
      </c>
    </row>
    <row r="568" spans="2:2" s="2" customFormat="1" ht="15.6">
      <c r="B568" s="59" t="s">
        <v>2998</v>
      </c>
    </row>
    <row r="569" spans="2:2" s="2" customFormat="1" ht="15.6">
      <c r="B569" s="59" t="s">
        <v>3411</v>
      </c>
    </row>
    <row r="570" spans="2:2" s="2" customFormat="1" ht="15.6">
      <c r="B570" s="59" t="s">
        <v>2999</v>
      </c>
    </row>
    <row r="571" spans="2:2" s="2" customFormat="1" ht="15.6">
      <c r="B571" s="59" t="s">
        <v>3412</v>
      </c>
    </row>
    <row r="572" spans="2:2" s="2" customFormat="1" ht="15.6">
      <c r="B572" s="59" t="s">
        <v>3000</v>
      </c>
    </row>
    <row r="573" spans="2:2" s="2" customFormat="1" ht="15.6">
      <c r="B573" s="59" t="s">
        <v>3001</v>
      </c>
    </row>
    <row r="574" spans="2:2" s="2" customFormat="1" ht="15.6">
      <c r="B574" s="59" t="s">
        <v>3413</v>
      </c>
    </row>
    <row r="575" spans="2:2" s="2" customFormat="1" ht="15.6">
      <c r="B575" s="59" t="s">
        <v>1262</v>
      </c>
    </row>
    <row r="576" spans="2:2" s="2" customFormat="1" ht="15.6">
      <c r="B576" s="59" t="s">
        <v>3414</v>
      </c>
    </row>
    <row r="577" spans="2:2" s="2" customFormat="1" ht="15.6">
      <c r="B577" s="59" t="s">
        <v>1265</v>
      </c>
    </row>
    <row r="578" spans="2:2" s="2" customFormat="1" ht="15.6">
      <c r="B578" s="59" t="s">
        <v>3415</v>
      </c>
    </row>
    <row r="579" spans="2:2" s="2" customFormat="1" ht="15" customHeight="1">
      <c r="B579" s="59" t="s">
        <v>1251</v>
      </c>
    </row>
    <row r="580" spans="2:2" s="2" customFormat="1" ht="15" customHeight="1">
      <c r="B580" s="59" t="s">
        <v>1259</v>
      </c>
    </row>
    <row r="581" spans="2:2" s="2" customFormat="1" ht="15.75" customHeight="1">
      <c r="B581" s="59" t="s">
        <v>3417</v>
      </c>
    </row>
    <row r="582" spans="2:2" s="2" customFormat="1" ht="15" customHeight="1">
      <c r="B582" s="59" t="s">
        <v>3416</v>
      </c>
    </row>
    <row r="583" spans="2:2" s="2" customFormat="1" ht="15" customHeight="1">
      <c r="B583" s="59" t="s">
        <v>1268</v>
      </c>
    </row>
    <row r="584" spans="2:2" s="2" customFormat="1" ht="15.6">
      <c r="B584" s="59" t="s">
        <v>3418</v>
      </c>
    </row>
    <row r="585" spans="2:2" s="2" customFormat="1" ht="15" customHeight="1">
      <c r="B585" s="59" t="s">
        <v>1267</v>
      </c>
    </row>
    <row r="586" spans="2:2" s="2" customFormat="1" ht="15.6">
      <c r="B586" s="59" t="s">
        <v>3419</v>
      </c>
    </row>
    <row r="587" spans="2:2" s="2" customFormat="1" ht="15.6">
      <c r="B587" s="59" t="s">
        <v>1266</v>
      </c>
    </row>
    <row r="588" spans="2:2" s="2" customFormat="1" ht="15.6">
      <c r="B588" s="59" t="s">
        <v>1269</v>
      </c>
    </row>
    <row r="589" spans="2:2" s="2" customFormat="1" ht="15.6">
      <c r="B589" s="59" t="s">
        <v>3421</v>
      </c>
    </row>
    <row r="590" spans="2:2" s="2" customFormat="1" ht="15.6">
      <c r="B590" s="59" t="s">
        <v>3420</v>
      </c>
    </row>
    <row r="591" spans="2:2" s="2" customFormat="1" ht="15.6">
      <c r="B591" s="59" t="s">
        <v>73</v>
      </c>
    </row>
    <row r="592" spans="2:2" s="2" customFormat="1" ht="15.6">
      <c r="B592" s="59" t="s">
        <v>3422</v>
      </c>
    </row>
    <row r="593" spans="2:2" s="2" customFormat="1" ht="15.6">
      <c r="B593" s="59" t="s">
        <v>74</v>
      </c>
    </row>
    <row r="594" spans="2:2" s="2" customFormat="1" ht="15.6">
      <c r="B594" s="59" t="s">
        <v>3423</v>
      </c>
    </row>
    <row r="595" spans="2:2" s="2" customFormat="1" ht="15.6">
      <c r="B595" s="59" t="s">
        <v>75</v>
      </c>
    </row>
    <row r="596" spans="2:2" s="2" customFormat="1" ht="15.75" customHeight="1">
      <c r="B596" s="59" t="s">
        <v>76</v>
      </c>
    </row>
    <row r="597" spans="2:2" s="2" customFormat="1" ht="15.6">
      <c r="B597" s="59" t="s">
        <v>3425</v>
      </c>
    </row>
    <row r="598" spans="2:2" s="2" customFormat="1" ht="15.6">
      <c r="B598" s="59" t="s">
        <v>3424</v>
      </c>
    </row>
    <row r="599" spans="2:2" s="2" customFormat="1" ht="15.6">
      <c r="B599" s="59" t="s">
        <v>4523</v>
      </c>
    </row>
    <row r="600" spans="2:2" s="2" customFormat="1" ht="15.6">
      <c r="B600" s="59" t="s">
        <v>4524</v>
      </c>
    </row>
    <row r="601" spans="2:2" s="2" customFormat="1" ht="15.6">
      <c r="B601" s="59" t="s">
        <v>4525</v>
      </c>
    </row>
    <row r="602" spans="2:2" s="2" customFormat="1" ht="15.6">
      <c r="B602" s="59" t="s">
        <v>4526</v>
      </c>
    </row>
    <row r="603" spans="2:2" s="2" customFormat="1" ht="15.6">
      <c r="B603" s="59" t="s">
        <v>4633</v>
      </c>
    </row>
    <row r="604" spans="2:2" s="2" customFormat="1" ht="15.6">
      <c r="B604" s="59" t="s">
        <v>4634</v>
      </c>
    </row>
    <row r="605" spans="2:2" s="2" customFormat="1" ht="15.6">
      <c r="B605" s="59" t="s">
        <v>4635</v>
      </c>
    </row>
    <row r="606" spans="2:2" s="2" customFormat="1" ht="15.6">
      <c r="B606" s="59" t="s">
        <v>4636</v>
      </c>
    </row>
    <row r="607" spans="2:2" s="2" customFormat="1" ht="15.6">
      <c r="B607" s="59" t="s">
        <v>4637</v>
      </c>
    </row>
    <row r="608" spans="2:2" s="2" customFormat="1" ht="15.6">
      <c r="B608" s="59" t="s">
        <v>4638</v>
      </c>
    </row>
    <row r="609" spans="2:2" s="2" customFormat="1" ht="15.6">
      <c r="B609" s="59" t="s">
        <v>4639</v>
      </c>
    </row>
    <row r="610" spans="2:2" s="2" customFormat="1" ht="15.6">
      <c r="B610" s="59" t="s">
        <v>4378</v>
      </c>
    </row>
    <row r="611" spans="2:2" s="2" customFormat="1" ht="15.75" customHeight="1">
      <c r="B611" s="59" t="s">
        <v>1971</v>
      </c>
    </row>
    <row r="612" spans="2:2" s="2" customFormat="1" ht="15.6">
      <c r="B612" s="59" t="s">
        <v>4379</v>
      </c>
    </row>
    <row r="613" spans="2:2" s="2" customFormat="1" ht="15.6">
      <c r="B613" s="59" t="s">
        <v>1972</v>
      </c>
    </row>
    <row r="614" spans="2:2" s="2" customFormat="1" ht="15.6">
      <c r="B614" s="59" t="s">
        <v>4380</v>
      </c>
    </row>
    <row r="615" spans="2:2" s="2" customFormat="1" ht="15.6">
      <c r="B615" s="59" t="s">
        <v>1973</v>
      </c>
    </row>
    <row r="616" spans="2:2" s="2" customFormat="1" ht="15.6">
      <c r="B616" s="59" t="s">
        <v>4381</v>
      </c>
    </row>
    <row r="617" spans="2:2" s="2" customFormat="1" ht="15.6">
      <c r="B617" s="59" t="s">
        <v>1974</v>
      </c>
    </row>
    <row r="618" spans="2:2" s="2" customFormat="1" ht="15.6">
      <c r="B618" s="59" t="s">
        <v>4382</v>
      </c>
    </row>
    <row r="619" spans="2:2" s="2" customFormat="1" ht="15.6">
      <c r="B619" s="59" t="s">
        <v>1949</v>
      </c>
    </row>
    <row r="620" spans="2:2" s="2" customFormat="1" ht="15.6">
      <c r="B620" s="59" t="s">
        <v>2091</v>
      </c>
    </row>
    <row r="621" spans="2:2" s="2" customFormat="1" ht="15.75" customHeight="1">
      <c r="B621" s="59" t="s">
        <v>77</v>
      </c>
    </row>
    <row r="622" spans="2:2" s="2" customFormat="1" ht="15.6">
      <c r="B622" s="59" t="s">
        <v>78</v>
      </c>
    </row>
    <row r="623" spans="2:2" s="2" customFormat="1" ht="15.6">
      <c r="B623" s="59" t="s">
        <v>79</v>
      </c>
    </row>
    <row r="624" spans="2:2" s="2" customFormat="1" ht="15.6">
      <c r="B624" s="59" t="s">
        <v>80</v>
      </c>
    </row>
    <row r="625" spans="2:2" s="2" customFormat="1" ht="15.6">
      <c r="B625" s="59" t="s">
        <v>81</v>
      </c>
    </row>
    <row r="626" spans="2:2" s="2" customFormat="1" ht="15.6">
      <c r="B626" s="59" t="s">
        <v>82</v>
      </c>
    </row>
    <row r="627" spans="2:2" s="2" customFormat="1" ht="15.6">
      <c r="B627" s="59" t="s">
        <v>1568</v>
      </c>
    </row>
    <row r="628" spans="2:2" s="2" customFormat="1" ht="15.6">
      <c r="B628" s="59" t="s">
        <v>83</v>
      </c>
    </row>
    <row r="629" spans="2:2" s="2" customFormat="1" ht="15.6">
      <c r="B629" s="59" t="s">
        <v>84</v>
      </c>
    </row>
    <row r="630" spans="2:2" s="2" customFormat="1" ht="15.6">
      <c r="B630" s="59" t="s">
        <v>85</v>
      </c>
    </row>
    <row r="631" spans="2:2" s="2" customFormat="1" ht="15.6">
      <c r="B631" s="59" t="s">
        <v>2217</v>
      </c>
    </row>
    <row r="632" spans="2:2" s="2" customFormat="1" ht="15.6">
      <c r="B632" s="59" t="s">
        <v>4299</v>
      </c>
    </row>
    <row r="633" spans="2:2" s="2" customFormat="1" ht="15.6">
      <c r="B633" s="59" t="s">
        <v>4300</v>
      </c>
    </row>
    <row r="634" spans="2:2" s="2" customFormat="1" ht="15.6">
      <c r="B634" s="59" t="s">
        <v>4301</v>
      </c>
    </row>
    <row r="635" spans="2:2" s="2" customFormat="1" ht="15.6">
      <c r="B635" s="59" t="s">
        <v>4302</v>
      </c>
    </row>
    <row r="636" spans="2:2" s="2" customFormat="1" ht="15.6">
      <c r="B636" s="59" t="s">
        <v>4303</v>
      </c>
    </row>
    <row r="637" spans="2:2" s="2" customFormat="1" ht="15.6">
      <c r="B637" s="59" t="s">
        <v>88</v>
      </c>
    </row>
    <row r="638" spans="2:2" s="2" customFormat="1" ht="15.6">
      <c r="B638" s="59" t="s">
        <v>89</v>
      </c>
    </row>
    <row r="639" spans="2:2" s="2" customFormat="1" ht="15.6">
      <c r="B639" s="59" t="s">
        <v>90</v>
      </c>
    </row>
    <row r="640" spans="2:2" s="2" customFormat="1" ht="15.6">
      <c r="B640" s="59" t="s">
        <v>91</v>
      </c>
    </row>
    <row r="641" spans="2:2" s="2" customFormat="1" ht="15.6">
      <c r="B641" s="59" t="s">
        <v>92</v>
      </c>
    </row>
    <row r="642" spans="2:2" s="2" customFormat="1" ht="15.6">
      <c r="B642" s="59" t="s">
        <v>2093</v>
      </c>
    </row>
    <row r="643" spans="2:2" s="2" customFormat="1" ht="15.6">
      <c r="B643" s="59" t="s">
        <v>93</v>
      </c>
    </row>
    <row r="644" spans="2:2" s="2" customFormat="1" ht="15.6">
      <c r="B644" s="59" t="s">
        <v>1270</v>
      </c>
    </row>
    <row r="645" spans="2:2" s="2" customFormat="1" ht="15.6">
      <c r="B645" s="59" t="s">
        <v>3426</v>
      </c>
    </row>
    <row r="646" spans="2:2" s="2" customFormat="1" ht="15.6">
      <c r="B646" s="59" t="s">
        <v>96</v>
      </c>
    </row>
    <row r="647" spans="2:2" s="2" customFormat="1" ht="15.6">
      <c r="B647" s="59" t="s">
        <v>3233</v>
      </c>
    </row>
    <row r="648" spans="2:2" s="2" customFormat="1" ht="15.6">
      <c r="B648" s="59" t="s">
        <v>1927</v>
      </c>
    </row>
    <row r="649" spans="2:2" s="2" customFormat="1" ht="15.6">
      <c r="B649" s="59" t="s">
        <v>1271</v>
      </c>
    </row>
    <row r="650" spans="2:2" s="2" customFormat="1" ht="15.6">
      <c r="B650" s="59" t="s">
        <v>3427</v>
      </c>
    </row>
    <row r="651" spans="2:2" s="2" customFormat="1" ht="15.6">
      <c r="B651" s="59" t="s">
        <v>1272</v>
      </c>
    </row>
    <row r="652" spans="2:2" s="2" customFormat="1" ht="15.6">
      <c r="B652" s="59" t="s">
        <v>3428</v>
      </c>
    </row>
    <row r="653" spans="2:2" s="2" customFormat="1" ht="15.6">
      <c r="B653" s="59" t="s">
        <v>1396</v>
      </c>
    </row>
    <row r="654" spans="2:2" s="2" customFormat="1" ht="15.6">
      <c r="B654" s="59" t="s">
        <v>3002</v>
      </c>
    </row>
    <row r="655" spans="2:2" s="2" customFormat="1" ht="15.6">
      <c r="B655" s="59" t="s">
        <v>1397</v>
      </c>
    </row>
    <row r="656" spans="2:2" s="2" customFormat="1" ht="15.6">
      <c r="B656" s="59" t="s">
        <v>1398</v>
      </c>
    </row>
    <row r="657" spans="2:2" s="2" customFormat="1" ht="15.6">
      <c r="B657" s="59" t="s">
        <v>1205</v>
      </c>
    </row>
    <row r="658" spans="2:2" s="2" customFormat="1" ht="15.6">
      <c r="B658" s="59" t="s">
        <v>1207</v>
      </c>
    </row>
    <row r="659" spans="2:2" s="2" customFormat="1" ht="15.6">
      <c r="B659" s="59" t="s">
        <v>3003</v>
      </c>
    </row>
    <row r="660" spans="2:2" s="2" customFormat="1" ht="15.6">
      <c r="B660" s="59" t="s">
        <v>1208</v>
      </c>
    </row>
    <row r="661" spans="2:2" s="2" customFormat="1" ht="15.6">
      <c r="B661" s="59" t="s">
        <v>1209</v>
      </c>
    </row>
    <row r="662" spans="2:2" s="2" customFormat="1" ht="15.6">
      <c r="B662" s="59" t="s">
        <v>1210</v>
      </c>
    </row>
    <row r="663" spans="2:2" s="2" customFormat="1" ht="15.6">
      <c r="B663" s="59" t="s">
        <v>1211</v>
      </c>
    </row>
    <row r="664" spans="2:2" s="2" customFormat="1" ht="15.6">
      <c r="B664" s="59" t="s">
        <v>3004</v>
      </c>
    </row>
    <row r="665" spans="2:2" s="2" customFormat="1" ht="15.6">
      <c r="B665" s="59" t="s">
        <v>1212</v>
      </c>
    </row>
    <row r="666" spans="2:2" s="2" customFormat="1" ht="15.6">
      <c r="B666" s="59" t="s">
        <v>1419</v>
      </c>
    </row>
    <row r="667" spans="2:2" s="2" customFormat="1" ht="15.6">
      <c r="B667" s="59" t="s">
        <v>1421</v>
      </c>
    </row>
    <row r="668" spans="2:2" s="2" customFormat="1" ht="15.6">
      <c r="B668" s="59" t="s">
        <v>1422</v>
      </c>
    </row>
    <row r="669" spans="2:2" s="2" customFormat="1" ht="15.6">
      <c r="B669" s="59" t="s">
        <v>1423</v>
      </c>
    </row>
    <row r="670" spans="2:2" s="2" customFormat="1" ht="15.6">
      <c r="B670" s="59" t="s">
        <v>1424</v>
      </c>
    </row>
    <row r="671" spans="2:2" s="2" customFormat="1" ht="15.6">
      <c r="B671" s="59" t="s">
        <v>3005</v>
      </c>
    </row>
    <row r="672" spans="2:2" s="2" customFormat="1" ht="15.6">
      <c r="B672" s="59" t="s">
        <v>1425</v>
      </c>
    </row>
    <row r="673" spans="2:2" s="2" customFormat="1" ht="15.6">
      <c r="B673" s="59" t="s">
        <v>1224</v>
      </c>
    </row>
    <row r="674" spans="2:2" s="2" customFormat="1" ht="15.6">
      <c r="B674" s="59" t="s">
        <v>1225</v>
      </c>
    </row>
    <row r="675" spans="2:2" s="2" customFormat="1" ht="15.6">
      <c r="B675" s="59" t="s">
        <v>3006</v>
      </c>
    </row>
    <row r="676" spans="2:2" s="2" customFormat="1" ht="15.6">
      <c r="B676" s="59" t="s">
        <v>1226</v>
      </c>
    </row>
    <row r="677" spans="2:2" s="2" customFormat="1" ht="15.6">
      <c r="B677" s="59" t="s">
        <v>1281</v>
      </c>
    </row>
    <row r="678" spans="2:2" s="2" customFormat="1" ht="15.6">
      <c r="B678" s="59" t="s">
        <v>1282</v>
      </c>
    </row>
    <row r="679" spans="2:2" s="2" customFormat="1" ht="15.6">
      <c r="B679" s="59" t="s">
        <v>3007</v>
      </c>
    </row>
    <row r="680" spans="2:2" s="2" customFormat="1" ht="15.6">
      <c r="B680" s="59" t="s">
        <v>1283</v>
      </c>
    </row>
    <row r="681" spans="2:2" s="2" customFormat="1" ht="15.6">
      <c r="B681" s="59" t="s">
        <v>4533</v>
      </c>
    </row>
    <row r="682" spans="2:2" s="2" customFormat="1" ht="15.6">
      <c r="B682" s="59" t="s">
        <v>4534</v>
      </c>
    </row>
    <row r="683" spans="2:2" s="2" customFormat="1" ht="15.6">
      <c r="B683" s="59" t="s">
        <v>4535</v>
      </c>
    </row>
    <row r="684" spans="2:2" s="2" customFormat="1" ht="15.6">
      <c r="B684" s="59" t="s">
        <v>4536</v>
      </c>
    </row>
    <row r="685" spans="2:2" s="2" customFormat="1" ht="15.6">
      <c r="B685" s="59" t="s">
        <v>4537</v>
      </c>
    </row>
    <row r="686" spans="2:2" s="2" customFormat="1" ht="15.6">
      <c r="B686" s="59" t="s">
        <v>4538</v>
      </c>
    </row>
    <row r="687" spans="2:2" s="2" customFormat="1" ht="15.6">
      <c r="B687" s="59" t="s">
        <v>2224</v>
      </c>
    </row>
    <row r="688" spans="2:2" s="2" customFormat="1" ht="15.6">
      <c r="B688" s="59" t="s">
        <v>5074</v>
      </c>
    </row>
    <row r="689" spans="2:2" s="2" customFormat="1" ht="15.6">
      <c r="B689" s="59" t="s">
        <v>5075</v>
      </c>
    </row>
    <row r="690" spans="2:2" s="2" customFormat="1" ht="15.6">
      <c r="B690" s="59" t="s">
        <v>5076</v>
      </c>
    </row>
    <row r="691" spans="2:2" s="2" customFormat="1" ht="15.6">
      <c r="B691" s="59" t="s">
        <v>5077</v>
      </c>
    </row>
    <row r="692" spans="2:2" s="2" customFormat="1" ht="15.6">
      <c r="B692" s="59" t="s">
        <v>5078</v>
      </c>
    </row>
    <row r="693" spans="2:2" s="2" customFormat="1" ht="15.6">
      <c r="B693" s="59" t="s">
        <v>5079</v>
      </c>
    </row>
    <row r="694" spans="2:2" s="2" customFormat="1" ht="15.6">
      <c r="B694" s="59" t="s">
        <v>5080</v>
      </c>
    </row>
    <row r="695" spans="2:2" s="2" customFormat="1" ht="15.6">
      <c r="B695" s="59" t="s">
        <v>5081</v>
      </c>
    </row>
    <row r="696" spans="2:2" s="2" customFormat="1" ht="15.6">
      <c r="B696" s="59" t="s">
        <v>4539</v>
      </c>
    </row>
    <row r="697" spans="2:2" s="2" customFormat="1" ht="15.6">
      <c r="B697" s="59" t="s">
        <v>4540</v>
      </c>
    </row>
    <row r="698" spans="2:2" s="2" customFormat="1" ht="15.6">
      <c r="B698" s="59" t="s">
        <v>719</v>
      </c>
    </row>
    <row r="699" spans="2:2" s="2" customFormat="1" ht="15.6">
      <c r="B699" s="59" t="s">
        <v>1371</v>
      </c>
    </row>
    <row r="700" spans="2:2" s="2" customFormat="1" ht="15.6">
      <c r="B700" s="59" t="s">
        <v>4911</v>
      </c>
    </row>
    <row r="701" spans="2:2" s="2" customFormat="1" ht="15.6">
      <c r="B701" s="59" t="s">
        <v>4912</v>
      </c>
    </row>
    <row r="702" spans="2:2" s="2" customFormat="1" ht="15.6">
      <c r="B702" s="59" t="s">
        <v>4913</v>
      </c>
    </row>
    <row r="703" spans="2:2" s="2" customFormat="1" ht="15.6">
      <c r="B703" s="59" t="s">
        <v>4914</v>
      </c>
    </row>
    <row r="704" spans="2:2" s="2" customFormat="1" ht="15.6">
      <c r="B704" s="59" t="s">
        <v>4915</v>
      </c>
    </row>
    <row r="705" spans="2:2" s="2" customFormat="1" ht="15.6">
      <c r="B705" s="59" t="s">
        <v>4916</v>
      </c>
    </row>
    <row r="706" spans="2:2" s="2" customFormat="1" ht="15.6">
      <c r="B706" s="59" t="s">
        <v>4917</v>
      </c>
    </row>
    <row r="707" spans="2:2" s="2" customFormat="1" ht="15.6">
      <c r="B707" s="59" t="s">
        <v>4918</v>
      </c>
    </row>
    <row r="708" spans="2:2" s="2" customFormat="1" ht="15.6">
      <c r="B708" s="59" t="s">
        <v>478</v>
      </c>
    </row>
    <row r="709" spans="2:2" s="2" customFormat="1" ht="15.6">
      <c r="B709" s="59" t="s">
        <v>479</v>
      </c>
    </row>
    <row r="710" spans="2:2" s="2" customFormat="1" ht="15.6">
      <c r="B710" s="59" t="s">
        <v>480</v>
      </c>
    </row>
    <row r="711" spans="2:2" s="2" customFormat="1" ht="15.6">
      <c r="B711" s="59" t="s">
        <v>481</v>
      </c>
    </row>
    <row r="712" spans="2:2" s="2" customFormat="1" ht="15.6">
      <c r="B712" s="59" t="s">
        <v>482</v>
      </c>
    </row>
    <row r="713" spans="2:2" s="2" customFormat="1" ht="15.6">
      <c r="B713" s="59" t="s">
        <v>3430</v>
      </c>
    </row>
    <row r="714" spans="2:2" s="2" customFormat="1" ht="15.6">
      <c r="B714" s="59" t="s">
        <v>3429</v>
      </c>
    </row>
    <row r="715" spans="2:2" s="2" customFormat="1" ht="15.6">
      <c r="B715" s="59" t="s">
        <v>1106</v>
      </c>
    </row>
    <row r="716" spans="2:2" s="2" customFormat="1" ht="15.6">
      <c r="B716" s="59" t="s">
        <v>3234</v>
      </c>
    </row>
    <row r="717" spans="2:2" s="2" customFormat="1" ht="15.6">
      <c r="B717" s="59" t="s">
        <v>1108</v>
      </c>
    </row>
    <row r="718" spans="2:2" s="2" customFormat="1" ht="15.6">
      <c r="B718" s="59" t="s">
        <v>5051</v>
      </c>
    </row>
    <row r="719" spans="2:2" s="2" customFormat="1" ht="15.6">
      <c r="B719" s="59" t="s">
        <v>5052</v>
      </c>
    </row>
    <row r="720" spans="2:2" s="2" customFormat="1" ht="15.6">
      <c r="B720" s="59" t="s">
        <v>1324</v>
      </c>
    </row>
    <row r="721" spans="2:2" s="2" customFormat="1" ht="15.6">
      <c r="B721" s="59" t="s">
        <v>1325</v>
      </c>
    </row>
    <row r="722" spans="2:2" s="2" customFormat="1" ht="15.6">
      <c r="B722" s="59" t="s">
        <v>1326</v>
      </c>
    </row>
    <row r="723" spans="2:2" s="2" customFormat="1" ht="15.6">
      <c r="B723" s="59" t="s">
        <v>1338</v>
      </c>
    </row>
    <row r="724" spans="2:2" s="2" customFormat="1" ht="15.6">
      <c r="B724" s="59" t="s">
        <v>1336</v>
      </c>
    </row>
    <row r="725" spans="2:2" s="2" customFormat="1" ht="15.6">
      <c r="B725" s="59" t="s">
        <v>1337</v>
      </c>
    </row>
    <row r="726" spans="2:2" s="2" customFormat="1" ht="15.6">
      <c r="B726" s="59" t="s">
        <v>1332</v>
      </c>
    </row>
    <row r="727" spans="2:2" s="2" customFormat="1" ht="15.6">
      <c r="B727" s="59" t="s">
        <v>1330</v>
      </c>
    </row>
    <row r="728" spans="2:2" s="2" customFormat="1" ht="15.6">
      <c r="B728" s="59" t="s">
        <v>1331</v>
      </c>
    </row>
    <row r="729" spans="2:2" s="2" customFormat="1" ht="15.6">
      <c r="B729" s="59" t="s">
        <v>5053</v>
      </c>
    </row>
    <row r="730" spans="2:2" s="2" customFormat="1" ht="15.6">
      <c r="B730" s="59" t="s">
        <v>5054</v>
      </c>
    </row>
    <row r="731" spans="2:2" s="2" customFormat="1" ht="15.6">
      <c r="B731" s="59" t="s">
        <v>5055</v>
      </c>
    </row>
    <row r="732" spans="2:2" s="2" customFormat="1" ht="15.6">
      <c r="B732" s="59" t="s">
        <v>5056</v>
      </c>
    </row>
    <row r="733" spans="2:2" s="2" customFormat="1" ht="15.6">
      <c r="B733" s="59" t="s">
        <v>5057</v>
      </c>
    </row>
    <row r="734" spans="2:2" s="2" customFormat="1" ht="15.6">
      <c r="B734" s="59" t="s">
        <v>5058</v>
      </c>
    </row>
    <row r="735" spans="2:2" s="2" customFormat="1" ht="15.6">
      <c r="B735" s="59" t="s">
        <v>5059</v>
      </c>
    </row>
    <row r="736" spans="2:2" s="2" customFormat="1" ht="15.6">
      <c r="B736" s="59" t="s">
        <v>5060</v>
      </c>
    </row>
    <row r="737" spans="2:2" s="2" customFormat="1" ht="15.6">
      <c r="B737" s="59" t="s">
        <v>5061</v>
      </c>
    </row>
    <row r="738" spans="2:2" s="2" customFormat="1" ht="15.6">
      <c r="B738" s="59" t="s">
        <v>3231</v>
      </c>
    </row>
    <row r="739" spans="2:2" s="2" customFormat="1" ht="15.6">
      <c r="B739" s="59" t="s">
        <v>5049</v>
      </c>
    </row>
    <row r="740" spans="2:2" s="2" customFormat="1" ht="15.6">
      <c r="B740" s="59" t="s">
        <v>98</v>
      </c>
    </row>
    <row r="741" spans="2:2" s="2" customFormat="1" ht="15.6">
      <c r="B741" s="59" t="s">
        <v>101</v>
      </c>
    </row>
    <row r="742" spans="2:2" s="2" customFormat="1" ht="15.6">
      <c r="B742" s="59" t="s">
        <v>4337</v>
      </c>
    </row>
    <row r="743" spans="2:2" s="2" customFormat="1" ht="15.6">
      <c r="B743" s="59" t="s">
        <v>1705</v>
      </c>
    </row>
    <row r="744" spans="2:2" s="2" customFormat="1" ht="15.6">
      <c r="B744" s="59" t="s">
        <v>4172</v>
      </c>
    </row>
    <row r="745" spans="2:2" s="2" customFormat="1" ht="15.6">
      <c r="B745" s="59" t="s">
        <v>2401</v>
      </c>
    </row>
    <row r="746" spans="2:2" s="2" customFormat="1" ht="15.6">
      <c r="B746" s="59" t="s">
        <v>2275</v>
      </c>
    </row>
    <row r="747" spans="2:2" s="2" customFormat="1" ht="15.6">
      <c r="B747" s="59" t="s">
        <v>2277</v>
      </c>
    </row>
    <row r="748" spans="2:2" s="2" customFormat="1" ht="15.6">
      <c r="B748" s="59" t="s">
        <v>2343</v>
      </c>
    </row>
    <row r="749" spans="2:2" s="2" customFormat="1" ht="15.6">
      <c r="B749" s="59" t="s">
        <v>2344</v>
      </c>
    </row>
    <row r="750" spans="2:2" s="2" customFormat="1" ht="15.6">
      <c r="B750" s="59" t="s">
        <v>3008</v>
      </c>
    </row>
    <row r="751" spans="2:2" s="2" customFormat="1" ht="15.6">
      <c r="B751" s="59" t="s">
        <v>2345</v>
      </c>
    </row>
    <row r="752" spans="2:2" s="2" customFormat="1" ht="15.6">
      <c r="B752" s="59" t="s">
        <v>2346</v>
      </c>
    </row>
    <row r="753" spans="2:2" s="2" customFormat="1" ht="15.6">
      <c r="B753" s="59" t="s">
        <v>2347</v>
      </c>
    </row>
    <row r="754" spans="2:2" s="2" customFormat="1" ht="15.6">
      <c r="B754" s="59" t="s">
        <v>3009</v>
      </c>
    </row>
    <row r="755" spans="2:2" s="2" customFormat="1" ht="15.6">
      <c r="B755" s="59" t="s">
        <v>2348</v>
      </c>
    </row>
    <row r="756" spans="2:2" s="2" customFormat="1" ht="15.6">
      <c r="B756" s="59" t="s">
        <v>2279</v>
      </c>
    </row>
    <row r="757" spans="2:2" s="2" customFormat="1" ht="15.6">
      <c r="B757" s="59" t="s">
        <v>2281</v>
      </c>
    </row>
    <row r="758" spans="2:2" s="2" customFormat="1" ht="15.6">
      <c r="B758" s="59" t="s">
        <v>2251</v>
      </c>
    </row>
    <row r="759" spans="2:2" s="2" customFormat="1" ht="15.6">
      <c r="B759" s="59" t="s">
        <v>3861</v>
      </c>
    </row>
    <row r="760" spans="2:2" s="2" customFormat="1" ht="15.6">
      <c r="B760" s="59" t="s">
        <v>2253</v>
      </c>
    </row>
    <row r="761" spans="2:2" s="2" customFormat="1" ht="15.6">
      <c r="B761" s="59" t="s">
        <v>2255</v>
      </c>
    </row>
    <row r="762" spans="2:2" s="2" customFormat="1" ht="15.6">
      <c r="B762" s="59" t="s">
        <v>2257</v>
      </c>
    </row>
    <row r="763" spans="2:2" s="2" customFormat="1" ht="15.6">
      <c r="B763" s="59" t="s">
        <v>2259</v>
      </c>
    </row>
    <row r="764" spans="2:2" s="2" customFormat="1" ht="15.6">
      <c r="B764" s="59" t="s">
        <v>3010</v>
      </c>
    </row>
    <row r="765" spans="2:2" s="2" customFormat="1" ht="15.6">
      <c r="B765" s="59" t="s">
        <v>2261</v>
      </c>
    </row>
    <row r="766" spans="2:2" s="2" customFormat="1" ht="15.6">
      <c r="B766" s="59" t="s">
        <v>2263</v>
      </c>
    </row>
    <row r="767" spans="2:2" s="2" customFormat="1" ht="15.6">
      <c r="B767" s="59" t="s">
        <v>3863</v>
      </c>
    </row>
    <row r="768" spans="2:2" s="2" customFormat="1" ht="15.6">
      <c r="B768" s="59" t="s">
        <v>2265</v>
      </c>
    </row>
    <row r="769" spans="2:2" s="2" customFormat="1" ht="15.6">
      <c r="B769" s="59" t="s">
        <v>2267</v>
      </c>
    </row>
    <row r="770" spans="2:2" s="2" customFormat="1" ht="15.6">
      <c r="B770" s="59" t="s">
        <v>2269</v>
      </c>
    </row>
    <row r="771" spans="2:2" s="2" customFormat="1" ht="15.6">
      <c r="B771" s="59" t="s">
        <v>2271</v>
      </c>
    </row>
    <row r="772" spans="2:2" s="2" customFormat="1" ht="15.6">
      <c r="B772" s="59" t="s">
        <v>3011</v>
      </c>
    </row>
    <row r="773" spans="2:2" s="2" customFormat="1" ht="15.6">
      <c r="B773" s="59" t="s">
        <v>2273</v>
      </c>
    </row>
    <row r="774" spans="2:2" s="2" customFormat="1" ht="15.6">
      <c r="B774" s="59" t="s">
        <v>5274</v>
      </c>
    </row>
    <row r="775" spans="2:2" s="2" customFormat="1" ht="15.6">
      <c r="B775" s="59" t="s">
        <v>4460</v>
      </c>
    </row>
    <row r="776" spans="2:2" s="2" customFormat="1" ht="15.6">
      <c r="B776" s="59" t="s">
        <v>4461</v>
      </c>
    </row>
    <row r="777" spans="2:2" s="2" customFormat="1" ht="15.6">
      <c r="B777" s="59" t="s">
        <v>2434</v>
      </c>
    </row>
    <row r="778" spans="2:2" s="2" customFormat="1" ht="15.6">
      <c r="B778" s="59" t="s">
        <v>1376</v>
      </c>
    </row>
    <row r="779" spans="2:2" s="2" customFormat="1" ht="15.6">
      <c r="B779" s="59" t="s">
        <v>4691</v>
      </c>
    </row>
    <row r="780" spans="2:2" s="2" customFormat="1" ht="15.6">
      <c r="B780" s="59" t="s">
        <v>4692</v>
      </c>
    </row>
    <row r="781" spans="2:2" s="2" customFormat="1" ht="15.6">
      <c r="B781" s="59" t="s">
        <v>4693</v>
      </c>
    </row>
    <row r="782" spans="2:2" s="2" customFormat="1" ht="15.75" customHeight="1">
      <c r="B782" s="59" t="s">
        <v>4694</v>
      </c>
    </row>
    <row r="783" spans="2:2" s="2" customFormat="1" ht="15.6">
      <c r="B783" s="59" t="s">
        <v>4695</v>
      </c>
    </row>
    <row r="784" spans="2:2" s="2" customFormat="1" ht="15.6">
      <c r="B784" s="59" t="s">
        <v>4696</v>
      </c>
    </row>
    <row r="785" spans="2:2" s="2" customFormat="1" ht="15.6">
      <c r="B785" s="59" t="s">
        <v>4697</v>
      </c>
    </row>
    <row r="786" spans="2:2" s="2" customFormat="1" ht="15.6">
      <c r="B786" s="59" t="s">
        <v>4698</v>
      </c>
    </row>
    <row r="787" spans="2:2" s="2" customFormat="1" ht="15.6">
      <c r="B787" s="59" t="s">
        <v>4699</v>
      </c>
    </row>
    <row r="788" spans="2:2" s="2" customFormat="1" ht="15.6">
      <c r="B788" s="59" t="s">
        <v>4700</v>
      </c>
    </row>
    <row r="789" spans="2:2" s="2" customFormat="1" ht="15.6">
      <c r="B789" s="59" t="s">
        <v>4701</v>
      </c>
    </row>
    <row r="790" spans="2:2" s="2" customFormat="1" ht="15.6">
      <c r="B790" s="59" t="s">
        <v>4702</v>
      </c>
    </row>
    <row r="791" spans="2:2" s="2" customFormat="1" ht="15.6">
      <c r="B791" s="59" t="s">
        <v>4703</v>
      </c>
    </row>
    <row r="792" spans="2:2" s="2" customFormat="1" ht="15.75" customHeight="1">
      <c r="B792" s="59" t="s">
        <v>4704</v>
      </c>
    </row>
    <row r="793" spans="2:2" s="2" customFormat="1" ht="15.6">
      <c r="B793" s="59" t="s">
        <v>4705</v>
      </c>
    </row>
    <row r="794" spans="2:2" s="2" customFormat="1" ht="15.6">
      <c r="B794" s="59" t="s">
        <v>4706</v>
      </c>
    </row>
    <row r="795" spans="2:2" s="2" customFormat="1" ht="15.6">
      <c r="B795" s="59" t="s">
        <v>4707</v>
      </c>
    </row>
    <row r="796" spans="2:2" s="2" customFormat="1" ht="15.6">
      <c r="B796" s="59" t="s">
        <v>4708</v>
      </c>
    </row>
    <row r="797" spans="2:2" s="2" customFormat="1" ht="15.6">
      <c r="B797" s="59" t="s">
        <v>4709</v>
      </c>
    </row>
    <row r="798" spans="2:2" s="2" customFormat="1" ht="15.6">
      <c r="B798" s="59" t="s">
        <v>4710</v>
      </c>
    </row>
    <row r="799" spans="2:2" s="2" customFormat="1" ht="15.6">
      <c r="B799" s="59" t="s">
        <v>4711</v>
      </c>
    </row>
    <row r="800" spans="2:2" s="2" customFormat="1" ht="15.6">
      <c r="B800" s="59" t="s">
        <v>4712</v>
      </c>
    </row>
    <row r="801" spans="2:2" s="2" customFormat="1" ht="15.75" customHeight="1">
      <c r="B801" s="59" t="s">
        <v>4713</v>
      </c>
    </row>
    <row r="802" spans="2:2" s="2" customFormat="1" ht="15.6">
      <c r="B802" s="59" t="s">
        <v>4714</v>
      </c>
    </row>
    <row r="803" spans="2:2" s="2" customFormat="1" ht="15.6">
      <c r="B803" s="59" t="s">
        <v>4715</v>
      </c>
    </row>
    <row r="804" spans="2:2" s="2" customFormat="1" ht="15.6">
      <c r="B804" s="59" t="s">
        <v>4716</v>
      </c>
    </row>
    <row r="805" spans="2:2" s="2" customFormat="1" ht="15.6">
      <c r="B805" s="59" t="s">
        <v>4717</v>
      </c>
    </row>
    <row r="806" spans="2:2" s="2" customFormat="1" ht="15.6">
      <c r="B806" s="59" t="s">
        <v>4718</v>
      </c>
    </row>
    <row r="807" spans="2:2" s="2" customFormat="1" ht="15.6">
      <c r="B807" s="59" t="s">
        <v>4719</v>
      </c>
    </row>
    <row r="808" spans="2:2" s="2" customFormat="1" ht="15.6">
      <c r="B808" s="59" t="s">
        <v>4720</v>
      </c>
    </row>
    <row r="809" spans="2:2" s="2" customFormat="1" ht="15.6">
      <c r="B809" s="59" t="s">
        <v>4721</v>
      </c>
    </row>
    <row r="810" spans="2:2" s="2" customFormat="1" ht="15.6">
      <c r="B810" s="59" t="s">
        <v>4722</v>
      </c>
    </row>
    <row r="811" spans="2:2" s="2" customFormat="1" ht="15.6">
      <c r="B811" s="59" t="s">
        <v>4723</v>
      </c>
    </row>
    <row r="812" spans="2:2" s="2" customFormat="1" ht="15.75" customHeight="1">
      <c r="B812" s="59" t="s">
        <v>4724</v>
      </c>
    </row>
    <row r="813" spans="2:2" s="2" customFormat="1" ht="15.75" customHeight="1">
      <c r="B813" s="59" t="s">
        <v>4725</v>
      </c>
    </row>
    <row r="814" spans="2:2" s="2" customFormat="1" ht="15.6">
      <c r="B814" s="59" t="s">
        <v>4726</v>
      </c>
    </row>
    <row r="815" spans="2:2" s="2" customFormat="1" ht="15.6">
      <c r="B815" s="59" t="s">
        <v>4727</v>
      </c>
    </row>
    <row r="816" spans="2:2" s="2" customFormat="1" ht="15" customHeight="1">
      <c r="B816" s="59" t="s">
        <v>4728</v>
      </c>
    </row>
    <row r="817" spans="2:2" s="2" customFormat="1" ht="15" customHeight="1">
      <c r="B817" s="59" t="s">
        <v>4729</v>
      </c>
    </row>
    <row r="818" spans="2:2" s="2" customFormat="1" ht="15" customHeight="1">
      <c r="B818" s="59" t="s">
        <v>4730</v>
      </c>
    </row>
    <row r="819" spans="2:2" s="2" customFormat="1" ht="15.6">
      <c r="B819" s="59" t="s">
        <v>4731</v>
      </c>
    </row>
    <row r="820" spans="2:2" s="2" customFormat="1" ht="15.6">
      <c r="B820" s="59" t="s">
        <v>4732</v>
      </c>
    </row>
    <row r="821" spans="2:2" s="2" customFormat="1" ht="15.6">
      <c r="B821" s="59" t="s">
        <v>4733</v>
      </c>
    </row>
    <row r="822" spans="2:2" s="2" customFormat="1" ht="15.6">
      <c r="B822" s="59" t="s">
        <v>4734</v>
      </c>
    </row>
    <row r="823" spans="2:2" s="2" customFormat="1" ht="15.75" customHeight="1">
      <c r="B823" s="59" t="s">
        <v>4735</v>
      </c>
    </row>
    <row r="824" spans="2:2" s="2" customFormat="1" ht="15.6">
      <c r="B824" s="59" t="s">
        <v>4736</v>
      </c>
    </row>
    <row r="825" spans="2:2" s="2" customFormat="1" ht="15.6">
      <c r="B825" s="59" t="s">
        <v>2218</v>
      </c>
    </row>
    <row r="826" spans="2:2" s="2" customFormat="1" ht="15.6">
      <c r="B826" s="59" t="s">
        <v>2220</v>
      </c>
    </row>
    <row r="827" spans="2:2" s="2" customFormat="1" ht="15.6">
      <c r="B827" s="59" t="s">
        <v>2222</v>
      </c>
    </row>
    <row r="828" spans="2:2" s="2" customFormat="1" ht="15" customHeight="1">
      <c r="B828" s="59" t="s">
        <v>1936</v>
      </c>
    </row>
    <row r="829" spans="2:2" s="2" customFormat="1" ht="15" customHeight="1">
      <c r="B829" s="59" t="s">
        <v>1938</v>
      </c>
    </row>
    <row r="830" spans="2:2" s="2" customFormat="1" ht="15.6">
      <c r="B830" s="59" t="s">
        <v>1937</v>
      </c>
    </row>
    <row r="831" spans="2:2" s="2" customFormat="1" ht="15.6">
      <c r="B831" s="59" t="s">
        <v>1940</v>
      </c>
    </row>
    <row r="832" spans="2:2" s="2" customFormat="1" ht="15.6">
      <c r="B832" s="59" t="s">
        <v>1946</v>
      </c>
    </row>
    <row r="833" spans="2:2" s="2" customFormat="1" ht="15.6">
      <c r="B833" s="59" t="s">
        <v>1763</v>
      </c>
    </row>
    <row r="834" spans="2:2" s="2" customFormat="1" ht="15.6">
      <c r="B834" s="59" t="s">
        <v>1762</v>
      </c>
    </row>
    <row r="835" spans="2:2" s="2" customFormat="1" ht="15.6">
      <c r="B835" s="59" t="s">
        <v>2307</v>
      </c>
    </row>
    <row r="836" spans="2:2" s="2" customFormat="1" ht="15.6">
      <c r="B836" s="59" t="s">
        <v>2309</v>
      </c>
    </row>
    <row r="837" spans="2:2" s="2" customFormat="1" ht="15.6">
      <c r="B837" s="59" t="s">
        <v>2311</v>
      </c>
    </row>
    <row r="838" spans="2:2" s="2" customFormat="1" ht="15.6">
      <c r="B838" s="59" t="s">
        <v>4338</v>
      </c>
    </row>
    <row r="839" spans="2:2" s="2" customFormat="1" ht="15.6">
      <c r="B839" s="59" t="s">
        <v>4877</v>
      </c>
    </row>
    <row r="840" spans="2:2" s="2" customFormat="1" ht="15.6">
      <c r="B840" s="59" t="s">
        <v>2034</v>
      </c>
    </row>
    <row r="841" spans="2:2" s="2" customFormat="1" ht="15.6">
      <c r="B841" s="59" t="s">
        <v>2035</v>
      </c>
    </row>
    <row r="842" spans="2:2" s="2" customFormat="1" ht="15" customHeight="1">
      <c r="B842" s="59" t="s">
        <v>2036</v>
      </c>
    </row>
    <row r="843" spans="2:2" s="2" customFormat="1" ht="15" customHeight="1">
      <c r="B843" s="59" t="s">
        <v>1761</v>
      </c>
    </row>
    <row r="844" spans="2:2" s="2" customFormat="1" ht="15" customHeight="1">
      <c r="B844" s="59" t="s">
        <v>103</v>
      </c>
    </row>
    <row r="845" spans="2:2" s="2" customFormat="1" ht="15.6">
      <c r="B845" s="59" t="s">
        <v>3431</v>
      </c>
    </row>
    <row r="846" spans="2:2" s="2" customFormat="1" ht="15.75" customHeight="1">
      <c r="B846" s="59" t="s">
        <v>104</v>
      </c>
    </row>
    <row r="847" spans="2:2" s="2" customFormat="1" ht="15.75" customHeight="1">
      <c r="B847" s="59" t="s">
        <v>3432</v>
      </c>
    </row>
    <row r="848" spans="2:2" s="2" customFormat="1" ht="15.6">
      <c r="B848" s="59" t="s">
        <v>105</v>
      </c>
    </row>
    <row r="849" spans="2:2" s="2" customFormat="1" ht="15.6">
      <c r="B849" s="59" t="s">
        <v>3433</v>
      </c>
    </row>
    <row r="850" spans="2:2" s="2" customFormat="1" ht="15.6">
      <c r="B850" s="59" t="s">
        <v>106</v>
      </c>
    </row>
    <row r="851" spans="2:2" s="2" customFormat="1" ht="15.6">
      <c r="B851" s="59" t="s">
        <v>3434</v>
      </c>
    </row>
    <row r="852" spans="2:2" s="2" customFormat="1" ht="15.6">
      <c r="B852" s="59" t="s">
        <v>107</v>
      </c>
    </row>
    <row r="853" spans="2:2" s="2" customFormat="1" ht="15.6">
      <c r="B853" s="59" t="s">
        <v>108</v>
      </c>
    </row>
    <row r="854" spans="2:2" s="2" customFormat="1" ht="15" customHeight="1">
      <c r="B854" s="59" t="s">
        <v>109</v>
      </c>
    </row>
    <row r="855" spans="2:2" s="2" customFormat="1" ht="15.75" customHeight="1">
      <c r="B855" s="59" t="s">
        <v>3435</v>
      </c>
    </row>
    <row r="856" spans="2:2" s="2" customFormat="1" ht="15.6">
      <c r="B856" s="59" t="s">
        <v>110</v>
      </c>
    </row>
    <row r="857" spans="2:2" s="2" customFormat="1" ht="15.6">
      <c r="B857" s="59" t="s">
        <v>3436</v>
      </c>
    </row>
    <row r="858" spans="2:2" s="2" customFormat="1" ht="15.6">
      <c r="B858" s="59" t="s">
        <v>111</v>
      </c>
    </row>
    <row r="859" spans="2:2" s="2" customFormat="1" ht="15.6">
      <c r="B859" s="59" t="s">
        <v>3437</v>
      </c>
    </row>
    <row r="860" spans="2:2" s="2" customFormat="1" ht="15.6">
      <c r="B860" s="59" t="s">
        <v>483</v>
      </c>
    </row>
    <row r="861" spans="2:2" s="2" customFormat="1" ht="15.6">
      <c r="B861" s="59" t="s">
        <v>3438</v>
      </c>
    </row>
    <row r="862" spans="2:2" s="2" customFormat="1" ht="15.6">
      <c r="B862" s="59" t="s">
        <v>484</v>
      </c>
    </row>
    <row r="863" spans="2:2" s="2" customFormat="1" ht="15.6">
      <c r="B863" s="59" t="s">
        <v>485</v>
      </c>
    </row>
    <row r="864" spans="2:2" s="2" customFormat="1" ht="15.6">
      <c r="B864" s="59" t="s">
        <v>486</v>
      </c>
    </row>
    <row r="865" spans="2:5" s="2" customFormat="1" ht="15.6">
      <c r="B865" s="59" t="s">
        <v>112</v>
      </c>
    </row>
    <row r="866" spans="2:5" s="2" customFormat="1" ht="15.6">
      <c r="B866" s="59" t="s">
        <v>113</v>
      </c>
    </row>
    <row r="867" spans="2:5" s="2" customFormat="1" ht="15.6">
      <c r="B867" s="59" t="s">
        <v>114</v>
      </c>
    </row>
    <row r="868" spans="2:5" s="2" customFormat="1" ht="15.6">
      <c r="B868" s="59" t="s">
        <v>115</v>
      </c>
    </row>
    <row r="869" spans="2:5" s="2" customFormat="1" ht="15.6">
      <c r="B869" s="59" t="s">
        <v>116</v>
      </c>
    </row>
    <row r="870" spans="2:5" s="2" customFormat="1" ht="15.6">
      <c r="B870" s="59" t="s">
        <v>117</v>
      </c>
    </row>
    <row r="871" spans="2:5" s="2" customFormat="1" ht="15.75" customHeight="1">
      <c r="B871" s="59" t="s">
        <v>3439</v>
      </c>
    </row>
    <row r="872" spans="2:5" s="2" customFormat="1" ht="15.6">
      <c r="B872" s="59" t="s">
        <v>118</v>
      </c>
    </row>
    <row r="873" spans="2:5" s="2" customFormat="1" ht="15.6">
      <c r="B873" s="59" t="s">
        <v>4609</v>
      </c>
    </row>
    <row r="874" spans="2:5" s="2" customFormat="1" ht="15" customHeight="1">
      <c r="B874" s="59" t="s">
        <v>487</v>
      </c>
    </row>
    <row r="875" spans="2:5" s="2" customFormat="1" ht="15.6">
      <c r="B875" s="59" t="s">
        <v>488</v>
      </c>
      <c r="E875"/>
    </row>
    <row r="876" spans="2:5" s="2" customFormat="1" ht="15.6">
      <c r="B876" s="59" t="s">
        <v>4473</v>
      </c>
    </row>
    <row r="877" spans="2:5" s="2" customFormat="1" ht="15.6">
      <c r="B877" s="59" t="s">
        <v>4474</v>
      </c>
    </row>
    <row r="878" spans="2:5" s="2" customFormat="1" ht="15.6">
      <c r="B878" s="59" t="s">
        <v>489</v>
      </c>
    </row>
    <row r="879" spans="2:5" s="2" customFormat="1" ht="15.6">
      <c r="B879" s="59" t="s">
        <v>490</v>
      </c>
    </row>
    <row r="880" spans="2:5" s="2" customFormat="1" ht="15.6">
      <c r="B880" s="59" t="s">
        <v>491</v>
      </c>
    </row>
    <row r="881" spans="2:2" s="2" customFormat="1" ht="15.75" customHeight="1">
      <c r="B881" s="59" t="s">
        <v>492</v>
      </c>
    </row>
    <row r="882" spans="2:2" s="2" customFormat="1" ht="15.6">
      <c r="B882" s="59" t="s">
        <v>119</v>
      </c>
    </row>
    <row r="883" spans="2:2" s="2" customFormat="1" ht="15.6">
      <c r="B883" s="59" t="s">
        <v>3440</v>
      </c>
    </row>
    <row r="884" spans="2:2" s="2" customFormat="1" ht="15.6">
      <c r="B884" s="59" t="s">
        <v>120</v>
      </c>
    </row>
    <row r="885" spans="2:2" s="2" customFormat="1" ht="15.6">
      <c r="B885" s="59" t="s">
        <v>3441</v>
      </c>
    </row>
    <row r="886" spans="2:2" s="2" customFormat="1" ht="15.6">
      <c r="B886" s="59" t="s">
        <v>121</v>
      </c>
    </row>
    <row r="887" spans="2:2" s="2" customFormat="1" ht="15.6">
      <c r="B887" s="59" t="s">
        <v>3442</v>
      </c>
    </row>
    <row r="888" spans="2:2" s="2" customFormat="1" ht="15.6">
      <c r="B888" s="59" t="s">
        <v>398</v>
      </c>
    </row>
    <row r="889" spans="2:2" s="2" customFormat="1" ht="15.75" customHeight="1">
      <c r="B889" s="59" t="s">
        <v>399</v>
      </c>
    </row>
    <row r="890" spans="2:2" s="2" customFormat="1" ht="15.6">
      <c r="B890" s="59" t="s">
        <v>400</v>
      </c>
    </row>
    <row r="891" spans="2:2" s="2" customFormat="1" ht="15.6">
      <c r="B891" s="59" t="s">
        <v>401</v>
      </c>
    </row>
    <row r="892" spans="2:2" s="2" customFormat="1" ht="15.6">
      <c r="B892" s="59" t="s">
        <v>402</v>
      </c>
    </row>
    <row r="893" spans="2:2" s="2" customFormat="1" ht="15.6">
      <c r="B893" s="59" t="s">
        <v>122</v>
      </c>
    </row>
    <row r="894" spans="2:2" s="2" customFormat="1" ht="15.6">
      <c r="B894" s="59" t="s">
        <v>3443</v>
      </c>
    </row>
    <row r="895" spans="2:2" s="2" customFormat="1" ht="15.6">
      <c r="B895" s="59" t="s">
        <v>123</v>
      </c>
    </row>
    <row r="896" spans="2:2" s="2" customFormat="1" ht="15.6">
      <c r="B896" s="59" t="s">
        <v>3444</v>
      </c>
    </row>
    <row r="897" spans="2:2" s="2" customFormat="1" ht="15.75" customHeight="1">
      <c r="B897" s="59" t="s">
        <v>403</v>
      </c>
    </row>
    <row r="898" spans="2:2" s="2" customFormat="1" ht="15.6">
      <c r="B898" s="59" t="s">
        <v>124</v>
      </c>
    </row>
    <row r="899" spans="2:2" s="2" customFormat="1" ht="15.6">
      <c r="B899" s="59" t="s">
        <v>125</v>
      </c>
    </row>
    <row r="900" spans="2:2" s="2" customFormat="1" ht="15.6">
      <c r="B900" s="59" t="s">
        <v>493</v>
      </c>
    </row>
    <row r="901" spans="2:2" s="2" customFormat="1" ht="15.6">
      <c r="B901" s="59" t="s">
        <v>126</v>
      </c>
    </row>
    <row r="902" spans="2:2" s="2" customFormat="1" ht="15.6">
      <c r="B902" s="59" t="s">
        <v>3445</v>
      </c>
    </row>
    <row r="903" spans="2:2" s="2" customFormat="1" ht="15.6">
      <c r="B903" s="59" t="s">
        <v>127</v>
      </c>
    </row>
    <row r="904" spans="2:2" s="2" customFormat="1" ht="15.75" customHeight="1">
      <c r="B904" s="59" t="s">
        <v>3446</v>
      </c>
    </row>
    <row r="905" spans="2:2" s="2" customFormat="1" ht="15.6">
      <c r="B905" s="59" t="s">
        <v>128</v>
      </c>
    </row>
    <row r="906" spans="2:2" s="2" customFormat="1" ht="15.6">
      <c r="B906" s="59" t="s">
        <v>3447</v>
      </c>
    </row>
    <row r="907" spans="2:2" s="2" customFormat="1" ht="15.6">
      <c r="B907" s="59" t="s">
        <v>129</v>
      </c>
    </row>
    <row r="908" spans="2:2" s="2" customFormat="1" ht="15.6">
      <c r="B908" s="59" t="s">
        <v>130</v>
      </c>
    </row>
    <row r="909" spans="2:2" s="2" customFormat="1" ht="15.6">
      <c r="B909" s="59" t="s">
        <v>720</v>
      </c>
    </row>
    <row r="910" spans="2:2" s="2" customFormat="1" ht="15.6">
      <c r="B910" s="59" t="s">
        <v>721</v>
      </c>
    </row>
    <row r="911" spans="2:2" s="2" customFormat="1" ht="15.6">
      <c r="B911" s="59" t="s">
        <v>722</v>
      </c>
    </row>
    <row r="912" spans="2:2" s="2" customFormat="1" ht="15.75" customHeight="1">
      <c r="B912" s="59" t="s">
        <v>3232</v>
      </c>
    </row>
    <row r="913" spans="2:2" s="2" customFormat="1" ht="15.6">
      <c r="B913" s="59" t="s">
        <v>494</v>
      </c>
    </row>
    <row r="914" spans="2:2" s="2" customFormat="1" ht="15.6">
      <c r="B914" s="59" t="s">
        <v>495</v>
      </c>
    </row>
    <row r="915" spans="2:2" s="2" customFormat="1" ht="15.6">
      <c r="B915" s="59" t="s">
        <v>404</v>
      </c>
    </row>
    <row r="916" spans="2:2" s="2" customFormat="1" ht="15.6">
      <c r="B916" s="59" t="s">
        <v>421</v>
      </c>
    </row>
    <row r="917" spans="2:2" s="2" customFormat="1" ht="15.6">
      <c r="B917" s="59" t="s">
        <v>405</v>
      </c>
    </row>
    <row r="918" spans="2:2" s="2" customFormat="1" ht="15.6">
      <c r="B918" s="59" t="s">
        <v>673</v>
      </c>
    </row>
    <row r="919" spans="2:2" s="2" customFormat="1" ht="15.6">
      <c r="B919" s="59" t="s">
        <v>406</v>
      </c>
    </row>
    <row r="920" spans="2:2" s="2" customFormat="1" ht="15.6">
      <c r="B920" s="59" t="s">
        <v>131</v>
      </c>
    </row>
    <row r="921" spans="2:2" s="2" customFormat="1" ht="15.6">
      <c r="B921" s="59" t="s">
        <v>3448</v>
      </c>
    </row>
    <row r="922" spans="2:2" s="2" customFormat="1" ht="15" customHeight="1">
      <c r="B922" s="59" t="s">
        <v>407</v>
      </c>
    </row>
    <row r="923" spans="2:2" s="2" customFormat="1" ht="15" customHeight="1">
      <c r="B923" s="59" t="s">
        <v>132</v>
      </c>
    </row>
    <row r="924" spans="2:2" s="2" customFormat="1" ht="15.75" customHeight="1">
      <c r="B924" s="59" t="s">
        <v>4904</v>
      </c>
    </row>
    <row r="925" spans="2:2" s="2" customFormat="1" ht="15.6">
      <c r="B925" s="59" t="s">
        <v>4905</v>
      </c>
    </row>
    <row r="926" spans="2:2" s="2" customFormat="1" ht="15.6">
      <c r="B926" s="59" t="s">
        <v>4906</v>
      </c>
    </row>
    <row r="927" spans="2:2" s="2" customFormat="1" ht="15.6">
      <c r="B927" s="59" t="s">
        <v>4907</v>
      </c>
    </row>
    <row r="928" spans="2:2" s="2" customFormat="1" ht="15.6">
      <c r="B928" s="59" t="s">
        <v>4908</v>
      </c>
    </row>
    <row r="929" spans="2:2" s="2" customFormat="1" ht="15.6">
      <c r="B929" s="59" t="s">
        <v>4909</v>
      </c>
    </row>
    <row r="930" spans="2:2" s="2" customFormat="1" ht="15.6">
      <c r="B930" s="59" t="s">
        <v>5244</v>
      </c>
    </row>
    <row r="931" spans="2:2" s="2" customFormat="1" ht="15.6">
      <c r="B931" s="59" t="s">
        <v>5245</v>
      </c>
    </row>
    <row r="932" spans="2:2" s="2" customFormat="1" ht="15.6">
      <c r="B932" s="59" t="s">
        <v>5246</v>
      </c>
    </row>
    <row r="933" spans="2:2" s="2" customFormat="1" ht="15.6">
      <c r="B933" s="59" t="s">
        <v>4921</v>
      </c>
    </row>
    <row r="934" spans="2:2" s="2" customFormat="1" ht="15.75" customHeight="1">
      <c r="B934" s="59" t="s">
        <v>4946</v>
      </c>
    </row>
    <row r="935" spans="2:2" s="2" customFormat="1" ht="15.6">
      <c r="B935" s="59" t="s">
        <v>4925</v>
      </c>
    </row>
    <row r="936" spans="2:2" s="2" customFormat="1" ht="15.6">
      <c r="B936" s="59" t="s">
        <v>4926</v>
      </c>
    </row>
    <row r="937" spans="2:2" s="2" customFormat="1" ht="15.6">
      <c r="B937" s="59" t="s">
        <v>4927</v>
      </c>
    </row>
    <row r="938" spans="2:2" s="2" customFormat="1" ht="15.6">
      <c r="B938" s="59" t="s">
        <v>4928</v>
      </c>
    </row>
    <row r="939" spans="2:2" s="2" customFormat="1" ht="15.6">
      <c r="B939" s="59" t="s">
        <v>496</v>
      </c>
    </row>
    <row r="940" spans="2:2" s="2" customFormat="1" ht="15.6">
      <c r="B940" s="59" t="s">
        <v>497</v>
      </c>
    </row>
    <row r="941" spans="2:2" s="2" customFormat="1" ht="15.6">
      <c r="B941" s="59" t="s">
        <v>498</v>
      </c>
    </row>
    <row r="942" spans="2:2" s="2" customFormat="1" ht="15.6">
      <c r="B942" s="59" t="s">
        <v>133</v>
      </c>
    </row>
    <row r="943" spans="2:2" s="2" customFormat="1" ht="15.6">
      <c r="B943" s="59" t="s">
        <v>3235</v>
      </c>
    </row>
    <row r="944" spans="2:2" s="2" customFormat="1" ht="15.6">
      <c r="B944" s="59" t="s">
        <v>1110</v>
      </c>
    </row>
    <row r="945" spans="2:2" s="2" customFormat="1" ht="15.6">
      <c r="B945" s="59" t="s">
        <v>1111</v>
      </c>
    </row>
    <row r="946" spans="2:2" s="2" customFormat="1" ht="15.6">
      <c r="B946" s="59" t="s">
        <v>1112</v>
      </c>
    </row>
    <row r="947" spans="2:2" s="2" customFormat="1" ht="15.6">
      <c r="B947" s="59" t="s">
        <v>1113</v>
      </c>
    </row>
    <row r="948" spans="2:2" s="2" customFormat="1" ht="15.6">
      <c r="B948" s="59" t="s">
        <v>499</v>
      </c>
    </row>
    <row r="949" spans="2:2" s="2" customFormat="1" ht="15" customHeight="1">
      <c r="B949" s="59" t="s">
        <v>1169</v>
      </c>
    </row>
    <row r="950" spans="2:2" s="2" customFormat="1" ht="15" customHeight="1">
      <c r="B950" s="59" t="s">
        <v>135</v>
      </c>
    </row>
    <row r="951" spans="2:2" s="2" customFormat="1" ht="15" customHeight="1">
      <c r="B951" s="59" t="s">
        <v>3236</v>
      </c>
    </row>
    <row r="952" spans="2:2" s="2" customFormat="1" ht="15.6">
      <c r="B952" s="59" t="s">
        <v>137</v>
      </c>
    </row>
    <row r="953" spans="2:2" s="2" customFormat="1" ht="15.6">
      <c r="B953" s="59" t="s">
        <v>3237</v>
      </c>
    </row>
    <row r="954" spans="2:2" s="2" customFormat="1" ht="15.6">
      <c r="B954" s="59" t="s">
        <v>139</v>
      </c>
    </row>
    <row r="955" spans="2:2" s="2" customFormat="1" ht="15.6">
      <c r="B955" s="59" t="s">
        <v>3238</v>
      </c>
    </row>
    <row r="956" spans="2:2" s="2" customFormat="1" ht="15.6">
      <c r="B956" s="59" t="s">
        <v>2404</v>
      </c>
    </row>
    <row r="957" spans="2:2" s="2" customFormat="1" ht="15.6">
      <c r="B957" s="59" t="s">
        <v>2405</v>
      </c>
    </row>
    <row r="958" spans="2:2" s="2" customFormat="1" ht="15.6">
      <c r="B958" s="59" t="s">
        <v>2406</v>
      </c>
    </row>
    <row r="959" spans="2:2" s="2" customFormat="1" ht="15.6">
      <c r="B959" s="59" t="s">
        <v>727</v>
      </c>
    </row>
    <row r="960" spans="2:2" s="2" customFormat="1" ht="15.6">
      <c r="B960" s="59" t="s">
        <v>1742</v>
      </c>
    </row>
    <row r="961" spans="2:2" s="2" customFormat="1" ht="15.6">
      <c r="B961" s="59" t="s">
        <v>2183</v>
      </c>
    </row>
    <row r="962" spans="2:2" s="2" customFormat="1" ht="15.6">
      <c r="B962" s="59" t="s">
        <v>4336</v>
      </c>
    </row>
    <row r="963" spans="2:2" s="2" customFormat="1" ht="15.6">
      <c r="B963" s="59" t="s">
        <v>4889</v>
      </c>
    </row>
    <row r="964" spans="2:2" s="2" customFormat="1" ht="15.6">
      <c r="B964" s="59" t="s">
        <v>500</v>
      </c>
    </row>
    <row r="965" spans="2:2" s="2" customFormat="1" ht="15.6">
      <c r="B965" s="59" t="s">
        <v>3239</v>
      </c>
    </row>
    <row r="966" spans="2:2" s="2" customFormat="1" ht="15.6">
      <c r="B966" s="59" t="s">
        <v>1170</v>
      </c>
    </row>
    <row r="967" spans="2:2" s="2" customFormat="1" ht="15.6">
      <c r="B967" s="59" t="s">
        <v>3240</v>
      </c>
    </row>
    <row r="968" spans="2:2" s="2" customFormat="1" ht="15.6">
      <c r="B968" s="59" t="s">
        <v>501</v>
      </c>
    </row>
    <row r="969" spans="2:2" s="2" customFormat="1" ht="15.6">
      <c r="B969" s="59" t="s">
        <v>3241</v>
      </c>
    </row>
    <row r="970" spans="2:2" s="2" customFormat="1" ht="15.6">
      <c r="B970" s="59" t="s">
        <v>1171</v>
      </c>
    </row>
    <row r="971" spans="2:2" s="2" customFormat="1" ht="15.6">
      <c r="B971" s="59" t="s">
        <v>3242</v>
      </c>
    </row>
    <row r="972" spans="2:2" s="2" customFormat="1" ht="15.6">
      <c r="B972" s="59" t="s">
        <v>502</v>
      </c>
    </row>
    <row r="973" spans="2:2" s="2" customFormat="1" ht="15.6">
      <c r="B973" s="59" t="s">
        <v>3243</v>
      </c>
    </row>
    <row r="974" spans="2:2" s="2" customFormat="1" ht="15.6">
      <c r="B974" s="59" t="s">
        <v>141</v>
      </c>
    </row>
    <row r="975" spans="2:2" s="2" customFormat="1" ht="15.75" customHeight="1">
      <c r="B975" s="59" t="s">
        <v>4929</v>
      </c>
    </row>
    <row r="976" spans="2:2" s="2" customFormat="1" ht="15.6">
      <c r="B976" s="59" t="s">
        <v>5070</v>
      </c>
    </row>
    <row r="977" spans="2:2" s="2" customFormat="1" ht="15.6">
      <c r="B977" s="59" t="s">
        <v>5071</v>
      </c>
    </row>
    <row r="978" spans="2:2" s="2" customFormat="1" ht="15.6">
      <c r="B978" s="59" t="s">
        <v>503</v>
      </c>
    </row>
    <row r="979" spans="2:2" s="2" customFormat="1" ht="15.6">
      <c r="B979" s="59" t="s">
        <v>1413</v>
      </c>
    </row>
    <row r="980" spans="2:2" s="2" customFormat="1" ht="15.6">
      <c r="B980" s="59" t="s">
        <v>504</v>
      </c>
    </row>
    <row r="981" spans="2:2" s="2" customFormat="1" ht="15.6">
      <c r="B981" s="59" t="s">
        <v>1414</v>
      </c>
    </row>
    <row r="982" spans="2:2" s="2" customFormat="1" ht="15.6">
      <c r="B982" s="59" t="s">
        <v>505</v>
      </c>
    </row>
    <row r="983" spans="2:2" s="2" customFormat="1" ht="15.6">
      <c r="B983" s="59" t="s">
        <v>1197</v>
      </c>
    </row>
    <row r="984" spans="2:2" s="2" customFormat="1" ht="15.6">
      <c r="B984" s="59" t="s">
        <v>1198</v>
      </c>
    </row>
    <row r="985" spans="2:2" s="2" customFormat="1" ht="15.6">
      <c r="B985" s="59" t="s">
        <v>1199</v>
      </c>
    </row>
    <row r="986" spans="2:2" s="2" customFormat="1" ht="15.6">
      <c r="B986" s="59" t="s">
        <v>1200</v>
      </c>
    </row>
    <row r="987" spans="2:2" s="2" customFormat="1" ht="15.6">
      <c r="B987" s="59" t="s">
        <v>2075</v>
      </c>
    </row>
    <row r="988" spans="2:2" s="2" customFormat="1" ht="15.6">
      <c r="B988" s="59" t="s">
        <v>2082</v>
      </c>
    </row>
    <row r="989" spans="2:2" s="2" customFormat="1" ht="15.6">
      <c r="B989" s="59" t="s">
        <v>2076</v>
      </c>
    </row>
    <row r="990" spans="2:2" s="2" customFormat="1" ht="15.6">
      <c r="B990" s="59" t="s">
        <v>2077</v>
      </c>
    </row>
    <row r="991" spans="2:2" s="2" customFormat="1" ht="15.6">
      <c r="B991" s="59" t="s">
        <v>2079</v>
      </c>
    </row>
    <row r="992" spans="2:2" s="2" customFormat="1" ht="15.6">
      <c r="B992" s="59" t="s">
        <v>2083</v>
      </c>
    </row>
    <row r="993" spans="2:2" s="2" customFormat="1" ht="15.6">
      <c r="B993" s="59" t="s">
        <v>1201</v>
      </c>
    </row>
    <row r="994" spans="2:2" s="2" customFormat="1" ht="15.6">
      <c r="B994" s="59" t="s">
        <v>2084</v>
      </c>
    </row>
    <row r="995" spans="2:2" s="2" customFormat="1" ht="15.6">
      <c r="B995" s="59" t="s">
        <v>2078</v>
      </c>
    </row>
    <row r="996" spans="2:2" s="2" customFormat="1" ht="15.75" customHeight="1">
      <c r="B996" s="59" t="s">
        <v>1203</v>
      </c>
    </row>
    <row r="997" spans="2:2" s="2" customFormat="1" ht="15.6">
      <c r="B997" s="59" t="s">
        <v>2080</v>
      </c>
    </row>
    <row r="998" spans="2:2" s="2" customFormat="1" ht="15.6">
      <c r="B998" s="59" t="s">
        <v>2081</v>
      </c>
    </row>
    <row r="999" spans="2:2" s="2" customFormat="1" ht="15.6">
      <c r="B999" s="59" t="s">
        <v>2085</v>
      </c>
    </row>
    <row r="1000" spans="2:2" s="2" customFormat="1" ht="15.75" customHeight="1">
      <c r="B1000" s="59" t="s">
        <v>2086</v>
      </c>
    </row>
    <row r="1001" spans="2:2" s="2" customFormat="1" ht="15.6">
      <c r="B1001" s="59" t="s">
        <v>1202</v>
      </c>
    </row>
    <row r="1002" spans="2:2" s="2" customFormat="1" ht="15.6">
      <c r="B1002" s="59" t="s">
        <v>506</v>
      </c>
    </row>
    <row r="1003" spans="2:2" s="2" customFormat="1" ht="15.6">
      <c r="B1003" s="59" t="s">
        <v>4462</v>
      </c>
    </row>
    <row r="1004" spans="2:2" s="2" customFormat="1" ht="15" customHeight="1">
      <c r="B1004" s="59" t="s">
        <v>1348</v>
      </c>
    </row>
    <row r="1005" spans="2:2" s="2" customFormat="1" ht="15" customHeight="1">
      <c r="B1005" s="59" t="s">
        <v>1349</v>
      </c>
    </row>
    <row r="1006" spans="2:2" s="2" customFormat="1" ht="15.6">
      <c r="B1006" s="59" t="s">
        <v>1025</v>
      </c>
    </row>
    <row r="1007" spans="2:2" s="2" customFormat="1" ht="15.6">
      <c r="B1007" s="59" t="s">
        <v>3449</v>
      </c>
    </row>
    <row r="1008" spans="2:2" s="2" customFormat="1" ht="15.6">
      <c r="B1008" s="59" t="s">
        <v>1026</v>
      </c>
    </row>
    <row r="1009" spans="2:2" s="2" customFormat="1" ht="15.6">
      <c r="B1009" s="59" t="s">
        <v>3450</v>
      </c>
    </row>
    <row r="1010" spans="2:2" s="2" customFormat="1" ht="15" customHeight="1">
      <c r="B1010" s="59" t="s">
        <v>1027</v>
      </c>
    </row>
    <row r="1011" spans="2:2" s="2" customFormat="1" ht="15.6">
      <c r="B1011" s="59" t="s">
        <v>1028</v>
      </c>
    </row>
    <row r="1012" spans="2:2" s="2" customFormat="1" ht="15" customHeight="1">
      <c r="B1012" s="59" t="s">
        <v>1645</v>
      </c>
    </row>
    <row r="1013" spans="2:2" s="2" customFormat="1" ht="15" customHeight="1">
      <c r="B1013" s="59" t="s">
        <v>1712</v>
      </c>
    </row>
    <row r="1014" spans="2:2" s="2" customFormat="1" ht="15" customHeight="1">
      <c r="B1014" s="59" t="s">
        <v>1660</v>
      </c>
    </row>
    <row r="1015" spans="2:2" s="2" customFormat="1" ht="15.6">
      <c r="B1015" s="59" t="s">
        <v>1646</v>
      </c>
    </row>
    <row r="1016" spans="2:2" s="2" customFormat="1" ht="15.75" customHeight="1">
      <c r="B1016" s="59" t="s">
        <v>1713</v>
      </c>
    </row>
    <row r="1017" spans="2:2" s="2" customFormat="1" ht="15.6">
      <c r="B1017" s="59" t="s">
        <v>1661</v>
      </c>
    </row>
    <row r="1018" spans="2:2" s="2" customFormat="1" ht="15.6">
      <c r="B1018" s="59" t="s">
        <v>1647</v>
      </c>
    </row>
    <row r="1019" spans="2:2" s="2" customFormat="1" ht="15" customHeight="1">
      <c r="B1019" s="59" t="s">
        <v>1714</v>
      </c>
    </row>
    <row r="1020" spans="2:2" s="2" customFormat="1" ht="15" customHeight="1">
      <c r="B1020" s="59" t="s">
        <v>1662</v>
      </c>
    </row>
    <row r="1021" spans="2:2" s="2" customFormat="1" ht="15" customHeight="1">
      <c r="B1021" s="59" t="s">
        <v>1648</v>
      </c>
    </row>
    <row r="1022" spans="2:2" s="2" customFormat="1" ht="15.6">
      <c r="B1022" s="59" t="s">
        <v>1715</v>
      </c>
    </row>
    <row r="1023" spans="2:2" s="2" customFormat="1" ht="15.75" customHeight="1">
      <c r="B1023" s="59" t="s">
        <v>1663</v>
      </c>
    </row>
    <row r="1024" spans="2:2" s="2" customFormat="1" ht="15.6">
      <c r="B1024" s="59" t="s">
        <v>1649</v>
      </c>
    </row>
    <row r="1025" spans="2:2" s="2" customFormat="1" ht="15" customHeight="1">
      <c r="B1025" s="59" t="s">
        <v>1716</v>
      </c>
    </row>
    <row r="1026" spans="2:2" s="2" customFormat="1" ht="15" customHeight="1">
      <c r="B1026" s="59" t="s">
        <v>1664</v>
      </c>
    </row>
    <row r="1027" spans="2:2" s="2" customFormat="1" ht="15.6">
      <c r="B1027" s="59" t="s">
        <v>1650</v>
      </c>
    </row>
    <row r="1028" spans="2:2" s="2" customFormat="1" ht="15.6">
      <c r="B1028" s="59" t="s">
        <v>1717</v>
      </c>
    </row>
    <row r="1029" spans="2:2" s="2" customFormat="1" ht="15.6">
      <c r="B1029" s="59" t="s">
        <v>1665</v>
      </c>
    </row>
    <row r="1030" spans="2:2" s="2" customFormat="1" ht="15.75" customHeight="1">
      <c r="B1030" s="59" t="s">
        <v>1651</v>
      </c>
    </row>
    <row r="1031" spans="2:2" s="2" customFormat="1" ht="15.6">
      <c r="B1031" s="59" t="s">
        <v>1718</v>
      </c>
    </row>
    <row r="1032" spans="2:2" s="2" customFormat="1" ht="15" customHeight="1">
      <c r="B1032" s="59" t="s">
        <v>1666</v>
      </c>
    </row>
    <row r="1033" spans="2:2" s="2" customFormat="1" ht="15" customHeight="1">
      <c r="B1033" s="59" t="s">
        <v>1652</v>
      </c>
    </row>
    <row r="1034" spans="2:2" s="2" customFormat="1" ht="15" customHeight="1">
      <c r="B1034" s="59" t="s">
        <v>1719</v>
      </c>
    </row>
    <row r="1035" spans="2:2" s="2" customFormat="1" ht="15.6">
      <c r="B1035" s="59" t="s">
        <v>1667</v>
      </c>
    </row>
    <row r="1036" spans="2:2" s="2" customFormat="1" ht="15.6">
      <c r="B1036" s="59" t="s">
        <v>1653</v>
      </c>
    </row>
    <row r="1037" spans="2:2" s="2" customFormat="1" ht="15.6">
      <c r="B1037" s="59" t="s">
        <v>1720</v>
      </c>
    </row>
    <row r="1038" spans="2:2" s="2" customFormat="1" ht="15.6">
      <c r="B1038" s="59" t="s">
        <v>1668</v>
      </c>
    </row>
    <row r="1039" spans="2:2" s="2" customFormat="1" ht="15.6">
      <c r="B1039" s="59" t="s">
        <v>1654</v>
      </c>
    </row>
    <row r="1040" spans="2:2" s="2" customFormat="1" ht="15" customHeight="1">
      <c r="B1040" s="59" t="s">
        <v>1721</v>
      </c>
    </row>
    <row r="1041" spans="2:2" s="2" customFormat="1" ht="15" customHeight="1">
      <c r="B1041" s="59" t="s">
        <v>1669</v>
      </c>
    </row>
    <row r="1042" spans="2:2" s="2" customFormat="1" ht="15" customHeight="1">
      <c r="B1042" s="59" t="s">
        <v>1655</v>
      </c>
    </row>
    <row r="1043" spans="2:2" s="2" customFormat="1" ht="15" customHeight="1">
      <c r="B1043" s="59" t="s">
        <v>1722</v>
      </c>
    </row>
    <row r="1044" spans="2:2" s="2" customFormat="1" ht="15" customHeight="1">
      <c r="B1044" s="59" t="s">
        <v>1670</v>
      </c>
    </row>
    <row r="1045" spans="2:2" s="2" customFormat="1" ht="15" customHeight="1">
      <c r="B1045" s="59" t="s">
        <v>1656</v>
      </c>
    </row>
    <row r="1046" spans="2:2" s="2" customFormat="1" ht="15" customHeight="1">
      <c r="B1046" s="59" t="s">
        <v>1723</v>
      </c>
    </row>
    <row r="1047" spans="2:2" s="2" customFormat="1" ht="15" customHeight="1">
      <c r="B1047" s="59" t="s">
        <v>1671</v>
      </c>
    </row>
    <row r="1048" spans="2:2" s="2" customFormat="1" ht="15" customHeight="1">
      <c r="B1048" s="59" t="s">
        <v>1657</v>
      </c>
    </row>
    <row r="1049" spans="2:2" s="2" customFormat="1" ht="15.75" customHeight="1">
      <c r="B1049" s="59" t="s">
        <v>1724</v>
      </c>
    </row>
    <row r="1050" spans="2:2" s="2" customFormat="1" ht="15.6">
      <c r="B1050" s="59" t="s">
        <v>1672</v>
      </c>
    </row>
    <row r="1051" spans="2:2" s="2" customFormat="1" ht="15" customHeight="1">
      <c r="B1051" s="59" t="s">
        <v>1658</v>
      </c>
    </row>
    <row r="1052" spans="2:2" s="2" customFormat="1" ht="15.6">
      <c r="B1052" s="59" t="s">
        <v>1725</v>
      </c>
    </row>
    <row r="1053" spans="2:2" s="2" customFormat="1" ht="15.75" customHeight="1">
      <c r="B1053" s="59" t="s">
        <v>1673</v>
      </c>
    </row>
    <row r="1054" spans="2:2" s="2" customFormat="1" ht="15.6">
      <c r="B1054" s="59" t="s">
        <v>1659</v>
      </c>
    </row>
    <row r="1055" spans="2:2" s="2" customFormat="1" ht="15" customHeight="1">
      <c r="B1055" s="59" t="s">
        <v>1726</v>
      </c>
    </row>
    <row r="1056" spans="2:2" s="2" customFormat="1" ht="15.6">
      <c r="B1056" s="59" t="s">
        <v>1674</v>
      </c>
    </row>
    <row r="1057" spans="2:2" s="2" customFormat="1" ht="15.6">
      <c r="B1057" s="59" t="s">
        <v>4656</v>
      </c>
    </row>
    <row r="1058" spans="2:2" s="2" customFormat="1" ht="15.6">
      <c r="B1058" s="59" t="s">
        <v>4658</v>
      </c>
    </row>
    <row r="1059" spans="2:2" s="2" customFormat="1" ht="15" customHeight="1">
      <c r="B1059" s="59" t="s">
        <v>4660</v>
      </c>
    </row>
    <row r="1060" spans="2:2" s="2" customFormat="1" ht="15.6">
      <c r="B1060" s="59" t="s">
        <v>4662</v>
      </c>
    </row>
    <row r="1061" spans="2:2" s="2" customFormat="1" ht="15.75" customHeight="1">
      <c r="B1061" s="59" t="s">
        <v>4664</v>
      </c>
    </row>
    <row r="1062" spans="2:2" s="2" customFormat="1" ht="15.6">
      <c r="B1062" s="59" t="s">
        <v>4666</v>
      </c>
    </row>
    <row r="1063" spans="2:2" s="2" customFormat="1" ht="15" customHeight="1">
      <c r="B1063" s="59" t="s">
        <v>4668</v>
      </c>
    </row>
    <row r="1064" spans="2:2" s="2" customFormat="1" ht="15.6">
      <c r="B1064" s="59" t="s">
        <v>4670</v>
      </c>
    </row>
    <row r="1065" spans="2:2" s="2" customFormat="1" ht="15.6">
      <c r="B1065" s="59" t="s">
        <v>4672</v>
      </c>
    </row>
    <row r="1066" spans="2:2" s="2" customFormat="1" ht="15.75" customHeight="1">
      <c r="B1066" s="59" t="s">
        <v>1042</v>
      </c>
    </row>
    <row r="1067" spans="2:2" s="2" customFormat="1" ht="15.6">
      <c r="B1067" s="59" t="s">
        <v>1043</v>
      </c>
    </row>
    <row r="1068" spans="2:2" s="2" customFormat="1" ht="15.6">
      <c r="B1068" s="59" t="s">
        <v>1044</v>
      </c>
    </row>
    <row r="1069" spans="2:2" s="2" customFormat="1" ht="15" customHeight="1">
      <c r="B1069" s="59" t="s">
        <v>1045</v>
      </c>
    </row>
    <row r="1070" spans="2:2" s="2" customFormat="1" ht="15" customHeight="1">
      <c r="B1070" s="59" t="s">
        <v>3012</v>
      </c>
    </row>
    <row r="1071" spans="2:2" s="2" customFormat="1" ht="15.6">
      <c r="B1071" s="59" t="s">
        <v>3013</v>
      </c>
    </row>
    <row r="1072" spans="2:2" s="2" customFormat="1" ht="15.6">
      <c r="B1072" s="59" t="s">
        <v>1046</v>
      </c>
    </row>
    <row r="1073" spans="2:2" s="2" customFormat="1" ht="15.6">
      <c r="B1073" s="59" t="s">
        <v>1047</v>
      </c>
    </row>
    <row r="1074" spans="2:2" s="2" customFormat="1" ht="15.75" customHeight="1">
      <c r="B1074" s="59" t="s">
        <v>2430</v>
      </c>
    </row>
    <row r="1075" spans="2:2" s="2" customFormat="1" ht="15.6">
      <c r="B1075" s="59" t="s">
        <v>143</v>
      </c>
    </row>
    <row r="1076" spans="2:2" s="2" customFormat="1" ht="15.6">
      <c r="B1076" s="59" t="s">
        <v>144</v>
      </c>
    </row>
    <row r="1077" spans="2:2" s="2" customFormat="1" ht="15" customHeight="1">
      <c r="B1077" s="59" t="s">
        <v>3451</v>
      </c>
    </row>
    <row r="1078" spans="2:2" s="2" customFormat="1" ht="15.6">
      <c r="B1078" s="59" t="s">
        <v>4688</v>
      </c>
    </row>
    <row r="1079" spans="2:2" s="2" customFormat="1" ht="15.6">
      <c r="B1079" s="59" t="s">
        <v>4690</v>
      </c>
    </row>
    <row r="1080" spans="2:2" s="2" customFormat="1" ht="15" customHeight="1">
      <c r="B1080" s="59" t="s">
        <v>2289</v>
      </c>
    </row>
    <row r="1081" spans="2:2" s="2" customFormat="1" ht="15.75" customHeight="1">
      <c r="B1081" s="59" t="s">
        <v>728</v>
      </c>
    </row>
    <row r="1082" spans="2:2" s="2" customFormat="1" ht="15.6">
      <c r="B1082" s="59" t="s">
        <v>729</v>
      </c>
    </row>
    <row r="1083" spans="2:2" s="2" customFormat="1" ht="15" customHeight="1">
      <c r="B1083" s="59" t="s">
        <v>4271</v>
      </c>
    </row>
    <row r="1084" spans="2:2" s="2" customFormat="1" ht="15" customHeight="1">
      <c r="B1084" s="59" t="s">
        <v>4272</v>
      </c>
    </row>
    <row r="1085" spans="2:2" s="2" customFormat="1" ht="15.6">
      <c r="B1085" s="59" t="s">
        <v>4273</v>
      </c>
    </row>
    <row r="1086" spans="2:2" s="2" customFormat="1" ht="15.6">
      <c r="B1086" s="59" t="s">
        <v>4274</v>
      </c>
    </row>
    <row r="1087" spans="2:2" s="2" customFormat="1" ht="15.6">
      <c r="B1087" s="59" t="s">
        <v>4275</v>
      </c>
    </row>
    <row r="1088" spans="2:2" s="2" customFormat="1" ht="15" customHeight="1">
      <c r="B1088" s="59" t="s">
        <v>4276</v>
      </c>
    </row>
    <row r="1089" spans="2:2" s="2" customFormat="1" ht="15.6">
      <c r="B1089" s="59" t="s">
        <v>4277</v>
      </c>
    </row>
    <row r="1090" spans="2:2" s="2" customFormat="1" ht="15.6">
      <c r="B1090" s="59" t="s">
        <v>4278</v>
      </c>
    </row>
    <row r="1091" spans="2:2" s="2" customFormat="1" ht="15" customHeight="1">
      <c r="B1091" s="59" t="s">
        <v>4279</v>
      </c>
    </row>
    <row r="1092" spans="2:2" s="2" customFormat="1" ht="15.75" customHeight="1">
      <c r="B1092" s="59" t="s">
        <v>4280</v>
      </c>
    </row>
    <row r="1093" spans="2:2" s="2" customFormat="1" ht="15.6">
      <c r="B1093" s="59" t="s">
        <v>4281</v>
      </c>
    </row>
    <row r="1094" spans="2:2" s="2" customFormat="1" ht="15" customHeight="1">
      <c r="B1094" s="59" t="s">
        <v>4282</v>
      </c>
    </row>
    <row r="1095" spans="2:2" s="2" customFormat="1" ht="15" customHeight="1">
      <c r="B1095" s="59" t="s">
        <v>4283</v>
      </c>
    </row>
    <row r="1096" spans="2:2" s="2" customFormat="1" ht="15.6">
      <c r="B1096" s="59" t="s">
        <v>4284</v>
      </c>
    </row>
    <row r="1097" spans="2:2" s="2" customFormat="1" ht="15.6">
      <c r="B1097" s="59" t="s">
        <v>4285</v>
      </c>
    </row>
    <row r="1098" spans="2:2" s="2" customFormat="1" ht="15.6">
      <c r="B1098" s="59" t="s">
        <v>4286</v>
      </c>
    </row>
    <row r="1099" spans="2:2" s="2" customFormat="1" ht="15" customHeight="1">
      <c r="B1099" s="59" t="s">
        <v>146</v>
      </c>
    </row>
    <row r="1100" spans="2:2" s="2" customFormat="1" ht="15.6">
      <c r="B1100" s="59" t="s">
        <v>3452</v>
      </c>
    </row>
    <row r="1101" spans="2:2" s="2" customFormat="1" ht="15.6">
      <c r="B1101" s="59" t="s">
        <v>148</v>
      </c>
    </row>
    <row r="1102" spans="2:2" s="2" customFormat="1" ht="15" customHeight="1">
      <c r="B1102" s="59" t="s">
        <v>3453</v>
      </c>
    </row>
    <row r="1103" spans="2:2" s="2" customFormat="1" ht="15.75" customHeight="1">
      <c r="B1103" s="59" t="s">
        <v>3014</v>
      </c>
    </row>
    <row r="1104" spans="2:2" s="2" customFormat="1" ht="15.6">
      <c r="B1104" s="59" t="s">
        <v>3454</v>
      </c>
    </row>
    <row r="1105" spans="2:2" s="2" customFormat="1" ht="15.6">
      <c r="B1105" s="59" t="s">
        <v>149</v>
      </c>
    </row>
    <row r="1106" spans="2:2" s="2" customFormat="1" ht="15.6">
      <c r="B1106" s="59" t="s">
        <v>3455</v>
      </c>
    </row>
    <row r="1107" spans="2:2" s="2" customFormat="1" ht="15" customHeight="1">
      <c r="B1107" s="59" t="s">
        <v>4287</v>
      </c>
    </row>
    <row r="1108" spans="2:2" s="2" customFormat="1" ht="15.6">
      <c r="B1108" s="59" t="s">
        <v>4288</v>
      </c>
    </row>
    <row r="1109" spans="2:2" s="2" customFormat="1" ht="15.75" customHeight="1">
      <c r="B1109" s="59" t="s">
        <v>4289</v>
      </c>
    </row>
    <row r="1110" spans="2:2" s="2" customFormat="1" ht="15.6">
      <c r="B1110" s="59" t="s">
        <v>4290</v>
      </c>
    </row>
    <row r="1111" spans="2:2" s="2" customFormat="1" ht="15" customHeight="1">
      <c r="B1111" s="59" t="s">
        <v>4291</v>
      </c>
    </row>
    <row r="1112" spans="2:2" s="2" customFormat="1" ht="15.75" customHeight="1">
      <c r="B1112" s="59" t="s">
        <v>4292</v>
      </c>
    </row>
    <row r="1113" spans="2:2" s="2" customFormat="1" ht="15.6">
      <c r="B1113" s="59" t="s">
        <v>4293</v>
      </c>
    </row>
    <row r="1114" spans="2:2" s="2" customFormat="1" ht="15.6">
      <c r="B1114" s="59" t="s">
        <v>4294</v>
      </c>
    </row>
    <row r="1115" spans="2:2" s="2" customFormat="1" ht="15.6">
      <c r="B1115" s="59" t="s">
        <v>150</v>
      </c>
    </row>
    <row r="1116" spans="2:2" s="2" customFormat="1" ht="15" customHeight="1">
      <c r="B1116" s="59" t="s">
        <v>151</v>
      </c>
    </row>
    <row r="1117" spans="2:2" s="2" customFormat="1" ht="15.6">
      <c r="B1117" s="59" t="s">
        <v>3456</v>
      </c>
    </row>
    <row r="1118" spans="2:2" s="2" customFormat="1" ht="15.75" customHeight="1">
      <c r="B1118" s="59" t="s">
        <v>153</v>
      </c>
    </row>
    <row r="1119" spans="2:2" s="2" customFormat="1" ht="15.6">
      <c r="B1119" s="59" t="s">
        <v>154</v>
      </c>
    </row>
    <row r="1120" spans="2:2" s="2" customFormat="1" ht="15.6">
      <c r="B1120" s="59" t="s">
        <v>3457</v>
      </c>
    </row>
    <row r="1121" spans="2:2" s="2" customFormat="1" ht="15" customHeight="1">
      <c r="B1121" s="59" t="s">
        <v>3015</v>
      </c>
    </row>
    <row r="1122" spans="2:2" s="2" customFormat="1" ht="15.6">
      <c r="B1122" s="59" t="s">
        <v>3016</v>
      </c>
    </row>
    <row r="1123" spans="2:2" s="2" customFormat="1" ht="15.6">
      <c r="B1123" s="59" t="s">
        <v>3458</v>
      </c>
    </row>
    <row r="1124" spans="2:2" s="2" customFormat="1" ht="15" customHeight="1">
      <c r="B1124" s="59" t="s">
        <v>155</v>
      </c>
    </row>
    <row r="1125" spans="2:2" s="2" customFormat="1" ht="15" customHeight="1">
      <c r="B1125" s="59" t="s">
        <v>156</v>
      </c>
    </row>
    <row r="1126" spans="2:2" s="2" customFormat="1" ht="15" customHeight="1">
      <c r="B1126" s="59" t="s">
        <v>3459</v>
      </c>
    </row>
    <row r="1127" spans="2:2" s="2" customFormat="1" ht="15.75" customHeight="1">
      <c r="B1127" s="59" t="s">
        <v>157</v>
      </c>
    </row>
    <row r="1128" spans="2:2" s="2" customFormat="1" ht="15.6">
      <c r="B1128" s="59" t="s">
        <v>158</v>
      </c>
    </row>
    <row r="1129" spans="2:2" s="2" customFormat="1" ht="15.6">
      <c r="B1129" s="59" t="s">
        <v>3017</v>
      </c>
    </row>
    <row r="1130" spans="2:2" s="2" customFormat="1" ht="15.6">
      <c r="B1130" s="59" t="s">
        <v>159</v>
      </c>
    </row>
    <row r="1131" spans="2:2" s="2" customFormat="1" ht="15" customHeight="1">
      <c r="B1131" s="59" t="s">
        <v>160</v>
      </c>
    </row>
    <row r="1132" spans="2:2" s="2" customFormat="1" ht="15.6">
      <c r="B1132" s="59" t="s">
        <v>161</v>
      </c>
    </row>
    <row r="1133" spans="2:2" s="2" customFormat="1" ht="15.6">
      <c r="B1133" s="59" t="s">
        <v>3018</v>
      </c>
    </row>
    <row r="1134" spans="2:2" s="2" customFormat="1" ht="15.75" customHeight="1">
      <c r="B1134" s="59" t="s">
        <v>162</v>
      </c>
    </row>
    <row r="1135" spans="2:2" s="2" customFormat="1" ht="15.6">
      <c r="B1135" s="59" t="s">
        <v>4295</v>
      </c>
    </row>
    <row r="1136" spans="2:2" s="2" customFormat="1" ht="15.6">
      <c r="B1136" s="59" t="s">
        <v>4296</v>
      </c>
    </row>
    <row r="1137" spans="2:2" s="2" customFormat="1" ht="15" customHeight="1">
      <c r="B1137" s="59" t="s">
        <v>4297</v>
      </c>
    </row>
    <row r="1138" spans="2:2" s="2" customFormat="1" ht="15.6">
      <c r="B1138" s="59" t="s">
        <v>4298</v>
      </c>
    </row>
    <row r="1139" spans="2:2" s="2" customFormat="1" ht="15.6">
      <c r="B1139" s="59" t="s">
        <v>163</v>
      </c>
    </row>
    <row r="1140" spans="2:2" s="2" customFormat="1" ht="15" customHeight="1">
      <c r="B1140" s="59" t="s">
        <v>164</v>
      </c>
    </row>
    <row r="1141" spans="2:2" s="2" customFormat="1" ht="15.75" customHeight="1">
      <c r="B1141" s="59" t="s">
        <v>3019</v>
      </c>
    </row>
    <row r="1142" spans="2:2" s="2" customFormat="1" ht="15.6">
      <c r="B1142" s="59" t="s">
        <v>165</v>
      </c>
    </row>
    <row r="1143" spans="2:2" s="2" customFormat="1" ht="15" customHeight="1">
      <c r="B1143" s="59" t="s">
        <v>1498</v>
      </c>
    </row>
    <row r="1144" spans="2:2" s="2" customFormat="1" ht="15" customHeight="1">
      <c r="B1144" s="59" t="s">
        <v>1510</v>
      </c>
    </row>
    <row r="1145" spans="2:2" s="2" customFormat="1" ht="15.6">
      <c r="B1145" s="59" t="s">
        <v>1504</v>
      </c>
    </row>
    <row r="1146" spans="2:2" s="2" customFormat="1" ht="15.6">
      <c r="B1146" s="59" t="s">
        <v>1520</v>
      </c>
    </row>
    <row r="1147" spans="2:2" s="2" customFormat="1" ht="15.6">
      <c r="B1147" s="59" t="s">
        <v>1499</v>
      </c>
    </row>
    <row r="1148" spans="2:2" s="2" customFormat="1" ht="15" customHeight="1">
      <c r="B1148" s="59" t="s">
        <v>1511</v>
      </c>
    </row>
    <row r="1149" spans="2:2" s="2" customFormat="1" ht="15.6">
      <c r="B1149" s="59" t="s">
        <v>1505</v>
      </c>
    </row>
    <row r="1150" spans="2:2" s="2" customFormat="1" ht="15.6">
      <c r="B1150" s="59" t="s">
        <v>1521</v>
      </c>
    </row>
    <row r="1151" spans="2:2" s="2" customFormat="1" ht="15" customHeight="1">
      <c r="B1151" s="59" t="s">
        <v>3020</v>
      </c>
    </row>
    <row r="1152" spans="2:2" s="2" customFormat="1" ht="15.75" customHeight="1">
      <c r="B1152" s="59" t="s">
        <v>3021</v>
      </c>
    </row>
    <row r="1153" spans="2:2" s="2" customFormat="1" ht="15.6">
      <c r="B1153" s="59" t="s">
        <v>3022</v>
      </c>
    </row>
    <row r="1154" spans="2:2" s="2" customFormat="1" ht="15" customHeight="1">
      <c r="B1154" s="59" t="s">
        <v>3023</v>
      </c>
    </row>
    <row r="1155" spans="2:2" s="2" customFormat="1" ht="15" customHeight="1">
      <c r="B1155" s="59" t="s">
        <v>1500</v>
      </c>
    </row>
    <row r="1156" spans="2:2" s="2" customFormat="1" ht="15.6">
      <c r="B1156" s="59" t="s">
        <v>1512</v>
      </c>
    </row>
    <row r="1157" spans="2:2" s="2" customFormat="1" ht="15.6">
      <c r="B1157" s="59" t="s">
        <v>1506</v>
      </c>
    </row>
    <row r="1158" spans="2:2" s="2" customFormat="1" ht="15.6">
      <c r="B1158" s="59" t="s">
        <v>1522</v>
      </c>
    </row>
    <row r="1159" spans="2:2" s="2" customFormat="1" ht="15" customHeight="1">
      <c r="B1159" s="59" t="s">
        <v>1501</v>
      </c>
    </row>
    <row r="1160" spans="2:2" s="2" customFormat="1" ht="15.6">
      <c r="B1160" s="59" t="s">
        <v>1513</v>
      </c>
    </row>
    <row r="1161" spans="2:2" s="2" customFormat="1" ht="15.6">
      <c r="B1161" s="59" t="s">
        <v>1507</v>
      </c>
    </row>
    <row r="1162" spans="2:2" s="2" customFormat="1" ht="15" customHeight="1">
      <c r="B1162" s="59" t="s">
        <v>1523</v>
      </c>
    </row>
    <row r="1163" spans="2:2" s="2" customFormat="1" ht="15.75" customHeight="1">
      <c r="B1163" s="59" t="s">
        <v>1502</v>
      </c>
    </row>
    <row r="1164" spans="2:2" s="2" customFormat="1" ht="15.6">
      <c r="B1164" s="59" t="s">
        <v>1514</v>
      </c>
    </row>
    <row r="1165" spans="2:2" s="2" customFormat="1" ht="15.6">
      <c r="B1165" s="59" t="s">
        <v>1508</v>
      </c>
    </row>
    <row r="1166" spans="2:2" s="2" customFormat="1" ht="15.6">
      <c r="B1166" s="59" t="s">
        <v>1524</v>
      </c>
    </row>
    <row r="1167" spans="2:2" s="2" customFormat="1" ht="15" customHeight="1">
      <c r="B1167" s="59" t="s">
        <v>3024</v>
      </c>
    </row>
    <row r="1168" spans="2:2" s="2" customFormat="1" ht="15.6">
      <c r="B1168" s="59" t="s">
        <v>3025</v>
      </c>
    </row>
    <row r="1169" spans="2:2" s="2" customFormat="1" ht="15.75" customHeight="1">
      <c r="B1169" s="59" t="s">
        <v>3026</v>
      </c>
    </row>
    <row r="1170" spans="2:2" s="2" customFormat="1" ht="15.6">
      <c r="B1170" s="59" t="s">
        <v>3027</v>
      </c>
    </row>
    <row r="1171" spans="2:2" s="2" customFormat="1" ht="15" customHeight="1">
      <c r="B1171" s="59" t="s">
        <v>1503</v>
      </c>
    </row>
    <row r="1172" spans="2:2" s="2" customFormat="1" ht="15.75" customHeight="1">
      <c r="B1172" s="59" t="s">
        <v>1515</v>
      </c>
    </row>
    <row r="1173" spans="2:2" s="2" customFormat="1" ht="15.6">
      <c r="B1173" s="59" t="s">
        <v>1509</v>
      </c>
    </row>
    <row r="1174" spans="2:2" s="2" customFormat="1" ht="15.6">
      <c r="B1174" s="59" t="s">
        <v>1525</v>
      </c>
    </row>
    <row r="1175" spans="2:2" s="2" customFormat="1" ht="15.6">
      <c r="B1175" s="59" t="s">
        <v>4092</v>
      </c>
    </row>
    <row r="1176" spans="2:2" s="2" customFormat="1" ht="15.75" customHeight="1">
      <c r="B1176" s="59" t="s">
        <v>2033</v>
      </c>
    </row>
    <row r="1177" spans="2:2" s="2" customFormat="1" ht="15.6">
      <c r="B1177" s="59" t="s">
        <v>4332</v>
      </c>
    </row>
    <row r="1178" spans="2:2" s="2" customFormat="1" ht="15.6">
      <c r="B1178" s="59" t="s">
        <v>4333</v>
      </c>
    </row>
    <row r="1179" spans="2:2" s="2" customFormat="1" ht="15" customHeight="1">
      <c r="B1179" s="59" t="s">
        <v>4114</v>
      </c>
    </row>
    <row r="1180" spans="2:2" s="2" customFormat="1" ht="15.6">
      <c r="B1180" s="59" t="s">
        <v>2227</v>
      </c>
    </row>
    <row r="1181" spans="2:2" s="2" customFormat="1" ht="15" customHeight="1">
      <c r="B1181" s="59" t="s">
        <v>2229</v>
      </c>
    </row>
    <row r="1182" spans="2:2" s="2" customFormat="1" ht="15" customHeight="1">
      <c r="B1182" s="59" t="s">
        <v>2231</v>
      </c>
    </row>
    <row r="1183" spans="2:2" s="2" customFormat="1" ht="15" customHeight="1">
      <c r="B1183" s="59" t="s">
        <v>708</v>
      </c>
    </row>
    <row r="1184" spans="2:2" s="2" customFormat="1" ht="15.75" customHeight="1">
      <c r="B1184" s="59" t="s">
        <v>709</v>
      </c>
    </row>
    <row r="1185" spans="2:2" s="2" customFormat="1" ht="15.6">
      <c r="B1185" s="59" t="s">
        <v>710</v>
      </c>
    </row>
    <row r="1186" spans="2:2" s="2" customFormat="1" ht="15.6">
      <c r="B1186" s="59" t="s">
        <v>711</v>
      </c>
    </row>
    <row r="1187" spans="2:2" s="2" customFormat="1" ht="15" customHeight="1">
      <c r="B1187" s="59" t="s">
        <v>1382</v>
      </c>
    </row>
    <row r="1188" spans="2:2" s="2" customFormat="1" ht="15.6">
      <c r="B1188" s="59" t="s">
        <v>1383</v>
      </c>
    </row>
    <row r="1189" spans="2:2" s="2" customFormat="1" ht="15.6">
      <c r="B1189" s="59" t="s">
        <v>4689</v>
      </c>
    </row>
    <row r="1190" spans="2:2" s="2" customFormat="1" ht="15.6">
      <c r="B1190" s="59" t="s">
        <v>5223</v>
      </c>
    </row>
    <row r="1191" spans="2:2" s="2" customFormat="1" ht="15.6">
      <c r="B1191" s="59" t="s">
        <v>5224</v>
      </c>
    </row>
    <row r="1192" spans="2:2" s="2" customFormat="1" ht="15.6">
      <c r="B1192" s="59" t="s">
        <v>1744</v>
      </c>
    </row>
    <row r="1193" spans="2:2" s="2" customFormat="1" ht="15" customHeight="1">
      <c r="B1193" s="59" t="s">
        <v>4930</v>
      </c>
    </row>
    <row r="1194" spans="2:2" s="2" customFormat="1" ht="15" customHeight="1">
      <c r="B1194" s="59" t="s">
        <v>4931</v>
      </c>
    </row>
    <row r="1195" spans="2:2" s="2" customFormat="1" ht="15.75" customHeight="1">
      <c r="B1195" s="59" t="s">
        <v>508</v>
      </c>
    </row>
    <row r="1196" spans="2:2" s="2" customFormat="1" ht="15.6">
      <c r="B1196" s="59" t="s">
        <v>509</v>
      </c>
    </row>
    <row r="1197" spans="2:2" s="2" customFormat="1" ht="15" customHeight="1">
      <c r="B1197" s="59" t="s">
        <v>510</v>
      </c>
    </row>
    <row r="1198" spans="2:2" s="2" customFormat="1" ht="15" customHeight="1">
      <c r="B1198" s="59" t="s">
        <v>511</v>
      </c>
    </row>
    <row r="1199" spans="2:2" s="2" customFormat="1" ht="15" customHeight="1">
      <c r="B1199" s="59" t="s">
        <v>3028</v>
      </c>
    </row>
    <row r="1200" spans="2:2" s="2" customFormat="1" ht="15" customHeight="1">
      <c r="B1200" s="59" t="s">
        <v>3029</v>
      </c>
    </row>
    <row r="1201" spans="2:2" s="2" customFormat="1" ht="15.75" customHeight="1">
      <c r="B1201" s="59" t="s">
        <v>512</v>
      </c>
    </row>
    <row r="1202" spans="2:2" s="2" customFormat="1" ht="15.6">
      <c r="B1202" s="59" t="s">
        <v>513</v>
      </c>
    </row>
    <row r="1203" spans="2:2" s="2" customFormat="1" ht="15.6">
      <c r="B1203" s="59" t="s">
        <v>514</v>
      </c>
    </row>
    <row r="1204" spans="2:2" s="2" customFormat="1" ht="15.6">
      <c r="B1204" s="59" t="s">
        <v>3460</v>
      </c>
    </row>
    <row r="1205" spans="2:2" s="2" customFormat="1" ht="15.6">
      <c r="B1205" s="59" t="s">
        <v>515</v>
      </c>
    </row>
    <row r="1206" spans="2:2" s="2" customFormat="1" ht="15" customHeight="1">
      <c r="B1206" s="59" t="s">
        <v>3461</v>
      </c>
    </row>
    <row r="1207" spans="2:2" s="2" customFormat="1" ht="15" customHeight="1">
      <c r="B1207" s="59" t="s">
        <v>516</v>
      </c>
    </row>
    <row r="1208" spans="2:2" s="2" customFormat="1" ht="15.6">
      <c r="B1208" s="59" t="s">
        <v>3462</v>
      </c>
    </row>
    <row r="1209" spans="2:2" s="2" customFormat="1" ht="15" customHeight="1">
      <c r="B1209" s="59" t="s">
        <v>517</v>
      </c>
    </row>
    <row r="1210" spans="2:2" s="2" customFormat="1" ht="15.75" customHeight="1">
      <c r="B1210" s="59" t="s">
        <v>3463</v>
      </c>
    </row>
    <row r="1211" spans="2:2" s="2" customFormat="1" ht="15.6">
      <c r="B1211" s="59" t="s">
        <v>3030</v>
      </c>
    </row>
    <row r="1212" spans="2:2" s="2" customFormat="1" ht="15.6">
      <c r="B1212" s="59" t="s">
        <v>3464</v>
      </c>
    </row>
    <row r="1213" spans="2:2" s="2" customFormat="1" ht="15" customHeight="1">
      <c r="B1213" s="59" t="s">
        <v>3031</v>
      </c>
    </row>
    <row r="1214" spans="2:2" s="2" customFormat="1" ht="15" customHeight="1">
      <c r="B1214" s="59" t="s">
        <v>3465</v>
      </c>
    </row>
    <row r="1215" spans="2:2" s="2" customFormat="1" ht="15" customHeight="1">
      <c r="B1215" s="59" t="s">
        <v>518</v>
      </c>
    </row>
    <row r="1216" spans="2:2" s="2" customFormat="1" ht="15" customHeight="1">
      <c r="B1216" s="59" t="s">
        <v>3466</v>
      </c>
    </row>
    <row r="1217" spans="2:2" s="2" customFormat="1" ht="15.6">
      <c r="B1217" s="59" t="s">
        <v>519</v>
      </c>
    </row>
    <row r="1218" spans="2:2" s="2" customFormat="1" ht="15" customHeight="1">
      <c r="B1218" s="59" t="s">
        <v>3467</v>
      </c>
    </row>
    <row r="1219" spans="2:2" s="2" customFormat="1" ht="15.75" customHeight="1">
      <c r="B1219" s="59" t="s">
        <v>520</v>
      </c>
    </row>
    <row r="1220" spans="2:2" s="2" customFormat="1" ht="15" customHeight="1">
      <c r="B1220" s="59" t="s">
        <v>3468</v>
      </c>
    </row>
    <row r="1221" spans="2:2" s="2" customFormat="1" ht="15.6">
      <c r="B1221" s="59" t="s">
        <v>521</v>
      </c>
    </row>
    <row r="1222" spans="2:2" s="2" customFormat="1" ht="15" customHeight="1">
      <c r="B1222" s="59" t="s">
        <v>3469</v>
      </c>
    </row>
    <row r="1223" spans="2:2" s="2" customFormat="1" ht="15.6">
      <c r="B1223" s="59" t="s">
        <v>522</v>
      </c>
    </row>
    <row r="1224" spans="2:2" s="2" customFormat="1" ht="15.6">
      <c r="B1224" s="59" t="s">
        <v>3470</v>
      </c>
    </row>
    <row r="1225" spans="2:2" s="2" customFormat="1" ht="15.6">
      <c r="B1225" s="59" t="s">
        <v>523</v>
      </c>
    </row>
    <row r="1226" spans="2:2" s="2" customFormat="1" ht="15.6">
      <c r="B1226" s="59" t="s">
        <v>3471</v>
      </c>
    </row>
    <row r="1227" spans="2:2" s="2" customFormat="1" ht="15.6">
      <c r="B1227" s="59" t="s">
        <v>3032</v>
      </c>
    </row>
    <row r="1228" spans="2:2" s="2" customFormat="1" ht="15.75" customHeight="1">
      <c r="B1228" s="59" t="s">
        <v>3472</v>
      </c>
    </row>
    <row r="1229" spans="2:2" s="2" customFormat="1" ht="15" customHeight="1">
      <c r="B1229" s="59" t="s">
        <v>3033</v>
      </c>
    </row>
    <row r="1230" spans="2:2" s="2" customFormat="1" ht="15.6">
      <c r="B1230" s="59" t="s">
        <v>3473</v>
      </c>
    </row>
    <row r="1231" spans="2:2" s="2" customFormat="1" ht="15" customHeight="1">
      <c r="B1231" s="59" t="s">
        <v>524</v>
      </c>
    </row>
    <row r="1232" spans="2:2" s="2" customFormat="1" ht="15.6">
      <c r="B1232" s="59" t="s">
        <v>3474</v>
      </c>
    </row>
    <row r="1233" spans="2:2" s="2" customFormat="1" ht="15.6">
      <c r="B1233" s="59" t="s">
        <v>525</v>
      </c>
    </row>
    <row r="1234" spans="2:2" s="2" customFormat="1" ht="15.6">
      <c r="B1234" s="59" t="s">
        <v>3475</v>
      </c>
    </row>
    <row r="1235" spans="2:2" s="2" customFormat="1" ht="15.6">
      <c r="B1235" s="59" t="s">
        <v>4122</v>
      </c>
    </row>
    <row r="1236" spans="2:2" s="2" customFormat="1" ht="15.6">
      <c r="B1236" s="59" t="s">
        <v>4123</v>
      </c>
    </row>
    <row r="1237" spans="2:2" s="2" customFormat="1" ht="15.75" customHeight="1">
      <c r="B1237" s="59" t="s">
        <v>4124</v>
      </c>
    </row>
    <row r="1238" spans="2:2" s="2" customFormat="1" ht="15" customHeight="1">
      <c r="B1238" s="59" t="s">
        <v>4125</v>
      </c>
    </row>
    <row r="1239" spans="2:2" s="2" customFormat="1" ht="15.6">
      <c r="B1239" s="59" t="s">
        <v>4126</v>
      </c>
    </row>
    <row r="1240" spans="2:2" s="2" customFormat="1" ht="15" customHeight="1">
      <c r="B1240" s="59" t="s">
        <v>4127</v>
      </c>
    </row>
    <row r="1241" spans="2:2" s="2" customFormat="1" ht="15.6">
      <c r="B1241" s="59" t="s">
        <v>4128</v>
      </c>
    </row>
    <row r="1242" spans="2:2" s="2" customFormat="1" ht="15.6">
      <c r="B1242" s="59" t="s">
        <v>4129</v>
      </c>
    </row>
    <row r="1243" spans="2:2" s="2" customFormat="1" ht="15.6">
      <c r="B1243" s="59" t="s">
        <v>4130</v>
      </c>
    </row>
    <row r="1244" spans="2:2" s="2" customFormat="1" ht="15.6">
      <c r="B1244" s="59" t="s">
        <v>4131</v>
      </c>
    </row>
    <row r="1245" spans="2:2" s="2" customFormat="1" ht="15.6">
      <c r="B1245" s="59" t="s">
        <v>4132</v>
      </c>
    </row>
    <row r="1246" spans="2:2" s="2" customFormat="1" ht="15.75" customHeight="1">
      <c r="B1246" s="59" t="s">
        <v>4133</v>
      </c>
    </row>
    <row r="1247" spans="2:2" s="2" customFormat="1" ht="15.6">
      <c r="B1247" s="59" t="s">
        <v>4134</v>
      </c>
    </row>
    <row r="1248" spans="2:2" s="2" customFormat="1" ht="15.6">
      <c r="B1248" s="59" t="s">
        <v>4135</v>
      </c>
    </row>
    <row r="1249" spans="2:2" s="2" customFormat="1" ht="15" customHeight="1">
      <c r="B1249" s="59" t="s">
        <v>4136</v>
      </c>
    </row>
    <row r="1250" spans="2:2" s="2" customFormat="1" ht="15" customHeight="1">
      <c r="B1250" s="59" t="s">
        <v>4137</v>
      </c>
    </row>
    <row r="1251" spans="2:2" s="2" customFormat="1" ht="15.6">
      <c r="B1251" s="59" t="s">
        <v>4138</v>
      </c>
    </row>
    <row r="1252" spans="2:2" s="2" customFormat="1" ht="15.6">
      <c r="B1252" s="59" t="s">
        <v>4139</v>
      </c>
    </row>
    <row r="1253" spans="2:2" s="2" customFormat="1" ht="15.6">
      <c r="B1253" s="59" t="s">
        <v>4140</v>
      </c>
    </row>
    <row r="1254" spans="2:2" s="2" customFormat="1" ht="15.6">
      <c r="B1254" s="59" t="s">
        <v>4141</v>
      </c>
    </row>
    <row r="1255" spans="2:2" s="2" customFormat="1" ht="15.75" customHeight="1">
      <c r="B1255" s="59" t="s">
        <v>4142</v>
      </c>
    </row>
    <row r="1256" spans="2:2" s="2" customFormat="1" ht="15" customHeight="1">
      <c r="B1256" s="59" t="s">
        <v>4143</v>
      </c>
    </row>
    <row r="1257" spans="2:2" s="2" customFormat="1" ht="15.6">
      <c r="B1257" s="59" t="s">
        <v>4144</v>
      </c>
    </row>
    <row r="1258" spans="2:2" s="2" customFormat="1" ht="15.6">
      <c r="B1258" s="59" t="s">
        <v>4145</v>
      </c>
    </row>
    <row r="1259" spans="2:2" s="2" customFormat="1" ht="15.6">
      <c r="B1259" s="59" t="s">
        <v>4146</v>
      </c>
    </row>
    <row r="1260" spans="2:2" s="2" customFormat="1" ht="15.6">
      <c r="B1260" s="59" t="s">
        <v>4147</v>
      </c>
    </row>
    <row r="1261" spans="2:2" s="2" customFormat="1" ht="15.6">
      <c r="B1261" s="59" t="s">
        <v>4148</v>
      </c>
    </row>
    <row r="1262" spans="2:2" s="2" customFormat="1" ht="15.6">
      <c r="B1262" s="59" t="s">
        <v>4149</v>
      </c>
    </row>
    <row r="1263" spans="2:2" s="2" customFormat="1" ht="15.6">
      <c r="B1263" s="59" t="s">
        <v>4150</v>
      </c>
    </row>
    <row r="1264" spans="2:2" s="2" customFormat="1" ht="15.6">
      <c r="B1264" s="59" t="s">
        <v>4151</v>
      </c>
    </row>
    <row r="1265" spans="2:2" s="2" customFormat="1" ht="15.6">
      <c r="B1265" s="59" t="s">
        <v>4152</v>
      </c>
    </row>
    <row r="1266" spans="2:2" s="2" customFormat="1" ht="15.75" customHeight="1">
      <c r="B1266" s="59" t="s">
        <v>4153</v>
      </c>
    </row>
    <row r="1267" spans="2:2" s="2" customFormat="1" ht="15" customHeight="1">
      <c r="B1267" s="59" t="s">
        <v>4920</v>
      </c>
    </row>
    <row r="1268" spans="2:2" s="2" customFormat="1" ht="15.6">
      <c r="B1268" s="59" t="s">
        <v>730</v>
      </c>
    </row>
    <row r="1269" spans="2:2" s="2" customFormat="1" ht="15.6">
      <c r="B1269" s="59" t="s">
        <v>1103</v>
      </c>
    </row>
    <row r="1270" spans="2:2" s="2" customFormat="1" ht="15.6">
      <c r="B1270" s="59" t="s">
        <v>4098</v>
      </c>
    </row>
    <row r="1271" spans="2:2" s="2" customFormat="1" ht="15" customHeight="1">
      <c r="B1271" s="59" t="s">
        <v>4096</v>
      </c>
    </row>
    <row r="1272" spans="2:2" s="2" customFormat="1" ht="15.6">
      <c r="B1272" s="59" t="s">
        <v>4097</v>
      </c>
    </row>
    <row r="1273" spans="2:2" s="2" customFormat="1" ht="15.6">
      <c r="B1273" s="59" t="s">
        <v>1394</v>
      </c>
    </row>
    <row r="1274" spans="2:2" s="2" customFormat="1" ht="15.6">
      <c r="B1274" s="59" t="s">
        <v>331</v>
      </c>
    </row>
    <row r="1275" spans="2:2" s="2" customFormat="1" ht="15.75" customHeight="1">
      <c r="B1275" s="59" t="s">
        <v>4267</v>
      </c>
    </row>
    <row r="1276" spans="2:2" s="2" customFormat="1" ht="15" customHeight="1">
      <c r="B1276" s="59" t="s">
        <v>333</v>
      </c>
    </row>
    <row r="1277" spans="2:2" s="2" customFormat="1" ht="15.6">
      <c r="B1277" s="59" t="s">
        <v>4268</v>
      </c>
    </row>
    <row r="1278" spans="2:2" s="2" customFormat="1" ht="15.6">
      <c r="B1278" s="59" t="s">
        <v>335</v>
      </c>
    </row>
    <row r="1279" spans="2:2" s="2" customFormat="1" ht="15" customHeight="1">
      <c r="B1279" s="59" t="s">
        <v>1615</v>
      </c>
    </row>
    <row r="1280" spans="2:2" s="2" customFormat="1" ht="15.6">
      <c r="B1280" s="59" t="s">
        <v>4269</v>
      </c>
    </row>
    <row r="1281" spans="2:2" s="2" customFormat="1" ht="15.6">
      <c r="B1281" s="59" t="s">
        <v>1617</v>
      </c>
    </row>
    <row r="1282" spans="2:2" s="2" customFormat="1" ht="15.6">
      <c r="B1282" s="59" t="s">
        <v>4270</v>
      </c>
    </row>
    <row r="1283" spans="2:2" s="2" customFormat="1" ht="15.75" customHeight="1">
      <c r="B1283" s="59" t="s">
        <v>1618</v>
      </c>
    </row>
    <row r="1284" spans="2:2" s="2" customFormat="1" ht="15.75" customHeight="1">
      <c r="B1284" s="59" t="s">
        <v>2186</v>
      </c>
    </row>
    <row r="1285" spans="2:2" s="2" customFormat="1" ht="15.6">
      <c r="B1285" s="59" t="s">
        <v>2187</v>
      </c>
    </row>
    <row r="1286" spans="2:2" s="2" customFormat="1" ht="15.6">
      <c r="B1286" s="59" t="s">
        <v>2189</v>
      </c>
    </row>
    <row r="1287" spans="2:2" s="2" customFormat="1" ht="15.6">
      <c r="B1287" s="59" t="s">
        <v>166</v>
      </c>
    </row>
    <row r="1288" spans="2:2" s="2" customFormat="1" ht="15.6">
      <c r="B1288" s="59" t="s">
        <v>3476</v>
      </c>
    </row>
    <row r="1289" spans="2:2" s="2" customFormat="1" ht="15.6">
      <c r="B1289" s="59" t="s">
        <v>392</v>
      </c>
    </row>
    <row r="1290" spans="2:2" s="2" customFormat="1" ht="15" customHeight="1">
      <c r="B1290" s="59" t="s">
        <v>167</v>
      </c>
    </row>
    <row r="1291" spans="2:2" s="2" customFormat="1" ht="15.6">
      <c r="B1291" s="59" t="s">
        <v>168</v>
      </c>
    </row>
    <row r="1292" spans="2:2" s="2" customFormat="1" ht="15.6">
      <c r="B1292" s="59" t="s">
        <v>169</v>
      </c>
    </row>
    <row r="1293" spans="2:2" s="2" customFormat="1" ht="15.6">
      <c r="B1293" s="59" t="s">
        <v>170</v>
      </c>
    </row>
    <row r="1294" spans="2:2" s="2" customFormat="1" ht="15.75" customHeight="1">
      <c r="B1294" s="59" t="s">
        <v>1994</v>
      </c>
    </row>
    <row r="1295" spans="2:2" s="2" customFormat="1" ht="15.6">
      <c r="B1295" s="59" t="s">
        <v>171</v>
      </c>
    </row>
    <row r="1296" spans="2:2" s="2" customFormat="1" ht="15.6">
      <c r="B1296" s="59" t="s">
        <v>3477</v>
      </c>
    </row>
    <row r="1297" spans="2:2" s="2" customFormat="1" ht="15.6">
      <c r="B1297" s="59" t="s">
        <v>172</v>
      </c>
    </row>
    <row r="1298" spans="2:2" s="2" customFormat="1" ht="15" customHeight="1">
      <c r="B1298" s="59" t="s">
        <v>3478</v>
      </c>
    </row>
    <row r="1299" spans="2:2" s="2" customFormat="1" ht="15.6">
      <c r="B1299" s="59" t="s">
        <v>408</v>
      </c>
    </row>
    <row r="1300" spans="2:2" s="2" customFormat="1" ht="15.6">
      <c r="B1300" s="59" t="s">
        <v>173</v>
      </c>
    </row>
    <row r="1301" spans="2:2" s="2" customFormat="1" ht="15.6">
      <c r="B1301" s="59" t="s">
        <v>2089</v>
      </c>
    </row>
    <row r="1302" spans="2:2" s="2" customFormat="1" ht="15.6">
      <c r="B1302" s="59" t="s">
        <v>174</v>
      </c>
    </row>
    <row r="1303" spans="2:2" s="2" customFormat="1" ht="15.75" customHeight="1">
      <c r="B1303" s="59" t="s">
        <v>2291</v>
      </c>
    </row>
    <row r="1304" spans="2:2" s="2" customFormat="1" ht="15.6">
      <c r="B1304" s="59" t="s">
        <v>731</v>
      </c>
    </row>
    <row r="1305" spans="2:2" s="2" customFormat="1" ht="15.6">
      <c r="B1305" s="59" t="s">
        <v>1049</v>
      </c>
    </row>
    <row r="1306" spans="2:2" s="2" customFormat="1" ht="15.75" customHeight="1">
      <c r="B1306" s="59" t="s">
        <v>2184</v>
      </c>
    </row>
    <row r="1307" spans="2:2" s="2" customFormat="1" ht="15.6">
      <c r="B1307" s="59" t="s">
        <v>1099</v>
      </c>
    </row>
    <row r="1308" spans="2:2" s="2" customFormat="1" ht="15.6">
      <c r="B1308" s="59" t="s">
        <v>1100</v>
      </c>
    </row>
    <row r="1309" spans="2:2" s="2" customFormat="1" ht="15" customHeight="1">
      <c r="B1309" s="59" t="s">
        <v>1101</v>
      </c>
    </row>
    <row r="1310" spans="2:2" s="2" customFormat="1" ht="15" customHeight="1">
      <c r="B1310" s="59" t="s">
        <v>1102</v>
      </c>
    </row>
    <row r="1311" spans="2:2" s="2" customFormat="1" ht="15.6">
      <c r="B1311" s="59" t="s">
        <v>732</v>
      </c>
    </row>
    <row r="1312" spans="2:2" s="2" customFormat="1" ht="15.6">
      <c r="B1312" s="59" t="s">
        <v>4305</v>
      </c>
    </row>
    <row r="1313" spans="2:2" s="2" customFormat="1" ht="15.6">
      <c r="B1313" s="59" t="s">
        <v>1752</v>
      </c>
    </row>
    <row r="1314" spans="2:2" s="2" customFormat="1" ht="15.6">
      <c r="B1314" s="59" t="s">
        <v>1753</v>
      </c>
    </row>
    <row r="1315" spans="2:2" s="2" customFormat="1" ht="15.6">
      <c r="B1315" s="59" t="s">
        <v>1754</v>
      </c>
    </row>
    <row r="1316" spans="2:2" s="2" customFormat="1" ht="15.75" customHeight="1">
      <c r="B1316" s="59" t="s">
        <v>1755</v>
      </c>
    </row>
    <row r="1317" spans="2:2" s="2" customFormat="1" ht="15.6">
      <c r="B1317" s="59" t="s">
        <v>4922</v>
      </c>
    </row>
    <row r="1318" spans="2:2" s="2" customFormat="1" ht="15.6">
      <c r="B1318" s="59" t="s">
        <v>2287</v>
      </c>
    </row>
    <row r="1319" spans="2:2" s="2" customFormat="1" ht="15" customHeight="1">
      <c r="B1319" s="59" t="s">
        <v>1378</v>
      </c>
    </row>
    <row r="1320" spans="2:2" s="2" customFormat="1" ht="15.6">
      <c r="B1320" s="59" t="s">
        <v>1317</v>
      </c>
    </row>
    <row r="1321" spans="2:2" s="2" customFormat="1" ht="15.6">
      <c r="B1321" s="59" t="s">
        <v>1316</v>
      </c>
    </row>
    <row r="1322" spans="2:2" s="2" customFormat="1" ht="15.6">
      <c r="B1322" s="59" t="s">
        <v>526</v>
      </c>
    </row>
    <row r="1323" spans="2:2" s="2" customFormat="1" ht="15.6">
      <c r="B1323" s="59" t="s">
        <v>527</v>
      </c>
    </row>
    <row r="1324" spans="2:2" s="2" customFormat="1" ht="15.6">
      <c r="B1324" s="59" t="s">
        <v>528</v>
      </c>
    </row>
    <row r="1325" spans="2:2" s="2" customFormat="1" ht="15.75" customHeight="1">
      <c r="B1325" s="59" t="s">
        <v>3034</v>
      </c>
    </row>
    <row r="1326" spans="2:2" s="2" customFormat="1" ht="15.6">
      <c r="B1326" s="59" t="s">
        <v>529</v>
      </c>
    </row>
    <row r="1327" spans="2:2" s="2" customFormat="1" ht="15.6">
      <c r="B1327" s="59" t="s">
        <v>530</v>
      </c>
    </row>
    <row r="1328" spans="2:2" s="2" customFormat="1" ht="15.6">
      <c r="B1328" s="59" t="s">
        <v>531</v>
      </c>
    </row>
    <row r="1329" spans="2:2" s="2" customFormat="1" ht="15.6">
      <c r="B1329" s="59" t="s">
        <v>532</v>
      </c>
    </row>
    <row r="1330" spans="2:2" s="2" customFormat="1" ht="15" customHeight="1">
      <c r="B1330" s="59" t="s">
        <v>3035</v>
      </c>
    </row>
    <row r="1331" spans="2:2" s="2" customFormat="1" ht="15" customHeight="1">
      <c r="B1331" s="59" t="s">
        <v>533</v>
      </c>
    </row>
    <row r="1332" spans="2:2" s="2" customFormat="1" ht="15.6">
      <c r="B1332" s="59" t="s">
        <v>534</v>
      </c>
    </row>
    <row r="1333" spans="2:2" s="2" customFormat="1" ht="15.75" customHeight="1">
      <c r="B1333" s="59" t="s">
        <v>535</v>
      </c>
    </row>
    <row r="1334" spans="2:2" s="2" customFormat="1" ht="15.75" customHeight="1">
      <c r="B1334" s="59" t="s">
        <v>3482</v>
      </c>
    </row>
    <row r="1335" spans="2:2" s="2" customFormat="1" ht="15.75" customHeight="1">
      <c r="B1335" s="59" t="s">
        <v>536</v>
      </c>
    </row>
    <row r="1336" spans="2:2" s="2" customFormat="1" ht="15.6">
      <c r="B1336" s="59" t="s">
        <v>3483</v>
      </c>
    </row>
    <row r="1337" spans="2:2" s="2" customFormat="1" ht="15.6">
      <c r="B1337" s="59" t="s">
        <v>3036</v>
      </c>
    </row>
    <row r="1338" spans="2:2" s="2" customFormat="1" ht="15.6">
      <c r="B1338" s="59" t="s">
        <v>3484</v>
      </c>
    </row>
    <row r="1339" spans="2:2" s="2" customFormat="1" ht="15.6">
      <c r="B1339" s="59" t="s">
        <v>537</v>
      </c>
    </row>
    <row r="1340" spans="2:2" s="2" customFormat="1" ht="15.6">
      <c r="B1340" s="59" t="s">
        <v>3485</v>
      </c>
    </row>
    <row r="1341" spans="2:2" s="2" customFormat="1" ht="15.6">
      <c r="B1341" s="59" t="s">
        <v>538</v>
      </c>
    </row>
    <row r="1342" spans="2:2" s="2" customFormat="1" ht="15" customHeight="1">
      <c r="B1342" s="59" t="s">
        <v>539</v>
      </c>
    </row>
    <row r="1343" spans="2:2" s="2" customFormat="1" ht="15.6">
      <c r="B1343" s="59" t="s">
        <v>3037</v>
      </c>
    </row>
    <row r="1344" spans="2:2" s="2" customFormat="1" ht="15.75" customHeight="1">
      <c r="B1344" s="59" t="s">
        <v>540</v>
      </c>
    </row>
    <row r="1345" spans="2:2" s="2" customFormat="1" ht="15.6">
      <c r="B1345" s="59" t="s">
        <v>1309</v>
      </c>
    </row>
    <row r="1346" spans="2:2" s="2" customFormat="1" ht="15.6">
      <c r="B1346" s="59" t="s">
        <v>1308</v>
      </c>
    </row>
    <row r="1347" spans="2:2" s="2" customFormat="1" ht="15.6">
      <c r="B1347" s="59" t="s">
        <v>1642</v>
      </c>
    </row>
    <row r="1348" spans="2:2" s="2" customFormat="1" ht="15" customHeight="1">
      <c r="B1348" s="59" t="s">
        <v>1641</v>
      </c>
    </row>
    <row r="1349" spans="2:2" s="2" customFormat="1" ht="15.6">
      <c r="B1349" s="59" t="s">
        <v>733</v>
      </c>
    </row>
    <row r="1350" spans="2:2" s="2" customFormat="1" ht="15.6">
      <c r="B1350" s="59" t="s">
        <v>734</v>
      </c>
    </row>
    <row r="1351" spans="2:2" s="2" customFormat="1" ht="15.6">
      <c r="B1351" s="59" t="s">
        <v>1301</v>
      </c>
    </row>
    <row r="1352" spans="2:2" s="2" customFormat="1" ht="15.6">
      <c r="B1352" s="59" t="s">
        <v>1300</v>
      </c>
    </row>
    <row r="1353" spans="2:2" s="2" customFormat="1" ht="15.75" customHeight="1">
      <c r="B1353" s="59" t="s">
        <v>1380</v>
      </c>
    </row>
    <row r="1354" spans="2:2" s="2" customFormat="1" ht="15.6">
      <c r="B1354" s="59" t="s">
        <v>4945</v>
      </c>
    </row>
    <row r="1355" spans="2:2" s="2" customFormat="1" ht="15.6">
      <c r="B1355" s="59" t="s">
        <v>4947</v>
      </c>
    </row>
    <row r="1356" spans="2:2" s="2" customFormat="1" ht="15.6">
      <c r="B1356" s="59" t="s">
        <v>4948</v>
      </c>
    </row>
    <row r="1357" spans="2:2" s="2" customFormat="1" ht="15.6">
      <c r="B1357" s="59" t="s">
        <v>4949</v>
      </c>
    </row>
    <row r="1358" spans="2:2" s="2" customFormat="1" ht="15.6">
      <c r="B1358" s="59" t="s">
        <v>4950</v>
      </c>
    </row>
    <row r="1359" spans="2:2" s="2" customFormat="1" ht="15.6">
      <c r="B1359" s="59" t="s">
        <v>4951</v>
      </c>
    </row>
    <row r="1360" spans="2:2" s="2" customFormat="1" ht="15" customHeight="1">
      <c r="B1360" s="59" t="s">
        <v>1570</v>
      </c>
    </row>
    <row r="1361" spans="2:2" s="2" customFormat="1" ht="15.6">
      <c r="B1361" s="59" t="s">
        <v>1571</v>
      </c>
    </row>
    <row r="1362" spans="2:2" s="2" customFormat="1" ht="15.75" customHeight="1">
      <c r="B1362" s="59" t="s">
        <v>3038</v>
      </c>
    </row>
    <row r="1363" spans="2:2" s="2" customFormat="1" ht="15.6">
      <c r="B1363" s="59" t="s">
        <v>1575</v>
      </c>
    </row>
    <row r="1364" spans="2:2" s="2" customFormat="1" ht="15.6">
      <c r="B1364" s="59" t="s">
        <v>1576</v>
      </c>
    </row>
    <row r="1365" spans="2:2" s="2" customFormat="1" ht="15" customHeight="1">
      <c r="B1365" s="59" t="s">
        <v>1577</v>
      </c>
    </row>
    <row r="1366" spans="2:2" s="2" customFormat="1" ht="15.6">
      <c r="B1366" s="59" t="s">
        <v>3039</v>
      </c>
    </row>
    <row r="1367" spans="2:2" s="2" customFormat="1" ht="15.6">
      <c r="B1367" s="59" t="s">
        <v>1578</v>
      </c>
    </row>
    <row r="1368" spans="2:2" s="2" customFormat="1" ht="15.6">
      <c r="B1368" s="59" t="s">
        <v>1579</v>
      </c>
    </row>
    <row r="1369" spans="2:2" s="2" customFormat="1" ht="15.6">
      <c r="B1369" s="59" t="s">
        <v>1580</v>
      </c>
    </row>
    <row r="1370" spans="2:2" s="2" customFormat="1" ht="15.6">
      <c r="B1370" s="59" t="s">
        <v>3040</v>
      </c>
    </row>
    <row r="1371" spans="2:2" s="2" customFormat="1" ht="15.6">
      <c r="B1371" s="59" t="s">
        <v>1581</v>
      </c>
    </row>
    <row r="1372" spans="2:2" s="2" customFormat="1" ht="15.6">
      <c r="B1372" s="59" t="s">
        <v>1600</v>
      </c>
    </row>
    <row r="1373" spans="2:2" s="2" customFormat="1" ht="15.6">
      <c r="B1373" s="59" t="s">
        <v>1601</v>
      </c>
    </row>
    <row r="1374" spans="2:2" s="2" customFormat="1" ht="15" customHeight="1">
      <c r="B1374" s="59" t="s">
        <v>3041</v>
      </c>
    </row>
    <row r="1375" spans="2:2" s="2" customFormat="1" ht="15.6">
      <c r="B1375" s="59" t="s">
        <v>1602</v>
      </c>
    </row>
    <row r="1376" spans="2:2" s="2" customFormat="1" ht="15.75" customHeight="1">
      <c r="B1376" s="59" t="s">
        <v>1603</v>
      </c>
    </row>
    <row r="1377" spans="2:2" s="2" customFormat="1" ht="15.6">
      <c r="B1377" s="59" t="s">
        <v>1604</v>
      </c>
    </row>
    <row r="1378" spans="2:2" s="2" customFormat="1" ht="15.6">
      <c r="B1378" s="59" t="s">
        <v>3042</v>
      </c>
    </row>
    <row r="1379" spans="2:2" s="2" customFormat="1" ht="15.6">
      <c r="B1379" s="59" t="s">
        <v>1605</v>
      </c>
    </row>
    <row r="1380" spans="2:2" s="2" customFormat="1" ht="15" customHeight="1">
      <c r="B1380" s="59" t="s">
        <v>1606</v>
      </c>
    </row>
    <row r="1381" spans="2:2" s="2" customFormat="1" ht="15.6">
      <c r="B1381" s="59" t="s">
        <v>1607</v>
      </c>
    </row>
    <row r="1382" spans="2:2" s="2" customFormat="1" ht="15.6">
      <c r="B1382" s="59" t="s">
        <v>3043</v>
      </c>
    </row>
    <row r="1383" spans="2:2" s="2" customFormat="1" ht="15.6">
      <c r="B1383" s="59" t="s">
        <v>1608</v>
      </c>
    </row>
    <row r="1384" spans="2:2" s="2" customFormat="1" ht="15.6">
      <c r="B1384" s="59" t="s">
        <v>1582</v>
      </c>
    </row>
    <row r="1385" spans="2:2" s="2" customFormat="1" ht="15.75" customHeight="1">
      <c r="B1385" s="59" t="s">
        <v>1583</v>
      </c>
    </row>
    <row r="1386" spans="2:2" s="2" customFormat="1" ht="15.6">
      <c r="B1386" s="59" t="s">
        <v>3044</v>
      </c>
    </row>
    <row r="1387" spans="2:2" s="2" customFormat="1" ht="15.6">
      <c r="B1387" s="59" t="s">
        <v>1584</v>
      </c>
    </row>
    <row r="1388" spans="2:2" s="2" customFormat="1" ht="15.6">
      <c r="B1388" s="59" t="s">
        <v>1585</v>
      </c>
    </row>
    <row r="1389" spans="2:2" s="2" customFormat="1" ht="15.6">
      <c r="B1389" s="59" t="s">
        <v>1586</v>
      </c>
    </row>
    <row r="1390" spans="2:2" s="2" customFormat="1" ht="15.6">
      <c r="B1390" s="59" t="s">
        <v>3045</v>
      </c>
    </row>
    <row r="1391" spans="2:2" s="2" customFormat="1" ht="15.6">
      <c r="B1391" s="59" t="s">
        <v>1587</v>
      </c>
    </row>
    <row r="1392" spans="2:2" s="2" customFormat="1" ht="15" customHeight="1">
      <c r="B1392" s="59" t="s">
        <v>1588</v>
      </c>
    </row>
    <row r="1393" spans="2:2" s="2" customFormat="1" ht="15.6">
      <c r="B1393" s="59" t="s">
        <v>1589</v>
      </c>
    </row>
    <row r="1394" spans="2:2" s="2" customFormat="1" ht="15.75" customHeight="1">
      <c r="B1394" s="59" t="s">
        <v>3046</v>
      </c>
    </row>
    <row r="1395" spans="2:2" s="2" customFormat="1" ht="15.6">
      <c r="B1395" s="59" t="s">
        <v>1590</v>
      </c>
    </row>
    <row r="1396" spans="2:2" s="2" customFormat="1" ht="15.6">
      <c r="B1396" s="59" t="s">
        <v>2419</v>
      </c>
    </row>
    <row r="1397" spans="2:2" s="2" customFormat="1" ht="15" customHeight="1">
      <c r="B1397" s="59" t="s">
        <v>2420</v>
      </c>
    </row>
    <row r="1398" spans="2:2" s="2" customFormat="1" ht="15" customHeight="1">
      <c r="B1398" s="59" t="s">
        <v>2421</v>
      </c>
    </row>
    <row r="1399" spans="2:2" s="2" customFormat="1" ht="15" customHeight="1">
      <c r="B1399" s="59" t="s">
        <v>2422</v>
      </c>
    </row>
    <row r="1400" spans="2:2" s="2" customFormat="1" ht="15.6">
      <c r="B1400" s="59" t="s">
        <v>2431</v>
      </c>
    </row>
    <row r="1401" spans="2:2" s="2" customFormat="1" ht="15.6">
      <c r="B1401" s="59" t="s">
        <v>1572</v>
      </c>
    </row>
    <row r="1402" spans="2:2" s="2" customFormat="1" ht="15.6">
      <c r="B1402" s="59" t="s">
        <v>1573</v>
      </c>
    </row>
    <row r="1403" spans="2:2" s="2" customFormat="1" ht="15.75" customHeight="1">
      <c r="B1403" s="59" t="s">
        <v>3047</v>
      </c>
    </row>
    <row r="1404" spans="2:2" s="2" customFormat="1" ht="15.6">
      <c r="B1404" s="59" t="s">
        <v>1574</v>
      </c>
    </row>
    <row r="1405" spans="2:2" s="2" customFormat="1" ht="15.6">
      <c r="B1405" s="59" t="s">
        <v>1591</v>
      </c>
    </row>
    <row r="1406" spans="2:2" s="2" customFormat="1" ht="15.6">
      <c r="B1406" s="59" t="s">
        <v>1592</v>
      </c>
    </row>
    <row r="1407" spans="2:2" s="2" customFormat="1" ht="15.6">
      <c r="B1407" s="59" t="s">
        <v>3048</v>
      </c>
    </row>
    <row r="1408" spans="2:2" s="2" customFormat="1" ht="15.6">
      <c r="B1408" s="59" t="s">
        <v>1593</v>
      </c>
    </row>
    <row r="1409" spans="2:2" s="2" customFormat="1" ht="15.6">
      <c r="B1409" s="59" t="s">
        <v>1594</v>
      </c>
    </row>
    <row r="1410" spans="2:2" s="2" customFormat="1" ht="15.6">
      <c r="B1410" s="59" t="s">
        <v>1595</v>
      </c>
    </row>
    <row r="1411" spans="2:2" s="2" customFormat="1" ht="15.6">
      <c r="B1411" s="59" t="s">
        <v>3049</v>
      </c>
    </row>
    <row r="1412" spans="2:2" s="2" customFormat="1" ht="15.75" customHeight="1">
      <c r="B1412" s="59" t="s">
        <v>1596</v>
      </c>
    </row>
    <row r="1413" spans="2:2" s="2" customFormat="1" ht="15.6">
      <c r="B1413" s="59" t="s">
        <v>1597</v>
      </c>
    </row>
    <row r="1414" spans="2:2" s="2" customFormat="1" ht="15.6">
      <c r="B1414" s="59" t="s">
        <v>1598</v>
      </c>
    </row>
    <row r="1415" spans="2:2" s="2" customFormat="1" ht="15" customHeight="1">
      <c r="B1415" s="59" t="s">
        <v>3050</v>
      </c>
    </row>
    <row r="1416" spans="2:2" s="2" customFormat="1" ht="15.6">
      <c r="B1416" s="59" t="s">
        <v>1599</v>
      </c>
    </row>
    <row r="1417" spans="2:2" s="2" customFormat="1" ht="15.6">
      <c r="B1417" s="59" t="s">
        <v>183</v>
      </c>
    </row>
    <row r="1418" spans="2:2" s="2" customFormat="1" ht="15.6">
      <c r="B1418" s="59" t="s">
        <v>3486</v>
      </c>
    </row>
    <row r="1419" spans="2:2" s="2" customFormat="1" ht="15.6">
      <c r="B1419" s="59" t="s">
        <v>2871</v>
      </c>
    </row>
    <row r="1420" spans="2:2" s="2" customFormat="1" ht="15.75" customHeight="1">
      <c r="B1420" s="59" t="s">
        <v>2872</v>
      </c>
    </row>
    <row r="1421" spans="2:2" s="2" customFormat="1" ht="15.6">
      <c r="B1421" s="59" t="s">
        <v>2873</v>
      </c>
    </row>
    <row r="1422" spans="2:2" s="2" customFormat="1" ht="15.6">
      <c r="B1422" s="59" t="s">
        <v>2874</v>
      </c>
    </row>
    <row r="1423" spans="2:2" s="2" customFormat="1" ht="15" customHeight="1">
      <c r="B1423" s="59" t="s">
        <v>2875</v>
      </c>
    </row>
    <row r="1424" spans="2:2" s="2" customFormat="1" ht="15.6">
      <c r="B1424" s="59" t="s">
        <v>2876</v>
      </c>
    </row>
    <row r="1425" spans="2:2" s="2" customFormat="1" ht="15.6">
      <c r="B1425" s="59" t="s">
        <v>2877</v>
      </c>
    </row>
    <row r="1426" spans="2:2" s="2" customFormat="1" ht="15.6">
      <c r="B1426" s="59" t="s">
        <v>2878</v>
      </c>
    </row>
    <row r="1427" spans="2:2" s="2" customFormat="1" ht="15.6">
      <c r="B1427" s="59" t="s">
        <v>2879</v>
      </c>
    </row>
    <row r="1428" spans="2:2" s="2" customFormat="1" ht="15.6">
      <c r="B1428" s="59" t="s">
        <v>2880</v>
      </c>
    </row>
    <row r="1429" spans="2:2" s="2" customFormat="1" ht="15.75" customHeight="1">
      <c r="B1429" s="59" t="s">
        <v>2881</v>
      </c>
    </row>
    <row r="1430" spans="2:2" s="2" customFormat="1" ht="15.6">
      <c r="B1430" s="59" t="s">
        <v>2882</v>
      </c>
    </row>
    <row r="1431" spans="2:2" s="2" customFormat="1" ht="15.6">
      <c r="B1431" s="59" t="s">
        <v>2883</v>
      </c>
    </row>
    <row r="1432" spans="2:2" s="2" customFormat="1" ht="15.6">
      <c r="B1432" s="59" t="s">
        <v>2884</v>
      </c>
    </row>
    <row r="1433" spans="2:2" s="2" customFormat="1" ht="15.6">
      <c r="B1433" s="59" t="s">
        <v>2885</v>
      </c>
    </row>
    <row r="1434" spans="2:2" s="2" customFormat="1" ht="15" customHeight="1">
      <c r="B1434" s="59" t="s">
        <v>2886</v>
      </c>
    </row>
    <row r="1435" spans="2:2" s="2" customFormat="1" ht="15.6">
      <c r="B1435" s="59" t="s">
        <v>2887</v>
      </c>
    </row>
    <row r="1436" spans="2:2" s="2" customFormat="1" ht="15.75" customHeight="1">
      <c r="B1436" s="59" t="s">
        <v>2888</v>
      </c>
    </row>
    <row r="1437" spans="2:2" s="2" customFormat="1" ht="15.6">
      <c r="B1437" s="59" t="s">
        <v>2889</v>
      </c>
    </row>
    <row r="1438" spans="2:2" s="2" customFormat="1" ht="15.6">
      <c r="B1438" s="59" t="s">
        <v>2890</v>
      </c>
    </row>
    <row r="1439" spans="2:2" s="2" customFormat="1" ht="15" customHeight="1">
      <c r="B1439" s="59" t="s">
        <v>2891</v>
      </c>
    </row>
    <row r="1440" spans="2:2" s="2" customFormat="1" ht="15.6">
      <c r="B1440" s="59" t="s">
        <v>2892</v>
      </c>
    </row>
    <row r="1441" spans="2:2" s="2" customFormat="1" ht="15.6">
      <c r="B1441" s="59" t="s">
        <v>2893</v>
      </c>
    </row>
    <row r="1442" spans="2:2" s="2" customFormat="1" ht="15.6">
      <c r="B1442" s="59" t="s">
        <v>2894</v>
      </c>
    </row>
    <row r="1443" spans="2:2" s="2" customFormat="1" ht="15.6">
      <c r="B1443" s="59" t="s">
        <v>2895</v>
      </c>
    </row>
    <row r="1444" spans="2:2" s="2" customFormat="1" ht="15.75" customHeight="1">
      <c r="B1444" s="59" t="s">
        <v>2896</v>
      </c>
    </row>
    <row r="1445" spans="2:2" s="2" customFormat="1" ht="15.6">
      <c r="B1445" s="59" t="s">
        <v>2897</v>
      </c>
    </row>
    <row r="1446" spans="2:2" s="2" customFormat="1" ht="15.6">
      <c r="B1446" s="59" t="s">
        <v>2898</v>
      </c>
    </row>
    <row r="1447" spans="2:2" s="2" customFormat="1" ht="15.6">
      <c r="B1447" s="59" t="s">
        <v>2899</v>
      </c>
    </row>
    <row r="1448" spans="2:2" s="2" customFormat="1" ht="15" customHeight="1">
      <c r="B1448" s="59" t="s">
        <v>2900</v>
      </c>
    </row>
    <row r="1449" spans="2:2" s="2" customFormat="1" ht="15" customHeight="1">
      <c r="B1449" s="59" t="s">
        <v>4629</v>
      </c>
    </row>
    <row r="1450" spans="2:2" s="2" customFormat="1" ht="15" customHeight="1">
      <c r="B1450" s="59" t="s">
        <v>4630</v>
      </c>
    </row>
    <row r="1451" spans="2:2" s="2" customFormat="1" ht="15.6">
      <c r="B1451" s="59" t="s">
        <v>2446</v>
      </c>
    </row>
    <row r="1452" spans="2:2" s="2" customFormat="1" ht="15.6" hidden="1">
      <c r="B1452" s="59" t="s">
        <v>3487</v>
      </c>
    </row>
    <row r="1453" spans="2:2" s="2" customFormat="1" ht="15.75" hidden="1" customHeight="1">
      <c r="B1453" s="59" t="s">
        <v>2448</v>
      </c>
    </row>
    <row r="1454" spans="2:2" s="2" customFormat="1" ht="15.6">
      <c r="B1454" s="59" t="s">
        <v>3492</v>
      </c>
    </row>
    <row r="1455" spans="2:2" s="2" customFormat="1" ht="15.6">
      <c r="B1455" s="59" t="s">
        <v>2523</v>
      </c>
    </row>
    <row r="1456" spans="2:2" s="2" customFormat="1" ht="15" customHeight="1">
      <c r="B1456" s="59" t="s">
        <v>3488</v>
      </c>
    </row>
    <row r="1457" spans="2:2" s="2" customFormat="1" ht="15" customHeight="1">
      <c r="B1457" s="59" t="s">
        <v>2789</v>
      </c>
    </row>
    <row r="1458" spans="2:2" s="2" customFormat="1" ht="15.6">
      <c r="B1458" s="59" t="s">
        <v>2450</v>
      </c>
    </row>
    <row r="1459" spans="2:2" s="2" customFormat="1" ht="15.6">
      <c r="B1459" s="59" t="s">
        <v>3489</v>
      </c>
    </row>
    <row r="1460" spans="2:2" s="2" customFormat="1" ht="15.6">
      <c r="B1460" s="59" t="s">
        <v>2791</v>
      </c>
    </row>
    <row r="1461" spans="2:2" s="2" customFormat="1" ht="15.75" customHeight="1">
      <c r="B1461" s="59" t="s">
        <v>1037</v>
      </c>
    </row>
    <row r="1462" spans="2:2" s="2" customFormat="1" ht="15.6">
      <c r="B1462" s="59" t="s">
        <v>2517</v>
      </c>
    </row>
    <row r="1463" spans="2:2" s="2" customFormat="1" ht="15.6">
      <c r="B1463" s="59" t="s">
        <v>3490</v>
      </c>
    </row>
    <row r="1464" spans="2:2" s="2" customFormat="1" ht="15" customHeight="1">
      <c r="B1464" s="59" t="s">
        <v>2519</v>
      </c>
    </row>
    <row r="1465" spans="2:2" s="2" customFormat="1" ht="15.6">
      <c r="B1465" s="59" t="s">
        <v>3491</v>
      </c>
    </row>
    <row r="1466" spans="2:2" s="2" customFormat="1" ht="15.6">
      <c r="B1466" s="59" t="s">
        <v>2521</v>
      </c>
    </row>
    <row r="1467" spans="2:2" s="2" customFormat="1" ht="15.6">
      <c r="B1467" s="59" t="s">
        <v>3493</v>
      </c>
    </row>
    <row r="1468" spans="2:2" s="2" customFormat="1" ht="15.75" customHeight="1">
      <c r="B1468" s="59" t="s">
        <v>678</v>
      </c>
    </row>
    <row r="1469" spans="2:2" s="2" customFormat="1" ht="15.6">
      <c r="B1469" s="59" t="s">
        <v>2525</v>
      </c>
    </row>
    <row r="1470" spans="2:2" s="2" customFormat="1" ht="15.6">
      <c r="B1470" s="59" t="s">
        <v>3494</v>
      </c>
    </row>
    <row r="1471" spans="2:2" s="2" customFormat="1" ht="15" customHeight="1">
      <c r="B1471" s="59" t="s">
        <v>679</v>
      </c>
    </row>
    <row r="1472" spans="2:2" s="2" customFormat="1" ht="15.6">
      <c r="B1472" s="59" t="s">
        <v>680</v>
      </c>
    </row>
    <row r="1473" spans="2:2" s="2" customFormat="1" ht="15.6">
      <c r="B1473" s="59" t="s">
        <v>681</v>
      </c>
    </row>
    <row r="1474" spans="2:2" s="2" customFormat="1" ht="15.6">
      <c r="B1474" s="59" t="s">
        <v>682</v>
      </c>
    </row>
    <row r="1475" spans="2:2" s="2" customFormat="1" ht="15.6">
      <c r="B1475" s="59" t="s">
        <v>2544</v>
      </c>
    </row>
    <row r="1476" spans="2:2" s="2" customFormat="1" ht="15.75" customHeight="1">
      <c r="B1476" s="59" t="s">
        <v>2452</v>
      </c>
    </row>
    <row r="1477" spans="2:2" s="2" customFormat="1" ht="15.75" customHeight="1">
      <c r="B1477" s="59" t="s">
        <v>3495</v>
      </c>
    </row>
    <row r="1478" spans="2:2" s="2" customFormat="1" ht="15" customHeight="1">
      <c r="B1478" s="59" t="s">
        <v>2468</v>
      </c>
    </row>
    <row r="1479" spans="2:2" s="2" customFormat="1" ht="15.6">
      <c r="B1479" s="59" t="s">
        <v>2454</v>
      </c>
    </row>
    <row r="1480" spans="2:2" s="2" customFormat="1" ht="15.6">
      <c r="B1480" s="59" t="s">
        <v>3496</v>
      </c>
    </row>
    <row r="1481" spans="2:2" s="2" customFormat="1" ht="15.6">
      <c r="B1481" s="59" t="s">
        <v>2470</v>
      </c>
    </row>
    <row r="1482" spans="2:2" s="2" customFormat="1" ht="15.6">
      <c r="B1482" s="59" t="s">
        <v>2552</v>
      </c>
    </row>
    <row r="1483" spans="2:2" s="2" customFormat="1" ht="15" customHeight="1">
      <c r="B1483" s="59" t="s">
        <v>2554</v>
      </c>
    </row>
    <row r="1484" spans="2:2" s="2" customFormat="1" ht="15.6">
      <c r="B1484" s="59" t="s">
        <v>2556</v>
      </c>
    </row>
    <row r="1485" spans="2:2" s="2" customFormat="1" ht="15.6">
      <c r="B1485" s="59" t="s">
        <v>685</v>
      </c>
    </row>
    <row r="1486" spans="2:2" s="2" customFormat="1" ht="15.6">
      <c r="B1486" s="59" t="s">
        <v>2561</v>
      </c>
    </row>
    <row r="1487" spans="2:2" s="2" customFormat="1" ht="15.6">
      <c r="B1487" s="59" t="s">
        <v>2562</v>
      </c>
    </row>
    <row r="1488" spans="2:2" s="2" customFormat="1" ht="15.75" customHeight="1">
      <c r="B1488" s="59" t="s">
        <v>2472</v>
      </c>
    </row>
    <row r="1489" spans="2:2" s="2" customFormat="1" ht="15.6">
      <c r="B1489" s="59" t="s">
        <v>2474</v>
      </c>
    </row>
    <row r="1490" spans="2:2" s="2" customFormat="1" ht="15.6">
      <c r="B1490" s="59" t="s">
        <v>2475</v>
      </c>
    </row>
    <row r="1491" spans="2:2" s="2" customFormat="1" ht="15.6">
      <c r="B1491" s="59" t="s">
        <v>2477</v>
      </c>
    </row>
    <row r="1492" spans="2:2" s="2" customFormat="1" ht="15.6">
      <c r="B1492" s="59" t="s">
        <v>2565</v>
      </c>
    </row>
    <row r="1493" spans="2:2" s="2" customFormat="1" ht="15.6">
      <c r="B1493" s="59" t="s">
        <v>3497</v>
      </c>
    </row>
    <row r="1494" spans="2:2" s="2" customFormat="1" ht="15.6">
      <c r="B1494" s="59" t="s">
        <v>2485</v>
      </c>
    </row>
    <row r="1495" spans="2:2" s="2" customFormat="1" ht="15.6">
      <c r="B1495" s="59" t="s">
        <v>2487</v>
      </c>
    </row>
    <row r="1496" spans="2:2" s="2" customFormat="1" ht="15.6">
      <c r="B1496" s="59" t="s">
        <v>2489</v>
      </c>
    </row>
    <row r="1497" spans="2:2" s="2" customFormat="1" ht="15.75" customHeight="1">
      <c r="B1497" s="59" t="s">
        <v>2497</v>
      </c>
    </row>
    <row r="1498" spans="2:2" s="2" customFormat="1" ht="15.6">
      <c r="B1498" s="59" t="s">
        <v>2499</v>
      </c>
    </row>
    <row r="1499" spans="2:2" s="2" customFormat="1" ht="15.6">
      <c r="B1499" s="59" t="s">
        <v>2501</v>
      </c>
    </row>
    <row r="1500" spans="2:2" s="2" customFormat="1" ht="15.6">
      <c r="B1500" s="59" t="s">
        <v>2505</v>
      </c>
    </row>
    <row r="1501" spans="2:2" s="2" customFormat="1" ht="15.6">
      <c r="B1501" s="59" t="s">
        <v>3498</v>
      </c>
    </row>
    <row r="1502" spans="2:2" s="2" customFormat="1" ht="15.6">
      <c r="B1502" s="59" t="s">
        <v>184</v>
      </c>
    </row>
    <row r="1503" spans="2:2" s="2" customFormat="1" ht="15.6">
      <c r="B1503" s="59" t="s">
        <v>4016</v>
      </c>
    </row>
    <row r="1504" spans="2:2" s="2" customFormat="1" ht="15.6">
      <c r="B1504" s="59" t="s">
        <v>185</v>
      </c>
    </row>
    <row r="1505" spans="2:2" s="2" customFormat="1" ht="15.6">
      <c r="B1505" s="59" t="s">
        <v>186</v>
      </c>
    </row>
    <row r="1506" spans="2:2" s="2" customFormat="1" ht="15.75" customHeight="1">
      <c r="B1506" s="59" t="s">
        <v>187</v>
      </c>
    </row>
    <row r="1507" spans="2:2" s="2" customFormat="1" ht="15" customHeight="1">
      <c r="B1507" s="59" t="s">
        <v>2663</v>
      </c>
    </row>
    <row r="1508" spans="2:2" s="2" customFormat="1" ht="15.6">
      <c r="B1508" s="59" t="s">
        <v>3499</v>
      </c>
    </row>
    <row r="1509" spans="2:2" s="2" customFormat="1" ht="15.6">
      <c r="B1509" s="59" t="s">
        <v>2665</v>
      </c>
    </row>
    <row r="1510" spans="2:2" s="2" customFormat="1" ht="15.6">
      <c r="B1510" s="59" t="s">
        <v>3500</v>
      </c>
    </row>
    <row r="1511" spans="2:2" s="2" customFormat="1" ht="15.6">
      <c r="B1511" s="59" t="s">
        <v>2667</v>
      </c>
    </row>
    <row r="1512" spans="2:2" s="2" customFormat="1" ht="15.6">
      <c r="B1512" s="59" t="s">
        <v>3501</v>
      </c>
    </row>
    <row r="1513" spans="2:2" s="2" customFormat="1" ht="15" customHeight="1">
      <c r="B1513" s="59" t="s">
        <v>2669</v>
      </c>
    </row>
    <row r="1514" spans="2:2" s="2" customFormat="1" ht="15.6">
      <c r="B1514" s="59" t="s">
        <v>3502</v>
      </c>
    </row>
    <row r="1515" spans="2:2" s="2" customFormat="1" ht="15.6">
      <c r="B1515" s="59" t="s">
        <v>2671</v>
      </c>
    </row>
    <row r="1516" spans="2:2" s="2" customFormat="1" ht="15" customHeight="1">
      <c r="B1516" s="59" t="s">
        <v>3503</v>
      </c>
    </row>
    <row r="1517" spans="2:2" s="2" customFormat="1" ht="15.6">
      <c r="B1517" s="59" t="s">
        <v>2673</v>
      </c>
    </row>
    <row r="1518" spans="2:2" s="2" customFormat="1" ht="15.6">
      <c r="B1518" s="59" t="s">
        <v>3504</v>
      </c>
    </row>
    <row r="1519" spans="2:2" s="2" customFormat="1" ht="15.6">
      <c r="B1519" s="59" t="s">
        <v>2675</v>
      </c>
    </row>
    <row r="1520" spans="2:2" s="2" customFormat="1" ht="15.6">
      <c r="B1520" s="59" t="s">
        <v>3505</v>
      </c>
    </row>
    <row r="1521" spans="2:2" s="2" customFormat="1" ht="15.6">
      <c r="B1521" s="59" t="s">
        <v>2687</v>
      </c>
    </row>
    <row r="1522" spans="2:2" s="2" customFormat="1" ht="15.75" customHeight="1">
      <c r="B1522" s="59" t="s">
        <v>3506</v>
      </c>
    </row>
    <row r="1523" spans="2:2" s="2" customFormat="1" ht="15.6">
      <c r="B1523" s="59" t="s">
        <v>2689</v>
      </c>
    </row>
    <row r="1524" spans="2:2" s="2" customFormat="1" ht="15" customHeight="1">
      <c r="B1524" s="59" t="s">
        <v>3507</v>
      </c>
    </row>
    <row r="1525" spans="2:2" s="2" customFormat="1" ht="15.6">
      <c r="B1525" s="59" t="s">
        <v>2691</v>
      </c>
    </row>
    <row r="1526" spans="2:2" s="2" customFormat="1" ht="15.6">
      <c r="B1526" s="59" t="s">
        <v>3508</v>
      </c>
    </row>
    <row r="1527" spans="2:2" s="2" customFormat="1" ht="15.6">
      <c r="B1527" s="59" t="s">
        <v>2693</v>
      </c>
    </row>
    <row r="1528" spans="2:2" s="2" customFormat="1" ht="15.6">
      <c r="B1528" s="59" t="s">
        <v>3509</v>
      </c>
    </row>
    <row r="1529" spans="2:2" s="2" customFormat="1" ht="15.6">
      <c r="B1529" s="59" t="s">
        <v>2695</v>
      </c>
    </row>
    <row r="1530" spans="2:2" s="2" customFormat="1" ht="15.6">
      <c r="B1530" s="59" t="s">
        <v>3510</v>
      </c>
    </row>
    <row r="1531" spans="2:2" s="2" customFormat="1" ht="15.6">
      <c r="B1531" s="59" t="s">
        <v>2711</v>
      </c>
    </row>
    <row r="1532" spans="2:2" s="2" customFormat="1" ht="15.6">
      <c r="B1532" s="59" t="s">
        <v>2713</v>
      </c>
    </row>
    <row r="1533" spans="2:2" s="2" customFormat="1" ht="15.75" customHeight="1">
      <c r="B1533" s="59" t="s">
        <v>2715</v>
      </c>
    </row>
    <row r="1534" spans="2:2" s="2" customFormat="1" ht="15" customHeight="1">
      <c r="B1534" s="59" t="s">
        <v>2717</v>
      </c>
    </row>
    <row r="1535" spans="2:2" s="2" customFormat="1" ht="15.6">
      <c r="B1535" s="59" t="s">
        <v>2719</v>
      </c>
    </row>
    <row r="1536" spans="2:2" s="2" customFormat="1" ht="15.6">
      <c r="B1536" s="59" t="s">
        <v>2721</v>
      </c>
    </row>
    <row r="1537" spans="2:2" s="2" customFormat="1" ht="15.6">
      <c r="B1537" s="59" t="s">
        <v>2723</v>
      </c>
    </row>
    <row r="1538" spans="2:2" s="2" customFormat="1" ht="15" customHeight="1">
      <c r="B1538" s="59" t="s">
        <v>2729</v>
      </c>
    </row>
    <row r="1539" spans="2:2" s="2" customFormat="1" ht="15.6">
      <c r="B1539" s="59" t="s">
        <v>2731</v>
      </c>
    </row>
    <row r="1540" spans="2:2" s="2" customFormat="1" ht="15.6">
      <c r="B1540" s="59" t="s">
        <v>2746</v>
      </c>
    </row>
    <row r="1541" spans="2:2" s="2" customFormat="1" ht="15.6">
      <c r="B1541" s="59" t="s">
        <v>3511</v>
      </c>
    </row>
    <row r="1542" spans="2:2" s="2" customFormat="1" ht="15.6">
      <c r="B1542" s="59" t="s">
        <v>2748</v>
      </c>
    </row>
    <row r="1543" spans="2:2" s="2" customFormat="1" ht="15.75" customHeight="1">
      <c r="B1543" s="59" t="s">
        <v>3512</v>
      </c>
    </row>
    <row r="1544" spans="2:2" s="2" customFormat="1" ht="15" customHeight="1">
      <c r="B1544" s="59" t="s">
        <v>2749</v>
      </c>
    </row>
    <row r="1545" spans="2:2" s="2" customFormat="1" ht="15.6">
      <c r="B1545" s="59" t="s">
        <v>2751</v>
      </c>
    </row>
    <row r="1546" spans="2:2" s="2" customFormat="1" ht="15.6">
      <c r="B1546" s="59" t="s">
        <v>2753</v>
      </c>
    </row>
    <row r="1547" spans="2:2" s="2" customFormat="1" ht="15" customHeight="1">
      <c r="B1547" s="59" t="s">
        <v>2755</v>
      </c>
    </row>
    <row r="1548" spans="2:2" s="2" customFormat="1" ht="15.6">
      <c r="B1548" s="59" t="s">
        <v>2757</v>
      </c>
    </row>
    <row r="1549" spans="2:2" s="2" customFormat="1" ht="15.6">
      <c r="B1549" s="59" t="s">
        <v>2767</v>
      </c>
    </row>
    <row r="1550" spans="2:2" s="2" customFormat="1" ht="15.6">
      <c r="B1550" s="59" t="s">
        <v>2769</v>
      </c>
    </row>
    <row r="1551" spans="2:2" s="2" customFormat="1" ht="15.6">
      <c r="B1551" s="59" t="s">
        <v>2771</v>
      </c>
    </row>
    <row r="1552" spans="2:2" s="2" customFormat="1" ht="15.75" customHeight="1">
      <c r="B1552" s="59" t="s">
        <v>2773</v>
      </c>
    </row>
    <row r="1553" spans="2:2" s="2" customFormat="1" ht="15.6">
      <c r="B1553" s="59" t="s">
        <v>4879</v>
      </c>
    </row>
    <row r="1554" spans="2:2" s="2" customFormat="1" ht="15.6">
      <c r="B1554" s="59" t="s">
        <v>4880</v>
      </c>
    </row>
    <row r="1555" spans="2:2" s="2" customFormat="1" ht="15.6">
      <c r="B1555" s="59" t="s">
        <v>2847</v>
      </c>
    </row>
    <row r="1556" spans="2:2" s="2" customFormat="1" ht="15.6">
      <c r="B1556" s="59" t="s">
        <v>2849</v>
      </c>
    </row>
    <row r="1557" spans="2:2" s="2" customFormat="1" ht="15.6">
      <c r="B1557" s="59" t="s">
        <v>2851</v>
      </c>
    </row>
    <row r="1558" spans="2:2" s="2" customFormat="1" ht="15.6">
      <c r="B1558" s="59" t="s">
        <v>2853</v>
      </c>
    </row>
    <row r="1559" spans="2:2" s="2" customFormat="1" ht="15.6">
      <c r="B1559" s="59" t="s">
        <v>2855</v>
      </c>
    </row>
    <row r="1560" spans="2:2" s="2" customFormat="1" ht="15.6">
      <c r="B1560" s="59" t="s">
        <v>2857</v>
      </c>
    </row>
    <row r="1561" spans="2:2" s="2" customFormat="1" ht="15.75" customHeight="1">
      <c r="B1561" s="59" t="s">
        <v>2859</v>
      </c>
    </row>
    <row r="1562" spans="2:2" s="2" customFormat="1" ht="15.75" customHeight="1">
      <c r="B1562" s="59" t="s">
        <v>2861</v>
      </c>
    </row>
    <row r="1563" spans="2:2" s="2" customFormat="1" ht="15.75" customHeight="1">
      <c r="B1563" s="59" t="s">
        <v>2863</v>
      </c>
    </row>
    <row r="1564" spans="2:2" s="2" customFormat="1" ht="15.6">
      <c r="B1564" s="59" t="s">
        <v>2642</v>
      </c>
    </row>
    <row r="1565" spans="2:2" s="2" customFormat="1" ht="15.6">
      <c r="B1565" s="59" t="s">
        <v>688</v>
      </c>
    </row>
    <row r="1566" spans="2:2" s="2" customFormat="1" ht="15.6">
      <c r="B1566" s="59" t="s">
        <v>689</v>
      </c>
    </row>
    <row r="1567" spans="2:2" s="2" customFormat="1" ht="15.6">
      <c r="B1567" s="59" t="s">
        <v>690</v>
      </c>
    </row>
    <row r="1568" spans="2:2" s="2" customFormat="1" ht="15.6">
      <c r="B1568" s="59" t="s">
        <v>2647</v>
      </c>
    </row>
    <row r="1569" spans="2:2" s="2" customFormat="1" ht="15.6">
      <c r="B1569" s="59" t="s">
        <v>2781</v>
      </c>
    </row>
    <row r="1570" spans="2:2" s="2" customFormat="1" ht="15.6">
      <c r="B1570" s="59" t="s">
        <v>3513</v>
      </c>
    </row>
    <row r="1571" spans="2:2" s="2" customFormat="1" ht="15.6">
      <c r="B1571" s="59" t="s">
        <v>2777</v>
      </c>
    </row>
    <row r="1572" spans="2:2" s="2" customFormat="1" ht="15.6">
      <c r="B1572" s="59" t="s">
        <v>3514</v>
      </c>
    </row>
    <row r="1573" spans="2:2" s="2" customFormat="1" ht="15.6">
      <c r="B1573" s="59" t="s">
        <v>5160</v>
      </c>
    </row>
    <row r="1574" spans="2:2" s="2" customFormat="1" ht="15.6">
      <c r="B1574" s="59" t="s">
        <v>2811</v>
      </c>
    </row>
    <row r="1575" spans="2:2" s="2" customFormat="1" ht="15.6">
      <c r="B1575" s="59" t="s">
        <v>2813</v>
      </c>
    </row>
    <row r="1576" spans="2:2" s="2" customFormat="1" ht="15.6">
      <c r="B1576" s="59" t="s">
        <v>2815</v>
      </c>
    </row>
    <row r="1577" spans="2:2" s="2" customFormat="1" ht="15.6">
      <c r="B1577" s="59" t="s">
        <v>2817</v>
      </c>
    </row>
    <row r="1578" spans="2:2" s="2" customFormat="1" ht="15.6">
      <c r="B1578" s="59" t="s">
        <v>2819</v>
      </c>
    </row>
    <row r="1579" spans="2:2" s="2" customFormat="1" ht="15.6">
      <c r="B1579" s="59" t="s">
        <v>2821</v>
      </c>
    </row>
    <row r="1580" spans="2:2" s="2" customFormat="1" ht="15.6">
      <c r="B1580" s="59" t="s">
        <v>2823</v>
      </c>
    </row>
    <row r="1581" spans="2:2" s="2" customFormat="1" ht="15.6">
      <c r="B1581" s="59" t="s">
        <v>2825</v>
      </c>
    </row>
    <row r="1582" spans="2:2" s="2" customFormat="1" ht="15.6">
      <c r="B1582" s="59" t="s">
        <v>2827</v>
      </c>
    </row>
    <row r="1583" spans="2:2" s="2" customFormat="1" ht="15.75" customHeight="1">
      <c r="B1583" s="59" t="s">
        <v>2577</v>
      </c>
    </row>
    <row r="1584" spans="2:2" s="2" customFormat="1" ht="15.6">
      <c r="B1584" s="59" t="s">
        <v>3515</v>
      </c>
    </row>
    <row r="1585" spans="2:2" s="2" customFormat="1" ht="15.6">
      <c r="B1585" s="59" t="s">
        <v>2579</v>
      </c>
    </row>
    <row r="1586" spans="2:2" s="2" customFormat="1" ht="15.6">
      <c r="B1586" s="59" t="s">
        <v>3516</v>
      </c>
    </row>
    <row r="1587" spans="2:2" s="2" customFormat="1" ht="15.6">
      <c r="B1587" s="59" t="s">
        <v>2581</v>
      </c>
    </row>
    <row r="1588" spans="2:2" s="2" customFormat="1" ht="15.6">
      <c r="B1588" s="59" t="s">
        <v>3517</v>
      </c>
    </row>
    <row r="1589" spans="2:2" s="2" customFormat="1" ht="15.6">
      <c r="B1589" s="59" t="s">
        <v>2583</v>
      </c>
    </row>
    <row r="1590" spans="2:2" s="2" customFormat="1" ht="15.6">
      <c r="B1590" s="59" t="s">
        <v>3518</v>
      </c>
    </row>
    <row r="1591" spans="2:2" s="2" customFormat="1" ht="15.6">
      <c r="B1591" s="59" t="s">
        <v>691</v>
      </c>
    </row>
    <row r="1592" spans="2:2" s="2" customFormat="1" ht="15.6">
      <c r="B1592" s="59" t="s">
        <v>2585</v>
      </c>
    </row>
    <row r="1593" spans="2:2" s="2" customFormat="1" ht="15.6">
      <c r="B1593" s="59" t="s">
        <v>3519</v>
      </c>
    </row>
    <row r="1594" spans="2:2" s="2" customFormat="1" ht="15.6">
      <c r="B1594" s="59" t="s">
        <v>692</v>
      </c>
    </row>
    <row r="1595" spans="2:2" s="2" customFormat="1" ht="15.6">
      <c r="B1595" s="59" t="s">
        <v>693</v>
      </c>
    </row>
    <row r="1596" spans="2:2" s="2" customFormat="1" ht="15" customHeight="1">
      <c r="B1596" s="59" t="s">
        <v>694</v>
      </c>
    </row>
    <row r="1597" spans="2:2" s="2" customFormat="1" ht="15" customHeight="1">
      <c r="B1597" s="59" t="s">
        <v>695</v>
      </c>
    </row>
    <row r="1598" spans="2:2" s="2" customFormat="1" ht="15" customHeight="1">
      <c r="B1598" s="59" t="s">
        <v>2604</v>
      </c>
    </row>
    <row r="1599" spans="2:2" s="2" customFormat="1" ht="15" customHeight="1">
      <c r="B1599" s="59" t="s">
        <v>2612</v>
      </c>
    </row>
    <row r="1600" spans="2:2" s="2" customFormat="1" ht="15" customHeight="1">
      <c r="B1600" s="59" t="s">
        <v>2614</v>
      </c>
    </row>
    <row r="1601" spans="2:2" s="2" customFormat="1" ht="15.6">
      <c r="B1601" s="59" t="s">
        <v>2616</v>
      </c>
    </row>
    <row r="1602" spans="2:2" s="2" customFormat="1" ht="15" customHeight="1">
      <c r="B1602" s="59" t="s">
        <v>696</v>
      </c>
    </row>
    <row r="1603" spans="2:2" s="2" customFormat="1" ht="15.75" customHeight="1">
      <c r="B1603" s="59" t="s">
        <v>2624</v>
      </c>
    </row>
    <row r="1604" spans="2:2" s="2" customFormat="1" ht="15.6">
      <c r="B1604" s="59" t="s">
        <v>2626</v>
      </c>
    </row>
    <row r="1605" spans="2:2" s="2" customFormat="1" ht="15.6">
      <c r="B1605" s="59" t="s">
        <v>2630</v>
      </c>
    </row>
    <row r="1606" spans="2:2" s="2" customFormat="1" ht="15.6">
      <c r="B1606" s="59" t="s">
        <v>3520</v>
      </c>
    </row>
    <row r="1607" spans="2:2" s="2" customFormat="1" ht="15.6">
      <c r="B1607" s="59" t="s">
        <v>4881</v>
      </c>
    </row>
    <row r="1608" spans="2:2" s="2" customFormat="1" ht="15.6">
      <c r="B1608" s="59" t="s">
        <v>4882</v>
      </c>
    </row>
    <row r="1609" spans="2:2" s="2" customFormat="1" ht="15.6">
      <c r="B1609" s="59" t="s">
        <v>4883</v>
      </c>
    </row>
    <row r="1610" spans="2:2" s="2" customFormat="1" ht="15.6">
      <c r="B1610" s="59" t="s">
        <v>5082</v>
      </c>
    </row>
    <row r="1611" spans="2:2" s="2" customFormat="1" ht="15.6">
      <c r="B1611" s="59" t="s">
        <v>5083</v>
      </c>
    </row>
    <row r="1612" spans="2:2" s="2" customFormat="1" ht="15.6">
      <c r="B1612" s="59" t="s">
        <v>5084</v>
      </c>
    </row>
    <row r="1613" spans="2:2" s="2" customFormat="1" ht="15.6">
      <c r="B1613" s="59" t="s">
        <v>5085</v>
      </c>
    </row>
    <row r="1614" spans="2:2" s="2" customFormat="1" ht="15.6">
      <c r="B1614" s="59" t="s">
        <v>5086</v>
      </c>
    </row>
    <row r="1615" spans="2:2" s="2" customFormat="1" ht="15" customHeight="1">
      <c r="B1615" s="59" t="s">
        <v>5087</v>
      </c>
    </row>
    <row r="1616" spans="2:2" s="2" customFormat="1" ht="15" customHeight="1">
      <c r="B1616" s="59" t="s">
        <v>5088</v>
      </c>
    </row>
    <row r="1617" spans="2:2" s="2" customFormat="1" ht="15" customHeight="1">
      <c r="B1617" s="59" t="s">
        <v>5089</v>
      </c>
    </row>
    <row r="1618" spans="2:2" s="2" customFormat="1" ht="15" customHeight="1">
      <c r="B1618" s="59" t="s">
        <v>5090</v>
      </c>
    </row>
    <row r="1619" spans="2:2" s="2" customFormat="1" ht="15" customHeight="1">
      <c r="B1619" s="59" t="s">
        <v>5091</v>
      </c>
    </row>
    <row r="1620" spans="2:2" s="2" customFormat="1" ht="15" customHeight="1">
      <c r="B1620" s="59" t="s">
        <v>5092</v>
      </c>
    </row>
    <row r="1621" spans="2:2" s="2" customFormat="1" ht="15.6">
      <c r="B1621" s="59" t="s">
        <v>5093</v>
      </c>
    </row>
    <row r="1622" spans="2:2" s="2" customFormat="1" ht="15" customHeight="1">
      <c r="B1622" s="59" t="s">
        <v>5094</v>
      </c>
    </row>
    <row r="1623" spans="2:2" s="2" customFormat="1" ht="15.75" customHeight="1">
      <c r="B1623" s="59" t="s">
        <v>5095</v>
      </c>
    </row>
    <row r="1624" spans="2:2" s="2" customFormat="1" ht="15.6">
      <c r="B1624" s="59" t="s">
        <v>5096</v>
      </c>
    </row>
    <row r="1625" spans="2:2" s="2" customFormat="1" ht="15.6">
      <c r="B1625" s="59" t="s">
        <v>5097</v>
      </c>
    </row>
    <row r="1626" spans="2:2" s="2" customFormat="1" ht="15.6">
      <c r="B1626" s="59" t="s">
        <v>5098</v>
      </c>
    </row>
    <row r="1627" spans="2:2" s="2" customFormat="1" ht="15.6">
      <c r="B1627" s="59" t="s">
        <v>5099</v>
      </c>
    </row>
    <row r="1628" spans="2:2" s="2" customFormat="1" ht="15.6">
      <c r="B1628" s="59" t="s">
        <v>5100</v>
      </c>
    </row>
    <row r="1629" spans="2:2" s="2" customFormat="1" ht="15.6">
      <c r="B1629" s="59" t="s">
        <v>5101</v>
      </c>
    </row>
    <row r="1630" spans="2:2" s="2" customFormat="1" ht="15.6">
      <c r="B1630" s="59" t="s">
        <v>5102</v>
      </c>
    </row>
    <row r="1631" spans="2:2" s="2" customFormat="1" ht="15.6">
      <c r="B1631" s="59" t="s">
        <v>5103</v>
      </c>
    </row>
    <row r="1632" spans="2:2" s="2" customFormat="1" ht="15.6">
      <c r="B1632" s="59" t="s">
        <v>191</v>
      </c>
    </row>
    <row r="1633" spans="2:2" s="2" customFormat="1" ht="15.6">
      <c r="B1633" s="59" t="s">
        <v>3521</v>
      </c>
    </row>
    <row r="1634" spans="2:2" s="2" customFormat="1" ht="15.6">
      <c r="B1634" s="59" t="s">
        <v>5104</v>
      </c>
    </row>
    <row r="1635" spans="2:2" s="2" customFormat="1" ht="15.6">
      <c r="B1635" s="59" t="s">
        <v>5105</v>
      </c>
    </row>
    <row r="1636" spans="2:2" s="2" customFormat="1" ht="15" customHeight="1">
      <c r="B1636" s="59" t="s">
        <v>5106</v>
      </c>
    </row>
    <row r="1637" spans="2:2" s="2" customFormat="1" ht="15" customHeight="1">
      <c r="B1637" s="59" t="s">
        <v>5107</v>
      </c>
    </row>
    <row r="1638" spans="2:2" s="2" customFormat="1" ht="15" customHeight="1">
      <c r="B1638" s="59" t="s">
        <v>5108</v>
      </c>
    </row>
    <row r="1639" spans="2:2" s="2" customFormat="1" ht="15" customHeight="1">
      <c r="B1639" s="59" t="s">
        <v>5109</v>
      </c>
    </row>
    <row r="1640" spans="2:2" s="2" customFormat="1" ht="15" customHeight="1">
      <c r="B1640" s="59" t="s">
        <v>5110</v>
      </c>
    </row>
    <row r="1641" spans="2:2" s="2" customFormat="1" ht="15" customHeight="1">
      <c r="B1641" s="59" t="s">
        <v>5111</v>
      </c>
    </row>
    <row r="1642" spans="2:2" s="2" customFormat="1" ht="15.6">
      <c r="B1642" s="59" t="s">
        <v>5112</v>
      </c>
    </row>
    <row r="1643" spans="2:2" s="2" customFormat="1" ht="15" customHeight="1">
      <c r="B1643" s="59" t="s">
        <v>5113</v>
      </c>
    </row>
    <row r="1644" spans="2:2" s="2" customFormat="1" ht="15.75" customHeight="1">
      <c r="B1644" s="59" t="s">
        <v>5114</v>
      </c>
    </row>
    <row r="1645" spans="2:2" s="2" customFormat="1" ht="15.6">
      <c r="B1645" s="59" t="s">
        <v>5115</v>
      </c>
    </row>
    <row r="1646" spans="2:2" s="2" customFormat="1" ht="15.6">
      <c r="B1646" s="59" t="s">
        <v>5116</v>
      </c>
    </row>
    <row r="1647" spans="2:2" s="2" customFormat="1" ht="15.6">
      <c r="B1647" s="59" t="s">
        <v>5117</v>
      </c>
    </row>
    <row r="1648" spans="2:2" s="2" customFormat="1" ht="15.6">
      <c r="B1648" s="59" t="s">
        <v>5118</v>
      </c>
    </row>
    <row r="1649" spans="2:2" s="2" customFormat="1" ht="15.6">
      <c r="B1649" s="59" t="s">
        <v>5119</v>
      </c>
    </row>
    <row r="1650" spans="2:2" s="2" customFormat="1" ht="15.6">
      <c r="B1650" s="59" t="s">
        <v>5120</v>
      </c>
    </row>
    <row r="1651" spans="2:2" s="2" customFormat="1" ht="15.6">
      <c r="B1651" s="59" t="s">
        <v>5121</v>
      </c>
    </row>
    <row r="1652" spans="2:2" s="2" customFormat="1" ht="15.6">
      <c r="B1652" s="59" t="s">
        <v>5122</v>
      </c>
    </row>
    <row r="1653" spans="2:2" s="2" customFormat="1" ht="15.6">
      <c r="B1653" s="59" t="s">
        <v>5123</v>
      </c>
    </row>
    <row r="1654" spans="2:2" s="2" customFormat="1" ht="15.6">
      <c r="B1654" s="59" t="s">
        <v>5124</v>
      </c>
    </row>
    <row r="1655" spans="2:2" s="2" customFormat="1" ht="15.6">
      <c r="B1655" s="59" t="s">
        <v>5125</v>
      </c>
    </row>
    <row r="1656" spans="2:2" s="2" customFormat="1" ht="15.6">
      <c r="B1656" s="59" t="s">
        <v>5126</v>
      </c>
    </row>
    <row r="1657" spans="2:2" s="2" customFormat="1" ht="15.6">
      <c r="B1657" s="59" t="s">
        <v>5127</v>
      </c>
    </row>
    <row r="1658" spans="2:2" s="2" customFormat="1" ht="15" customHeight="1">
      <c r="B1658" s="59" t="s">
        <v>5128</v>
      </c>
    </row>
    <row r="1659" spans="2:2" s="2" customFormat="1" ht="15" customHeight="1">
      <c r="B1659" s="59" t="s">
        <v>5129</v>
      </c>
    </row>
    <row r="1660" spans="2:2" s="2" customFormat="1" ht="15" customHeight="1">
      <c r="B1660" s="59" t="s">
        <v>5130</v>
      </c>
    </row>
    <row r="1661" spans="2:2" s="2" customFormat="1" ht="15" customHeight="1">
      <c r="B1661" s="59" t="s">
        <v>5131</v>
      </c>
    </row>
    <row r="1662" spans="2:2" s="2" customFormat="1" ht="15.6">
      <c r="B1662" s="59" t="s">
        <v>5132</v>
      </c>
    </row>
    <row r="1663" spans="2:2" s="2" customFormat="1" ht="15" customHeight="1">
      <c r="B1663" s="59" t="s">
        <v>5133</v>
      </c>
    </row>
    <row r="1664" spans="2:2" s="2" customFormat="1" ht="15.75" customHeight="1">
      <c r="B1664" s="59" t="s">
        <v>5134</v>
      </c>
    </row>
    <row r="1665" spans="2:2" s="2" customFormat="1" ht="15.6">
      <c r="B1665" s="59" t="s">
        <v>5135</v>
      </c>
    </row>
    <row r="1666" spans="2:2" s="2" customFormat="1" ht="15.6">
      <c r="B1666" s="59" t="s">
        <v>5136</v>
      </c>
    </row>
    <row r="1667" spans="2:2" s="2" customFormat="1" ht="15.6">
      <c r="B1667" s="59" t="s">
        <v>5137</v>
      </c>
    </row>
    <row r="1668" spans="2:2" s="2" customFormat="1" ht="15.6">
      <c r="B1668" s="59" t="s">
        <v>5138</v>
      </c>
    </row>
    <row r="1669" spans="2:2" s="2" customFormat="1" ht="15.6">
      <c r="B1669" s="59" t="s">
        <v>5139</v>
      </c>
    </row>
    <row r="1670" spans="2:2" s="2" customFormat="1" ht="15.6">
      <c r="B1670" s="59" t="s">
        <v>5140</v>
      </c>
    </row>
    <row r="1671" spans="2:2" s="2" customFormat="1" ht="15.6">
      <c r="B1671" s="59" t="s">
        <v>5141</v>
      </c>
    </row>
    <row r="1672" spans="2:2" s="2" customFormat="1" ht="15.6">
      <c r="B1672" s="59" t="s">
        <v>193</v>
      </c>
    </row>
    <row r="1673" spans="2:2" s="2" customFormat="1" ht="15.6">
      <c r="B1673" s="59" t="s">
        <v>3522</v>
      </c>
    </row>
    <row r="1674" spans="2:2" s="2" customFormat="1" ht="15.6">
      <c r="B1674" s="59" t="s">
        <v>194</v>
      </c>
    </row>
    <row r="1675" spans="2:2" s="2" customFormat="1" ht="15.6">
      <c r="B1675" s="59" t="s">
        <v>3523</v>
      </c>
    </row>
    <row r="1676" spans="2:2" s="2" customFormat="1" ht="15" customHeight="1">
      <c r="B1676" s="59" t="s">
        <v>735</v>
      </c>
    </row>
    <row r="1677" spans="2:2" s="2" customFormat="1" ht="15.6">
      <c r="B1677" s="59" t="s">
        <v>765</v>
      </c>
    </row>
    <row r="1678" spans="2:2" s="2" customFormat="1" ht="15" customHeight="1">
      <c r="B1678" s="59" t="s">
        <v>1564</v>
      </c>
    </row>
    <row r="1679" spans="2:2" s="2" customFormat="1" ht="15" customHeight="1">
      <c r="B1679" s="59" t="s">
        <v>4113</v>
      </c>
    </row>
    <row r="1680" spans="2:2" s="2" customFormat="1" ht="15" customHeight="1">
      <c r="B1680" s="59" t="s">
        <v>4611</v>
      </c>
    </row>
    <row r="1681" spans="2:2" s="2" customFormat="1" ht="15" customHeight="1">
      <c r="B1681" s="59" t="s">
        <v>195</v>
      </c>
    </row>
    <row r="1682" spans="2:2" s="2" customFormat="1" ht="15.6">
      <c r="B1682" s="59" t="s">
        <v>3524</v>
      </c>
    </row>
    <row r="1683" spans="2:2" s="2" customFormat="1" ht="15" customHeight="1">
      <c r="B1683" s="59" t="s">
        <v>197</v>
      </c>
    </row>
    <row r="1684" spans="2:2" s="2" customFormat="1" ht="15.75" customHeight="1">
      <c r="B1684" s="59" t="s">
        <v>3525</v>
      </c>
    </row>
    <row r="1685" spans="2:2" s="2" customFormat="1" ht="15.6">
      <c r="B1685" s="59" t="s">
        <v>541</v>
      </c>
    </row>
    <row r="1686" spans="2:2" s="2" customFormat="1" ht="15.6">
      <c r="B1686" s="59" t="s">
        <v>1029</v>
      </c>
    </row>
    <row r="1687" spans="2:2" s="2" customFormat="1" ht="15.6">
      <c r="B1687" s="59" t="s">
        <v>542</v>
      </c>
    </row>
    <row r="1688" spans="2:2" s="2" customFormat="1" ht="15.6">
      <c r="B1688" s="59" t="s">
        <v>543</v>
      </c>
    </row>
    <row r="1689" spans="2:2" s="2" customFormat="1" ht="15.6">
      <c r="B1689" s="59" t="s">
        <v>544</v>
      </c>
    </row>
    <row r="1690" spans="2:2" s="2" customFormat="1" ht="15.6">
      <c r="B1690" s="59" t="s">
        <v>545</v>
      </c>
    </row>
    <row r="1691" spans="2:2" s="2" customFormat="1" ht="15.6">
      <c r="B1691" s="59" t="s">
        <v>546</v>
      </c>
    </row>
    <row r="1692" spans="2:2" s="2" customFormat="1" ht="15.6">
      <c r="B1692" s="59" t="s">
        <v>547</v>
      </c>
    </row>
    <row r="1693" spans="2:2" s="2" customFormat="1" ht="15.6">
      <c r="B1693" s="59" t="s">
        <v>2436</v>
      </c>
    </row>
    <row r="1694" spans="2:2" s="2" customFormat="1" ht="15.6">
      <c r="B1694" s="59" t="s">
        <v>3526</v>
      </c>
    </row>
    <row r="1695" spans="2:2" s="2" customFormat="1" ht="15.6">
      <c r="B1695" s="59" t="s">
        <v>2438</v>
      </c>
    </row>
    <row r="1696" spans="2:2" s="2" customFormat="1" ht="15.6">
      <c r="B1696" s="59" t="s">
        <v>3527</v>
      </c>
    </row>
    <row r="1697" spans="2:2" s="2" customFormat="1" ht="15.6">
      <c r="B1697" s="59" t="s">
        <v>2785</v>
      </c>
    </row>
    <row r="1698" spans="2:2" s="2" customFormat="1" ht="15.6">
      <c r="B1698" s="59" t="s">
        <v>2440</v>
      </c>
    </row>
    <row r="1699" spans="2:2" s="2" customFormat="1" ht="15.6">
      <c r="B1699" s="59" t="s">
        <v>3528</v>
      </c>
    </row>
    <row r="1700" spans="2:2" s="2" customFormat="1" ht="15.6">
      <c r="B1700" s="59" t="s">
        <v>2787</v>
      </c>
    </row>
    <row r="1701" spans="2:2" s="2" customFormat="1" ht="15.6">
      <c r="B1701" s="59" t="s">
        <v>2783</v>
      </c>
    </row>
    <row r="1702" spans="2:2" s="2" customFormat="1" ht="15.6">
      <c r="B1702" s="59" t="s">
        <v>2507</v>
      </c>
    </row>
    <row r="1703" spans="2:2" s="2" customFormat="1" ht="15.6">
      <c r="B1703" s="59" t="s">
        <v>3529</v>
      </c>
    </row>
    <row r="1704" spans="2:2" s="2" customFormat="1" ht="15.6">
      <c r="B1704" s="59" t="s">
        <v>2509</v>
      </c>
    </row>
    <row r="1705" spans="2:2" s="2" customFormat="1" ht="15.6">
      <c r="B1705" s="59" t="s">
        <v>3530</v>
      </c>
    </row>
    <row r="1706" spans="2:2" s="2" customFormat="1" ht="15.6">
      <c r="B1706" s="59" t="s">
        <v>2511</v>
      </c>
    </row>
    <row r="1707" spans="2:2" s="2" customFormat="1" ht="15.6">
      <c r="B1707" s="59" t="s">
        <v>3531</v>
      </c>
    </row>
    <row r="1708" spans="2:2" s="2" customFormat="1" ht="15.6">
      <c r="B1708" s="59" t="s">
        <v>2513</v>
      </c>
    </row>
    <row r="1709" spans="2:2" s="2" customFormat="1" ht="15.6">
      <c r="B1709" s="59" t="s">
        <v>3532</v>
      </c>
    </row>
    <row r="1710" spans="2:2" s="2" customFormat="1" ht="15.6">
      <c r="B1710" s="59" t="s">
        <v>2527</v>
      </c>
    </row>
    <row r="1711" spans="2:2" s="2" customFormat="1" ht="15.6">
      <c r="B1711" s="59" t="s">
        <v>2515</v>
      </c>
    </row>
    <row r="1712" spans="2:2" s="2" customFormat="1" ht="15.75" customHeight="1">
      <c r="B1712" s="59" t="s">
        <v>3533</v>
      </c>
    </row>
    <row r="1713" spans="2:2" s="2" customFormat="1" ht="15.6">
      <c r="B1713" s="59" t="s">
        <v>2529</v>
      </c>
    </row>
    <row r="1714" spans="2:2" s="2" customFormat="1" ht="15.6">
      <c r="B1714" s="59" t="s">
        <v>2531</v>
      </c>
    </row>
    <row r="1715" spans="2:2" s="2" customFormat="1" ht="15.6">
      <c r="B1715" s="59" t="s">
        <v>2533</v>
      </c>
    </row>
    <row r="1716" spans="2:2" s="2" customFormat="1" ht="15.6">
      <c r="B1716" s="59" t="s">
        <v>2535</v>
      </c>
    </row>
    <row r="1717" spans="2:2" s="2" customFormat="1" ht="15.6">
      <c r="B1717" s="59" t="s">
        <v>2537</v>
      </c>
    </row>
    <row r="1718" spans="2:2" s="2" customFormat="1" ht="15.6">
      <c r="B1718" s="59" t="s">
        <v>2442</v>
      </c>
    </row>
    <row r="1719" spans="2:2" s="2" customFormat="1" ht="15.6">
      <c r="B1719" s="59" t="s">
        <v>3534</v>
      </c>
    </row>
    <row r="1720" spans="2:2" s="2" customFormat="1" ht="15.6">
      <c r="B1720" s="59" t="s">
        <v>2456</v>
      </c>
    </row>
    <row r="1721" spans="2:2" s="2" customFormat="1" ht="15.6">
      <c r="B1721" s="59" t="s">
        <v>2444</v>
      </c>
    </row>
    <row r="1722" spans="2:2" s="2" customFormat="1" ht="15.6">
      <c r="B1722" s="59" t="s">
        <v>3535</v>
      </c>
    </row>
    <row r="1723" spans="2:2" s="2" customFormat="1" ht="15.6">
      <c r="B1723" s="59" t="s">
        <v>2458</v>
      </c>
    </row>
    <row r="1724" spans="2:2" s="2" customFormat="1" ht="15.6">
      <c r="B1724" s="59" t="s">
        <v>2546</v>
      </c>
    </row>
    <row r="1725" spans="2:2" s="2" customFormat="1" ht="15.6">
      <c r="B1725" s="59" t="s">
        <v>2548</v>
      </c>
    </row>
    <row r="1726" spans="2:2" s="2" customFormat="1" ht="15.6">
      <c r="B1726" s="59" t="s">
        <v>2550</v>
      </c>
    </row>
    <row r="1727" spans="2:2" s="2" customFormat="1" ht="15.6">
      <c r="B1727" s="59" t="s">
        <v>2558</v>
      </c>
    </row>
    <row r="1728" spans="2:2" s="2" customFormat="1" ht="15.6">
      <c r="B1728" s="59" t="s">
        <v>2559</v>
      </c>
    </row>
    <row r="1729" spans="2:2" s="2" customFormat="1" ht="15.6">
      <c r="B1729" s="59" t="s">
        <v>2560</v>
      </c>
    </row>
    <row r="1730" spans="2:2" s="2" customFormat="1" ht="15.6">
      <c r="B1730" s="59" t="s">
        <v>2460</v>
      </c>
    </row>
    <row r="1731" spans="2:2" s="2" customFormat="1" ht="15.6">
      <c r="B1731" s="59" t="s">
        <v>2462</v>
      </c>
    </row>
    <row r="1732" spans="2:2" s="2" customFormat="1" ht="15.6">
      <c r="B1732" s="59" t="s">
        <v>2464</v>
      </c>
    </row>
    <row r="1733" spans="2:2" s="2" customFormat="1" ht="15.75" customHeight="1">
      <c r="B1733" s="59" t="s">
        <v>2466</v>
      </c>
    </row>
    <row r="1734" spans="2:2" s="2" customFormat="1" ht="15.6">
      <c r="B1734" s="59" t="s">
        <v>2563</v>
      </c>
    </row>
    <row r="1735" spans="2:2" s="2" customFormat="1" ht="15.6">
      <c r="B1735" s="59" t="s">
        <v>3536</v>
      </c>
    </row>
    <row r="1736" spans="2:2" s="2" customFormat="1" ht="15.6">
      <c r="B1736" s="59" t="s">
        <v>2479</v>
      </c>
    </row>
    <row r="1737" spans="2:2" s="2" customFormat="1" ht="15.6">
      <c r="B1737" s="59" t="s">
        <v>2481</v>
      </c>
    </row>
    <row r="1738" spans="2:2" s="2" customFormat="1" ht="15.6">
      <c r="B1738" s="59" t="s">
        <v>2483</v>
      </c>
    </row>
    <row r="1739" spans="2:2" s="2" customFormat="1" ht="15.6">
      <c r="B1739" s="59" t="s">
        <v>2491</v>
      </c>
    </row>
    <row r="1740" spans="2:2" s="2" customFormat="1" ht="15.6">
      <c r="B1740" s="59" t="s">
        <v>2493</v>
      </c>
    </row>
    <row r="1741" spans="2:2" s="2" customFormat="1" ht="15.6">
      <c r="B1741" s="59" t="s">
        <v>2495</v>
      </c>
    </row>
    <row r="1742" spans="2:2" s="2" customFormat="1" ht="15.6">
      <c r="B1742" s="59" t="s">
        <v>2503</v>
      </c>
    </row>
    <row r="1743" spans="2:2" s="2" customFormat="1" ht="15.6">
      <c r="B1743" s="59" t="s">
        <v>3537</v>
      </c>
    </row>
    <row r="1744" spans="2:2" s="2" customFormat="1" ht="15.6">
      <c r="B1744" s="59" t="s">
        <v>1319</v>
      </c>
    </row>
    <row r="1745" spans="2:3" s="2" customFormat="1" ht="15.6">
      <c r="B1745" s="59" t="s">
        <v>1318</v>
      </c>
    </row>
    <row r="1746" spans="2:3" s="2" customFormat="1" ht="15" customHeight="1">
      <c r="B1746" s="59" t="s">
        <v>2649</v>
      </c>
    </row>
    <row r="1747" spans="2:3" s="2" customFormat="1" ht="15" customHeight="1">
      <c r="B1747" s="59" t="s">
        <v>3538</v>
      </c>
    </row>
    <row r="1748" spans="2:3" s="2" customFormat="1" ht="15.6">
      <c r="B1748" s="59" t="s">
        <v>2651</v>
      </c>
    </row>
    <row r="1749" spans="2:3" s="2" customFormat="1" ht="15.6">
      <c r="B1749" s="59" t="s">
        <v>3539</v>
      </c>
    </row>
    <row r="1750" spans="2:3" s="2" customFormat="1" ht="15.6">
      <c r="B1750" s="59" t="s">
        <v>2653</v>
      </c>
    </row>
    <row r="1751" spans="2:3" s="2" customFormat="1" ht="15.6">
      <c r="B1751" s="59" t="s">
        <v>3540</v>
      </c>
      <c r="C1751"/>
    </row>
    <row r="1752" spans="2:3" s="2" customFormat="1" ht="15.6">
      <c r="B1752" s="59" t="s">
        <v>2655</v>
      </c>
      <c r="C1752"/>
    </row>
    <row r="1753" spans="2:3" s="2" customFormat="1" ht="15.6">
      <c r="B1753" s="59" t="s">
        <v>3541</v>
      </c>
      <c r="C1753"/>
    </row>
    <row r="1754" spans="2:3" s="2" customFormat="1" ht="15.6">
      <c r="B1754" s="59" t="s">
        <v>2657</v>
      </c>
      <c r="C1754"/>
    </row>
    <row r="1755" spans="2:3" s="2" customFormat="1" ht="15.6">
      <c r="B1755" s="59" t="s">
        <v>3542</v>
      </c>
      <c r="C1755"/>
    </row>
    <row r="1756" spans="2:3" s="2" customFormat="1" ht="15.6">
      <c r="B1756" s="59" t="s">
        <v>2659</v>
      </c>
      <c r="C1756"/>
    </row>
    <row r="1757" spans="2:3" s="2" customFormat="1" ht="15.75" customHeight="1">
      <c r="B1757" s="59" t="s">
        <v>3543</v>
      </c>
      <c r="C1757"/>
    </row>
    <row r="1758" spans="2:3" s="2" customFormat="1" ht="15.6">
      <c r="B1758" s="59" t="s">
        <v>2661</v>
      </c>
      <c r="C1758"/>
    </row>
    <row r="1759" spans="2:3" s="2" customFormat="1" ht="15.6">
      <c r="B1759" s="59" t="s">
        <v>3544</v>
      </c>
      <c r="C1759"/>
    </row>
    <row r="1760" spans="2:3" s="2" customFormat="1" ht="15.6">
      <c r="B1760" s="59" t="s">
        <v>2677</v>
      </c>
      <c r="C1760"/>
    </row>
    <row r="1761" spans="1:7" s="2" customFormat="1" ht="15.6">
      <c r="B1761" s="59" t="s">
        <v>3545</v>
      </c>
      <c r="C1761"/>
    </row>
    <row r="1762" spans="1:7" s="2" customFormat="1" ht="15.6">
      <c r="B1762" s="59" t="s">
        <v>2679</v>
      </c>
      <c r="C1762"/>
    </row>
    <row r="1763" spans="1:7" ht="15.6">
      <c r="A1763" s="2"/>
      <c r="B1763" s="59" t="s">
        <v>3546</v>
      </c>
      <c r="G1763" s="2"/>
    </row>
    <row r="1764" spans="1:7" ht="15.6">
      <c r="A1764" s="2"/>
      <c r="B1764" s="59" t="s">
        <v>2681</v>
      </c>
      <c r="G1764" s="2"/>
    </row>
    <row r="1765" spans="1:7" ht="15.6">
      <c r="A1765" s="2"/>
      <c r="B1765" s="59" t="s">
        <v>3547</v>
      </c>
      <c r="G1765" s="2"/>
    </row>
    <row r="1766" spans="1:7" ht="15.6">
      <c r="A1766" s="2"/>
      <c r="B1766" s="59" t="s">
        <v>2683</v>
      </c>
      <c r="G1766" s="2"/>
    </row>
    <row r="1767" spans="1:7" ht="15.6">
      <c r="A1767" s="2"/>
      <c r="B1767" s="59" t="s">
        <v>3548</v>
      </c>
      <c r="G1767" s="2"/>
    </row>
    <row r="1768" spans="1:7" ht="15.6">
      <c r="A1768" s="2"/>
      <c r="B1768" s="59" t="s">
        <v>2685</v>
      </c>
      <c r="G1768" s="2"/>
    </row>
    <row r="1769" spans="1:7" ht="15.6">
      <c r="A1769" s="2"/>
      <c r="B1769" s="59" t="s">
        <v>3549</v>
      </c>
    </row>
    <row r="1770" spans="1:7" ht="15.6">
      <c r="A1770" s="2"/>
      <c r="B1770" s="59" t="s">
        <v>2697</v>
      </c>
    </row>
    <row r="1771" spans="1:7" ht="15.6">
      <c r="A1771" s="2"/>
      <c r="B1771" s="59" t="s">
        <v>2699</v>
      </c>
    </row>
    <row r="1772" spans="1:7" ht="15.6">
      <c r="A1772" s="2"/>
      <c r="B1772" s="59" t="s">
        <v>2701</v>
      </c>
    </row>
    <row r="1773" spans="1:7" ht="15.6">
      <c r="A1773" s="2"/>
      <c r="B1773" s="59" t="s">
        <v>2703</v>
      </c>
    </row>
    <row r="1774" spans="1:7" ht="15.6">
      <c r="A1774" s="2"/>
      <c r="B1774" s="59" t="s">
        <v>2705</v>
      </c>
    </row>
    <row r="1775" spans="1:7" ht="15.6">
      <c r="A1775" s="2"/>
      <c r="B1775" s="59" t="s">
        <v>2707</v>
      </c>
    </row>
    <row r="1776" spans="1:7" ht="15.6">
      <c r="A1776" s="2"/>
      <c r="B1776" s="59" t="s">
        <v>2709</v>
      </c>
    </row>
    <row r="1777" spans="1:2" ht="15.6">
      <c r="A1777" s="2"/>
      <c r="B1777" s="59" t="s">
        <v>2725</v>
      </c>
    </row>
    <row r="1778" spans="1:2" ht="15.6">
      <c r="A1778" s="2"/>
      <c r="B1778" s="59" t="s">
        <v>2727</v>
      </c>
    </row>
    <row r="1779" spans="1:2" ht="15.6">
      <c r="A1779" s="2"/>
      <c r="B1779" s="59" t="s">
        <v>2733</v>
      </c>
    </row>
    <row r="1780" spans="1:2" ht="15.6">
      <c r="A1780" s="2"/>
      <c r="B1780" s="59" t="s">
        <v>3550</v>
      </c>
    </row>
    <row r="1781" spans="1:2" ht="15.6">
      <c r="A1781" s="2"/>
      <c r="B1781" s="59" t="s">
        <v>2735</v>
      </c>
    </row>
    <row r="1782" spans="1:2" ht="15.6">
      <c r="A1782" s="2"/>
      <c r="B1782" s="59" t="s">
        <v>3551</v>
      </c>
    </row>
    <row r="1783" spans="1:2" ht="15.6">
      <c r="A1783" s="2"/>
      <c r="B1783" s="59" t="s">
        <v>2736</v>
      </c>
    </row>
    <row r="1784" spans="1:2" ht="15.6">
      <c r="A1784" s="2"/>
      <c r="B1784" s="59" t="s">
        <v>2738</v>
      </c>
    </row>
    <row r="1785" spans="1:2" ht="15.6">
      <c r="A1785" s="2"/>
      <c r="B1785" s="59" t="s">
        <v>2740</v>
      </c>
    </row>
    <row r="1786" spans="1:2" ht="15.6">
      <c r="A1786" s="2"/>
      <c r="B1786" s="59" t="s">
        <v>2742</v>
      </c>
    </row>
    <row r="1787" spans="1:2" ht="15.6">
      <c r="A1787" s="2"/>
      <c r="B1787" s="59" t="s">
        <v>2744</v>
      </c>
    </row>
    <row r="1788" spans="1:2" ht="15.6">
      <c r="A1788" s="2"/>
      <c r="B1788" s="59" t="s">
        <v>2759</v>
      </c>
    </row>
    <row r="1789" spans="1:2" ht="15.6">
      <c r="A1789" s="2"/>
      <c r="B1789" s="59" t="s">
        <v>2761</v>
      </c>
    </row>
    <row r="1790" spans="1:2" ht="15.6">
      <c r="A1790" s="2"/>
      <c r="B1790" s="59" t="s">
        <v>2763</v>
      </c>
    </row>
    <row r="1791" spans="1:2" ht="15.6">
      <c r="A1791" s="2"/>
      <c r="B1791" s="59" t="s">
        <v>2765</v>
      </c>
    </row>
    <row r="1792" spans="1:2" ht="15.6">
      <c r="A1792" s="2"/>
      <c r="B1792" s="59" t="s">
        <v>4576</v>
      </c>
    </row>
    <row r="1793" spans="1:2" ht="15.6">
      <c r="A1793" s="2"/>
      <c r="B1793" s="59" t="s">
        <v>4577</v>
      </c>
    </row>
    <row r="1794" spans="1:2" ht="15.6">
      <c r="A1794" s="2"/>
      <c r="B1794" s="59" t="s">
        <v>4578</v>
      </c>
    </row>
    <row r="1795" spans="1:2" ht="15.6">
      <c r="A1795" s="2"/>
      <c r="B1795" s="59" t="s">
        <v>4579</v>
      </c>
    </row>
    <row r="1796" spans="1:2" ht="15.6">
      <c r="A1796" s="2"/>
      <c r="B1796" s="59" t="s">
        <v>4580</v>
      </c>
    </row>
    <row r="1797" spans="1:2" ht="15.6">
      <c r="A1797" s="2"/>
      <c r="B1797" s="59" t="s">
        <v>4581</v>
      </c>
    </row>
    <row r="1798" spans="1:2" ht="15.6">
      <c r="A1798" s="2"/>
      <c r="B1798" s="59" t="s">
        <v>2829</v>
      </c>
    </row>
    <row r="1799" spans="1:2" ht="15.6">
      <c r="A1799" s="2"/>
      <c r="B1799" s="59" t="s">
        <v>2831</v>
      </c>
    </row>
    <row r="1800" spans="1:2" ht="15.6">
      <c r="A1800" s="2"/>
      <c r="B1800" s="59" t="s">
        <v>2833</v>
      </c>
    </row>
    <row r="1801" spans="1:2" ht="15.6">
      <c r="A1801" s="2"/>
      <c r="B1801" s="59" t="s">
        <v>2835</v>
      </c>
    </row>
    <row r="1802" spans="1:2" ht="15.6">
      <c r="A1802" s="2"/>
      <c r="B1802" s="59" t="s">
        <v>2837</v>
      </c>
    </row>
    <row r="1803" spans="1:2" ht="15.6">
      <c r="A1803" s="2"/>
      <c r="B1803" s="59" t="s">
        <v>2839</v>
      </c>
    </row>
    <row r="1804" spans="1:2" ht="15.6">
      <c r="A1804" s="2"/>
      <c r="B1804" s="59" t="s">
        <v>2841</v>
      </c>
    </row>
    <row r="1805" spans="1:2" ht="15.6">
      <c r="A1805" s="2"/>
      <c r="B1805" s="59" t="s">
        <v>2843</v>
      </c>
    </row>
    <row r="1806" spans="1:2" ht="15.6">
      <c r="A1806" s="2"/>
      <c r="B1806" s="59" t="s">
        <v>2845</v>
      </c>
    </row>
    <row r="1807" spans="1:2" ht="15.6">
      <c r="A1807" s="2"/>
      <c r="B1807" s="59" t="s">
        <v>2632</v>
      </c>
    </row>
    <row r="1808" spans="1:2" ht="15.6">
      <c r="A1808" s="2"/>
      <c r="B1808" s="59" t="s">
        <v>2634</v>
      </c>
    </row>
    <row r="1809" spans="1:2" ht="15.6">
      <c r="A1809" s="2"/>
      <c r="B1809" s="59" t="s">
        <v>2636</v>
      </c>
    </row>
    <row r="1810" spans="1:2" ht="15.6">
      <c r="A1810" s="2"/>
      <c r="B1810" s="59" t="s">
        <v>2638</v>
      </c>
    </row>
    <row r="1811" spans="1:2" ht="15.6">
      <c r="A1811" s="2"/>
      <c r="B1811" s="59" t="s">
        <v>2640</v>
      </c>
    </row>
    <row r="1812" spans="1:2" ht="15.6">
      <c r="A1812" s="2"/>
      <c r="B1812" s="59" t="s">
        <v>2779</v>
      </c>
    </row>
    <row r="1813" spans="1:2" ht="15.6">
      <c r="A1813" s="2"/>
      <c r="B1813" s="59" t="s">
        <v>3552</v>
      </c>
    </row>
    <row r="1814" spans="1:2" ht="15.6">
      <c r="A1814" s="2"/>
      <c r="B1814" s="59" t="s">
        <v>2775</v>
      </c>
    </row>
    <row r="1815" spans="1:2" ht="15.6">
      <c r="A1815" s="2"/>
      <c r="B1815" s="59" t="s">
        <v>3553</v>
      </c>
    </row>
    <row r="1816" spans="1:2" ht="15.6">
      <c r="A1816" s="2"/>
      <c r="B1816" s="59" t="s">
        <v>1050</v>
      </c>
    </row>
    <row r="1817" spans="1:2" ht="15.6">
      <c r="A1817" s="2"/>
      <c r="B1817" s="59" t="s">
        <v>1051</v>
      </c>
    </row>
    <row r="1818" spans="1:2" ht="15.6">
      <c r="A1818" s="2"/>
      <c r="B1818" s="59" t="s">
        <v>1052</v>
      </c>
    </row>
    <row r="1819" spans="1:2" ht="15.6">
      <c r="A1819" s="2"/>
      <c r="B1819" s="59" t="s">
        <v>1053</v>
      </c>
    </row>
    <row r="1820" spans="1:2" ht="15.6">
      <c r="A1820" s="2"/>
      <c r="B1820" s="59" t="s">
        <v>1054</v>
      </c>
    </row>
    <row r="1821" spans="1:2" ht="15.6">
      <c r="A1821" s="2"/>
      <c r="B1821" s="59" t="s">
        <v>1055</v>
      </c>
    </row>
    <row r="1822" spans="1:2" ht="15.6">
      <c r="A1822" s="2"/>
      <c r="B1822" s="59" t="s">
        <v>1084</v>
      </c>
    </row>
    <row r="1823" spans="1:2" ht="15.6">
      <c r="A1823" s="2"/>
      <c r="B1823" s="59" t="s">
        <v>1056</v>
      </c>
    </row>
    <row r="1824" spans="1:2" ht="15.6">
      <c r="A1824" s="2"/>
      <c r="B1824" s="59" t="s">
        <v>1057</v>
      </c>
    </row>
    <row r="1825" spans="1:2" ht="15.6">
      <c r="A1825" s="2"/>
      <c r="B1825" s="59" t="s">
        <v>1058</v>
      </c>
    </row>
    <row r="1826" spans="1:2" ht="15.6">
      <c r="A1826" s="2"/>
      <c r="B1826" s="59" t="s">
        <v>1059</v>
      </c>
    </row>
    <row r="1827" spans="1:2" ht="15.6">
      <c r="A1827" s="2"/>
      <c r="B1827" s="59" t="s">
        <v>1061</v>
      </c>
    </row>
    <row r="1828" spans="1:2" ht="15.6">
      <c r="A1828" s="2"/>
      <c r="B1828" s="59" t="s">
        <v>1060</v>
      </c>
    </row>
    <row r="1829" spans="1:2" ht="15.6">
      <c r="A1829" s="2"/>
      <c r="B1829" s="59" t="s">
        <v>1062</v>
      </c>
    </row>
    <row r="1830" spans="1:2" ht="15.6">
      <c r="A1830" s="2"/>
      <c r="B1830" s="59" t="s">
        <v>1063</v>
      </c>
    </row>
    <row r="1831" spans="1:2" ht="15.6">
      <c r="A1831" s="2"/>
      <c r="B1831" s="59" t="s">
        <v>1064</v>
      </c>
    </row>
    <row r="1832" spans="1:2" ht="15.6">
      <c r="A1832" s="2"/>
      <c r="B1832" s="59" t="s">
        <v>1065</v>
      </c>
    </row>
    <row r="1833" spans="1:2" ht="15.6">
      <c r="A1833" s="2"/>
      <c r="B1833" s="59" t="s">
        <v>1533</v>
      </c>
    </row>
    <row r="1834" spans="1:2" ht="15.6">
      <c r="A1834" s="2"/>
      <c r="B1834" s="59" t="s">
        <v>549</v>
      </c>
    </row>
    <row r="1835" spans="1:2" ht="15.6">
      <c r="A1835" s="2"/>
      <c r="B1835" s="59" t="s">
        <v>3554</v>
      </c>
    </row>
    <row r="1836" spans="1:2" ht="15.6">
      <c r="A1836" s="2"/>
      <c r="B1836" s="59" t="s">
        <v>550</v>
      </c>
    </row>
    <row r="1837" spans="1:2" ht="15.6">
      <c r="A1837" s="2"/>
      <c r="B1837" s="59" t="s">
        <v>3555</v>
      </c>
    </row>
    <row r="1838" spans="1:2" ht="15.6">
      <c r="A1838" s="2"/>
      <c r="B1838" s="59" t="s">
        <v>551</v>
      </c>
    </row>
    <row r="1839" spans="1:2" ht="15.6">
      <c r="A1839" s="2"/>
      <c r="B1839" s="59" t="s">
        <v>3556</v>
      </c>
    </row>
    <row r="1840" spans="1:2" ht="15.6">
      <c r="A1840" s="2"/>
      <c r="B1840" s="59" t="s">
        <v>552</v>
      </c>
    </row>
    <row r="1841" spans="1:2" ht="15.6">
      <c r="A1841" s="2"/>
      <c r="B1841" s="59" t="s">
        <v>553</v>
      </c>
    </row>
    <row r="1842" spans="1:2" ht="15.6">
      <c r="A1842" s="2"/>
      <c r="B1842" s="59" t="s">
        <v>554</v>
      </c>
    </row>
    <row r="1843" spans="1:2" ht="15.6">
      <c r="A1843" s="2"/>
      <c r="B1843" s="59" t="s">
        <v>555</v>
      </c>
    </row>
    <row r="1844" spans="1:2" ht="15.6">
      <c r="A1844" s="2"/>
      <c r="B1844" s="59" t="s">
        <v>3557</v>
      </c>
    </row>
    <row r="1845" spans="1:2" ht="15.6">
      <c r="A1845" s="2"/>
      <c r="B1845" s="59" t="s">
        <v>556</v>
      </c>
    </row>
    <row r="1846" spans="1:2" ht="15.6">
      <c r="A1846" s="2"/>
      <c r="B1846" s="59" t="s">
        <v>1311</v>
      </c>
    </row>
    <row r="1847" spans="1:2" ht="15.6">
      <c r="A1847" s="2"/>
      <c r="B1847" s="59" t="s">
        <v>1310</v>
      </c>
    </row>
    <row r="1848" spans="1:2" ht="15.6">
      <c r="A1848" s="2"/>
      <c r="B1848" s="59" t="s">
        <v>1644</v>
      </c>
    </row>
    <row r="1849" spans="1:2" ht="15.6">
      <c r="A1849" s="2"/>
      <c r="B1849" s="59" t="s">
        <v>1643</v>
      </c>
    </row>
    <row r="1850" spans="1:2" ht="15.6">
      <c r="A1850" s="2"/>
      <c r="B1850" s="59" t="s">
        <v>1967</v>
      </c>
    </row>
    <row r="1851" spans="1:2" ht="15.6">
      <c r="A1851" s="2"/>
      <c r="B1851" s="59" t="s">
        <v>1968</v>
      </c>
    </row>
    <row r="1852" spans="1:2" ht="15.6">
      <c r="A1852" s="2"/>
      <c r="B1852" s="59" t="s">
        <v>1969</v>
      </c>
    </row>
    <row r="1853" spans="1:2" ht="15.6">
      <c r="A1853" s="2"/>
      <c r="B1853" s="59" t="s">
        <v>1970</v>
      </c>
    </row>
    <row r="1854" spans="1:2" ht="15.6">
      <c r="A1854" s="2"/>
      <c r="B1854" s="59" t="s">
        <v>1303</v>
      </c>
    </row>
    <row r="1855" spans="1:2" ht="15.6">
      <c r="A1855" s="2"/>
      <c r="B1855" s="59" t="s">
        <v>1302</v>
      </c>
    </row>
    <row r="1856" spans="1:2" ht="15.6">
      <c r="A1856" s="2"/>
      <c r="B1856" s="59" t="s">
        <v>1393</v>
      </c>
    </row>
    <row r="1857" spans="1:2" ht="15.6">
      <c r="A1857" s="2"/>
      <c r="B1857" s="59" t="s">
        <v>2793</v>
      </c>
    </row>
    <row r="1858" spans="1:2" ht="15.6">
      <c r="A1858" s="2"/>
      <c r="B1858" s="59" t="s">
        <v>2795</v>
      </c>
    </row>
    <row r="1859" spans="1:2" ht="15.6">
      <c r="A1859" s="2"/>
      <c r="B1859" s="59" t="s">
        <v>2797</v>
      </c>
    </row>
    <row r="1860" spans="1:2" ht="15.6">
      <c r="A1860" s="2"/>
      <c r="B1860" s="59" t="s">
        <v>2799</v>
      </c>
    </row>
    <row r="1861" spans="1:2" ht="15.6">
      <c r="A1861" s="2"/>
      <c r="B1861" s="59" t="s">
        <v>2801</v>
      </c>
    </row>
    <row r="1862" spans="1:2" ht="15.6">
      <c r="A1862" s="2"/>
      <c r="B1862" s="59" t="s">
        <v>2803</v>
      </c>
    </row>
    <row r="1863" spans="1:2" ht="15.6">
      <c r="A1863" s="2"/>
      <c r="B1863" s="59" t="s">
        <v>2805</v>
      </c>
    </row>
    <row r="1864" spans="1:2" ht="15.6">
      <c r="A1864" s="2"/>
      <c r="B1864" s="59" t="s">
        <v>2807</v>
      </c>
    </row>
    <row r="1865" spans="1:2" ht="15.6">
      <c r="A1865" s="2"/>
      <c r="B1865" s="59" t="s">
        <v>2809</v>
      </c>
    </row>
    <row r="1866" spans="1:2" ht="15.6">
      <c r="A1866" s="2"/>
      <c r="B1866" s="59" t="s">
        <v>557</v>
      </c>
    </row>
    <row r="1867" spans="1:2" ht="15.6">
      <c r="A1867" s="2"/>
      <c r="B1867" s="59" t="s">
        <v>558</v>
      </c>
    </row>
    <row r="1868" spans="1:2" ht="15.6">
      <c r="A1868" s="2"/>
      <c r="B1868" s="59" t="s">
        <v>2567</v>
      </c>
    </row>
    <row r="1869" spans="1:2" ht="15.6">
      <c r="A1869" s="2"/>
      <c r="B1869" s="59" t="s">
        <v>3558</v>
      </c>
    </row>
    <row r="1870" spans="1:2" ht="15.6">
      <c r="A1870" s="2"/>
      <c r="B1870" s="59" t="s">
        <v>2569</v>
      </c>
    </row>
    <row r="1871" spans="1:2" ht="15.6">
      <c r="A1871" s="2"/>
      <c r="B1871" s="59" t="s">
        <v>3559</v>
      </c>
    </row>
    <row r="1872" spans="1:2" ht="15.6">
      <c r="A1872" s="2"/>
      <c r="B1872" s="59" t="s">
        <v>2571</v>
      </c>
    </row>
    <row r="1873" spans="1:2" ht="15.6">
      <c r="A1873" s="2"/>
      <c r="B1873" s="59" t="s">
        <v>3560</v>
      </c>
    </row>
    <row r="1874" spans="1:2" ht="15.6">
      <c r="A1874" s="2"/>
      <c r="B1874" s="59" t="s">
        <v>2573</v>
      </c>
    </row>
    <row r="1875" spans="1:2" ht="15.6">
      <c r="A1875" s="2"/>
      <c r="B1875" s="59" t="s">
        <v>3561</v>
      </c>
    </row>
    <row r="1876" spans="1:2" ht="15.6">
      <c r="A1876" s="2"/>
      <c r="B1876" s="59" t="s">
        <v>2587</v>
      </c>
    </row>
    <row r="1877" spans="1:2" ht="15.6">
      <c r="A1877" s="2"/>
      <c r="B1877" s="59" t="s">
        <v>2575</v>
      </c>
    </row>
    <row r="1878" spans="1:2" ht="15.6">
      <c r="A1878" s="2"/>
      <c r="B1878" s="59" t="s">
        <v>3562</v>
      </c>
    </row>
    <row r="1879" spans="1:2" ht="15.6">
      <c r="A1879" s="2"/>
      <c r="B1879" s="59" t="s">
        <v>2589</v>
      </c>
    </row>
    <row r="1880" spans="1:2" ht="15.6">
      <c r="A1880" s="2"/>
      <c r="B1880" s="59" t="s">
        <v>2591</v>
      </c>
    </row>
    <row r="1881" spans="1:2" ht="15.6">
      <c r="A1881" s="2"/>
      <c r="B1881" s="59" t="s">
        <v>2593</v>
      </c>
    </row>
    <row r="1882" spans="1:2" ht="15.6">
      <c r="A1882" s="2"/>
      <c r="B1882" s="59" t="s">
        <v>2595</v>
      </c>
    </row>
    <row r="1883" spans="1:2" ht="15.6">
      <c r="A1883" s="2"/>
      <c r="B1883" s="59" t="s">
        <v>2597</v>
      </c>
    </row>
    <row r="1884" spans="1:2" ht="15.6">
      <c r="A1884" s="2"/>
      <c r="B1884" s="59" t="s">
        <v>2606</v>
      </c>
    </row>
    <row r="1885" spans="1:2" ht="15.6">
      <c r="A1885" s="2"/>
      <c r="B1885" s="59" t="s">
        <v>2608</v>
      </c>
    </row>
    <row r="1886" spans="1:2" ht="15.6">
      <c r="A1886" s="2"/>
      <c r="B1886" s="59" t="s">
        <v>2610</v>
      </c>
    </row>
    <row r="1887" spans="1:2" ht="15.6">
      <c r="A1887" s="2"/>
      <c r="B1887" s="59" t="s">
        <v>2618</v>
      </c>
    </row>
    <row r="1888" spans="1:2" ht="15.6">
      <c r="A1888" s="2"/>
      <c r="B1888" s="59" t="s">
        <v>2620</v>
      </c>
    </row>
    <row r="1889" spans="1:2" ht="15.6">
      <c r="A1889" s="2"/>
      <c r="B1889" s="59" t="s">
        <v>2621</v>
      </c>
    </row>
    <row r="1890" spans="1:2" ht="15.6">
      <c r="A1890" s="2"/>
      <c r="B1890" s="59" t="s">
        <v>2628</v>
      </c>
    </row>
    <row r="1891" spans="1:2" ht="15.6">
      <c r="A1891" s="2"/>
      <c r="B1891" s="59" t="s">
        <v>3563</v>
      </c>
    </row>
    <row r="1892" spans="1:2" ht="15.6">
      <c r="A1892" s="2"/>
      <c r="B1892" s="59" t="s">
        <v>3051</v>
      </c>
    </row>
    <row r="1893" spans="1:2" ht="15.6">
      <c r="A1893" s="2"/>
      <c r="B1893" s="59" t="s">
        <v>3564</v>
      </c>
    </row>
    <row r="1894" spans="1:2" ht="15.6">
      <c r="A1894" s="2"/>
      <c r="B1894" s="59" t="s">
        <v>3052</v>
      </c>
    </row>
    <row r="1895" spans="1:2" ht="15.6">
      <c r="A1895" s="2"/>
      <c r="B1895" s="59" t="s">
        <v>3565</v>
      </c>
    </row>
    <row r="1896" spans="1:2" ht="15.6">
      <c r="A1896" s="2"/>
      <c r="B1896" s="59" t="s">
        <v>3053</v>
      </c>
    </row>
    <row r="1897" spans="1:2" ht="15.6">
      <c r="A1897" s="2"/>
      <c r="B1897" s="59" t="s">
        <v>3566</v>
      </c>
    </row>
    <row r="1898" spans="1:2" ht="15.6">
      <c r="A1898" s="2"/>
      <c r="B1898" s="59" t="s">
        <v>3054</v>
      </c>
    </row>
    <row r="1899" spans="1:2" ht="15.6">
      <c r="A1899" s="2"/>
      <c r="B1899" s="59" t="s">
        <v>3567</v>
      </c>
    </row>
    <row r="1900" spans="1:2" ht="15.6">
      <c r="A1900" s="2"/>
      <c r="B1900" s="59" t="s">
        <v>4212</v>
      </c>
    </row>
    <row r="1901" spans="1:2" ht="15.6">
      <c r="A1901" s="2"/>
      <c r="B1901" s="59" t="s">
        <v>4213</v>
      </c>
    </row>
    <row r="1902" spans="1:2" ht="15.6">
      <c r="A1902" s="2"/>
      <c r="B1902" s="59" t="s">
        <v>4214</v>
      </c>
    </row>
    <row r="1903" spans="1:2" ht="15.6">
      <c r="A1903" s="2"/>
      <c r="B1903" s="59" t="s">
        <v>4215</v>
      </c>
    </row>
    <row r="1904" spans="1:2" ht="15.6">
      <c r="A1904" s="2"/>
      <c r="B1904" s="59" t="s">
        <v>4216</v>
      </c>
    </row>
    <row r="1905" spans="1:2" ht="15.6">
      <c r="A1905" s="2"/>
      <c r="B1905" s="59" t="s">
        <v>4217</v>
      </c>
    </row>
    <row r="1906" spans="1:2" ht="15.6">
      <c r="A1906" s="2"/>
      <c r="B1906" s="59" t="s">
        <v>218</v>
      </c>
    </row>
    <row r="1907" spans="1:2" ht="15.6">
      <c r="A1907" s="2"/>
      <c r="B1907" s="59" t="s">
        <v>3568</v>
      </c>
    </row>
    <row r="1908" spans="1:2" ht="15.6">
      <c r="A1908" s="2"/>
      <c r="B1908" s="59" t="s">
        <v>219</v>
      </c>
    </row>
    <row r="1909" spans="1:2" ht="15.6">
      <c r="A1909" s="2"/>
      <c r="B1909" s="59" t="s">
        <v>3569</v>
      </c>
    </row>
    <row r="1910" spans="1:2" ht="15.6">
      <c r="A1910" s="2"/>
      <c r="B1910" s="59" t="s">
        <v>220</v>
      </c>
    </row>
    <row r="1911" spans="1:2" ht="15.6">
      <c r="A1911" s="2"/>
      <c r="B1911" s="59" t="s">
        <v>221</v>
      </c>
    </row>
    <row r="1912" spans="1:2" ht="15.6">
      <c r="A1912" s="2"/>
      <c r="B1912" s="59" t="s">
        <v>3571</v>
      </c>
    </row>
    <row r="1913" spans="1:2" ht="15.6">
      <c r="A1913" s="2"/>
      <c r="B1913" s="59" t="s">
        <v>3570</v>
      </c>
    </row>
    <row r="1914" spans="1:2" ht="15.6">
      <c r="A1914" s="2"/>
      <c r="B1914" s="59" t="s">
        <v>222</v>
      </c>
    </row>
    <row r="1915" spans="1:2" ht="15.6">
      <c r="A1915" s="2"/>
      <c r="B1915" s="59" t="s">
        <v>3572</v>
      </c>
    </row>
    <row r="1916" spans="1:2" ht="15.6">
      <c r="A1916" s="2"/>
      <c r="B1916" s="59" t="s">
        <v>223</v>
      </c>
    </row>
    <row r="1917" spans="1:2" ht="15.6">
      <c r="A1917" s="2"/>
      <c r="B1917" s="59" t="s">
        <v>3573</v>
      </c>
    </row>
    <row r="1918" spans="1:2" ht="15.6">
      <c r="A1918" s="2"/>
      <c r="B1918" s="59" t="s">
        <v>224</v>
      </c>
    </row>
    <row r="1919" spans="1:2" ht="15.6">
      <c r="A1919" s="2"/>
      <c r="B1919" s="59" t="s">
        <v>225</v>
      </c>
    </row>
    <row r="1920" spans="1:2" ht="15.6">
      <c r="A1920" s="2"/>
      <c r="B1920" s="59" t="s">
        <v>3575</v>
      </c>
    </row>
    <row r="1921" spans="1:2" ht="15.6">
      <c r="A1921" s="2"/>
      <c r="B1921" s="59" t="s">
        <v>3574</v>
      </c>
    </row>
    <row r="1922" spans="1:2" ht="15.6">
      <c r="A1922" s="2"/>
      <c r="B1922" s="59" t="s">
        <v>3055</v>
      </c>
    </row>
    <row r="1923" spans="1:2" ht="15.6">
      <c r="A1923" s="2"/>
      <c r="B1923" s="59" t="s">
        <v>3576</v>
      </c>
    </row>
    <row r="1924" spans="1:2" ht="15.6">
      <c r="A1924" s="2"/>
      <c r="B1924" s="59" t="s">
        <v>3056</v>
      </c>
    </row>
    <row r="1925" spans="1:2" ht="15.6">
      <c r="A1925" s="2"/>
      <c r="B1925" s="59" t="s">
        <v>3577</v>
      </c>
    </row>
    <row r="1926" spans="1:2" ht="15.6">
      <c r="A1926" s="2"/>
      <c r="B1926" s="59" t="s">
        <v>3057</v>
      </c>
    </row>
    <row r="1927" spans="1:2" ht="15">
      <c r="B1927" s="59" t="s">
        <v>3058</v>
      </c>
    </row>
    <row r="1928" spans="1:2" ht="15">
      <c r="B1928" s="59" t="s">
        <v>3579</v>
      </c>
    </row>
    <row r="1929" spans="1:2" ht="15">
      <c r="B1929" s="59" t="s">
        <v>3578</v>
      </c>
    </row>
    <row r="1930" spans="1:2" ht="15">
      <c r="B1930" s="59" t="s">
        <v>226</v>
      </c>
    </row>
    <row r="1931" spans="1:2" ht="15">
      <c r="B1931" s="59" t="s">
        <v>3580</v>
      </c>
    </row>
    <row r="1932" spans="1:2" ht="15">
      <c r="B1932" s="59" t="s">
        <v>227</v>
      </c>
    </row>
    <row r="1933" spans="1:2" ht="15">
      <c r="B1933" s="59" t="s">
        <v>3581</v>
      </c>
    </row>
    <row r="1934" spans="1:2" ht="15">
      <c r="B1934" s="59" t="s">
        <v>228</v>
      </c>
    </row>
    <row r="1935" spans="1:2" ht="15">
      <c r="B1935" s="59" t="s">
        <v>229</v>
      </c>
    </row>
    <row r="1936" spans="1:2" ht="15">
      <c r="B1936" s="59" t="s">
        <v>3583</v>
      </c>
    </row>
    <row r="1937" spans="2:2" ht="15">
      <c r="B1937" s="59" t="s">
        <v>3582</v>
      </c>
    </row>
    <row r="1938" spans="2:2" ht="15">
      <c r="B1938" s="59" t="s">
        <v>1105</v>
      </c>
    </row>
    <row r="1939" spans="2:2" ht="15">
      <c r="B1939" s="59" t="s">
        <v>3584</v>
      </c>
    </row>
    <row r="1940" spans="2:2" ht="15">
      <c r="B1940" s="59" t="s">
        <v>3059</v>
      </c>
    </row>
    <row r="1941" spans="2:2" ht="15">
      <c r="B1941" s="59" t="s">
        <v>3585</v>
      </c>
    </row>
    <row r="1942" spans="2:2" ht="15">
      <c r="B1942" s="59" t="s">
        <v>3060</v>
      </c>
    </row>
    <row r="1943" spans="2:2" ht="15">
      <c r="B1943" s="59" t="s">
        <v>3586</v>
      </c>
    </row>
    <row r="1944" spans="2:2" ht="15">
      <c r="B1944" s="59" t="s">
        <v>3061</v>
      </c>
    </row>
    <row r="1945" spans="2:2" ht="15">
      <c r="B1945" s="59" t="s">
        <v>3587</v>
      </c>
    </row>
    <row r="1946" spans="2:2" ht="15">
      <c r="B1946" s="59" t="s">
        <v>3062</v>
      </c>
    </row>
    <row r="1947" spans="2:2" ht="15">
      <c r="B1947" s="59" t="s">
        <v>3588</v>
      </c>
    </row>
    <row r="1948" spans="2:2" ht="15">
      <c r="B1948" s="59" t="s">
        <v>4218</v>
      </c>
    </row>
    <row r="1949" spans="2:2" ht="15">
      <c r="B1949" s="59" t="s">
        <v>4219</v>
      </c>
    </row>
    <row r="1950" spans="2:2" ht="15">
      <c r="B1950" s="59" t="s">
        <v>4220</v>
      </c>
    </row>
    <row r="1951" spans="2:2" ht="15">
      <c r="B1951" s="59" t="s">
        <v>4221</v>
      </c>
    </row>
    <row r="1952" spans="2:2" ht="15">
      <c r="B1952" s="59" t="s">
        <v>4222</v>
      </c>
    </row>
    <row r="1953" spans="2:3" ht="15">
      <c r="B1953" s="59" t="s">
        <v>4223</v>
      </c>
    </row>
    <row r="1954" spans="2:3" ht="15">
      <c r="B1954" s="59" t="s">
        <v>230</v>
      </c>
    </row>
    <row r="1955" spans="2:3" ht="15">
      <c r="B1955" s="59" t="s">
        <v>3589</v>
      </c>
    </row>
    <row r="1956" spans="2:3" ht="15">
      <c r="B1956" s="59" t="s">
        <v>231</v>
      </c>
    </row>
    <row r="1957" spans="2:3" ht="15.6">
      <c r="B1957" s="59" t="s">
        <v>3590</v>
      </c>
      <c r="C1957" s="2"/>
    </row>
    <row r="1958" spans="2:3" ht="15.6">
      <c r="B1958" s="59" t="s">
        <v>232</v>
      </c>
      <c r="C1958" s="2"/>
    </row>
    <row r="1959" spans="2:3" ht="15.6">
      <c r="B1959" s="59" t="s">
        <v>233</v>
      </c>
      <c r="C1959" s="2"/>
    </row>
    <row r="1960" spans="2:3" ht="15.6">
      <c r="B1960" s="59" t="s">
        <v>3592</v>
      </c>
      <c r="C1960" s="2"/>
    </row>
    <row r="1961" spans="2:3" ht="15">
      <c r="B1961" s="59" t="s">
        <v>3591</v>
      </c>
    </row>
    <row r="1962" spans="2:3" ht="15">
      <c r="B1962" s="59" t="s">
        <v>234</v>
      </c>
    </row>
    <row r="1963" spans="2:3" ht="15">
      <c r="B1963" s="59" t="s">
        <v>3593</v>
      </c>
    </row>
    <row r="1964" spans="2:3" ht="15">
      <c r="B1964" s="59" t="s">
        <v>235</v>
      </c>
    </row>
    <row r="1965" spans="2:3" ht="15">
      <c r="B1965" s="59" t="s">
        <v>3594</v>
      </c>
    </row>
    <row r="1966" spans="2:3" ht="15">
      <c r="B1966" s="59" t="s">
        <v>236</v>
      </c>
    </row>
    <row r="1967" spans="2:3" ht="15">
      <c r="B1967" s="59" t="s">
        <v>237</v>
      </c>
    </row>
    <row r="1968" spans="2:3" ht="15">
      <c r="B1968" s="59" t="s">
        <v>3596</v>
      </c>
    </row>
    <row r="1969" spans="2:2" ht="15">
      <c r="B1969" s="59" t="s">
        <v>3595</v>
      </c>
    </row>
    <row r="1970" spans="2:2" ht="15">
      <c r="B1970" s="59" t="s">
        <v>3063</v>
      </c>
    </row>
    <row r="1971" spans="2:2" ht="15">
      <c r="B1971" s="59" t="s">
        <v>3597</v>
      </c>
    </row>
    <row r="1972" spans="2:2" ht="15">
      <c r="B1972" s="59" t="s">
        <v>3064</v>
      </c>
    </row>
    <row r="1973" spans="2:2" ht="15">
      <c r="B1973" s="59" t="s">
        <v>3598</v>
      </c>
    </row>
    <row r="1974" spans="2:2" ht="15">
      <c r="B1974" s="59" t="s">
        <v>3065</v>
      </c>
    </row>
    <row r="1975" spans="2:2" ht="15">
      <c r="B1975" s="59" t="s">
        <v>3066</v>
      </c>
    </row>
    <row r="1976" spans="2:2" ht="15">
      <c r="B1976" s="59" t="s">
        <v>3600</v>
      </c>
    </row>
    <row r="1977" spans="2:2" ht="15">
      <c r="B1977" s="59" t="s">
        <v>3599</v>
      </c>
    </row>
    <row r="1978" spans="2:2" ht="15">
      <c r="B1978" s="59" t="s">
        <v>238</v>
      </c>
    </row>
    <row r="1979" spans="2:2" ht="15">
      <c r="B1979" s="59" t="s">
        <v>3601</v>
      </c>
    </row>
    <row r="1980" spans="2:2" ht="15">
      <c r="B1980" s="59" t="s">
        <v>239</v>
      </c>
    </row>
    <row r="1981" spans="2:2" ht="15">
      <c r="B1981" s="59" t="s">
        <v>3602</v>
      </c>
    </row>
    <row r="1982" spans="2:2" ht="15">
      <c r="B1982" s="59" t="s">
        <v>240</v>
      </c>
    </row>
    <row r="1983" spans="2:2" ht="15">
      <c r="B1983" s="59" t="s">
        <v>241</v>
      </c>
    </row>
    <row r="1984" spans="2:2" ht="15">
      <c r="B1984" s="59" t="s">
        <v>3604</v>
      </c>
    </row>
    <row r="1985" spans="2:2" ht="15">
      <c r="B1985" s="59" t="s">
        <v>3603</v>
      </c>
    </row>
    <row r="1986" spans="2:2" ht="15">
      <c r="B1986" s="59" t="s">
        <v>242</v>
      </c>
    </row>
    <row r="1987" spans="2:2" ht="15">
      <c r="B1987" s="59" t="s">
        <v>3605</v>
      </c>
    </row>
    <row r="1988" spans="2:2" ht="15">
      <c r="B1988" s="59" t="s">
        <v>243</v>
      </c>
    </row>
    <row r="1989" spans="2:2" ht="15">
      <c r="B1989" s="59" t="s">
        <v>3606</v>
      </c>
    </row>
    <row r="1990" spans="2:2" ht="15">
      <c r="B1990" s="59" t="s">
        <v>244</v>
      </c>
    </row>
    <row r="1991" spans="2:2" ht="15">
      <c r="B1991" s="59" t="s">
        <v>3607</v>
      </c>
    </row>
    <row r="1992" spans="2:2" ht="15">
      <c r="B1992" s="59" t="s">
        <v>245</v>
      </c>
    </row>
    <row r="1993" spans="2:2" ht="15">
      <c r="B1993" s="59" t="s">
        <v>3608</v>
      </c>
    </row>
    <row r="1994" spans="2:2" ht="15">
      <c r="B1994" s="59" t="s">
        <v>246</v>
      </c>
    </row>
    <row r="1995" spans="2:2" ht="15">
      <c r="B1995" s="59" t="s">
        <v>3609</v>
      </c>
    </row>
    <row r="1996" spans="2:2" ht="15">
      <c r="B1996" s="59" t="s">
        <v>247</v>
      </c>
    </row>
    <row r="1997" spans="2:2" ht="15">
      <c r="B1997" s="59" t="s">
        <v>3610</v>
      </c>
    </row>
    <row r="1998" spans="2:2" ht="15">
      <c r="B1998" s="59" t="s">
        <v>3067</v>
      </c>
    </row>
    <row r="1999" spans="2:2" ht="15">
      <c r="B1999" s="59" t="s">
        <v>3611</v>
      </c>
    </row>
    <row r="2000" spans="2:2" ht="15">
      <c r="B2000" s="59" t="s">
        <v>3068</v>
      </c>
    </row>
    <row r="2001" spans="2:2" ht="15">
      <c r="B2001" s="59" t="s">
        <v>3612</v>
      </c>
    </row>
    <row r="2002" spans="2:2" ht="15">
      <c r="B2002" s="59" t="s">
        <v>3069</v>
      </c>
    </row>
    <row r="2003" spans="2:2" ht="15">
      <c r="B2003" s="59" t="s">
        <v>3613</v>
      </c>
    </row>
    <row r="2004" spans="2:2" ht="15">
      <c r="B2004" s="59" t="s">
        <v>3070</v>
      </c>
    </row>
    <row r="2005" spans="2:2" ht="15">
      <c r="B2005" s="59" t="s">
        <v>3614</v>
      </c>
    </row>
    <row r="2006" spans="2:2" ht="15">
      <c r="B2006" s="59" t="s">
        <v>4224</v>
      </c>
    </row>
    <row r="2007" spans="2:2" ht="15">
      <c r="B2007" s="59" t="s">
        <v>4225</v>
      </c>
    </row>
    <row r="2008" spans="2:2" ht="15">
      <c r="B2008" s="59" t="s">
        <v>4226</v>
      </c>
    </row>
    <row r="2009" spans="2:2" ht="15">
      <c r="B2009" s="59" t="s">
        <v>4227</v>
      </c>
    </row>
    <row r="2010" spans="2:2" ht="15">
      <c r="B2010" s="59" t="s">
        <v>4228</v>
      </c>
    </row>
    <row r="2011" spans="2:2" ht="15">
      <c r="B2011" s="59" t="s">
        <v>4229</v>
      </c>
    </row>
    <row r="2012" spans="2:2" ht="15">
      <c r="B2012" s="59" t="s">
        <v>248</v>
      </c>
    </row>
    <row r="2013" spans="2:2" ht="15">
      <c r="B2013" s="59" t="s">
        <v>3615</v>
      </c>
    </row>
    <row r="2014" spans="2:2" ht="15">
      <c r="B2014" s="59" t="s">
        <v>249</v>
      </c>
    </row>
    <row r="2015" spans="2:2" ht="15">
      <c r="B2015" s="59" t="s">
        <v>3616</v>
      </c>
    </row>
    <row r="2016" spans="2:2" ht="15">
      <c r="B2016" s="59" t="s">
        <v>250</v>
      </c>
    </row>
    <row r="2017" spans="2:2" ht="15">
      <c r="B2017" s="59" t="s">
        <v>251</v>
      </c>
    </row>
    <row r="2018" spans="2:2" ht="15">
      <c r="B2018" s="59" t="s">
        <v>3618</v>
      </c>
    </row>
    <row r="2019" spans="2:2" ht="15">
      <c r="B2019" s="59" t="s">
        <v>3617</v>
      </c>
    </row>
    <row r="2020" spans="2:2" ht="15">
      <c r="B2020" s="59" t="s">
        <v>252</v>
      </c>
    </row>
    <row r="2021" spans="2:2" ht="15">
      <c r="B2021" s="59" t="s">
        <v>3619</v>
      </c>
    </row>
    <row r="2022" spans="2:2" ht="15">
      <c r="B2022" s="59" t="s">
        <v>253</v>
      </c>
    </row>
    <row r="2023" spans="2:2" ht="15">
      <c r="B2023" s="59" t="s">
        <v>3620</v>
      </c>
    </row>
    <row r="2024" spans="2:2" ht="15">
      <c r="B2024" s="59" t="s">
        <v>254</v>
      </c>
    </row>
    <row r="2025" spans="2:2" ht="15">
      <c r="B2025" s="59" t="s">
        <v>255</v>
      </c>
    </row>
    <row r="2026" spans="2:2" ht="15">
      <c r="B2026" s="59" t="s">
        <v>3622</v>
      </c>
    </row>
    <row r="2027" spans="2:2" ht="15">
      <c r="B2027" s="59" t="s">
        <v>3621</v>
      </c>
    </row>
    <row r="2028" spans="2:2" ht="15">
      <c r="B2028" s="59" t="s">
        <v>3071</v>
      </c>
    </row>
    <row r="2029" spans="2:2" ht="15">
      <c r="B2029" s="59" t="s">
        <v>3623</v>
      </c>
    </row>
    <row r="2030" spans="2:2" ht="15">
      <c r="B2030" s="59" t="s">
        <v>3072</v>
      </c>
    </row>
    <row r="2031" spans="2:2" ht="15">
      <c r="B2031" s="59" t="s">
        <v>3624</v>
      </c>
    </row>
    <row r="2032" spans="2:2" ht="15">
      <c r="B2032" s="59" t="s">
        <v>3073</v>
      </c>
    </row>
    <row r="2033" spans="2:2" ht="15">
      <c r="B2033" s="59" t="s">
        <v>3074</v>
      </c>
    </row>
    <row r="2034" spans="2:2" ht="15">
      <c r="B2034" s="59" t="s">
        <v>3626</v>
      </c>
    </row>
    <row r="2035" spans="2:2" ht="15">
      <c r="B2035" s="59" t="s">
        <v>3625</v>
      </c>
    </row>
    <row r="2036" spans="2:2" ht="15">
      <c r="B2036" s="59" t="s">
        <v>256</v>
      </c>
    </row>
    <row r="2037" spans="2:2" ht="15">
      <c r="B2037" s="59" t="s">
        <v>3627</v>
      </c>
    </row>
    <row r="2038" spans="2:2" ht="15">
      <c r="B2038" s="59" t="s">
        <v>257</v>
      </c>
    </row>
    <row r="2039" spans="2:2" ht="15">
      <c r="B2039" s="59" t="s">
        <v>3628</v>
      </c>
    </row>
    <row r="2040" spans="2:2" ht="15">
      <c r="B2040" s="59" t="s">
        <v>258</v>
      </c>
    </row>
    <row r="2041" spans="2:2" ht="15">
      <c r="B2041" s="59" t="s">
        <v>259</v>
      </c>
    </row>
    <row r="2042" spans="2:2" ht="15">
      <c r="B2042" s="59" t="s">
        <v>3630</v>
      </c>
    </row>
    <row r="2043" spans="2:2" ht="15">
      <c r="B2043" s="59" t="s">
        <v>3629</v>
      </c>
    </row>
    <row r="2044" spans="2:2" ht="15">
      <c r="B2044" s="59" t="s">
        <v>260</v>
      </c>
    </row>
    <row r="2045" spans="2:2" ht="15">
      <c r="B2045" s="59" t="s">
        <v>3631</v>
      </c>
    </row>
    <row r="2046" spans="2:2" ht="15">
      <c r="B2046" s="59" t="s">
        <v>261</v>
      </c>
    </row>
    <row r="2047" spans="2:2" ht="15">
      <c r="B2047" s="59" t="s">
        <v>3632</v>
      </c>
    </row>
    <row r="2048" spans="2:2" ht="15">
      <c r="B2048" s="59" t="s">
        <v>262</v>
      </c>
    </row>
    <row r="2049" spans="2:2" ht="15">
      <c r="B2049" s="59" t="s">
        <v>3633</v>
      </c>
    </row>
    <row r="2050" spans="2:2" ht="15">
      <c r="B2050" s="59" t="s">
        <v>1180</v>
      </c>
    </row>
    <row r="2051" spans="2:2" ht="15">
      <c r="B2051" s="59" t="s">
        <v>3634</v>
      </c>
    </row>
    <row r="2052" spans="2:2" ht="15">
      <c r="B2052" s="59" t="s">
        <v>3075</v>
      </c>
    </row>
    <row r="2053" spans="2:2" ht="15">
      <c r="B2053" s="59" t="s">
        <v>3635</v>
      </c>
    </row>
    <row r="2054" spans="2:2" ht="15">
      <c r="B2054" s="59" t="s">
        <v>3076</v>
      </c>
    </row>
    <row r="2055" spans="2:2" ht="15">
      <c r="B2055" s="59" t="s">
        <v>3636</v>
      </c>
    </row>
    <row r="2056" spans="2:2" ht="15">
      <c r="B2056" s="59" t="s">
        <v>3077</v>
      </c>
    </row>
    <row r="2057" spans="2:2" ht="15">
      <c r="B2057" s="59" t="s">
        <v>3637</v>
      </c>
    </row>
    <row r="2058" spans="2:2" ht="15">
      <c r="B2058" s="59" t="s">
        <v>3078</v>
      </c>
    </row>
    <row r="2059" spans="2:2" ht="15">
      <c r="B2059" s="59" t="s">
        <v>3638</v>
      </c>
    </row>
    <row r="2060" spans="2:2" ht="15">
      <c r="B2060" s="59" t="s">
        <v>4230</v>
      </c>
    </row>
    <row r="2061" spans="2:2" ht="15">
      <c r="B2061" s="59" t="s">
        <v>4231</v>
      </c>
    </row>
    <row r="2062" spans="2:2" ht="15">
      <c r="B2062" s="59" t="s">
        <v>4232</v>
      </c>
    </row>
    <row r="2063" spans="2:2" ht="15">
      <c r="B2063" s="59" t="s">
        <v>4233</v>
      </c>
    </row>
    <row r="2064" spans="2:2" ht="15">
      <c r="B2064" s="59" t="s">
        <v>4234</v>
      </c>
    </row>
    <row r="2065" spans="2:2" ht="15">
      <c r="B2065" s="59" t="s">
        <v>4235</v>
      </c>
    </row>
    <row r="2066" spans="2:2" ht="15">
      <c r="B2066" s="59" t="s">
        <v>263</v>
      </c>
    </row>
    <row r="2067" spans="2:2" ht="15">
      <c r="B2067" s="59" t="s">
        <v>3639</v>
      </c>
    </row>
    <row r="2068" spans="2:2" ht="15">
      <c r="B2068" s="59" t="s">
        <v>264</v>
      </c>
    </row>
    <row r="2069" spans="2:2" ht="15">
      <c r="B2069" s="59" t="s">
        <v>3640</v>
      </c>
    </row>
    <row r="2070" spans="2:2" ht="15">
      <c r="B2070" s="59" t="s">
        <v>265</v>
      </c>
    </row>
    <row r="2071" spans="2:2" ht="15">
      <c r="B2071" s="59" t="s">
        <v>266</v>
      </c>
    </row>
    <row r="2072" spans="2:2" ht="15">
      <c r="B2072" s="59" t="s">
        <v>3642</v>
      </c>
    </row>
    <row r="2073" spans="2:2" ht="15">
      <c r="B2073" s="59" t="s">
        <v>3641</v>
      </c>
    </row>
    <row r="2074" spans="2:2" ht="15">
      <c r="B2074" s="59" t="s">
        <v>267</v>
      </c>
    </row>
    <row r="2075" spans="2:2" ht="15">
      <c r="B2075" s="59" t="s">
        <v>3643</v>
      </c>
    </row>
    <row r="2076" spans="2:2" ht="15">
      <c r="B2076" s="59" t="s">
        <v>268</v>
      </c>
    </row>
    <row r="2077" spans="2:2" ht="15">
      <c r="B2077" s="59" t="s">
        <v>3644</v>
      </c>
    </row>
    <row r="2078" spans="2:2" ht="15">
      <c r="B2078" s="59" t="s">
        <v>269</v>
      </c>
    </row>
    <row r="2079" spans="2:2" ht="15">
      <c r="B2079" s="59" t="s">
        <v>270</v>
      </c>
    </row>
    <row r="2080" spans="2:2" ht="15">
      <c r="B2080" s="59" t="s">
        <v>3646</v>
      </c>
    </row>
    <row r="2081" spans="2:2" ht="15">
      <c r="B2081" s="59" t="s">
        <v>3645</v>
      </c>
    </row>
    <row r="2082" spans="2:2" ht="15">
      <c r="B2082" s="59" t="s">
        <v>3079</v>
      </c>
    </row>
    <row r="2083" spans="2:2" ht="15">
      <c r="B2083" s="59" t="s">
        <v>3647</v>
      </c>
    </row>
    <row r="2084" spans="2:2" ht="15">
      <c r="B2084" s="59" t="s">
        <v>3080</v>
      </c>
    </row>
    <row r="2085" spans="2:2" ht="15">
      <c r="B2085" s="59" t="s">
        <v>3648</v>
      </c>
    </row>
    <row r="2086" spans="2:2" ht="15">
      <c r="B2086" s="59" t="s">
        <v>3081</v>
      </c>
    </row>
    <row r="2087" spans="2:2" ht="15">
      <c r="B2087" s="59" t="s">
        <v>3082</v>
      </c>
    </row>
    <row r="2088" spans="2:2" ht="15">
      <c r="B2088" s="59" t="s">
        <v>3650</v>
      </c>
    </row>
    <row r="2089" spans="2:2" ht="15">
      <c r="B2089" s="59" t="s">
        <v>3649</v>
      </c>
    </row>
    <row r="2090" spans="2:2" ht="15">
      <c r="B2090" s="59" t="s">
        <v>271</v>
      </c>
    </row>
    <row r="2091" spans="2:2" ht="15">
      <c r="B2091" s="59" t="s">
        <v>3651</v>
      </c>
    </row>
    <row r="2092" spans="2:2" ht="15">
      <c r="B2092" s="59" t="s">
        <v>272</v>
      </c>
    </row>
    <row r="2093" spans="2:2" ht="15">
      <c r="B2093" s="59" t="s">
        <v>3652</v>
      </c>
    </row>
    <row r="2094" spans="2:2" ht="15">
      <c r="B2094" s="59" t="s">
        <v>273</v>
      </c>
    </row>
    <row r="2095" spans="2:2" ht="15">
      <c r="B2095" s="59" t="s">
        <v>274</v>
      </c>
    </row>
    <row r="2096" spans="2:2" ht="15">
      <c r="B2096" s="59" t="s">
        <v>3654</v>
      </c>
    </row>
    <row r="2097" spans="2:2" ht="15">
      <c r="B2097" s="59" t="s">
        <v>3653</v>
      </c>
    </row>
    <row r="2098" spans="2:2" ht="15">
      <c r="B2098" s="59" t="s">
        <v>3083</v>
      </c>
    </row>
    <row r="2099" spans="2:2" ht="15">
      <c r="B2099" s="59" t="s">
        <v>3084</v>
      </c>
    </row>
    <row r="2100" spans="2:2" ht="15">
      <c r="B2100" s="59" t="s">
        <v>3085</v>
      </c>
    </row>
    <row r="2101" spans="2:2" ht="15">
      <c r="B2101" s="59" t="s">
        <v>3655</v>
      </c>
    </row>
    <row r="2102" spans="2:2" ht="15">
      <c r="B2102" s="59" t="s">
        <v>3086</v>
      </c>
    </row>
    <row r="2103" spans="2:2" ht="15">
      <c r="B2103" s="59" t="s">
        <v>3656</v>
      </c>
    </row>
    <row r="2104" spans="2:2" ht="15">
      <c r="B2104" s="59" t="s">
        <v>3087</v>
      </c>
    </row>
    <row r="2105" spans="2:2" ht="15">
      <c r="B2105" s="59" t="s">
        <v>3088</v>
      </c>
    </row>
    <row r="2106" spans="2:2" ht="15">
      <c r="B2106" s="59" t="s">
        <v>3089</v>
      </c>
    </row>
    <row r="2107" spans="2:2" ht="15">
      <c r="B2107" s="59" t="s">
        <v>3657</v>
      </c>
    </row>
    <row r="2108" spans="2:2" ht="15">
      <c r="B2108" s="59" t="s">
        <v>3090</v>
      </c>
    </row>
    <row r="2109" spans="2:2" ht="15">
      <c r="B2109" s="59" t="s">
        <v>3658</v>
      </c>
    </row>
    <row r="2110" spans="2:2" ht="15">
      <c r="B2110" s="59" t="s">
        <v>4236</v>
      </c>
    </row>
    <row r="2111" spans="2:2" ht="15">
      <c r="B2111" s="59" t="s">
        <v>4237</v>
      </c>
    </row>
    <row r="2112" spans="2:2" ht="15">
      <c r="B2112" s="59" t="s">
        <v>4238</v>
      </c>
    </row>
    <row r="2113" spans="2:2" ht="15">
      <c r="B2113" s="59" t="s">
        <v>4239</v>
      </c>
    </row>
    <row r="2114" spans="2:2" ht="15">
      <c r="B2114" s="59" t="s">
        <v>4240</v>
      </c>
    </row>
    <row r="2115" spans="2:2" ht="15">
      <c r="B2115" s="59" t="s">
        <v>4241</v>
      </c>
    </row>
    <row r="2116" spans="2:2" ht="15">
      <c r="B2116" s="59" t="s">
        <v>4242</v>
      </c>
    </row>
    <row r="2117" spans="2:2" ht="15">
      <c r="B2117" s="59" t="s">
        <v>4243</v>
      </c>
    </row>
    <row r="2118" spans="2:2" ht="15">
      <c r="B2118" s="59" t="s">
        <v>4244</v>
      </c>
    </row>
    <row r="2119" spans="2:2" ht="15">
      <c r="B2119" s="59" t="s">
        <v>275</v>
      </c>
    </row>
    <row r="2120" spans="2:2" ht="15">
      <c r="B2120" s="59" t="s">
        <v>276</v>
      </c>
    </row>
    <row r="2121" spans="2:2" ht="15">
      <c r="B2121" s="59" t="s">
        <v>277</v>
      </c>
    </row>
    <row r="2122" spans="2:2" ht="15">
      <c r="B2122" s="59" t="s">
        <v>278</v>
      </c>
    </row>
    <row r="2123" spans="2:2" ht="15">
      <c r="B2123" s="59" t="s">
        <v>5230</v>
      </c>
    </row>
    <row r="2124" spans="2:2" ht="15">
      <c r="B2124" s="59" t="s">
        <v>5231</v>
      </c>
    </row>
    <row r="2125" spans="2:2" ht="15">
      <c r="B2125" s="59" t="s">
        <v>5228</v>
      </c>
    </row>
    <row r="2126" spans="2:2" ht="15">
      <c r="B2126" s="59" t="s">
        <v>5229</v>
      </c>
    </row>
    <row r="2127" spans="2:2" ht="15">
      <c r="B2127" s="59" t="s">
        <v>279</v>
      </c>
    </row>
    <row r="2128" spans="2:2" ht="15">
      <c r="B2128" s="59" t="s">
        <v>5232</v>
      </c>
    </row>
    <row r="2129" spans="2:2" ht="15">
      <c r="B2129" s="59" t="s">
        <v>5233</v>
      </c>
    </row>
    <row r="2130" spans="2:2" ht="15">
      <c r="B2130" s="59" t="s">
        <v>3659</v>
      </c>
    </row>
    <row r="2131" spans="2:2" ht="15">
      <c r="B2131" s="59" t="s">
        <v>280</v>
      </c>
    </row>
    <row r="2132" spans="2:2" ht="15">
      <c r="B2132" s="59" t="s">
        <v>281</v>
      </c>
    </row>
    <row r="2133" spans="2:2" ht="15">
      <c r="B2133" s="59" t="s">
        <v>282</v>
      </c>
    </row>
    <row r="2134" spans="2:2" ht="15">
      <c r="B2134" s="59" t="s">
        <v>283</v>
      </c>
    </row>
    <row r="2135" spans="2:2" ht="15">
      <c r="B2135" s="59" t="s">
        <v>284</v>
      </c>
    </row>
    <row r="2136" spans="2:2" ht="15">
      <c r="B2136" s="59" t="s">
        <v>3660</v>
      </c>
    </row>
    <row r="2137" spans="2:2" ht="15">
      <c r="B2137" s="59" t="s">
        <v>285</v>
      </c>
    </row>
    <row r="2138" spans="2:2" ht="15">
      <c r="B2138" s="59" t="s">
        <v>3661</v>
      </c>
    </row>
    <row r="2139" spans="2:2" ht="15">
      <c r="B2139" s="59" t="s">
        <v>286</v>
      </c>
    </row>
    <row r="2140" spans="2:2" ht="15">
      <c r="B2140" s="59" t="s">
        <v>287</v>
      </c>
    </row>
    <row r="2141" spans="2:2" ht="15">
      <c r="B2141" s="59" t="s">
        <v>3663</v>
      </c>
    </row>
    <row r="2142" spans="2:2" ht="15">
      <c r="B2142" s="59" t="s">
        <v>3662</v>
      </c>
    </row>
    <row r="2143" spans="2:2" ht="15">
      <c r="B2143" s="59" t="s">
        <v>3091</v>
      </c>
    </row>
    <row r="2144" spans="2:2" ht="15">
      <c r="B2144" s="59" t="s">
        <v>3092</v>
      </c>
    </row>
    <row r="2145" spans="2:2" ht="15">
      <c r="B2145" s="59" t="s">
        <v>3093</v>
      </c>
    </row>
    <row r="2146" spans="2:2" ht="15">
      <c r="B2146" s="59" t="s">
        <v>3094</v>
      </c>
    </row>
    <row r="2147" spans="2:2" ht="15">
      <c r="B2147" s="59" t="s">
        <v>3664</v>
      </c>
    </row>
    <row r="2148" spans="2:2" ht="15">
      <c r="B2148" s="59" t="s">
        <v>3665</v>
      </c>
    </row>
    <row r="2149" spans="2:2" ht="15">
      <c r="B2149" s="59" t="s">
        <v>3095</v>
      </c>
    </row>
    <row r="2150" spans="2:2" ht="15">
      <c r="B2150" s="59" t="s">
        <v>3667</v>
      </c>
    </row>
    <row r="2151" spans="2:2" ht="15">
      <c r="B2151" s="59" t="s">
        <v>3666</v>
      </c>
    </row>
    <row r="2152" spans="2:2" ht="15">
      <c r="B2152" s="59" t="s">
        <v>288</v>
      </c>
    </row>
    <row r="2153" spans="2:2" ht="15">
      <c r="B2153" s="59" t="s">
        <v>289</v>
      </c>
    </row>
    <row r="2154" spans="2:2" ht="15">
      <c r="B2154" s="59" t="s">
        <v>290</v>
      </c>
    </row>
    <row r="2155" spans="2:2" ht="15">
      <c r="B2155" s="59" t="s">
        <v>291</v>
      </c>
    </row>
    <row r="2156" spans="2:2" ht="15">
      <c r="B2156" s="59" t="s">
        <v>5236</v>
      </c>
    </row>
    <row r="2157" spans="2:2" ht="15">
      <c r="B2157" s="59" t="s">
        <v>5237</v>
      </c>
    </row>
    <row r="2158" spans="2:2" ht="15">
      <c r="B2158" s="59" t="s">
        <v>5234</v>
      </c>
    </row>
    <row r="2159" spans="2:2" ht="15">
      <c r="B2159" s="59" t="s">
        <v>5235</v>
      </c>
    </row>
    <row r="2160" spans="2:2" ht="15">
      <c r="B2160" s="59" t="s">
        <v>292</v>
      </c>
    </row>
    <row r="2161" spans="2:2" ht="15">
      <c r="B2161" s="59" t="s">
        <v>5238</v>
      </c>
    </row>
    <row r="2162" spans="2:2" ht="15">
      <c r="B2162" s="59" t="s">
        <v>5239</v>
      </c>
    </row>
    <row r="2163" spans="2:2" ht="15">
      <c r="B2163" s="59" t="s">
        <v>3668</v>
      </c>
    </row>
    <row r="2164" spans="2:2" ht="15">
      <c r="B2164" s="59" t="s">
        <v>3096</v>
      </c>
    </row>
    <row r="2165" spans="2:2" ht="15">
      <c r="B2165" s="59" t="s">
        <v>3097</v>
      </c>
    </row>
    <row r="2166" spans="2:2" ht="15">
      <c r="B2166" s="59" t="s">
        <v>3098</v>
      </c>
    </row>
    <row r="2167" spans="2:2" ht="15">
      <c r="B2167" s="59" t="s">
        <v>3099</v>
      </c>
    </row>
    <row r="2168" spans="2:2" ht="15">
      <c r="B2168" s="59" t="s">
        <v>4245</v>
      </c>
    </row>
    <row r="2169" spans="2:2" ht="15">
      <c r="B2169" s="59" t="s">
        <v>4246</v>
      </c>
    </row>
    <row r="2170" spans="2:2" ht="15">
      <c r="B2170" s="59" t="s">
        <v>4247</v>
      </c>
    </row>
    <row r="2171" spans="2:2" ht="15">
      <c r="B2171" s="59" t="s">
        <v>1277</v>
      </c>
    </row>
    <row r="2172" spans="2:2" ht="15">
      <c r="B2172" s="59" t="s">
        <v>293</v>
      </c>
    </row>
    <row r="2173" spans="2:2" ht="15">
      <c r="B2173" s="59" t="s">
        <v>294</v>
      </c>
    </row>
    <row r="2174" spans="2:2" ht="15">
      <c r="B2174" s="59" t="s">
        <v>295</v>
      </c>
    </row>
    <row r="2175" spans="2:2" ht="15">
      <c r="B2175" s="59" t="s">
        <v>296</v>
      </c>
    </row>
    <row r="2176" spans="2:2" ht="15">
      <c r="B2176" s="59" t="s">
        <v>297</v>
      </c>
    </row>
    <row r="2177" spans="2:2" ht="15">
      <c r="B2177" s="59" t="s">
        <v>298</v>
      </c>
    </row>
    <row r="2178" spans="2:2" ht="15">
      <c r="B2178" s="59" t="s">
        <v>299</v>
      </c>
    </row>
    <row r="2179" spans="2:2" ht="15">
      <c r="B2179" s="59" t="s">
        <v>300</v>
      </c>
    </row>
    <row r="2180" spans="2:2" ht="15">
      <c r="B2180" s="59" t="s">
        <v>3100</v>
      </c>
    </row>
    <row r="2181" spans="2:2" ht="15">
      <c r="B2181" s="59" t="s">
        <v>3101</v>
      </c>
    </row>
    <row r="2182" spans="2:2" ht="15">
      <c r="B2182" s="59" t="s">
        <v>3102</v>
      </c>
    </row>
    <row r="2183" spans="2:2" ht="15">
      <c r="B2183" s="59" t="s">
        <v>3103</v>
      </c>
    </row>
    <row r="2184" spans="2:2" ht="15">
      <c r="B2184" s="59" t="s">
        <v>301</v>
      </c>
    </row>
    <row r="2185" spans="2:2" ht="15">
      <c r="B2185" s="59" t="s">
        <v>302</v>
      </c>
    </row>
    <row r="2186" spans="2:2" ht="15">
      <c r="B2186" s="59" t="s">
        <v>303</v>
      </c>
    </row>
    <row r="2187" spans="2:2" ht="15">
      <c r="B2187" s="59" t="s">
        <v>304</v>
      </c>
    </row>
    <row r="2188" spans="2:2" ht="15">
      <c r="B2188" s="59" t="s">
        <v>305</v>
      </c>
    </row>
    <row r="2189" spans="2:2" ht="15">
      <c r="B2189" s="59" t="s">
        <v>336</v>
      </c>
    </row>
    <row r="2190" spans="2:2" ht="15">
      <c r="B2190" s="59" t="s">
        <v>3104</v>
      </c>
    </row>
    <row r="2191" spans="2:2" ht="15">
      <c r="B2191" s="59" t="s">
        <v>390</v>
      </c>
    </row>
    <row r="2192" spans="2:2" ht="15">
      <c r="B2192" s="59" t="s">
        <v>3105</v>
      </c>
    </row>
    <row r="2193" spans="2:2" ht="15">
      <c r="B2193" s="59" t="s">
        <v>338</v>
      </c>
    </row>
    <row r="2194" spans="2:2" ht="15">
      <c r="B2194" s="59" t="s">
        <v>4248</v>
      </c>
    </row>
    <row r="2195" spans="2:2" ht="15">
      <c r="B2195" s="59" t="s">
        <v>4249</v>
      </c>
    </row>
    <row r="2196" spans="2:2" ht="15">
      <c r="B2196" s="59" t="s">
        <v>2070</v>
      </c>
    </row>
    <row r="2197" spans="2:2" ht="15">
      <c r="B2197" s="59" t="s">
        <v>340</v>
      </c>
    </row>
    <row r="2198" spans="2:2" ht="15">
      <c r="B2198" s="59" t="s">
        <v>306</v>
      </c>
    </row>
    <row r="2199" spans="2:2" ht="15">
      <c r="B2199" s="59" t="s">
        <v>307</v>
      </c>
    </row>
    <row r="2200" spans="2:2" ht="15">
      <c r="B2200" s="59" t="s">
        <v>308</v>
      </c>
    </row>
    <row r="2201" spans="2:2" ht="15">
      <c r="B2201" s="59" t="s">
        <v>309</v>
      </c>
    </row>
    <row r="2202" spans="2:2" ht="15">
      <c r="B2202" s="59" t="s">
        <v>310</v>
      </c>
    </row>
    <row r="2203" spans="2:2" ht="15">
      <c r="B2203" s="59" t="s">
        <v>311</v>
      </c>
    </row>
    <row r="2204" spans="2:2" ht="15">
      <c r="B2204" s="59" t="s">
        <v>312</v>
      </c>
    </row>
    <row r="2205" spans="2:2" ht="15">
      <c r="B2205" s="59" t="s">
        <v>313</v>
      </c>
    </row>
    <row r="2206" spans="2:2" ht="15">
      <c r="B2206" s="59" t="s">
        <v>3106</v>
      </c>
    </row>
    <row r="2207" spans="2:2" ht="15">
      <c r="B2207" s="59" t="s">
        <v>3107</v>
      </c>
    </row>
    <row r="2208" spans="2:2" ht="15">
      <c r="B2208" s="59" t="s">
        <v>3108</v>
      </c>
    </row>
    <row r="2209" spans="2:2" ht="15">
      <c r="B2209" s="59" t="s">
        <v>3109</v>
      </c>
    </row>
    <row r="2210" spans="2:2" ht="15">
      <c r="B2210" s="59" t="s">
        <v>314</v>
      </c>
    </row>
    <row r="2211" spans="2:2" ht="15">
      <c r="B2211" s="59" t="s">
        <v>315</v>
      </c>
    </row>
    <row r="2212" spans="2:2" ht="15">
      <c r="B2212" s="59" t="s">
        <v>316</v>
      </c>
    </row>
    <row r="2213" spans="2:2" ht="15">
      <c r="B2213" s="59" t="s">
        <v>317</v>
      </c>
    </row>
    <row r="2214" spans="2:2" ht="15">
      <c r="B2214" s="59" t="s">
        <v>341</v>
      </c>
    </row>
    <row r="2215" spans="2:2" ht="15">
      <c r="B2215" s="59" t="s">
        <v>3110</v>
      </c>
    </row>
    <row r="2216" spans="2:2" ht="15">
      <c r="B2216" s="59" t="s">
        <v>2067</v>
      </c>
    </row>
    <row r="2217" spans="2:2" ht="15">
      <c r="B2217" s="59" t="s">
        <v>3111</v>
      </c>
    </row>
    <row r="2218" spans="2:2" ht="15">
      <c r="B2218" s="59" t="s">
        <v>342</v>
      </c>
    </row>
    <row r="2219" spans="2:2" ht="15">
      <c r="B2219" s="59" t="s">
        <v>4250</v>
      </c>
    </row>
    <row r="2220" spans="2:2" ht="15">
      <c r="B2220" s="59" t="s">
        <v>4251</v>
      </c>
    </row>
    <row r="2221" spans="2:2" ht="15">
      <c r="B2221" s="59" t="s">
        <v>2072</v>
      </c>
    </row>
    <row r="2222" spans="2:2" ht="15">
      <c r="B2222" s="59" t="s">
        <v>343</v>
      </c>
    </row>
    <row r="2223" spans="2:2" ht="15">
      <c r="B2223" s="59" t="s">
        <v>318</v>
      </c>
    </row>
    <row r="2224" spans="2:2" ht="15">
      <c r="B2224" s="59" t="s">
        <v>319</v>
      </c>
    </row>
    <row r="2225" spans="2:2" ht="15">
      <c r="B2225" s="59" t="s">
        <v>320</v>
      </c>
    </row>
    <row r="2226" spans="2:2" ht="15">
      <c r="B2226" s="59" t="s">
        <v>321</v>
      </c>
    </row>
    <row r="2227" spans="2:2" ht="15">
      <c r="B2227" s="59" t="s">
        <v>322</v>
      </c>
    </row>
    <row r="2228" spans="2:2" ht="15">
      <c r="B2228" s="59" t="s">
        <v>323</v>
      </c>
    </row>
    <row r="2229" spans="2:2" ht="15">
      <c r="B2229" s="59" t="s">
        <v>324</v>
      </c>
    </row>
    <row r="2230" spans="2:2" ht="15">
      <c r="B2230" s="59" t="s">
        <v>325</v>
      </c>
    </row>
    <row r="2231" spans="2:2" ht="15">
      <c r="B2231" s="59" t="s">
        <v>3112</v>
      </c>
    </row>
    <row r="2232" spans="2:2" ht="15">
      <c r="B2232" s="59" t="s">
        <v>3113</v>
      </c>
    </row>
    <row r="2233" spans="2:2" ht="15">
      <c r="B2233" s="59" t="s">
        <v>3114</v>
      </c>
    </row>
    <row r="2234" spans="2:2" ht="15">
      <c r="B2234" s="59" t="s">
        <v>3115</v>
      </c>
    </row>
    <row r="2235" spans="2:2" ht="15">
      <c r="B2235" s="59" t="s">
        <v>326</v>
      </c>
    </row>
    <row r="2236" spans="2:2" ht="15">
      <c r="B2236" s="59" t="s">
        <v>327</v>
      </c>
    </row>
    <row r="2237" spans="2:2" ht="15">
      <c r="B2237" s="59" t="s">
        <v>328</v>
      </c>
    </row>
    <row r="2238" spans="2:2" ht="15">
      <c r="B2238" s="59" t="s">
        <v>329</v>
      </c>
    </row>
    <row r="2239" spans="2:2" ht="15">
      <c r="B2239" s="59" t="s">
        <v>3116</v>
      </c>
    </row>
    <row r="2240" spans="2:2" ht="15">
      <c r="B2240" s="59" t="s">
        <v>3117</v>
      </c>
    </row>
    <row r="2241" spans="2:2" ht="15">
      <c r="B2241" s="59" t="s">
        <v>2068</v>
      </c>
    </row>
    <row r="2242" spans="2:2" ht="15">
      <c r="B2242" s="59" t="s">
        <v>3118</v>
      </c>
    </row>
    <row r="2243" spans="2:2" ht="15">
      <c r="B2243" s="59" t="s">
        <v>3119</v>
      </c>
    </row>
    <row r="2244" spans="2:2" ht="15">
      <c r="B2244" s="59" t="s">
        <v>4252</v>
      </c>
    </row>
    <row r="2245" spans="2:2" ht="15">
      <c r="B2245" s="59" t="s">
        <v>4253</v>
      </c>
    </row>
    <row r="2246" spans="2:2" ht="15">
      <c r="B2246" s="59" t="s">
        <v>2073</v>
      </c>
    </row>
    <row r="2247" spans="2:2" ht="15">
      <c r="B2247" s="59" t="s">
        <v>3120</v>
      </c>
    </row>
    <row r="2248" spans="2:2" ht="15">
      <c r="B2248" s="59" t="s">
        <v>344</v>
      </c>
    </row>
    <row r="2249" spans="2:2" ht="15">
      <c r="B2249" s="59" t="s">
        <v>346</v>
      </c>
    </row>
    <row r="2250" spans="2:2" ht="15">
      <c r="B2250" s="59" t="s">
        <v>347</v>
      </c>
    </row>
    <row r="2251" spans="2:2" ht="15">
      <c r="B2251" s="59" t="s">
        <v>348</v>
      </c>
    </row>
    <row r="2252" spans="2:2" ht="15">
      <c r="B2252" s="59" t="s">
        <v>349</v>
      </c>
    </row>
    <row r="2253" spans="2:2" ht="15">
      <c r="B2253" s="59" t="s">
        <v>350</v>
      </c>
    </row>
    <row r="2254" spans="2:2" ht="15">
      <c r="B2254" s="59" t="s">
        <v>351</v>
      </c>
    </row>
    <row r="2255" spans="2:2" ht="15">
      <c r="B2255" s="59" t="s">
        <v>352</v>
      </c>
    </row>
    <row r="2256" spans="2:2" ht="15">
      <c r="B2256" s="59" t="s">
        <v>353</v>
      </c>
    </row>
    <row r="2257" spans="2:2" ht="15">
      <c r="B2257" s="59" t="s">
        <v>3121</v>
      </c>
    </row>
    <row r="2258" spans="2:2" ht="15">
      <c r="B2258" s="59" t="s">
        <v>3122</v>
      </c>
    </row>
    <row r="2259" spans="2:2" ht="15">
      <c r="B2259" s="59" t="s">
        <v>3123</v>
      </c>
    </row>
    <row r="2260" spans="2:2" ht="15">
      <c r="B2260" s="59" t="s">
        <v>3124</v>
      </c>
    </row>
    <row r="2261" spans="2:2" ht="15">
      <c r="B2261" s="59" t="s">
        <v>354</v>
      </c>
    </row>
    <row r="2262" spans="2:2" ht="15">
      <c r="B2262" s="59" t="s">
        <v>355</v>
      </c>
    </row>
    <row r="2263" spans="2:2" ht="15">
      <c r="B2263" s="59" t="s">
        <v>356</v>
      </c>
    </row>
    <row r="2264" spans="2:2" ht="15">
      <c r="B2264" s="59" t="s">
        <v>357</v>
      </c>
    </row>
    <row r="2265" spans="2:2" ht="15">
      <c r="B2265" s="59" t="s">
        <v>3125</v>
      </c>
    </row>
    <row r="2266" spans="2:2" ht="15">
      <c r="B2266" s="59" t="s">
        <v>3126</v>
      </c>
    </row>
    <row r="2267" spans="2:2" ht="15">
      <c r="B2267" s="59" t="s">
        <v>2069</v>
      </c>
    </row>
    <row r="2268" spans="2:2" ht="15">
      <c r="B2268" s="59" t="s">
        <v>3127</v>
      </c>
    </row>
    <row r="2269" spans="2:2" ht="15">
      <c r="B2269" s="59" t="s">
        <v>3128</v>
      </c>
    </row>
    <row r="2270" spans="2:2" ht="15">
      <c r="B2270" s="59" t="s">
        <v>4254</v>
      </c>
    </row>
    <row r="2271" spans="2:2" ht="15">
      <c r="B2271" s="59" t="s">
        <v>4255</v>
      </c>
    </row>
    <row r="2272" spans="2:2" ht="15">
      <c r="B2272" s="59" t="s">
        <v>2074</v>
      </c>
    </row>
    <row r="2273" spans="2:2" ht="15">
      <c r="B2273" s="59" t="s">
        <v>3129</v>
      </c>
    </row>
    <row r="2274" spans="2:2" ht="15">
      <c r="B2274" s="59" t="s">
        <v>1980</v>
      </c>
    </row>
    <row r="2275" spans="2:2" ht="15">
      <c r="B2275" s="59" t="s">
        <v>1981</v>
      </c>
    </row>
    <row r="2276" spans="2:2" ht="15">
      <c r="B2276" s="59" t="s">
        <v>3130</v>
      </c>
    </row>
    <row r="2277" spans="2:2" ht="15">
      <c r="B2277" s="59" t="s">
        <v>1982</v>
      </c>
    </row>
    <row r="2278" spans="2:2" ht="15">
      <c r="B2278" s="59" t="s">
        <v>1135</v>
      </c>
    </row>
    <row r="2279" spans="2:2" ht="15">
      <c r="B2279" s="59" t="s">
        <v>3669</v>
      </c>
    </row>
    <row r="2280" spans="2:2" ht="15">
      <c r="B2280" s="59" t="s">
        <v>1126</v>
      </c>
    </row>
    <row r="2281" spans="2:2" ht="15">
      <c r="B2281" s="59" t="s">
        <v>3670</v>
      </c>
    </row>
    <row r="2282" spans="2:2" ht="15">
      <c r="B2282" s="59" t="s">
        <v>1120</v>
      </c>
    </row>
    <row r="2283" spans="2:2" ht="15">
      <c r="B2283" s="59" t="s">
        <v>1147</v>
      </c>
    </row>
    <row r="2284" spans="2:2" ht="15">
      <c r="B2284" s="59" t="s">
        <v>3672</v>
      </c>
    </row>
    <row r="2285" spans="2:2" ht="15">
      <c r="B2285" s="59" t="s">
        <v>3671</v>
      </c>
    </row>
    <row r="2286" spans="2:2" ht="15">
      <c r="B2286" s="59" t="s">
        <v>1137</v>
      </c>
    </row>
    <row r="2287" spans="2:2" ht="15">
      <c r="B2287" s="59" t="s">
        <v>3673</v>
      </c>
    </row>
    <row r="2288" spans="2:2" ht="15">
      <c r="B2288" s="59" t="s">
        <v>1128</v>
      </c>
    </row>
    <row r="2289" spans="2:2" ht="15">
      <c r="B2289" s="59" t="s">
        <v>3674</v>
      </c>
    </row>
    <row r="2290" spans="2:2" ht="15">
      <c r="B2290" s="59" t="s">
        <v>1124</v>
      </c>
    </row>
    <row r="2291" spans="2:2" ht="15">
      <c r="B2291" s="59" t="s">
        <v>1149</v>
      </c>
    </row>
    <row r="2292" spans="2:2" ht="15">
      <c r="B2292" s="59" t="s">
        <v>3676</v>
      </c>
    </row>
    <row r="2293" spans="2:2" ht="15">
      <c r="B2293" s="59" t="s">
        <v>3675</v>
      </c>
    </row>
    <row r="2294" spans="2:2" ht="15">
      <c r="B2294" s="59" t="s">
        <v>3131</v>
      </c>
    </row>
    <row r="2295" spans="2:2" ht="15">
      <c r="B2295" s="59" t="s">
        <v>3677</v>
      </c>
    </row>
    <row r="2296" spans="2:2" ht="15">
      <c r="B2296" s="59" t="s">
        <v>3132</v>
      </c>
    </row>
    <row r="2297" spans="2:2" ht="15">
      <c r="B2297" s="59" t="s">
        <v>3678</v>
      </c>
    </row>
    <row r="2298" spans="2:2" ht="15">
      <c r="B2298" s="59" t="s">
        <v>3133</v>
      </c>
    </row>
    <row r="2299" spans="2:2" ht="15">
      <c r="B2299" s="59" t="s">
        <v>3134</v>
      </c>
    </row>
    <row r="2300" spans="2:2" ht="15">
      <c r="B2300" s="59" t="s">
        <v>3680</v>
      </c>
    </row>
    <row r="2301" spans="2:2" ht="15">
      <c r="B2301" s="59" t="s">
        <v>3679</v>
      </c>
    </row>
    <row r="2302" spans="2:2" ht="15">
      <c r="B2302" s="59" t="s">
        <v>1139</v>
      </c>
    </row>
    <row r="2303" spans="2:2" ht="15">
      <c r="B2303" s="59" t="s">
        <v>3681</v>
      </c>
    </row>
    <row r="2304" spans="2:2" ht="15">
      <c r="B2304" s="59" t="s">
        <v>1130</v>
      </c>
    </row>
    <row r="2305" spans="2:2" ht="15">
      <c r="B2305" s="59" t="s">
        <v>3682</v>
      </c>
    </row>
    <row r="2306" spans="2:2" ht="15">
      <c r="B2306" s="59" t="s">
        <v>1122</v>
      </c>
    </row>
    <row r="2307" spans="2:2" ht="15">
      <c r="B2307" s="59" t="s">
        <v>1151</v>
      </c>
    </row>
    <row r="2308" spans="2:2" ht="15">
      <c r="B2308" s="59" t="s">
        <v>3684</v>
      </c>
    </row>
    <row r="2309" spans="2:2" ht="15">
      <c r="B2309" s="59" t="s">
        <v>3683</v>
      </c>
    </row>
    <row r="2310" spans="2:2" ht="15">
      <c r="B2310" s="59" t="s">
        <v>1136</v>
      </c>
    </row>
    <row r="2311" spans="2:2" ht="15">
      <c r="B2311" s="59" t="s">
        <v>3685</v>
      </c>
    </row>
    <row r="2312" spans="2:2" ht="15">
      <c r="B2312" s="59" t="s">
        <v>1127</v>
      </c>
    </row>
    <row r="2313" spans="2:2" ht="15">
      <c r="B2313" s="59" t="s">
        <v>3686</v>
      </c>
    </row>
    <row r="2314" spans="2:2" ht="15">
      <c r="B2314" s="59" t="s">
        <v>1121</v>
      </c>
    </row>
    <row r="2315" spans="2:2" ht="15">
      <c r="B2315" s="59" t="s">
        <v>1148</v>
      </c>
    </row>
    <row r="2316" spans="2:2" ht="15">
      <c r="B2316" s="59" t="s">
        <v>3688</v>
      </c>
    </row>
    <row r="2317" spans="2:2" ht="15">
      <c r="B2317" s="59" t="s">
        <v>3687</v>
      </c>
    </row>
    <row r="2318" spans="2:2" ht="15">
      <c r="B2318" s="59" t="s">
        <v>1138</v>
      </c>
    </row>
    <row r="2319" spans="2:2" ht="15">
      <c r="B2319" s="59" t="s">
        <v>3689</v>
      </c>
    </row>
    <row r="2320" spans="2:2" ht="15">
      <c r="B2320" s="59" t="s">
        <v>1129</v>
      </c>
    </row>
    <row r="2321" spans="2:2" ht="15">
      <c r="B2321" s="59" t="s">
        <v>3690</v>
      </c>
    </row>
    <row r="2322" spans="2:2" ht="15">
      <c r="B2322" s="59" t="s">
        <v>1125</v>
      </c>
    </row>
    <row r="2323" spans="2:2" ht="15">
      <c r="B2323" s="59" t="s">
        <v>1150</v>
      </c>
    </row>
    <row r="2324" spans="2:2" ht="15">
      <c r="B2324" s="59" t="s">
        <v>3692</v>
      </c>
    </row>
    <row r="2325" spans="2:2" ht="15">
      <c r="B2325" s="59" t="s">
        <v>3691</v>
      </c>
    </row>
    <row r="2326" spans="2:2" ht="15">
      <c r="B2326" s="59" t="s">
        <v>3135</v>
      </c>
    </row>
    <row r="2327" spans="2:2" ht="15">
      <c r="B2327" s="59" t="s">
        <v>3693</v>
      </c>
    </row>
    <row r="2328" spans="2:2" ht="15">
      <c r="B2328" s="59" t="s">
        <v>3136</v>
      </c>
    </row>
    <row r="2329" spans="2:2" ht="15">
      <c r="B2329" s="59" t="s">
        <v>3694</v>
      </c>
    </row>
    <row r="2330" spans="2:2" ht="15">
      <c r="B2330" s="59" t="s">
        <v>3137</v>
      </c>
    </row>
    <row r="2331" spans="2:2" ht="15">
      <c r="B2331" s="59" t="s">
        <v>3138</v>
      </c>
    </row>
    <row r="2332" spans="2:2" ht="15">
      <c r="B2332" s="59" t="s">
        <v>3696</v>
      </c>
    </row>
    <row r="2333" spans="2:2" ht="15">
      <c r="B2333" s="59" t="s">
        <v>3695</v>
      </c>
    </row>
    <row r="2334" spans="2:2" ht="15">
      <c r="B2334" s="59" t="s">
        <v>1140</v>
      </c>
    </row>
    <row r="2335" spans="2:2" ht="15">
      <c r="B2335" s="59" t="s">
        <v>3697</v>
      </c>
    </row>
    <row r="2336" spans="2:2" ht="15">
      <c r="B2336" s="59" t="s">
        <v>1131</v>
      </c>
    </row>
    <row r="2337" spans="2:2" ht="15">
      <c r="B2337" s="59" t="s">
        <v>3698</v>
      </c>
    </row>
    <row r="2338" spans="2:2" ht="15">
      <c r="B2338" s="59" t="s">
        <v>1123</v>
      </c>
    </row>
    <row r="2339" spans="2:2" ht="15">
      <c r="B2339" s="59" t="s">
        <v>1152</v>
      </c>
    </row>
    <row r="2340" spans="2:2" ht="15">
      <c r="B2340" s="59" t="s">
        <v>3700</v>
      </c>
    </row>
    <row r="2341" spans="2:2" ht="15">
      <c r="B2341" s="59" t="s">
        <v>3699</v>
      </c>
    </row>
    <row r="2342" spans="2:2" ht="15">
      <c r="B2342" s="59" t="s">
        <v>3139</v>
      </c>
    </row>
    <row r="2343" spans="2:2" ht="15">
      <c r="B2343" s="59" t="s">
        <v>3140</v>
      </c>
    </row>
    <row r="2344" spans="2:2" ht="15">
      <c r="B2344" s="59" t="s">
        <v>3141</v>
      </c>
    </row>
    <row r="2345" spans="2:2" ht="15">
      <c r="B2345" s="59" t="s">
        <v>3142</v>
      </c>
    </row>
    <row r="2346" spans="2:2" ht="15">
      <c r="B2346" s="59" t="s">
        <v>4256</v>
      </c>
    </row>
    <row r="2347" spans="2:2" ht="15">
      <c r="B2347" s="59" t="s">
        <v>4257</v>
      </c>
    </row>
    <row r="2348" spans="2:2" ht="15">
      <c r="B2348" s="59" t="s">
        <v>4258</v>
      </c>
    </row>
    <row r="2349" spans="2:2" ht="15">
      <c r="B2349" s="59" t="s">
        <v>358</v>
      </c>
    </row>
    <row r="2350" spans="2:2" ht="15">
      <c r="B2350" s="59" t="s">
        <v>4039</v>
      </c>
    </row>
    <row r="2351" spans="2:2" ht="15">
      <c r="B2351" s="59" t="s">
        <v>4040</v>
      </c>
    </row>
    <row r="2352" spans="2:2" ht="15">
      <c r="B2352" s="59" t="s">
        <v>4041</v>
      </c>
    </row>
    <row r="2353" spans="2:2" ht="15">
      <c r="B2353" s="59" t="s">
        <v>359</v>
      </c>
    </row>
    <row r="2354" spans="2:2" ht="15">
      <c r="B2354" s="59" t="s">
        <v>3143</v>
      </c>
    </row>
    <row r="2355" spans="2:2" ht="15">
      <c r="B2355" s="59" t="s">
        <v>360</v>
      </c>
    </row>
    <row r="2356" spans="2:2" ht="15">
      <c r="B2356" s="59" t="s">
        <v>3144</v>
      </c>
    </row>
    <row r="2357" spans="2:2" ht="15">
      <c r="B2357" s="59" t="s">
        <v>3145</v>
      </c>
    </row>
    <row r="2358" spans="2:2" ht="15">
      <c r="B2358" s="59" t="s">
        <v>3146</v>
      </c>
    </row>
    <row r="2359" spans="2:2" ht="15">
      <c r="B2359" s="59" t="s">
        <v>3147</v>
      </c>
    </row>
    <row r="2360" spans="2:2" ht="15">
      <c r="B2360" s="59" t="s">
        <v>4259</v>
      </c>
    </row>
    <row r="2361" spans="2:2" ht="15">
      <c r="B2361" s="59" t="s">
        <v>4260</v>
      </c>
    </row>
    <row r="2362" spans="2:2" ht="15">
      <c r="B2362" s="59" t="s">
        <v>4261</v>
      </c>
    </row>
    <row r="2363" spans="2:2" ht="15">
      <c r="B2363" s="59" t="s">
        <v>2064</v>
      </c>
    </row>
    <row r="2364" spans="2:2" ht="15">
      <c r="B2364" s="59" t="s">
        <v>2065</v>
      </c>
    </row>
    <row r="2365" spans="2:2" ht="15">
      <c r="B2365" s="59" t="s">
        <v>3148</v>
      </c>
    </row>
    <row r="2366" spans="2:2" ht="15">
      <c r="B2366" s="59" t="s">
        <v>2066</v>
      </c>
    </row>
    <row r="2367" spans="2:2" ht="15">
      <c r="B2367" s="59" t="s">
        <v>3149</v>
      </c>
    </row>
    <row r="2368" spans="2:2" ht="15">
      <c r="B2368" s="59" t="s">
        <v>3150</v>
      </c>
    </row>
    <row r="2369" spans="2:2" ht="15">
      <c r="B2369" s="59" t="s">
        <v>3151</v>
      </c>
    </row>
    <row r="2370" spans="2:2" ht="15">
      <c r="B2370" s="59" t="s">
        <v>3152</v>
      </c>
    </row>
    <row r="2371" spans="2:2" ht="15">
      <c r="B2371" s="59" t="s">
        <v>3153</v>
      </c>
    </row>
    <row r="2372" spans="2:2" ht="15">
      <c r="B2372" s="59" t="s">
        <v>3154</v>
      </c>
    </row>
    <row r="2373" spans="2:2" ht="15">
      <c r="B2373" s="59" t="s">
        <v>3155</v>
      </c>
    </row>
    <row r="2374" spans="2:2" ht="15">
      <c r="B2374" s="59" t="s">
        <v>3156</v>
      </c>
    </row>
    <row r="2375" spans="2:2" ht="15">
      <c r="B2375" s="59" t="s">
        <v>2062</v>
      </c>
    </row>
    <row r="2376" spans="2:2" ht="15">
      <c r="B2376" s="59" t="s">
        <v>4262</v>
      </c>
    </row>
    <row r="2377" spans="2:2" ht="15">
      <c r="B2377" s="59" t="s">
        <v>4263</v>
      </c>
    </row>
    <row r="2378" spans="2:2" ht="15">
      <c r="B2378" s="59" t="s">
        <v>4264</v>
      </c>
    </row>
    <row r="2379" spans="2:2" ht="15">
      <c r="B2379" s="59" t="s">
        <v>4265</v>
      </c>
    </row>
    <row r="2380" spans="2:2" ht="15">
      <c r="B2380" s="59" t="s">
        <v>4266</v>
      </c>
    </row>
    <row r="2381" spans="2:2" ht="15">
      <c r="B2381" s="59" t="s">
        <v>361</v>
      </c>
    </row>
    <row r="2382" spans="2:2" ht="15">
      <c r="B2382" s="59" t="s">
        <v>393</v>
      </c>
    </row>
    <row r="2383" spans="2:2" ht="15">
      <c r="B2383" s="59" t="s">
        <v>362</v>
      </c>
    </row>
    <row r="2384" spans="2:2" ht="15">
      <c r="B2384" s="59" t="s">
        <v>394</v>
      </c>
    </row>
    <row r="2385" spans="2:2" ht="15">
      <c r="B2385" s="59" t="s">
        <v>3157</v>
      </c>
    </row>
    <row r="2386" spans="2:2" ht="15">
      <c r="B2386" s="59" t="s">
        <v>3158</v>
      </c>
    </row>
    <row r="2387" spans="2:2" ht="15">
      <c r="B2387" s="59" t="s">
        <v>363</v>
      </c>
    </row>
    <row r="2388" spans="2:2" ht="15">
      <c r="B2388" s="59" t="s">
        <v>395</v>
      </c>
    </row>
    <row r="2389" spans="2:2" ht="15">
      <c r="B2389" s="59" t="s">
        <v>364</v>
      </c>
    </row>
    <row r="2390" spans="2:2" ht="15">
      <c r="B2390" s="59" t="s">
        <v>3701</v>
      </c>
    </row>
    <row r="2391" spans="2:2" ht="15">
      <c r="B2391" s="59" t="s">
        <v>365</v>
      </c>
    </row>
    <row r="2392" spans="2:2" ht="15">
      <c r="B2392" s="59" t="s">
        <v>3702</v>
      </c>
    </row>
    <row r="2393" spans="2:2" ht="15">
      <c r="B2393" s="59" t="s">
        <v>3159</v>
      </c>
    </row>
    <row r="2394" spans="2:2" ht="15">
      <c r="B2394" s="59" t="s">
        <v>3703</v>
      </c>
    </row>
    <row r="2395" spans="2:2" ht="15">
      <c r="B2395" s="59" t="s">
        <v>366</v>
      </c>
    </row>
    <row r="2396" spans="2:2" ht="15">
      <c r="B2396" s="59" t="s">
        <v>3704</v>
      </c>
    </row>
    <row r="2397" spans="2:2" ht="15">
      <c r="B2397" s="59" t="s">
        <v>367</v>
      </c>
    </row>
    <row r="2398" spans="2:2" ht="15">
      <c r="B2398" s="59" t="s">
        <v>3705</v>
      </c>
    </row>
    <row r="2399" spans="2:2" ht="15">
      <c r="B2399" s="59" t="s">
        <v>1315</v>
      </c>
    </row>
    <row r="2400" spans="2:2" ht="15">
      <c r="B2400" s="59" t="s">
        <v>1314</v>
      </c>
    </row>
    <row r="2401" spans="2:2" ht="15">
      <c r="B2401" s="59" t="s">
        <v>4047</v>
      </c>
    </row>
    <row r="2402" spans="2:2" ht="15">
      <c r="B2402" s="59" t="s">
        <v>4048</v>
      </c>
    </row>
    <row r="2403" spans="2:2" ht="15">
      <c r="B2403" s="59" t="s">
        <v>4049</v>
      </c>
    </row>
    <row r="2404" spans="2:2" ht="15">
      <c r="B2404" s="59" t="s">
        <v>4050</v>
      </c>
    </row>
    <row r="2405" spans="2:2" ht="15">
      <c r="B2405" s="59" t="s">
        <v>4051</v>
      </c>
    </row>
    <row r="2406" spans="2:2" ht="15">
      <c r="B2406" s="59" t="s">
        <v>4052</v>
      </c>
    </row>
    <row r="2407" spans="2:2" ht="15">
      <c r="B2407" s="59" t="s">
        <v>4053</v>
      </c>
    </row>
    <row r="2408" spans="2:2" ht="15">
      <c r="B2408" s="59" t="s">
        <v>4054</v>
      </c>
    </row>
    <row r="2409" spans="2:2" ht="15">
      <c r="B2409" s="59" t="s">
        <v>4055</v>
      </c>
    </row>
    <row r="2410" spans="2:2" ht="15">
      <c r="B2410" s="59" t="s">
        <v>4056</v>
      </c>
    </row>
    <row r="2411" spans="2:2" ht="15">
      <c r="B2411" s="59" t="s">
        <v>4057</v>
      </c>
    </row>
    <row r="2412" spans="2:2" ht="15">
      <c r="B2412" s="59" t="s">
        <v>4058</v>
      </c>
    </row>
    <row r="2413" spans="2:2" ht="15">
      <c r="B2413" s="59" t="s">
        <v>4059</v>
      </c>
    </row>
    <row r="2414" spans="2:2" ht="15">
      <c r="B2414" s="59" t="s">
        <v>4060</v>
      </c>
    </row>
    <row r="2415" spans="2:2" ht="15">
      <c r="B2415" s="59" t="s">
        <v>4061</v>
      </c>
    </row>
    <row r="2416" spans="2:2" ht="15">
      <c r="B2416" s="59" t="s">
        <v>4062</v>
      </c>
    </row>
    <row r="2417" spans="2:2" ht="15">
      <c r="B2417" s="59" t="s">
        <v>1482</v>
      </c>
    </row>
    <row r="2418" spans="2:2" ht="15">
      <c r="B2418" s="59" t="s">
        <v>1494</v>
      </c>
    </row>
    <row r="2419" spans="2:2" ht="15">
      <c r="B2419" s="59" t="s">
        <v>1486</v>
      </c>
    </row>
    <row r="2420" spans="2:2" ht="15">
      <c r="B2420" s="59" t="s">
        <v>1490</v>
      </c>
    </row>
    <row r="2421" spans="2:2" ht="15">
      <c r="B2421" s="59" t="s">
        <v>1483</v>
      </c>
    </row>
    <row r="2422" spans="2:2" ht="15">
      <c r="B2422" s="59" t="s">
        <v>1495</v>
      </c>
    </row>
    <row r="2423" spans="2:2" ht="15">
      <c r="B2423" s="59" t="s">
        <v>1487</v>
      </c>
    </row>
    <row r="2424" spans="2:2" ht="15">
      <c r="B2424" s="59" t="s">
        <v>1491</v>
      </c>
    </row>
    <row r="2425" spans="2:2" ht="15">
      <c r="B2425" s="59" t="s">
        <v>1484</v>
      </c>
    </row>
    <row r="2426" spans="2:2" ht="15">
      <c r="B2426" s="59" t="s">
        <v>1496</v>
      </c>
    </row>
    <row r="2427" spans="2:2" ht="15">
      <c r="B2427" s="59" t="s">
        <v>1488</v>
      </c>
    </row>
    <row r="2428" spans="2:2" ht="15">
      <c r="B2428" s="59" t="s">
        <v>1492</v>
      </c>
    </row>
    <row r="2429" spans="2:2" ht="15">
      <c r="B2429" s="59" t="s">
        <v>1485</v>
      </c>
    </row>
    <row r="2430" spans="2:2" ht="15">
      <c r="B2430" s="59" t="s">
        <v>1497</v>
      </c>
    </row>
    <row r="2431" spans="2:2" ht="15">
      <c r="B2431" s="59" t="s">
        <v>1489</v>
      </c>
    </row>
    <row r="2432" spans="2:2" ht="15">
      <c r="B2432" s="59" t="s">
        <v>1493</v>
      </c>
    </row>
    <row r="2433" spans="2:2" ht="15">
      <c r="B2433" s="59" t="s">
        <v>368</v>
      </c>
    </row>
    <row r="2434" spans="2:2" ht="15">
      <c r="B2434" s="59" t="s">
        <v>3706</v>
      </c>
    </row>
    <row r="2435" spans="2:2" ht="15">
      <c r="B2435" s="59" t="s">
        <v>370</v>
      </c>
    </row>
    <row r="2436" spans="2:2" ht="15">
      <c r="B2436" s="59" t="s">
        <v>3707</v>
      </c>
    </row>
    <row r="2437" spans="2:2" ht="15">
      <c r="B2437" s="59" t="s">
        <v>371</v>
      </c>
    </row>
    <row r="2438" spans="2:2" ht="15">
      <c r="B2438" s="59" t="s">
        <v>3708</v>
      </c>
    </row>
    <row r="2439" spans="2:2" ht="15">
      <c r="B2439" s="59" t="s">
        <v>372</v>
      </c>
    </row>
    <row r="2440" spans="2:2" ht="15">
      <c r="B2440" s="59" t="s">
        <v>373</v>
      </c>
    </row>
    <row r="2441" spans="2:2" ht="15">
      <c r="B2441" s="59" t="s">
        <v>3710</v>
      </c>
    </row>
    <row r="2442" spans="2:2" ht="15">
      <c r="B2442" s="59" t="s">
        <v>3709</v>
      </c>
    </row>
    <row r="2443" spans="2:2" ht="15">
      <c r="B2443" s="59" t="s">
        <v>374</v>
      </c>
    </row>
    <row r="2444" spans="2:2" ht="15">
      <c r="B2444" s="59" t="s">
        <v>3711</v>
      </c>
    </row>
    <row r="2445" spans="2:2" ht="15">
      <c r="B2445" s="59" t="s">
        <v>375</v>
      </c>
    </row>
    <row r="2446" spans="2:2" ht="15">
      <c r="B2446" s="59" t="s">
        <v>3712</v>
      </c>
    </row>
    <row r="2447" spans="2:2" ht="15">
      <c r="B2447" s="59" t="s">
        <v>376</v>
      </c>
    </row>
    <row r="2448" spans="2:2" ht="15">
      <c r="B2448" s="59" t="s">
        <v>377</v>
      </c>
    </row>
    <row r="2449" spans="2:2" ht="15">
      <c r="B2449" s="59" t="s">
        <v>3714</v>
      </c>
    </row>
    <row r="2450" spans="2:2" ht="15">
      <c r="B2450" s="59" t="s">
        <v>3713</v>
      </c>
    </row>
    <row r="2451" spans="2:2" ht="15">
      <c r="B2451" s="59" t="s">
        <v>3160</v>
      </c>
    </row>
    <row r="2452" spans="2:2" ht="15">
      <c r="B2452" s="59" t="s">
        <v>3715</v>
      </c>
    </row>
    <row r="2453" spans="2:2" ht="15">
      <c r="B2453" s="59" t="s">
        <v>3161</v>
      </c>
    </row>
    <row r="2454" spans="2:2" ht="15">
      <c r="B2454" s="59" t="s">
        <v>3716</v>
      </c>
    </row>
    <row r="2455" spans="2:2" ht="15">
      <c r="B2455" s="59" t="s">
        <v>3162</v>
      </c>
    </row>
    <row r="2456" spans="2:2" ht="15">
      <c r="B2456" s="59" t="s">
        <v>3163</v>
      </c>
    </row>
    <row r="2457" spans="2:2" ht="15">
      <c r="B2457" s="59" t="s">
        <v>3718</v>
      </c>
    </row>
    <row r="2458" spans="2:2" ht="15">
      <c r="B2458" s="59" t="s">
        <v>3717</v>
      </c>
    </row>
    <row r="2459" spans="2:2" ht="15">
      <c r="B2459" s="59" t="s">
        <v>378</v>
      </c>
    </row>
    <row r="2460" spans="2:2" ht="15">
      <c r="B2460" s="59" t="s">
        <v>3719</v>
      </c>
    </row>
    <row r="2461" spans="2:2" ht="15">
      <c r="B2461" s="59" t="s">
        <v>379</v>
      </c>
    </row>
    <row r="2462" spans="2:2" ht="15">
      <c r="B2462" s="59" t="s">
        <v>3720</v>
      </c>
    </row>
    <row r="2463" spans="2:2" ht="15">
      <c r="B2463" s="59" t="s">
        <v>380</v>
      </c>
    </row>
    <row r="2464" spans="2:2" ht="15">
      <c r="B2464" s="59" t="s">
        <v>381</v>
      </c>
    </row>
    <row r="2465" spans="2:2" ht="15">
      <c r="B2465" s="59" t="s">
        <v>3722</v>
      </c>
    </row>
    <row r="2466" spans="2:2" ht="15">
      <c r="B2466" s="59" t="s">
        <v>3721</v>
      </c>
    </row>
    <row r="2467" spans="2:2" ht="15">
      <c r="B2467" s="59" t="s">
        <v>382</v>
      </c>
    </row>
    <row r="2468" spans="2:2" ht="15">
      <c r="B2468" s="59" t="s">
        <v>3723</v>
      </c>
    </row>
    <row r="2469" spans="2:2" ht="15">
      <c r="B2469" s="59" t="s">
        <v>383</v>
      </c>
    </row>
    <row r="2470" spans="2:2" ht="15">
      <c r="B2470" s="59" t="s">
        <v>3724</v>
      </c>
    </row>
    <row r="2471" spans="2:2" ht="15">
      <c r="B2471" s="59" t="s">
        <v>384</v>
      </c>
    </row>
    <row r="2472" spans="2:2" ht="15">
      <c r="B2472" s="59" t="s">
        <v>3725</v>
      </c>
    </row>
    <row r="2473" spans="2:2" ht="15">
      <c r="B2473" s="59" t="s">
        <v>385</v>
      </c>
    </row>
    <row r="2474" spans="2:2" ht="15">
      <c r="B2474" s="59" t="s">
        <v>3726</v>
      </c>
    </row>
    <row r="2475" spans="2:2" ht="15">
      <c r="B2475" s="59" t="s">
        <v>386</v>
      </c>
    </row>
    <row r="2476" spans="2:2" ht="15">
      <c r="B2476" s="59" t="s">
        <v>3727</v>
      </c>
    </row>
    <row r="2477" spans="2:2" ht="15">
      <c r="B2477" s="59" t="s">
        <v>387</v>
      </c>
    </row>
    <row r="2478" spans="2:2" ht="15">
      <c r="B2478" s="59" t="s">
        <v>3728</v>
      </c>
    </row>
    <row r="2479" spans="2:2" ht="15">
      <c r="B2479" s="59" t="s">
        <v>559</v>
      </c>
    </row>
    <row r="2480" spans="2:2" ht="15">
      <c r="B2480" s="59" t="s">
        <v>3729</v>
      </c>
    </row>
    <row r="2481" spans="2:2" ht="15">
      <c r="B2481" s="59" t="s">
        <v>1189</v>
      </c>
    </row>
    <row r="2482" spans="2:2" ht="15">
      <c r="B2482" s="59" t="s">
        <v>3730</v>
      </c>
    </row>
    <row r="2483" spans="2:2" ht="15">
      <c r="B2483" s="59" t="s">
        <v>1190</v>
      </c>
    </row>
    <row r="2484" spans="2:2" ht="15">
      <c r="B2484" s="59" t="s">
        <v>3731</v>
      </c>
    </row>
    <row r="2485" spans="2:2" ht="15">
      <c r="B2485" s="59" t="s">
        <v>560</v>
      </c>
    </row>
    <row r="2486" spans="2:2" ht="15">
      <c r="B2486" s="59" t="s">
        <v>3732</v>
      </c>
    </row>
    <row r="2487" spans="2:2" ht="15">
      <c r="B2487" s="59" t="s">
        <v>561</v>
      </c>
    </row>
    <row r="2488" spans="2:2" ht="15">
      <c r="B2488" s="59" t="s">
        <v>3733</v>
      </c>
    </row>
    <row r="2489" spans="2:2" ht="15">
      <c r="B2489" s="59" t="s">
        <v>3164</v>
      </c>
    </row>
    <row r="2490" spans="2:2" ht="15">
      <c r="B2490" s="59" t="s">
        <v>3734</v>
      </c>
    </row>
    <row r="2491" spans="2:2" ht="15">
      <c r="B2491" s="59" t="s">
        <v>562</v>
      </c>
    </row>
    <row r="2492" spans="2:2" ht="15">
      <c r="B2492" s="59" t="s">
        <v>3735</v>
      </c>
    </row>
    <row r="2493" spans="2:2" ht="15">
      <c r="B2493" s="59" t="s">
        <v>1195</v>
      </c>
    </row>
    <row r="2494" spans="2:2" ht="15">
      <c r="B2494" s="59" t="s">
        <v>3736</v>
      </c>
    </row>
    <row r="2495" spans="2:2" ht="15">
      <c r="B2495" s="59" t="s">
        <v>563</v>
      </c>
    </row>
    <row r="2496" spans="2:2" ht="15">
      <c r="B2496" s="59" t="s">
        <v>3737</v>
      </c>
    </row>
    <row r="2497" spans="2:2" ht="15">
      <c r="B2497" s="59" t="s">
        <v>1191</v>
      </c>
    </row>
    <row r="2498" spans="2:2" ht="15">
      <c r="B2498" s="59" t="s">
        <v>3738</v>
      </c>
    </row>
    <row r="2499" spans="2:2" ht="15">
      <c r="B2499" s="59" t="s">
        <v>1192</v>
      </c>
    </row>
    <row r="2500" spans="2:2" ht="15">
      <c r="B2500" s="59" t="s">
        <v>3739</v>
      </c>
    </row>
    <row r="2501" spans="2:2" ht="15">
      <c r="B2501" s="59" t="s">
        <v>564</v>
      </c>
    </row>
    <row r="2502" spans="2:2" ht="15">
      <c r="B2502" s="59" t="s">
        <v>3740</v>
      </c>
    </row>
    <row r="2503" spans="2:2" ht="15">
      <c r="B2503" s="59" t="s">
        <v>565</v>
      </c>
    </row>
    <row r="2504" spans="2:2" ht="15">
      <c r="B2504" s="59" t="s">
        <v>3741</v>
      </c>
    </row>
    <row r="2505" spans="2:2" ht="15">
      <c r="B2505" s="59" t="s">
        <v>3165</v>
      </c>
    </row>
    <row r="2506" spans="2:2" ht="15">
      <c r="B2506" s="59" t="s">
        <v>3742</v>
      </c>
    </row>
    <row r="2507" spans="2:2" ht="15">
      <c r="B2507" s="59" t="s">
        <v>566</v>
      </c>
    </row>
    <row r="2508" spans="2:2" ht="15">
      <c r="B2508" s="59" t="s">
        <v>3743</v>
      </c>
    </row>
    <row r="2509" spans="2:2" ht="15">
      <c r="B2509" s="59" t="s">
        <v>567</v>
      </c>
    </row>
    <row r="2510" spans="2:2" ht="15">
      <c r="B2510" s="59" t="s">
        <v>3744</v>
      </c>
    </row>
    <row r="2511" spans="2:2" ht="15">
      <c r="B2511" s="59" t="s">
        <v>1193</v>
      </c>
    </row>
    <row r="2512" spans="2:2" ht="15">
      <c r="B2512" s="59" t="s">
        <v>3745</v>
      </c>
    </row>
    <row r="2513" spans="2:2" ht="15">
      <c r="B2513" s="59" t="s">
        <v>1194</v>
      </c>
    </row>
    <row r="2514" spans="2:2" ht="15">
      <c r="B2514" s="59" t="s">
        <v>3746</v>
      </c>
    </row>
    <row r="2515" spans="2:2" ht="15">
      <c r="B2515" s="59" t="s">
        <v>568</v>
      </c>
    </row>
    <row r="2516" spans="2:2" ht="15">
      <c r="B2516" s="59" t="s">
        <v>3747</v>
      </c>
    </row>
    <row r="2517" spans="2:2" ht="15">
      <c r="B2517" s="59" t="s">
        <v>569</v>
      </c>
    </row>
    <row r="2518" spans="2:2" ht="15">
      <c r="B2518" s="59" t="s">
        <v>3748</v>
      </c>
    </row>
    <row r="2519" spans="2:2" ht="15">
      <c r="B2519" s="59" t="s">
        <v>3166</v>
      </c>
    </row>
    <row r="2520" spans="2:2" ht="15">
      <c r="B2520" s="59" t="s">
        <v>3749</v>
      </c>
    </row>
    <row r="2521" spans="2:2" ht="15">
      <c r="B2521" s="59" t="s">
        <v>570</v>
      </c>
    </row>
    <row r="2522" spans="2:2" ht="15">
      <c r="B2522" s="59" t="s">
        <v>3750</v>
      </c>
    </row>
    <row r="2523" spans="2:2" ht="15">
      <c r="B2523" s="59" t="s">
        <v>1405</v>
      </c>
    </row>
    <row r="2524" spans="2:2" ht="15">
      <c r="B2524" s="59" t="s">
        <v>3751</v>
      </c>
    </row>
    <row r="2525" spans="2:2" ht="15">
      <c r="B2525" s="59" t="s">
        <v>1406</v>
      </c>
    </row>
    <row r="2526" spans="2:2" ht="15">
      <c r="B2526" s="59" t="s">
        <v>3752</v>
      </c>
    </row>
    <row r="2527" spans="2:2" ht="15">
      <c r="B2527" s="59" t="s">
        <v>3167</v>
      </c>
    </row>
    <row r="2528" spans="2:2" ht="15">
      <c r="B2528" s="59" t="s">
        <v>3753</v>
      </c>
    </row>
    <row r="2529" spans="2:2" ht="15">
      <c r="B2529" s="59" t="s">
        <v>1407</v>
      </c>
    </row>
    <row r="2530" spans="2:2" ht="15">
      <c r="B2530" s="59" t="s">
        <v>3754</v>
      </c>
    </row>
    <row r="2531" spans="2:2" ht="15">
      <c r="B2531" s="59" t="s">
        <v>571</v>
      </c>
    </row>
    <row r="2532" spans="2:2" ht="15">
      <c r="B2532" s="59" t="s">
        <v>1182</v>
      </c>
    </row>
    <row r="2533" spans="2:2" ht="15">
      <c r="B2533" s="59" t="s">
        <v>1181</v>
      </c>
    </row>
    <row r="2534" spans="2:2" ht="15">
      <c r="B2534" s="59" t="s">
        <v>572</v>
      </c>
    </row>
    <row r="2535" spans="2:2" ht="15">
      <c r="B2535" s="59" t="s">
        <v>573</v>
      </c>
    </row>
    <row r="2536" spans="2:2" ht="15">
      <c r="B2536" s="59" t="s">
        <v>3168</v>
      </c>
    </row>
    <row r="2537" spans="2:2" ht="15">
      <c r="B2537" s="59" t="s">
        <v>574</v>
      </c>
    </row>
    <row r="2538" spans="2:2" ht="15">
      <c r="B2538" s="59" t="s">
        <v>575</v>
      </c>
    </row>
    <row r="2539" spans="2:2" ht="15">
      <c r="B2539" s="59" t="s">
        <v>576</v>
      </c>
    </row>
    <row r="2540" spans="2:2" ht="15">
      <c r="B2540" s="59" t="s">
        <v>1183</v>
      </c>
    </row>
    <row r="2541" spans="2:2" ht="15">
      <c r="B2541" s="59" t="s">
        <v>577</v>
      </c>
    </row>
    <row r="2542" spans="2:2" ht="15">
      <c r="B2542" s="59" t="s">
        <v>1184</v>
      </c>
    </row>
    <row r="2543" spans="2:2" ht="15">
      <c r="B2543" s="59" t="s">
        <v>578</v>
      </c>
    </row>
    <row r="2544" spans="2:2" ht="15">
      <c r="B2544" s="59" t="s">
        <v>579</v>
      </c>
    </row>
    <row r="2545" spans="2:2" ht="15">
      <c r="B2545" s="59" t="s">
        <v>3169</v>
      </c>
    </row>
    <row r="2546" spans="2:2" ht="15">
      <c r="B2546" s="59" t="s">
        <v>580</v>
      </c>
    </row>
    <row r="2547" spans="2:2" ht="15">
      <c r="B2547" s="59" t="s">
        <v>581</v>
      </c>
    </row>
    <row r="2548" spans="2:2" ht="15">
      <c r="B2548" s="59" t="s">
        <v>582</v>
      </c>
    </row>
    <row r="2549" spans="2:2" ht="15">
      <c r="B2549" s="59" t="s">
        <v>1185</v>
      </c>
    </row>
    <row r="2550" spans="2:2" ht="15">
      <c r="B2550" s="59" t="s">
        <v>1186</v>
      </c>
    </row>
    <row r="2551" spans="2:2" ht="15">
      <c r="B2551" s="59" t="s">
        <v>583</v>
      </c>
    </row>
    <row r="2552" spans="2:2" ht="15">
      <c r="B2552" s="59" t="s">
        <v>584</v>
      </c>
    </row>
    <row r="2553" spans="2:2" ht="15">
      <c r="B2553" s="59" t="s">
        <v>3170</v>
      </c>
    </row>
    <row r="2554" spans="2:2" ht="15">
      <c r="B2554" s="59" t="s">
        <v>3170</v>
      </c>
    </row>
    <row r="2555" spans="2:2" ht="15">
      <c r="B2555" s="59" t="s">
        <v>585</v>
      </c>
    </row>
    <row r="2556" spans="2:2" ht="15">
      <c r="B2556" s="59" t="s">
        <v>1956</v>
      </c>
    </row>
    <row r="2557" spans="2:2" ht="15">
      <c r="B2557" s="59" t="s">
        <v>3755</v>
      </c>
    </row>
    <row r="2558" spans="2:2" ht="15">
      <c r="B2558" s="59" t="s">
        <v>1957</v>
      </c>
    </row>
    <row r="2559" spans="2:2" ht="15">
      <c r="B2559" s="59" t="s">
        <v>3756</v>
      </c>
    </row>
    <row r="2560" spans="2:2" ht="15">
      <c r="B2560" s="59" t="s">
        <v>1958</v>
      </c>
    </row>
    <row r="2561" spans="2:2" ht="15">
      <c r="B2561" s="59" t="s">
        <v>3757</v>
      </c>
    </row>
    <row r="2562" spans="2:2" ht="15">
      <c r="B2562" s="59" t="s">
        <v>1959</v>
      </c>
    </row>
    <row r="2563" spans="2:2" ht="15">
      <c r="B2563" s="59" t="s">
        <v>3758</v>
      </c>
    </row>
    <row r="2564" spans="2:2" ht="15">
      <c r="B2564" s="59" t="s">
        <v>1960</v>
      </c>
    </row>
    <row r="2565" spans="2:2" ht="15">
      <c r="B2565" s="59" t="s">
        <v>3759</v>
      </c>
    </row>
    <row r="2566" spans="2:2" ht="15">
      <c r="B2566" s="59" t="s">
        <v>3171</v>
      </c>
    </row>
    <row r="2567" spans="2:2" ht="15">
      <c r="B2567" s="59" t="s">
        <v>3760</v>
      </c>
    </row>
    <row r="2568" spans="2:2" ht="15">
      <c r="B2568" s="59" t="s">
        <v>1961</v>
      </c>
    </row>
    <row r="2569" spans="2:2" ht="15">
      <c r="B2569" s="59" t="s">
        <v>3761</v>
      </c>
    </row>
    <row r="2570" spans="2:2" ht="15">
      <c r="B2570" s="59" t="s">
        <v>1962</v>
      </c>
    </row>
    <row r="2571" spans="2:2" ht="15">
      <c r="B2571" s="59" t="s">
        <v>3762</v>
      </c>
    </row>
    <row r="2572" spans="2:2" ht="15">
      <c r="B2572" s="59" t="s">
        <v>1963</v>
      </c>
    </row>
    <row r="2573" spans="2:2" ht="15">
      <c r="B2573" s="59" t="s">
        <v>3763</v>
      </c>
    </row>
    <row r="2574" spans="2:2" ht="15">
      <c r="B2574" s="59" t="s">
        <v>590</v>
      </c>
    </row>
    <row r="2575" spans="2:2" ht="15">
      <c r="B2575" s="59" t="s">
        <v>1187</v>
      </c>
    </row>
    <row r="2576" spans="2:2" ht="15">
      <c r="B2576" s="59" t="s">
        <v>1188</v>
      </c>
    </row>
    <row r="2577" spans="2:2" ht="15">
      <c r="B2577" s="59" t="s">
        <v>591</v>
      </c>
    </row>
    <row r="2578" spans="2:2" ht="15">
      <c r="B2578" s="59" t="s">
        <v>592</v>
      </c>
    </row>
    <row r="2579" spans="2:2" ht="15">
      <c r="B2579" s="59" t="s">
        <v>3172</v>
      </c>
    </row>
    <row r="2580" spans="2:2" ht="15">
      <c r="B2580" s="59" t="s">
        <v>593</v>
      </c>
    </row>
    <row r="2581" spans="2:2" ht="15">
      <c r="B2581" s="59" t="s">
        <v>594</v>
      </c>
    </row>
    <row r="2582" spans="2:2" ht="15">
      <c r="B2582" s="59" t="s">
        <v>595</v>
      </c>
    </row>
    <row r="2583" spans="2:2" ht="15">
      <c r="B2583" s="59" t="s">
        <v>1307</v>
      </c>
    </row>
    <row r="2584" spans="2:2" ht="15">
      <c r="B2584" s="59" t="s">
        <v>1306</v>
      </c>
    </row>
    <row r="2585" spans="2:2" ht="15">
      <c r="B2585" s="59" t="s">
        <v>1640</v>
      </c>
    </row>
    <row r="2586" spans="2:2" ht="15">
      <c r="B2586" s="59" t="s">
        <v>1639</v>
      </c>
    </row>
    <row r="2587" spans="2:2" ht="15">
      <c r="B2587" s="59" t="s">
        <v>1299</v>
      </c>
    </row>
    <row r="2588" spans="2:2" ht="15">
      <c r="B2588" s="59" t="s">
        <v>1298</v>
      </c>
    </row>
    <row r="2589" spans="2:2" ht="15">
      <c r="B2589" s="59" t="s">
        <v>2349</v>
      </c>
    </row>
    <row r="2590" spans="2:2" ht="15">
      <c r="B2590" s="59" t="s">
        <v>596</v>
      </c>
    </row>
    <row r="2591" spans="2:2" ht="15">
      <c r="B2591" s="59" t="s">
        <v>1797</v>
      </c>
    </row>
    <row r="2592" spans="2:2" ht="15">
      <c r="B2592" s="59" t="s">
        <v>1798</v>
      </c>
    </row>
    <row r="2593" spans="2:2" ht="15">
      <c r="B2593" s="59" t="s">
        <v>1799</v>
      </c>
    </row>
    <row r="2594" spans="2:2" ht="15">
      <c r="B2594" s="59" t="s">
        <v>1800</v>
      </c>
    </row>
    <row r="2595" spans="2:2" ht="15">
      <c r="B2595" s="59" t="s">
        <v>1801</v>
      </c>
    </row>
    <row r="2596" spans="2:2" ht="15">
      <c r="B2596" s="59" t="s">
        <v>3173</v>
      </c>
    </row>
    <row r="2597" spans="2:2" ht="15">
      <c r="B2597" s="59" t="s">
        <v>1802</v>
      </c>
    </row>
    <row r="2598" spans="2:2" ht="15">
      <c r="B2598" s="59" t="s">
        <v>1803</v>
      </c>
    </row>
    <row r="2599" spans="2:2" ht="15">
      <c r="B2599" s="59" t="s">
        <v>1804</v>
      </c>
    </row>
    <row r="2600" spans="2:2" ht="15">
      <c r="B2600" s="59" t="s">
        <v>1805</v>
      </c>
    </row>
    <row r="2601" spans="2:2" ht="15">
      <c r="B2601" s="59" t="s">
        <v>1806</v>
      </c>
    </row>
    <row r="2602" spans="2:2" ht="15">
      <c r="B2602" s="59" t="s">
        <v>1807</v>
      </c>
    </row>
    <row r="2603" spans="2:2" ht="15">
      <c r="B2603" s="59" t="s">
        <v>3174</v>
      </c>
    </row>
    <row r="2604" spans="2:2" ht="15">
      <c r="B2604" s="59" t="s">
        <v>1808</v>
      </c>
    </row>
    <row r="2605" spans="2:2" ht="15">
      <c r="B2605" s="59" t="s">
        <v>1809</v>
      </c>
    </row>
    <row r="2606" spans="2:2" ht="15">
      <c r="B2606" s="59" t="s">
        <v>1810</v>
      </c>
    </row>
    <row r="2607" spans="2:2" ht="15">
      <c r="B2607" s="59" t="s">
        <v>1811</v>
      </c>
    </row>
    <row r="2608" spans="2:2" ht="15">
      <c r="B2608" s="59" t="s">
        <v>1812</v>
      </c>
    </row>
    <row r="2609" spans="2:2" ht="15">
      <c r="B2609" s="59" t="s">
        <v>1813</v>
      </c>
    </row>
    <row r="2610" spans="2:2" ht="15">
      <c r="B2610" s="59" t="s">
        <v>3175</v>
      </c>
    </row>
    <row r="2611" spans="2:2" ht="15">
      <c r="B2611" s="59" t="s">
        <v>1814</v>
      </c>
    </row>
    <row r="2612" spans="2:2" ht="15">
      <c r="B2612" s="59" t="s">
        <v>1815</v>
      </c>
    </row>
    <row r="2613" spans="2:2" ht="15">
      <c r="B2613" s="59" t="s">
        <v>1816</v>
      </c>
    </row>
    <row r="2614" spans="2:2" ht="15">
      <c r="B2614" s="59" t="s">
        <v>1817</v>
      </c>
    </row>
    <row r="2615" spans="2:2" ht="15">
      <c r="B2615" s="59" t="s">
        <v>1818</v>
      </c>
    </row>
    <row r="2616" spans="2:2" ht="15">
      <c r="B2616" s="59" t="s">
        <v>1819</v>
      </c>
    </row>
    <row r="2617" spans="2:2" ht="15">
      <c r="B2617" s="59" t="s">
        <v>3176</v>
      </c>
    </row>
    <row r="2618" spans="2:2" ht="15">
      <c r="B2618" s="59" t="s">
        <v>1820</v>
      </c>
    </row>
    <row r="2619" spans="2:2" ht="15">
      <c r="B2619" s="59" t="s">
        <v>1821</v>
      </c>
    </row>
    <row r="2620" spans="2:2" ht="15">
      <c r="B2620" s="59" t="s">
        <v>1822</v>
      </c>
    </row>
    <row r="2621" spans="2:2" ht="15">
      <c r="B2621" s="59" t="s">
        <v>1823</v>
      </c>
    </row>
    <row r="2622" spans="2:2" ht="15">
      <c r="B2622" s="59" t="s">
        <v>1824</v>
      </c>
    </row>
    <row r="2623" spans="2:2" ht="15">
      <c r="B2623" s="59" t="s">
        <v>1825</v>
      </c>
    </row>
    <row r="2624" spans="2:2" ht="15">
      <c r="B2624" s="59" t="s">
        <v>3177</v>
      </c>
    </row>
    <row r="2625" spans="2:2" ht="15">
      <c r="B2625" s="59" t="s">
        <v>1826</v>
      </c>
    </row>
    <row r="2626" spans="2:2" ht="15">
      <c r="B2626" s="59" t="s">
        <v>1827</v>
      </c>
    </row>
    <row r="2627" spans="2:2" ht="15">
      <c r="B2627" s="59" t="s">
        <v>1828</v>
      </c>
    </row>
    <row r="2628" spans="2:2" ht="15">
      <c r="B2628" s="59" t="s">
        <v>1829</v>
      </c>
    </row>
    <row r="2629" spans="2:2" ht="15">
      <c r="B2629" s="59" t="s">
        <v>1830</v>
      </c>
    </row>
    <row r="2630" spans="2:2" ht="15">
      <c r="B2630" s="59" t="s">
        <v>1831</v>
      </c>
    </row>
    <row r="2631" spans="2:2" ht="15">
      <c r="B2631" s="59" t="s">
        <v>3178</v>
      </c>
    </row>
    <row r="2632" spans="2:2" ht="15">
      <c r="B2632" s="59" t="s">
        <v>1832</v>
      </c>
    </row>
    <row r="2633" spans="2:2" ht="15">
      <c r="B2633" s="59" t="s">
        <v>1833</v>
      </c>
    </row>
    <row r="2634" spans="2:2" ht="15">
      <c r="B2634" s="59" t="s">
        <v>1834</v>
      </c>
    </row>
    <row r="2635" spans="2:2" ht="15">
      <c r="B2635" s="59" t="s">
        <v>1835</v>
      </c>
    </row>
    <row r="2636" spans="2:2" ht="15">
      <c r="B2636" s="59" t="s">
        <v>1836</v>
      </c>
    </row>
    <row r="2637" spans="2:2" ht="15">
      <c r="B2637" s="59" t="s">
        <v>1837</v>
      </c>
    </row>
    <row r="2638" spans="2:2" ht="15">
      <c r="B2638" s="59" t="s">
        <v>3179</v>
      </c>
    </row>
    <row r="2639" spans="2:2" ht="15">
      <c r="B2639" s="59" t="s">
        <v>1838</v>
      </c>
    </row>
    <row r="2640" spans="2:2" ht="15">
      <c r="B2640" s="59" t="s">
        <v>1839</v>
      </c>
    </row>
    <row r="2641" spans="2:2" ht="15">
      <c r="B2641" s="59" t="s">
        <v>1840</v>
      </c>
    </row>
    <row r="2642" spans="2:2" ht="15">
      <c r="B2642" s="59" t="s">
        <v>1841</v>
      </c>
    </row>
    <row r="2643" spans="2:2" ht="15">
      <c r="B2643" s="59" t="s">
        <v>1842</v>
      </c>
    </row>
    <row r="2644" spans="2:2" ht="15">
      <c r="B2644" s="59" t="s">
        <v>1843</v>
      </c>
    </row>
    <row r="2645" spans="2:2" ht="15">
      <c r="B2645" s="59" t="s">
        <v>3180</v>
      </c>
    </row>
    <row r="2646" spans="2:2" ht="15">
      <c r="B2646" s="59" t="s">
        <v>1844</v>
      </c>
    </row>
    <row r="2647" spans="2:2" ht="15">
      <c r="B2647" s="59" t="s">
        <v>1845</v>
      </c>
    </row>
    <row r="2648" spans="2:2" ht="15">
      <c r="B2648" s="59" t="s">
        <v>1846</v>
      </c>
    </row>
    <row r="2649" spans="2:2" ht="15">
      <c r="B2649" s="59" t="s">
        <v>1847</v>
      </c>
    </row>
    <row r="2650" spans="2:2" ht="15">
      <c r="B2650" s="59" t="s">
        <v>1848</v>
      </c>
    </row>
    <row r="2651" spans="2:2" ht="15">
      <c r="B2651" s="59" t="s">
        <v>1849</v>
      </c>
    </row>
    <row r="2652" spans="2:2" ht="15">
      <c r="B2652" s="59" t="s">
        <v>3181</v>
      </c>
    </row>
    <row r="2653" spans="2:2" ht="15">
      <c r="B2653" s="59" t="s">
        <v>1850</v>
      </c>
    </row>
    <row r="2654" spans="2:2" ht="15">
      <c r="B2654" s="59" t="s">
        <v>1851</v>
      </c>
    </row>
    <row r="2655" spans="2:2" ht="15">
      <c r="B2655" s="59" t="s">
        <v>1852</v>
      </c>
    </row>
    <row r="2656" spans="2:2" ht="15">
      <c r="B2656" s="59" t="s">
        <v>1853</v>
      </c>
    </row>
    <row r="2657" spans="2:2" ht="15">
      <c r="B2657" s="59" t="s">
        <v>1854</v>
      </c>
    </row>
    <row r="2658" spans="2:2" ht="15">
      <c r="B2658" s="59" t="s">
        <v>1855</v>
      </c>
    </row>
    <row r="2659" spans="2:2" ht="15">
      <c r="B2659" s="59" t="s">
        <v>3182</v>
      </c>
    </row>
    <row r="2660" spans="2:2" ht="15">
      <c r="B2660" s="59" t="s">
        <v>1856</v>
      </c>
    </row>
    <row r="2661" spans="2:2" ht="15">
      <c r="B2661" s="59" t="s">
        <v>1857</v>
      </c>
    </row>
    <row r="2662" spans="2:2" ht="15">
      <c r="B2662" s="59" t="s">
        <v>1858</v>
      </c>
    </row>
    <row r="2663" spans="2:2" ht="15">
      <c r="B2663" s="59" t="s">
        <v>1859</v>
      </c>
    </row>
    <row r="2664" spans="2:2" ht="15">
      <c r="B2664" s="59" t="s">
        <v>1860</v>
      </c>
    </row>
    <row r="2665" spans="2:2" ht="15">
      <c r="B2665" s="59" t="s">
        <v>1861</v>
      </c>
    </row>
    <row r="2666" spans="2:2" ht="15">
      <c r="B2666" s="59" t="s">
        <v>3183</v>
      </c>
    </row>
    <row r="2667" spans="2:2" ht="15">
      <c r="B2667" s="59" t="s">
        <v>1862</v>
      </c>
    </row>
    <row r="2668" spans="2:2" ht="15">
      <c r="B2668" s="59" t="s">
        <v>1863</v>
      </c>
    </row>
    <row r="2669" spans="2:2" ht="15">
      <c r="B2669" s="59" t="s">
        <v>1864</v>
      </c>
    </row>
    <row r="2670" spans="2:2" ht="15">
      <c r="B2670" s="59" t="s">
        <v>1865</v>
      </c>
    </row>
    <row r="2671" spans="2:2" ht="15">
      <c r="B2671" s="59" t="s">
        <v>1866</v>
      </c>
    </row>
    <row r="2672" spans="2:2" ht="15">
      <c r="B2672" s="59" t="s">
        <v>1867</v>
      </c>
    </row>
    <row r="2673" spans="2:2" ht="15">
      <c r="B2673" s="59" t="s">
        <v>3184</v>
      </c>
    </row>
    <row r="2674" spans="2:2" ht="15">
      <c r="B2674" s="59" t="s">
        <v>1868</v>
      </c>
    </row>
    <row r="2675" spans="2:2" ht="15">
      <c r="B2675" s="59" t="s">
        <v>1869</v>
      </c>
    </row>
    <row r="2676" spans="2:2" ht="15">
      <c r="B2676" s="59" t="s">
        <v>1870</v>
      </c>
    </row>
    <row r="2677" spans="2:2" ht="15">
      <c r="B2677" s="59" t="s">
        <v>1871</v>
      </c>
    </row>
    <row r="2678" spans="2:2" ht="15">
      <c r="B2678" s="59" t="s">
        <v>1872</v>
      </c>
    </row>
    <row r="2679" spans="2:2" ht="15">
      <c r="B2679" s="59" t="s">
        <v>1873</v>
      </c>
    </row>
    <row r="2680" spans="2:2" ht="15">
      <c r="B2680" s="59" t="s">
        <v>3185</v>
      </c>
    </row>
    <row r="2681" spans="2:2" ht="15">
      <c r="B2681" s="59" t="s">
        <v>1874</v>
      </c>
    </row>
    <row r="2682" spans="2:2" ht="15">
      <c r="B2682" s="59" t="s">
        <v>2901</v>
      </c>
    </row>
    <row r="2683" spans="2:2" ht="15">
      <c r="B2683" s="59" t="s">
        <v>2902</v>
      </c>
    </row>
    <row r="2684" spans="2:2" ht="15">
      <c r="B2684" s="59" t="s">
        <v>2099</v>
      </c>
    </row>
    <row r="2685" spans="2:2" ht="15">
      <c r="B2685" s="59" t="s">
        <v>2141</v>
      </c>
    </row>
    <row r="2686" spans="2:2" ht="15">
      <c r="B2686" s="59" t="s">
        <v>2113</v>
      </c>
    </row>
    <row r="2687" spans="2:2" ht="15">
      <c r="B2687" s="59" t="s">
        <v>2155</v>
      </c>
    </row>
    <row r="2688" spans="2:2" ht="15">
      <c r="B2688" s="59" t="s">
        <v>3186</v>
      </c>
    </row>
    <row r="2689" spans="2:2" ht="15">
      <c r="B2689" s="59" t="s">
        <v>3187</v>
      </c>
    </row>
    <row r="2690" spans="2:2" ht="15">
      <c r="B2690" s="59" t="s">
        <v>2127</v>
      </c>
    </row>
    <row r="2691" spans="2:2" ht="15">
      <c r="B2691" s="59" t="s">
        <v>2169</v>
      </c>
    </row>
    <row r="2692" spans="2:2" ht="15">
      <c r="B2692" s="59" t="s">
        <v>2101</v>
      </c>
    </row>
    <row r="2693" spans="2:2" ht="15">
      <c r="B2693" s="59" t="s">
        <v>2143</v>
      </c>
    </row>
    <row r="2694" spans="2:2" ht="15">
      <c r="B2694" s="59" t="s">
        <v>2115</v>
      </c>
    </row>
    <row r="2695" spans="2:2" ht="15">
      <c r="B2695" s="59" t="s">
        <v>2157</v>
      </c>
    </row>
    <row r="2696" spans="2:2" ht="15">
      <c r="B2696" s="59" t="s">
        <v>3188</v>
      </c>
    </row>
    <row r="2697" spans="2:2" ht="15">
      <c r="B2697" s="59" t="s">
        <v>3189</v>
      </c>
    </row>
    <row r="2698" spans="2:2" ht="15">
      <c r="B2698" s="59" t="s">
        <v>2129</v>
      </c>
    </row>
    <row r="2699" spans="2:2" ht="15">
      <c r="B2699" s="59" t="s">
        <v>2171</v>
      </c>
    </row>
    <row r="2700" spans="2:2" ht="15">
      <c r="B2700" s="59" t="s">
        <v>2102</v>
      </c>
    </row>
    <row r="2701" spans="2:2" ht="15">
      <c r="B2701" s="59" t="s">
        <v>2144</v>
      </c>
    </row>
    <row r="2702" spans="2:2" ht="15">
      <c r="B2702" s="59" t="s">
        <v>2116</v>
      </c>
    </row>
    <row r="2703" spans="2:2" ht="15">
      <c r="B2703" s="59" t="s">
        <v>2158</v>
      </c>
    </row>
    <row r="2704" spans="2:2" ht="15">
      <c r="B2704" s="59" t="s">
        <v>3190</v>
      </c>
    </row>
    <row r="2705" spans="2:2" ht="15">
      <c r="B2705" s="59" t="s">
        <v>3191</v>
      </c>
    </row>
    <row r="2706" spans="2:2" ht="15">
      <c r="B2706" s="59" t="s">
        <v>2130</v>
      </c>
    </row>
    <row r="2707" spans="2:2" ht="15">
      <c r="B2707" s="59" t="s">
        <v>2172</v>
      </c>
    </row>
    <row r="2708" spans="2:2" ht="15">
      <c r="B2708" s="59" t="s">
        <v>2103</v>
      </c>
    </row>
    <row r="2709" spans="2:2" ht="15">
      <c r="B2709" s="59" t="s">
        <v>2145</v>
      </c>
    </row>
    <row r="2710" spans="2:2" ht="15">
      <c r="B2710" s="59" t="s">
        <v>2117</v>
      </c>
    </row>
    <row r="2711" spans="2:2" ht="15">
      <c r="B2711" s="59" t="s">
        <v>2159</v>
      </c>
    </row>
    <row r="2712" spans="2:2" ht="15">
      <c r="B2712" s="59" t="s">
        <v>3192</v>
      </c>
    </row>
    <row r="2713" spans="2:2" ht="15">
      <c r="B2713" s="59" t="s">
        <v>3193</v>
      </c>
    </row>
    <row r="2714" spans="2:2" ht="15">
      <c r="B2714" s="59" t="s">
        <v>2131</v>
      </c>
    </row>
    <row r="2715" spans="2:2" ht="15">
      <c r="B2715" s="59" t="s">
        <v>2173</v>
      </c>
    </row>
    <row r="2716" spans="2:2" ht="15">
      <c r="B2716" s="59" t="s">
        <v>2104</v>
      </c>
    </row>
    <row r="2717" spans="2:2" ht="15">
      <c r="B2717" s="59" t="s">
        <v>2146</v>
      </c>
    </row>
    <row r="2718" spans="2:2" ht="15">
      <c r="B2718" s="59" t="s">
        <v>2118</v>
      </c>
    </row>
    <row r="2719" spans="2:2" ht="15">
      <c r="B2719" s="59" t="s">
        <v>2160</v>
      </c>
    </row>
    <row r="2720" spans="2:2" ht="15">
      <c r="B2720" s="59" t="s">
        <v>3194</v>
      </c>
    </row>
    <row r="2721" spans="2:2" ht="15">
      <c r="B2721" s="59" t="s">
        <v>3195</v>
      </c>
    </row>
    <row r="2722" spans="2:2" ht="15">
      <c r="B2722" s="59" t="s">
        <v>2132</v>
      </c>
    </row>
    <row r="2723" spans="2:2" ht="15">
      <c r="B2723" s="59" t="s">
        <v>2174</v>
      </c>
    </row>
    <row r="2724" spans="2:2" ht="15">
      <c r="B2724" s="59" t="s">
        <v>2105</v>
      </c>
    </row>
    <row r="2725" spans="2:2" ht="15">
      <c r="B2725" s="59" t="s">
        <v>2147</v>
      </c>
    </row>
    <row r="2726" spans="2:2" ht="15">
      <c r="B2726" s="59" t="s">
        <v>2119</v>
      </c>
    </row>
    <row r="2727" spans="2:2" ht="15">
      <c r="B2727" s="59" t="s">
        <v>2161</v>
      </c>
    </row>
    <row r="2728" spans="2:2" ht="15">
      <c r="B2728" s="59" t="s">
        <v>3196</v>
      </c>
    </row>
    <row r="2729" spans="2:2" ht="15">
      <c r="B2729" s="59" t="s">
        <v>3197</v>
      </c>
    </row>
    <row r="2730" spans="2:2" ht="15">
      <c r="B2730" s="59" t="s">
        <v>2133</v>
      </c>
    </row>
    <row r="2731" spans="2:2" ht="15">
      <c r="B2731" s="59" t="s">
        <v>2175</v>
      </c>
    </row>
    <row r="2732" spans="2:2" ht="15">
      <c r="B2732" s="59" t="s">
        <v>2106</v>
      </c>
    </row>
    <row r="2733" spans="2:2" ht="15">
      <c r="B2733" s="59" t="s">
        <v>2148</v>
      </c>
    </row>
    <row r="2734" spans="2:2" ht="15">
      <c r="B2734" s="59" t="s">
        <v>2120</v>
      </c>
    </row>
    <row r="2735" spans="2:2" ht="15">
      <c r="B2735" s="59" t="s">
        <v>2162</v>
      </c>
    </row>
    <row r="2736" spans="2:2" ht="15">
      <c r="B2736" s="59" t="s">
        <v>3198</v>
      </c>
    </row>
    <row r="2737" spans="2:2" ht="15">
      <c r="B2737" s="59" t="s">
        <v>3199</v>
      </c>
    </row>
    <row r="2738" spans="2:2" ht="15">
      <c r="B2738" s="59" t="s">
        <v>2134</v>
      </c>
    </row>
    <row r="2739" spans="2:2" ht="15">
      <c r="B2739" s="59" t="s">
        <v>2176</v>
      </c>
    </row>
    <row r="2740" spans="2:2" ht="15">
      <c r="B2740" s="59" t="s">
        <v>2107</v>
      </c>
    </row>
    <row r="2741" spans="2:2" ht="15">
      <c r="B2741" s="59" t="s">
        <v>2149</v>
      </c>
    </row>
    <row r="2742" spans="2:2" ht="15">
      <c r="B2742" s="59" t="s">
        <v>2121</v>
      </c>
    </row>
    <row r="2743" spans="2:2" ht="15">
      <c r="B2743" s="59" t="s">
        <v>2163</v>
      </c>
    </row>
    <row r="2744" spans="2:2" ht="15">
      <c r="B2744" s="59" t="s">
        <v>3200</v>
      </c>
    </row>
    <row r="2745" spans="2:2" ht="15">
      <c r="B2745" s="59" t="s">
        <v>3201</v>
      </c>
    </row>
    <row r="2746" spans="2:2" ht="15">
      <c r="B2746" s="59" t="s">
        <v>2135</v>
      </c>
    </row>
    <row r="2747" spans="2:2" ht="15">
      <c r="B2747" s="59" t="s">
        <v>2177</v>
      </c>
    </row>
    <row r="2748" spans="2:2" ht="15">
      <c r="B2748" s="59" t="s">
        <v>2108</v>
      </c>
    </row>
    <row r="2749" spans="2:2" ht="15">
      <c r="B2749" s="59" t="s">
        <v>2150</v>
      </c>
    </row>
    <row r="2750" spans="2:2" ht="15">
      <c r="B2750" s="59" t="s">
        <v>2122</v>
      </c>
    </row>
    <row r="2751" spans="2:2" ht="15">
      <c r="B2751" s="59" t="s">
        <v>2164</v>
      </c>
    </row>
    <row r="2752" spans="2:2" ht="15">
      <c r="B2752" s="59" t="s">
        <v>3202</v>
      </c>
    </row>
    <row r="2753" spans="2:2" ht="15">
      <c r="B2753" s="59" t="s">
        <v>3203</v>
      </c>
    </row>
    <row r="2754" spans="2:2" ht="15">
      <c r="B2754" s="59" t="s">
        <v>2136</v>
      </c>
    </row>
    <row r="2755" spans="2:2" ht="15">
      <c r="B2755" s="59" t="s">
        <v>2178</v>
      </c>
    </row>
    <row r="2756" spans="2:2" ht="15">
      <c r="B2756" s="59" t="s">
        <v>2109</v>
      </c>
    </row>
    <row r="2757" spans="2:2" ht="15">
      <c r="B2757" s="59" t="s">
        <v>2151</v>
      </c>
    </row>
    <row r="2758" spans="2:2" ht="15">
      <c r="B2758" s="59" t="s">
        <v>2123</v>
      </c>
    </row>
    <row r="2759" spans="2:2" ht="15">
      <c r="B2759" s="59" t="s">
        <v>2165</v>
      </c>
    </row>
    <row r="2760" spans="2:2" ht="15">
      <c r="B2760" s="59" t="s">
        <v>3204</v>
      </c>
    </row>
    <row r="2761" spans="2:2" ht="15">
      <c r="B2761" s="59" t="s">
        <v>3205</v>
      </c>
    </row>
    <row r="2762" spans="2:2" ht="15">
      <c r="B2762" s="59" t="s">
        <v>2137</v>
      </c>
    </row>
    <row r="2763" spans="2:2" ht="15">
      <c r="B2763" s="59" t="s">
        <v>2179</v>
      </c>
    </row>
    <row r="2764" spans="2:2" ht="15">
      <c r="B2764" s="59" t="s">
        <v>2110</v>
      </c>
    </row>
    <row r="2765" spans="2:2" ht="15">
      <c r="B2765" s="59" t="s">
        <v>2152</v>
      </c>
    </row>
    <row r="2766" spans="2:2" ht="15">
      <c r="B2766" s="59" t="s">
        <v>2124</v>
      </c>
    </row>
    <row r="2767" spans="2:2" ht="15">
      <c r="B2767" s="59" t="s">
        <v>2166</v>
      </c>
    </row>
    <row r="2768" spans="2:2" ht="15">
      <c r="B2768" s="59" t="s">
        <v>3206</v>
      </c>
    </row>
    <row r="2769" spans="2:2" ht="15">
      <c r="B2769" s="59" t="s">
        <v>3207</v>
      </c>
    </row>
    <row r="2770" spans="2:2" ht="15">
      <c r="B2770" s="59" t="s">
        <v>2138</v>
      </c>
    </row>
    <row r="2771" spans="2:2" ht="15">
      <c r="B2771" s="59" t="s">
        <v>2180</v>
      </c>
    </row>
    <row r="2772" spans="2:2" ht="15">
      <c r="B2772" s="59" t="s">
        <v>2111</v>
      </c>
    </row>
    <row r="2773" spans="2:2" ht="15">
      <c r="B2773" s="59" t="s">
        <v>2153</v>
      </c>
    </row>
    <row r="2774" spans="2:2" ht="15">
      <c r="B2774" s="59" t="s">
        <v>2125</v>
      </c>
    </row>
    <row r="2775" spans="2:2" ht="15">
      <c r="B2775" s="59" t="s">
        <v>2167</v>
      </c>
    </row>
    <row r="2776" spans="2:2" ht="15">
      <c r="B2776" s="59" t="s">
        <v>3208</v>
      </c>
    </row>
    <row r="2777" spans="2:2" ht="15">
      <c r="B2777" s="59" t="s">
        <v>3209</v>
      </c>
    </row>
    <row r="2778" spans="2:2" ht="15">
      <c r="B2778" s="59" t="s">
        <v>2139</v>
      </c>
    </row>
    <row r="2779" spans="2:2" ht="15">
      <c r="B2779" s="59" t="s">
        <v>2181</v>
      </c>
    </row>
    <row r="2780" spans="2:2" ht="15">
      <c r="B2780" s="59" t="s">
        <v>2112</v>
      </c>
    </row>
    <row r="2781" spans="2:2" ht="15">
      <c r="B2781" s="59" t="s">
        <v>2154</v>
      </c>
    </row>
    <row r="2782" spans="2:2" ht="15">
      <c r="B2782" s="59" t="s">
        <v>2126</v>
      </c>
    </row>
    <row r="2783" spans="2:2" ht="15">
      <c r="B2783" s="59" t="s">
        <v>2168</v>
      </c>
    </row>
    <row r="2784" spans="2:2" ht="15">
      <c r="B2784" s="59" t="s">
        <v>3210</v>
      </c>
    </row>
    <row r="2785" spans="2:2" ht="15">
      <c r="B2785" s="59" t="s">
        <v>3211</v>
      </c>
    </row>
    <row r="2786" spans="2:2" ht="15">
      <c r="B2786" s="59" t="s">
        <v>2140</v>
      </c>
    </row>
    <row r="2787" spans="2:2" ht="15">
      <c r="B2787" s="59" t="s">
        <v>2182</v>
      </c>
    </row>
    <row r="2788" spans="2:2" ht="15">
      <c r="B2788" s="59" t="s">
        <v>1526</v>
      </c>
    </row>
    <row r="2789" spans="2:2" ht="15">
      <c r="B2789" s="59" t="s">
        <v>3764</v>
      </c>
    </row>
    <row r="2790" spans="2:2" ht="15">
      <c r="B2790" s="59" t="s">
        <v>1527</v>
      </c>
    </row>
    <row r="2791" spans="2:2" ht="15">
      <c r="B2791" s="59" t="s">
        <v>3765</v>
      </c>
    </row>
    <row r="2792" spans="2:2" ht="15">
      <c r="B2792" s="59" t="s">
        <v>3212</v>
      </c>
    </row>
    <row r="2793" spans="2:2" ht="15">
      <c r="B2793" s="59" t="s">
        <v>3766</v>
      </c>
    </row>
    <row r="2794" spans="2:2" ht="15">
      <c r="B2794" s="59" t="s">
        <v>1528</v>
      </c>
    </row>
    <row r="2795" spans="2:2" ht="15">
      <c r="B2795" s="59" t="s">
        <v>3767</v>
      </c>
    </row>
    <row r="2796" spans="2:2" ht="15">
      <c r="B2796" s="59" t="s">
        <v>1454</v>
      </c>
    </row>
    <row r="2797" spans="2:2" ht="15">
      <c r="B2797" s="59" t="s">
        <v>1464</v>
      </c>
    </row>
    <row r="2798" spans="2:2" ht="15">
      <c r="B2798" s="59" t="s">
        <v>1459</v>
      </c>
    </row>
    <row r="2799" spans="2:2" ht="15">
      <c r="B2799" s="59" t="s">
        <v>1469</v>
      </c>
    </row>
    <row r="2800" spans="2:2" ht="15">
      <c r="B2800" s="59" t="s">
        <v>1455</v>
      </c>
    </row>
    <row r="2801" spans="2:2" ht="15">
      <c r="B2801" s="59" t="s">
        <v>1465</v>
      </c>
    </row>
    <row r="2802" spans="2:2" ht="15">
      <c r="B2802" s="59" t="s">
        <v>1460</v>
      </c>
    </row>
    <row r="2803" spans="2:2" ht="15">
      <c r="B2803" s="59" t="s">
        <v>1470</v>
      </c>
    </row>
    <row r="2804" spans="2:2" ht="15">
      <c r="B2804" s="59" t="s">
        <v>3213</v>
      </c>
    </row>
    <row r="2805" spans="2:2" ht="15">
      <c r="B2805" s="59" t="s">
        <v>3214</v>
      </c>
    </row>
    <row r="2806" spans="2:2" ht="15">
      <c r="B2806" s="59" t="s">
        <v>3215</v>
      </c>
    </row>
    <row r="2807" spans="2:2" ht="15">
      <c r="B2807" s="59" t="s">
        <v>3216</v>
      </c>
    </row>
    <row r="2808" spans="2:2" ht="15">
      <c r="B2808" s="59" t="s">
        <v>1456</v>
      </c>
    </row>
    <row r="2809" spans="2:2" ht="15">
      <c r="B2809" s="59" t="s">
        <v>1466</v>
      </c>
    </row>
    <row r="2810" spans="2:2" ht="15">
      <c r="B2810" s="59" t="s">
        <v>1461</v>
      </c>
    </row>
    <row r="2811" spans="2:2" ht="15">
      <c r="B2811" s="59" t="s">
        <v>1471</v>
      </c>
    </row>
    <row r="2812" spans="2:2" ht="15">
      <c r="B2812" s="59" t="s">
        <v>1274</v>
      </c>
    </row>
    <row r="2813" spans="2:2" ht="15">
      <c r="B2813" s="59" t="s">
        <v>1457</v>
      </c>
    </row>
    <row r="2814" spans="2:2" ht="15">
      <c r="B2814" s="59" t="s">
        <v>1467</v>
      </c>
    </row>
    <row r="2815" spans="2:2" ht="15">
      <c r="B2815" s="59" t="s">
        <v>1462</v>
      </c>
    </row>
    <row r="2816" spans="2:2" ht="15">
      <c r="B2816" s="59" t="s">
        <v>1472</v>
      </c>
    </row>
    <row r="2817" spans="2:2" ht="15">
      <c r="B2817" s="59" t="s">
        <v>1458</v>
      </c>
    </row>
    <row r="2818" spans="2:2" ht="15">
      <c r="B2818" s="59" t="s">
        <v>1468</v>
      </c>
    </row>
    <row r="2819" spans="2:2" ht="15">
      <c r="B2819" s="59" t="s">
        <v>1463</v>
      </c>
    </row>
    <row r="2820" spans="2:2" ht="15">
      <c r="B2820" s="59" t="s">
        <v>1473</v>
      </c>
    </row>
    <row r="2821" spans="2:2" ht="15">
      <c r="B2821" s="59" t="s">
        <v>3217</v>
      </c>
    </row>
    <row r="2822" spans="2:2" ht="15">
      <c r="B2822" s="59" t="s">
        <v>3218</v>
      </c>
    </row>
    <row r="2823" spans="2:2" ht="15">
      <c r="B2823" s="59" t="s">
        <v>3219</v>
      </c>
    </row>
    <row r="2824" spans="2:2" ht="15">
      <c r="B2824" s="59" t="s">
        <v>3220</v>
      </c>
    </row>
    <row r="2825" spans="2:2" ht="15">
      <c r="B2825" s="59" t="s">
        <v>1479</v>
      </c>
    </row>
    <row r="2826" spans="2:2" ht="15">
      <c r="B2826" s="59" t="s">
        <v>1480</v>
      </c>
    </row>
    <row r="2827" spans="2:2" ht="15">
      <c r="B2827" s="59" t="s">
        <v>1478</v>
      </c>
    </row>
    <row r="2828" spans="2:2" ht="15">
      <c r="B2828" s="59" t="s">
        <v>1481</v>
      </c>
    </row>
    <row r="2829" spans="2:2" ht="15">
      <c r="B2829" s="59" t="s">
        <v>1474</v>
      </c>
    </row>
    <row r="2830" spans="2:2" ht="15">
      <c r="B2830" s="59" t="s">
        <v>1476</v>
      </c>
    </row>
    <row r="2831" spans="2:2" ht="15">
      <c r="B2831" s="59" t="s">
        <v>1475</v>
      </c>
    </row>
    <row r="2832" spans="2:2" ht="15">
      <c r="B2832" s="59" t="s">
        <v>1477</v>
      </c>
    </row>
    <row r="2833" spans="2:2" ht="15">
      <c r="B2833" s="59" t="s">
        <v>3221</v>
      </c>
    </row>
    <row r="2834" spans="2:2" ht="15">
      <c r="B2834" s="59" t="s">
        <v>3222</v>
      </c>
    </row>
    <row r="2835" spans="2:2" ht="15">
      <c r="B2835" s="59" t="s">
        <v>3223</v>
      </c>
    </row>
    <row r="2836" spans="2:2" ht="15">
      <c r="B2836" s="59" t="s">
        <v>3224</v>
      </c>
    </row>
    <row r="2837" spans="2:2" ht="15">
      <c r="B2837" s="59" t="s">
        <v>4489</v>
      </c>
    </row>
    <row r="2838" spans="2:2" ht="15">
      <c r="B2838" s="59" t="s">
        <v>4490</v>
      </c>
    </row>
    <row r="2839" spans="2:2" ht="15">
      <c r="B2839" s="59" t="s">
        <v>4491</v>
      </c>
    </row>
    <row r="2840" spans="2:2" ht="15">
      <c r="B2840" s="59" t="s">
        <v>4492</v>
      </c>
    </row>
    <row r="2841" spans="2:2" ht="15">
      <c r="B2841" s="59" t="s">
        <v>4493</v>
      </c>
    </row>
    <row r="2842" spans="2:2" ht="15">
      <c r="B2842" s="59" t="s">
        <v>4494</v>
      </c>
    </row>
    <row r="2843" spans="2:2" ht="15">
      <c r="B2843" s="59" t="s">
        <v>4495</v>
      </c>
    </row>
    <row r="2844" spans="2:2" ht="15">
      <c r="B2844" s="59" t="s">
        <v>4496</v>
      </c>
    </row>
    <row r="2845" spans="2:2" ht="15">
      <c r="B2845" s="59" t="s">
        <v>4497</v>
      </c>
    </row>
    <row r="2846" spans="2:2" ht="15">
      <c r="B2846" s="59" t="s">
        <v>4498</v>
      </c>
    </row>
    <row r="2847" spans="2:2" ht="15">
      <c r="B2847" s="59" t="s">
        <v>4499</v>
      </c>
    </row>
    <row r="2848" spans="2:2" ht="15">
      <c r="B2848" s="59" t="s">
        <v>4500</v>
      </c>
    </row>
    <row r="2849" spans="2:2" ht="15">
      <c r="B2849" s="59" t="s">
        <v>4501</v>
      </c>
    </row>
    <row r="2850" spans="2:2" ht="15">
      <c r="B2850" s="59" t="s">
        <v>4502</v>
      </c>
    </row>
    <row r="2851" spans="2:2" ht="15">
      <c r="B2851" s="59" t="s">
        <v>4503</v>
      </c>
    </row>
    <row r="2852" spans="2:2" ht="15">
      <c r="B2852" s="59" t="s">
        <v>4504</v>
      </c>
    </row>
    <row r="2853" spans="2:2" ht="15">
      <c r="B2853" s="59" t="s">
        <v>4505</v>
      </c>
    </row>
    <row r="2854" spans="2:2" ht="15">
      <c r="B2854" s="59" t="s">
        <v>4506</v>
      </c>
    </row>
    <row r="2855" spans="2:2" ht="15">
      <c r="B2855" s="59" t="s">
        <v>4507</v>
      </c>
    </row>
    <row r="2856" spans="2:2" ht="15">
      <c r="B2856" s="59" t="s">
        <v>4508</v>
      </c>
    </row>
    <row r="2857" spans="2:2" ht="15">
      <c r="B2857" s="59" t="s">
        <v>4509</v>
      </c>
    </row>
    <row r="2858" spans="2:2" ht="15">
      <c r="B2858" s="59" t="s">
        <v>4510</v>
      </c>
    </row>
    <row r="2859" spans="2:2" ht="15">
      <c r="B2859" s="59" t="s">
        <v>4511</v>
      </c>
    </row>
    <row r="2860" spans="2:2" ht="15">
      <c r="B2860" s="59" t="s">
        <v>4512</v>
      </c>
    </row>
    <row r="2861" spans="2:2" ht="15">
      <c r="B2861" s="59" t="s">
        <v>4513</v>
      </c>
    </row>
    <row r="2862" spans="2:2" ht="15">
      <c r="B2862" s="59" t="s">
        <v>4514</v>
      </c>
    </row>
    <row r="2863" spans="2:2" ht="15">
      <c r="B2863" s="59" t="s">
        <v>4515</v>
      </c>
    </row>
    <row r="2864" spans="2:2" ht="15">
      <c r="B2864" s="59" t="s">
        <v>4516</v>
      </c>
    </row>
    <row r="2865" spans="2:2" ht="15">
      <c r="B2865" s="59" t="s">
        <v>4517</v>
      </c>
    </row>
    <row r="2866" spans="2:2" ht="15">
      <c r="B2866" s="59" t="s">
        <v>4518</v>
      </c>
    </row>
    <row r="2867" spans="2:2" ht="15">
      <c r="B2867" s="59" t="s">
        <v>2239</v>
      </c>
    </row>
    <row r="2868" spans="2:2" ht="15">
      <c r="B2868" s="59" t="s">
        <v>2245</v>
      </c>
    </row>
    <row r="2869" spans="2:2" ht="15">
      <c r="B2869" s="59" t="s">
        <v>2241</v>
      </c>
    </row>
    <row r="2870" spans="2:2" ht="15">
      <c r="B2870" s="59" t="s">
        <v>2247</v>
      </c>
    </row>
    <row r="2871" spans="2:2" ht="15">
      <c r="B2871" s="59" t="s">
        <v>2242</v>
      </c>
    </row>
    <row r="2872" spans="2:2" ht="15">
      <c r="B2872" s="59" t="s">
        <v>2248</v>
      </c>
    </row>
    <row r="2873" spans="2:2" ht="15">
      <c r="B2873" s="59" t="s">
        <v>2243</v>
      </c>
    </row>
    <row r="2874" spans="2:2" ht="15">
      <c r="B2874" s="59" t="s">
        <v>2249</v>
      </c>
    </row>
    <row r="2875" spans="2:2" ht="15">
      <c r="B2875" s="59" t="s">
        <v>2244</v>
      </c>
    </row>
    <row r="2876" spans="2:2" ht="15">
      <c r="B2876" s="59" t="s">
        <v>2250</v>
      </c>
    </row>
    <row r="2877" spans="2:2" ht="15">
      <c r="B2877" s="59" t="s">
        <v>4737</v>
      </c>
    </row>
    <row r="2878" spans="2:2" ht="15">
      <c r="B2878" s="59" t="s">
        <v>4738</v>
      </c>
    </row>
    <row r="2879" spans="2:2" ht="15">
      <c r="B2879" s="59" t="s">
        <v>4739</v>
      </c>
    </row>
    <row r="2880" spans="2:2" ht="15">
      <c r="B2880" s="59" t="s">
        <v>4740</v>
      </c>
    </row>
    <row r="2881" spans="2:2" ht="15">
      <c r="B2881" s="59" t="s">
        <v>4741</v>
      </c>
    </row>
    <row r="2882" spans="2:2" ht="15">
      <c r="B2882" s="59" t="s">
        <v>4742</v>
      </c>
    </row>
    <row r="2883" spans="2:2" ht="15">
      <c r="B2883" s="59" t="s">
        <v>4743</v>
      </c>
    </row>
    <row r="2884" spans="2:2" ht="15">
      <c r="B2884" s="59" t="s">
        <v>4744</v>
      </c>
    </row>
    <row r="2885" spans="2:2" ht="15">
      <c r="B2885" s="59" t="s">
        <v>4745</v>
      </c>
    </row>
    <row r="2886" spans="2:2" ht="15">
      <c r="B2886" s="59" t="s">
        <v>4746</v>
      </c>
    </row>
    <row r="2887" spans="2:2" ht="15">
      <c r="B2887" s="59" t="s">
        <v>4747</v>
      </c>
    </row>
    <row r="2888" spans="2:2" ht="15">
      <c r="B2888" s="59" t="s">
        <v>4748</v>
      </c>
    </row>
    <row r="2889" spans="2:2" ht="15">
      <c r="B2889" s="59" t="s">
        <v>4749</v>
      </c>
    </row>
    <row r="2890" spans="2:2" ht="15">
      <c r="B2890" s="59" t="s">
        <v>4750</v>
      </c>
    </row>
    <row r="2891" spans="2:2" ht="15">
      <c r="B2891" s="59" t="s">
        <v>4751</v>
      </c>
    </row>
    <row r="2892" spans="2:2" ht="15">
      <c r="B2892" s="59" t="s">
        <v>4752</v>
      </c>
    </row>
    <row r="2893" spans="2:2" ht="15">
      <c r="B2893" s="59" t="s">
        <v>4753</v>
      </c>
    </row>
    <row r="2894" spans="2:2" ht="15">
      <c r="B2894" s="59" t="s">
        <v>4754</v>
      </c>
    </row>
    <row r="2895" spans="2:2" ht="15">
      <c r="B2895" s="59" t="s">
        <v>4755</v>
      </c>
    </row>
    <row r="2896" spans="2:2" ht="15">
      <c r="B2896" s="59" t="s">
        <v>4756</v>
      </c>
    </row>
    <row r="2897" spans="2:2" ht="15">
      <c r="B2897" s="59" t="s">
        <v>4757</v>
      </c>
    </row>
    <row r="2898" spans="2:2" ht="15">
      <c r="B2898" s="59" t="s">
        <v>4758</v>
      </c>
    </row>
    <row r="2899" spans="2:2" ht="15">
      <c r="B2899" s="59" t="s">
        <v>4759</v>
      </c>
    </row>
    <row r="2900" spans="2:2" ht="15">
      <c r="B2900" s="59" t="s">
        <v>4760</v>
      </c>
    </row>
    <row r="2901" spans="2:2" ht="15">
      <c r="B2901" s="59" t="s">
        <v>4761</v>
      </c>
    </row>
    <row r="2902" spans="2:2" ht="15">
      <c r="B2902" s="59" t="s">
        <v>4762</v>
      </c>
    </row>
    <row r="2903" spans="2:2" ht="15">
      <c r="B2903" s="59" t="s">
        <v>4763</v>
      </c>
    </row>
    <row r="2904" spans="2:2" ht="15">
      <c r="B2904" s="59" t="s">
        <v>4764</v>
      </c>
    </row>
    <row r="2905" spans="2:2" ht="15">
      <c r="B2905" s="59" t="s">
        <v>4765</v>
      </c>
    </row>
    <row r="2906" spans="2:2" ht="15">
      <c r="B2906" s="59" t="s">
        <v>4766</v>
      </c>
    </row>
    <row r="2907" spans="2:2" ht="15">
      <c r="B2907" s="59" t="s">
        <v>4767</v>
      </c>
    </row>
    <row r="2908" spans="2:2" ht="15">
      <c r="B2908" s="59" t="s">
        <v>4768</v>
      </c>
    </row>
    <row r="2909" spans="2:2" ht="15">
      <c r="B2909" s="59" t="s">
        <v>4769</v>
      </c>
    </row>
    <row r="2910" spans="2:2" ht="15">
      <c r="B2910" s="59" t="s">
        <v>4770</v>
      </c>
    </row>
    <row r="2911" spans="2:2" ht="15">
      <c r="B2911" s="59" t="s">
        <v>4771</v>
      </c>
    </row>
    <row r="2912" spans="2:2" ht="15">
      <c r="B2912" s="59" t="s">
        <v>4772</v>
      </c>
    </row>
    <row r="2913" spans="2:2" ht="15">
      <c r="B2913" s="59" t="s">
        <v>4773</v>
      </c>
    </row>
    <row r="2914" spans="2:2" ht="15">
      <c r="B2914" s="59" t="s">
        <v>4774</v>
      </c>
    </row>
    <row r="2915" spans="2:2" ht="15">
      <c r="B2915" s="59" t="s">
        <v>4775</v>
      </c>
    </row>
    <row r="2916" spans="2:2" ht="15">
      <c r="B2916" s="59" t="s">
        <v>4776</v>
      </c>
    </row>
    <row r="2917" spans="2:2" ht="15">
      <c r="B2917" s="59" t="s">
        <v>4777</v>
      </c>
    </row>
    <row r="2918" spans="2:2" ht="15">
      <c r="B2918" s="59" t="s">
        <v>4778</v>
      </c>
    </row>
    <row r="2919" spans="2:2" ht="15">
      <c r="B2919" s="59" t="s">
        <v>4779</v>
      </c>
    </row>
    <row r="2920" spans="2:2" ht="15">
      <c r="B2920" s="59" t="s">
        <v>4780</v>
      </c>
    </row>
    <row r="2921" spans="2:2" ht="15">
      <c r="B2921" s="59" t="s">
        <v>4781</v>
      </c>
    </row>
    <row r="2922" spans="2:2" ht="15">
      <c r="B2922" s="59" t="s">
        <v>4782</v>
      </c>
    </row>
    <row r="2923" spans="2:2" ht="15">
      <c r="B2923" s="59" t="s">
        <v>1746</v>
      </c>
    </row>
    <row r="2924" spans="2:2" ht="15">
      <c r="B2924" s="59" t="s">
        <v>1747</v>
      </c>
    </row>
    <row r="2925" spans="2:2" ht="15">
      <c r="B2925" s="59" t="s">
        <v>3225</v>
      </c>
    </row>
    <row r="2926" spans="2:2" ht="15">
      <c r="B2926" s="59" t="s">
        <v>1748</v>
      </c>
    </row>
    <row r="2927" spans="2:2" ht="15">
      <c r="B2927" s="59" t="s">
        <v>2903</v>
      </c>
    </row>
    <row r="2928" spans="2:2" ht="15">
      <c r="B2928" s="59" t="s">
        <v>2904</v>
      </c>
    </row>
    <row r="2929" spans="2:2" ht="15">
      <c r="B2929" s="59" t="s">
        <v>2905</v>
      </c>
    </row>
    <row r="2930" spans="2:2" ht="15">
      <c r="B2930" s="59" t="s">
        <v>1997</v>
      </c>
    </row>
    <row r="2931" spans="2:2" ht="15">
      <c r="B2931" s="59" t="s">
        <v>1998</v>
      </c>
    </row>
    <row r="2932" spans="2:2" ht="15">
      <c r="B2932" s="59" t="s">
        <v>3226</v>
      </c>
    </row>
    <row r="2933" spans="2:2" ht="15">
      <c r="B2933" s="59" t="s">
        <v>1999</v>
      </c>
    </row>
    <row r="2934" spans="2:2" ht="15">
      <c r="B2934" s="59" t="s">
        <v>1780</v>
      </c>
    </row>
    <row r="2935" spans="2:2" ht="15">
      <c r="B2935" s="59" t="s">
        <v>3768</v>
      </c>
    </row>
    <row r="2936" spans="2:2" ht="15">
      <c r="B2936" s="59" t="s">
        <v>1777</v>
      </c>
    </row>
    <row r="2937" spans="2:2" ht="15">
      <c r="B2937" s="59" t="s">
        <v>3769</v>
      </c>
    </row>
    <row r="2938" spans="2:2" ht="15">
      <c r="B2938" s="59" t="s">
        <v>1774</v>
      </c>
    </row>
    <row r="2939" spans="2:2" ht="15">
      <c r="B2939" s="59" t="s">
        <v>1783</v>
      </c>
    </row>
    <row r="2940" spans="2:2" ht="15">
      <c r="B2940" s="59" t="s">
        <v>3771</v>
      </c>
    </row>
    <row r="2941" spans="2:2" ht="15">
      <c r="B2941" s="59" t="s">
        <v>3770</v>
      </c>
    </row>
    <row r="2942" spans="2:2" ht="15">
      <c r="B2942" s="59" t="s">
        <v>1781</v>
      </c>
    </row>
    <row r="2943" spans="2:2" ht="15">
      <c r="B2943" s="59" t="s">
        <v>3772</v>
      </c>
    </row>
    <row r="2944" spans="2:2" ht="15">
      <c r="B2944" s="59" t="s">
        <v>1778</v>
      </c>
    </row>
    <row r="2945" spans="2:2" ht="15">
      <c r="B2945" s="59" t="s">
        <v>3773</v>
      </c>
    </row>
    <row r="2946" spans="2:2" ht="15">
      <c r="B2946" s="59" t="s">
        <v>1775</v>
      </c>
    </row>
    <row r="2947" spans="2:2" ht="15">
      <c r="B2947" s="59" t="s">
        <v>1784</v>
      </c>
    </row>
    <row r="2948" spans="2:2" ht="15">
      <c r="B2948" s="59" t="s">
        <v>3775</v>
      </c>
    </row>
    <row r="2949" spans="2:2" ht="15">
      <c r="B2949" s="59" t="s">
        <v>3774</v>
      </c>
    </row>
    <row r="2950" spans="2:2" ht="15">
      <c r="B2950" s="59" t="s">
        <v>3227</v>
      </c>
    </row>
    <row r="2951" spans="2:2" ht="15">
      <c r="B2951" s="59" t="s">
        <v>3776</v>
      </c>
    </row>
    <row r="2952" spans="2:2" ht="15">
      <c r="B2952" s="59" t="s">
        <v>3228</v>
      </c>
    </row>
    <row r="2953" spans="2:2" ht="15">
      <c r="B2953" s="59" t="s">
        <v>3777</v>
      </c>
    </row>
    <row r="2954" spans="2:2" ht="15">
      <c r="B2954" s="59" t="s">
        <v>3229</v>
      </c>
    </row>
    <row r="2955" spans="2:2" ht="15">
      <c r="B2955" s="59" t="s">
        <v>3230</v>
      </c>
    </row>
    <row r="2956" spans="2:2" ht="15">
      <c r="B2956" s="59" t="s">
        <v>3779</v>
      </c>
    </row>
    <row r="2957" spans="2:2" ht="15">
      <c r="B2957" s="59" t="s">
        <v>3778</v>
      </c>
    </row>
    <row r="2958" spans="2:2" ht="15">
      <c r="B2958" s="59" t="s">
        <v>1782</v>
      </c>
    </row>
    <row r="2959" spans="2:2" ht="15">
      <c r="B2959" s="59" t="s">
        <v>3780</v>
      </c>
    </row>
    <row r="2960" spans="2:2" ht="15">
      <c r="B2960" s="59" t="s">
        <v>1779</v>
      </c>
    </row>
    <row r="2961" spans="2:2" ht="15">
      <c r="B2961" s="59" t="s">
        <v>3781</v>
      </c>
    </row>
    <row r="2962" spans="2:2" ht="15">
      <c r="B2962" s="59" t="s">
        <v>1776</v>
      </c>
    </row>
    <row r="2963" spans="2:2" ht="15">
      <c r="B2963" s="59" t="s">
        <v>1785</v>
      </c>
    </row>
    <row r="2964" spans="2:2" ht="15">
      <c r="B2964" s="59" t="s">
        <v>3783</v>
      </c>
    </row>
    <row r="2965" spans="2:2" ht="15">
      <c r="B2965" s="59" t="s">
        <v>3782</v>
      </c>
    </row>
    <row r="2966" spans="2:2" ht="15" customHeight="1">
      <c r="B2966" s="59" t="s">
        <v>1791</v>
      </c>
    </row>
    <row r="2967" spans="2:2" ht="15">
      <c r="B2967" s="59" t="s">
        <v>1939</v>
      </c>
    </row>
    <row r="2968" spans="2:2" ht="15">
      <c r="B2968" s="59" t="s">
        <v>5449</v>
      </c>
    </row>
    <row r="2969" spans="2:2" ht="15">
      <c r="B2969" s="59" t="s">
        <v>5451</v>
      </c>
    </row>
    <row r="2970" spans="2:2" ht="15">
      <c r="B2970" s="59" t="s">
        <v>5416</v>
      </c>
    </row>
    <row r="2971" spans="2:2" ht="15">
      <c r="B2971" s="59" t="s">
        <v>5418</v>
      </c>
    </row>
    <row r="2972" spans="2:2" ht="15">
      <c r="B2972" s="59" t="s">
        <v>5298</v>
      </c>
    </row>
    <row r="2973" spans="2:2" ht="15">
      <c r="B2973" s="59" t="s">
        <v>5482</v>
      </c>
    </row>
    <row r="2974" spans="2:2" ht="15">
      <c r="B2974" s="59" t="s">
        <v>5484</v>
      </c>
    </row>
    <row r="2975" spans="2:2" ht="15">
      <c r="B2975" s="59" t="s">
        <v>5300</v>
      </c>
    </row>
    <row r="2976" spans="2:2" ht="15">
      <c r="B2976" s="59" t="s">
        <v>5452</v>
      </c>
    </row>
    <row r="2977" spans="2:2" ht="15">
      <c r="B2977" s="59" t="s">
        <v>5453</v>
      </c>
    </row>
    <row r="2978" spans="2:2" ht="15">
      <c r="B2978" s="59" t="s">
        <v>5419</v>
      </c>
    </row>
    <row r="2979" spans="2:2" ht="15">
      <c r="B2979" s="59" t="s">
        <v>5420</v>
      </c>
    </row>
    <row r="2980" spans="2:2" ht="15">
      <c r="B2980" s="59" t="s">
        <v>5301</v>
      </c>
    </row>
    <row r="2981" spans="2:2" ht="15">
      <c r="B2981" s="59" t="s">
        <v>5485</v>
      </c>
    </row>
    <row r="2982" spans="2:2" ht="15">
      <c r="B2982" s="59" t="s">
        <v>5486</v>
      </c>
    </row>
    <row r="2983" spans="2:2" ht="15">
      <c r="B2983" s="59" t="s">
        <v>5302</v>
      </c>
    </row>
    <row r="2984" spans="2:2" ht="15">
      <c r="B2984" s="59" t="s">
        <v>5303</v>
      </c>
    </row>
    <row r="2985" spans="2:2" ht="15">
      <c r="B2985" s="59" t="s">
        <v>5304</v>
      </c>
    </row>
    <row r="2986" spans="2:2" ht="15">
      <c r="B2986" s="59" t="s">
        <v>5305</v>
      </c>
    </row>
    <row r="2987" spans="2:2" ht="15">
      <c r="B2987" s="59" t="s">
        <v>5307</v>
      </c>
    </row>
    <row r="2988" spans="2:2" ht="15">
      <c r="B2988" s="59" t="s">
        <v>5454</v>
      </c>
    </row>
    <row r="2989" spans="2:2" ht="15">
      <c r="B2989" s="59" t="s">
        <v>5456</v>
      </c>
    </row>
    <row r="2990" spans="2:2" ht="15">
      <c r="B2990" s="59" t="s">
        <v>5421</v>
      </c>
    </row>
    <row r="2991" spans="2:2" ht="15">
      <c r="B2991" s="59" t="s">
        <v>5423</v>
      </c>
    </row>
    <row r="2992" spans="2:2" ht="15">
      <c r="B2992" s="59" t="s">
        <v>5308</v>
      </c>
    </row>
    <row r="2993" spans="2:2" ht="15">
      <c r="B2993" s="59" t="s">
        <v>5487</v>
      </c>
    </row>
    <row r="2994" spans="2:2" ht="15">
      <c r="B2994" s="59" t="s">
        <v>5489</v>
      </c>
    </row>
    <row r="2995" spans="2:2" ht="15">
      <c r="B2995" s="59" t="s">
        <v>5309</v>
      </c>
    </row>
    <row r="2996" spans="2:2" ht="15">
      <c r="B2996" s="59" t="s">
        <v>5310</v>
      </c>
    </row>
    <row r="2997" spans="2:2" ht="15">
      <c r="B2997" s="59" t="s">
        <v>5311</v>
      </c>
    </row>
    <row r="2998" spans="2:2" ht="15">
      <c r="B2998" s="59" t="s">
        <v>5312</v>
      </c>
    </row>
    <row r="2999" spans="2:2" ht="15">
      <c r="B2999" s="59" t="s">
        <v>5314</v>
      </c>
    </row>
    <row r="3000" spans="2:2" ht="15">
      <c r="B3000" s="59" t="s">
        <v>5457</v>
      </c>
    </row>
    <row r="3001" spans="2:2" ht="15">
      <c r="B3001" s="59" t="s">
        <v>5459</v>
      </c>
    </row>
    <row r="3002" spans="2:2" ht="15">
      <c r="B3002" s="59" t="s">
        <v>5424</v>
      </c>
    </row>
    <row r="3003" spans="2:2" ht="15">
      <c r="B3003" s="59" t="s">
        <v>5426</v>
      </c>
    </row>
    <row r="3004" spans="2:2" ht="15">
      <c r="B3004" s="59" t="s">
        <v>5315</v>
      </c>
    </row>
    <row r="3005" spans="2:2" ht="15">
      <c r="B3005" s="59" t="s">
        <v>5490</v>
      </c>
    </row>
    <row r="3006" spans="2:2" ht="15">
      <c r="B3006" s="59" t="s">
        <v>5492</v>
      </c>
    </row>
    <row r="3007" spans="2:2" ht="15">
      <c r="B3007" s="59" t="s">
        <v>5317</v>
      </c>
    </row>
    <row r="3008" spans="2:2" ht="15">
      <c r="B3008" s="59" t="s">
        <v>5460</v>
      </c>
    </row>
    <row r="3009" spans="2:2" ht="15">
      <c r="B3009" s="59" t="s">
        <v>5461</v>
      </c>
    </row>
    <row r="3010" spans="2:2" ht="15">
      <c r="B3010" s="59" t="s">
        <v>5427</v>
      </c>
    </row>
    <row r="3011" spans="2:2" ht="15">
      <c r="B3011" s="59" t="s">
        <v>5428</v>
      </c>
    </row>
    <row r="3012" spans="2:2" ht="15">
      <c r="B3012" s="59" t="s">
        <v>5318</v>
      </c>
    </row>
    <row r="3013" spans="2:2" ht="15">
      <c r="B3013" s="59" t="s">
        <v>5493</v>
      </c>
    </row>
    <row r="3014" spans="2:2" ht="15">
      <c r="B3014" s="59" t="s">
        <v>5494</v>
      </c>
    </row>
    <row r="3015" spans="2:2" ht="15">
      <c r="B3015" s="59" t="s">
        <v>5319</v>
      </c>
    </row>
    <row r="3016" spans="2:2" ht="15">
      <c r="B3016" s="59" t="s">
        <v>5320</v>
      </c>
    </row>
    <row r="3017" spans="2:2" ht="15">
      <c r="B3017" s="59" t="s">
        <v>5322</v>
      </c>
    </row>
    <row r="3018" spans="2:2" ht="15">
      <c r="B3018" s="59" t="s">
        <v>5324</v>
      </c>
    </row>
    <row r="3019" spans="2:2" ht="15">
      <c r="B3019" s="59" t="s">
        <v>5326</v>
      </c>
    </row>
    <row r="3020" spans="2:2" ht="15">
      <c r="B3020" s="59" t="s">
        <v>5328</v>
      </c>
    </row>
    <row r="3021" spans="2:2" ht="15">
      <c r="B3021" s="59" t="s">
        <v>5330</v>
      </c>
    </row>
    <row r="3022" spans="2:2" ht="15">
      <c r="B3022" s="59" t="s">
        <v>5331</v>
      </c>
    </row>
    <row r="3023" spans="2:2" ht="15">
      <c r="B3023" s="59" t="s">
        <v>5333</v>
      </c>
    </row>
    <row r="3024" spans="2:2" ht="15">
      <c r="B3024" s="59" t="s">
        <v>5335</v>
      </c>
    </row>
    <row r="3025" spans="2:2" ht="15">
      <c r="B3025" s="59" t="s">
        <v>5337</v>
      </c>
    </row>
    <row r="3026" spans="2:2" ht="15">
      <c r="B3026" s="59" t="s">
        <v>5339</v>
      </c>
    </row>
    <row r="3027" spans="2:2" ht="15">
      <c r="B3027" s="59" t="s">
        <v>5341</v>
      </c>
    </row>
    <row r="3028" spans="2:2" ht="15">
      <c r="B3028" s="59" t="s">
        <v>5373</v>
      </c>
    </row>
    <row r="3029" spans="2:2" ht="15">
      <c r="B3029" s="59" t="s">
        <v>5374</v>
      </c>
    </row>
    <row r="3030" spans="2:2" ht="15">
      <c r="B3030" s="59" t="s">
        <v>5375</v>
      </c>
    </row>
    <row r="3031" spans="2:2" ht="15">
      <c r="B3031" s="59" t="s">
        <v>5376</v>
      </c>
    </row>
    <row r="3032" spans="2:2" ht="15">
      <c r="B3032" s="59" t="s">
        <v>5377</v>
      </c>
    </row>
    <row r="3033" spans="2:2" ht="15">
      <c r="B3033" s="59" t="s">
        <v>5378</v>
      </c>
    </row>
    <row r="3034" spans="2:2" ht="15">
      <c r="B3034" s="59" t="s">
        <v>5379</v>
      </c>
    </row>
    <row r="3035" spans="2:2" ht="15">
      <c r="B3035" s="59" t="s">
        <v>5380</v>
      </c>
    </row>
    <row r="3036" spans="2:2" ht="15">
      <c r="B3036" s="59" t="s">
        <v>5381</v>
      </c>
    </row>
    <row r="3037" spans="2:2" ht="15">
      <c r="B3037" s="59" t="s">
        <v>5382</v>
      </c>
    </row>
    <row r="3038" spans="2:2" ht="15">
      <c r="B3038" s="59" t="s">
        <v>5383</v>
      </c>
    </row>
    <row r="3039" spans="2:2" ht="15">
      <c r="B3039" s="59" t="s">
        <v>5384</v>
      </c>
    </row>
    <row r="3040" spans="2:2" ht="15">
      <c r="B3040" s="59" t="s">
        <v>5385</v>
      </c>
    </row>
    <row r="3041" spans="2:2" ht="15">
      <c r="B3041" s="59" t="s">
        <v>5386</v>
      </c>
    </row>
    <row r="3042" spans="2:2" ht="15">
      <c r="B3042" s="59" t="s">
        <v>5387</v>
      </c>
    </row>
    <row r="3043" spans="2:2" ht="15">
      <c r="B3043" s="59" t="s">
        <v>5543</v>
      </c>
    </row>
    <row r="3044" spans="2:2" ht="15">
      <c r="B3044" s="59" t="s">
        <v>5544</v>
      </c>
    </row>
    <row r="3045" spans="2:2" ht="15">
      <c r="B3045" s="59" t="s">
        <v>5545</v>
      </c>
    </row>
    <row r="3046" spans="2:2" ht="15">
      <c r="B3046" s="59" t="s">
        <v>5546</v>
      </c>
    </row>
    <row r="3047" spans="2:2" ht="15">
      <c r="B3047" s="59" t="s">
        <v>5547</v>
      </c>
    </row>
    <row r="3048" spans="2:2" ht="15">
      <c r="B3048" s="59" t="s">
        <v>5548</v>
      </c>
    </row>
    <row r="3049" spans="2:2" ht="15">
      <c r="B3049" s="59" t="s">
        <v>5555</v>
      </c>
    </row>
    <row r="3050" spans="2:2" ht="15">
      <c r="B3050" s="59" t="s">
        <v>5556</v>
      </c>
    </row>
    <row r="3051" spans="2:2" ht="15">
      <c r="B3051" s="59" t="s">
        <v>5557</v>
      </c>
    </row>
    <row r="3052" spans="2:2" ht="15">
      <c r="B3052" s="59" t="s">
        <v>5558</v>
      </c>
    </row>
    <row r="3053" spans="2:2" ht="15">
      <c r="B3053" s="59" t="s">
        <v>5549</v>
      </c>
    </row>
    <row r="3054" spans="2:2" ht="15">
      <c r="B3054" s="59" t="s">
        <v>5551</v>
      </c>
    </row>
    <row r="3055" spans="2:2" ht="15">
      <c r="B3055" s="59" t="s">
        <v>5552</v>
      </c>
    </row>
    <row r="3056" spans="2:2" ht="15">
      <c r="B3056" s="59" t="s">
        <v>5554</v>
      </c>
    </row>
    <row r="3057" spans="2:2" ht="15">
      <c r="B3057" s="59" t="s">
        <v>5559</v>
      </c>
    </row>
    <row r="3058" spans="2:2" ht="15">
      <c r="B3058" s="59" t="s">
        <v>5561</v>
      </c>
    </row>
    <row r="3059" spans="2:2" ht="15">
      <c r="B3059" s="59" t="s">
        <v>5562</v>
      </c>
    </row>
    <row r="3060" spans="2:2" ht="15">
      <c r="B3060" s="59" t="s">
        <v>5564</v>
      </c>
    </row>
    <row r="3061" spans="2:2" ht="15">
      <c r="B3061" s="59" t="s">
        <v>5541</v>
      </c>
    </row>
    <row r="3062" spans="2:2" ht="15">
      <c r="B3062" s="59" t="s">
        <v>5542</v>
      </c>
    </row>
    <row r="3063" spans="2:2" ht="15">
      <c r="B3063" s="59" t="s">
        <v>5388</v>
      </c>
    </row>
    <row r="3064" spans="2:2" ht="15">
      <c r="B3064" s="59" t="s">
        <v>5389</v>
      </c>
    </row>
    <row r="3065" spans="2:2" ht="15">
      <c r="B3065" s="59" t="s">
        <v>5390</v>
      </c>
    </row>
    <row r="3066" spans="2:2" ht="15">
      <c r="B3066" s="59" t="s">
        <v>5391</v>
      </c>
    </row>
    <row r="3067" spans="2:2" ht="15">
      <c r="B3067" s="59" t="s">
        <v>5392</v>
      </c>
    </row>
    <row r="3068" spans="2:2" ht="15">
      <c r="B3068" s="59" t="s">
        <v>5393</v>
      </c>
    </row>
    <row r="3069" spans="2:2" ht="15">
      <c r="B3069" s="59" t="s">
        <v>5394</v>
      </c>
    </row>
    <row r="3070" spans="2:2" ht="15">
      <c r="B3070" s="59" t="s">
        <v>5395</v>
      </c>
    </row>
    <row r="3071" spans="2:2" ht="15">
      <c r="B3071" s="59" t="s">
        <v>5396</v>
      </c>
    </row>
    <row r="3072" spans="2:2" ht="15">
      <c r="B3072" s="59" t="s">
        <v>5397</v>
      </c>
    </row>
    <row r="3073" spans="2:2" ht="15">
      <c r="B3073" s="59" t="s">
        <v>5398</v>
      </c>
    </row>
    <row r="3074" spans="2:2" ht="15">
      <c r="B3074" s="59" t="s">
        <v>5399</v>
      </c>
    </row>
    <row r="3075" spans="2:2" ht="15">
      <c r="B3075" s="59" t="s">
        <v>5400</v>
      </c>
    </row>
    <row r="3076" spans="2:2" ht="15">
      <c r="B3076" s="59" t="s">
        <v>5401</v>
      </c>
    </row>
    <row r="3077" spans="2:2" ht="15">
      <c r="B3077" s="59" t="s">
        <v>5402</v>
      </c>
    </row>
    <row r="3078" spans="2:2" ht="15">
      <c r="B3078" s="59" t="s">
        <v>5403</v>
      </c>
    </row>
    <row r="3079" spans="2:2" ht="15">
      <c r="B3079" s="59" t="s">
        <v>5404</v>
      </c>
    </row>
    <row r="3080" spans="2:2" ht="15">
      <c r="B3080" s="59" t="s">
        <v>5405</v>
      </c>
    </row>
    <row r="3081" spans="2:2" ht="15">
      <c r="B3081" s="59" t="s">
        <v>5406</v>
      </c>
    </row>
    <row r="3082" spans="2:2" ht="15">
      <c r="B3082" s="59" t="s">
        <v>5407</v>
      </c>
    </row>
    <row r="3083" spans="2:2" ht="15">
      <c r="B3083" s="59" t="s">
        <v>5408</v>
      </c>
    </row>
    <row r="3084" spans="2:2" ht="15">
      <c r="B3084" s="59" t="s">
        <v>5409</v>
      </c>
    </row>
    <row r="3085" spans="2:2" ht="15">
      <c r="B3085" s="59" t="s">
        <v>5410</v>
      </c>
    </row>
    <row r="3086" spans="2:2" ht="15">
      <c r="B3086" s="59" t="s">
        <v>5411</v>
      </c>
    </row>
    <row r="3087" spans="2:2" ht="15">
      <c r="B3087" s="59" t="s">
        <v>5412</v>
      </c>
    </row>
    <row r="3088" spans="2:2" ht="15">
      <c r="B3088" s="59" t="s">
        <v>5413</v>
      </c>
    </row>
    <row r="3089" spans="2:2" ht="15">
      <c r="B3089" s="59" t="s">
        <v>5414</v>
      </c>
    </row>
    <row r="3090" spans="2:2" ht="15">
      <c r="B3090" s="59" t="s">
        <v>5415</v>
      </c>
    </row>
    <row r="3091" spans="2:2" ht="15">
      <c r="B3091" s="59" t="s">
        <v>5462</v>
      </c>
    </row>
    <row r="3092" spans="2:2" ht="15">
      <c r="B3092" s="59" t="s">
        <v>5464</v>
      </c>
    </row>
    <row r="3093" spans="2:2" ht="15">
      <c r="B3093" s="59" t="s">
        <v>5429</v>
      </c>
    </row>
    <row r="3094" spans="2:2" ht="15">
      <c r="B3094" s="59" t="s">
        <v>5431</v>
      </c>
    </row>
    <row r="3095" spans="2:2" ht="15">
      <c r="B3095" s="59" t="s">
        <v>5343</v>
      </c>
    </row>
    <row r="3096" spans="2:2" ht="15">
      <c r="B3096" s="59" t="s">
        <v>5495</v>
      </c>
    </row>
    <row r="3097" spans="2:2" ht="15">
      <c r="B3097" s="59" t="s">
        <v>5497</v>
      </c>
    </row>
    <row r="3098" spans="2:2" ht="15">
      <c r="B3098" s="59" t="s">
        <v>5345</v>
      </c>
    </row>
    <row r="3099" spans="2:2" ht="15">
      <c r="B3099" s="59" t="s">
        <v>5465</v>
      </c>
    </row>
    <row r="3100" spans="2:2" ht="15">
      <c r="B3100" s="59" t="s">
        <v>5466</v>
      </c>
    </row>
    <row r="3101" spans="2:2" ht="15">
      <c r="B3101" s="59" t="s">
        <v>5432</v>
      </c>
    </row>
    <row r="3102" spans="2:2" ht="15">
      <c r="B3102" s="59" t="s">
        <v>5433</v>
      </c>
    </row>
    <row r="3103" spans="2:2" ht="15">
      <c r="B3103" s="59" t="s">
        <v>5346</v>
      </c>
    </row>
    <row r="3104" spans="2:2" ht="15">
      <c r="B3104" s="59" t="s">
        <v>5498</v>
      </c>
    </row>
    <row r="3105" spans="2:2" ht="15">
      <c r="B3105" s="59" t="s">
        <v>5499</v>
      </c>
    </row>
    <row r="3106" spans="2:2" ht="15">
      <c r="B3106" s="59" t="s">
        <v>5347</v>
      </c>
    </row>
    <row r="3107" spans="2:2" ht="15">
      <c r="B3107" s="59" t="s">
        <v>5467</v>
      </c>
    </row>
    <row r="3108" spans="2:2" ht="15">
      <c r="B3108" s="59" t="s">
        <v>5468</v>
      </c>
    </row>
    <row r="3109" spans="2:2" ht="15">
      <c r="B3109" s="59" t="s">
        <v>5434</v>
      </c>
    </row>
    <row r="3110" spans="2:2" ht="15">
      <c r="B3110" s="59" t="s">
        <v>5435</v>
      </c>
    </row>
    <row r="3111" spans="2:2" ht="15">
      <c r="B3111" s="59" t="s">
        <v>5348</v>
      </c>
    </row>
    <row r="3112" spans="2:2" ht="15">
      <c r="B3112" s="59" t="s">
        <v>5500</v>
      </c>
    </row>
    <row r="3113" spans="2:2" ht="15">
      <c r="B3113" s="59" t="s">
        <v>5501</v>
      </c>
    </row>
    <row r="3114" spans="2:2" ht="15">
      <c r="B3114" s="59" t="s">
        <v>5349</v>
      </c>
    </row>
    <row r="3115" spans="2:2" ht="15">
      <c r="B3115" s="59" t="s">
        <v>5469</v>
      </c>
    </row>
    <row r="3116" spans="2:2" ht="15">
      <c r="B3116" s="59" t="s">
        <v>5470</v>
      </c>
    </row>
    <row r="3117" spans="2:2" ht="15">
      <c r="B3117" s="59" t="s">
        <v>5436</v>
      </c>
    </row>
    <row r="3118" spans="2:2" ht="15">
      <c r="B3118" s="59" t="s">
        <v>5437</v>
      </c>
    </row>
    <row r="3119" spans="2:2" ht="15">
      <c r="B3119" s="59" t="s">
        <v>5350</v>
      </c>
    </row>
    <row r="3120" spans="2:2" ht="15">
      <c r="B3120" s="59" t="s">
        <v>5502</v>
      </c>
    </row>
    <row r="3121" spans="2:2" ht="15">
      <c r="B3121" s="59" t="s">
        <v>5503</v>
      </c>
    </row>
    <row r="3122" spans="2:2" ht="15">
      <c r="B3122" s="59" t="s">
        <v>5351</v>
      </c>
    </row>
    <row r="3123" spans="2:2" ht="15">
      <c r="B3123" s="59" t="s">
        <v>5352</v>
      </c>
    </row>
    <row r="3124" spans="2:2" ht="15">
      <c r="B3124" s="59" t="s">
        <v>5471</v>
      </c>
    </row>
    <row r="3125" spans="2:2" ht="15">
      <c r="B3125" s="59" t="s">
        <v>5438</v>
      </c>
    </row>
    <row r="3126" spans="2:2" ht="15">
      <c r="B3126" s="59" t="s">
        <v>5504</v>
      </c>
    </row>
    <row r="3127" spans="2:2" ht="15">
      <c r="B3127" s="59" t="s">
        <v>5473</v>
      </c>
    </row>
    <row r="3128" spans="2:2" ht="15">
      <c r="B3128" s="59" t="s">
        <v>5474</v>
      </c>
    </row>
    <row r="3129" spans="2:2" ht="15">
      <c r="B3129" s="59" t="s">
        <v>5440</v>
      </c>
    </row>
    <row r="3130" spans="2:2" ht="15">
      <c r="B3130" s="59" t="s">
        <v>5441</v>
      </c>
    </row>
    <row r="3131" spans="2:2" ht="15">
      <c r="B3131" s="59" t="s">
        <v>5354</v>
      </c>
    </row>
    <row r="3132" spans="2:2" ht="15">
      <c r="B3132" s="59" t="s">
        <v>5506</v>
      </c>
    </row>
    <row r="3133" spans="2:2" ht="15">
      <c r="B3133" s="59" t="s">
        <v>5507</v>
      </c>
    </row>
    <row r="3134" spans="2:2" ht="15">
      <c r="B3134" s="59" t="s">
        <v>5355</v>
      </c>
    </row>
    <row r="3135" spans="2:2" ht="15">
      <c r="B3135" s="59" t="s">
        <v>5356</v>
      </c>
    </row>
    <row r="3136" spans="2:2" ht="15">
      <c r="B3136" s="59" t="s">
        <v>5475</v>
      </c>
    </row>
    <row r="3137" spans="2:2" ht="15">
      <c r="B3137" s="59" t="s">
        <v>5442</v>
      </c>
    </row>
    <row r="3138" spans="2:2" ht="15">
      <c r="B3138" s="59" t="s">
        <v>5508</v>
      </c>
    </row>
    <row r="3139" spans="2:2" ht="15">
      <c r="B3139" s="59" t="s">
        <v>5357</v>
      </c>
    </row>
    <row r="3140" spans="2:2" ht="15">
      <c r="B3140" s="59" t="s">
        <v>5476</v>
      </c>
    </row>
    <row r="3141" spans="2:2" ht="15">
      <c r="B3141" s="59" t="s">
        <v>5443</v>
      </c>
    </row>
    <row r="3142" spans="2:2" ht="15">
      <c r="B3142" s="59" t="s">
        <v>5509</v>
      </c>
    </row>
    <row r="3143" spans="2:2" ht="15">
      <c r="B3143" s="59" t="s">
        <v>5358</v>
      </c>
    </row>
    <row r="3144" spans="2:2" ht="15">
      <c r="B3144" s="59" t="s">
        <v>5477</v>
      </c>
    </row>
    <row r="3145" spans="2:2" ht="15">
      <c r="B3145" s="59" t="s">
        <v>5444</v>
      </c>
    </row>
    <row r="3146" spans="2:2" ht="15">
      <c r="B3146" s="59" t="s">
        <v>5510</v>
      </c>
    </row>
    <row r="3147" spans="2:2" ht="15">
      <c r="B3147" s="59" t="s">
        <v>5359</v>
      </c>
    </row>
    <row r="3148" spans="2:2" ht="15">
      <c r="B3148" s="59" t="s">
        <v>5478</v>
      </c>
    </row>
    <row r="3149" spans="2:2" ht="15">
      <c r="B3149" s="59" t="s">
        <v>5445</v>
      </c>
    </row>
    <row r="3150" spans="2:2" ht="15">
      <c r="B3150" s="59" t="s">
        <v>5511</v>
      </c>
    </row>
    <row r="3151" spans="2:2" ht="15">
      <c r="B3151" s="59" t="s">
        <v>5360</v>
      </c>
    </row>
    <row r="3152" spans="2:2" ht="15">
      <c r="B3152" s="59" t="s">
        <v>5361</v>
      </c>
    </row>
    <row r="3153" spans="2:2" ht="15">
      <c r="B3153" s="59" t="s">
        <v>5362</v>
      </c>
    </row>
    <row r="3154" spans="2:2" ht="15">
      <c r="B3154" s="59" t="s">
        <v>5363</v>
      </c>
    </row>
    <row r="3155" spans="2:2" ht="15">
      <c r="B3155" s="59" t="s">
        <v>5364</v>
      </c>
    </row>
    <row r="3156" spans="2:2" ht="15">
      <c r="B3156" s="59" t="s">
        <v>5365</v>
      </c>
    </row>
    <row r="3157" spans="2:2" ht="15">
      <c r="B3157" s="59" t="s">
        <v>5366</v>
      </c>
    </row>
    <row r="3158" spans="2:2" ht="15">
      <c r="B3158" s="59" t="s">
        <v>5479</v>
      </c>
    </row>
    <row r="3159" spans="2:2" ht="15">
      <c r="B3159" s="59" t="s">
        <v>5481</v>
      </c>
    </row>
    <row r="3160" spans="2:2" ht="15">
      <c r="B3160" s="59" t="s">
        <v>5446</v>
      </c>
    </row>
    <row r="3161" spans="2:2" ht="15">
      <c r="B3161" s="59" t="s">
        <v>5448</v>
      </c>
    </row>
    <row r="3162" spans="2:2" ht="15">
      <c r="B3162" s="59" t="s">
        <v>5367</v>
      </c>
    </row>
    <row r="3163" spans="2:2" ht="15">
      <c r="B3163" s="59" t="s">
        <v>5512</v>
      </c>
    </row>
    <row r="3164" spans="2:2" ht="15">
      <c r="B3164" s="59" t="s">
        <v>5514</v>
      </c>
    </row>
    <row r="3165" spans="2:2" ht="15">
      <c r="B3165" s="59" t="s">
        <v>5369</v>
      </c>
    </row>
    <row r="3166" spans="2:2" ht="15">
      <c r="B3166" s="59" t="s">
        <v>5535</v>
      </c>
    </row>
    <row r="3167" spans="2:2" ht="15">
      <c r="B3167" s="59" t="s">
        <v>5536</v>
      </c>
    </row>
    <row r="3168" spans="2:2" ht="15">
      <c r="B3168" s="59" t="s">
        <v>5537</v>
      </c>
    </row>
    <row r="3169" spans="2:2" ht="15">
      <c r="B3169" s="59" t="s">
        <v>5538</v>
      </c>
    </row>
    <row r="3170" spans="2:2" ht="15">
      <c r="B3170" s="59" t="s">
        <v>5539</v>
      </c>
    </row>
    <row r="3171" spans="2:2" ht="15">
      <c r="B3171" s="59" t="s">
        <v>5540</v>
      </c>
    </row>
    <row r="3172" spans="2:2" ht="15">
      <c r="B3172" s="59" t="s">
        <v>5528</v>
      </c>
    </row>
    <row r="3173" spans="2:2" ht="15">
      <c r="B3173" s="59" t="s">
        <v>5530</v>
      </c>
    </row>
    <row r="3174" spans="2:2" ht="15">
      <c r="B3174" s="59" t="s">
        <v>5532</v>
      </c>
    </row>
    <row r="3175" spans="2:2" ht="15">
      <c r="B3175" s="59" t="s">
        <v>5533</v>
      </c>
    </row>
    <row r="3176" spans="2:2" ht="15">
      <c r="B3176" s="59" t="s">
        <v>5534</v>
      </c>
    </row>
    <row r="3177" spans="2:2" ht="15">
      <c r="B3177" s="59" t="s">
        <v>5515</v>
      </c>
    </row>
    <row r="3178" spans="2:2" ht="15">
      <c r="B3178" s="59" t="s">
        <v>5516</v>
      </c>
    </row>
    <row r="3179" spans="2:2" ht="15">
      <c r="B3179" s="59" t="s">
        <v>5517</v>
      </c>
    </row>
    <row r="3180" spans="2:2" ht="15">
      <c r="B3180" s="59" t="s">
        <v>5518</v>
      </c>
    </row>
    <row r="3181" spans="2:2" ht="15">
      <c r="B3181" s="59" t="s">
        <v>5519</v>
      </c>
    </row>
    <row r="3182" spans="2:2" ht="15">
      <c r="B3182" s="59" t="s">
        <v>5520</v>
      </c>
    </row>
    <row r="3183" spans="2:2" ht="15">
      <c r="B3183" s="59" t="s">
        <v>5521</v>
      </c>
    </row>
    <row r="3184" spans="2:2" ht="15">
      <c r="B3184" s="59" t="s">
        <v>5522</v>
      </c>
    </row>
    <row r="3185" spans="2:2" ht="15">
      <c r="B3185" s="59" t="s">
        <v>5523</v>
      </c>
    </row>
    <row r="3186" spans="2:2" ht="15">
      <c r="B3186" s="59" t="s">
        <v>5524</v>
      </c>
    </row>
    <row r="3187" spans="2:2" ht="15">
      <c r="B3187" s="59" t="s">
        <v>5525</v>
      </c>
    </row>
    <row r="3188" spans="2:2" ht="15">
      <c r="B3188" s="59" t="s">
        <v>5526</v>
      </c>
    </row>
    <row r="3189" spans="2:2" ht="15">
      <c r="B3189" s="59" t="s">
        <v>5527</v>
      </c>
    </row>
    <row r="3190" spans="2:2" ht="15">
      <c r="B3190" s="59" t="s">
        <v>5370</v>
      </c>
    </row>
    <row r="3191" spans="2:2" ht="15">
      <c r="B3191" s="59" t="s">
        <v>5372</v>
      </c>
    </row>
  </sheetData>
  <autoFilter ref="B1:B2967" xr:uid="{00000000-0009-0000-0000-00000A000000}"/>
  <sortState xmlns:xlrd2="http://schemas.microsoft.com/office/spreadsheetml/2017/richdata2" ref="C2:C3191">
    <sortCondition ref="C2:C3191"/>
  </sortState>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3304"/>
  <sheetViews>
    <sheetView topLeftCell="A1436" workbookViewId="0">
      <selection activeCell="B1454" sqref="B1454"/>
    </sheetView>
    <sheetView workbookViewId="1"/>
  </sheetViews>
  <sheetFormatPr defaultRowHeight="15.6"/>
  <cols>
    <col min="1" max="1" width="20.5546875" style="2" customWidth="1"/>
  </cols>
  <sheetData>
    <row r="1" spans="1:2">
      <c r="A1" s="9" t="s">
        <v>1275</v>
      </c>
      <c r="B1" t="s">
        <v>4343</v>
      </c>
    </row>
    <row r="2" spans="1:2" s="155" customFormat="1">
      <c r="A2" s="152" t="s">
        <v>1278</v>
      </c>
      <c r="B2" s="155">
        <v>566</v>
      </c>
    </row>
    <row r="3" spans="1:2" s="155" customFormat="1">
      <c r="A3" s="152" t="s">
        <v>4095</v>
      </c>
      <c r="B3" s="155">
        <v>47</v>
      </c>
    </row>
    <row r="4" spans="1:2" s="155" customFormat="1">
      <c r="A4" s="152" t="s">
        <v>2016</v>
      </c>
      <c r="B4" s="155">
        <v>65</v>
      </c>
    </row>
    <row r="5" spans="1:2" s="155" customFormat="1">
      <c r="A5" s="152" t="s">
        <v>2015</v>
      </c>
      <c r="B5" s="155">
        <v>65</v>
      </c>
    </row>
    <row r="6" spans="1:2" s="155" customFormat="1">
      <c r="A6" s="152" t="s">
        <v>2020</v>
      </c>
      <c r="B6" s="155">
        <v>146</v>
      </c>
    </row>
    <row r="7" spans="1:2" s="155" customFormat="1">
      <c r="A7" s="152" t="s">
        <v>2019</v>
      </c>
      <c r="B7" s="155">
        <v>146</v>
      </c>
    </row>
    <row r="8" spans="1:2" s="155" customFormat="1">
      <c r="A8" s="152" t="s">
        <v>2022</v>
      </c>
      <c r="B8" s="155">
        <v>58</v>
      </c>
    </row>
    <row r="9" spans="1:2" s="155" customFormat="1">
      <c r="A9" s="152" t="s">
        <v>2021</v>
      </c>
      <c r="B9" s="155">
        <v>58</v>
      </c>
    </row>
    <row r="10" spans="1:2" s="155" customFormat="1">
      <c r="A10" s="152" t="s">
        <v>2018</v>
      </c>
      <c r="B10" s="155">
        <v>52</v>
      </c>
    </row>
    <row r="11" spans="1:2" s="155" customFormat="1">
      <c r="A11" s="152" t="s">
        <v>2017</v>
      </c>
      <c r="B11" s="155">
        <v>52</v>
      </c>
    </row>
    <row r="12" spans="1:2" s="155" customFormat="1">
      <c r="A12" s="152" t="s">
        <v>422</v>
      </c>
      <c r="B12" s="155">
        <v>498</v>
      </c>
    </row>
    <row r="13" spans="1:2" s="155" customFormat="1">
      <c r="A13" s="152" t="s">
        <v>4119</v>
      </c>
      <c r="B13" s="155">
        <v>508</v>
      </c>
    </row>
    <row r="14" spans="1:2" s="155" customFormat="1">
      <c r="A14" s="152" t="s">
        <v>4197</v>
      </c>
      <c r="B14" s="155">
        <v>40</v>
      </c>
    </row>
    <row r="15" spans="1:2" s="155" customFormat="1">
      <c r="A15" s="152" t="s">
        <v>1118</v>
      </c>
      <c r="B15" s="155">
        <v>610</v>
      </c>
    </row>
    <row r="16" spans="1:2" s="155" customFormat="1">
      <c r="A16" s="152" t="s">
        <v>1610</v>
      </c>
      <c r="B16" s="155">
        <v>49</v>
      </c>
    </row>
    <row r="17" spans="1:2" s="155" customFormat="1">
      <c r="A17" s="152" t="s">
        <v>2008</v>
      </c>
      <c r="B17" s="155">
        <v>86</v>
      </c>
    </row>
    <row r="18" spans="1:2" s="155" customFormat="1">
      <c r="A18" s="152" t="s">
        <v>2007</v>
      </c>
      <c r="B18" s="155">
        <v>86</v>
      </c>
    </row>
    <row r="19" spans="1:2" s="155" customFormat="1">
      <c r="A19" s="152" t="s">
        <v>2012</v>
      </c>
      <c r="B19" s="155">
        <v>192</v>
      </c>
    </row>
    <row r="20" spans="1:2" s="155" customFormat="1">
      <c r="A20" s="152" t="s">
        <v>2011</v>
      </c>
      <c r="B20" s="155">
        <v>192</v>
      </c>
    </row>
    <row r="21" spans="1:2" s="155" customFormat="1">
      <c r="A21" s="152" t="s">
        <v>2014</v>
      </c>
      <c r="B21" s="155">
        <v>78</v>
      </c>
    </row>
    <row r="22" spans="1:2" s="155" customFormat="1">
      <c r="A22" s="152" t="s">
        <v>2013</v>
      </c>
      <c r="B22" s="155">
        <v>78</v>
      </c>
    </row>
    <row r="23" spans="1:2" s="155" customFormat="1">
      <c r="A23" s="152" t="s">
        <v>2010</v>
      </c>
      <c r="B23" s="155">
        <v>70</v>
      </c>
    </row>
    <row r="24" spans="1:2" s="155" customFormat="1">
      <c r="A24" s="152" t="s">
        <v>2009</v>
      </c>
      <c r="B24" s="155">
        <v>70</v>
      </c>
    </row>
    <row r="25" spans="1:2" s="155" customFormat="1">
      <c r="A25" s="152" t="s">
        <v>712</v>
      </c>
      <c r="B25" s="155">
        <v>80.88</v>
      </c>
    </row>
    <row r="26" spans="1:2" s="155" customFormat="1">
      <c r="A26" s="152" t="s">
        <v>1204</v>
      </c>
      <c r="B26" s="155">
        <v>65</v>
      </c>
    </row>
    <row r="27" spans="1:2" s="155" customFormat="1">
      <c r="A27" s="152" t="s">
        <v>396</v>
      </c>
      <c r="B27" s="155">
        <v>757</v>
      </c>
    </row>
    <row r="28" spans="1:2" s="155" customFormat="1">
      <c r="A28" s="152" t="s">
        <v>1352</v>
      </c>
      <c r="B28" s="155">
        <v>65</v>
      </c>
    </row>
    <row r="29" spans="1:2" s="155" customFormat="1">
      <c r="A29" s="152" t="s">
        <v>1353</v>
      </c>
      <c r="B29" s="155">
        <v>65</v>
      </c>
    </row>
    <row r="30" spans="1:2" s="155" customFormat="1">
      <c r="A30" s="152" t="s">
        <v>1354</v>
      </c>
      <c r="B30" s="155">
        <v>65</v>
      </c>
    </row>
    <row r="31" spans="1:2" s="155" customFormat="1">
      <c r="A31" s="152" t="s">
        <v>2233</v>
      </c>
      <c r="B31" s="155">
        <v>65</v>
      </c>
    </row>
    <row r="32" spans="1:2" s="155" customFormat="1">
      <c r="A32" s="152" t="s">
        <v>1355</v>
      </c>
      <c r="B32" s="155">
        <v>130</v>
      </c>
    </row>
    <row r="33" spans="1:2" s="155" customFormat="1">
      <c r="A33" s="152" t="s">
        <v>1356</v>
      </c>
      <c r="B33" s="155">
        <v>130</v>
      </c>
    </row>
    <row r="34" spans="1:2" s="155" customFormat="1">
      <c r="A34" s="152" t="s">
        <v>1357</v>
      </c>
      <c r="B34" s="155">
        <v>130</v>
      </c>
    </row>
    <row r="35" spans="1:2" s="155" customFormat="1">
      <c r="A35" s="152" t="s">
        <v>1358</v>
      </c>
      <c r="B35" s="155">
        <v>130</v>
      </c>
    </row>
    <row r="36" spans="1:2" s="155" customFormat="1">
      <c r="A36" s="152" t="s">
        <v>1359</v>
      </c>
      <c r="B36" s="155">
        <v>130</v>
      </c>
    </row>
    <row r="37" spans="1:2" s="155" customFormat="1">
      <c r="A37" s="152" t="s">
        <v>1764</v>
      </c>
      <c r="B37" s="155">
        <v>32</v>
      </c>
    </row>
    <row r="38" spans="1:2" s="155" customFormat="1">
      <c r="A38" s="152" t="s">
        <v>1764</v>
      </c>
      <c r="B38" s="155">
        <v>32</v>
      </c>
    </row>
    <row r="39" spans="1:2" s="155" customFormat="1">
      <c r="A39" s="152" t="s">
        <v>4121</v>
      </c>
      <c r="B39" s="155">
        <v>32</v>
      </c>
    </row>
    <row r="40" spans="1:2" s="155" customFormat="1">
      <c r="A40" s="152" t="s">
        <v>423</v>
      </c>
      <c r="B40" s="155">
        <v>58</v>
      </c>
    </row>
    <row r="41" spans="1:2" s="155" customFormat="1">
      <c r="A41" s="152" t="s">
        <v>2371</v>
      </c>
      <c r="B41" s="155">
        <v>435</v>
      </c>
    </row>
    <row r="42" spans="1:2" s="155" customFormat="1">
      <c r="A42" s="152" t="s">
        <v>3244</v>
      </c>
      <c r="B42" s="155">
        <v>435</v>
      </c>
    </row>
    <row r="43" spans="1:2" s="155" customFormat="1">
      <c r="A43" s="152" t="s">
        <v>2380</v>
      </c>
      <c r="B43" s="155">
        <v>788</v>
      </c>
    </row>
    <row r="44" spans="1:2" s="155" customFormat="1">
      <c r="A44" s="152" t="s">
        <v>0</v>
      </c>
      <c r="B44" s="155">
        <v>575</v>
      </c>
    </row>
    <row r="45" spans="1:2" s="155" customFormat="1">
      <c r="A45" s="152" t="s">
        <v>3245</v>
      </c>
      <c r="B45" s="155">
        <v>575</v>
      </c>
    </row>
    <row r="46" spans="1:2" s="155" customFormat="1">
      <c r="A46" s="151" t="s">
        <v>2372</v>
      </c>
      <c r="B46" s="155">
        <v>468</v>
      </c>
    </row>
    <row r="47" spans="1:2" s="155" customFormat="1">
      <c r="A47" s="152" t="s">
        <v>3246</v>
      </c>
      <c r="B47" s="155">
        <v>468</v>
      </c>
    </row>
    <row r="48" spans="1:2" s="155" customFormat="1">
      <c r="A48" s="151" t="s">
        <v>1</v>
      </c>
      <c r="B48" s="155">
        <v>606</v>
      </c>
    </row>
    <row r="49" spans="1:2" s="155" customFormat="1">
      <c r="A49" s="152" t="s">
        <v>3247</v>
      </c>
      <c r="B49" s="155">
        <v>606</v>
      </c>
    </row>
    <row r="50" spans="1:2" s="155" customFormat="1">
      <c r="A50" s="152" t="s">
        <v>768</v>
      </c>
      <c r="B50" s="155">
        <v>913</v>
      </c>
    </row>
    <row r="51" spans="1:2" s="155" customFormat="1">
      <c r="A51" s="152" t="s">
        <v>2</v>
      </c>
      <c r="B51" s="155">
        <v>471</v>
      </c>
    </row>
    <row r="52" spans="1:2" s="155" customFormat="1">
      <c r="A52" s="152" t="s">
        <v>3248</v>
      </c>
      <c r="B52" s="155">
        <v>471</v>
      </c>
    </row>
    <row r="53" spans="1:2" s="155" customFormat="1">
      <c r="A53" s="151" t="s">
        <v>3</v>
      </c>
      <c r="B53" s="155">
        <v>639</v>
      </c>
    </row>
    <row r="54" spans="1:2" s="155" customFormat="1">
      <c r="A54" s="152" t="s">
        <v>1951</v>
      </c>
      <c r="B54" s="155">
        <v>1119</v>
      </c>
    </row>
    <row r="55" spans="1:2" s="155" customFormat="1">
      <c r="A55" s="152" t="s">
        <v>3250</v>
      </c>
      <c r="B55" s="155">
        <v>1119</v>
      </c>
    </row>
    <row r="56" spans="1:2" s="155" customFormat="1">
      <c r="A56" s="152" t="s">
        <v>3249</v>
      </c>
      <c r="B56" s="155">
        <v>639</v>
      </c>
    </row>
    <row r="57" spans="1:2" s="155" customFormat="1">
      <c r="A57" s="152" t="s">
        <v>760</v>
      </c>
      <c r="B57" s="155">
        <v>913</v>
      </c>
    </row>
    <row r="58" spans="1:2" s="155" customFormat="1">
      <c r="A58" s="152" t="s">
        <v>4</v>
      </c>
      <c r="B58" s="155">
        <v>760</v>
      </c>
    </row>
    <row r="59" spans="1:2" s="155" customFormat="1">
      <c r="A59" s="151" t="s">
        <v>5</v>
      </c>
      <c r="B59" s="155">
        <v>794</v>
      </c>
    </row>
    <row r="60" spans="1:2" s="155" customFormat="1">
      <c r="A60" s="152" t="s">
        <v>6</v>
      </c>
      <c r="B60" s="155">
        <v>837</v>
      </c>
    </row>
    <row r="61" spans="1:2" s="155" customFormat="1">
      <c r="A61" s="152" t="s">
        <v>7</v>
      </c>
      <c r="B61" s="155">
        <v>897</v>
      </c>
    </row>
    <row r="62" spans="1:2" s="155" customFormat="1">
      <c r="A62" s="152" t="s">
        <v>8</v>
      </c>
      <c r="B62" s="155">
        <v>934</v>
      </c>
    </row>
    <row r="63" spans="1:2" s="155" customFormat="1">
      <c r="A63" s="152" t="s">
        <v>1979</v>
      </c>
      <c r="B63" s="155">
        <v>978</v>
      </c>
    </row>
    <row r="64" spans="1:2" s="155" customFormat="1">
      <c r="A64" s="152" t="s">
        <v>2373</v>
      </c>
      <c r="B64" s="155">
        <v>537</v>
      </c>
    </row>
    <row r="65" spans="1:2" s="155" customFormat="1">
      <c r="A65" s="152" t="s">
        <v>3251</v>
      </c>
      <c r="B65" s="155">
        <v>537</v>
      </c>
    </row>
    <row r="66" spans="1:2" s="155" customFormat="1">
      <c r="A66" s="152" t="s">
        <v>9</v>
      </c>
      <c r="B66" s="155">
        <v>672</v>
      </c>
    </row>
    <row r="67" spans="1:2" s="155" customFormat="1">
      <c r="A67" s="152" t="s">
        <v>3252</v>
      </c>
      <c r="B67" s="155">
        <v>672</v>
      </c>
    </row>
    <row r="68" spans="1:2" s="155" customFormat="1">
      <c r="A68" s="151" t="s">
        <v>761</v>
      </c>
      <c r="B68" s="155">
        <v>1038</v>
      </c>
    </row>
    <row r="69" spans="1:2" s="155" customFormat="1">
      <c r="A69" s="152" t="s">
        <v>2383</v>
      </c>
      <c r="B69" s="155">
        <v>624</v>
      </c>
    </row>
    <row r="70" spans="1:2" s="155" customFormat="1">
      <c r="A70" s="152" t="s">
        <v>2374</v>
      </c>
      <c r="B70" s="155">
        <v>568</v>
      </c>
    </row>
    <row r="71" spans="1:2" s="155" customFormat="1">
      <c r="A71" s="152" t="s">
        <v>3253</v>
      </c>
      <c r="B71" s="155">
        <v>568</v>
      </c>
    </row>
    <row r="72" spans="1:2" s="155" customFormat="1">
      <c r="A72" s="152" t="s">
        <v>10</v>
      </c>
      <c r="B72" s="155">
        <v>702</v>
      </c>
    </row>
    <row r="73" spans="1:2" s="155" customFormat="1">
      <c r="A73" s="152" t="s">
        <v>3254</v>
      </c>
      <c r="B73" s="155">
        <v>702</v>
      </c>
    </row>
    <row r="74" spans="1:2" s="155" customFormat="1">
      <c r="A74" s="151" t="s">
        <v>2384</v>
      </c>
      <c r="B74" s="155">
        <v>659</v>
      </c>
    </row>
    <row r="75" spans="1:2" s="155" customFormat="1">
      <c r="A75" s="152" t="s">
        <v>397</v>
      </c>
      <c r="B75" s="155">
        <v>1422</v>
      </c>
    </row>
    <row r="76" spans="1:2" s="155" customFormat="1">
      <c r="A76" s="152" t="s">
        <v>2385</v>
      </c>
      <c r="B76" s="155">
        <v>699</v>
      </c>
    </row>
    <row r="77" spans="1:2" s="155" customFormat="1">
      <c r="A77" s="152" t="s">
        <v>2386</v>
      </c>
      <c r="B77" s="155">
        <v>756</v>
      </c>
    </row>
    <row r="78" spans="1:2" s="155" customFormat="1">
      <c r="A78" s="152" t="s">
        <v>391</v>
      </c>
      <c r="B78" s="155">
        <v>817</v>
      </c>
    </row>
    <row r="79" spans="1:2" s="155" customFormat="1">
      <c r="A79" s="154" t="s">
        <v>1952</v>
      </c>
      <c r="B79" s="155">
        <v>2074</v>
      </c>
    </row>
    <row r="80" spans="1:2" s="155" customFormat="1">
      <c r="A80" s="152" t="s">
        <v>2387</v>
      </c>
      <c r="B80" s="155">
        <v>834</v>
      </c>
    </row>
    <row r="81" spans="1:2" s="155" customFormat="1">
      <c r="A81" s="152" t="s">
        <v>11</v>
      </c>
      <c r="B81" s="155">
        <v>1190</v>
      </c>
    </row>
    <row r="82" spans="1:2" s="155" customFormat="1">
      <c r="A82" s="151" t="s">
        <v>2393</v>
      </c>
      <c r="B82" s="155">
        <v>869</v>
      </c>
    </row>
    <row r="83" spans="1:2" s="155" customFormat="1">
      <c r="A83" s="152" t="s">
        <v>2087</v>
      </c>
      <c r="B83" s="155">
        <v>1266</v>
      </c>
    </row>
    <row r="84" spans="1:2" s="155" customFormat="1">
      <c r="A84" s="151" t="s">
        <v>2394</v>
      </c>
      <c r="B84" s="155">
        <v>947</v>
      </c>
    </row>
    <row r="85" spans="1:2" s="155" customFormat="1">
      <c r="A85" s="152" t="s">
        <v>12</v>
      </c>
      <c r="B85" s="155">
        <v>1301</v>
      </c>
    </row>
    <row r="86" spans="1:2" s="155" customFormat="1">
      <c r="A86" s="151" t="s">
        <v>2395</v>
      </c>
      <c r="B86" s="155">
        <v>983</v>
      </c>
    </row>
    <row r="87" spans="1:2" s="155" customFormat="1">
      <c r="A87" s="151" t="s">
        <v>2399</v>
      </c>
      <c r="B87" s="155">
        <v>1096</v>
      </c>
    </row>
    <row r="88" spans="1:2" s="155" customFormat="1">
      <c r="A88" s="152" t="s">
        <v>13</v>
      </c>
      <c r="B88" s="155">
        <v>286</v>
      </c>
    </row>
    <row r="89" spans="1:2" s="155" customFormat="1">
      <c r="A89" s="152" t="s">
        <v>3255</v>
      </c>
      <c r="B89" s="155">
        <v>286</v>
      </c>
    </row>
    <row r="90" spans="1:2" s="155" customFormat="1">
      <c r="A90" s="152" t="s">
        <v>15</v>
      </c>
      <c r="B90" s="155">
        <v>344</v>
      </c>
    </row>
    <row r="91" spans="1:2" s="155" customFormat="1">
      <c r="A91" s="152" t="s">
        <v>3256</v>
      </c>
      <c r="B91" s="155">
        <v>344</v>
      </c>
    </row>
    <row r="92" spans="1:2" s="155" customFormat="1">
      <c r="A92" s="152" t="s">
        <v>2379</v>
      </c>
      <c r="B92" s="155">
        <v>603</v>
      </c>
    </row>
    <row r="93" spans="1:2" s="155" customFormat="1">
      <c r="A93" s="152" t="s">
        <v>16</v>
      </c>
      <c r="B93" s="155">
        <v>538</v>
      </c>
    </row>
    <row r="94" spans="1:2" s="155" customFormat="1">
      <c r="A94" s="152" t="s">
        <v>3257</v>
      </c>
      <c r="B94" s="155">
        <v>538</v>
      </c>
    </row>
    <row r="95" spans="1:2" s="155" customFormat="1">
      <c r="A95" s="151" t="s">
        <v>674</v>
      </c>
      <c r="B95" s="155">
        <v>692</v>
      </c>
    </row>
    <row r="96" spans="1:2" s="155" customFormat="1">
      <c r="A96" s="152" t="s">
        <v>2351</v>
      </c>
      <c r="B96" s="155">
        <v>149.6</v>
      </c>
    </row>
    <row r="97" spans="1:2" s="155" customFormat="1">
      <c r="A97" s="152" t="s">
        <v>1227</v>
      </c>
      <c r="B97" s="155">
        <v>91.88</v>
      </c>
    </row>
    <row r="98" spans="1:2" s="155" customFormat="1">
      <c r="A98" s="152" t="s">
        <v>2283</v>
      </c>
      <c r="B98" s="155" t="s">
        <v>2207</v>
      </c>
    </row>
    <row r="99" spans="1:2" s="155" customFormat="1">
      <c r="A99" s="152" t="s">
        <v>1228</v>
      </c>
      <c r="B99" s="155">
        <v>144.32</v>
      </c>
    </row>
    <row r="100" spans="1:2" s="155" customFormat="1">
      <c r="A100" s="152" t="s">
        <v>2425</v>
      </c>
      <c r="B100" s="155">
        <v>393</v>
      </c>
    </row>
    <row r="101" spans="1:2" s="155" customFormat="1">
      <c r="A101" s="152" t="s">
        <v>2426</v>
      </c>
      <c r="B101" s="155">
        <v>586</v>
      </c>
    </row>
    <row r="102" spans="1:2" s="155" customFormat="1">
      <c r="A102" s="152" t="s">
        <v>713</v>
      </c>
      <c r="B102" s="155">
        <v>16.28</v>
      </c>
    </row>
    <row r="103" spans="1:2" s="155" customFormat="1">
      <c r="A103" s="152" t="s">
        <v>2293</v>
      </c>
      <c r="B103" s="155" t="s">
        <v>2207</v>
      </c>
    </row>
    <row r="104" spans="1:2" s="155" customFormat="1">
      <c r="A104" s="152" t="s">
        <v>1313</v>
      </c>
      <c r="B104" s="155">
        <v>104</v>
      </c>
    </row>
    <row r="105" spans="1:2" s="155" customFormat="1">
      <c r="A105" s="152" t="s">
        <v>1312</v>
      </c>
      <c r="B105" s="155">
        <v>104</v>
      </c>
    </row>
    <row r="106" spans="1:2" s="155" customFormat="1">
      <c r="A106" s="152" t="s">
        <v>2028</v>
      </c>
      <c r="B106" s="155">
        <v>764</v>
      </c>
    </row>
    <row r="107" spans="1:2" s="155" customFormat="1">
      <c r="A107" s="152" t="s">
        <v>3258</v>
      </c>
      <c r="B107" s="155">
        <v>764</v>
      </c>
    </row>
    <row r="108" spans="1:2" s="155" customFormat="1">
      <c r="A108" s="151" t="s">
        <v>2029</v>
      </c>
      <c r="B108" s="155">
        <v>796</v>
      </c>
    </row>
    <row r="109" spans="1:2" s="155" customFormat="1">
      <c r="A109" s="152" t="s">
        <v>3259</v>
      </c>
      <c r="B109" s="155">
        <v>796</v>
      </c>
    </row>
    <row r="110" spans="1:2" s="155" customFormat="1">
      <c r="A110" s="152" t="s">
        <v>2030</v>
      </c>
      <c r="B110" s="155">
        <v>828</v>
      </c>
    </row>
    <row r="111" spans="1:2" s="155" customFormat="1">
      <c r="A111" s="152" t="s">
        <v>3260</v>
      </c>
      <c r="B111" s="155">
        <v>828</v>
      </c>
    </row>
    <row r="112" spans="1:2" s="155" customFormat="1">
      <c r="A112" s="153" t="s">
        <v>2031</v>
      </c>
      <c r="B112" s="155">
        <v>909</v>
      </c>
    </row>
    <row r="113" spans="1:2" s="155" customFormat="1">
      <c r="A113" s="152" t="s">
        <v>3261</v>
      </c>
      <c r="B113" s="155">
        <v>909</v>
      </c>
    </row>
    <row r="114" spans="1:2" s="155" customFormat="1">
      <c r="A114" s="153" t="s">
        <v>2032</v>
      </c>
      <c r="B114" s="155">
        <v>941</v>
      </c>
    </row>
    <row r="115" spans="1:2" s="155" customFormat="1">
      <c r="A115" s="152" t="s">
        <v>3262</v>
      </c>
      <c r="B115" s="155">
        <v>941</v>
      </c>
    </row>
    <row r="116" spans="1:2" s="155" customFormat="1">
      <c r="A116" s="152" t="s">
        <v>1365</v>
      </c>
      <c r="B116" s="155">
        <v>355</v>
      </c>
    </row>
    <row r="117" spans="1:2" s="155" customFormat="1">
      <c r="A117" s="151" t="s">
        <v>17</v>
      </c>
      <c r="B117" s="155" t="s">
        <v>2207</v>
      </c>
    </row>
    <row r="118" spans="1:2" s="155" customFormat="1">
      <c r="A118" s="152" t="s">
        <v>3263</v>
      </c>
      <c r="B118" s="155" t="s">
        <v>2207</v>
      </c>
    </row>
    <row r="119" spans="1:2" s="155" customFormat="1">
      <c r="A119" s="152" t="s">
        <v>18</v>
      </c>
      <c r="B119" s="155">
        <v>816</v>
      </c>
    </row>
    <row r="120" spans="1:2" s="155" customFormat="1">
      <c r="A120" s="152" t="s">
        <v>3264</v>
      </c>
      <c r="B120" s="155">
        <v>816</v>
      </c>
    </row>
    <row r="121" spans="1:2" s="155" customFormat="1">
      <c r="A121" s="153" t="s">
        <v>19</v>
      </c>
      <c r="B121" s="155">
        <v>490</v>
      </c>
    </row>
    <row r="122" spans="1:2" s="155" customFormat="1">
      <c r="A122" s="152" t="s">
        <v>20</v>
      </c>
      <c r="B122" s="155" t="s">
        <v>2207</v>
      </c>
    </row>
    <row r="123" spans="1:2" s="155" customFormat="1">
      <c r="A123" s="152" t="s">
        <v>3266</v>
      </c>
      <c r="B123" s="155" t="s">
        <v>2207</v>
      </c>
    </row>
    <row r="124" spans="1:2" s="155" customFormat="1">
      <c r="A124" s="152" t="s">
        <v>3265</v>
      </c>
      <c r="B124" s="155">
        <v>490</v>
      </c>
    </row>
    <row r="125" spans="1:2" s="155" customFormat="1">
      <c r="A125" s="152" t="s">
        <v>2945</v>
      </c>
      <c r="B125" s="155" t="s">
        <v>2207</v>
      </c>
    </row>
    <row r="126" spans="1:2" s="155" customFormat="1">
      <c r="A126" s="152" t="s">
        <v>3267</v>
      </c>
      <c r="B126" s="155" t="s">
        <v>2207</v>
      </c>
    </row>
    <row r="127" spans="1:2" s="155" customFormat="1">
      <c r="A127" s="152" t="s">
        <v>2943</v>
      </c>
      <c r="B127" s="155">
        <v>913</v>
      </c>
    </row>
    <row r="128" spans="1:2" s="155" customFormat="1">
      <c r="A128" s="152" t="s">
        <v>3268</v>
      </c>
      <c r="B128" s="155">
        <v>913</v>
      </c>
    </row>
    <row r="129" spans="1:2" s="155" customFormat="1">
      <c r="A129" s="152" t="s">
        <v>2937</v>
      </c>
      <c r="B129" s="155">
        <v>564</v>
      </c>
    </row>
    <row r="130" spans="1:2" s="155" customFormat="1">
      <c r="A130" s="152" t="s">
        <v>2947</v>
      </c>
      <c r="B130" s="155" t="s">
        <v>2207</v>
      </c>
    </row>
    <row r="131" spans="1:2" s="155" customFormat="1">
      <c r="A131" s="152" t="s">
        <v>3270</v>
      </c>
      <c r="B131" s="155" t="s">
        <v>2207</v>
      </c>
    </row>
    <row r="132" spans="1:2" s="155" customFormat="1">
      <c r="A132" s="152" t="s">
        <v>3269</v>
      </c>
      <c r="B132" s="155">
        <v>564</v>
      </c>
    </row>
    <row r="133" spans="1:2" s="155" customFormat="1">
      <c r="A133" s="151" t="s">
        <v>2960</v>
      </c>
      <c r="B133" s="155" t="s">
        <v>2207</v>
      </c>
    </row>
    <row r="134" spans="1:2" s="155" customFormat="1">
      <c r="A134" s="152" t="s">
        <v>3271</v>
      </c>
      <c r="B134" s="155" t="s">
        <v>2207</v>
      </c>
    </row>
    <row r="135" spans="1:2" s="155" customFormat="1">
      <c r="A135" s="152" t="s">
        <v>2961</v>
      </c>
      <c r="B135" s="155">
        <v>960</v>
      </c>
    </row>
    <row r="136" spans="1:2" s="155" customFormat="1">
      <c r="A136" s="152" t="s">
        <v>3272</v>
      </c>
      <c r="B136" s="155">
        <v>960</v>
      </c>
    </row>
    <row r="137" spans="1:2" s="155" customFormat="1">
      <c r="A137" s="152" t="s">
        <v>2962</v>
      </c>
      <c r="B137" s="155">
        <v>571</v>
      </c>
    </row>
    <row r="138" spans="1:2" s="155" customFormat="1">
      <c r="A138" s="152" t="s">
        <v>2963</v>
      </c>
      <c r="B138" s="155" t="s">
        <v>2207</v>
      </c>
    </row>
    <row r="139" spans="1:2" s="155" customFormat="1">
      <c r="A139" s="152" t="s">
        <v>3274</v>
      </c>
      <c r="B139" s="155" t="s">
        <v>2207</v>
      </c>
    </row>
    <row r="140" spans="1:2" s="155" customFormat="1">
      <c r="A140" s="152" t="s">
        <v>3273</v>
      </c>
      <c r="B140" s="155">
        <v>571</v>
      </c>
    </row>
    <row r="141" spans="1:2" s="155" customFormat="1">
      <c r="A141" s="152" t="s">
        <v>21</v>
      </c>
      <c r="B141" s="155" t="s">
        <v>2207</v>
      </c>
    </row>
    <row r="142" spans="1:2" s="155" customFormat="1">
      <c r="A142" s="152" t="s">
        <v>3275</v>
      </c>
      <c r="B142" s="155" t="s">
        <v>2207</v>
      </c>
    </row>
    <row r="143" spans="1:2" s="155" customFormat="1">
      <c r="A143" s="151" t="s">
        <v>22</v>
      </c>
      <c r="B143" s="155">
        <v>1001</v>
      </c>
    </row>
    <row r="144" spans="1:2" s="155" customFormat="1">
      <c r="A144" s="152" t="s">
        <v>3276</v>
      </c>
      <c r="B144" s="155">
        <v>1001</v>
      </c>
    </row>
    <row r="145" spans="1:2" s="155" customFormat="1">
      <c r="A145" s="152" t="s">
        <v>23</v>
      </c>
      <c r="B145" s="155">
        <v>595</v>
      </c>
    </row>
    <row r="146" spans="1:2" s="155" customFormat="1">
      <c r="A146" s="152" t="s">
        <v>24</v>
      </c>
      <c r="B146" s="155" t="s">
        <v>2207</v>
      </c>
    </row>
    <row r="147" spans="1:2" s="155" customFormat="1">
      <c r="A147" s="152" t="s">
        <v>3278</v>
      </c>
      <c r="B147" s="155" t="s">
        <v>2207</v>
      </c>
    </row>
    <row r="148" spans="1:2" s="155" customFormat="1">
      <c r="A148" s="152" t="s">
        <v>3277</v>
      </c>
      <c r="B148" s="155">
        <v>595</v>
      </c>
    </row>
    <row r="149" spans="1:2" s="155" customFormat="1">
      <c r="A149" s="152" t="s">
        <v>25</v>
      </c>
      <c r="B149" s="155" t="s">
        <v>2207</v>
      </c>
    </row>
    <row r="150" spans="1:2" s="155" customFormat="1">
      <c r="A150" s="152" t="s">
        <v>3279</v>
      </c>
      <c r="B150" s="155" t="s">
        <v>2207</v>
      </c>
    </row>
    <row r="151" spans="1:2" s="155" customFormat="1">
      <c r="A151" s="152" t="s">
        <v>26</v>
      </c>
      <c r="B151" s="155">
        <v>869</v>
      </c>
    </row>
    <row r="152" spans="1:2" s="155" customFormat="1">
      <c r="A152" s="152" t="s">
        <v>3280</v>
      </c>
      <c r="B152" s="155">
        <v>869</v>
      </c>
    </row>
    <row r="153" spans="1:2" s="155" customFormat="1">
      <c r="A153" s="153" t="s">
        <v>27</v>
      </c>
      <c r="B153" s="155">
        <v>523</v>
      </c>
    </row>
    <row r="154" spans="1:2" s="155" customFormat="1">
      <c r="A154" s="152" t="s">
        <v>28</v>
      </c>
      <c r="B154" s="155" t="s">
        <v>2207</v>
      </c>
    </row>
    <row r="155" spans="1:2" s="155" customFormat="1">
      <c r="A155" s="152" t="s">
        <v>3282</v>
      </c>
      <c r="B155" s="155" t="s">
        <v>2207</v>
      </c>
    </row>
    <row r="156" spans="1:2" s="155" customFormat="1">
      <c r="A156" s="152" t="s">
        <v>3281</v>
      </c>
      <c r="B156" s="155">
        <v>523</v>
      </c>
    </row>
    <row r="157" spans="1:2" s="155" customFormat="1">
      <c r="A157" s="152" t="s">
        <v>2946</v>
      </c>
      <c r="B157" s="155" t="s">
        <v>2207</v>
      </c>
    </row>
    <row r="158" spans="1:2" s="155" customFormat="1">
      <c r="A158" s="152" t="s">
        <v>3283</v>
      </c>
      <c r="B158" s="155" t="s">
        <v>2207</v>
      </c>
    </row>
    <row r="159" spans="1:2" s="155" customFormat="1">
      <c r="A159" s="151" t="s">
        <v>2944</v>
      </c>
      <c r="B159" s="155">
        <v>973</v>
      </c>
    </row>
    <row r="160" spans="1:2" s="155" customFormat="1">
      <c r="A160" s="152" t="s">
        <v>3284</v>
      </c>
      <c r="B160" s="155">
        <v>973</v>
      </c>
    </row>
    <row r="161" spans="1:2" s="155" customFormat="1">
      <c r="A161" s="152" t="s">
        <v>2938</v>
      </c>
      <c r="B161" s="155">
        <v>602</v>
      </c>
    </row>
    <row r="162" spans="1:2" s="155" customFormat="1">
      <c r="A162" s="152" t="s">
        <v>2948</v>
      </c>
      <c r="B162" s="155" t="s">
        <v>2207</v>
      </c>
    </row>
    <row r="163" spans="1:2" s="155" customFormat="1">
      <c r="A163" s="152" t="s">
        <v>3286</v>
      </c>
      <c r="B163" s="155" t="s">
        <v>2207</v>
      </c>
    </row>
    <row r="164" spans="1:2" s="155" customFormat="1">
      <c r="A164" s="152" t="s">
        <v>3285</v>
      </c>
      <c r="B164" s="155">
        <v>602</v>
      </c>
    </row>
    <row r="165" spans="1:2" s="155" customFormat="1">
      <c r="A165" s="151" t="s">
        <v>2964</v>
      </c>
      <c r="B165" s="155" t="s">
        <v>2207</v>
      </c>
    </row>
    <row r="166" spans="1:2" s="155" customFormat="1">
      <c r="A166" s="152" t="s">
        <v>3287</v>
      </c>
      <c r="B166" s="155" t="s">
        <v>2207</v>
      </c>
    </row>
    <row r="167" spans="1:2" s="155" customFormat="1">
      <c r="A167" s="152" t="s">
        <v>2965</v>
      </c>
      <c r="B167" s="155">
        <v>1028</v>
      </c>
    </row>
    <row r="168" spans="1:2" s="155" customFormat="1">
      <c r="A168" s="152" t="s">
        <v>3288</v>
      </c>
      <c r="B168" s="155">
        <v>1028</v>
      </c>
    </row>
    <row r="169" spans="1:2" s="155" customFormat="1">
      <c r="A169" s="152" t="s">
        <v>2966</v>
      </c>
      <c r="B169" s="155">
        <v>619</v>
      </c>
    </row>
    <row r="170" spans="1:2" s="155" customFormat="1">
      <c r="A170" s="152" t="s">
        <v>2967</v>
      </c>
      <c r="B170" s="155" t="s">
        <v>2207</v>
      </c>
    </row>
    <row r="171" spans="1:2" s="155" customFormat="1">
      <c r="A171" s="152" t="s">
        <v>3290</v>
      </c>
      <c r="B171" s="155" t="s">
        <v>2207</v>
      </c>
    </row>
    <row r="172" spans="1:2" s="155" customFormat="1">
      <c r="A172" s="152" t="s">
        <v>3289</v>
      </c>
      <c r="B172" s="155">
        <v>619</v>
      </c>
    </row>
    <row r="173" spans="1:2" s="155" customFormat="1">
      <c r="A173" s="152" t="s">
        <v>29</v>
      </c>
      <c r="B173" s="155" t="s">
        <v>2207</v>
      </c>
    </row>
    <row r="174" spans="1:2" s="155" customFormat="1">
      <c r="A174" s="152" t="s">
        <v>3291</v>
      </c>
      <c r="B174" s="155" t="s">
        <v>2207</v>
      </c>
    </row>
    <row r="175" spans="1:2" s="155" customFormat="1">
      <c r="A175" s="152" t="s">
        <v>30</v>
      </c>
      <c r="B175" s="155">
        <v>1073</v>
      </c>
    </row>
    <row r="176" spans="1:2" s="155" customFormat="1">
      <c r="A176" s="152" t="s">
        <v>3292</v>
      </c>
      <c r="B176" s="155">
        <v>1073</v>
      </c>
    </row>
    <row r="177" spans="1:2" s="155" customFormat="1">
      <c r="A177" s="151" t="s">
        <v>31</v>
      </c>
      <c r="B177" s="155">
        <v>646</v>
      </c>
    </row>
    <row r="178" spans="1:2" s="155" customFormat="1">
      <c r="A178" s="152" t="s">
        <v>32</v>
      </c>
      <c r="B178" s="155" t="s">
        <v>2207</v>
      </c>
    </row>
    <row r="179" spans="1:2" s="155" customFormat="1">
      <c r="A179" s="152" t="s">
        <v>3294</v>
      </c>
      <c r="B179" s="155" t="s">
        <v>2207</v>
      </c>
    </row>
    <row r="180" spans="1:2" s="155" customFormat="1">
      <c r="A180" s="152" t="s">
        <v>3293</v>
      </c>
      <c r="B180" s="155">
        <v>646</v>
      </c>
    </row>
    <row r="181" spans="1:2" s="155" customFormat="1">
      <c r="A181" s="151" t="s">
        <v>33</v>
      </c>
      <c r="B181" s="155">
        <v>594</v>
      </c>
    </row>
    <row r="182" spans="1:2" s="155" customFormat="1">
      <c r="A182" s="152" t="s">
        <v>3295</v>
      </c>
      <c r="B182" s="155">
        <v>594</v>
      </c>
    </row>
    <row r="183" spans="1:2" s="155" customFormat="1">
      <c r="A183" s="152" t="s">
        <v>2939</v>
      </c>
      <c r="B183" s="155">
        <v>683</v>
      </c>
    </row>
    <row r="184" spans="1:2" s="155" customFormat="1">
      <c r="A184" s="152" t="s">
        <v>3296</v>
      </c>
      <c r="B184" s="155">
        <v>683</v>
      </c>
    </row>
    <row r="185" spans="1:2" s="155" customFormat="1">
      <c r="A185" s="152" t="s">
        <v>2968</v>
      </c>
      <c r="B185" s="155">
        <v>688</v>
      </c>
    </row>
    <row r="186" spans="1:2" s="155" customFormat="1">
      <c r="A186" s="152" t="s">
        <v>3297</v>
      </c>
      <c r="B186" s="155">
        <v>688</v>
      </c>
    </row>
    <row r="187" spans="1:2" s="155" customFormat="1">
      <c r="A187" s="152" t="s">
        <v>34</v>
      </c>
      <c r="B187" s="155">
        <v>719</v>
      </c>
    </row>
    <row r="188" spans="1:2" s="155" customFormat="1">
      <c r="A188" s="152" t="s">
        <v>3298</v>
      </c>
      <c r="B188" s="155">
        <v>719</v>
      </c>
    </row>
    <row r="189" spans="1:2" s="155" customFormat="1">
      <c r="A189" s="152" t="s">
        <v>409</v>
      </c>
      <c r="B189" s="155">
        <v>697</v>
      </c>
    </row>
    <row r="190" spans="1:2" s="155" customFormat="1">
      <c r="A190" s="152" t="s">
        <v>3299</v>
      </c>
      <c r="B190" s="155">
        <v>697</v>
      </c>
    </row>
    <row r="191" spans="1:2" s="155" customFormat="1">
      <c r="A191" s="152" t="s">
        <v>2940</v>
      </c>
      <c r="B191" s="155">
        <v>791</v>
      </c>
    </row>
    <row r="192" spans="1:2" s="155" customFormat="1">
      <c r="A192" s="152" t="s">
        <v>3300</v>
      </c>
      <c r="B192" s="155">
        <v>791</v>
      </c>
    </row>
    <row r="193" spans="1:2" s="155" customFormat="1">
      <c r="A193" s="152" t="s">
        <v>2969</v>
      </c>
      <c r="B193" s="155">
        <v>827</v>
      </c>
    </row>
    <row r="194" spans="1:2" s="155" customFormat="1">
      <c r="A194" s="152" t="s">
        <v>3301</v>
      </c>
      <c r="B194" s="155">
        <v>827</v>
      </c>
    </row>
    <row r="195" spans="1:2" s="155" customFormat="1">
      <c r="A195" s="152" t="s">
        <v>410</v>
      </c>
      <c r="B195" s="155">
        <v>861</v>
      </c>
    </row>
    <row r="196" spans="1:2" s="155" customFormat="1">
      <c r="A196" s="152" t="s">
        <v>3302</v>
      </c>
      <c r="B196" s="155">
        <v>861</v>
      </c>
    </row>
    <row r="197" spans="1:2" s="155" customFormat="1">
      <c r="A197" s="152" t="s">
        <v>411</v>
      </c>
      <c r="B197" s="155" t="s">
        <v>2207</v>
      </c>
    </row>
    <row r="198" spans="1:2" s="155" customFormat="1">
      <c r="A198" s="152" t="s">
        <v>3303</v>
      </c>
      <c r="B198" s="155" t="s">
        <v>2207</v>
      </c>
    </row>
    <row r="199" spans="1:2" s="155" customFormat="1">
      <c r="A199" s="152" t="s">
        <v>412</v>
      </c>
      <c r="B199" s="155">
        <v>1263</v>
      </c>
    </row>
    <row r="200" spans="1:2" s="155" customFormat="1">
      <c r="A200" s="152" t="s">
        <v>3304</v>
      </c>
      <c r="B200" s="155">
        <v>1263</v>
      </c>
    </row>
    <row r="201" spans="1:2" s="155" customFormat="1">
      <c r="A201" s="152" t="s">
        <v>417</v>
      </c>
      <c r="B201" s="155">
        <v>737</v>
      </c>
    </row>
    <row r="202" spans="1:2" s="155" customFormat="1">
      <c r="A202" s="151" t="s">
        <v>413</v>
      </c>
      <c r="B202" s="155" t="s">
        <v>2207</v>
      </c>
    </row>
    <row r="203" spans="1:2" s="155" customFormat="1">
      <c r="A203" s="152" t="s">
        <v>3306</v>
      </c>
      <c r="B203" s="155" t="s">
        <v>2207</v>
      </c>
    </row>
    <row r="204" spans="1:2" s="155" customFormat="1">
      <c r="A204" s="152" t="s">
        <v>3305</v>
      </c>
      <c r="B204" s="155">
        <v>737</v>
      </c>
    </row>
    <row r="205" spans="1:2" s="155" customFormat="1">
      <c r="A205" s="151" t="s">
        <v>2950</v>
      </c>
      <c r="B205" s="155" t="s">
        <v>2207</v>
      </c>
    </row>
    <row r="206" spans="1:2" s="155" customFormat="1">
      <c r="A206" s="152" t="s">
        <v>3307</v>
      </c>
      <c r="B206" s="155" t="s">
        <v>2207</v>
      </c>
    </row>
    <row r="207" spans="1:2" s="155" customFormat="1">
      <c r="A207" s="152" t="s">
        <v>2949</v>
      </c>
      <c r="B207" s="155">
        <v>1391</v>
      </c>
    </row>
    <row r="208" spans="1:2" s="155" customFormat="1">
      <c r="A208" s="152" t="s">
        <v>3308</v>
      </c>
      <c r="B208" s="155">
        <v>1391</v>
      </c>
    </row>
    <row r="209" spans="1:2" s="155" customFormat="1">
      <c r="A209" s="151" t="s">
        <v>2941</v>
      </c>
      <c r="B209" s="155">
        <v>835</v>
      </c>
    </row>
    <row r="210" spans="1:2" s="155" customFormat="1">
      <c r="A210" s="151" t="s">
        <v>2951</v>
      </c>
      <c r="B210" s="155" t="s">
        <v>2207</v>
      </c>
    </row>
    <row r="211" spans="1:2" s="155" customFormat="1">
      <c r="A211" s="152" t="s">
        <v>3310</v>
      </c>
      <c r="B211" s="155" t="s">
        <v>2207</v>
      </c>
    </row>
    <row r="212" spans="1:2" s="155" customFormat="1">
      <c r="A212" s="152" t="s">
        <v>3309</v>
      </c>
      <c r="B212" s="155">
        <v>835</v>
      </c>
    </row>
    <row r="213" spans="1:2" s="155" customFormat="1">
      <c r="A213" s="152" t="s">
        <v>2970</v>
      </c>
      <c r="B213" s="155" t="s">
        <v>2207</v>
      </c>
    </row>
    <row r="214" spans="1:2" s="155" customFormat="1">
      <c r="A214" s="152" t="s">
        <v>3311</v>
      </c>
      <c r="B214" s="155" t="s">
        <v>2207</v>
      </c>
    </row>
    <row r="215" spans="1:2" s="155" customFormat="1">
      <c r="A215" s="152" t="s">
        <v>2971</v>
      </c>
      <c r="B215" s="155">
        <v>1481</v>
      </c>
    </row>
    <row r="216" spans="1:2" s="155" customFormat="1">
      <c r="A216" s="152" t="s">
        <v>3312</v>
      </c>
      <c r="B216" s="155">
        <v>1481</v>
      </c>
    </row>
    <row r="217" spans="1:2" s="155" customFormat="1">
      <c r="A217" s="152" t="s">
        <v>2972</v>
      </c>
      <c r="B217" s="155">
        <v>879</v>
      </c>
    </row>
    <row r="218" spans="1:2" s="155" customFormat="1">
      <c r="A218" s="151" t="s">
        <v>2973</v>
      </c>
      <c r="B218" s="155" t="s">
        <v>2207</v>
      </c>
    </row>
    <row r="219" spans="1:2" s="155" customFormat="1">
      <c r="A219" s="152" t="s">
        <v>3314</v>
      </c>
      <c r="B219" s="155" t="s">
        <v>2207</v>
      </c>
    </row>
    <row r="220" spans="1:2" s="155" customFormat="1">
      <c r="A220" s="152" t="s">
        <v>3313</v>
      </c>
      <c r="B220" s="155">
        <v>879</v>
      </c>
    </row>
    <row r="221" spans="1:2" s="155" customFormat="1">
      <c r="A221" s="152" t="s">
        <v>414</v>
      </c>
      <c r="B221" s="155" t="s">
        <v>2207</v>
      </c>
    </row>
    <row r="222" spans="1:2" s="155" customFormat="1">
      <c r="A222" s="152" t="s">
        <v>3315</v>
      </c>
      <c r="B222" s="155" t="s">
        <v>2207</v>
      </c>
    </row>
    <row r="223" spans="1:2" s="155" customFormat="1">
      <c r="A223" s="152" t="s">
        <v>415</v>
      </c>
      <c r="B223" s="155">
        <v>1539</v>
      </c>
    </row>
    <row r="224" spans="1:2" s="155" customFormat="1">
      <c r="A224" s="152" t="s">
        <v>3316</v>
      </c>
      <c r="B224" s="155">
        <v>1539</v>
      </c>
    </row>
    <row r="225" spans="1:2" s="155" customFormat="1">
      <c r="A225" s="152" t="s">
        <v>418</v>
      </c>
      <c r="B225" s="155">
        <v>916</v>
      </c>
    </row>
    <row r="226" spans="1:2" s="155" customFormat="1">
      <c r="A226" s="152" t="s">
        <v>416</v>
      </c>
      <c r="B226" s="155" t="s">
        <v>2207</v>
      </c>
    </row>
    <row r="227" spans="1:2" s="155" customFormat="1">
      <c r="A227" s="152" t="s">
        <v>3318</v>
      </c>
      <c r="B227" s="155" t="s">
        <v>2207</v>
      </c>
    </row>
    <row r="228" spans="1:2" s="155" customFormat="1">
      <c r="A228" s="152" t="s">
        <v>3317</v>
      </c>
      <c r="B228" s="155">
        <v>916</v>
      </c>
    </row>
    <row r="229" spans="1:2" s="155" customFormat="1">
      <c r="A229" s="152" t="s">
        <v>419</v>
      </c>
      <c r="B229" s="155">
        <v>768</v>
      </c>
    </row>
    <row r="230" spans="1:2" s="155" customFormat="1">
      <c r="A230" s="152" t="s">
        <v>3319</v>
      </c>
      <c r="B230" s="155">
        <v>768</v>
      </c>
    </row>
    <row r="231" spans="1:2" s="155" customFormat="1">
      <c r="A231" s="152" t="s">
        <v>2942</v>
      </c>
      <c r="B231" s="155">
        <v>872</v>
      </c>
    </row>
    <row r="232" spans="1:2" s="155" customFormat="1">
      <c r="A232" s="152" t="s">
        <v>3320</v>
      </c>
      <c r="B232" s="155">
        <v>872</v>
      </c>
    </row>
    <row r="233" spans="1:2" s="155" customFormat="1">
      <c r="A233" s="152" t="s">
        <v>2974</v>
      </c>
      <c r="B233" s="155">
        <v>922</v>
      </c>
    </row>
    <row r="234" spans="1:2" s="155" customFormat="1">
      <c r="A234" s="152" t="s">
        <v>3321</v>
      </c>
      <c r="B234" s="155">
        <v>922</v>
      </c>
    </row>
    <row r="235" spans="1:2" s="155" customFormat="1">
      <c r="A235" s="152" t="s">
        <v>420</v>
      </c>
      <c r="B235" s="155">
        <v>962</v>
      </c>
    </row>
    <row r="236" spans="1:2" s="155" customFormat="1">
      <c r="A236" s="152" t="s">
        <v>3322</v>
      </c>
      <c r="B236" s="155">
        <v>962</v>
      </c>
    </row>
    <row r="237" spans="1:2" s="155" customFormat="1">
      <c r="A237" s="152" t="s">
        <v>424</v>
      </c>
      <c r="B237" s="155">
        <v>310</v>
      </c>
    </row>
    <row r="238" spans="1:2" s="155" customFormat="1">
      <c r="A238" s="152" t="s">
        <v>1609</v>
      </c>
      <c r="B238" s="155">
        <v>170</v>
      </c>
    </row>
    <row r="239" spans="1:2" s="155" customFormat="1">
      <c r="A239" s="152" t="s">
        <v>1117</v>
      </c>
      <c r="B239" s="155">
        <v>199</v>
      </c>
    </row>
    <row r="240" spans="1:2" s="155" customFormat="1">
      <c r="A240" s="152" t="s">
        <v>1532</v>
      </c>
      <c r="B240" s="155">
        <v>146</v>
      </c>
    </row>
    <row r="241" spans="1:2" s="155" customFormat="1">
      <c r="A241" s="152" t="s">
        <v>425</v>
      </c>
      <c r="B241" s="155">
        <v>146</v>
      </c>
    </row>
    <row r="242" spans="1:2" s="155" customFormat="1">
      <c r="A242" s="151" t="s">
        <v>426</v>
      </c>
      <c r="B242" s="155">
        <v>145</v>
      </c>
    </row>
    <row r="243" spans="1:2" s="155" customFormat="1">
      <c r="A243" s="152" t="s">
        <v>3324</v>
      </c>
      <c r="B243" s="155">
        <v>145</v>
      </c>
    </row>
    <row r="244" spans="1:2" s="155" customFormat="1">
      <c r="A244" s="152" t="s">
        <v>3323</v>
      </c>
      <c r="B244" s="155">
        <v>146</v>
      </c>
    </row>
    <row r="245" spans="1:2" s="155" customFormat="1">
      <c r="A245" s="152" t="s">
        <v>427</v>
      </c>
      <c r="B245" s="155">
        <v>158</v>
      </c>
    </row>
    <row r="246" spans="1:2" s="155" customFormat="1">
      <c r="A246" s="152" t="s">
        <v>428</v>
      </c>
      <c r="B246" s="155">
        <v>158</v>
      </c>
    </row>
    <row r="247" spans="1:2" s="155" customFormat="1">
      <c r="A247" s="152" t="s">
        <v>3326</v>
      </c>
      <c r="B247" s="155">
        <v>158</v>
      </c>
    </row>
    <row r="248" spans="1:2" s="155" customFormat="1">
      <c r="A248" s="152" t="s">
        <v>3325</v>
      </c>
      <c r="B248" s="155">
        <v>158</v>
      </c>
    </row>
    <row r="249" spans="1:2" s="155" customFormat="1">
      <c r="A249" s="152" t="s">
        <v>429</v>
      </c>
      <c r="B249" s="155">
        <v>185</v>
      </c>
    </row>
    <row r="250" spans="1:2" s="155" customFormat="1">
      <c r="A250" s="153" t="s">
        <v>430</v>
      </c>
      <c r="B250" s="155">
        <v>185</v>
      </c>
    </row>
    <row r="251" spans="1:2" s="155" customFormat="1">
      <c r="A251" s="152" t="s">
        <v>3328</v>
      </c>
      <c r="B251" s="155">
        <v>185</v>
      </c>
    </row>
    <row r="252" spans="1:2" s="155" customFormat="1">
      <c r="A252" s="152" t="s">
        <v>3327</v>
      </c>
      <c r="B252" s="155">
        <v>185</v>
      </c>
    </row>
    <row r="253" spans="1:2" s="155" customFormat="1">
      <c r="A253" s="152" t="s">
        <v>431</v>
      </c>
      <c r="B253" s="155">
        <v>30</v>
      </c>
    </row>
    <row r="254" spans="1:2" s="155" customFormat="1">
      <c r="A254" s="152" t="s">
        <v>432</v>
      </c>
      <c r="B254" s="155">
        <v>38</v>
      </c>
    </row>
    <row r="255" spans="1:2" s="155" customFormat="1">
      <c r="A255" s="152" t="s">
        <v>433</v>
      </c>
      <c r="B255" s="155">
        <v>62</v>
      </c>
    </row>
    <row r="256" spans="1:2" s="155" customFormat="1">
      <c r="A256" s="152" t="s">
        <v>434</v>
      </c>
      <c r="B256" s="155">
        <v>152</v>
      </c>
    </row>
    <row r="257" spans="1:2" s="155" customFormat="1">
      <c r="A257" s="152" t="s">
        <v>3329</v>
      </c>
      <c r="B257" s="155">
        <v>152</v>
      </c>
    </row>
    <row r="258" spans="1:2" s="155" customFormat="1">
      <c r="A258" s="151" t="s">
        <v>435</v>
      </c>
      <c r="B258" s="155">
        <v>39</v>
      </c>
    </row>
    <row r="259" spans="1:2" s="155" customFormat="1">
      <c r="A259" s="152" t="s">
        <v>1305</v>
      </c>
      <c r="B259" s="155">
        <v>108</v>
      </c>
    </row>
    <row r="260" spans="1:2" s="155" customFormat="1">
      <c r="A260" s="152" t="s">
        <v>1304</v>
      </c>
      <c r="B260" s="155">
        <v>108</v>
      </c>
    </row>
    <row r="261" spans="1:2" s="155" customFormat="1">
      <c r="A261" s="152" t="s">
        <v>1638</v>
      </c>
      <c r="B261" s="155">
        <v>141</v>
      </c>
    </row>
    <row r="262" spans="1:2" s="155" customFormat="1">
      <c r="A262" s="152" t="s">
        <v>1637</v>
      </c>
      <c r="B262" s="155">
        <v>141</v>
      </c>
    </row>
    <row r="263" spans="1:2" s="155" customFormat="1">
      <c r="A263" s="151" t="s">
        <v>436</v>
      </c>
      <c r="B263" s="155">
        <v>476</v>
      </c>
    </row>
    <row r="264" spans="1:2" s="155" customFormat="1">
      <c r="A264" s="152" t="s">
        <v>1985</v>
      </c>
      <c r="B264" s="155">
        <v>601</v>
      </c>
    </row>
    <row r="265" spans="1:2" s="155" customFormat="1">
      <c r="A265" s="151" t="s">
        <v>1987</v>
      </c>
      <c r="B265" s="155">
        <v>670</v>
      </c>
    </row>
    <row r="266" spans="1:2" s="155" customFormat="1">
      <c r="A266" s="152" t="s">
        <v>1988</v>
      </c>
      <c r="B266" s="155">
        <v>594</v>
      </c>
    </row>
    <row r="267" spans="1:2" s="155" customFormat="1">
      <c r="A267" s="151" t="s">
        <v>437</v>
      </c>
      <c r="B267" s="155">
        <v>769</v>
      </c>
    </row>
    <row r="268" spans="1:2" s="155" customFormat="1">
      <c r="A268" s="152" t="s">
        <v>1986</v>
      </c>
      <c r="B268" s="155">
        <v>894</v>
      </c>
    </row>
    <row r="269" spans="1:2" s="155" customFormat="1">
      <c r="A269" s="152" t="s">
        <v>1989</v>
      </c>
      <c r="B269" s="155">
        <v>962</v>
      </c>
    </row>
    <row r="270" spans="1:2" s="155" customFormat="1">
      <c r="A270" s="152" t="s">
        <v>1990</v>
      </c>
      <c r="B270" s="155">
        <v>899</v>
      </c>
    </row>
    <row r="271" spans="1:2" s="155" customFormat="1">
      <c r="A271" s="153" t="s">
        <v>35</v>
      </c>
      <c r="B271" s="155">
        <v>869</v>
      </c>
    </row>
    <row r="272" spans="1:2" s="155" customFormat="1">
      <c r="A272" s="152" t="s">
        <v>3330</v>
      </c>
      <c r="B272" s="155">
        <v>869</v>
      </c>
    </row>
    <row r="273" spans="1:2" s="155" customFormat="1">
      <c r="A273" s="152" t="s">
        <v>36</v>
      </c>
      <c r="B273" s="155">
        <v>902</v>
      </c>
    </row>
    <row r="274" spans="1:2" s="155" customFormat="1">
      <c r="A274" s="152" t="s">
        <v>3331</v>
      </c>
      <c r="B274" s="155">
        <v>902</v>
      </c>
    </row>
    <row r="275" spans="1:2" s="155" customFormat="1">
      <c r="A275" s="152" t="s">
        <v>1297</v>
      </c>
      <c r="B275" s="155">
        <v>120</v>
      </c>
    </row>
    <row r="276" spans="1:2" s="155" customFormat="1">
      <c r="A276" s="152" t="s">
        <v>1296</v>
      </c>
      <c r="B276" s="155">
        <v>120</v>
      </c>
    </row>
    <row r="277" spans="1:2" s="155" customFormat="1">
      <c r="A277" s="152" t="s">
        <v>37</v>
      </c>
      <c r="B277" s="155">
        <v>822</v>
      </c>
    </row>
    <row r="278" spans="1:2" s="155" customFormat="1">
      <c r="A278" s="152" t="s">
        <v>3332</v>
      </c>
      <c r="B278" s="155">
        <v>822</v>
      </c>
    </row>
    <row r="279" spans="1:2" s="155" customFormat="1">
      <c r="A279" s="152" t="s">
        <v>1706</v>
      </c>
      <c r="B279" s="155">
        <v>314</v>
      </c>
    </row>
    <row r="280" spans="1:2" s="155" customFormat="1">
      <c r="A280" s="152" t="s">
        <v>1707</v>
      </c>
      <c r="B280" s="155">
        <v>320</v>
      </c>
    </row>
    <row r="281" spans="1:2" s="155" customFormat="1">
      <c r="A281" s="152" t="s">
        <v>1708</v>
      </c>
      <c r="B281" s="155">
        <v>329</v>
      </c>
    </row>
    <row r="282" spans="1:2" s="155" customFormat="1">
      <c r="A282" s="152" t="s">
        <v>1710</v>
      </c>
      <c r="B282" s="155">
        <v>606</v>
      </c>
    </row>
    <row r="283" spans="1:2" s="155" customFormat="1">
      <c r="A283" s="152" t="s">
        <v>1366</v>
      </c>
      <c r="B283" s="155">
        <v>135</v>
      </c>
    </row>
    <row r="284" spans="1:2" s="155" customFormat="1">
      <c r="A284" s="152" t="s">
        <v>1367</v>
      </c>
      <c r="B284" s="155">
        <v>455</v>
      </c>
    </row>
    <row r="285" spans="1:2" s="155" customFormat="1">
      <c r="A285" s="152" t="s">
        <v>1955</v>
      </c>
      <c r="B285" s="155">
        <v>1260</v>
      </c>
    </row>
    <row r="286" spans="1:2" s="155" customFormat="1">
      <c r="A286" s="152" t="s">
        <v>2417</v>
      </c>
      <c r="B286" s="155">
        <v>663</v>
      </c>
    </row>
    <row r="287" spans="1:2" s="155" customFormat="1">
      <c r="A287" s="152" t="s">
        <v>1983</v>
      </c>
      <c r="B287" s="155">
        <v>662</v>
      </c>
    </row>
    <row r="288" spans="1:2" s="155" customFormat="1">
      <c r="A288" s="152" t="s">
        <v>3333</v>
      </c>
      <c r="B288" s="155">
        <v>662</v>
      </c>
    </row>
    <row r="289" spans="1:2" s="155" customFormat="1">
      <c r="A289" s="153" t="s">
        <v>389</v>
      </c>
      <c r="B289" s="155">
        <v>829</v>
      </c>
    </row>
    <row r="290" spans="1:2" s="155" customFormat="1">
      <c r="A290" s="152" t="s">
        <v>3334</v>
      </c>
      <c r="B290" s="155">
        <v>829</v>
      </c>
    </row>
    <row r="291" spans="1:2" s="155" customFormat="1">
      <c r="A291" s="152" t="s">
        <v>438</v>
      </c>
      <c r="B291" s="155">
        <v>302</v>
      </c>
    </row>
    <row r="292" spans="1:2" s="155" customFormat="1">
      <c r="A292" s="152" t="s">
        <v>439</v>
      </c>
      <c r="B292" s="155">
        <v>302</v>
      </c>
    </row>
    <row r="293" spans="1:2" s="155" customFormat="1">
      <c r="A293" s="152" t="s">
        <v>2095</v>
      </c>
      <c r="B293" s="155">
        <v>330</v>
      </c>
    </row>
    <row r="294" spans="1:2" s="155" customFormat="1">
      <c r="A294" s="152" t="s">
        <v>2097</v>
      </c>
      <c r="B294" s="155">
        <v>331</v>
      </c>
    </row>
    <row r="295" spans="1:2" s="155" customFormat="1">
      <c r="A295" s="152" t="s">
        <v>2300</v>
      </c>
      <c r="B295" s="155">
        <v>142</v>
      </c>
    </row>
    <row r="296" spans="1:2" s="155" customFormat="1">
      <c r="A296" s="152" t="s">
        <v>2299</v>
      </c>
      <c r="B296" s="155">
        <v>142</v>
      </c>
    </row>
    <row r="297" spans="1:2" s="155" customFormat="1">
      <c r="A297" s="152" t="s">
        <v>440</v>
      </c>
      <c r="B297" s="155">
        <v>923</v>
      </c>
    </row>
    <row r="298" spans="1:2" s="155" customFormat="1">
      <c r="A298" s="152" t="s">
        <v>441</v>
      </c>
      <c r="B298" s="155">
        <v>964</v>
      </c>
    </row>
    <row r="299" spans="1:2" s="155" customFormat="1">
      <c r="A299" s="152" t="s">
        <v>442</v>
      </c>
      <c r="B299" s="155">
        <v>1125</v>
      </c>
    </row>
    <row r="300" spans="1:2" s="155" customFormat="1">
      <c r="A300" s="152" t="s">
        <v>443</v>
      </c>
      <c r="B300" s="155">
        <v>1166</v>
      </c>
    </row>
    <row r="301" spans="1:2" s="155" customFormat="1">
      <c r="A301" s="152" t="s">
        <v>444</v>
      </c>
      <c r="B301" s="155">
        <v>1105</v>
      </c>
    </row>
    <row r="302" spans="1:2" s="155" customFormat="1">
      <c r="A302" s="152" t="s">
        <v>445</v>
      </c>
      <c r="B302" s="155">
        <v>1146</v>
      </c>
    </row>
    <row r="303" spans="1:2" s="155" customFormat="1">
      <c r="A303" s="152" t="s">
        <v>1038</v>
      </c>
      <c r="B303" s="155">
        <v>281</v>
      </c>
    </row>
    <row r="304" spans="1:2" s="155" customFormat="1">
      <c r="A304" s="152" t="s">
        <v>446</v>
      </c>
      <c r="B304" s="155">
        <v>439</v>
      </c>
    </row>
    <row r="305" spans="1:2" s="155" customFormat="1">
      <c r="A305" s="152" t="s">
        <v>447</v>
      </c>
      <c r="B305" s="155">
        <v>463</v>
      </c>
    </row>
    <row r="306" spans="1:2" s="155" customFormat="1">
      <c r="A306" s="151" t="s">
        <v>1041</v>
      </c>
      <c r="B306" s="155">
        <v>634</v>
      </c>
    </row>
    <row r="307" spans="1:2" s="155" customFormat="1">
      <c r="A307" s="151" t="s">
        <v>1295</v>
      </c>
      <c r="B307" s="155">
        <v>390</v>
      </c>
    </row>
    <row r="308" spans="1:2" s="155" customFormat="1">
      <c r="A308" s="152" t="s">
        <v>448</v>
      </c>
      <c r="B308" s="155">
        <v>515</v>
      </c>
    </row>
    <row r="309" spans="1:2" s="155" customFormat="1">
      <c r="A309" s="152" t="s">
        <v>449</v>
      </c>
      <c r="B309" s="155">
        <v>490</v>
      </c>
    </row>
    <row r="310" spans="1:2" s="155" customFormat="1">
      <c r="A310" s="152" t="s">
        <v>450</v>
      </c>
      <c r="B310" s="155">
        <v>1187</v>
      </c>
    </row>
    <row r="311" spans="1:2" s="155" customFormat="1">
      <c r="A311" s="152" t="s">
        <v>451</v>
      </c>
      <c r="B311" s="155">
        <v>574</v>
      </c>
    </row>
    <row r="312" spans="1:2" s="155" customFormat="1">
      <c r="A312" s="152" t="s">
        <v>452</v>
      </c>
      <c r="B312" s="155">
        <v>553</v>
      </c>
    </row>
    <row r="313" spans="1:2" s="155" customFormat="1">
      <c r="A313" s="152" t="s">
        <v>453</v>
      </c>
      <c r="B313" s="155">
        <v>791</v>
      </c>
    </row>
    <row r="314" spans="1:2" s="155" customFormat="1">
      <c r="A314" s="152" t="s">
        <v>459</v>
      </c>
      <c r="B314" s="155">
        <v>1227</v>
      </c>
    </row>
    <row r="315" spans="1:2" s="155" customFormat="1">
      <c r="A315" s="152" t="s">
        <v>460</v>
      </c>
      <c r="B315" s="155">
        <v>1345</v>
      </c>
    </row>
    <row r="316" spans="1:2" s="155" customFormat="1">
      <c r="A316" s="152" t="s">
        <v>461</v>
      </c>
      <c r="B316" s="155">
        <v>523</v>
      </c>
    </row>
    <row r="317" spans="1:2" s="155" customFormat="1">
      <c r="A317" s="151" t="s">
        <v>462</v>
      </c>
      <c r="B317" s="155">
        <v>386</v>
      </c>
    </row>
    <row r="318" spans="1:2" s="155" customFormat="1">
      <c r="A318" s="152" t="s">
        <v>4115</v>
      </c>
      <c r="B318" s="155">
        <v>112.2</v>
      </c>
    </row>
    <row r="319" spans="1:2" s="155" customFormat="1">
      <c r="A319" s="152" t="s">
        <v>2865</v>
      </c>
      <c r="B319" s="155">
        <v>1929</v>
      </c>
    </row>
    <row r="320" spans="1:2" s="155" customFormat="1">
      <c r="A320" s="152" t="s">
        <v>2866</v>
      </c>
      <c r="B320" s="155">
        <v>2247</v>
      </c>
    </row>
    <row r="321" spans="1:2" s="155" customFormat="1">
      <c r="A321" s="152" t="s">
        <v>714</v>
      </c>
      <c r="B321" s="155">
        <v>116</v>
      </c>
    </row>
    <row r="322" spans="1:2" s="155" customFormat="1">
      <c r="A322" s="152" t="s">
        <v>2005</v>
      </c>
      <c r="B322" s="155">
        <v>466</v>
      </c>
    </row>
    <row r="323" spans="1:2" s="155" customFormat="1">
      <c r="A323" s="152" t="s">
        <v>2003</v>
      </c>
      <c r="B323" s="155">
        <v>359</v>
      </c>
    </row>
    <row r="324" spans="1:2" s="155" customFormat="1">
      <c r="A324" s="152" t="s">
        <v>463</v>
      </c>
      <c r="B324" s="155">
        <v>714</v>
      </c>
    </row>
    <row r="325" spans="1:2" s="155" customFormat="1">
      <c r="A325" s="152" t="s">
        <v>1772</v>
      </c>
      <c r="B325" s="155">
        <v>697</v>
      </c>
    </row>
    <row r="326" spans="1:2" s="155" customFormat="1">
      <c r="A326" s="152" t="s">
        <v>3335</v>
      </c>
      <c r="B326" s="155">
        <v>697</v>
      </c>
    </row>
    <row r="327" spans="1:2" s="155" customFormat="1">
      <c r="A327" s="152" t="s">
        <v>715</v>
      </c>
      <c r="B327" s="157" t="s">
        <v>2207</v>
      </c>
    </row>
    <row r="328" spans="1:2" s="155" customFormat="1">
      <c r="A328" s="152" t="s">
        <v>38</v>
      </c>
      <c r="B328" s="155">
        <v>868</v>
      </c>
    </row>
    <row r="329" spans="1:2" s="155" customFormat="1">
      <c r="A329" s="152" t="s">
        <v>3336</v>
      </c>
      <c r="B329" s="155">
        <v>868</v>
      </c>
    </row>
    <row r="330" spans="1:2" s="155" customFormat="1">
      <c r="A330" s="152" t="s">
        <v>40</v>
      </c>
      <c r="B330" s="155">
        <v>726</v>
      </c>
    </row>
    <row r="331" spans="1:2" s="155" customFormat="1">
      <c r="A331" s="152" t="s">
        <v>3337</v>
      </c>
      <c r="B331" s="155">
        <v>726</v>
      </c>
    </row>
    <row r="332" spans="1:2" s="155" customFormat="1">
      <c r="A332" s="152" t="s">
        <v>42</v>
      </c>
      <c r="B332" s="155" t="s">
        <v>2207</v>
      </c>
    </row>
    <row r="333" spans="1:2" s="155" customFormat="1">
      <c r="A333" s="152" t="s">
        <v>464</v>
      </c>
      <c r="B333" s="155">
        <v>134</v>
      </c>
    </row>
    <row r="334" spans="1:2" s="155" customFormat="1">
      <c r="A334" s="152" t="s">
        <v>465</v>
      </c>
      <c r="B334" s="155">
        <v>193</v>
      </c>
    </row>
    <row r="335" spans="1:2" s="155" customFormat="1">
      <c r="A335" s="152" t="s">
        <v>466</v>
      </c>
      <c r="B335" s="155">
        <v>156</v>
      </c>
    </row>
    <row r="336" spans="1:2" s="155" customFormat="1">
      <c r="A336" s="152" t="s">
        <v>4330</v>
      </c>
      <c r="B336" s="155">
        <v>55</v>
      </c>
    </row>
    <row r="337" spans="1:2" s="155" customFormat="1">
      <c r="A337" s="152" t="s">
        <v>467</v>
      </c>
      <c r="B337" s="155">
        <v>57</v>
      </c>
    </row>
    <row r="338" spans="1:2" s="155" customFormat="1">
      <c r="A338" s="152" t="s">
        <v>469</v>
      </c>
      <c r="B338" s="155">
        <v>190</v>
      </c>
    </row>
    <row r="339" spans="1:2" s="155" customFormat="1">
      <c r="A339" s="152" t="s">
        <v>2355</v>
      </c>
      <c r="B339" s="155" t="s">
        <v>2207</v>
      </c>
    </row>
    <row r="340" spans="1:2" s="155" customFormat="1">
      <c r="A340" s="152" t="s">
        <v>2285</v>
      </c>
      <c r="B340" s="155" t="s">
        <v>2207</v>
      </c>
    </row>
    <row r="341" spans="1:2" s="155" customFormat="1">
      <c r="A341" s="152" t="s">
        <v>470</v>
      </c>
      <c r="B341" s="155">
        <v>1141</v>
      </c>
    </row>
    <row r="342" spans="1:2" s="155" customFormat="1">
      <c r="A342" s="152" t="s">
        <v>716</v>
      </c>
      <c r="B342" s="155">
        <v>44.88</v>
      </c>
    </row>
    <row r="343" spans="1:2" s="155" customFormat="1">
      <c r="A343" s="152" t="s">
        <v>717</v>
      </c>
      <c r="B343" s="155">
        <v>56.1</v>
      </c>
    </row>
    <row r="344" spans="1:2" s="155" customFormat="1">
      <c r="A344" s="152" t="s">
        <v>718</v>
      </c>
      <c r="B344" s="155">
        <v>61.08</v>
      </c>
    </row>
    <row r="345" spans="1:2" s="155" customFormat="1">
      <c r="A345" s="152" t="s">
        <v>3901</v>
      </c>
      <c r="B345" s="155">
        <v>30.36</v>
      </c>
    </row>
    <row r="346" spans="1:2" s="155" customFormat="1">
      <c r="A346" s="152" t="s">
        <v>763</v>
      </c>
      <c r="B346" s="155">
        <v>222.12</v>
      </c>
    </row>
    <row r="347" spans="1:2" s="155" customFormat="1">
      <c r="A347" s="152" t="s">
        <v>764</v>
      </c>
      <c r="B347" s="155">
        <v>217.54</v>
      </c>
    </row>
    <row r="348" spans="1:2" s="155" customFormat="1">
      <c r="A348" s="152" t="s">
        <v>2353</v>
      </c>
      <c r="B348" s="155">
        <v>151.80000000000001</v>
      </c>
    </row>
    <row r="349" spans="1:2" s="155" customFormat="1">
      <c r="A349" s="152" t="s">
        <v>4187</v>
      </c>
      <c r="B349" s="155">
        <v>123.07</v>
      </c>
    </row>
    <row r="350" spans="1:2" s="155" customFormat="1">
      <c r="A350" s="152" t="s">
        <v>4188</v>
      </c>
      <c r="B350" s="155">
        <v>122.41</v>
      </c>
    </row>
    <row r="351" spans="1:2" s="155" customFormat="1">
      <c r="A351" s="152" t="s">
        <v>4189</v>
      </c>
      <c r="B351" s="155">
        <v>122.41</v>
      </c>
    </row>
    <row r="352" spans="1:2" s="155" customFormat="1">
      <c r="A352" s="152" t="s">
        <v>4304</v>
      </c>
      <c r="B352" s="155">
        <v>152.11000000000001</v>
      </c>
    </row>
    <row r="353" spans="1:2" s="155" customFormat="1">
      <c r="A353" s="152" t="s">
        <v>471</v>
      </c>
      <c r="B353" s="155">
        <v>979</v>
      </c>
    </row>
    <row r="354" spans="1:2" s="155" customFormat="1">
      <c r="A354" s="152" t="s">
        <v>472</v>
      </c>
      <c r="B354" s="155">
        <v>1113</v>
      </c>
    </row>
    <row r="355" spans="1:2" s="155" customFormat="1">
      <c r="A355" s="152" t="s">
        <v>473</v>
      </c>
      <c r="B355" s="155">
        <v>1286</v>
      </c>
    </row>
    <row r="356" spans="1:2" s="155" customFormat="1">
      <c r="A356" s="152" t="s">
        <v>474</v>
      </c>
      <c r="B356" s="155">
        <v>1554</v>
      </c>
    </row>
    <row r="357" spans="1:2" s="155" customFormat="1">
      <c r="A357" s="152" t="s">
        <v>1023</v>
      </c>
      <c r="B357" s="155">
        <v>697</v>
      </c>
    </row>
    <row r="358" spans="1:2" s="155" customFormat="1">
      <c r="A358" s="152" t="s">
        <v>475</v>
      </c>
      <c r="B358" s="155">
        <v>998</v>
      </c>
    </row>
    <row r="359" spans="1:2" s="155" customFormat="1">
      <c r="A359" s="152" t="s">
        <v>476</v>
      </c>
      <c r="B359" s="155">
        <v>1130</v>
      </c>
    </row>
    <row r="360" spans="1:2" s="155" customFormat="1">
      <c r="A360" s="152" t="s">
        <v>762</v>
      </c>
      <c r="B360" s="155">
        <v>882</v>
      </c>
    </row>
    <row r="361" spans="1:2" s="155" customFormat="1">
      <c r="A361" s="152" t="s">
        <v>1372</v>
      </c>
      <c r="B361" s="155">
        <v>145</v>
      </c>
    </row>
    <row r="362" spans="1:2" s="155" customFormat="1">
      <c r="A362" s="152" t="s">
        <v>4328</v>
      </c>
      <c r="B362" s="155">
        <v>324</v>
      </c>
    </row>
    <row r="363" spans="1:2" s="155" customFormat="1">
      <c r="A363" s="152" t="s">
        <v>1373</v>
      </c>
      <c r="B363" s="155">
        <v>205</v>
      </c>
    </row>
    <row r="364" spans="1:2" s="155" customFormat="1">
      <c r="A364" s="152" t="s">
        <v>4329</v>
      </c>
      <c r="B364" s="155">
        <v>378</v>
      </c>
    </row>
    <row r="365" spans="1:2" s="155" customFormat="1">
      <c r="A365" s="152" t="s">
        <v>2975</v>
      </c>
      <c r="B365" s="155">
        <v>340</v>
      </c>
    </row>
    <row r="366" spans="1:2" s="155" customFormat="1">
      <c r="A366" s="152" t="s">
        <v>3338</v>
      </c>
      <c r="B366" s="155">
        <v>340</v>
      </c>
    </row>
    <row r="367" spans="1:2" s="155" customFormat="1">
      <c r="A367" s="152" t="s">
        <v>2976</v>
      </c>
      <c r="B367" s="155">
        <v>614</v>
      </c>
    </row>
    <row r="368" spans="1:2" s="155" customFormat="1">
      <c r="A368" s="152" t="s">
        <v>3339</v>
      </c>
      <c r="B368" s="155">
        <v>614</v>
      </c>
    </row>
    <row r="369" spans="1:2" s="155" customFormat="1">
      <c r="A369" s="152" t="s">
        <v>2977</v>
      </c>
      <c r="B369" s="155">
        <v>345</v>
      </c>
    </row>
    <row r="370" spans="1:2" s="155" customFormat="1">
      <c r="A370" s="152" t="s">
        <v>3340</v>
      </c>
      <c r="B370" s="155">
        <v>345</v>
      </c>
    </row>
    <row r="371" spans="1:2" s="155" customFormat="1">
      <c r="A371" s="152" t="s">
        <v>2978</v>
      </c>
      <c r="B371" s="155">
        <v>355</v>
      </c>
    </row>
    <row r="372" spans="1:2" s="155" customFormat="1">
      <c r="A372" s="152" t="s">
        <v>3341</v>
      </c>
      <c r="B372" s="155">
        <v>355</v>
      </c>
    </row>
    <row r="373" spans="1:2" s="155" customFormat="1">
      <c r="A373" s="152" t="s">
        <v>2979</v>
      </c>
      <c r="B373" s="155">
        <v>648</v>
      </c>
    </row>
    <row r="374" spans="1:2" s="155" customFormat="1">
      <c r="A374" s="152" t="s">
        <v>3342</v>
      </c>
      <c r="B374" s="155">
        <v>648</v>
      </c>
    </row>
    <row r="375" spans="1:2" s="155" customFormat="1">
      <c r="A375" s="152" t="s">
        <v>2980</v>
      </c>
      <c r="B375" s="155">
        <v>386</v>
      </c>
    </row>
    <row r="376" spans="1:2" s="155" customFormat="1">
      <c r="A376" s="152" t="s">
        <v>3343</v>
      </c>
      <c r="B376" s="155">
        <v>386</v>
      </c>
    </row>
    <row r="377" spans="1:2" s="155" customFormat="1">
      <c r="A377" s="151" t="s">
        <v>4198</v>
      </c>
      <c r="B377" s="155">
        <v>374</v>
      </c>
    </row>
    <row r="378" spans="1:2" s="155" customFormat="1">
      <c r="A378" s="152" t="s">
        <v>4199</v>
      </c>
      <c r="B378" s="155">
        <v>374</v>
      </c>
    </row>
    <row r="379" spans="1:2" s="155" customFormat="1">
      <c r="A379" s="152" t="s">
        <v>4200</v>
      </c>
      <c r="B379" s="155">
        <v>683</v>
      </c>
    </row>
    <row r="380" spans="1:2" s="155" customFormat="1">
      <c r="A380" s="152" t="s">
        <v>4201</v>
      </c>
      <c r="B380" s="155">
        <v>683</v>
      </c>
    </row>
    <row r="381" spans="1:2" s="155" customFormat="1">
      <c r="A381" s="152" t="s">
        <v>4202</v>
      </c>
      <c r="B381" s="155">
        <v>382</v>
      </c>
    </row>
    <row r="382" spans="1:2" s="155" customFormat="1">
      <c r="A382" s="152" t="s">
        <v>4203</v>
      </c>
      <c r="B382" s="155" t="s">
        <v>2207</v>
      </c>
    </row>
    <row r="383" spans="1:2" s="155" customFormat="1">
      <c r="A383" s="152" t="s">
        <v>4204</v>
      </c>
      <c r="B383" s="155" t="s">
        <v>2207</v>
      </c>
    </row>
    <row r="384" spans="1:2" s="155" customFormat="1">
      <c r="A384" s="152" t="s">
        <v>4205</v>
      </c>
      <c r="B384" s="155">
        <v>382</v>
      </c>
    </row>
    <row r="385" spans="1:2" s="155" customFormat="1">
      <c r="A385" s="152" t="s">
        <v>52</v>
      </c>
      <c r="B385" s="155" t="s">
        <v>2207</v>
      </c>
    </row>
    <row r="386" spans="1:2" s="155" customFormat="1">
      <c r="A386" s="152" t="s">
        <v>3344</v>
      </c>
      <c r="B386" s="155" t="s">
        <v>2207</v>
      </c>
    </row>
    <row r="387" spans="1:2" s="155" customFormat="1">
      <c r="A387" s="152" t="s">
        <v>53</v>
      </c>
      <c r="B387" s="155">
        <v>970</v>
      </c>
    </row>
    <row r="388" spans="1:2" s="155" customFormat="1">
      <c r="A388" s="152" t="s">
        <v>3345</v>
      </c>
      <c r="B388" s="155">
        <v>970</v>
      </c>
    </row>
    <row r="389" spans="1:2" s="155" customFormat="1">
      <c r="A389" s="152" t="s">
        <v>54</v>
      </c>
      <c r="B389" s="155">
        <v>510</v>
      </c>
    </row>
    <row r="390" spans="1:2" s="155" customFormat="1">
      <c r="A390" s="152" t="s">
        <v>55</v>
      </c>
      <c r="B390" s="155" t="s">
        <v>2207</v>
      </c>
    </row>
    <row r="391" spans="1:2" s="155" customFormat="1">
      <c r="A391" s="152" t="s">
        <v>3347</v>
      </c>
      <c r="B391" s="155" t="s">
        <v>2207</v>
      </c>
    </row>
    <row r="392" spans="1:2" s="155" customFormat="1">
      <c r="A392" s="152" t="s">
        <v>3346</v>
      </c>
      <c r="B392" s="155">
        <v>510</v>
      </c>
    </row>
    <row r="393" spans="1:2" s="155" customFormat="1">
      <c r="A393" s="152" t="s">
        <v>56</v>
      </c>
      <c r="B393" s="155">
        <v>584</v>
      </c>
    </row>
    <row r="394" spans="1:2" s="155" customFormat="1">
      <c r="A394" s="152" t="s">
        <v>3348</v>
      </c>
      <c r="B394" s="155">
        <v>584</v>
      </c>
    </row>
    <row r="395" spans="1:2" s="155" customFormat="1">
      <c r="A395" s="152" t="s">
        <v>1284</v>
      </c>
      <c r="B395" s="155" t="s">
        <v>2207</v>
      </c>
    </row>
    <row r="396" spans="1:2" s="155" customFormat="1">
      <c r="A396" s="152" t="s">
        <v>3349</v>
      </c>
      <c r="B396" s="155" t="s">
        <v>2207</v>
      </c>
    </row>
    <row r="397" spans="1:2" s="155" customFormat="1">
      <c r="A397" s="152" t="s">
        <v>1289</v>
      </c>
      <c r="B397" s="155">
        <v>1051</v>
      </c>
    </row>
    <row r="398" spans="1:2" s="155" customFormat="1">
      <c r="A398" s="152" t="s">
        <v>3350</v>
      </c>
      <c r="B398" s="155">
        <v>1051</v>
      </c>
    </row>
    <row r="399" spans="1:2" s="155" customFormat="1">
      <c r="A399" s="152" t="s">
        <v>57</v>
      </c>
      <c r="B399" s="155">
        <v>570</v>
      </c>
    </row>
    <row r="400" spans="1:2" s="155" customFormat="1">
      <c r="A400" s="152" t="s">
        <v>1285</v>
      </c>
      <c r="B400" s="155" t="s">
        <v>2207</v>
      </c>
    </row>
    <row r="401" spans="1:2" s="155" customFormat="1">
      <c r="A401" s="152" t="s">
        <v>3352</v>
      </c>
      <c r="B401" s="155" t="s">
        <v>2207</v>
      </c>
    </row>
    <row r="402" spans="1:2" s="155" customFormat="1">
      <c r="A402" s="152" t="s">
        <v>3351</v>
      </c>
      <c r="B402" s="155">
        <v>570</v>
      </c>
    </row>
    <row r="403" spans="1:2" s="155" customFormat="1">
      <c r="A403" s="152" t="s">
        <v>2981</v>
      </c>
      <c r="B403" s="155">
        <v>598</v>
      </c>
    </row>
    <row r="404" spans="1:2" s="155" customFormat="1">
      <c r="A404" s="152" t="s">
        <v>3353</v>
      </c>
      <c r="B404" s="155">
        <v>598</v>
      </c>
    </row>
    <row r="405" spans="1:2" s="155" customFormat="1">
      <c r="A405" s="152" t="s">
        <v>2982</v>
      </c>
      <c r="B405" s="155" t="s">
        <v>2207</v>
      </c>
    </row>
    <row r="406" spans="1:2" s="155" customFormat="1">
      <c r="A406" s="152" t="s">
        <v>3354</v>
      </c>
      <c r="B406" s="155" t="s">
        <v>2207</v>
      </c>
    </row>
    <row r="407" spans="1:2" s="155" customFormat="1">
      <c r="A407" s="152" t="s">
        <v>2983</v>
      </c>
      <c r="B407" s="155">
        <v>1197</v>
      </c>
    </row>
    <row r="408" spans="1:2" s="155" customFormat="1">
      <c r="A408" s="152" t="s">
        <v>3355</v>
      </c>
      <c r="B408" s="155">
        <v>1197</v>
      </c>
    </row>
    <row r="409" spans="1:2" s="155" customFormat="1">
      <c r="A409" s="151" t="s">
        <v>2984</v>
      </c>
      <c r="B409" s="155">
        <v>628</v>
      </c>
    </row>
    <row r="410" spans="1:2" s="155" customFormat="1">
      <c r="A410" s="152" t="s">
        <v>2985</v>
      </c>
      <c r="B410" s="155" t="s">
        <v>2207</v>
      </c>
    </row>
    <row r="411" spans="1:2" s="155" customFormat="1">
      <c r="A411" s="152" t="s">
        <v>3357</v>
      </c>
      <c r="B411" s="155" t="s">
        <v>2207</v>
      </c>
    </row>
    <row r="412" spans="1:2" s="155" customFormat="1">
      <c r="A412" s="152" t="s">
        <v>3356</v>
      </c>
      <c r="B412" s="155">
        <v>628</v>
      </c>
    </row>
    <row r="413" spans="1:2" s="155" customFormat="1">
      <c r="A413" s="152" t="s">
        <v>58</v>
      </c>
      <c r="B413" s="155">
        <v>621</v>
      </c>
    </row>
    <row r="414" spans="1:2" s="155" customFormat="1">
      <c r="A414" s="152" t="s">
        <v>3358</v>
      </c>
      <c r="B414" s="155">
        <v>621</v>
      </c>
    </row>
    <row r="415" spans="1:2" s="155" customFormat="1">
      <c r="A415" s="152" t="s">
        <v>59</v>
      </c>
      <c r="B415" s="155" t="s">
        <v>2207</v>
      </c>
    </row>
    <row r="416" spans="1:2" s="155" customFormat="1">
      <c r="A416" s="152" t="s">
        <v>3359</v>
      </c>
      <c r="B416" s="155" t="s">
        <v>2207</v>
      </c>
    </row>
    <row r="417" spans="1:2" s="155" customFormat="1">
      <c r="A417" s="151" t="s">
        <v>60</v>
      </c>
      <c r="B417" s="155">
        <v>1223</v>
      </c>
    </row>
    <row r="418" spans="1:2" s="155" customFormat="1">
      <c r="A418" s="152" t="s">
        <v>3360</v>
      </c>
      <c r="B418" s="155">
        <v>1223</v>
      </c>
    </row>
    <row r="419" spans="1:2" s="155" customFormat="1">
      <c r="A419" s="152" t="s">
        <v>61</v>
      </c>
      <c r="B419" s="155">
        <v>647</v>
      </c>
    </row>
    <row r="420" spans="1:2" s="155" customFormat="1">
      <c r="A420" s="151" t="s">
        <v>62</v>
      </c>
      <c r="B420" s="155" t="s">
        <v>2207</v>
      </c>
    </row>
    <row r="421" spans="1:2" s="155" customFormat="1">
      <c r="A421" s="152" t="s">
        <v>3362</v>
      </c>
      <c r="B421" s="155" t="s">
        <v>2207</v>
      </c>
    </row>
    <row r="422" spans="1:2" s="155" customFormat="1">
      <c r="A422" s="152" t="s">
        <v>3361</v>
      </c>
      <c r="B422" s="155">
        <v>647</v>
      </c>
    </row>
    <row r="423" spans="1:2" s="155" customFormat="1">
      <c r="A423" s="152" t="s">
        <v>2986</v>
      </c>
      <c r="B423" s="155">
        <v>669</v>
      </c>
    </row>
    <row r="424" spans="1:2" s="155" customFormat="1">
      <c r="A424" s="152" t="s">
        <v>3363</v>
      </c>
      <c r="B424" s="155">
        <v>669</v>
      </c>
    </row>
    <row r="425" spans="1:2" s="155" customFormat="1">
      <c r="A425" s="151" t="s">
        <v>2987</v>
      </c>
      <c r="B425" s="155">
        <v>361</v>
      </c>
    </row>
    <row r="426" spans="1:2" s="155" customFormat="1">
      <c r="A426" s="152" t="s">
        <v>3364</v>
      </c>
      <c r="B426" s="155">
        <v>361</v>
      </c>
    </row>
    <row r="427" spans="1:2" s="155" customFormat="1">
      <c r="A427" s="152" t="s">
        <v>2988</v>
      </c>
      <c r="B427" s="155">
        <v>708</v>
      </c>
    </row>
    <row r="428" spans="1:2" s="155" customFormat="1">
      <c r="A428" s="152" t="s">
        <v>3365</v>
      </c>
      <c r="B428" s="155">
        <v>708</v>
      </c>
    </row>
    <row r="429" spans="1:2" s="155" customFormat="1">
      <c r="A429" s="152" t="s">
        <v>2989</v>
      </c>
      <c r="B429" s="155">
        <v>382</v>
      </c>
    </row>
    <row r="430" spans="1:2" s="155" customFormat="1">
      <c r="A430" s="152" t="s">
        <v>3366</v>
      </c>
      <c r="B430" s="155">
        <v>382</v>
      </c>
    </row>
    <row r="431" spans="1:2" s="155" customFormat="1">
      <c r="A431" s="152" t="s">
        <v>4206</v>
      </c>
      <c r="B431" s="155">
        <v>703</v>
      </c>
    </row>
    <row r="432" spans="1:2" s="155" customFormat="1">
      <c r="A432" s="152" t="s">
        <v>4207</v>
      </c>
      <c r="B432" s="155">
        <v>703</v>
      </c>
    </row>
    <row r="433" spans="1:2" s="155" customFormat="1">
      <c r="A433" s="152" t="s">
        <v>4208</v>
      </c>
      <c r="B433" s="155">
        <v>389</v>
      </c>
    </row>
    <row r="434" spans="1:2" s="155" customFormat="1">
      <c r="A434" s="152" t="s">
        <v>4209</v>
      </c>
      <c r="B434" s="155" t="s">
        <v>2207</v>
      </c>
    </row>
    <row r="435" spans="1:2" s="155" customFormat="1">
      <c r="A435" s="152" t="s">
        <v>4210</v>
      </c>
      <c r="B435" s="155" t="s">
        <v>2207</v>
      </c>
    </row>
    <row r="436" spans="1:2" s="155" customFormat="1">
      <c r="A436" s="152" t="s">
        <v>4211</v>
      </c>
      <c r="B436" s="155">
        <v>389</v>
      </c>
    </row>
    <row r="437" spans="1:2" s="155" customFormat="1">
      <c r="A437" s="152" t="s">
        <v>1287</v>
      </c>
      <c r="B437" s="155" t="s">
        <v>2207</v>
      </c>
    </row>
    <row r="438" spans="1:2" s="155" customFormat="1">
      <c r="A438" s="152" t="s">
        <v>3367</v>
      </c>
      <c r="B438" s="155" t="s">
        <v>2207</v>
      </c>
    </row>
    <row r="439" spans="1:2" s="155" customFormat="1">
      <c r="A439" s="152" t="s">
        <v>1286</v>
      </c>
      <c r="B439" s="155">
        <v>1041</v>
      </c>
    </row>
    <row r="440" spans="1:2" s="155" customFormat="1">
      <c r="A440" s="152" t="s">
        <v>3368</v>
      </c>
      <c r="B440" s="155">
        <v>1041</v>
      </c>
    </row>
    <row r="441" spans="1:2" s="155" customFormat="1">
      <c r="A441" s="152" t="s">
        <v>63</v>
      </c>
      <c r="B441" s="155">
        <v>533</v>
      </c>
    </row>
    <row r="442" spans="1:2" s="155" customFormat="1">
      <c r="A442" s="151" t="s">
        <v>1288</v>
      </c>
      <c r="B442" s="155" t="s">
        <v>2207</v>
      </c>
    </row>
    <row r="443" spans="1:2" s="155" customFormat="1">
      <c r="A443" s="152" t="s">
        <v>3370</v>
      </c>
      <c r="B443" s="155" t="s">
        <v>2207</v>
      </c>
    </row>
    <row r="444" spans="1:2" s="155" customFormat="1">
      <c r="A444" s="152" t="s">
        <v>3369</v>
      </c>
      <c r="B444" s="155">
        <v>533</v>
      </c>
    </row>
    <row r="445" spans="1:2" s="155" customFormat="1">
      <c r="A445" s="152" t="s">
        <v>64</v>
      </c>
      <c r="B445" s="155" t="s">
        <v>2207</v>
      </c>
    </row>
    <row r="446" spans="1:2" s="155" customFormat="1">
      <c r="A446" s="152" t="s">
        <v>3371</v>
      </c>
      <c r="B446" s="155" t="s">
        <v>2207</v>
      </c>
    </row>
    <row r="447" spans="1:2" s="155" customFormat="1">
      <c r="A447" s="152" t="s">
        <v>65</v>
      </c>
      <c r="B447" s="155">
        <v>1170</v>
      </c>
    </row>
    <row r="448" spans="1:2" s="155" customFormat="1">
      <c r="A448" s="152" t="s">
        <v>3372</v>
      </c>
      <c r="B448" s="155">
        <v>1170</v>
      </c>
    </row>
    <row r="449" spans="1:2" s="155" customFormat="1">
      <c r="A449" s="152" t="s">
        <v>66</v>
      </c>
      <c r="B449" s="155">
        <v>605</v>
      </c>
    </row>
    <row r="450" spans="1:2" s="155" customFormat="1">
      <c r="A450" s="151" t="s">
        <v>67</v>
      </c>
      <c r="B450" s="155" t="s">
        <v>2207</v>
      </c>
    </row>
    <row r="451" spans="1:2" s="155" customFormat="1">
      <c r="A451" s="152" t="s">
        <v>3374</v>
      </c>
      <c r="B451" s="155" t="s">
        <v>2207</v>
      </c>
    </row>
    <row r="452" spans="1:2" s="155" customFormat="1">
      <c r="A452" s="152" t="s">
        <v>3373</v>
      </c>
      <c r="B452" s="155">
        <v>605</v>
      </c>
    </row>
    <row r="453" spans="1:2" s="155" customFormat="1">
      <c r="A453" s="151" t="s">
        <v>2990</v>
      </c>
      <c r="B453" s="155" t="s">
        <v>2207</v>
      </c>
    </row>
    <row r="454" spans="1:2" s="155" customFormat="1">
      <c r="A454" s="152" t="s">
        <v>3375</v>
      </c>
      <c r="B454" s="155" t="s">
        <v>2207</v>
      </c>
    </row>
    <row r="455" spans="1:2" s="155" customFormat="1">
      <c r="A455" s="151" t="s">
        <v>2991</v>
      </c>
      <c r="B455" s="155">
        <v>1311</v>
      </c>
    </row>
    <row r="456" spans="1:2" s="155" customFormat="1">
      <c r="A456" s="152" t="s">
        <v>3376</v>
      </c>
      <c r="B456" s="155">
        <v>1311</v>
      </c>
    </row>
    <row r="457" spans="1:2" s="155" customFormat="1">
      <c r="A457" s="152" t="s">
        <v>2992</v>
      </c>
      <c r="B457" s="155">
        <v>666</v>
      </c>
    </row>
    <row r="458" spans="1:2" s="155" customFormat="1">
      <c r="A458" s="152" t="s">
        <v>2993</v>
      </c>
      <c r="B458" s="155" t="s">
        <v>2207</v>
      </c>
    </row>
    <row r="459" spans="1:2" s="155" customFormat="1">
      <c r="A459" s="152" t="s">
        <v>3378</v>
      </c>
      <c r="B459" s="155" t="s">
        <v>2207</v>
      </c>
    </row>
    <row r="460" spans="1:2" s="155" customFormat="1">
      <c r="A460" s="152" t="s">
        <v>3377</v>
      </c>
      <c r="B460" s="155">
        <v>666</v>
      </c>
    </row>
    <row r="461" spans="1:2" s="155" customFormat="1">
      <c r="A461" s="152" t="s">
        <v>68</v>
      </c>
      <c r="B461" s="155" t="s">
        <v>2207</v>
      </c>
    </row>
    <row r="462" spans="1:2" s="155" customFormat="1">
      <c r="A462" s="152" t="s">
        <v>3379</v>
      </c>
      <c r="B462" s="155" t="s">
        <v>2207</v>
      </c>
    </row>
    <row r="463" spans="1:2" s="155" customFormat="1">
      <c r="A463" s="152" t="s">
        <v>69</v>
      </c>
      <c r="B463" s="155">
        <v>1364</v>
      </c>
    </row>
    <row r="464" spans="1:2" s="155" customFormat="1">
      <c r="A464" s="152" t="s">
        <v>3380</v>
      </c>
      <c r="B464" s="155">
        <v>1364</v>
      </c>
    </row>
    <row r="465" spans="1:2" s="155" customFormat="1">
      <c r="A465" s="151" t="s">
        <v>70</v>
      </c>
      <c r="B465" s="155">
        <v>689</v>
      </c>
    </row>
    <row r="466" spans="1:2" s="155" customFormat="1">
      <c r="A466" s="152" t="s">
        <v>71</v>
      </c>
      <c r="B466" s="155" t="s">
        <v>2207</v>
      </c>
    </row>
    <row r="467" spans="1:2" s="155" customFormat="1">
      <c r="A467" s="152" t="s">
        <v>3382</v>
      </c>
      <c r="B467" s="155" t="s">
        <v>2207</v>
      </c>
    </row>
    <row r="468" spans="1:2" s="155" customFormat="1">
      <c r="A468" s="152" t="s">
        <v>3381</v>
      </c>
      <c r="B468" s="155">
        <v>689</v>
      </c>
    </row>
    <row r="469" spans="1:2" s="155" customFormat="1">
      <c r="A469" s="152" t="s">
        <v>1253</v>
      </c>
      <c r="B469" s="155" t="s">
        <v>2207</v>
      </c>
    </row>
    <row r="470" spans="1:2" s="155" customFormat="1">
      <c r="A470" s="152" t="s">
        <v>3383</v>
      </c>
      <c r="B470" s="155" t="s">
        <v>2207</v>
      </c>
    </row>
    <row r="471" spans="1:2" s="155" customFormat="1">
      <c r="A471" s="152" t="s">
        <v>1252</v>
      </c>
      <c r="B471" s="155">
        <v>1473</v>
      </c>
    </row>
    <row r="472" spans="1:2" s="155" customFormat="1">
      <c r="A472" s="152" t="s">
        <v>3384</v>
      </c>
      <c r="B472" s="155">
        <v>1473</v>
      </c>
    </row>
    <row r="473" spans="1:2" s="155" customFormat="1">
      <c r="A473" s="151" t="s">
        <v>1530</v>
      </c>
      <c r="B473" s="155">
        <v>773</v>
      </c>
    </row>
    <row r="474" spans="1:2" s="155" customFormat="1">
      <c r="A474" s="151" t="s">
        <v>1256</v>
      </c>
      <c r="B474" s="155" t="s">
        <v>2207</v>
      </c>
    </row>
    <row r="475" spans="1:2" s="155" customFormat="1">
      <c r="A475" s="152" t="s">
        <v>3386</v>
      </c>
      <c r="B475" s="155" t="s">
        <v>2207</v>
      </c>
    </row>
    <row r="476" spans="1:2" s="155" customFormat="1">
      <c r="A476" s="152" t="s">
        <v>3385</v>
      </c>
      <c r="B476" s="155">
        <v>773</v>
      </c>
    </row>
    <row r="477" spans="1:2" s="155" customFormat="1">
      <c r="A477" s="151" t="s">
        <v>1243</v>
      </c>
      <c r="B477" s="155" t="s">
        <v>2207</v>
      </c>
    </row>
    <row r="478" spans="1:2" s="155" customFormat="1">
      <c r="A478" s="152" t="s">
        <v>3387</v>
      </c>
      <c r="B478" s="155" t="s">
        <v>2207</v>
      </c>
    </row>
    <row r="479" spans="1:2" s="155" customFormat="1">
      <c r="A479" s="152" t="s">
        <v>1239</v>
      </c>
      <c r="B479" s="155">
        <v>1284</v>
      </c>
    </row>
    <row r="480" spans="1:2" s="155" customFormat="1">
      <c r="A480" s="152" t="s">
        <v>3388</v>
      </c>
      <c r="B480" s="155">
        <v>1284</v>
      </c>
    </row>
    <row r="481" spans="1:2" s="155" customFormat="1">
      <c r="A481" s="152" t="s">
        <v>1235</v>
      </c>
      <c r="B481" s="155">
        <v>762</v>
      </c>
    </row>
    <row r="482" spans="1:2" s="155" customFormat="1">
      <c r="A482" s="152" t="s">
        <v>1247</v>
      </c>
      <c r="B482" s="155" t="s">
        <v>2207</v>
      </c>
    </row>
    <row r="483" spans="1:2" s="155" customFormat="1">
      <c r="A483" s="152" t="s">
        <v>3390</v>
      </c>
      <c r="B483" s="155" t="s">
        <v>2207</v>
      </c>
    </row>
    <row r="484" spans="1:2" s="155" customFormat="1">
      <c r="A484" s="152" t="s">
        <v>3389</v>
      </c>
      <c r="B484" s="155">
        <v>762</v>
      </c>
    </row>
    <row r="485" spans="1:2" s="155" customFormat="1">
      <c r="A485" s="152" t="s">
        <v>1244</v>
      </c>
      <c r="B485" s="155" t="s">
        <v>2207</v>
      </c>
    </row>
    <row r="486" spans="1:2" s="155" customFormat="1">
      <c r="A486" s="152" t="s">
        <v>3391</v>
      </c>
      <c r="B486" s="155" t="s">
        <v>2207</v>
      </c>
    </row>
    <row r="487" spans="1:2" s="155" customFormat="1">
      <c r="A487" s="152" t="s">
        <v>1240</v>
      </c>
      <c r="B487" s="155">
        <v>1330</v>
      </c>
    </row>
    <row r="488" spans="1:2" s="155" customFormat="1">
      <c r="A488" s="152" t="s">
        <v>3392</v>
      </c>
      <c r="B488" s="155">
        <v>1330</v>
      </c>
    </row>
    <row r="489" spans="1:2" s="155" customFormat="1">
      <c r="A489" s="152" t="s">
        <v>1236</v>
      </c>
      <c r="B489" s="155">
        <v>795</v>
      </c>
    </row>
    <row r="490" spans="1:2" s="155" customFormat="1">
      <c r="A490" s="152" t="s">
        <v>1248</v>
      </c>
      <c r="B490" s="155" t="s">
        <v>2207</v>
      </c>
    </row>
    <row r="491" spans="1:2" s="155" customFormat="1">
      <c r="A491" s="152" t="s">
        <v>3394</v>
      </c>
      <c r="B491" s="155" t="s">
        <v>2207</v>
      </c>
    </row>
    <row r="492" spans="1:2" s="155" customFormat="1">
      <c r="A492" s="152" t="s">
        <v>3393</v>
      </c>
      <c r="B492" s="155">
        <v>795</v>
      </c>
    </row>
    <row r="493" spans="1:2" s="155" customFormat="1">
      <c r="A493" s="152" t="s">
        <v>2994</v>
      </c>
      <c r="B493" s="155" t="s">
        <v>2207</v>
      </c>
    </row>
    <row r="494" spans="1:2" s="155" customFormat="1">
      <c r="A494" s="152" t="s">
        <v>3395</v>
      </c>
      <c r="B494" s="155" t="s">
        <v>2207</v>
      </c>
    </row>
    <row r="495" spans="1:2" s="155" customFormat="1">
      <c r="A495" s="152" t="s">
        <v>2995</v>
      </c>
      <c r="B495" s="155">
        <v>1452</v>
      </c>
    </row>
    <row r="496" spans="1:2" s="155" customFormat="1">
      <c r="A496" s="152" t="s">
        <v>3396</v>
      </c>
      <c r="B496" s="155">
        <v>1452</v>
      </c>
    </row>
    <row r="497" spans="1:2" s="155" customFormat="1">
      <c r="A497" s="152" t="s">
        <v>2996</v>
      </c>
      <c r="B497" s="155">
        <v>850</v>
      </c>
    </row>
    <row r="498" spans="1:2" s="155" customFormat="1">
      <c r="A498" s="152" t="s">
        <v>2997</v>
      </c>
      <c r="B498" s="155" t="s">
        <v>2207</v>
      </c>
    </row>
    <row r="499" spans="1:2" s="155" customFormat="1">
      <c r="A499" s="152" t="s">
        <v>3398</v>
      </c>
      <c r="B499" s="155" t="s">
        <v>2207</v>
      </c>
    </row>
    <row r="500" spans="1:2" s="155" customFormat="1">
      <c r="A500" s="152" t="s">
        <v>3397</v>
      </c>
      <c r="B500" s="155">
        <v>850</v>
      </c>
    </row>
    <row r="501" spans="1:2" s="155" customFormat="1">
      <c r="A501" s="151" t="s">
        <v>1245</v>
      </c>
      <c r="B501" s="155" t="s">
        <v>2207</v>
      </c>
    </row>
    <row r="502" spans="1:2" s="155" customFormat="1">
      <c r="A502" s="152" t="s">
        <v>3399</v>
      </c>
      <c r="B502" s="155" t="s">
        <v>2207</v>
      </c>
    </row>
    <row r="503" spans="1:2" s="155" customFormat="1">
      <c r="A503" s="151" t="s">
        <v>1241</v>
      </c>
      <c r="B503" s="155">
        <v>1514</v>
      </c>
    </row>
    <row r="504" spans="1:2" s="155" customFormat="1">
      <c r="A504" s="152" t="s">
        <v>3400</v>
      </c>
      <c r="B504" s="155">
        <v>1514</v>
      </c>
    </row>
    <row r="505" spans="1:2" s="155" customFormat="1">
      <c r="A505" s="152" t="s">
        <v>1237</v>
      </c>
      <c r="B505" s="155">
        <v>875</v>
      </c>
    </row>
    <row r="506" spans="1:2" s="155" customFormat="1">
      <c r="A506" s="152" t="s">
        <v>1249</v>
      </c>
      <c r="B506" s="155" t="s">
        <v>2207</v>
      </c>
    </row>
    <row r="507" spans="1:2" s="155" customFormat="1">
      <c r="A507" s="152" t="s">
        <v>3402</v>
      </c>
      <c r="B507" s="155" t="s">
        <v>2207</v>
      </c>
    </row>
    <row r="508" spans="1:2" s="155" customFormat="1">
      <c r="A508" s="152" t="s">
        <v>3401</v>
      </c>
      <c r="B508" s="155">
        <v>875</v>
      </c>
    </row>
    <row r="509" spans="1:2" s="155" customFormat="1">
      <c r="A509" s="152" t="s">
        <v>1260</v>
      </c>
      <c r="B509" s="155" t="s">
        <v>2207</v>
      </c>
    </row>
    <row r="510" spans="1:2" s="155" customFormat="1">
      <c r="A510" s="152" t="s">
        <v>3403</v>
      </c>
      <c r="B510" s="155" t="s">
        <v>2207</v>
      </c>
    </row>
    <row r="511" spans="1:2" s="155" customFormat="1">
      <c r="A511" s="152" t="s">
        <v>1263</v>
      </c>
      <c r="B511" s="155">
        <v>1454</v>
      </c>
    </row>
    <row r="512" spans="1:2" s="155" customFormat="1">
      <c r="A512" s="152" t="s">
        <v>3404</v>
      </c>
      <c r="B512" s="155">
        <v>1454</v>
      </c>
    </row>
    <row r="513" spans="1:2" s="155" customFormat="1">
      <c r="A513" s="152" t="s">
        <v>1250</v>
      </c>
      <c r="B513" s="155">
        <v>815</v>
      </c>
    </row>
    <row r="514" spans="1:2" s="155" customFormat="1">
      <c r="A514" s="152" t="s">
        <v>1257</v>
      </c>
      <c r="B514" s="155" t="s">
        <v>2207</v>
      </c>
    </row>
    <row r="515" spans="1:2" s="155" customFormat="1">
      <c r="A515" s="152" t="s">
        <v>3406</v>
      </c>
      <c r="B515" s="155" t="s">
        <v>2207</v>
      </c>
    </row>
    <row r="516" spans="1:2" s="155" customFormat="1">
      <c r="A516" s="152" t="s">
        <v>3405</v>
      </c>
      <c r="B516" s="155">
        <v>815</v>
      </c>
    </row>
    <row r="517" spans="1:2" s="155" customFormat="1">
      <c r="A517" s="152" t="s">
        <v>1261</v>
      </c>
      <c r="B517" s="155" t="s">
        <v>2207</v>
      </c>
    </row>
    <row r="518" spans="1:2" s="155" customFormat="1">
      <c r="A518" s="152" t="s">
        <v>3407</v>
      </c>
      <c r="B518" s="155" t="s">
        <v>2207</v>
      </c>
    </row>
    <row r="519" spans="1:2" s="155" customFormat="1">
      <c r="A519" s="153" t="s">
        <v>1264</v>
      </c>
      <c r="B519" s="155">
        <v>1534</v>
      </c>
    </row>
    <row r="520" spans="1:2" s="155" customFormat="1">
      <c r="A520" s="152" t="s">
        <v>3408</v>
      </c>
      <c r="B520" s="155">
        <v>1534</v>
      </c>
    </row>
    <row r="521" spans="1:2" s="155" customFormat="1">
      <c r="A521" s="152" t="s">
        <v>72</v>
      </c>
      <c r="B521" s="155">
        <v>858</v>
      </c>
    </row>
    <row r="522" spans="1:2" s="155" customFormat="1">
      <c r="A522" s="152" t="s">
        <v>1258</v>
      </c>
      <c r="B522" s="155" t="s">
        <v>2207</v>
      </c>
    </row>
    <row r="523" spans="1:2" s="155" customFormat="1">
      <c r="A523" s="152" t="s">
        <v>3410</v>
      </c>
      <c r="B523" s="155" t="s">
        <v>2207</v>
      </c>
    </row>
    <row r="524" spans="1:2" s="155" customFormat="1">
      <c r="A524" s="152" t="s">
        <v>3409</v>
      </c>
      <c r="B524" s="155">
        <v>858</v>
      </c>
    </row>
    <row r="525" spans="1:2" s="155" customFormat="1">
      <c r="A525" s="152" t="s">
        <v>2998</v>
      </c>
      <c r="B525" s="155" t="s">
        <v>2207</v>
      </c>
    </row>
    <row r="526" spans="1:2" s="155" customFormat="1">
      <c r="A526" s="152" t="s">
        <v>3411</v>
      </c>
      <c r="B526" s="155" t="s">
        <v>2207</v>
      </c>
    </row>
    <row r="527" spans="1:2" s="155" customFormat="1">
      <c r="A527" s="151" t="s">
        <v>2999</v>
      </c>
      <c r="B527" s="155">
        <v>1679</v>
      </c>
    </row>
    <row r="528" spans="1:2" s="155" customFormat="1">
      <c r="A528" s="152" t="s">
        <v>3412</v>
      </c>
      <c r="B528" s="155">
        <v>1679</v>
      </c>
    </row>
    <row r="529" spans="1:2" s="155" customFormat="1">
      <c r="A529" s="152" t="s">
        <v>3000</v>
      </c>
      <c r="B529" s="155">
        <v>918</v>
      </c>
    </row>
    <row r="530" spans="1:2" s="155" customFormat="1">
      <c r="A530" s="152" t="s">
        <v>3001</v>
      </c>
      <c r="B530" s="155" t="s">
        <v>2207</v>
      </c>
    </row>
    <row r="531" spans="1:2" s="155" customFormat="1">
      <c r="A531" s="152" t="s">
        <v>3413</v>
      </c>
      <c r="B531" s="155">
        <v>918</v>
      </c>
    </row>
    <row r="532" spans="1:2" s="155" customFormat="1">
      <c r="A532" s="152" t="s">
        <v>1262</v>
      </c>
      <c r="B532" s="155" t="s">
        <v>2207</v>
      </c>
    </row>
    <row r="533" spans="1:2" s="155" customFormat="1">
      <c r="A533" s="152" t="s">
        <v>3414</v>
      </c>
      <c r="B533" s="155" t="s">
        <v>2207</v>
      </c>
    </row>
    <row r="534" spans="1:2" s="155" customFormat="1">
      <c r="A534" s="152" t="s">
        <v>1265</v>
      </c>
      <c r="B534" s="155">
        <v>1736</v>
      </c>
    </row>
    <row r="535" spans="1:2" s="155" customFormat="1">
      <c r="A535" s="152" t="s">
        <v>3415</v>
      </c>
      <c r="B535" s="155">
        <v>1736</v>
      </c>
    </row>
    <row r="536" spans="1:2" s="155" customFormat="1">
      <c r="A536" s="151" t="s">
        <v>1251</v>
      </c>
      <c r="B536" s="155">
        <v>943</v>
      </c>
    </row>
    <row r="537" spans="1:2" s="155" customFormat="1">
      <c r="A537" s="152" t="s">
        <v>1259</v>
      </c>
      <c r="B537" s="155" t="s">
        <v>2207</v>
      </c>
    </row>
    <row r="538" spans="1:2" s="155" customFormat="1">
      <c r="A538" s="152" t="s">
        <v>3417</v>
      </c>
      <c r="B538" s="155" t="s">
        <v>2207</v>
      </c>
    </row>
    <row r="539" spans="1:2" s="155" customFormat="1">
      <c r="A539" s="152" t="s">
        <v>3416</v>
      </c>
      <c r="B539" s="155">
        <v>943</v>
      </c>
    </row>
    <row r="540" spans="1:2" s="155" customFormat="1">
      <c r="A540" s="152" t="s">
        <v>1268</v>
      </c>
      <c r="B540" s="155" t="s">
        <v>2207</v>
      </c>
    </row>
    <row r="541" spans="1:2" s="155" customFormat="1">
      <c r="A541" s="152" t="s">
        <v>3418</v>
      </c>
      <c r="B541" s="155" t="s">
        <v>2207</v>
      </c>
    </row>
    <row r="542" spans="1:2" s="155" customFormat="1">
      <c r="A542" s="152" t="s">
        <v>1267</v>
      </c>
      <c r="B542" s="155">
        <v>1417</v>
      </c>
    </row>
    <row r="543" spans="1:2" s="155" customFormat="1">
      <c r="A543" s="152" t="s">
        <v>3419</v>
      </c>
      <c r="B543" s="155">
        <v>1417</v>
      </c>
    </row>
    <row r="544" spans="1:2" s="155" customFormat="1">
      <c r="A544" s="152" t="s">
        <v>1266</v>
      </c>
      <c r="B544" s="155">
        <v>1326</v>
      </c>
    </row>
    <row r="545" spans="1:2" s="155" customFormat="1">
      <c r="A545" s="152" t="s">
        <v>1269</v>
      </c>
      <c r="B545" s="155" t="s">
        <v>2207</v>
      </c>
    </row>
    <row r="546" spans="1:2" s="155" customFormat="1">
      <c r="A546" s="152" t="s">
        <v>3421</v>
      </c>
      <c r="B546" s="155" t="s">
        <v>2207</v>
      </c>
    </row>
    <row r="547" spans="1:2" s="155" customFormat="1">
      <c r="A547" s="152" t="s">
        <v>3420</v>
      </c>
      <c r="B547" s="155">
        <v>1326</v>
      </c>
    </row>
    <row r="548" spans="1:2" s="155" customFormat="1">
      <c r="A548" s="152" t="s">
        <v>73</v>
      </c>
      <c r="B548" s="155" t="s">
        <v>2207</v>
      </c>
    </row>
    <row r="549" spans="1:2" s="155" customFormat="1">
      <c r="A549" s="152" t="s">
        <v>3422</v>
      </c>
      <c r="B549" s="155" t="s">
        <v>2207</v>
      </c>
    </row>
    <row r="550" spans="1:2" s="155" customFormat="1">
      <c r="A550" s="152" t="s">
        <v>74</v>
      </c>
      <c r="B550" s="155">
        <v>1064</v>
      </c>
    </row>
    <row r="551" spans="1:2" s="155" customFormat="1">
      <c r="A551" s="152" t="s">
        <v>3423</v>
      </c>
      <c r="B551" s="155">
        <v>1064</v>
      </c>
    </row>
    <row r="552" spans="1:2" s="155" customFormat="1">
      <c r="A552" s="151" t="s">
        <v>75</v>
      </c>
      <c r="B552" s="155">
        <v>973</v>
      </c>
    </row>
    <row r="553" spans="1:2" s="155" customFormat="1">
      <c r="A553" s="151" t="s">
        <v>76</v>
      </c>
      <c r="B553" s="155" t="s">
        <v>2207</v>
      </c>
    </row>
    <row r="554" spans="1:2" s="155" customFormat="1">
      <c r="A554" s="152" t="s">
        <v>3425</v>
      </c>
      <c r="B554" s="155" t="s">
        <v>2207</v>
      </c>
    </row>
    <row r="555" spans="1:2" s="155" customFormat="1">
      <c r="A555" s="152" t="s">
        <v>3424</v>
      </c>
      <c r="B555" s="155">
        <v>973</v>
      </c>
    </row>
    <row r="556" spans="1:2" s="155" customFormat="1">
      <c r="A556" s="151" t="s">
        <v>1971</v>
      </c>
      <c r="B556" s="155">
        <v>1099</v>
      </c>
    </row>
    <row r="557" spans="1:2" s="155" customFormat="1">
      <c r="A557" s="152" t="s">
        <v>1972</v>
      </c>
      <c r="B557" s="155">
        <v>1171</v>
      </c>
    </row>
    <row r="558" spans="1:2" s="155" customFormat="1">
      <c r="A558" s="153" t="s">
        <v>1973</v>
      </c>
      <c r="B558" s="155">
        <v>1224</v>
      </c>
    </row>
    <row r="559" spans="1:2" s="155" customFormat="1">
      <c r="A559" s="153" t="s">
        <v>1974</v>
      </c>
      <c r="B559" s="155">
        <v>1271</v>
      </c>
    </row>
    <row r="560" spans="1:2" s="155" customFormat="1">
      <c r="A560" s="153" t="s">
        <v>1949</v>
      </c>
      <c r="B560" s="155">
        <v>1314</v>
      </c>
    </row>
    <row r="561" spans="1:2" s="155" customFormat="1">
      <c r="A561" s="152" t="s">
        <v>2091</v>
      </c>
      <c r="B561" s="155">
        <v>849</v>
      </c>
    </row>
    <row r="562" spans="1:2" s="155" customFormat="1">
      <c r="A562" s="152" t="s">
        <v>77</v>
      </c>
      <c r="B562" s="155">
        <v>867</v>
      </c>
    </row>
    <row r="563" spans="1:2" s="155" customFormat="1">
      <c r="A563" s="151" t="s">
        <v>78</v>
      </c>
      <c r="B563" s="155">
        <v>910</v>
      </c>
    </row>
    <row r="564" spans="1:2" s="155" customFormat="1">
      <c r="A564" s="152" t="s">
        <v>79</v>
      </c>
      <c r="B564" s="155">
        <v>962</v>
      </c>
    </row>
    <row r="565" spans="1:2" s="155" customFormat="1">
      <c r="A565" s="152" t="s">
        <v>80</v>
      </c>
      <c r="B565" s="155">
        <v>1013</v>
      </c>
    </row>
    <row r="566" spans="1:2" s="155" customFormat="1">
      <c r="A566" s="152" t="s">
        <v>81</v>
      </c>
      <c r="B566" s="155">
        <v>1078</v>
      </c>
    </row>
    <row r="567" spans="1:2" s="155" customFormat="1">
      <c r="A567" s="152" t="s">
        <v>82</v>
      </c>
      <c r="B567" s="155">
        <v>1123</v>
      </c>
    </row>
    <row r="568" spans="1:2" s="155" customFormat="1">
      <c r="A568" s="152" t="s">
        <v>1568</v>
      </c>
      <c r="B568" s="155">
        <v>1160</v>
      </c>
    </row>
    <row r="569" spans="1:2" s="155" customFormat="1">
      <c r="A569" s="152" t="s">
        <v>83</v>
      </c>
      <c r="B569" s="155">
        <v>1219</v>
      </c>
    </row>
    <row r="570" spans="1:2" s="155" customFormat="1">
      <c r="A570" s="151" t="s">
        <v>84</v>
      </c>
      <c r="B570" s="155">
        <v>983</v>
      </c>
    </row>
    <row r="571" spans="1:2" s="155" customFormat="1">
      <c r="A571" s="152" t="s">
        <v>85</v>
      </c>
      <c r="B571" s="155">
        <v>1073</v>
      </c>
    </row>
    <row r="572" spans="1:2" s="155" customFormat="1">
      <c r="A572" s="152" t="s">
        <v>2217</v>
      </c>
      <c r="B572" s="155">
        <v>1494</v>
      </c>
    </row>
    <row r="573" spans="1:2" s="155" customFormat="1">
      <c r="A573" s="152" t="s">
        <v>4299</v>
      </c>
      <c r="B573" s="155">
        <v>364</v>
      </c>
    </row>
    <row r="574" spans="1:2" s="155" customFormat="1">
      <c r="A574" s="152" t="s">
        <v>4300</v>
      </c>
      <c r="B574" s="155">
        <v>371</v>
      </c>
    </row>
    <row r="575" spans="1:2" s="155" customFormat="1">
      <c r="A575" s="152" t="s">
        <v>4301</v>
      </c>
      <c r="B575" s="155">
        <v>377</v>
      </c>
    </row>
    <row r="576" spans="1:2" s="155" customFormat="1">
      <c r="A576" s="152" t="s">
        <v>4302</v>
      </c>
      <c r="B576" s="155">
        <v>385</v>
      </c>
    </row>
    <row r="577" spans="1:2" s="155" customFormat="1">
      <c r="A577" s="152" t="s">
        <v>4303</v>
      </c>
      <c r="B577" s="155">
        <v>393</v>
      </c>
    </row>
    <row r="578" spans="1:2" s="155" customFormat="1">
      <c r="A578" s="153" t="s">
        <v>88</v>
      </c>
      <c r="B578" s="155">
        <v>1024</v>
      </c>
    </row>
    <row r="579" spans="1:2" s="155" customFormat="1">
      <c r="A579" s="152" t="s">
        <v>89</v>
      </c>
      <c r="B579" s="155">
        <v>1052</v>
      </c>
    </row>
    <row r="580" spans="1:2" s="155" customFormat="1">
      <c r="A580" s="151" t="s">
        <v>90</v>
      </c>
      <c r="B580" s="155">
        <v>1080</v>
      </c>
    </row>
    <row r="581" spans="1:2" s="155" customFormat="1">
      <c r="A581" s="151" t="s">
        <v>91</v>
      </c>
      <c r="B581" s="155">
        <v>1115</v>
      </c>
    </row>
    <row r="582" spans="1:2" s="155" customFormat="1">
      <c r="A582" s="152" t="s">
        <v>92</v>
      </c>
      <c r="B582" s="155">
        <v>1132</v>
      </c>
    </row>
    <row r="583" spans="1:2" s="155" customFormat="1">
      <c r="A583" s="152" t="s">
        <v>2093</v>
      </c>
      <c r="B583" s="155">
        <v>1211</v>
      </c>
    </row>
    <row r="584" spans="1:2" s="155" customFormat="1">
      <c r="A584" s="152" t="s">
        <v>93</v>
      </c>
      <c r="B584" s="155">
        <v>1251</v>
      </c>
    </row>
    <row r="585" spans="1:2" s="155" customFormat="1">
      <c r="A585" s="153" t="s">
        <v>1270</v>
      </c>
      <c r="B585" s="155">
        <v>817</v>
      </c>
    </row>
    <row r="586" spans="1:2" s="155" customFormat="1">
      <c r="A586" s="152" t="s">
        <v>3426</v>
      </c>
      <c r="B586" s="155">
        <v>817</v>
      </c>
    </row>
    <row r="587" spans="1:2" s="155" customFormat="1">
      <c r="A587" s="151" t="s">
        <v>96</v>
      </c>
      <c r="B587" s="155">
        <v>1469</v>
      </c>
    </row>
    <row r="588" spans="1:2" s="155" customFormat="1">
      <c r="A588" s="152" t="s">
        <v>3233</v>
      </c>
      <c r="B588" s="155">
        <v>1469</v>
      </c>
    </row>
    <row r="589" spans="1:2" s="155" customFormat="1">
      <c r="A589" s="152" t="s">
        <v>1927</v>
      </c>
      <c r="B589" s="155">
        <v>778</v>
      </c>
    </row>
    <row r="590" spans="1:2" s="155" customFormat="1">
      <c r="A590" s="152" t="s">
        <v>1271</v>
      </c>
      <c r="B590" s="155">
        <v>605</v>
      </c>
    </row>
    <row r="591" spans="1:2" s="155" customFormat="1">
      <c r="A591" s="152" t="s">
        <v>3427</v>
      </c>
      <c r="B591" s="155">
        <v>605</v>
      </c>
    </row>
    <row r="592" spans="1:2" s="155" customFormat="1">
      <c r="A592" s="152" t="s">
        <v>1272</v>
      </c>
      <c r="B592" s="155">
        <v>697</v>
      </c>
    </row>
    <row r="593" spans="1:2" s="155" customFormat="1">
      <c r="A593" s="152" t="s">
        <v>3428</v>
      </c>
      <c r="B593" s="155">
        <v>697</v>
      </c>
    </row>
    <row r="594" spans="1:2" s="155" customFormat="1">
      <c r="A594" s="152" t="s">
        <v>1396</v>
      </c>
      <c r="B594" s="155">
        <v>85</v>
      </c>
    </row>
    <row r="595" spans="1:2" s="155" customFormat="1">
      <c r="A595" s="152" t="s">
        <v>3002</v>
      </c>
      <c r="B595" s="155">
        <v>91</v>
      </c>
    </row>
    <row r="596" spans="1:2" s="155" customFormat="1">
      <c r="A596" s="152" t="s">
        <v>1397</v>
      </c>
      <c r="B596" s="155">
        <v>100</v>
      </c>
    </row>
    <row r="597" spans="1:2" s="155" customFormat="1">
      <c r="A597" s="152" t="s">
        <v>1398</v>
      </c>
      <c r="B597" s="155">
        <v>118</v>
      </c>
    </row>
    <row r="598" spans="1:2" s="155" customFormat="1">
      <c r="A598" s="152" t="s">
        <v>1205</v>
      </c>
      <c r="B598" s="155">
        <v>137</v>
      </c>
    </row>
    <row r="599" spans="1:2" s="155" customFormat="1">
      <c r="A599" s="152" t="s">
        <v>1206</v>
      </c>
      <c r="B599" s="155">
        <v>137</v>
      </c>
    </row>
    <row r="600" spans="1:2" s="155" customFormat="1">
      <c r="A600" s="152" t="s">
        <v>1207</v>
      </c>
      <c r="B600" s="155">
        <v>155</v>
      </c>
    </row>
    <row r="601" spans="1:2" s="155" customFormat="1">
      <c r="A601" s="152" t="s">
        <v>3003</v>
      </c>
      <c r="B601" s="155">
        <v>164</v>
      </c>
    </row>
    <row r="602" spans="1:2" s="155" customFormat="1">
      <c r="A602" s="152" t="s">
        <v>1208</v>
      </c>
      <c r="B602" s="155">
        <v>173</v>
      </c>
    </row>
    <row r="603" spans="1:2" s="155" customFormat="1">
      <c r="A603" s="152" t="s">
        <v>1209</v>
      </c>
      <c r="B603" s="155">
        <v>102</v>
      </c>
    </row>
    <row r="604" spans="1:2" s="155" customFormat="1">
      <c r="A604" s="152" t="s">
        <v>1210</v>
      </c>
      <c r="B604" s="155">
        <v>160</v>
      </c>
    </row>
    <row r="605" spans="1:2" s="155" customFormat="1">
      <c r="A605" s="152" t="s">
        <v>1211</v>
      </c>
      <c r="B605" s="155">
        <v>183</v>
      </c>
    </row>
    <row r="606" spans="1:2" s="155" customFormat="1">
      <c r="A606" s="152" t="s">
        <v>3004</v>
      </c>
      <c r="B606" s="155">
        <v>194</v>
      </c>
    </row>
    <row r="607" spans="1:2" s="155" customFormat="1">
      <c r="A607" s="152" t="s">
        <v>1212</v>
      </c>
      <c r="B607" s="155">
        <v>206</v>
      </c>
    </row>
    <row r="608" spans="1:2" s="155" customFormat="1">
      <c r="A608" s="152" t="s">
        <v>1213</v>
      </c>
      <c r="B608" s="155">
        <v>185</v>
      </c>
    </row>
    <row r="609" spans="1:2" s="155" customFormat="1">
      <c r="A609" s="152" t="s">
        <v>1214</v>
      </c>
      <c r="B609" s="155">
        <v>207</v>
      </c>
    </row>
    <row r="610" spans="1:2" s="155" customFormat="1">
      <c r="A610" s="152" t="s">
        <v>1419</v>
      </c>
      <c r="B610" s="155">
        <v>118</v>
      </c>
    </row>
    <row r="611" spans="1:2" s="155" customFormat="1">
      <c r="A611" s="152" t="s">
        <v>1421</v>
      </c>
      <c r="B611" s="155">
        <v>156</v>
      </c>
    </row>
    <row r="612" spans="1:2" s="155" customFormat="1">
      <c r="A612" s="152" t="s">
        <v>1422</v>
      </c>
      <c r="B612" s="155">
        <v>193</v>
      </c>
    </row>
    <row r="613" spans="1:2" s="155" customFormat="1">
      <c r="A613" s="152" t="s">
        <v>1423</v>
      </c>
      <c r="B613" s="155">
        <v>230</v>
      </c>
    </row>
    <row r="614" spans="1:2" s="155" customFormat="1">
      <c r="A614" s="152" t="s">
        <v>1215</v>
      </c>
      <c r="B614" s="155">
        <v>230</v>
      </c>
    </row>
    <row r="615" spans="1:2" s="155" customFormat="1">
      <c r="A615" s="152" t="s">
        <v>1424</v>
      </c>
      <c r="B615" s="155">
        <v>267</v>
      </c>
    </row>
    <row r="616" spans="1:2" s="155" customFormat="1">
      <c r="A616" s="152" t="s">
        <v>3005</v>
      </c>
      <c r="B616" s="155">
        <v>286</v>
      </c>
    </row>
    <row r="617" spans="1:2" s="155" customFormat="1">
      <c r="A617" s="152" t="s">
        <v>1425</v>
      </c>
      <c r="B617" s="155">
        <v>304</v>
      </c>
    </row>
    <row r="618" spans="1:2" s="155" customFormat="1">
      <c r="A618" s="152" t="s">
        <v>1224</v>
      </c>
      <c r="B618" s="155">
        <v>631</v>
      </c>
    </row>
    <row r="619" spans="1:2" s="155" customFormat="1">
      <c r="A619" s="152" t="s">
        <v>1225</v>
      </c>
      <c r="B619" s="155">
        <v>668</v>
      </c>
    </row>
    <row r="620" spans="1:2" s="155" customFormat="1">
      <c r="A620" s="152" t="s">
        <v>3006</v>
      </c>
      <c r="B620" s="155">
        <v>687</v>
      </c>
    </row>
    <row r="621" spans="1:2" s="155" customFormat="1">
      <c r="A621" s="152" t="s">
        <v>1226</v>
      </c>
      <c r="B621" s="155">
        <v>704</v>
      </c>
    </row>
    <row r="622" spans="1:2" s="155" customFormat="1">
      <c r="A622" s="152" t="s">
        <v>1281</v>
      </c>
      <c r="B622" s="155">
        <v>828</v>
      </c>
    </row>
    <row r="623" spans="1:2" s="155" customFormat="1">
      <c r="A623" s="152" t="s">
        <v>1282</v>
      </c>
      <c r="B623" s="155">
        <v>870</v>
      </c>
    </row>
    <row r="624" spans="1:2" s="155" customFormat="1">
      <c r="A624" s="152" t="s">
        <v>3007</v>
      </c>
      <c r="B624" s="155">
        <v>891</v>
      </c>
    </row>
    <row r="625" spans="1:2" s="155" customFormat="1">
      <c r="A625" s="152" t="s">
        <v>1283</v>
      </c>
      <c r="B625" s="155">
        <v>912</v>
      </c>
    </row>
    <row r="626" spans="1:2" s="155" customFormat="1">
      <c r="A626" s="152" t="s">
        <v>2224</v>
      </c>
      <c r="B626" s="155" t="s">
        <v>2207</v>
      </c>
    </row>
    <row r="627" spans="1:2" s="155" customFormat="1">
      <c r="A627" s="152" t="s">
        <v>719</v>
      </c>
      <c r="B627" s="155">
        <v>38.11</v>
      </c>
    </row>
    <row r="628" spans="1:2" s="155" customFormat="1">
      <c r="A628" s="152" t="s">
        <v>1371</v>
      </c>
      <c r="B628" s="155">
        <v>45</v>
      </c>
    </row>
    <row r="629" spans="1:2" s="155" customFormat="1">
      <c r="A629" s="152" t="s">
        <v>477</v>
      </c>
      <c r="B629" s="155">
        <v>1693</v>
      </c>
    </row>
    <row r="630" spans="1:2" s="155" customFormat="1">
      <c r="A630" s="153" t="s">
        <v>478</v>
      </c>
      <c r="B630" s="155">
        <v>4175</v>
      </c>
    </row>
    <row r="631" spans="1:2" s="155" customFormat="1">
      <c r="A631" s="151" t="s">
        <v>479</v>
      </c>
      <c r="B631" s="155">
        <v>4251</v>
      </c>
    </row>
    <row r="632" spans="1:2" s="155" customFormat="1">
      <c r="A632" s="152" t="s">
        <v>480</v>
      </c>
      <c r="B632" s="155">
        <v>4449</v>
      </c>
    </row>
    <row r="633" spans="1:2" s="155" customFormat="1">
      <c r="A633" s="151" t="s">
        <v>481</v>
      </c>
      <c r="B633" s="155">
        <v>158</v>
      </c>
    </row>
    <row r="634" spans="1:2" s="155" customFormat="1">
      <c r="A634" s="153" t="s">
        <v>482</v>
      </c>
      <c r="B634" s="155">
        <v>158</v>
      </c>
    </row>
    <row r="635" spans="1:2" s="155" customFormat="1">
      <c r="A635" s="152" t="s">
        <v>3430</v>
      </c>
      <c r="B635" s="155">
        <v>158</v>
      </c>
    </row>
    <row r="636" spans="1:2" s="155" customFormat="1">
      <c r="A636" s="152" t="s">
        <v>3429</v>
      </c>
      <c r="B636" s="155">
        <v>158</v>
      </c>
    </row>
    <row r="637" spans="1:2" s="155" customFormat="1">
      <c r="A637" s="152" t="s">
        <v>1106</v>
      </c>
      <c r="B637" s="155">
        <v>450</v>
      </c>
    </row>
    <row r="638" spans="1:2" s="155" customFormat="1">
      <c r="A638" s="152" t="s">
        <v>3234</v>
      </c>
      <c r="B638" s="155">
        <v>450</v>
      </c>
    </row>
    <row r="639" spans="1:2" s="155" customFormat="1">
      <c r="A639" s="152" t="s">
        <v>1108</v>
      </c>
      <c r="B639" s="155">
        <v>728</v>
      </c>
    </row>
    <row r="640" spans="1:2" s="155" customFormat="1">
      <c r="A640" s="152" t="s">
        <v>1324</v>
      </c>
      <c r="B640" s="155">
        <v>140</v>
      </c>
    </row>
    <row r="641" spans="1:2" s="155" customFormat="1">
      <c r="A641" s="152" t="s">
        <v>1325</v>
      </c>
      <c r="B641" s="155">
        <v>70</v>
      </c>
    </row>
    <row r="642" spans="1:2" s="155" customFormat="1">
      <c r="A642" s="152" t="s">
        <v>1326</v>
      </c>
      <c r="B642" s="155">
        <v>70</v>
      </c>
    </row>
    <row r="643" spans="1:2" s="155" customFormat="1">
      <c r="A643" s="152" t="s">
        <v>1338</v>
      </c>
      <c r="B643" s="155">
        <v>178</v>
      </c>
    </row>
    <row r="644" spans="1:2" s="155" customFormat="1">
      <c r="A644" s="152" t="s">
        <v>1336</v>
      </c>
      <c r="B644" s="155">
        <v>89</v>
      </c>
    </row>
    <row r="645" spans="1:2" s="155" customFormat="1">
      <c r="A645" s="152" t="s">
        <v>1337</v>
      </c>
      <c r="B645" s="155">
        <v>89</v>
      </c>
    </row>
    <row r="646" spans="1:2" s="155" customFormat="1">
      <c r="A646" s="152" t="s">
        <v>1332</v>
      </c>
      <c r="B646" s="155">
        <v>140</v>
      </c>
    </row>
    <row r="647" spans="1:2" s="155" customFormat="1">
      <c r="A647" s="152" t="s">
        <v>1330</v>
      </c>
      <c r="B647" s="155">
        <v>70</v>
      </c>
    </row>
    <row r="648" spans="1:2" s="155" customFormat="1">
      <c r="A648" s="152" t="s">
        <v>1331</v>
      </c>
      <c r="B648" s="155">
        <v>70</v>
      </c>
    </row>
    <row r="649" spans="1:2" s="155" customFormat="1">
      <c r="A649" s="152" t="s">
        <v>3231</v>
      </c>
      <c r="B649" s="155">
        <v>166</v>
      </c>
    </row>
    <row r="650" spans="1:2" s="155" customFormat="1">
      <c r="A650" s="152" t="s">
        <v>98</v>
      </c>
      <c r="B650" s="155">
        <v>682</v>
      </c>
    </row>
    <row r="651" spans="1:2" s="155" customFormat="1">
      <c r="A651" s="152" t="s">
        <v>101</v>
      </c>
      <c r="B651" s="155">
        <v>888</v>
      </c>
    </row>
    <row r="652" spans="1:2" s="155" customFormat="1">
      <c r="A652" s="152" t="s">
        <v>1392</v>
      </c>
      <c r="B652" s="155" t="s">
        <v>2207</v>
      </c>
    </row>
    <row r="653" spans="1:2" s="155" customFormat="1">
      <c r="A653" s="152" t="s">
        <v>4337</v>
      </c>
      <c r="B653" s="155" t="s">
        <v>4377</v>
      </c>
    </row>
    <row r="654" spans="1:2" s="155" customFormat="1">
      <c r="A654" s="152" t="s">
        <v>1705</v>
      </c>
      <c r="B654" s="155">
        <v>75</v>
      </c>
    </row>
    <row r="655" spans="1:2" s="155" customFormat="1">
      <c r="A655" s="152" t="s">
        <v>4172</v>
      </c>
      <c r="B655" s="155" t="s">
        <v>2207</v>
      </c>
    </row>
    <row r="656" spans="1:2" s="155" customFormat="1">
      <c r="A656" s="152" t="s">
        <v>1389</v>
      </c>
      <c r="B656" s="155" t="s">
        <v>2207</v>
      </c>
    </row>
    <row r="657" spans="1:2" s="155" customFormat="1">
      <c r="A657" s="152" t="s">
        <v>1390</v>
      </c>
      <c r="B657" s="155" t="s">
        <v>2207</v>
      </c>
    </row>
    <row r="658" spans="1:2" s="155" customFormat="1">
      <c r="A658" s="152" t="s">
        <v>2401</v>
      </c>
      <c r="B658" s="155">
        <v>88</v>
      </c>
    </row>
    <row r="659" spans="1:2" s="155" customFormat="1">
      <c r="A659" s="152" t="s">
        <v>2275</v>
      </c>
      <c r="B659" s="155">
        <v>46</v>
      </c>
    </row>
    <row r="660" spans="1:2" s="155" customFormat="1">
      <c r="A660" s="152" t="s">
        <v>2277</v>
      </c>
      <c r="B660" s="155">
        <v>50</v>
      </c>
    </row>
    <row r="661" spans="1:2" s="155" customFormat="1">
      <c r="A661" s="152" t="s">
        <v>2343</v>
      </c>
      <c r="B661" s="155">
        <v>60</v>
      </c>
    </row>
    <row r="662" spans="1:2" s="155" customFormat="1">
      <c r="A662" s="152" t="s">
        <v>2344</v>
      </c>
      <c r="B662" s="155">
        <v>63</v>
      </c>
    </row>
    <row r="663" spans="1:2" s="155" customFormat="1">
      <c r="A663" s="152" t="s">
        <v>3008</v>
      </c>
      <c r="B663" s="155">
        <v>65</v>
      </c>
    </row>
    <row r="664" spans="1:2" s="155" customFormat="1">
      <c r="A664" s="152" t="s">
        <v>2345</v>
      </c>
      <c r="B664" s="155">
        <v>66</v>
      </c>
    </row>
    <row r="665" spans="1:2" s="155" customFormat="1">
      <c r="A665" s="152" t="s">
        <v>2346</v>
      </c>
      <c r="B665" s="155">
        <v>100</v>
      </c>
    </row>
    <row r="666" spans="1:2" s="155" customFormat="1">
      <c r="A666" s="152" t="s">
        <v>2347</v>
      </c>
      <c r="B666" s="155">
        <v>106</v>
      </c>
    </row>
    <row r="667" spans="1:2" s="155" customFormat="1">
      <c r="A667" s="152" t="s">
        <v>3009</v>
      </c>
      <c r="B667" s="155">
        <v>109</v>
      </c>
    </row>
    <row r="668" spans="1:2" s="155" customFormat="1">
      <c r="A668" s="152" t="s">
        <v>2348</v>
      </c>
      <c r="B668" s="155">
        <v>112</v>
      </c>
    </row>
    <row r="669" spans="1:2" s="155" customFormat="1">
      <c r="A669" s="152" t="s">
        <v>2279</v>
      </c>
      <c r="B669" s="155">
        <v>46</v>
      </c>
    </row>
    <row r="670" spans="1:2" s="155" customFormat="1">
      <c r="A670" s="152" t="s">
        <v>2281</v>
      </c>
      <c r="B670" s="155">
        <v>46</v>
      </c>
    </row>
    <row r="671" spans="1:2" s="155" customFormat="1">
      <c r="A671" s="153" t="s">
        <v>2251</v>
      </c>
      <c r="B671" s="155">
        <v>46</v>
      </c>
    </row>
    <row r="672" spans="1:2" s="155" customFormat="1">
      <c r="A672" s="151" t="s">
        <v>3861</v>
      </c>
      <c r="B672" s="155">
        <v>46</v>
      </c>
    </row>
    <row r="673" spans="1:2" s="155" customFormat="1">
      <c r="A673" s="152" t="s">
        <v>2253</v>
      </c>
      <c r="B673" s="155">
        <v>46</v>
      </c>
    </row>
    <row r="674" spans="1:2" s="155" customFormat="1">
      <c r="A674" s="151" t="s">
        <v>2255</v>
      </c>
      <c r="B674" s="155">
        <v>46</v>
      </c>
    </row>
    <row r="675" spans="1:2" s="155" customFormat="1">
      <c r="A675" s="152" t="s">
        <v>2257</v>
      </c>
      <c r="B675" s="155">
        <v>46</v>
      </c>
    </row>
    <row r="676" spans="1:2" s="155" customFormat="1">
      <c r="A676" s="152" t="s">
        <v>2259</v>
      </c>
      <c r="B676" s="155">
        <v>46</v>
      </c>
    </row>
    <row r="677" spans="1:2" s="155" customFormat="1">
      <c r="A677" s="152" t="s">
        <v>3010</v>
      </c>
      <c r="B677" s="155">
        <v>46</v>
      </c>
    </row>
    <row r="678" spans="1:2" s="155" customFormat="1">
      <c r="A678" s="151" t="s">
        <v>2261</v>
      </c>
      <c r="B678" s="155">
        <v>47</v>
      </c>
    </row>
    <row r="679" spans="1:2" s="155" customFormat="1">
      <c r="A679" s="152" t="s">
        <v>2263</v>
      </c>
      <c r="B679" s="155">
        <v>46</v>
      </c>
    </row>
    <row r="680" spans="1:2" s="155" customFormat="1">
      <c r="A680" s="151" t="s">
        <v>3863</v>
      </c>
      <c r="B680" s="155">
        <v>46</v>
      </c>
    </row>
    <row r="681" spans="1:2" s="155" customFormat="1">
      <c r="A681" s="152" t="s">
        <v>2265</v>
      </c>
      <c r="B681" s="155">
        <v>46</v>
      </c>
    </row>
    <row r="682" spans="1:2" s="155" customFormat="1">
      <c r="A682" s="152" t="s">
        <v>2267</v>
      </c>
      <c r="B682" s="155">
        <v>46</v>
      </c>
    </row>
    <row r="683" spans="1:2" s="155" customFormat="1">
      <c r="A683" s="152" t="s">
        <v>2269</v>
      </c>
      <c r="B683" s="155">
        <v>50</v>
      </c>
    </row>
    <row r="684" spans="1:2" s="155" customFormat="1">
      <c r="A684" s="151" t="s">
        <v>2271</v>
      </c>
      <c r="B684" s="155">
        <v>56</v>
      </c>
    </row>
    <row r="685" spans="1:2" s="155" customFormat="1">
      <c r="A685" s="152" t="s">
        <v>3011</v>
      </c>
      <c r="B685" s="155">
        <v>59</v>
      </c>
    </row>
    <row r="686" spans="1:2" s="155" customFormat="1">
      <c r="A686" s="152" t="s">
        <v>2273</v>
      </c>
      <c r="B686" s="155">
        <v>62</v>
      </c>
    </row>
    <row r="687" spans="1:2" s="155" customFormat="1">
      <c r="A687" s="152" t="s">
        <v>2867</v>
      </c>
      <c r="B687" s="155">
        <v>282</v>
      </c>
    </row>
    <row r="688" spans="1:2" s="155" customFormat="1">
      <c r="A688" s="152" t="s">
        <v>2868</v>
      </c>
      <c r="B688" s="155">
        <v>302</v>
      </c>
    </row>
    <row r="689" spans="1:2" s="155" customFormat="1">
      <c r="A689" s="152" t="s">
        <v>2869</v>
      </c>
      <c r="B689" s="155">
        <v>321</v>
      </c>
    </row>
    <row r="690" spans="1:2" s="155" customFormat="1">
      <c r="A690" s="152" t="s">
        <v>2870</v>
      </c>
      <c r="B690" s="155">
        <v>342</v>
      </c>
    </row>
    <row r="691" spans="1:2" s="155" customFormat="1">
      <c r="A691" s="152" t="s">
        <v>2927</v>
      </c>
      <c r="B691" s="155">
        <v>362</v>
      </c>
    </row>
    <row r="692" spans="1:2" s="155" customFormat="1">
      <c r="A692" s="153" t="s">
        <v>2434</v>
      </c>
      <c r="B692" s="155">
        <v>817</v>
      </c>
    </row>
    <row r="693" spans="1:2" s="155" customFormat="1">
      <c r="A693" s="152" t="s">
        <v>1376</v>
      </c>
      <c r="B693" s="155">
        <v>35</v>
      </c>
    </row>
    <row r="694" spans="1:2" s="155" customFormat="1">
      <c r="A694" s="152" t="s">
        <v>2218</v>
      </c>
      <c r="B694" s="155" t="s">
        <v>2207</v>
      </c>
    </row>
    <row r="695" spans="1:2" s="155" customFormat="1">
      <c r="A695" s="152" t="s">
        <v>2220</v>
      </c>
      <c r="B695" s="155" t="s">
        <v>2207</v>
      </c>
    </row>
    <row r="696" spans="1:2" s="155" customFormat="1">
      <c r="A696" s="152" t="s">
        <v>2222</v>
      </c>
      <c r="B696" s="155" t="s">
        <v>2207</v>
      </c>
    </row>
    <row r="697" spans="1:2" s="155" customFormat="1">
      <c r="A697" s="152" t="s">
        <v>1795</v>
      </c>
      <c r="B697" s="155">
        <v>205</v>
      </c>
    </row>
    <row r="698" spans="1:2" s="155" customFormat="1">
      <c r="A698" s="152" t="s">
        <v>1763</v>
      </c>
      <c r="B698" s="155">
        <v>130</v>
      </c>
    </row>
    <row r="699" spans="1:2" s="155" customFormat="1">
      <c r="A699" s="152" t="s">
        <v>1762</v>
      </c>
      <c r="B699" s="155">
        <v>140</v>
      </c>
    </row>
    <row r="700" spans="1:2" s="155" customFormat="1">
      <c r="A700" s="152" t="s">
        <v>2307</v>
      </c>
      <c r="B700" s="155">
        <v>55</v>
      </c>
    </row>
    <row r="701" spans="1:2" s="155" customFormat="1">
      <c r="A701" s="152" t="s">
        <v>2309</v>
      </c>
      <c r="B701" s="155">
        <v>55</v>
      </c>
    </row>
    <row r="702" spans="1:2" s="155" customFormat="1">
      <c r="A702" s="152" t="s">
        <v>2311</v>
      </c>
      <c r="B702" s="155">
        <v>55</v>
      </c>
    </row>
    <row r="703" spans="1:2" s="155" customFormat="1">
      <c r="A703" s="152" t="s">
        <v>4338</v>
      </c>
      <c r="B703" s="155">
        <v>50</v>
      </c>
    </row>
    <row r="704" spans="1:2" s="155" customFormat="1">
      <c r="A704" s="152" t="s">
        <v>2034</v>
      </c>
      <c r="B704" s="155">
        <v>157</v>
      </c>
    </row>
    <row r="705" spans="1:2" s="155" customFormat="1">
      <c r="A705" s="152" t="s">
        <v>2035</v>
      </c>
      <c r="B705" s="155">
        <v>194</v>
      </c>
    </row>
    <row r="706" spans="1:2" s="155" customFormat="1">
      <c r="A706" s="152" t="s">
        <v>2036</v>
      </c>
      <c r="B706" s="155">
        <v>231</v>
      </c>
    </row>
    <row r="707" spans="1:2" s="155" customFormat="1">
      <c r="A707" s="152" t="s">
        <v>1761</v>
      </c>
      <c r="B707" s="155">
        <v>30</v>
      </c>
    </row>
    <row r="708" spans="1:2" s="155" customFormat="1">
      <c r="A708" s="152" t="s">
        <v>103</v>
      </c>
      <c r="B708" s="155">
        <v>552</v>
      </c>
    </row>
    <row r="709" spans="1:2" s="155" customFormat="1">
      <c r="A709" s="152" t="s">
        <v>3431</v>
      </c>
      <c r="B709" s="155">
        <v>552</v>
      </c>
    </row>
    <row r="710" spans="1:2" s="155" customFormat="1">
      <c r="A710" s="152" t="s">
        <v>104</v>
      </c>
      <c r="B710" s="155">
        <v>574</v>
      </c>
    </row>
    <row r="711" spans="1:2" s="155" customFormat="1">
      <c r="A711" s="152" t="s">
        <v>3432</v>
      </c>
      <c r="B711" s="155">
        <v>574</v>
      </c>
    </row>
    <row r="712" spans="1:2" s="155" customFormat="1">
      <c r="A712" s="152" t="s">
        <v>105</v>
      </c>
      <c r="B712" s="155">
        <v>597</v>
      </c>
    </row>
    <row r="713" spans="1:2" s="155" customFormat="1">
      <c r="A713" s="152" t="s">
        <v>3433</v>
      </c>
      <c r="B713" s="155">
        <v>597</v>
      </c>
    </row>
    <row r="714" spans="1:2" s="155" customFormat="1">
      <c r="A714" s="152" t="s">
        <v>106</v>
      </c>
      <c r="B714" s="155">
        <v>646</v>
      </c>
    </row>
    <row r="715" spans="1:2" s="155" customFormat="1">
      <c r="A715" s="152" t="s">
        <v>3434</v>
      </c>
      <c r="B715" s="155">
        <v>646</v>
      </c>
    </row>
    <row r="716" spans="1:2" s="155" customFormat="1">
      <c r="A716" s="152" t="s">
        <v>107</v>
      </c>
      <c r="B716" s="155">
        <v>990</v>
      </c>
    </row>
    <row r="717" spans="1:2" s="155" customFormat="1">
      <c r="A717" s="152" t="s">
        <v>108</v>
      </c>
      <c r="B717" s="155">
        <v>1041</v>
      </c>
    </row>
    <row r="718" spans="1:2" s="155" customFormat="1">
      <c r="A718" s="151" t="s">
        <v>109</v>
      </c>
      <c r="B718" s="155">
        <v>711</v>
      </c>
    </row>
    <row r="719" spans="1:2" s="155" customFormat="1">
      <c r="A719" s="152" t="s">
        <v>3435</v>
      </c>
      <c r="B719" s="155">
        <v>711</v>
      </c>
    </row>
    <row r="720" spans="1:2" s="155" customFormat="1">
      <c r="A720" s="152" t="s">
        <v>110</v>
      </c>
      <c r="B720" s="155">
        <v>724</v>
      </c>
    </row>
    <row r="721" spans="1:2" s="155" customFormat="1">
      <c r="A721" s="152" t="s">
        <v>3436</v>
      </c>
      <c r="B721" s="155">
        <v>724</v>
      </c>
    </row>
    <row r="722" spans="1:2" s="155" customFormat="1">
      <c r="A722" s="152" t="s">
        <v>111</v>
      </c>
      <c r="B722" s="155">
        <v>748</v>
      </c>
    </row>
    <row r="723" spans="1:2" s="155" customFormat="1">
      <c r="A723" s="152" t="s">
        <v>3437</v>
      </c>
      <c r="B723" s="155">
        <v>748</v>
      </c>
    </row>
    <row r="724" spans="1:2" s="155" customFormat="1">
      <c r="A724" s="152" t="s">
        <v>483</v>
      </c>
      <c r="B724" s="155">
        <v>151</v>
      </c>
    </row>
    <row r="725" spans="1:2" s="155" customFormat="1">
      <c r="A725" s="152" t="s">
        <v>3438</v>
      </c>
      <c r="B725" s="155">
        <v>151</v>
      </c>
    </row>
    <row r="726" spans="1:2" s="155" customFormat="1">
      <c r="A726" s="152" t="s">
        <v>484</v>
      </c>
      <c r="B726" s="155">
        <v>28</v>
      </c>
    </row>
    <row r="727" spans="1:2" s="155" customFormat="1">
      <c r="A727" s="152" t="s">
        <v>485</v>
      </c>
      <c r="B727" s="155">
        <v>34</v>
      </c>
    </row>
    <row r="728" spans="1:2" s="155" customFormat="1">
      <c r="A728" s="152" t="s">
        <v>486</v>
      </c>
      <c r="B728" s="155">
        <v>53</v>
      </c>
    </row>
    <row r="729" spans="1:2" s="155" customFormat="1">
      <c r="A729" s="152" t="s">
        <v>112</v>
      </c>
      <c r="B729" s="155">
        <v>825</v>
      </c>
    </row>
    <row r="730" spans="1:2" s="155" customFormat="1">
      <c r="A730" s="152" t="s">
        <v>113</v>
      </c>
      <c r="B730" s="155">
        <v>849</v>
      </c>
    </row>
    <row r="731" spans="1:2" s="155" customFormat="1">
      <c r="A731" s="152" t="s">
        <v>114</v>
      </c>
      <c r="B731" s="155">
        <v>873</v>
      </c>
    </row>
    <row r="732" spans="1:2" s="155" customFormat="1">
      <c r="A732" s="151" t="s">
        <v>115</v>
      </c>
      <c r="B732" s="155">
        <v>889</v>
      </c>
    </row>
    <row r="733" spans="1:2" s="155" customFormat="1">
      <c r="A733" s="152" t="s">
        <v>116</v>
      </c>
      <c r="B733" s="155">
        <v>924</v>
      </c>
    </row>
    <row r="734" spans="1:2" s="155" customFormat="1">
      <c r="A734" s="151" t="s">
        <v>117</v>
      </c>
      <c r="B734" s="155">
        <v>539</v>
      </c>
    </row>
    <row r="735" spans="1:2" s="155" customFormat="1">
      <c r="A735" s="152" t="s">
        <v>3439</v>
      </c>
      <c r="B735" s="155">
        <v>539</v>
      </c>
    </row>
    <row r="736" spans="1:2" s="155" customFormat="1">
      <c r="A736" s="151" t="s">
        <v>118</v>
      </c>
      <c r="B736" s="155">
        <v>841</v>
      </c>
    </row>
    <row r="737" spans="1:2" s="155" customFormat="1">
      <c r="A737" s="152" t="s">
        <v>487</v>
      </c>
      <c r="B737" s="155">
        <v>75</v>
      </c>
    </row>
    <row r="738" spans="1:2" s="155" customFormat="1">
      <c r="A738" s="152" t="s">
        <v>488</v>
      </c>
      <c r="B738" s="155">
        <v>74</v>
      </c>
    </row>
    <row r="739" spans="1:2" s="155" customFormat="1">
      <c r="A739" s="152" t="s">
        <v>489</v>
      </c>
      <c r="B739" s="155">
        <v>93</v>
      </c>
    </row>
    <row r="740" spans="1:2" s="155" customFormat="1">
      <c r="A740" s="152" t="s">
        <v>490</v>
      </c>
      <c r="B740" s="155">
        <v>94</v>
      </c>
    </row>
    <row r="741" spans="1:2" s="155" customFormat="1">
      <c r="A741" s="152" t="s">
        <v>491</v>
      </c>
      <c r="B741" s="155">
        <v>81</v>
      </c>
    </row>
    <row r="742" spans="1:2" s="155" customFormat="1">
      <c r="A742" s="152" t="s">
        <v>492</v>
      </c>
      <c r="B742" s="155">
        <v>88</v>
      </c>
    </row>
    <row r="743" spans="1:2" s="155" customFormat="1">
      <c r="A743" s="151" t="s">
        <v>119</v>
      </c>
      <c r="B743" s="155">
        <v>868</v>
      </c>
    </row>
    <row r="744" spans="1:2" s="155" customFormat="1">
      <c r="A744" s="152" t="s">
        <v>3440</v>
      </c>
      <c r="B744" s="155">
        <v>868</v>
      </c>
    </row>
    <row r="745" spans="1:2" s="155" customFormat="1">
      <c r="A745" s="152" t="s">
        <v>120</v>
      </c>
      <c r="B745" s="155">
        <v>918</v>
      </c>
    </row>
    <row r="746" spans="1:2" s="155" customFormat="1">
      <c r="A746" s="152" t="s">
        <v>3441</v>
      </c>
      <c r="B746" s="155">
        <v>918</v>
      </c>
    </row>
    <row r="747" spans="1:2" s="155" customFormat="1">
      <c r="A747" s="152" t="s">
        <v>121</v>
      </c>
      <c r="B747" s="155">
        <v>968</v>
      </c>
    </row>
    <row r="748" spans="1:2" s="155" customFormat="1">
      <c r="A748" s="152" t="s">
        <v>3442</v>
      </c>
      <c r="B748" s="155">
        <v>968</v>
      </c>
    </row>
    <row r="749" spans="1:2" s="155" customFormat="1">
      <c r="A749" s="152" t="s">
        <v>398</v>
      </c>
      <c r="B749" s="155">
        <v>1246</v>
      </c>
    </row>
    <row r="750" spans="1:2" s="155" customFormat="1">
      <c r="A750" s="152" t="s">
        <v>399</v>
      </c>
      <c r="B750" s="155">
        <v>1347</v>
      </c>
    </row>
    <row r="751" spans="1:2" s="155" customFormat="1">
      <c r="A751" s="152" t="s">
        <v>400</v>
      </c>
      <c r="B751" s="155">
        <v>1414</v>
      </c>
    </row>
    <row r="752" spans="1:2" s="155" customFormat="1">
      <c r="A752" s="151" t="s">
        <v>401</v>
      </c>
      <c r="B752" s="155">
        <v>1478</v>
      </c>
    </row>
    <row r="753" spans="1:2" s="155" customFormat="1">
      <c r="A753" s="152" t="s">
        <v>402</v>
      </c>
      <c r="B753" s="155">
        <v>1533</v>
      </c>
    </row>
    <row r="754" spans="1:2" s="155" customFormat="1">
      <c r="A754" s="152" t="s">
        <v>122</v>
      </c>
      <c r="B754" s="155">
        <v>1016</v>
      </c>
    </row>
    <row r="755" spans="1:2" s="155" customFormat="1">
      <c r="A755" s="152" t="s">
        <v>3443</v>
      </c>
      <c r="B755" s="155">
        <v>1016</v>
      </c>
    </row>
    <row r="756" spans="1:2" s="155" customFormat="1">
      <c r="A756" s="151" t="s">
        <v>123</v>
      </c>
      <c r="B756" s="155">
        <v>1066</v>
      </c>
    </row>
    <row r="757" spans="1:2" s="155" customFormat="1">
      <c r="A757" s="152" t="s">
        <v>3444</v>
      </c>
      <c r="B757" s="155">
        <v>1066</v>
      </c>
    </row>
    <row r="758" spans="1:2" s="155" customFormat="1">
      <c r="A758" s="151" t="s">
        <v>403</v>
      </c>
      <c r="B758" s="155">
        <v>2327</v>
      </c>
    </row>
    <row r="759" spans="1:2" s="155" customFormat="1">
      <c r="A759" s="152" t="s">
        <v>124</v>
      </c>
      <c r="B759" s="155">
        <v>1852</v>
      </c>
    </row>
    <row r="760" spans="1:2" s="155" customFormat="1">
      <c r="A760" s="152" t="s">
        <v>125</v>
      </c>
      <c r="B760" s="155">
        <v>2050</v>
      </c>
    </row>
    <row r="761" spans="1:2" s="155" customFormat="1">
      <c r="A761" s="153" t="s">
        <v>493</v>
      </c>
      <c r="B761" s="155">
        <v>186</v>
      </c>
    </row>
    <row r="762" spans="1:2" s="155" customFormat="1">
      <c r="A762" s="152" t="s">
        <v>126</v>
      </c>
      <c r="B762" s="155">
        <v>1206</v>
      </c>
    </row>
    <row r="763" spans="1:2" s="155" customFormat="1">
      <c r="A763" s="152" t="s">
        <v>3445</v>
      </c>
      <c r="B763" s="155">
        <v>1206</v>
      </c>
    </row>
    <row r="764" spans="1:2" s="155" customFormat="1">
      <c r="A764" s="152" t="s">
        <v>127</v>
      </c>
      <c r="B764" s="155">
        <v>1254</v>
      </c>
    </row>
    <row r="765" spans="1:2" s="155" customFormat="1">
      <c r="A765" s="152" t="s">
        <v>3446</v>
      </c>
      <c r="B765" s="155">
        <v>1254</v>
      </c>
    </row>
    <row r="766" spans="1:2" s="155" customFormat="1">
      <c r="A766" s="152" t="s">
        <v>128</v>
      </c>
      <c r="B766" s="155">
        <v>1098</v>
      </c>
    </row>
    <row r="767" spans="1:2" s="155" customFormat="1">
      <c r="A767" s="152" t="s">
        <v>3447</v>
      </c>
      <c r="B767" s="155">
        <v>1098</v>
      </c>
    </row>
    <row r="768" spans="1:2" s="155" customFormat="1">
      <c r="A768" s="152" t="s">
        <v>129</v>
      </c>
      <c r="B768" s="155">
        <v>1430</v>
      </c>
    </row>
    <row r="769" spans="1:2" s="155" customFormat="1">
      <c r="A769" s="152" t="s">
        <v>130</v>
      </c>
      <c r="B769" s="155">
        <v>1500</v>
      </c>
    </row>
    <row r="770" spans="1:2" s="155" customFormat="1">
      <c r="A770" s="152" t="s">
        <v>720</v>
      </c>
      <c r="B770" s="155">
        <v>21.92</v>
      </c>
    </row>
    <row r="771" spans="1:2" s="155" customFormat="1">
      <c r="A771" s="152" t="s">
        <v>721</v>
      </c>
      <c r="B771" s="155">
        <v>18.22</v>
      </c>
    </row>
    <row r="772" spans="1:2" s="155" customFormat="1">
      <c r="A772" s="152" t="s">
        <v>722</v>
      </c>
      <c r="B772" s="155">
        <v>21.56</v>
      </c>
    </row>
    <row r="773" spans="1:2" s="155" customFormat="1">
      <c r="A773" s="152" t="s">
        <v>3232</v>
      </c>
      <c r="B773" s="155">
        <v>96</v>
      </c>
    </row>
    <row r="774" spans="1:2" s="155" customFormat="1">
      <c r="A774" s="152" t="s">
        <v>494</v>
      </c>
      <c r="B774" s="155">
        <v>326</v>
      </c>
    </row>
    <row r="775" spans="1:2" s="155" customFormat="1">
      <c r="A775" s="152" t="s">
        <v>495</v>
      </c>
      <c r="B775" s="155">
        <v>325</v>
      </c>
    </row>
    <row r="776" spans="1:2" s="155" customFormat="1">
      <c r="A776" s="151" t="s">
        <v>404</v>
      </c>
      <c r="B776" s="155">
        <v>1077</v>
      </c>
    </row>
    <row r="777" spans="1:2" s="155" customFormat="1">
      <c r="A777" s="153" t="s">
        <v>421</v>
      </c>
      <c r="B777" s="155">
        <v>1175</v>
      </c>
    </row>
    <row r="778" spans="1:2" s="155" customFormat="1">
      <c r="A778" s="152" t="s">
        <v>405</v>
      </c>
      <c r="B778" s="155">
        <v>1222</v>
      </c>
    </row>
    <row r="779" spans="1:2" s="155" customFormat="1">
      <c r="A779" s="152" t="s">
        <v>673</v>
      </c>
      <c r="B779" s="155">
        <v>1281</v>
      </c>
    </row>
    <row r="780" spans="1:2" s="155" customFormat="1">
      <c r="A780" s="152" t="s">
        <v>406</v>
      </c>
      <c r="B780" s="155">
        <v>1332</v>
      </c>
    </row>
    <row r="781" spans="1:2" s="155" customFormat="1">
      <c r="A781" s="152" t="s">
        <v>131</v>
      </c>
      <c r="B781" s="155">
        <v>948</v>
      </c>
    </row>
    <row r="782" spans="1:2" s="155" customFormat="1">
      <c r="A782" s="152" t="s">
        <v>3448</v>
      </c>
      <c r="B782" s="155">
        <v>948</v>
      </c>
    </row>
    <row r="783" spans="1:2" s="155" customFormat="1">
      <c r="A783" s="152" t="s">
        <v>407</v>
      </c>
      <c r="B783" s="155">
        <v>2065</v>
      </c>
    </row>
    <row r="784" spans="1:2" s="155" customFormat="1">
      <c r="A784" s="152" t="s">
        <v>132</v>
      </c>
      <c r="B784" s="155">
        <v>1781</v>
      </c>
    </row>
    <row r="785" spans="1:2" s="155" customFormat="1">
      <c r="A785" s="152" t="s">
        <v>496</v>
      </c>
      <c r="B785" s="155">
        <v>115</v>
      </c>
    </row>
    <row r="786" spans="1:2" s="155" customFormat="1">
      <c r="A786" s="152" t="s">
        <v>497</v>
      </c>
      <c r="B786" s="155">
        <v>116</v>
      </c>
    </row>
    <row r="787" spans="1:2" s="155" customFormat="1">
      <c r="A787" s="152" t="s">
        <v>498</v>
      </c>
      <c r="B787" s="155">
        <v>147</v>
      </c>
    </row>
    <row r="788" spans="1:2" s="155" customFormat="1">
      <c r="A788" s="152" t="s">
        <v>133</v>
      </c>
      <c r="B788" s="155">
        <v>995</v>
      </c>
    </row>
    <row r="789" spans="1:2" s="155" customFormat="1">
      <c r="A789" s="152" t="s">
        <v>3235</v>
      </c>
      <c r="B789" s="155">
        <v>995</v>
      </c>
    </row>
    <row r="790" spans="1:2" s="155" customFormat="1">
      <c r="A790" s="152" t="s">
        <v>1110</v>
      </c>
      <c r="B790" s="155" t="s">
        <v>2207</v>
      </c>
    </row>
    <row r="791" spans="1:2" s="155" customFormat="1">
      <c r="A791" s="152" t="s">
        <v>1111</v>
      </c>
      <c r="B791" s="155">
        <v>697</v>
      </c>
    </row>
    <row r="792" spans="1:2" s="155" customFormat="1">
      <c r="A792" s="152" t="s">
        <v>1112</v>
      </c>
      <c r="B792" s="155">
        <v>498</v>
      </c>
    </row>
    <row r="793" spans="1:2" s="155" customFormat="1">
      <c r="A793" s="152" t="s">
        <v>1113</v>
      </c>
      <c r="B793" s="155">
        <v>812</v>
      </c>
    </row>
    <row r="794" spans="1:2" s="155" customFormat="1">
      <c r="A794" s="152" t="s">
        <v>499</v>
      </c>
      <c r="B794" s="155">
        <v>203</v>
      </c>
    </row>
    <row r="795" spans="1:2" s="155" customFormat="1">
      <c r="A795" s="152" t="s">
        <v>1169</v>
      </c>
      <c r="B795" s="155">
        <v>208</v>
      </c>
    </row>
    <row r="796" spans="1:2" s="155" customFormat="1">
      <c r="A796" s="152" t="s">
        <v>135</v>
      </c>
      <c r="B796" s="155" t="s">
        <v>2207</v>
      </c>
    </row>
    <row r="797" spans="1:2" s="155" customFormat="1">
      <c r="A797" s="152" t="s">
        <v>3236</v>
      </c>
      <c r="B797" s="155" t="s">
        <v>2207</v>
      </c>
    </row>
    <row r="798" spans="1:2" s="155" customFormat="1">
      <c r="A798" s="152" t="s">
        <v>137</v>
      </c>
      <c r="B798" s="155" t="s">
        <v>2207</v>
      </c>
    </row>
    <row r="799" spans="1:2" s="155" customFormat="1">
      <c r="A799" s="152" t="s">
        <v>3237</v>
      </c>
      <c r="B799" s="155" t="s">
        <v>2207</v>
      </c>
    </row>
    <row r="800" spans="1:2" s="155" customFormat="1">
      <c r="A800" s="152" t="s">
        <v>139</v>
      </c>
      <c r="B800" s="155">
        <v>2059</v>
      </c>
    </row>
    <row r="801" spans="1:2" s="155" customFormat="1">
      <c r="A801" s="152" t="s">
        <v>3238</v>
      </c>
      <c r="B801" s="155">
        <v>2059</v>
      </c>
    </row>
    <row r="802" spans="1:2" s="155" customFormat="1">
      <c r="A802" s="152" t="s">
        <v>723</v>
      </c>
      <c r="B802" s="155">
        <v>174</v>
      </c>
    </row>
    <row r="803" spans="1:2" s="155" customFormat="1">
      <c r="A803" s="152" t="s">
        <v>2404</v>
      </c>
      <c r="B803" s="155">
        <v>415</v>
      </c>
    </row>
    <row r="804" spans="1:2" s="155" customFormat="1">
      <c r="A804" s="152" t="s">
        <v>724</v>
      </c>
      <c r="B804" s="155">
        <v>158</v>
      </c>
    </row>
    <row r="805" spans="1:2" s="155" customFormat="1">
      <c r="A805" s="152" t="s">
        <v>2405</v>
      </c>
      <c r="B805" s="155">
        <v>237</v>
      </c>
    </row>
    <row r="806" spans="1:2" s="155" customFormat="1">
      <c r="A806" s="152" t="s">
        <v>725</v>
      </c>
      <c r="B806" s="155">
        <v>242</v>
      </c>
    </row>
    <row r="807" spans="1:2" s="155" customFormat="1">
      <c r="A807" s="152" t="s">
        <v>2406</v>
      </c>
      <c r="B807" s="155">
        <v>803</v>
      </c>
    </row>
    <row r="808" spans="1:2" s="155" customFormat="1">
      <c r="A808" s="152" t="s">
        <v>726</v>
      </c>
      <c r="B808" s="155">
        <v>253</v>
      </c>
    </row>
    <row r="809" spans="1:2" s="155" customFormat="1">
      <c r="A809" s="152" t="s">
        <v>727</v>
      </c>
      <c r="B809" s="155">
        <v>416</v>
      </c>
    </row>
    <row r="810" spans="1:2" s="155" customFormat="1">
      <c r="A810" s="152" t="s">
        <v>1742</v>
      </c>
      <c r="B810" s="155">
        <v>288</v>
      </c>
    </row>
    <row r="811" spans="1:2" s="155" customFormat="1">
      <c r="A811" s="152" t="s">
        <v>2183</v>
      </c>
      <c r="B811" s="155">
        <v>759</v>
      </c>
    </row>
    <row r="812" spans="1:2" s="155" customFormat="1">
      <c r="A812" s="152" t="s">
        <v>4336</v>
      </c>
      <c r="B812" s="155">
        <v>123</v>
      </c>
    </row>
    <row r="813" spans="1:2" s="155" customFormat="1">
      <c r="A813" s="152" t="s">
        <v>500</v>
      </c>
      <c r="B813" s="155">
        <v>153</v>
      </c>
    </row>
    <row r="814" spans="1:2" s="155" customFormat="1">
      <c r="A814" s="152" t="s">
        <v>3239</v>
      </c>
      <c r="B814" s="155">
        <v>153</v>
      </c>
    </row>
    <row r="815" spans="1:2" s="155" customFormat="1">
      <c r="A815" s="152" t="s">
        <v>1170</v>
      </c>
      <c r="B815" s="155">
        <v>188</v>
      </c>
    </row>
    <row r="816" spans="1:2" s="155" customFormat="1">
      <c r="A816" s="152" t="s">
        <v>3240</v>
      </c>
      <c r="B816" s="155">
        <v>188</v>
      </c>
    </row>
    <row r="817" spans="1:2" s="155" customFormat="1">
      <c r="A817" s="152" t="s">
        <v>501</v>
      </c>
      <c r="B817" s="155">
        <v>162</v>
      </c>
    </row>
    <row r="818" spans="1:2" s="155" customFormat="1">
      <c r="A818" s="152" t="s">
        <v>3241</v>
      </c>
      <c r="B818" s="155">
        <v>162</v>
      </c>
    </row>
    <row r="819" spans="1:2" s="155" customFormat="1">
      <c r="A819" s="152" t="s">
        <v>1171</v>
      </c>
      <c r="B819" s="155">
        <v>199</v>
      </c>
    </row>
    <row r="820" spans="1:2" s="155" customFormat="1">
      <c r="A820" s="152" t="s">
        <v>3242</v>
      </c>
      <c r="B820" s="155">
        <v>199</v>
      </c>
    </row>
    <row r="821" spans="1:2" s="155" customFormat="1">
      <c r="A821" s="152" t="s">
        <v>502</v>
      </c>
      <c r="B821" s="155">
        <v>457</v>
      </c>
    </row>
    <row r="822" spans="1:2" s="155" customFormat="1">
      <c r="A822" s="152" t="s">
        <v>3243</v>
      </c>
      <c r="B822" s="155">
        <v>457</v>
      </c>
    </row>
    <row r="823" spans="1:2" s="155" customFormat="1">
      <c r="A823" s="152" t="s">
        <v>141</v>
      </c>
      <c r="B823" s="155">
        <v>2818</v>
      </c>
    </row>
    <row r="824" spans="1:2" s="155" customFormat="1">
      <c r="A824" s="152" t="s">
        <v>503</v>
      </c>
      <c r="B824" s="155">
        <v>419</v>
      </c>
    </row>
    <row r="825" spans="1:2" s="155" customFormat="1">
      <c r="A825" s="152" t="s">
        <v>1413</v>
      </c>
      <c r="B825" s="155">
        <v>521</v>
      </c>
    </row>
    <row r="826" spans="1:2" s="155" customFormat="1">
      <c r="A826" s="152" t="s">
        <v>504</v>
      </c>
      <c r="B826" s="155">
        <v>586</v>
      </c>
    </row>
    <row r="827" spans="1:2" s="155" customFormat="1">
      <c r="A827" s="152" t="s">
        <v>1414</v>
      </c>
      <c r="B827" s="155">
        <v>545</v>
      </c>
    </row>
    <row r="828" spans="1:2" s="155" customFormat="1">
      <c r="A828" s="152" t="s">
        <v>505</v>
      </c>
      <c r="B828" s="155">
        <v>616</v>
      </c>
    </row>
    <row r="829" spans="1:2" s="155" customFormat="1">
      <c r="A829" s="152" t="s">
        <v>1197</v>
      </c>
      <c r="B829" s="155">
        <v>835</v>
      </c>
    </row>
    <row r="830" spans="1:2" s="155" customFormat="1">
      <c r="A830" s="152" t="s">
        <v>1198</v>
      </c>
      <c r="B830" s="155">
        <v>986</v>
      </c>
    </row>
    <row r="831" spans="1:2" s="155" customFormat="1">
      <c r="A831" s="151" t="s">
        <v>1199</v>
      </c>
      <c r="B831" s="155">
        <v>851</v>
      </c>
    </row>
    <row r="832" spans="1:2" s="155" customFormat="1">
      <c r="A832" s="151" t="s">
        <v>1200</v>
      </c>
      <c r="B832" s="155">
        <v>866</v>
      </c>
    </row>
    <row r="833" spans="1:2" s="155" customFormat="1">
      <c r="A833" s="152" t="s">
        <v>2075</v>
      </c>
      <c r="B833" s="155">
        <v>851</v>
      </c>
    </row>
    <row r="834" spans="1:2" s="155" customFormat="1">
      <c r="A834" s="152" t="s">
        <v>2082</v>
      </c>
      <c r="B834" s="155">
        <v>899</v>
      </c>
    </row>
    <row r="835" spans="1:2" s="155" customFormat="1">
      <c r="A835" s="152" t="s">
        <v>2076</v>
      </c>
      <c r="B835" s="155">
        <v>1235</v>
      </c>
    </row>
    <row r="836" spans="1:2" s="155" customFormat="1">
      <c r="A836" s="151" t="s">
        <v>2077</v>
      </c>
      <c r="B836" s="155">
        <v>1417</v>
      </c>
    </row>
    <row r="837" spans="1:2" s="155" customFormat="1">
      <c r="A837" s="152" t="s">
        <v>2079</v>
      </c>
      <c r="B837" s="155">
        <v>1261</v>
      </c>
    </row>
    <row r="838" spans="1:2" s="155" customFormat="1">
      <c r="A838" s="152" t="s">
        <v>2083</v>
      </c>
      <c r="B838" s="155">
        <v>1459</v>
      </c>
    </row>
    <row r="839" spans="1:2" s="155" customFormat="1">
      <c r="A839" s="151" t="s">
        <v>1201</v>
      </c>
      <c r="B839" s="155">
        <v>1286</v>
      </c>
    </row>
    <row r="840" spans="1:2" s="155" customFormat="1">
      <c r="A840" s="151" t="s">
        <v>2084</v>
      </c>
      <c r="B840" s="155">
        <v>1499</v>
      </c>
    </row>
    <row r="841" spans="1:2" s="155" customFormat="1">
      <c r="A841" s="152" t="s">
        <v>2078</v>
      </c>
      <c r="B841" s="155">
        <v>1251</v>
      </c>
    </row>
    <row r="842" spans="1:2" s="155" customFormat="1">
      <c r="A842" s="152" t="s">
        <v>1203</v>
      </c>
      <c r="B842" s="155">
        <v>1477</v>
      </c>
    </row>
    <row r="843" spans="1:2" s="155" customFormat="1">
      <c r="A843" s="152" t="s">
        <v>2080</v>
      </c>
      <c r="B843" s="155">
        <v>1279</v>
      </c>
    </row>
    <row r="844" spans="1:2" s="155" customFormat="1">
      <c r="A844" s="151" t="s">
        <v>2081</v>
      </c>
      <c r="B844" s="155">
        <v>1492</v>
      </c>
    </row>
    <row r="845" spans="1:2" s="155" customFormat="1">
      <c r="A845" s="152" t="s">
        <v>2085</v>
      </c>
      <c r="B845" s="155">
        <v>1304</v>
      </c>
    </row>
    <row r="846" spans="1:2" s="155" customFormat="1">
      <c r="A846" s="152" t="s">
        <v>2086</v>
      </c>
      <c r="B846" s="155">
        <v>1527</v>
      </c>
    </row>
    <row r="847" spans="1:2" s="155" customFormat="1">
      <c r="A847" s="152" t="s">
        <v>1202</v>
      </c>
      <c r="B847" s="155">
        <v>1321</v>
      </c>
    </row>
    <row r="848" spans="1:2" s="155" customFormat="1">
      <c r="A848" s="152" t="s">
        <v>506</v>
      </c>
      <c r="B848" s="155">
        <v>1743</v>
      </c>
    </row>
    <row r="849" spans="1:2" s="155" customFormat="1">
      <c r="A849" s="152" t="s">
        <v>1342</v>
      </c>
      <c r="B849" s="155">
        <v>70</v>
      </c>
    </row>
    <row r="850" spans="1:2" s="155" customFormat="1">
      <c r="A850" s="152" t="s">
        <v>1343</v>
      </c>
      <c r="B850" s="155">
        <v>70</v>
      </c>
    </row>
    <row r="851" spans="1:2" s="155" customFormat="1">
      <c r="A851" s="152" t="s">
        <v>1344</v>
      </c>
      <c r="B851" s="155">
        <v>70</v>
      </c>
    </row>
    <row r="852" spans="1:2" s="155" customFormat="1">
      <c r="A852" s="152" t="s">
        <v>1345</v>
      </c>
      <c r="B852" s="155">
        <v>70</v>
      </c>
    </row>
    <row r="853" spans="1:2" s="155" customFormat="1">
      <c r="A853" s="152" t="s">
        <v>1346</v>
      </c>
      <c r="B853" s="155">
        <v>70</v>
      </c>
    </row>
    <row r="854" spans="1:2" s="155" customFormat="1">
      <c r="A854" s="152" t="s">
        <v>1347</v>
      </c>
      <c r="B854" s="155">
        <v>88</v>
      </c>
    </row>
    <row r="855" spans="1:2" s="155" customFormat="1">
      <c r="A855" s="152" t="s">
        <v>1348</v>
      </c>
      <c r="B855" s="155">
        <v>142</v>
      </c>
    </row>
    <row r="856" spans="1:2" s="155" customFormat="1">
      <c r="A856" s="152" t="s">
        <v>1349</v>
      </c>
      <c r="B856" s="155">
        <v>88</v>
      </c>
    </row>
    <row r="857" spans="1:2" s="155" customFormat="1">
      <c r="A857" s="152" t="s">
        <v>1025</v>
      </c>
      <c r="B857" s="155">
        <v>608</v>
      </c>
    </row>
    <row r="858" spans="1:2" s="155" customFormat="1">
      <c r="A858" s="152" t="s">
        <v>3449</v>
      </c>
      <c r="B858" s="155">
        <v>608</v>
      </c>
    </row>
    <row r="859" spans="1:2" s="155" customFormat="1">
      <c r="A859" s="152" t="s">
        <v>1026</v>
      </c>
      <c r="B859" s="155">
        <v>661</v>
      </c>
    </row>
    <row r="860" spans="1:2" s="155" customFormat="1">
      <c r="A860" s="152" t="s">
        <v>3450</v>
      </c>
      <c r="B860" s="155">
        <v>661</v>
      </c>
    </row>
    <row r="861" spans="1:2" s="155" customFormat="1">
      <c r="A861" s="152" t="s">
        <v>1027</v>
      </c>
      <c r="B861" s="155">
        <v>1389</v>
      </c>
    </row>
    <row r="862" spans="1:2" s="155" customFormat="1">
      <c r="A862" s="152" t="s">
        <v>1028</v>
      </c>
      <c r="B862" s="155">
        <v>1389</v>
      </c>
    </row>
    <row r="863" spans="1:2" s="155" customFormat="1">
      <c r="A863" s="152" t="s">
        <v>1645</v>
      </c>
      <c r="B863" s="155">
        <v>216</v>
      </c>
    </row>
    <row r="864" spans="1:2" s="155" customFormat="1">
      <c r="A864" s="152" t="s">
        <v>1712</v>
      </c>
      <c r="B864" s="155">
        <v>334</v>
      </c>
    </row>
    <row r="865" spans="1:2" s="155" customFormat="1">
      <c r="A865" s="152" t="s">
        <v>1660</v>
      </c>
      <c r="B865" s="155">
        <v>214</v>
      </c>
    </row>
    <row r="866" spans="1:2" s="155" customFormat="1">
      <c r="A866" s="152" t="s">
        <v>1646</v>
      </c>
      <c r="B866" s="155">
        <v>230</v>
      </c>
    </row>
    <row r="867" spans="1:2" s="155" customFormat="1">
      <c r="A867" s="152" t="s">
        <v>1713</v>
      </c>
      <c r="B867" s="155">
        <v>349</v>
      </c>
    </row>
    <row r="868" spans="1:2" s="155" customFormat="1">
      <c r="A868" s="152" t="s">
        <v>1661</v>
      </c>
      <c r="B868" s="155">
        <v>229</v>
      </c>
    </row>
    <row r="869" spans="1:2" s="155" customFormat="1">
      <c r="A869" s="152" t="s">
        <v>1647</v>
      </c>
      <c r="B869" s="155">
        <v>246</v>
      </c>
    </row>
    <row r="870" spans="1:2" s="155" customFormat="1">
      <c r="A870" s="152" t="s">
        <v>1714</v>
      </c>
      <c r="B870" s="155">
        <v>363</v>
      </c>
    </row>
    <row r="871" spans="1:2" s="155" customFormat="1">
      <c r="A871" s="152" t="s">
        <v>1662</v>
      </c>
      <c r="B871" s="155">
        <v>243</v>
      </c>
    </row>
    <row r="872" spans="1:2" s="155" customFormat="1">
      <c r="A872" s="152" t="s">
        <v>1648</v>
      </c>
      <c r="B872" s="155">
        <v>284</v>
      </c>
    </row>
    <row r="873" spans="1:2" s="155" customFormat="1">
      <c r="A873" s="152" t="s">
        <v>1715</v>
      </c>
      <c r="B873" s="155">
        <v>401</v>
      </c>
    </row>
    <row r="874" spans="1:2" s="155" customFormat="1">
      <c r="A874" s="152" t="s">
        <v>1663</v>
      </c>
      <c r="B874" s="155">
        <v>280</v>
      </c>
    </row>
    <row r="875" spans="1:2" s="155" customFormat="1">
      <c r="A875" s="152" t="s">
        <v>1649</v>
      </c>
      <c r="B875" s="155">
        <v>296</v>
      </c>
    </row>
    <row r="876" spans="1:2" s="155" customFormat="1">
      <c r="A876" s="152" t="s">
        <v>1716</v>
      </c>
      <c r="B876" s="155">
        <v>414</v>
      </c>
    </row>
    <row r="877" spans="1:2" s="155" customFormat="1">
      <c r="A877" s="152" t="s">
        <v>1664</v>
      </c>
      <c r="B877" s="155">
        <v>293</v>
      </c>
    </row>
    <row r="878" spans="1:2" s="155" customFormat="1">
      <c r="A878" s="152" t="s">
        <v>1650</v>
      </c>
      <c r="B878" s="155">
        <v>311</v>
      </c>
    </row>
    <row r="879" spans="1:2" s="155" customFormat="1">
      <c r="A879" s="152" t="s">
        <v>1717</v>
      </c>
      <c r="B879" s="155">
        <v>430</v>
      </c>
    </row>
    <row r="880" spans="1:2" s="155" customFormat="1">
      <c r="A880" s="152" t="s">
        <v>1665</v>
      </c>
      <c r="B880" s="155">
        <v>309</v>
      </c>
    </row>
    <row r="881" spans="1:2" s="155" customFormat="1">
      <c r="A881" s="152" t="s">
        <v>1651</v>
      </c>
      <c r="B881" s="155">
        <v>326</v>
      </c>
    </row>
    <row r="882" spans="1:2" s="155" customFormat="1">
      <c r="A882" s="152" t="s">
        <v>1718</v>
      </c>
      <c r="B882" s="155">
        <v>442</v>
      </c>
    </row>
    <row r="883" spans="1:2" s="155" customFormat="1">
      <c r="A883" s="152" t="s">
        <v>1666</v>
      </c>
      <c r="B883" s="155">
        <v>321</v>
      </c>
    </row>
    <row r="884" spans="1:2" s="155" customFormat="1">
      <c r="A884" s="152" t="s">
        <v>1652</v>
      </c>
      <c r="B884" s="155">
        <v>343</v>
      </c>
    </row>
    <row r="885" spans="1:2" s="155" customFormat="1">
      <c r="A885" s="152" t="s">
        <v>1719</v>
      </c>
      <c r="B885" s="155">
        <v>459</v>
      </c>
    </row>
    <row r="886" spans="1:2" s="155" customFormat="1">
      <c r="A886" s="152" t="s">
        <v>1667</v>
      </c>
      <c r="B886" s="155">
        <v>337</v>
      </c>
    </row>
    <row r="887" spans="1:2" s="155" customFormat="1">
      <c r="A887" s="152" t="s">
        <v>1653</v>
      </c>
      <c r="B887" s="155">
        <v>356</v>
      </c>
    </row>
    <row r="888" spans="1:2" s="155" customFormat="1">
      <c r="A888" s="152" t="s">
        <v>1720</v>
      </c>
      <c r="B888" s="155">
        <v>473</v>
      </c>
    </row>
    <row r="889" spans="1:2" s="155" customFormat="1">
      <c r="A889" s="152" t="s">
        <v>1668</v>
      </c>
      <c r="B889" s="155">
        <v>351</v>
      </c>
    </row>
    <row r="890" spans="1:2" s="155" customFormat="1">
      <c r="A890" s="152" t="s">
        <v>1654</v>
      </c>
      <c r="B890" s="155">
        <v>417</v>
      </c>
    </row>
    <row r="891" spans="1:2" s="155" customFormat="1">
      <c r="A891" s="152" t="s">
        <v>1721</v>
      </c>
      <c r="B891" s="155">
        <v>535</v>
      </c>
    </row>
    <row r="892" spans="1:2" s="155" customFormat="1">
      <c r="A892" s="152" t="s">
        <v>1669</v>
      </c>
      <c r="B892" s="155">
        <v>413</v>
      </c>
    </row>
    <row r="893" spans="1:2" s="155" customFormat="1">
      <c r="A893" s="152" t="s">
        <v>1655</v>
      </c>
      <c r="B893" s="155">
        <v>435</v>
      </c>
    </row>
    <row r="894" spans="1:2" s="155" customFormat="1">
      <c r="A894" s="152" t="s">
        <v>1722</v>
      </c>
      <c r="B894" s="155">
        <v>551</v>
      </c>
    </row>
    <row r="895" spans="1:2" s="155" customFormat="1">
      <c r="A895" s="152" t="s">
        <v>1670</v>
      </c>
      <c r="B895" s="155">
        <v>429</v>
      </c>
    </row>
    <row r="896" spans="1:2" s="155" customFormat="1">
      <c r="A896" s="152" t="s">
        <v>1656</v>
      </c>
      <c r="B896" s="155">
        <v>449</v>
      </c>
    </row>
    <row r="897" spans="1:2" s="155" customFormat="1">
      <c r="A897" s="152" t="s">
        <v>1723</v>
      </c>
      <c r="B897" s="155">
        <v>565</v>
      </c>
    </row>
    <row r="898" spans="1:2" s="155" customFormat="1">
      <c r="A898" s="152" t="s">
        <v>1671</v>
      </c>
      <c r="B898" s="155">
        <v>443</v>
      </c>
    </row>
    <row r="899" spans="1:2" s="155" customFormat="1">
      <c r="A899" s="152" t="s">
        <v>1657</v>
      </c>
      <c r="B899" s="155">
        <v>462</v>
      </c>
    </row>
    <row r="900" spans="1:2" s="155" customFormat="1">
      <c r="A900" s="152" t="s">
        <v>1724</v>
      </c>
      <c r="B900" s="155">
        <v>578</v>
      </c>
    </row>
    <row r="901" spans="1:2" s="155" customFormat="1">
      <c r="A901" s="152" t="s">
        <v>1672</v>
      </c>
      <c r="B901" s="155">
        <v>455</v>
      </c>
    </row>
    <row r="902" spans="1:2" s="155" customFormat="1">
      <c r="A902" s="152" t="s">
        <v>1658</v>
      </c>
      <c r="B902" s="155">
        <v>476</v>
      </c>
    </row>
    <row r="903" spans="1:2" s="155" customFormat="1">
      <c r="A903" s="152" t="s">
        <v>1725</v>
      </c>
      <c r="B903" s="155">
        <v>594</v>
      </c>
    </row>
    <row r="904" spans="1:2" s="155" customFormat="1">
      <c r="A904" s="152" t="s">
        <v>1673</v>
      </c>
      <c r="B904" s="155">
        <v>471</v>
      </c>
    </row>
    <row r="905" spans="1:2" s="155" customFormat="1">
      <c r="A905" s="152" t="s">
        <v>1659</v>
      </c>
      <c r="B905" s="155">
        <v>490</v>
      </c>
    </row>
    <row r="906" spans="1:2" s="155" customFormat="1">
      <c r="A906" s="152" t="s">
        <v>1726</v>
      </c>
      <c r="B906" s="155">
        <v>607</v>
      </c>
    </row>
    <row r="907" spans="1:2" s="155" customFormat="1">
      <c r="A907" s="152" t="s">
        <v>1674</v>
      </c>
      <c r="B907" s="155">
        <v>483</v>
      </c>
    </row>
    <row r="908" spans="1:2" s="155" customFormat="1">
      <c r="A908" s="153" t="s">
        <v>699</v>
      </c>
      <c r="B908" s="155">
        <v>4005</v>
      </c>
    </row>
    <row r="909" spans="1:2" s="155" customFormat="1">
      <c r="A909" s="153" t="s">
        <v>700</v>
      </c>
      <c r="B909" s="155">
        <v>4082</v>
      </c>
    </row>
    <row r="910" spans="1:2" s="155" customFormat="1">
      <c r="A910" s="151" t="s">
        <v>701</v>
      </c>
      <c r="B910" s="155">
        <v>4163</v>
      </c>
    </row>
    <row r="911" spans="1:2" s="155" customFormat="1">
      <c r="A911" s="152" t="s">
        <v>702</v>
      </c>
      <c r="B911" s="155">
        <v>4182</v>
      </c>
    </row>
    <row r="912" spans="1:2" s="155" customFormat="1">
      <c r="A912" s="151" t="s">
        <v>703</v>
      </c>
      <c r="B912" s="155">
        <v>4269</v>
      </c>
    </row>
    <row r="913" spans="1:2" s="155" customFormat="1">
      <c r="A913" s="152" t="s">
        <v>704</v>
      </c>
      <c r="B913" s="155">
        <v>4360</v>
      </c>
    </row>
    <row r="914" spans="1:2" s="155" customFormat="1">
      <c r="A914" s="151" t="s">
        <v>705</v>
      </c>
      <c r="B914" s="155">
        <v>4418</v>
      </c>
    </row>
    <row r="915" spans="1:2" s="155" customFormat="1">
      <c r="A915" s="151" t="s">
        <v>706</v>
      </c>
      <c r="B915" s="155">
        <v>4526</v>
      </c>
    </row>
    <row r="916" spans="1:2" s="155" customFormat="1">
      <c r="A916" s="152" t="s">
        <v>707</v>
      </c>
      <c r="B916" s="155">
        <v>4637</v>
      </c>
    </row>
    <row r="917" spans="1:2" s="155" customFormat="1">
      <c r="A917" s="152" t="s">
        <v>1042</v>
      </c>
      <c r="B917" s="155">
        <v>930</v>
      </c>
    </row>
    <row r="918" spans="1:2" s="155" customFormat="1">
      <c r="A918" s="152" t="s">
        <v>1043</v>
      </c>
      <c r="B918" s="155">
        <v>856</v>
      </c>
    </row>
    <row r="919" spans="1:2" s="155" customFormat="1">
      <c r="A919" s="151" t="s">
        <v>1044</v>
      </c>
      <c r="B919" s="155">
        <v>1039</v>
      </c>
    </row>
    <row r="920" spans="1:2" s="155" customFormat="1">
      <c r="A920" s="152" t="s">
        <v>1045</v>
      </c>
      <c r="B920" s="155">
        <v>962</v>
      </c>
    </row>
    <row r="921" spans="1:2" s="155" customFormat="1">
      <c r="A921" s="152" t="s">
        <v>3012</v>
      </c>
      <c r="B921" s="155">
        <v>1079</v>
      </c>
    </row>
    <row r="922" spans="1:2" s="155" customFormat="1">
      <c r="A922" s="151" t="s">
        <v>3013</v>
      </c>
      <c r="B922" s="155">
        <v>1000</v>
      </c>
    </row>
    <row r="923" spans="1:2" s="155" customFormat="1">
      <c r="A923" s="152" t="s">
        <v>1046</v>
      </c>
      <c r="B923" s="155">
        <v>1184</v>
      </c>
    </row>
    <row r="924" spans="1:2" s="155" customFormat="1">
      <c r="A924" s="152" t="s">
        <v>1047</v>
      </c>
      <c r="B924" s="155">
        <v>1093</v>
      </c>
    </row>
    <row r="925" spans="1:2" s="155" customFormat="1">
      <c r="A925" s="152" t="s">
        <v>2430</v>
      </c>
      <c r="B925" s="155">
        <v>75</v>
      </c>
    </row>
    <row r="926" spans="1:2" s="155" customFormat="1">
      <c r="A926" s="152" t="s">
        <v>143</v>
      </c>
      <c r="B926" s="155">
        <v>741</v>
      </c>
    </row>
    <row r="927" spans="1:2" s="155" customFormat="1">
      <c r="A927" s="151" t="s">
        <v>144</v>
      </c>
      <c r="B927" s="155">
        <v>1085</v>
      </c>
    </row>
    <row r="928" spans="1:2" s="155" customFormat="1">
      <c r="A928" s="152" t="s">
        <v>3451</v>
      </c>
      <c r="B928" s="155">
        <v>1085</v>
      </c>
    </row>
    <row r="929" spans="1:2" s="155" customFormat="1">
      <c r="A929" s="152" t="s">
        <v>2289</v>
      </c>
      <c r="B929" s="155" t="s">
        <v>2207</v>
      </c>
    </row>
    <row r="930" spans="1:2" s="155" customFormat="1">
      <c r="A930" s="152" t="s">
        <v>728</v>
      </c>
      <c r="B930" s="155">
        <v>34.590000000000003</v>
      </c>
    </row>
    <row r="931" spans="1:2" s="155" customFormat="1">
      <c r="A931" s="152" t="s">
        <v>729</v>
      </c>
      <c r="B931" s="155">
        <v>27.99</v>
      </c>
    </row>
    <row r="932" spans="1:2" s="155" customFormat="1">
      <c r="A932" s="152" t="s">
        <v>4271</v>
      </c>
      <c r="B932" s="155">
        <v>952</v>
      </c>
    </row>
    <row r="933" spans="1:2" s="155" customFormat="1">
      <c r="A933" s="152" t="s">
        <v>4272</v>
      </c>
      <c r="B933" s="155">
        <v>952</v>
      </c>
    </row>
    <row r="934" spans="1:2" s="155" customFormat="1">
      <c r="A934" s="152" t="s">
        <v>4273</v>
      </c>
      <c r="B934" s="155">
        <v>994</v>
      </c>
    </row>
    <row r="935" spans="1:2" s="155" customFormat="1">
      <c r="A935" s="152" t="s">
        <v>4274</v>
      </c>
      <c r="B935" s="155">
        <v>994</v>
      </c>
    </row>
    <row r="936" spans="1:2" s="155" customFormat="1">
      <c r="A936" s="152" t="s">
        <v>4275</v>
      </c>
      <c r="B936" s="155">
        <v>1008</v>
      </c>
    </row>
    <row r="937" spans="1:2" s="155" customFormat="1">
      <c r="A937" s="152" t="s">
        <v>4276</v>
      </c>
      <c r="B937" s="155">
        <v>1008</v>
      </c>
    </row>
    <row r="938" spans="1:2" s="155" customFormat="1">
      <c r="A938" s="152" t="s">
        <v>4277</v>
      </c>
      <c r="B938" s="155">
        <v>1097</v>
      </c>
    </row>
    <row r="939" spans="1:2" s="155" customFormat="1">
      <c r="A939" s="152" t="s">
        <v>4278</v>
      </c>
      <c r="B939" s="155">
        <v>1097</v>
      </c>
    </row>
    <row r="940" spans="1:2" s="155" customFormat="1">
      <c r="A940" s="152" t="s">
        <v>4279</v>
      </c>
      <c r="B940" s="155">
        <v>1042</v>
      </c>
    </row>
    <row r="941" spans="1:2" s="155" customFormat="1">
      <c r="A941" s="152" t="s">
        <v>4280</v>
      </c>
      <c r="B941" s="155">
        <v>1042</v>
      </c>
    </row>
    <row r="942" spans="1:2" s="155" customFormat="1">
      <c r="A942" s="152" t="s">
        <v>4281</v>
      </c>
      <c r="B942" s="155">
        <v>1093</v>
      </c>
    </row>
    <row r="943" spans="1:2" s="155" customFormat="1">
      <c r="A943" s="152" t="s">
        <v>4282</v>
      </c>
      <c r="B943" s="155">
        <v>1093</v>
      </c>
    </row>
    <row r="944" spans="1:2" s="155" customFormat="1">
      <c r="A944" s="152" t="s">
        <v>4283</v>
      </c>
      <c r="B944" s="155">
        <v>1108</v>
      </c>
    </row>
    <row r="945" spans="1:2" s="155" customFormat="1">
      <c r="A945" s="152" t="s">
        <v>4284</v>
      </c>
      <c r="B945" s="155">
        <v>1108</v>
      </c>
    </row>
    <row r="946" spans="1:2" s="155" customFormat="1">
      <c r="A946" s="152" t="s">
        <v>4285</v>
      </c>
      <c r="B946" s="155">
        <v>1203</v>
      </c>
    </row>
    <row r="947" spans="1:2" s="155" customFormat="1">
      <c r="A947" s="152" t="s">
        <v>4286</v>
      </c>
      <c r="B947" s="155">
        <v>1203</v>
      </c>
    </row>
    <row r="948" spans="1:2" s="155" customFormat="1">
      <c r="A948" s="152" t="s">
        <v>146</v>
      </c>
      <c r="B948" s="155">
        <v>1135</v>
      </c>
    </row>
    <row r="949" spans="1:2" s="155" customFormat="1">
      <c r="A949" s="152" t="s">
        <v>3452</v>
      </c>
      <c r="B949" s="155">
        <v>1135</v>
      </c>
    </row>
    <row r="950" spans="1:2" s="155" customFormat="1">
      <c r="A950" s="152" t="s">
        <v>148</v>
      </c>
      <c r="B950" s="155">
        <v>1191</v>
      </c>
    </row>
    <row r="951" spans="1:2" s="155" customFormat="1">
      <c r="A951" s="152" t="s">
        <v>3453</v>
      </c>
      <c r="B951" s="155">
        <v>1191</v>
      </c>
    </row>
    <row r="952" spans="1:2" s="155" customFormat="1">
      <c r="A952" s="152" t="s">
        <v>3014</v>
      </c>
      <c r="B952" s="155">
        <v>1207</v>
      </c>
    </row>
    <row r="953" spans="1:2" s="155" customFormat="1">
      <c r="A953" s="152" t="s">
        <v>3454</v>
      </c>
      <c r="B953" s="155">
        <v>1207</v>
      </c>
    </row>
    <row r="954" spans="1:2" s="155" customFormat="1">
      <c r="A954" s="152" t="s">
        <v>149</v>
      </c>
      <c r="B954" s="155">
        <v>1309</v>
      </c>
    </row>
    <row r="955" spans="1:2" s="155" customFormat="1">
      <c r="A955" s="152" t="s">
        <v>3455</v>
      </c>
      <c r="B955" s="155">
        <v>1309</v>
      </c>
    </row>
    <row r="956" spans="1:2" s="155" customFormat="1">
      <c r="A956" s="152" t="s">
        <v>4287</v>
      </c>
      <c r="B956" s="155">
        <v>1223</v>
      </c>
    </row>
    <row r="957" spans="1:2" s="155" customFormat="1">
      <c r="A957" s="152" t="s">
        <v>4288</v>
      </c>
      <c r="B957" s="155">
        <v>1223</v>
      </c>
    </row>
    <row r="958" spans="1:2" s="155" customFormat="1">
      <c r="A958" s="152" t="s">
        <v>4289</v>
      </c>
      <c r="B958" s="155">
        <v>1290</v>
      </c>
    </row>
    <row r="959" spans="1:2" s="155" customFormat="1">
      <c r="A959" s="152" t="s">
        <v>4290</v>
      </c>
      <c r="B959" s="155">
        <v>1290</v>
      </c>
    </row>
    <row r="960" spans="1:2" s="155" customFormat="1">
      <c r="A960" s="152" t="s">
        <v>4291</v>
      </c>
      <c r="B960" s="155">
        <v>1311</v>
      </c>
    </row>
    <row r="961" spans="1:2" s="155" customFormat="1">
      <c r="A961" s="152" t="s">
        <v>4292</v>
      </c>
      <c r="B961" s="155">
        <v>1311</v>
      </c>
    </row>
    <row r="962" spans="1:2" s="155" customFormat="1">
      <c r="A962" s="152" t="s">
        <v>4293</v>
      </c>
      <c r="B962" s="155">
        <v>1417</v>
      </c>
    </row>
    <row r="963" spans="1:2" s="155" customFormat="1">
      <c r="A963" s="152" t="s">
        <v>4294</v>
      </c>
      <c r="B963" s="155">
        <v>1417</v>
      </c>
    </row>
    <row r="964" spans="1:2" s="155" customFormat="1">
      <c r="A964" s="152" t="s">
        <v>150</v>
      </c>
      <c r="B964" s="155">
        <v>1521</v>
      </c>
    </row>
    <row r="965" spans="1:2" s="155" customFormat="1">
      <c r="A965" s="152" t="s">
        <v>151</v>
      </c>
      <c r="B965" s="155">
        <v>1322</v>
      </c>
    </row>
    <row r="966" spans="1:2" s="155" customFormat="1">
      <c r="A966" s="152" t="s">
        <v>3456</v>
      </c>
      <c r="B966" s="155">
        <v>1322</v>
      </c>
    </row>
    <row r="967" spans="1:2" s="155" customFormat="1">
      <c r="A967" s="152" t="s">
        <v>153</v>
      </c>
      <c r="B967" s="155">
        <v>1592</v>
      </c>
    </row>
    <row r="968" spans="1:2" s="155" customFormat="1">
      <c r="A968" s="152" t="s">
        <v>154</v>
      </c>
      <c r="B968" s="155">
        <v>1428</v>
      </c>
    </row>
    <row r="969" spans="1:2" s="155" customFormat="1">
      <c r="A969" s="152" t="s">
        <v>3457</v>
      </c>
      <c r="B969" s="155">
        <v>1428</v>
      </c>
    </row>
    <row r="970" spans="1:2" s="155" customFormat="1">
      <c r="A970" s="152" t="s">
        <v>3015</v>
      </c>
      <c r="B970" s="155">
        <v>1612</v>
      </c>
    </row>
    <row r="971" spans="1:2" s="155" customFormat="1">
      <c r="A971" s="152" t="s">
        <v>3016</v>
      </c>
      <c r="B971" s="155">
        <v>1449</v>
      </c>
    </row>
    <row r="972" spans="1:2" s="155" customFormat="1">
      <c r="A972" s="152" t="s">
        <v>3458</v>
      </c>
      <c r="B972" s="155">
        <v>1449</v>
      </c>
    </row>
    <row r="973" spans="1:2" s="155" customFormat="1">
      <c r="A973" s="152" t="s">
        <v>155</v>
      </c>
      <c r="B973" s="155">
        <v>1725</v>
      </c>
    </row>
    <row r="974" spans="1:2" s="155" customFormat="1">
      <c r="A974" s="152" t="s">
        <v>156</v>
      </c>
      <c r="B974" s="155">
        <v>1562</v>
      </c>
    </row>
    <row r="975" spans="1:2" s="155" customFormat="1">
      <c r="A975" s="152" t="s">
        <v>3459</v>
      </c>
      <c r="B975" s="155">
        <v>1562</v>
      </c>
    </row>
    <row r="976" spans="1:2" s="155" customFormat="1">
      <c r="A976" s="152" t="s">
        <v>157</v>
      </c>
      <c r="B976" s="155">
        <v>1611</v>
      </c>
    </row>
    <row r="977" spans="1:2" s="155" customFormat="1">
      <c r="A977" s="152" t="s">
        <v>158</v>
      </c>
      <c r="B977" s="155">
        <v>1690</v>
      </c>
    </row>
    <row r="978" spans="1:2" s="155" customFormat="1">
      <c r="A978" s="152" t="s">
        <v>3017</v>
      </c>
      <c r="B978" s="155">
        <v>1714</v>
      </c>
    </row>
    <row r="979" spans="1:2" s="155" customFormat="1">
      <c r="A979" s="152" t="s">
        <v>159</v>
      </c>
      <c r="B979" s="155">
        <v>1831</v>
      </c>
    </row>
    <row r="980" spans="1:2" s="155" customFormat="1">
      <c r="A980" s="152" t="s">
        <v>160</v>
      </c>
      <c r="B980" s="155">
        <v>1707</v>
      </c>
    </row>
    <row r="981" spans="1:2" s="155" customFormat="1">
      <c r="A981" s="152" t="s">
        <v>161</v>
      </c>
      <c r="B981" s="155">
        <v>1794</v>
      </c>
    </row>
    <row r="982" spans="1:2" s="155" customFormat="1">
      <c r="A982" s="152" t="s">
        <v>3018</v>
      </c>
      <c r="B982" s="155">
        <v>1820</v>
      </c>
    </row>
    <row r="983" spans="1:2" s="155" customFormat="1">
      <c r="A983" s="152" t="s">
        <v>162</v>
      </c>
      <c r="B983" s="155">
        <v>1942</v>
      </c>
    </row>
    <row r="984" spans="1:2" s="155" customFormat="1">
      <c r="A984" s="152" t="s">
        <v>4295</v>
      </c>
      <c r="B984" s="155">
        <v>1790</v>
      </c>
    </row>
    <row r="985" spans="1:2" s="155" customFormat="1">
      <c r="A985" s="152" t="s">
        <v>4296</v>
      </c>
      <c r="B985" s="155">
        <v>1888</v>
      </c>
    </row>
    <row r="986" spans="1:2" s="155" customFormat="1">
      <c r="A986" s="152" t="s">
        <v>4297</v>
      </c>
      <c r="B986" s="155">
        <v>1919</v>
      </c>
    </row>
    <row r="987" spans="1:2" s="155" customFormat="1">
      <c r="A987" s="152" t="s">
        <v>4298</v>
      </c>
      <c r="B987" s="155">
        <v>2045</v>
      </c>
    </row>
    <row r="988" spans="1:2" s="155" customFormat="1">
      <c r="A988" s="152" t="s">
        <v>163</v>
      </c>
      <c r="B988" s="155">
        <v>1881</v>
      </c>
    </row>
    <row r="989" spans="1:2" s="155" customFormat="1">
      <c r="A989" s="152" t="s">
        <v>164</v>
      </c>
      <c r="B989" s="155">
        <v>1983</v>
      </c>
    </row>
    <row r="990" spans="1:2" s="155" customFormat="1">
      <c r="A990" s="152" t="s">
        <v>3019</v>
      </c>
      <c r="B990" s="155">
        <v>2011</v>
      </c>
    </row>
    <row r="991" spans="1:2" s="155" customFormat="1">
      <c r="A991" s="152" t="s">
        <v>165</v>
      </c>
      <c r="B991" s="155">
        <v>2150</v>
      </c>
    </row>
    <row r="992" spans="1:2" s="155" customFormat="1">
      <c r="A992" s="152" t="s">
        <v>1498</v>
      </c>
      <c r="B992" s="155">
        <v>2107</v>
      </c>
    </row>
    <row r="993" spans="1:2" s="155" customFormat="1">
      <c r="A993" s="152" t="s">
        <v>1510</v>
      </c>
      <c r="B993" s="155" t="s">
        <v>2207</v>
      </c>
    </row>
    <row r="994" spans="1:2" s="155" customFormat="1">
      <c r="A994" s="152" t="s">
        <v>1504</v>
      </c>
      <c r="B994" s="155">
        <v>3254</v>
      </c>
    </row>
    <row r="995" spans="1:2" s="155" customFormat="1">
      <c r="A995" s="152" t="s">
        <v>1520</v>
      </c>
      <c r="B995" s="155" t="s">
        <v>2207</v>
      </c>
    </row>
    <row r="996" spans="1:2" s="155" customFormat="1">
      <c r="A996" s="152" t="s">
        <v>1499</v>
      </c>
      <c r="B996" s="155">
        <v>2169</v>
      </c>
    </row>
    <row r="997" spans="1:2" s="155" customFormat="1">
      <c r="A997" s="152" t="s">
        <v>1511</v>
      </c>
      <c r="B997" s="155" t="s">
        <v>2207</v>
      </c>
    </row>
    <row r="998" spans="1:2" s="155" customFormat="1">
      <c r="A998" s="152" t="s">
        <v>1505</v>
      </c>
      <c r="B998" s="155">
        <v>3354</v>
      </c>
    </row>
    <row r="999" spans="1:2" s="155" customFormat="1">
      <c r="A999" s="152" t="s">
        <v>1521</v>
      </c>
      <c r="B999" s="155" t="s">
        <v>2207</v>
      </c>
    </row>
    <row r="1000" spans="1:2" s="155" customFormat="1">
      <c r="A1000" s="152" t="s">
        <v>3020</v>
      </c>
      <c r="B1000" s="155">
        <v>2284</v>
      </c>
    </row>
    <row r="1001" spans="1:2" s="155" customFormat="1">
      <c r="A1001" s="152" t="s">
        <v>3021</v>
      </c>
      <c r="B1001" s="155" t="s">
        <v>2207</v>
      </c>
    </row>
    <row r="1002" spans="1:2" s="155" customFormat="1">
      <c r="A1002" s="152" t="s">
        <v>3022</v>
      </c>
      <c r="B1002" s="155">
        <v>3526</v>
      </c>
    </row>
    <row r="1003" spans="1:2" s="155" customFormat="1">
      <c r="A1003" s="152" t="s">
        <v>3023</v>
      </c>
      <c r="B1003" s="155" t="s">
        <v>2207</v>
      </c>
    </row>
    <row r="1004" spans="1:2" s="155" customFormat="1">
      <c r="A1004" s="152" t="s">
        <v>1500</v>
      </c>
      <c r="B1004" s="155">
        <v>2319</v>
      </c>
    </row>
    <row r="1005" spans="1:2" s="155" customFormat="1">
      <c r="A1005" s="152" t="s">
        <v>1512</v>
      </c>
      <c r="B1005" s="155" t="s">
        <v>2207</v>
      </c>
    </row>
    <row r="1006" spans="1:2" s="155" customFormat="1">
      <c r="A1006" s="152" t="s">
        <v>1506</v>
      </c>
      <c r="B1006" s="155">
        <v>3593</v>
      </c>
    </row>
    <row r="1007" spans="1:2" s="155" customFormat="1">
      <c r="A1007" s="152" t="s">
        <v>1522</v>
      </c>
      <c r="B1007" s="155" t="s">
        <v>2207</v>
      </c>
    </row>
    <row r="1008" spans="1:2" s="155" customFormat="1">
      <c r="A1008" s="152" t="s">
        <v>1501</v>
      </c>
      <c r="B1008" s="155">
        <v>2340</v>
      </c>
    </row>
    <row r="1009" spans="1:2" s="155" customFormat="1">
      <c r="A1009" s="152" t="s">
        <v>1513</v>
      </c>
      <c r="B1009" s="155" t="s">
        <v>2207</v>
      </c>
    </row>
    <row r="1010" spans="1:2" s="155" customFormat="1">
      <c r="A1010" s="152" t="s">
        <v>1507</v>
      </c>
      <c r="B1010" s="155">
        <v>3657</v>
      </c>
    </row>
    <row r="1011" spans="1:2" s="155" customFormat="1">
      <c r="A1011" s="152" t="s">
        <v>1523</v>
      </c>
      <c r="B1011" s="155" t="s">
        <v>2207</v>
      </c>
    </row>
    <row r="1012" spans="1:2" s="155" customFormat="1">
      <c r="A1012" s="152" t="s">
        <v>1502</v>
      </c>
      <c r="B1012" s="155">
        <v>2410</v>
      </c>
    </row>
    <row r="1013" spans="1:2" s="155" customFormat="1">
      <c r="A1013" s="152" t="s">
        <v>1514</v>
      </c>
      <c r="B1013" s="155" t="s">
        <v>2207</v>
      </c>
    </row>
    <row r="1014" spans="1:2" s="155" customFormat="1">
      <c r="A1014" s="152" t="s">
        <v>1508</v>
      </c>
      <c r="B1014" s="155">
        <v>3761</v>
      </c>
    </row>
    <row r="1015" spans="1:2" s="155" customFormat="1">
      <c r="A1015" s="152" t="s">
        <v>1524</v>
      </c>
      <c r="B1015" s="155" t="s">
        <v>2207</v>
      </c>
    </row>
    <row r="1016" spans="1:2" s="155" customFormat="1">
      <c r="A1016" s="152" t="s">
        <v>3024</v>
      </c>
      <c r="B1016" s="155">
        <v>2537</v>
      </c>
    </row>
    <row r="1017" spans="1:2" s="155" customFormat="1">
      <c r="A1017" s="152" t="s">
        <v>3025</v>
      </c>
      <c r="B1017" s="155" t="s">
        <v>2207</v>
      </c>
    </row>
    <row r="1018" spans="1:2" s="155" customFormat="1">
      <c r="A1018" s="152" t="s">
        <v>3026</v>
      </c>
      <c r="B1018" s="155">
        <v>3963</v>
      </c>
    </row>
    <row r="1019" spans="1:2" s="155" customFormat="1">
      <c r="A1019" s="152" t="s">
        <v>3027</v>
      </c>
      <c r="B1019" s="155" t="s">
        <v>2207</v>
      </c>
    </row>
    <row r="1020" spans="1:2" s="155" customFormat="1">
      <c r="A1020" s="152" t="s">
        <v>1503</v>
      </c>
      <c r="B1020" s="155">
        <v>2578</v>
      </c>
    </row>
    <row r="1021" spans="1:2" s="155" customFormat="1">
      <c r="A1021" s="152" t="s">
        <v>1515</v>
      </c>
      <c r="B1021" s="155" t="s">
        <v>2207</v>
      </c>
    </row>
    <row r="1022" spans="1:2" s="155" customFormat="1">
      <c r="A1022" s="152" t="s">
        <v>1509</v>
      </c>
      <c r="B1022" s="155">
        <v>4037</v>
      </c>
    </row>
    <row r="1023" spans="1:2" s="155" customFormat="1">
      <c r="A1023" s="152" t="s">
        <v>1525</v>
      </c>
      <c r="B1023" s="155" t="s">
        <v>2207</v>
      </c>
    </row>
    <row r="1024" spans="1:2" s="155" customFormat="1">
      <c r="A1024" s="152" t="s">
        <v>4092</v>
      </c>
      <c r="B1024" s="155">
        <v>1368</v>
      </c>
    </row>
    <row r="1025" spans="1:2" s="155" customFormat="1">
      <c r="A1025" s="152" t="s">
        <v>2033</v>
      </c>
      <c r="B1025" s="155">
        <v>797</v>
      </c>
    </row>
    <row r="1026" spans="1:2" s="155" customFormat="1">
      <c r="A1026" s="152" t="s">
        <v>4332</v>
      </c>
      <c r="B1026" s="155">
        <v>943</v>
      </c>
    </row>
    <row r="1027" spans="1:2" s="155" customFormat="1">
      <c r="A1027" s="152" t="s">
        <v>4333</v>
      </c>
      <c r="B1027" s="155">
        <v>1120</v>
      </c>
    </row>
    <row r="1028" spans="1:2" s="155" customFormat="1">
      <c r="A1028" s="152" t="s">
        <v>4114</v>
      </c>
      <c r="B1028" s="155">
        <v>57.2</v>
      </c>
    </row>
    <row r="1029" spans="1:2" s="155" customFormat="1">
      <c r="A1029" s="152" t="s">
        <v>2227</v>
      </c>
      <c r="B1029" s="155">
        <v>135</v>
      </c>
    </row>
    <row r="1030" spans="1:2" s="155" customFormat="1">
      <c r="A1030" s="152" t="s">
        <v>2229</v>
      </c>
      <c r="B1030" s="155">
        <v>163</v>
      </c>
    </row>
    <row r="1031" spans="1:2" s="155" customFormat="1">
      <c r="A1031" s="152" t="s">
        <v>2231</v>
      </c>
      <c r="B1031" s="155">
        <v>249</v>
      </c>
    </row>
    <row r="1032" spans="1:2" s="155" customFormat="1">
      <c r="A1032" s="152" t="s">
        <v>708</v>
      </c>
      <c r="B1032" s="155">
        <v>179</v>
      </c>
    </row>
    <row r="1033" spans="1:2" s="155" customFormat="1">
      <c r="A1033" s="152" t="s">
        <v>709</v>
      </c>
      <c r="B1033" s="155">
        <v>239</v>
      </c>
    </row>
    <row r="1034" spans="1:2" s="155" customFormat="1">
      <c r="A1034" s="152" t="s">
        <v>710</v>
      </c>
      <c r="B1034" s="155">
        <v>59</v>
      </c>
    </row>
    <row r="1035" spans="1:2" s="155" customFormat="1">
      <c r="A1035" s="152" t="s">
        <v>711</v>
      </c>
      <c r="B1035" s="155">
        <v>103</v>
      </c>
    </row>
    <row r="1036" spans="1:2" s="155" customFormat="1">
      <c r="A1036" s="152" t="s">
        <v>1382</v>
      </c>
      <c r="B1036" s="155">
        <v>230</v>
      </c>
    </row>
    <row r="1037" spans="1:2" s="155" customFormat="1">
      <c r="A1037" s="152" t="s">
        <v>1383</v>
      </c>
      <c r="B1037" s="155">
        <v>185</v>
      </c>
    </row>
    <row r="1038" spans="1:2" s="155" customFormat="1">
      <c r="A1038" s="152" t="s">
        <v>2296</v>
      </c>
      <c r="B1038" s="155" t="s">
        <v>2207</v>
      </c>
    </row>
    <row r="1039" spans="1:2" s="155" customFormat="1">
      <c r="A1039" s="152" t="s">
        <v>2295</v>
      </c>
      <c r="B1039" s="155" t="s">
        <v>2207</v>
      </c>
    </row>
    <row r="1040" spans="1:2" s="155" customFormat="1">
      <c r="A1040" s="152" t="s">
        <v>507</v>
      </c>
      <c r="B1040" s="155">
        <v>46</v>
      </c>
    </row>
    <row r="1041" spans="1:2" s="155" customFormat="1">
      <c r="A1041" s="152" t="s">
        <v>1386</v>
      </c>
      <c r="B1041" s="155">
        <v>0.2</v>
      </c>
    </row>
    <row r="1042" spans="1:2" s="155" customFormat="1">
      <c r="A1042" s="152" t="s">
        <v>2297</v>
      </c>
      <c r="B1042" s="155" t="s">
        <v>2207</v>
      </c>
    </row>
    <row r="1043" spans="1:2" s="155" customFormat="1">
      <c r="A1043" s="152" t="s">
        <v>2298</v>
      </c>
      <c r="B1043" s="155" t="s">
        <v>2207</v>
      </c>
    </row>
    <row r="1044" spans="1:2" s="155" customFormat="1">
      <c r="A1044" s="152" t="s">
        <v>1744</v>
      </c>
      <c r="B1044" s="155">
        <v>549</v>
      </c>
    </row>
    <row r="1045" spans="1:2" s="155" customFormat="1">
      <c r="A1045" s="152" t="s">
        <v>508</v>
      </c>
      <c r="B1045" s="155">
        <v>293</v>
      </c>
    </row>
    <row r="1046" spans="1:2" s="155" customFormat="1">
      <c r="A1046" s="152" t="s">
        <v>509</v>
      </c>
      <c r="B1046" s="155">
        <v>325</v>
      </c>
    </row>
    <row r="1047" spans="1:2" s="155" customFormat="1">
      <c r="A1047" s="152" t="s">
        <v>510</v>
      </c>
      <c r="B1047" s="155">
        <v>311</v>
      </c>
    </row>
    <row r="1048" spans="1:2" s="155" customFormat="1">
      <c r="A1048" s="152" t="s">
        <v>511</v>
      </c>
      <c r="B1048" s="155">
        <v>342</v>
      </c>
    </row>
    <row r="1049" spans="1:2" s="155" customFormat="1">
      <c r="A1049" s="152" t="s">
        <v>3028</v>
      </c>
      <c r="B1049" s="155">
        <v>320</v>
      </c>
    </row>
    <row r="1050" spans="1:2" s="155" customFormat="1">
      <c r="A1050" s="152" t="s">
        <v>3029</v>
      </c>
      <c r="B1050" s="155">
        <v>356</v>
      </c>
    </row>
    <row r="1051" spans="1:2" s="155" customFormat="1">
      <c r="A1051" s="152" t="s">
        <v>512</v>
      </c>
      <c r="B1051" s="155">
        <v>328</v>
      </c>
    </row>
    <row r="1052" spans="1:2" s="155" customFormat="1">
      <c r="A1052" s="152" t="s">
        <v>513</v>
      </c>
      <c r="B1052" s="155">
        <v>364</v>
      </c>
    </row>
    <row r="1053" spans="1:2" s="155" customFormat="1">
      <c r="A1053" s="152" t="s">
        <v>514</v>
      </c>
      <c r="B1053" s="155">
        <v>318</v>
      </c>
    </row>
    <row r="1054" spans="1:2" s="155" customFormat="1">
      <c r="A1054" s="152" t="s">
        <v>3460</v>
      </c>
      <c r="B1054" s="155">
        <v>318</v>
      </c>
    </row>
    <row r="1055" spans="1:2" s="155" customFormat="1">
      <c r="A1055" s="152" t="s">
        <v>515</v>
      </c>
      <c r="B1055" s="155">
        <v>288</v>
      </c>
    </row>
    <row r="1056" spans="1:2" s="155" customFormat="1">
      <c r="A1056" s="152" t="s">
        <v>3461</v>
      </c>
      <c r="B1056" s="155">
        <v>288</v>
      </c>
    </row>
    <row r="1057" spans="1:2" s="155" customFormat="1">
      <c r="A1057" s="152" t="s">
        <v>516</v>
      </c>
      <c r="B1057" s="155">
        <v>335</v>
      </c>
    </row>
    <row r="1058" spans="1:2" s="155" customFormat="1">
      <c r="A1058" s="152" t="s">
        <v>3462</v>
      </c>
      <c r="B1058" s="155">
        <v>335</v>
      </c>
    </row>
    <row r="1059" spans="1:2" s="155" customFormat="1">
      <c r="A1059" s="152" t="s">
        <v>517</v>
      </c>
      <c r="B1059" s="155">
        <v>307</v>
      </c>
    </row>
    <row r="1060" spans="1:2" s="155" customFormat="1">
      <c r="A1060" s="152" t="s">
        <v>3463</v>
      </c>
      <c r="B1060" s="155">
        <v>307</v>
      </c>
    </row>
    <row r="1061" spans="1:2" s="155" customFormat="1">
      <c r="A1061" s="152" t="s">
        <v>3030</v>
      </c>
      <c r="B1061" s="155">
        <v>351</v>
      </c>
    </row>
    <row r="1062" spans="1:2" s="155" customFormat="1">
      <c r="A1062" s="152" t="s">
        <v>3464</v>
      </c>
      <c r="B1062" s="155">
        <v>351</v>
      </c>
    </row>
    <row r="1063" spans="1:2" s="155" customFormat="1">
      <c r="A1063" s="152" t="s">
        <v>3031</v>
      </c>
      <c r="B1063" s="155">
        <v>310</v>
      </c>
    </row>
    <row r="1064" spans="1:2" s="155" customFormat="1">
      <c r="A1064" s="152" t="s">
        <v>3465</v>
      </c>
      <c r="B1064" s="155">
        <v>310</v>
      </c>
    </row>
    <row r="1065" spans="1:2" s="155" customFormat="1">
      <c r="A1065" s="152" t="s">
        <v>518</v>
      </c>
      <c r="B1065" s="155">
        <v>356</v>
      </c>
    </row>
    <row r="1066" spans="1:2" s="155" customFormat="1">
      <c r="A1066" s="152" t="s">
        <v>3466</v>
      </c>
      <c r="B1066" s="155">
        <v>356</v>
      </c>
    </row>
    <row r="1067" spans="1:2" s="155" customFormat="1">
      <c r="A1067" s="152" t="s">
        <v>519</v>
      </c>
      <c r="B1067" s="155">
        <v>323</v>
      </c>
    </row>
    <row r="1068" spans="1:2" s="155" customFormat="1">
      <c r="A1068" s="152" t="s">
        <v>3467</v>
      </c>
      <c r="B1068" s="155">
        <v>323</v>
      </c>
    </row>
    <row r="1069" spans="1:2" s="155" customFormat="1">
      <c r="A1069" s="152" t="s">
        <v>520</v>
      </c>
      <c r="B1069" s="155">
        <v>338</v>
      </c>
    </row>
    <row r="1070" spans="1:2" s="155" customFormat="1">
      <c r="A1070" s="152" t="s">
        <v>3468</v>
      </c>
      <c r="B1070" s="155">
        <v>338</v>
      </c>
    </row>
    <row r="1071" spans="1:2" s="155" customFormat="1">
      <c r="A1071" s="152" t="s">
        <v>521</v>
      </c>
      <c r="B1071" s="155">
        <v>309</v>
      </c>
    </row>
    <row r="1072" spans="1:2" s="155" customFormat="1">
      <c r="A1072" s="152" t="s">
        <v>3469</v>
      </c>
      <c r="B1072" s="155">
        <v>309</v>
      </c>
    </row>
    <row r="1073" spans="1:2" s="155" customFormat="1">
      <c r="A1073" s="152" t="s">
        <v>522</v>
      </c>
      <c r="B1073" s="155">
        <v>356</v>
      </c>
    </row>
    <row r="1074" spans="1:2" s="155" customFormat="1">
      <c r="A1074" s="152" t="s">
        <v>3470</v>
      </c>
      <c r="B1074" s="155">
        <v>356</v>
      </c>
    </row>
    <row r="1075" spans="1:2" s="155" customFormat="1">
      <c r="A1075" s="152" t="s">
        <v>523</v>
      </c>
      <c r="B1075" s="155">
        <v>328</v>
      </c>
    </row>
    <row r="1076" spans="1:2" s="155" customFormat="1">
      <c r="A1076" s="152" t="s">
        <v>3471</v>
      </c>
      <c r="B1076" s="155">
        <v>328</v>
      </c>
    </row>
    <row r="1077" spans="1:2" s="155" customFormat="1">
      <c r="A1077" s="152" t="s">
        <v>3032</v>
      </c>
      <c r="B1077" s="155">
        <v>365</v>
      </c>
    </row>
    <row r="1078" spans="1:2" s="155" customFormat="1">
      <c r="A1078" s="152" t="s">
        <v>3472</v>
      </c>
      <c r="B1078" s="155">
        <v>365</v>
      </c>
    </row>
    <row r="1079" spans="1:2" s="155" customFormat="1">
      <c r="A1079" s="152" t="s">
        <v>3033</v>
      </c>
      <c r="B1079" s="155">
        <v>333</v>
      </c>
    </row>
    <row r="1080" spans="1:2" s="155" customFormat="1">
      <c r="A1080" s="152" t="s">
        <v>3473</v>
      </c>
      <c r="B1080" s="155">
        <v>333</v>
      </c>
    </row>
    <row r="1081" spans="1:2" s="155" customFormat="1">
      <c r="A1081" s="152" t="s">
        <v>524</v>
      </c>
      <c r="B1081" s="155">
        <v>379</v>
      </c>
    </row>
    <row r="1082" spans="1:2" s="155" customFormat="1">
      <c r="A1082" s="152" t="s">
        <v>3474</v>
      </c>
      <c r="B1082" s="155">
        <v>379</v>
      </c>
    </row>
    <row r="1083" spans="1:2" s="155" customFormat="1">
      <c r="A1083" s="152" t="s">
        <v>525</v>
      </c>
      <c r="B1083" s="155">
        <v>347</v>
      </c>
    </row>
    <row r="1084" spans="1:2" s="155" customFormat="1">
      <c r="A1084" s="152" t="s">
        <v>3475</v>
      </c>
      <c r="B1084" s="155">
        <v>347</v>
      </c>
    </row>
    <row r="1085" spans="1:2" s="155" customFormat="1">
      <c r="A1085" s="152" t="s">
        <v>4122</v>
      </c>
      <c r="B1085" s="155">
        <v>343</v>
      </c>
    </row>
    <row r="1086" spans="1:2" s="155" customFormat="1">
      <c r="A1086" s="152" t="s">
        <v>4123</v>
      </c>
      <c r="B1086" s="155">
        <v>343</v>
      </c>
    </row>
    <row r="1087" spans="1:2" s="155" customFormat="1">
      <c r="A1087" s="152" t="s">
        <v>4124</v>
      </c>
      <c r="B1087" s="155">
        <v>310</v>
      </c>
    </row>
    <row r="1088" spans="1:2" s="155" customFormat="1">
      <c r="A1088" s="152" t="s">
        <v>4125</v>
      </c>
      <c r="B1088" s="155">
        <v>310</v>
      </c>
    </row>
    <row r="1089" spans="1:2" s="155" customFormat="1">
      <c r="A1089" s="152" t="s">
        <v>4126</v>
      </c>
      <c r="B1089" s="155">
        <v>361</v>
      </c>
    </row>
    <row r="1090" spans="1:2" s="155" customFormat="1">
      <c r="A1090" s="152" t="s">
        <v>4127</v>
      </c>
      <c r="B1090" s="155">
        <v>361</v>
      </c>
    </row>
    <row r="1091" spans="1:2" s="155" customFormat="1">
      <c r="A1091" s="152" t="s">
        <v>4128</v>
      </c>
      <c r="B1091" s="155">
        <v>330</v>
      </c>
    </row>
    <row r="1092" spans="1:2" s="155" customFormat="1">
      <c r="A1092" s="152" t="s">
        <v>4129</v>
      </c>
      <c r="B1092" s="155">
        <v>330</v>
      </c>
    </row>
    <row r="1093" spans="1:2" s="155" customFormat="1">
      <c r="A1093" s="152" t="s">
        <v>4130</v>
      </c>
      <c r="B1093" s="155">
        <v>379</v>
      </c>
    </row>
    <row r="1094" spans="1:2" s="155" customFormat="1">
      <c r="A1094" s="152" t="s">
        <v>4131</v>
      </c>
      <c r="B1094" s="155">
        <v>379</v>
      </c>
    </row>
    <row r="1095" spans="1:2" s="155" customFormat="1">
      <c r="A1095" s="152" t="s">
        <v>4132</v>
      </c>
      <c r="B1095" s="155">
        <v>334</v>
      </c>
    </row>
    <row r="1096" spans="1:2" s="155" customFormat="1">
      <c r="A1096" s="152" t="s">
        <v>4133</v>
      </c>
      <c r="B1096" s="155">
        <v>334</v>
      </c>
    </row>
    <row r="1097" spans="1:2" s="155" customFormat="1">
      <c r="A1097" s="152" t="s">
        <v>4134</v>
      </c>
      <c r="B1097" s="155">
        <v>384</v>
      </c>
    </row>
    <row r="1098" spans="1:2" s="155" customFormat="1">
      <c r="A1098" s="152" t="s">
        <v>4135</v>
      </c>
      <c r="B1098" s="155">
        <v>384</v>
      </c>
    </row>
    <row r="1099" spans="1:2" s="155" customFormat="1">
      <c r="A1099" s="152" t="s">
        <v>4136</v>
      </c>
      <c r="B1099" s="155">
        <v>348</v>
      </c>
    </row>
    <row r="1100" spans="1:2" s="155" customFormat="1">
      <c r="A1100" s="152" t="s">
        <v>4137</v>
      </c>
      <c r="B1100" s="155">
        <v>348</v>
      </c>
    </row>
    <row r="1101" spans="1:2" s="155" customFormat="1">
      <c r="A1101" s="152" t="s">
        <v>4138</v>
      </c>
      <c r="B1101" s="155">
        <v>363</v>
      </c>
    </row>
    <row r="1102" spans="1:2" s="155" customFormat="1">
      <c r="A1102" s="152" t="s">
        <v>4139</v>
      </c>
      <c r="B1102" s="155">
        <v>363</v>
      </c>
    </row>
    <row r="1103" spans="1:2" s="155" customFormat="1">
      <c r="A1103" s="152" t="s">
        <v>4140</v>
      </c>
      <c r="B1103" s="155">
        <v>331</v>
      </c>
    </row>
    <row r="1104" spans="1:2" s="155" customFormat="1">
      <c r="A1104" s="152" t="s">
        <v>4141</v>
      </c>
      <c r="B1104" s="155">
        <v>331</v>
      </c>
    </row>
    <row r="1105" spans="1:2" s="155" customFormat="1">
      <c r="A1105" s="152" t="s">
        <v>4142</v>
      </c>
      <c r="B1105" s="155">
        <v>383</v>
      </c>
    </row>
    <row r="1106" spans="1:2" s="155" customFormat="1">
      <c r="A1106" s="152" t="s">
        <v>4143</v>
      </c>
      <c r="B1106" s="155">
        <v>383</v>
      </c>
    </row>
    <row r="1107" spans="1:2" s="155" customFormat="1">
      <c r="A1107" s="152" t="s">
        <v>4144</v>
      </c>
      <c r="B1107" s="155">
        <v>352</v>
      </c>
    </row>
    <row r="1108" spans="1:2" s="155" customFormat="1">
      <c r="A1108" s="152" t="s">
        <v>4145</v>
      </c>
      <c r="B1108" s="155">
        <v>352</v>
      </c>
    </row>
    <row r="1109" spans="1:2" s="155" customFormat="1">
      <c r="A1109" s="152" t="s">
        <v>4146</v>
      </c>
      <c r="B1109" s="155">
        <v>392</v>
      </c>
    </row>
    <row r="1110" spans="1:2" s="155" customFormat="1">
      <c r="A1110" s="152" t="s">
        <v>4147</v>
      </c>
      <c r="B1110" s="155">
        <v>392</v>
      </c>
    </row>
    <row r="1111" spans="1:2" s="155" customFormat="1">
      <c r="A1111" s="152" t="s">
        <v>4148</v>
      </c>
      <c r="B1111" s="155">
        <v>357</v>
      </c>
    </row>
    <row r="1112" spans="1:2" s="155" customFormat="1">
      <c r="A1112" s="152" t="s">
        <v>4149</v>
      </c>
      <c r="B1112" s="155">
        <v>357</v>
      </c>
    </row>
    <row r="1113" spans="1:2" s="155" customFormat="1">
      <c r="A1113" s="152" t="s">
        <v>4150</v>
      </c>
      <c r="B1113" s="155">
        <v>407</v>
      </c>
    </row>
    <row r="1114" spans="1:2" s="155" customFormat="1">
      <c r="A1114" s="152" t="s">
        <v>4151</v>
      </c>
      <c r="B1114" s="155">
        <v>407</v>
      </c>
    </row>
    <row r="1115" spans="1:2" s="155" customFormat="1">
      <c r="A1115" s="152" t="s">
        <v>4152</v>
      </c>
      <c r="B1115" s="155">
        <v>372</v>
      </c>
    </row>
    <row r="1116" spans="1:2" s="155" customFormat="1">
      <c r="A1116" s="152" t="s">
        <v>4153</v>
      </c>
      <c r="B1116" s="155">
        <v>372</v>
      </c>
    </row>
    <row r="1117" spans="1:2" s="155" customFormat="1">
      <c r="A1117" s="152" t="s">
        <v>730</v>
      </c>
      <c r="B1117" s="155">
        <v>36.44</v>
      </c>
    </row>
    <row r="1118" spans="1:2" s="155" customFormat="1">
      <c r="A1118" s="152" t="s">
        <v>1103</v>
      </c>
      <c r="B1118" s="155">
        <v>32</v>
      </c>
    </row>
    <row r="1119" spans="1:2" s="155" customFormat="1">
      <c r="A1119" s="152" t="s">
        <v>4098</v>
      </c>
      <c r="B1119" s="155">
        <v>100</v>
      </c>
    </row>
    <row r="1120" spans="1:2" s="155" customFormat="1">
      <c r="A1120" s="152" t="s">
        <v>4096</v>
      </c>
      <c r="B1120" s="155">
        <v>100</v>
      </c>
    </row>
    <row r="1121" spans="1:2" s="155" customFormat="1">
      <c r="A1121" s="152" t="s">
        <v>4097</v>
      </c>
      <c r="B1121" s="155">
        <v>100</v>
      </c>
    </row>
    <row r="1122" spans="1:2" s="155" customFormat="1">
      <c r="A1122" s="152" t="s">
        <v>1394</v>
      </c>
      <c r="B1122" s="155" t="s">
        <v>2207</v>
      </c>
    </row>
    <row r="1123" spans="1:2" s="155" customFormat="1">
      <c r="A1123" s="152" t="s">
        <v>331</v>
      </c>
      <c r="B1123" s="155">
        <v>495</v>
      </c>
    </row>
    <row r="1124" spans="1:2" s="155" customFormat="1">
      <c r="A1124" s="152" t="s">
        <v>4267</v>
      </c>
      <c r="B1124" s="155">
        <v>531</v>
      </c>
    </row>
    <row r="1125" spans="1:2" s="155" customFormat="1">
      <c r="A1125" s="152" t="s">
        <v>333</v>
      </c>
      <c r="B1125" s="155">
        <v>566</v>
      </c>
    </row>
    <row r="1126" spans="1:2" s="155" customFormat="1">
      <c r="A1126" s="152" t="s">
        <v>4268</v>
      </c>
      <c r="B1126" s="155">
        <v>603</v>
      </c>
    </row>
    <row r="1127" spans="1:2" s="155" customFormat="1">
      <c r="A1127" s="152" t="s">
        <v>335</v>
      </c>
      <c r="B1127" s="155">
        <v>639</v>
      </c>
    </row>
    <row r="1128" spans="1:2" s="155" customFormat="1">
      <c r="A1128" s="152" t="s">
        <v>1615</v>
      </c>
      <c r="B1128" s="155">
        <v>515</v>
      </c>
    </row>
    <row r="1129" spans="1:2" s="155" customFormat="1">
      <c r="A1129" s="152" t="s">
        <v>4269</v>
      </c>
      <c r="B1129" s="155">
        <v>555</v>
      </c>
    </row>
    <row r="1130" spans="1:2" s="155" customFormat="1">
      <c r="A1130" s="152" t="s">
        <v>1617</v>
      </c>
      <c r="B1130" s="155">
        <v>595</v>
      </c>
    </row>
    <row r="1131" spans="1:2" s="155" customFormat="1">
      <c r="A1131" s="152" t="s">
        <v>4270</v>
      </c>
      <c r="B1131" s="155">
        <v>636</v>
      </c>
    </row>
    <row r="1132" spans="1:2" s="155" customFormat="1">
      <c r="A1132" s="152" t="s">
        <v>1618</v>
      </c>
      <c r="B1132" s="155">
        <v>676</v>
      </c>
    </row>
    <row r="1133" spans="1:2" s="155" customFormat="1">
      <c r="A1133" s="152" t="s">
        <v>2186</v>
      </c>
      <c r="B1133" s="155">
        <v>65</v>
      </c>
    </row>
    <row r="1134" spans="1:2" s="155" customFormat="1">
      <c r="A1134" s="152" t="s">
        <v>2187</v>
      </c>
      <c r="B1134" s="155" t="s">
        <v>2207</v>
      </c>
    </row>
    <row r="1135" spans="1:2" s="155" customFormat="1">
      <c r="A1135" s="152" t="s">
        <v>2189</v>
      </c>
      <c r="B1135" s="155">
        <v>150</v>
      </c>
    </row>
    <row r="1136" spans="1:2" s="155" customFormat="1">
      <c r="A1136" s="153" t="s">
        <v>166</v>
      </c>
      <c r="B1136" s="155">
        <v>507</v>
      </c>
    </row>
    <row r="1137" spans="1:2" s="155" customFormat="1">
      <c r="A1137" s="152" t="s">
        <v>3476</v>
      </c>
      <c r="B1137" s="155">
        <v>507</v>
      </c>
    </row>
    <row r="1138" spans="1:2" s="155" customFormat="1" ht="12.6">
      <c r="A1138" s="155" t="s">
        <v>392</v>
      </c>
      <c r="B1138" s="155">
        <v>637</v>
      </c>
    </row>
    <row r="1139" spans="1:2" s="155" customFormat="1">
      <c r="A1139" s="153" t="s">
        <v>167</v>
      </c>
      <c r="B1139" s="155">
        <v>672</v>
      </c>
    </row>
    <row r="1140" spans="1:2" s="155" customFormat="1">
      <c r="A1140" s="153" t="s">
        <v>168</v>
      </c>
      <c r="B1140" s="155">
        <v>710</v>
      </c>
    </row>
    <row r="1141" spans="1:2" s="155" customFormat="1">
      <c r="A1141" s="153" t="s">
        <v>169</v>
      </c>
      <c r="B1141" s="155">
        <v>764</v>
      </c>
    </row>
    <row r="1142" spans="1:2" s="155" customFormat="1">
      <c r="A1142" s="153" t="s">
        <v>170</v>
      </c>
      <c r="B1142" s="155">
        <v>796</v>
      </c>
    </row>
    <row r="1143" spans="1:2" s="155" customFormat="1">
      <c r="A1143" s="153" t="s">
        <v>1994</v>
      </c>
      <c r="B1143" s="155">
        <v>836</v>
      </c>
    </row>
    <row r="1144" spans="1:2" s="155" customFormat="1">
      <c r="A1144" s="153" t="s">
        <v>171</v>
      </c>
      <c r="B1144" s="155">
        <v>534</v>
      </c>
    </row>
    <row r="1145" spans="1:2" s="155" customFormat="1">
      <c r="A1145" s="152" t="s">
        <v>3477</v>
      </c>
      <c r="B1145" s="155">
        <v>534</v>
      </c>
    </row>
    <row r="1146" spans="1:2" s="155" customFormat="1">
      <c r="A1146" s="153" t="s">
        <v>172</v>
      </c>
      <c r="B1146" s="155">
        <v>561</v>
      </c>
    </row>
    <row r="1147" spans="1:2" s="155" customFormat="1">
      <c r="A1147" s="152" t="s">
        <v>3478</v>
      </c>
      <c r="B1147" s="155">
        <v>561</v>
      </c>
    </row>
    <row r="1148" spans="1:2" s="155" customFormat="1">
      <c r="A1148" s="153" t="s">
        <v>408</v>
      </c>
      <c r="B1148" s="155">
        <v>1170</v>
      </c>
    </row>
    <row r="1149" spans="1:2" s="155" customFormat="1">
      <c r="A1149" s="153" t="s">
        <v>173</v>
      </c>
      <c r="B1149" s="155">
        <v>916</v>
      </c>
    </row>
    <row r="1150" spans="1:2" s="155" customFormat="1">
      <c r="A1150" s="152" t="s">
        <v>2089</v>
      </c>
      <c r="B1150" s="155">
        <v>988</v>
      </c>
    </row>
    <row r="1151" spans="1:2" s="155" customFormat="1">
      <c r="A1151" s="153" t="s">
        <v>174</v>
      </c>
      <c r="B1151" s="155">
        <v>1017</v>
      </c>
    </row>
    <row r="1152" spans="1:2" s="155" customFormat="1">
      <c r="A1152" s="152" t="s">
        <v>2291</v>
      </c>
      <c r="B1152" s="155" t="s">
        <v>2207</v>
      </c>
    </row>
    <row r="1153" spans="1:2" s="155" customFormat="1">
      <c r="A1153" s="152" t="s">
        <v>731</v>
      </c>
      <c r="B1153" s="155">
        <v>15.93</v>
      </c>
    </row>
    <row r="1154" spans="1:2" s="155" customFormat="1">
      <c r="A1154" s="152" t="s">
        <v>1049</v>
      </c>
      <c r="B1154" s="155">
        <v>30.1</v>
      </c>
    </row>
    <row r="1155" spans="1:2" s="155" customFormat="1">
      <c r="A1155" s="152" t="s">
        <v>2184</v>
      </c>
      <c r="B1155" s="155">
        <v>100</v>
      </c>
    </row>
    <row r="1156" spans="1:2" s="155" customFormat="1">
      <c r="A1156" s="152" t="s">
        <v>175</v>
      </c>
      <c r="B1156" s="155">
        <v>354</v>
      </c>
    </row>
    <row r="1157" spans="1:2" s="155" customFormat="1">
      <c r="A1157" s="152" t="s">
        <v>3479</v>
      </c>
      <c r="B1157" s="155">
        <v>354</v>
      </c>
    </row>
    <row r="1158" spans="1:2" s="155" customFormat="1">
      <c r="A1158" s="152" t="s">
        <v>176</v>
      </c>
      <c r="B1158" s="155">
        <v>416</v>
      </c>
    </row>
    <row r="1159" spans="1:2" s="155" customFormat="1">
      <c r="A1159" s="152" t="s">
        <v>3480</v>
      </c>
      <c r="B1159" s="155">
        <v>416</v>
      </c>
    </row>
    <row r="1160" spans="1:2" s="155" customFormat="1">
      <c r="A1160" s="152" t="s">
        <v>177</v>
      </c>
      <c r="B1160" s="155">
        <v>247</v>
      </c>
    </row>
    <row r="1161" spans="1:2" s="155" customFormat="1">
      <c r="A1161" s="152" t="s">
        <v>3481</v>
      </c>
      <c r="B1161" s="155">
        <v>247</v>
      </c>
    </row>
    <row r="1162" spans="1:2" s="155" customFormat="1">
      <c r="A1162" s="152" t="s">
        <v>732</v>
      </c>
      <c r="B1162" s="155">
        <v>18.920000000000002</v>
      </c>
    </row>
    <row r="1163" spans="1:2" s="155" customFormat="1">
      <c r="A1163" s="152" t="s">
        <v>4305</v>
      </c>
      <c r="B1163" s="155">
        <v>43.11</v>
      </c>
    </row>
    <row r="1164" spans="1:2" s="155" customFormat="1">
      <c r="A1164" s="152" t="s">
        <v>1752</v>
      </c>
      <c r="B1164" s="155">
        <v>194</v>
      </c>
    </row>
    <row r="1165" spans="1:2" s="155" customFormat="1">
      <c r="A1165" s="152" t="s">
        <v>1753</v>
      </c>
      <c r="B1165" s="155">
        <v>207</v>
      </c>
    </row>
    <row r="1166" spans="1:2" s="155" customFormat="1">
      <c r="A1166" s="152" t="s">
        <v>1754</v>
      </c>
      <c r="B1166" s="155">
        <v>220</v>
      </c>
    </row>
    <row r="1167" spans="1:2" s="155" customFormat="1">
      <c r="A1167" s="152" t="s">
        <v>1755</v>
      </c>
      <c r="B1167" s="155">
        <v>233</v>
      </c>
    </row>
    <row r="1168" spans="1:2" s="155" customFormat="1">
      <c r="A1168" s="152" t="s">
        <v>2287</v>
      </c>
      <c r="B1168" s="155" t="s">
        <v>2207</v>
      </c>
    </row>
    <row r="1169" spans="1:2" s="155" customFormat="1">
      <c r="A1169" s="152" t="s">
        <v>1378</v>
      </c>
      <c r="B1169" s="155">
        <v>465</v>
      </c>
    </row>
    <row r="1170" spans="1:2" s="155" customFormat="1">
      <c r="A1170" s="152" t="s">
        <v>1317</v>
      </c>
      <c r="B1170" s="155">
        <v>230</v>
      </c>
    </row>
    <row r="1171" spans="1:2" s="155" customFormat="1">
      <c r="A1171" s="152" t="s">
        <v>1316</v>
      </c>
      <c r="B1171" s="155">
        <v>230</v>
      </c>
    </row>
    <row r="1172" spans="1:2" s="155" customFormat="1">
      <c r="A1172" s="152" t="s">
        <v>526</v>
      </c>
      <c r="B1172" s="155">
        <v>41</v>
      </c>
    </row>
    <row r="1173" spans="1:2" s="155" customFormat="1">
      <c r="A1173" s="152" t="s">
        <v>527</v>
      </c>
      <c r="B1173" s="155">
        <v>42</v>
      </c>
    </row>
    <row r="1174" spans="1:2" s="155" customFormat="1">
      <c r="A1174" s="152" t="s">
        <v>528</v>
      </c>
      <c r="B1174" s="155">
        <v>43</v>
      </c>
    </row>
    <row r="1175" spans="1:2" s="155" customFormat="1">
      <c r="A1175" s="152" t="s">
        <v>3034</v>
      </c>
      <c r="B1175" s="155">
        <v>44</v>
      </c>
    </row>
    <row r="1176" spans="1:2" s="155" customFormat="1">
      <c r="A1176" s="152" t="s">
        <v>529</v>
      </c>
      <c r="B1176" s="155">
        <v>45</v>
      </c>
    </row>
    <row r="1177" spans="1:2" s="155" customFormat="1">
      <c r="A1177" s="152" t="s">
        <v>530</v>
      </c>
      <c r="B1177" s="155">
        <v>65</v>
      </c>
    </row>
    <row r="1178" spans="1:2" s="155" customFormat="1">
      <c r="A1178" s="152" t="s">
        <v>531</v>
      </c>
      <c r="B1178" s="155">
        <v>63</v>
      </c>
    </row>
    <row r="1179" spans="1:2" s="155" customFormat="1">
      <c r="A1179" s="152" t="s">
        <v>532</v>
      </c>
      <c r="B1179" s="155">
        <v>65</v>
      </c>
    </row>
    <row r="1180" spans="1:2" s="155" customFormat="1">
      <c r="A1180" s="152" t="s">
        <v>3035</v>
      </c>
      <c r="B1180" s="155">
        <v>67</v>
      </c>
    </row>
    <row r="1181" spans="1:2" s="155" customFormat="1">
      <c r="A1181" s="152" t="s">
        <v>533</v>
      </c>
      <c r="B1181" s="155">
        <v>68</v>
      </c>
    </row>
    <row r="1182" spans="1:2" s="155" customFormat="1">
      <c r="A1182" s="152" t="s">
        <v>534</v>
      </c>
      <c r="B1182" s="155">
        <v>98</v>
      </c>
    </row>
    <row r="1183" spans="1:2" s="155" customFormat="1">
      <c r="A1183" s="152" t="s">
        <v>535</v>
      </c>
      <c r="B1183" s="155">
        <v>310</v>
      </c>
    </row>
    <row r="1184" spans="1:2" s="155" customFormat="1">
      <c r="A1184" s="152" t="s">
        <v>3482</v>
      </c>
      <c r="B1184" s="155">
        <v>310</v>
      </c>
    </row>
    <row r="1185" spans="1:2" s="155" customFormat="1">
      <c r="A1185" s="152" t="s">
        <v>536</v>
      </c>
      <c r="B1185" s="155">
        <v>330</v>
      </c>
    </row>
    <row r="1186" spans="1:2" s="155" customFormat="1">
      <c r="A1186" s="152" t="s">
        <v>3483</v>
      </c>
      <c r="B1186" s="155">
        <v>330</v>
      </c>
    </row>
    <row r="1187" spans="1:2" s="155" customFormat="1">
      <c r="A1187" s="152" t="s">
        <v>3036</v>
      </c>
      <c r="B1187" s="155">
        <v>335</v>
      </c>
    </row>
    <row r="1188" spans="1:2" s="155" customFormat="1">
      <c r="A1188" s="152" t="s">
        <v>3484</v>
      </c>
      <c r="B1188" s="155">
        <v>335</v>
      </c>
    </row>
    <row r="1189" spans="1:2" s="155" customFormat="1">
      <c r="A1189" s="152" t="s">
        <v>537</v>
      </c>
      <c r="B1189" s="155">
        <v>349</v>
      </c>
    </row>
    <row r="1190" spans="1:2" s="155" customFormat="1">
      <c r="A1190" s="152" t="s">
        <v>3485</v>
      </c>
      <c r="B1190" s="155">
        <v>349</v>
      </c>
    </row>
    <row r="1191" spans="1:2" s="155" customFormat="1">
      <c r="A1191" s="152" t="s">
        <v>538</v>
      </c>
      <c r="B1191" s="155">
        <v>66</v>
      </c>
    </row>
    <row r="1192" spans="1:2" s="155" customFormat="1">
      <c r="A1192" s="152" t="s">
        <v>539</v>
      </c>
      <c r="B1192" s="155">
        <v>69</v>
      </c>
    </row>
    <row r="1193" spans="1:2" s="155" customFormat="1">
      <c r="A1193" s="152" t="s">
        <v>3037</v>
      </c>
      <c r="B1193" s="155">
        <v>71</v>
      </c>
    </row>
    <row r="1194" spans="1:2" s="155" customFormat="1">
      <c r="A1194" s="152" t="s">
        <v>540</v>
      </c>
      <c r="B1194" s="155">
        <v>72</v>
      </c>
    </row>
    <row r="1195" spans="1:2" s="155" customFormat="1">
      <c r="A1195" s="152" t="s">
        <v>1309</v>
      </c>
      <c r="B1195" s="155">
        <v>248</v>
      </c>
    </row>
    <row r="1196" spans="1:2" s="155" customFormat="1">
      <c r="A1196" s="152" t="s">
        <v>1308</v>
      </c>
      <c r="B1196" s="155">
        <v>248</v>
      </c>
    </row>
    <row r="1197" spans="1:2" s="155" customFormat="1">
      <c r="A1197" s="152" t="s">
        <v>1642</v>
      </c>
      <c r="B1197" s="155">
        <v>349</v>
      </c>
    </row>
    <row r="1198" spans="1:2" s="155" customFormat="1">
      <c r="A1198" s="152" t="s">
        <v>1641</v>
      </c>
      <c r="B1198" s="155">
        <v>349</v>
      </c>
    </row>
    <row r="1199" spans="1:2" s="155" customFormat="1">
      <c r="A1199" s="152" t="s">
        <v>733</v>
      </c>
      <c r="B1199" s="157" t="s">
        <v>2207</v>
      </c>
    </row>
    <row r="1200" spans="1:2" s="155" customFormat="1">
      <c r="A1200" s="152" t="s">
        <v>734</v>
      </c>
      <c r="B1200" s="157" t="s">
        <v>2207</v>
      </c>
    </row>
    <row r="1201" spans="1:2" s="155" customFormat="1">
      <c r="A1201" s="152" t="s">
        <v>1301</v>
      </c>
      <c r="B1201" s="155">
        <v>303</v>
      </c>
    </row>
    <row r="1202" spans="1:2" s="155" customFormat="1">
      <c r="A1202" s="152" t="s">
        <v>1300</v>
      </c>
      <c r="B1202" s="155">
        <v>303</v>
      </c>
    </row>
    <row r="1203" spans="1:2" s="155" customFormat="1">
      <c r="A1203" s="152" t="s">
        <v>1380</v>
      </c>
      <c r="B1203" s="155">
        <v>103</v>
      </c>
    </row>
    <row r="1204" spans="1:2" s="155" customFormat="1">
      <c r="A1204" s="152" t="s">
        <v>1570</v>
      </c>
      <c r="B1204" s="155">
        <v>1352</v>
      </c>
    </row>
    <row r="1205" spans="1:2" s="155" customFormat="1">
      <c r="A1205" s="152" t="s">
        <v>1571</v>
      </c>
      <c r="B1205" s="155">
        <v>1432</v>
      </c>
    </row>
    <row r="1206" spans="1:2" s="155" customFormat="1">
      <c r="A1206" s="152" t="s">
        <v>3038</v>
      </c>
      <c r="B1206" s="155">
        <v>1458</v>
      </c>
    </row>
    <row r="1207" spans="1:2" s="155" customFormat="1">
      <c r="A1207" s="152" t="s">
        <v>1575</v>
      </c>
      <c r="B1207" s="155">
        <v>1573</v>
      </c>
    </row>
    <row r="1208" spans="1:2" s="155" customFormat="1">
      <c r="A1208" s="152" t="s">
        <v>1576</v>
      </c>
      <c r="B1208" s="155">
        <v>1407</v>
      </c>
    </row>
    <row r="1209" spans="1:2" s="155" customFormat="1">
      <c r="A1209" s="152" t="s">
        <v>1577</v>
      </c>
      <c r="B1209" s="155">
        <v>1496</v>
      </c>
    </row>
    <row r="1210" spans="1:2" s="155" customFormat="1">
      <c r="A1210" s="152" t="s">
        <v>3039</v>
      </c>
      <c r="B1210" s="155">
        <v>1524</v>
      </c>
    </row>
    <row r="1211" spans="1:2" s="155" customFormat="1">
      <c r="A1211" s="152" t="s">
        <v>1578</v>
      </c>
      <c r="B1211" s="155">
        <v>1644</v>
      </c>
    </row>
    <row r="1212" spans="1:2" s="155" customFormat="1">
      <c r="A1212" s="152" t="s">
        <v>1579</v>
      </c>
      <c r="B1212" s="155">
        <v>1461</v>
      </c>
    </row>
    <row r="1213" spans="1:2" s="155" customFormat="1">
      <c r="A1213" s="152" t="s">
        <v>1580</v>
      </c>
      <c r="B1213" s="155">
        <v>1556</v>
      </c>
    </row>
    <row r="1214" spans="1:2" s="155" customFormat="1">
      <c r="A1214" s="152" t="s">
        <v>3040</v>
      </c>
      <c r="B1214" s="155">
        <v>1587</v>
      </c>
    </row>
    <row r="1215" spans="1:2" s="155" customFormat="1">
      <c r="A1215" s="152" t="s">
        <v>1581</v>
      </c>
      <c r="B1215" s="155">
        <v>1713</v>
      </c>
    </row>
    <row r="1216" spans="1:2" s="155" customFormat="1">
      <c r="A1216" s="152" t="s">
        <v>1600</v>
      </c>
      <c r="B1216" s="155">
        <v>1155</v>
      </c>
    </row>
    <row r="1217" spans="1:2" s="155" customFormat="1">
      <c r="A1217" s="152" t="s">
        <v>1601</v>
      </c>
      <c r="B1217" s="155">
        <v>1236</v>
      </c>
    </row>
    <row r="1218" spans="1:2" s="155" customFormat="1">
      <c r="A1218" s="152" t="s">
        <v>3041</v>
      </c>
      <c r="B1218" s="155">
        <v>1261</v>
      </c>
    </row>
    <row r="1219" spans="1:2" s="155" customFormat="1">
      <c r="A1219" s="152" t="s">
        <v>1602</v>
      </c>
      <c r="B1219" s="155">
        <v>1376</v>
      </c>
    </row>
    <row r="1220" spans="1:2" s="155" customFormat="1">
      <c r="A1220" s="152" t="s">
        <v>1603</v>
      </c>
      <c r="B1220" s="155">
        <v>1204</v>
      </c>
    </row>
    <row r="1221" spans="1:2" s="155" customFormat="1">
      <c r="A1221" s="152" t="s">
        <v>1604</v>
      </c>
      <c r="B1221" s="155">
        <v>1292</v>
      </c>
    </row>
    <row r="1222" spans="1:2" s="155" customFormat="1">
      <c r="A1222" s="152" t="s">
        <v>3042</v>
      </c>
      <c r="B1222" s="155">
        <v>1321</v>
      </c>
    </row>
    <row r="1223" spans="1:2" s="155" customFormat="1">
      <c r="A1223" s="152" t="s">
        <v>1605</v>
      </c>
      <c r="B1223" s="155">
        <v>1441</v>
      </c>
    </row>
    <row r="1224" spans="1:2" s="155" customFormat="1">
      <c r="A1224" s="152" t="s">
        <v>1606</v>
      </c>
      <c r="B1224" s="155">
        <v>1253</v>
      </c>
    </row>
    <row r="1225" spans="1:2" s="155" customFormat="1">
      <c r="A1225" s="152" t="s">
        <v>1607</v>
      </c>
      <c r="B1225" s="155">
        <v>1348</v>
      </c>
    </row>
    <row r="1226" spans="1:2" s="155" customFormat="1">
      <c r="A1226" s="152" t="s">
        <v>3043</v>
      </c>
      <c r="B1226" s="155">
        <v>1379</v>
      </c>
    </row>
    <row r="1227" spans="1:2" s="155" customFormat="1">
      <c r="A1227" s="152" t="s">
        <v>1608</v>
      </c>
      <c r="B1227" s="155">
        <v>1504</v>
      </c>
    </row>
    <row r="1228" spans="1:2" s="155" customFormat="1">
      <c r="A1228" s="152" t="s">
        <v>1582</v>
      </c>
      <c r="B1228" s="155">
        <v>1168</v>
      </c>
    </row>
    <row r="1229" spans="1:2" s="155" customFormat="1">
      <c r="A1229" s="152" t="s">
        <v>1583</v>
      </c>
      <c r="B1229" s="155">
        <v>1248</v>
      </c>
    </row>
    <row r="1230" spans="1:2" s="155" customFormat="1">
      <c r="A1230" s="152" t="s">
        <v>3044</v>
      </c>
      <c r="B1230" s="155">
        <v>1274</v>
      </c>
    </row>
    <row r="1231" spans="1:2" s="155" customFormat="1">
      <c r="A1231" s="152" t="s">
        <v>1584</v>
      </c>
      <c r="B1231" s="155">
        <v>1389</v>
      </c>
    </row>
    <row r="1232" spans="1:2" s="155" customFormat="1">
      <c r="A1232" s="152" t="s">
        <v>1585</v>
      </c>
      <c r="B1232" s="155">
        <v>1219</v>
      </c>
    </row>
    <row r="1233" spans="1:2" s="155" customFormat="1">
      <c r="A1233" s="152" t="s">
        <v>1586</v>
      </c>
      <c r="B1233" s="155">
        <v>1307</v>
      </c>
    </row>
    <row r="1234" spans="1:2" s="155" customFormat="1">
      <c r="A1234" s="152" t="s">
        <v>3045</v>
      </c>
      <c r="B1234" s="155">
        <v>1335</v>
      </c>
    </row>
    <row r="1235" spans="1:2" s="155" customFormat="1">
      <c r="A1235" s="152" t="s">
        <v>1587</v>
      </c>
      <c r="B1235" s="155">
        <v>1455</v>
      </c>
    </row>
    <row r="1236" spans="1:2" s="155" customFormat="1">
      <c r="A1236" s="152" t="s">
        <v>1588</v>
      </c>
      <c r="B1236" s="155">
        <v>1269</v>
      </c>
    </row>
    <row r="1237" spans="1:2" s="155" customFormat="1">
      <c r="A1237" s="152" t="s">
        <v>1589</v>
      </c>
      <c r="B1237" s="155">
        <v>1364</v>
      </c>
    </row>
    <row r="1238" spans="1:2" s="155" customFormat="1">
      <c r="A1238" s="152" t="s">
        <v>3046</v>
      </c>
      <c r="B1238" s="155">
        <v>1398</v>
      </c>
    </row>
    <row r="1239" spans="1:2" s="155" customFormat="1">
      <c r="A1239" s="152" t="s">
        <v>1590</v>
      </c>
      <c r="B1239" s="155">
        <v>1520</v>
      </c>
    </row>
    <row r="1240" spans="1:2" s="155" customFormat="1">
      <c r="A1240" s="152" t="s">
        <v>2419</v>
      </c>
      <c r="B1240" s="155">
        <v>300</v>
      </c>
    </row>
    <row r="1241" spans="1:2" s="155" customFormat="1">
      <c r="A1241" s="152" t="s">
        <v>2420</v>
      </c>
      <c r="B1241" s="155">
        <v>300</v>
      </c>
    </row>
    <row r="1242" spans="1:2" s="155" customFormat="1">
      <c r="A1242" s="152" t="s">
        <v>2421</v>
      </c>
      <c r="B1242" s="155">
        <v>300</v>
      </c>
    </row>
    <row r="1243" spans="1:2" s="155" customFormat="1">
      <c r="A1243" s="152" t="s">
        <v>2422</v>
      </c>
      <c r="B1243" s="155">
        <v>300</v>
      </c>
    </row>
    <row r="1244" spans="1:2" s="155" customFormat="1">
      <c r="A1244" s="152" t="s">
        <v>2431</v>
      </c>
      <c r="B1244" s="155">
        <v>137</v>
      </c>
    </row>
    <row r="1245" spans="1:2" s="155" customFormat="1">
      <c r="A1245" s="152" t="s">
        <v>1572</v>
      </c>
      <c r="B1245" s="155">
        <v>1902</v>
      </c>
    </row>
    <row r="1246" spans="1:2" s="155" customFormat="1">
      <c r="A1246" s="152" t="s">
        <v>1573</v>
      </c>
      <c r="B1246" s="155">
        <v>1968</v>
      </c>
    </row>
    <row r="1247" spans="1:2" s="155" customFormat="1">
      <c r="A1247" s="152" t="s">
        <v>3047</v>
      </c>
      <c r="B1247" s="155">
        <v>1968</v>
      </c>
    </row>
    <row r="1248" spans="1:2" s="155" customFormat="1">
      <c r="A1248" s="152" t="s">
        <v>1574</v>
      </c>
      <c r="B1248" s="155">
        <v>2121</v>
      </c>
    </row>
    <row r="1249" spans="1:2" s="155" customFormat="1">
      <c r="A1249" s="152" t="s">
        <v>1591</v>
      </c>
      <c r="B1249" s="155">
        <v>1671</v>
      </c>
    </row>
    <row r="1250" spans="1:2" s="155" customFormat="1">
      <c r="A1250" s="152" t="s">
        <v>1592</v>
      </c>
      <c r="B1250" s="155">
        <v>1751</v>
      </c>
    </row>
    <row r="1251" spans="1:2" s="155" customFormat="1">
      <c r="A1251" s="152" t="s">
        <v>3048</v>
      </c>
      <c r="B1251" s="155">
        <v>1777</v>
      </c>
    </row>
    <row r="1252" spans="1:2" s="155" customFormat="1">
      <c r="A1252" s="152" t="s">
        <v>1593</v>
      </c>
      <c r="B1252" s="155">
        <v>1891</v>
      </c>
    </row>
    <row r="1253" spans="1:2" s="155" customFormat="1">
      <c r="A1253" s="152" t="s">
        <v>1594</v>
      </c>
      <c r="B1253" s="155">
        <v>1745</v>
      </c>
    </row>
    <row r="1254" spans="1:2" s="155" customFormat="1">
      <c r="A1254" s="152" t="s">
        <v>1595</v>
      </c>
      <c r="B1254" s="155">
        <v>1833</v>
      </c>
    </row>
    <row r="1255" spans="1:2" s="155" customFormat="1">
      <c r="A1255" s="152" t="s">
        <v>3049</v>
      </c>
      <c r="B1255" s="155">
        <v>1861</v>
      </c>
    </row>
    <row r="1256" spans="1:2" s="155" customFormat="1">
      <c r="A1256" s="152" t="s">
        <v>1596</v>
      </c>
      <c r="B1256" s="155">
        <v>1981</v>
      </c>
    </row>
    <row r="1257" spans="1:2" s="155" customFormat="1">
      <c r="A1257" s="152" t="s">
        <v>1597</v>
      </c>
      <c r="B1257" s="155">
        <v>1834</v>
      </c>
    </row>
    <row r="1258" spans="1:2" s="155" customFormat="1">
      <c r="A1258" s="152" t="s">
        <v>1598</v>
      </c>
      <c r="B1258" s="155">
        <v>1929</v>
      </c>
    </row>
    <row r="1259" spans="1:2" s="155" customFormat="1">
      <c r="A1259" s="152" t="s">
        <v>3050</v>
      </c>
      <c r="B1259" s="155">
        <v>1960</v>
      </c>
    </row>
    <row r="1260" spans="1:2" s="155" customFormat="1">
      <c r="A1260" s="152" t="s">
        <v>1599</v>
      </c>
      <c r="B1260" s="155">
        <v>2085</v>
      </c>
    </row>
    <row r="1261" spans="1:2" s="155" customFormat="1">
      <c r="A1261" s="152" t="s">
        <v>2304</v>
      </c>
      <c r="B1261" s="155">
        <v>366</v>
      </c>
    </row>
    <row r="1262" spans="1:2" s="155" customFormat="1">
      <c r="A1262" s="152" t="s">
        <v>2303</v>
      </c>
      <c r="B1262" s="155">
        <v>366</v>
      </c>
    </row>
    <row r="1263" spans="1:2" s="155" customFormat="1">
      <c r="A1263" s="152" t="s">
        <v>183</v>
      </c>
      <c r="B1263" s="155">
        <v>486</v>
      </c>
    </row>
    <row r="1264" spans="1:2" s="155" customFormat="1">
      <c r="A1264" s="152" t="s">
        <v>3486</v>
      </c>
      <c r="B1264" s="155">
        <v>486</v>
      </c>
    </row>
    <row r="1265" spans="1:2" s="155" customFormat="1">
      <c r="A1265" s="152" t="s">
        <v>2871</v>
      </c>
      <c r="B1265" s="155">
        <v>1570</v>
      </c>
    </row>
    <row r="1266" spans="1:2" s="155" customFormat="1">
      <c r="A1266" s="152" t="s">
        <v>2872</v>
      </c>
      <c r="B1266" s="155">
        <v>1535</v>
      </c>
    </row>
    <row r="1267" spans="1:2" s="155" customFormat="1">
      <c r="A1267" s="152" t="s">
        <v>2873</v>
      </c>
      <c r="B1267" s="155">
        <v>1673</v>
      </c>
    </row>
    <row r="1268" spans="1:2" s="155" customFormat="1">
      <c r="A1268" s="152" t="s">
        <v>2874</v>
      </c>
      <c r="B1268" s="155">
        <v>1637</v>
      </c>
    </row>
    <row r="1269" spans="1:2" s="155" customFormat="1">
      <c r="A1269" s="152" t="s">
        <v>2875</v>
      </c>
      <c r="B1269" s="155">
        <v>1731</v>
      </c>
    </row>
    <row r="1270" spans="1:2" s="155" customFormat="1">
      <c r="A1270" s="152" t="s">
        <v>2876</v>
      </c>
      <c r="B1270" s="155">
        <v>1692</v>
      </c>
    </row>
    <row r="1271" spans="1:2" s="155" customFormat="1">
      <c r="A1271" s="152" t="s">
        <v>2877</v>
      </c>
      <c r="B1271" s="155">
        <v>1662</v>
      </c>
    </row>
    <row r="1272" spans="1:2" s="155" customFormat="1">
      <c r="A1272" s="152" t="s">
        <v>2878</v>
      </c>
      <c r="B1272" s="155">
        <v>1623</v>
      </c>
    </row>
    <row r="1273" spans="1:2" s="155" customFormat="1">
      <c r="A1273" s="152" t="s">
        <v>2879</v>
      </c>
      <c r="B1273" s="155">
        <v>1769</v>
      </c>
    </row>
    <row r="1274" spans="1:2" s="155" customFormat="1">
      <c r="A1274" s="152" t="s">
        <v>2880</v>
      </c>
      <c r="B1274" s="155">
        <v>1727</v>
      </c>
    </row>
    <row r="1275" spans="1:2" s="155" customFormat="1">
      <c r="A1275" s="152" t="s">
        <v>2881</v>
      </c>
      <c r="B1275" s="155">
        <v>1828</v>
      </c>
    </row>
    <row r="1276" spans="1:2" s="155" customFormat="1">
      <c r="A1276" s="152" t="s">
        <v>2882</v>
      </c>
      <c r="B1276" s="155">
        <v>1784</v>
      </c>
    </row>
    <row r="1277" spans="1:2" s="155" customFormat="1">
      <c r="A1277" s="152" t="s">
        <v>2883</v>
      </c>
      <c r="B1277" s="155">
        <v>1760</v>
      </c>
    </row>
    <row r="1278" spans="1:2" s="155" customFormat="1">
      <c r="A1278" s="152" t="s">
        <v>2884</v>
      </c>
      <c r="B1278" s="155">
        <v>1717</v>
      </c>
    </row>
    <row r="1279" spans="1:2" s="155" customFormat="1">
      <c r="A1279" s="152" t="s">
        <v>2885</v>
      </c>
      <c r="B1279" s="155">
        <v>1868</v>
      </c>
    </row>
    <row r="1280" spans="1:2" s="155" customFormat="1">
      <c r="A1280" s="152" t="s">
        <v>2886</v>
      </c>
      <c r="B1280" s="155">
        <v>1822</v>
      </c>
    </row>
    <row r="1281" spans="1:2" s="155" customFormat="1">
      <c r="A1281" s="152" t="s">
        <v>2887</v>
      </c>
      <c r="B1281" s="155">
        <v>1928</v>
      </c>
    </row>
    <row r="1282" spans="1:2" s="155" customFormat="1">
      <c r="A1282" s="152" t="s">
        <v>2888</v>
      </c>
      <c r="B1282" s="155">
        <v>1879</v>
      </c>
    </row>
    <row r="1283" spans="1:2" s="155" customFormat="1">
      <c r="A1283" s="152" t="s">
        <v>2889</v>
      </c>
      <c r="B1283" s="155">
        <v>1852</v>
      </c>
    </row>
    <row r="1284" spans="1:2" s="155" customFormat="1">
      <c r="A1284" s="152" t="s">
        <v>2890</v>
      </c>
      <c r="B1284" s="155">
        <v>1804</v>
      </c>
    </row>
    <row r="1285" spans="1:2" s="155" customFormat="1">
      <c r="A1285" s="152" t="s">
        <v>2891</v>
      </c>
      <c r="B1285" s="155">
        <v>1962</v>
      </c>
    </row>
    <row r="1286" spans="1:2" s="155" customFormat="1">
      <c r="A1286" s="152" t="s">
        <v>2892</v>
      </c>
      <c r="B1286" s="155">
        <v>1911</v>
      </c>
    </row>
    <row r="1287" spans="1:2" s="155" customFormat="1">
      <c r="A1287" s="152" t="s">
        <v>2893</v>
      </c>
      <c r="B1287" s="155">
        <v>2025</v>
      </c>
    </row>
    <row r="1288" spans="1:2" s="155" customFormat="1">
      <c r="A1288" s="152" t="s">
        <v>2894</v>
      </c>
      <c r="B1288" s="155">
        <v>1970</v>
      </c>
    </row>
    <row r="1289" spans="1:2" s="155" customFormat="1">
      <c r="A1289" s="152" t="s">
        <v>2895</v>
      </c>
      <c r="B1289" s="155">
        <v>1949</v>
      </c>
    </row>
    <row r="1290" spans="1:2" s="155" customFormat="1">
      <c r="A1290" s="152" t="s">
        <v>2896</v>
      </c>
      <c r="B1290" s="155">
        <v>1897</v>
      </c>
    </row>
    <row r="1291" spans="1:2" s="155" customFormat="1">
      <c r="A1291" s="152" t="s">
        <v>2897</v>
      </c>
      <c r="B1291" s="155">
        <v>2060</v>
      </c>
    </row>
    <row r="1292" spans="1:2" s="155" customFormat="1">
      <c r="A1292" s="152" t="s">
        <v>2898</v>
      </c>
      <c r="B1292" s="155">
        <v>2004</v>
      </c>
    </row>
    <row r="1293" spans="1:2" s="155" customFormat="1">
      <c r="A1293" s="152" t="s">
        <v>2899</v>
      </c>
      <c r="B1293" s="155">
        <v>2124</v>
      </c>
    </row>
    <row r="1294" spans="1:2" s="155" customFormat="1">
      <c r="A1294" s="152" t="s">
        <v>2900</v>
      </c>
      <c r="B1294" s="155">
        <v>2065</v>
      </c>
    </row>
    <row r="1295" spans="1:2" s="155" customFormat="1">
      <c r="A1295" s="152" t="s">
        <v>2446</v>
      </c>
      <c r="B1295" s="155">
        <v>397</v>
      </c>
    </row>
    <row r="1296" spans="1:2" s="155" customFormat="1">
      <c r="A1296" s="152" t="s">
        <v>3487</v>
      </c>
      <c r="B1296" s="155">
        <v>397</v>
      </c>
    </row>
    <row r="1297" spans="1:2" s="155" customFormat="1">
      <c r="A1297" s="152" t="s">
        <v>2448</v>
      </c>
      <c r="B1297" s="155">
        <v>430</v>
      </c>
    </row>
    <row r="1298" spans="1:2" s="155" customFormat="1">
      <c r="A1298" s="152" t="s">
        <v>3488</v>
      </c>
      <c r="B1298" s="155">
        <v>430</v>
      </c>
    </row>
    <row r="1299" spans="1:2" s="155" customFormat="1">
      <c r="A1299" s="152" t="s">
        <v>2789</v>
      </c>
      <c r="B1299" s="155">
        <v>831</v>
      </c>
    </row>
    <row r="1300" spans="1:2" s="155" customFormat="1">
      <c r="A1300" s="152" t="s">
        <v>2450</v>
      </c>
      <c r="B1300" s="155">
        <v>464</v>
      </c>
    </row>
    <row r="1301" spans="1:2" s="155" customFormat="1">
      <c r="A1301" s="152" t="s">
        <v>3489</v>
      </c>
      <c r="B1301" s="155">
        <v>464</v>
      </c>
    </row>
    <row r="1302" spans="1:2" s="155" customFormat="1">
      <c r="A1302" s="152" t="s">
        <v>2791</v>
      </c>
      <c r="B1302" s="155">
        <v>878</v>
      </c>
    </row>
    <row r="1303" spans="1:2" s="155" customFormat="1">
      <c r="A1303" s="152" t="s">
        <v>1037</v>
      </c>
      <c r="B1303" s="155">
        <v>943</v>
      </c>
    </row>
    <row r="1304" spans="1:2" s="155" customFormat="1">
      <c r="A1304" s="152" t="s">
        <v>2517</v>
      </c>
      <c r="B1304" s="155">
        <v>563</v>
      </c>
    </row>
    <row r="1305" spans="1:2" s="155" customFormat="1">
      <c r="A1305" s="152" t="s">
        <v>3490</v>
      </c>
      <c r="B1305" s="155">
        <v>563</v>
      </c>
    </row>
    <row r="1306" spans="1:2" s="155" customFormat="1">
      <c r="A1306" s="152" t="s">
        <v>2519</v>
      </c>
      <c r="B1306" s="155">
        <v>595</v>
      </c>
    </row>
    <row r="1307" spans="1:2" s="155" customFormat="1">
      <c r="A1307" s="152" t="s">
        <v>3491</v>
      </c>
      <c r="B1307" s="155">
        <v>595</v>
      </c>
    </row>
    <row r="1308" spans="1:2" s="155" customFormat="1">
      <c r="A1308" s="152" t="s">
        <v>2521</v>
      </c>
      <c r="B1308" s="155">
        <v>626</v>
      </c>
    </row>
    <row r="1309" spans="1:2" s="155" customFormat="1">
      <c r="A1309" s="152" t="s">
        <v>3492</v>
      </c>
      <c r="B1309" s="155">
        <v>626</v>
      </c>
    </row>
    <row r="1310" spans="1:2" s="155" customFormat="1">
      <c r="A1310" s="152" t="s">
        <v>2523</v>
      </c>
      <c r="B1310" s="155">
        <v>660</v>
      </c>
    </row>
    <row r="1311" spans="1:2" s="155" customFormat="1">
      <c r="A1311" s="152" t="s">
        <v>3493</v>
      </c>
      <c r="B1311" s="155">
        <v>660</v>
      </c>
    </row>
    <row r="1312" spans="1:2" s="155" customFormat="1">
      <c r="A1312" s="152" t="s">
        <v>678</v>
      </c>
      <c r="B1312" s="155">
        <v>764</v>
      </c>
    </row>
    <row r="1313" spans="1:2" s="155" customFormat="1">
      <c r="A1313" s="152" t="s">
        <v>2525</v>
      </c>
      <c r="B1313" s="155">
        <v>691</v>
      </c>
    </row>
    <row r="1314" spans="1:2" s="155" customFormat="1">
      <c r="A1314" s="152" t="s">
        <v>3494</v>
      </c>
      <c r="B1314" s="155">
        <v>691</v>
      </c>
    </row>
    <row r="1315" spans="1:2" s="155" customFormat="1">
      <c r="A1315" s="152" t="s">
        <v>679</v>
      </c>
      <c r="B1315" s="155">
        <v>797</v>
      </c>
    </row>
    <row r="1316" spans="1:2" s="155" customFormat="1">
      <c r="A1316" s="152" t="s">
        <v>680</v>
      </c>
      <c r="B1316" s="155">
        <v>840</v>
      </c>
    </row>
    <row r="1317" spans="1:2" s="155" customFormat="1">
      <c r="A1317" s="152" t="s">
        <v>681</v>
      </c>
      <c r="B1317" s="155">
        <v>899</v>
      </c>
    </row>
    <row r="1318" spans="1:2" s="155" customFormat="1">
      <c r="A1318" s="152" t="s">
        <v>682</v>
      </c>
      <c r="B1318" s="155">
        <v>935</v>
      </c>
    </row>
    <row r="1319" spans="1:2" s="155" customFormat="1">
      <c r="A1319" s="152" t="s">
        <v>2544</v>
      </c>
      <c r="B1319" s="155">
        <v>981</v>
      </c>
    </row>
    <row r="1320" spans="1:2" s="155" customFormat="1">
      <c r="A1320" s="152" t="s">
        <v>2452</v>
      </c>
      <c r="B1320" s="155">
        <v>498</v>
      </c>
    </row>
    <row r="1321" spans="1:2" s="155" customFormat="1">
      <c r="A1321" s="152" t="s">
        <v>3495</v>
      </c>
      <c r="B1321" s="155">
        <v>498</v>
      </c>
    </row>
    <row r="1322" spans="1:2" s="155" customFormat="1">
      <c r="A1322" s="152" t="s">
        <v>2468</v>
      </c>
      <c r="B1322" s="155">
        <v>608</v>
      </c>
    </row>
    <row r="1323" spans="1:2" s="155" customFormat="1">
      <c r="A1323" s="152" t="s">
        <v>2454</v>
      </c>
      <c r="B1323" s="155">
        <v>532</v>
      </c>
    </row>
    <row r="1324" spans="1:2" s="155" customFormat="1">
      <c r="A1324" s="152" t="s">
        <v>3496</v>
      </c>
      <c r="B1324" s="155">
        <v>532</v>
      </c>
    </row>
    <row r="1325" spans="1:2" s="155" customFormat="1">
      <c r="A1325" s="152" t="s">
        <v>2470</v>
      </c>
      <c r="B1325" s="155">
        <v>666</v>
      </c>
    </row>
    <row r="1326" spans="1:2" s="155" customFormat="1">
      <c r="A1326" s="152" t="s">
        <v>2552</v>
      </c>
      <c r="B1326" s="155">
        <v>1165</v>
      </c>
    </row>
    <row r="1327" spans="1:2" s="155" customFormat="1">
      <c r="A1327" s="152" t="s">
        <v>2554</v>
      </c>
      <c r="B1327" s="155">
        <v>1246</v>
      </c>
    </row>
    <row r="1328" spans="1:2" s="155" customFormat="1">
      <c r="A1328" s="152" t="s">
        <v>2556</v>
      </c>
      <c r="B1328" s="155">
        <v>1278</v>
      </c>
    </row>
    <row r="1329" spans="1:2" s="155" customFormat="1">
      <c r="A1329" s="152" t="s">
        <v>685</v>
      </c>
      <c r="B1329" s="155">
        <v>1432</v>
      </c>
    </row>
    <row r="1330" spans="1:2" s="155" customFormat="1">
      <c r="A1330" s="152" t="s">
        <v>2561</v>
      </c>
      <c r="B1330" s="155">
        <v>1475</v>
      </c>
    </row>
    <row r="1331" spans="1:2" s="155" customFormat="1">
      <c r="A1331" s="152" t="s">
        <v>2562</v>
      </c>
      <c r="B1331" s="155">
        <v>1545</v>
      </c>
    </row>
    <row r="1332" spans="1:2" s="155" customFormat="1">
      <c r="A1332" s="152" t="s">
        <v>2472</v>
      </c>
      <c r="B1332" s="155">
        <v>700</v>
      </c>
    </row>
    <row r="1333" spans="1:2" s="155" customFormat="1">
      <c r="A1333" s="152" t="s">
        <v>2474</v>
      </c>
      <c r="B1333" s="155">
        <v>733</v>
      </c>
    </row>
    <row r="1334" spans="1:2" s="155" customFormat="1">
      <c r="A1334" s="152" t="s">
        <v>2475</v>
      </c>
      <c r="B1334" s="155">
        <v>767</v>
      </c>
    </row>
    <row r="1335" spans="1:2" s="155" customFormat="1">
      <c r="A1335" s="152" t="s">
        <v>2477</v>
      </c>
      <c r="B1335" s="155">
        <v>814</v>
      </c>
    </row>
    <row r="1336" spans="1:2" s="155" customFormat="1">
      <c r="A1336" s="152" t="s">
        <v>2565</v>
      </c>
      <c r="B1336" s="155">
        <v>1641</v>
      </c>
    </row>
    <row r="1337" spans="1:2" s="155" customFormat="1">
      <c r="A1337" s="152" t="s">
        <v>3497</v>
      </c>
      <c r="B1337" s="155">
        <v>1641</v>
      </c>
    </row>
    <row r="1338" spans="1:2" s="155" customFormat="1">
      <c r="A1338" s="152" t="s">
        <v>2485</v>
      </c>
      <c r="B1338" s="155">
        <v>845</v>
      </c>
    </row>
    <row r="1339" spans="1:2" s="155" customFormat="1">
      <c r="A1339" s="152" t="s">
        <v>2487</v>
      </c>
      <c r="B1339" s="155">
        <v>928</v>
      </c>
    </row>
    <row r="1340" spans="1:2" s="155" customFormat="1">
      <c r="A1340" s="152" t="s">
        <v>2489</v>
      </c>
      <c r="B1340" s="155">
        <v>961</v>
      </c>
    </row>
    <row r="1341" spans="1:2" s="155" customFormat="1">
      <c r="A1341" s="152" t="s">
        <v>2497</v>
      </c>
      <c r="B1341" s="155">
        <v>1113</v>
      </c>
    </row>
    <row r="1342" spans="1:2" s="155" customFormat="1">
      <c r="A1342" s="152" t="s">
        <v>2499</v>
      </c>
      <c r="B1342" s="155">
        <v>1133</v>
      </c>
    </row>
    <row r="1343" spans="1:2" s="155" customFormat="1">
      <c r="A1343" s="152" t="s">
        <v>2501</v>
      </c>
      <c r="B1343" s="155">
        <v>1194</v>
      </c>
    </row>
    <row r="1344" spans="1:2" s="155" customFormat="1">
      <c r="A1344" s="152" t="s">
        <v>2505</v>
      </c>
      <c r="B1344" s="155">
        <v>1129</v>
      </c>
    </row>
    <row r="1345" spans="1:2" s="155" customFormat="1">
      <c r="A1345" s="152" t="s">
        <v>3498</v>
      </c>
      <c r="B1345" s="155">
        <v>1129</v>
      </c>
    </row>
    <row r="1346" spans="1:2" s="155" customFormat="1">
      <c r="A1346" s="152" t="s">
        <v>184</v>
      </c>
      <c r="B1346" s="155">
        <v>1124</v>
      </c>
    </row>
    <row r="1347" spans="1:2" s="155" customFormat="1">
      <c r="A1347" s="152" t="s">
        <v>4016</v>
      </c>
      <c r="B1347" s="155">
        <v>1124</v>
      </c>
    </row>
    <row r="1348" spans="1:2" s="155" customFormat="1">
      <c r="A1348" s="152" t="s">
        <v>185</v>
      </c>
      <c r="B1348" s="155">
        <v>1389</v>
      </c>
    </row>
    <row r="1349" spans="1:2" s="155" customFormat="1">
      <c r="A1349" s="152" t="s">
        <v>186</v>
      </c>
      <c r="B1349" s="155">
        <v>1454</v>
      </c>
    </row>
    <row r="1350" spans="1:2" s="155" customFormat="1">
      <c r="A1350" s="152" t="s">
        <v>187</v>
      </c>
      <c r="B1350" s="155">
        <v>1520</v>
      </c>
    </row>
    <row r="1351" spans="1:2" s="155" customFormat="1">
      <c r="A1351" s="152" t="s">
        <v>2663</v>
      </c>
      <c r="B1351" s="155">
        <v>890</v>
      </c>
    </row>
    <row r="1352" spans="1:2" s="155" customFormat="1">
      <c r="A1352" s="152" t="s">
        <v>3499</v>
      </c>
      <c r="B1352" s="155">
        <v>890</v>
      </c>
    </row>
    <row r="1353" spans="1:2" s="155" customFormat="1">
      <c r="A1353" s="152" t="s">
        <v>2665</v>
      </c>
      <c r="B1353" s="155">
        <v>942</v>
      </c>
    </row>
    <row r="1354" spans="1:2" s="155" customFormat="1">
      <c r="A1354" s="152" t="s">
        <v>3500</v>
      </c>
      <c r="B1354" s="155">
        <v>942</v>
      </c>
    </row>
    <row r="1355" spans="1:2" s="155" customFormat="1">
      <c r="A1355" s="152" t="s">
        <v>2667</v>
      </c>
      <c r="B1355" s="155">
        <v>973</v>
      </c>
    </row>
    <row r="1356" spans="1:2" s="155" customFormat="1">
      <c r="A1356" s="152" t="s">
        <v>3501</v>
      </c>
      <c r="B1356" s="155">
        <v>973</v>
      </c>
    </row>
    <row r="1357" spans="1:2" s="155" customFormat="1">
      <c r="A1357" s="152" t="s">
        <v>2669</v>
      </c>
      <c r="B1357" s="155">
        <v>1004</v>
      </c>
    </row>
    <row r="1358" spans="1:2" s="155" customFormat="1">
      <c r="A1358" s="152" t="s">
        <v>3502</v>
      </c>
      <c r="B1358" s="155">
        <v>1004</v>
      </c>
    </row>
    <row r="1359" spans="1:2" s="155" customFormat="1">
      <c r="A1359" s="152" t="s">
        <v>2671</v>
      </c>
      <c r="B1359" s="155">
        <v>1037</v>
      </c>
    </row>
    <row r="1360" spans="1:2" s="155" customFormat="1">
      <c r="A1360" s="152" t="s">
        <v>3503</v>
      </c>
      <c r="B1360" s="155">
        <v>1037</v>
      </c>
    </row>
    <row r="1361" spans="1:2" s="155" customFormat="1">
      <c r="A1361" s="152" t="s">
        <v>2673</v>
      </c>
      <c r="B1361" s="155">
        <v>1144</v>
      </c>
    </row>
    <row r="1362" spans="1:2" s="155" customFormat="1">
      <c r="A1362" s="152" t="s">
        <v>3504</v>
      </c>
      <c r="B1362" s="155">
        <v>1144</v>
      </c>
    </row>
    <row r="1363" spans="1:2" s="155" customFormat="1">
      <c r="A1363" s="152" t="s">
        <v>2675</v>
      </c>
      <c r="B1363" s="155">
        <v>1228</v>
      </c>
    </row>
    <row r="1364" spans="1:2" s="155" customFormat="1">
      <c r="A1364" s="152" t="s">
        <v>3505</v>
      </c>
      <c r="B1364" s="155">
        <v>1228</v>
      </c>
    </row>
    <row r="1365" spans="1:2" s="155" customFormat="1">
      <c r="A1365" s="152" t="s">
        <v>2687</v>
      </c>
      <c r="B1365" s="155">
        <v>1343</v>
      </c>
    </row>
    <row r="1366" spans="1:2" s="155" customFormat="1">
      <c r="A1366" s="152" t="s">
        <v>3506</v>
      </c>
      <c r="B1366" s="155">
        <v>1343</v>
      </c>
    </row>
    <row r="1367" spans="1:2" s="155" customFormat="1">
      <c r="A1367" s="152" t="s">
        <v>2689</v>
      </c>
      <c r="B1367" s="155">
        <v>1427</v>
      </c>
    </row>
    <row r="1368" spans="1:2" s="155" customFormat="1">
      <c r="A1368" s="152" t="s">
        <v>3507</v>
      </c>
      <c r="B1368" s="155">
        <v>1427</v>
      </c>
    </row>
    <row r="1369" spans="1:2" s="155" customFormat="1">
      <c r="A1369" s="152" t="s">
        <v>2691</v>
      </c>
      <c r="B1369" s="155">
        <v>1458</v>
      </c>
    </row>
    <row r="1370" spans="1:2" s="155" customFormat="1">
      <c r="A1370" s="152" t="s">
        <v>3508</v>
      </c>
      <c r="B1370" s="155">
        <v>1458</v>
      </c>
    </row>
    <row r="1371" spans="1:2" s="155" customFormat="1">
      <c r="A1371" s="152" t="s">
        <v>2693</v>
      </c>
      <c r="B1371" s="155">
        <v>1497</v>
      </c>
    </row>
    <row r="1372" spans="1:2" s="155" customFormat="1">
      <c r="A1372" s="152" t="s">
        <v>3509</v>
      </c>
      <c r="B1372" s="155">
        <v>1497</v>
      </c>
    </row>
    <row r="1373" spans="1:2" s="155" customFormat="1">
      <c r="A1373" s="152" t="s">
        <v>2695</v>
      </c>
      <c r="B1373" s="155">
        <v>1527</v>
      </c>
    </row>
    <row r="1374" spans="1:2" s="155" customFormat="1">
      <c r="A1374" s="152" t="s">
        <v>3510</v>
      </c>
      <c r="B1374" s="155">
        <v>1527</v>
      </c>
    </row>
    <row r="1375" spans="1:2" s="155" customFormat="1">
      <c r="A1375" s="152" t="s">
        <v>2711</v>
      </c>
      <c r="B1375" s="155">
        <v>1056</v>
      </c>
    </row>
    <row r="1376" spans="1:2" s="155" customFormat="1">
      <c r="A1376" s="152" t="s">
        <v>2713</v>
      </c>
      <c r="B1376" s="155">
        <v>1089</v>
      </c>
    </row>
    <row r="1377" spans="1:2" s="155" customFormat="1">
      <c r="A1377" s="152" t="s">
        <v>2715</v>
      </c>
      <c r="B1377" s="155">
        <v>1168</v>
      </c>
    </row>
    <row r="1378" spans="1:2" s="155" customFormat="1">
      <c r="A1378" s="152" t="s">
        <v>2717</v>
      </c>
      <c r="B1378" s="155">
        <v>1207</v>
      </c>
    </row>
    <row r="1379" spans="1:2" s="155" customFormat="1">
      <c r="A1379" s="152" t="s">
        <v>2719</v>
      </c>
      <c r="B1379" s="155">
        <v>1291</v>
      </c>
    </row>
    <row r="1380" spans="1:2" s="155" customFormat="1">
      <c r="A1380" s="152" t="s">
        <v>2721</v>
      </c>
      <c r="B1380" s="155">
        <v>1318</v>
      </c>
    </row>
    <row r="1381" spans="1:2" s="155" customFormat="1">
      <c r="A1381" s="152" t="s">
        <v>2723</v>
      </c>
      <c r="B1381" s="155">
        <v>1431</v>
      </c>
    </row>
    <row r="1382" spans="1:2" s="155" customFormat="1">
      <c r="A1382" s="152" t="s">
        <v>2729</v>
      </c>
      <c r="B1382" s="155">
        <v>1613</v>
      </c>
    </row>
    <row r="1383" spans="1:2" s="155" customFormat="1">
      <c r="A1383" s="152" t="s">
        <v>2731</v>
      </c>
      <c r="B1383" s="155">
        <v>1792</v>
      </c>
    </row>
    <row r="1384" spans="1:2" s="155" customFormat="1">
      <c r="A1384" s="152" t="s">
        <v>2746</v>
      </c>
      <c r="B1384" s="155">
        <v>1786</v>
      </c>
    </row>
    <row r="1385" spans="1:2" s="155" customFormat="1">
      <c r="A1385" s="152" t="s">
        <v>3511</v>
      </c>
      <c r="B1385" s="155">
        <v>1786</v>
      </c>
    </row>
    <row r="1386" spans="1:2" s="155" customFormat="1">
      <c r="A1386" s="152" t="s">
        <v>2748</v>
      </c>
      <c r="B1386" s="155">
        <v>1862</v>
      </c>
    </row>
    <row r="1387" spans="1:2" s="155" customFormat="1">
      <c r="A1387" s="152" t="s">
        <v>3512</v>
      </c>
      <c r="B1387" s="155">
        <v>1862</v>
      </c>
    </row>
    <row r="1388" spans="1:2" s="155" customFormat="1">
      <c r="A1388" s="152" t="s">
        <v>2749</v>
      </c>
      <c r="B1388" s="155">
        <v>1966</v>
      </c>
    </row>
    <row r="1389" spans="1:2" s="155" customFormat="1">
      <c r="A1389" s="152" t="s">
        <v>2751</v>
      </c>
      <c r="B1389" s="155">
        <v>1994</v>
      </c>
    </row>
    <row r="1390" spans="1:2" s="155" customFormat="1">
      <c r="A1390" s="152" t="s">
        <v>2753</v>
      </c>
      <c r="B1390" s="155">
        <v>2031</v>
      </c>
    </row>
    <row r="1391" spans="1:2" s="155" customFormat="1">
      <c r="A1391" s="152" t="s">
        <v>2755</v>
      </c>
      <c r="B1391" s="155">
        <v>2060</v>
      </c>
    </row>
    <row r="1392" spans="1:2" s="155" customFormat="1">
      <c r="A1392" s="152" t="s">
        <v>2757</v>
      </c>
      <c r="B1392" s="155">
        <v>2091</v>
      </c>
    </row>
    <row r="1393" spans="1:2" s="155" customFormat="1">
      <c r="A1393" s="152" t="s">
        <v>2767</v>
      </c>
      <c r="B1393" s="155">
        <v>1469</v>
      </c>
    </row>
    <row r="1394" spans="1:2" s="155" customFormat="1">
      <c r="A1394" s="152" t="s">
        <v>2769</v>
      </c>
      <c r="B1394" s="155">
        <v>1500</v>
      </c>
    </row>
    <row r="1395" spans="1:2" s="155" customFormat="1">
      <c r="A1395" s="152" t="s">
        <v>2771</v>
      </c>
      <c r="B1395" s="155">
        <v>1531</v>
      </c>
    </row>
    <row r="1396" spans="1:2" s="155" customFormat="1">
      <c r="A1396" s="152" t="s">
        <v>2773</v>
      </c>
      <c r="B1396" s="155">
        <v>1561</v>
      </c>
    </row>
    <row r="1397" spans="1:2" s="155" customFormat="1">
      <c r="A1397" s="152" t="s">
        <v>2847</v>
      </c>
      <c r="B1397" s="155">
        <v>636</v>
      </c>
    </row>
    <row r="1398" spans="1:2" s="155" customFormat="1">
      <c r="A1398" s="152" t="s">
        <v>2849</v>
      </c>
      <c r="B1398" s="155">
        <v>676</v>
      </c>
    </row>
    <row r="1399" spans="1:2" s="155" customFormat="1">
      <c r="A1399" s="152" t="s">
        <v>2851</v>
      </c>
      <c r="B1399" s="155">
        <v>718</v>
      </c>
    </row>
    <row r="1400" spans="1:2" s="155" customFormat="1">
      <c r="A1400" s="152" t="s">
        <v>2853</v>
      </c>
      <c r="B1400" s="155">
        <v>761</v>
      </c>
    </row>
    <row r="1401" spans="1:2" s="155" customFormat="1">
      <c r="A1401" s="152" t="s">
        <v>2855</v>
      </c>
      <c r="B1401" s="155">
        <v>804</v>
      </c>
    </row>
    <row r="1402" spans="1:2" s="155" customFormat="1">
      <c r="A1402" s="152" t="s">
        <v>2857</v>
      </c>
      <c r="B1402" s="155">
        <v>874</v>
      </c>
    </row>
    <row r="1403" spans="1:2" s="155" customFormat="1">
      <c r="A1403" s="152" t="s">
        <v>2859</v>
      </c>
      <c r="B1403" s="155">
        <v>919</v>
      </c>
    </row>
    <row r="1404" spans="1:2" s="155" customFormat="1">
      <c r="A1404" s="152" t="s">
        <v>2861</v>
      </c>
      <c r="B1404" s="155">
        <v>964</v>
      </c>
    </row>
    <row r="1405" spans="1:2" s="155" customFormat="1">
      <c r="A1405" s="152" t="s">
        <v>2863</v>
      </c>
      <c r="B1405" s="155">
        <v>1011</v>
      </c>
    </row>
    <row r="1406" spans="1:2" s="155" customFormat="1">
      <c r="A1406" s="152" t="s">
        <v>2642</v>
      </c>
      <c r="B1406" s="155">
        <v>823</v>
      </c>
    </row>
    <row r="1407" spans="1:2" s="155" customFormat="1">
      <c r="A1407" s="152" t="s">
        <v>688</v>
      </c>
      <c r="B1407" s="155">
        <v>853</v>
      </c>
    </row>
    <row r="1408" spans="1:2" s="155" customFormat="1">
      <c r="A1408" s="152" t="s">
        <v>689</v>
      </c>
      <c r="B1408" s="155">
        <v>895</v>
      </c>
    </row>
    <row r="1409" spans="1:2" s="155" customFormat="1">
      <c r="A1409" s="152" t="s">
        <v>690</v>
      </c>
      <c r="B1409" s="155">
        <v>934</v>
      </c>
    </row>
    <row r="1410" spans="1:2" s="155" customFormat="1">
      <c r="A1410" s="152" t="s">
        <v>2647</v>
      </c>
      <c r="B1410" s="155">
        <v>971</v>
      </c>
    </row>
    <row r="1411" spans="1:2" s="155" customFormat="1">
      <c r="A1411" s="152" t="s">
        <v>2781</v>
      </c>
      <c r="B1411" s="155">
        <v>674</v>
      </c>
    </row>
    <row r="1412" spans="1:2" s="155" customFormat="1">
      <c r="A1412" s="152" t="s">
        <v>3513</v>
      </c>
      <c r="B1412" s="155">
        <v>674</v>
      </c>
    </row>
    <row r="1413" spans="1:2" s="155" customFormat="1">
      <c r="A1413" s="152" t="s">
        <v>2777</v>
      </c>
      <c r="B1413" s="155">
        <v>624</v>
      </c>
    </row>
    <row r="1414" spans="1:2" s="155" customFormat="1">
      <c r="A1414" s="152" t="s">
        <v>3514</v>
      </c>
      <c r="B1414" s="155">
        <v>624</v>
      </c>
    </row>
    <row r="1415" spans="1:2" s="155" customFormat="1">
      <c r="A1415" s="152" t="s">
        <v>2811</v>
      </c>
      <c r="B1415" s="155">
        <v>465</v>
      </c>
    </row>
    <row r="1416" spans="1:2" s="155" customFormat="1">
      <c r="A1416" s="152" t="s">
        <v>2813</v>
      </c>
      <c r="B1416" s="155">
        <v>500</v>
      </c>
    </row>
    <row r="1417" spans="1:2" s="155" customFormat="1">
      <c r="A1417" s="152" t="s">
        <v>2815</v>
      </c>
      <c r="B1417" s="155">
        <v>540</v>
      </c>
    </row>
    <row r="1418" spans="1:2" s="155" customFormat="1">
      <c r="A1418" s="152" t="s">
        <v>2817</v>
      </c>
      <c r="B1418" s="155">
        <v>582</v>
      </c>
    </row>
    <row r="1419" spans="1:2" s="155" customFormat="1">
      <c r="A1419" s="152" t="s">
        <v>2819</v>
      </c>
      <c r="B1419" s="155">
        <v>616</v>
      </c>
    </row>
    <row r="1420" spans="1:2" s="155" customFormat="1">
      <c r="A1420" s="152" t="s">
        <v>2821</v>
      </c>
      <c r="B1420" s="155">
        <v>682</v>
      </c>
    </row>
    <row r="1421" spans="1:2" s="155" customFormat="1">
      <c r="A1421" s="152" t="s">
        <v>2823</v>
      </c>
      <c r="B1421" s="155">
        <v>720</v>
      </c>
    </row>
    <row r="1422" spans="1:2" s="155" customFormat="1">
      <c r="A1422" s="152" t="s">
        <v>2825</v>
      </c>
      <c r="B1422" s="155">
        <v>758</v>
      </c>
    </row>
    <row r="1423" spans="1:2" s="155" customFormat="1">
      <c r="A1423" s="152" t="s">
        <v>2827</v>
      </c>
      <c r="B1423" s="155">
        <v>800</v>
      </c>
    </row>
    <row r="1424" spans="1:2" s="155" customFormat="1">
      <c r="A1424" s="152" t="s">
        <v>2577</v>
      </c>
      <c r="B1424" s="155">
        <v>447</v>
      </c>
    </row>
    <row r="1425" spans="1:2" s="155" customFormat="1">
      <c r="A1425" s="152" t="s">
        <v>3515</v>
      </c>
      <c r="B1425" s="155">
        <v>447</v>
      </c>
    </row>
    <row r="1426" spans="1:2" s="155" customFormat="1">
      <c r="A1426" s="152" t="s">
        <v>2579</v>
      </c>
      <c r="B1426" s="155">
        <v>474</v>
      </c>
    </row>
    <row r="1427" spans="1:2" s="155" customFormat="1">
      <c r="A1427" s="152" t="s">
        <v>3516</v>
      </c>
      <c r="B1427" s="155">
        <v>474</v>
      </c>
    </row>
    <row r="1428" spans="1:2" s="155" customFormat="1">
      <c r="A1428" s="152" t="s">
        <v>2581</v>
      </c>
      <c r="B1428" s="155">
        <v>501</v>
      </c>
    </row>
    <row r="1429" spans="1:2" s="155" customFormat="1">
      <c r="A1429" s="152" t="s">
        <v>3517</v>
      </c>
      <c r="B1429" s="155">
        <v>501</v>
      </c>
    </row>
    <row r="1430" spans="1:2" s="155" customFormat="1">
      <c r="A1430" s="152" t="s">
        <v>2583</v>
      </c>
      <c r="B1430" s="155">
        <v>529</v>
      </c>
    </row>
    <row r="1431" spans="1:2" s="155" customFormat="1">
      <c r="A1431" s="152" t="s">
        <v>3518</v>
      </c>
      <c r="B1431" s="155">
        <v>529</v>
      </c>
    </row>
    <row r="1432" spans="1:2" s="155" customFormat="1">
      <c r="A1432" s="152" t="s">
        <v>691</v>
      </c>
      <c r="B1432" s="155">
        <v>628</v>
      </c>
    </row>
    <row r="1433" spans="1:2" s="155" customFormat="1">
      <c r="A1433" s="152" t="s">
        <v>2585</v>
      </c>
      <c r="B1433" s="155">
        <v>555</v>
      </c>
    </row>
    <row r="1434" spans="1:2" s="155" customFormat="1">
      <c r="A1434" s="152" t="s">
        <v>3519</v>
      </c>
      <c r="B1434" s="155">
        <v>555</v>
      </c>
    </row>
    <row r="1435" spans="1:2" s="155" customFormat="1">
      <c r="A1435" s="152" t="s">
        <v>692</v>
      </c>
      <c r="B1435" s="155">
        <v>657</v>
      </c>
    </row>
    <row r="1436" spans="1:2" s="155" customFormat="1">
      <c r="A1436" s="152" t="s">
        <v>693</v>
      </c>
      <c r="B1436" s="155">
        <v>694</v>
      </c>
    </row>
    <row r="1437" spans="1:2" s="155" customFormat="1">
      <c r="A1437" s="152" t="s">
        <v>694</v>
      </c>
      <c r="B1437" s="155">
        <v>748</v>
      </c>
    </row>
    <row r="1438" spans="1:2" s="155" customFormat="1">
      <c r="A1438" s="152" t="s">
        <v>695</v>
      </c>
      <c r="B1438" s="155">
        <v>779</v>
      </c>
    </row>
    <row r="1439" spans="1:2" s="155" customFormat="1">
      <c r="A1439" s="152" t="s">
        <v>2604</v>
      </c>
      <c r="B1439" s="155">
        <v>822</v>
      </c>
    </row>
    <row r="1440" spans="1:2" s="155" customFormat="1">
      <c r="A1440" s="152" t="s">
        <v>2612</v>
      </c>
      <c r="B1440" s="155">
        <v>905</v>
      </c>
    </row>
    <row r="1441" spans="1:2" s="155" customFormat="1">
      <c r="A1441" s="152" t="s">
        <v>2614</v>
      </c>
      <c r="B1441" s="155">
        <v>981</v>
      </c>
    </row>
    <row r="1442" spans="1:2" s="155" customFormat="1">
      <c r="A1442" s="152" t="s">
        <v>2616</v>
      </c>
      <c r="B1442" s="155">
        <v>1008</v>
      </c>
    </row>
    <row r="1443" spans="1:2" s="155" customFormat="1">
      <c r="A1443" s="152" t="s">
        <v>696</v>
      </c>
      <c r="B1443" s="155">
        <v>1159</v>
      </c>
    </row>
    <row r="1444" spans="1:2" s="155" customFormat="1">
      <c r="A1444" s="152" t="s">
        <v>2624</v>
      </c>
      <c r="B1444" s="155">
        <v>1217</v>
      </c>
    </row>
    <row r="1445" spans="1:2" s="155" customFormat="1">
      <c r="A1445" s="152" t="s">
        <v>2626</v>
      </c>
      <c r="B1445" s="155">
        <v>1279</v>
      </c>
    </row>
    <row r="1446" spans="1:2" s="155" customFormat="1">
      <c r="A1446" s="152" t="s">
        <v>2630</v>
      </c>
      <c r="B1446" s="155">
        <v>1278</v>
      </c>
    </row>
    <row r="1447" spans="1:2" s="155" customFormat="1">
      <c r="A1447" s="152" t="s">
        <v>3520</v>
      </c>
      <c r="B1447" s="155">
        <v>1278</v>
      </c>
    </row>
    <row r="1448" spans="1:2" s="155" customFormat="1">
      <c r="A1448" s="152" t="s">
        <v>191</v>
      </c>
      <c r="B1448" s="155">
        <v>1325</v>
      </c>
    </row>
    <row r="1449" spans="1:2" s="155" customFormat="1">
      <c r="A1449" s="152" t="s">
        <v>3521</v>
      </c>
      <c r="B1449" s="155">
        <v>1325</v>
      </c>
    </row>
    <row r="1450" spans="1:2" s="155" customFormat="1">
      <c r="A1450" s="152" t="s">
        <v>193</v>
      </c>
      <c r="B1450" s="155">
        <v>742</v>
      </c>
    </row>
    <row r="1451" spans="1:2" s="155" customFormat="1">
      <c r="A1451" s="152" t="s">
        <v>3522</v>
      </c>
      <c r="B1451" s="155">
        <v>742</v>
      </c>
    </row>
    <row r="1452" spans="1:2" s="155" customFormat="1">
      <c r="A1452" s="152" t="s">
        <v>194</v>
      </c>
      <c r="B1452" s="155">
        <v>1363</v>
      </c>
    </row>
    <row r="1453" spans="1:2" s="155" customFormat="1">
      <c r="A1453" s="152" t="s">
        <v>3523</v>
      </c>
      <c r="B1453" s="155">
        <v>1363</v>
      </c>
    </row>
    <row r="1454" spans="1:2" s="155" customFormat="1">
      <c r="A1454" s="152" t="s">
        <v>735</v>
      </c>
      <c r="B1454" s="158">
        <v>53.77</v>
      </c>
    </row>
    <row r="1455" spans="1:2" s="155" customFormat="1">
      <c r="A1455" s="152" t="s">
        <v>765</v>
      </c>
      <c r="B1455" s="155">
        <v>168.96</v>
      </c>
    </row>
    <row r="1456" spans="1:2" s="155" customFormat="1">
      <c r="A1456" s="152" t="s">
        <v>1564</v>
      </c>
      <c r="B1456" s="155">
        <v>35.909999999999997</v>
      </c>
    </row>
    <row r="1457" spans="1:2" s="155" customFormat="1">
      <c r="A1457" s="152" t="s">
        <v>4113</v>
      </c>
      <c r="B1457" s="155">
        <v>200.2</v>
      </c>
    </row>
    <row r="1458" spans="1:2" s="155" customFormat="1">
      <c r="A1458" s="152" t="s">
        <v>195</v>
      </c>
      <c r="B1458" s="155">
        <v>473</v>
      </c>
    </row>
    <row r="1459" spans="1:2" s="155" customFormat="1">
      <c r="A1459" s="152" t="s">
        <v>3524</v>
      </c>
      <c r="B1459" s="155">
        <v>473</v>
      </c>
    </row>
    <row r="1460" spans="1:2" s="155" customFormat="1">
      <c r="A1460" s="152" t="s">
        <v>197</v>
      </c>
      <c r="B1460" s="155">
        <v>500</v>
      </c>
    </row>
    <row r="1461" spans="1:2" s="155" customFormat="1">
      <c r="A1461" s="152" t="s">
        <v>3525</v>
      </c>
      <c r="B1461" s="155">
        <v>500</v>
      </c>
    </row>
    <row r="1462" spans="1:2" s="155" customFormat="1">
      <c r="A1462" s="152" t="s">
        <v>541</v>
      </c>
      <c r="B1462" s="155">
        <v>78</v>
      </c>
    </row>
    <row r="1463" spans="1:2" s="155" customFormat="1">
      <c r="A1463" s="152" t="s">
        <v>1029</v>
      </c>
      <c r="B1463" s="155">
        <v>93</v>
      </c>
    </row>
    <row r="1464" spans="1:2" s="155" customFormat="1">
      <c r="A1464" s="152" t="s">
        <v>542</v>
      </c>
      <c r="B1464" s="155">
        <v>109</v>
      </c>
    </row>
    <row r="1465" spans="1:2" s="155" customFormat="1">
      <c r="A1465" s="152" t="s">
        <v>543</v>
      </c>
      <c r="B1465" s="155">
        <v>124</v>
      </c>
    </row>
    <row r="1466" spans="1:2" s="155" customFormat="1">
      <c r="A1466" s="152" t="s">
        <v>544</v>
      </c>
      <c r="B1466" s="155">
        <v>140</v>
      </c>
    </row>
    <row r="1467" spans="1:2" s="155" customFormat="1">
      <c r="A1467" s="152" t="s">
        <v>545</v>
      </c>
      <c r="B1467" s="155">
        <v>156</v>
      </c>
    </row>
    <row r="1468" spans="1:2" s="155" customFormat="1">
      <c r="A1468" s="152" t="s">
        <v>546</v>
      </c>
      <c r="B1468" s="155">
        <v>187</v>
      </c>
    </row>
    <row r="1469" spans="1:2" s="155" customFormat="1">
      <c r="A1469" s="152" t="s">
        <v>547</v>
      </c>
      <c r="B1469" s="155">
        <v>218</v>
      </c>
    </row>
    <row r="1470" spans="1:2" s="155" customFormat="1">
      <c r="A1470" s="152" t="s">
        <v>2436</v>
      </c>
      <c r="B1470" s="155">
        <v>372</v>
      </c>
    </row>
    <row r="1471" spans="1:2" s="155" customFormat="1">
      <c r="A1471" s="152" t="s">
        <v>3526</v>
      </c>
      <c r="B1471" s="155">
        <v>372</v>
      </c>
    </row>
    <row r="1472" spans="1:2" s="155" customFormat="1">
      <c r="A1472" s="152" t="s">
        <v>2438</v>
      </c>
      <c r="B1472" s="155">
        <v>400</v>
      </c>
    </row>
    <row r="1473" spans="1:2" s="155" customFormat="1">
      <c r="A1473" s="152" t="s">
        <v>3527</v>
      </c>
      <c r="B1473" s="155">
        <v>400</v>
      </c>
    </row>
    <row r="1474" spans="1:2" s="155" customFormat="1">
      <c r="A1474" s="152" t="s">
        <v>2785</v>
      </c>
      <c r="B1474" s="155">
        <v>634</v>
      </c>
    </row>
    <row r="1475" spans="1:2" s="155" customFormat="1">
      <c r="A1475" s="152" t="s">
        <v>2440</v>
      </c>
      <c r="B1475" s="155">
        <v>429</v>
      </c>
    </row>
    <row r="1476" spans="1:2" s="155" customFormat="1">
      <c r="A1476" s="152" t="s">
        <v>3528</v>
      </c>
      <c r="B1476" s="155">
        <v>429</v>
      </c>
    </row>
    <row r="1477" spans="1:2" s="155" customFormat="1">
      <c r="A1477" s="152" t="s">
        <v>2787</v>
      </c>
      <c r="B1477" s="155">
        <v>677</v>
      </c>
    </row>
    <row r="1478" spans="1:2" s="155" customFormat="1">
      <c r="A1478" s="152" t="s">
        <v>2783</v>
      </c>
      <c r="B1478" s="155">
        <v>754</v>
      </c>
    </row>
    <row r="1479" spans="1:2" s="155" customFormat="1">
      <c r="A1479" s="152" t="s">
        <v>2507</v>
      </c>
      <c r="B1479" s="155">
        <v>543</v>
      </c>
    </row>
    <row r="1480" spans="1:2" s="155" customFormat="1">
      <c r="A1480" s="152" t="s">
        <v>3529</v>
      </c>
      <c r="B1480" s="155">
        <v>543</v>
      </c>
    </row>
    <row r="1481" spans="1:2" s="155" customFormat="1">
      <c r="A1481" s="152" t="s">
        <v>2509</v>
      </c>
      <c r="B1481" s="155">
        <v>571</v>
      </c>
    </row>
    <row r="1482" spans="1:2" s="155" customFormat="1">
      <c r="A1482" s="152" t="s">
        <v>3530</v>
      </c>
      <c r="B1482" s="155">
        <v>571</v>
      </c>
    </row>
    <row r="1483" spans="1:2" s="155" customFormat="1">
      <c r="A1483" s="152" t="s">
        <v>2511</v>
      </c>
      <c r="B1483" s="155">
        <v>600</v>
      </c>
    </row>
    <row r="1484" spans="1:2" s="155" customFormat="1">
      <c r="A1484" s="152" t="s">
        <v>3531</v>
      </c>
      <c r="B1484" s="155">
        <v>600</v>
      </c>
    </row>
    <row r="1485" spans="1:2" s="155" customFormat="1">
      <c r="A1485" s="152" t="s">
        <v>2513</v>
      </c>
      <c r="B1485" s="155">
        <v>630</v>
      </c>
    </row>
    <row r="1486" spans="1:2" s="155" customFormat="1">
      <c r="A1486" s="152" t="s">
        <v>3532</v>
      </c>
      <c r="B1486" s="155">
        <v>630</v>
      </c>
    </row>
    <row r="1487" spans="1:2" s="155" customFormat="1">
      <c r="A1487" s="152" t="s">
        <v>2527</v>
      </c>
      <c r="B1487" s="155">
        <v>734</v>
      </c>
    </row>
    <row r="1488" spans="1:2" s="155" customFormat="1">
      <c r="A1488" s="152" t="s">
        <v>2515</v>
      </c>
      <c r="B1488" s="155">
        <v>658</v>
      </c>
    </row>
    <row r="1489" spans="1:2" s="155" customFormat="1">
      <c r="A1489" s="152" t="s">
        <v>3533</v>
      </c>
      <c r="B1489" s="155">
        <v>658</v>
      </c>
    </row>
    <row r="1490" spans="1:2" s="155" customFormat="1">
      <c r="A1490" s="152" t="s">
        <v>2529</v>
      </c>
      <c r="B1490" s="155">
        <v>789</v>
      </c>
    </row>
    <row r="1491" spans="1:2" s="155" customFormat="1">
      <c r="A1491" s="152" t="s">
        <v>2531</v>
      </c>
      <c r="B1491" s="155">
        <v>821</v>
      </c>
    </row>
    <row r="1492" spans="1:2" s="155" customFormat="1">
      <c r="A1492" s="152" t="s">
        <v>2533</v>
      </c>
      <c r="B1492" s="155">
        <v>854</v>
      </c>
    </row>
    <row r="1493" spans="1:2" s="155" customFormat="1">
      <c r="A1493" s="152" t="s">
        <v>2535</v>
      </c>
      <c r="B1493" s="155">
        <v>886</v>
      </c>
    </row>
    <row r="1494" spans="1:2" s="155" customFormat="1">
      <c r="A1494" s="152" t="s">
        <v>2537</v>
      </c>
      <c r="B1494" s="155">
        <v>931</v>
      </c>
    </row>
    <row r="1495" spans="1:2" s="155" customFormat="1">
      <c r="A1495" s="152" t="s">
        <v>2442</v>
      </c>
      <c r="B1495" s="155">
        <v>459</v>
      </c>
    </row>
    <row r="1496" spans="1:2" s="155" customFormat="1">
      <c r="A1496" s="152" t="s">
        <v>3534</v>
      </c>
      <c r="B1496" s="155">
        <v>459</v>
      </c>
    </row>
    <row r="1497" spans="1:2" s="155" customFormat="1">
      <c r="A1497" s="152" t="s">
        <v>2456</v>
      </c>
      <c r="B1497" s="155">
        <v>564</v>
      </c>
    </row>
    <row r="1498" spans="1:2" s="155" customFormat="1">
      <c r="A1498" s="152" t="s">
        <v>2444</v>
      </c>
      <c r="B1498" s="155">
        <v>488</v>
      </c>
    </row>
    <row r="1499" spans="1:2" s="155" customFormat="1">
      <c r="A1499" s="152" t="s">
        <v>3535</v>
      </c>
      <c r="B1499" s="155">
        <v>488</v>
      </c>
    </row>
    <row r="1500" spans="1:2" s="155" customFormat="1">
      <c r="A1500" s="152" t="s">
        <v>2458</v>
      </c>
      <c r="B1500" s="155">
        <v>617</v>
      </c>
    </row>
    <row r="1501" spans="1:2" s="155" customFormat="1">
      <c r="A1501" s="152" t="s">
        <v>2546</v>
      </c>
      <c r="B1501" s="155">
        <v>1110</v>
      </c>
    </row>
    <row r="1502" spans="1:2" s="155" customFormat="1">
      <c r="A1502" s="152" t="s">
        <v>2548</v>
      </c>
      <c r="B1502" s="155">
        <v>1188</v>
      </c>
    </row>
    <row r="1503" spans="1:2" s="155" customFormat="1">
      <c r="A1503" s="152" t="s">
        <v>2550</v>
      </c>
      <c r="B1503" s="155">
        <v>1217</v>
      </c>
    </row>
    <row r="1504" spans="1:2" s="155" customFormat="1">
      <c r="A1504" s="152" t="s">
        <v>2558</v>
      </c>
      <c r="B1504" s="155">
        <v>1370</v>
      </c>
    </row>
    <row r="1505" spans="1:2" s="155" customFormat="1">
      <c r="A1505" s="152" t="s">
        <v>2559</v>
      </c>
      <c r="B1505" s="155">
        <v>1408</v>
      </c>
    </row>
    <row r="1506" spans="1:2" s="155" customFormat="1">
      <c r="A1506" s="152" t="s">
        <v>2560</v>
      </c>
      <c r="B1506" s="155">
        <v>1470</v>
      </c>
    </row>
    <row r="1507" spans="1:2" s="155" customFormat="1">
      <c r="A1507" s="152" t="s">
        <v>2460</v>
      </c>
      <c r="B1507" s="155">
        <v>646</v>
      </c>
    </row>
    <row r="1508" spans="1:2" s="155" customFormat="1">
      <c r="A1508" s="152" t="s">
        <v>2462</v>
      </c>
      <c r="B1508" s="155">
        <v>675</v>
      </c>
    </row>
    <row r="1509" spans="1:2" s="155" customFormat="1">
      <c r="A1509" s="152" t="s">
        <v>2464</v>
      </c>
      <c r="B1509" s="155">
        <v>704</v>
      </c>
    </row>
    <row r="1510" spans="1:2" s="155" customFormat="1">
      <c r="A1510" s="152" t="s">
        <v>2466</v>
      </c>
      <c r="B1510" s="155">
        <v>745</v>
      </c>
    </row>
    <row r="1511" spans="1:2" s="155" customFormat="1">
      <c r="A1511" s="152" t="s">
        <v>2563</v>
      </c>
      <c r="B1511" s="155">
        <v>1564</v>
      </c>
    </row>
    <row r="1512" spans="1:2" s="155" customFormat="1">
      <c r="A1512" s="152" t="s">
        <v>3536</v>
      </c>
      <c r="B1512" s="155">
        <v>1564</v>
      </c>
    </row>
    <row r="1513" spans="1:2" s="155" customFormat="1">
      <c r="A1513" s="152" t="s">
        <v>2479</v>
      </c>
      <c r="B1513" s="155">
        <v>772</v>
      </c>
    </row>
    <row r="1514" spans="1:2" s="155" customFormat="1">
      <c r="A1514" s="152" t="s">
        <v>2481</v>
      </c>
      <c r="B1514" s="155">
        <v>849</v>
      </c>
    </row>
    <row r="1515" spans="1:2" s="155" customFormat="1">
      <c r="A1515" s="152" t="s">
        <v>2483</v>
      </c>
      <c r="B1515" s="155">
        <v>879</v>
      </c>
    </row>
    <row r="1516" spans="1:2" s="155" customFormat="1">
      <c r="A1516" s="152" t="s">
        <v>2491</v>
      </c>
      <c r="B1516" s="155">
        <v>1030</v>
      </c>
    </row>
    <row r="1517" spans="1:2" s="155" customFormat="1">
      <c r="A1517" s="152" t="s">
        <v>2493</v>
      </c>
      <c r="B1517" s="155">
        <v>1065</v>
      </c>
    </row>
    <row r="1518" spans="1:2" s="155" customFormat="1">
      <c r="A1518" s="152" t="s">
        <v>2495</v>
      </c>
      <c r="B1518" s="155">
        <v>1120</v>
      </c>
    </row>
    <row r="1519" spans="1:2" s="155" customFormat="1">
      <c r="A1519" s="152" t="s">
        <v>2503</v>
      </c>
      <c r="B1519" s="155">
        <v>1053</v>
      </c>
    </row>
    <row r="1520" spans="1:2" s="155" customFormat="1">
      <c r="A1520" s="152" t="s">
        <v>3537</v>
      </c>
      <c r="B1520" s="155">
        <v>1053</v>
      </c>
    </row>
    <row r="1521" spans="1:2" s="155" customFormat="1">
      <c r="A1521" s="152" t="s">
        <v>1319</v>
      </c>
      <c r="B1521" s="155">
        <v>94</v>
      </c>
    </row>
    <row r="1522" spans="1:2" s="155" customFormat="1">
      <c r="A1522" s="152" t="s">
        <v>1318</v>
      </c>
      <c r="B1522" s="155">
        <v>94</v>
      </c>
    </row>
    <row r="1523" spans="1:2" s="155" customFormat="1">
      <c r="A1523" s="152" t="s">
        <v>2649</v>
      </c>
      <c r="B1523" s="155">
        <v>867</v>
      </c>
    </row>
    <row r="1524" spans="1:2" s="155" customFormat="1">
      <c r="A1524" s="152" t="s">
        <v>3538</v>
      </c>
      <c r="B1524" s="155">
        <v>867</v>
      </c>
    </row>
    <row r="1525" spans="1:2" s="155" customFormat="1">
      <c r="A1525" s="152" t="s">
        <v>2651</v>
      </c>
      <c r="B1525" s="155">
        <v>915</v>
      </c>
    </row>
    <row r="1526" spans="1:2" s="155" customFormat="1">
      <c r="A1526" s="152" t="s">
        <v>3539</v>
      </c>
      <c r="B1526" s="155">
        <v>915</v>
      </c>
    </row>
    <row r="1527" spans="1:2" s="155" customFormat="1">
      <c r="A1527" s="152" t="s">
        <v>2653</v>
      </c>
      <c r="B1527" s="155">
        <v>943</v>
      </c>
    </row>
    <row r="1528" spans="1:2" s="155" customFormat="1">
      <c r="A1528" s="152" t="s">
        <v>3540</v>
      </c>
      <c r="B1528" s="155">
        <v>943</v>
      </c>
    </row>
    <row r="1529" spans="1:2" s="155" customFormat="1">
      <c r="A1529" s="152" t="s">
        <v>2655</v>
      </c>
      <c r="B1529" s="155">
        <v>971</v>
      </c>
    </row>
    <row r="1530" spans="1:2" s="155" customFormat="1">
      <c r="A1530" s="152" t="s">
        <v>3541</v>
      </c>
      <c r="B1530" s="155">
        <v>971</v>
      </c>
    </row>
    <row r="1531" spans="1:2" s="155" customFormat="1">
      <c r="A1531" s="152" t="s">
        <v>2657</v>
      </c>
      <c r="B1531" s="155">
        <v>992</v>
      </c>
    </row>
    <row r="1532" spans="1:2" s="155" customFormat="1">
      <c r="A1532" s="152" t="s">
        <v>3542</v>
      </c>
      <c r="B1532" s="155">
        <v>992</v>
      </c>
    </row>
    <row r="1533" spans="1:2" s="155" customFormat="1">
      <c r="A1533" s="152" t="s">
        <v>2659</v>
      </c>
      <c r="B1533" s="155">
        <v>1097</v>
      </c>
    </row>
    <row r="1534" spans="1:2" s="155" customFormat="1">
      <c r="A1534" s="152" t="s">
        <v>3543</v>
      </c>
      <c r="B1534" s="155">
        <v>1097</v>
      </c>
    </row>
    <row r="1535" spans="1:2" s="155" customFormat="1">
      <c r="A1535" s="152" t="s">
        <v>2661</v>
      </c>
      <c r="B1535" s="155">
        <v>1180</v>
      </c>
    </row>
    <row r="1536" spans="1:2" s="155" customFormat="1">
      <c r="A1536" s="152" t="s">
        <v>3544</v>
      </c>
      <c r="B1536" s="155">
        <v>1180</v>
      </c>
    </row>
    <row r="1537" spans="1:2" s="155" customFormat="1">
      <c r="A1537" s="152" t="s">
        <v>2677</v>
      </c>
      <c r="B1537" s="155">
        <v>1298</v>
      </c>
    </row>
    <row r="1538" spans="1:2" s="155" customFormat="1">
      <c r="A1538" s="152" t="s">
        <v>3545</v>
      </c>
      <c r="B1538" s="155">
        <v>1298</v>
      </c>
    </row>
    <row r="1539" spans="1:2" s="155" customFormat="1">
      <c r="A1539" s="152" t="s">
        <v>2679</v>
      </c>
      <c r="B1539" s="155">
        <v>1372</v>
      </c>
    </row>
    <row r="1540" spans="1:2" s="155" customFormat="1">
      <c r="A1540" s="152" t="s">
        <v>3546</v>
      </c>
      <c r="B1540" s="155">
        <v>1372</v>
      </c>
    </row>
    <row r="1541" spans="1:2" s="155" customFormat="1">
      <c r="A1541" s="152" t="s">
        <v>2681</v>
      </c>
      <c r="B1541" s="155">
        <v>1400</v>
      </c>
    </row>
    <row r="1542" spans="1:2" s="155" customFormat="1">
      <c r="A1542" s="152" t="s">
        <v>3547</v>
      </c>
      <c r="B1542" s="155">
        <v>1400</v>
      </c>
    </row>
    <row r="1543" spans="1:2" s="155" customFormat="1">
      <c r="A1543" s="152" t="s">
        <v>2683</v>
      </c>
      <c r="B1543" s="155">
        <v>1434</v>
      </c>
    </row>
    <row r="1544" spans="1:2" s="155" customFormat="1">
      <c r="A1544" s="152" t="s">
        <v>3548</v>
      </c>
      <c r="B1544" s="155">
        <v>1434</v>
      </c>
    </row>
    <row r="1545" spans="1:2" s="155" customFormat="1">
      <c r="A1545" s="152" t="s">
        <v>2685</v>
      </c>
      <c r="B1545" s="155">
        <v>1461</v>
      </c>
    </row>
    <row r="1546" spans="1:2" s="155" customFormat="1">
      <c r="A1546" s="152" t="s">
        <v>3549</v>
      </c>
      <c r="B1546" s="155">
        <v>1461</v>
      </c>
    </row>
    <row r="1547" spans="1:2" s="155" customFormat="1">
      <c r="A1547" s="152" t="s">
        <v>2697</v>
      </c>
      <c r="B1547" s="155">
        <v>1024</v>
      </c>
    </row>
    <row r="1548" spans="1:2" s="155" customFormat="1">
      <c r="A1548" s="152" t="s">
        <v>2699</v>
      </c>
      <c r="B1548" s="155">
        <v>1042</v>
      </c>
    </row>
    <row r="1549" spans="1:2" s="155" customFormat="1">
      <c r="A1549" s="152" t="s">
        <v>2701</v>
      </c>
      <c r="B1549" s="155">
        <v>1118</v>
      </c>
    </row>
    <row r="1550" spans="1:2" s="155" customFormat="1">
      <c r="A1550" s="152" t="s">
        <v>2703</v>
      </c>
      <c r="B1550" s="155">
        <v>1151</v>
      </c>
    </row>
    <row r="1551" spans="1:2" s="155" customFormat="1">
      <c r="A1551" s="152" t="s">
        <v>2705</v>
      </c>
      <c r="B1551" s="155">
        <v>1232</v>
      </c>
    </row>
    <row r="1552" spans="1:2" s="155" customFormat="1">
      <c r="A1552" s="152" t="s">
        <v>2707</v>
      </c>
      <c r="B1552" s="155">
        <v>1256</v>
      </c>
    </row>
    <row r="1553" spans="1:2" s="155" customFormat="1">
      <c r="A1553" s="152" t="s">
        <v>2709</v>
      </c>
      <c r="B1553" s="155">
        <v>1369</v>
      </c>
    </row>
    <row r="1554" spans="1:2" s="155" customFormat="1">
      <c r="A1554" s="152" t="s">
        <v>2725</v>
      </c>
      <c r="B1554" s="155">
        <v>1551</v>
      </c>
    </row>
    <row r="1555" spans="1:2" s="155" customFormat="1">
      <c r="A1555" s="152" t="s">
        <v>2727</v>
      </c>
      <c r="B1555" s="155">
        <v>1727</v>
      </c>
    </row>
    <row r="1556" spans="1:2" s="155" customFormat="1">
      <c r="A1556" s="152" t="s">
        <v>2733</v>
      </c>
      <c r="B1556" s="155">
        <v>1752</v>
      </c>
    </row>
    <row r="1557" spans="1:2" s="155" customFormat="1">
      <c r="A1557" s="152" t="s">
        <v>3550</v>
      </c>
      <c r="B1557" s="155">
        <v>1752</v>
      </c>
    </row>
    <row r="1558" spans="1:2" s="155" customFormat="1">
      <c r="A1558" s="152" t="s">
        <v>2735</v>
      </c>
      <c r="B1558" s="155">
        <v>1825</v>
      </c>
    </row>
    <row r="1559" spans="1:2" s="155" customFormat="1">
      <c r="A1559" s="152" t="s">
        <v>3551</v>
      </c>
      <c r="B1559" s="155">
        <v>1825</v>
      </c>
    </row>
    <row r="1560" spans="1:2" s="155" customFormat="1">
      <c r="A1560" s="152" t="s">
        <v>2736</v>
      </c>
      <c r="B1560" s="155">
        <v>1925</v>
      </c>
    </row>
    <row r="1561" spans="1:2" s="155" customFormat="1">
      <c r="A1561" s="152" t="s">
        <v>2738</v>
      </c>
      <c r="B1561" s="155">
        <v>1951</v>
      </c>
    </row>
    <row r="1562" spans="1:2" s="155" customFormat="1">
      <c r="A1562" s="152" t="s">
        <v>2740</v>
      </c>
      <c r="B1562" s="155">
        <v>1968</v>
      </c>
    </row>
    <row r="1563" spans="1:2" s="155" customFormat="1">
      <c r="A1563" s="152" t="s">
        <v>2742</v>
      </c>
      <c r="B1563" s="155">
        <v>1994</v>
      </c>
    </row>
    <row r="1564" spans="1:2" s="155" customFormat="1">
      <c r="A1564" s="152" t="s">
        <v>2744</v>
      </c>
      <c r="B1564" s="155">
        <v>2021</v>
      </c>
    </row>
    <row r="1565" spans="1:2" s="155" customFormat="1">
      <c r="A1565" s="152" t="s">
        <v>2759</v>
      </c>
      <c r="B1565" s="155">
        <v>1401</v>
      </c>
    </row>
    <row r="1566" spans="1:2" s="155" customFormat="1">
      <c r="A1566" s="152" t="s">
        <v>2761</v>
      </c>
      <c r="B1566" s="155">
        <v>1428</v>
      </c>
    </row>
    <row r="1567" spans="1:2" s="155" customFormat="1">
      <c r="A1567" s="152" t="s">
        <v>2763</v>
      </c>
      <c r="B1567" s="155">
        <v>1456</v>
      </c>
    </row>
    <row r="1568" spans="1:2" s="155" customFormat="1">
      <c r="A1568" s="152" t="s">
        <v>2765</v>
      </c>
      <c r="B1568" s="155">
        <v>1483</v>
      </c>
    </row>
    <row r="1569" spans="1:2" s="155" customFormat="1">
      <c r="A1569" s="152" t="s">
        <v>2829</v>
      </c>
      <c r="B1569" s="155">
        <v>586</v>
      </c>
    </row>
    <row r="1570" spans="1:2" s="155" customFormat="1">
      <c r="A1570" s="152" t="s">
        <v>2831</v>
      </c>
      <c r="B1570" s="155">
        <v>617</v>
      </c>
    </row>
    <row r="1571" spans="1:2" s="155" customFormat="1">
      <c r="A1571" s="152" t="s">
        <v>2833</v>
      </c>
      <c r="B1571" s="155">
        <v>651</v>
      </c>
    </row>
    <row r="1572" spans="1:2" s="155" customFormat="1">
      <c r="A1572" s="152" t="s">
        <v>2835</v>
      </c>
      <c r="B1572" s="155">
        <v>686</v>
      </c>
    </row>
    <row r="1573" spans="1:2" s="155" customFormat="1">
      <c r="A1573" s="152" t="s">
        <v>2837</v>
      </c>
      <c r="B1573" s="155">
        <v>719</v>
      </c>
    </row>
    <row r="1574" spans="1:2" s="155" customFormat="1">
      <c r="A1574" s="152" t="s">
        <v>2839</v>
      </c>
      <c r="B1574" s="155">
        <v>779</v>
      </c>
    </row>
    <row r="1575" spans="1:2" s="155" customFormat="1">
      <c r="A1575" s="152" t="s">
        <v>2841</v>
      </c>
      <c r="B1575" s="155">
        <v>815</v>
      </c>
    </row>
    <row r="1576" spans="1:2" s="155" customFormat="1">
      <c r="A1576" s="152" t="s">
        <v>2843</v>
      </c>
      <c r="B1576" s="155">
        <v>852</v>
      </c>
    </row>
    <row r="1577" spans="1:2" s="155" customFormat="1">
      <c r="A1577" s="152" t="s">
        <v>2845</v>
      </c>
      <c r="B1577" s="155">
        <v>891</v>
      </c>
    </row>
    <row r="1578" spans="1:2" s="155" customFormat="1">
      <c r="A1578" s="152" t="s">
        <v>2632</v>
      </c>
      <c r="B1578" s="155">
        <v>794</v>
      </c>
    </row>
    <row r="1579" spans="1:2" s="155" customFormat="1">
      <c r="A1579" s="152" t="s">
        <v>2634</v>
      </c>
      <c r="B1579" s="155">
        <v>813</v>
      </c>
    </row>
    <row r="1580" spans="1:2" s="155" customFormat="1">
      <c r="A1580" s="152" t="s">
        <v>2636</v>
      </c>
      <c r="B1580" s="155">
        <v>844</v>
      </c>
    </row>
    <row r="1581" spans="1:2" s="155" customFormat="1">
      <c r="A1581" s="152" t="s">
        <v>2638</v>
      </c>
      <c r="B1581" s="155">
        <v>878</v>
      </c>
    </row>
    <row r="1582" spans="1:2" s="155" customFormat="1">
      <c r="A1582" s="152" t="s">
        <v>2640</v>
      </c>
      <c r="B1582" s="155">
        <v>910</v>
      </c>
    </row>
    <row r="1583" spans="1:2" s="155" customFormat="1">
      <c r="A1583" s="152" t="s">
        <v>2779</v>
      </c>
      <c r="B1583" s="155">
        <v>637</v>
      </c>
    </row>
    <row r="1584" spans="1:2" s="155" customFormat="1">
      <c r="A1584" s="152" t="s">
        <v>3552</v>
      </c>
      <c r="B1584" s="155">
        <v>637</v>
      </c>
    </row>
    <row r="1585" spans="1:2" s="155" customFormat="1">
      <c r="A1585" s="152" t="s">
        <v>2775</v>
      </c>
      <c r="B1585" s="155">
        <v>588</v>
      </c>
    </row>
    <row r="1586" spans="1:2" s="155" customFormat="1">
      <c r="A1586" s="152" t="s">
        <v>3553</v>
      </c>
      <c r="B1586" s="155">
        <v>588</v>
      </c>
    </row>
    <row r="1587" spans="1:2" s="155" customFormat="1">
      <c r="A1587" s="152" t="s">
        <v>1533</v>
      </c>
      <c r="B1587" s="155">
        <v>123</v>
      </c>
    </row>
    <row r="1588" spans="1:2" s="155" customFormat="1">
      <c r="A1588" s="152" t="s">
        <v>549</v>
      </c>
      <c r="B1588" s="155">
        <v>122</v>
      </c>
    </row>
    <row r="1589" spans="1:2" s="155" customFormat="1">
      <c r="A1589" s="152" t="s">
        <v>3554</v>
      </c>
      <c r="B1589" s="155">
        <v>122</v>
      </c>
    </row>
    <row r="1590" spans="1:2" s="155" customFormat="1">
      <c r="A1590" s="152" t="s">
        <v>550</v>
      </c>
      <c r="B1590" s="155">
        <v>129</v>
      </c>
    </row>
    <row r="1591" spans="1:2" s="155" customFormat="1">
      <c r="A1591" s="152" t="s">
        <v>3555</v>
      </c>
      <c r="B1591" s="155">
        <v>129</v>
      </c>
    </row>
    <row r="1592" spans="1:2" s="155" customFormat="1">
      <c r="A1592" s="152" t="s">
        <v>551</v>
      </c>
      <c r="B1592" s="155">
        <v>153</v>
      </c>
    </row>
    <row r="1593" spans="1:2" s="155" customFormat="1">
      <c r="A1593" s="152" t="s">
        <v>3556</v>
      </c>
      <c r="B1593" s="155">
        <v>153</v>
      </c>
    </row>
    <row r="1594" spans="1:2" s="155" customFormat="1">
      <c r="A1594" s="152" t="s">
        <v>552</v>
      </c>
      <c r="B1594" s="155">
        <v>29</v>
      </c>
    </row>
    <row r="1595" spans="1:2" s="155" customFormat="1">
      <c r="A1595" s="152" t="s">
        <v>553</v>
      </c>
      <c r="B1595" s="155">
        <v>35</v>
      </c>
    </row>
    <row r="1596" spans="1:2" s="155" customFormat="1">
      <c r="A1596" s="152" t="s">
        <v>554</v>
      </c>
      <c r="B1596" s="155">
        <v>56</v>
      </c>
    </row>
    <row r="1597" spans="1:2" s="155" customFormat="1">
      <c r="A1597" s="152" t="s">
        <v>555</v>
      </c>
      <c r="B1597" s="155">
        <v>130</v>
      </c>
    </row>
    <row r="1598" spans="1:2" s="155" customFormat="1">
      <c r="A1598" s="152" t="s">
        <v>3557</v>
      </c>
      <c r="B1598" s="155">
        <v>130</v>
      </c>
    </row>
    <row r="1599" spans="1:2" s="155" customFormat="1">
      <c r="A1599" s="152" t="s">
        <v>556</v>
      </c>
      <c r="B1599" s="155">
        <v>37</v>
      </c>
    </row>
    <row r="1600" spans="1:2" s="155" customFormat="1">
      <c r="A1600" s="152" t="s">
        <v>1311</v>
      </c>
      <c r="B1600" s="155">
        <v>97</v>
      </c>
    </row>
    <row r="1601" spans="1:2" s="155" customFormat="1">
      <c r="A1601" s="152" t="s">
        <v>1310</v>
      </c>
      <c r="B1601" s="155">
        <v>97</v>
      </c>
    </row>
    <row r="1602" spans="1:2" s="155" customFormat="1">
      <c r="A1602" s="152" t="s">
        <v>1644</v>
      </c>
      <c r="B1602" s="155">
        <v>126</v>
      </c>
    </row>
    <row r="1603" spans="1:2" s="155" customFormat="1">
      <c r="A1603" s="152" t="s">
        <v>1643</v>
      </c>
      <c r="B1603" s="155">
        <v>126</v>
      </c>
    </row>
    <row r="1604" spans="1:2" s="155" customFormat="1">
      <c r="A1604" s="152" t="s">
        <v>1303</v>
      </c>
      <c r="B1604" s="155">
        <v>106</v>
      </c>
    </row>
    <row r="1605" spans="1:2" s="155" customFormat="1">
      <c r="A1605" s="152" t="s">
        <v>1302</v>
      </c>
      <c r="B1605" s="155">
        <v>106</v>
      </c>
    </row>
    <row r="1606" spans="1:2" s="155" customFormat="1">
      <c r="A1606" s="152" t="s">
        <v>1393</v>
      </c>
      <c r="B1606" s="155" t="s">
        <v>2207</v>
      </c>
    </row>
    <row r="1607" spans="1:2" s="155" customFormat="1">
      <c r="A1607" s="152" t="s">
        <v>2793</v>
      </c>
      <c r="B1607" s="155">
        <v>410</v>
      </c>
    </row>
    <row r="1608" spans="1:2" s="155" customFormat="1">
      <c r="A1608" s="152" t="s">
        <v>2795</v>
      </c>
      <c r="B1608" s="155">
        <v>437</v>
      </c>
    </row>
    <row r="1609" spans="1:2" s="155" customFormat="1">
      <c r="A1609" s="152" t="s">
        <v>2797</v>
      </c>
      <c r="B1609" s="155">
        <v>467</v>
      </c>
    </row>
    <row r="1610" spans="1:2" s="155" customFormat="1">
      <c r="A1610" s="152" t="s">
        <v>2799</v>
      </c>
      <c r="B1610" s="155">
        <v>499</v>
      </c>
    </row>
    <row r="1611" spans="1:2" s="155" customFormat="1">
      <c r="A1611" s="152" t="s">
        <v>2801</v>
      </c>
      <c r="B1611" s="155">
        <v>526</v>
      </c>
    </row>
    <row r="1612" spans="1:2" s="155" customFormat="1">
      <c r="A1612" s="152" t="s">
        <v>2803</v>
      </c>
      <c r="B1612" s="155">
        <v>579</v>
      </c>
    </row>
    <row r="1613" spans="1:2" s="155" customFormat="1">
      <c r="A1613" s="152" t="s">
        <v>2805</v>
      </c>
      <c r="B1613" s="155">
        <v>608</v>
      </c>
    </row>
    <row r="1614" spans="1:2" s="155" customFormat="1">
      <c r="A1614" s="152" t="s">
        <v>2807</v>
      </c>
      <c r="B1614" s="155">
        <v>638</v>
      </c>
    </row>
    <row r="1615" spans="1:2" s="155" customFormat="1">
      <c r="A1615" s="152" t="s">
        <v>2809</v>
      </c>
      <c r="B1615" s="155">
        <v>670</v>
      </c>
    </row>
    <row r="1616" spans="1:2" s="155" customFormat="1">
      <c r="A1616" s="152" t="s">
        <v>557</v>
      </c>
      <c r="B1616" s="155">
        <v>283</v>
      </c>
    </row>
    <row r="1617" spans="1:2" s="155" customFormat="1">
      <c r="A1617" s="152" t="s">
        <v>558</v>
      </c>
      <c r="B1617" s="155">
        <v>276</v>
      </c>
    </row>
    <row r="1618" spans="1:2" s="155" customFormat="1">
      <c r="A1618" s="152" t="s">
        <v>2306</v>
      </c>
      <c r="B1618" s="155">
        <v>125</v>
      </c>
    </row>
    <row r="1619" spans="1:2" s="155" customFormat="1">
      <c r="A1619" s="152" t="s">
        <v>2305</v>
      </c>
      <c r="B1619" s="155">
        <v>125</v>
      </c>
    </row>
    <row r="1620" spans="1:2" s="155" customFormat="1">
      <c r="A1620" s="152" t="s">
        <v>2567</v>
      </c>
      <c r="B1620" s="155">
        <v>427</v>
      </c>
    </row>
    <row r="1621" spans="1:2" s="155" customFormat="1">
      <c r="A1621" s="152" t="s">
        <v>3558</v>
      </c>
      <c r="B1621" s="155">
        <v>427</v>
      </c>
    </row>
    <row r="1622" spans="1:2" s="155" customFormat="1">
      <c r="A1622" s="152" t="s">
        <v>2569</v>
      </c>
      <c r="B1622" s="155">
        <v>450</v>
      </c>
    </row>
    <row r="1623" spans="1:2" s="155" customFormat="1">
      <c r="A1623" s="152" t="s">
        <v>3559</v>
      </c>
      <c r="B1623" s="155">
        <v>450</v>
      </c>
    </row>
    <row r="1624" spans="1:2" s="155" customFormat="1">
      <c r="A1624" s="152" t="s">
        <v>2571</v>
      </c>
      <c r="B1624" s="155">
        <v>474</v>
      </c>
    </row>
    <row r="1625" spans="1:2" s="155" customFormat="1">
      <c r="A1625" s="152" t="s">
        <v>3560</v>
      </c>
      <c r="B1625" s="155">
        <v>474</v>
      </c>
    </row>
    <row r="1626" spans="1:2" s="155" customFormat="1">
      <c r="A1626" s="152" t="s">
        <v>2573</v>
      </c>
      <c r="B1626" s="155">
        <v>499</v>
      </c>
    </row>
    <row r="1627" spans="1:2" s="155" customFormat="1">
      <c r="A1627" s="152" t="s">
        <v>3561</v>
      </c>
      <c r="B1627" s="155">
        <v>499</v>
      </c>
    </row>
    <row r="1628" spans="1:2" s="155" customFormat="1">
      <c r="A1628" s="152" t="s">
        <v>2587</v>
      </c>
      <c r="B1628" s="155">
        <v>598</v>
      </c>
    </row>
    <row r="1629" spans="1:2" s="155" customFormat="1">
      <c r="A1629" s="152" t="s">
        <v>2575</v>
      </c>
      <c r="B1629" s="155">
        <v>522</v>
      </c>
    </row>
    <row r="1630" spans="1:2" s="155" customFormat="1">
      <c r="A1630" s="152" t="s">
        <v>3562</v>
      </c>
      <c r="B1630" s="155">
        <v>522</v>
      </c>
    </row>
    <row r="1631" spans="1:2" s="155" customFormat="1">
      <c r="A1631" s="152" t="s">
        <v>2589</v>
      </c>
      <c r="B1631" s="155">
        <v>648</v>
      </c>
    </row>
    <row r="1632" spans="1:2" s="155" customFormat="1">
      <c r="A1632" s="152" t="s">
        <v>2591</v>
      </c>
      <c r="B1632" s="155">
        <v>675</v>
      </c>
    </row>
    <row r="1633" spans="1:2" s="155" customFormat="1">
      <c r="A1633" s="152" t="s">
        <v>2593</v>
      </c>
      <c r="B1633" s="155">
        <v>703</v>
      </c>
    </row>
    <row r="1634" spans="1:2" s="155" customFormat="1">
      <c r="A1634" s="152" t="s">
        <v>2595</v>
      </c>
      <c r="B1634" s="155">
        <v>731</v>
      </c>
    </row>
    <row r="1635" spans="1:2" s="155" customFormat="1">
      <c r="A1635" s="152" t="s">
        <v>2597</v>
      </c>
      <c r="B1635" s="155">
        <v>770</v>
      </c>
    </row>
    <row r="1636" spans="1:2" s="155" customFormat="1">
      <c r="A1636" s="152" t="s">
        <v>2606</v>
      </c>
      <c r="B1636" s="155">
        <v>850</v>
      </c>
    </row>
    <row r="1637" spans="1:2" s="155" customFormat="1">
      <c r="A1637" s="152" t="s">
        <v>2608</v>
      </c>
      <c r="B1637" s="155">
        <v>922</v>
      </c>
    </row>
    <row r="1638" spans="1:2" s="155" customFormat="1">
      <c r="A1638" s="152" t="s">
        <v>2610</v>
      </c>
      <c r="B1638" s="155">
        <v>946</v>
      </c>
    </row>
    <row r="1639" spans="1:2" s="155" customFormat="1">
      <c r="A1639" s="152" t="s">
        <v>2618</v>
      </c>
      <c r="B1639" s="155">
        <v>1098</v>
      </c>
    </row>
    <row r="1640" spans="1:2" s="155" customFormat="1">
      <c r="A1640" s="152" t="s">
        <v>2620</v>
      </c>
      <c r="B1640" s="155">
        <v>1149</v>
      </c>
    </row>
    <row r="1641" spans="1:2" s="155" customFormat="1">
      <c r="A1641" s="152" t="s">
        <v>2621</v>
      </c>
      <c r="B1641" s="155">
        <v>1204</v>
      </c>
    </row>
    <row r="1642" spans="1:2" s="155" customFormat="1">
      <c r="A1642" s="152" t="s">
        <v>2628</v>
      </c>
      <c r="B1642" s="155">
        <v>1202</v>
      </c>
    </row>
    <row r="1643" spans="1:2" s="155" customFormat="1">
      <c r="A1643" s="152" t="s">
        <v>3563</v>
      </c>
      <c r="B1643" s="155">
        <v>1202</v>
      </c>
    </row>
    <row r="1644" spans="1:2" s="155" customFormat="1">
      <c r="A1644" s="152" t="s">
        <v>3051</v>
      </c>
      <c r="B1644" s="155">
        <v>403</v>
      </c>
    </row>
    <row r="1645" spans="1:2" s="155" customFormat="1">
      <c r="A1645" s="152" t="s">
        <v>3564</v>
      </c>
      <c r="B1645" s="155">
        <v>403</v>
      </c>
    </row>
    <row r="1646" spans="1:2" s="155" customFormat="1">
      <c r="A1646" s="151" t="s">
        <v>3052</v>
      </c>
      <c r="B1646" s="155">
        <v>251</v>
      </c>
    </row>
    <row r="1647" spans="1:2" s="155" customFormat="1">
      <c r="A1647" s="152" t="s">
        <v>3565</v>
      </c>
      <c r="B1647" s="155">
        <v>251</v>
      </c>
    </row>
    <row r="1648" spans="1:2" s="155" customFormat="1">
      <c r="A1648" s="151" t="s">
        <v>3053</v>
      </c>
      <c r="B1648" s="155">
        <v>420</v>
      </c>
    </row>
    <row r="1649" spans="1:2" s="155" customFormat="1">
      <c r="A1649" s="152" t="s">
        <v>3566</v>
      </c>
      <c r="B1649" s="155">
        <v>420</v>
      </c>
    </row>
    <row r="1650" spans="1:2" s="155" customFormat="1">
      <c r="A1650" s="151" t="s">
        <v>3054</v>
      </c>
      <c r="B1650" s="155">
        <v>261</v>
      </c>
    </row>
    <row r="1651" spans="1:2" s="155" customFormat="1">
      <c r="A1651" s="152" t="s">
        <v>3567</v>
      </c>
      <c r="B1651" s="155">
        <v>261</v>
      </c>
    </row>
    <row r="1652" spans="1:2" s="155" customFormat="1">
      <c r="A1652" s="151" t="s">
        <v>4212</v>
      </c>
      <c r="B1652" s="155">
        <v>449</v>
      </c>
    </row>
    <row r="1653" spans="1:2" s="155" customFormat="1">
      <c r="A1653" s="152" t="s">
        <v>4213</v>
      </c>
      <c r="B1653" s="155">
        <v>449</v>
      </c>
    </row>
    <row r="1654" spans="1:2" s="155" customFormat="1">
      <c r="A1654" s="151" t="s">
        <v>4214</v>
      </c>
      <c r="B1654" s="155">
        <v>278</v>
      </c>
    </row>
    <row r="1655" spans="1:2" s="155" customFormat="1">
      <c r="A1655" s="152" t="s">
        <v>4215</v>
      </c>
      <c r="B1655" s="155" t="s">
        <v>2207</v>
      </c>
    </row>
    <row r="1656" spans="1:2" s="155" customFormat="1">
      <c r="A1656" s="152" t="s">
        <v>4216</v>
      </c>
      <c r="B1656" s="155" t="s">
        <v>2207</v>
      </c>
    </row>
    <row r="1657" spans="1:2" s="155" customFormat="1">
      <c r="A1657" s="152" t="s">
        <v>4217</v>
      </c>
      <c r="B1657" s="155">
        <v>278</v>
      </c>
    </row>
    <row r="1658" spans="1:2" s="155" customFormat="1">
      <c r="A1658" s="152" t="s">
        <v>218</v>
      </c>
      <c r="B1658" s="155" t="s">
        <v>2207</v>
      </c>
    </row>
    <row r="1659" spans="1:2" s="155" customFormat="1">
      <c r="A1659" s="152" t="s">
        <v>3568</v>
      </c>
      <c r="B1659" s="155" t="s">
        <v>2207</v>
      </c>
    </row>
    <row r="1660" spans="1:2" s="155" customFormat="1">
      <c r="A1660" s="152" t="s">
        <v>219</v>
      </c>
      <c r="B1660" s="155">
        <v>574</v>
      </c>
    </row>
    <row r="1661" spans="1:2" s="155" customFormat="1">
      <c r="A1661" s="152" t="s">
        <v>3569</v>
      </c>
      <c r="B1661" s="155">
        <v>574</v>
      </c>
    </row>
    <row r="1662" spans="1:2" s="155" customFormat="1">
      <c r="A1662" s="151" t="s">
        <v>220</v>
      </c>
      <c r="B1662" s="155">
        <v>345</v>
      </c>
    </row>
    <row r="1663" spans="1:2" s="155" customFormat="1">
      <c r="A1663" s="152" t="s">
        <v>221</v>
      </c>
      <c r="B1663" s="155" t="s">
        <v>2207</v>
      </c>
    </row>
    <row r="1664" spans="1:2" s="155" customFormat="1">
      <c r="A1664" s="152" t="s">
        <v>3571</v>
      </c>
      <c r="B1664" s="155" t="s">
        <v>2207</v>
      </c>
    </row>
    <row r="1665" spans="1:2" s="155" customFormat="1">
      <c r="A1665" s="152" t="s">
        <v>3570</v>
      </c>
      <c r="B1665" s="155">
        <v>345</v>
      </c>
    </row>
    <row r="1666" spans="1:2" s="155" customFormat="1">
      <c r="A1666" s="152" t="s">
        <v>222</v>
      </c>
      <c r="B1666" s="155" t="s">
        <v>2207</v>
      </c>
    </row>
    <row r="1667" spans="1:2" s="155" customFormat="1">
      <c r="A1667" s="152" t="s">
        <v>3572</v>
      </c>
      <c r="B1667" s="155" t="s">
        <v>2207</v>
      </c>
    </row>
    <row r="1668" spans="1:2" s="155" customFormat="1">
      <c r="A1668" s="152" t="s">
        <v>223</v>
      </c>
      <c r="B1668" s="155">
        <v>642</v>
      </c>
    </row>
    <row r="1669" spans="1:2" s="155" customFormat="1">
      <c r="A1669" s="152" t="s">
        <v>3573</v>
      </c>
      <c r="B1669" s="155">
        <v>642</v>
      </c>
    </row>
    <row r="1670" spans="1:2" s="155" customFormat="1">
      <c r="A1670" s="151" t="s">
        <v>224</v>
      </c>
      <c r="B1670" s="155">
        <v>396</v>
      </c>
    </row>
    <row r="1671" spans="1:2" s="155" customFormat="1">
      <c r="A1671" s="151" t="s">
        <v>225</v>
      </c>
      <c r="B1671" s="155" t="s">
        <v>2207</v>
      </c>
    </row>
    <row r="1672" spans="1:2" s="155" customFormat="1">
      <c r="A1672" s="152" t="s">
        <v>3575</v>
      </c>
      <c r="B1672" s="155" t="s">
        <v>2207</v>
      </c>
    </row>
    <row r="1673" spans="1:2" s="155" customFormat="1">
      <c r="A1673" s="152" t="s">
        <v>3574</v>
      </c>
      <c r="B1673" s="155">
        <v>396</v>
      </c>
    </row>
    <row r="1674" spans="1:2" s="155" customFormat="1">
      <c r="A1674" s="152" t="s">
        <v>3055</v>
      </c>
      <c r="B1674" s="155" t="s">
        <v>2207</v>
      </c>
    </row>
    <row r="1675" spans="1:2" s="155" customFormat="1">
      <c r="A1675" s="152" t="s">
        <v>3576</v>
      </c>
      <c r="B1675" s="155" t="s">
        <v>2207</v>
      </c>
    </row>
    <row r="1676" spans="1:2" s="155" customFormat="1">
      <c r="A1676" s="152" t="s">
        <v>3056</v>
      </c>
      <c r="B1676" s="155">
        <v>690</v>
      </c>
    </row>
    <row r="1677" spans="1:2" s="155" customFormat="1">
      <c r="A1677" s="152" t="s">
        <v>3577</v>
      </c>
      <c r="B1677" s="155">
        <v>690</v>
      </c>
    </row>
    <row r="1678" spans="1:2" s="155" customFormat="1">
      <c r="A1678" s="152" t="s">
        <v>3057</v>
      </c>
      <c r="B1678" s="155">
        <v>424</v>
      </c>
    </row>
    <row r="1679" spans="1:2" s="155" customFormat="1">
      <c r="A1679" s="152" t="s">
        <v>3058</v>
      </c>
      <c r="B1679" s="155" t="s">
        <v>2207</v>
      </c>
    </row>
    <row r="1680" spans="1:2" s="155" customFormat="1">
      <c r="A1680" s="152" t="s">
        <v>3579</v>
      </c>
      <c r="B1680" s="155" t="s">
        <v>2207</v>
      </c>
    </row>
    <row r="1681" spans="1:2" s="155" customFormat="1">
      <c r="A1681" s="152" t="s">
        <v>3578</v>
      </c>
      <c r="B1681" s="155">
        <v>424</v>
      </c>
    </row>
    <row r="1682" spans="1:2" s="155" customFormat="1">
      <c r="A1682" s="152" t="s">
        <v>226</v>
      </c>
      <c r="B1682" s="155" t="s">
        <v>2207</v>
      </c>
    </row>
    <row r="1683" spans="1:2" s="155" customFormat="1">
      <c r="A1683" s="152" t="s">
        <v>3580</v>
      </c>
      <c r="B1683" s="155" t="s">
        <v>2207</v>
      </c>
    </row>
    <row r="1684" spans="1:2" s="155" customFormat="1">
      <c r="A1684" s="151" t="s">
        <v>227</v>
      </c>
      <c r="B1684" s="155">
        <v>716</v>
      </c>
    </row>
    <row r="1685" spans="1:2" s="155" customFormat="1">
      <c r="A1685" s="152" t="s">
        <v>3581</v>
      </c>
      <c r="B1685" s="155">
        <v>716</v>
      </c>
    </row>
    <row r="1686" spans="1:2" s="155" customFormat="1">
      <c r="A1686" s="152" t="s">
        <v>228</v>
      </c>
      <c r="B1686" s="155">
        <v>438</v>
      </c>
    </row>
    <row r="1687" spans="1:2" s="155" customFormat="1">
      <c r="A1687" s="152" t="s">
        <v>229</v>
      </c>
      <c r="B1687" s="155" t="s">
        <v>2207</v>
      </c>
    </row>
    <row r="1688" spans="1:2" s="155" customFormat="1">
      <c r="A1688" s="152" t="s">
        <v>3583</v>
      </c>
      <c r="B1688" s="155" t="s">
        <v>2207</v>
      </c>
    </row>
    <row r="1689" spans="1:2" s="155" customFormat="1">
      <c r="A1689" s="152" t="s">
        <v>3582</v>
      </c>
      <c r="B1689" s="155">
        <v>438</v>
      </c>
    </row>
    <row r="1690" spans="1:2" s="155" customFormat="1">
      <c r="A1690" s="152" t="s">
        <v>1105</v>
      </c>
      <c r="B1690" s="155">
        <v>622</v>
      </c>
    </row>
    <row r="1691" spans="1:2" s="155" customFormat="1">
      <c r="A1691" s="152" t="s">
        <v>3584</v>
      </c>
      <c r="B1691" s="155">
        <v>622</v>
      </c>
    </row>
    <row r="1692" spans="1:2" s="155" customFormat="1">
      <c r="A1692" s="152" t="s">
        <v>3059</v>
      </c>
      <c r="B1692" s="155">
        <v>423</v>
      </c>
    </row>
    <row r="1693" spans="1:2" s="155" customFormat="1">
      <c r="A1693" s="152" t="s">
        <v>3585</v>
      </c>
      <c r="B1693" s="155">
        <v>423</v>
      </c>
    </row>
    <row r="1694" spans="1:2" s="155" customFormat="1">
      <c r="A1694" s="151" t="s">
        <v>3060</v>
      </c>
      <c r="B1694" s="155">
        <v>264</v>
      </c>
    </row>
    <row r="1695" spans="1:2" s="155" customFormat="1">
      <c r="A1695" s="152" t="s">
        <v>3586</v>
      </c>
      <c r="B1695" s="155">
        <v>264</v>
      </c>
    </row>
    <row r="1696" spans="1:2" s="155" customFormat="1">
      <c r="A1696" s="152" t="s">
        <v>3061</v>
      </c>
      <c r="B1696" s="155">
        <v>447</v>
      </c>
    </row>
    <row r="1697" spans="1:2" s="155" customFormat="1">
      <c r="A1697" s="152" t="s">
        <v>3587</v>
      </c>
      <c r="B1697" s="155">
        <v>447</v>
      </c>
    </row>
    <row r="1698" spans="1:2" s="155" customFormat="1">
      <c r="A1698" s="151" t="s">
        <v>3062</v>
      </c>
      <c r="B1698" s="155">
        <v>278</v>
      </c>
    </row>
    <row r="1699" spans="1:2" s="155" customFormat="1">
      <c r="A1699" s="152" t="s">
        <v>3588</v>
      </c>
      <c r="B1699" s="155">
        <v>278</v>
      </c>
    </row>
    <row r="1700" spans="1:2" s="155" customFormat="1">
      <c r="A1700" s="152" t="s">
        <v>4218</v>
      </c>
      <c r="B1700" s="155">
        <v>481</v>
      </c>
    </row>
    <row r="1701" spans="1:2" s="155" customFormat="1">
      <c r="A1701" s="152" t="s">
        <v>4219</v>
      </c>
      <c r="B1701" s="155">
        <v>481</v>
      </c>
    </row>
    <row r="1702" spans="1:2" s="155" customFormat="1">
      <c r="A1702" s="152" t="s">
        <v>4220</v>
      </c>
      <c r="B1702" s="155">
        <v>299</v>
      </c>
    </row>
    <row r="1703" spans="1:2" s="155" customFormat="1">
      <c r="A1703" s="152" t="s">
        <v>4221</v>
      </c>
      <c r="B1703" s="155" t="s">
        <v>2207</v>
      </c>
    </row>
    <row r="1704" spans="1:2" s="155" customFormat="1">
      <c r="A1704" s="152" t="s">
        <v>4222</v>
      </c>
      <c r="B1704" s="155" t="s">
        <v>2207</v>
      </c>
    </row>
    <row r="1705" spans="1:2" s="155" customFormat="1">
      <c r="A1705" s="152" t="s">
        <v>4223</v>
      </c>
      <c r="B1705" s="155">
        <v>299</v>
      </c>
    </row>
    <row r="1706" spans="1:2" s="155" customFormat="1">
      <c r="A1706" s="151" t="s">
        <v>230</v>
      </c>
      <c r="B1706" s="155" t="s">
        <v>2207</v>
      </c>
    </row>
    <row r="1707" spans="1:2" s="155" customFormat="1">
      <c r="A1707" s="152" t="s">
        <v>3589</v>
      </c>
      <c r="B1707" s="155" t="s">
        <v>2207</v>
      </c>
    </row>
    <row r="1708" spans="1:2" s="155" customFormat="1">
      <c r="A1708" s="152" t="s">
        <v>231</v>
      </c>
      <c r="B1708" s="155">
        <v>629</v>
      </c>
    </row>
    <row r="1709" spans="1:2" s="155" customFormat="1">
      <c r="A1709" s="152" t="s">
        <v>3590</v>
      </c>
      <c r="B1709" s="155">
        <v>629</v>
      </c>
    </row>
    <row r="1710" spans="1:2" s="155" customFormat="1">
      <c r="A1710" s="152" t="s">
        <v>232</v>
      </c>
      <c r="B1710" s="155">
        <v>379</v>
      </c>
    </row>
    <row r="1711" spans="1:2" s="155" customFormat="1">
      <c r="A1711" s="152" t="s">
        <v>233</v>
      </c>
      <c r="B1711" s="155" t="s">
        <v>2207</v>
      </c>
    </row>
    <row r="1712" spans="1:2" s="155" customFormat="1">
      <c r="A1712" s="152" t="s">
        <v>3592</v>
      </c>
      <c r="B1712" s="155" t="s">
        <v>2207</v>
      </c>
    </row>
    <row r="1713" spans="1:2" s="155" customFormat="1">
      <c r="A1713" s="152" t="s">
        <v>3591</v>
      </c>
      <c r="B1713" s="155">
        <v>379</v>
      </c>
    </row>
    <row r="1714" spans="1:2" s="155" customFormat="1">
      <c r="A1714" s="152" t="s">
        <v>234</v>
      </c>
      <c r="B1714" s="155" t="s">
        <v>2207</v>
      </c>
    </row>
    <row r="1715" spans="1:2" s="155" customFormat="1">
      <c r="A1715" s="152" t="s">
        <v>3593</v>
      </c>
      <c r="B1715" s="155" t="s">
        <v>2207</v>
      </c>
    </row>
    <row r="1716" spans="1:2" s="155" customFormat="1">
      <c r="A1716" s="151" t="s">
        <v>235</v>
      </c>
      <c r="B1716" s="155">
        <v>704</v>
      </c>
    </row>
    <row r="1717" spans="1:2" s="155" customFormat="1">
      <c r="A1717" s="152" t="s">
        <v>3594</v>
      </c>
      <c r="B1717" s="155">
        <v>704</v>
      </c>
    </row>
    <row r="1718" spans="1:2" s="155" customFormat="1">
      <c r="A1718" s="152" t="s">
        <v>236</v>
      </c>
      <c r="B1718" s="155">
        <v>435</v>
      </c>
    </row>
    <row r="1719" spans="1:2" s="155" customFormat="1">
      <c r="A1719" s="152" t="s">
        <v>237</v>
      </c>
      <c r="B1719" s="155" t="s">
        <v>2207</v>
      </c>
    </row>
    <row r="1720" spans="1:2" s="155" customFormat="1">
      <c r="A1720" s="152" t="s">
        <v>3596</v>
      </c>
      <c r="B1720" s="155" t="s">
        <v>2207</v>
      </c>
    </row>
    <row r="1721" spans="1:2" s="155" customFormat="1">
      <c r="A1721" s="152" t="s">
        <v>3595</v>
      </c>
      <c r="B1721" s="155">
        <v>435</v>
      </c>
    </row>
    <row r="1722" spans="1:2" s="155" customFormat="1">
      <c r="A1722" s="152" t="s">
        <v>3063</v>
      </c>
      <c r="B1722" s="155" t="s">
        <v>2207</v>
      </c>
    </row>
    <row r="1723" spans="1:2" s="155" customFormat="1">
      <c r="A1723" s="152" t="s">
        <v>3597</v>
      </c>
      <c r="B1723" s="155" t="s">
        <v>2207</v>
      </c>
    </row>
    <row r="1724" spans="1:2" s="155" customFormat="1">
      <c r="A1724" s="151" t="s">
        <v>3064</v>
      </c>
      <c r="B1724" s="155">
        <v>753</v>
      </c>
    </row>
    <row r="1725" spans="1:2" s="155" customFormat="1">
      <c r="A1725" s="152" t="s">
        <v>3598</v>
      </c>
      <c r="B1725" s="155">
        <v>753</v>
      </c>
    </row>
    <row r="1726" spans="1:2" s="155" customFormat="1">
      <c r="A1726" s="152" t="s">
        <v>3065</v>
      </c>
      <c r="B1726" s="155">
        <v>465</v>
      </c>
    </row>
    <row r="1727" spans="1:2" s="155" customFormat="1">
      <c r="A1727" s="151" t="s">
        <v>3066</v>
      </c>
      <c r="B1727" s="155" t="s">
        <v>2207</v>
      </c>
    </row>
    <row r="1728" spans="1:2" s="155" customFormat="1">
      <c r="A1728" s="152" t="s">
        <v>3600</v>
      </c>
      <c r="B1728" s="155" t="s">
        <v>2207</v>
      </c>
    </row>
    <row r="1729" spans="1:2" s="155" customFormat="1">
      <c r="A1729" s="152" t="s">
        <v>3599</v>
      </c>
      <c r="B1729" s="155">
        <v>465</v>
      </c>
    </row>
    <row r="1730" spans="1:2" s="155" customFormat="1">
      <c r="A1730" s="152" t="s">
        <v>238</v>
      </c>
      <c r="B1730" s="155" t="s">
        <v>2207</v>
      </c>
    </row>
    <row r="1731" spans="1:2" s="155" customFormat="1">
      <c r="A1731" s="152" t="s">
        <v>3601</v>
      </c>
      <c r="B1731" s="155" t="s">
        <v>2207</v>
      </c>
    </row>
    <row r="1732" spans="1:2" s="155" customFormat="1">
      <c r="A1732" s="152" t="s">
        <v>239</v>
      </c>
      <c r="B1732" s="155">
        <v>786</v>
      </c>
    </row>
    <row r="1733" spans="1:2" s="155" customFormat="1">
      <c r="A1733" s="152" t="s">
        <v>3602</v>
      </c>
      <c r="B1733" s="155">
        <v>786</v>
      </c>
    </row>
    <row r="1734" spans="1:2" s="155" customFormat="1">
      <c r="A1734" s="152" t="s">
        <v>240</v>
      </c>
      <c r="B1734" s="155">
        <v>483</v>
      </c>
    </row>
    <row r="1735" spans="1:2" s="155" customFormat="1">
      <c r="A1735" s="152" t="s">
        <v>241</v>
      </c>
      <c r="B1735" s="155" t="s">
        <v>2207</v>
      </c>
    </row>
    <row r="1736" spans="1:2" s="155" customFormat="1">
      <c r="A1736" s="152" t="s">
        <v>3604</v>
      </c>
      <c r="B1736" s="155" t="s">
        <v>2207</v>
      </c>
    </row>
    <row r="1737" spans="1:2" s="155" customFormat="1">
      <c r="A1737" s="152" t="s">
        <v>3603</v>
      </c>
      <c r="B1737" s="155">
        <v>483</v>
      </c>
    </row>
    <row r="1738" spans="1:2" s="155" customFormat="1">
      <c r="A1738" s="152" t="s">
        <v>242</v>
      </c>
      <c r="B1738" s="155" t="s">
        <v>2207</v>
      </c>
    </row>
    <row r="1739" spans="1:2" s="155" customFormat="1">
      <c r="A1739" s="152" t="s">
        <v>3605</v>
      </c>
      <c r="B1739" s="155" t="s">
        <v>2207</v>
      </c>
    </row>
    <row r="1740" spans="1:2" s="155" customFormat="1">
      <c r="A1740" s="152" t="s">
        <v>243</v>
      </c>
      <c r="B1740" s="155">
        <v>930</v>
      </c>
    </row>
    <row r="1741" spans="1:2" s="155" customFormat="1">
      <c r="A1741" s="152" t="s">
        <v>3606</v>
      </c>
      <c r="B1741" s="155">
        <v>930</v>
      </c>
    </row>
    <row r="1742" spans="1:2" s="155" customFormat="1">
      <c r="A1742" s="152" t="s">
        <v>244</v>
      </c>
      <c r="B1742" s="155" t="s">
        <v>2207</v>
      </c>
    </row>
    <row r="1743" spans="1:2" s="155" customFormat="1">
      <c r="A1743" s="152" t="s">
        <v>3607</v>
      </c>
      <c r="B1743" s="155" t="s">
        <v>2207</v>
      </c>
    </row>
    <row r="1744" spans="1:2" s="155" customFormat="1">
      <c r="A1744" s="152" t="s">
        <v>245</v>
      </c>
      <c r="B1744" s="155" t="s">
        <v>2207</v>
      </c>
    </row>
    <row r="1745" spans="1:2" s="155" customFormat="1">
      <c r="A1745" s="152" t="s">
        <v>3608</v>
      </c>
      <c r="B1745" s="155" t="s">
        <v>2207</v>
      </c>
    </row>
    <row r="1746" spans="1:2" s="155" customFormat="1">
      <c r="A1746" s="152" t="s">
        <v>246</v>
      </c>
      <c r="B1746" s="155">
        <v>927</v>
      </c>
    </row>
    <row r="1747" spans="1:2" s="155" customFormat="1">
      <c r="A1747" s="152" t="s">
        <v>3609</v>
      </c>
      <c r="B1747" s="155">
        <v>927</v>
      </c>
    </row>
    <row r="1748" spans="1:2" s="155" customFormat="1">
      <c r="A1748" s="152" t="s">
        <v>247</v>
      </c>
      <c r="B1748" s="155" t="s">
        <v>2207</v>
      </c>
    </row>
    <row r="1749" spans="1:2" s="155" customFormat="1">
      <c r="A1749" s="152" t="s">
        <v>3610</v>
      </c>
      <c r="B1749" s="155" t="s">
        <v>2207</v>
      </c>
    </row>
    <row r="1750" spans="1:2" s="155" customFormat="1">
      <c r="A1750" s="151" t="s">
        <v>3067</v>
      </c>
      <c r="B1750" s="155">
        <v>449</v>
      </c>
    </row>
    <row r="1751" spans="1:2" s="155" customFormat="1">
      <c r="A1751" s="152" t="s">
        <v>3611</v>
      </c>
      <c r="B1751" s="155">
        <v>449</v>
      </c>
    </row>
    <row r="1752" spans="1:2" s="155" customFormat="1">
      <c r="A1752" s="151" t="s">
        <v>3068</v>
      </c>
      <c r="B1752" s="155">
        <v>277</v>
      </c>
    </row>
    <row r="1753" spans="1:2" s="155" customFormat="1">
      <c r="A1753" s="152" t="s">
        <v>3612</v>
      </c>
      <c r="B1753" s="155">
        <v>277</v>
      </c>
    </row>
    <row r="1754" spans="1:2" s="155" customFormat="1">
      <c r="A1754" s="151" t="s">
        <v>3069</v>
      </c>
      <c r="B1754" s="155">
        <v>474</v>
      </c>
    </row>
    <row r="1755" spans="1:2" s="155" customFormat="1">
      <c r="A1755" s="152" t="s">
        <v>3613</v>
      </c>
      <c r="B1755" s="155">
        <v>474</v>
      </c>
    </row>
    <row r="1756" spans="1:2" s="155" customFormat="1">
      <c r="A1756" s="151" t="s">
        <v>3070</v>
      </c>
      <c r="B1756" s="155">
        <v>295</v>
      </c>
    </row>
    <row r="1757" spans="1:2" s="155" customFormat="1">
      <c r="A1757" s="152" t="s">
        <v>3614</v>
      </c>
      <c r="B1757" s="155">
        <v>295</v>
      </c>
    </row>
    <row r="1758" spans="1:2" s="155" customFormat="1">
      <c r="A1758" s="152" t="s">
        <v>4224</v>
      </c>
      <c r="B1758" s="155">
        <v>512</v>
      </c>
    </row>
    <row r="1759" spans="1:2" s="155" customFormat="1">
      <c r="A1759" s="152" t="s">
        <v>4225</v>
      </c>
      <c r="B1759" s="155">
        <v>512</v>
      </c>
    </row>
    <row r="1760" spans="1:2" s="155" customFormat="1">
      <c r="A1760" s="151" t="s">
        <v>4226</v>
      </c>
      <c r="B1760" s="155">
        <v>318</v>
      </c>
    </row>
    <row r="1761" spans="1:2" s="155" customFormat="1">
      <c r="A1761" s="152" t="s">
        <v>4227</v>
      </c>
      <c r="B1761" s="155" t="s">
        <v>2207</v>
      </c>
    </row>
    <row r="1762" spans="1:2" s="155" customFormat="1">
      <c r="A1762" s="152" t="s">
        <v>4228</v>
      </c>
      <c r="B1762" s="155" t="s">
        <v>2207</v>
      </c>
    </row>
    <row r="1763" spans="1:2" s="155" customFormat="1">
      <c r="A1763" s="152" t="s">
        <v>4229</v>
      </c>
      <c r="B1763" s="155">
        <v>318</v>
      </c>
    </row>
    <row r="1764" spans="1:2" s="155" customFormat="1">
      <c r="A1764" s="152" t="s">
        <v>248</v>
      </c>
      <c r="B1764" s="155" t="s">
        <v>2207</v>
      </c>
    </row>
    <row r="1765" spans="1:2" s="155" customFormat="1">
      <c r="A1765" s="152" t="s">
        <v>3615</v>
      </c>
      <c r="B1765" s="155" t="s">
        <v>2207</v>
      </c>
    </row>
    <row r="1766" spans="1:2" s="155" customFormat="1">
      <c r="A1766" s="151" t="s">
        <v>249</v>
      </c>
      <c r="B1766" s="155">
        <v>670</v>
      </c>
    </row>
    <row r="1767" spans="1:2" s="155" customFormat="1">
      <c r="A1767" s="152" t="s">
        <v>3616</v>
      </c>
      <c r="B1767" s="155">
        <v>670</v>
      </c>
    </row>
    <row r="1768" spans="1:2" s="155" customFormat="1">
      <c r="A1768" s="152" t="s">
        <v>250</v>
      </c>
      <c r="B1768" s="155">
        <v>409</v>
      </c>
    </row>
    <row r="1769" spans="1:2" s="155" customFormat="1">
      <c r="A1769" s="152" t="s">
        <v>251</v>
      </c>
      <c r="B1769" s="155" t="s">
        <v>2207</v>
      </c>
    </row>
    <row r="1770" spans="1:2" s="155" customFormat="1">
      <c r="A1770" s="152" t="s">
        <v>3618</v>
      </c>
      <c r="B1770" s="155" t="s">
        <v>2207</v>
      </c>
    </row>
    <row r="1771" spans="1:2" s="155" customFormat="1">
      <c r="A1771" s="152" t="s">
        <v>3617</v>
      </c>
      <c r="B1771" s="155">
        <v>409</v>
      </c>
    </row>
    <row r="1772" spans="1:2" s="155" customFormat="1">
      <c r="A1772" s="151" t="s">
        <v>252</v>
      </c>
      <c r="B1772" s="155" t="s">
        <v>2207</v>
      </c>
    </row>
    <row r="1773" spans="1:2" s="155" customFormat="1">
      <c r="A1773" s="152" t="s">
        <v>3619</v>
      </c>
      <c r="B1773" s="155" t="s">
        <v>2207</v>
      </c>
    </row>
    <row r="1774" spans="1:2" s="155" customFormat="1">
      <c r="A1774" s="152" t="s">
        <v>253</v>
      </c>
      <c r="B1774" s="155">
        <v>759</v>
      </c>
    </row>
    <row r="1775" spans="1:2" s="155" customFormat="1">
      <c r="A1775" s="152" t="s">
        <v>3620</v>
      </c>
      <c r="B1775" s="155">
        <v>759</v>
      </c>
    </row>
    <row r="1776" spans="1:2" s="155" customFormat="1">
      <c r="A1776" s="152" t="s">
        <v>254</v>
      </c>
      <c r="B1776" s="155">
        <v>471</v>
      </c>
    </row>
    <row r="1777" spans="1:2" s="155" customFormat="1">
      <c r="A1777" s="152" t="s">
        <v>255</v>
      </c>
      <c r="B1777" s="155" t="s">
        <v>2207</v>
      </c>
    </row>
    <row r="1778" spans="1:2" s="155" customFormat="1">
      <c r="A1778" s="152" t="s">
        <v>3622</v>
      </c>
      <c r="B1778" s="155" t="s">
        <v>2207</v>
      </c>
    </row>
    <row r="1779" spans="1:2" s="155" customFormat="1">
      <c r="A1779" s="152" t="s">
        <v>3621</v>
      </c>
      <c r="B1779" s="155">
        <v>471</v>
      </c>
    </row>
    <row r="1780" spans="1:2" s="155" customFormat="1">
      <c r="A1780" s="152" t="s">
        <v>3071</v>
      </c>
      <c r="B1780" s="155" t="s">
        <v>2207</v>
      </c>
    </row>
    <row r="1781" spans="1:2" s="155" customFormat="1">
      <c r="A1781" s="152" t="s">
        <v>3623</v>
      </c>
      <c r="B1781" s="155" t="s">
        <v>2207</v>
      </c>
    </row>
    <row r="1782" spans="1:2" s="155" customFormat="1">
      <c r="A1782" s="152" t="s">
        <v>3072</v>
      </c>
      <c r="B1782" s="155">
        <v>820</v>
      </c>
    </row>
    <row r="1783" spans="1:2" s="155" customFormat="1">
      <c r="A1783" s="152" t="s">
        <v>3624</v>
      </c>
      <c r="B1783" s="155">
        <v>820</v>
      </c>
    </row>
    <row r="1784" spans="1:2" s="155" customFormat="1">
      <c r="A1784" s="152" t="s">
        <v>3073</v>
      </c>
      <c r="B1784" s="155">
        <v>507</v>
      </c>
    </row>
    <row r="1785" spans="1:2" s="155" customFormat="1">
      <c r="A1785" s="152" t="s">
        <v>3074</v>
      </c>
      <c r="B1785" s="155" t="s">
        <v>2207</v>
      </c>
    </row>
    <row r="1786" spans="1:2" s="155" customFormat="1">
      <c r="A1786" s="152" t="s">
        <v>3626</v>
      </c>
      <c r="B1786" s="155" t="s">
        <v>2207</v>
      </c>
    </row>
    <row r="1787" spans="1:2" s="155" customFormat="1">
      <c r="A1787" s="152" t="s">
        <v>3625</v>
      </c>
      <c r="B1787" s="155">
        <v>507</v>
      </c>
    </row>
    <row r="1788" spans="1:2" s="155" customFormat="1">
      <c r="A1788" s="152" t="s">
        <v>256</v>
      </c>
      <c r="B1788" s="155" t="s">
        <v>2207</v>
      </c>
    </row>
    <row r="1789" spans="1:2" s="155" customFormat="1">
      <c r="A1789" s="152" t="s">
        <v>3627</v>
      </c>
      <c r="B1789" s="155" t="s">
        <v>2207</v>
      </c>
    </row>
    <row r="1790" spans="1:2" s="155" customFormat="1">
      <c r="A1790" s="151" t="s">
        <v>257</v>
      </c>
      <c r="B1790" s="155">
        <v>856</v>
      </c>
    </row>
    <row r="1791" spans="1:2" s="155" customFormat="1">
      <c r="A1791" s="152" t="s">
        <v>3628</v>
      </c>
      <c r="B1791" s="155">
        <v>856</v>
      </c>
    </row>
    <row r="1792" spans="1:2" s="155" customFormat="1">
      <c r="A1792" s="152" t="s">
        <v>258</v>
      </c>
      <c r="B1792" s="155">
        <v>528</v>
      </c>
    </row>
    <row r="1793" spans="1:2" s="155" customFormat="1">
      <c r="A1793" s="151" t="s">
        <v>259</v>
      </c>
      <c r="B1793" s="155" t="s">
        <v>2207</v>
      </c>
    </row>
    <row r="1794" spans="1:2" s="155" customFormat="1">
      <c r="A1794" s="152" t="s">
        <v>3630</v>
      </c>
      <c r="B1794" s="155" t="s">
        <v>2207</v>
      </c>
    </row>
    <row r="1795" spans="1:2" s="155" customFormat="1">
      <c r="A1795" s="152" t="s">
        <v>3629</v>
      </c>
      <c r="B1795" s="155">
        <v>528</v>
      </c>
    </row>
    <row r="1796" spans="1:2" s="155" customFormat="1">
      <c r="A1796" s="152" t="s">
        <v>260</v>
      </c>
      <c r="B1796" s="155" t="s">
        <v>2207</v>
      </c>
    </row>
    <row r="1797" spans="1:2" s="155" customFormat="1">
      <c r="A1797" s="152" t="s">
        <v>3631</v>
      </c>
      <c r="B1797" s="155" t="s">
        <v>2207</v>
      </c>
    </row>
    <row r="1798" spans="1:2" s="155" customFormat="1">
      <c r="A1798" s="151" t="s">
        <v>261</v>
      </c>
      <c r="B1798" s="155">
        <v>1056</v>
      </c>
    </row>
    <row r="1799" spans="1:2" s="155" customFormat="1">
      <c r="A1799" s="152" t="s">
        <v>3632</v>
      </c>
      <c r="B1799" s="155">
        <v>1056</v>
      </c>
    </row>
    <row r="1800" spans="1:2" s="155" customFormat="1">
      <c r="A1800" s="152" t="s">
        <v>262</v>
      </c>
      <c r="B1800" s="155" t="s">
        <v>2207</v>
      </c>
    </row>
    <row r="1801" spans="1:2" s="155" customFormat="1">
      <c r="A1801" s="152" t="s">
        <v>3633</v>
      </c>
      <c r="B1801" s="155" t="s">
        <v>2207</v>
      </c>
    </row>
    <row r="1802" spans="1:2" s="155" customFormat="1">
      <c r="A1802" s="152" t="s">
        <v>1180</v>
      </c>
      <c r="B1802" s="155">
        <v>690</v>
      </c>
    </row>
    <row r="1803" spans="1:2" s="155" customFormat="1">
      <c r="A1803" s="152" t="s">
        <v>3634</v>
      </c>
      <c r="B1803" s="155">
        <v>693</v>
      </c>
    </row>
    <row r="1804" spans="1:2" s="155" customFormat="1">
      <c r="A1804" s="152" t="s">
        <v>3075</v>
      </c>
      <c r="B1804" s="155">
        <v>471</v>
      </c>
    </row>
    <row r="1805" spans="1:2" s="155" customFormat="1">
      <c r="A1805" s="152" t="s">
        <v>3635</v>
      </c>
      <c r="B1805" s="155">
        <v>471</v>
      </c>
    </row>
    <row r="1806" spans="1:2" s="155" customFormat="1">
      <c r="A1806" s="152" t="s">
        <v>3076</v>
      </c>
      <c r="B1806" s="155">
        <v>291</v>
      </c>
    </row>
    <row r="1807" spans="1:2" s="155" customFormat="1">
      <c r="A1807" s="152" t="s">
        <v>3636</v>
      </c>
      <c r="B1807" s="155">
        <v>291</v>
      </c>
    </row>
    <row r="1808" spans="1:2" s="155" customFormat="1">
      <c r="A1808" s="152" t="s">
        <v>3077</v>
      </c>
      <c r="B1808" s="155">
        <v>501</v>
      </c>
    </row>
    <row r="1809" spans="1:2" s="155" customFormat="1">
      <c r="A1809" s="152" t="s">
        <v>3637</v>
      </c>
      <c r="B1809" s="155">
        <v>501</v>
      </c>
    </row>
    <row r="1810" spans="1:2" s="155" customFormat="1">
      <c r="A1810" s="152" t="s">
        <v>3078</v>
      </c>
      <c r="B1810" s="155">
        <v>311</v>
      </c>
    </row>
    <row r="1811" spans="1:2" s="155" customFormat="1">
      <c r="A1811" s="152" t="s">
        <v>3638</v>
      </c>
      <c r="B1811" s="155">
        <v>311</v>
      </c>
    </row>
    <row r="1812" spans="1:2" s="155" customFormat="1">
      <c r="A1812" s="152" t="s">
        <v>4230</v>
      </c>
      <c r="B1812" s="155">
        <v>544</v>
      </c>
    </row>
    <row r="1813" spans="1:2" s="155" customFormat="1">
      <c r="A1813" s="152" t="s">
        <v>4231</v>
      </c>
      <c r="B1813" s="155">
        <v>544</v>
      </c>
    </row>
    <row r="1814" spans="1:2" s="155" customFormat="1">
      <c r="A1814" s="152" t="s">
        <v>4232</v>
      </c>
      <c r="B1814" s="155">
        <v>339</v>
      </c>
    </row>
    <row r="1815" spans="1:2" s="155" customFormat="1">
      <c r="A1815" s="151" t="s">
        <v>4233</v>
      </c>
      <c r="B1815" s="155" t="s">
        <v>2207</v>
      </c>
    </row>
    <row r="1816" spans="1:2" s="155" customFormat="1">
      <c r="A1816" s="152" t="s">
        <v>4234</v>
      </c>
      <c r="B1816" s="155" t="s">
        <v>2207</v>
      </c>
    </row>
    <row r="1817" spans="1:2" s="155" customFormat="1">
      <c r="A1817" s="152" t="s">
        <v>4235</v>
      </c>
      <c r="B1817" s="155">
        <v>339</v>
      </c>
    </row>
    <row r="1818" spans="1:2" s="155" customFormat="1">
      <c r="A1818" s="152" t="s">
        <v>263</v>
      </c>
      <c r="B1818" s="155" t="s">
        <v>2207</v>
      </c>
    </row>
    <row r="1819" spans="1:2" s="155" customFormat="1">
      <c r="A1819" s="152" t="s">
        <v>3639</v>
      </c>
      <c r="B1819" s="155" t="s">
        <v>2207</v>
      </c>
    </row>
    <row r="1820" spans="1:2" s="155" customFormat="1">
      <c r="A1820" s="152" t="s">
        <v>264</v>
      </c>
      <c r="B1820" s="155">
        <v>732</v>
      </c>
    </row>
    <row r="1821" spans="1:2" s="155" customFormat="1">
      <c r="A1821" s="152" t="s">
        <v>3640</v>
      </c>
      <c r="B1821" s="155">
        <v>732</v>
      </c>
    </row>
    <row r="1822" spans="1:2" s="155" customFormat="1">
      <c r="A1822" s="151" t="s">
        <v>265</v>
      </c>
      <c r="B1822" s="155">
        <v>444</v>
      </c>
    </row>
    <row r="1823" spans="1:2" s="155" customFormat="1">
      <c r="A1823" s="152" t="s">
        <v>266</v>
      </c>
      <c r="B1823" s="155" t="s">
        <v>2207</v>
      </c>
    </row>
    <row r="1824" spans="1:2" s="155" customFormat="1">
      <c r="A1824" s="152" t="s">
        <v>3642</v>
      </c>
      <c r="B1824" s="155" t="s">
        <v>2207</v>
      </c>
    </row>
    <row r="1825" spans="1:2" s="155" customFormat="1">
      <c r="A1825" s="152" t="s">
        <v>3641</v>
      </c>
      <c r="B1825" s="155">
        <v>444</v>
      </c>
    </row>
    <row r="1826" spans="1:2" s="155" customFormat="1">
      <c r="A1826" s="152" t="s">
        <v>267</v>
      </c>
      <c r="B1826" s="155" t="s">
        <v>2207</v>
      </c>
    </row>
    <row r="1827" spans="1:2" s="155" customFormat="1">
      <c r="A1827" s="152" t="s">
        <v>3643</v>
      </c>
      <c r="B1827" s="155" t="s">
        <v>2207</v>
      </c>
    </row>
    <row r="1828" spans="1:2" s="155" customFormat="1">
      <c r="A1828" s="151" t="s">
        <v>268</v>
      </c>
      <c r="B1828" s="155">
        <v>820</v>
      </c>
    </row>
    <row r="1829" spans="1:2" s="155" customFormat="1">
      <c r="A1829" s="152" t="s">
        <v>3644</v>
      </c>
      <c r="B1829" s="155">
        <v>820</v>
      </c>
    </row>
    <row r="1830" spans="1:2" s="155" customFormat="1">
      <c r="A1830" s="152" t="s">
        <v>269</v>
      </c>
      <c r="B1830" s="155">
        <v>510</v>
      </c>
    </row>
    <row r="1831" spans="1:2" s="155" customFormat="1">
      <c r="A1831" s="152" t="s">
        <v>270</v>
      </c>
      <c r="B1831" s="155" t="s">
        <v>2207</v>
      </c>
    </row>
    <row r="1832" spans="1:2" s="155" customFormat="1">
      <c r="A1832" s="152" t="s">
        <v>3646</v>
      </c>
      <c r="B1832" s="155" t="s">
        <v>2207</v>
      </c>
    </row>
    <row r="1833" spans="1:2" s="155" customFormat="1">
      <c r="A1833" s="152" t="s">
        <v>3645</v>
      </c>
      <c r="B1833" s="155">
        <v>510</v>
      </c>
    </row>
    <row r="1834" spans="1:2" s="155" customFormat="1">
      <c r="A1834" s="152" t="s">
        <v>3079</v>
      </c>
      <c r="B1834" s="155" t="s">
        <v>2207</v>
      </c>
    </row>
    <row r="1835" spans="1:2" s="155" customFormat="1">
      <c r="A1835" s="152" t="s">
        <v>3647</v>
      </c>
      <c r="B1835" s="155" t="s">
        <v>2207</v>
      </c>
    </row>
    <row r="1836" spans="1:2" s="155" customFormat="1">
      <c r="A1836" s="152" t="s">
        <v>3080</v>
      </c>
      <c r="B1836" s="155">
        <v>887</v>
      </c>
    </row>
    <row r="1837" spans="1:2" s="155" customFormat="1">
      <c r="A1837" s="152" t="s">
        <v>3648</v>
      </c>
      <c r="B1837" s="155">
        <v>887</v>
      </c>
    </row>
    <row r="1838" spans="1:2" s="155" customFormat="1">
      <c r="A1838" s="152" t="s">
        <v>3081</v>
      </c>
      <c r="B1838" s="155">
        <v>549</v>
      </c>
    </row>
    <row r="1839" spans="1:2" s="155" customFormat="1">
      <c r="A1839" s="152" t="s">
        <v>3082</v>
      </c>
      <c r="B1839" s="155" t="s">
        <v>2207</v>
      </c>
    </row>
    <row r="1840" spans="1:2" s="155" customFormat="1">
      <c r="A1840" s="152" t="s">
        <v>3650</v>
      </c>
      <c r="B1840" s="155" t="s">
        <v>2207</v>
      </c>
    </row>
    <row r="1841" spans="1:2" s="155" customFormat="1">
      <c r="A1841" s="152" t="s">
        <v>3649</v>
      </c>
      <c r="B1841" s="155">
        <v>549</v>
      </c>
    </row>
    <row r="1842" spans="1:2" s="155" customFormat="1">
      <c r="A1842" s="151" t="s">
        <v>271</v>
      </c>
      <c r="B1842" s="155" t="s">
        <v>2207</v>
      </c>
    </row>
    <row r="1843" spans="1:2" s="155" customFormat="1">
      <c r="A1843" s="152" t="s">
        <v>3651</v>
      </c>
      <c r="B1843" s="155" t="s">
        <v>2207</v>
      </c>
    </row>
    <row r="1844" spans="1:2" s="155" customFormat="1">
      <c r="A1844" s="152" t="s">
        <v>272</v>
      </c>
      <c r="B1844" s="155">
        <v>926</v>
      </c>
    </row>
    <row r="1845" spans="1:2" s="155" customFormat="1">
      <c r="A1845" s="152" t="s">
        <v>3652</v>
      </c>
      <c r="B1845" s="155">
        <v>926</v>
      </c>
    </row>
    <row r="1846" spans="1:2" s="155" customFormat="1">
      <c r="A1846" s="152" t="s">
        <v>273</v>
      </c>
      <c r="B1846" s="155">
        <v>572</v>
      </c>
    </row>
    <row r="1847" spans="1:2" s="155" customFormat="1">
      <c r="A1847" s="152" t="s">
        <v>274</v>
      </c>
      <c r="B1847" s="155" t="s">
        <v>2207</v>
      </c>
    </row>
    <row r="1848" spans="1:2" s="155" customFormat="1">
      <c r="A1848" s="152" t="s">
        <v>3654</v>
      </c>
      <c r="B1848" s="155" t="s">
        <v>2207</v>
      </c>
    </row>
    <row r="1849" spans="1:2" s="155" customFormat="1">
      <c r="A1849" s="152" t="s">
        <v>3653</v>
      </c>
      <c r="B1849" s="155">
        <v>572</v>
      </c>
    </row>
    <row r="1850" spans="1:2" s="155" customFormat="1">
      <c r="A1850" s="152" t="s">
        <v>3083</v>
      </c>
      <c r="B1850" s="155">
        <v>420</v>
      </c>
    </row>
    <row r="1851" spans="1:2" s="155" customFormat="1">
      <c r="A1851" s="152" t="s">
        <v>3084</v>
      </c>
      <c r="B1851" s="155">
        <v>666</v>
      </c>
    </row>
    <row r="1852" spans="1:2" s="155" customFormat="1">
      <c r="A1852" s="151" t="s">
        <v>3085</v>
      </c>
      <c r="B1852" s="155">
        <v>493</v>
      </c>
    </row>
    <row r="1853" spans="1:2" s="155" customFormat="1">
      <c r="A1853" s="152" t="s">
        <v>3655</v>
      </c>
      <c r="B1853" s="155">
        <v>493</v>
      </c>
    </row>
    <row r="1854" spans="1:2" s="155" customFormat="1">
      <c r="A1854" s="151" t="s">
        <v>3086</v>
      </c>
      <c r="B1854" s="155">
        <v>305</v>
      </c>
    </row>
    <row r="1855" spans="1:2" s="155" customFormat="1">
      <c r="A1855" s="152" t="s">
        <v>3656</v>
      </c>
      <c r="B1855" s="155">
        <v>305</v>
      </c>
    </row>
    <row r="1856" spans="1:2" s="155" customFormat="1">
      <c r="A1856" s="152" t="s">
        <v>3087</v>
      </c>
      <c r="B1856" s="155">
        <v>438</v>
      </c>
    </row>
    <row r="1857" spans="1:2" s="155" customFormat="1">
      <c r="A1857" s="151" t="s">
        <v>3088</v>
      </c>
      <c r="B1857" s="155">
        <v>694</v>
      </c>
    </row>
    <row r="1858" spans="1:2" s="155" customFormat="1">
      <c r="A1858" s="151" t="s">
        <v>3089</v>
      </c>
      <c r="B1858" s="155">
        <v>526</v>
      </c>
    </row>
    <row r="1859" spans="1:2" s="155" customFormat="1">
      <c r="A1859" s="152" t="s">
        <v>3657</v>
      </c>
      <c r="B1859" s="155">
        <v>526</v>
      </c>
    </row>
    <row r="1860" spans="1:2" s="155" customFormat="1">
      <c r="A1860" s="151" t="s">
        <v>3090</v>
      </c>
      <c r="B1860" s="155">
        <v>327</v>
      </c>
    </row>
    <row r="1861" spans="1:2" s="155" customFormat="1">
      <c r="A1861" s="152" t="s">
        <v>3658</v>
      </c>
      <c r="B1861" s="155">
        <v>327</v>
      </c>
    </row>
    <row r="1862" spans="1:2" s="155" customFormat="1">
      <c r="A1862" s="152" t="s">
        <v>4236</v>
      </c>
      <c r="B1862" s="155">
        <v>473</v>
      </c>
    </row>
    <row r="1863" spans="1:2" s="155" customFormat="1">
      <c r="A1863" s="152" t="s">
        <v>4237</v>
      </c>
      <c r="B1863" s="155">
        <v>753</v>
      </c>
    </row>
    <row r="1864" spans="1:2" s="155" customFormat="1">
      <c r="A1864" s="152" t="s">
        <v>4238</v>
      </c>
      <c r="B1864" s="155" t="s">
        <v>2207</v>
      </c>
    </row>
    <row r="1865" spans="1:2" s="155" customFormat="1">
      <c r="A1865" s="151" t="s">
        <v>4239</v>
      </c>
      <c r="B1865" s="155">
        <v>584</v>
      </c>
    </row>
    <row r="1866" spans="1:2" s="155" customFormat="1">
      <c r="A1866" s="152" t="s">
        <v>4240</v>
      </c>
      <c r="B1866" s="155">
        <v>584</v>
      </c>
    </row>
    <row r="1867" spans="1:2" s="155" customFormat="1">
      <c r="A1867" s="152" t="s">
        <v>4241</v>
      </c>
      <c r="B1867" s="155">
        <v>382</v>
      </c>
    </row>
    <row r="1868" spans="1:2" s="155" customFormat="1">
      <c r="A1868" s="152" t="s">
        <v>4242</v>
      </c>
      <c r="B1868" s="155" t="s">
        <v>2207</v>
      </c>
    </row>
    <row r="1869" spans="1:2" s="155" customFormat="1">
      <c r="A1869" s="152" t="s">
        <v>4243</v>
      </c>
      <c r="B1869" s="155" t="s">
        <v>2207</v>
      </c>
    </row>
    <row r="1870" spans="1:2" s="155" customFormat="1">
      <c r="A1870" s="152" t="s">
        <v>4244</v>
      </c>
      <c r="B1870" s="155">
        <v>382</v>
      </c>
    </row>
    <row r="1871" spans="1:2" s="155" customFormat="1">
      <c r="A1871" s="152" t="s">
        <v>275</v>
      </c>
      <c r="B1871" s="155">
        <v>586</v>
      </c>
    </row>
    <row r="1872" spans="1:2" s="155" customFormat="1">
      <c r="A1872" s="151" t="s">
        <v>276</v>
      </c>
      <c r="B1872" s="155" t="s">
        <v>2207</v>
      </c>
    </row>
    <row r="1873" spans="1:2" s="155" customFormat="1">
      <c r="A1873" s="151" t="s">
        <v>277</v>
      </c>
      <c r="B1873" s="155">
        <v>951</v>
      </c>
    </row>
    <row r="1874" spans="1:2" s="155" customFormat="1">
      <c r="A1874" s="151" t="s">
        <v>278</v>
      </c>
      <c r="B1874" s="155" t="s">
        <v>2207</v>
      </c>
    </row>
    <row r="1875" spans="1:2" s="155" customFormat="1">
      <c r="A1875" s="156" t="s">
        <v>279</v>
      </c>
      <c r="B1875" s="155">
        <v>476</v>
      </c>
    </row>
    <row r="1876" spans="1:2" s="155" customFormat="1">
      <c r="A1876" s="152" t="s">
        <v>3659</v>
      </c>
      <c r="B1876" s="155">
        <v>476</v>
      </c>
    </row>
    <row r="1877" spans="1:2" s="155" customFormat="1">
      <c r="A1877" s="152" t="s">
        <v>280</v>
      </c>
      <c r="B1877" s="155">
        <v>663</v>
      </c>
    </row>
    <row r="1878" spans="1:2" s="155" customFormat="1">
      <c r="A1878" s="151" t="s">
        <v>281</v>
      </c>
      <c r="B1878" s="155" t="s">
        <v>2207</v>
      </c>
    </row>
    <row r="1879" spans="1:2" s="155" customFormat="1">
      <c r="A1879" s="151" t="s">
        <v>282</v>
      </c>
      <c r="B1879" s="155">
        <v>1055</v>
      </c>
    </row>
    <row r="1880" spans="1:2" s="155" customFormat="1">
      <c r="A1880" s="151" t="s">
        <v>283</v>
      </c>
      <c r="B1880" s="155" t="s">
        <v>2207</v>
      </c>
    </row>
    <row r="1881" spans="1:2" s="155" customFormat="1">
      <c r="A1881" s="152" t="s">
        <v>284</v>
      </c>
      <c r="B1881" s="155" t="s">
        <v>2207</v>
      </c>
    </row>
    <row r="1882" spans="1:2" s="155" customFormat="1">
      <c r="A1882" s="152" t="s">
        <v>3660</v>
      </c>
      <c r="B1882" s="155" t="s">
        <v>2207</v>
      </c>
    </row>
    <row r="1883" spans="1:2" s="155" customFormat="1">
      <c r="A1883" s="152" t="s">
        <v>285</v>
      </c>
      <c r="B1883" s="155">
        <v>888</v>
      </c>
    </row>
    <row r="1884" spans="1:2" s="155" customFormat="1">
      <c r="A1884" s="152" t="s">
        <v>3661</v>
      </c>
      <c r="B1884" s="155">
        <v>888</v>
      </c>
    </row>
    <row r="1885" spans="1:2" s="155" customFormat="1">
      <c r="A1885" s="152" t="s">
        <v>286</v>
      </c>
      <c r="B1885" s="155">
        <v>573</v>
      </c>
    </row>
    <row r="1886" spans="1:2" s="155" customFormat="1">
      <c r="A1886" s="152" t="s">
        <v>287</v>
      </c>
      <c r="B1886" s="155" t="s">
        <v>2207</v>
      </c>
    </row>
    <row r="1887" spans="1:2" s="155" customFormat="1">
      <c r="A1887" s="152" t="s">
        <v>3663</v>
      </c>
      <c r="B1887" s="155" t="s">
        <v>2207</v>
      </c>
    </row>
    <row r="1888" spans="1:2" s="155" customFormat="1">
      <c r="A1888" s="152" t="s">
        <v>3662</v>
      </c>
      <c r="B1888" s="155">
        <v>573</v>
      </c>
    </row>
    <row r="1889" spans="1:2" s="155" customFormat="1">
      <c r="A1889" s="152" t="s">
        <v>3091</v>
      </c>
      <c r="B1889" s="155">
        <v>706</v>
      </c>
    </row>
    <row r="1890" spans="1:2" s="155" customFormat="1">
      <c r="A1890" s="151" t="s">
        <v>3092</v>
      </c>
      <c r="B1890" s="155" t="s">
        <v>2207</v>
      </c>
    </row>
    <row r="1891" spans="1:2" s="155" customFormat="1">
      <c r="A1891" s="151" t="s">
        <v>3093</v>
      </c>
      <c r="B1891" s="155">
        <v>1123</v>
      </c>
    </row>
    <row r="1892" spans="1:2" s="155" customFormat="1">
      <c r="A1892" s="152" t="s">
        <v>3094</v>
      </c>
      <c r="B1892" s="155" t="s">
        <v>2207</v>
      </c>
    </row>
    <row r="1893" spans="1:2" s="155" customFormat="1">
      <c r="A1893" s="151" t="s">
        <v>3830</v>
      </c>
      <c r="B1893" s="155" t="s">
        <v>2207</v>
      </c>
    </row>
    <row r="1894" spans="1:2" s="155" customFormat="1">
      <c r="A1894" s="152" t="s">
        <v>3664</v>
      </c>
      <c r="B1894" s="155" t="s">
        <v>2207</v>
      </c>
    </row>
    <row r="1895" spans="1:2" s="155" customFormat="1">
      <c r="A1895" s="151" t="s">
        <v>3831</v>
      </c>
      <c r="B1895" s="155">
        <v>951</v>
      </c>
    </row>
    <row r="1896" spans="1:2" s="155" customFormat="1">
      <c r="A1896" s="152" t="s">
        <v>3665</v>
      </c>
      <c r="B1896" s="155">
        <v>951</v>
      </c>
    </row>
    <row r="1897" spans="1:2" s="155" customFormat="1">
      <c r="A1897" s="152" t="s">
        <v>3095</v>
      </c>
      <c r="B1897" s="155">
        <v>591</v>
      </c>
    </row>
    <row r="1898" spans="1:2" s="155" customFormat="1">
      <c r="A1898" s="152" t="s">
        <v>3832</v>
      </c>
      <c r="B1898" s="155" t="s">
        <v>2207</v>
      </c>
    </row>
    <row r="1899" spans="1:2" s="155" customFormat="1">
      <c r="A1899" s="152" t="s">
        <v>3667</v>
      </c>
      <c r="B1899" s="155" t="s">
        <v>2207</v>
      </c>
    </row>
    <row r="1900" spans="1:2" s="155" customFormat="1">
      <c r="A1900" s="152" t="s">
        <v>3666</v>
      </c>
      <c r="B1900" s="155">
        <v>591</v>
      </c>
    </row>
    <row r="1901" spans="1:2" s="155" customFormat="1">
      <c r="A1901" s="151" t="s">
        <v>288</v>
      </c>
      <c r="B1901" s="155">
        <v>731</v>
      </c>
    </row>
    <row r="1902" spans="1:2" s="155" customFormat="1">
      <c r="A1902" s="153" t="s">
        <v>289</v>
      </c>
      <c r="B1902" s="155" t="s">
        <v>2207</v>
      </c>
    </row>
    <row r="1903" spans="1:2" s="155" customFormat="1">
      <c r="A1903" s="151" t="s">
        <v>290</v>
      </c>
      <c r="B1903" s="155">
        <v>1166</v>
      </c>
    </row>
    <row r="1904" spans="1:2" s="155" customFormat="1">
      <c r="A1904" s="152" t="s">
        <v>291</v>
      </c>
      <c r="B1904" s="155" t="s">
        <v>2207</v>
      </c>
    </row>
    <row r="1905" spans="1:2" s="155" customFormat="1">
      <c r="A1905" s="152" t="s">
        <v>292</v>
      </c>
      <c r="B1905" s="155">
        <v>616</v>
      </c>
    </row>
    <row r="1906" spans="1:2" s="155" customFormat="1">
      <c r="A1906" s="152" t="s">
        <v>3668</v>
      </c>
      <c r="B1906" s="155">
        <v>616</v>
      </c>
    </row>
    <row r="1907" spans="1:2" s="155" customFormat="1">
      <c r="A1907" s="152" t="s">
        <v>3096</v>
      </c>
      <c r="B1907" s="155">
        <v>426</v>
      </c>
    </row>
    <row r="1908" spans="1:2" s="155" customFormat="1">
      <c r="A1908" s="151" t="s">
        <v>3097</v>
      </c>
      <c r="B1908" s="155">
        <v>674</v>
      </c>
    </row>
    <row r="1909" spans="1:2" s="155" customFormat="1">
      <c r="A1909" s="152" t="s">
        <v>3098</v>
      </c>
      <c r="B1909" s="155">
        <v>451</v>
      </c>
    </row>
    <row r="1910" spans="1:2" s="155" customFormat="1">
      <c r="A1910" s="151" t="s">
        <v>3099</v>
      </c>
      <c r="B1910" s="155">
        <v>711</v>
      </c>
    </row>
    <row r="1911" spans="1:2" s="155" customFormat="1">
      <c r="A1911" s="152" t="s">
        <v>4245</v>
      </c>
      <c r="B1911" s="155">
        <v>490</v>
      </c>
    </row>
    <row r="1912" spans="1:2" s="155" customFormat="1">
      <c r="A1912" s="151" t="s">
        <v>4246</v>
      </c>
      <c r="B1912" s="155">
        <v>772</v>
      </c>
    </row>
    <row r="1913" spans="1:2" s="155" customFormat="1">
      <c r="A1913" s="152" t="s">
        <v>4247</v>
      </c>
      <c r="B1913" s="155" t="s">
        <v>2207</v>
      </c>
    </row>
    <row r="1914" spans="1:2" s="155" customFormat="1">
      <c r="A1914" s="152" t="s">
        <v>1277</v>
      </c>
      <c r="B1914" s="155">
        <v>570</v>
      </c>
    </row>
    <row r="1915" spans="1:2" s="155" customFormat="1">
      <c r="A1915" s="152" t="s">
        <v>293</v>
      </c>
      <c r="B1915" s="155">
        <v>619</v>
      </c>
    </row>
    <row r="1916" spans="1:2" s="155" customFormat="1">
      <c r="A1916" s="153" t="s">
        <v>294</v>
      </c>
      <c r="B1916" s="155" t="s">
        <v>2207</v>
      </c>
    </row>
    <row r="1917" spans="1:2" s="155" customFormat="1">
      <c r="A1917" s="152" t="s">
        <v>295</v>
      </c>
      <c r="B1917" s="155">
        <v>998</v>
      </c>
    </row>
    <row r="1918" spans="1:2" s="155" customFormat="1">
      <c r="A1918" s="152" t="s">
        <v>296</v>
      </c>
      <c r="B1918" s="155" t="s">
        <v>2207</v>
      </c>
    </row>
    <row r="1919" spans="1:2" s="155" customFormat="1">
      <c r="A1919" s="152" t="s">
        <v>297</v>
      </c>
      <c r="B1919" s="155">
        <v>696</v>
      </c>
    </row>
    <row r="1920" spans="1:2" s="155" customFormat="1">
      <c r="A1920" s="152" t="s">
        <v>298</v>
      </c>
      <c r="B1920" s="155" t="s">
        <v>2207</v>
      </c>
    </row>
    <row r="1921" spans="1:2" s="155" customFormat="1">
      <c r="A1921" s="152" t="s">
        <v>299</v>
      </c>
      <c r="B1921" s="155">
        <v>1098</v>
      </c>
    </row>
    <row r="1922" spans="1:2" s="155" customFormat="1">
      <c r="A1922" s="152" t="s">
        <v>300</v>
      </c>
      <c r="B1922" s="155" t="s">
        <v>2207</v>
      </c>
    </row>
    <row r="1923" spans="1:2" s="155" customFormat="1">
      <c r="A1923" s="151" t="s">
        <v>3100</v>
      </c>
      <c r="B1923" s="155">
        <v>743</v>
      </c>
    </row>
    <row r="1924" spans="1:2" s="155" customFormat="1">
      <c r="A1924" s="152" t="s">
        <v>3101</v>
      </c>
      <c r="B1924" s="155" t="s">
        <v>2207</v>
      </c>
    </row>
    <row r="1925" spans="1:2" s="155" customFormat="1">
      <c r="A1925" s="152" t="s">
        <v>3102</v>
      </c>
      <c r="B1925" s="155">
        <v>1175</v>
      </c>
    </row>
    <row r="1926" spans="1:2" s="155" customFormat="1">
      <c r="A1926" s="151" t="s">
        <v>3103</v>
      </c>
      <c r="B1926" s="155" t="s">
        <v>2207</v>
      </c>
    </row>
    <row r="1927" spans="1:2" s="155" customFormat="1">
      <c r="A1927" s="152" t="s">
        <v>301</v>
      </c>
      <c r="B1927" s="155">
        <v>771</v>
      </c>
    </row>
    <row r="1928" spans="1:2" s="155" customFormat="1">
      <c r="A1928" s="153" t="s">
        <v>302</v>
      </c>
      <c r="B1928" s="155" t="s">
        <v>2207</v>
      </c>
    </row>
    <row r="1929" spans="1:2" s="155" customFormat="1">
      <c r="A1929" s="153" t="s">
        <v>303</v>
      </c>
      <c r="B1929" s="155">
        <v>1219</v>
      </c>
    </row>
    <row r="1930" spans="1:2" s="155" customFormat="1">
      <c r="A1930" s="151" t="s">
        <v>304</v>
      </c>
      <c r="B1930" s="155" t="s">
        <v>2207</v>
      </c>
    </row>
    <row r="1931" spans="1:2" s="155" customFormat="1">
      <c r="A1931" s="152" t="s">
        <v>305</v>
      </c>
      <c r="B1931" s="155">
        <v>249</v>
      </c>
    </row>
    <row r="1932" spans="1:2" s="155" customFormat="1">
      <c r="A1932" s="152" t="s">
        <v>336</v>
      </c>
      <c r="B1932" s="155">
        <v>430</v>
      </c>
    </row>
    <row r="1933" spans="1:2" s="155" customFormat="1">
      <c r="A1933" s="152" t="s">
        <v>3104</v>
      </c>
      <c r="B1933" s="155">
        <v>723</v>
      </c>
    </row>
    <row r="1934" spans="1:2" s="155" customFormat="1">
      <c r="A1934" s="152" t="s">
        <v>390</v>
      </c>
      <c r="B1934" s="155">
        <v>463</v>
      </c>
    </row>
    <row r="1935" spans="1:2" s="155" customFormat="1">
      <c r="A1935" s="151" t="s">
        <v>3105</v>
      </c>
      <c r="B1935" s="155">
        <v>776</v>
      </c>
    </row>
    <row r="1936" spans="1:2" s="155" customFormat="1">
      <c r="A1936" s="152" t="s">
        <v>338</v>
      </c>
      <c r="B1936" s="155">
        <v>487</v>
      </c>
    </row>
    <row r="1937" spans="1:2" s="155" customFormat="1">
      <c r="A1937" s="152" t="s">
        <v>4248</v>
      </c>
      <c r="B1937" s="155">
        <v>832</v>
      </c>
    </row>
    <row r="1938" spans="1:2" s="155" customFormat="1">
      <c r="A1938" s="152" t="s">
        <v>4249</v>
      </c>
      <c r="B1938" s="155" t="s">
        <v>2207</v>
      </c>
    </row>
    <row r="1939" spans="1:2" s="155" customFormat="1">
      <c r="A1939" s="152" t="s">
        <v>2070</v>
      </c>
      <c r="B1939" s="155">
        <v>516</v>
      </c>
    </row>
    <row r="1940" spans="1:2" s="155" customFormat="1">
      <c r="A1940" s="151" t="s">
        <v>340</v>
      </c>
      <c r="B1940" s="155">
        <v>558</v>
      </c>
    </row>
    <row r="1941" spans="1:2" s="155" customFormat="1">
      <c r="A1941" s="152" t="s">
        <v>306</v>
      </c>
      <c r="B1941" s="155">
        <v>653</v>
      </c>
    </row>
    <row r="1942" spans="1:2" s="155" customFormat="1">
      <c r="A1942" s="151" t="s">
        <v>307</v>
      </c>
      <c r="B1942" s="155" t="s">
        <v>2207</v>
      </c>
    </row>
    <row r="1943" spans="1:2" s="155" customFormat="1">
      <c r="A1943" s="153" t="s">
        <v>308</v>
      </c>
      <c r="B1943" s="155">
        <v>1059</v>
      </c>
    </row>
    <row r="1944" spans="1:2" s="155" customFormat="1">
      <c r="A1944" s="152" t="s">
        <v>309</v>
      </c>
      <c r="B1944" s="155" t="s">
        <v>2207</v>
      </c>
    </row>
    <row r="1945" spans="1:2" s="155" customFormat="1">
      <c r="A1945" s="151" t="s">
        <v>310</v>
      </c>
      <c r="B1945" s="155">
        <v>734</v>
      </c>
    </row>
    <row r="1946" spans="1:2" s="155" customFormat="1">
      <c r="A1946" s="151" t="s">
        <v>311</v>
      </c>
      <c r="B1946" s="155" t="s">
        <v>2207</v>
      </c>
    </row>
    <row r="1947" spans="1:2" s="155" customFormat="1">
      <c r="A1947" s="153" t="s">
        <v>312</v>
      </c>
      <c r="B1947" s="155">
        <v>1165</v>
      </c>
    </row>
    <row r="1948" spans="1:2" s="155" customFormat="1">
      <c r="A1948" s="152" t="s">
        <v>313</v>
      </c>
      <c r="B1948" s="155" t="s">
        <v>2207</v>
      </c>
    </row>
    <row r="1949" spans="1:2" s="155" customFormat="1">
      <c r="A1949" s="152" t="s">
        <v>3106</v>
      </c>
      <c r="B1949" s="155">
        <v>792</v>
      </c>
    </row>
    <row r="1950" spans="1:2" s="155" customFormat="1">
      <c r="A1950" s="153" t="s">
        <v>3107</v>
      </c>
      <c r="B1950" s="155" t="s">
        <v>2207</v>
      </c>
    </row>
    <row r="1951" spans="1:2" s="155" customFormat="1">
      <c r="A1951" s="153" t="s">
        <v>3108</v>
      </c>
      <c r="B1951" s="155">
        <v>1261</v>
      </c>
    </row>
    <row r="1952" spans="1:2" s="155" customFormat="1">
      <c r="A1952" s="152" t="s">
        <v>3109</v>
      </c>
      <c r="B1952" s="155" t="s">
        <v>2207</v>
      </c>
    </row>
    <row r="1953" spans="1:2" s="155" customFormat="1">
      <c r="A1953" s="152" t="s">
        <v>314</v>
      </c>
      <c r="B1953" s="155">
        <v>822</v>
      </c>
    </row>
    <row r="1954" spans="1:2" s="155" customFormat="1">
      <c r="A1954" s="151" t="s">
        <v>315</v>
      </c>
      <c r="B1954" s="155" t="s">
        <v>2207</v>
      </c>
    </row>
    <row r="1955" spans="1:2" s="155" customFormat="1">
      <c r="A1955" s="151" t="s">
        <v>316</v>
      </c>
      <c r="B1955" s="155">
        <v>1311</v>
      </c>
    </row>
    <row r="1956" spans="1:2" s="155" customFormat="1">
      <c r="A1956" s="151" t="s">
        <v>317</v>
      </c>
      <c r="B1956" s="155" t="s">
        <v>2207</v>
      </c>
    </row>
    <row r="1957" spans="1:2" s="155" customFormat="1">
      <c r="A1957" s="152" t="s">
        <v>341</v>
      </c>
      <c r="B1957" s="155">
        <v>447</v>
      </c>
    </row>
    <row r="1958" spans="1:2" s="155" customFormat="1">
      <c r="A1958" s="152" t="s">
        <v>3110</v>
      </c>
      <c r="B1958" s="155">
        <v>755</v>
      </c>
    </row>
    <row r="1959" spans="1:2" s="155" customFormat="1">
      <c r="A1959" s="152" t="s">
        <v>2067</v>
      </c>
      <c r="B1959" s="155">
        <v>478</v>
      </c>
    </row>
    <row r="1960" spans="1:2" s="155" customFormat="1">
      <c r="A1960" s="151" t="s">
        <v>3111</v>
      </c>
      <c r="B1960" s="155">
        <v>798</v>
      </c>
    </row>
    <row r="1961" spans="1:2" s="155" customFormat="1">
      <c r="A1961" s="152" t="s">
        <v>342</v>
      </c>
      <c r="B1961" s="155">
        <v>509</v>
      </c>
    </row>
    <row r="1962" spans="1:2" s="155" customFormat="1">
      <c r="A1962" s="151" t="s">
        <v>4250</v>
      </c>
      <c r="B1962" s="155">
        <v>863</v>
      </c>
    </row>
    <row r="1963" spans="1:2" s="155" customFormat="1">
      <c r="A1963" s="151" t="s">
        <v>4251</v>
      </c>
      <c r="B1963" s="155" t="s">
        <v>2207</v>
      </c>
    </row>
    <row r="1964" spans="1:2" s="155" customFormat="1">
      <c r="A1964" s="152" t="s">
        <v>2072</v>
      </c>
      <c r="B1964" s="155">
        <v>540</v>
      </c>
    </row>
    <row r="1965" spans="1:2" s="155" customFormat="1">
      <c r="A1965" s="152" t="s">
        <v>343</v>
      </c>
      <c r="B1965" s="155">
        <v>587</v>
      </c>
    </row>
    <row r="1966" spans="1:2" s="155" customFormat="1">
      <c r="A1966" s="151" t="s">
        <v>318</v>
      </c>
      <c r="B1966" s="155">
        <v>710</v>
      </c>
    </row>
    <row r="1967" spans="1:2" s="155" customFormat="1">
      <c r="A1967" s="152" t="s">
        <v>319</v>
      </c>
      <c r="B1967" s="155" t="s">
        <v>2207</v>
      </c>
    </row>
    <row r="1968" spans="1:2" s="155" customFormat="1">
      <c r="A1968" s="153" t="s">
        <v>320</v>
      </c>
      <c r="B1968" s="155">
        <v>1136</v>
      </c>
    </row>
    <row r="1969" spans="1:2" s="155" customFormat="1">
      <c r="A1969" s="151" t="s">
        <v>321</v>
      </c>
      <c r="B1969" s="155" t="s">
        <v>2207</v>
      </c>
    </row>
    <row r="1970" spans="1:2" s="155" customFormat="1">
      <c r="A1970" s="152" t="s">
        <v>322</v>
      </c>
      <c r="B1970" s="155">
        <v>779</v>
      </c>
    </row>
    <row r="1971" spans="1:2" s="155" customFormat="1">
      <c r="A1971" s="152" t="s">
        <v>323</v>
      </c>
      <c r="B1971" s="155" t="s">
        <v>2207</v>
      </c>
    </row>
    <row r="1972" spans="1:2" s="155" customFormat="1">
      <c r="A1972" s="153" t="s">
        <v>324</v>
      </c>
      <c r="B1972" s="155">
        <v>1236</v>
      </c>
    </row>
    <row r="1973" spans="1:2" s="155" customFormat="1">
      <c r="A1973" s="151" t="s">
        <v>325</v>
      </c>
      <c r="B1973" s="155" t="s">
        <v>2207</v>
      </c>
    </row>
    <row r="1974" spans="1:2" s="155" customFormat="1">
      <c r="A1974" s="152" t="s">
        <v>3112</v>
      </c>
      <c r="B1974" s="155">
        <v>834</v>
      </c>
    </row>
    <row r="1975" spans="1:2" s="155" customFormat="1">
      <c r="A1975" s="153" t="s">
        <v>3113</v>
      </c>
      <c r="B1975" s="155" t="s">
        <v>2207</v>
      </c>
    </row>
    <row r="1976" spans="1:2" s="155" customFormat="1">
      <c r="A1976" s="151" t="s">
        <v>3114</v>
      </c>
      <c r="B1976" s="155">
        <v>1329</v>
      </c>
    </row>
    <row r="1977" spans="1:2" s="155" customFormat="1">
      <c r="A1977" s="151" t="s">
        <v>3115</v>
      </c>
      <c r="B1977" s="155" t="s">
        <v>2207</v>
      </c>
    </row>
    <row r="1978" spans="1:2" s="155" customFormat="1">
      <c r="A1978" s="152" t="s">
        <v>326</v>
      </c>
      <c r="B1978" s="155">
        <v>867</v>
      </c>
    </row>
    <row r="1979" spans="1:2" s="155" customFormat="1">
      <c r="A1979" s="152" t="s">
        <v>327</v>
      </c>
      <c r="B1979" s="155" t="s">
        <v>2207</v>
      </c>
    </row>
    <row r="1980" spans="1:2" s="155" customFormat="1">
      <c r="A1980" s="152" t="s">
        <v>328</v>
      </c>
      <c r="B1980" s="155">
        <v>1381</v>
      </c>
    </row>
    <row r="1981" spans="1:2" s="155" customFormat="1">
      <c r="A1981" s="152" t="s">
        <v>329</v>
      </c>
      <c r="B1981" s="155" t="s">
        <v>2207</v>
      </c>
    </row>
    <row r="1982" spans="1:2" s="155" customFormat="1">
      <c r="A1982" s="151" t="s">
        <v>3116</v>
      </c>
      <c r="B1982" s="155">
        <v>458</v>
      </c>
    </row>
    <row r="1983" spans="1:2" s="155" customFormat="1">
      <c r="A1983" s="152" t="s">
        <v>3117</v>
      </c>
      <c r="B1983" s="155">
        <v>767</v>
      </c>
    </row>
    <row r="1984" spans="1:2" s="155" customFormat="1">
      <c r="A1984" s="151" t="s">
        <v>2068</v>
      </c>
      <c r="B1984" s="155">
        <v>491</v>
      </c>
    </row>
    <row r="1985" spans="1:2" s="155" customFormat="1">
      <c r="A1985" s="152" t="s">
        <v>3118</v>
      </c>
      <c r="B1985" s="155">
        <v>814</v>
      </c>
    </row>
    <row r="1986" spans="1:2" s="155" customFormat="1">
      <c r="A1986" s="151" t="s">
        <v>3119</v>
      </c>
      <c r="B1986" s="155">
        <v>525</v>
      </c>
    </row>
    <row r="1987" spans="1:2" s="155" customFormat="1">
      <c r="A1987" s="152" t="s">
        <v>4252</v>
      </c>
      <c r="B1987" s="155">
        <v>893</v>
      </c>
    </row>
    <row r="1988" spans="1:2" s="155" customFormat="1">
      <c r="A1988" s="151" t="s">
        <v>4253</v>
      </c>
      <c r="B1988" s="155" t="s">
        <v>2207</v>
      </c>
    </row>
    <row r="1989" spans="1:2" s="155" customFormat="1">
      <c r="A1989" s="152" t="s">
        <v>2073</v>
      </c>
      <c r="B1989" s="155">
        <v>559</v>
      </c>
    </row>
    <row r="1990" spans="1:2" s="155" customFormat="1">
      <c r="A1990" s="152" t="s">
        <v>3120</v>
      </c>
      <c r="B1990" s="155">
        <v>608</v>
      </c>
    </row>
    <row r="1991" spans="1:2" s="155" customFormat="1">
      <c r="A1991" s="152" t="s">
        <v>344</v>
      </c>
      <c r="B1991" s="155">
        <v>1006</v>
      </c>
    </row>
    <row r="1992" spans="1:2" s="155" customFormat="1">
      <c r="A1992" s="152" t="s">
        <v>346</v>
      </c>
      <c r="B1992" s="155">
        <v>742</v>
      </c>
    </row>
    <row r="1993" spans="1:2" s="155" customFormat="1">
      <c r="A1993" s="151" t="s">
        <v>347</v>
      </c>
      <c r="B1993" s="155" t="s">
        <v>2207</v>
      </c>
    </row>
    <row r="1994" spans="1:2" s="155" customFormat="1">
      <c r="A1994" s="153" t="s">
        <v>348</v>
      </c>
      <c r="B1994" s="155">
        <v>1184</v>
      </c>
    </row>
    <row r="1995" spans="1:2" s="155" customFormat="1">
      <c r="A1995" s="152" t="s">
        <v>349</v>
      </c>
      <c r="B1995" s="155" t="s">
        <v>2207</v>
      </c>
    </row>
    <row r="1996" spans="1:2" s="155" customFormat="1">
      <c r="A1996" s="152" t="s">
        <v>350</v>
      </c>
      <c r="B1996" s="155">
        <v>817</v>
      </c>
    </row>
    <row r="1997" spans="1:2" s="155" customFormat="1">
      <c r="A1997" s="153" t="s">
        <v>351</v>
      </c>
      <c r="B1997" s="155" t="s">
        <v>2207</v>
      </c>
    </row>
    <row r="1998" spans="1:2" s="155" customFormat="1">
      <c r="A1998" s="153" t="s">
        <v>352</v>
      </c>
      <c r="B1998" s="155">
        <v>1295</v>
      </c>
    </row>
    <row r="1999" spans="1:2" s="155" customFormat="1">
      <c r="A1999" s="152" t="s">
        <v>353</v>
      </c>
      <c r="B1999" s="155" t="s">
        <v>2207</v>
      </c>
    </row>
    <row r="2000" spans="1:2" s="155" customFormat="1">
      <c r="A2000" s="152" t="s">
        <v>3121</v>
      </c>
      <c r="B2000" s="155">
        <v>875</v>
      </c>
    </row>
    <row r="2001" spans="1:2" s="155" customFormat="1">
      <c r="A2001" s="151" t="s">
        <v>3122</v>
      </c>
      <c r="B2001" s="155" t="s">
        <v>2207</v>
      </c>
    </row>
    <row r="2002" spans="1:2" s="155" customFormat="1">
      <c r="A2002" s="153" t="s">
        <v>3123</v>
      </c>
      <c r="B2002" s="155">
        <v>1393</v>
      </c>
    </row>
    <row r="2003" spans="1:2" s="155" customFormat="1">
      <c r="A2003" s="152" t="s">
        <v>3124</v>
      </c>
      <c r="B2003" s="155" t="s">
        <v>2207</v>
      </c>
    </row>
    <row r="2004" spans="1:2" s="155" customFormat="1">
      <c r="A2004" s="152" t="s">
        <v>354</v>
      </c>
      <c r="B2004" s="155">
        <v>911</v>
      </c>
    </row>
    <row r="2005" spans="1:2" s="155" customFormat="1">
      <c r="A2005" s="153" t="s">
        <v>355</v>
      </c>
      <c r="B2005" s="155" t="s">
        <v>2207</v>
      </c>
    </row>
    <row r="2006" spans="1:2" s="155" customFormat="1">
      <c r="A2006" s="151" t="s">
        <v>356</v>
      </c>
      <c r="B2006" s="155">
        <v>1447</v>
      </c>
    </row>
    <row r="2007" spans="1:2" s="155" customFormat="1">
      <c r="A2007" s="152" t="s">
        <v>357</v>
      </c>
      <c r="B2007" s="155" t="s">
        <v>2207</v>
      </c>
    </row>
    <row r="2008" spans="1:2" s="155" customFormat="1">
      <c r="A2008" s="152" t="s">
        <v>3125</v>
      </c>
      <c r="B2008" s="155">
        <v>476</v>
      </c>
    </row>
    <row r="2009" spans="1:2" s="155" customFormat="1">
      <c r="A2009" s="152" t="s">
        <v>3126</v>
      </c>
      <c r="B2009" s="155">
        <v>793</v>
      </c>
    </row>
    <row r="2010" spans="1:2" s="155" customFormat="1">
      <c r="A2010" s="152" t="s">
        <v>2069</v>
      </c>
      <c r="B2010" s="155">
        <v>515</v>
      </c>
    </row>
    <row r="2011" spans="1:2" s="155" customFormat="1">
      <c r="A2011" s="152" t="s">
        <v>3127</v>
      </c>
      <c r="B2011" s="155">
        <v>849</v>
      </c>
    </row>
    <row r="2012" spans="1:2" s="155" customFormat="1">
      <c r="A2012" s="152" t="s">
        <v>3128</v>
      </c>
      <c r="B2012" s="155">
        <v>553</v>
      </c>
    </row>
    <row r="2013" spans="1:2" s="155" customFormat="1">
      <c r="A2013" s="151" t="s">
        <v>4254</v>
      </c>
      <c r="B2013" s="155">
        <v>902</v>
      </c>
    </row>
    <row r="2014" spans="1:2" s="155" customFormat="1">
      <c r="A2014" s="152" t="s">
        <v>4255</v>
      </c>
      <c r="B2014" s="155" t="s">
        <v>2207</v>
      </c>
    </row>
    <row r="2015" spans="1:2" s="155" customFormat="1">
      <c r="A2015" s="152" t="s">
        <v>2074</v>
      </c>
      <c r="B2015" s="155">
        <v>590</v>
      </c>
    </row>
    <row r="2016" spans="1:2" s="155" customFormat="1">
      <c r="A2016" s="153" t="s">
        <v>3129</v>
      </c>
      <c r="B2016" s="155">
        <v>644</v>
      </c>
    </row>
    <row r="2017" spans="1:2" s="155" customFormat="1">
      <c r="A2017" s="152" t="s">
        <v>1980</v>
      </c>
      <c r="B2017" s="155">
        <v>772</v>
      </c>
    </row>
    <row r="2018" spans="1:2" s="155" customFormat="1">
      <c r="A2018" s="151" t="s">
        <v>1981</v>
      </c>
      <c r="B2018" s="155">
        <v>848</v>
      </c>
    </row>
    <row r="2019" spans="1:2" s="155" customFormat="1">
      <c r="A2019" s="152" t="s">
        <v>3130</v>
      </c>
      <c r="B2019" s="155">
        <v>918</v>
      </c>
    </row>
    <row r="2020" spans="1:2" s="155" customFormat="1">
      <c r="A2020" s="151" t="s">
        <v>1982</v>
      </c>
      <c r="B2020" s="155">
        <v>955</v>
      </c>
    </row>
    <row r="2021" spans="1:2" s="155" customFormat="1">
      <c r="A2021" s="152" t="s">
        <v>1135</v>
      </c>
      <c r="B2021" s="155" t="s">
        <v>2207</v>
      </c>
    </row>
    <row r="2022" spans="1:2" s="155" customFormat="1">
      <c r="A2022" s="152" t="s">
        <v>3669</v>
      </c>
      <c r="B2022" s="155" t="s">
        <v>2207</v>
      </c>
    </row>
    <row r="2023" spans="1:2" s="155" customFormat="1">
      <c r="A2023" s="151" t="s">
        <v>1126</v>
      </c>
      <c r="B2023" s="155">
        <v>1309</v>
      </c>
    </row>
    <row r="2024" spans="1:2" s="155" customFormat="1">
      <c r="A2024" s="152" t="s">
        <v>3670</v>
      </c>
      <c r="B2024" s="155">
        <v>1309</v>
      </c>
    </row>
    <row r="2025" spans="1:2" s="155" customFormat="1">
      <c r="A2025" s="152" t="s">
        <v>1120</v>
      </c>
      <c r="B2025" s="155">
        <v>1022</v>
      </c>
    </row>
    <row r="2026" spans="1:2" s="155" customFormat="1">
      <c r="A2026" s="151" t="s">
        <v>1147</v>
      </c>
      <c r="B2026" s="155" t="s">
        <v>2207</v>
      </c>
    </row>
    <row r="2027" spans="1:2" s="155" customFormat="1">
      <c r="A2027" s="152" t="s">
        <v>3672</v>
      </c>
      <c r="B2027" s="155" t="s">
        <v>2207</v>
      </c>
    </row>
    <row r="2028" spans="1:2" s="155" customFormat="1">
      <c r="A2028" s="152" t="s">
        <v>3671</v>
      </c>
      <c r="B2028" s="155">
        <v>1022</v>
      </c>
    </row>
    <row r="2029" spans="1:2" s="155" customFormat="1">
      <c r="A2029" s="151" t="s">
        <v>1137</v>
      </c>
      <c r="B2029" s="155" t="s">
        <v>2207</v>
      </c>
    </row>
    <row r="2030" spans="1:2" s="155" customFormat="1">
      <c r="A2030" s="152" t="s">
        <v>3673</v>
      </c>
      <c r="B2030" s="155" t="s">
        <v>2207</v>
      </c>
    </row>
    <row r="2031" spans="1:2" s="155" customFormat="1">
      <c r="A2031" s="151" t="s">
        <v>1128</v>
      </c>
      <c r="B2031" s="155">
        <v>1359</v>
      </c>
    </row>
    <row r="2032" spans="1:2" s="155" customFormat="1">
      <c r="A2032" s="152" t="s">
        <v>3674</v>
      </c>
      <c r="B2032" s="155">
        <v>1359</v>
      </c>
    </row>
    <row r="2033" spans="1:2" s="155" customFormat="1">
      <c r="A2033" s="151" t="s">
        <v>1124</v>
      </c>
      <c r="B2033" s="155">
        <v>1054</v>
      </c>
    </row>
    <row r="2034" spans="1:2" s="155" customFormat="1">
      <c r="A2034" s="152" t="s">
        <v>1149</v>
      </c>
      <c r="B2034" s="155" t="s">
        <v>2207</v>
      </c>
    </row>
    <row r="2035" spans="1:2" s="155" customFormat="1">
      <c r="A2035" s="152" t="s">
        <v>3676</v>
      </c>
      <c r="B2035" s="155" t="s">
        <v>2207</v>
      </c>
    </row>
    <row r="2036" spans="1:2" s="155" customFormat="1">
      <c r="A2036" s="152" t="s">
        <v>3675</v>
      </c>
      <c r="B2036" s="155">
        <v>1054</v>
      </c>
    </row>
    <row r="2037" spans="1:2" s="155" customFormat="1">
      <c r="A2037" s="153" t="s">
        <v>3131</v>
      </c>
      <c r="B2037" s="155" t="s">
        <v>2207</v>
      </c>
    </row>
    <row r="2038" spans="1:2" s="155" customFormat="1">
      <c r="A2038" s="152" t="s">
        <v>3677</v>
      </c>
      <c r="B2038" s="155" t="s">
        <v>2207</v>
      </c>
    </row>
    <row r="2039" spans="1:2" s="155" customFormat="1">
      <c r="A2039" s="151" t="s">
        <v>3132</v>
      </c>
      <c r="B2039" s="155">
        <v>1366</v>
      </c>
    </row>
    <row r="2040" spans="1:2" s="155" customFormat="1">
      <c r="A2040" s="152" t="s">
        <v>3678</v>
      </c>
      <c r="B2040" s="155">
        <v>1366</v>
      </c>
    </row>
    <row r="2041" spans="1:2" s="155" customFormat="1">
      <c r="A2041" s="153" t="s">
        <v>3133</v>
      </c>
      <c r="B2041" s="155">
        <v>1050</v>
      </c>
    </row>
    <row r="2042" spans="1:2" s="155" customFormat="1">
      <c r="A2042" s="152" t="s">
        <v>3134</v>
      </c>
      <c r="B2042" s="155" t="s">
        <v>2207</v>
      </c>
    </row>
    <row r="2043" spans="1:2" s="155" customFormat="1">
      <c r="A2043" s="152" t="s">
        <v>3680</v>
      </c>
      <c r="B2043" s="155" t="s">
        <v>2207</v>
      </c>
    </row>
    <row r="2044" spans="1:2" s="155" customFormat="1">
      <c r="A2044" s="152" t="s">
        <v>3679</v>
      </c>
      <c r="B2044" s="155">
        <v>1050</v>
      </c>
    </row>
    <row r="2045" spans="1:2" s="155" customFormat="1">
      <c r="A2045" s="151" t="s">
        <v>1139</v>
      </c>
      <c r="B2045" s="155" t="s">
        <v>2207</v>
      </c>
    </row>
    <row r="2046" spans="1:2" s="155" customFormat="1">
      <c r="A2046" s="152" t="s">
        <v>3681</v>
      </c>
      <c r="B2046" s="155" t="s">
        <v>2207</v>
      </c>
    </row>
    <row r="2047" spans="1:2" s="155" customFormat="1">
      <c r="A2047" s="152" t="s">
        <v>1130</v>
      </c>
      <c r="B2047" s="155">
        <v>1424</v>
      </c>
    </row>
    <row r="2048" spans="1:2" s="155" customFormat="1">
      <c r="A2048" s="152" t="s">
        <v>3682</v>
      </c>
      <c r="B2048" s="155">
        <v>1424</v>
      </c>
    </row>
    <row r="2049" spans="1:2" s="155" customFormat="1">
      <c r="A2049" s="152" t="s">
        <v>1122</v>
      </c>
      <c r="B2049" s="155">
        <v>1091</v>
      </c>
    </row>
    <row r="2050" spans="1:2" s="155" customFormat="1">
      <c r="A2050" s="152" t="s">
        <v>1151</v>
      </c>
      <c r="B2050" s="155" t="s">
        <v>2207</v>
      </c>
    </row>
    <row r="2051" spans="1:2" s="155" customFormat="1">
      <c r="A2051" s="152" t="s">
        <v>3684</v>
      </c>
      <c r="B2051" s="155" t="s">
        <v>2207</v>
      </c>
    </row>
    <row r="2052" spans="1:2" s="155" customFormat="1">
      <c r="A2052" s="152" t="s">
        <v>3683</v>
      </c>
      <c r="B2052" s="155">
        <v>1091</v>
      </c>
    </row>
    <row r="2053" spans="1:2" s="155" customFormat="1">
      <c r="A2053" s="152" t="s">
        <v>1136</v>
      </c>
      <c r="B2053" s="155" t="s">
        <v>2207</v>
      </c>
    </row>
    <row r="2054" spans="1:2" s="155" customFormat="1">
      <c r="A2054" s="152" t="s">
        <v>3685</v>
      </c>
      <c r="B2054" s="155" t="s">
        <v>2207</v>
      </c>
    </row>
    <row r="2055" spans="1:2" s="155" customFormat="1">
      <c r="A2055" s="152" t="s">
        <v>1127</v>
      </c>
      <c r="B2055" s="155">
        <v>1390</v>
      </c>
    </row>
    <row r="2056" spans="1:2" s="155" customFormat="1">
      <c r="A2056" s="152" t="s">
        <v>3686</v>
      </c>
      <c r="B2056" s="155">
        <v>1390</v>
      </c>
    </row>
    <row r="2057" spans="1:2" s="155" customFormat="1">
      <c r="A2057" s="152" t="s">
        <v>1121</v>
      </c>
      <c r="B2057" s="155">
        <v>1078</v>
      </c>
    </row>
    <row r="2058" spans="1:2" s="155" customFormat="1">
      <c r="A2058" s="152" t="s">
        <v>1148</v>
      </c>
      <c r="B2058" s="155" t="s">
        <v>2207</v>
      </c>
    </row>
    <row r="2059" spans="1:2" s="155" customFormat="1">
      <c r="A2059" s="152" t="s">
        <v>3688</v>
      </c>
      <c r="B2059" s="155" t="s">
        <v>2207</v>
      </c>
    </row>
    <row r="2060" spans="1:2" s="155" customFormat="1">
      <c r="A2060" s="152" t="s">
        <v>3687</v>
      </c>
      <c r="B2060" s="155">
        <v>1078</v>
      </c>
    </row>
    <row r="2061" spans="1:2" s="155" customFormat="1">
      <c r="A2061" s="151" t="s">
        <v>1138</v>
      </c>
      <c r="B2061" s="155" t="s">
        <v>2207</v>
      </c>
    </row>
    <row r="2062" spans="1:2" s="155" customFormat="1">
      <c r="A2062" s="152" t="s">
        <v>3689</v>
      </c>
      <c r="B2062" s="155" t="s">
        <v>2207</v>
      </c>
    </row>
    <row r="2063" spans="1:2" s="155" customFormat="1">
      <c r="A2063" s="152" t="s">
        <v>1129</v>
      </c>
      <c r="B2063" s="155">
        <v>1447</v>
      </c>
    </row>
    <row r="2064" spans="1:2" s="155" customFormat="1">
      <c r="A2064" s="152" t="s">
        <v>3690</v>
      </c>
      <c r="B2064" s="155">
        <v>1447</v>
      </c>
    </row>
    <row r="2065" spans="1:2" s="155" customFormat="1">
      <c r="A2065" s="151" t="s">
        <v>1125</v>
      </c>
      <c r="B2065" s="155">
        <v>1115</v>
      </c>
    </row>
    <row r="2066" spans="1:2" s="155" customFormat="1">
      <c r="A2066" s="152" t="s">
        <v>1150</v>
      </c>
      <c r="B2066" s="155" t="s">
        <v>2207</v>
      </c>
    </row>
    <row r="2067" spans="1:2" s="155" customFormat="1">
      <c r="A2067" s="152" t="s">
        <v>3692</v>
      </c>
      <c r="B2067" s="155" t="s">
        <v>2207</v>
      </c>
    </row>
    <row r="2068" spans="1:2" s="155" customFormat="1">
      <c r="A2068" s="152" t="s">
        <v>3691</v>
      </c>
      <c r="B2068" s="155">
        <v>1115</v>
      </c>
    </row>
    <row r="2069" spans="1:2" s="155" customFormat="1">
      <c r="A2069" s="152" t="s">
        <v>3135</v>
      </c>
      <c r="B2069" s="155" t="s">
        <v>2207</v>
      </c>
    </row>
    <row r="2070" spans="1:2" s="155" customFormat="1">
      <c r="A2070" s="152" t="s">
        <v>3693</v>
      </c>
      <c r="B2070" s="155" t="s">
        <v>2207</v>
      </c>
    </row>
    <row r="2071" spans="1:2" s="155" customFormat="1">
      <c r="A2071" s="152" t="s">
        <v>3136</v>
      </c>
      <c r="B2071" s="155">
        <v>1462</v>
      </c>
    </row>
    <row r="2072" spans="1:2" s="155" customFormat="1">
      <c r="A2072" s="152" t="s">
        <v>3694</v>
      </c>
      <c r="B2072" s="155">
        <v>1462</v>
      </c>
    </row>
    <row r="2073" spans="1:2" s="155" customFormat="1">
      <c r="A2073" s="152" t="s">
        <v>3137</v>
      </c>
      <c r="B2073" s="155">
        <v>1115</v>
      </c>
    </row>
    <row r="2074" spans="1:2" s="155" customFormat="1">
      <c r="A2074" s="152" t="s">
        <v>3138</v>
      </c>
      <c r="B2074" s="155" t="s">
        <v>2207</v>
      </c>
    </row>
    <row r="2075" spans="1:2" s="155" customFormat="1">
      <c r="A2075" s="152" t="s">
        <v>3696</v>
      </c>
      <c r="B2075" s="155" t="s">
        <v>2207</v>
      </c>
    </row>
    <row r="2076" spans="1:2" s="155" customFormat="1">
      <c r="A2076" s="152" t="s">
        <v>3695</v>
      </c>
      <c r="B2076" s="155">
        <v>1115</v>
      </c>
    </row>
    <row r="2077" spans="1:2" s="155" customFormat="1">
      <c r="A2077" s="151" t="s">
        <v>1140</v>
      </c>
      <c r="B2077" s="155" t="s">
        <v>2207</v>
      </c>
    </row>
    <row r="2078" spans="1:2" s="155" customFormat="1">
      <c r="A2078" s="152" t="s">
        <v>3697</v>
      </c>
      <c r="B2078" s="155" t="s">
        <v>2207</v>
      </c>
    </row>
    <row r="2079" spans="1:2" s="155" customFormat="1">
      <c r="A2079" s="152" t="s">
        <v>1131</v>
      </c>
      <c r="B2079" s="155">
        <v>1523</v>
      </c>
    </row>
    <row r="2080" spans="1:2" s="155" customFormat="1">
      <c r="A2080" s="152" t="s">
        <v>3698</v>
      </c>
      <c r="B2080" s="155">
        <v>1523</v>
      </c>
    </row>
    <row r="2081" spans="1:2" s="155" customFormat="1">
      <c r="A2081" s="152" t="s">
        <v>1123</v>
      </c>
      <c r="B2081" s="155">
        <v>1159</v>
      </c>
    </row>
    <row r="2082" spans="1:2" s="155" customFormat="1">
      <c r="A2082" s="152" t="s">
        <v>1152</v>
      </c>
      <c r="B2082" s="155" t="s">
        <v>2207</v>
      </c>
    </row>
    <row r="2083" spans="1:2" s="155" customFormat="1">
      <c r="A2083" s="152" t="s">
        <v>3700</v>
      </c>
      <c r="B2083" s="155" t="s">
        <v>2207</v>
      </c>
    </row>
    <row r="2084" spans="1:2" s="155" customFormat="1">
      <c r="A2084" s="152" t="s">
        <v>3699</v>
      </c>
      <c r="B2084" s="155">
        <v>1159</v>
      </c>
    </row>
    <row r="2085" spans="1:2" s="155" customFormat="1">
      <c r="A2085" s="151" t="s">
        <v>3139</v>
      </c>
      <c r="B2085" s="155">
        <v>489</v>
      </c>
    </row>
    <row r="2086" spans="1:2" s="155" customFormat="1">
      <c r="A2086" s="151" t="s">
        <v>3140</v>
      </c>
      <c r="B2086" s="155">
        <v>816</v>
      </c>
    </row>
    <row r="2087" spans="1:2" s="155" customFormat="1">
      <c r="A2087" s="152" t="s">
        <v>3141</v>
      </c>
      <c r="B2087" s="155">
        <v>529</v>
      </c>
    </row>
    <row r="2088" spans="1:2" s="155" customFormat="1">
      <c r="A2088" s="153" t="s">
        <v>3142</v>
      </c>
      <c r="B2088" s="155">
        <v>870</v>
      </c>
    </row>
    <row r="2089" spans="1:2" s="155" customFormat="1">
      <c r="A2089" s="152" t="s">
        <v>4256</v>
      </c>
      <c r="B2089" s="155">
        <v>569</v>
      </c>
    </row>
    <row r="2090" spans="1:2" s="155" customFormat="1">
      <c r="A2090" s="152" t="s">
        <v>4257</v>
      </c>
      <c r="B2090" s="155">
        <v>926</v>
      </c>
    </row>
    <row r="2091" spans="1:2" s="155" customFormat="1">
      <c r="A2091" s="151" t="s">
        <v>4258</v>
      </c>
      <c r="B2091" s="155" t="s">
        <v>2207</v>
      </c>
    </row>
    <row r="2092" spans="1:2" s="155" customFormat="1">
      <c r="A2092" s="152" t="s">
        <v>358</v>
      </c>
      <c r="B2092" s="155">
        <v>784</v>
      </c>
    </row>
    <row r="2093" spans="1:2" s="155" customFormat="1">
      <c r="A2093" s="152" t="s">
        <v>359</v>
      </c>
      <c r="B2093" s="155">
        <v>864</v>
      </c>
    </row>
    <row r="2094" spans="1:2" s="155" customFormat="1">
      <c r="A2094" s="152" t="s">
        <v>3143</v>
      </c>
      <c r="B2094" s="155">
        <v>942</v>
      </c>
    </row>
    <row r="2095" spans="1:2" s="155" customFormat="1">
      <c r="A2095" s="152" t="s">
        <v>360</v>
      </c>
      <c r="B2095" s="155">
        <v>982</v>
      </c>
    </row>
    <row r="2096" spans="1:2" s="155" customFormat="1">
      <c r="A2096" s="151" t="s">
        <v>3144</v>
      </c>
      <c r="B2096" s="155">
        <v>551</v>
      </c>
    </row>
    <row r="2097" spans="1:2" s="155" customFormat="1">
      <c r="A2097" s="152" t="s">
        <v>3145</v>
      </c>
      <c r="B2097" s="155">
        <v>886</v>
      </c>
    </row>
    <row r="2098" spans="1:2" s="155" customFormat="1">
      <c r="A2098" s="151" t="s">
        <v>3146</v>
      </c>
      <c r="B2098" s="155">
        <v>593</v>
      </c>
    </row>
    <row r="2099" spans="1:2" s="155" customFormat="1">
      <c r="A2099" s="151" t="s">
        <v>3147</v>
      </c>
      <c r="B2099" s="155">
        <v>943</v>
      </c>
    </row>
    <row r="2100" spans="1:2" s="155" customFormat="1">
      <c r="A2100" s="152" t="s">
        <v>4259</v>
      </c>
      <c r="B2100" s="155">
        <v>633</v>
      </c>
    </row>
    <row r="2101" spans="1:2" s="155" customFormat="1">
      <c r="A2101" s="152" t="s">
        <v>4260</v>
      </c>
      <c r="B2101" s="155">
        <v>994</v>
      </c>
    </row>
    <row r="2102" spans="1:2" s="155" customFormat="1">
      <c r="A2102" s="152" t="s">
        <v>4261</v>
      </c>
      <c r="B2102" s="155" t="s">
        <v>2207</v>
      </c>
    </row>
    <row r="2103" spans="1:2" s="155" customFormat="1">
      <c r="A2103" s="151" t="s">
        <v>2064</v>
      </c>
      <c r="B2103" s="155">
        <v>847</v>
      </c>
    </row>
    <row r="2104" spans="1:2" s="155" customFormat="1">
      <c r="A2104" s="152" t="s">
        <v>2065</v>
      </c>
      <c r="B2104" s="155">
        <v>932</v>
      </c>
    </row>
    <row r="2105" spans="1:2" s="155" customFormat="1">
      <c r="A2105" s="151" t="s">
        <v>3148</v>
      </c>
      <c r="B2105" s="155">
        <v>1013</v>
      </c>
    </row>
    <row r="2106" spans="1:2" s="155" customFormat="1">
      <c r="A2106" s="151" t="s">
        <v>2066</v>
      </c>
      <c r="B2106" s="155">
        <v>1052</v>
      </c>
    </row>
    <row r="2107" spans="1:2" s="155" customFormat="1">
      <c r="A2107" s="151" t="s">
        <v>3149</v>
      </c>
      <c r="B2107" s="155">
        <v>583</v>
      </c>
    </row>
    <row r="2108" spans="1:2" s="155" customFormat="1">
      <c r="A2108" s="151" t="s">
        <v>3150</v>
      </c>
      <c r="B2108" s="155">
        <v>689</v>
      </c>
    </row>
    <row r="2109" spans="1:2" s="155" customFormat="1">
      <c r="A2109" s="151" t="s">
        <v>3151</v>
      </c>
      <c r="B2109" s="155">
        <v>1166</v>
      </c>
    </row>
    <row r="2110" spans="1:2" s="155" customFormat="1">
      <c r="A2110" s="153" t="s">
        <v>3152</v>
      </c>
      <c r="B2110" s="155">
        <v>908</v>
      </c>
    </row>
    <row r="2111" spans="1:2" s="155" customFormat="1">
      <c r="A2111" s="152" t="s">
        <v>3153</v>
      </c>
      <c r="B2111" s="155">
        <v>609</v>
      </c>
    </row>
    <row r="2112" spans="1:2" s="155" customFormat="1">
      <c r="A2112" s="152" t="s">
        <v>3154</v>
      </c>
      <c r="B2112" s="155">
        <v>723</v>
      </c>
    </row>
    <row r="2113" spans="1:2" s="155" customFormat="1">
      <c r="A2113" s="152" t="s">
        <v>3155</v>
      </c>
      <c r="B2113" s="155">
        <v>1217</v>
      </c>
    </row>
    <row r="2114" spans="1:2" s="155" customFormat="1">
      <c r="A2114" s="152" t="s">
        <v>3156</v>
      </c>
      <c r="B2114" s="155">
        <v>969</v>
      </c>
    </row>
    <row r="2115" spans="1:2" s="155" customFormat="1">
      <c r="A2115" s="152" t="s">
        <v>2062</v>
      </c>
      <c r="B2115" s="155">
        <v>655</v>
      </c>
    </row>
    <row r="2116" spans="1:2" s="155" customFormat="1">
      <c r="A2116" s="152" t="s">
        <v>4262</v>
      </c>
      <c r="B2116" s="155">
        <v>768</v>
      </c>
    </row>
    <row r="2117" spans="1:2" s="155" customFormat="1">
      <c r="A2117" s="152" t="s">
        <v>4263</v>
      </c>
      <c r="B2117" s="155">
        <v>1278</v>
      </c>
    </row>
    <row r="2118" spans="1:2" s="155" customFormat="1">
      <c r="A2118" s="151" t="s">
        <v>4264</v>
      </c>
      <c r="B2118" s="155" t="s">
        <v>2207</v>
      </c>
    </row>
    <row r="2119" spans="1:2" s="155" customFormat="1">
      <c r="A2119" s="151" t="s">
        <v>4265</v>
      </c>
      <c r="B2119" s="155">
        <v>1030</v>
      </c>
    </row>
    <row r="2120" spans="1:2" s="155" customFormat="1">
      <c r="A2120" s="152" t="s">
        <v>4266</v>
      </c>
      <c r="B2120" s="155" t="s">
        <v>2207</v>
      </c>
    </row>
    <row r="2121" spans="1:2" s="155" customFormat="1">
      <c r="A2121" s="152" t="s">
        <v>361</v>
      </c>
      <c r="B2121" s="155">
        <v>898</v>
      </c>
    </row>
    <row r="2122" spans="1:2" s="155" customFormat="1">
      <c r="A2122" s="152" t="s">
        <v>393</v>
      </c>
      <c r="B2122" s="155">
        <v>1049</v>
      </c>
    </row>
    <row r="2123" spans="1:2" s="155" customFormat="1">
      <c r="A2123" s="152" t="s">
        <v>362</v>
      </c>
      <c r="B2123" s="155">
        <v>988</v>
      </c>
    </row>
    <row r="2124" spans="1:2" s="155" customFormat="1">
      <c r="A2124" s="152" t="s">
        <v>394</v>
      </c>
      <c r="B2124" s="155">
        <v>1139</v>
      </c>
    </row>
    <row r="2125" spans="1:2" s="155" customFormat="1">
      <c r="A2125" s="152" t="s">
        <v>3157</v>
      </c>
      <c r="B2125" s="155">
        <v>1074</v>
      </c>
    </row>
    <row r="2126" spans="1:2" s="155" customFormat="1">
      <c r="A2126" s="152" t="s">
        <v>3158</v>
      </c>
      <c r="B2126" s="155">
        <v>1236</v>
      </c>
    </row>
    <row r="2127" spans="1:2" s="155" customFormat="1">
      <c r="A2127" s="152" t="s">
        <v>363</v>
      </c>
      <c r="B2127" s="155">
        <v>1119</v>
      </c>
    </row>
    <row r="2128" spans="1:2" s="155" customFormat="1">
      <c r="A2128" s="152" t="s">
        <v>395</v>
      </c>
      <c r="B2128" s="155">
        <v>1281</v>
      </c>
    </row>
    <row r="2129" spans="1:2" s="155" customFormat="1">
      <c r="A2129" s="152" t="s">
        <v>364</v>
      </c>
      <c r="B2129" s="155">
        <v>265</v>
      </c>
    </row>
    <row r="2130" spans="1:2" s="155" customFormat="1">
      <c r="A2130" s="152" t="s">
        <v>3701</v>
      </c>
      <c r="B2130" s="155">
        <v>265</v>
      </c>
    </row>
    <row r="2131" spans="1:2" s="155" customFormat="1">
      <c r="A2131" s="156" t="s">
        <v>365</v>
      </c>
      <c r="B2131" s="155">
        <v>307</v>
      </c>
    </row>
    <row r="2132" spans="1:2" s="155" customFormat="1">
      <c r="A2132" s="152" t="s">
        <v>3702</v>
      </c>
      <c r="B2132" s="155">
        <v>307</v>
      </c>
    </row>
    <row r="2133" spans="1:2" s="155" customFormat="1">
      <c r="A2133" s="152" t="s">
        <v>3159</v>
      </c>
      <c r="B2133" s="155">
        <v>326</v>
      </c>
    </row>
    <row r="2134" spans="1:2" s="155" customFormat="1">
      <c r="A2134" s="152" t="s">
        <v>3703</v>
      </c>
      <c r="B2134" s="155">
        <v>326</v>
      </c>
    </row>
    <row r="2135" spans="1:2" s="155" customFormat="1">
      <c r="A2135" s="152" t="s">
        <v>366</v>
      </c>
      <c r="B2135" s="155">
        <v>337</v>
      </c>
    </row>
    <row r="2136" spans="1:2" s="155" customFormat="1">
      <c r="A2136" s="152" t="s">
        <v>3704</v>
      </c>
      <c r="B2136" s="155">
        <v>337</v>
      </c>
    </row>
    <row r="2137" spans="1:2" s="155" customFormat="1">
      <c r="A2137" s="152" t="s">
        <v>367</v>
      </c>
      <c r="B2137" s="155">
        <v>449</v>
      </c>
    </row>
    <row r="2138" spans="1:2" s="155" customFormat="1">
      <c r="A2138" s="152" t="s">
        <v>3705</v>
      </c>
      <c r="B2138" s="155">
        <v>449</v>
      </c>
    </row>
    <row r="2139" spans="1:2" s="155" customFormat="1">
      <c r="A2139" s="152" t="s">
        <v>1315</v>
      </c>
      <c r="B2139" s="155">
        <v>84</v>
      </c>
    </row>
    <row r="2140" spans="1:2" s="155" customFormat="1">
      <c r="A2140" s="152" t="s">
        <v>1314</v>
      </c>
      <c r="B2140" s="155">
        <v>84</v>
      </c>
    </row>
    <row r="2141" spans="1:2" s="155" customFormat="1">
      <c r="A2141" s="152" t="s">
        <v>4047</v>
      </c>
      <c r="B2141" s="155">
        <v>1109</v>
      </c>
    </row>
    <row r="2142" spans="1:2" s="155" customFormat="1">
      <c r="A2142" s="152" t="s">
        <v>4048</v>
      </c>
      <c r="B2142" s="155" t="s">
        <v>2207</v>
      </c>
    </row>
    <row r="2143" spans="1:2" s="155" customFormat="1">
      <c r="A2143" s="152" t="s">
        <v>4049</v>
      </c>
      <c r="B2143" s="155">
        <v>1205</v>
      </c>
    </row>
    <row r="2144" spans="1:2" s="155" customFormat="1">
      <c r="A2144" s="152" t="s">
        <v>4050</v>
      </c>
      <c r="B2144" s="155" t="s">
        <v>2207</v>
      </c>
    </row>
    <row r="2145" spans="1:2" s="155" customFormat="1">
      <c r="A2145" s="152" t="s">
        <v>4051</v>
      </c>
      <c r="B2145" s="155">
        <v>1263</v>
      </c>
    </row>
    <row r="2146" spans="1:2" s="155" customFormat="1">
      <c r="A2146" s="152" t="s">
        <v>4052</v>
      </c>
      <c r="B2146" s="155" t="s">
        <v>2207</v>
      </c>
    </row>
    <row r="2147" spans="1:2" s="155" customFormat="1">
      <c r="A2147" s="152" t="s">
        <v>4053</v>
      </c>
      <c r="B2147" s="155">
        <v>1360</v>
      </c>
    </row>
    <row r="2148" spans="1:2" s="155" customFormat="1">
      <c r="A2148" s="152" t="s">
        <v>4054</v>
      </c>
      <c r="B2148" s="155" t="s">
        <v>2207</v>
      </c>
    </row>
    <row r="2149" spans="1:2" s="155" customFormat="1">
      <c r="A2149" s="152" t="s">
        <v>4055</v>
      </c>
      <c r="B2149" s="155">
        <v>1135</v>
      </c>
    </row>
    <row r="2150" spans="1:2" s="155" customFormat="1">
      <c r="A2150" s="152" t="s">
        <v>4056</v>
      </c>
      <c r="B2150" s="155" t="s">
        <v>2207</v>
      </c>
    </row>
    <row r="2151" spans="1:2" s="155" customFormat="1">
      <c r="A2151" s="152" t="s">
        <v>4057</v>
      </c>
      <c r="B2151" s="155">
        <v>1231</v>
      </c>
    </row>
    <row r="2152" spans="1:2" s="155" customFormat="1">
      <c r="A2152" s="152" t="s">
        <v>4058</v>
      </c>
      <c r="B2152" s="155" t="s">
        <v>2207</v>
      </c>
    </row>
    <row r="2153" spans="1:2" s="155" customFormat="1">
      <c r="A2153" s="152" t="s">
        <v>4059</v>
      </c>
      <c r="B2153" s="155">
        <v>1290</v>
      </c>
    </row>
    <row r="2154" spans="1:2" s="155" customFormat="1">
      <c r="A2154" s="152" t="s">
        <v>4060</v>
      </c>
      <c r="B2154" s="155" t="s">
        <v>2207</v>
      </c>
    </row>
    <row r="2155" spans="1:2" s="155" customFormat="1">
      <c r="A2155" s="152" t="s">
        <v>4061</v>
      </c>
      <c r="B2155" s="155">
        <v>1387</v>
      </c>
    </row>
    <row r="2156" spans="1:2" s="155" customFormat="1">
      <c r="A2156" s="152" t="s">
        <v>4062</v>
      </c>
      <c r="B2156" s="155" t="s">
        <v>2207</v>
      </c>
    </row>
    <row r="2157" spans="1:2" s="155" customFormat="1">
      <c r="A2157" s="152" t="s">
        <v>1482</v>
      </c>
      <c r="B2157" s="155">
        <v>1352</v>
      </c>
    </row>
    <row r="2158" spans="1:2" s="155" customFormat="1">
      <c r="A2158" s="152" t="s">
        <v>1494</v>
      </c>
      <c r="B2158" s="155" t="s">
        <v>2207</v>
      </c>
    </row>
    <row r="2159" spans="1:2" s="155" customFormat="1">
      <c r="A2159" s="152" t="s">
        <v>1486</v>
      </c>
      <c r="B2159" s="155">
        <v>1448</v>
      </c>
    </row>
    <row r="2160" spans="1:2" s="155" customFormat="1">
      <c r="A2160" s="152" t="s">
        <v>1490</v>
      </c>
      <c r="B2160" s="155" t="s">
        <v>2207</v>
      </c>
    </row>
    <row r="2161" spans="1:2" s="155" customFormat="1">
      <c r="A2161" s="152" t="s">
        <v>1483</v>
      </c>
      <c r="B2161" s="155">
        <v>1480</v>
      </c>
    </row>
    <row r="2162" spans="1:2" s="155" customFormat="1">
      <c r="A2162" s="152" t="s">
        <v>1495</v>
      </c>
      <c r="B2162" s="155" t="s">
        <v>2207</v>
      </c>
    </row>
    <row r="2163" spans="1:2" s="155" customFormat="1">
      <c r="A2163" s="152" t="s">
        <v>1487</v>
      </c>
      <c r="B2163" s="155">
        <v>1576</v>
      </c>
    </row>
    <row r="2164" spans="1:2" s="155" customFormat="1">
      <c r="A2164" s="152" t="s">
        <v>1491</v>
      </c>
      <c r="B2164" s="155" t="s">
        <v>2207</v>
      </c>
    </row>
    <row r="2165" spans="1:2" s="155" customFormat="1">
      <c r="A2165" s="152" t="s">
        <v>1484</v>
      </c>
      <c r="B2165" s="155">
        <v>1378</v>
      </c>
    </row>
    <row r="2166" spans="1:2" s="155" customFormat="1">
      <c r="A2166" s="152" t="s">
        <v>1496</v>
      </c>
      <c r="B2166" s="155" t="s">
        <v>2207</v>
      </c>
    </row>
    <row r="2167" spans="1:2" s="155" customFormat="1">
      <c r="A2167" s="152" t="s">
        <v>1488</v>
      </c>
      <c r="B2167" s="155">
        <v>1474</v>
      </c>
    </row>
    <row r="2168" spans="1:2" s="155" customFormat="1">
      <c r="A2168" s="152" t="s">
        <v>1492</v>
      </c>
      <c r="B2168" s="155" t="s">
        <v>2207</v>
      </c>
    </row>
    <row r="2169" spans="1:2" s="155" customFormat="1">
      <c r="A2169" s="152" t="s">
        <v>1485</v>
      </c>
      <c r="B2169" s="155">
        <v>1507</v>
      </c>
    </row>
    <row r="2170" spans="1:2" s="155" customFormat="1">
      <c r="A2170" s="152" t="s">
        <v>1497</v>
      </c>
      <c r="B2170" s="155" t="s">
        <v>2207</v>
      </c>
    </row>
    <row r="2171" spans="1:2" s="155" customFormat="1">
      <c r="A2171" s="151" t="s">
        <v>1489</v>
      </c>
      <c r="B2171" s="155">
        <v>1604</v>
      </c>
    </row>
    <row r="2172" spans="1:2" s="155" customFormat="1">
      <c r="A2172" s="152" t="s">
        <v>1493</v>
      </c>
      <c r="B2172" s="155" t="s">
        <v>2207</v>
      </c>
    </row>
    <row r="2173" spans="1:2" s="155" customFormat="1">
      <c r="A2173" s="152" t="s">
        <v>368</v>
      </c>
      <c r="B2173" s="155">
        <v>1045</v>
      </c>
    </row>
    <row r="2174" spans="1:2" s="155" customFormat="1">
      <c r="A2174" s="152" t="s">
        <v>3706</v>
      </c>
      <c r="B2174" s="155">
        <v>1045</v>
      </c>
    </row>
    <row r="2175" spans="1:2" s="155" customFormat="1">
      <c r="A2175" s="152" t="s">
        <v>370</v>
      </c>
      <c r="B2175" s="155" t="s">
        <v>2207</v>
      </c>
    </row>
    <row r="2176" spans="1:2" s="155" customFormat="1">
      <c r="A2176" s="152" t="s">
        <v>3707</v>
      </c>
      <c r="B2176" s="155" t="s">
        <v>2207</v>
      </c>
    </row>
    <row r="2177" spans="1:2" s="155" customFormat="1">
      <c r="A2177" s="152" t="s">
        <v>371</v>
      </c>
      <c r="B2177" s="155">
        <v>603</v>
      </c>
    </row>
    <row r="2178" spans="1:2" s="155" customFormat="1">
      <c r="A2178" s="152" t="s">
        <v>3708</v>
      </c>
      <c r="B2178" s="155">
        <v>603</v>
      </c>
    </row>
    <row r="2179" spans="1:2" s="155" customFormat="1">
      <c r="A2179" s="152" t="s">
        <v>372</v>
      </c>
      <c r="B2179" s="155">
        <v>402</v>
      </c>
    </row>
    <row r="2180" spans="1:2" s="155" customFormat="1">
      <c r="A2180" s="152" t="s">
        <v>373</v>
      </c>
      <c r="B2180" s="155" t="s">
        <v>2207</v>
      </c>
    </row>
    <row r="2181" spans="1:2" s="155" customFormat="1">
      <c r="A2181" s="152" t="s">
        <v>3710</v>
      </c>
      <c r="B2181" s="155" t="s">
        <v>2207</v>
      </c>
    </row>
    <row r="2182" spans="1:2" s="155" customFormat="1">
      <c r="A2182" s="152" t="s">
        <v>3709</v>
      </c>
      <c r="B2182" s="155">
        <v>402</v>
      </c>
    </row>
    <row r="2183" spans="1:2" s="155" customFormat="1">
      <c r="A2183" s="152" t="s">
        <v>374</v>
      </c>
      <c r="B2183" s="155" t="s">
        <v>2207</v>
      </c>
    </row>
    <row r="2184" spans="1:2" s="155" customFormat="1">
      <c r="A2184" s="152" t="s">
        <v>3711</v>
      </c>
      <c r="B2184" s="155" t="s">
        <v>2207</v>
      </c>
    </row>
    <row r="2185" spans="1:2" s="155" customFormat="1">
      <c r="A2185" s="152" t="s">
        <v>375</v>
      </c>
      <c r="B2185" s="155">
        <v>672</v>
      </c>
    </row>
    <row r="2186" spans="1:2" s="155" customFormat="1">
      <c r="A2186" s="152" t="s">
        <v>3712</v>
      </c>
      <c r="B2186" s="155">
        <v>672</v>
      </c>
    </row>
    <row r="2187" spans="1:2" s="155" customFormat="1">
      <c r="A2187" s="152" t="s">
        <v>376</v>
      </c>
      <c r="B2187" s="155">
        <v>460</v>
      </c>
    </row>
    <row r="2188" spans="1:2" s="155" customFormat="1">
      <c r="A2188" s="152" t="s">
        <v>377</v>
      </c>
      <c r="B2188" s="155" t="s">
        <v>2207</v>
      </c>
    </row>
    <row r="2189" spans="1:2" s="155" customFormat="1">
      <c r="A2189" s="152" t="s">
        <v>3714</v>
      </c>
      <c r="B2189" s="155" t="s">
        <v>2207</v>
      </c>
    </row>
    <row r="2190" spans="1:2" s="155" customFormat="1">
      <c r="A2190" s="152" t="s">
        <v>3713</v>
      </c>
      <c r="B2190" s="155">
        <v>460</v>
      </c>
    </row>
    <row r="2191" spans="1:2" s="155" customFormat="1">
      <c r="A2191" s="152" t="s">
        <v>3160</v>
      </c>
      <c r="B2191" s="155" t="s">
        <v>2207</v>
      </c>
    </row>
    <row r="2192" spans="1:2" s="155" customFormat="1">
      <c r="A2192" s="152" t="s">
        <v>3715</v>
      </c>
      <c r="B2192" s="155" t="s">
        <v>2207</v>
      </c>
    </row>
    <row r="2193" spans="1:2" s="155" customFormat="1">
      <c r="A2193" s="153" t="s">
        <v>3161</v>
      </c>
      <c r="B2193" s="155">
        <v>714</v>
      </c>
    </row>
    <row r="2194" spans="1:2" s="155" customFormat="1">
      <c r="A2194" s="152" t="s">
        <v>3716</v>
      </c>
      <c r="B2194" s="155">
        <v>714</v>
      </c>
    </row>
    <row r="2195" spans="1:2" s="155" customFormat="1">
      <c r="A2195" s="152" t="s">
        <v>3162</v>
      </c>
      <c r="B2195" s="155">
        <v>488</v>
      </c>
    </row>
    <row r="2196" spans="1:2" s="155" customFormat="1">
      <c r="A2196" s="152" t="s">
        <v>3163</v>
      </c>
      <c r="B2196" s="155" t="s">
        <v>2207</v>
      </c>
    </row>
    <row r="2197" spans="1:2" s="155" customFormat="1">
      <c r="A2197" s="152" t="s">
        <v>3718</v>
      </c>
      <c r="B2197" s="155" t="s">
        <v>2207</v>
      </c>
    </row>
    <row r="2198" spans="1:2" s="155" customFormat="1">
      <c r="A2198" s="152" t="s">
        <v>3717</v>
      </c>
      <c r="B2198" s="155">
        <v>488</v>
      </c>
    </row>
    <row r="2199" spans="1:2" s="155" customFormat="1">
      <c r="A2199" s="152" t="s">
        <v>378</v>
      </c>
      <c r="B2199" s="155" t="s">
        <v>2207</v>
      </c>
    </row>
    <row r="2200" spans="1:2" s="155" customFormat="1">
      <c r="A2200" s="152" t="s">
        <v>3719</v>
      </c>
      <c r="B2200" s="155" t="s">
        <v>2207</v>
      </c>
    </row>
    <row r="2201" spans="1:2" s="155" customFormat="1">
      <c r="A2201" s="152" t="s">
        <v>379</v>
      </c>
      <c r="B2201" s="155">
        <v>741</v>
      </c>
    </row>
    <row r="2202" spans="1:2" s="155" customFormat="1">
      <c r="A2202" s="152" t="s">
        <v>3720</v>
      </c>
      <c r="B2202" s="155">
        <v>741</v>
      </c>
    </row>
    <row r="2203" spans="1:2" s="155" customFormat="1">
      <c r="A2203" s="152" t="s">
        <v>380</v>
      </c>
      <c r="B2203" s="155">
        <v>506</v>
      </c>
    </row>
    <row r="2204" spans="1:2" s="155" customFormat="1">
      <c r="A2204" s="152" t="s">
        <v>381</v>
      </c>
      <c r="B2204" s="155" t="s">
        <v>2207</v>
      </c>
    </row>
    <row r="2205" spans="1:2" s="155" customFormat="1">
      <c r="A2205" s="152" t="s">
        <v>3722</v>
      </c>
      <c r="B2205" s="155" t="s">
        <v>2207</v>
      </c>
    </row>
    <row r="2206" spans="1:2" s="155" customFormat="1">
      <c r="A2206" s="152" t="s">
        <v>3721</v>
      </c>
      <c r="B2206" s="155">
        <v>506</v>
      </c>
    </row>
    <row r="2207" spans="1:2" s="155" customFormat="1">
      <c r="A2207" s="152" t="s">
        <v>382</v>
      </c>
      <c r="B2207" s="155" t="s">
        <v>2207</v>
      </c>
    </row>
    <row r="2208" spans="1:2" s="155" customFormat="1">
      <c r="A2208" s="152" t="s">
        <v>3723</v>
      </c>
      <c r="B2208" s="155" t="s">
        <v>2207</v>
      </c>
    </row>
    <row r="2209" spans="1:2" s="155" customFormat="1">
      <c r="A2209" s="152" t="s">
        <v>383</v>
      </c>
      <c r="B2209" s="155">
        <v>880</v>
      </c>
    </row>
    <row r="2210" spans="1:2" s="155" customFormat="1">
      <c r="A2210" s="152" t="s">
        <v>3724</v>
      </c>
      <c r="B2210" s="155">
        <v>880</v>
      </c>
    </row>
    <row r="2211" spans="1:2" s="155" customFormat="1">
      <c r="A2211" s="152" t="s">
        <v>384</v>
      </c>
      <c r="B2211" s="155" t="s">
        <v>2207</v>
      </c>
    </row>
    <row r="2212" spans="1:2" s="155" customFormat="1">
      <c r="A2212" s="152" t="s">
        <v>3725</v>
      </c>
      <c r="B2212" s="155" t="s">
        <v>2207</v>
      </c>
    </row>
    <row r="2213" spans="1:2" s="155" customFormat="1">
      <c r="A2213" s="151" t="s">
        <v>385</v>
      </c>
      <c r="B2213" s="155" t="s">
        <v>2207</v>
      </c>
    </row>
    <row r="2214" spans="1:2" s="155" customFormat="1">
      <c r="A2214" s="152" t="s">
        <v>3726</v>
      </c>
      <c r="B2214" s="155" t="s">
        <v>2207</v>
      </c>
    </row>
    <row r="2215" spans="1:2" s="155" customFormat="1">
      <c r="A2215" s="152" t="s">
        <v>386</v>
      </c>
      <c r="B2215" s="155">
        <v>866</v>
      </c>
    </row>
    <row r="2216" spans="1:2" s="155" customFormat="1">
      <c r="A2216" s="152" t="s">
        <v>3727</v>
      </c>
      <c r="B2216" s="155">
        <v>866</v>
      </c>
    </row>
    <row r="2217" spans="1:2" s="155" customFormat="1">
      <c r="A2217" s="152" t="s">
        <v>387</v>
      </c>
      <c r="B2217" s="155" t="s">
        <v>2207</v>
      </c>
    </row>
    <row r="2218" spans="1:2" s="155" customFormat="1">
      <c r="A2218" s="152" t="s">
        <v>3728</v>
      </c>
      <c r="B2218" s="155" t="s">
        <v>2207</v>
      </c>
    </row>
    <row r="2219" spans="1:2" s="155" customFormat="1">
      <c r="A2219" s="153" t="s">
        <v>559</v>
      </c>
      <c r="B2219" s="155">
        <v>65</v>
      </c>
    </row>
    <row r="2220" spans="1:2" s="155" customFormat="1">
      <c r="A2220" s="152" t="s">
        <v>3729</v>
      </c>
      <c r="B2220" s="155">
        <v>65</v>
      </c>
    </row>
    <row r="2221" spans="1:2" s="155" customFormat="1">
      <c r="A2221" s="152" t="s">
        <v>1189</v>
      </c>
      <c r="B2221" s="155">
        <v>75</v>
      </c>
    </row>
    <row r="2222" spans="1:2" s="155" customFormat="1">
      <c r="A2222" s="152" t="s">
        <v>3730</v>
      </c>
      <c r="B2222" s="155">
        <v>75</v>
      </c>
    </row>
    <row r="2223" spans="1:2" s="155" customFormat="1">
      <c r="A2223" s="151" t="s">
        <v>1190</v>
      </c>
      <c r="B2223" s="155">
        <v>83</v>
      </c>
    </row>
    <row r="2224" spans="1:2" s="155" customFormat="1">
      <c r="A2224" s="152" t="s">
        <v>3731</v>
      </c>
      <c r="B2224" s="155">
        <v>83</v>
      </c>
    </row>
    <row r="2225" spans="1:2" s="155" customFormat="1">
      <c r="A2225" s="152" t="s">
        <v>560</v>
      </c>
      <c r="B2225" s="155">
        <v>93</v>
      </c>
    </row>
    <row r="2226" spans="1:2" s="155" customFormat="1">
      <c r="A2226" s="152" t="s">
        <v>3732</v>
      </c>
      <c r="B2226" s="155">
        <v>93</v>
      </c>
    </row>
    <row r="2227" spans="1:2" s="155" customFormat="1">
      <c r="A2227" s="152" t="s">
        <v>561</v>
      </c>
      <c r="B2227" s="155">
        <v>103</v>
      </c>
    </row>
    <row r="2228" spans="1:2" s="155" customFormat="1">
      <c r="A2228" s="152" t="s">
        <v>3733</v>
      </c>
      <c r="B2228" s="155">
        <v>103</v>
      </c>
    </row>
    <row r="2229" spans="1:2" s="155" customFormat="1">
      <c r="A2229" s="152" t="s">
        <v>3164</v>
      </c>
      <c r="B2229" s="155">
        <v>107</v>
      </c>
    </row>
    <row r="2230" spans="1:2" s="155" customFormat="1">
      <c r="A2230" s="152" t="s">
        <v>3734</v>
      </c>
      <c r="B2230" s="155">
        <v>107</v>
      </c>
    </row>
    <row r="2231" spans="1:2" s="155" customFormat="1">
      <c r="A2231" s="152" t="s">
        <v>562</v>
      </c>
      <c r="B2231" s="155">
        <v>113</v>
      </c>
    </row>
    <row r="2232" spans="1:2" s="155" customFormat="1">
      <c r="A2232" s="152" t="s">
        <v>3735</v>
      </c>
      <c r="B2232" s="155">
        <v>113</v>
      </c>
    </row>
    <row r="2233" spans="1:2" s="155" customFormat="1">
      <c r="A2233" s="153" t="s">
        <v>1195</v>
      </c>
      <c r="B2233" s="155">
        <v>194</v>
      </c>
    </row>
    <row r="2234" spans="1:2" s="155" customFormat="1">
      <c r="A2234" s="152" t="s">
        <v>3736</v>
      </c>
      <c r="B2234" s="155">
        <v>194</v>
      </c>
    </row>
    <row r="2235" spans="1:2" s="155" customFormat="1">
      <c r="A2235" s="151" t="s">
        <v>563</v>
      </c>
      <c r="B2235" s="155">
        <v>70</v>
      </c>
    </row>
    <row r="2236" spans="1:2" s="155" customFormat="1">
      <c r="A2236" s="152" t="s">
        <v>3737</v>
      </c>
      <c r="B2236" s="155">
        <v>70</v>
      </c>
    </row>
    <row r="2237" spans="1:2" s="155" customFormat="1">
      <c r="A2237" s="152" t="s">
        <v>1191</v>
      </c>
      <c r="B2237" s="155">
        <v>81</v>
      </c>
    </row>
    <row r="2238" spans="1:2" s="155" customFormat="1">
      <c r="A2238" s="152" t="s">
        <v>3738</v>
      </c>
      <c r="B2238" s="155">
        <v>81</v>
      </c>
    </row>
    <row r="2239" spans="1:2" s="155" customFormat="1">
      <c r="A2239" s="152" t="s">
        <v>1192</v>
      </c>
      <c r="B2239" s="155">
        <v>91</v>
      </c>
    </row>
    <row r="2240" spans="1:2" s="155" customFormat="1">
      <c r="A2240" s="152" t="s">
        <v>3739</v>
      </c>
      <c r="B2240" s="155">
        <v>91</v>
      </c>
    </row>
    <row r="2241" spans="1:2" s="155" customFormat="1">
      <c r="A2241" s="152" t="s">
        <v>564</v>
      </c>
      <c r="B2241" s="155">
        <v>102</v>
      </c>
    </row>
    <row r="2242" spans="1:2" s="155" customFormat="1">
      <c r="A2242" s="152" t="s">
        <v>3740</v>
      </c>
      <c r="B2242" s="155">
        <v>102</v>
      </c>
    </row>
    <row r="2243" spans="1:2" s="155" customFormat="1">
      <c r="A2243" s="152" t="s">
        <v>565</v>
      </c>
      <c r="B2243" s="155">
        <v>114</v>
      </c>
    </row>
    <row r="2244" spans="1:2" s="155" customFormat="1">
      <c r="A2244" s="152" t="s">
        <v>3741</v>
      </c>
      <c r="B2244" s="155">
        <v>114</v>
      </c>
    </row>
    <row r="2245" spans="1:2" s="155" customFormat="1">
      <c r="A2245" s="152" t="s">
        <v>3165</v>
      </c>
      <c r="B2245" s="155">
        <v>118</v>
      </c>
    </row>
    <row r="2246" spans="1:2" s="155" customFormat="1">
      <c r="A2246" s="152" t="s">
        <v>3742</v>
      </c>
      <c r="B2246" s="155">
        <v>118</v>
      </c>
    </row>
    <row r="2247" spans="1:2" s="155" customFormat="1">
      <c r="A2247" s="152" t="s">
        <v>566</v>
      </c>
      <c r="B2247" s="155">
        <v>125</v>
      </c>
    </row>
    <row r="2248" spans="1:2" s="155" customFormat="1">
      <c r="A2248" s="152" t="s">
        <v>3743</v>
      </c>
      <c r="B2248" s="155">
        <v>125</v>
      </c>
    </row>
    <row r="2249" spans="1:2" s="155" customFormat="1">
      <c r="A2249" s="152" t="s">
        <v>567</v>
      </c>
      <c r="B2249" s="155">
        <v>83</v>
      </c>
    </row>
    <row r="2250" spans="1:2" s="155" customFormat="1">
      <c r="A2250" s="152" t="s">
        <v>3744</v>
      </c>
      <c r="B2250" s="155">
        <v>83</v>
      </c>
    </row>
    <row r="2251" spans="1:2" s="155" customFormat="1">
      <c r="A2251" s="152" t="s">
        <v>1193</v>
      </c>
      <c r="B2251" s="155">
        <v>99</v>
      </c>
    </row>
    <row r="2252" spans="1:2" s="155" customFormat="1">
      <c r="A2252" s="152" t="s">
        <v>3745</v>
      </c>
      <c r="B2252" s="155">
        <v>99</v>
      </c>
    </row>
    <row r="2253" spans="1:2" s="155" customFormat="1">
      <c r="A2253" s="153" t="s">
        <v>1194</v>
      </c>
      <c r="B2253" s="155">
        <v>113</v>
      </c>
    </row>
    <row r="2254" spans="1:2" s="155" customFormat="1">
      <c r="A2254" s="152" t="s">
        <v>3746</v>
      </c>
      <c r="B2254" s="155">
        <v>113</v>
      </c>
    </row>
    <row r="2255" spans="1:2" s="155" customFormat="1">
      <c r="A2255" s="151" t="s">
        <v>568</v>
      </c>
      <c r="B2255" s="155">
        <v>129</v>
      </c>
    </row>
    <row r="2256" spans="1:2" s="155" customFormat="1">
      <c r="A2256" s="152" t="s">
        <v>3747</v>
      </c>
      <c r="B2256" s="155">
        <v>129</v>
      </c>
    </row>
    <row r="2257" spans="1:2" s="155" customFormat="1">
      <c r="A2257" s="151" t="s">
        <v>569</v>
      </c>
      <c r="B2257" s="155">
        <v>145</v>
      </c>
    </row>
    <row r="2258" spans="1:2" s="155" customFormat="1">
      <c r="A2258" s="152" t="s">
        <v>3748</v>
      </c>
      <c r="B2258" s="155">
        <v>145</v>
      </c>
    </row>
    <row r="2259" spans="1:2" s="155" customFormat="1">
      <c r="A2259" s="153" t="s">
        <v>3166</v>
      </c>
      <c r="B2259" s="155">
        <v>151</v>
      </c>
    </row>
    <row r="2260" spans="1:2" s="155" customFormat="1">
      <c r="A2260" s="152" t="s">
        <v>3749</v>
      </c>
      <c r="B2260" s="155">
        <v>151</v>
      </c>
    </row>
    <row r="2261" spans="1:2" s="155" customFormat="1">
      <c r="A2261" s="153" t="s">
        <v>570</v>
      </c>
      <c r="B2261" s="155">
        <v>161</v>
      </c>
    </row>
    <row r="2262" spans="1:2" s="155" customFormat="1">
      <c r="A2262" s="152" t="s">
        <v>3750</v>
      </c>
      <c r="B2262" s="155">
        <v>161</v>
      </c>
    </row>
    <row r="2263" spans="1:2" s="155" customFormat="1">
      <c r="A2263" s="152" t="s">
        <v>1405</v>
      </c>
      <c r="B2263" s="155">
        <v>461</v>
      </c>
    </row>
    <row r="2264" spans="1:2" s="155" customFormat="1">
      <c r="A2264" s="152" t="s">
        <v>3751</v>
      </c>
      <c r="B2264" s="155">
        <v>461</v>
      </c>
    </row>
    <row r="2265" spans="1:2" s="155" customFormat="1">
      <c r="A2265" s="152" t="s">
        <v>1406</v>
      </c>
      <c r="B2265" s="155">
        <v>461</v>
      </c>
    </row>
    <row r="2266" spans="1:2" s="155" customFormat="1">
      <c r="A2266" s="152" t="s">
        <v>3752</v>
      </c>
      <c r="B2266" s="155">
        <v>461</v>
      </c>
    </row>
    <row r="2267" spans="1:2" s="155" customFormat="1">
      <c r="A2267" s="152" t="s">
        <v>3167</v>
      </c>
      <c r="B2267" s="155">
        <v>579</v>
      </c>
    </row>
    <row r="2268" spans="1:2" s="155" customFormat="1">
      <c r="A2268" s="152" t="s">
        <v>3753</v>
      </c>
      <c r="B2268" s="155">
        <v>579</v>
      </c>
    </row>
    <row r="2269" spans="1:2" s="155" customFormat="1">
      <c r="A2269" s="152" t="s">
        <v>1407</v>
      </c>
      <c r="B2269" s="155">
        <v>579</v>
      </c>
    </row>
    <row r="2270" spans="1:2" s="155" customFormat="1">
      <c r="A2270" s="152" t="s">
        <v>3754</v>
      </c>
      <c r="B2270" s="155">
        <v>579</v>
      </c>
    </row>
    <row r="2271" spans="1:2" s="155" customFormat="1">
      <c r="A2271" s="151" t="s">
        <v>571</v>
      </c>
      <c r="B2271" s="155">
        <v>26</v>
      </c>
    </row>
    <row r="2272" spans="1:2" s="155" customFormat="1">
      <c r="A2272" s="152" t="s">
        <v>1182</v>
      </c>
      <c r="B2272" s="155">
        <v>27</v>
      </c>
    </row>
    <row r="2273" spans="1:2" s="155" customFormat="1">
      <c r="A2273" s="152" t="s">
        <v>1181</v>
      </c>
      <c r="B2273" s="155">
        <v>28</v>
      </c>
    </row>
    <row r="2274" spans="1:2" s="155" customFormat="1">
      <c r="A2274" s="152" t="s">
        <v>572</v>
      </c>
      <c r="B2274" s="155">
        <v>30</v>
      </c>
    </row>
    <row r="2275" spans="1:2" s="155" customFormat="1">
      <c r="A2275" s="152" t="s">
        <v>573</v>
      </c>
      <c r="B2275" s="155">
        <v>31</v>
      </c>
    </row>
    <row r="2276" spans="1:2" s="155" customFormat="1">
      <c r="A2276" s="152" t="s">
        <v>3168</v>
      </c>
      <c r="B2276" s="155">
        <v>32</v>
      </c>
    </row>
    <row r="2277" spans="1:2" s="155" customFormat="1">
      <c r="A2277" s="151" t="s">
        <v>574</v>
      </c>
      <c r="B2277" s="155">
        <v>32</v>
      </c>
    </row>
    <row r="2278" spans="1:2" s="155" customFormat="1">
      <c r="A2278" s="152" t="s">
        <v>575</v>
      </c>
      <c r="B2278" s="155">
        <v>37</v>
      </c>
    </row>
    <row r="2279" spans="1:2" s="155" customFormat="1">
      <c r="A2279" s="152" t="s">
        <v>576</v>
      </c>
      <c r="B2279" s="155">
        <v>29</v>
      </c>
    </row>
    <row r="2280" spans="1:2" s="155" customFormat="1">
      <c r="A2280" s="152" t="s">
        <v>1183</v>
      </c>
      <c r="B2280" s="155">
        <v>31</v>
      </c>
    </row>
    <row r="2281" spans="1:2" s="155" customFormat="1">
      <c r="A2281" s="152" t="s">
        <v>577</v>
      </c>
      <c r="B2281" s="155">
        <v>33</v>
      </c>
    </row>
    <row r="2282" spans="1:2" s="155" customFormat="1">
      <c r="A2282" s="151" t="s">
        <v>1184</v>
      </c>
      <c r="B2282" s="155">
        <v>34</v>
      </c>
    </row>
    <row r="2283" spans="1:2" s="155" customFormat="1">
      <c r="A2283" s="152" t="s">
        <v>578</v>
      </c>
      <c r="B2283" s="155">
        <v>37</v>
      </c>
    </row>
    <row r="2284" spans="1:2" s="155" customFormat="1">
      <c r="A2284" s="152" t="s">
        <v>579</v>
      </c>
      <c r="B2284" s="155">
        <v>40</v>
      </c>
    </row>
    <row r="2285" spans="1:2" s="155" customFormat="1">
      <c r="A2285" s="152" t="s">
        <v>3169</v>
      </c>
      <c r="B2285" s="155">
        <v>41</v>
      </c>
    </row>
    <row r="2286" spans="1:2" s="155" customFormat="1">
      <c r="A2286" s="152" t="s">
        <v>580</v>
      </c>
      <c r="B2286" s="155">
        <v>43</v>
      </c>
    </row>
    <row r="2287" spans="1:2" s="155" customFormat="1">
      <c r="A2287" s="152" t="s">
        <v>581</v>
      </c>
      <c r="B2287" s="155">
        <v>52</v>
      </c>
    </row>
    <row r="2288" spans="1:2" s="155" customFormat="1">
      <c r="A2288" s="152" t="s">
        <v>582</v>
      </c>
      <c r="B2288" s="155">
        <v>39</v>
      </c>
    </row>
    <row r="2289" spans="1:2" s="155" customFormat="1">
      <c r="A2289" s="152" t="s">
        <v>1185</v>
      </c>
      <c r="B2289" s="155">
        <v>46</v>
      </c>
    </row>
    <row r="2290" spans="1:2" s="155" customFormat="1">
      <c r="A2290" s="152" t="s">
        <v>1186</v>
      </c>
      <c r="B2290" s="155">
        <v>53</v>
      </c>
    </row>
    <row r="2291" spans="1:2" s="155" customFormat="1">
      <c r="A2291" s="152" t="s">
        <v>583</v>
      </c>
      <c r="B2291" s="155">
        <v>61</v>
      </c>
    </row>
    <row r="2292" spans="1:2" s="155" customFormat="1">
      <c r="A2292" s="152" t="s">
        <v>584</v>
      </c>
      <c r="B2292" s="155">
        <v>68</v>
      </c>
    </row>
    <row r="2293" spans="1:2" s="155" customFormat="1">
      <c r="A2293" s="151" t="s">
        <v>3170</v>
      </c>
      <c r="B2293" s="155">
        <v>72</v>
      </c>
    </row>
    <row r="2294" spans="1:2" s="155" customFormat="1">
      <c r="A2294" s="152" t="s">
        <v>585</v>
      </c>
      <c r="B2294" s="155">
        <v>76</v>
      </c>
    </row>
    <row r="2295" spans="1:2" s="155" customFormat="1">
      <c r="A2295" s="152" t="s">
        <v>1956</v>
      </c>
      <c r="B2295" s="155">
        <v>65</v>
      </c>
    </row>
    <row r="2296" spans="1:2" s="155" customFormat="1">
      <c r="A2296" s="152" t="s">
        <v>3755</v>
      </c>
      <c r="B2296" s="155">
        <v>65</v>
      </c>
    </row>
    <row r="2297" spans="1:2" s="155" customFormat="1">
      <c r="A2297" s="152" t="s">
        <v>1957</v>
      </c>
      <c r="B2297" s="155">
        <v>76</v>
      </c>
    </row>
    <row r="2298" spans="1:2" s="155" customFormat="1">
      <c r="A2298" s="152" t="s">
        <v>3756</v>
      </c>
      <c r="B2298" s="155">
        <v>76</v>
      </c>
    </row>
    <row r="2299" spans="1:2" s="155" customFormat="1">
      <c r="A2299" s="152" t="s">
        <v>1958</v>
      </c>
      <c r="B2299" s="155">
        <v>87</v>
      </c>
    </row>
    <row r="2300" spans="1:2" s="155" customFormat="1">
      <c r="A2300" s="152" t="s">
        <v>3757</v>
      </c>
      <c r="B2300" s="155">
        <v>87</v>
      </c>
    </row>
    <row r="2301" spans="1:2" s="155" customFormat="1">
      <c r="A2301" s="153" t="s">
        <v>1959</v>
      </c>
      <c r="B2301" s="155">
        <v>98</v>
      </c>
    </row>
    <row r="2302" spans="1:2" s="155" customFormat="1">
      <c r="A2302" s="152" t="s">
        <v>3758</v>
      </c>
      <c r="B2302" s="155">
        <v>98</v>
      </c>
    </row>
    <row r="2303" spans="1:2" s="155" customFormat="1">
      <c r="A2303" s="152" t="s">
        <v>1960</v>
      </c>
      <c r="B2303" s="155">
        <v>109</v>
      </c>
    </row>
    <row r="2304" spans="1:2" s="155" customFormat="1">
      <c r="A2304" s="152" t="s">
        <v>3759</v>
      </c>
      <c r="B2304" s="155">
        <v>109</v>
      </c>
    </row>
    <row r="2305" spans="1:2" s="155" customFormat="1">
      <c r="A2305" s="152" t="s">
        <v>3171</v>
      </c>
      <c r="B2305" s="155">
        <v>114</v>
      </c>
    </row>
    <row r="2306" spans="1:2" s="155" customFormat="1">
      <c r="A2306" s="152" t="s">
        <v>3760</v>
      </c>
      <c r="B2306" s="155">
        <v>114</v>
      </c>
    </row>
    <row r="2307" spans="1:2" s="155" customFormat="1">
      <c r="A2307" s="151" t="s">
        <v>1961</v>
      </c>
      <c r="B2307" s="155">
        <v>121</v>
      </c>
    </row>
    <row r="2308" spans="1:2" s="155" customFormat="1">
      <c r="A2308" s="152" t="s">
        <v>3761</v>
      </c>
      <c r="B2308" s="155">
        <v>121</v>
      </c>
    </row>
    <row r="2309" spans="1:2" s="155" customFormat="1">
      <c r="A2309" s="151" t="s">
        <v>1962</v>
      </c>
      <c r="B2309" s="155">
        <v>131</v>
      </c>
    </row>
    <row r="2310" spans="1:2" s="155" customFormat="1">
      <c r="A2310" s="152" t="s">
        <v>3762</v>
      </c>
      <c r="B2310" s="155">
        <v>131</v>
      </c>
    </row>
    <row r="2311" spans="1:2" s="155" customFormat="1">
      <c r="A2311" s="152" t="s">
        <v>1963</v>
      </c>
      <c r="B2311" s="155">
        <v>154</v>
      </c>
    </row>
    <row r="2312" spans="1:2" s="155" customFormat="1">
      <c r="A2312" s="152" t="s">
        <v>3763</v>
      </c>
      <c r="B2312" s="155">
        <v>154</v>
      </c>
    </row>
    <row r="2313" spans="1:2" s="155" customFormat="1">
      <c r="A2313" s="152" t="s">
        <v>590</v>
      </c>
      <c r="B2313" s="155">
        <v>29</v>
      </c>
    </row>
    <row r="2314" spans="1:2" s="155" customFormat="1">
      <c r="A2314" s="152" t="s">
        <v>1187</v>
      </c>
      <c r="B2314" s="155">
        <v>32</v>
      </c>
    </row>
    <row r="2315" spans="1:2" s="155" customFormat="1">
      <c r="A2315" s="151" t="s">
        <v>1188</v>
      </c>
      <c r="B2315" s="155">
        <v>35</v>
      </c>
    </row>
    <row r="2316" spans="1:2" s="155" customFormat="1">
      <c r="A2316" s="152" t="s">
        <v>591</v>
      </c>
      <c r="B2316" s="155">
        <v>38</v>
      </c>
    </row>
    <row r="2317" spans="1:2" s="155" customFormat="1">
      <c r="A2317" s="152" t="s">
        <v>592</v>
      </c>
      <c r="B2317" s="155">
        <v>41</v>
      </c>
    </row>
    <row r="2318" spans="1:2" s="155" customFormat="1">
      <c r="A2318" s="152" t="s">
        <v>3172</v>
      </c>
      <c r="B2318" s="155">
        <v>43</v>
      </c>
    </row>
    <row r="2319" spans="1:2" s="155" customFormat="1">
      <c r="A2319" s="152" t="s">
        <v>593</v>
      </c>
      <c r="B2319" s="155">
        <v>44</v>
      </c>
    </row>
    <row r="2320" spans="1:2" s="155" customFormat="1">
      <c r="A2320" s="151" t="s">
        <v>594</v>
      </c>
      <c r="B2320" s="155">
        <v>47</v>
      </c>
    </row>
    <row r="2321" spans="1:2" s="155" customFormat="1">
      <c r="A2321" s="153" t="s">
        <v>595</v>
      </c>
      <c r="B2321" s="155">
        <v>54</v>
      </c>
    </row>
    <row r="2322" spans="1:2" s="155" customFormat="1">
      <c r="A2322" s="152" t="s">
        <v>1307</v>
      </c>
      <c r="B2322" s="155">
        <v>86</v>
      </c>
    </row>
    <row r="2323" spans="1:2" s="155" customFormat="1">
      <c r="A2323" s="152" t="s">
        <v>1306</v>
      </c>
      <c r="B2323" s="155">
        <v>86</v>
      </c>
    </row>
    <row r="2324" spans="1:2" s="155" customFormat="1">
      <c r="A2324" s="152" t="s">
        <v>1640</v>
      </c>
      <c r="B2324" s="155">
        <v>110</v>
      </c>
    </row>
    <row r="2325" spans="1:2" s="155" customFormat="1">
      <c r="A2325" s="152" t="s">
        <v>1639</v>
      </c>
      <c r="B2325" s="155">
        <v>110</v>
      </c>
    </row>
    <row r="2326" spans="1:2" s="155" customFormat="1">
      <c r="A2326" s="152" t="s">
        <v>1299</v>
      </c>
      <c r="B2326" s="155">
        <v>92</v>
      </c>
    </row>
    <row r="2327" spans="1:2" s="155" customFormat="1">
      <c r="A2327" s="152" t="s">
        <v>1298</v>
      </c>
      <c r="B2327" s="155">
        <v>92</v>
      </c>
    </row>
    <row r="2328" spans="1:2" s="155" customFormat="1">
      <c r="A2328" s="152" t="s">
        <v>2349</v>
      </c>
      <c r="B2328" s="155">
        <v>718</v>
      </c>
    </row>
    <row r="2329" spans="1:2" s="155" customFormat="1">
      <c r="A2329" s="152" t="s">
        <v>596</v>
      </c>
      <c r="B2329" s="155">
        <v>418</v>
      </c>
    </row>
    <row r="2330" spans="1:2" s="155" customFormat="1">
      <c r="A2330" s="152" t="s">
        <v>1797</v>
      </c>
      <c r="B2330" s="155">
        <v>210</v>
      </c>
    </row>
    <row r="2331" spans="1:2" s="155" customFormat="1">
      <c r="A2331" s="152" t="s">
        <v>1798</v>
      </c>
      <c r="B2331" s="155">
        <v>234</v>
      </c>
    </row>
    <row r="2332" spans="1:2" s="155" customFormat="1">
      <c r="A2332" s="152" t="s">
        <v>1799</v>
      </c>
      <c r="B2332" s="155">
        <v>274</v>
      </c>
    </row>
    <row r="2333" spans="1:2" s="155" customFormat="1">
      <c r="A2333" s="152" t="s">
        <v>1800</v>
      </c>
      <c r="B2333" s="155">
        <v>313</v>
      </c>
    </row>
    <row r="2334" spans="1:2" s="155" customFormat="1">
      <c r="A2334" s="152" t="s">
        <v>1801</v>
      </c>
      <c r="B2334" s="155">
        <v>364</v>
      </c>
    </row>
    <row r="2335" spans="1:2" s="155" customFormat="1">
      <c r="A2335" s="152" t="s">
        <v>3173</v>
      </c>
      <c r="B2335" s="155">
        <v>391</v>
      </c>
    </row>
    <row r="2336" spans="1:2" s="155" customFormat="1">
      <c r="A2336" s="152" t="s">
        <v>1802</v>
      </c>
      <c r="B2336" s="155">
        <v>403</v>
      </c>
    </row>
    <row r="2337" spans="1:2" s="155" customFormat="1">
      <c r="A2337" s="152" t="s">
        <v>1803</v>
      </c>
      <c r="B2337" s="155">
        <v>221</v>
      </c>
    </row>
    <row r="2338" spans="1:2" s="155" customFormat="1">
      <c r="A2338" s="152" t="s">
        <v>1804</v>
      </c>
      <c r="B2338" s="155">
        <v>248</v>
      </c>
    </row>
    <row r="2339" spans="1:2" s="155" customFormat="1">
      <c r="A2339" s="152" t="s">
        <v>1805</v>
      </c>
      <c r="B2339" s="155">
        <v>293</v>
      </c>
    </row>
    <row r="2340" spans="1:2" s="155" customFormat="1">
      <c r="A2340" s="152" t="s">
        <v>1806</v>
      </c>
      <c r="B2340" s="155">
        <v>336</v>
      </c>
    </row>
    <row r="2341" spans="1:2" s="155" customFormat="1">
      <c r="A2341" s="152" t="s">
        <v>1807</v>
      </c>
      <c r="B2341" s="155">
        <v>389</v>
      </c>
    </row>
    <row r="2342" spans="1:2" s="155" customFormat="1">
      <c r="A2342" s="152" t="s">
        <v>3174</v>
      </c>
      <c r="B2342" s="155">
        <v>422</v>
      </c>
    </row>
    <row r="2343" spans="1:2" s="155" customFormat="1">
      <c r="A2343" s="152" t="s">
        <v>1808</v>
      </c>
      <c r="B2343" s="155">
        <v>436</v>
      </c>
    </row>
    <row r="2344" spans="1:2" s="155" customFormat="1">
      <c r="A2344" s="151" t="s">
        <v>1809</v>
      </c>
      <c r="B2344" s="155">
        <v>237</v>
      </c>
    </row>
    <row r="2345" spans="1:2" s="155" customFormat="1">
      <c r="A2345" s="152" t="s">
        <v>1810</v>
      </c>
      <c r="B2345" s="155">
        <v>264</v>
      </c>
    </row>
    <row r="2346" spans="1:2" s="155" customFormat="1">
      <c r="A2346" s="151" t="s">
        <v>1811</v>
      </c>
      <c r="B2346" s="155">
        <v>314</v>
      </c>
    </row>
    <row r="2347" spans="1:2" s="155" customFormat="1">
      <c r="A2347" s="152" t="s">
        <v>1812</v>
      </c>
      <c r="B2347" s="155">
        <v>364</v>
      </c>
    </row>
    <row r="2348" spans="1:2" s="155" customFormat="1">
      <c r="A2348" s="151" t="s">
        <v>1813</v>
      </c>
      <c r="B2348" s="155">
        <v>418</v>
      </c>
    </row>
    <row r="2349" spans="1:2" s="155" customFormat="1">
      <c r="A2349" s="151" t="s">
        <v>3175</v>
      </c>
      <c r="B2349" s="155">
        <v>454</v>
      </c>
    </row>
    <row r="2350" spans="1:2" s="155" customFormat="1">
      <c r="A2350" s="152" t="s">
        <v>1814</v>
      </c>
      <c r="B2350" s="155">
        <v>469</v>
      </c>
    </row>
    <row r="2351" spans="1:2" s="155" customFormat="1">
      <c r="A2351" s="152" t="s">
        <v>1815</v>
      </c>
      <c r="B2351" s="155">
        <v>248</v>
      </c>
    </row>
    <row r="2352" spans="1:2" s="155" customFormat="1">
      <c r="A2352" s="152" t="s">
        <v>1816</v>
      </c>
      <c r="B2352" s="155">
        <v>277</v>
      </c>
    </row>
    <row r="2353" spans="1:2" s="155" customFormat="1">
      <c r="A2353" s="152" t="s">
        <v>1817</v>
      </c>
      <c r="B2353" s="155">
        <v>328</v>
      </c>
    </row>
    <row r="2354" spans="1:2" s="155" customFormat="1">
      <c r="A2354" s="151" t="s">
        <v>1818</v>
      </c>
      <c r="B2354" s="155">
        <v>389</v>
      </c>
    </row>
    <row r="2355" spans="1:2" s="155" customFormat="1">
      <c r="A2355" s="152" t="s">
        <v>1819</v>
      </c>
      <c r="B2355" s="155">
        <v>445</v>
      </c>
    </row>
    <row r="2356" spans="1:2" s="155" customFormat="1">
      <c r="A2356" s="152" t="s">
        <v>3176</v>
      </c>
      <c r="B2356" s="155">
        <v>486</v>
      </c>
    </row>
    <row r="2357" spans="1:2" s="155" customFormat="1">
      <c r="A2357" s="152" t="s">
        <v>1820</v>
      </c>
      <c r="B2357" s="155">
        <v>500</v>
      </c>
    </row>
    <row r="2358" spans="1:2" s="155" customFormat="1">
      <c r="A2358" s="152" t="s">
        <v>1821</v>
      </c>
      <c r="B2358" s="155">
        <v>261</v>
      </c>
    </row>
    <row r="2359" spans="1:2" s="155" customFormat="1">
      <c r="A2359" s="152" t="s">
        <v>1822</v>
      </c>
      <c r="B2359" s="155">
        <v>292</v>
      </c>
    </row>
    <row r="2360" spans="1:2" s="155" customFormat="1">
      <c r="A2360" s="152" t="s">
        <v>1823</v>
      </c>
      <c r="B2360" s="155">
        <v>353</v>
      </c>
    </row>
    <row r="2361" spans="1:2" s="155" customFormat="1">
      <c r="A2361" s="152" t="s">
        <v>1824</v>
      </c>
      <c r="B2361" s="155">
        <v>413</v>
      </c>
    </row>
    <row r="2362" spans="1:2" s="155" customFormat="1">
      <c r="A2362" s="152" t="s">
        <v>1825</v>
      </c>
      <c r="B2362" s="155">
        <v>472</v>
      </c>
    </row>
    <row r="2363" spans="1:2" s="155" customFormat="1">
      <c r="A2363" s="152" t="s">
        <v>3177</v>
      </c>
      <c r="B2363" s="155">
        <v>518</v>
      </c>
    </row>
    <row r="2364" spans="1:2" s="155" customFormat="1">
      <c r="A2364" s="151" t="s">
        <v>1826</v>
      </c>
      <c r="B2364" s="155">
        <v>536</v>
      </c>
    </row>
    <row r="2365" spans="1:2" s="155" customFormat="1">
      <c r="A2365" s="152" t="s">
        <v>1827</v>
      </c>
      <c r="B2365" s="155">
        <v>273</v>
      </c>
    </row>
    <row r="2366" spans="1:2" s="155" customFormat="1">
      <c r="A2366" s="151" t="s">
        <v>1828</v>
      </c>
      <c r="B2366" s="155">
        <v>306</v>
      </c>
    </row>
    <row r="2367" spans="1:2" s="155" customFormat="1">
      <c r="A2367" s="152" t="s">
        <v>1829</v>
      </c>
      <c r="B2367" s="155">
        <v>372</v>
      </c>
    </row>
    <row r="2368" spans="1:2" s="155" customFormat="1">
      <c r="A2368" s="152" t="s">
        <v>1830</v>
      </c>
      <c r="B2368" s="155">
        <v>461</v>
      </c>
    </row>
    <row r="2369" spans="1:2" s="155" customFormat="1">
      <c r="A2369" s="152" t="s">
        <v>1831</v>
      </c>
      <c r="B2369" s="155">
        <v>499</v>
      </c>
    </row>
    <row r="2370" spans="1:2" s="155" customFormat="1">
      <c r="A2370" s="152" t="s">
        <v>3178</v>
      </c>
      <c r="B2370" s="155">
        <v>551</v>
      </c>
    </row>
    <row r="2371" spans="1:2" s="155" customFormat="1">
      <c r="A2371" s="152" t="s">
        <v>1832</v>
      </c>
      <c r="B2371" s="155">
        <v>567</v>
      </c>
    </row>
    <row r="2372" spans="1:2" s="155" customFormat="1">
      <c r="A2372" s="152" t="s">
        <v>1833</v>
      </c>
      <c r="B2372" s="155">
        <v>287</v>
      </c>
    </row>
    <row r="2373" spans="1:2" s="155" customFormat="1">
      <c r="A2373" s="152" t="s">
        <v>1834</v>
      </c>
      <c r="B2373" s="155">
        <v>322</v>
      </c>
    </row>
    <row r="2374" spans="1:2" s="155" customFormat="1">
      <c r="A2374" s="152" t="s">
        <v>1835</v>
      </c>
      <c r="B2374" s="155">
        <v>393</v>
      </c>
    </row>
    <row r="2375" spans="1:2" s="155" customFormat="1">
      <c r="A2375" s="152" t="s">
        <v>1836</v>
      </c>
      <c r="B2375" s="155">
        <v>487</v>
      </c>
    </row>
    <row r="2376" spans="1:2" s="155" customFormat="1">
      <c r="A2376" s="152" t="s">
        <v>1837</v>
      </c>
      <c r="B2376" s="155">
        <v>526</v>
      </c>
    </row>
    <row r="2377" spans="1:2" s="155" customFormat="1">
      <c r="A2377" s="152" t="s">
        <v>3179</v>
      </c>
      <c r="B2377" s="155">
        <v>580</v>
      </c>
    </row>
    <row r="2378" spans="1:2" s="155" customFormat="1">
      <c r="A2378" s="152" t="s">
        <v>1838</v>
      </c>
      <c r="B2378" s="155">
        <v>598</v>
      </c>
    </row>
    <row r="2379" spans="1:2" s="155" customFormat="1">
      <c r="A2379" s="152" t="s">
        <v>1839</v>
      </c>
      <c r="B2379" s="155">
        <v>325</v>
      </c>
    </row>
    <row r="2380" spans="1:2" s="155" customFormat="1">
      <c r="A2380" s="152" t="s">
        <v>1840</v>
      </c>
      <c r="B2380" s="155">
        <v>360</v>
      </c>
    </row>
    <row r="2381" spans="1:2" s="155" customFormat="1">
      <c r="A2381" s="152" t="s">
        <v>1841</v>
      </c>
      <c r="B2381" s="155">
        <v>439</v>
      </c>
    </row>
    <row r="2382" spans="1:2" s="155" customFormat="1">
      <c r="A2382" s="152" t="s">
        <v>1842</v>
      </c>
      <c r="B2382" s="155">
        <v>514</v>
      </c>
    </row>
    <row r="2383" spans="1:2" s="155" customFormat="1">
      <c r="A2383" s="152" t="s">
        <v>1843</v>
      </c>
      <c r="B2383" s="155">
        <v>553</v>
      </c>
    </row>
    <row r="2384" spans="1:2" s="155" customFormat="1">
      <c r="A2384" s="152" t="s">
        <v>3180</v>
      </c>
      <c r="B2384" s="155">
        <v>614</v>
      </c>
    </row>
    <row r="2385" spans="1:2" s="155" customFormat="1">
      <c r="A2385" s="152" t="s">
        <v>1844</v>
      </c>
      <c r="B2385" s="155">
        <v>630</v>
      </c>
    </row>
    <row r="2386" spans="1:2" s="155" customFormat="1">
      <c r="A2386" s="151" t="s">
        <v>1845</v>
      </c>
      <c r="B2386" s="155">
        <v>337</v>
      </c>
    </row>
    <row r="2387" spans="1:2" s="155" customFormat="1">
      <c r="A2387" s="152" t="s">
        <v>1846</v>
      </c>
      <c r="B2387" s="155">
        <v>374</v>
      </c>
    </row>
    <row r="2388" spans="1:2" s="155" customFormat="1">
      <c r="A2388" s="152" t="s">
        <v>1847</v>
      </c>
      <c r="B2388" s="155">
        <v>456</v>
      </c>
    </row>
    <row r="2389" spans="1:2" s="155" customFormat="1">
      <c r="A2389" s="152" t="s">
        <v>1848</v>
      </c>
      <c r="B2389" s="155">
        <v>537</v>
      </c>
    </row>
    <row r="2390" spans="1:2" s="155" customFormat="1">
      <c r="A2390" s="152" t="s">
        <v>1849</v>
      </c>
      <c r="B2390" s="155">
        <v>582</v>
      </c>
    </row>
    <row r="2391" spans="1:2" s="155" customFormat="1">
      <c r="A2391" s="152" t="s">
        <v>3181</v>
      </c>
      <c r="B2391" s="155">
        <v>644</v>
      </c>
    </row>
    <row r="2392" spans="1:2" s="155" customFormat="1">
      <c r="A2392" s="152" t="s">
        <v>1850</v>
      </c>
      <c r="B2392" s="155">
        <v>663</v>
      </c>
    </row>
    <row r="2393" spans="1:2" s="155" customFormat="1">
      <c r="A2393" s="151" t="s">
        <v>1851</v>
      </c>
      <c r="B2393" s="155">
        <v>364</v>
      </c>
    </row>
    <row r="2394" spans="1:2" s="155" customFormat="1">
      <c r="A2394" s="152" t="s">
        <v>1852</v>
      </c>
      <c r="B2394" s="155">
        <v>408</v>
      </c>
    </row>
    <row r="2395" spans="1:2" s="155" customFormat="1">
      <c r="A2395" s="152" t="s">
        <v>1853</v>
      </c>
      <c r="B2395" s="155">
        <v>500</v>
      </c>
    </row>
    <row r="2396" spans="1:2" s="155" customFormat="1">
      <c r="A2396" s="152" t="s">
        <v>1854</v>
      </c>
      <c r="B2396" s="155">
        <v>590</v>
      </c>
    </row>
    <row r="2397" spans="1:2" s="155" customFormat="1">
      <c r="A2397" s="151" t="s">
        <v>1855</v>
      </c>
      <c r="B2397" s="155">
        <v>640</v>
      </c>
    </row>
    <row r="2398" spans="1:2" s="155" customFormat="1">
      <c r="A2398" s="152" t="s">
        <v>3182</v>
      </c>
      <c r="B2398" s="155">
        <v>711</v>
      </c>
    </row>
    <row r="2399" spans="1:2" s="155" customFormat="1">
      <c r="A2399" s="152" t="s">
        <v>1856</v>
      </c>
      <c r="B2399" s="155">
        <v>733</v>
      </c>
    </row>
    <row r="2400" spans="1:2" s="155" customFormat="1">
      <c r="A2400" s="152" t="s">
        <v>1857</v>
      </c>
      <c r="B2400" s="155">
        <v>379</v>
      </c>
    </row>
    <row r="2401" spans="1:2" s="155" customFormat="1">
      <c r="A2401" s="152" t="s">
        <v>1858</v>
      </c>
      <c r="B2401" s="155">
        <v>423</v>
      </c>
    </row>
    <row r="2402" spans="1:2" s="155" customFormat="1">
      <c r="A2402" s="152" t="s">
        <v>1859</v>
      </c>
      <c r="B2402" s="155">
        <v>522</v>
      </c>
    </row>
    <row r="2403" spans="1:2" s="155" customFormat="1">
      <c r="A2403" s="151" t="s">
        <v>1860</v>
      </c>
      <c r="B2403" s="155">
        <v>619</v>
      </c>
    </row>
    <row r="2404" spans="1:2" s="155" customFormat="1">
      <c r="A2404" s="152" t="s">
        <v>1861</v>
      </c>
      <c r="B2404" s="155">
        <v>670</v>
      </c>
    </row>
    <row r="2405" spans="1:2" s="155" customFormat="1">
      <c r="A2405" s="152" t="s">
        <v>3183</v>
      </c>
      <c r="B2405" s="155">
        <v>747</v>
      </c>
    </row>
    <row r="2406" spans="1:2" s="155" customFormat="1">
      <c r="A2406" s="152" t="s">
        <v>1862</v>
      </c>
      <c r="B2406" s="155">
        <v>770</v>
      </c>
    </row>
    <row r="2407" spans="1:2" s="155" customFormat="1">
      <c r="A2407" s="152" t="s">
        <v>1863</v>
      </c>
      <c r="B2407" s="155">
        <v>438</v>
      </c>
    </row>
    <row r="2408" spans="1:2" s="155" customFormat="1">
      <c r="A2408" s="152" t="s">
        <v>1864</v>
      </c>
      <c r="B2408" s="155">
        <v>484</v>
      </c>
    </row>
    <row r="2409" spans="1:2" s="155" customFormat="1">
      <c r="A2409" s="152" t="s">
        <v>1865</v>
      </c>
      <c r="B2409" s="155">
        <v>589</v>
      </c>
    </row>
    <row r="2410" spans="1:2" s="155" customFormat="1">
      <c r="A2410" s="152" t="s">
        <v>1866</v>
      </c>
      <c r="B2410" s="155">
        <v>691</v>
      </c>
    </row>
    <row r="2411" spans="1:2" s="155" customFormat="1">
      <c r="A2411" s="152" t="s">
        <v>1867</v>
      </c>
      <c r="B2411" s="155">
        <v>745</v>
      </c>
    </row>
    <row r="2412" spans="1:2" s="155" customFormat="1">
      <c r="A2412" s="152" t="s">
        <v>3184</v>
      </c>
      <c r="B2412" s="155">
        <v>826</v>
      </c>
    </row>
    <row r="2413" spans="1:2" s="155" customFormat="1">
      <c r="A2413" s="151" t="s">
        <v>1868</v>
      </c>
      <c r="B2413" s="155">
        <v>850</v>
      </c>
    </row>
    <row r="2414" spans="1:2" s="155" customFormat="1">
      <c r="A2414" s="152" t="s">
        <v>1869</v>
      </c>
      <c r="B2414" s="155">
        <v>450</v>
      </c>
    </row>
    <row r="2415" spans="1:2" s="155" customFormat="1">
      <c r="A2415" s="152" t="s">
        <v>1870</v>
      </c>
      <c r="B2415" s="155">
        <v>498</v>
      </c>
    </row>
    <row r="2416" spans="1:2" s="155" customFormat="1">
      <c r="A2416" s="152" t="s">
        <v>1871</v>
      </c>
      <c r="B2416" s="155">
        <v>608</v>
      </c>
    </row>
    <row r="2417" spans="1:2" s="155" customFormat="1">
      <c r="A2417" s="152" t="s">
        <v>1872</v>
      </c>
      <c r="B2417" s="155">
        <v>716</v>
      </c>
    </row>
    <row r="2418" spans="1:2" s="155" customFormat="1">
      <c r="A2418" s="152" t="s">
        <v>1873</v>
      </c>
      <c r="B2418" s="155">
        <v>773</v>
      </c>
    </row>
    <row r="2419" spans="1:2" s="155" customFormat="1">
      <c r="A2419" s="152" t="s">
        <v>3185</v>
      </c>
      <c r="B2419" s="155">
        <v>859</v>
      </c>
    </row>
    <row r="2420" spans="1:2" s="155" customFormat="1">
      <c r="A2420" s="152" t="s">
        <v>1874</v>
      </c>
      <c r="B2420" s="155">
        <v>884</v>
      </c>
    </row>
    <row r="2421" spans="1:2" s="155" customFormat="1">
      <c r="A2421" s="152" t="s">
        <v>2901</v>
      </c>
      <c r="B2421" s="155">
        <v>794</v>
      </c>
    </row>
    <row r="2422" spans="1:2" s="155" customFormat="1">
      <c r="A2422" s="152" t="s">
        <v>2902</v>
      </c>
      <c r="B2422" s="155">
        <v>775</v>
      </c>
    </row>
    <row r="2423" spans="1:2" s="155" customFormat="1">
      <c r="A2423" s="152" t="s">
        <v>2099</v>
      </c>
      <c r="B2423" s="155">
        <v>445</v>
      </c>
    </row>
    <row r="2424" spans="1:2" s="155" customFormat="1">
      <c r="A2424" s="152" t="s">
        <v>2141</v>
      </c>
      <c r="B2424" s="155">
        <v>435</v>
      </c>
    </row>
    <row r="2425" spans="1:2" s="155" customFormat="1">
      <c r="A2425" s="152" t="s">
        <v>2113</v>
      </c>
      <c r="B2425" s="155">
        <v>485</v>
      </c>
    </row>
    <row r="2426" spans="1:2" s="155" customFormat="1">
      <c r="A2426" s="152" t="s">
        <v>2155</v>
      </c>
      <c r="B2426" s="155">
        <v>475</v>
      </c>
    </row>
    <row r="2427" spans="1:2" s="155" customFormat="1">
      <c r="A2427" s="152" t="s">
        <v>3186</v>
      </c>
      <c r="B2427" s="155">
        <v>497</v>
      </c>
    </row>
    <row r="2428" spans="1:2" s="155" customFormat="1">
      <c r="A2428" s="152" t="s">
        <v>3187</v>
      </c>
      <c r="B2428" s="155">
        <v>486</v>
      </c>
    </row>
    <row r="2429" spans="1:2" s="155" customFormat="1">
      <c r="A2429" s="152" t="s">
        <v>2127</v>
      </c>
      <c r="B2429" s="155">
        <v>508</v>
      </c>
    </row>
    <row r="2430" spans="1:2" s="155" customFormat="1">
      <c r="A2430" s="152" t="s">
        <v>2169</v>
      </c>
      <c r="B2430" s="155">
        <v>496</v>
      </c>
    </row>
    <row r="2431" spans="1:2" s="155" customFormat="1">
      <c r="A2431" s="152" t="s">
        <v>2101</v>
      </c>
      <c r="B2431" s="155">
        <v>472</v>
      </c>
    </row>
    <row r="2432" spans="1:2" s="155" customFormat="1">
      <c r="A2432" s="152" t="s">
        <v>2143</v>
      </c>
      <c r="B2432" s="155">
        <v>460</v>
      </c>
    </row>
    <row r="2433" spans="1:2" s="155" customFormat="1">
      <c r="A2433" s="152" t="s">
        <v>2115</v>
      </c>
      <c r="B2433" s="155">
        <v>521</v>
      </c>
    </row>
    <row r="2434" spans="1:2" s="155" customFormat="1">
      <c r="A2434" s="152" t="s">
        <v>2157</v>
      </c>
      <c r="B2434" s="155">
        <v>508</v>
      </c>
    </row>
    <row r="2435" spans="1:2" s="155" customFormat="1">
      <c r="A2435" s="152" t="s">
        <v>3188</v>
      </c>
      <c r="B2435" s="155">
        <v>533</v>
      </c>
    </row>
    <row r="2436" spans="1:2" s="155" customFormat="1">
      <c r="A2436" s="152" t="s">
        <v>3189</v>
      </c>
      <c r="B2436" s="155">
        <v>519</v>
      </c>
    </row>
    <row r="2437" spans="1:2" s="155" customFormat="1">
      <c r="A2437" s="152" t="s">
        <v>2129</v>
      </c>
      <c r="B2437" s="155">
        <v>545</v>
      </c>
    </row>
    <row r="2438" spans="1:2" s="155" customFormat="1">
      <c r="A2438" s="152" t="s">
        <v>2171</v>
      </c>
      <c r="B2438" s="155">
        <v>530</v>
      </c>
    </row>
    <row r="2439" spans="1:2" s="155" customFormat="1">
      <c r="A2439" s="152" t="s">
        <v>2102</v>
      </c>
      <c r="B2439" s="155">
        <v>500</v>
      </c>
    </row>
    <row r="2440" spans="1:2" s="155" customFormat="1">
      <c r="A2440" s="152" t="s">
        <v>2144</v>
      </c>
      <c r="B2440" s="155">
        <v>486</v>
      </c>
    </row>
    <row r="2441" spans="1:2" s="155" customFormat="1">
      <c r="A2441" s="152" t="s">
        <v>2116</v>
      </c>
      <c r="B2441" s="155">
        <v>555</v>
      </c>
    </row>
    <row r="2442" spans="1:2" s="155" customFormat="1">
      <c r="A2442" s="152" t="s">
        <v>2158</v>
      </c>
      <c r="B2442" s="155">
        <v>539</v>
      </c>
    </row>
    <row r="2443" spans="1:2" s="155" customFormat="1">
      <c r="A2443" s="152" t="s">
        <v>3190</v>
      </c>
      <c r="B2443" s="155">
        <v>568</v>
      </c>
    </row>
    <row r="2444" spans="1:2" s="155" customFormat="1">
      <c r="A2444" s="152" t="s">
        <v>3191</v>
      </c>
      <c r="B2444" s="155">
        <v>551</v>
      </c>
    </row>
    <row r="2445" spans="1:2" s="155" customFormat="1">
      <c r="A2445" s="152" t="s">
        <v>2130</v>
      </c>
      <c r="B2445" s="155">
        <v>582</v>
      </c>
    </row>
    <row r="2446" spans="1:2" s="155" customFormat="1">
      <c r="A2446" s="152" t="s">
        <v>2172</v>
      </c>
      <c r="B2446" s="155">
        <v>564</v>
      </c>
    </row>
    <row r="2447" spans="1:2" s="155" customFormat="1">
      <c r="A2447" s="152" t="s">
        <v>2103</v>
      </c>
      <c r="B2447" s="155">
        <v>529</v>
      </c>
    </row>
    <row r="2448" spans="1:2" s="155" customFormat="1">
      <c r="A2448" s="152" t="s">
        <v>2145</v>
      </c>
      <c r="B2448" s="155">
        <v>512</v>
      </c>
    </row>
    <row r="2449" spans="1:2" s="155" customFormat="1">
      <c r="A2449" s="152" t="s">
        <v>2117</v>
      </c>
      <c r="B2449" s="155">
        <v>590</v>
      </c>
    </row>
    <row r="2450" spans="1:2" s="155" customFormat="1">
      <c r="A2450" s="152" t="s">
        <v>2159</v>
      </c>
      <c r="B2450" s="155">
        <v>571</v>
      </c>
    </row>
    <row r="2451" spans="1:2" s="155" customFormat="1">
      <c r="A2451" s="152" t="s">
        <v>3192</v>
      </c>
      <c r="B2451" s="155">
        <v>603</v>
      </c>
    </row>
    <row r="2452" spans="1:2" s="155" customFormat="1">
      <c r="A2452" s="152" t="s">
        <v>3193</v>
      </c>
      <c r="B2452" s="155">
        <v>583</v>
      </c>
    </row>
    <row r="2453" spans="1:2" s="155" customFormat="1">
      <c r="A2453" s="152" t="s">
        <v>2131</v>
      </c>
      <c r="B2453" s="155">
        <v>617</v>
      </c>
    </row>
    <row r="2454" spans="1:2" s="155" customFormat="1">
      <c r="A2454" s="152" t="s">
        <v>2173</v>
      </c>
      <c r="B2454" s="155">
        <v>596</v>
      </c>
    </row>
    <row r="2455" spans="1:2" s="155" customFormat="1">
      <c r="A2455" s="152" t="s">
        <v>2104</v>
      </c>
      <c r="B2455" s="155">
        <v>557</v>
      </c>
    </row>
    <row r="2456" spans="1:2" s="155" customFormat="1">
      <c r="A2456" s="152" t="s">
        <v>2146</v>
      </c>
      <c r="B2456" s="155">
        <v>537</v>
      </c>
    </row>
    <row r="2457" spans="1:2" s="155" customFormat="1">
      <c r="A2457" s="152" t="s">
        <v>2118</v>
      </c>
      <c r="B2457" s="155">
        <v>622</v>
      </c>
    </row>
    <row r="2458" spans="1:2" s="155" customFormat="1">
      <c r="A2458" s="152" t="s">
        <v>2160</v>
      </c>
      <c r="B2458" s="155">
        <v>601</v>
      </c>
    </row>
    <row r="2459" spans="1:2" s="155" customFormat="1">
      <c r="A2459" s="152" t="s">
        <v>3194</v>
      </c>
      <c r="B2459" s="155">
        <v>638</v>
      </c>
    </row>
    <row r="2460" spans="1:2" s="155" customFormat="1">
      <c r="A2460" s="152" t="s">
        <v>3195</v>
      </c>
      <c r="B2460" s="155">
        <v>615</v>
      </c>
    </row>
    <row r="2461" spans="1:2" s="155" customFormat="1">
      <c r="A2461" s="152" t="s">
        <v>2132</v>
      </c>
      <c r="B2461" s="155">
        <v>653</v>
      </c>
    </row>
    <row r="2462" spans="1:2" s="155" customFormat="1">
      <c r="A2462" s="152" t="s">
        <v>2174</v>
      </c>
      <c r="B2462" s="155">
        <v>629</v>
      </c>
    </row>
    <row r="2463" spans="1:2" s="155" customFormat="1">
      <c r="A2463" s="152" t="s">
        <v>2105</v>
      </c>
      <c r="B2463" s="155">
        <v>585</v>
      </c>
    </row>
    <row r="2464" spans="1:2" s="155" customFormat="1">
      <c r="A2464" s="152" t="s">
        <v>2147</v>
      </c>
      <c r="B2464" s="155">
        <v>563</v>
      </c>
    </row>
    <row r="2465" spans="1:2" s="155" customFormat="1">
      <c r="A2465" s="152" t="s">
        <v>2119</v>
      </c>
      <c r="B2465" s="155">
        <v>659</v>
      </c>
    </row>
    <row r="2466" spans="1:2" s="155" customFormat="1">
      <c r="A2466" s="152" t="s">
        <v>2161</v>
      </c>
      <c r="B2466" s="155">
        <v>634</v>
      </c>
    </row>
    <row r="2467" spans="1:2" s="155" customFormat="1">
      <c r="A2467" s="152" t="s">
        <v>3196</v>
      </c>
      <c r="B2467" s="155">
        <v>674</v>
      </c>
    </row>
    <row r="2468" spans="1:2" s="155" customFormat="1">
      <c r="A2468" s="152" t="s">
        <v>3197</v>
      </c>
      <c r="B2468" s="155">
        <v>648</v>
      </c>
    </row>
    <row r="2469" spans="1:2" s="155" customFormat="1">
      <c r="A2469" s="152" t="s">
        <v>2133</v>
      </c>
      <c r="B2469" s="155">
        <v>690</v>
      </c>
    </row>
    <row r="2470" spans="1:2" s="155" customFormat="1">
      <c r="A2470" s="152" t="s">
        <v>2175</v>
      </c>
      <c r="B2470" s="155">
        <v>662</v>
      </c>
    </row>
    <row r="2471" spans="1:2" s="155" customFormat="1">
      <c r="A2471" s="152" t="s">
        <v>2106</v>
      </c>
      <c r="B2471" s="155">
        <v>613</v>
      </c>
    </row>
    <row r="2472" spans="1:2" s="155" customFormat="1">
      <c r="A2472" s="152" t="s">
        <v>2148</v>
      </c>
      <c r="B2472" s="155">
        <v>588</v>
      </c>
    </row>
    <row r="2473" spans="1:2" s="155" customFormat="1">
      <c r="A2473" s="152" t="s">
        <v>2120</v>
      </c>
      <c r="B2473" s="155">
        <v>692</v>
      </c>
    </row>
    <row r="2474" spans="1:2" s="155" customFormat="1">
      <c r="A2474" s="152" t="s">
        <v>2162</v>
      </c>
      <c r="B2474" s="155">
        <v>665</v>
      </c>
    </row>
    <row r="2475" spans="1:2" s="155" customFormat="1">
      <c r="A2475" s="152" t="s">
        <v>3198</v>
      </c>
      <c r="B2475" s="155">
        <v>709</v>
      </c>
    </row>
    <row r="2476" spans="1:2" s="155" customFormat="1">
      <c r="A2476" s="152" t="s">
        <v>3199</v>
      </c>
      <c r="B2476" s="155">
        <v>680</v>
      </c>
    </row>
    <row r="2477" spans="1:2" s="155" customFormat="1">
      <c r="A2477" s="152" t="s">
        <v>2134</v>
      </c>
      <c r="B2477" s="155">
        <v>726</v>
      </c>
    </row>
    <row r="2478" spans="1:2" s="155" customFormat="1">
      <c r="A2478" s="152" t="s">
        <v>2176</v>
      </c>
      <c r="B2478" s="155">
        <v>695</v>
      </c>
    </row>
    <row r="2479" spans="1:2" s="155" customFormat="1">
      <c r="A2479" s="152" t="s">
        <v>2107</v>
      </c>
      <c r="B2479" s="155">
        <v>640</v>
      </c>
    </row>
    <row r="2480" spans="1:2" s="155" customFormat="1">
      <c r="A2480" s="152" t="s">
        <v>2149</v>
      </c>
      <c r="B2480" s="155">
        <v>613</v>
      </c>
    </row>
    <row r="2481" spans="1:2" s="155" customFormat="1">
      <c r="A2481" s="152" t="s">
        <v>2121</v>
      </c>
      <c r="B2481" s="155">
        <v>728</v>
      </c>
    </row>
    <row r="2482" spans="1:2" s="155" customFormat="1">
      <c r="A2482" s="152" t="s">
        <v>2163</v>
      </c>
      <c r="B2482" s="155">
        <v>697</v>
      </c>
    </row>
    <row r="2483" spans="1:2" s="155" customFormat="1">
      <c r="A2483" s="152" t="s">
        <v>3200</v>
      </c>
      <c r="B2483" s="155">
        <v>747</v>
      </c>
    </row>
    <row r="2484" spans="1:2" s="155" customFormat="1">
      <c r="A2484" s="152" t="s">
        <v>3201</v>
      </c>
      <c r="B2484" s="155">
        <v>715</v>
      </c>
    </row>
    <row r="2485" spans="1:2" s="155" customFormat="1">
      <c r="A2485" s="152" t="s">
        <v>2135</v>
      </c>
      <c r="B2485" s="155">
        <v>762</v>
      </c>
    </row>
    <row r="2486" spans="1:2" s="155" customFormat="1">
      <c r="A2486" s="152" t="s">
        <v>2177</v>
      </c>
      <c r="B2486" s="155">
        <v>729</v>
      </c>
    </row>
    <row r="2487" spans="1:2" s="155" customFormat="1">
      <c r="A2487" s="152" t="s">
        <v>2108</v>
      </c>
      <c r="B2487" s="155">
        <v>669</v>
      </c>
    </row>
    <row r="2488" spans="1:2" s="155" customFormat="1">
      <c r="A2488" s="152" t="s">
        <v>2150</v>
      </c>
      <c r="B2488" s="155">
        <v>639</v>
      </c>
    </row>
    <row r="2489" spans="1:2" s="155" customFormat="1">
      <c r="A2489" s="152" t="s">
        <v>2122</v>
      </c>
      <c r="B2489" s="155">
        <v>767</v>
      </c>
    </row>
    <row r="2490" spans="1:2" s="155" customFormat="1">
      <c r="A2490" s="152" t="s">
        <v>2164</v>
      </c>
      <c r="B2490" s="155">
        <v>733</v>
      </c>
    </row>
    <row r="2491" spans="1:2" s="155" customFormat="1">
      <c r="A2491" s="152" t="s">
        <v>3202</v>
      </c>
      <c r="B2491" s="155">
        <v>781</v>
      </c>
    </row>
    <row r="2492" spans="1:2" s="155" customFormat="1">
      <c r="A2492" s="152" t="s">
        <v>3203</v>
      </c>
      <c r="B2492" s="155">
        <v>746</v>
      </c>
    </row>
    <row r="2493" spans="1:2" s="155" customFormat="1">
      <c r="A2493" s="152" t="s">
        <v>2136</v>
      </c>
      <c r="B2493" s="155">
        <v>798</v>
      </c>
    </row>
    <row r="2494" spans="1:2" s="155" customFormat="1">
      <c r="A2494" s="152" t="s">
        <v>2178</v>
      </c>
      <c r="B2494" s="155">
        <v>762</v>
      </c>
    </row>
    <row r="2495" spans="1:2" s="155" customFormat="1">
      <c r="A2495" s="152" t="s">
        <v>2109</v>
      </c>
      <c r="B2495" s="155">
        <v>698</v>
      </c>
    </row>
    <row r="2496" spans="1:2" s="155" customFormat="1">
      <c r="A2496" s="152" t="s">
        <v>2151</v>
      </c>
      <c r="B2496" s="155">
        <v>665</v>
      </c>
    </row>
    <row r="2497" spans="1:2" s="155" customFormat="1">
      <c r="A2497" s="152" t="s">
        <v>2123</v>
      </c>
      <c r="B2497" s="155">
        <v>797</v>
      </c>
    </row>
    <row r="2498" spans="1:2" s="155" customFormat="1">
      <c r="A2498" s="152" t="s">
        <v>2165</v>
      </c>
      <c r="B2498" s="155">
        <v>761</v>
      </c>
    </row>
    <row r="2499" spans="1:2" s="155" customFormat="1">
      <c r="A2499" s="152" t="s">
        <v>3204</v>
      </c>
      <c r="B2499" s="155">
        <v>815</v>
      </c>
    </row>
    <row r="2500" spans="1:2" s="155" customFormat="1">
      <c r="A2500" s="152" t="s">
        <v>3205</v>
      </c>
      <c r="B2500" s="155">
        <v>786</v>
      </c>
    </row>
    <row r="2501" spans="1:2" s="155" customFormat="1">
      <c r="A2501" s="152" t="s">
        <v>2137</v>
      </c>
      <c r="B2501" s="155">
        <v>834</v>
      </c>
    </row>
    <row r="2502" spans="1:2" s="155" customFormat="1">
      <c r="A2502" s="152" t="s">
        <v>2179</v>
      </c>
      <c r="B2502" s="155">
        <v>794</v>
      </c>
    </row>
    <row r="2503" spans="1:2" s="155" customFormat="1">
      <c r="A2503" s="152" t="s">
        <v>2110</v>
      </c>
      <c r="B2503" s="155">
        <v>726</v>
      </c>
    </row>
    <row r="2504" spans="1:2" s="155" customFormat="1">
      <c r="A2504" s="152" t="s">
        <v>2152</v>
      </c>
      <c r="B2504" s="155">
        <v>691</v>
      </c>
    </row>
    <row r="2505" spans="1:2" s="155" customFormat="1">
      <c r="A2505" s="152" t="s">
        <v>2124</v>
      </c>
      <c r="B2505" s="155">
        <v>833</v>
      </c>
    </row>
    <row r="2506" spans="1:2" s="155" customFormat="1">
      <c r="A2506" s="152" t="s">
        <v>2166</v>
      </c>
      <c r="B2506" s="155">
        <v>794</v>
      </c>
    </row>
    <row r="2507" spans="1:2" s="155" customFormat="1">
      <c r="A2507" s="152" t="s">
        <v>3206</v>
      </c>
      <c r="B2507" s="155">
        <v>852</v>
      </c>
    </row>
    <row r="2508" spans="1:2" s="155" customFormat="1">
      <c r="A2508" s="152" t="s">
        <v>3207</v>
      </c>
      <c r="B2508" s="155">
        <v>811</v>
      </c>
    </row>
    <row r="2509" spans="1:2" s="155" customFormat="1">
      <c r="A2509" s="152" t="s">
        <v>2138</v>
      </c>
      <c r="B2509" s="155">
        <v>872</v>
      </c>
    </row>
    <row r="2510" spans="1:2" s="155" customFormat="1">
      <c r="A2510" s="152" t="s">
        <v>2180</v>
      </c>
      <c r="B2510" s="155">
        <v>829</v>
      </c>
    </row>
    <row r="2511" spans="1:2" s="155" customFormat="1">
      <c r="A2511" s="152" t="s">
        <v>2111</v>
      </c>
      <c r="B2511" s="155">
        <v>754</v>
      </c>
    </row>
    <row r="2512" spans="1:2" s="155" customFormat="1">
      <c r="A2512" s="152" t="s">
        <v>2153</v>
      </c>
      <c r="B2512" s="155">
        <v>717</v>
      </c>
    </row>
    <row r="2513" spans="1:2" s="155" customFormat="1">
      <c r="A2513" s="152" t="s">
        <v>2125</v>
      </c>
      <c r="B2513" s="155">
        <v>866</v>
      </c>
    </row>
    <row r="2514" spans="1:2" s="155" customFormat="1">
      <c r="A2514" s="152" t="s">
        <v>2167</v>
      </c>
      <c r="B2514" s="155">
        <v>825</v>
      </c>
    </row>
    <row r="2515" spans="1:2" s="155" customFormat="1">
      <c r="A2515" s="152" t="s">
        <v>3208</v>
      </c>
      <c r="B2515" s="155">
        <v>888</v>
      </c>
    </row>
    <row r="2516" spans="1:2" s="155" customFormat="1">
      <c r="A2516" s="152" t="s">
        <v>3209</v>
      </c>
      <c r="B2516" s="155">
        <v>844</v>
      </c>
    </row>
    <row r="2517" spans="1:2" s="155" customFormat="1">
      <c r="A2517" s="152" t="s">
        <v>2139</v>
      </c>
      <c r="B2517" s="155">
        <v>908</v>
      </c>
    </row>
    <row r="2518" spans="1:2" s="155" customFormat="1">
      <c r="A2518" s="152" t="s">
        <v>2181</v>
      </c>
      <c r="B2518" s="155">
        <v>862</v>
      </c>
    </row>
    <row r="2519" spans="1:2" s="155" customFormat="1">
      <c r="A2519" s="152" t="s">
        <v>2112</v>
      </c>
      <c r="B2519" s="155">
        <v>782</v>
      </c>
    </row>
    <row r="2520" spans="1:2" s="155" customFormat="1">
      <c r="A2520" s="152" t="s">
        <v>2154</v>
      </c>
      <c r="B2520" s="155">
        <v>742</v>
      </c>
    </row>
    <row r="2521" spans="1:2" s="155" customFormat="1">
      <c r="A2521" s="152" t="s">
        <v>2126</v>
      </c>
      <c r="B2521" s="155">
        <v>900</v>
      </c>
    </row>
    <row r="2522" spans="1:2" s="155" customFormat="1">
      <c r="A2522" s="152" t="s">
        <v>2168</v>
      </c>
      <c r="B2522" s="155">
        <v>855</v>
      </c>
    </row>
    <row r="2523" spans="1:2" s="155" customFormat="1">
      <c r="A2523" s="152" t="s">
        <v>3210</v>
      </c>
      <c r="B2523" s="155">
        <v>921</v>
      </c>
    </row>
    <row r="2524" spans="1:2" s="155" customFormat="1">
      <c r="A2524" s="152" t="s">
        <v>3211</v>
      </c>
      <c r="B2524" s="155">
        <v>875</v>
      </c>
    </row>
    <row r="2525" spans="1:2" s="155" customFormat="1">
      <c r="A2525" s="152" t="s">
        <v>2140</v>
      </c>
      <c r="B2525" s="155">
        <v>944</v>
      </c>
    </row>
    <row r="2526" spans="1:2" s="155" customFormat="1">
      <c r="A2526" s="152" t="s">
        <v>2182</v>
      </c>
      <c r="B2526" s="155">
        <v>895</v>
      </c>
    </row>
    <row r="2527" spans="1:2" s="155" customFormat="1">
      <c r="A2527" s="152" t="s">
        <v>1526</v>
      </c>
      <c r="B2527" s="155">
        <v>660</v>
      </c>
    </row>
    <row r="2528" spans="1:2" s="155" customFormat="1">
      <c r="A2528" s="152" t="s">
        <v>3764</v>
      </c>
      <c r="B2528" s="155">
        <v>660</v>
      </c>
    </row>
    <row r="2529" spans="1:2" s="155" customFormat="1">
      <c r="A2529" s="151" t="s">
        <v>1527</v>
      </c>
      <c r="B2529" s="155">
        <v>707</v>
      </c>
    </row>
    <row r="2530" spans="1:2" s="155" customFormat="1">
      <c r="A2530" s="152" t="s">
        <v>3765</v>
      </c>
      <c r="B2530" s="155">
        <v>707</v>
      </c>
    </row>
    <row r="2531" spans="1:2" s="155" customFormat="1">
      <c r="A2531" s="152" t="s">
        <v>3212</v>
      </c>
      <c r="B2531" s="155">
        <v>817</v>
      </c>
    </row>
    <row r="2532" spans="1:2" s="155" customFormat="1">
      <c r="A2532" s="152" t="s">
        <v>3766</v>
      </c>
      <c r="B2532" s="155">
        <v>817</v>
      </c>
    </row>
    <row r="2533" spans="1:2" s="155" customFormat="1">
      <c r="A2533" s="153" t="s">
        <v>1528</v>
      </c>
      <c r="B2533" s="155">
        <v>845</v>
      </c>
    </row>
    <row r="2534" spans="1:2" s="155" customFormat="1">
      <c r="A2534" s="152" t="s">
        <v>3767</v>
      </c>
      <c r="B2534" s="155">
        <v>845</v>
      </c>
    </row>
    <row r="2535" spans="1:2" s="155" customFormat="1">
      <c r="A2535" s="151" t="s">
        <v>1454</v>
      </c>
      <c r="B2535" s="155">
        <v>890</v>
      </c>
    </row>
    <row r="2536" spans="1:2" s="155" customFormat="1" ht="12.6">
      <c r="A2536" s="155" t="s">
        <v>1464</v>
      </c>
      <c r="B2536" s="155" t="s">
        <v>2207</v>
      </c>
    </row>
    <row r="2537" spans="1:2" s="155" customFormat="1">
      <c r="A2537" s="152" t="s">
        <v>1459</v>
      </c>
      <c r="B2537" s="155">
        <v>1043</v>
      </c>
    </row>
    <row r="2538" spans="1:2" s="155" customFormat="1">
      <c r="A2538" s="151" t="s">
        <v>1469</v>
      </c>
      <c r="B2538" s="155" t="s">
        <v>2207</v>
      </c>
    </row>
    <row r="2539" spans="1:2" s="155" customFormat="1">
      <c r="A2539" s="152" t="s">
        <v>1455</v>
      </c>
      <c r="B2539" s="155">
        <v>985</v>
      </c>
    </row>
    <row r="2540" spans="1:2" s="155" customFormat="1" ht="12.6">
      <c r="A2540" s="155" t="s">
        <v>1465</v>
      </c>
      <c r="B2540" s="155" t="s">
        <v>2207</v>
      </c>
    </row>
    <row r="2541" spans="1:2" s="155" customFormat="1">
      <c r="A2541" s="152" t="s">
        <v>1460</v>
      </c>
      <c r="B2541" s="155">
        <v>1138</v>
      </c>
    </row>
    <row r="2542" spans="1:2" s="155" customFormat="1">
      <c r="A2542" s="152" t="s">
        <v>1470</v>
      </c>
      <c r="B2542" s="155" t="s">
        <v>2207</v>
      </c>
    </row>
    <row r="2543" spans="1:2" s="155" customFormat="1">
      <c r="A2543" s="152" t="s">
        <v>3213</v>
      </c>
      <c r="B2543" s="155">
        <v>1027</v>
      </c>
    </row>
    <row r="2544" spans="1:2" s="155" customFormat="1" ht="12.6">
      <c r="A2544" s="155" t="s">
        <v>3214</v>
      </c>
      <c r="B2544" s="155" t="s">
        <v>2207</v>
      </c>
    </row>
    <row r="2545" spans="1:2" s="155" customFormat="1">
      <c r="A2545" s="151" t="s">
        <v>3215</v>
      </c>
      <c r="B2545" s="155">
        <v>1181</v>
      </c>
    </row>
    <row r="2546" spans="1:2" s="155" customFormat="1">
      <c r="A2546" s="152" t="s">
        <v>3216</v>
      </c>
      <c r="B2546" s="155" t="s">
        <v>2207</v>
      </c>
    </row>
    <row r="2547" spans="1:2" s="155" customFormat="1">
      <c r="A2547" s="151" t="s">
        <v>1456</v>
      </c>
      <c r="B2547" s="155">
        <v>1121</v>
      </c>
    </row>
    <row r="2548" spans="1:2" s="155" customFormat="1" ht="12.6">
      <c r="A2548" s="155" t="s">
        <v>1466</v>
      </c>
      <c r="B2548" s="155" t="s">
        <v>2207</v>
      </c>
    </row>
    <row r="2549" spans="1:2" s="155" customFormat="1" ht="12.6">
      <c r="A2549" s="155" t="s">
        <v>1461</v>
      </c>
      <c r="B2549" s="155">
        <v>1276</v>
      </c>
    </row>
    <row r="2550" spans="1:2" s="155" customFormat="1">
      <c r="A2550" s="151" t="s">
        <v>1471</v>
      </c>
      <c r="B2550" s="155" t="s">
        <v>2207</v>
      </c>
    </row>
    <row r="2551" spans="1:2" s="155" customFormat="1">
      <c r="A2551" s="152" t="s">
        <v>1274</v>
      </c>
      <c r="B2551" s="155">
        <v>445</v>
      </c>
    </row>
    <row r="2552" spans="1:2" s="155" customFormat="1">
      <c r="A2552" s="152" t="s">
        <v>1457</v>
      </c>
      <c r="B2552" s="155">
        <v>1027</v>
      </c>
    </row>
    <row r="2553" spans="1:2" s="155" customFormat="1" ht="12.6">
      <c r="A2553" s="155" t="s">
        <v>1467</v>
      </c>
      <c r="B2553" s="155" t="s">
        <v>2207</v>
      </c>
    </row>
    <row r="2554" spans="1:2" s="155" customFormat="1" ht="12.6">
      <c r="A2554" s="155" t="s">
        <v>1462</v>
      </c>
      <c r="B2554" s="155">
        <v>1180</v>
      </c>
    </row>
    <row r="2555" spans="1:2" s="155" customFormat="1">
      <c r="A2555" s="152" t="s">
        <v>1472</v>
      </c>
      <c r="B2555" s="155" t="s">
        <v>2207</v>
      </c>
    </row>
    <row r="2556" spans="1:2" s="155" customFormat="1">
      <c r="A2556" s="151" t="s">
        <v>1458</v>
      </c>
      <c r="B2556" s="155">
        <v>1140</v>
      </c>
    </row>
    <row r="2557" spans="1:2" s="155" customFormat="1" ht="12.6">
      <c r="A2557" s="155" t="s">
        <v>1468</v>
      </c>
      <c r="B2557" s="155" t="s">
        <v>2207</v>
      </c>
    </row>
    <row r="2558" spans="1:2" s="155" customFormat="1" ht="12.6">
      <c r="A2558" s="155" t="s">
        <v>1463</v>
      </c>
      <c r="B2558" s="155">
        <v>1294</v>
      </c>
    </row>
    <row r="2559" spans="1:2" s="155" customFormat="1">
      <c r="A2559" s="151" t="s">
        <v>1473</v>
      </c>
      <c r="B2559" s="155" t="s">
        <v>2207</v>
      </c>
    </row>
    <row r="2560" spans="1:2" s="155" customFormat="1">
      <c r="A2560" s="152" t="s">
        <v>3217</v>
      </c>
      <c r="B2560" s="155">
        <v>1191</v>
      </c>
    </row>
    <row r="2561" spans="1:2" s="155" customFormat="1" ht="12.6">
      <c r="A2561" s="155" t="s">
        <v>3218</v>
      </c>
      <c r="B2561" s="155" t="s">
        <v>2207</v>
      </c>
    </row>
    <row r="2562" spans="1:2" s="155" customFormat="1" ht="12.6">
      <c r="A2562" s="155" t="s">
        <v>3219</v>
      </c>
      <c r="B2562" s="155">
        <v>1345</v>
      </c>
    </row>
    <row r="2563" spans="1:2" s="155" customFormat="1">
      <c r="A2563" s="152" t="s">
        <v>3220</v>
      </c>
      <c r="B2563" s="155" t="s">
        <v>2207</v>
      </c>
    </row>
    <row r="2564" spans="1:2" s="155" customFormat="1">
      <c r="A2564" s="152" t="s">
        <v>1479</v>
      </c>
      <c r="B2564" s="155">
        <v>1278</v>
      </c>
    </row>
    <row r="2565" spans="1:2" s="155" customFormat="1" ht="12.6">
      <c r="A2565" s="155" t="s">
        <v>1480</v>
      </c>
      <c r="B2565" s="155" t="s">
        <v>2207</v>
      </c>
    </row>
    <row r="2566" spans="1:2" s="155" customFormat="1" ht="12.6">
      <c r="A2566" s="155" t="s">
        <v>1478</v>
      </c>
      <c r="B2566" s="155">
        <v>1433</v>
      </c>
    </row>
    <row r="2567" spans="1:2" s="155" customFormat="1">
      <c r="A2567" s="152" t="s">
        <v>1481</v>
      </c>
      <c r="B2567" s="155" t="s">
        <v>2207</v>
      </c>
    </row>
    <row r="2568" spans="1:2" s="155" customFormat="1">
      <c r="A2568" s="153" t="s">
        <v>1474</v>
      </c>
      <c r="B2568" s="155">
        <v>1692</v>
      </c>
    </row>
    <row r="2569" spans="1:2" s="155" customFormat="1">
      <c r="A2569" s="152" t="s">
        <v>1476</v>
      </c>
      <c r="B2569" s="155" t="s">
        <v>2207</v>
      </c>
    </row>
    <row r="2570" spans="1:2" s="155" customFormat="1">
      <c r="A2570" s="152" t="s">
        <v>1475</v>
      </c>
      <c r="B2570" s="155">
        <v>1842</v>
      </c>
    </row>
    <row r="2571" spans="1:2" s="155" customFormat="1">
      <c r="A2571" s="152" t="s">
        <v>1477</v>
      </c>
      <c r="B2571" s="155" t="s">
        <v>2207</v>
      </c>
    </row>
    <row r="2572" spans="1:2" s="155" customFormat="1">
      <c r="A2572" s="152" t="s">
        <v>3221</v>
      </c>
      <c r="B2572" s="155">
        <v>1723</v>
      </c>
    </row>
    <row r="2573" spans="1:2" s="155" customFormat="1">
      <c r="A2573" s="152" t="s">
        <v>3222</v>
      </c>
      <c r="B2573" s="155" t="s">
        <v>2207</v>
      </c>
    </row>
    <row r="2574" spans="1:2" s="155" customFormat="1">
      <c r="A2574" s="152" t="s">
        <v>3223</v>
      </c>
      <c r="B2574" s="155">
        <v>1874</v>
      </c>
    </row>
    <row r="2575" spans="1:2" s="155" customFormat="1">
      <c r="A2575" s="152" t="s">
        <v>3224</v>
      </c>
      <c r="B2575" s="155" t="s">
        <v>2207</v>
      </c>
    </row>
    <row r="2576" spans="1:2" s="155" customFormat="1">
      <c r="A2576" s="152" t="s">
        <v>2302</v>
      </c>
      <c r="B2576" s="155">
        <v>109</v>
      </c>
    </row>
    <row r="2577" spans="1:2" s="155" customFormat="1">
      <c r="A2577" s="152" t="s">
        <v>2301</v>
      </c>
      <c r="B2577" s="155">
        <v>109</v>
      </c>
    </row>
    <row r="2578" spans="1:2" s="155" customFormat="1">
      <c r="A2578" s="151" t="s">
        <v>2234</v>
      </c>
      <c r="B2578" s="155">
        <v>502</v>
      </c>
    </row>
    <row r="2579" spans="1:2" s="155" customFormat="1">
      <c r="A2579" s="152" t="s">
        <v>2239</v>
      </c>
      <c r="B2579" s="155">
        <v>549</v>
      </c>
    </row>
    <row r="2580" spans="1:2" s="155" customFormat="1">
      <c r="A2580" s="152" t="s">
        <v>2245</v>
      </c>
      <c r="B2580" s="155">
        <v>606</v>
      </c>
    </row>
    <row r="2581" spans="1:2" s="155" customFormat="1">
      <c r="A2581" s="152" t="s">
        <v>2235</v>
      </c>
      <c r="B2581" s="155">
        <v>562</v>
      </c>
    </row>
    <row r="2582" spans="1:2" s="155" customFormat="1">
      <c r="A2582" s="152" t="s">
        <v>2241</v>
      </c>
      <c r="B2582" s="155">
        <v>614</v>
      </c>
    </row>
    <row r="2583" spans="1:2" s="155" customFormat="1">
      <c r="A2583" s="151" t="s">
        <v>2247</v>
      </c>
      <c r="B2583" s="155">
        <v>678</v>
      </c>
    </row>
    <row r="2584" spans="1:2" s="155" customFormat="1">
      <c r="A2584" s="152" t="s">
        <v>2236</v>
      </c>
      <c r="B2584" s="155">
        <v>576</v>
      </c>
    </row>
    <row r="2585" spans="1:2" s="155" customFormat="1">
      <c r="A2585" s="151" t="s">
        <v>2242</v>
      </c>
      <c r="B2585" s="155">
        <v>633</v>
      </c>
    </row>
    <row r="2586" spans="1:2" s="155" customFormat="1">
      <c r="A2586" s="152" t="s">
        <v>2248</v>
      </c>
      <c r="B2586" s="155">
        <v>703</v>
      </c>
    </row>
    <row r="2587" spans="1:2" s="155" customFormat="1">
      <c r="A2587" s="152" t="s">
        <v>2237</v>
      </c>
      <c r="B2587" s="155">
        <v>638</v>
      </c>
    </row>
    <row r="2588" spans="1:2" s="155" customFormat="1">
      <c r="A2588" s="152" t="s">
        <v>2243</v>
      </c>
      <c r="B2588" s="155">
        <v>700</v>
      </c>
    </row>
    <row r="2589" spans="1:2" s="155" customFormat="1">
      <c r="A2589" s="152" t="s">
        <v>2249</v>
      </c>
      <c r="B2589" s="155">
        <v>777</v>
      </c>
    </row>
    <row r="2590" spans="1:2" s="155" customFormat="1">
      <c r="A2590" s="152" t="s">
        <v>2238</v>
      </c>
      <c r="B2590" s="155">
        <v>651</v>
      </c>
    </row>
    <row r="2591" spans="1:2" s="155" customFormat="1">
      <c r="A2591" s="152" t="s">
        <v>2244</v>
      </c>
      <c r="B2591" s="155">
        <v>719</v>
      </c>
    </row>
    <row r="2592" spans="1:2" s="155" customFormat="1">
      <c r="A2592" s="152" t="s">
        <v>2250</v>
      </c>
      <c r="B2592" s="155">
        <v>802</v>
      </c>
    </row>
    <row r="2593" spans="1:2" s="155" customFormat="1">
      <c r="A2593" s="151" t="s">
        <v>1746</v>
      </c>
      <c r="B2593" s="155">
        <v>419</v>
      </c>
    </row>
    <row r="2594" spans="1:2" s="155" customFormat="1">
      <c r="A2594" s="152" t="s">
        <v>1747</v>
      </c>
      <c r="B2594" s="155">
        <v>461</v>
      </c>
    </row>
    <row r="2595" spans="1:2" s="155" customFormat="1">
      <c r="A2595" s="152" t="s">
        <v>3225</v>
      </c>
      <c r="B2595" s="155">
        <v>472</v>
      </c>
    </row>
    <row r="2596" spans="1:2" s="155" customFormat="1">
      <c r="A2596" s="152" t="s">
        <v>1748</v>
      </c>
      <c r="B2596" s="155">
        <v>502</v>
      </c>
    </row>
    <row r="2597" spans="1:2" s="155" customFormat="1">
      <c r="A2597" s="152" t="s">
        <v>2903</v>
      </c>
      <c r="B2597" s="155">
        <v>417</v>
      </c>
    </row>
    <row r="2598" spans="1:2" s="155" customFormat="1">
      <c r="A2598" s="151" t="s">
        <v>2904</v>
      </c>
      <c r="B2598" s="155">
        <v>353</v>
      </c>
    </row>
    <row r="2599" spans="1:2" s="155" customFormat="1">
      <c r="A2599" s="152" t="s">
        <v>2905</v>
      </c>
      <c r="B2599" s="155">
        <v>385</v>
      </c>
    </row>
    <row r="2600" spans="1:2" s="155" customFormat="1">
      <c r="A2600" s="152" t="s">
        <v>1997</v>
      </c>
      <c r="B2600" s="155">
        <v>342</v>
      </c>
    </row>
    <row r="2601" spans="1:2" s="155" customFormat="1">
      <c r="A2601" s="152" t="s">
        <v>1998</v>
      </c>
      <c r="B2601" s="155">
        <v>372</v>
      </c>
    </row>
    <row r="2602" spans="1:2" s="155" customFormat="1">
      <c r="A2602" s="152" t="s">
        <v>3226</v>
      </c>
      <c r="B2602" s="155">
        <v>382</v>
      </c>
    </row>
    <row r="2603" spans="1:2" s="155" customFormat="1">
      <c r="A2603" s="152" t="s">
        <v>1999</v>
      </c>
      <c r="B2603" s="155">
        <v>402</v>
      </c>
    </row>
    <row r="2604" spans="1:2" s="155" customFormat="1">
      <c r="A2604" s="152" t="s">
        <v>1780</v>
      </c>
      <c r="B2604" s="155" t="s">
        <v>2207</v>
      </c>
    </row>
    <row r="2605" spans="1:2" s="155" customFormat="1">
      <c r="A2605" s="152" t="s">
        <v>3768</v>
      </c>
      <c r="B2605" s="155" t="s">
        <v>2207</v>
      </c>
    </row>
    <row r="2606" spans="1:2" s="155" customFormat="1">
      <c r="A2606" s="152" t="s">
        <v>1777</v>
      </c>
      <c r="B2606" s="155">
        <v>977</v>
      </c>
    </row>
    <row r="2607" spans="1:2" s="155" customFormat="1">
      <c r="A2607" s="152" t="s">
        <v>3769</v>
      </c>
      <c r="B2607" s="155">
        <v>977</v>
      </c>
    </row>
    <row r="2608" spans="1:2" s="155" customFormat="1">
      <c r="A2608" s="152" t="s">
        <v>1774</v>
      </c>
      <c r="B2608" s="155">
        <v>834</v>
      </c>
    </row>
    <row r="2609" spans="1:2" s="155" customFormat="1">
      <c r="A2609" s="151" t="s">
        <v>1783</v>
      </c>
      <c r="B2609" s="155" t="s">
        <v>2207</v>
      </c>
    </row>
    <row r="2610" spans="1:2" s="155" customFormat="1">
      <c r="A2610" s="152" t="s">
        <v>3771</v>
      </c>
      <c r="B2610" s="155" t="s">
        <v>2207</v>
      </c>
    </row>
    <row r="2611" spans="1:2" s="155" customFormat="1">
      <c r="A2611" s="152" t="s">
        <v>3770</v>
      </c>
      <c r="B2611" s="155">
        <v>834</v>
      </c>
    </row>
    <row r="2612" spans="1:2" s="155" customFormat="1">
      <c r="A2612" s="152" t="s">
        <v>1781</v>
      </c>
      <c r="B2612" s="155" t="s">
        <v>2207</v>
      </c>
    </row>
    <row r="2613" spans="1:2" s="155" customFormat="1">
      <c r="A2613" s="152" t="s">
        <v>3772</v>
      </c>
      <c r="B2613" s="155" t="s">
        <v>2207</v>
      </c>
    </row>
    <row r="2614" spans="1:2" s="155" customFormat="1">
      <c r="A2614" s="152" t="s">
        <v>1778</v>
      </c>
      <c r="B2614" s="155">
        <v>1032</v>
      </c>
    </row>
    <row r="2615" spans="1:2" s="155" customFormat="1">
      <c r="A2615" s="152" t="s">
        <v>3773</v>
      </c>
      <c r="B2615" s="155">
        <v>1032</v>
      </c>
    </row>
    <row r="2616" spans="1:2" s="155" customFormat="1">
      <c r="A2616" s="152" t="s">
        <v>1775</v>
      </c>
      <c r="B2616" s="155">
        <v>894</v>
      </c>
    </row>
    <row r="2617" spans="1:2" s="155" customFormat="1">
      <c r="A2617" s="151" t="s">
        <v>1784</v>
      </c>
      <c r="B2617" s="155" t="s">
        <v>2207</v>
      </c>
    </row>
    <row r="2618" spans="1:2" s="155" customFormat="1">
      <c r="A2618" s="152" t="s">
        <v>3775</v>
      </c>
      <c r="B2618" s="155" t="s">
        <v>2207</v>
      </c>
    </row>
    <row r="2619" spans="1:2" s="155" customFormat="1">
      <c r="A2619" s="152" t="s">
        <v>3774</v>
      </c>
      <c r="B2619" s="155">
        <v>894</v>
      </c>
    </row>
    <row r="2620" spans="1:2" s="155" customFormat="1">
      <c r="A2620" s="152" t="s">
        <v>3227</v>
      </c>
      <c r="B2620" s="155" t="s">
        <v>2207</v>
      </c>
    </row>
    <row r="2621" spans="1:2" s="155" customFormat="1">
      <c r="A2621" s="152" t="s">
        <v>3776</v>
      </c>
      <c r="B2621" s="155" t="s">
        <v>2207</v>
      </c>
    </row>
    <row r="2622" spans="1:2" s="155" customFormat="1">
      <c r="A2622" s="151" t="s">
        <v>3228</v>
      </c>
      <c r="B2622" s="155">
        <v>1078</v>
      </c>
    </row>
    <row r="2623" spans="1:2" s="155" customFormat="1">
      <c r="A2623" s="152" t="s">
        <v>3777</v>
      </c>
      <c r="B2623" s="155">
        <v>1078</v>
      </c>
    </row>
    <row r="2624" spans="1:2" s="155" customFormat="1">
      <c r="A2624" s="152" t="s">
        <v>3229</v>
      </c>
      <c r="B2624" s="155">
        <v>985</v>
      </c>
    </row>
    <row r="2625" spans="1:2" s="155" customFormat="1">
      <c r="A2625" s="151" t="s">
        <v>3230</v>
      </c>
      <c r="B2625" s="155" t="s">
        <v>2207</v>
      </c>
    </row>
    <row r="2626" spans="1:2" s="155" customFormat="1">
      <c r="A2626" s="152" t="s">
        <v>3779</v>
      </c>
      <c r="B2626" s="155" t="s">
        <v>2207</v>
      </c>
    </row>
    <row r="2627" spans="1:2" s="155" customFormat="1">
      <c r="A2627" s="152" t="s">
        <v>3778</v>
      </c>
      <c r="B2627" s="155">
        <v>985</v>
      </c>
    </row>
    <row r="2628" spans="1:2" s="155" customFormat="1">
      <c r="A2628" s="152" t="s">
        <v>1782</v>
      </c>
      <c r="B2628" s="155" t="s">
        <v>2207</v>
      </c>
    </row>
    <row r="2629" spans="1:2" s="155" customFormat="1">
      <c r="A2629" s="152" t="s">
        <v>3780</v>
      </c>
      <c r="B2629" s="155" t="s">
        <v>2207</v>
      </c>
    </row>
    <row r="2630" spans="1:2" s="155" customFormat="1">
      <c r="A2630" s="152" t="s">
        <v>1779</v>
      </c>
      <c r="B2630" s="155">
        <v>1077</v>
      </c>
    </row>
    <row r="2631" spans="1:2" s="155" customFormat="1">
      <c r="A2631" s="152" t="s">
        <v>3781</v>
      </c>
      <c r="B2631" s="155">
        <v>1077</v>
      </c>
    </row>
    <row r="2632" spans="1:2" s="155" customFormat="1">
      <c r="A2632" s="152" t="s">
        <v>1776</v>
      </c>
      <c r="B2632" s="155">
        <v>926</v>
      </c>
    </row>
    <row r="2633" spans="1:2" s="155" customFormat="1">
      <c r="A2633" s="152" t="s">
        <v>1785</v>
      </c>
      <c r="B2633" s="155" t="s">
        <v>2207</v>
      </c>
    </row>
    <row r="2634" spans="1:2" s="155" customFormat="1">
      <c r="A2634" s="152" t="s">
        <v>3783</v>
      </c>
      <c r="B2634" s="155" t="s">
        <v>2207</v>
      </c>
    </row>
    <row r="2635" spans="1:2" s="155" customFormat="1">
      <c r="A2635" s="152" t="s">
        <v>3782</v>
      </c>
      <c r="B2635" s="155">
        <v>926</v>
      </c>
    </row>
    <row r="2636" spans="1:2">
      <c r="A2636" s="152" t="s">
        <v>1791</v>
      </c>
      <c r="B2636" s="155">
        <v>52</v>
      </c>
    </row>
    <row r="2637" spans="1:2">
      <c r="A2637" s="152" t="s">
        <v>1792</v>
      </c>
      <c r="B2637" s="155">
        <v>85</v>
      </c>
    </row>
    <row r="2638" spans="1:2">
      <c r="A2638" s="145"/>
    </row>
    <row r="2639" spans="1:2">
      <c r="A2639" s="145"/>
    </row>
    <row r="2640" spans="1:2" ht="15">
      <c r="A2640" s="144"/>
    </row>
    <row r="2641" spans="1:1">
      <c r="A2641" s="105"/>
    </row>
    <row r="2642" spans="1:1">
      <c r="A2642" s="145"/>
    </row>
    <row r="2643" spans="1:1">
      <c r="A2643" s="145"/>
    </row>
    <row r="2644" spans="1:1">
      <c r="A2644" s="145"/>
    </row>
    <row r="2645" spans="1:1">
      <c r="A2645" s="148"/>
    </row>
    <row r="2646" spans="1:1">
      <c r="A2646" s="148"/>
    </row>
    <row r="2647" spans="1:1">
      <c r="A2647" s="105"/>
    </row>
    <row r="2648" spans="1:1">
      <c r="A2648" s="105"/>
    </row>
    <row r="2649" spans="1:1">
      <c r="A2649" s="105"/>
    </row>
    <row r="2650" spans="1:1">
      <c r="A2650" s="105"/>
    </row>
    <row r="2651" spans="1:1">
      <c r="A2651" s="145"/>
    </row>
    <row r="2652" spans="1:1">
      <c r="A2652" s="105"/>
    </row>
    <row r="2653" spans="1:1">
      <c r="A2653" s="105"/>
    </row>
    <row r="2654" spans="1:1">
      <c r="A2654" s="105"/>
    </row>
    <row r="2655" spans="1:1">
      <c r="A2655" s="105"/>
    </row>
    <row r="2656" spans="1:1">
      <c r="A2656" s="105"/>
    </row>
    <row r="2657" spans="1:1">
      <c r="A2657" s="105"/>
    </row>
    <row r="2658" spans="1:1">
      <c r="A2658" s="105"/>
    </row>
    <row r="2659" spans="1:1">
      <c r="A2659" s="105"/>
    </row>
    <row r="2660" spans="1:1">
      <c r="A2660" s="105"/>
    </row>
    <row r="2661" spans="1:1">
      <c r="A2661" s="105"/>
    </row>
    <row r="2662" spans="1:1">
      <c r="A2662" s="145"/>
    </row>
    <row r="2663" spans="1:1">
      <c r="A2663" s="105"/>
    </row>
    <row r="2664" spans="1:1">
      <c r="A2664" s="145"/>
    </row>
    <row r="2665" spans="1:1">
      <c r="A2665" s="105"/>
    </row>
    <row r="2666" spans="1:1">
      <c r="A2666" s="145"/>
    </row>
    <row r="2667" spans="1:1">
      <c r="A2667" s="105"/>
    </row>
    <row r="2668" spans="1:1">
      <c r="A2668" s="145"/>
    </row>
    <row r="2669" spans="1:1">
      <c r="A2669" s="105"/>
    </row>
    <row r="2670" spans="1:1">
      <c r="A2670" s="105"/>
    </row>
    <row r="2671" spans="1:1">
      <c r="A2671" s="105"/>
    </row>
    <row r="2672" spans="1:1">
      <c r="A2672" s="145"/>
    </row>
    <row r="2673" spans="1:1">
      <c r="A2673" s="105"/>
    </row>
    <row r="2674" spans="1:1">
      <c r="A2674" s="145"/>
    </row>
    <row r="2675" spans="1:1">
      <c r="A2675" s="105"/>
    </row>
    <row r="2676" spans="1:1">
      <c r="A2676" s="105"/>
    </row>
    <row r="2677" spans="1:1">
      <c r="A2677" s="148"/>
    </row>
    <row r="2678" spans="1:1">
      <c r="A2678" s="105"/>
    </row>
    <row r="2679" spans="1:1">
      <c r="A2679" s="105"/>
    </row>
    <row r="2680" spans="1:1">
      <c r="A2680" s="145"/>
    </row>
    <row r="2681" spans="1:1">
      <c r="A2681" s="105"/>
    </row>
    <row r="2682" spans="1:1">
      <c r="A2682" s="105"/>
    </row>
    <row r="2683" spans="1:1">
      <c r="A2683" s="105"/>
    </row>
    <row r="2684" spans="1:1">
      <c r="A2684" s="145"/>
    </row>
    <row r="2685" spans="1:1">
      <c r="A2685" s="105"/>
    </row>
    <row r="2686" spans="1:1">
      <c r="A2686" s="105"/>
    </row>
    <row r="2687" spans="1:1">
      <c r="A2687" s="105"/>
    </row>
    <row r="2688" spans="1:1">
      <c r="A2688" s="105"/>
    </row>
    <row r="2689" spans="1:1">
      <c r="A2689" s="105"/>
    </row>
    <row r="2690" spans="1:1">
      <c r="A2690" s="145"/>
    </row>
    <row r="2691" spans="1:1">
      <c r="A2691" s="105"/>
    </row>
    <row r="2692" spans="1:1">
      <c r="A2692" s="145"/>
    </row>
    <row r="2693" spans="1:1">
      <c r="A2693" s="105"/>
    </row>
    <row r="2694" spans="1:1">
      <c r="A2694" s="105"/>
    </row>
    <row r="2695" spans="1:1">
      <c r="A2695" s="145"/>
    </row>
    <row r="2696" spans="1:1">
      <c r="A2696" s="105"/>
    </row>
    <row r="2697" spans="1:1">
      <c r="A2697" s="145"/>
    </row>
    <row r="2698" spans="1:1">
      <c r="A2698" s="105"/>
    </row>
    <row r="2699" spans="1:1">
      <c r="A2699" s="105"/>
    </row>
    <row r="2700" spans="1:1">
      <c r="A2700" s="105"/>
    </row>
    <row r="2701" spans="1:1">
      <c r="A2701" s="105"/>
    </row>
    <row r="2702" spans="1:1">
      <c r="A2702" s="105"/>
    </row>
    <row r="2703" spans="1:1">
      <c r="A2703" s="105"/>
    </row>
    <row r="2704" spans="1:1">
      <c r="A2704" s="105"/>
    </row>
    <row r="2705" spans="1:1">
      <c r="A2705" s="105"/>
    </row>
    <row r="2706" spans="1:1">
      <c r="A2706" s="105"/>
    </row>
    <row r="2707" spans="1:1">
      <c r="A2707" s="105"/>
    </row>
    <row r="2708" spans="1:1">
      <c r="A2708" s="105"/>
    </row>
    <row r="2709" spans="1:1">
      <c r="A2709" s="105"/>
    </row>
    <row r="2710" spans="1:1">
      <c r="A2710" s="145"/>
    </row>
    <row r="2711" spans="1:1">
      <c r="A2711" s="105"/>
    </row>
    <row r="2712" spans="1:1">
      <c r="A2712" s="145"/>
    </row>
    <row r="2713" spans="1:1">
      <c r="A2713" s="145"/>
    </row>
    <row r="2714" spans="1:1">
      <c r="A2714" s="105"/>
    </row>
    <row r="2715" spans="1:1">
      <c r="A2715" s="105"/>
    </row>
    <row r="2716" spans="1:1">
      <c r="A2716" s="105"/>
    </row>
    <row r="2717" spans="1:1">
      <c r="A2717" s="145"/>
    </row>
    <row r="2718" spans="1:1">
      <c r="A2718" s="105"/>
    </row>
    <row r="2719" spans="1:1">
      <c r="A2719" s="105"/>
    </row>
    <row r="2720" spans="1:1">
      <c r="A2720" s="105"/>
    </row>
    <row r="2721" spans="1:1">
      <c r="A2721" s="145"/>
    </row>
    <row r="2722" spans="1:1">
      <c r="A2722" s="105"/>
    </row>
    <row r="2723" spans="1:1">
      <c r="A2723" s="105"/>
    </row>
    <row r="2724" spans="1:1">
      <c r="A2724" s="105"/>
    </row>
    <row r="2725" spans="1:1">
      <c r="A2725" s="145"/>
    </row>
    <row r="2726" spans="1:1">
      <c r="A2726" s="105"/>
    </row>
    <row r="2727" spans="1:1">
      <c r="A2727" s="105"/>
    </row>
    <row r="2728" spans="1:1">
      <c r="A2728" s="105"/>
    </row>
    <row r="2729" spans="1:1">
      <c r="A2729" s="145"/>
    </row>
    <row r="2730" spans="1:1">
      <c r="A2730" s="105"/>
    </row>
    <row r="2731" spans="1:1">
      <c r="A2731" s="145"/>
    </row>
    <row r="2732" spans="1:1">
      <c r="A2732" s="105"/>
    </row>
    <row r="2733" spans="1:1">
      <c r="A2733" s="105"/>
    </row>
    <row r="2734" spans="1:1">
      <c r="A2734" s="105"/>
    </row>
    <row r="2735" spans="1:1">
      <c r="A2735" s="105"/>
    </row>
    <row r="2736" spans="1:1">
      <c r="A2736" s="105"/>
    </row>
    <row r="2737" spans="1:1">
      <c r="A2737" s="105"/>
    </row>
    <row r="2738" spans="1:1">
      <c r="A2738" s="105"/>
    </row>
    <row r="2739" spans="1:1">
      <c r="A2739" s="105"/>
    </row>
    <row r="2740" spans="1:1">
      <c r="A2740" s="105"/>
    </row>
    <row r="2741" spans="1:1">
      <c r="A2741" s="105"/>
    </row>
    <row r="2742" spans="1:1">
      <c r="A2742" s="105"/>
    </row>
    <row r="2743" spans="1:1">
      <c r="A2743" s="146"/>
    </row>
    <row r="2744" spans="1:1">
      <c r="A2744" s="146"/>
    </row>
    <row r="2745" spans="1:1">
      <c r="A2745" s="145"/>
    </row>
    <row r="2746" spans="1:1">
      <c r="A2746" s="146"/>
    </row>
    <row r="2747" spans="1:1">
      <c r="A2747" s="145"/>
    </row>
    <row r="2748" spans="1:1">
      <c r="A2748" s="105"/>
    </row>
    <row r="2749" spans="1:1">
      <c r="A2749" s="146"/>
    </row>
    <row r="2750" spans="1:1">
      <c r="A2750" s="145"/>
    </row>
    <row r="2751" spans="1:1">
      <c r="A2751" s="105"/>
    </row>
    <row r="2752" spans="1:1">
      <c r="A2752" s="146"/>
    </row>
    <row r="2753" spans="1:1">
      <c r="A2753" s="105"/>
    </row>
    <row r="2754" spans="1:1">
      <c r="A2754" s="105"/>
    </row>
    <row r="2755" spans="1:1">
      <c r="A2755" s="105"/>
    </row>
    <row r="2756" spans="1:1">
      <c r="A2756" s="105"/>
    </row>
    <row r="2757" spans="1:1">
      <c r="A2757" s="105"/>
    </row>
    <row r="2758" spans="1:1">
      <c r="A2758" s="105"/>
    </row>
    <row r="2759" spans="1:1">
      <c r="A2759" s="105"/>
    </row>
    <row r="2760" spans="1:1">
      <c r="A2760" s="105"/>
    </row>
    <row r="2761" spans="1:1">
      <c r="A2761" s="105"/>
    </row>
    <row r="2762" spans="1:1">
      <c r="A2762" s="105"/>
    </row>
    <row r="2763" spans="1:1">
      <c r="A2763" s="105"/>
    </row>
    <row r="2764" spans="1:1">
      <c r="A2764" s="105"/>
    </row>
    <row r="2765" spans="1:1">
      <c r="A2765" s="105"/>
    </row>
    <row r="2766" spans="1:1">
      <c r="A2766" s="105"/>
    </row>
    <row r="2767" spans="1:1">
      <c r="A2767" s="105"/>
    </row>
    <row r="2768" spans="1:1">
      <c r="A2768" s="105"/>
    </row>
    <row r="2769" spans="1:1">
      <c r="A2769" s="145"/>
    </row>
    <row r="2770" spans="1:1">
      <c r="A2770" s="105"/>
    </row>
    <row r="2771" spans="1:1">
      <c r="A2771" s="105"/>
    </row>
    <row r="2772" spans="1:1">
      <c r="A2772" s="105"/>
    </row>
    <row r="2773" spans="1:1">
      <c r="A2773" s="147"/>
    </row>
    <row r="2774" spans="1:1">
      <c r="A2774" s="145"/>
    </row>
    <row r="2775" spans="1:1">
      <c r="A2775" s="105"/>
    </row>
    <row r="2776" spans="1:1">
      <c r="A2776" s="105"/>
    </row>
    <row r="2777" spans="1:1">
      <c r="A2777" s="105"/>
    </row>
    <row r="2778" spans="1:1">
      <c r="A2778" s="145"/>
    </row>
    <row r="2779" spans="1:1">
      <c r="A2779" s="105"/>
    </row>
    <row r="2780" spans="1:1">
      <c r="A2780" s="105"/>
    </row>
    <row r="2781" spans="1:1">
      <c r="A2781" s="105"/>
    </row>
    <row r="2782" spans="1:1">
      <c r="A2782" s="105"/>
    </row>
    <row r="2783" spans="1:1">
      <c r="A2783" s="105"/>
    </row>
    <row r="2784" spans="1:1">
      <c r="A2784" s="105"/>
    </row>
    <row r="2785" spans="1:1">
      <c r="A2785" s="105"/>
    </row>
    <row r="2786" spans="1:1">
      <c r="A2786" s="105"/>
    </row>
    <row r="2787" spans="1:1">
      <c r="A2787" s="105"/>
    </row>
    <row r="2788" spans="1:1">
      <c r="A2788" s="105"/>
    </row>
    <row r="2789" spans="1:1">
      <c r="A2789" s="105"/>
    </row>
    <row r="2790" spans="1:1">
      <c r="A2790" s="105"/>
    </row>
    <row r="2791" spans="1:1">
      <c r="A2791" s="105"/>
    </row>
    <row r="2792" spans="1:1">
      <c r="A2792" s="105"/>
    </row>
    <row r="2793" spans="1:1">
      <c r="A2793" s="105"/>
    </row>
    <row r="2794" spans="1:1">
      <c r="A2794" s="105"/>
    </row>
    <row r="2795" spans="1:1">
      <c r="A2795" s="105"/>
    </row>
    <row r="2796" spans="1:1">
      <c r="A2796" s="105"/>
    </row>
    <row r="2797" spans="1:1">
      <c r="A2797" s="145"/>
    </row>
    <row r="2798" spans="1:1">
      <c r="A2798" s="145"/>
    </row>
    <row r="2799" spans="1:1">
      <c r="A2799" s="105"/>
    </row>
    <row r="2800" spans="1:1">
      <c r="A2800" s="105"/>
    </row>
    <row r="2801" spans="1:1">
      <c r="A2801" s="105"/>
    </row>
    <row r="2802" spans="1:1">
      <c r="A2802" s="105"/>
    </row>
    <row r="2803" spans="1:1">
      <c r="A2803" s="105"/>
    </row>
    <row r="2804" spans="1:1">
      <c r="A2804" s="105"/>
    </row>
    <row r="2805" spans="1:1">
      <c r="A2805" s="105"/>
    </row>
    <row r="2806" spans="1:1">
      <c r="A2806" s="105"/>
    </row>
    <row r="2807" spans="1:1">
      <c r="A2807" s="105"/>
    </row>
    <row r="2808" spans="1:1">
      <c r="A2808" s="145"/>
    </row>
    <row r="2809" spans="1:1">
      <c r="A2809" s="105"/>
    </row>
    <row r="2810" spans="1:1">
      <c r="A2810" s="105"/>
    </row>
    <row r="2811" spans="1:1">
      <c r="A2811" s="147"/>
    </row>
    <row r="2812" spans="1:1">
      <c r="A2812" s="145"/>
    </row>
    <row r="2813" spans="1:1">
      <c r="A2813" s="105"/>
    </row>
    <row r="2814" spans="1:1">
      <c r="A2814" s="145"/>
    </row>
    <row r="2815" spans="1:1">
      <c r="A2815" s="105"/>
    </row>
    <row r="2816" spans="1:1">
      <c r="A2816" s="105"/>
    </row>
    <row r="2817" spans="1:1">
      <c r="A2817" s="145"/>
    </row>
    <row r="2818" spans="1:1">
      <c r="A2818" s="105"/>
    </row>
    <row r="2819" spans="1:1">
      <c r="A2819" s="145"/>
    </row>
    <row r="2820" spans="1:1">
      <c r="A2820" s="105"/>
    </row>
    <row r="2821" spans="1:1">
      <c r="A2821" s="105"/>
    </row>
    <row r="2822" spans="1:1">
      <c r="A2822" s="105"/>
    </row>
    <row r="2823" spans="1:1">
      <c r="A2823" s="145"/>
    </row>
    <row r="2824" spans="1:1">
      <c r="A2824" s="105"/>
    </row>
    <row r="2825" spans="1:1">
      <c r="A2825" s="16"/>
    </row>
    <row r="2826" spans="1:1">
      <c r="A2826" s="105"/>
    </row>
    <row r="2827" spans="1:1">
      <c r="A2827" s="145"/>
    </row>
    <row r="2828" spans="1:1">
      <c r="A2828" s="105"/>
    </row>
    <row r="2829" spans="1:1">
      <c r="A2829" s="105"/>
    </row>
    <row r="2830" spans="1:1">
      <c r="A2830" s="105"/>
    </row>
    <row r="2831" spans="1:1">
      <c r="A2831" s="145"/>
    </row>
    <row r="2832" spans="1:1" ht="12.6">
      <c r="A2832"/>
    </row>
    <row r="2833" spans="1:1" ht="12.6">
      <c r="A2833"/>
    </row>
    <row r="2834" spans="1:1" ht="12.6">
      <c r="A2834"/>
    </row>
    <row r="2835" spans="1:1" ht="12.6">
      <c r="A2835"/>
    </row>
    <row r="2836" spans="1:1" ht="12.6">
      <c r="A2836"/>
    </row>
    <row r="2837" spans="1:1" ht="12.6">
      <c r="A2837"/>
    </row>
    <row r="2838" spans="1:1">
      <c r="A2838" s="105"/>
    </row>
    <row r="2839" spans="1:1">
      <c r="A2839" s="105"/>
    </row>
    <row r="2840" spans="1:1">
      <c r="A2840" s="148"/>
    </row>
    <row r="2841" spans="1:1">
      <c r="A2841" s="148"/>
    </row>
    <row r="2842" spans="1:1">
      <c r="A2842" s="148"/>
    </row>
    <row r="2843" spans="1:1">
      <c r="A2843" s="145"/>
    </row>
    <row r="2844" spans="1:1">
      <c r="A2844" s="148"/>
    </row>
    <row r="2845" spans="1:1">
      <c r="A2845" s="148"/>
    </row>
    <row r="2846" spans="1:1">
      <c r="A2846" s="145"/>
    </row>
    <row r="2847" spans="1:1">
      <c r="A2847" s="105"/>
    </row>
    <row r="2848" spans="1:1">
      <c r="A2848" s="105"/>
    </row>
    <row r="2849" spans="1:1">
      <c r="A2849" s="145"/>
    </row>
    <row r="2850" spans="1:1">
      <c r="A2850" s="105"/>
    </row>
    <row r="2851" spans="1:1">
      <c r="A2851" s="105"/>
    </row>
    <row r="2852" spans="1:1">
      <c r="A2852" s="105"/>
    </row>
    <row r="2853" spans="1:1">
      <c r="A2853" s="145"/>
    </row>
    <row r="2854" spans="1:1">
      <c r="A2854" s="105"/>
    </row>
    <row r="2855" spans="1:1">
      <c r="A2855" s="105"/>
    </row>
    <row r="2856" spans="1:1">
      <c r="A2856" s="105"/>
    </row>
    <row r="2857" spans="1:1">
      <c r="A2857" s="145"/>
    </row>
    <row r="2858" spans="1:1">
      <c r="A2858" s="105"/>
    </row>
    <row r="2859" spans="1:1">
      <c r="A2859" s="105"/>
    </row>
    <row r="2860" spans="1:1">
      <c r="A2860" s="105"/>
    </row>
    <row r="2861" spans="1:1">
      <c r="A2861" s="145"/>
    </row>
    <row r="2862" spans="1:1">
      <c r="A2862" s="105"/>
    </row>
    <row r="2863" spans="1:1">
      <c r="A2863" s="145"/>
    </row>
    <row r="2864" spans="1:1">
      <c r="A2864" s="105"/>
    </row>
    <row r="2865" spans="1:1">
      <c r="A2865" s="105"/>
    </row>
    <row r="2866" spans="1:1">
      <c r="A2866" s="145"/>
    </row>
    <row r="2867" spans="1:1">
      <c r="A2867" s="105"/>
    </row>
    <row r="2868" spans="1:1">
      <c r="A2868" s="105"/>
    </row>
    <row r="2869" spans="1:1">
      <c r="A2869" s="105"/>
    </row>
    <row r="2870" spans="1:1">
      <c r="A2870" s="105"/>
    </row>
    <row r="2871" spans="1:1">
      <c r="A2871" s="105"/>
    </row>
    <row r="2872" spans="1:1">
      <c r="A2872" s="105"/>
    </row>
    <row r="2873" spans="1:1">
      <c r="A2873" s="105"/>
    </row>
    <row r="2874" spans="1:1">
      <c r="A2874" s="105"/>
    </row>
    <row r="2875" spans="1:1">
      <c r="A2875" s="105"/>
    </row>
    <row r="2876" spans="1:1">
      <c r="A2876" s="105"/>
    </row>
    <row r="2877" spans="1:1">
      <c r="A2877" s="105"/>
    </row>
    <row r="2878" spans="1:1">
      <c r="A2878" s="105"/>
    </row>
    <row r="2879" spans="1:1">
      <c r="A2879" s="147"/>
    </row>
    <row r="2880" spans="1:1">
      <c r="A2880" s="145"/>
    </row>
    <row r="2881" spans="1:1">
      <c r="A2881" s="105"/>
    </row>
    <row r="2882" spans="1:1">
      <c r="A2882" s="105"/>
    </row>
    <row r="2883" spans="1:1">
      <c r="A2883" s="145"/>
    </row>
    <row r="2884" spans="1:1">
      <c r="A2884" s="105"/>
    </row>
    <row r="2885" spans="1:1">
      <c r="A2885" s="105"/>
    </row>
    <row r="2886" spans="1:1">
      <c r="A2886" s="105"/>
    </row>
    <row r="2887" spans="1:1">
      <c r="A2887" s="105"/>
    </row>
    <row r="2888" spans="1:1">
      <c r="A2888" s="105"/>
    </row>
    <row r="2889" spans="1:1">
      <c r="A2889" s="146"/>
    </row>
    <row r="2890" spans="1:1">
      <c r="A2890" s="145"/>
    </row>
    <row r="2891" spans="1:1">
      <c r="A2891" s="105"/>
    </row>
    <row r="2892" spans="1:1">
      <c r="A2892" s="105"/>
    </row>
    <row r="2893" spans="1:1">
      <c r="A2893" s="105"/>
    </row>
    <row r="2894" spans="1:1">
      <c r="A2894" s="105"/>
    </row>
    <row r="2895" spans="1:1">
      <c r="A2895" s="105"/>
    </row>
    <row r="2896" spans="1:1">
      <c r="A2896" s="105"/>
    </row>
    <row r="2897" spans="1:1">
      <c r="A2897" s="105"/>
    </row>
    <row r="2898" spans="1:1">
      <c r="A2898" s="105"/>
    </row>
    <row r="2899" spans="1:1">
      <c r="A2899" s="105"/>
    </row>
    <row r="2900" spans="1:1">
      <c r="A2900" s="145"/>
    </row>
    <row r="2901" spans="1:1">
      <c r="A2901" s="105"/>
    </row>
    <row r="2902" spans="1:1">
      <c r="A2902" s="105"/>
    </row>
    <row r="2903" spans="1:1">
      <c r="A2903" s="105"/>
    </row>
    <row r="2904" spans="1:1">
      <c r="A2904" s="105"/>
    </row>
    <row r="2905" spans="1:1">
      <c r="A2905" s="145"/>
    </row>
    <row r="2906" spans="1:1">
      <c r="A2906" s="105"/>
    </row>
    <row r="2907" spans="1:1">
      <c r="A2907" s="105"/>
    </row>
    <row r="2908" spans="1:1">
      <c r="A2908" s="105"/>
    </row>
    <row r="2909" spans="1:1">
      <c r="A2909" s="105"/>
    </row>
    <row r="2910" spans="1:1">
      <c r="A2910" s="145"/>
    </row>
    <row r="2911" spans="1:1">
      <c r="A2911" s="105"/>
    </row>
    <row r="2912" spans="1:1">
      <c r="A2912" s="105"/>
    </row>
    <row r="2913" spans="1:1">
      <c r="A2913" s="105"/>
    </row>
    <row r="2914" spans="1:1">
      <c r="A2914" s="105"/>
    </row>
    <row r="2915" spans="1:1">
      <c r="A2915" s="145"/>
    </row>
    <row r="2916" spans="1:1">
      <c r="A2916" s="105"/>
    </row>
    <row r="2917" spans="1:1">
      <c r="A2917" s="16"/>
    </row>
    <row r="2918" spans="1:1">
      <c r="A2918" s="105"/>
    </row>
    <row r="2919" spans="1:1">
      <c r="A2919" s="105"/>
    </row>
    <row r="2920" spans="1:1">
      <c r="A2920" s="145"/>
    </row>
    <row r="2921" spans="1:1">
      <c r="A2921" s="145"/>
    </row>
    <row r="2922" spans="1:1">
      <c r="A2922" s="145"/>
    </row>
    <row r="2923" spans="1:1">
      <c r="A2923" s="16"/>
    </row>
    <row r="2924" spans="1:1">
      <c r="A2924" s="147"/>
    </row>
    <row r="2925" spans="1:1">
      <c r="A2925" s="105"/>
    </row>
    <row r="2926" spans="1:1">
      <c r="A2926" s="105"/>
    </row>
    <row r="2927" spans="1:1">
      <c r="A2927" s="105"/>
    </row>
    <row r="2928" spans="1:1">
      <c r="A2928" s="105"/>
    </row>
    <row r="2929" spans="1:1">
      <c r="A2929" s="105"/>
    </row>
    <row r="2930" spans="1:1">
      <c r="A2930" s="105"/>
    </row>
    <row r="2931" spans="1:1">
      <c r="A2931" s="105"/>
    </row>
    <row r="2932" spans="1:1">
      <c r="A2932" s="105"/>
    </row>
    <row r="2933" spans="1:1">
      <c r="A2933" s="105"/>
    </row>
    <row r="2934" spans="1:1">
      <c r="A2934" s="105"/>
    </row>
    <row r="2935" spans="1:1">
      <c r="A2935" s="145"/>
    </row>
    <row r="2936" spans="1:1">
      <c r="A2936" s="105"/>
    </row>
    <row r="2937" spans="1:1">
      <c r="A2937" s="105"/>
    </row>
    <row r="2938" spans="1:1">
      <c r="A2938" s="105"/>
    </row>
    <row r="2939" spans="1:1">
      <c r="A2939" s="105"/>
    </row>
    <row r="2940" spans="1:1">
      <c r="A2940" s="105"/>
    </row>
    <row r="2941" spans="1:1">
      <c r="A2941" s="16"/>
    </row>
    <row r="2942" spans="1:1">
      <c r="A2942" s="145"/>
    </row>
    <row r="2943" spans="1:1">
      <c r="A2943" s="105"/>
    </row>
    <row r="2944" spans="1:1">
      <c r="A2944" s="105"/>
    </row>
    <row r="2945" spans="1:1">
      <c r="A2945" s="105"/>
    </row>
    <row r="2946" spans="1:1">
      <c r="A2946" s="105"/>
    </row>
    <row r="2947" spans="1:1">
      <c r="A2947" s="145"/>
    </row>
    <row r="2948" spans="1:1">
      <c r="A2948" s="105"/>
    </row>
    <row r="2949" spans="1:1">
      <c r="A2949" s="105"/>
    </row>
    <row r="2950" spans="1:1">
      <c r="A2950" s="105"/>
    </row>
    <row r="2951" spans="1:1">
      <c r="A2951" s="16"/>
    </row>
    <row r="2952" spans="1:1">
      <c r="A2952" s="105"/>
    </row>
    <row r="2953" spans="1:1">
      <c r="A2953" s="105"/>
    </row>
    <row r="2954" spans="1:1">
      <c r="A2954" s="145"/>
    </row>
    <row r="2955" spans="1:1" ht="15">
      <c r="A2955" s="144"/>
    </row>
    <row r="2956" spans="1:1">
      <c r="A2956" s="145"/>
    </row>
    <row r="2957" spans="1:1">
      <c r="A2957" s="16"/>
    </row>
    <row r="2958" spans="1:1">
      <c r="A2958" s="16"/>
    </row>
    <row r="2959" spans="1:1">
      <c r="A2959" s="145"/>
    </row>
    <row r="2960" spans="1:1">
      <c r="A2960" s="105"/>
    </row>
    <row r="2961" spans="1:1">
      <c r="A2961" s="105"/>
    </row>
    <row r="2962" spans="1:1">
      <c r="A2962" s="105"/>
    </row>
    <row r="2963" spans="1:1">
      <c r="A2963" s="145"/>
    </row>
    <row r="2964" spans="1:1">
      <c r="A2964" s="105"/>
    </row>
    <row r="2965" spans="1:1">
      <c r="A2965" s="105"/>
    </row>
    <row r="2966" spans="1:1">
      <c r="A2966" s="105"/>
    </row>
    <row r="2967" spans="1:1">
      <c r="A2967" s="105"/>
    </row>
    <row r="2968" spans="1:1">
      <c r="A2968" s="105"/>
    </row>
    <row r="2969" spans="1:1">
      <c r="A2969" s="105"/>
    </row>
    <row r="2970" spans="1:1">
      <c r="A2970" s="105"/>
    </row>
    <row r="2971" spans="1:1">
      <c r="A2971" s="105"/>
    </row>
    <row r="2972" spans="1:1">
      <c r="A2972" s="105"/>
    </row>
    <row r="2973" spans="1:1">
      <c r="A2973" s="105"/>
    </row>
    <row r="2974" spans="1:1">
      <c r="A2974" s="105"/>
    </row>
    <row r="2975" spans="1:1">
      <c r="A2975" s="105"/>
    </row>
    <row r="2976" spans="1:1">
      <c r="A2976" s="105"/>
    </row>
    <row r="2977" spans="1:1">
      <c r="A2977" s="105"/>
    </row>
    <row r="2978" spans="1:1">
      <c r="A2978" s="145"/>
    </row>
    <row r="2979" spans="1:1">
      <c r="A2979" s="105"/>
    </row>
    <row r="2980" spans="1:1">
      <c r="A2980" s="105"/>
    </row>
    <row r="2981" spans="1:1">
      <c r="A2981" s="105"/>
    </row>
    <row r="2982" spans="1:1">
      <c r="A2982" s="105"/>
    </row>
    <row r="2983" spans="1:1">
      <c r="A2983" s="105"/>
    </row>
    <row r="2984" spans="1:1">
      <c r="A2984" s="147"/>
    </row>
    <row r="2985" spans="1:1">
      <c r="A2985" s="145"/>
    </row>
    <row r="2986" spans="1:1">
      <c r="A2986" s="105"/>
    </row>
    <row r="2987" spans="1:1">
      <c r="A2987" s="145"/>
    </row>
    <row r="2988" spans="1:1">
      <c r="A2988" s="105"/>
    </row>
    <row r="2989" spans="1:1">
      <c r="A2989" s="147"/>
    </row>
    <row r="2990" spans="1:1">
      <c r="A2990" s="105"/>
    </row>
    <row r="2991" spans="1:1">
      <c r="A2991" s="145"/>
    </row>
    <row r="2992" spans="1:1">
      <c r="A2992" s="105"/>
    </row>
    <row r="2993" spans="1:1">
      <c r="A2993" s="16"/>
    </row>
    <row r="2994" spans="1:1">
      <c r="A2994" s="16"/>
    </row>
    <row r="2995" spans="1:1">
      <c r="A2995" s="16"/>
    </row>
    <row r="2996" spans="1:1">
      <c r="A2996" s="145"/>
    </row>
    <row r="2997" spans="1:1">
      <c r="A2997" s="105"/>
    </row>
    <row r="2998" spans="1:1">
      <c r="A2998" s="105"/>
    </row>
    <row r="2999" spans="1:1">
      <c r="A2999" s="145"/>
    </row>
    <row r="3000" spans="1:1">
      <c r="A3000" s="145"/>
    </row>
    <row r="3001" spans="1:1">
      <c r="A3001" s="145"/>
    </row>
    <row r="3002" spans="1:1">
      <c r="A3002" s="16"/>
    </row>
    <row r="3003" spans="1:1">
      <c r="A3003" s="105"/>
    </row>
    <row r="3004" spans="1:1">
      <c r="A3004" s="16"/>
    </row>
    <row r="3005" spans="1:1">
      <c r="A3005" s="16"/>
    </row>
    <row r="3006" spans="1:1">
      <c r="A3006" s="145"/>
    </row>
    <row r="3007" spans="1:1">
      <c r="A3007" s="105"/>
    </row>
    <row r="3008" spans="1:1">
      <c r="A3008" s="16"/>
    </row>
    <row r="3009" spans="1:1">
      <c r="A3009" s="16"/>
    </row>
    <row r="3010" spans="1:1">
      <c r="A3010" s="16"/>
    </row>
    <row r="3011" spans="1:1">
      <c r="A3011" s="16"/>
    </row>
    <row r="3012" spans="1:1">
      <c r="A3012" s="16"/>
    </row>
    <row r="3013" spans="1:1">
      <c r="A3013" s="16"/>
    </row>
    <row r="3014" spans="1:1">
      <c r="A3014" s="16"/>
    </row>
    <row r="3015" spans="1:1">
      <c r="A3015" s="16"/>
    </row>
    <row r="3016" spans="1:1">
      <c r="A3016" s="16"/>
    </row>
    <row r="3017" spans="1:1">
      <c r="A3017" s="145"/>
    </row>
    <row r="3018" spans="1:1">
      <c r="A3018" s="16"/>
    </row>
    <row r="3019" spans="1:1">
      <c r="A3019" s="16"/>
    </row>
    <row r="3020" spans="1:1">
      <c r="A3020" s="105"/>
    </row>
    <row r="3021" spans="1:1">
      <c r="A3021" s="105"/>
    </row>
    <row r="3022" spans="1:1">
      <c r="A3022" s="105"/>
    </row>
    <row r="3023" spans="1:1">
      <c r="A3023" s="105"/>
    </row>
    <row r="3024" spans="1:1">
      <c r="A3024" s="105"/>
    </row>
    <row r="3025" spans="1:1">
      <c r="A3025" s="105"/>
    </row>
    <row r="3026" spans="1:1">
      <c r="A3026" s="105"/>
    </row>
    <row r="3027" spans="1:1">
      <c r="A3027" s="105"/>
    </row>
    <row r="3028" spans="1:1">
      <c r="A3028" s="105"/>
    </row>
    <row r="3029" spans="1:1">
      <c r="A3029" s="105"/>
    </row>
    <row r="3030" spans="1:1">
      <c r="A3030" s="105"/>
    </row>
    <row r="3031" spans="1:1">
      <c r="A3031" s="105"/>
    </row>
    <row r="3032" spans="1:1">
      <c r="A3032" s="105"/>
    </row>
    <row r="3033" spans="1:1">
      <c r="A3033" s="145"/>
    </row>
    <row r="3034" spans="1:1">
      <c r="A3034" s="16"/>
    </row>
    <row r="3035" spans="1:1">
      <c r="A3035" s="105"/>
    </row>
    <row r="3036" spans="1:1">
      <c r="A3036" s="105"/>
    </row>
    <row r="3037" spans="1:1">
      <c r="A3037" s="105"/>
    </row>
    <row r="3038" spans="1:1">
      <c r="A3038" s="145"/>
    </row>
    <row r="3039" spans="1:1">
      <c r="A3039" s="105"/>
    </row>
    <row r="3040" spans="1:1">
      <c r="A3040" s="16"/>
    </row>
    <row r="3041" spans="1:1">
      <c r="A3041" s="16"/>
    </row>
    <row r="3042" spans="1:1">
      <c r="A3042" s="16"/>
    </row>
    <row r="3043" spans="1:1">
      <c r="A3043" s="16"/>
    </row>
    <row r="3044" spans="1:1">
      <c r="A3044" s="16"/>
    </row>
    <row r="3045" spans="1:1">
      <c r="A3045" s="16"/>
    </row>
    <row r="3046" spans="1:1">
      <c r="A3046" s="105"/>
    </row>
    <row r="3047" spans="1:1">
      <c r="A3047" s="146"/>
    </row>
    <row r="3048" spans="1:1">
      <c r="A3048" s="146"/>
    </row>
    <row r="3049" spans="1:1">
      <c r="A3049" s="145"/>
    </row>
    <row r="3050" spans="1:1">
      <c r="A3050" s="105"/>
    </row>
    <row r="3051" spans="1:1">
      <c r="A3051" s="105"/>
    </row>
    <row r="3052" spans="1:1">
      <c r="A3052" s="105"/>
    </row>
    <row r="3053" spans="1:1">
      <c r="A3053" s="105"/>
    </row>
    <row r="3054" spans="1:1">
      <c r="A3054" s="105"/>
    </row>
    <row r="3055" spans="1:1">
      <c r="A3055" s="145"/>
    </row>
    <row r="3056" spans="1:1">
      <c r="A3056" s="16"/>
    </row>
    <row r="3057" spans="1:1">
      <c r="A3057" s="105"/>
    </row>
    <row r="3058" spans="1:1">
      <c r="A3058" s="16"/>
    </row>
    <row r="3059" spans="1:1">
      <c r="A3059" s="16"/>
    </row>
    <row r="3060" spans="1:1">
      <c r="A3060" s="105"/>
    </row>
    <row r="3061" spans="1:1">
      <c r="A3061" s="105"/>
    </row>
    <row r="3062" spans="1:1">
      <c r="A3062" s="105"/>
    </row>
    <row r="3063" spans="1:1">
      <c r="A3063" s="145"/>
    </row>
    <row r="3064" spans="1:1">
      <c r="A3064" s="105"/>
    </row>
    <row r="3065" spans="1:1">
      <c r="A3065" s="105"/>
    </row>
    <row r="3066" spans="1:1">
      <c r="A3066" s="105"/>
    </row>
    <row r="3067" spans="1:1">
      <c r="A3067" s="105"/>
    </row>
    <row r="3068" spans="1:1">
      <c r="A3068" s="105"/>
    </row>
    <row r="3069" spans="1:1">
      <c r="A3069" s="16"/>
    </row>
    <row r="3070" spans="1:1">
      <c r="A3070" s="145"/>
    </row>
    <row r="3071" spans="1:1">
      <c r="A3071" s="16"/>
    </row>
    <row r="3072" spans="1:1">
      <c r="A3072" s="16"/>
    </row>
    <row r="3073" spans="1:1">
      <c r="A3073" s="16"/>
    </row>
    <row r="3074" spans="1:1">
      <c r="A3074" s="16"/>
    </row>
    <row r="3075" spans="1:1">
      <c r="A3075" s="145"/>
    </row>
    <row r="3076" spans="1:1">
      <c r="A3076" s="105"/>
    </row>
    <row r="3077" spans="1:1">
      <c r="A3077" s="105"/>
    </row>
    <row r="3078" spans="1:1">
      <c r="A3078" s="105"/>
    </row>
    <row r="3079" spans="1:1">
      <c r="A3079" s="105"/>
    </row>
    <row r="3080" spans="1:1">
      <c r="A3080" s="105"/>
    </row>
    <row r="3081" spans="1:1">
      <c r="A3081" s="105"/>
    </row>
    <row r="3082" spans="1:1">
      <c r="A3082" s="105"/>
    </row>
    <row r="3083" spans="1:1">
      <c r="A3083" s="105"/>
    </row>
    <row r="3084" spans="1:1">
      <c r="A3084" s="105"/>
    </row>
    <row r="3085" spans="1:1">
      <c r="A3085" s="105"/>
    </row>
    <row r="3086" spans="1:1">
      <c r="A3086" s="105"/>
    </row>
    <row r="3087" spans="1:1">
      <c r="A3087" s="105"/>
    </row>
    <row r="3088" spans="1:1">
      <c r="A3088" s="105"/>
    </row>
    <row r="3089" spans="1:1">
      <c r="A3089" s="105"/>
    </row>
    <row r="3090" spans="1:1">
      <c r="A3090" s="105"/>
    </row>
    <row r="3091" spans="1:1">
      <c r="A3091" s="105"/>
    </row>
    <row r="3092" spans="1:1">
      <c r="A3092" s="105"/>
    </row>
    <row r="3093" spans="1:1">
      <c r="A3093" s="105"/>
    </row>
    <row r="3094" spans="1:1">
      <c r="A3094" s="105"/>
    </row>
    <row r="3095" spans="1:1">
      <c r="A3095" s="105"/>
    </row>
    <row r="3096" spans="1:1">
      <c r="A3096" s="105"/>
    </row>
    <row r="3097" spans="1:1">
      <c r="A3097" s="105"/>
    </row>
    <row r="3098" spans="1:1">
      <c r="A3098" s="105"/>
    </row>
    <row r="3099" spans="1:1">
      <c r="A3099" s="105"/>
    </row>
    <row r="3100" spans="1:1">
      <c r="A3100" s="105"/>
    </row>
    <row r="3101" spans="1:1">
      <c r="A3101" s="105"/>
    </row>
    <row r="3102" spans="1:1">
      <c r="A3102" s="105"/>
    </row>
    <row r="3103" spans="1:1">
      <c r="A3103" s="145"/>
    </row>
    <row r="3104" spans="1:1">
      <c r="A3104" s="105"/>
    </row>
    <row r="3105" spans="1:1">
      <c r="A3105" s="105"/>
    </row>
    <row r="3106" spans="1:1">
      <c r="A3106" s="105"/>
    </row>
    <row r="3107" spans="1:1">
      <c r="A3107" s="105"/>
    </row>
    <row r="3108" spans="1:1">
      <c r="A3108" s="105"/>
    </row>
    <row r="3109" spans="1:1">
      <c r="A3109" s="105"/>
    </row>
    <row r="3110" spans="1:1">
      <c r="A3110" s="145"/>
    </row>
    <row r="3111" spans="1:1">
      <c r="A3111" s="105"/>
    </row>
    <row r="3112" spans="1:1">
      <c r="A3112" s="105"/>
    </row>
    <row r="3113" spans="1:1">
      <c r="A3113" s="105"/>
    </row>
    <row r="3114" spans="1:1">
      <c r="A3114" s="105"/>
    </row>
    <row r="3115" spans="1:1">
      <c r="A3115" s="105"/>
    </row>
    <row r="3116" spans="1:1">
      <c r="A3116" s="105"/>
    </row>
    <row r="3117" spans="1:1">
      <c r="A3117" s="105"/>
    </row>
    <row r="3118" spans="1:1">
      <c r="A3118" s="105"/>
    </row>
    <row r="3119" spans="1:1">
      <c r="A3119" s="105"/>
    </row>
    <row r="3120" spans="1:1">
      <c r="A3120" s="105"/>
    </row>
    <row r="3121" spans="1:1">
      <c r="A3121" s="105"/>
    </row>
    <row r="3122" spans="1:1">
      <c r="A3122" s="105"/>
    </row>
    <row r="3123" spans="1:1">
      <c r="A3123" s="105"/>
    </row>
    <row r="3124" spans="1:1">
      <c r="A3124" s="105"/>
    </row>
    <row r="3125" spans="1:1">
      <c r="A3125" s="105"/>
    </row>
    <row r="3126" spans="1:1">
      <c r="A3126" s="105"/>
    </row>
    <row r="3127" spans="1:1">
      <c r="A3127" s="105"/>
    </row>
    <row r="3128" spans="1:1">
      <c r="A3128" s="105"/>
    </row>
    <row r="3129" spans="1:1">
      <c r="A3129" s="105"/>
    </row>
    <row r="3130" spans="1:1">
      <c r="A3130" s="105"/>
    </row>
    <row r="3131" spans="1:1">
      <c r="A3131" s="105"/>
    </row>
    <row r="3132" spans="1:1">
      <c r="A3132" s="105"/>
    </row>
    <row r="3133" spans="1:1">
      <c r="A3133" s="145"/>
    </row>
    <row r="3134" spans="1:1">
      <c r="A3134" s="105"/>
    </row>
    <row r="3135" spans="1:1">
      <c r="A3135" s="105"/>
    </row>
    <row r="3136" spans="1:1">
      <c r="A3136" s="105"/>
    </row>
    <row r="3137" spans="1:1">
      <c r="A3137" s="105"/>
    </row>
    <row r="3138" spans="1:1">
      <c r="A3138" s="145"/>
    </row>
    <row r="3139" spans="1:1">
      <c r="A3139" s="105"/>
    </row>
    <row r="3140" spans="1:1">
      <c r="A3140" s="150"/>
    </row>
    <row r="3141" spans="1:1">
      <c r="A3141" s="150"/>
    </row>
    <row r="3142" spans="1:1">
      <c r="A3142" s="149"/>
    </row>
    <row r="3143" spans="1:1">
      <c r="A3143" s="105"/>
    </row>
    <row r="3144" spans="1:1">
      <c r="A3144" s="145"/>
    </row>
    <row r="3145" spans="1:1">
      <c r="A3145" s="145"/>
    </row>
    <row r="3146" spans="1:1">
      <c r="A3146" s="105"/>
    </row>
    <row r="3147" spans="1:1">
      <c r="A3147" s="145"/>
    </row>
    <row r="3148" spans="1:1">
      <c r="A3148" s="145"/>
    </row>
    <row r="3149" spans="1:1">
      <c r="A3149" s="105"/>
    </row>
    <row r="3150" spans="1:1">
      <c r="A3150" s="105"/>
    </row>
    <row r="3151" spans="1:1">
      <c r="A3151" s="105"/>
    </row>
    <row r="3152" spans="1:1">
      <c r="A3152" s="145"/>
    </row>
    <row r="3153" spans="1:1">
      <c r="A3153" s="105"/>
    </row>
    <row r="3154" spans="1:1">
      <c r="A3154" s="105"/>
    </row>
    <row r="3155" spans="1:1">
      <c r="A3155" s="105"/>
    </row>
    <row r="3156" spans="1:1">
      <c r="A3156" s="105"/>
    </row>
    <row r="3157" spans="1:1">
      <c r="A3157" s="145"/>
    </row>
    <row r="3158" spans="1:1">
      <c r="A3158" s="105"/>
    </row>
    <row r="3159" spans="1:1">
      <c r="A3159" s="105"/>
    </row>
    <row r="3160" spans="1:1">
      <c r="A3160" s="105"/>
    </row>
    <row r="3161" spans="1:1">
      <c r="A3161" s="105"/>
    </row>
    <row r="3162" spans="1:1">
      <c r="A3162" s="145"/>
    </row>
    <row r="3163" spans="1:1">
      <c r="A3163" s="105"/>
    </row>
    <row r="3164" spans="1:1">
      <c r="A3164" s="105"/>
    </row>
    <row r="3165" spans="1:1">
      <c r="A3165" s="105"/>
    </row>
    <row r="3166" spans="1:1">
      <c r="A3166" s="145"/>
    </row>
    <row r="3167" spans="1:1">
      <c r="A3167" s="145"/>
    </row>
    <row r="3168" spans="1:1">
      <c r="A3168" s="105"/>
    </row>
    <row r="3169" spans="1:1">
      <c r="A3169" s="105"/>
    </row>
    <row r="3170" spans="1:1">
      <c r="A3170" s="105"/>
    </row>
    <row r="3171" spans="1:1">
      <c r="A3171" s="145"/>
    </row>
    <row r="3172" spans="1:1">
      <c r="A3172" s="105"/>
    </row>
    <row r="3173" spans="1:1">
      <c r="A3173" s="105"/>
    </row>
    <row r="3174" spans="1:1">
      <c r="A3174" s="105"/>
    </row>
    <row r="3175" spans="1:1">
      <c r="A3175" s="145"/>
    </row>
    <row r="3176" spans="1:1">
      <c r="A3176" s="105"/>
    </row>
    <row r="3177" spans="1:1">
      <c r="A3177" s="105"/>
    </row>
    <row r="3178" spans="1:1">
      <c r="A3178" s="105"/>
    </row>
    <row r="3179" spans="1:1">
      <c r="A3179" s="105"/>
    </row>
    <row r="3180" spans="1:1">
      <c r="A3180" s="145"/>
    </row>
    <row r="3181" spans="1:1">
      <c r="A3181" s="105"/>
    </row>
    <row r="3182" spans="1:1">
      <c r="A3182" s="105"/>
    </row>
    <row r="3183" spans="1:1">
      <c r="A3183" s="105"/>
    </row>
    <row r="3184" spans="1:1">
      <c r="A3184" s="105"/>
    </row>
    <row r="3185" spans="1:1">
      <c r="A3185" s="105"/>
    </row>
    <row r="3186" spans="1:1">
      <c r="A3186" s="105"/>
    </row>
    <row r="3187" spans="1:1">
      <c r="A3187" s="105"/>
    </row>
    <row r="3188" spans="1:1">
      <c r="A3188" s="105"/>
    </row>
    <row r="3189" spans="1:1">
      <c r="A3189" s="105"/>
    </row>
    <row r="3190" spans="1:1">
      <c r="A3190" s="105"/>
    </row>
    <row r="3191" spans="1:1">
      <c r="A3191" s="145"/>
    </row>
    <row r="3192" spans="1:1">
      <c r="A3192" s="145"/>
    </row>
    <row r="3193" spans="1:1">
      <c r="A3193" s="105"/>
    </row>
    <row r="3194" spans="1:1">
      <c r="A3194" s="105"/>
    </row>
    <row r="3195" spans="1:1">
      <c r="A3195" s="147"/>
    </row>
    <row r="3196" spans="1:1">
      <c r="A3196" s="145"/>
    </row>
    <row r="3197" spans="1:1">
      <c r="A3197" s="105"/>
    </row>
    <row r="3198" spans="1:1">
      <c r="A3198" s="105"/>
    </row>
    <row r="3199" spans="1:1">
      <c r="A3199" s="105"/>
    </row>
    <row r="3200" spans="1:1">
      <c r="A3200" s="105"/>
    </row>
    <row r="3201" spans="1:1">
      <c r="A3201" s="105"/>
    </row>
    <row r="3202" spans="1:1">
      <c r="A3202" s="105"/>
    </row>
    <row r="3203" spans="1:1">
      <c r="A3203" s="105"/>
    </row>
    <row r="3204" spans="1:1">
      <c r="A3204" s="105"/>
    </row>
    <row r="3205" spans="1:1">
      <c r="A3205" s="105"/>
    </row>
    <row r="3206" spans="1:1">
      <c r="A3206" s="105"/>
    </row>
    <row r="3207" spans="1:1">
      <c r="A3207" s="145"/>
    </row>
    <row r="3208" spans="1:1">
      <c r="A3208" s="105"/>
    </row>
    <row r="3209" spans="1:1">
      <c r="A3209" s="105"/>
    </row>
    <row r="3210" spans="1:1">
      <c r="A3210" s="145"/>
    </row>
    <row r="3211" spans="1:1">
      <c r="A3211" s="105"/>
    </row>
    <row r="3212" spans="1:1">
      <c r="A3212" s="105"/>
    </row>
    <row r="3213" spans="1:1">
      <c r="A3213" s="105"/>
    </row>
    <row r="3214" spans="1:1">
      <c r="A3214" s="105"/>
    </row>
    <row r="3215" spans="1:1">
      <c r="A3215" s="145"/>
    </row>
    <row r="3216" spans="1:1">
      <c r="A3216" s="105"/>
    </row>
    <row r="3217" spans="1:1">
      <c r="A3217" s="105"/>
    </row>
    <row r="3218" spans="1:1">
      <c r="A3218" s="145"/>
    </row>
    <row r="3219" spans="1:1">
      <c r="A3219" s="105"/>
    </row>
    <row r="3220" spans="1:1">
      <c r="A3220" s="105"/>
    </row>
    <row r="3221" spans="1:1">
      <c r="A3221" s="105"/>
    </row>
    <row r="3222" spans="1:1">
      <c r="A3222" s="145"/>
    </row>
    <row r="3223" spans="1:1">
      <c r="A3223" s="105"/>
    </row>
    <row r="3224" spans="1:1">
      <c r="A3224" s="105"/>
    </row>
    <row r="3225" spans="1:1">
      <c r="A3225" s="105"/>
    </row>
    <row r="3226" spans="1:1">
      <c r="A3226" s="105"/>
    </row>
    <row r="3227" spans="1:1">
      <c r="A3227" s="145"/>
    </row>
    <row r="3228" spans="1:1">
      <c r="A3228" s="105"/>
    </row>
    <row r="3229" spans="1:1">
      <c r="A3229" s="105"/>
    </row>
    <row r="3230" spans="1:1">
      <c r="A3230" s="105"/>
    </row>
    <row r="3231" spans="1:1">
      <c r="A3231" s="105"/>
    </row>
    <row r="3232" spans="1:1">
      <c r="A3232" s="105"/>
    </row>
    <row r="3233" spans="1:1">
      <c r="A3233" s="145"/>
    </row>
    <row r="3234" spans="1:1">
      <c r="A3234" s="105"/>
    </row>
    <row r="3235" spans="1:1">
      <c r="A3235" s="105"/>
    </row>
    <row r="3236" spans="1:1">
      <c r="A3236" s="105"/>
    </row>
    <row r="3237" spans="1:1">
      <c r="A3237" s="105"/>
    </row>
    <row r="3238" spans="1:1">
      <c r="A3238" s="105"/>
    </row>
    <row r="3239" spans="1:1">
      <c r="A3239" s="105"/>
    </row>
    <row r="3240" spans="1:1">
      <c r="A3240" s="105"/>
    </row>
    <row r="3241" spans="1:1">
      <c r="A3241" s="105"/>
    </row>
    <row r="3242" spans="1:1">
      <c r="A3242" s="105"/>
    </row>
    <row r="3243" spans="1:1">
      <c r="A3243" s="146"/>
    </row>
    <row r="3244" spans="1:1">
      <c r="A3244" s="145"/>
    </row>
    <row r="3245" spans="1:1">
      <c r="A3245" s="105"/>
    </row>
    <row r="3246" spans="1:1">
      <c r="A3246" s="105"/>
    </row>
    <row r="3247" spans="1:1">
      <c r="A3247" s="105"/>
    </row>
    <row r="3248" spans="1:1">
      <c r="A3248" s="105"/>
    </row>
    <row r="3249" spans="1:1">
      <c r="A3249" s="145"/>
    </row>
    <row r="3250" spans="1:1">
      <c r="A3250" s="105"/>
    </row>
    <row r="3251" spans="1:1">
      <c r="A3251" s="105"/>
    </row>
    <row r="3252" spans="1:1">
      <c r="A3252" s="105"/>
    </row>
    <row r="3253" spans="1:1">
      <c r="A3253" s="105"/>
    </row>
    <row r="3254" spans="1:1">
      <c r="A3254" s="145"/>
    </row>
    <row r="3255" spans="1:1">
      <c r="A3255" s="105"/>
    </row>
    <row r="3256" spans="1:1">
      <c r="A3256" s="105"/>
    </row>
    <row r="3257" spans="1:1">
      <c r="A3257" s="105"/>
    </row>
    <row r="3258" spans="1:1">
      <c r="A3258" s="105"/>
    </row>
    <row r="3259" spans="1:1">
      <c r="A3259" s="105"/>
    </row>
    <row r="3260" spans="1:1">
      <c r="A3260" s="105"/>
    </row>
    <row r="3261" spans="1:1">
      <c r="A3261" s="105"/>
    </row>
    <row r="3262" spans="1:1">
      <c r="A3262" s="147"/>
    </row>
    <row r="3263" spans="1:1">
      <c r="A3263" s="145"/>
    </row>
    <row r="3264" spans="1:1">
      <c r="A3264" s="105"/>
    </row>
    <row r="3265" spans="1:1">
      <c r="A3265" s="105"/>
    </row>
    <row r="3266" spans="1:1">
      <c r="A3266" s="105"/>
    </row>
    <row r="3267" spans="1:1">
      <c r="A3267" s="145"/>
    </row>
    <row r="3268" spans="1:1">
      <c r="A3268" s="105"/>
    </row>
    <row r="3269" spans="1:1">
      <c r="A3269" s="105"/>
    </row>
    <row r="3270" spans="1:1">
      <c r="A3270" s="105"/>
    </row>
    <row r="3271" spans="1:1">
      <c r="A3271" s="105"/>
    </row>
    <row r="3272" spans="1:1">
      <c r="A3272" s="105"/>
    </row>
    <row r="3273" spans="1:1">
      <c r="A3273" s="105"/>
    </row>
    <row r="3274" spans="1:1">
      <c r="A3274" s="105"/>
    </row>
    <row r="3275" spans="1:1">
      <c r="A3275" s="105"/>
    </row>
    <row r="3276" spans="1:1">
      <c r="A3276" s="105"/>
    </row>
    <row r="3277" spans="1:1">
      <c r="A3277" s="105"/>
    </row>
    <row r="3278" spans="1:1">
      <c r="A3278" s="105"/>
    </row>
    <row r="3279" spans="1:1">
      <c r="A3279" s="145"/>
    </row>
    <row r="3280" spans="1:1">
      <c r="A3280" s="105"/>
    </row>
    <row r="3281" spans="1:1">
      <c r="A3281" s="105"/>
    </row>
    <row r="3282" spans="1:1">
      <c r="A3282" s="105"/>
    </row>
    <row r="3283" spans="1:1">
      <c r="A3283" s="145"/>
    </row>
    <row r="3284" spans="1:1">
      <c r="A3284" s="105"/>
    </row>
    <row r="3285" spans="1:1">
      <c r="A3285" s="145"/>
    </row>
    <row r="3286" spans="1:1">
      <c r="A3286" s="105"/>
    </row>
    <row r="3287" spans="1:1">
      <c r="A3287" s="145"/>
    </row>
    <row r="3288" spans="1:1">
      <c r="A3288" s="146"/>
    </row>
    <row r="3289" spans="1:1">
      <c r="A3289" s="105"/>
    </row>
    <row r="3290" spans="1:1">
      <c r="A3290" s="105"/>
    </row>
    <row r="3291" spans="1:1">
      <c r="A3291" s="105"/>
    </row>
    <row r="3292" spans="1:1">
      <c r="A3292" s="145"/>
    </row>
    <row r="3293" spans="1:1">
      <c r="A3293" s="105"/>
    </row>
    <row r="3294" spans="1:1">
      <c r="A3294" s="105"/>
    </row>
    <row r="3295" spans="1:1">
      <c r="A3295" s="105"/>
    </row>
    <row r="3296" spans="1:1">
      <c r="A3296" s="105"/>
    </row>
    <row r="3297" spans="1:1">
      <c r="A3297" s="105"/>
    </row>
    <row r="3298" spans="1:1">
      <c r="A3298" s="105"/>
    </row>
    <row r="3299" spans="1:1">
      <c r="A3299" s="145"/>
    </row>
    <row r="3300" spans="1:1">
      <c r="A3300" s="105"/>
    </row>
    <row r="3302" spans="1:1">
      <c r="A3302" s="145"/>
    </row>
    <row r="3303" spans="1:1">
      <c r="A3303" s="16"/>
    </row>
    <row r="3304" spans="1:1">
      <c r="A3304" s="1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29"/>
  <sheetViews>
    <sheetView view="pageBreakPreview" topLeftCell="A4" zoomScaleNormal="100" zoomScaleSheetLayoutView="100" workbookViewId="0"/>
    <sheetView workbookViewId="1"/>
  </sheetViews>
  <sheetFormatPr defaultRowHeight="12.6"/>
  <cols>
    <col min="1" max="1" width="107.44140625" style="214" customWidth="1"/>
  </cols>
  <sheetData>
    <row r="1" spans="1:1" ht="14.4">
      <c r="A1" s="216" t="s">
        <v>4445</v>
      </c>
    </row>
    <row r="2" spans="1:1" ht="14.4">
      <c r="A2" s="211"/>
    </row>
    <row r="3" spans="1:1" ht="14.4">
      <c r="A3" s="216" t="s">
        <v>4446</v>
      </c>
    </row>
    <row r="4" spans="1:1" ht="14.4">
      <c r="A4" s="211"/>
    </row>
    <row r="5" spans="1:1" ht="14.4">
      <c r="A5" s="216" t="s">
        <v>4447</v>
      </c>
    </row>
    <row r="6" spans="1:1" ht="14.4">
      <c r="A6" s="211"/>
    </row>
    <row r="7" spans="1:1" ht="14.4">
      <c r="A7" s="215" t="s">
        <v>4448</v>
      </c>
    </row>
    <row r="8" spans="1:1" ht="14.4">
      <c r="A8" s="211"/>
    </row>
    <row r="9" spans="1:1" ht="57.6">
      <c r="A9" s="211" t="s">
        <v>4449</v>
      </c>
    </row>
    <row r="10" spans="1:1" ht="14.4">
      <c r="A10" s="211"/>
    </row>
    <row r="11" spans="1:1" ht="14.4">
      <c r="A11" s="212" t="s">
        <v>4480</v>
      </c>
    </row>
    <row r="12" spans="1:1" ht="72">
      <c r="A12" s="211" t="s">
        <v>4450</v>
      </c>
    </row>
    <row r="13" spans="1:1" ht="14.4">
      <c r="A13" s="211"/>
    </row>
    <row r="14" spans="1:1" ht="14.4">
      <c r="A14" s="211" t="s">
        <v>4479</v>
      </c>
    </row>
    <row r="15" spans="1:1" ht="28.8">
      <c r="A15" s="211" t="s">
        <v>4451</v>
      </c>
    </row>
    <row r="16" spans="1:1" ht="14.4">
      <c r="A16" s="211"/>
    </row>
    <row r="17" spans="1:1" ht="14.4">
      <c r="A17" s="211" t="s">
        <v>4478</v>
      </c>
    </row>
    <row r="18" spans="1:1" ht="28.8">
      <c r="A18" s="211" t="s">
        <v>4475</v>
      </c>
    </row>
    <row r="19" spans="1:1" ht="14.4">
      <c r="A19" s="211"/>
    </row>
    <row r="20" spans="1:1" ht="14.4">
      <c r="A20" s="212" t="s">
        <v>4477</v>
      </c>
    </row>
    <row r="21" spans="1:1" ht="43.2">
      <c r="A21" s="211" t="s">
        <v>4476</v>
      </c>
    </row>
    <row r="23" spans="1:1" ht="43.2">
      <c r="A23" s="211" t="s">
        <v>4452</v>
      </c>
    </row>
    <row r="25" spans="1:1" ht="14.4">
      <c r="A25" s="216" t="s">
        <v>4453</v>
      </c>
    </row>
    <row r="27" spans="1:1" ht="14.4">
      <c r="A27" s="216" t="s">
        <v>4454</v>
      </c>
    </row>
    <row r="29" spans="1:1">
      <c r="A29" s="213" t="s">
        <v>4455</v>
      </c>
    </row>
  </sheetData>
  <sheetProtection password="CD54" sheet="1"/>
  <pageMargins left="0.5" right="0.5" top="1.5" bottom="0.75" header="0.3" footer="0.3"/>
  <pageSetup scale="97" fitToHeight="4" orientation="portrait" r:id="rId1"/>
  <headerFooter>
    <oddHeader xml:space="preserve">&amp;C
&amp;G
</oddHeader>
    <oddFooter>&amp;C5 North 8th Street  -  Mifflinburg, PA 17844  -  855-480-2426  -  LegacyCrafted.com</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6627" r:id="rId5" name="Check Box 3">
              <controlPr locked="0" defaultSize="0" autoFill="0" autoLine="0" autoPict="0">
                <anchor moveWithCells="1">
                  <from>
                    <xdr:col>0</xdr:col>
                    <xdr:colOff>190500</xdr:colOff>
                    <xdr:row>9</xdr:row>
                    <xdr:rowOff>152400</xdr:rowOff>
                  </from>
                  <to>
                    <xdr:col>0</xdr:col>
                    <xdr:colOff>411480</xdr:colOff>
                    <xdr:row>11</xdr:row>
                    <xdr:rowOff>0</xdr:rowOff>
                  </to>
                </anchor>
              </controlPr>
            </control>
          </mc:Choice>
        </mc:AlternateContent>
        <mc:AlternateContent xmlns:mc="http://schemas.openxmlformats.org/markup-compatibility/2006">
          <mc:Choice Requires="x14">
            <control shapeId="26628" r:id="rId6" name="Check Box 4">
              <controlPr locked="0" defaultSize="0" autoFill="0" autoLine="0" autoPict="0">
                <anchor moveWithCells="1">
                  <from>
                    <xdr:col>0</xdr:col>
                    <xdr:colOff>190500</xdr:colOff>
                    <xdr:row>12</xdr:row>
                    <xdr:rowOff>182880</xdr:rowOff>
                  </from>
                  <to>
                    <xdr:col>0</xdr:col>
                    <xdr:colOff>411480</xdr:colOff>
                    <xdr:row>14</xdr:row>
                    <xdr:rowOff>30480</xdr:rowOff>
                  </to>
                </anchor>
              </controlPr>
            </control>
          </mc:Choice>
        </mc:AlternateContent>
        <mc:AlternateContent xmlns:mc="http://schemas.openxmlformats.org/markup-compatibility/2006">
          <mc:Choice Requires="x14">
            <control shapeId="26631" r:id="rId7" name="Check Box 7">
              <controlPr locked="0" defaultSize="0" autoFill="0" autoLine="0" autoPict="0">
                <anchor moveWithCells="1">
                  <from>
                    <xdr:col>0</xdr:col>
                    <xdr:colOff>160020</xdr:colOff>
                    <xdr:row>15</xdr:row>
                    <xdr:rowOff>175260</xdr:rowOff>
                  </from>
                  <to>
                    <xdr:col>0</xdr:col>
                    <xdr:colOff>381000</xdr:colOff>
                    <xdr:row>17</xdr:row>
                    <xdr:rowOff>22860</xdr:rowOff>
                  </to>
                </anchor>
              </controlPr>
            </control>
          </mc:Choice>
        </mc:AlternateContent>
        <mc:AlternateContent xmlns:mc="http://schemas.openxmlformats.org/markup-compatibility/2006">
          <mc:Choice Requires="x14">
            <control shapeId="26632" r:id="rId8" name="Check Box 8">
              <controlPr locked="0" defaultSize="0" autoFill="0" autoLine="0" autoPict="0">
                <anchor moveWithCells="1">
                  <from>
                    <xdr:col>0</xdr:col>
                    <xdr:colOff>182880</xdr:colOff>
                    <xdr:row>18</xdr:row>
                    <xdr:rowOff>175260</xdr:rowOff>
                  </from>
                  <to>
                    <xdr:col>0</xdr:col>
                    <xdr:colOff>403860</xdr:colOff>
                    <xdr:row>20</xdr:row>
                    <xdr:rowOff>22860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sheetPr>
  <dimension ref="A1:AV3205"/>
  <sheetViews>
    <sheetView zoomScale="85" zoomScaleNormal="85" workbookViewId="0">
      <pane xSplit="5" ySplit="14" topLeftCell="F15" activePane="bottomRight" state="frozen"/>
      <selection pane="topRight"/>
      <selection pane="bottomLeft"/>
      <selection pane="bottomRight" activeCell="F15" sqref="F15"/>
    </sheetView>
    <sheetView workbookViewId="1"/>
  </sheetViews>
  <sheetFormatPr defaultRowHeight="23.25" customHeight="1"/>
  <cols>
    <col min="1" max="1" width="15.6640625" style="392" customWidth="1"/>
    <col min="2" max="2" width="7.6640625" style="393" customWidth="1"/>
    <col min="3" max="3" width="16.44140625" style="394" customWidth="1"/>
    <col min="4" max="4" width="20.5546875" style="2" customWidth="1"/>
    <col min="5" max="5" width="22.6640625" style="13" customWidth="1"/>
    <col min="6" max="6" width="39.6640625" style="2" customWidth="1"/>
    <col min="8" max="34" width="6.6640625" style="2" customWidth="1"/>
    <col min="35" max="35" width="8.5546875" style="2" customWidth="1"/>
    <col min="36" max="41" width="6.6640625" style="2" customWidth="1"/>
    <col min="42" max="45" width="9" style="2" bestFit="1" customWidth="1"/>
    <col min="46" max="46" width="2.109375" style="2" customWidth="1"/>
    <col min="47" max="47" width="25" style="2" customWidth="1"/>
  </cols>
  <sheetData>
    <row r="1" spans="1:48" ht="22.8">
      <c r="G1" s="21"/>
      <c r="H1" s="137"/>
      <c r="I1" s="7"/>
      <c r="J1" s="7"/>
      <c r="K1" s="7"/>
      <c r="L1" s="7"/>
      <c r="M1" s="7"/>
      <c r="N1" s="7"/>
      <c r="O1" s="7"/>
      <c r="P1" s="7"/>
      <c r="Q1" s="7"/>
      <c r="R1" s="7"/>
      <c r="S1" s="7"/>
      <c r="T1" s="7"/>
      <c r="U1" s="21"/>
      <c r="V1" s="137" t="s">
        <v>990</v>
      </c>
      <c r="W1" s="7"/>
      <c r="Y1" s="7"/>
      <c r="Z1" s="7"/>
      <c r="AA1" s="7"/>
      <c r="AB1" s="7"/>
      <c r="AC1" s="7"/>
      <c r="AD1" s="7"/>
      <c r="AE1" s="7"/>
      <c r="AF1" s="7"/>
      <c r="AG1" s="7"/>
      <c r="AH1" s="7"/>
      <c r="AI1" s="7"/>
      <c r="AJ1" s="7"/>
      <c r="AK1" s="7"/>
      <c r="AL1" s="7"/>
      <c r="AM1" s="7"/>
      <c r="AN1" s="7"/>
      <c r="AO1" s="7"/>
      <c r="AP1" s="7"/>
      <c r="AQ1" s="7"/>
      <c r="AR1" s="7"/>
      <c r="AS1" s="7"/>
    </row>
    <row r="2" spans="1:48" ht="26.25" hidden="1" customHeight="1">
      <c r="G2" s="7"/>
      <c r="H2" s="6"/>
      <c r="I2" s="6"/>
      <c r="J2" s="6"/>
      <c r="K2" s="6"/>
      <c r="L2" s="6"/>
      <c r="M2" s="6"/>
      <c r="N2" s="50"/>
      <c r="O2" s="6"/>
      <c r="P2" s="6"/>
      <c r="Q2" s="6"/>
      <c r="R2" s="6"/>
      <c r="S2" s="6"/>
      <c r="T2" s="6"/>
      <c r="U2" s="6"/>
      <c r="V2" s="6"/>
      <c r="W2" s="389"/>
      <c r="X2" s="56"/>
      <c r="Y2" s="6"/>
      <c r="Z2" s="6"/>
      <c r="AA2" s="6"/>
      <c r="AB2" s="6"/>
      <c r="AC2" s="6"/>
      <c r="AD2" s="6"/>
      <c r="AE2" s="7"/>
      <c r="AF2" s="6"/>
      <c r="AG2" s="6"/>
      <c r="AH2" s="6"/>
      <c r="AI2" s="6"/>
      <c r="AJ2" s="6"/>
      <c r="AK2" s="6"/>
      <c r="AL2" s="6"/>
      <c r="AM2" s="6"/>
      <c r="AN2" s="6"/>
      <c r="AO2" s="6"/>
      <c r="AP2" s="6"/>
      <c r="AQ2" s="6"/>
      <c r="AR2" s="6"/>
      <c r="AS2" s="8"/>
    </row>
    <row r="3" spans="1:48" ht="23.25" hidden="1" customHeight="1">
      <c r="A3" s="431"/>
      <c r="B3" s="432"/>
      <c r="C3" s="433"/>
      <c r="D3" s="3"/>
      <c r="E3" s="14"/>
      <c r="F3" s="3"/>
      <c r="G3" s="138"/>
      <c r="H3" s="5" t="s">
        <v>953</v>
      </c>
      <c r="I3" s="5" t="s">
        <v>952</v>
      </c>
      <c r="J3" s="5" t="s">
        <v>954</v>
      </c>
      <c r="K3" s="5" t="s">
        <v>953</v>
      </c>
      <c r="L3" s="5" t="s">
        <v>952</v>
      </c>
      <c r="M3" s="5" t="s">
        <v>954</v>
      </c>
      <c r="N3" s="5" t="s">
        <v>955</v>
      </c>
      <c r="O3" s="5" t="s">
        <v>953</v>
      </c>
      <c r="P3" s="5" t="s">
        <v>952</v>
      </c>
      <c r="Q3" s="5" t="s">
        <v>954</v>
      </c>
      <c r="R3" s="5" t="s">
        <v>955</v>
      </c>
      <c r="S3" s="5" t="s">
        <v>953</v>
      </c>
      <c r="T3" s="5" t="s">
        <v>952</v>
      </c>
      <c r="U3" s="5" t="s">
        <v>954</v>
      </c>
      <c r="V3" s="5" t="s">
        <v>5279</v>
      </c>
      <c r="W3" s="5" t="s">
        <v>5286</v>
      </c>
      <c r="X3" s="57" t="s">
        <v>953</v>
      </c>
      <c r="Y3" s="5" t="s">
        <v>952</v>
      </c>
      <c r="Z3" s="5" t="s">
        <v>954</v>
      </c>
      <c r="AA3" s="5" t="s">
        <v>955</v>
      </c>
      <c r="AB3" s="5" t="s">
        <v>953</v>
      </c>
      <c r="AC3" s="5" t="s">
        <v>952</v>
      </c>
      <c r="AD3" s="5" t="s">
        <v>954</v>
      </c>
      <c r="AE3" s="5" t="s">
        <v>955</v>
      </c>
      <c r="AF3" s="5" t="s">
        <v>953</v>
      </c>
      <c r="AG3" s="5" t="s">
        <v>952</v>
      </c>
      <c r="AH3" s="5" t="s">
        <v>954</v>
      </c>
      <c r="AI3" s="5" t="s">
        <v>952</v>
      </c>
      <c r="AJ3" s="5" t="s">
        <v>953</v>
      </c>
      <c r="AK3" s="5" t="s">
        <v>952</v>
      </c>
      <c r="AL3" s="5" t="s">
        <v>954</v>
      </c>
      <c r="AM3" s="5" t="s">
        <v>953</v>
      </c>
      <c r="AN3" s="5" t="s">
        <v>952</v>
      </c>
      <c r="AO3" s="5" t="s">
        <v>954</v>
      </c>
      <c r="AP3" s="5" t="s">
        <v>2193</v>
      </c>
      <c r="AQ3" s="5" t="s">
        <v>2193</v>
      </c>
      <c r="AR3" s="5" t="s">
        <v>2193</v>
      </c>
      <c r="AS3" s="5" t="s">
        <v>952</v>
      </c>
      <c r="AT3" s="3"/>
      <c r="AU3" s="3"/>
    </row>
    <row r="4" spans="1:48" ht="23.25" hidden="1" customHeight="1">
      <c r="A4" s="431"/>
      <c r="B4" s="432"/>
      <c r="C4" s="433"/>
      <c r="D4" s="3"/>
      <c r="E4" s="14"/>
      <c r="F4" s="3"/>
      <c r="G4" s="138"/>
      <c r="H4" s="5" t="s">
        <v>957</v>
      </c>
      <c r="I4" s="5" t="s">
        <v>956</v>
      </c>
      <c r="J4" s="5" t="s">
        <v>958</v>
      </c>
      <c r="K4" s="5" t="s">
        <v>957</v>
      </c>
      <c r="L4" s="5" t="s">
        <v>956</v>
      </c>
      <c r="M4" s="5" t="s">
        <v>958</v>
      </c>
      <c r="N4" s="5" t="s">
        <v>959</v>
      </c>
      <c r="O4" s="5" t="s">
        <v>957</v>
      </c>
      <c r="P4" s="5" t="s">
        <v>956</v>
      </c>
      <c r="Q4" s="5" t="s">
        <v>958</v>
      </c>
      <c r="R4" s="5" t="s">
        <v>959</v>
      </c>
      <c r="S4" s="5" t="s">
        <v>957</v>
      </c>
      <c r="T4" s="5" t="s">
        <v>956</v>
      </c>
      <c r="U4" s="5" t="s">
        <v>958</v>
      </c>
      <c r="V4" s="5" t="s">
        <v>5280</v>
      </c>
      <c r="W4" s="5" t="s">
        <v>5287</v>
      </c>
      <c r="X4" s="57" t="s">
        <v>957</v>
      </c>
      <c r="Y4" s="5" t="s">
        <v>956</v>
      </c>
      <c r="Z4" s="5" t="s">
        <v>958</v>
      </c>
      <c r="AA4" s="5" t="s">
        <v>959</v>
      </c>
      <c r="AB4" s="5" t="s">
        <v>957</v>
      </c>
      <c r="AC4" s="5" t="s">
        <v>956</v>
      </c>
      <c r="AD4" s="5" t="s">
        <v>958</v>
      </c>
      <c r="AE4" s="5" t="s">
        <v>959</v>
      </c>
      <c r="AF4" s="5" t="s">
        <v>957</v>
      </c>
      <c r="AG4" s="5" t="s">
        <v>956</v>
      </c>
      <c r="AH4" s="5" t="s">
        <v>958</v>
      </c>
      <c r="AI4" s="5" t="s">
        <v>956</v>
      </c>
      <c r="AJ4" s="5" t="s">
        <v>957</v>
      </c>
      <c r="AK4" s="5" t="s">
        <v>956</v>
      </c>
      <c r="AL4" s="5" t="s">
        <v>958</v>
      </c>
      <c r="AM4" s="5" t="s">
        <v>957</v>
      </c>
      <c r="AN4" s="5" t="s">
        <v>956</v>
      </c>
      <c r="AO4" s="5" t="s">
        <v>958</v>
      </c>
      <c r="AP4" s="5" t="s">
        <v>2194</v>
      </c>
      <c r="AQ4" s="5" t="s">
        <v>2194</v>
      </c>
      <c r="AR4" s="5" t="s">
        <v>2194</v>
      </c>
      <c r="AS4" s="5" t="s">
        <v>956</v>
      </c>
      <c r="AT4" s="3"/>
      <c r="AU4" s="3"/>
    </row>
    <row r="5" spans="1:48" ht="23.25" hidden="1" customHeight="1">
      <c r="A5" s="431"/>
      <c r="B5" s="432"/>
      <c r="C5" s="433"/>
      <c r="D5" s="3"/>
      <c r="E5" s="14"/>
      <c r="F5" s="3"/>
      <c r="G5" s="138"/>
      <c r="H5" s="5" t="s">
        <v>961</v>
      </c>
      <c r="I5" s="5" t="s">
        <v>960</v>
      </c>
      <c r="J5" s="5" t="s">
        <v>962</v>
      </c>
      <c r="K5" s="5" t="s">
        <v>961</v>
      </c>
      <c r="L5" s="5" t="s">
        <v>960</v>
      </c>
      <c r="M5" s="5" t="s">
        <v>962</v>
      </c>
      <c r="N5" s="5" t="s">
        <v>963</v>
      </c>
      <c r="O5" s="5" t="s">
        <v>961</v>
      </c>
      <c r="P5" s="5" t="s">
        <v>960</v>
      </c>
      <c r="Q5" s="5" t="s">
        <v>962</v>
      </c>
      <c r="R5" s="5" t="s">
        <v>963</v>
      </c>
      <c r="S5" s="5" t="s">
        <v>961</v>
      </c>
      <c r="T5" s="5" t="s">
        <v>960</v>
      </c>
      <c r="U5" s="5" t="s">
        <v>962</v>
      </c>
      <c r="V5" s="5" t="s">
        <v>5281</v>
      </c>
      <c r="W5" s="5" t="s">
        <v>5288</v>
      </c>
      <c r="X5" s="57" t="s">
        <v>961</v>
      </c>
      <c r="Y5" s="5" t="s">
        <v>960</v>
      </c>
      <c r="Z5" s="5" t="s">
        <v>962</v>
      </c>
      <c r="AA5" s="5" t="s">
        <v>963</v>
      </c>
      <c r="AB5" s="5" t="s">
        <v>961</v>
      </c>
      <c r="AC5" s="5" t="s">
        <v>960</v>
      </c>
      <c r="AD5" s="5" t="s">
        <v>962</v>
      </c>
      <c r="AE5" s="5" t="s">
        <v>963</v>
      </c>
      <c r="AF5" s="5" t="s">
        <v>961</v>
      </c>
      <c r="AG5" s="5" t="s">
        <v>960</v>
      </c>
      <c r="AH5" s="5" t="s">
        <v>962</v>
      </c>
      <c r="AI5" s="5" t="s">
        <v>960</v>
      </c>
      <c r="AJ5" s="5" t="s">
        <v>961</v>
      </c>
      <c r="AK5" s="5" t="s">
        <v>960</v>
      </c>
      <c r="AL5" s="5" t="s">
        <v>962</v>
      </c>
      <c r="AM5" s="5" t="s">
        <v>961</v>
      </c>
      <c r="AN5" s="5" t="s">
        <v>960</v>
      </c>
      <c r="AO5" s="5" t="s">
        <v>962</v>
      </c>
      <c r="AP5" s="5" t="s">
        <v>2195</v>
      </c>
      <c r="AQ5" s="5" t="s">
        <v>2196</v>
      </c>
      <c r="AR5" s="5" t="s">
        <v>2197</v>
      </c>
      <c r="AS5" s="5" t="s">
        <v>960</v>
      </c>
      <c r="AT5" s="3"/>
      <c r="AU5" s="3"/>
    </row>
    <row r="6" spans="1:48" ht="23.25" hidden="1" customHeight="1">
      <c r="A6" s="431"/>
      <c r="B6" s="432"/>
      <c r="C6" s="433"/>
      <c r="D6" s="3"/>
      <c r="E6" s="14"/>
      <c r="F6" s="3"/>
      <c r="G6" s="138"/>
      <c r="H6" s="5" t="s">
        <v>965</v>
      </c>
      <c r="I6" s="5" t="s">
        <v>964</v>
      </c>
      <c r="J6" s="5" t="s">
        <v>966</v>
      </c>
      <c r="K6" s="5" t="s">
        <v>965</v>
      </c>
      <c r="L6" s="5" t="s">
        <v>964</v>
      </c>
      <c r="M6" s="5" t="s">
        <v>966</v>
      </c>
      <c r="N6" s="5" t="s">
        <v>967</v>
      </c>
      <c r="O6" s="5" t="s">
        <v>965</v>
      </c>
      <c r="P6" s="5" t="s">
        <v>964</v>
      </c>
      <c r="Q6" s="5" t="s">
        <v>966</v>
      </c>
      <c r="R6" s="5" t="s">
        <v>967</v>
      </c>
      <c r="S6" s="5" t="s">
        <v>965</v>
      </c>
      <c r="T6" s="5" t="s">
        <v>964</v>
      </c>
      <c r="U6" s="5" t="s">
        <v>966</v>
      </c>
      <c r="V6" s="5" t="s">
        <v>5282</v>
      </c>
      <c r="W6" s="5" t="s">
        <v>5289</v>
      </c>
      <c r="X6" s="57" t="s">
        <v>965</v>
      </c>
      <c r="Y6" s="5" t="s">
        <v>964</v>
      </c>
      <c r="Z6" s="5" t="s">
        <v>966</v>
      </c>
      <c r="AA6" s="5" t="s">
        <v>967</v>
      </c>
      <c r="AB6" s="5" t="s">
        <v>965</v>
      </c>
      <c r="AC6" s="5" t="s">
        <v>964</v>
      </c>
      <c r="AD6" s="5" t="s">
        <v>966</v>
      </c>
      <c r="AE6" s="5" t="s">
        <v>967</v>
      </c>
      <c r="AF6" s="5" t="s">
        <v>965</v>
      </c>
      <c r="AG6" s="5" t="s">
        <v>964</v>
      </c>
      <c r="AH6" s="5" t="s">
        <v>966</v>
      </c>
      <c r="AI6" s="5" t="s">
        <v>964</v>
      </c>
      <c r="AJ6" s="5" t="s">
        <v>965</v>
      </c>
      <c r="AK6" s="5" t="s">
        <v>964</v>
      </c>
      <c r="AL6" s="5" t="s">
        <v>966</v>
      </c>
      <c r="AM6" s="5" t="s">
        <v>965</v>
      </c>
      <c r="AN6" s="5" t="s">
        <v>964</v>
      </c>
      <c r="AO6" s="5" t="s">
        <v>966</v>
      </c>
      <c r="AP6" s="5" t="s">
        <v>2198</v>
      </c>
      <c r="AQ6" s="5" t="s">
        <v>2198</v>
      </c>
      <c r="AR6" s="5" t="s">
        <v>2198</v>
      </c>
      <c r="AS6" s="5" t="s">
        <v>964</v>
      </c>
      <c r="AT6" s="3"/>
      <c r="AU6" s="3"/>
    </row>
    <row r="7" spans="1:48" ht="23.25" hidden="1" customHeight="1">
      <c r="A7" s="431"/>
      <c r="B7" s="432"/>
      <c r="C7" s="433"/>
      <c r="D7" s="3"/>
      <c r="E7" s="14"/>
      <c r="F7" s="3"/>
      <c r="G7" s="138"/>
      <c r="H7" s="5" t="s">
        <v>973</v>
      </c>
      <c r="I7" s="5" t="s">
        <v>968</v>
      </c>
      <c r="J7" s="5" t="s">
        <v>1231</v>
      </c>
      <c r="K7" s="5" t="s">
        <v>1232</v>
      </c>
      <c r="L7" s="5" t="s">
        <v>975</v>
      </c>
      <c r="M7" s="5" t="s">
        <v>972</v>
      </c>
      <c r="N7" s="5" t="s">
        <v>971</v>
      </c>
      <c r="O7" s="5" t="s">
        <v>976</v>
      </c>
      <c r="P7" s="5" t="s">
        <v>974</v>
      </c>
      <c r="Q7" s="5" t="s">
        <v>970</v>
      </c>
      <c r="R7" s="5" t="s">
        <v>1233</v>
      </c>
      <c r="S7" s="5" t="s">
        <v>969</v>
      </c>
      <c r="T7" s="5" t="s">
        <v>1234</v>
      </c>
      <c r="U7" s="5" t="s">
        <v>977</v>
      </c>
      <c r="V7" s="5" t="s">
        <v>5283</v>
      </c>
      <c r="W7" s="5" t="s">
        <v>5290</v>
      </c>
      <c r="X7" s="57" t="s">
        <v>978</v>
      </c>
      <c r="Y7" s="5" t="s">
        <v>981</v>
      </c>
      <c r="Z7" s="5" t="s">
        <v>985</v>
      </c>
      <c r="AA7" s="5" t="s">
        <v>988</v>
      </c>
      <c r="AB7" s="5" t="s">
        <v>979</v>
      </c>
      <c r="AC7" s="5" t="s">
        <v>982</v>
      </c>
      <c r="AD7" s="5" t="s">
        <v>986</v>
      </c>
      <c r="AE7" s="5" t="s">
        <v>989</v>
      </c>
      <c r="AF7" s="5" t="s">
        <v>980</v>
      </c>
      <c r="AG7" s="5" t="s">
        <v>983</v>
      </c>
      <c r="AH7" s="5" t="s">
        <v>987</v>
      </c>
      <c r="AI7" s="5" t="s">
        <v>984</v>
      </c>
      <c r="AJ7" s="5" t="s">
        <v>2056</v>
      </c>
      <c r="AK7" s="5" t="s">
        <v>2057</v>
      </c>
      <c r="AL7" s="5" t="s">
        <v>2058</v>
      </c>
      <c r="AM7" s="5" t="s">
        <v>2059</v>
      </c>
      <c r="AN7" s="5" t="s">
        <v>2060</v>
      </c>
      <c r="AO7" s="5" t="s">
        <v>2061</v>
      </c>
      <c r="AP7" s="5" t="s">
        <v>2199</v>
      </c>
      <c r="AQ7" s="5" t="s">
        <v>2200</v>
      </c>
      <c r="AR7" s="5" t="s">
        <v>2201</v>
      </c>
      <c r="AS7" s="5" t="s">
        <v>984</v>
      </c>
      <c r="AT7" s="3"/>
      <c r="AU7" s="3"/>
    </row>
    <row r="8" spans="1:48" ht="23.25" hidden="1" customHeight="1">
      <c r="A8" s="431"/>
      <c r="B8" s="432"/>
      <c r="C8" s="433"/>
      <c r="D8" s="3"/>
      <c r="E8" s="14"/>
      <c r="F8" s="3"/>
      <c r="G8" s="138"/>
      <c r="H8" s="5" t="s">
        <v>1280</v>
      </c>
      <c r="I8" s="5" t="s">
        <v>1280</v>
      </c>
      <c r="J8" s="5" t="s">
        <v>1280</v>
      </c>
      <c r="K8" s="5" t="s">
        <v>1280</v>
      </c>
      <c r="L8" s="5" t="s">
        <v>1280</v>
      </c>
      <c r="M8" s="5" t="s">
        <v>1280</v>
      </c>
      <c r="N8" s="5" t="s">
        <v>1280</v>
      </c>
      <c r="O8" s="5" t="s">
        <v>1280</v>
      </c>
      <c r="P8" s="5" t="s">
        <v>1280</v>
      </c>
      <c r="Q8" s="5" t="s">
        <v>1280</v>
      </c>
      <c r="R8" s="5" t="s">
        <v>1280</v>
      </c>
      <c r="S8" s="5" t="s">
        <v>1280</v>
      </c>
      <c r="T8" s="5" t="s">
        <v>1280</v>
      </c>
      <c r="U8" s="5" t="s">
        <v>1280</v>
      </c>
      <c r="V8" s="5" t="s">
        <v>5284</v>
      </c>
      <c r="W8" s="5" t="s">
        <v>5284</v>
      </c>
      <c r="X8" s="57" t="s">
        <v>1280</v>
      </c>
      <c r="Y8" s="5" t="s">
        <v>1280</v>
      </c>
      <c r="Z8" s="5" t="s">
        <v>1280</v>
      </c>
      <c r="AA8" s="5" t="s">
        <v>1280</v>
      </c>
      <c r="AB8" s="5" t="s">
        <v>1280</v>
      </c>
      <c r="AC8" s="5" t="s">
        <v>1280</v>
      </c>
      <c r="AD8" s="5" t="s">
        <v>1280</v>
      </c>
      <c r="AE8" s="5" t="s">
        <v>1280</v>
      </c>
      <c r="AF8" s="5" t="s">
        <v>1280</v>
      </c>
      <c r="AG8" s="5" t="s">
        <v>1280</v>
      </c>
      <c r="AH8" s="5" t="s">
        <v>1280</v>
      </c>
      <c r="AI8" s="5" t="s">
        <v>1280</v>
      </c>
      <c r="AJ8" s="5" t="s">
        <v>1280</v>
      </c>
      <c r="AK8" s="5" t="s">
        <v>1280</v>
      </c>
      <c r="AL8" s="5" t="s">
        <v>1280</v>
      </c>
      <c r="AM8" s="5" t="s">
        <v>1280</v>
      </c>
      <c r="AN8" s="5" t="s">
        <v>1280</v>
      </c>
      <c r="AO8" s="5" t="s">
        <v>1280</v>
      </c>
      <c r="AP8" s="5" t="s">
        <v>2202</v>
      </c>
      <c r="AQ8" s="5" t="s">
        <v>2202</v>
      </c>
      <c r="AR8" s="5" t="s">
        <v>2202</v>
      </c>
      <c r="AS8" s="5" t="s">
        <v>1280</v>
      </c>
      <c r="AT8" s="3"/>
      <c r="AU8" s="3"/>
    </row>
    <row r="9" spans="1:48" ht="23.25" hidden="1" customHeight="1">
      <c r="A9" s="431"/>
      <c r="B9" s="432"/>
      <c r="C9" s="433"/>
      <c r="D9" s="3"/>
      <c r="E9" s="14"/>
      <c r="F9" s="3"/>
      <c r="G9" s="138"/>
      <c r="H9" s="5" t="s">
        <v>1279</v>
      </c>
      <c r="I9" s="5" t="s">
        <v>1279</v>
      </c>
      <c r="J9" s="5" t="s">
        <v>1279</v>
      </c>
      <c r="K9" s="5" t="s">
        <v>1279</v>
      </c>
      <c r="L9" s="5" t="s">
        <v>1279</v>
      </c>
      <c r="M9" s="5" t="s">
        <v>1279</v>
      </c>
      <c r="N9" s="5" t="s">
        <v>1279</v>
      </c>
      <c r="O9" s="5" t="s">
        <v>1279</v>
      </c>
      <c r="P9" s="5" t="s">
        <v>1279</v>
      </c>
      <c r="Q9" s="5" t="s">
        <v>1279</v>
      </c>
      <c r="R9" s="5" t="s">
        <v>1279</v>
      </c>
      <c r="S9" s="5" t="s">
        <v>1279</v>
      </c>
      <c r="T9" s="5" t="s">
        <v>1279</v>
      </c>
      <c r="U9" s="5" t="s">
        <v>1279</v>
      </c>
      <c r="V9" s="5" t="s">
        <v>5285</v>
      </c>
      <c r="W9" s="5" t="s">
        <v>5285</v>
      </c>
      <c r="X9" s="57" t="s">
        <v>1279</v>
      </c>
      <c r="Y9" s="5" t="s">
        <v>1279</v>
      </c>
      <c r="Z9" s="5" t="s">
        <v>1279</v>
      </c>
      <c r="AA9" s="5" t="s">
        <v>1279</v>
      </c>
      <c r="AB9" s="5" t="s">
        <v>1279</v>
      </c>
      <c r="AC9" s="5" t="s">
        <v>1279</v>
      </c>
      <c r="AD9" s="5" t="s">
        <v>1279</v>
      </c>
      <c r="AE9" s="5" t="s">
        <v>1279</v>
      </c>
      <c r="AF9" s="5" t="s">
        <v>1279</v>
      </c>
      <c r="AG9" s="5" t="s">
        <v>1279</v>
      </c>
      <c r="AH9" s="5" t="s">
        <v>1279</v>
      </c>
      <c r="AI9" s="5" t="s">
        <v>1279</v>
      </c>
      <c r="AJ9" s="5" t="s">
        <v>1279</v>
      </c>
      <c r="AK9" s="5" t="s">
        <v>1279</v>
      </c>
      <c r="AL9" s="5" t="s">
        <v>1279</v>
      </c>
      <c r="AM9" s="5" t="s">
        <v>1279</v>
      </c>
      <c r="AN9" s="5" t="s">
        <v>1279</v>
      </c>
      <c r="AO9" s="5" t="s">
        <v>1279</v>
      </c>
      <c r="AP9" s="5" t="s">
        <v>1279</v>
      </c>
      <c r="AQ9" s="5" t="s">
        <v>1279</v>
      </c>
      <c r="AR9" s="5" t="s">
        <v>1279</v>
      </c>
      <c r="AS9" s="5" t="s">
        <v>1279</v>
      </c>
      <c r="AT9" s="3"/>
      <c r="AU9" s="3"/>
    </row>
    <row r="10" spans="1:48" ht="23.25" hidden="1" customHeight="1">
      <c r="A10" s="431"/>
      <c r="B10" s="432"/>
      <c r="C10" s="433"/>
      <c r="D10" s="3"/>
      <c r="E10" s="14"/>
      <c r="F10" s="3"/>
      <c r="G10" s="138"/>
      <c r="H10" s="5" t="s">
        <v>1395</v>
      </c>
      <c r="I10" s="5" t="s">
        <v>1395</v>
      </c>
      <c r="J10" s="5" t="s">
        <v>1395</v>
      </c>
      <c r="K10" s="5" t="s">
        <v>1395</v>
      </c>
      <c r="L10" s="5" t="s">
        <v>1395</v>
      </c>
      <c r="M10" s="5" t="s">
        <v>1395</v>
      </c>
      <c r="N10" s="5" t="s">
        <v>1395</v>
      </c>
      <c r="O10" s="5" t="s">
        <v>1395</v>
      </c>
      <c r="P10" s="5" t="s">
        <v>1395</v>
      </c>
      <c r="Q10" s="5" t="s">
        <v>1395</v>
      </c>
      <c r="R10" s="5" t="s">
        <v>1395</v>
      </c>
      <c r="S10" s="5" t="s">
        <v>1395</v>
      </c>
      <c r="T10" s="5" t="s">
        <v>1395</v>
      </c>
      <c r="U10" s="5" t="s">
        <v>1395</v>
      </c>
      <c r="V10" s="5" t="s">
        <v>1395</v>
      </c>
      <c r="W10" s="5" t="s">
        <v>1395</v>
      </c>
      <c r="X10" s="57" t="s">
        <v>1395</v>
      </c>
      <c r="Y10" s="5" t="s">
        <v>1395</v>
      </c>
      <c r="Z10" s="5" t="s">
        <v>1395</v>
      </c>
      <c r="AA10" s="5" t="s">
        <v>1395</v>
      </c>
      <c r="AB10" s="5" t="s">
        <v>1395</v>
      </c>
      <c r="AC10" s="5" t="s">
        <v>1395</v>
      </c>
      <c r="AD10" s="5" t="s">
        <v>1395</v>
      </c>
      <c r="AE10" s="5" t="s">
        <v>1395</v>
      </c>
      <c r="AF10" s="5" t="s">
        <v>1395</v>
      </c>
      <c r="AG10" s="5" t="s">
        <v>1395</v>
      </c>
      <c r="AH10" s="5" t="s">
        <v>1395</v>
      </c>
      <c r="AI10" s="5" t="s">
        <v>1395</v>
      </c>
      <c r="AJ10" s="5" t="s">
        <v>1395</v>
      </c>
      <c r="AK10" s="5" t="s">
        <v>1395</v>
      </c>
      <c r="AL10" s="5" t="s">
        <v>1395</v>
      </c>
      <c r="AM10" s="5" t="s">
        <v>1395</v>
      </c>
      <c r="AN10" s="5" t="s">
        <v>1395</v>
      </c>
      <c r="AO10" s="5" t="s">
        <v>1395</v>
      </c>
      <c r="AP10" s="5" t="s">
        <v>1395</v>
      </c>
      <c r="AQ10" s="5" t="s">
        <v>1395</v>
      </c>
      <c r="AR10" s="5" t="s">
        <v>1395</v>
      </c>
      <c r="AS10" s="5" t="s">
        <v>1395</v>
      </c>
      <c r="AT10" s="3"/>
      <c r="AU10" s="3"/>
    </row>
    <row r="11" spans="1:48" ht="23.25" hidden="1" customHeight="1">
      <c r="A11" s="431"/>
      <c r="B11" s="432"/>
      <c r="C11" s="433"/>
      <c r="D11" s="3"/>
      <c r="E11" s="14"/>
      <c r="F11" s="3"/>
      <c r="G11" s="138"/>
      <c r="H11" s="5"/>
      <c r="I11" s="5"/>
      <c r="J11" s="5"/>
      <c r="K11" s="5"/>
      <c r="L11" s="5"/>
      <c r="M11" s="5"/>
      <c r="N11" s="5"/>
      <c r="O11" s="5"/>
      <c r="P11" s="5"/>
      <c r="Q11" s="5"/>
      <c r="R11" s="5"/>
      <c r="S11" s="5"/>
      <c r="T11" s="5"/>
      <c r="U11" s="5"/>
      <c r="V11" s="5"/>
      <c r="W11" s="5" t="s">
        <v>1083</v>
      </c>
      <c r="X11" s="57"/>
      <c r="Y11" s="5"/>
      <c r="Z11" s="5"/>
      <c r="AA11" s="5"/>
      <c r="AB11" s="5"/>
      <c r="AC11" s="5"/>
      <c r="AD11" s="5"/>
      <c r="AE11" s="5"/>
      <c r="AF11" s="5"/>
      <c r="AG11" s="5"/>
      <c r="AH11" s="5"/>
      <c r="AI11" s="5"/>
      <c r="AJ11" s="5"/>
      <c r="AK11" s="5"/>
      <c r="AL11" s="5"/>
      <c r="AM11" s="5"/>
      <c r="AN11" s="5"/>
      <c r="AO11" s="5"/>
      <c r="AP11" s="5"/>
      <c r="AQ11" s="5"/>
      <c r="AR11" s="5"/>
      <c r="AS11" s="5"/>
      <c r="AT11" s="3"/>
      <c r="AU11" s="3"/>
    </row>
    <row r="12" spans="1:48" ht="97.5" customHeight="1">
      <c r="A12" s="431"/>
      <c r="B12" s="432"/>
      <c r="C12" s="434"/>
      <c r="D12" s="3"/>
      <c r="E12" s="14"/>
      <c r="F12" s="3"/>
      <c r="G12" s="127"/>
      <c r="H12" s="460" t="s">
        <v>4171</v>
      </c>
      <c r="I12" s="460" t="s">
        <v>2203</v>
      </c>
      <c r="J12" s="461"/>
      <c r="K12" s="53"/>
      <c r="L12" s="11" t="s">
        <v>1290</v>
      </c>
      <c r="M12" s="12" t="s">
        <v>1294</v>
      </c>
      <c r="N12" s="10"/>
      <c r="O12" s="53"/>
      <c r="P12" s="11" t="s">
        <v>1291</v>
      </c>
      <c r="Q12" s="12" t="s">
        <v>1292</v>
      </c>
      <c r="R12" s="51"/>
      <c r="S12" s="53"/>
      <c r="T12" s="54" t="s">
        <v>5588</v>
      </c>
      <c r="U12" s="10"/>
      <c r="V12" s="464" t="s">
        <v>5276</v>
      </c>
      <c r="W12" s="465"/>
      <c r="X12" s="459" t="s">
        <v>2204</v>
      </c>
      <c r="Y12" s="462"/>
      <c r="Z12" s="462"/>
      <c r="AA12" s="463"/>
      <c r="AB12" s="53"/>
      <c r="AC12" s="11" t="s">
        <v>1293</v>
      </c>
      <c r="AD12" s="12" t="s">
        <v>1292</v>
      </c>
      <c r="AE12" s="51"/>
      <c r="AF12" s="459" t="s">
        <v>2205</v>
      </c>
      <c r="AG12" s="460"/>
      <c r="AH12" s="461"/>
      <c r="AI12" s="55" t="s">
        <v>5565</v>
      </c>
      <c r="AJ12" s="459" t="s">
        <v>4331</v>
      </c>
      <c r="AK12" s="460"/>
      <c r="AL12" s="461"/>
      <c r="AM12" s="459" t="s">
        <v>2206</v>
      </c>
      <c r="AN12" s="460"/>
      <c r="AO12" s="461"/>
      <c r="AP12" s="459" t="s">
        <v>2192</v>
      </c>
      <c r="AQ12" s="460"/>
      <c r="AR12" s="461"/>
      <c r="AS12" s="52" t="s">
        <v>4375</v>
      </c>
      <c r="AT12" s="3"/>
      <c r="AU12" s="3"/>
    </row>
    <row r="13" spans="1:48" s="136" customFormat="1" ht="12" customHeight="1">
      <c r="A13" s="435"/>
      <c r="B13" s="436"/>
      <c r="C13" s="437"/>
      <c r="D13" s="130"/>
      <c r="E13" s="131"/>
      <c r="F13" s="132" t="s">
        <v>4170</v>
      </c>
      <c r="G13" s="128"/>
      <c r="H13" s="134">
        <v>2</v>
      </c>
      <c r="I13" s="135">
        <v>3</v>
      </c>
      <c r="J13" s="133">
        <v>4</v>
      </c>
      <c r="K13" s="134">
        <v>5</v>
      </c>
      <c r="L13" s="134">
        <v>6</v>
      </c>
      <c r="M13" s="135">
        <v>7</v>
      </c>
      <c r="N13" s="133">
        <v>8</v>
      </c>
      <c r="O13" s="162">
        <v>9</v>
      </c>
      <c r="P13" s="135">
        <v>10</v>
      </c>
      <c r="Q13" s="135">
        <v>11</v>
      </c>
      <c r="R13" s="133">
        <v>12</v>
      </c>
      <c r="S13" s="162">
        <v>13</v>
      </c>
      <c r="T13" s="135">
        <v>14</v>
      </c>
      <c r="U13" s="133">
        <v>15</v>
      </c>
      <c r="V13" s="162">
        <v>16</v>
      </c>
      <c r="W13" s="163">
        <v>17</v>
      </c>
      <c r="X13" s="135">
        <v>18</v>
      </c>
      <c r="Y13" s="135">
        <v>19</v>
      </c>
      <c r="Z13" s="135">
        <v>20</v>
      </c>
      <c r="AA13" s="133">
        <v>21</v>
      </c>
      <c r="AB13" s="134">
        <v>22</v>
      </c>
      <c r="AC13" s="134">
        <v>23</v>
      </c>
      <c r="AD13" s="135">
        <v>24</v>
      </c>
      <c r="AE13" s="133">
        <v>25</v>
      </c>
      <c r="AF13" s="134">
        <v>26</v>
      </c>
      <c r="AG13" s="135">
        <v>27</v>
      </c>
      <c r="AH13" s="133">
        <v>28</v>
      </c>
      <c r="AI13" s="163">
        <v>29</v>
      </c>
      <c r="AJ13" s="134">
        <v>30</v>
      </c>
      <c r="AK13" s="135">
        <v>31</v>
      </c>
      <c r="AL13" s="133">
        <v>32</v>
      </c>
      <c r="AM13" s="134">
        <v>33</v>
      </c>
      <c r="AN13" s="135">
        <v>34</v>
      </c>
      <c r="AO13" s="133">
        <v>35</v>
      </c>
      <c r="AP13" s="134">
        <v>36</v>
      </c>
      <c r="AQ13" s="135">
        <v>37</v>
      </c>
      <c r="AR13" s="133">
        <v>38</v>
      </c>
      <c r="AS13" s="163">
        <v>39</v>
      </c>
      <c r="AT13" s="130"/>
      <c r="AU13" s="132" t="s">
        <v>4170</v>
      </c>
    </row>
    <row r="14" spans="1:48" ht="105.75" customHeight="1">
      <c r="A14" s="400"/>
      <c r="B14" s="438"/>
      <c r="C14" s="439"/>
      <c r="D14" s="9" t="s">
        <v>1275</v>
      </c>
      <c r="E14" s="15" t="s">
        <v>1276</v>
      </c>
      <c r="G14" s="129" t="s">
        <v>4046</v>
      </c>
      <c r="H14" s="140" t="s">
        <v>4347</v>
      </c>
      <c r="I14" s="141" t="s">
        <v>4348</v>
      </c>
      <c r="J14" s="139" t="s">
        <v>4349</v>
      </c>
      <c r="K14" s="140" t="s">
        <v>4350</v>
      </c>
      <c r="L14" s="140" t="s">
        <v>4351</v>
      </c>
      <c r="M14" s="141" t="s">
        <v>4352</v>
      </c>
      <c r="N14" s="139" t="s">
        <v>4353</v>
      </c>
      <c r="O14" s="160" t="s">
        <v>4354</v>
      </c>
      <c r="P14" s="141" t="s">
        <v>4355</v>
      </c>
      <c r="Q14" s="141" t="s">
        <v>4356</v>
      </c>
      <c r="R14" s="139" t="s">
        <v>4357</v>
      </c>
      <c r="S14" s="160" t="s">
        <v>5589</v>
      </c>
      <c r="T14" s="141" t="s">
        <v>5590</v>
      </c>
      <c r="U14" s="139" t="s">
        <v>5591</v>
      </c>
      <c r="V14" s="160" t="s">
        <v>5277</v>
      </c>
      <c r="W14" s="139" t="s">
        <v>5278</v>
      </c>
      <c r="X14" s="141" t="s">
        <v>4358</v>
      </c>
      <c r="Y14" s="141" t="s">
        <v>4359</v>
      </c>
      <c r="Z14" s="141" t="s">
        <v>4360</v>
      </c>
      <c r="AA14" s="139" t="s">
        <v>4361</v>
      </c>
      <c r="AB14" s="140" t="s">
        <v>4362</v>
      </c>
      <c r="AC14" s="140" t="s">
        <v>4363</v>
      </c>
      <c r="AD14" s="141" t="s">
        <v>4364</v>
      </c>
      <c r="AE14" s="139" t="s">
        <v>4365</v>
      </c>
      <c r="AF14" s="140" t="s">
        <v>4366</v>
      </c>
      <c r="AG14" s="141" t="s">
        <v>4367</v>
      </c>
      <c r="AH14" s="139" t="s">
        <v>4368</v>
      </c>
      <c r="AI14" s="161"/>
      <c r="AJ14" s="140" t="s">
        <v>4369</v>
      </c>
      <c r="AK14" s="141" t="s">
        <v>4370</v>
      </c>
      <c r="AL14" s="139" t="s">
        <v>4371</v>
      </c>
      <c r="AM14" s="140" t="s">
        <v>4372</v>
      </c>
      <c r="AN14" s="141" t="s">
        <v>4373</v>
      </c>
      <c r="AO14" s="139" t="s">
        <v>4374</v>
      </c>
      <c r="AP14" s="140" t="s">
        <v>4345</v>
      </c>
      <c r="AQ14" s="141" t="s">
        <v>4344</v>
      </c>
      <c r="AR14" s="139" t="s">
        <v>4346</v>
      </c>
      <c r="AS14" s="161" t="s">
        <v>4376</v>
      </c>
      <c r="AV14" s="82" t="s">
        <v>4046</v>
      </c>
    </row>
    <row r="15" spans="1:48" ht="23.25" customHeight="1">
      <c r="D15" s="344" t="s">
        <v>5586</v>
      </c>
      <c r="E15" s="350" t="s">
        <v>5586</v>
      </c>
      <c r="F15" s="351" t="s">
        <v>5595</v>
      </c>
      <c r="G15" s="352">
        <v>6</v>
      </c>
      <c r="H15" s="388">
        <v>1055</v>
      </c>
      <c r="I15" s="388">
        <v>1051</v>
      </c>
      <c r="J15" s="388">
        <v>1198</v>
      </c>
      <c r="K15" s="353">
        <v>1112</v>
      </c>
      <c r="L15" s="353">
        <v>1107</v>
      </c>
      <c r="M15" s="353">
        <v>1263</v>
      </c>
      <c r="N15" s="353">
        <v>1167</v>
      </c>
      <c r="O15" s="353">
        <v>1063</v>
      </c>
      <c r="P15" s="353">
        <v>1082</v>
      </c>
      <c r="Q15" s="353">
        <v>1225</v>
      </c>
      <c r="R15" s="353">
        <v>1138</v>
      </c>
      <c r="S15" s="353">
        <v>1085</v>
      </c>
      <c r="T15" s="353">
        <v>1153</v>
      </c>
      <c r="U15" s="353">
        <v>1325</v>
      </c>
      <c r="V15" s="353">
        <v>1081</v>
      </c>
      <c r="W15" s="353">
        <v>1265</v>
      </c>
      <c r="X15" s="353">
        <v>1042</v>
      </c>
      <c r="Y15" s="353">
        <v>1110</v>
      </c>
      <c r="Z15" s="353">
        <v>1267</v>
      </c>
      <c r="AA15" s="353">
        <v>1172</v>
      </c>
      <c r="AB15" s="353">
        <v>1089</v>
      </c>
      <c r="AC15" s="353">
        <v>1179</v>
      </c>
      <c r="AD15" s="353">
        <v>1341</v>
      </c>
      <c r="AE15" s="353">
        <v>1213</v>
      </c>
      <c r="AF15" s="353">
        <v>1115</v>
      </c>
      <c r="AG15" s="353">
        <v>1207</v>
      </c>
      <c r="AH15" s="353">
        <v>1373</v>
      </c>
      <c r="AI15" s="367">
        <v>0</v>
      </c>
      <c r="AJ15" s="353">
        <v>1101</v>
      </c>
      <c r="AK15" s="353">
        <v>1192</v>
      </c>
      <c r="AL15" s="353">
        <v>1357</v>
      </c>
      <c r="AM15" s="353">
        <v>1045</v>
      </c>
      <c r="AN15" s="353">
        <v>1091</v>
      </c>
      <c r="AO15" s="353">
        <v>1224</v>
      </c>
      <c r="AP15" s="353">
        <v>1160</v>
      </c>
      <c r="AQ15" s="353">
        <v>1160</v>
      </c>
      <c r="AR15" s="353">
        <v>1201</v>
      </c>
      <c r="AS15" s="353">
        <v>1253</v>
      </c>
      <c r="AT15" s="344"/>
      <c r="AU15" s="344" t="s">
        <v>5586</v>
      </c>
      <c r="AV15" s="126">
        <v>6</v>
      </c>
    </row>
    <row r="16" spans="1:48" ht="23.25" customHeight="1">
      <c r="D16" s="344" t="s">
        <v>5587</v>
      </c>
      <c r="E16" s="350" t="s">
        <v>5587</v>
      </c>
      <c r="F16" s="351" t="s">
        <v>5596</v>
      </c>
      <c r="G16" s="352">
        <v>4.5</v>
      </c>
      <c r="H16" s="388">
        <v>987</v>
      </c>
      <c r="I16" s="388">
        <v>979</v>
      </c>
      <c r="J16" s="388">
        <v>1118</v>
      </c>
      <c r="K16" s="353">
        <v>987</v>
      </c>
      <c r="L16" s="353">
        <v>979</v>
      </c>
      <c r="M16" s="353">
        <v>1118</v>
      </c>
      <c r="N16" s="353">
        <v>1034</v>
      </c>
      <c r="O16" s="353">
        <v>991</v>
      </c>
      <c r="P16" s="353">
        <v>1004</v>
      </c>
      <c r="Q16" s="353">
        <v>1138</v>
      </c>
      <c r="R16" s="353">
        <v>1058</v>
      </c>
      <c r="S16" s="353">
        <v>1141</v>
      </c>
      <c r="T16" s="353">
        <v>1237</v>
      </c>
      <c r="U16" s="353">
        <v>1406</v>
      </c>
      <c r="V16" s="353">
        <v>1103</v>
      </c>
      <c r="W16" s="353">
        <v>1291</v>
      </c>
      <c r="X16" s="353">
        <v>1056</v>
      </c>
      <c r="Y16" s="353">
        <v>1150</v>
      </c>
      <c r="Z16" s="353">
        <v>1294</v>
      </c>
      <c r="AA16" s="353">
        <v>1190</v>
      </c>
      <c r="AB16" s="353">
        <v>1133</v>
      </c>
      <c r="AC16" s="353">
        <v>1265</v>
      </c>
      <c r="AD16" s="353">
        <v>1417</v>
      </c>
      <c r="AE16" s="353">
        <v>1259</v>
      </c>
      <c r="AF16" s="353">
        <v>1186</v>
      </c>
      <c r="AG16" s="353">
        <v>1319</v>
      </c>
      <c r="AH16" s="353">
        <v>1481</v>
      </c>
      <c r="AI16" s="367">
        <v>0</v>
      </c>
      <c r="AJ16" s="353">
        <v>1158</v>
      </c>
      <c r="AK16" s="353">
        <v>1292</v>
      </c>
      <c r="AL16" s="353">
        <v>1447</v>
      </c>
      <c r="AM16" s="353">
        <v>1062</v>
      </c>
      <c r="AN16" s="353">
        <v>1133</v>
      </c>
      <c r="AO16" s="353">
        <v>1257</v>
      </c>
      <c r="AP16" s="353">
        <v>1076</v>
      </c>
      <c r="AQ16" s="353">
        <v>1076</v>
      </c>
      <c r="AR16" s="353">
        <v>1106</v>
      </c>
      <c r="AS16" s="353">
        <v>1089</v>
      </c>
      <c r="AT16" s="344"/>
      <c r="AU16" s="344" t="s">
        <v>5587</v>
      </c>
      <c r="AV16" s="126">
        <v>4.5</v>
      </c>
    </row>
    <row r="17" spans="1:48" ht="23.25" customHeight="1">
      <c r="A17"/>
      <c r="B17" s="440"/>
      <c r="D17" s="339" t="s">
        <v>559</v>
      </c>
      <c r="E17" s="418" t="s">
        <v>559</v>
      </c>
      <c r="F17" s="419" t="s">
        <v>941</v>
      </c>
      <c r="G17" s="420">
        <v>0.2</v>
      </c>
      <c r="H17" s="345">
        <v>57</v>
      </c>
      <c r="I17" s="345">
        <v>59</v>
      </c>
      <c r="J17" s="345">
        <v>67</v>
      </c>
      <c r="K17" s="364">
        <v>57</v>
      </c>
      <c r="L17" s="364">
        <v>59</v>
      </c>
      <c r="M17" s="364">
        <v>67</v>
      </c>
      <c r="N17" s="364">
        <v>67</v>
      </c>
      <c r="O17" s="364">
        <v>57</v>
      </c>
      <c r="P17" s="364">
        <v>59</v>
      </c>
      <c r="Q17" s="364">
        <v>67</v>
      </c>
      <c r="R17" s="364">
        <v>67</v>
      </c>
      <c r="S17" s="353">
        <v>57</v>
      </c>
      <c r="T17" s="353">
        <v>59</v>
      </c>
      <c r="U17" s="353">
        <v>67</v>
      </c>
      <c r="V17" s="364">
        <v>59</v>
      </c>
      <c r="W17" s="364">
        <v>67</v>
      </c>
      <c r="X17" s="364">
        <v>57</v>
      </c>
      <c r="Y17" s="364">
        <v>59</v>
      </c>
      <c r="Z17" s="364">
        <v>67</v>
      </c>
      <c r="AA17" s="364">
        <v>67</v>
      </c>
      <c r="AB17" s="364">
        <v>57</v>
      </c>
      <c r="AC17" s="364">
        <v>59</v>
      </c>
      <c r="AD17" s="364">
        <v>67</v>
      </c>
      <c r="AE17" s="364">
        <v>67</v>
      </c>
      <c r="AF17" s="364">
        <v>57</v>
      </c>
      <c r="AG17" s="364">
        <v>59</v>
      </c>
      <c r="AH17" s="364">
        <v>67</v>
      </c>
      <c r="AI17" s="366">
        <v>59</v>
      </c>
      <c r="AJ17" s="364">
        <v>57</v>
      </c>
      <c r="AK17" s="364">
        <v>59</v>
      </c>
      <c r="AL17" s="364">
        <v>67</v>
      </c>
      <c r="AM17" s="364">
        <v>57</v>
      </c>
      <c r="AN17" s="364">
        <v>59</v>
      </c>
      <c r="AO17" s="364">
        <v>67</v>
      </c>
      <c r="AP17" s="364">
        <v>65</v>
      </c>
      <c r="AQ17" s="364">
        <v>65</v>
      </c>
      <c r="AR17" s="364">
        <v>65</v>
      </c>
      <c r="AS17" s="364">
        <v>65</v>
      </c>
      <c r="AT17" s="105"/>
      <c r="AU17" s="105" t="s">
        <v>559</v>
      </c>
      <c r="AV17" s="126">
        <v>0.2</v>
      </c>
    </row>
    <row r="18" spans="1:48" ht="23.25" customHeight="1">
      <c r="A18"/>
      <c r="B18" s="440"/>
      <c r="D18" s="339" t="s">
        <v>3729</v>
      </c>
      <c r="E18" s="418" t="s">
        <v>3729</v>
      </c>
      <c r="F18" s="419" t="s">
        <v>941</v>
      </c>
      <c r="G18" s="420">
        <v>0.2</v>
      </c>
      <c r="H18" s="345">
        <v>57</v>
      </c>
      <c r="I18" s="345">
        <v>59</v>
      </c>
      <c r="J18" s="345">
        <v>67</v>
      </c>
      <c r="K18" s="364">
        <v>57</v>
      </c>
      <c r="L18" s="364">
        <v>59</v>
      </c>
      <c r="M18" s="364">
        <v>67</v>
      </c>
      <c r="N18" s="364">
        <v>67</v>
      </c>
      <c r="O18" s="364">
        <v>57</v>
      </c>
      <c r="P18" s="364">
        <v>59</v>
      </c>
      <c r="Q18" s="364">
        <v>67</v>
      </c>
      <c r="R18" s="364">
        <v>67</v>
      </c>
      <c r="S18" s="353">
        <v>57</v>
      </c>
      <c r="T18" s="353">
        <v>59</v>
      </c>
      <c r="U18" s="353">
        <v>67</v>
      </c>
      <c r="V18" s="364">
        <v>59</v>
      </c>
      <c r="W18" s="364">
        <v>67</v>
      </c>
      <c r="X18" s="364">
        <v>57</v>
      </c>
      <c r="Y18" s="364">
        <v>59</v>
      </c>
      <c r="Z18" s="364">
        <v>67</v>
      </c>
      <c r="AA18" s="364">
        <v>67</v>
      </c>
      <c r="AB18" s="364">
        <v>57</v>
      </c>
      <c r="AC18" s="364">
        <v>59</v>
      </c>
      <c r="AD18" s="364">
        <v>67</v>
      </c>
      <c r="AE18" s="364">
        <v>67</v>
      </c>
      <c r="AF18" s="364">
        <v>57</v>
      </c>
      <c r="AG18" s="364">
        <v>59</v>
      </c>
      <c r="AH18" s="364">
        <v>67</v>
      </c>
      <c r="AI18" s="366">
        <v>59</v>
      </c>
      <c r="AJ18" s="364">
        <v>57</v>
      </c>
      <c r="AK18" s="364">
        <v>59</v>
      </c>
      <c r="AL18" s="364">
        <v>67</v>
      </c>
      <c r="AM18" s="364">
        <v>57</v>
      </c>
      <c r="AN18" s="364">
        <v>59</v>
      </c>
      <c r="AO18" s="364">
        <v>67</v>
      </c>
      <c r="AP18" s="364">
        <v>65</v>
      </c>
      <c r="AQ18" s="364">
        <v>65</v>
      </c>
      <c r="AR18" s="364">
        <v>65</v>
      </c>
      <c r="AS18" s="364">
        <v>65</v>
      </c>
      <c r="AT18" s="105"/>
      <c r="AU18" s="105" t="s">
        <v>3729</v>
      </c>
      <c r="AV18" s="126">
        <v>0.2</v>
      </c>
    </row>
    <row r="19" spans="1:48" ht="23.25" customHeight="1">
      <c r="A19"/>
      <c r="B19" s="440"/>
      <c r="D19" s="339" t="s">
        <v>1189</v>
      </c>
      <c r="E19" s="418" t="s">
        <v>1189</v>
      </c>
      <c r="F19" s="419" t="s">
        <v>941</v>
      </c>
      <c r="G19" s="420">
        <v>0.2</v>
      </c>
      <c r="H19" s="345">
        <v>67</v>
      </c>
      <c r="I19" s="345">
        <v>70</v>
      </c>
      <c r="J19" s="345">
        <v>79</v>
      </c>
      <c r="K19" s="364">
        <v>67</v>
      </c>
      <c r="L19" s="364">
        <v>70</v>
      </c>
      <c r="M19" s="364">
        <v>79</v>
      </c>
      <c r="N19" s="364">
        <v>80</v>
      </c>
      <c r="O19" s="364">
        <v>67</v>
      </c>
      <c r="P19" s="364">
        <v>70</v>
      </c>
      <c r="Q19" s="364">
        <v>79</v>
      </c>
      <c r="R19" s="364">
        <v>80</v>
      </c>
      <c r="S19" s="353">
        <v>67</v>
      </c>
      <c r="T19" s="353">
        <v>70</v>
      </c>
      <c r="U19" s="353">
        <v>79</v>
      </c>
      <c r="V19" s="364">
        <v>70</v>
      </c>
      <c r="W19" s="364">
        <v>79</v>
      </c>
      <c r="X19" s="364">
        <v>67</v>
      </c>
      <c r="Y19" s="364">
        <v>70</v>
      </c>
      <c r="Z19" s="364">
        <v>79</v>
      </c>
      <c r="AA19" s="364">
        <v>80</v>
      </c>
      <c r="AB19" s="364">
        <v>67</v>
      </c>
      <c r="AC19" s="364">
        <v>70</v>
      </c>
      <c r="AD19" s="364">
        <v>79</v>
      </c>
      <c r="AE19" s="364">
        <v>80</v>
      </c>
      <c r="AF19" s="364">
        <v>67</v>
      </c>
      <c r="AG19" s="364">
        <v>70</v>
      </c>
      <c r="AH19" s="364">
        <v>79</v>
      </c>
      <c r="AI19" s="366">
        <v>70</v>
      </c>
      <c r="AJ19" s="364">
        <v>67</v>
      </c>
      <c r="AK19" s="364">
        <v>70</v>
      </c>
      <c r="AL19" s="364">
        <v>79</v>
      </c>
      <c r="AM19" s="364">
        <v>67</v>
      </c>
      <c r="AN19" s="364">
        <v>70</v>
      </c>
      <c r="AO19" s="364">
        <v>79</v>
      </c>
      <c r="AP19" s="364">
        <v>77</v>
      </c>
      <c r="AQ19" s="364">
        <v>77</v>
      </c>
      <c r="AR19" s="364">
        <v>77</v>
      </c>
      <c r="AS19" s="364">
        <v>77</v>
      </c>
      <c r="AT19" s="105"/>
      <c r="AU19" s="105" t="s">
        <v>1189</v>
      </c>
      <c r="AV19" s="126">
        <v>0.2</v>
      </c>
    </row>
    <row r="20" spans="1:48" ht="23.25" customHeight="1">
      <c r="A20"/>
      <c r="B20" s="440"/>
      <c r="D20" s="339" t="s">
        <v>3730</v>
      </c>
      <c r="E20" s="418" t="s">
        <v>3730</v>
      </c>
      <c r="F20" s="419" t="s">
        <v>941</v>
      </c>
      <c r="G20" s="420">
        <v>0.2</v>
      </c>
      <c r="H20" s="345">
        <v>67</v>
      </c>
      <c r="I20" s="345">
        <v>70</v>
      </c>
      <c r="J20" s="345">
        <v>79</v>
      </c>
      <c r="K20" s="364">
        <v>67</v>
      </c>
      <c r="L20" s="364">
        <v>70</v>
      </c>
      <c r="M20" s="364">
        <v>79</v>
      </c>
      <c r="N20" s="364">
        <v>80</v>
      </c>
      <c r="O20" s="364">
        <v>67</v>
      </c>
      <c r="P20" s="364">
        <v>70</v>
      </c>
      <c r="Q20" s="364">
        <v>79</v>
      </c>
      <c r="R20" s="364">
        <v>80</v>
      </c>
      <c r="S20" s="353">
        <v>67</v>
      </c>
      <c r="T20" s="353">
        <v>70</v>
      </c>
      <c r="U20" s="353">
        <v>79</v>
      </c>
      <c r="V20" s="364">
        <v>70</v>
      </c>
      <c r="W20" s="364">
        <v>79</v>
      </c>
      <c r="X20" s="364">
        <v>67</v>
      </c>
      <c r="Y20" s="364">
        <v>70</v>
      </c>
      <c r="Z20" s="364">
        <v>79</v>
      </c>
      <c r="AA20" s="364">
        <v>80</v>
      </c>
      <c r="AB20" s="364">
        <v>67</v>
      </c>
      <c r="AC20" s="364">
        <v>70</v>
      </c>
      <c r="AD20" s="364">
        <v>79</v>
      </c>
      <c r="AE20" s="364">
        <v>80</v>
      </c>
      <c r="AF20" s="364">
        <v>67</v>
      </c>
      <c r="AG20" s="364">
        <v>70</v>
      </c>
      <c r="AH20" s="364">
        <v>79</v>
      </c>
      <c r="AI20" s="366">
        <v>70</v>
      </c>
      <c r="AJ20" s="364">
        <v>67</v>
      </c>
      <c r="AK20" s="364">
        <v>70</v>
      </c>
      <c r="AL20" s="364">
        <v>79</v>
      </c>
      <c r="AM20" s="364">
        <v>67</v>
      </c>
      <c r="AN20" s="364">
        <v>70</v>
      </c>
      <c r="AO20" s="364">
        <v>79</v>
      </c>
      <c r="AP20" s="364">
        <v>77</v>
      </c>
      <c r="AQ20" s="364">
        <v>77</v>
      </c>
      <c r="AR20" s="364">
        <v>77</v>
      </c>
      <c r="AS20" s="364">
        <v>77</v>
      </c>
      <c r="AT20" s="105"/>
      <c r="AU20" s="105" t="s">
        <v>3730</v>
      </c>
      <c r="AV20" s="126">
        <v>0.2</v>
      </c>
    </row>
    <row r="21" spans="1:48" ht="23.25" customHeight="1">
      <c r="A21"/>
      <c r="B21" s="440"/>
      <c r="D21" s="339" t="s">
        <v>1190</v>
      </c>
      <c r="E21" s="418" t="s">
        <v>1190</v>
      </c>
      <c r="F21" s="419" t="s">
        <v>941</v>
      </c>
      <c r="G21" s="420">
        <v>0.30000000000000004</v>
      </c>
      <c r="H21" s="345">
        <v>75</v>
      </c>
      <c r="I21" s="345">
        <v>79</v>
      </c>
      <c r="J21" s="345">
        <v>88</v>
      </c>
      <c r="K21" s="364">
        <v>75</v>
      </c>
      <c r="L21" s="364">
        <v>79</v>
      </c>
      <c r="M21" s="364">
        <v>88</v>
      </c>
      <c r="N21" s="364">
        <v>91</v>
      </c>
      <c r="O21" s="364">
        <v>75</v>
      </c>
      <c r="P21" s="364">
        <v>79</v>
      </c>
      <c r="Q21" s="364">
        <v>88</v>
      </c>
      <c r="R21" s="364">
        <v>91</v>
      </c>
      <c r="S21" s="353">
        <v>75</v>
      </c>
      <c r="T21" s="353">
        <v>79</v>
      </c>
      <c r="U21" s="353">
        <v>88</v>
      </c>
      <c r="V21" s="364">
        <v>79</v>
      </c>
      <c r="W21" s="364">
        <v>88</v>
      </c>
      <c r="X21" s="364">
        <v>75</v>
      </c>
      <c r="Y21" s="364">
        <v>79</v>
      </c>
      <c r="Z21" s="364">
        <v>88</v>
      </c>
      <c r="AA21" s="364">
        <v>91</v>
      </c>
      <c r="AB21" s="364">
        <v>75</v>
      </c>
      <c r="AC21" s="364">
        <v>79</v>
      </c>
      <c r="AD21" s="364">
        <v>88</v>
      </c>
      <c r="AE21" s="364">
        <v>91</v>
      </c>
      <c r="AF21" s="364">
        <v>75</v>
      </c>
      <c r="AG21" s="364">
        <v>79</v>
      </c>
      <c r="AH21" s="364">
        <v>88</v>
      </c>
      <c r="AI21" s="366">
        <v>79</v>
      </c>
      <c r="AJ21" s="364">
        <v>75</v>
      </c>
      <c r="AK21" s="364">
        <v>79</v>
      </c>
      <c r="AL21" s="364">
        <v>88</v>
      </c>
      <c r="AM21" s="364">
        <v>75</v>
      </c>
      <c r="AN21" s="364">
        <v>79</v>
      </c>
      <c r="AO21" s="364">
        <v>88</v>
      </c>
      <c r="AP21" s="364">
        <v>87</v>
      </c>
      <c r="AQ21" s="364">
        <v>87</v>
      </c>
      <c r="AR21" s="364">
        <v>87</v>
      </c>
      <c r="AS21" s="364">
        <v>87</v>
      </c>
      <c r="AT21" s="105"/>
      <c r="AU21" s="105" t="s">
        <v>1190</v>
      </c>
      <c r="AV21" s="126">
        <v>0.30000000000000004</v>
      </c>
    </row>
    <row r="22" spans="1:48" ht="23.25" customHeight="1">
      <c r="A22"/>
      <c r="B22" s="440"/>
      <c r="D22" s="339" t="s">
        <v>3731</v>
      </c>
      <c r="E22" s="418" t="s">
        <v>3731</v>
      </c>
      <c r="F22" s="419" t="s">
        <v>941</v>
      </c>
      <c r="G22" s="420">
        <v>0.30000000000000004</v>
      </c>
      <c r="H22" s="345">
        <v>75</v>
      </c>
      <c r="I22" s="345">
        <v>79</v>
      </c>
      <c r="J22" s="345">
        <v>88</v>
      </c>
      <c r="K22" s="364">
        <v>75</v>
      </c>
      <c r="L22" s="364">
        <v>79</v>
      </c>
      <c r="M22" s="364">
        <v>88</v>
      </c>
      <c r="N22" s="364">
        <v>91</v>
      </c>
      <c r="O22" s="364">
        <v>75</v>
      </c>
      <c r="P22" s="364">
        <v>79</v>
      </c>
      <c r="Q22" s="364">
        <v>88</v>
      </c>
      <c r="R22" s="364">
        <v>91</v>
      </c>
      <c r="S22" s="353">
        <v>75</v>
      </c>
      <c r="T22" s="353">
        <v>79</v>
      </c>
      <c r="U22" s="353">
        <v>88</v>
      </c>
      <c r="V22" s="364">
        <v>79</v>
      </c>
      <c r="W22" s="364">
        <v>88</v>
      </c>
      <c r="X22" s="364">
        <v>75</v>
      </c>
      <c r="Y22" s="364">
        <v>79</v>
      </c>
      <c r="Z22" s="364">
        <v>88</v>
      </c>
      <c r="AA22" s="364">
        <v>91</v>
      </c>
      <c r="AB22" s="364">
        <v>75</v>
      </c>
      <c r="AC22" s="364">
        <v>79</v>
      </c>
      <c r="AD22" s="364">
        <v>88</v>
      </c>
      <c r="AE22" s="364">
        <v>91</v>
      </c>
      <c r="AF22" s="364">
        <v>75</v>
      </c>
      <c r="AG22" s="364">
        <v>79</v>
      </c>
      <c r="AH22" s="364">
        <v>88</v>
      </c>
      <c r="AI22" s="366">
        <v>79</v>
      </c>
      <c r="AJ22" s="364">
        <v>75</v>
      </c>
      <c r="AK22" s="364">
        <v>79</v>
      </c>
      <c r="AL22" s="364">
        <v>88</v>
      </c>
      <c r="AM22" s="364">
        <v>75</v>
      </c>
      <c r="AN22" s="364">
        <v>79</v>
      </c>
      <c r="AO22" s="364">
        <v>88</v>
      </c>
      <c r="AP22" s="364">
        <v>87</v>
      </c>
      <c r="AQ22" s="364">
        <v>87</v>
      </c>
      <c r="AR22" s="364">
        <v>87</v>
      </c>
      <c r="AS22" s="364">
        <v>87</v>
      </c>
      <c r="AT22" s="105"/>
      <c r="AU22" s="105" t="s">
        <v>3731</v>
      </c>
      <c r="AV22" s="126">
        <v>0.30000000000000004</v>
      </c>
    </row>
    <row r="23" spans="1:48" ht="23.25" customHeight="1">
      <c r="A23"/>
      <c r="B23" s="440"/>
      <c r="D23" s="339" t="s">
        <v>560</v>
      </c>
      <c r="E23" s="418" t="s">
        <v>560</v>
      </c>
      <c r="F23" s="419" t="s">
        <v>941</v>
      </c>
      <c r="G23" s="420">
        <v>0.4</v>
      </c>
      <c r="H23" s="345">
        <v>85</v>
      </c>
      <c r="I23" s="345">
        <v>90</v>
      </c>
      <c r="J23" s="345">
        <v>101</v>
      </c>
      <c r="K23" s="364">
        <v>85</v>
      </c>
      <c r="L23" s="364">
        <v>90</v>
      </c>
      <c r="M23" s="364">
        <v>101</v>
      </c>
      <c r="N23" s="364">
        <v>105</v>
      </c>
      <c r="O23" s="364">
        <v>85</v>
      </c>
      <c r="P23" s="364">
        <v>90</v>
      </c>
      <c r="Q23" s="364">
        <v>101</v>
      </c>
      <c r="R23" s="364">
        <v>105</v>
      </c>
      <c r="S23" s="353">
        <v>85</v>
      </c>
      <c r="T23" s="353">
        <v>90</v>
      </c>
      <c r="U23" s="353">
        <v>101</v>
      </c>
      <c r="V23" s="364">
        <v>90</v>
      </c>
      <c r="W23" s="364">
        <v>101</v>
      </c>
      <c r="X23" s="364">
        <v>85</v>
      </c>
      <c r="Y23" s="364">
        <v>90</v>
      </c>
      <c r="Z23" s="364">
        <v>101</v>
      </c>
      <c r="AA23" s="364">
        <v>105</v>
      </c>
      <c r="AB23" s="364">
        <v>85</v>
      </c>
      <c r="AC23" s="364">
        <v>90</v>
      </c>
      <c r="AD23" s="364">
        <v>101</v>
      </c>
      <c r="AE23" s="364">
        <v>105</v>
      </c>
      <c r="AF23" s="364">
        <v>85</v>
      </c>
      <c r="AG23" s="364">
        <v>90</v>
      </c>
      <c r="AH23" s="364">
        <v>101</v>
      </c>
      <c r="AI23" s="366">
        <v>90</v>
      </c>
      <c r="AJ23" s="364">
        <v>85</v>
      </c>
      <c r="AK23" s="364">
        <v>90</v>
      </c>
      <c r="AL23" s="364">
        <v>101</v>
      </c>
      <c r="AM23" s="364">
        <v>85</v>
      </c>
      <c r="AN23" s="364">
        <v>90</v>
      </c>
      <c r="AO23" s="364">
        <v>101</v>
      </c>
      <c r="AP23" s="364">
        <v>99</v>
      </c>
      <c r="AQ23" s="364">
        <v>99</v>
      </c>
      <c r="AR23" s="364">
        <v>99</v>
      </c>
      <c r="AS23" s="364">
        <v>99</v>
      </c>
      <c r="AT23" s="105"/>
      <c r="AU23" s="105" t="s">
        <v>560</v>
      </c>
      <c r="AV23" s="126">
        <v>0.4</v>
      </c>
    </row>
    <row r="24" spans="1:48" ht="23.25" customHeight="1">
      <c r="A24"/>
      <c r="B24" s="440"/>
      <c r="D24" s="339" t="s">
        <v>3732</v>
      </c>
      <c r="E24" s="418" t="s">
        <v>3732</v>
      </c>
      <c r="F24" s="419" t="s">
        <v>941</v>
      </c>
      <c r="G24" s="420">
        <v>0.4</v>
      </c>
      <c r="H24" s="345">
        <v>85</v>
      </c>
      <c r="I24" s="345">
        <v>90</v>
      </c>
      <c r="J24" s="345">
        <v>101</v>
      </c>
      <c r="K24" s="364">
        <v>85</v>
      </c>
      <c r="L24" s="364">
        <v>90</v>
      </c>
      <c r="M24" s="364">
        <v>101</v>
      </c>
      <c r="N24" s="364">
        <v>105</v>
      </c>
      <c r="O24" s="364">
        <v>85</v>
      </c>
      <c r="P24" s="364">
        <v>90</v>
      </c>
      <c r="Q24" s="364">
        <v>101</v>
      </c>
      <c r="R24" s="364">
        <v>105</v>
      </c>
      <c r="S24" s="353">
        <v>85</v>
      </c>
      <c r="T24" s="353">
        <v>90</v>
      </c>
      <c r="U24" s="353">
        <v>101</v>
      </c>
      <c r="V24" s="364">
        <v>90</v>
      </c>
      <c r="W24" s="364">
        <v>101</v>
      </c>
      <c r="X24" s="364">
        <v>85</v>
      </c>
      <c r="Y24" s="364">
        <v>90</v>
      </c>
      <c r="Z24" s="364">
        <v>101</v>
      </c>
      <c r="AA24" s="364">
        <v>105</v>
      </c>
      <c r="AB24" s="364">
        <v>85</v>
      </c>
      <c r="AC24" s="364">
        <v>90</v>
      </c>
      <c r="AD24" s="364">
        <v>101</v>
      </c>
      <c r="AE24" s="364">
        <v>105</v>
      </c>
      <c r="AF24" s="364">
        <v>85</v>
      </c>
      <c r="AG24" s="364">
        <v>90</v>
      </c>
      <c r="AH24" s="364">
        <v>101</v>
      </c>
      <c r="AI24" s="366">
        <v>90</v>
      </c>
      <c r="AJ24" s="364">
        <v>85</v>
      </c>
      <c r="AK24" s="364">
        <v>90</v>
      </c>
      <c r="AL24" s="364">
        <v>101</v>
      </c>
      <c r="AM24" s="364">
        <v>85</v>
      </c>
      <c r="AN24" s="364">
        <v>90</v>
      </c>
      <c r="AO24" s="364">
        <v>101</v>
      </c>
      <c r="AP24" s="364">
        <v>99</v>
      </c>
      <c r="AQ24" s="364">
        <v>99</v>
      </c>
      <c r="AR24" s="364">
        <v>99</v>
      </c>
      <c r="AS24" s="364">
        <v>99</v>
      </c>
      <c r="AT24" s="105"/>
      <c r="AU24" s="105" t="s">
        <v>3732</v>
      </c>
      <c r="AV24" s="126">
        <v>0.4</v>
      </c>
    </row>
    <row r="25" spans="1:48" ht="23.25" customHeight="1">
      <c r="A25"/>
      <c r="B25" s="440"/>
      <c r="D25" s="339" t="s">
        <v>5535</v>
      </c>
      <c r="E25" s="421" t="s">
        <v>5535</v>
      </c>
      <c r="F25" s="422" t="s">
        <v>941</v>
      </c>
      <c r="G25" s="423">
        <v>0.4</v>
      </c>
      <c r="H25" s="422">
        <v>91</v>
      </c>
      <c r="I25" s="422">
        <v>94</v>
      </c>
      <c r="J25" s="422">
        <v>108</v>
      </c>
      <c r="K25" s="424">
        <v>91</v>
      </c>
      <c r="L25" s="424">
        <v>94</v>
      </c>
      <c r="M25" s="424">
        <v>108</v>
      </c>
      <c r="N25" s="424">
        <v>110</v>
      </c>
      <c r="O25" s="424">
        <v>91</v>
      </c>
      <c r="P25" s="424">
        <v>94</v>
      </c>
      <c r="Q25" s="424">
        <v>108</v>
      </c>
      <c r="R25" s="424">
        <v>110</v>
      </c>
      <c r="S25" s="355">
        <v>91</v>
      </c>
      <c r="T25" s="355">
        <v>94</v>
      </c>
      <c r="U25" s="355">
        <v>108</v>
      </c>
      <c r="V25" s="424">
        <v>94</v>
      </c>
      <c r="W25" s="424">
        <v>108</v>
      </c>
      <c r="X25" s="424">
        <v>91</v>
      </c>
      <c r="Y25" s="424">
        <v>94</v>
      </c>
      <c r="Z25" s="424">
        <v>108</v>
      </c>
      <c r="AA25" s="424">
        <v>110</v>
      </c>
      <c r="AB25" s="424">
        <v>91</v>
      </c>
      <c r="AC25" s="424">
        <v>94</v>
      </c>
      <c r="AD25" s="424">
        <v>108</v>
      </c>
      <c r="AE25" s="424">
        <v>110</v>
      </c>
      <c r="AF25" s="424">
        <v>91</v>
      </c>
      <c r="AG25" s="424">
        <v>94</v>
      </c>
      <c r="AH25" s="424">
        <v>108</v>
      </c>
      <c r="AI25" s="425">
        <v>94</v>
      </c>
      <c r="AJ25" s="424">
        <v>91</v>
      </c>
      <c r="AK25" s="424">
        <v>94</v>
      </c>
      <c r="AL25" s="424">
        <v>108</v>
      </c>
      <c r="AM25" s="424">
        <v>91</v>
      </c>
      <c r="AN25" s="424">
        <v>94</v>
      </c>
      <c r="AO25" s="424">
        <v>108</v>
      </c>
      <c r="AP25" s="424">
        <v>104</v>
      </c>
      <c r="AQ25" s="424">
        <v>104</v>
      </c>
      <c r="AR25" s="424">
        <v>104</v>
      </c>
      <c r="AS25" s="424">
        <v>104</v>
      </c>
      <c r="AU25" s="105" t="s">
        <v>5535</v>
      </c>
      <c r="AV25" s="126">
        <v>0.4</v>
      </c>
    </row>
    <row r="26" spans="1:48" ht="23.25" customHeight="1">
      <c r="A26"/>
      <c r="B26" s="440"/>
      <c r="D26" s="339" t="s">
        <v>5536</v>
      </c>
      <c r="E26" s="421" t="s">
        <v>5536</v>
      </c>
      <c r="F26" s="422" t="s">
        <v>941</v>
      </c>
      <c r="G26" s="423">
        <v>0.4</v>
      </c>
      <c r="H26" s="422">
        <v>91</v>
      </c>
      <c r="I26" s="422">
        <v>94</v>
      </c>
      <c r="J26" s="422">
        <v>108</v>
      </c>
      <c r="K26" s="424">
        <v>91</v>
      </c>
      <c r="L26" s="424">
        <v>94</v>
      </c>
      <c r="M26" s="424">
        <v>108</v>
      </c>
      <c r="N26" s="424">
        <v>110</v>
      </c>
      <c r="O26" s="424">
        <v>91</v>
      </c>
      <c r="P26" s="424">
        <v>94</v>
      </c>
      <c r="Q26" s="424">
        <v>108</v>
      </c>
      <c r="R26" s="424">
        <v>110</v>
      </c>
      <c r="S26" s="355">
        <v>91</v>
      </c>
      <c r="T26" s="355">
        <v>94</v>
      </c>
      <c r="U26" s="355">
        <v>108</v>
      </c>
      <c r="V26" s="424">
        <v>94</v>
      </c>
      <c r="W26" s="424">
        <v>108</v>
      </c>
      <c r="X26" s="424">
        <v>91</v>
      </c>
      <c r="Y26" s="424">
        <v>94</v>
      </c>
      <c r="Z26" s="424">
        <v>108</v>
      </c>
      <c r="AA26" s="424">
        <v>110</v>
      </c>
      <c r="AB26" s="424">
        <v>91</v>
      </c>
      <c r="AC26" s="424">
        <v>94</v>
      </c>
      <c r="AD26" s="424">
        <v>108</v>
      </c>
      <c r="AE26" s="424">
        <v>110</v>
      </c>
      <c r="AF26" s="424">
        <v>91</v>
      </c>
      <c r="AG26" s="424">
        <v>94</v>
      </c>
      <c r="AH26" s="424">
        <v>108</v>
      </c>
      <c r="AI26" s="425">
        <v>94</v>
      </c>
      <c r="AJ26" s="424">
        <v>91</v>
      </c>
      <c r="AK26" s="424">
        <v>94</v>
      </c>
      <c r="AL26" s="424">
        <v>108</v>
      </c>
      <c r="AM26" s="424">
        <v>91</v>
      </c>
      <c r="AN26" s="424">
        <v>94</v>
      </c>
      <c r="AO26" s="424">
        <v>108</v>
      </c>
      <c r="AP26" s="424">
        <v>104</v>
      </c>
      <c r="AQ26" s="424">
        <v>104</v>
      </c>
      <c r="AR26" s="424">
        <v>104</v>
      </c>
      <c r="AS26" s="424">
        <v>104</v>
      </c>
      <c r="AU26" s="105" t="s">
        <v>5536</v>
      </c>
      <c r="AV26" s="126">
        <v>0.4</v>
      </c>
    </row>
    <row r="27" spans="1:48" ht="23.25" customHeight="1">
      <c r="A27"/>
      <c r="B27" s="440"/>
      <c r="D27" s="339" t="s">
        <v>561</v>
      </c>
      <c r="E27" s="418" t="s">
        <v>561</v>
      </c>
      <c r="F27" s="419" t="s">
        <v>941</v>
      </c>
      <c r="G27" s="420">
        <v>0.4</v>
      </c>
      <c r="H27" s="345">
        <v>94</v>
      </c>
      <c r="I27" s="345">
        <v>101</v>
      </c>
      <c r="J27" s="345">
        <v>113</v>
      </c>
      <c r="K27" s="364">
        <v>94</v>
      </c>
      <c r="L27" s="364">
        <v>101</v>
      </c>
      <c r="M27" s="364">
        <v>113</v>
      </c>
      <c r="N27" s="364">
        <v>118</v>
      </c>
      <c r="O27" s="364">
        <v>94</v>
      </c>
      <c r="P27" s="364">
        <v>101</v>
      </c>
      <c r="Q27" s="364">
        <v>113</v>
      </c>
      <c r="R27" s="364">
        <v>118</v>
      </c>
      <c r="S27" s="353">
        <v>94</v>
      </c>
      <c r="T27" s="353">
        <v>101</v>
      </c>
      <c r="U27" s="353">
        <v>113</v>
      </c>
      <c r="V27" s="364">
        <v>101</v>
      </c>
      <c r="W27" s="364">
        <v>113</v>
      </c>
      <c r="X27" s="364">
        <v>94</v>
      </c>
      <c r="Y27" s="364">
        <v>101</v>
      </c>
      <c r="Z27" s="364">
        <v>113</v>
      </c>
      <c r="AA27" s="364">
        <v>118</v>
      </c>
      <c r="AB27" s="364">
        <v>94</v>
      </c>
      <c r="AC27" s="364">
        <v>101</v>
      </c>
      <c r="AD27" s="364">
        <v>113</v>
      </c>
      <c r="AE27" s="364">
        <v>118</v>
      </c>
      <c r="AF27" s="364">
        <v>94</v>
      </c>
      <c r="AG27" s="364">
        <v>101</v>
      </c>
      <c r="AH27" s="364">
        <v>113</v>
      </c>
      <c r="AI27" s="366">
        <v>101</v>
      </c>
      <c r="AJ27" s="364">
        <v>94</v>
      </c>
      <c r="AK27" s="364">
        <v>101</v>
      </c>
      <c r="AL27" s="364">
        <v>113</v>
      </c>
      <c r="AM27" s="364">
        <v>94</v>
      </c>
      <c r="AN27" s="364">
        <v>101</v>
      </c>
      <c r="AO27" s="364">
        <v>113</v>
      </c>
      <c r="AP27" s="364">
        <v>112</v>
      </c>
      <c r="AQ27" s="364">
        <v>112</v>
      </c>
      <c r="AR27" s="364">
        <v>112</v>
      </c>
      <c r="AS27" s="364">
        <v>112</v>
      </c>
      <c r="AT27" s="105"/>
      <c r="AU27" s="105" t="s">
        <v>561</v>
      </c>
      <c r="AV27" s="126">
        <v>0.4</v>
      </c>
    </row>
    <row r="28" spans="1:48" ht="23.25" customHeight="1">
      <c r="A28"/>
      <c r="B28" s="440"/>
      <c r="D28" s="339" t="s">
        <v>3733</v>
      </c>
      <c r="E28" s="418" t="s">
        <v>3733</v>
      </c>
      <c r="F28" s="419" t="s">
        <v>941</v>
      </c>
      <c r="G28" s="420">
        <v>0.4</v>
      </c>
      <c r="H28" s="345">
        <v>94</v>
      </c>
      <c r="I28" s="345">
        <v>101</v>
      </c>
      <c r="J28" s="345">
        <v>113</v>
      </c>
      <c r="K28" s="364">
        <v>94</v>
      </c>
      <c r="L28" s="364">
        <v>101</v>
      </c>
      <c r="M28" s="364">
        <v>113</v>
      </c>
      <c r="N28" s="364">
        <v>118</v>
      </c>
      <c r="O28" s="364">
        <v>94</v>
      </c>
      <c r="P28" s="364">
        <v>101</v>
      </c>
      <c r="Q28" s="364">
        <v>113</v>
      </c>
      <c r="R28" s="364">
        <v>118</v>
      </c>
      <c r="S28" s="353">
        <v>94</v>
      </c>
      <c r="T28" s="353">
        <v>101</v>
      </c>
      <c r="U28" s="353">
        <v>113</v>
      </c>
      <c r="V28" s="364">
        <v>101</v>
      </c>
      <c r="W28" s="364">
        <v>113</v>
      </c>
      <c r="X28" s="364">
        <v>94</v>
      </c>
      <c r="Y28" s="364">
        <v>101</v>
      </c>
      <c r="Z28" s="364">
        <v>113</v>
      </c>
      <c r="AA28" s="364">
        <v>118</v>
      </c>
      <c r="AB28" s="364">
        <v>94</v>
      </c>
      <c r="AC28" s="364">
        <v>101</v>
      </c>
      <c r="AD28" s="364">
        <v>113</v>
      </c>
      <c r="AE28" s="364">
        <v>118</v>
      </c>
      <c r="AF28" s="364">
        <v>94</v>
      </c>
      <c r="AG28" s="364">
        <v>101</v>
      </c>
      <c r="AH28" s="364">
        <v>113</v>
      </c>
      <c r="AI28" s="366">
        <v>101</v>
      </c>
      <c r="AJ28" s="364">
        <v>94</v>
      </c>
      <c r="AK28" s="364">
        <v>101</v>
      </c>
      <c r="AL28" s="364">
        <v>113</v>
      </c>
      <c r="AM28" s="364">
        <v>94</v>
      </c>
      <c r="AN28" s="364">
        <v>101</v>
      </c>
      <c r="AO28" s="364">
        <v>113</v>
      </c>
      <c r="AP28" s="364">
        <v>112</v>
      </c>
      <c r="AQ28" s="364">
        <v>112</v>
      </c>
      <c r="AR28" s="364">
        <v>112</v>
      </c>
      <c r="AS28" s="364">
        <v>112</v>
      </c>
      <c r="AT28" s="105"/>
      <c r="AU28" s="105" t="s">
        <v>3733</v>
      </c>
      <c r="AV28" s="126">
        <v>0.4</v>
      </c>
    </row>
    <row r="29" spans="1:48" ht="23.25" customHeight="1">
      <c r="A29"/>
      <c r="B29" s="440"/>
      <c r="D29" s="339" t="s">
        <v>3164</v>
      </c>
      <c r="E29" s="418" t="s">
        <v>3164</v>
      </c>
      <c r="F29" s="419" t="s">
        <v>941</v>
      </c>
      <c r="G29" s="420">
        <v>0.5</v>
      </c>
      <c r="H29" s="345">
        <v>98</v>
      </c>
      <c r="I29" s="345">
        <v>105</v>
      </c>
      <c r="J29" s="345">
        <v>117</v>
      </c>
      <c r="K29" s="364">
        <v>98</v>
      </c>
      <c r="L29" s="364">
        <v>105</v>
      </c>
      <c r="M29" s="364">
        <v>117</v>
      </c>
      <c r="N29" s="364">
        <v>122</v>
      </c>
      <c r="O29" s="364">
        <v>98</v>
      </c>
      <c r="P29" s="364">
        <v>105</v>
      </c>
      <c r="Q29" s="364">
        <v>117</v>
      </c>
      <c r="R29" s="364">
        <v>122</v>
      </c>
      <c r="S29" s="353">
        <v>98</v>
      </c>
      <c r="T29" s="353">
        <v>105</v>
      </c>
      <c r="U29" s="353">
        <v>117</v>
      </c>
      <c r="V29" s="364">
        <v>105</v>
      </c>
      <c r="W29" s="364">
        <v>117</v>
      </c>
      <c r="X29" s="364">
        <v>98</v>
      </c>
      <c r="Y29" s="364">
        <v>105</v>
      </c>
      <c r="Z29" s="364">
        <v>117</v>
      </c>
      <c r="AA29" s="364">
        <v>122</v>
      </c>
      <c r="AB29" s="364">
        <v>98</v>
      </c>
      <c r="AC29" s="364">
        <v>105</v>
      </c>
      <c r="AD29" s="364">
        <v>117</v>
      </c>
      <c r="AE29" s="364">
        <v>122</v>
      </c>
      <c r="AF29" s="364">
        <v>98</v>
      </c>
      <c r="AG29" s="364">
        <v>105</v>
      </c>
      <c r="AH29" s="364">
        <v>117</v>
      </c>
      <c r="AI29" s="366">
        <v>105</v>
      </c>
      <c r="AJ29" s="364">
        <v>98</v>
      </c>
      <c r="AK29" s="364">
        <v>105</v>
      </c>
      <c r="AL29" s="364">
        <v>117</v>
      </c>
      <c r="AM29" s="364">
        <v>98</v>
      </c>
      <c r="AN29" s="364">
        <v>105</v>
      </c>
      <c r="AO29" s="364">
        <v>117</v>
      </c>
      <c r="AP29" s="364">
        <v>116</v>
      </c>
      <c r="AQ29" s="364">
        <v>116</v>
      </c>
      <c r="AR29" s="364">
        <v>116</v>
      </c>
      <c r="AS29" s="364">
        <v>116</v>
      </c>
      <c r="AT29" s="105"/>
      <c r="AU29" s="105" t="s">
        <v>3164</v>
      </c>
      <c r="AV29" s="126">
        <v>0.5</v>
      </c>
    </row>
    <row r="30" spans="1:48" ht="23.25" customHeight="1">
      <c r="A30"/>
      <c r="B30" s="440"/>
      <c r="D30" s="339" t="s">
        <v>3734</v>
      </c>
      <c r="E30" s="418" t="s">
        <v>3734</v>
      </c>
      <c r="F30" s="419" t="s">
        <v>941</v>
      </c>
      <c r="G30" s="420">
        <v>0.5</v>
      </c>
      <c r="H30" s="345">
        <v>98</v>
      </c>
      <c r="I30" s="345">
        <v>105</v>
      </c>
      <c r="J30" s="345">
        <v>117</v>
      </c>
      <c r="K30" s="364">
        <v>98</v>
      </c>
      <c r="L30" s="364">
        <v>105</v>
      </c>
      <c r="M30" s="364">
        <v>117</v>
      </c>
      <c r="N30" s="364">
        <v>122</v>
      </c>
      <c r="O30" s="364">
        <v>98</v>
      </c>
      <c r="P30" s="364">
        <v>105</v>
      </c>
      <c r="Q30" s="364">
        <v>117</v>
      </c>
      <c r="R30" s="364">
        <v>122</v>
      </c>
      <c r="S30" s="353">
        <v>98</v>
      </c>
      <c r="T30" s="353">
        <v>105</v>
      </c>
      <c r="U30" s="353">
        <v>117</v>
      </c>
      <c r="V30" s="364">
        <v>105</v>
      </c>
      <c r="W30" s="364">
        <v>117</v>
      </c>
      <c r="X30" s="364">
        <v>98</v>
      </c>
      <c r="Y30" s="364">
        <v>105</v>
      </c>
      <c r="Z30" s="364">
        <v>117</v>
      </c>
      <c r="AA30" s="364">
        <v>122</v>
      </c>
      <c r="AB30" s="364">
        <v>98</v>
      </c>
      <c r="AC30" s="364">
        <v>105</v>
      </c>
      <c r="AD30" s="364">
        <v>117</v>
      </c>
      <c r="AE30" s="364">
        <v>122</v>
      </c>
      <c r="AF30" s="364">
        <v>98</v>
      </c>
      <c r="AG30" s="364">
        <v>105</v>
      </c>
      <c r="AH30" s="364">
        <v>117</v>
      </c>
      <c r="AI30" s="366">
        <v>105</v>
      </c>
      <c r="AJ30" s="364">
        <v>98</v>
      </c>
      <c r="AK30" s="364">
        <v>105</v>
      </c>
      <c r="AL30" s="364">
        <v>117</v>
      </c>
      <c r="AM30" s="364">
        <v>98</v>
      </c>
      <c r="AN30" s="364">
        <v>105</v>
      </c>
      <c r="AO30" s="364">
        <v>117</v>
      </c>
      <c r="AP30" s="364">
        <v>116</v>
      </c>
      <c r="AQ30" s="364">
        <v>116</v>
      </c>
      <c r="AR30" s="364">
        <v>116</v>
      </c>
      <c r="AS30" s="364">
        <v>116</v>
      </c>
      <c r="AT30" s="105"/>
      <c r="AU30" s="105" t="s">
        <v>3734</v>
      </c>
      <c r="AV30" s="126">
        <v>0.5</v>
      </c>
    </row>
    <row r="31" spans="1:48" ht="23.25" customHeight="1">
      <c r="A31"/>
      <c r="B31" s="440"/>
      <c r="D31" s="339" t="s">
        <v>562</v>
      </c>
      <c r="E31" s="418" t="s">
        <v>562</v>
      </c>
      <c r="F31" s="419" t="s">
        <v>941</v>
      </c>
      <c r="G31" s="420">
        <v>0.5</v>
      </c>
      <c r="H31" s="345">
        <v>104</v>
      </c>
      <c r="I31" s="345">
        <v>112</v>
      </c>
      <c r="J31" s="345">
        <v>125</v>
      </c>
      <c r="K31" s="364">
        <v>104</v>
      </c>
      <c r="L31" s="364">
        <v>112</v>
      </c>
      <c r="M31" s="364">
        <v>125</v>
      </c>
      <c r="N31" s="364">
        <v>131</v>
      </c>
      <c r="O31" s="364">
        <v>104</v>
      </c>
      <c r="P31" s="364">
        <v>112</v>
      </c>
      <c r="Q31" s="364">
        <v>125</v>
      </c>
      <c r="R31" s="364">
        <v>131</v>
      </c>
      <c r="S31" s="353">
        <v>104</v>
      </c>
      <c r="T31" s="353">
        <v>112</v>
      </c>
      <c r="U31" s="353">
        <v>125</v>
      </c>
      <c r="V31" s="364">
        <v>112</v>
      </c>
      <c r="W31" s="364">
        <v>125</v>
      </c>
      <c r="X31" s="364">
        <v>104</v>
      </c>
      <c r="Y31" s="364">
        <v>112</v>
      </c>
      <c r="Z31" s="364">
        <v>125</v>
      </c>
      <c r="AA31" s="364">
        <v>131</v>
      </c>
      <c r="AB31" s="364">
        <v>104</v>
      </c>
      <c r="AC31" s="364">
        <v>112</v>
      </c>
      <c r="AD31" s="364">
        <v>125</v>
      </c>
      <c r="AE31" s="364">
        <v>131</v>
      </c>
      <c r="AF31" s="364">
        <v>104</v>
      </c>
      <c r="AG31" s="364">
        <v>112</v>
      </c>
      <c r="AH31" s="364">
        <v>125</v>
      </c>
      <c r="AI31" s="366">
        <v>112</v>
      </c>
      <c r="AJ31" s="364">
        <v>104</v>
      </c>
      <c r="AK31" s="364">
        <v>112</v>
      </c>
      <c r="AL31" s="364">
        <v>125</v>
      </c>
      <c r="AM31" s="364">
        <v>104</v>
      </c>
      <c r="AN31" s="364">
        <v>112</v>
      </c>
      <c r="AO31" s="364">
        <v>125</v>
      </c>
      <c r="AP31" s="364">
        <v>124</v>
      </c>
      <c r="AQ31" s="364">
        <v>124</v>
      </c>
      <c r="AR31" s="364">
        <v>124</v>
      </c>
      <c r="AS31" s="364">
        <v>124</v>
      </c>
      <c r="AT31" s="105"/>
      <c r="AU31" s="105" t="s">
        <v>562</v>
      </c>
      <c r="AV31" s="126">
        <v>0.5</v>
      </c>
    </row>
    <row r="32" spans="1:48" ht="23.25" customHeight="1">
      <c r="A32"/>
      <c r="B32" s="440"/>
      <c r="D32" s="339" t="s">
        <v>3735</v>
      </c>
      <c r="E32" s="418" t="s">
        <v>3735</v>
      </c>
      <c r="F32" s="419" t="s">
        <v>941</v>
      </c>
      <c r="G32" s="420">
        <v>0.5</v>
      </c>
      <c r="H32" s="345">
        <v>104</v>
      </c>
      <c r="I32" s="345">
        <v>112</v>
      </c>
      <c r="J32" s="345">
        <v>125</v>
      </c>
      <c r="K32" s="364">
        <v>104</v>
      </c>
      <c r="L32" s="364">
        <v>112</v>
      </c>
      <c r="M32" s="364">
        <v>125</v>
      </c>
      <c r="N32" s="364">
        <v>131</v>
      </c>
      <c r="O32" s="364">
        <v>104</v>
      </c>
      <c r="P32" s="364">
        <v>112</v>
      </c>
      <c r="Q32" s="364">
        <v>125</v>
      </c>
      <c r="R32" s="364">
        <v>131</v>
      </c>
      <c r="S32" s="353">
        <v>104</v>
      </c>
      <c r="T32" s="353">
        <v>112</v>
      </c>
      <c r="U32" s="353">
        <v>125</v>
      </c>
      <c r="V32" s="364">
        <v>112</v>
      </c>
      <c r="W32" s="364">
        <v>125</v>
      </c>
      <c r="X32" s="364">
        <v>104</v>
      </c>
      <c r="Y32" s="364">
        <v>112</v>
      </c>
      <c r="Z32" s="364">
        <v>125</v>
      </c>
      <c r="AA32" s="364">
        <v>131</v>
      </c>
      <c r="AB32" s="364">
        <v>104</v>
      </c>
      <c r="AC32" s="364">
        <v>112</v>
      </c>
      <c r="AD32" s="364">
        <v>125</v>
      </c>
      <c r="AE32" s="364">
        <v>131</v>
      </c>
      <c r="AF32" s="364">
        <v>104</v>
      </c>
      <c r="AG32" s="364">
        <v>112</v>
      </c>
      <c r="AH32" s="364">
        <v>125</v>
      </c>
      <c r="AI32" s="366">
        <v>112</v>
      </c>
      <c r="AJ32" s="364">
        <v>104</v>
      </c>
      <c r="AK32" s="364">
        <v>112</v>
      </c>
      <c r="AL32" s="364">
        <v>125</v>
      </c>
      <c r="AM32" s="364">
        <v>104</v>
      </c>
      <c r="AN32" s="364">
        <v>112</v>
      </c>
      <c r="AO32" s="364">
        <v>125</v>
      </c>
      <c r="AP32" s="364">
        <v>124</v>
      </c>
      <c r="AQ32" s="364">
        <v>124</v>
      </c>
      <c r="AR32" s="364">
        <v>124</v>
      </c>
      <c r="AS32" s="364">
        <v>124</v>
      </c>
      <c r="AT32" s="105"/>
      <c r="AU32" s="105" t="s">
        <v>3735</v>
      </c>
      <c r="AV32" s="126">
        <v>0.5</v>
      </c>
    </row>
    <row r="33" spans="1:48" ht="23.25" customHeight="1">
      <c r="A33"/>
      <c r="B33" s="440"/>
      <c r="D33" s="339" t="s">
        <v>1195</v>
      </c>
      <c r="E33" s="418" t="s">
        <v>1195</v>
      </c>
      <c r="F33" s="419" t="s">
        <v>1196</v>
      </c>
      <c r="G33" s="420">
        <v>1</v>
      </c>
      <c r="H33" s="345">
        <v>184</v>
      </c>
      <c r="I33" s="345">
        <v>201</v>
      </c>
      <c r="J33" s="345">
        <v>222</v>
      </c>
      <c r="K33" s="364">
        <v>184</v>
      </c>
      <c r="L33" s="364">
        <v>201</v>
      </c>
      <c r="M33" s="364">
        <v>222</v>
      </c>
      <c r="N33" s="364">
        <v>241</v>
      </c>
      <c r="O33" s="364">
        <v>184</v>
      </c>
      <c r="P33" s="364">
        <v>201</v>
      </c>
      <c r="Q33" s="364">
        <v>222</v>
      </c>
      <c r="R33" s="364">
        <v>241</v>
      </c>
      <c r="S33" s="353">
        <v>184</v>
      </c>
      <c r="T33" s="353">
        <v>201</v>
      </c>
      <c r="U33" s="353">
        <v>222</v>
      </c>
      <c r="V33" s="364">
        <v>201</v>
      </c>
      <c r="W33" s="364">
        <v>222</v>
      </c>
      <c r="X33" s="364">
        <v>184</v>
      </c>
      <c r="Y33" s="364">
        <v>201</v>
      </c>
      <c r="Z33" s="364">
        <v>222</v>
      </c>
      <c r="AA33" s="364">
        <v>241</v>
      </c>
      <c r="AB33" s="364">
        <v>184</v>
      </c>
      <c r="AC33" s="364">
        <v>201</v>
      </c>
      <c r="AD33" s="364">
        <v>222</v>
      </c>
      <c r="AE33" s="364">
        <v>241</v>
      </c>
      <c r="AF33" s="364">
        <v>184</v>
      </c>
      <c r="AG33" s="364">
        <v>201</v>
      </c>
      <c r="AH33" s="364">
        <v>222</v>
      </c>
      <c r="AI33" s="366">
        <v>201</v>
      </c>
      <c r="AJ33" s="364">
        <v>184</v>
      </c>
      <c r="AK33" s="364">
        <v>201</v>
      </c>
      <c r="AL33" s="364">
        <v>222</v>
      </c>
      <c r="AM33" s="364">
        <v>184</v>
      </c>
      <c r="AN33" s="364">
        <v>201</v>
      </c>
      <c r="AO33" s="364">
        <v>222</v>
      </c>
      <c r="AP33" s="364">
        <v>222</v>
      </c>
      <c r="AQ33" s="364">
        <v>222</v>
      </c>
      <c r="AR33" s="364">
        <v>222</v>
      </c>
      <c r="AS33" s="364">
        <v>222</v>
      </c>
      <c r="AT33" s="105"/>
      <c r="AU33" s="105" t="s">
        <v>1195</v>
      </c>
      <c r="AV33" s="126">
        <v>1</v>
      </c>
    </row>
    <row r="34" spans="1:48" ht="23.25" customHeight="1">
      <c r="A34"/>
      <c r="B34" s="440"/>
      <c r="D34" s="339" t="s">
        <v>3736</v>
      </c>
      <c r="E34" s="418" t="s">
        <v>3736</v>
      </c>
      <c r="F34" s="419" t="s">
        <v>1196</v>
      </c>
      <c r="G34" s="420">
        <v>1</v>
      </c>
      <c r="H34" s="345">
        <v>184</v>
      </c>
      <c r="I34" s="345">
        <v>201</v>
      </c>
      <c r="J34" s="345">
        <v>222</v>
      </c>
      <c r="K34" s="364">
        <v>184</v>
      </c>
      <c r="L34" s="364">
        <v>201</v>
      </c>
      <c r="M34" s="364">
        <v>222</v>
      </c>
      <c r="N34" s="364">
        <v>241</v>
      </c>
      <c r="O34" s="364">
        <v>184</v>
      </c>
      <c r="P34" s="364">
        <v>201</v>
      </c>
      <c r="Q34" s="364">
        <v>222</v>
      </c>
      <c r="R34" s="364">
        <v>241</v>
      </c>
      <c r="S34" s="353">
        <v>184</v>
      </c>
      <c r="T34" s="353">
        <v>201</v>
      </c>
      <c r="U34" s="353">
        <v>222</v>
      </c>
      <c r="V34" s="364">
        <v>201</v>
      </c>
      <c r="W34" s="364">
        <v>222</v>
      </c>
      <c r="X34" s="364">
        <v>184</v>
      </c>
      <c r="Y34" s="364">
        <v>201</v>
      </c>
      <c r="Z34" s="364">
        <v>222</v>
      </c>
      <c r="AA34" s="364">
        <v>241</v>
      </c>
      <c r="AB34" s="364">
        <v>184</v>
      </c>
      <c r="AC34" s="364">
        <v>201</v>
      </c>
      <c r="AD34" s="364">
        <v>222</v>
      </c>
      <c r="AE34" s="364">
        <v>241</v>
      </c>
      <c r="AF34" s="364">
        <v>184</v>
      </c>
      <c r="AG34" s="364">
        <v>201</v>
      </c>
      <c r="AH34" s="364">
        <v>222</v>
      </c>
      <c r="AI34" s="366">
        <v>201</v>
      </c>
      <c r="AJ34" s="364">
        <v>184</v>
      </c>
      <c r="AK34" s="364">
        <v>201</v>
      </c>
      <c r="AL34" s="364">
        <v>222</v>
      </c>
      <c r="AM34" s="364">
        <v>184</v>
      </c>
      <c r="AN34" s="364">
        <v>201</v>
      </c>
      <c r="AO34" s="364">
        <v>222</v>
      </c>
      <c r="AP34" s="364">
        <v>222</v>
      </c>
      <c r="AQ34" s="364">
        <v>222</v>
      </c>
      <c r="AR34" s="364">
        <v>222</v>
      </c>
      <c r="AS34" s="364">
        <v>222</v>
      </c>
      <c r="AT34" s="105"/>
      <c r="AU34" s="105" t="s">
        <v>3736</v>
      </c>
      <c r="AV34" s="126">
        <v>1</v>
      </c>
    </row>
    <row r="35" spans="1:48" ht="23.25" customHeight="1">
      <c r="A35"/>
      <c r="B35" s="440"/>
      <c r="D35" s="339" t="s">
        <v>563</v>
      </c>
      <c r="E35" s="418" t="s">
        <v>563</v>
      </c>
      <c r="F35" s="419" t="s">
        <v>942</v>
      </c>
      <c r="G35" s="420">
        <v>0.30000000000000004</v>
      </c>
      <c r="H35" s="345">
        <v>64</v>
      </c>
      <c r="I35" s="345">
        <v>63</v>
      </c>
      <c r="J35" s="345">
        <v>73</v>
      </c>
      <c r="K35" s="364">
        <v>64</v>
      </c>
      <c r="L35" s="364">
        <v>63</v>
      </c>
      <c r="M35" s="364">
        <v>73</v>
      </c>
      <c r="N35" s="364">
        <v>70</v>
      </c>
      <c r="O35" s="364">
        <v>64</v>
      </c>
      <c r="P35" s="364">
        <v>63</v>
      </c>
      <c r="Q35" s="364">
        <v>73</v>
      </c>
      <c r="R35" s="364">
        <v>70</v>
      </c>
      <c r="S35" s="353">
        <v>64</v>
      </c>
      <c r="T35" s="353">
        <v>63</v>
      </c>
      <c r="U35" s="353">
        <v>73</v>
      </c>
      <c r="V35" s="364">
        <v>63</v>
      </c>
      <c r="W35" s="364">
        <v>73</v>
      </c>
      <c r="X35" s="364">
        <v>64</v>
      </c>
      <c r="Y35" s="364">
        <v>63</v>
      </c>
      <c r="Z35" s="364">
        <v>73</v>
      </c>
      <c r="AA35" s="364">
        <v>70</v>
      </c>
      <c r="AB35" s="364">
        <v>64</v>
      </c>
      <c r="AC35" s="364">
        <v>63</v>
      </c>
      <c r="AD35" s="364">
        <v>73</v>
      </c>
      <c r="AE35" s="364">
        <v>70</v>
      </c>
      <c r="AF35" s="364">
        <v>64</v>
      </c>
      <c r="AG35" s="364">
        <v>63</v>
      </c>
      <c r="AH35" s="364">
        <v>73</v>
      </c>
      <c r="AI35" s="366">
        <v>63</v>
      </c>
      <c r="AJ35" s="364">
        <v>64</v>
      </c>
      <c r="AK35" s="364">
        <v>63</v>
      </c>
      <c r="AL35" s="364">
        <v>73</v>
      </c>
      <c r="AM35" s="364">
        <v>64</v>
      </c>
      <c r="AN35" s="364">
        <v>63</v>
      </c>
      <c r="AO35" s="364">
        <v>73</v>
      </c>
      <c r="AP35" s="364">
        <v>70</v>
      </c>
      <c r="AQ35" s="364">
        <v>70</v>
      </c>
      <c r="AR35" s="364">
        <v>70</v>
      </c>
      <c r="AS35" s="364">
        <v>70</v>
      </c>
      <c r="AT35" s="105"/>
      <c r="AU35" s="105" t="s">
        <v>563</v>
      </c>
      <c r="AV35" s="126">
        <v>0.30000000000000004</v>
      </c>
    </row>
    <row r="36" spans="1:48" ht="23.25" customHeight="1">
      <c r="A36"/>
      <c r="B36" s="440"/>
      <c r="D36" s="339" t="s">
        <v>3737</v>
      </c>
      <c r="E36" s="418" t="s">
        <v>3737</v>
      </c>
      <c r="F36" s="419" t="s">
        <v>942</v>
      </c>
      <c r="G36" s="420">
        <v>0.30000000000000004</v>
      </c>
      <c r="H36" s="345">
        <v>64</v>
      </c>
      <c r="I36" s="345">
        <v>63</v>
      </c>
      <c r="J36" s="345">
        <v>73</v>
      </c>
      <c r="K36" s="364">
        <v>64</v>
      </c>
      <c r="L36" s="364">
        <v>63</v>
      </c>
      <c r="M36" s="364">
        <v>73</v>
      </c>
      <c r="N36" s="364">
        <v>70</v>
      </c>
      <c r="O36" s="364">
        <v>64</v>
      </c>
      <c r="P36" s="364">
        <v>63</v>
      </c>
      <c r="Q36" s="364">
        <v>73</v>
      </c>
      <c r="R36" s="364">
        <v>70</v>
      </c>
      <c r="S36" s="353">
        <v>64</v>
      </c>
      <c r="T36" s="353">
        <v>63</v>
      </c>
      <c r="U36" s="353">
        <v>73</v>
      </c>
      <c r="V36" s="364">
        <v>63</v>
      </c>
      <c r="W36" s="364">
        <v>73</v>
      </c>
      <c r="X36" s="364">
        <v>64</v>
      </c>
      <c r="Y36" s="364">
        <v>63</v>
      </c>
      <c r="Z36" s="364">
        <v>73</v>
      </c>
      <c r="AA36" s="364">
        <v>70</v>
      </c>
      <c r="AB36" s="364">
        <v>64</v>
      </c>
      <c r="AC36" s="364">
        <v>63</v>
      </c>
      <c r="AD36" s="364">
        <v>73</v>
      </c>
      <c r="AE36" s="364">
        <v>70</v>
      </c>
      <c r="AF36" s="364">
        <v>64</v>
      </c>
      <c r="AG36" s="364">
        <v>63</v>
      </c>
      <c r="AH36" s="364">
        <v>73</v>
      </c>
      <c r="AI36" s="366">
        <v>63</v>
      </c>
      <c r="AJ36" s="364">
        <v>64</v>
      </c>
      <c r="AK36" s="364">
        <v>63</v>
      </c>
      <c r="AL36" s="364">
        <v>73</v>
      </c>
      <c r="AM36" s="364">
        <v>64</v>
      </c>
      <c r="AN36" s="364">
        <v>63</v>
      </c>
      <c r="AO36" s="364">
        <v>73</v>
      </c>
      <c r="AP36" s="364">
        <v>70</v>
      </c>
      <c r="AQ36" s="364">
        <v>70</v>
      </c>
      <c r="AR36" s="364">
        <v>70</v>
      </c>
      <c r="AS36" s="364">
        <v>70</v>
      </c>
      <c r="AT36" s="105"/>
      <c r="AU36" s="105" t="s">
        <v>3737</v>
      </c>
      <c r="AV36" s="126">
        <v>0.30000000000000004</v>
      </c>
    </row>
    <row r="37" spans="1:48" ht="23.25" customHeight="1">
      <c r="A37"/>
      <c r="B37" s="440"/>
      <c r="D37" s="339" t="s">
        <v>1191</v>
      </c>
      <c r="E37" s="418" t="s">
        <v>1191</v>
      </c>
      <c r="F37" s="419" t="s">
        <v>942</v>
      </c>
      <c r="G37" s="420">
        <v>0.4</v>
      </c>
      <c r="H37" s="345">
        <v>75</v>
      </c>
      <c r="I37" s="345">
        <v>74</v>
      </c>
      <c r="J37" s="345">
        <v>87</v>
      </c>
      <c r="K37" s="364">
        <v>75</v>
      </c>
      <c r="L37" s="364">
        <v>74</v>
      </c>
      <c r="M37" s="364">
        <v>87</v>
      </c>
      <c r="N37" s="364">
        <v>84</v>
      </c>
      <c r="O37" s="364">
        <v>75</v>
      </c>
      <c r="P37" s="364">
        <v>74</v>
      </c>
      <c r="Q37" s="364">
        <v>87</v>
      </c>
      <c r="R37" s="364">
        <v>84</v>
      </c>
      <c r="S37" s="353">
        <v>75</v>
      </c>
      <c r="T37" s="353">
        <v>74</v>
      </c>
      <c r="U37" s="353">
        <v>87</v>
      </c>
      <c r="V37" s="364">
        <v>74</v>
      </c>
      <c r="W37" s="364">
        <v>87</v>
      </c>
      <c r="X37" s="364">
        <v>75</v>
      </c>
      <c r="Y37" s="364">
        <v>74</v>
      </c>
      <c r="Z37" s="364">
        <v>87</v>
      </c>
      <c r="AA37" s="364">
        <v>84</v>
      </c>
      <c r="AB37" s="364">
        <v>75</v>
      </c>
      <c r="AC37" s="364">
        <v>74</v>
      </c>
      <c r="AD37" s="364">
        <v>87</v>
      </c>
      <c r="AE37" s="364">
        <v>84</v>
      </c>
      <c r="AF37" s="364">
        <v>75</v>
      </c>
      <c r="AG37" s="364">
        <v>74</v>
      </c>
      <c r="AH37" s="364">
        <v>87</v>
      </c>
      <c r="AI37" s="366">
        <v>74</v>
      </c>
      <c r="AJ37" s="364">
        <v>75</v>
      </c>
      <c r="AK37" s="364">
        <v>74</v>
      </c>
      <c r="AL37" s="364">
        <v>87</v>
      </c>
      <c r="AM37" s="364">
        <v>75</v>
      </c>
      <c r="AN37" s="364">
        <v>74</v>
      </c>
      <c r="AO37" s="364">
        <v>87</v>
      </c>
      <c r="AP37" s="364">
        <v>82</v>
      </c>
      <c r="AQ37" s="364">
        <v>82</v>
      </c>
      <c r="AR37" s="364">
        <v>82</v>
      </c>
      <c r="AS37" s="364">
        <v>82</v>
      </c>
      <c r="AT37" s="105"/>
      <c r="AU37" s="105" t="s">
        <v>1191</v>
      </c>
      <c r="AV37" s="126">
        <v>0.4</v>
      </c>
    </row>
    <row r="38" spans="1:48" ht="23.25" customHeight="1">
      <c r="A38"/>
      <c r="B38" s="440"/>
      <c r="D38" s="339" t="s">
        <v>3738</v>
      </c>
      <c r="E38" s="418" t="s">
        <v>3738</v>
      </c>
      <c r="F38" s="419" t="s">
        <v>942</v>
      </c>
      <c r="G38" s="420">
        <v>0.4</v>
      </c>
      <c r="H38" s="345">
        <v>75</v>
      </c>
      <c r="I38" s="345">
        <v>74</v>
      </c>
      <c r="J38" s="345">
        <v>87</v>
      </c>
      <c r="K38" s="364">
        <v>75</v>
      </c>
      <c r="L38" s="364">
        <v>74</v>
      </c>
      <c r="M38" s="364">
        <v>87</v>
      </c>
      <c r="N38" s="364">
        <v>84</v>
      </c>
      <c r="O38" s="364">
        <v>75</v>
      </c>
      <c r="P38" s="364">
        <v>74</v>
      </c>
      <c r="Q38" s="364">
        <v>87</v>
      </c>
      <c r="R38" s="364">
        <v>84</v>
      </c>
      <c r="S38" s="353">
        <v>75</v>
      </c>
      <c r="T38" s="353">
        <v>74</v>
      </c>
      <c r="U38" s="353">
        <v>87</v>
      </c>
      <c r="V38" s="364">
        <v>74</v>
      </c>
      <c r="W38" s="364">
        <v>87</v>
      </c>
      <c r="X38" s="364">
        <v>75</v>
      </c>
      <c r="Y38" s="364">
        <v>74</v>
      </c>
      <c r="Z38" s="364">
        <v>87</v>
      </c>
      <c r="AA38" s="364">
        <v>84</v>
      </c>
      <c r="AB38" s="364">
        <v>75</v>
      </c>
      <c r="AC38" s="364">
        <v>74</v>
      </c>
      <c r="AD38" s="364">
        <v>87</v>
      </c>
      <c r="AE38" s="364">
        <v>84</v>
      </c>
      <c r="AF38" s="364">
        <v>75</v>
      </c>
      <c r="AG38" s="364">
        <v>74</v>
      </c>
      <c r="AH38" s="364">
        <v>87</v>
      </c>
      <c r="AI38" s="366">
        <v>74</v>
      </c>
      <c r="AJ38" s="364">
        <v>75</v>
      </c>
      <c r="AK38" s="364">
        <v>74</v>
      </c>
      <c r="AL38" s="364">
        <v>87</v>
      </c>
      <c r="AM38" s="364">
        <v>75</v>
      </c>
      <c r="AN38" s="364">
        <v>74</v>
      </c>
      <c r="AO38" s="364">
        <v>87</v>
      </c>
      <c r="AP38" s="364">
        <v>82</v>
      </c>
      <c r="AQ38" s="364">
        <v>82</v>
      </c>
      <c r="AR38" s="364">
        <v>82</v>
      </c>
      <c r="AS38" s="364">
        <v>82</v>
      </c>
      <c r="AT38" s="105"/>
      <c r="AU38" s="105" t="s">
        <v>3738</v>
      </c>
      <c r="AV38" s="126">
        <v>0.4</v>
      </c>
    </row>
    <row r="39" spans="1:48" ht="23.25" customHeight="1">
      <c r="A39"/>
      <c r="B39" s="440"/>
      <c r="D39" s="339" t="s">
        <v>1192</v>
      </c>
      <c r="E39" s="418" t="s">
        <v>1192</v>
      </c>
      <c r="F39" s="419" t="s">
        <v>942</v>
      </c>
      <c r="G39" s="420">
        <v>0.5</v>
      </c>
      <c r="H39" s="345">
        <v>87</v>
      </c>
      <c r="I39" s="345">
        <v>85</v>
      </c>
      <c r="J39" s="345">
        <v>98</v>
      </c>
      <c r="K39" s="364">
        <v>87</v>
      </c>
      <c r="L39" s="364">
        <v>85</v>
      </c>
      <c r="M39" s="364">
        <v>98</v>
      </c>
      <c r="N39" s="364">
        <v>97</v>
      </c>
      <c r="O39" s="364">
        <v>87</v>
      </c>
      <c r="P39" s="364">
        <v>85</v>
      </c>
      <c r="Q39" s="364">
        <v>98</v>
      </c>
      <c r="R39" s="364">
        <v>97</v>
      </c>
      <c r="S39" s="353">
        <v>87</v>
      </c>
      <c r="T39" s="353">
        <v>85</v>
      </c>
      <c r="U39" s="353">
        <v>98</v>
      </c>
      <c r="V39" s="364">
        <v>85</v>
      </c>
      <c r="W39" s="364">
        <v>98</v>
      </c>
      <c r="X39" s="364">
        <v>87</v>
      </c>
      <c r="Y39" s="364">
        <v>85</v>
      </c>
      <c r="Z39" s="364">
        <v>98</v>
      </c>
      <c r="AA39" s="364">
        <v>97</v>
      </c>
      <c r="AB39" s="364">
        <v>87</v>
      </c>
      <c r="AC39" s="364">
        <v>85</v>
      </c>
      <c r="AD39" s="364">
        <v>98</v>
      </c>
      <c r="AE39" s="364">
        <v>97</v>
      </c>
      <c r="AF39" s="364">
        <v>87</v>
      </c>
      <c r="AG39" s="364">
        <v>85</v>
      </c>
      <c r="AH39" s="364">
        <v>98</v>
      </c>
      <c r="AI39" s="366">
        <v>85</v>
      </c>
      <c r="AJ39" s="364">
        <v>87</v>
      </c>
      <c r="AK39" s="364">
        <v>85</v>
      </c>
      <c r="AL39" s="364">
        <v>98</v>
      </c>
      <c r="AM39" s="364">
        <v>87</v>
      </c>
      <c r="AN39" s="364">
        <v>85</v>
      </c>
      <c r="AO39" s="364">
        <v>98</v>
      </c>
      <c r="AP39" s="364">
        <v>94</v>
      </c>
      <c r="AQ39" s="364">
        <v>94</v>
      </c>
      <c r="AR39" s="364">
        <v>94</v>
      </c>
      <c r="AS39" s="364">
        <v>94</v>
      </c>
      <c r="AT39" s="105"/>
      <c r="AU39" s="105" t="s">
        <v>1192</v>
      </c>
      <c r="AV39" s="126">
        <v>0.5</v>
      </c>
    </row>
    <row r="40" spans="1:48" ht="23.25" customHeight="1">
      <c r="A40"/>
      <c r="B40" s="440"/>
      <c r="D40" s="339" t="s">
        <v>3739</v>
      </c>
      <c r="E40" s="418" t="s">
        <v>3739</v>
      </c>
      <c r="F40" s="419" t="s">
        <v>942</v>
      </c>
      <c r="G40" s="420">
        <v>0.5</v>
      </c>
      <c r="H40" s="345">
        <v>87</v>
      </c>
      <c r="I40" s="345">
        <v>85</v>
      </c>
      <c r="J40" s="345">
        <v>98</v>
      </c>
      <c r="K40" s="364">
        <v>87</v>
      </c>
      <c r="L40" s="364">
        <v>85</v>
      </c>
      <c r="M40" s="364">
        <v>98</v>
      </c>
      <c r="N40" s="364">
        <v>97</v>
      </c>
      <c r="O40" s="364">
        <v>87</v>
      </c>
      <c r="P40" s="364">
        <v>85</v>
      </c>
      <c r="Q40" s="364">
        <v>98</v>
      </c>
      <c r="R40" s="364">
        <v>97</v>
      </c>
      <c r="S40" s="353">
        <v>87</v>
      </c>
      <c r="T40" s="353">
        <v>85</v>
      </c>
      <c r="U40" s="353">
        <v>98</v>
      </c>
      <c r="V40" s="364">
        <v>85</v>
      </c>
      <c r="W40" s="364">
        <v>98</v>
      </c>
      <c r="X40" s="364">
        <v>87</v>
      </c>
      <c r="Y40" s="364">
        <v>85</v>
      </c>
      <c r="Z40" s="364">
        <v>98</v>
      </c>
      <c r="AA40" s="364">
        <v>97</v>
      </c>
      <c r="AB40" s="364">
        <v>87</v>
      </c>
      <c r="AC40" s="364">
        <v>85</v>
      </c>
      <c r="AD40" s="364">
        <v>98</v>
      </c>
      <c r="AE40" s="364">
        <v>97</v>
      </c>
      <c r="AF40" s="364">
        <v>87</v>
      </c>
      <c r="AG40" s="364">
        <v>85</v>
      </c>
      <c r="AH40" s="364">
        <v>98</v>
      </c>
      <c r="AI40" s="366">
        <v>85</v>
      </c>
      <c r="AJ40" s="364">
        <v>87</v>
      </c>
      <c r="AK40" s="364">
        <v>85</v>
      </c>
      <c r="AL40" s="364">
        <v>98</v>
      </c>
      <c r="AM40" s="364">
        <v>87</v>
      </c>
      <c r="AN40" s="364">
        <v>85</v>
      </c>
      <c r="AO40" s="364">
        <v>98</v>
      </c>
      <c r="AP40" s="364">
        <v>94</v>
      </c>
      <c r="AQ40" s="364">
        <v>94</v>
      </c>
      <c r="AR40" s="364">
        <v>94</v>
      </c>
      <c r="AS40" s="364">
        <v>94</v>
      </c>
      <c r="AT40" s="105"/>
      <c r="AU40" s="105" t="s">
        <v>3739</v>
      </c>
      <c r="AV40" s="126">
        <v>0.5</v>
      </c>
    </row>
    <row r="41" spans="1:48" ht="23.25" customHeight="1">
      <c r="A41"/>
      <c r="B41" s="440"/>
      <c r="D41" s="339" t="s">
        <v>564</v>
      </c>
      <c r="E41" s="418" t="s">
        <v>564</v>
      </c>
      <c r="F41" s="419" t="s">
        <v>942</v>
      </c>
      <c r="G41" s="420">
        <v>0.7</v>
      </c>
      <c r="H41" s="345">
        <v>99</v>
      </c>
      <c r="I41" s="345">
        <v>97</v>
      </c>
      <c r="J41" s="345">
        <v>113</v>
      </c>
      <c r="K41" s="364">
        <v>99</v>
      </c>
      <c r="L41" s="364">
        <v>97</v>
      </c>
      <c r="M41" s="364">
        <v>113</v>
      </c>
      <c r="N41" s="364">
        <v>112</v>
      </c>
      <c r="O41" s="364">
        <v>99</v>
      </c>
      <c r="P41" s="364">
        <v>97</v>
      </c>
      <c r="Q41" s="364">
        <v>113</v>
      </c>
      <c r="R41" s="364">
        <v>112</v>
      </c>
      <c r="S41" s="353">
        <v>99</v>
      </c>
      <c r="T41" s="353">
        <v>97</v>
      </c>
      <c r="U41" s="353">
        <v>113</v>
      </c>
      <c r="V41" s="364">
        <v>97</v>
      </c>
      <c r="W41" s="364">
        <v>113</v>
      </c>
      <c r="X41" s="364">
        <v>99</v>
      </c>
      <c r="Y41" s="364">
        <v>97</v>
      </c>
      <c r="Z41" s="364">
        <v>113</v>
      </c>
      <c r="AA41" s="364">
        <v>112</v>
      </c>
      <c r="AB41" s="364">
        <v>99</v>
      </c>
      <c r="AC41" s="364">
        <v>97</v>
      </c>
      <c r="AD41" s="364">
        <v>113</v>
      </c>
      <c r="AE41" s="364">
        <v>112</v>
      </c>
      <c r="AF41" s="364">
        <v>99</v>
      </c>
      <c r="AG41" s="364">
        <v>97</v>
      </c>
      <c r="AH41" s="364">
        <v>113</v>
      </c>
      <c r="AI41" s="366">
        <v>97</v>
      </c>
      <c r="AJ41" s="364">
        <v>99</v>
      </c>
      <c r="AK41" s="364">
        <v>97</v>
      </c>
      <c r="AL41" s="364">
        <v>113</v>
      </c>
      <c r="AM41" s="364">
        <v>99</v>
      </c>
      <c r="AN41" s="364">
        <v>97</v>
      </c>
      <c r="AO41" s="364">
        <v>113</v>
      </c>
      <c r="AP41" s="364">
        <v>107</v>
      </c>
      <c r="AQ41" s="364">
        <v>107</v>
      </c>
      <c r="AR41" s="364">
        <v>107</v>
      </c>
      <c r="AS41" s="364">
        <v>107</v>
      </c>
      <c r="AT41" s="105"/>
      <c r="AU41" s="105" t="s">
        <v>564</v>
      </c>
      <c r="AV41" s="126">
        <v>0.7</v>
      </c>
    </row>
    <row r="42" spans="1:48" ht="23.25" customHeight="1">
      <c r="A42"/>
      <c r="B42" s="440"/>
      <c r="D42" s="339" t="s">
        <v>3740</v>
      </c>
      <c r="E42" s="418" t="s">
        <v>3740</v>
      </c>
      <c r="F42" s="419" t="s">
        <v>942</v>
      </c>
      <c r="G42" s="420">
        <v>0.7</v>
      </c>
      <c r="H42" s="345">
        <v>99</v>
      </c>
      <c r="I42" s="345">
        <v>97</v>
      </c>
      <c r="J42" s="345">
        <v>113</v>
      </c>
      <c r="K42" s="364">
        <v>99</v>
      </c>
      <c r="L42" s="364">
        <v>97</v>
      </c>
      <c r="M42" s="364">
        <v>113</v>
      </c>
      <c r="N42" s="364">
        <v>112</v>
      </c>
      <c r="O42" s="364">
        <v>99</v>
      </c>
      <c r="P42" s="364">
        <v>97</v>
      </c>
      <c r="Q42" s="364">
        <v>113</v>
      </c>
      <c r="R42" s="364">
        <v>112</v>
      </c>
      <c r="S42" s="353">
        <v>99</v>
      </c>
      <c r="T42" s="353">
        <v>97</v>
      </c>
      <c r="U42" s="353">
        <v>113</v>
      </c>
      <c r="V42" s="364">
        <v>97</v>
      </c>
      <c r="W42" s="364">
        <v>113</v>
      </c>
      <c r="X42" s="364">
        <v>99</v>
      </c>
      <c r="Y42" s="364">
        <v>97</v>
      </c>
      <c r="Z42" s="364">
        <v>113</v>
      </c>
      <c r="AA42" s="364">
        <v>112</v>
      </c>
      <c r="AB42" s="364">
        <v>99</v>
      </c>
      <c r="AC42" s="364">
        <v>97</v>
      </c>
      <c r="AD42" s="364">
        <v>113</v>
      </c>
      <c r="AE42" s="364">
        <v>112</v>
      </c>
      <c r="AF42" s="364">
        <v>99</v>
      </c>
      <c r="AG42" s="364">
        <v>97</v>
      </c>
      <c r="AH42" s="364">
        <v>113</v>
      </c>
      <c r="AI42" s="366">
        <v>97</v>
      </c>
      <c r="AJ42" s="364">
        <v>99</v>
      </c>
      <c r="AK42" s="364">
        <v>97</v>
      </c>
      <c r="AL42" s="364">
        <v>113</v>
      </c>
      <c r="AM42" s="364">
        <v>99</v>
      </c>
      <c r="AN42" s="364">
        <v>97</v>
      </c>
      <c r="AO42" s="364">
        <v>113</v>
      </c>
      <c r="AP42" s="364">
        <v>107</v>
      </c>
      <c r="AQ42" s="364">
        <v>107</v>
      </c>
      <c r="AR42" s="364">
        <v>107</v>
      </c>
      <c r="AS42" s="364">
        <v>107</v>
      </c>
      <c r="AT42" s="105"/>
      <c r="AU42" s="105" t="s">
        <v>3740</v>
      </c>
      <c r="AV42" s="126">
        <v>0.7</v>
      </c>
    </row>
    <row r="43" spans="1:48" ht="23.25" customHeight="1">
      <c r="A43"/>
      <c r="B43" s="440"/>
      <c r="D43" s="339" t="s">
        <v>5537</v>
      </c>
      <c r="E43" s="421" t="s">
        <v>5537</v>
      </c>
      <c r="F43" s="422" t="s">
        <v>942</v>
      </c>
      <c r="G43" s="423">
        <v>0.7</v>
      </c>
      <c r="H43" s="422">
        <v>105</v>
      </c>
      <c r="I43" s="422">
        <v>103</v>
      </c>
      <c r="J43" s="422">
        <v>120</v>
      </c>
      <c r="K43" s="424">
        <v>105</v>
      </c>
      <c r="L43" s="424">
        <v>103</v>
      </c>
      <c r="M43" s="424">
        <v>120</v>
      </c>
      <c r="N43" s="424">
        <v>119</v>
      </c>
      <c r="O43" s="424">
        <v>105</v>
      </c>
      <c r="P43" s="424">
        <v>103</v>
      </c>
      <c r="Q43" s="424">
        <v>120</v>
      </c>
      <c r="R43" s="424">
        <v>119</v>
      </c>
      <c r="S43" s="355">
        <v>105</v>
      </c>
      <c r="T43" s="355">
        <v>103</v>
      </c>
      <c r="U43" s="355">
        <v>120</v>
      </c>
      <c r="V43" s="424">
        <v>103</v>
      </c>
      <c r="W43" s="424">
        <v>120</v>
      </c>
      <c r="X43" s="424">
        <v>105</v>
      </c>
      <c r="Y43" s="424">
        <v>103</v>
      </c>
      <c r="Z43" s="424">
        <v>120</v>
      </c>
      <c r="AA43" s="424">
        <v>119</v>
      </c>
      <c r="AB43" s="424">
        <v>105</v>
      </c>
      <c r="AC43" s="424">
        <v>103</v>
      </c>
      <c r="AD43" s="424">
        <v>120</v>
      </c>
      <c r="AE43" s="424">
        <v>119</v>
      </c>
      <c r="AF43" s="424">
        <v>105</v>
      </c>
      <c r="AG43" s="424">
        <v>103</v>
      </c>
      <c r="AH43" s="424">
        <v>120</v>
      </c>
      <c r="AI43" s="425">
        <v>103</v>
      </c>
      <c r="AJ43" s="424">
        <v>105</v>
      </c>
      <c r="AK43" s="424">
        <v>103</v>
      </c>
      <c r="AL43" s="424">
        <v>120</v>
      </c>
      <c r="AM43" s="424">
        <v>105</v>
      </c>
      <c r="AN43" s="424">
        <v>103</v>
      </c>
      <c r="AO43" s="424">
        <v>120</v>
      </c>
      <c r="AP43" s="424">
        <v>114</v>
      </c>
      <c r="AQ43" s="424">
        <v>114</v>
      </c>
      <c r="AR43" s="424">
        <v>114</v>
      </c>
      <c r="AS43" s="424">
        <v>114</v>
      </c>
      <c r="AU43" s="105" t="s">
        <v>5537</v>
      </c>
      <c r="AV43" s="126">
        <v>0.7</v>
      </c>
    </row>
    <row r="44" spans="1:48" ht="23.25" customHeight="1">
      <c r="A44"/>
      <c r="B44" s="440"/>
      <c r="D44" s="339" t="s">
        <v>5538</v>
      </c>
      <c r="E44" s="421" t="s">
        <v>5538</v>
      </c>
      <c r="F44" s="422" t="s">
        <v>942</v>
      </c>
      <c r="G44" s="423">
        <v>0.7</v>
      </c>
      <c r="H44" s="422">
        <v>105</v>
      </c>
      <c r="I44" s="422">
        <v>103</v>
      </c>
      <c r="J44" s="422">
        <v>120</v>
      </c>
      <c r="K44" s="424">
        <v>105</v>
      </c>
      <c r="L44" s="424">
        <v>103</v>
      </c>
      <c r="M44" s="424">
        <v>120</v>
      </c>
      <c r="N44" s="424">
        <v>119</v>
      </c>
      <c r="O44" s="424">
        <v>105</v>
      </c>
      <c r="P44" s="424">
        <v>103</v>
      </c>
      <c r="Q44" s="424">
        <v>120</v>
      </c>
      <c r="R44" s="424">
        <v>119</v>
      </c>
      <c r="S44" s="355">
        <v>105</v>
      </c>
      <c r="T44" s="355">
        <v>103</v>
      </c>
      <c r="U44" s="355">
        <v>120</v>
      </c>
      <c r="V44" s="424">
        <v>103</v>
      </c>
      <c r="W44" s="424">
        <v>120</v>
      </c>
      <c r="X44" s="424">
        <v>105</v>
      </c>
      <c r="Y44" s="424">
        <v>103</v>
      </c>
      <c r="Z44" s="424">
        <v>120</v>
      </c>
      <c r="AA44" s="424">
        <v>119</v>
      </c>
      <c r="AB44" s="424">
        <v>105</v>
      </c>
      <c r="AC44" s="424">
        <v>103</v>
      </c>
      <c r="AD44" s="424">
        <v>120</v>
      </c>
      <c r="AE44" s="424">
        <v>119</v>
      </c>
      <c r="AF44" s="424">
        <v>105</v>
      </c>
      <c r="AG44" s="424">
        <v>103</v>
      </c>
      <c r="AH44" s="424">
        <v>120</v>
      </c>
      <c r="AI44" s="425">
        <v>103</v>
      </c>
      <c r="AJ44" s="424">
        <v>105</v>
      </c>
      <c r="AK44" s="424">
        <v>103</v>
      </c>
      <c r="AL44" s="424">
        <v>120</v>
      </c>
      <c r="AM44" s="424">
        <v>105</v>
      </c>
      <c r="AN44" s="424">
        <v>103</v>
      </c>
      <c r="AO44" s="424">
        <v>120</v>
      </c>
      <c r="AP44" s="424">
        <v>114</v>
      </c>
      <c r="AQ44" s="424">
        <v>114</v>
      </c>
      <c r="AR44" s="424">
        <v>114</v>
      </c>
      <c r="AS44" s="424">
        <v>114</v>
      </c>
      <c r="AU44" s="105" t="s">
        <v>5538</v>
      </c>
      <c r="AV44" s="126">
        <v>0.7</v>
      </c>
    </row>
    <row r="45" spans="1:48" ht="23.25" customHeight="1">
      <c r="A45"/>
      <c r="B45" s="440"/>
      <c r="D45" s="339" t="s">
        <v>565</v>
      </c>
      <c r="E45" s="418" t="s">
        <v>565</v>
      </c>
      <c r="F45" s="419" t="s">
        <v>942</v>
      </c>
      <c r="G45" s="420">
        <v>0.79999999999999993</v>
      </c>
      <c r="H45" s="345">
        <v>111</v>
      </c>
      <c r="I45" s="345">
        <v>109</v>
      </c>
      <c r="J45" s="345">
        <v>127</v>
      </c>
      <c r="K45" s="364">
        <v>111</v>
      </c>
      <c r="L45" s="364">
        <v>109</v>
      </c>
      <c r="M45" s="364">
        <v>127</v>
      </c>
      <c r="N45" s="364">
        <v>126</v>
      </c>
      <c r="O45" s="364">
        <v>111</v>
      </c>
      <c r="P45" s="364">
        <v>109</v>
      </c>
      <c r="Q45" s="364">
        <v>127</v>
      </c>
      <c r="R45" s="364">
        <v>126</v>
      </c>
      <c r="S45" s="353">
        <v>111</v>
      </c>
      <c r="T45" s="353">
        <v>109</v>
      </c>
      <c r="U45" s="353">
        <v>127</v>
      </c>
      <c r="V45" s="364">
        <v>109</v>
      </c>
      <c r="W45" s="364">
        <v>127</v>
      </c>
      <c r="X45" s="364">
        <v>111</v>
      </c>
      <c r="Y45" s="364">
        <v>109</v>
      </c>
      <c r="Z45" s="364">
        <v>127</v>
      </c>
      <c r="AA45" s="364">
        <v>126</v>
      </c>
      <c r="AB45" s="364">
        <v>111</v>
      </c>
      <c r="AC45" s="364">
        <v>109</v>
      </c>
      <c r="AD45" s="364">
        <v>127</v>
      </c>
      <c r="AE45" s="364">
        <v>126</v>
      </c>
      <c r="AF45" s="364">
        <v>111</v>
      </c>
      <c r="AG45" s="364">
        <v>109</v>
      </c>
      <c r="AH45" s="364">
        <v>127</v>
      </c>
      <c r="AI45" s="366">
        <v>109</v>
      </c>
      <c r="AJ45" s="364">
        <v>111</v>
      </c>
      <c r="AK45" s="364">
        <v>109</v>
      </c>
      <c r="AL45" s="364">
        <v>127</v>
      </c>
      <c r="AM45" s="364">
        <v>111</v>
      </c>
      <c r="AN45" s="364">
        <v>109</v>
      </c>
      <c r="AO45" s="364">
        <v>127</v>
      </c>
      <c r="AP45" s="364">
        <v>120</v>
      </c>
      <c r="AQ45" s="364">
        <v>120</v>
      </c>
      <c r="AR45" s="364">
        <v>120</v>
      </c>
      <c r="AS45" s="364">
        <v>120</v>
      </c>
      <c r="AT45" s="105"/>
      <c r="AU45" s="105" t="s">
        <v>565</v>
      </c>
      <c r="AV45" s="126">
        <v>0.79999999999999993</v>
      </c>
    </row>
    <row r="46" spans="1:48" ht="23.25" customHeight="1">
      <c r="A46"/>
      <c r="B46" s="440"/>
      <c r="D46" s="339" t="s">
        <v>3741</v>
      </c>
      <c r="E46" s="418" t="s">
        <v>3741</v>
      </c>
      <c r="F46" s="419" t="s">
        <v>942</v>
      </c>
      <c r="G46" s="420">
        <v>0.79999999999999993</v>
      </c>
      <c r="H46" s="345">
        <v>111</v>
      </c>
      <c r="I46" s="345">
        <v>109</v>
      </c>
      <c r="J46" s="345">
        <v>127</v>
      </c>
      <c r="K46" s="364">
        <v>111</v>
      </c>
      <c r="L46" s="364">
        <v>109</v>
      </c>
      <c r="M46" s="364">
        <v>127</v>
      </c>
      <c r="N46" s="364">
        <v>126</v>
      </c>
      <c r="O46" s="364">
        <v>111</v>
      </c>
      <c r="P46" s="364">
        <v>109</v>
      </c>
      <c r="Q46" s="364">
        <v>127</v>
      </c>
      <c r="R46" s="364">
        <v>126</v>
      </c>
      <c r="S46" s="353">
        <v>111</v>
      </c>
      <c r="T46" s="353">
        <v>109</v>
      </c>
      <c r="U46" s="353">
        <v>127</v>
      </c>
      <c r="V46" s="364">
        <v>109</v>
      </c>
      <c r="W46" s="364">
        <v>127</v>
      </c>
      <c r="X46" s="364">
        <v>111</v>
      </c>
      <c r="Y46" s="364">
        <v>109</v>
      </c>
      <c r="Z46" s="364">
        <v>127</v>
      </c>
      <c r="AA46" s="364">
        <v>126</v>
      </c>
      <c r="AB46" s="364">
        <v>111</v>
      </c>
      <c r="AC46" s="364">
        <v>109</v>
      </c>
      <c r="AD46" s="364">
        <v>127</v>
      </c>
      <c r="AE46" s="364">
        <v>126</v>
      </c>
      <c r="AF46" s="364">
        <v>111</v>
      </c>
      <c r="AG46" s="364">
        <v>109</v>
      </c>
      <c r="AH46" s="364">
        <v>127</v>
      </c>
      <c r="AI46" s="366">
        <v>109</v>
      </c>
      <c r="AJ46" s="364">
        <v>111</v>
      </c>
      <c r="AK46" s="364">
        <v>109</v>
      </c>
      <c r="AL46" s="364">
        <v>127</v>
      </c>
      <c r="AM46" s="364">
        <v>111</v>
      </c>
      <c r="AN46" s="364">
        <v>109</v>
      </c>
      <c r="AO46" s="364">
        <v>127</v>
      </c>
      <c r="AP46" s="364">
        <v>120</v>
      </c>
      <c r="AQ46" s="364">
        <v>120</v>
      </c>
      <c r="AR46" s="364">
        <v>120</v>
      </c>
      <c r="AS46" s="364">
        <v>120</v>
      </c>
      <c r="AT46" s="105"/>
      <c r="AU46" s="105" t="s">
        <v>3741</v>
      </c>
      <c r="AV46" s="126">
        <v>0.79999999999999993</v>
      </c>
    </row>
    <row r="47" spans="1:48" ht="23.25" customHeight="1">
      <c r="A47"/>
      <c r="B47" s="440"/>
      <c r="D47" s="339" t="s">
        <v>3165</v>
      </c>
      <c r="E47" s="418" t="s">
        <v>3165</v>
      </c>
      <c r="F47" s="419" t="s">
        <v>942</v>
      </c>
      <c r="G47" s="420">
        <v>0.9</v>
      </c>
      <c r="H47" s="345">
        <v>115</v>
      </c>
      <c r="I47" s="345">
        <v>114</v>
      </c>
      <c r="J47" s="345">
        <v>132</v>
      </c>
      <c r="K47" s="364">
        <v>115</v>
      </c>
      <c r="L47" s="364">
        <v>114</v>
      </c>
      <c r="M47" s="364">
        <v>132</v>
      </c>
      <c r="N47" s="364">
        <v>131</v>
      </c>
      <c r="O47" s="364">
        <v>115</v>
      </c>
      <c r="P47" s="364">
        <v>114</v>
      </c>
      <c r="Q47" s="364">
        <v>132</v>
      </c>
      <c r="R47" s="364">
        <v>131</v>
      </c>
      <c r="S47" s="353">
        <v>115</v>
      </c>
      <c r="T47" s="353">
        <v>114</v>
      </c>
      <c r="U47" s="353">
        <v>132</v>
      </c>
      <c r="V47" s="364">
        <v>114</v>
      </c>
      <c r="W47" s="364">
        <v>132</v>
      </c>
      <c r="X47" s="364">
        <v>115</v>
      </c>
      <c r="Y47" s="364">
        <v>114</v>
      </c>
      <c r="Z47" s="364">
        <v>132</v>
      </c>
      <c r="AA47" s="364">
        <v>131</v>
      </c>
      <c r="AB47" s="364">
        <v>115</v>
      </c>
      <c r="AC47" s="364">
        <v>114</v>
      </c>
      <c r="AD47" s="364">
        <v>132</v>
      </c>
      <c r="AE47" s="364">
        <v>131</v>
      </c>
      <c r="AF47" s="364">
        <v>115</v>
      </c>
      <c r="AG47" s="364">
        <v>114</v>
      </c>
      <c r="AH47" s="364">
        <v>132</v>
      </c>
      <c r="AI47" s="366">
        <v>114</v>
      </c>
      <c r="AJ47" s="364">
        <v>115</v>
      </c>
      <c r="AK47" s="364">
        <v>114</v>
      </c>
      <c r="AL47" s="364">
        <v>132</v>
      </c>
      <c r="AM47" s="364">
        <v>115</v>
      </c>
      <c r="AN47" s="364">
        <v>114</v>
      </c>
      <c r="AO47" s="364">
        <v>132</v>
      </c>
      <c r="AP47" s="364">
        <v>126</v>
      </c>
      <c r="AQ47" s="364">
        <v>126</v>
      </c>
      <c r="AR47" s="364">
        <v>126</v>
      </c>
      <c r="AS47" s="364">
        <v>126</v>
      </c>
      <c r="AT47" s="105"/>
      <c r="AU47" s="105" t="s">
        <v>3165</v>
      </c>
      <c r="AV47" s="126">
        <v>0.9</v>
      </c>
    </row>
    <row r="48" spans="1:48" ht="23.25" customHeight="1">
      <c r="A48"/>
      <c r="B48" s="440"/>
      <c r="D48" s="339" t="s">
        <v>3742</v>
      </c>
      <c r="E48" s="418" t="s">
        <v>3742</v>
      </c>
      <c r="F48" s="419" t="s">
        <v>942</v>
      </c>
      <c r="G48" s="420">
        <v>0.9</v>
      </c>
      <c r="H48" s="345">
        <v>115</v>
      </c>
      <c r="I48" s="345">
        <v>114</v>
      </c>
      <c r="J48" s="345">
        <v>132</v>
      </c>
      <c r="K48" s="364">
        <v>115</v>
      </c>
      <c r="L48" s="364">
        <v>114</v>
      </c>
      <c r="M48" s="364">
        <v>132</v>
      </c>
      <c r="N48" s="364">
        <v>131</v>
      </c>
      <c r="O48" s="364">
        <v>115</v>
      </c>
      <c r="P48" s="364">
        <v>114</v>
      </c>
      <c r="Q48" s="364">
        <v>132</v>
      </c>
      <c r="R48" s="364">
        <v>131</v>
      </c>
      <c r="S48" s="353">
        <v>115</v>
      </c>
      <c r="T48" s="353">
        <v>114</v>
      </c>
      <c r="U48" s="353">
        <v>132</v>
      </c>
      <c r="V48" s="364">
        <v>114</v>
      </c>
      <c r="W48" s="364">
        <v>132</v>
      </c>
      <c r="X48" s="364">
        <v>115</v>
      </c>
      <c r="Y48" s="364">
        <v>114</v>
      </c>
      <c r="Z48" s="364">
        <v>132</v>
      </c>
      <c r="AA48" s="364">
        <v>131</v>
      </c>
      <c r="AB48" s="364">
        <v>115</v>
      </c>
      <c r="AC48" s="364">
        <v>114</v>
      </c>
      <c r="AD48" s="364">
        <v>132</v>
      </c>
      <c r="AE48" s="364">
        <v>131</v>
      </c>
      <c r="AF48" s="364">
        <v>115</v>
      </c>
      <c r="AG48" s="364">
        <v>114</v>
      </c>
      <c r="AH48" s="364">
        <v>132</v>
      </c>
      <c r="AI48" s="366">
        <v>114</v>
      </c>
      <c r="AJ48" s="364">
        <v>115</v>
      </c>
      <c r="AK48" s="364">
        <v>114</v>
      </c>
      <c r="AL48" s="364">
        <v>132</v>
      </c>
      <c r="AM48" s="364">
        <v>115</v>
      </c>
      <c r="AN48" s="364">
        <v>114</v>
      </c>
      <c r="AO48" s="364">
        <v>132</v>
      </c>
      <c r="AP48" s="364">
        <v>126</v>
      </c>
      <c r="AQ48" s="364">
        <v>126</v>
      </c>
      <c r="AR48" s="364">
        <v>126</v>
      </c>
      <c r="AS48" s="364">
        <v>126</v>
      </c>
      <c r="AT48" s="105"/>
      <c r="AU48" s="105" t="s">
        <v>3742</v>
      </c>
      <c r="AV48" s="126">
        <v>0.9</v>
      </c>
    </row>
    <row r="49" spans="1:48" ht="23.25" customHeight="1">
      <c r="A49"/>
      <c r="B49" s="440"/>
      <c r="D49" s="339" t="s">
        <v>566</v>
      </c>
      <c r="E49" s="418" t="s">
        <v>566</v>
      </c>
      <c r="F49" s="419" t="s">
        <v>942</v>
      </c>
      <c r="G49" s="420">
        <v>0.9</v>
      </c>
      <c r="H49" s="345">
        <v>123</v>
      </c>
      <c r="I49" s="345">
        <v>121</v>
      </c>
      <c r="J49" s="345">
        <v>141</v>
      </c>
      <c r="K49" s="364">
        <v>123</v>
      </c>
      <c r="L49" s="364">
        <v>121</v>
      </c>
      <c r="M49" s="364">
        <v>141</v>
      </c>
      <c r="N49" s="364">
        <v>141</v>
      </c>
      <c r="O49" s="364">
        <v>123</v>
      </c>
      <c r="P49" s="364">
        <v>121</v>
      </c>
      <c r="Q49" s="364">
        <v>141</v>
      </c>
      <c r="R49" s="364">
        <v>141</v>
      </c>
      <c r="S49" s="353">
        <v>123</v>
      </c>
      <c r="T49" s="353">
        <v>121</v>
      </c>
      <c r="U49" s="353">
        <v>141</v>
      </c>
      <c r="V49" s="364">
        <v>121</v>
      </c>
      <c r="W49" s="364">
        <v>141</v>
      </c>
      <c r="X49" s="364">
        <v>123</v>
      </c>
      <c r="Y49" s="364">
        <v>121</v>
      </c>
      <c r="Z49" s="364">
        <v>141</v>
      </c>
      <c r="AA49" s="364">
        <v>141</v>
      </c>
      <c r="AB49" s="364">
        <v>123</v>
      </c>
      <c r="AC49" s="364">
        <v>121</v>
      </c>
      <c r="AD49" s="364">
        <v>141</v>
      </c>
      <c r="AE49" s="364">
        <v>141</v>
      </c>
      <c r="AF49" s="364">
        <v>123</v>
      </c>
      <c r="AG49" s="364">
        <v>121</v>
      </c>
      <c r="AH49" s="364">
        <v>141</v>
      </c>
      <c r="AI49" s="366">
        <v>121</v>
      </c>
      <c r="AJ49" s="364">
        <v>123</v>
      </c>
      <c r="AK49" s="364">
        <v>121</v>
      </c>
      <c r="AL49" s="364">
        <v>141</v>
      </c>
      <c r="AM49" s="364">
        <v>123</v>
      </c>
      <c r="AN49" s="364">
        <v>121</v>
      </c>
      <c r="AO49" s="364">
        <v>141</v>
      </c>
      <c r="AP49" s="364">
        <v>134</v>
      </c>
      <c r="AQ49" s="364">
        <v>134</v>
      </c>
      <c r="AR49" s="364">
        <v>134</v>
      </c>
      <c r="AS49" s="364">
        <v>134</v>
      </c>
      <c r="AT49" s="105"/>
      <c r="AU49" s="105" t="s">
        <v>566</v>
      </c>
      <c r="AV49" s="126">
        <v>0.9</v>
      </c>
    </row>
    <row r="50" spans="1:48" ht="23.25" customHeight="1">
      <c r="A50"/>
      <c r="B50" s="440"/>
      <c r="D50" s="339" t="s">
        <v>3743</v>
      </c>
      <c r="E50" s="418" t="s">
        <v>3743</v>
      </c>
      <c r="F50" s="419" t="s">
        <v>942</v>
      </c>
      <c r="G50" s="420">
        <v>0.9</v>
      </c>
      <c r="H50" s="345">
        <v>123</v>
      </c>
      <c r="I50" s="345">
        <v>121</v>
      </c>
      <c r="J50" s="345">
        <v>141</v>
      </c>
      <c r="K50" s="364">
        <v>123</v>
      </c>
      <c r="L50" s="364">
        <v>121</v>
      </c>
      <c r="M50" s="364">
        <v>141</v>
      </c>
      <c r="N50" s="364">
        <v>141</v>
      </c>
      <c r="O50" s="364">
        <v>123</v>
      </c>
      <c r="P50" s="364">
        <v>121</v>
      </c>
      <c r="Q50" s="364">
        <v>141</v>
      </c>
      <c r="R50" s="364">
        <v>141</v>
      </c>
      <c r="S50" s="353">
        <v>123</v>
      </c>
      <c r="T50" s="353">
        <v>121</v>
      </c>
      <c r="U50" s="353">
        <v>141</v>
      </c>
      <c r="V50" s="364">
        <v>121</v>
      </c>
      <c r="W50" s="364">
        <v>141</v>
      </c>
      <c r="X50" s="364">
        <v>123</v>
      </c>
      <c r="Y50" s="364">
        <v>121</v>
      </c>
      <c r="Z50" s="364">
        <v>141</v>
      </c>
      <c r="AA50" s="364">
        <v>141</v>
      </c>
      <c r="AB50" s="364">
        <v>123</v>
      </c>
      <c r="AC50" s="364">
        <v>121</v>
      </c>
      <c r="AD50" s="364">
        <v>141</v>
      </c>
      <c r="AE50" s="364">
        <v>141</v>
      </c>
      <c r="AF50" s="364">
        <v>123</v>
      </c>
      <c r="AG50" s="364">
        <v>121</v>
      </c>
      <c r="AH50" s="364">
        <v>141</v>
      </c>
      <c r="AI50" s="366">
        <v>121</v>
      </c>
      <c r="AJ50" s="364">
        <v>123</v>
      </c>
      <c r="AK50" s="364">
        <v>121</v>
      </c>
      <c r="AL50" s="364">
        <v>141</v>
      </c>
      <c r="AM50" s="364">
        <v>123</v>
      </c>
      <c r="AN50" s="364">
        <v>121</v>
      </c>
      <c r="AO50" s="364">
        <v>141</v>
      </c>
      <c r="AP50" s="364">
        <v>134</v>
      </c>
      <c r="AQ50" s="364">
        <v>134</v>
      </c>
      <c r="AR50" s="364">
        <v>134</v>
      </c>
      <c r="AS50" s="364">
        <v>134</v>
      </c>
      <c r="AT50" s="105"/>
      <c r="AU50" s="105" t="s">
        <v>3743</v>
      </c>
      <c r="AV50" s="126">
        <v>0.9</v>
      </c>
    </row>
    <row r="51" spans="1:48" ht="23.25" customHeight="1">
      <c r="A51"/>
      <c r="B51" s="440"/>
      <c r="D51" s="339" t="s">
        <v>567</v>
      </c>
      <c r="E51" s="418" t="s">
        <v>567</v>
      </c>
      <c r="F51" s="419" t="s">
        <v>943</v>
      </c>
      <c r="G51" s="420">
        <v>0.5</v>
      </c>
      <c r="H51" s="345">
        <v>70</v>
      </c>
      <c r="I51" s="345">
        <v>79</v>
      </c>
      <c r="J51" s="345">
        <v>81</v>
      </c>
      <c r="K51" s="364">
        <v>70</v>
      </c>
      <c r="L51" s="364">
        <v>79</v>
      </c>
      <c r="M51" s="364">
        <v>81</v>
      </c>
      <c r="N51" s="364">
        <v>81</v>
      </c>
      <c r="O51" s="364">
        <v>70</v>
      </c>
      <c r="P51" s="364">
        <v>79</v>
      </c>
      <c r="Q51" s="364">
        <v>81</v>
      </c>
      <c r="R51" s="364">
        <v>81</v>
      </c>
      <c r="S51" s="353">
        <v>70</v>
      </c>
      <c r="T51" s="353">
        <v>79</v>
      </c>
      <c r="U51" s="353">
        <v>81</v>
      </c>
      <c r="V51" s="364">
        <v>79</v>
      </c>
      <c r="W51" s="364">
        <v>81</v>
      </c>
      <c r="X51" s="364">
        <v>70</v>
      </c>
      <c r="Y51" s="364">
        <v>79</v>
      </c>
      <c r="Z51" s="364">
        <v>81</v>
      </c>
      <c r="AA51" s="364">
        <v>81</v>
      </c>
      <c r="AB51" s="364">
        <v>70</v>
      </c>
      <c r="AC51" s="364">
        <v>79</v>
      </c>
      <c r="AD51" s="364">
        <v>81</v>
      </c>
      <c r="AE51" s="364">
        <v>81</v>
      </c>
      <c r="AF51" s="364">
        <v>70</v>
      </c>
      <c r="AG51" s="364">
        <v>79</v>
      </c>
      <c r="AH51" s="364">
        <v>81</v>
      </c>
      <c r="AI51" s="366">
        <v>79</v>
      </c>
      <c r="AJ51" s="364">
        <v>70</v>
      </c>
      <c r="AK51" s="364">
        <v>79</v>
      </c>
      <c r="AL51" s="364">
        <v>81</v>
      </c>
      <c r="AM51" s="364">
        <v>70</v>
      </c>
      <c r="AN51" s="364">
        <v>79</v>
      </c>
      <c r="AO51" s="364">
        <v>81</v>
      </c>
      <c r="AP51" s="364">
        <v>87</v>
      </c>
      <c r="AQ51" s="364">
        <v>87</v>
      </c>
      <c r="AR51" s="364">
        <v>87</v>
      </c>
      <c r="AS51" s="364">
        <v>87</v>
      </c>
      <c r="AT51" s="105"/>
      <c r="AU51" s="105" t="s">
        <v>567</v>
      </c>
      <c r="AV51" s="126">
        <v>0.5</v>
      </c>
    </row>
    <row r="52" spans="1:48" ht="23.25" customHeight="1">
      <c r="A52"/>
      <c r="B52" s="440"/>
      <c r="D52" s="339" t="s">
        <v>3744</v>
      </c>
      <c r="E52" s="418" t="s">
        <v>3744</v>
      </c>
      <c r="F52" s="419" t="s">
        <v>943</v>
      </c>
      <c r="G52" s="420">
        <v>0.5</v>
      </c>
      <c r="H52" s="345">
        <v>70</v>
      </c>
      <c r="I52" s="345">
        <v>79</v>
      </c>
      <c r="J52" s="345">
        <v>81</v>
      </c>
      <c r="K52" s="364">
        <v>70</v>
      </c>
      <c r="L52" s="364">
        <v>79</v>
      </c>
      <c r="M52" s="364">
        <v>81</v>
      </c>
      <c r="N52" s="364">
        <v>81</v>
      </c>
      <c r="O52" s="364">
        <v>70</v>
      </c>
      <c r="P52" s="364">
        <v>79</v>
      </c>
      <c r="Q52" s="364">
        <v>81</v>
      </c>
      <c r="R52" s="364">
        <v>81</v>
      </c>
      <c r="S52" s="353">
        <v>70</v>
      </c>
      <c r="T52" s="353">
        <v>79</v>
      </c>
      <c r="U52" s="353">
        <v>81</v>
      </c>
      <c r="V52" s="364">
        <v>79</v>
      </c>
      <c r="W52" s="364">
        <v>81</v>
      </c>
      <c r="X52" s="364">
        <v>70</v>
      </c>
      <c r="Y52" s="364">
        <v>79</v>
      </c>
      <c r="Z52" s="364">
        <v>81</v>
      </c>
      <c r="AA52" s="364">
        <v>81</v>
      </c>
      <c r="AB52" s="364">
        <v>70</v>
      </c>
      <c r="AC52" s="364">
        <v>79</v>
      </c>
      <c r="AD52" s="364">
        <v>81</v>
      </c>
      <c r="AE52" s="364">
        <v>81</v>
      </c>
      <c r="AF52" s="364">
        <v>70</v>
      </c>
      <c r="AG52" s="364">
        <v>79</v>
      </c>
      <c r="AH52" s="364">
        <v>81</v>
      </c>
      <c r="AI52" s="366">
        <v>79</v>
      </c>
      <c r="AJ52" s="364">
        <v>70</v>
      </c>
      <c r="AK52" s="364">
        <v>79</v>
      </c>
      <c r="AL52" s="364">
        <v>81</v>
      </c>
      <c r="AM52" s="364">
        <v>70</v>
      </c>
      <c r="AN52" s="364">
        <v>79</v>
      </c>
      <c r="AO52" s="364">
        <v>81</v>
      </c>
      <c r="AP52" s="364">
        <v>87</v>
      </c>
      <c r="AQ52" s="364">
        <v>87</v>
      </c>
      <c r="AR52" s="364">
        <v>87</v>
      </c>
      <c r="AS52" s="364">
        <v>87</v>
      </c>
      <c r="AT52" s="105"/>
      <c r="AU52" s="105" t="s">
        <v>3744</v>
      </c>
      <c r="AV52" s="126">
        <v>0.5</v>
      </c>
    </row>
    <row r="53" spans="1:48" ht="23.25" customHeight="1">
      <c r="A53"/>
      <c r="B53" s="440"/>
      <c r="D53" s="339" t="s">
        <v>1193</v>
      </c>
      <c r="E53" s="418" t="s">
        <v>1193</v>
      </c>
      <c r="F53" s="419" t="s">
        <v>943</v>
      </c>
      <c r="G53" s="420">
        <v>0.79999999999999993</v>
      </c>
      <c r="H53" s="345">
        <v>84</v>
      </c>
      <c r="I53" s="345">
        <v>96</v>
      </c>
      <c r="J53" s="345">
        <v>98</v>
      </c>
      <c r="K53" s="364">
        <v>84</v>
      </c>
      <c r="L53" s="364">
        <v>96</v>
      </c>
      <c r="M53" s="364">
        <v>98</v>
      </c>
      <c r="N53" s="364">
        <v>98</v>
      </c>
      <c r="O53" s="364">
        <v>84</v>
      </c>
      <c r="P53" s="364">
        <v>96</v>
      </c>
      <c r="Q53" s="364">
        <v>98</v>
      </c>
      <c r="R53" s="364">
        <v>98</v>
      </c>
      <c r="S53" s="353">
        <v>84</v>
      </c>
      <c r="T53" s="353">
        <v>96</v>
      </c>
      <c r="U53" s="353">
        <v>98</v>
      </c>
      <c r="V53" s="364">
        <v>96</v>
      </c>
      <c r="W53" s="364">
        <v>98</v>
      </c>
      <c r="X53" s="364">
        <v>84</v>
      </c>
      <c r="Y53" s="364">
        <v>96</v>
      </c>
      <c r="Z53" s="364">
        <v>98</v>
      </c>
      <c r="AA53" s="364">
        <v>98</v>
      </c>
      <c r="AB53" s="364">
        <v>84</v>
      </c>
      <c r="AC53" s="364">
        <v>96</v>
      </c>
      <c r="AD53" s="364">
        <v>98</v>
      </c>
      <c r="AE53" s="364">
        <v>98</v>
      </c>
      <c r="AF53" s="364">
        <v>84</v>
      </c>
      <c r="AG53" s="364">
        <v>96</v>
      </c>
      <c r="AH53" s="364">
        <v>98</v>
      </c>
      <c r="AI53" s="366">
        <v>96</v>
      </c>
      <c r="AJ53" s="364">
        <v>84</v>
      </c>
      <c r="AK53" s="364">
        <v>96</v>
      </c>
      <c r="AL53" s="364">
        <v>98</v>
      </c>
      <c r="AM53" s="364">
        <v>84</v>
      </c>
      <c r="AN53" s="364">
        <v>96</v>
      </c>
      <c r="AO53" s="364">
        <v>98</v>
      </c>
      <c r="AP53" s="364">
        <v>106</v>
      </c>
      <c r="AQ53" s="364">
        <v>106</v>
      </c>
      <c r="AR53" s="364">
        <v>106</v>
      </c>
      <c r="AS53" s="364">
        <v>106</v>
      </c>
      <c r="AT53" s="105"/>
      <c r="AU53" s="105" t="s">
        <v>1193</v>
      </c>
      <c r="AV53" s="126">
        <v>0.79999999999999993</v>
      </c>
    </row>
    <row r="54" spans="1:48" ht="23.25" customHeight="1">
      <c r="A54"/>
      <c r="B54" s="440"/>
      <c r="D54" s="339" t="s">
        <v>3745</v>
      </c>
      <c r="E54" s="418" t="s">
        <v>3745</v>
      </c>
      <c r="F54" s="419" t="s">
        <v>943</v>
      </c>
      <c r="G54" s="420">
        <v>0.79999999999999993</v>
      </c>
      <c r="H54" s="345">
        <v>84</v>
      </c>
      <c r="I54" s="345">
        <v>96</v>
      </c>
      <c r="J54" s="345">
        <v>98</v>
      </c>
      <c r="K54" s="364">
        <v>84</v>
      </c>
      <c r="L54" s="364">
        <v>96</v>
      </c>
      <c r="M54" s="364">
        <v>98</v>
      </c>
      <c r="N54" s="364">
        <v>98</v>
      </c>
      <c r="O54" s="364">
        <v>84</v>
      </c>
      <c r="P54" s="364">
        <v>96</v>
      </c>
      <c r="Q54" s="364">
        <v>98</v>
      </c>
      <c r="R54" s="364">
        <v>98</v>
      </c>
      <c r="S54" s="353">
        <v>84</v>
      </c>
      <c r="T54" s="353">
        <v>96</v>
      </c>
      <c r="U54" s="353">
        <v>98</v>
      </c>
      <c r="V54" s="364">
        <v>96</v>
      </c>
      <c r="W54" s="364">
        <v>98</v>
      </c>
      <c r="X54" s="364">
        <v>84</v>
      </c>
      <c r="Y54" s="364">
        <v>96</v>
      </c>
      <c r="Z54" s="364">
        <v>98</v>
      </c>
      <c r="AA54" s="364">
        <v>98</v>
      </c>
      <c r="AB54" s="364">
        <v>84</v>
      </c>
      <c r="AC54" s="364">
        <v>96</v>
      </c>
      <c r="AD54" s="364">
        <v>98</v>
      </c>
      <c r="AE54" s="364">
        <v>98</v>
      </c>
      <c r="AF54" s="364">
        <v>84</v>
      </c>
      <c r="AG54" s="364">
        <v>96</v>
      </c>
      <c r="AH54" s="364">
        <v>98</v>
      </c>
      <c r="AI54" s="366">
        <v>96</v>
      </c>
      <c r="AJ54" s="364">
        <v>84</v>
      </c>
      <c r="AK54" s="364">
        <v>96</v>
      </c>
      <c r="AL54" s="364">
        <v>98</v>
      </c>
      <c r="AM54" s="364">
        <v>84</v>
      </c>
      <c r="AN54" s="364">
        <v>96</v>
      </c>
      <c r="AO54" s="364">
        <v>98</v>
      </c>
      <c r="AP54" s="364">
        <v>106</v>
      </c>
      <c r="AQ54" s="364">
        <v>106</v>
      </c>
      <c r="AR54" s="364">
        <v>106</v>
      </c>
      <c r="AS54" s="364">
        <v>106</v>
      </c>
      <c r="AT54" s="105"/>
      <c r="AU54" s="105" t="s">
        <v>3745</v>
      </c>
      <c r="AV54" s="126">
        <v>0.79999999999999993</v>
      </c>
    </row>
    <row r="55" spans="1:48" ht="23.25" customHeight="1">
      <c r="A55"/>
      <c r="B55" s="440"/>
      <c r="D55" s="339" t="s">
        <v>1194</v>
      </c>
      <c r="E55" s="418" t="s">
        <v>1194</v>
      </c>
      <c r="F55" s="419" t="s">
        <v>943</v>
      </c>
      <c r="G55" s="420">
        <v>1</v>
      </c>
      <c r="H55" s="345">
        <v>97</v>
      </c>
      <c r="I55" s="345">
        <v>113</v>
      </c>
      <c r="J55" s="345">
        <v>114</v>
      </c>
      <c r="K55" s="364">
        <v>97</v>
      </c>
      <c r="L55" s="364">
        <v>113</v>
      </c>
      <c r="M55" s="364">
        <v>114</v>
      </c>
      <c r="N55" s="364">
        <v>114</v>
      </c>
      <c r="O55" s="364">
        <v>97</v>
      </c>
      <c r="P55" s="364">
        <v>113</v>
      </c>
      <c r="Q55" s="364">
        <v>114</v>
      </c>
      <c r="R55" s="364">
        <v>114</v>
      </c>
      <c r="S55" s="353">
        <v>97</v>
      </c>
      <c r="T55" s="353">
        <v>113</v>
      </c>
      <c r="U55" s="353">
        <v>114</v>
      </c>
      <c r="V55" s="364">
        <v>113</v>
      </c>
      <c r="W55" s="364">
        <v>114</v>
      </c>
      <c r="X55" s="364">
        <v>97</v>
      </c>
      <c r="Y55" s="364">
        <v>113</v>
      </c>
      <c r="Z55" s="364">
        <v>114</v>
      </c>
      <c r="AA55" s="364">
        <v>114</v>
      </c>
      <c r="AB55" s="364">
        <v>97</v>
      </c>
      <c r="AC55" s="364">
        <v>113</v>
      </c>
      <c r="AD55" s="364">
        <v>114</v>
      </c>
      <c r="AE55" s="364">
        <v>114</v>
      </c>
      <c r="AF55" s="364">
        <v>97</v>
      </c>
      <c r="AG55" s="364">
        <v>113</v>
      </c>
      <c r="AH55" s="364">
        <v>114</v>
      </c>
      <c r="AI55" s="366">
        <v>113</v>
      </c>
      <c r="AJ55" s="364">
        <v>97</v>
      </c>
      <c r="AK55" s="364">
        <v>113</v>
      </c>
      <c r="AL55" s="364">
        <v>114</v>
      </c>
      <c r="AM55" s="364">
        <v>97</v>
      </c>
      <c r="AN55" s="364">
        <v>113</v>
      </c>
      <c r="AO55" s="364">
        <v>114</v>
      </c>
      <c r="AP55" s="364">
        <v>125</v>
      </c>
      <c r="AQ55" s="364">
        <v>125</v>
      </c>
      <c r="AR55" s="364">
        <v>125</v>
      </c>
      <c r="AS55" s="364">
        <v>125</v>
      </c>
      <c r="AT55" s="105"/>
      <c r="AU55" s="105" t="s">
        <v>1194</v>
      </c>
      <c r="AV55" s="126">
        <v>1</v>
      </c>
    </row>
    <row r="56" spans="1:48" ht="23.25" customHeight="1">
      <c r="A56"/>
      <c r="B56" s="440"/>
      <c r="D56" s="339" t="s">
        <v>3746</v>
      </c>
      <c r="E56" s="418" t="s">
        <v>3746</v>
      </c>
      <c r="F56" s="419" t="s">
        <v>943</v>
      </c>
      <c r="G56" s="420">
        <v>1</v>
      </c>
      <c r="H56" s="345">
        <v>97</v>
      </c>
      <c r="I56" s="345">
        <v>113</v>
      </c>
      <c r="J56" s="345">
        <v>114</v>
      </c>
      <c r="K56" s="364">
        <v>97</v>
      </c>
      <c r="L56" s="364">
        <v>113</v>
      </c>
      <c r="M56" s="364">
        <v>114</v>
      </c>
      <c r="N56" s="364">
        <v>114</v>
      </c>
      <c r="O56" s="364">
        <v>97</v>
      </c>
      <c r="P56" s="364">
        <v>113</v>
      </c>
      <c r="Q56" s="364">
        <v>114</v>
      </c>
      <c r="R56" s="364">
        <v>114</v>
      </c>
      <c r="S56" s="353">
        <v>97</v>
      </c>
      <c r="T56" s="353">
        <v>113</v>
      </c>
      <c r="U56" s="353">
        <v>114</v>
      </c>
      <c r="V56" s="364">
        <v>113</v>
      </c>
      <c r="W56" s="364">
        <v>114</v>
      </c>
      <c r="X56" s="364">
        <v>97</v>
      </c>
      <c r="Y56" s="364">
        <v>113</v>
      </c>
      <c r="Z56" s="364">
        <v>114</v>
      </c>
      <c r="AA56" s="364">
        <v>114</v>
      </c>
      <c r="AB56" s="364">
        <v>97</v>
      </c>
      <c r="AC56" s="364">
        <v>113</v>
      </c>
      <c r="AD56" s="364">
        <v>114</v>
      </c>
      <c r="AE56" s="364">
        <v>114</v>
      </c>
      <c r="AF56" s="364">
        <v>97</v>
      </c>
      <c r="AG56" s="364">
        <v>113</v>
      </c>
      <c r="AH56" s="364">
        <v>114</v>
      </c>
      <c r="AI56" s="366">
        <v>113</v>
      </c>
      <c r="AJ56" s="364">
        <v>97</v>
      </c>
      <c r="AK56" s="364">
        <v>113</v>
      </c>
      <c r="AL56" s="364">
        <v>114</v>
      </c>
      <c r="AM56" s="364">
        <v>97</v>
      </c>
      <c r="AN56" s="364">
        <v>113</v>
      </c>
      <c r="AO56" s="364">
        <v>114</v>
      </c>
      <c r="AP56" s="364">
        <v>125</v>
      </c>
      <c r="AQ56" s="364">
        <v>125</v>
      </c>
      <c r="AR56" s="364">
        <v>125</v>
      </c>
      <c r="AS56" s="364">
        <v>125</v>
      </c>
      <c r="AT56" s="105"/>
      <c r="AU56" s="105" t="s">
        <v>3746</v>
      </c>
      <c r="AV56" s="126">
        <v>1</v>
      </c>
    </row>
    <row r="57" spans="1:48" ht="23.25" customHeight="1">
      <c r="A57"/>
      <c r="B57" s="440"/>
      <c r="D57" s="339" t="s">
        <v>568</v>
      </c>
      <c r="E57" s="418" t="s">
        <v>568</v>
      </c>
      <c r="F57" s="419" t="s">
        <v>943</v>
      </c>
      <c r="G57" s="420">
        <v>1.3</v>
      </c>
      <c r="H57" s="345">
        <v>111</v>
      </c>
      <c r="I57" s="345">
        <v>131</v>
      </c>
      <c r="J57" s="345">
        <v>130</v>
      </c>
      <c r="K57" s="364">
        <v>111</v>
      </c>
      <c r="L57" s="364">
        <v>131</v>
      </c>
      <c r="M57" s="364">
        <v>130</v>
      </c>
      <c r="N57" s="364">
        <v>132</v>
      </c>
      <c r="O57" s="364">
        <v>111</v>
      </c>
      <c r="P57" s="364">
        <v>131</v>
      </c>
      <c r="Q57" s="364">
        <v>130</v>
      </c>
      <c r="R57" s="364">
        <v>132</v>
      </c>
      <c r="S57" s="353">
        <v>111</v>
      </c>
      <c r="T57" s="353">
        <v>131</v>
      </c>
      <c r="U57" s="353">
        <v>130</v>
      </c>
      <c r="V57" s="364">
        <v>131</v>
      </c>
      <c r="W57" s="364">
        <v>130</v>
      </c>
      <c r="X57" s="364">
        <v>111</v>
      </c>
      <c r="Y57" s="364">
        <v>131</v>
      </c>
      <c r="Z57" s="364">
        <v>130</v>
      </c>
      <c r="AA57" s="364">
        <v>132</v>
      </c>
      <c r="AB57" s="364">
        <v>111</v>
      </c>
      <c r="AC57" s="364">
        <v>131</v>
      </c>
      <c r="AD57" s="364">
        <v>130</v>
      </c>
      <c r="AE57" s="364">
        <v>132</v>
      </c>
      <c r="AF57" s="364">
        <v>111</v>
      </c>
      <c r="AG57" s="364">
        <v>131</v>
      </c>
      <c r="AH57" s="364">
        <v>130</v>
      </c>
      <c r="AI57" s="366">
        <v>131</v>
      </c>
      <c r="AJ57" s="364">
        <v>111</v>
      </c>
      <c r="AK57" s="364">
        <v>131</v>
      </c>
      <c r="AL57" s="364">
        <v>130</v>
      </c>
      <c r="AM57" s="364">
        <v>111</v>
      </c>
      <c r="AN57" s="364">
        <v>131</v>
      </c>
      <c r="AO57" s="364">
        <v>130</v>
      </c>
      <c r="AP57" s="364">
        <v>145</v>
      </c>
      <c r="AQ57" s="364">
        <v>145</v>
      </c>
      <c r="AR57" s="364">
        <v>145</v>
      </c>
      <c r="AS57" s="364">
        <v>145</v>
      </c>
      <c r="AT57" s="105"/>
      <c r="AU57" s="105" t="s">
        <v>568</v>
      </c>
      <c r="AV57" s="126">
        <v>1.3</v>
      </c>
    </row>
    <row r="58" spans="1:48" ht="23.25" customHeight="1">
      <c r="A58"/>
      <c r="B58" s="440"/>
      <c r="D58" s="339" t="s">
        <v>3747</v>
      </c>
      <c r="E58" s="418" t="s">
        <v>3747</v>
      </c>
      <c r="F58" s="419" t="s">
        <v>943</v>
      </c>
      <c r="G58" s="420">
        <v>1.3</v>
      </c>
      <c r="H58" s="345">
        <v>111</v>
      </c>
      <c r="I58" s="345">
        <v>131</v>
      </c>
      <c r="J58" s="345">
        <v>130</v>
      </c>
      <c r="K58" s="364">
        <v>111</v>
      </c>
      <c r="L58" s="364">
        <v>131</v>
      </c>
      <c r="M58" s="364">
        <v>130</v>
      </c>
      <c r="N58" s="364">
        <v>132</v>
      </c>
      <c r="O58" s="364">
        <v>111</v>
      </c>
      <c r="P58" s="364">
        <v>131</v>
      </c>
      <c r="Q58" s="364">
        <v>130</v>
      </c>
      <c r="R58" s="364">
        <v>132</v>
      </c>
      <c r="S58" s="353">
        <v>111</v>
      </c>
      <c r="T58" s="353">
        <v>131</v>
      </c>
      <c r="U58" s="353">
        <v>130</v>
      </c>
      <c r="V58" s="364">
        <v>131</v>
      </c>
      <c r="W58" s="364">
        <v>130</v>
      </c>
      <c r="X58" s="364">
        <v>111</v>
      </c>
      <c r="Y58" s="364">
        <v>131</v>
      </c>
      <c r="Z58" s="364">
        <v>130</v>
      </c>
      <c r="AA58" s="364">
        <v>132</v>
      </c>
      <c r="AB58" s="364">
        <v>111</v>
      </c>
      <c r="AC58" s="364">
        <v>131</v>
      </c>
      <c r="AD58" s="364">
        <v>130</v>
      </c>
      <c r="AE58" s="364">
        <v>132</v>
      </c>
      <c r="AF58" s="364">
        <v>111</v>
      </c>
      <c r="AG58" s="364">
        <v>131</v>
      </c>
      <c r="AH58" s="364">
        <v>130</v>
      </c>
      <c r="AI58" s="366">
        <v>131</v>
      </c>
      <c r="AJ58" s="364">
        <v>111</v>
      </c>
      <c r="AK58" s="364">
        <v>131</v>
      </c>
      <c r="AL58" s="364">
        <v>130</v>
      </c>
      <c r="AM58" s="364">
        <v>111</v>
      </c>
      <c r="AN58" s="364">
        <v>131</v>
      </c>
      <c r="AO58" s="364">
        <v>130</v>
      </c>
      <c r="AP58" s="364">
        <v>145</v>
      </c>
      <c r="AQ58" s="364">
        <v>145</v>
      </c>
      <c r="AR58" s="364">
        <v>145</v>
      </c>
      <c r="AS58" s="364">
        <v>145</v>
      </c>
      <c r="AT58" s="105"/>
      <c r="AU58" s="105" t="s">
        <v>3747</v>
      </c>
      <c r="AV58" s="126">
        <v>1.3</v>
      </c>
    </row>
    <row r="59" spans="1:48" ht="23.25" customHeight="1">
      <c r="A59"/>
      <c r="B59" s="440"/>
      <c r="D59" s="339" t="s">
        <v>5539</v>
      </c>
      <c r="E59" s="421" t="s">
        <v>5539</v>
      </c>
      <c r="F59" s="422" t="s">
        <v>943</v>
      </c>
      <c r="G59" s="423">
        <v>1.4000000000000001</v>
      </c>
      <c r="H59" s="422">
        <v>118</v>
      </c>
      <c r="I59" s="422">
        <v>140</v>
      </c>
      <c r="J59" s="422">
        <v>139</v>
      </c>
      <c r="K59" s="424">
        <v>118</v>
      </c>
      <c r="L59" s="424">
        <v>140</v>
      </c>
      <c r="M59" s="424">
        <v>139</v>
      </c>
      <c r="N59" s="424">
        <v>141</v>
      </c>
      <c r="O59" s="424">
        <v>118</v>
      </c>
      <c r="P59" s="424">
        <v>140</v>
      </c>
      <c r="Q59" s="424">
        <v>139</v>
      </c>
      <c r="R59" s="424">
        <v>141</v>
      </c>
      <c r="S59" s="355">
        <v>118</v>
      </c>
      <c r="T59" s="355">
        <v>140</v>
      </c>
      <c r="U59" s="355">
        <v>139</v>
      </c>
      <c r="V59" s="424">
        <v>140</v>
      </c>
      <c r="W59" s="424">
        <v>139</v>
      </c>
      <c r="X59" s="424">
        <v>118</v>
      </c>
      <c r="Y59" s="424">
        <v>140</v>
      </c>
      <c r="Z59" s="424">
        <v>139</v>
      </c>
      <c r="AA59" s="424">
        <v>141</v>
      </c>
      <c r="AB59" s="424">
        <v>118</v>
      </c>
      <c r="AC59" s="424">
        <v>140</v>
      </c>
      <c r="AD59" s="424">
        <v>139</v>
      </c>
      <c r="AE59" s="424">
        <v>141</v>
      </c>
      <c r="AF59" s="424">
        <v>118</v>
      </c>
      <c r="AG59" s="424">
        <v>140</v>
      </c>
      <c r="AH59" s="424">
        <v>139</v>
      </c>
      <c r="AI59" s="425">
        <v>140</v>
      </c>
      <c r="AJ59" s="424">
        <v>118</v>
      </c>
      <c r="AK59" s="424">
        <v>140</v>
      </c>
      <c r="AL59" s="424">
        <v>139</v>
      </c>
      <c r="AM59" s="424">
        <v>118</v>
      </c>
      <c r="AN59" s="424">
        <v>140</v>
      </c>
      <c r="AO59" s="424">
        <v>139</v>
      </c>
      <c r="AP59" s="424">
        <v>154</v>
      </c>
      <c r="AQ59" s="424">
        <v>154</v>
      </c>
      <c r="AR59" s="424">
        <v>154</v>
      </c>
      <c r="AS59" s="424">
        <v>154</v>
      </c>
      <c r="AU59" s="105" t="s">
        <v>5539</v>
      </c>
      <c r="AV59" s="126">
        <v>1.4000000000000001</v>
      </c>
    </row>
    <row r="60" spans="1:48" ht="23.25" customHeight="1">
      <c r="A60"/>
      <c r="B60" s="440"/>
      <c r="D60" s="339" t="s">
        <v>5540</v>
      </c>
      <c r="E60" s="421" t="s">
        <v>5540</v>
      </c>
      <c r="F60" s="422" t="s">
        <v>943</v>
      </c>
      <c r="G60" s="423">
        <v>1.4000000000000001</v>
      </c>
      <c r="H60" s="422">
        <v>118</v>
      </c>
      <c r="I60" s="422">
        <v>140</v>
      </c>
      <c r="J60" s="422">
        <v>139</v>
      </c>
      <c r="K60" s="424">
        <v>118</v>
      </c>
      <c r="L60" s="424">
        <v>140</v>
      </c>
      <c r="M60" s="424">
        <v>139</v>
      </c>
      <c r="N60" s="424">
        <v>141</v>
      </c>
      <c r="O60" s="424">
        <v>118</v>
      </c>
      <c r="P60" s="424">
        <v>140</v>
      </c>
      <c r="Q60" s="424">
        <v>139</v>
      </c>
      <c r="R60" s="424">
        <v>141</v>
      </c>
      <c r="S60" s="355">
        <v>118</v>
      </c>
      <c r="T60" s="355">
        <v>140</v>
      </c>
      <c r="U60" s="355">
        <v>139</v>
      </c>
      <c r="V60" s="424">
        <v>140</v>
      </c>
      <c r="W60" s="424">
        <v>139</v>
      </c>
      <c r="X60" s="424">
        <v>118</v>
      </c>
      <c r="Y60" s="424">
        <v>140</v>
      </c>
      <c r="Z60" s="424">
        <v>139</v>
      </c>
      <c r="AA60" s="424">
        <v>141</v>
      </c>
      <c r="AB60" s="424">
        <v>118</v>
      </c>
      <c r="AC60" s="424">
        <v>140</v>
      </c>
      <c r="AD60" s="424">
        <v>139</v>
      </c>
      <c r="AE60" s="424">
        <v>141</v>
      </c>
      <c r="AF60" s="424">
        <v>118</v>
      </c>
      <c r="AG60" s="424">
        <v>140</v>
      </c>
      <c r="AH60" s="424">
        <v>139</v>
      </c>
      <c r="AI60" s="425">
        <v>140</v>
      </c>
      <c r="AJ60" s="424">
        <v>118</v>
      </c>
      <c r="AK60" s="424">
        <v>140</v>
      </c>
      <c r="AL60" s="424">
        <v>139</v>
      </c>
      <c r="AM60" s="424">
        <v>118</v>
      </c>
      <c r="AN60" s="424">
        <v>140</v>
      </c>
      <c r="AO60" s="424">
        <v>139</v>
      </c>
      <c r="AP60" s="424">
        <v>154</v>
      </c>
      <c r="AQ60" s="424">
        <v>154</v>
      </c>
      <c r="AR60" s="424">
        <v>154</v>
      </c>
      <c r="AS60" s="424">
        <v>154</v>
      </c>
      <c r="AU60" s="105" t="s">
        <v>5540</v>
      </c>
      <c r="AV60" s="126">
        <v>1.4000000000000001</v>
      </c>
    </row>
    <row r="61" spans="1:48" ht="23.25" customHeight="1">
      <c r="A61"/>
      <c r="B61" s="440"/>
      <c r="D61" s="339" t="s">
        <v>569</v>
      </c>
      <c r="E61" s="418" t="s">
        <v>569</v>
      </c>
      <c r="F61" s="419" t="s">
        <v>943</v>
      </c>
      <c r="G61" s="420">
        <v>1.5</v>
      </c>
      <c r="H61" s="345">
        <v>125</v>
      </c>
      <c r="I61" s="345">
        <v>148</v>
      </c>
      <c r="J61" s="345">
        <v>147</v>
      </c>
      <c r="K61" s="364">
        <v>125</v>
      </c>
      <c r="L61" s="364">
        <v>148</v>
      </c>
      <c r="M61" s="364">
        <v>147</v>
      </c>
      <c r="N61" s="364">
        <v>149</v>
      </c>
      <c r="O61" s="364">
        <v>125</v>
      </c>
      <c r="P61" s="364">
        <v>148</v>
      </c>
      <c r="Q61" s="364">
        <v>147</v>
      </c>
      <c r="R61" s="364">
        <v>149</v>
      </c>
      <c r="S61" s="353">
        <v>125</v>
      </c>
      <c r="T61" s="353">
        <v>148</v>
      </c>
      <c r="U61" s="353">
        <v>147</v>
      </c>
      <c r="V61" s="364">
        <v>148</v>
      </c>
      <c r="W61" s="364">
        <v>147</v>
      </c>
      <c r="X61" s="364">
        <v>125</v>
      </c>
      <c r="Y61" s="364">
        <v>148</v>
      </c>
      <c r="Z61" s="364">
        <v>147</v>
      </c>
      <c r="AA61" s="364">
        <v>149</v>
      </c>
      <c r="AB61" s="364">
        <v>125</v>
      </c>
      <c r="AC61" s="364">
        <v>148</v>
      </c>
      <c r="AD61" s="364">
        <v>147</v>
      </c>
      <c r="AE61" s="364">
        <v>149</v>
      </c>
      <c r="AF61" s="364">
        <v>125</v>
      </c>
      <c r="AG61" s="364">
        <v>148</v>
      </c>
      <c r="AH61" s="364">
        <v>147</v>
      </c>
      <c r="AI61" s="366">
        <v>148</v>
      </c>
      <c r="AJ61" s="364">
        <v>125</v>
      </c>
      <c r="AK61" s="364">
        <v>148</v>
      </c>
      <c r="AL61" s="364">
        <v>147</v>
      </c>
      <c r="AM61" s="364">
        <v>125</v>
      </c>
      <c r="AN61" s="364">
        <v>148</v>
      </c>
      <c r="AO61" s="364">
        <v>147</v>
      </c>
      <c r="AP61" s="364">
        <v>163</v>
      </c>
      <c r="AQ61" s="364">
        <v>163</v>
      </c>
      <c r="AR61" s="364">
        <v>163</v>
      </c>
      <c r="AS61" s="364">
        <v>163</v>
      </c>
      <c r="AT61" s="105"/>
      <c r="AU61" s="105" t="s">
        <v>569</v>
      </c>
      <c r="AV61" s="126">
        <v>1.5</v>
      </c>
    </row>
    <row r="62" spans="1:48" ht="23.25" customHeight="1">
      <c r="A62"/>
      <c r="B62" s="440"/>
      <c r="D62" s="339" t="s">
        <v>3748</v>
      </c>
      <c r="E62" s="418" t="s">
        <v>3748</v>
      </c>
      <c r="F62" s="419" t="s">
        <v>943</v>
      </c>
      <c r="G62" s="420">
        <v>1.5</v>
      </c>
      <c r="H62" s="345">
        <v>125</v>
      </c>
      <c r="I62" s="345">
        <v>148</v>
      </c>
      <c r="J62" s="345">
        <v>147</v>
      </c>
      <c r="K62" s="364">
        <v>125</v>
      </c>
      <c r="L62" s="364">
        <v>148</v>
      </c>
      <c r="M62" s="364">
        <v>147</v>
      </c>
      <c r="N62" s="364">
        <v>149</v>
      </c>
      <c r="O62" s="364">
        <v>125</v>
      </c>
      <c r="P62" s="364">
        <v>148</v>
      </c>
      <c r="Q62" s="364">
        <v>147</v>
      </c>
      <c r="R62" s="364">
        <v>149</v>
      </c>
      <c r="S62" s="353">
        <v>125</v>
      </c>
      <c r="T62" s="353">
        <v>148</v>
      </c>
      <c r="U62" s="353">
        <v>147</v>
      </c>
      <c r="V62" s="364">
        <v>148</v>
      </c>
      <c r="W62" s="364">
        <v>147</v>
      </c>
      <c r="X62" s="364">
        <v>125</v>
      </c>
      <c r="Y62" s="364">
        <v>148</v>
      </c>
      <c r="Z62" s="364">
        <v>147</v>
      </c>
      <c r="AA62" s="364">
        <v>149</v>
      </c>
      <c r="AB62" s="364">
        <v>125</v>
      </c>
      <c r="AC62" s="364">
        <v>148</v>
      </c>
      <c r="AD62" s="364">
        <v>147</v>
      </c>
      <c r="AE62" s="364">
        <v>149</v>
      </c>
      <c r="AF62" s="364">
        <v>125</v>
      </c>
      <c r="AG62" s="364">
        <v>148</v>
      </c>
      <c r="AH62" s="364">
        <v>147</v>
      </c>
      <c r="AI62" s="366">
        <v>148</v>
      </c>
      <c r="AJ62" s="364">
        <v>125</v>
      </c>
      <c r="AK62" s="364">
        <v>148</v>
      </c>
      <c r="AL62" s="364">
        <v>147</v>
      </c>
      <c r="AM62" s="364">
        <v>125</v>
      </c>
      <c r="AN62" s="364">
        <v>148</v>
      </c>
      <c r="AO62" s="364">
        <v>147</v>
      </c>
      <c r="AP62" s="364">
        <v>163</v>
      </c>
      <c r="AQ62" s="364">
        <v>163</v>
      </c>
      <c r="AR62" s="364">
        <v>163</v>
      </c>
      <c r="AS62" s="364">
        <v>163</v>
      </c>
      <c r="AT62" s="105"/>
      <c r="AU62" s="105" t="s">
        <v>3748</v>
      </c>
      <c r="AV62" s="126">
        <v>1.5</v>
      </c>
    </row>
    <row r="63" spans="1:48" ht="23.25" customHeight="1">
      <c r="A63"/>
      <c r="B63" s="440"/>
      <c r="D63" s="339" t="s">
        <v>3166</v>
      </c>
      <c r="E63" s="418" t="s">
        <v>3166</v>
      </c>
      <c r="F63" s="419" t="s">
        <v>943</v>
      </c>
      <c r="G63" s="420">
        <v>1.7000000000000002</v>
      </c>
      <c r="H63" s="345">
        <v>130</v>
      </c>
      <c r="I63" s="345">
        <v>156</v>
      </c>
      <c r="J63" s="345">
        <v>154</v>
      </c>
      <c r="K63" s="364">
        <v>130</v>
      </c>
      <c r="L63" s="364">
        <v>156</v>
      </c>
      <c r="M63" s="364">
        <v>154</v>
      </c>
      <c r="N63" s="364">
        <v>156</v>
      </c>
      <c r="O63" s="364">
        <v>130</v>
      </c>
      <c r="P63" s="364">
        <v>156</v>
      </c>
      <c r="Q63" s="364">
        <v>154</v>
      </c>
      <c r="R63" s="364">
        <v>156</v>
      </c>
      <c r="S63" s="353">
        <v>130</v>
      </c>
      <c r="T63" s="353">
        <v>156</v>
      </c>
      <c r="U63" s="353">
        <v>154</v>
      </c>
      <c r="V63" s="364">
        <v>156</v>
      </c>
      <c r="W63" s="364">
        <v>154</v>
      </c>
      <c r="X63" s="364">
        <v>130</v>
      </c>
      <c r="Y63" s="364">
        <v>156</v>
      </c>
      <c r="Z63" s="364">
        <v>154</v>
      </c>
      <c r="AA63" s="364">
        <v>156</v>
      </c>
      <c r="AB63" s="364">
        <v>130</v>
      </c>
      <c r="AC63" s="364">
        <v>156</v>
      </c>
      <c r="AD63" s="364">
        <v>154</v>
      </c>
      <c r="AE63" s="364">
        <v>156</v>
      </c>
      <c r="AF63" s="364">
        <v>130</v>
      </c>
      <c r="AG63" s="364">
        <v>156</v>
      </c>
      <c r="AH63" s="364">
        <v>154</v>
      </c>
      <c r="AI63" s="366">
        <v>156</v>
      </c>
      <c r="AJ63" s="364">
        <v>130</v>
      </c>
      <c r="AK63" s="364">
        <v>156</v>
      </c>
      <c r="AL63" s="364">
        <v>154</v>
      </c>
      <c r="AM63" s="364">
        <v>130</v>
      </c>
      <c r="AN63" s="364">
        <v>156</v>
      </c>
      <c r="AO63" s="364">
        <v>154</v>
      </c>
      <c r="AP63" s="364">
        <v>172</v>
      </c>
      <c r="AQ63" s="364">
        <v>172</v>
      </c>
      <c r="AR63" s="364">
        <v>172</v>
      </c>
      <c r="AS63" s="364">
        <v>172</v>
      </c>
      <c r="AT63" s="105"/>
      <c r="AU63" s="105" t="s">
        <v>3166</v>
      </c>
      <c r="AV63" s="126">
        <v>1.7000000000000002</v>
      </c>
    </row>
    <row r="64" spans="1:48" ht="23.25" customHeight="1">
      <c r="A64"/>
      <c r="B64" s="440"/>
      <c r="D64" s="339" t="s">
        <v>3749</v>
      </c>
      <c r="E64" s="418" t="s">
        <v>3749</v>
      </c>
      <c r="F64" s="419" t="s">
        <v>943</v>
      </c>
      <c r="G64" s="420">
        <v>1.7000000000000002</v>
      </c>
      <c r="H64" s="345">
        <v>130</v>
      </c>
      <c r="I64" s="345">
        <v>156</v>
      </c>
      <c r="J64" s="345">
        <v>154</v>
      </c>
      <c r="K64" s="364">
        <v>130</v>
      </c>
      <c r="L64" s="364">
        <v>156</v>
      </c>
      <c r="M64" s="364">
        <v>154</v>
      </c>
      <c r="N64" s="364">
        <v>156</v>
      </c>
      <c r="O64" s="364">
        <v>130</v>
      </c>
      <c r="P64" s="364">
        <v>156</v>
      </c>
      <c r="Q64" s="364">
        <v>154</v>
      </c>
      <c r="R64" s="364">
        <v>156</v>
      </c>
      <c r="S64" s="353">
        <v>130</v>
      </c>
      <c r="T64" s="353">
        <v>156</v>
      </c>
      <c r="U64" s="353">
        <v>154</v>
      </c>
      <c r="V64" s="364">
        <v>156</v>
      </c>
      <c r="W64" s="364">
        <v>154</v>
      </c>
      <c r="X64" s="364">
        <v>130</v>
      </c>
      <c r="Y64" s="364">
        <v>156</v>
      </c>
      <c r="Z64" s="364">
        <v>154</v>
      </c>
      <c r="AA64" s="364">
        <v>156</v>
      </c>
      <c r="AB64" s="364">
        <v>130</v>
      </c>
      <c r="AC64" s="364">
        <v>156</v>
      </c>
      <c r="AD64" s="364">
        <v>154</v>
      </c>
      <c r="AE64" s="364">
        <v>156</v>
      </c>
      <c r="AF64" s="364">
        <v>130</v>
      </c>
      <c r="AG64" s="364">
        <v>156</v>
      </c>
      <c r="AH64" s="364">
        <v>154</v>
      </c>
      <c r="AI64" s="366">
        <v>156</v>
      </c>
      <c r="AJ64" s="364">
        <v>130</v>
      </c>
      <c r="AK64" s="364">
        <v>156</v>
      </c>
      <c r="AL64" s="364">
        <v>154</v>
      </c>
      <c r="AM64" s="364">
        <v>130</v>
      </c>
      <c r="AN64" s="364">
        <v>156</v>
      </c>
      <c r="AO64" s="364">
        <v>154</v>
      </c>
      <c r="AP64" s="364">
        <v>172</v>
      </c>
      <c r="AQ64" s="364">
        <v>172</v>
      </c>
      <c r="AR64" s="364">
        <v>172</v>
      </c>
      <c r="AS64" s="364">
        <v>172</v>
      </c>
      <c r="AT64" s="105"/>
      <c r="AU64" s="105" t="s">
        <v>3749</v>
      </c>
      <c r="AV64" s="126">
        <v>1.7000000000000002</v>
      </c>
    </row>
    <row r="65" spans="1:48" ht="23.25" customHeight="1">
      <c r="A65"/>
      <c r="B65" s="440"/>
      <c r="D65" s="339" t="s">
        <v>570</v>
      </c>
      <c r="E65" s="418" t="s">
        <v>570</v>
      </c>
      <c r="F65" s="419" t="s">
        <v>943</v>
      </c>
      <c r="G65" s="420">
        <v>1.8</v>
      </c>
      <c r="H65" s="345">
        <v>139</v>
      </c>
      <c r="I65" s="345">
        <v>167</v>
      </c>
      <c r="J65" s="345">
        <v>163</v>
      </c>
      <c r="K65" s="364">
        <v>139</v>
      </c>
      <c r="L65" s="364">
        <v>167</v>
      </c>
      <c r="M65" s="364">
        <v>163</v>
      </c>
      <c r="N65" s="364">
        <v>167</v>
      </c>
      <c r="O65" s="364">
        <v>139</v>
      </c>
      <c r="P65" s="364">
        <v>167</v>
      </c>
      <c r="Q65" s="364">
        <v>163</v>
      </c>
      <c r="R65" s="364">
        <v>167</v>
      </c>
      <c r="S65" s="353">
        <v>139</v>
      </c>
      <c r="T65" s="353">
        <v>167</v>
      </c>
      <c r="U65" s="353">
        <v>163</v>
      </c>
      <c r="V65" s="364">
        <v>167</v>
      </c>
      <c r="W65" s="364">
        <v>163</v>
      </c>
      <c r="X65" s="364">
        <v>139</v>
      </c>
      <c r="Y65" s="364">
        <v>167</v>
      </c>
      <c r="Z65" s="364">
        <v>163</v>
      </c>
      <c r="AA65" s="364">
        <v>167</v>
      </c>
      <c r="AB65" s="364">
        <v>139</v>
      </c>
      <c r="AC65" s="364">
        <v>167</v>
      </c>
      <c r="AD65" s="364">
        <v>163</v>
      </c>
      <c r="AE65" s="364">
        <v>167</v>
      </c>
      <c r="AF65" s="364">
        <v>139</v>
      </c>
      <c r="AG65" s="364">
        <v>167</v>
      </c>
      <c r="AH65" s="364">
        <v>163</v>
      </c>
      <c r="AI65" s="366">
        <v>167</v>
      </c>
      <c r="AJ65" s="364">
        <v>139</v>
      </c>
      <c r="AK65" s="364">
        <v>167</v>
      </c>
      <c r="AL65" s="364">
        <v>163</v>
      </c>
      <c r="AM65" s="364">
        <v>139</v>
      </c>
      <c r="AN65" s="364">
        <v>167</v>
      </c>
      <c r="AO65" s="364">
        <v>163</v>
      </c>
      <c r="AP65" s="364">
        <v>184</v>
      </c>
      <c r="AQ65" s="364">
        <v>184</v>
      </c>
      <c r="AR65" s="364">
        <v>184</v>
      </c>
      <c r="AS65" s="364">
        <v>184</v>
      </c>
      <c r="AT65" s="105"/>
      <c r="AU65" s="105" t="s">
        <v>570</v>
      </c>
      <c r="AV65" s="126">
        <v>1.8</v>
      </c>
    </row>
    <row r="66" spans="1:48" ht="23.25" customHeight="1">
      <c r="A66"/>
      <c r="B66" s="440"/>
      <c r="D66" s="339" t="s">
        <v>3750</v>
      </c>
      <c r="E66" s="418" t="s">
        <v>3750</v>
      </c>
      <c r="F66" s="419" t="s">
        <v>943</v>
      </c>
      <c r="G66" s="420">
        <v>1.8</v>
      </c>
      <c r="H66" s="345">
        <v>139</v>
      </c>
      <c r="I66" s="345">
        <v>167</v>
      </c>
      <c r="J66" s="345">
        <v>163</v>
      </c>
      <c r="K66" s="364">
        <v>139</v>
      </c>
      <c r="L66" s="364">
        <v>167</v>
      </c>
      <c r="M66" s="364">
        <v>163</v>
      </c>
      <c r="N66" s="364">
        <v>167</v>
      </c>
      <c r="O66" s="364">
        <v>139</v>
      </c>
      <c r="P66" s="364">
        <v>167</v>
      </c>
      <c r="Q66" s="364">
        <v>163</v>
      </c>
      <c r="R66" s="364">
        <v>167</v>
      </c>
      <c r="S66" s="353">
        <v>139</v>
      </c>
      <c r="T66" s="353">
        <v>167</v>
      </c>
      <c r="U66" s="353">
        <v>163</v>
      </c>
      <c r="V66" s="364">
        <v>167</v>
      </c>
      <c r="W66" s="364">
        <v>163</v>
      </c>
      <c r="X66" s="364">
        <v>139</v>
      </c>
      <c r="Y66" s="364">
        <v>167</v>
      </c>
      <c r="Z66" s="364">
        <v>163</v>
      </c>
      <c r="AA66" s="364">
        <v>167</v>
      </c>
      <c r="AB66" s="364">
        <v>139</v>
      </c>
      <c r="AC66" s="364">
        <v>167</v>
      </c>
      <c r="AD66" s="364">
        <v>163</v>
      </c>
      <c r="AE66" s="364">
        <v>167</v>
      </c>
      <c r="AF66" s="364">
        <v>139</v>
      </c>
      <c r="AG66" s="364">
        <v>167</v>
      </c>
      <c r="AH66" s="364">
        <v>163</v>
      </c>
      <c r="AI66" s="366">
        <v>167</v>
      </c>
      <c r="AJ66" s="364">
        <v>139</v>
      </c>
      <c r="AK66" s="364">
        <v>167</v>
      </c>
      <c r="AL66" s="364">
        <v>163</v>
      </c>
      <c r="AM66" s="364">
        <v>139</v>
      </c>
      <c r="AN66" s="364">
        <v>167</v>
      </c>
      <c r="AO66" s="364">
        <v>163</v>
      </c>
      <c r="AP66" s="364">
        <v>184</v>
      </c>
      <c r="AQ66" s="364">
        <v>184</v>
      </c>
      <c r="AR66" s="364">
        <v>184</v>
      </c>
      <c r="AS66" s="364">
        <v>184</v>
      </c>
      <c r="AT66" s="105"/>
      <c r="AU66" s="105" t="s">
        <v>3750</v>
      </c>
      <c r="AV66" s="126">
        <v>1.8</v>
      </c>
    </row>
    <row r="67" spans="1:48" ht="23.25" customHeight="1">
      <c r="A67"/>
      <c r="B67" s="440"/>
      <c r="D67" s="339" t="s">
        <v>1956</v>
      </c>
      <c r="E67" s="418" t="s">
        <v>1956</v>
      </c>
      <c r="F67" s="419" t="s">
        <v>1161</v>
      </c>
      <c r="G67" s="420">
        <v>0.30000000000000004</v>
      </c>
      <c r="H67" s="345">
        <v>60</v>
      </c>
      <c r="I67" s="345">
        <v>64</v>
      </c>
      <c r="J67" s="345">
        <v>69</v>
      </c>
      <c r="K67" s="364">
        <v>60</v>
      </c>
      <c r="L67" s="364">
        <v>64</v>
      </c>
      <c r="M67" s="364">
        <v>69</v>
      </c>
      <c r="N67" s="364">
        <v>64</v>
      </c>
      <c r="O67" s="364">
        <v>60</v>
      </c>
      <c r="P67" s="364">
        <v>64</v>
      </c>
      <c r="Q67" s="364">
        <v>69</v>
      </c>
      <c r="R67" s="364">
        <v>64</v>
      </c>
      <c r="S67" s="353">
        <v>60</v>
      </c>
      <c r="T67" s="353">
        <v>64</v>
      </c>
      <c r="U67" s="353">
        <v>69</v>
      </c>
      <c r="V67" s="364">
        <v>64</v>
      </c>
      <c r="W67" s="364">
        <v>69</v>
      </c>
      <c r="X67" s="364">
        <v>60</v>
      </c>
      <c r="Y67" s="364">
        <v>64</v>
      </c>
      <c r="Z67" s="364">
        <v>69</v>
      </c>
      <c r="AA67" s="364">
        <v>64</v>
      </c>
      <c r="AB67" s="364">
        <v>60</v>
      </c>
      <c r="AC67" s="364">
        <v>64</v>
      </c>
      <c r="AD67" s="364">
        <v>69</v>
      </c>
      <c r="AE67" s="364">
        <v>64</v>
      </c>
      <c r="AF67" s="364">
        <v>60</v>
      </c>
      <c r="AG67" s="364">
        <v>64</v>
      </c>
      <c r="AH67" s="364">
        <v>69</v>
      </c>
      <c r="AI67" s="366">
        <v>64</v>
      </c>
      <c r="AJ67" s="364">
        <v>60</v>
      </c>
      <c r="AK67" s="364">
        <v>64</v>
      </c>
      <c r="AL67" s="364">
        <v>69</v>
      </c>
      <c r="AM67" s="364">
        <v>60</v>
      </c>
      <c r="AN67" s="364">
        <v>64</v>
      </c>
      <c r="AO67" s="364">
        <v>69</v>
      </c>
      <c r="AP67" s="364">
        <v>71</v>
      </c>
      <c r="AQ67" s="364">
        <v>71</v>
      </c>
      <c r="AR67" s="364">
        <v>71</v>
      </c>
      <c r="AS67" s="364">
        <v>71</v>
      </c>
      <c r="AT67" s="105"/>
      <c r="AU67" s="105" t="s">
        <v>1956</v>
      </c>
      <c r="AV67" s="126">
        <v>0.30000000000000004</v>
      </c>
    </row>
    <row r="68" spans="1:48" ht="23.25" customHeight="1">
      <c r="A68"/>
      <c r="B68" s="440"/>
      <c r="D68" s="339" t="s">
        <v>3755</v>
      </c>
      <c r="E68" s="418" t="s">
        <v>3755</v>
      </c>
      <c r="F68" s="419" t="s">
        <v>1161</v>
      </c>
      <c r="G68" s="420">
        <v>0.30000000000000004</v>
      </c>
      <c r="H68" s="345">
        <v>60</v>
      </c>
      <c r="I68" s="345">
        <v>64</v>
      </c>
      <c r="J68" s="345">
        <v>69</v>
      </c>
      <c r="K68" s="364">
        <v>60</v>
      </c>
      <c r="L68" s="364">
        <v>64</v>
      </c>
      <c r="M68" s="364">
        <v>69</v>
      </c>
      <c r="N68" s="364">
        <v>64</v>
      </c>
      <c r="O68" s="364">
        <v>60</v>
      </c>
      <c r="P68" s="364">
        <v>64</v>
      </c>
      <c r="Q68" s="364">
        <v>69</v>
      </c>
      <c r="R68" s="364">
        <v>64</v>
      </c>
      <c r="S68" s="353">
        <v>60</v>
      </c>
      <c r="T68" s="353">
        <v>64</v>
      </c>
      <c r="U68" s="353">
        <v>69</v>
      </c>
      <c r="V68" s="364">
        <v>64</v>
      </c>
      <c r="W68" s="364">
        <v>69</v>
      </c>
      <c r="X68" s="364">
        <v>60</v>
      </c>
      <c r="Y68" s="364">
        <v>64</v>
      </c>
      <c r="Z68" s="364">
        <v>69</v>
      </c>
      <c r="AA68" s="364">
        <v>64</v>
      </c>
      <c r="AB68" s="364">
        <v>60</v>
      </c>
      <c r="AC68" s="364">
        <v>64</v>
      </c>
      <c r="AD68" s="364">
        <v>69</v>
      </c>
      <c r="AE68" s="364">
        <v>64</v>
      </c>
      <c r="AF68" s="364">
        <v>60</v>
      </c>
      <c r="AG68" s="364">
        <v>64</v>
      </c>
      <c r="AH68" s="364">
        <v>69</v>
      </c>
      <c r="AI68" s="366">
        <v>64</v>
      </c>
      <c r="AJ68" s="364">
        <v>60</v>
      </c>
      <c r="AK68" s="364">
        <v>64</v>
      </c>
      <c r="AL68" s="364">
        <v>69</v>
      </c>
      <c r="AM68" s="364">
        <v>60</v>
      </c>
      <c r="AN68" s="364">
        <v>64</v>
      </c>
      <c r="AO68" s="364">
        <v>69</v>
      </c>
      <c r="AP68" s="364">
        <v>71</v>
      </c>
      <c r="AQ68" s="364">
        <v>71</v>
      </c>
      <c r="AR68" s="364">
        <v>71</v>
      </c>
      <c r="AS68" s="364">
        <v>71</v>
      </c>
      <c r="AT68" s="105"/>
      <c r="AU68" s="105" t="s">
        <v>3755</v>
      </c>
      <c r="AV68" s="126">
        <v>0.30000000000000004</v>
      </c>
    </row>
    <row r="69" spans="1:48" ht="23.25" customHeight="1">
      <c r="A69"/>
      <c r="B69" s="440"/>
      <c r="D69" s="339" t="s">
        <v>1957</v>
      </c>
      <c r="E69" s="418" t="s">
        <v>1957</v>
      </c>
      <c r="F69" s="419" t="s">
        <v>1161</v>
      </c>
      <c r="G69" s="420">
        <v>0.4</v>
      </c>
      <c r="H69" s="345">
        <v>73</v>
      </c>
      <c r="I69" s="345">
        <v>80</v>
      </c>
      <c r="J69" s="345">
        <v>85</v>
      </c>
      <c r="K69" s="364">
        <v>73</v>
      </c>
      <c r="L69" s="364">
        <v>80</v>
      </c>
      <c r="M69" s="364">
        <v>85</v>
      </c>
      <c r="N69" s="364">
        <v>78</v>
      </c>
      <c r="O69" s="364">
        <v>73</v>
      </c>
      <c r="P69" s="364">
        <v>80</v>
      </c>
      <c r="Q69" s="364">
        <v>85</v>
      </c>
      <c r="R69" s="364">
        <v>78</v>
      </c>
      <c r="S69" s="353">
        <v>73</v>
      </c>
      <c r="T69" s="353">
        <v>80</v>
      </c>
      <c r="U69" s="353">
        <v>85</v>
      </c>
      <c r="V69" s="364">
        <v>80</v>
      </c>
      <c r="W69" s="364">
        <v>85</v>
      </c>
      <c r="X69" s="364">
        <v>73</v>
      </c>
      <c r="Y69" s="364">
        <v>80</v>
      </c>
      <c r="Z69" s="364">
        <v>85</v>
      </c>
      <c r="AA69" s="364">
        <v>78</v>
      </c>
      <c r="AB69" s="364">
        <v>73</v>
      </c>
      <c r="AC69" s="364">
        <v>80</v>
      </c>
      <c r="AD69" s="364">
        <v>85</v>
      </c>
      <c r="AE69" s="364">
        <v>78</v>
      </c>
      <c r="AF69" s="364">
        <v>73</v>
      </c>
      <c r="AG69" s="364">
        <v>80</v>
      </c>
      <c r="AH69" s="364">
        <v>85</v>
      </c>
      <c r="AI69" s="366">
        <v>80</v>
      </c>
      <c r="AJ69" s="364">
        <v>73</v>
      </c>
      <c r="AK69" s="364">
        <v>80</v>
      </c>
      <c r="AL69" s="364">
        <v>85</v>
      </c>
      <c r="AM69" s="364">
        <v>73</v>
      </c>
      <c r="AN69" s="364">
        <v>80</v>
      </c>
      <c r="AO69" s="364">
        <v>85</v>
      </c>
      <c r="AP69" s="364">
        <v>88</v>
      </c>
      <c r="AQ69" s="364">
        <v>88</v>
      </c>
      <c r="AR69" s="364">
        <v>88</v>
      </c>
      <c r="AS69" s="364">
        <v>88</v>
      </c>
      <c r="AT69" s="105"/>
      <c r="AU69" s="105" t="s">
        <v>1957</v>
      </c>
      <c r="AV69" s="126">
        <v>0.4</v>
      </c>
    </row>
    <row r="70" spans="1:48" ht="23.25" customHeight="1">
      <c r="A70"/>
      <c r="B70" s="440"/>
      <c r="D70" s="339" t="s">
        <v>3756</v>
      </c>
      <c r="E70" s="418" t="s">
        <v>3756</v>
      </c>
      <c r="F70" s="419" t="s">
        <v>1161</v>
      </c>
      <c r="G70" s="420">
        <v>0.4</v>
      </c>
      <c r="H70" s="345">
        <v>73</v>
      </c>
      <c r="I70" s="345">
        <v>80</v>
      </c>
      <c r="J70" s="345">
        <v>85</v>
      </c>
      <c r="K70" s="364">
        <v>73</v>
      </c>
      <c r="L70" s="364">
        <v>80</v>
      </c>
      <c r="M70" s="364">
        <v>85</v>
      </c>
      <c r="N70" s="364">
        <v>78</v>
      </c>
      <c r="O70" s="364">
        <v>73</v>
      </c>
      <c r="P70" s="364">
        <v>80</v>
      </c>
      <c r="Q70" s="364">
        <v>85</v>
      </c>
      <c r="R70" s="364">
        <v>78</v>
      </c>
      <c r="S70" s="353">
        <v>73</v>
      </c>
      <c r="T70" s="353">
        <v>80</v>
      </c>
      <c r="U70" s="353">
        <v>85</v>
      </c>
      <c r="V70" s="364">
        <v>80</v>
      </c>
      <c r="W70" s="364">
        <v>85</v>
      </c>
      <c r="X70" s="364">
        <v>73</v>
      </c>
      <c r="Y70" s="364">
        <v>80</v>
      </c>
      <c r="Z70" s="364">
        <v>85</v>
      </c>
      <c r="AA70" s="364">
        <v>78</v>
      </c>
      <c r="AB70" s="364">
        <v>73</v>
      </c>
      <c r="AC70" s="364">
        <v>80</v>
      </c>
      <c r="AD70" s="364">
        <v>85</v>
      </c>
      <c r="AE70" s="364">
        <v>78</v>
      </c>
      <c r="AF70" s="364">
        <v>73</v>
      </c>
      <c r="AG70" s="364">
        <v>80</v>
      </c>
      <c r="AH70" s="364">
        <v>85</v>
      </c>
      <c r="AI70" s="366">
        <v>80</v>
      </c>
      <c r="AJ70" s="364">
        <v>73</v>
      </c>
      <c r="AK70" s="364">
        <v>80</v>
      </c>
      <c r="AL70" s="364">
        <v>85</v>
      </c>
      <c r="AM70" s="364">
        <v>73</v>
      </c>
      <c r="AN70" s="364">
        <v>80</v>
      </c>
      <c r="AO70" s="364">
        <v>85</v>
      </c>
      <c r="AP70" s="364">
        <v>88</v>
      </c>
      <c r="AQ70" s="364">
        <v>88</v>
      </c>
      <c r="AR70" s="364">
        <v>88</v>
      </c>
      <c r="AS70" s="364">
        <v>88</v>
      </c>
      <c r="AT70" s="105"/>
      <c r="AU70" s="105" t="s">
        <v>3756</v>
      </c>
      <c r="AV70" s="126">
        <v>0.4</v>
      </c>
    </row>
    <row r="71" spans="1:48" ht="23.25" customHeight="1">
      <c r="A71"/>
      <c r="B71" s="440"/>
      <c r="D71" s="339" t="s">
        <v>1958</v>
      </c>
      <c r="E71" s="418" t="s">
        <v>1958</v>
      </c>
      <c r="F71" s="419" t="s">
        <v>1161</v>
      </c>
      <c r="G71" s="420">
        <v>0.5</v>
      </c>
      <c r="H71" s="345">
        <v>84</v>
      </c>
      <c r="I71" s="345">
        <v>93</v>
      </c>
      <c r="J71" s="345">
        <v>98</v>
      </c>
      <c r="K71" s="364">
        <v>84</v>
      </c>
      <c r="L71" s="364">
        <v>93</v>
      </c>
      <c r="M71" s="364">
        <v>98</v>
      </c>
      <c r="N71" s="364">
        <v>90</v>
      </c>
      <c r="O71" s="364">
        <v>84</v>
      </c>
      <c r="P71" s="364">
        <v>93</v>
      </c>
      <c r="Q71" s="364">
        <v>98</v>
      </c>
      <c r="R71" s="364">
        <v>90</v>
      </c>
      <c r="S71" s="353">
        <v>84</v>
      </c>
      <c r="T71" s="353">
        <v>93</v>
      </c>
      <c r="U71" s="353">
        <v>98</v>
      </c>
      <c r="V71" s="364">
        <v>93</v>
      </c>
      <c r="W71" s="364">
        <v>98</v>
      </c>
      <c r="X71" s="364">
        <v>84</v>
      </c>
      <c r="Y71" s="364">
        <v>93</v>
      </c>
      <c r="Z71" s="364">
        <v>98</v>
      </c>
      <c r="AA71" s="364">
        <v>90</v>
      </c>
      <c r="AB71" s="364">
        <v>84</v>
      </c>
      <c r="AC71" s="364">
        <v>93</v>
      </c>
      <c r="AD71" s="364">
        <v>98</v>
      </c>
      <c r="AE71" s="364">
        <v>90</v>
      </c>
      <c r="AF71" s="364">
        <v>84</v>
      </c>
      <c r="AG71" s="364">
        <v>93</v>
      </c>
      <c r="AH71" s="364">
        <v>98</v>
      </c>
      <c r="AI71" s="366">
        <v>93</v>
      </c>
      <c r="AJ71" s="364">
        <v>84</v>
      </c>
      <c r="AK71" s="364">
        <v>93</v>
      </c>
      <c r="AL71" s="364">
        <v>98</v>
      </c>
      <c r="AM71" s="364">
        <v>84</v>
      </c>
      <c r="AN71" s="364">
        <v>93</v>
      </c>
      <c r="AO71" s="364">
        <v>98</v>
      </c>
      <c r="AP71" s="364">
        <v>103</v>
      </c>
      <c r="AQ71" s="364">
        <v>103</v>
      </c>
      <c r="AR71" s="364">
        <v>103</v>
      </c>
      <c r="AS71" s="364">
        <v>103</v>
      </c>
      <c r="AT71" s="105"/>
      <c r="AU71" s="105" t="s">
        <v>1958</v>
      </c>
      <c r="AV71" s="126">
        <v>0.5</v>
      </c>
    </row>
    <row r="72" spans="1:48" ht="23.25" customHeight="1">
      <c r="A72"/>
      <c r="B72" s="440"/>
      <c r="D72" s="339" t="s">
        <v>3757</v>
      </c>
      <c r="E72" s="418" t="s">
        <v>3757</v>
      </c>
      <c r="F72" s="419" t="s">
        <v>1161</v>
      </c>
      <c r="G72" s="420">
        <v>0.5</v>
      </c>
      <c r="H72" s="345">
        <v>84</v>
      </c>
      <c r="I72" s="345">
        <v>93</v>
      </c>
      <c r="J72" s="345">
        <v>98</v>
      </c>
      <c r="K72" s="364">
        <v>84</v>
      </c>
      <c r="L72" s="364">
        <v>93</v>
      </c>
      <c r="M72" s="364">
        <v>98</v>
      </c>
      <c r="N72" s="364">
        <v>90</v>
      </c>
      <c r="O72" s="364">
        <v>84</v>
      </c>
      <c r="P72" s="364">
        <v>93</v>
      </c>
      <c r="Q72" s="364">
        <v>98</v>
      </c>
      <c r="R72" s="364">
        <v>90</v>
      </c>
      <c r="S72" s="353">
        <v>84</v>
      </c>
      <c r="T72" s="353">
        <v>93</v>
      </c>
      <c r="U72" s="353">
        <v>98</v>
      </c>
      <c r="V72" s="364">
        <v>93</v>
      </c>
      <c r="W72" s="364">
        <v>98</v>
      </c>
      <c r="X72" s="364">
        <v>84</v>
      </c>
      <c r="Y72" s="364">
        <v>93</v>
      </c>
      <c r="Z72" s="364">
        <v>98</v>
      </c>
      <c r="AA72" s="364">
        <v>90</v>
      </c>
      <c r="AB72" s="364">
        <v>84</v>
      </c>
      <c r="AC72" s="364">
        <v>93</v>
      </c>
      <c r="AD72" s="364">
        <v>98</v>
      </c>
      <c r="AE72" s="364">
        <v>90</v>
      </c>
      <c r="AF72" s="364">
        <v>84</v>
      </c>
      <c r="AG72" s="364">
        <v>93</v>
      </c>
      <c r="AH72" s="364">
        <v>98</v>
      </c>
      <c r="AI72" s="366">
        <v>93</v>
      </c>
      <c r="AJ72" s="364">
        <v>84</v>
      </c>
      <c r="AK72" s="364">
        <v>93</v>
      </c>
      <c r="AL72" s="364">
        <v>98</v>
      </c>
      <c r="AM72" s="364">
        <v>84</v>
      </c>
      <c r="AN72" s="364">
        <v>93</v>
      </c>
      <c r="AO72" s="364">
        <v>98</v>
      </c>
      <c r="AP72" s="364">
        <v>103</v>
      </c>
      <c r="AQ72" s="364">
        <v>103</v>
      </c>
      <c r="AR72" s="364">
        <v>103</v>
      </c>
      <c r="AS72" s="364">
        <v>103</v>
      </c>
      <c r="AT72" s="105"/>
      <c r="AU72" s="105" t="s">
        <v>3757</v>
      </c>
      <c r="AV72" s="126">
        <v>0.5</v>
      </c>
    </row>
    <row r="73" spans="1:48" ht="23.25" customHeight="1">
      <c r="A73"/>
      <c r="B73" s="440"/>
      <c r="D73" s="339" t="s">
        <v>1959</v>
      </c>
      <c r="E73" s="418" t="s">
        <v>1959</v>
      </c>
      <c r="F73" s="419" t="s">
        <v>1161</v>
      </c>
      <c r="G73" s="420">
        <v>0.7</v>
      </c>
      <c r="H73" s="345">
        <v>97</v>
      </c>
      <c r="I73" s="345">
        <v>108</v>
      </c>
      <c r="J73" s="345">
        <v>114</v>
      </c>
      <c r="K73" s="364">
        <v>97</v>
      </c>
      <c r="L73" s="364">
        <v>108</v>
      </c>
      <c r="M73" s="364">
        <v>114</v>
      </c>
      <c r="N73" s="364">
        <v>104</v>
      </c>
      <c r="O73" s="364">
        <v>97</v>
      </c>
      <c r="P73" s="364">
        <v>108</v>
      </c>
      <c r="Q73" s="364">
        <v>114</v>
      </c>
      <c r="R73" s="364">
        <v>104</v>
      </c>
      <c r="S73" s="353">
        <v>97</v>
      </c>
      <c r="T73" s="353">
        <v>108</v>
      </c>
      <c r="U73" s="353">
        <v>114</v>
      </c>
      <c r="V73" s="364">
        <v>108</v>
      </c>
      <c r="W73" s="364">
        <v>114</v>
      </c>
      <c r="X73" s="364">
        <v>97</v>
      </c>
      <c r="Y73" s="364">
        <v>108</v>
      </c>
      <c r="Z73" s="364">
        <v>114</v>
      </c>
      <c r="AA73" s="364">
        <v>104</v>
      </c>
      <c r="AB73" s="364">
        <v>97</v>
      </c>
      <c r="AC73" s="364">
        <v>108</v>
      </c>
      <c r="AD73" s="364">
        <v>114</v>
      </c>
      <c r="AE73" s="364">
        <v>104</v>
      </c>
      <c r="AF73" s="364">
        <v>97</v>
      </c>
      <c r="AG73" s="364">
        <v>108</v>
      </c>
      <c r="AH73" s="364">
        <v>114</v>
      </c>
      <c r="AI73" s="366">
        <v>108</v>
      </c>
      <c r="AJ73" s="364">
        <v>97</v>
      </c>
      <c r="AK73" s="364">
        <v>108</v>
      </c>
      <c r="AL73" s="364">
        <v>114</v>
      </c>
      <c r="AM73" s="364">
        <v>97</v>
      </c>
      <c r="AN73" s="364">
        <v>108</v>
      </c>
      <c r="AO73" s="364">
        <v>114</v>
      </c>
      <c r="AP73" s="364">
        <v>119</v>
      </c>
      <c r="AQ73" s="364">
        <v>119</v>
      </c>
      <c r="AR73" s="364">
        <v>119</v>
      </c>
      <c r="AS73" s="364">
        <v>119</v>
      </c>
      <c r="AT73" s="105"/>
      <c r="AU73" s="105" t="s">
        <v>1959</v>
      </c>
      <c r="AV73" s="126">
        <v>0.7</v>
      </c>
    </row>
    <row r="74" spans="1:48" ht="23.25" customHeight="1">
      <c r="A74"/>
      <c r="B74" s="440"/>
      <c r="D74" s="339" t="s">
        <v>3758</v>
      </c>
      <c r="E74" s="418" t="s">
        <v>3758</v>
      </c>
      <c r="F74" s="419" t="s">
        <v>1161</v>
      </c>
      <c r="G74" s="420">
        <v>0.7</v>
      </c>
      <c r="H74" s="345">
        <v>97</v>
      </c>
      <c r="I74" s="345">
        <v>108</v>
      </c>
      <c r="J74" s="345">
        <v>114</v>
      </c>
      <c r="K74" s="364">
        <v>97</v>
      </c>
      <c r="L74" s="364">
        <v>108</v>
      </c>
      <c r="M74" s="364">
        <v>114</v>
      </c>
      <c r="N74" s="364">
        <v>104</v>
      </c>
      <c r="O74" s="364">
        <v>97</v>
      </c>
      <c r="P74" s="364">
        <v>108</v>
      </c>
      <c r="Q74" s="364">
        <v>114</v>
      </c>
      <c r="R74" s="364">
        <v>104</v>
      </c>
      <c r="S74" s="353">
        <v>97</v>
      </c>
      <c r="T74" s="353">
        <v>108</v>
      </c>
      <c r="U74" s="353">
        <v>114</v>
      </c>
      <c r="V74" s="364">
        <v>108</v>
      </c>
      <c r="W74" s="364">
        <v>114</v>
      </c>
      <c r="X74" s="364">
        <v>97</v>
      </c>
      <c r="Y74" s="364">
        <v>108</v>
      </c>
      <c r="Z74" s="364">
        <v>114</v>
      </c>
      <c r="AA74" s="364">
        <v>104</v>
      </c>
      <c r="AB74" s="364">
        <v>97</v>
      </c>
      <c r="AC74" s="364">
        <v>108</v>
      </c>
      <c r="AD74" s="364">
        <v>114</v>
      </c>
      <c r="AE74" s="364">
        <v>104</v>
      </c>
      <c r="AF74" s="364">
        <v>97</v>
      </c>
      <c r="AG74" s="364">
        <v>108</v>
      </c>
      <c r="AH74" s="364">
        <v>114</v>
      </c>
      <c r="AI74" s="366">
        <v>108</v>
      </c>
      <c r="AJ74" s="364">
        <v>97</v>
      </c>
      <c r="AK74" s="364">
        <v>108</v>
      </c>
      <c r="AL74" s="364">
        <v>114</v>
      </c>
      <c r="AM74" s="364">
        <v>97</v>
      </c>
      <c r="AN74" s="364">
        <v>108</v>
      </c>
      <c r="AO74" s="364">
        <v>114</v>
      </c>
      <c r="AP74" s="364">
        <v>119</v>
      </c>
      <c r="AQ74" s="364">
        <v>119</v>
      </c>
      <c r="AR74" s="364">
        <v>119</v>
      </c>
      <c r="AS74" s="364">
        <v>119</v>
      </c>
      <c r="AT74" s="105"/>
      <c r="AU74" s="105" t="s">
        <v>3758</v>
      </c>
      <c r="AV74" s="126">
        <v>0.7</v>
      </c>
    </row>
    <row r="75" spans="1:48" ht="23.25" customHeight="1">
      <c r="A75"/>
      <c r="B75" s="440"/>
      <c r="D75" s="339" t="s">
        <v>1960</v>
      </c>
      <c r="E75" s="418" t="s">
        <v>1960</v>
      </c>
      <c r="F75" s="419" t="s">
        <v>1161</v>
      </c>
      <c r="G75" s="420">
        <v>0.79999999999999993</v>
      </c>
      <c r="H75" s="345">
        <v>110</v>
      </c>
      <c r="I75" s="345">
        <v>122</v>
      </c>
      <c r="J75" s="345">
        <v>128</v>
      </c>
      <c r="K75" s="364">
        <v>110</v>
      </c>
      <c r="L75" s="364">
        <v>122</v>
      </c>
      <c r="M75" s="364">
        <v>128</v>
      </c>
      <c r="N75" s="364">
        <v>118</v>
      </c>
      <c r="O75" s="364">
        <v>110</v>
      </c>
      <c r="P75" s="364">
        <v>122</v>
      </c>
      <c r="Q75" s="364">
        <v>128</v>
      </c>
      <c r="R75" s="364">
        <v>118</v>
      </c>
      <c r="S75" s="353">
        <v>110</v>
      </c>
      <c r="T75" s="353">
        <v>122</v>
      </c>
      <c r="U75" s="353">
        <v>128</v>
      </c>
      <c r="V75" s="364">
        <v>122</v>
      </c>
      <c r="W75" s="364">
        <v>128</v>
      </c>
      <c r="X75" s="364">
        <v>110</v>
      </c>
      <c r="Y75" s="364">
        <v>122</v>
      </c>
      <c r="Z75" s="364">
        <v>128</v>
      </c>
      <c r="AA75" s="364">
        <v>118</v>
      </c>
      <c r="AB75" s="364">
        <v>110</v>
      </c>
      <c r="AC75" s="364">
        <v>122</v>
      </c>
      <c r="AD75" s="364">
        <v>128</v>
      </c>
      <c r="AE75" s="364">
        <v>118</v>
      </c>
      <c r="AF75" s="364">
        <v>110</v>
      </c>
      <c r="AG75" s="364">
        <v>122</v>
      </c>
      <c r="AH75" s="364">
        <v>128</v>
      </c>
      <c r="AI75" s="366">
        <v>122</v>
      </c>
      <c r="AJ75" s="364">
        <v>110</v>
      </c>
      <c r="AK75" s="364">
        <v>122</v>
      </c>
      <c r="AL75" s="364">
        <v>128</v>
      </c>
      <c r="AM75" s="364">
        <v>110</v>
      </c>
      <c r="AN75" s="364">
        <v>122</v>
      </c>
      <c r="AO75" s="364">
        <v>128</v>
      </c>
      <c r="AP75" s="364">
        <v>135</v>
      </c>
      <c r="AQ75" s="364">
        <v>135</v>
      </c>
      <c r="AR75" s="364">
        <v>135</v>
      </c>
      <c r="AS75" s="364">
        <v>135</v>
      </c>
      <c r="AT75" s="105"/>
      <c r="AU75" s="105" t="s">
        <v>1960</v>
      </c>
      <c r="AV75" s="126">
        <v>0.79999999999999993</v>
      </c>
    </row>
    <row r="76" spans="1:48" ht="23.25" customHeight="1">
      <c r="A76"/>
      <c r="B76" s="440"/>
      <c r="D76" s="339" t="s">
        <v>3759</v>
      </c>
      <c r="E76" s="418" t="s">
        <v>3759</v>
      </c>
      <c r="F76" s="419" t="s">
        <v>1161</v>
      </c>
      <c r="G76" s="420">
        <v>0.79999999999999993</v>
      </c>
      <c r="H76" s="345">
        <v>110</v>
      </c>
      <c r="I76" s="345">
        <v>122</v>
      </c>
      <c r="J76" s="345">
        <v>128</v>
      </c>
      <c r="K76" s="364">
        <v>110</v>
      </c>
      <c r="L76" s="364">
        <v>122</v>
      </c>
      <c r="M76" s="364">
        <v>128</v>
      </c>
      <c r="N76" s="364">
        <v>118</v>
      </c>
      <c r="O76" s="364">
        <v>110</v>
      </c>
      <c r="P76" s="364">
        <v>122</v>
      </c>
      <c r="Q76" s="364">
        <v>128</v>
      </c>
      <c r="R76" s="364">
        <v>118</v>
      </c>
      <c r="S76" s="353">
        <v>110</v>
      </c>
      <c r="T76" s="353">
        <v>122</v>
      </c>
      <c r="U76" s="353">
        <v>128</v>
      </c>
      <c r="V76" s="364">
        <v>122</v>
      </c>
      <c r="W76" s="364">
        <v>128</v>
      </c>
      <c r="X76" s="364">
        <v>110</v>
      </c>
      <c r="Y76" s="364">
        <v>122</v>
      </c>
      <c r="Z76" s="364">
        <v>128</v>
      </c>
      <c r="AA76" s="364">
        <v>118</v>
      </c>
      <c r="AB76" s="364">
        <v>110</v>
      </c>
      <c r="AC76" s="364">
        <v>122</v>
      </c>
      <c r="AD76" s="364">
        <v>128</v>
      </c>
      <c r="AE76" s="364">
        <v>118</v>
      </c>
      <c r="AF76" s="364">
        <v>110</v>
      </c>
      <c r="AG76" s="364">
        <v>122</v>
      </c>
      <c r="AH76" s="364">
        <v>128</v>
      </c>
      <c r="AI76" s="366">
        <v>122</v>
      </c>
      <c r="AJ76" s="364">
        <v>110</v>
      </c>
      <c r="AK76" s="364">
        <v>122</v>
      </c>
      <c r="AL76" s="364">
        <v>128</v>
      </c>
      <c r="AM76" s="364">
        <v>110</v>
      </c>
      <c r="AN76" s="364">
        <v>122</v>
      </c>
      <c r="AO76" s="364">
        <v>128</v>
      </c>
      <c r="AP76" s="364">
        <v>135</v>
      </c>
      <c r="AQ76" s="364">
        <v>135</v>
      </c>
      <c r="AR76" s="364">
        <v>135</v>
      </c>
      <c r="AS76" s="364">
        <v>135</v>
      </c>
      <c r="AT76" s="105"/>
      <c r="AU76" s="105" t="s">
        <v>3759</v>
      </c>
      <c r="AV76" s="126">
        <v>0.79999999999999993</v>
      </c>
    </row>
    <row r="77" spans="1:48" ht="23.25" customHeight="1">
      <c r="A77"/>
      <c r="B77" s="440"/>
      <c r="D77" s="339" t="s">
        <v>3171</v>
      </c>
      <c r="E77" s="418" t="s">
        <v>3171</v>
      </c>
      <c r="F77" s="419" t="s">
        <v>1161</v>
      </c>
      <c r="G77" s="420">
        <v>0.9</v>
      </c>
      <c r="H77" s="345">
        <v>114</v>
      </c>
      <c r="I77" s="345">
        <v>128</v>
      </c>
      <c r="J77" s="345">
        <v>134</v>
      </c>
      <c r="K77" s="364">
        <v>114</v>
      </c>
      <c r="L77" s="364">
        <v>128</v>
      </c>
      <c r="M77" s="364">
        <v>134</v>
      </c>
      <c r="N77" s="364">
        <v>123</v>
      </c>
      <c r="O77" s="364">
        <v>114</v>
      </c>
      <c r="P77" s="364">
        <v>128</v>
      </c>
      <c r="Q77" s="364">
        <v>134</v>
      </c>
      <c r="R77" s="364">
        <v>123</v>
      </c>
      <c r="S77" s="353">
        <v>114</v>
      </c>
      <c r="T77" s="353">
        <v>128</v>
      </c>
      <c r="U77" s="353">
        <v>134</v>
      </c>
      <c r="V77" s="364">
        <v>128</v>
      </c>
      <c r="W77" s="364">
        <v>134</v>
      </c>
      <c r="X77" s="364">
        <v>114</v>
      </c>
      <c r="Y77" s="364">
        <v>128</v>
      </c>
      <c r="Z77" s="364">
        <v>134</v>
      </c>
      <c r="AA77" s="364">
        <v>123</v>
      </c>
      <c r="AB77" s="364">
        <v>114</v>
      </c>
      <c r="AC77" s="364">
        <v>128</v>
      </c>
      <c r="AD77" s="364">
        <v>134</v>
      </c>
      <c r="AE77" s="364">
        <v>123</v>
      </c>
      <c r="AF77" s="364">
        <v>114</v>
      </c>
      <c r="AG77" s="364">
        <v>128</v>
      </c>
      <c r="AH77" s="364">
        <v>134</v>
      </c>
      <c r="AI77" s="366">
        <v>128</v>
      </c>
      <c r="AJ77" s="364">
        <v>114</v>
      </c>
      <c r="AK77" s="364">
        <v>128</v>
      </c>
      <c r="AL77" s="364">
        <v>134</v>
      </c>
      <c r="AM77" s="364">
        <v>114</v>
      </c>
      <c r="AN77" s="364">
        <v>128</v>
      </c>
      <c r="AO77" s="364">
        <v>134</v>
      </c>
      <c r="AP77" s="364">
        <v>141</v>
      </c>
      <c r="AQ77" s="364">
        <v>141</v>
      </c>
      <c r="AR77" s="364">
        <v>141</v>
      </c>
      <c r="AS77" s="364">
        <v>141</v>
      </c>
      <c r="AT77" s="105"/>
      <c r="AU77" s="105" t="s">
        <v>3171</v>
      </c>
      <c r="AV77" s="126">
        <v>0.9</v>
      </c>
    </row>
    <row r="78" spans="1:48" ht="23.25" customHeight="1">
      <c r="A78"/>
      <c r="B78" s="440"/>
      <c r="D78" s="339" t="s">
        <v>3760</v>
      </c>
      <c r="E78" s="418" t="s">
        <v>3760</v>
      </c>
      <c r="F78" s="419" t="s">
        <v>1161</v>
      </c>
      <c r="G78" s="420">
        <v>0.9</v>
      </c>
      <c r="H78" s="345">
        <v>114</v>
      </c>
      <c r="I78" s="345">
        <v>128</v>
      </c>
      <c r="J78" s="345">
        <v>134</v>
      </c>
      <c r="K78" s="364">
        <v>114</v>
      </c>
      <c r="L78" s="364">
        <v>128</v>
      </c>
      <c r="M78" s="364">
        <v>134</v>
      </c>
      <c r="N78" s="364">
        <v>123</v>
      </c>
      <c r="O78" s="364">
        <v>114</v>
      </c>
      <c r="P78" s="364">
        <v>128</v>
      </c>
      <c r="Q78" s="364">
        <v>134</v>
      </c>
      <c r="R78" s="364">
        <v>123</v>
      </c>
      <c r="S78" s="353">
        <v>114</v>
      </c>
      <c r="T78" s="353">
        <v>128</v>
      </c>
      <c r="U78" s="353">
        <v>134</v>
      </c>
      <c r="V78" s="364">
        <v>128</v>
      </c>
      <c r="W78" s="364">
        <v>134</v>
      </c>
      <c r="X78" s="364">
        <v>114</v>
      </c>
      <c r="Y78" s="364">
        <v>128</v>
      </c>
      <c r="Z78" s="364">
        <v>134</v>
      </c>
      <c r="AA78" s="364">
        <v>123</v>
      </c>
      <c r="AB78" s="364">
        <v>114</v>
      </c>
      <c r="AC78" s="364">
        <v>128</v>
      </c>
      <c r="AD78" s="364">
        <v>134</v>
      </c>
      <c r="AE78" s="364">
        <v>123</v>
      </c>
      <c r="AF78" s="364">
        <v>114</v>
      </c>
      <c r="AG78" s="364">
        <v>128</v>
      </c>
      <c r="AH78" s="364">
        <v>134</v>
      </c>
      <c r="AI78" s="366">
        <v>128</v>
      </c>
      <c r="AJ78" s="364">
        <v>114</v>
      </c>
      <c r="AK78" s="364">
        <v>128</v>
      </c>
      <c r="AL78" s="364">
        <v>134</v>
      </c>
      <c r="AM78" s="364">
        <v>114</v>
      </c>
      <c r="AN78" s="364">
        <v>128</v>
      </c>
      <c r="AO78" s="364">
        <v>134</v>
      </c>
      <c r="AP78" s="364">
        <v>141</v>
      </c>
      <c r="AQ78" s="364">
        <v>141</v>
      </c>
      <c r="AR78" s="364">
        <v>141</v>
      </c>
      <c r="AS78" s="364">
        <v>141</v>
      </c>
      <c r="AT78" s="105"/>
      <c r="AU78" s="105" t="s">
        <v>3760</v>
      </c>
      <c r="AV78" s="126">
        <v>0.9</v>
      </c>
    </row>
    <row r="79" spans="1:48" ht="23.25" customHeight="1">
      <c r="A79"/>
      <c r="B79" s="440"/>
      <c r="D79" s="339" t="s">
        <v>1961</v>
      </c>
      <c r="E79" s="418" t="s">
        <v>1961</v>
      </c>
      <c r="F79" s="419" t="s">
        <v>1161</v>
      </c>
      <c r="G79" s="420">
        <v>0.9</v>
      </c>
      <c r="H79" s="345">
        <v>122</v>
      </c>
      <c r="I79" s="345">
        <v>138</v>
      </c>
      <c r="J79" s="345">
        <v>144</v>
      </c>
      <c r="K79" s="364">
        <v>122</v>
      </c>
      <c r="L79" s="364">
        <v>138</v>
      </c>
      <c r="M79" s="364">
        <v>144</v>
      </c>
      <c r="N79" s="364">
        <v>132</v>
      </c>
      <c r="O79" s="364">
        <v>122</v>
      </c>
      <c r="P79" s="364">
        <v>138</v>
      </c>
      <c r="Q79" s="364">
        <v>144</v>
      </c>
      <c r="R79" s="364">
        <v>132</v>
      </c>
      <c r="S79" s="353">
        <v>122</v>
      </c>
      <c r="T79" s="353">
        <v>138</v>
      </c>
      <c r="U79" s="353">
        <v>144</v>
      </c>
      <c r="V79" s="364">
        <v>138</v>
      </c>
      <c r="W79" s="364">
        <v>144</v>
      </c>
      <c r="X79" s="364">
        <v>122</v>
      </c>
      <c r="Y79" s="364">
        <v>138</v>
      </c>
      <c r="Z79" s="364">
        <v>144</v>
      </c>
      <c r="AA79" s="364">
        <v>132</v>
      </c>
      <c r="AB79" s="364">
        <v>122</v>
      </c>
      <c r="AC79" s="364">
        <v>138</v>
      </c>
      <c r="AD79" s="364">
        <v>144</v>
      </c>
      <c r="AE79" s="364">
        <v>132</v>
      </c>
      <c r="AF79" s="364">
        <v>122</v>
      </c>
      <c r="AG79" s="364">
        <v>138</v>
      </c>
      <c r="AH79" s="364">
        <v>144</v>
      </c>
      <c r="AI79" s="366">
        <v>138</v>
      </c>
      <c r="AJ79" s="364">
        <v>122</v>
      </c>
      <c r="AK79" s="364">
        <v>138</v>
      </c>
      <c r="AL79" s="364">
        <v>144</v>
      </c>
      <c r="AM79" s="364">
        <v>122</v>
      </c>
      <c r="AN79" s="364">
        <v>138</v>
      </c>
      <c r="AO79" s="364">
        <v>144</v>
      </c>
      <c r="AP79" s="364">
        <v>152</v>
      </c>
      <c r="AQ79" s="364">
        <v>152</v>
      </c>
      <c r="AR79" s="364">
        <v>152</v>
      </c>
      <c r="AS79" s="364">
        <v>152</v>
      </c>
      <c r="AT79" s="105"/>
      <c r="AU79" s="105" t="s">
        <v>1961</v>
      </c>
      <c r="AV79" s="126">
        <v>0.9</v>
      </c>
    </row>
    <row r="80" spans="1:48" ht="23.25" customHeight="1">
      <c r="A80"/>
      <c r="B80" s="440"/>
      <c r="D80" s="339" t="s">
        <v>3761</v>
      </c>
      <c r="E80" s="418" t="s">
        <v>3761</v>
      </c>
      <c r="F80" s="419" t="s">
        <v>1161</v>
      </c>
      <c r="G80" s="420">
        <v>0.9</v>
      </c>
      <c r="H80" s="345">
        <v>122</v>
      </c>
      <c r="I80" s="345">
        <v>138</v>
      </c>
      <c r="J80" s="345">
        <v>144</v>
      </c>
      <c r="K80" s="364">
        <v>122</v>
      </c>
      <c r="L80" s="364">
        <v>138</v>
      </c>
      <c r="M80" s="364">
        <v>144</v>
      </c>
      <c r="N80" s="364">
        <v>132</v>
      </c>
      <c r="O80" s="364">
        <v>122</v>
      </c>
      <c r="P80" s="364">
        <v>138</v>
      </c>
      <c r="Q80" s="364">
        <v>144</v>
      </c>
      <c r="R80" s="364">
        <v>132</v>
      </c>
      <c r="S80" s="353">
        <v>122</v>
      </c>
      <c r="T80" s="353">
        <v>138</v>
      </c>
      <c r="U80" s="353">
        <v>144</v>
      </c>
      <c r="V80" s="364">
        <v>138</v>
      </c>
      <c r="W80" s="364">
        <v>144</v>
      </c>
      <c r="X80" s="364">
        <v>122</v>
      </c>
      <c r="Y80" s="364">
        <v>138</v>
      </c>
      <c r="Z80" s="364">
        <v>144</v>
      </c>
      <c r="AA80" s="364">
        <v>132</v>
      </c>
      <c r="AB80" s="364">
        <v>122</v>
      </c>
      <c r="AC80" s="364">
        <v>138</v>
      </c>
      <c r="AD80" s="364">
        <v>144</v>
      </c>
      <c r="AE80" s="364">
        <v>132</v>
      </c>
      <c r="AF80" s="364">
        <v>122</v>
      </c>
      <c r="AG80" s="364">
        <v>138</v>
      </c>
      <c r="AH80" s="364">
        <v>144</v>
      </c>
      <c r="AI80" s="366">
        <v>138</v>
      </c>
      <c r="AJ80" s="364">
        <v>122</v>
      </c>
      <c r="AK80" s="364">
        <v>138</v>
      </c>
      <c r="AL80" s="364">
        <v>144</v>
      </c>
      <c r="AM80" s="364">
        <v>122</v>
      </c>
      <c r="AN80" s="364">
        <v>138</v>
      </c>
      <c r="AO80" s="364">
        <v>144</v>
      </c>
      <c r="AP80" s="364">
        <v>152</v>
      </c>
      <c r="AQ80" s="364">
        <v>152</v>
      </c>
      <c r="AR80" s="364">
        <v>152</v>
      </c>
      <c r="AS80" s="364">
        <v>152</v>
      </c>
      <c r="AT80" s="105"/>
      <c r="AU80" s="105" t="s">
        <v>3761</v>
      </c>
      <c r="AV80" s="126">
        <v>0.9</v>
      </c>
    </row>
    <row r="81" spans="1:48" ht="23.25" customHeight="1">
      <c r="A81"/>
      <c r="B81" s="440"/>
      <c r="D81" s="339" t="s">
        <v>1962</v>
      </c>
      <c r="E81" s="418" t="s">
        <v>1962</v>
      </c>
      <c r="F81" s="419" t="s">
        <v>1161</v>
      </c>
      <c r="G81" s="420">
        <v>1</v>
      </c>
      <c r="H81" s="345">
        <v>134</v>
      </c>
      <c r="I81" s="345">
        <v>151</v>
      </c>
      <c r="J81" s="345">
        <v>157</v>
      </c>
      <c r="K81" s="364">
        <v>134</v>
      </c>
      <c r="L81" s="364">
        <v>151</v>
      </c>
      <c r="M81" s="364">
        <v>157</v>
      </c>
      <c r="N81" s="364">
        <v>144</v>
      </c>
      <c r="O81" s="364">
        <v>134</v>
      </c>
      <c r="P81" s="364">
        <v>151</v>
      </c>
      <c r="Q81" s="364">
        <v>157</v>
      </c>
      <c r="R81" s="364">
        <v>144</v>
      </c>
      <c r="S81" s="353">
        <v>134</v>
      </c>
      <c r="T81" s="353">
        <v>151</v>
      </c>
      <c r="U81" s="353">
        <v>157</v>
      </c>
      <c r="V81" s="364">
        <v>151</v>
      </c>
      <c r="W81" s="364">
        <v>157</v>
      </c>
      <c r="X81" s="364">
        <v>134</v>
      </c>
      <c r="Y81" s="364">
        <v>151</v>
      </c>
      <c r="Z81" s="364">
        <v>157</v>
      </c>
      <c r="AA81" s="364">
        <v>144</v>
      </c>
      <c r="AB81" s="364">
        <v>134</v>
      </c>
      <c r="AC81" s="364">
        <v>151</v>
      </c>
      <c r="AD81" s="364">
        <v>157</v>
      </c>
      <c r="AE81" s="364">
        <v>144</v>
      </c>
      <c r="AF81" s="364">
        <v>134</v>
      </c>
      <c r="AG81" s="364">
        <v>151</v>
      </c>
      <c r="AH81" s="364">
        <v>157</v>
      </c>
      <c r="AI81" s="366">
        <v>151</v>
      </c>
      <c r="AJ81" s="364">
        <v>134</v>
      </c>
      <c r="AK81" s="364">
        <v>151</v>
      </c>
      <c r="AL81" s="364">
        <v>157</v>
      </c>
      <c r="AM81" s="364">
        <v>134</v>
      </c>
      <c r="AN81" s="364">
        <v>151</v>
      </c>
      <c r="AO81" s="364">
        <v>157</v>
      </c>
      <c r="AP81" s="364">
        <v>167</v>
      </c>
      <c r="AQ81" s="364">
        <v>167</v>
      </c>
      <c r="AR81" s="364">
        <v>167</v>
      </c>
      <c r="AS81" s="364">
        <v>167</v>
      </c>
      <c r="AT81" s="105"/>
      <c r="AU81" s="105" t="s">
        <v>1962</v>
      </c>
      <c r="AV81" s="126">
        <v>1</v>
      </c>
    </row>
    <row r="82" spans="1:48" ht="23.25" customHeight="1">
      <c r="A82"/>
      <c r="B82" s="440"/>
      <c r="D82" s="339" t="s">
        <v>3762</v>
      </c>
      <c r="E82" s="418" t="s">
        <v>3762</v>
      </c>
      <c r="F82" s="419" t="s">
        <v>1161</v>
      </c>
      <c r="G82" s="420">
        <v>1</v>
      </c>
      <c r="H82" s="345">
        <v>134</v>
      </c>
      <c r="I82" s="345">
        <v>151</v>
      </c>
      <c r="J82" s="345">
        <v>157</v>
      </c>
      <c r="K82" s="364">
        <v>134</v>
      </c>
      <c r="L82" s="364">
        <v>151</v>
      </c>
      <c r="M82" s="364">
        <v>157</v>
      </c>
      <c r="N82" s="364">
        <v>144</v>
      </c>
      <c r="O82" s="364">
        <v>134</v>
      </c>
      <c r="P82" s="364">
        <v>151</v>
      </c>
      <c r="Q82" s="364">
        <v>157</v>
      </c>
      <c r="R82" s="364">
        <v>144</v>
      </c>
      <c r="S82" s="353">
        <v>134</v>
      </c>
      <c r="T82" s="353">
        <v>151</v>
      </c>
      <c r="U82" s="353">
        <v>157</v>
      </c>
      <c r="V82" s="364">
        <v>151</v>
      </c>
      <c r="W82" s="364">
        <v>157</v>
      </c>
      <c r="X82" s="364">
        <v>134</v>
      </c>
      <c r="Y82" s="364">
        <v>151</v>
      </c>
      <c r="Z82" s="364">
        <v>157</v>
      </c>
      <c r="AA82" s="364">
        <v>144</v>
      </c>
      <c r="AB82" s="364">
        <v>134</v>
      </c>
      <c r="AC82" s="364">
        <v>151</v>
      </c>
      <c r="AD82" s="364">
        <v>157</v>
      </c>
      <c r="AE82" s="364">
        <v>144</v>
      </c>
      <c r="AF82" s="364">
        <v>134</v>
      </c>
      <c r="AG82" s="364">
        <v>151</v>
      </c>
      <c r="AH82" s="364">
        <v>157</v>
      </c>
      <c r="AI82" s="366">
        <v>151</v>
      </c>
      <c r="AJ82" s="364">
        <v>134</v>
      </c>
      <c r="AK82" s="364">
        <v>151</v>
      </c>
      <c r="AL82" s="364">
        <v>157</v>
      </c>
      <c r="AM82" s="364">
        <v>134</v>
      </c>
      <c r="AN82" s="364">
        <v>151</v>
      </c>
      <c r="AO82" s="364">
        <v>157</v>
      </c>
      <c r="AP82" s="364">
        <v>167</v>
      </c>
      <c r="AQ82" s="364">
        <v>167</v>
      </c>
      <c r="AR82" s="364">
        <v>167</v>
      </c>
      <c r="AS82" s="364">
        <v>167</v>
      </c>
      <c r="AT82" s="105"/>
      <c r="AU82" s="105" t="s">
        <v>3762</v>
      </c>
      <c r="AV82" s="126">
        <v>1</v>
      </c>
    </row>
    <row r="83" spans="1:48" ht="23.25" customHeight="1">
      <c r="A83"/>
      <c r="B83" s="440"/>
      <c r="D83" s="339" t="s">
        <v>1963</v>
      </c>
      <c r="E83" s="418" t="s">
        <v>1963</v>
      </c>
      <c r="F83" s="419" t="s">
        <v>1161</v>
      </c>
      <c r="G83" s="420">
        <v>1.3</v>
      </c>
      <c r="H83" s="345">
        <v>160</v>
      </c>
      <c r="I83" s="345">
        <v>181</v>
      </c>
      <c r="J83" s="345">
        <v>188</v>
      </c>
      <c r="K83" s="364">
        <v>160</v>
      </c>
      <c r="L83" s="364">
        <v>181</v>
      </c>
      <c r="M83" s="364">
        <v>188</v>
      </c>
      <c r="N83" s="364">
        <v>172</v>
      </c>
      <c r="O83" s="364">
        <v>160</v>
      </c>
      <c r="P83" s="364">
        <v>181</v>
      </c>
      <c r="Q83" s="364">
        <v>188</v>
      </c>
      <c r="R83" s="364">
        <v>172</v>
      </c>
      <c r="S83" s="353">
        <v>160</v>
      </c>
      <c r="T83" s="353">
        <v>181</v>
      </c>
      <c r="U83" s="353">
        <v>188</v>
      </c>
      <c r="V83" s="364">
        <v>181</v>
      </c>
      <c r="W83" s="364">
        <v>188</v>
      </c>
      <c r="X83" s="364">
        <v>160</v>
      </c>
      <c r="Y83" s="364">
        <v>181</v>
      </c>
      <c r="Z83" s="364">
        <v>188</v>
      </c>
      <c r="AA83" s="364">
        <v>172</v>
      </c>
      <c r="AB83" s="364">
        <v>160</v>
      </c>
      <c r="AC83" s="364">
        <v>181</v>
      </c>
      <c r="AD83" s="364">
        <v>188</v>
      </c>
      <c r="AE83" s="364">
        <v>172</v>
      </c>
      <c r="AF83" s="364">
        <v>160</v>
      </c>
      <c r="AG83" s="364">
        <v>181</v>
      </c>
      <c r="AH83" s="364">
        <v>188</v>
      </c>
      <c r="AI83" s="366">
        <v>181</v>
      </c>
      <c r="AJ83" s="364">
        <v>160</v>
      </c>
      <c r="AK83" s="364">
        <v>181</v>
      </c>
      <c r="AL83" s="364">
        <v>188</v>
      </c>
      <c r="AM83" s="364">
        <v>160</v>
      </c>
      <c r="AN83" s="364">
        <v>181</v>
      </c>
      <c r="AO83" s="364">
        <v>188</v>
      </c>
      <c r="AP83" s="364">
        <v>200</v>
      </c>
      <c r="AQ83" s="364">
        <v>200</v>
      </c>
      <c r="AR83" s="364">
        <v>200</v>
      </c>
      <c r="AS83" s="364">
        <v>200</v>
      </c>
      <c r="AT83" s="105"/>
      <c r="AU83" s="105" t="s">
        <v>1963</v>
      </c>
      <c r="AV83" s="126">
        <v>1.3</v>
      </c>
    </row>
    <row r="84" spans="1:48" ht="23.25" customHeight="1">
      <c r="A84"/>
      <c r="B84" s="440"/>
      <c r="D84" s="339" t="s">
        <v>3763</v>
      </c>
      <c r="E84" s="418" t="s">
        <v>3763</v>
      </c>
      <c r="F84" s="419" t="s">
        <v>1161</v>
      </c>
      <c r="G84" s="420">
        <v>1.3</v>
      </c>
      <c r="H84" s="345">
        <v>160</v>
      </c>
      <c r="I84" s="345">
        <v>181</v>
      </c>
      <c r="J84" s="345">
        <v>188</v>
      </c>
      <c r="K84" s="364">
        <v>160</v>
      </c>
      <c r="L84" s="364">
        <v>181</v>
      </c>
      <c r="M84" s="364">
        <v>188</v>
      </c>
      <c r="N84" s="364">
        <v>172</v>
      </c>
      <c r="O84" s="364">
        <v>160</v>
      </c>
      <c r="P84" s="364">
        <v>181</v>
      </c>
      <c r="Q84" s="364">
        <v>188</v>
      </c>
      <c r="R84" s="364">
        <v>172</v>
      </c>
      <c r="S84" s="353">
        <v>160</v>
      </c>
      <c r="T84" s="353">
        <v>181</v>
      </c>
      <c r="U84" s="353">
        <v>188</v>
      </c>
      <c r="V84" s="364">
        <v>181</v>
      </c>
      <c r="W84" s="364">
        <v>188</v>
      </c>
      <c r="X84" s="364">
        <v>160</v>
      </c>
      <c r="Y84" s="364">
        <v>181</v>
      </c>
      <c r="Z84" s="364">
        <v>188</v>
      </c>
      <c r="AA84" s="364">
        <v>172</v>
      </c>
      <c r="AB84" s="364">
        <v>160</v>
      </c>
      <c r="AC84" s="364">
        <v>181</v>
      </c>
      <c r="AD84" s="364">
        <v>188</v>
      </c>
      <c r="AE84" s="364">
        <v>172</v>
      </c>
      <c r="AF84" s="364">
        <v>160</v>
      </c>
      <c r="AG84" s="364">
        <v>181</v>
      </c>
      <c r="AH84" s="364">
        <v>188</v>
      </c>
      <c r="AI84" s="366">
        <v>181</v>
      </c>
      <c r="AJ84" s="364">
        <v>160</v>
      </c>
      <c r="AK84" s="364">
        <v>181</v>
      </c>
      <c r="AL84" s="364">
        <v>188</v>
      </c>
      <c r="AM84" s="364">
        <v>160</v>
      </c>
      <c r="AN84" s="364">
        <v>181</v>
      </c>
      <c r="AO84" s="364">
        <v>188</v>
      </c>
      <c r="AP84" s="364">
        <v>200</v>
      </c>
      <c r="AQ84" s="364">
        <v>200</v>
      </c>
      <c r="AR84" s="364">
        <v>200</v>
      </c>
      <c r="AS84" s="364">
        <v>200</v>
      </c>
      <c r="AT84" s="105"/>
      <c r="AU84" s="105" t="s">
        <v>3763</v>
      </c>
      <c r="AV84" s="126">
        <v>1.3</v>
      </c>
    </row>
    <row r="85" spans="1:48" ht="23.25" customHeight="1">
      <c r="A85"/>
      <c r="B85" s="440"/>
      <c r="D85" s="339" t="s">
        <v>1532</v>
      </c>
      <c r="E85" s="418" t="s">
        <v>1532</v>
      </c>
      <c r="F85" s="419" t="s">
        <v>1531</v>
      </c>
      <c r="G85" s="420">
        <v>0.4</v>
      </c>
      <c r="H85" s="345">
        <v>143</v>
      </c>
      <c r="I85" s="345">
        <v>158</v>
      </c>
      <c r="J85" s="345">
        <v>196</v>
      </c>
      <c r="K85" s="364">
        <v>143</v>
      </c>
      <c r="L85" s="364">
        <v>158</v>
      </c>
      <c r="M85" s="364">
        <v>196</v>
      </c>
      <c r="N85" s="364">
        <v>178</v>
      </c>
      <c r="O85" s="364">
        <v>143</v>
      </c>
      <c r="P85" s="364">
        <v>158</v>
      </c>
      <c r="Q85" s="364">
        <v>196</v>
      </c>
      <c r="R85" s="364">
        <v>178</v>
      </c>
      <c r="S85" s="353">
        <v>143</v>
      </c>
      <c r="T85" s="353">
        <v>158</v>
      </c>
      <c r="U85" s="353">
        <v>196</v>
      </c>
      <c r="V85" s="364">
        <v>158</v>
      </c>
      <c r="W85" s="364">
        <v>196</v>
      </c>
      <c r="X85" s="364">
        <v>143</v>
      </c>
      <c r="Y85" s="364">
        <v>158</v>
      </c>
      <c r="Z85" s="364">
        <v>196</v>
      </c>
      <c r="AA85" s="364">
        <v>178</v>
      </c>
      <c r="AB85" s="364">
        <v>143</v>
      </c>
      <c r="AC85" s="364">
        <v>158</v>
      </c>
      <c r="AD85" s="364">
        <v>196</v>
      </c>
      <c r="AE85" s="364">
        <v>178</v>
      </c>
      <c r="AF85" s="364">
        <v>143</v>
      </c>
      <c r="AG85" s="364">
        <v>158</v>
      </c>
      <c r="AH85" s="364">
        <v>196</v>
      </c>
      <c r="AI85" s="366">
        <v>158</v>
      </c>
      <c r="AJ85" s="364">
        <v>143</v>
      </c>
      <c r="AK85" s="364">
        <v>158</v>
      </c>
      <c r="AL85" s="364">
        <v>196</v>
      </c>
      <c r="AM85" s="364">
        <v>143</v>
      </c>
      <c r="AN85" s="364">
        <v>158</v>
      </c>
      <c r="AO85" s="364">
        <v>196</v>
      </c>
      <c r="AP85" s="364">
        <v>174</v>
      </c>
      <c r="AQ85" s="364">
        <v>174</v>
      </c>
      <c r="AR85" s="364">
        <v>174</v>
      </c>
      <c r="AS85" s="364">
        <v>174</v>
      </c>
      <c r="AT85" s="105"/>
      <c r="AU85" s="105" t="s">
        <v>1532</v>
      </c>
      <c r="AV85" s="126">
        <v>0.4</v>
      </c>
    </row>
    <row r="86" spans="1:48" ht="23.25" customHeight="1">
      <c r="A86"/>
      <c r="B86" s="440"/>
      <c r="D86" s="339" t="s">
        <v>425</v>
      </c>
      <c r="E86" s="418" t="s">
        <v>425</v>
      </c>
      <c r="F86" s="419" t="s">
        <v>924</v>
      </c>
      <c r="G86" s="420">
        <v>0.79999999999999993</v>
      </c>
      <c r="H86" s="345">
        <v>139</v>
      </c>
      <c r="I86" s="345">
        <v>148</v>
      </c>
      <c r="J86" s="345">
        <v>168</v>
      </c>
      <c r="K86" s="364">
        <v>139</v>
      </c>
      <c r="L86" s="364">
        <v>148</v>
      </c>
      <c r="M86" s="364">
        <v>168</v>
      </c>
      <c r="N86" s="364">
        <v>176</v>
      </c>
      <c r="O86" s="364">
        <v>139</v>
      </c>
      <c r="P86" s="364">
        <v>148</v>
      </c>
      <c r="Q86" s="364">
        <v>168</v>
      </c>
      <c r="R86" s="364">
        <v>176</v>
      </c>
      <c r="S86" s="353">
        <v>139</v>
      </c>
      <c r="T86" s="353">
        <v>148</v>
      </c>
      <c r="U86" s="353">
        <v>168</v>
      </c>
      <c r="V86" s="364">
        <v>148</v>
      </c>
      <c r="W86" s="364">
        <v>168</v>
      </c>
      <c r="X86" s="364">
        <v>139</v>
      </c>
      <c r="Y86" s="364">
        <v>148</v>
      </c>
      <c r="Z86" s="364">
        <v>168</v>
      </c>
      <c r="AA86" s="364">
        <v>176</v>
      </c>
      <c r="AB86" s="364">
        <v>139</v>
      </c>
      <c r="AC86" s="364">
        <v>148</v>
      </c>
      <c r="AD86" s="364">
        <v>168</v>
      </c>
      <c r="AE86" s="364">
        <v>176</v>
      </c>
      <c r="AF86" s="364">
        <v>139</v>
      </c>
      <c r="AG86" s="364">
        <v>148</v>
      </c>
      <c r="AH86" s="364">
        <v>168</v>
      </c>
      <c r="AI86" s="366">
        <v>148</v>
      </c>
      <c r="AJ86" s="364">
        <v>139</v>
      </c>
      <c r="AK86" s="364">
        <v>148</v>
      </c>
      <c r="AL86" s="364">
        <v>168</v>
      </c>
      <c r="AM86" s="364">
        <v>139</v>
      </c>
      <c r="AN86" s="364">
        <v>148</v>
      </c>
      <c r="AO86" s="364">
        <v>168</v>
      </c>
      <c r="AP86" s="364">
        <v>163</v>
      </c>
      <c r="AQ86" s="364">
        <v>163</v>
      </c>
      <c r="AR86" s="364">
        <v>163</v>
      </c>
      <c r="AS86" s="364">
        <v>163</v>
      </c>
      <c r="AT86" s="105"/>
      <c r="AU86" s="105" t="s">
        <v>425</v>
      </c>
      <c r="AV86" s="126">
        <v>0.79999999999999993</v>
      </c>
    </row>
    <row r="87" spans="1:48" ht="23.25" customHeight="1">
      <c r="A87"/>
      <c r="B87" s="440"/>
      <c r="D87" s="339" t="s">
        <v>3323</v>
      </c>
      <c r="E87" s="418" t="s">
        <v>3323</v>
      </c>
      <c r="F87" s="419" t="s">
        <v>924</v>
      </c>
      <c r="G87" s="420">
        <v>0.79999999999999993</v>
      </c>
      <c r="H87" s="345">
        <v>139</v>
      </c>
      <c r="I87" s="345">
        <v>148</v>
      </c>
      <c r="J87" s="345">
        <v>168</v>
      </c>
      <c r="K87" s="364">
        <v>139</v>
      </c>
      <c r="L87" s="364">
        <v>148</v>
      </c>
      <c r="M87" s="364">
        <v>168</v>
      </c>
      <c r="N87" s="364">
        <v>176</v>
      </c>
      <c r="O87" s="364">
        <v>139</v>
      </c>
      <c r="P87" s="364">
        <v>148</v>
      </c>
      <c r="Q87" s="364">
        <v>168</v>
      </c>
      <c r="R87" s="364">
        <v>176</v>
      </c>
      <c r="S87" s="353">
        <v>139</v>
      </c>
      <c r="T87" s="353">
        <v>148</v>
      </c>
      <c r="U87" s="353">
        <v>168</v>
      </c>
      <c r="V87" s="364">
        <v>148</v>
      </c>
      <c r="W87" s="364">
        <v>168</v>
      </c>
      <c r="X87" s="364">
        <v>139</v>
      </c>
      <c r="Y87" s="364">
        <v>148</v>
      </c>
      <c r="Z87" s="364">
        <v>168</v>
      </c>
      <c r="AA87" s="364">
        <v>176</v>
      </c>
      <c r="AB87" s="364">
        <v>139</v>
      </c>
      <c r="AC87" s="364">
        <v>148</v>
      </c>
      <c r="AD87" s="364">
        <v>168</v>
      </c>
      <c r="AE87" s="364">
        <v>176</v>
      </c>
      <c r="AF87" s="364">
        <v>139</v>
      </c>
      <c r="AG87" s="364">
        <v>148</v>
      </c>
      <c r="AH87" s="364">
        <v>168</v>
      </c>
      <c r="AI87" s="366">
        <v>148</v>
      </c>
      <c r="AJ87" s="364">
        <v>139</v>
      </c>
      <c r="AK87" s="364">
        <v>148</v>
      </c>
      <c r="AL87" s="364">
        <v>168</v>
      </c>
      <c r="AM87" s="364">
        <v>139</v>
      </c>
      <c r="AN87" s="364">
        <v>148</v>
      </c>
      <c r="AO87" s="364">
        <v>168</v>
      </c>
      <c r="AP87" s="364">
        <v>163</v>
      </c>
      <c r="AQ87" s="364">
        <v>163</v>
      </c>
      <c r="AR87" s="364">
        <v>163</v>
      </c>
      <c r="AS87" s="364">
        <v>163</v>
      </c>
      <c r="AT87" s="105"/>
      <c r="AU87" s="105" t="s">
        <v>3323</v>
      </c>
      <c r="AV87" s="126">
        <v>0.79999999999999993</v>
      </c>
    </row>
    <row r="88" spans="1:48" ht="23.25" customHeight="1">
      <c r="A88"/>
      <c r="B88" s="440"/>
      <c r="D88" s="339" t="s">
        <v>427</v>
      </c>
      <c r="E88" s="418" t="s">
        <v>427</v>
      </c>
      <c r="F88" s="419" t="s">
        <v>949</v>
      </c>
      <c r="G88" s="420">
        <v>1.5</v>
      </c>
      <c r="H88" s="345">
        <v>154</v>
      </c>
      <c r="I88" s="345">
        <v>158</v>
      </c>
      <c r="J88" s="345">
        <v>181</v>
      </c>
      <c r="K88" s="364">
        <v>154</v>
      </c>
      <c r="L88" s="364">
        <v>158</v>
      </c>
      <c r="M88" s="364">
        <v>181</v>
      </c>
      <c r="N88" s="364">
        <v>186</v>
      </c>
      <c r="O88" s="364">
        <v>154</v>
      </c>
      <c r="P88" s="364">
        <v>158</v>
      </c>
      <c r="Q88" s="364">
        <v>181</v>
      </c>
      <c r="R88" s="364">
        <v>186</v>
      </c>
      <c r="S88" s="353">
        <v>154</v>
      </c>
      <c r="T88" s="353">
        <v>158</v>
      </c>
      <c r="U88" s="353">
        <v>181</v>
      </c>
      <c r="V88" s="364">
        <v>158</v>
      </c>
      <c r="W88" s="364">
        <v>181</v>
      </c>
      <c r="X88" s="364">
        <v>154</v>
      </c>
      <c r="Y88" s="364">
        <v>158</v>
      </c>
      <c r="Z88" s="364">
        <v>181</v>
      </c>
      <c r="AA88" s="364">
        <v>186</v>
      </c>
      <c r="AB88" s="364">
        <v>154</v>
      </c>
      <c r="AC88" s="364">
        <v>158</v>
      </c>
      <c r="AD88" s="364">
        <v>181</v>
      </c>
      <c r="AE88" s="364">
        <v>186</v>
      </c>
      <c r="AF88" s="364">
        <v>154</v>
      </c>
      <c r="AG88" s="364">
        <v>158</v>
      </c>
      <c r="AH88" s="364">
        <v>181</v>
      </c>
      <c r="AI88" s="366">
        <v>158</v>
      </c>
      <c r="AJ88" s="364">
        <v>154</v>
      </c>
      <c r="AK88" s="364">
        <v>158</v>
      </c>
      <c r="AL88" s="364">
        <v>181</v>
      </c>
      <c r="AM88" s="364">
        <v>154</v>
      </c>
      <c r="AN88" s="364">
        <v>158</v>
      </c>
      <c r="AO88" s="364">
        <v>181</v>
      </c>
      <c r="AP88" s="364">
        <v>174</v>
      </c>
      <c r="AQ88" s="364">
        <v>174</v>
      </c>
      <c r="AR88" s="364">
        <v>174</v>
      </c>
      <c r="AS88" s="364">
        <v>174</v>
      </c>
      <c r="AT88" s="105"/>
      <c r="AU88" s="105" t="s">
        <v>427</v>
      </c>
      <c r="AV88" s="126">
        <v>1.5</v>
      </c>
    </row>
    <row r="89" spans="1:48" ht="23.25" customHeight="1">
      <c r="A89"/>
      <c r="B89" s="440"/>
      <c r="D89" s="339" t="s">
        <v>3325</v>
      </c>
      <c r="E89" s="418" t="s">
        <v>3325</v>
      </c>
      <c r="F89" s="419" t="s">
        <v>949</v>
      </c>
      <c r="G89" s="420">
        <v>1.5</v>
      </c>
      <c r="H89" s="345">
        <v>154</v>
      </c>
      <c r="I89" s="345">
        <v>158</v>
      </c>
      <c r="J89" s="345">
        <v>181</v>
      </c>
      <c r="K89" s="364">
        <v>154</v>
      </c>
      <c r="L89" s="364">
        <v>158</v>
      </c>
      <c r="M89" s="364">
        <v>181</v>
      </c>
      <c r="N89" s="364">
        <v>186</v>
      </c>
      <c r="O89" s="364">
        <v>154</v>
      </c>
      <c r="P89" s="364">
        <v>158</v>
      </c>
      <c r="Q89" s="364">
        <v>181</v>
      </c>
      <c r="R89" s="364">
        <v>186</v>
      </c>
      <c r="S89" s="353">
        <v>154</v>
      </c>
      <c r="T89" s="353">
        <v>158</v>
      </c>
      <c r="U89" s="353">
        <v>181</v>
      </c>
      <c r="V89" s="364">
        <v>158</v>
      </c>
      <c r="W89" s="364">
        <v>181</v>
      </c>
      <c r="X89" s="364">
        <v>154</v>
      </c>
      <c r="Y89" s="364">
        <v>158</v>
      </c>
      <c r="Z89" s="364">
        <v>181</v>
      </c>
      <c r="AA89" s="364">
        <v>186</v>
      </c>
      <c r="AB89" s="364">
        <v>154</v>
      </c>
      <c r="AC89" s="364">
        <v>158</v>
      </c>
      <c r="AD89" s="364">
        <v>181</v>
      </c>
      <c r="AE89" s="364">
        <v>186</v>
      </c>
      <c r="AF89" s="364">
        <v>154</v>
      </c>
      <c r="AG89" s="364">
        <v>158</v>
      </c>
      <c r="AH89" s="364">
        <v>181</v>
      </c>
      <c r="AI89" s="366">
        <v>158</v>
      </c>
      <c r="AJ89" s="364">
        <v>154</v>
      </c>
      <c r="AK89" s="364">
        <v>158</v>
      </c>
      <c r="AL89" s="364">
        <v>181</v>
      </c>
      <c r="AM89" s="364">
        <v>154</v>
      </c>
      <c r="AN89" s="364">
        <v>158</v>
      </c>
      <c r="AO89" s="364">
        <v>181</v>
      </c>
      <c r="AP89" s="364">
        <v>174</v>
      </c>
      <c r="AQ89" s="364">
        <v>174</v>
      </c>
      <c r="AR89" s="364">
        <v>174</v>
      </c>
      <c r="AS89" s="364">
        <v>174</v>
      </c>
      <c r="AT89" s="105"/>
      <c r="AU89" s="105" t="s">
        <v>3325</v>
      </c>
      <c r="AV89" s="126">
        <v>1.5</v>
      </c>
    </row>
    <row r="90" spans="1:48" ht="23.25" customHeight="1">
      <c r="A90"/>
      <c r="B90" s="440"/>
      <c r="D90" s="339" t="s">
        <v>481</v>
      </c>
      <c r="E90" s="418" t="s">
        <v>481</v>
      </c>
      <c r="F90" s="419" t="s">
        <v>616</v>
      </c>
      <c r="G90" s="420">
        <v>1.5</v>
      </c>
      <c r="H90" s="345">
        <v>154</v>
      </c>
      <c r="I90" s="345">
        <v>158</v>
      </c>
      <c r="J90" s="345">
        <v>181</v>
      </c>
      <c r="K90" s="364">
        <v>154</v>
      </c>
      <c r="L90" s="364">
        <v>158</v>
      </c>
      <c r="M90" s="364">
        <v>181</v>
      </c>
      <c r="N90" s="364">
        <v>186</v>
      </c>
      <c r="O90" s="364">
        <v>154</v>
      </c>
      <c r="P90" s="364">
        <v>158</v>
      </c>
      <c r="Q90" s="364">
        <v>181</v>
      </c>
      <c r="R90" s="364">
        <v>186</v>
      </c>
      <c r="S90" s="353">
        <v>154</v>
      </c>
      <c r="T90" s="353">
        <v>158</v>
      </c>
      <c r="U90" s="353">
        <v>181</v>
      </c>
      <c r="V90" s="364">
        <v>158</v>
      </c>
      <c r="W90" s="364">
        <v>181</v>
      </c>
      <c r="X90" s="364">
        <v>154</v>
      </c>
      <c r="Y90" s="364">
        <v>158</v>
      </c>
      <c r="Z90" s="364">
        <v>181</v>
      </c>
      <c r="AA90" s="364">
        <v>186</v>
      </c>
      <c r="AB90" s="364">
        <v>154</v>
      </c>
      <c r="AC90" s="364">
        <v>158</v>
      </c>
      <c r="AD90" s="364">
        <v>181</v>
      </c>
      <c r="AE90" s="364">
        <v>186</v>
      </c>
      <c r="AF90" s="364">
        <v>154</v>
      </c>
      <c r="AG90" s="364">
        <v>158</v>
      </c>
      <c r="AH90" s="364">
        <v>181</v>
      </c>
      <c r="AI90" s="366">
        <v>158</v>
      </c>
      <c r="AJ90" s="364">
        <v>154</v>
      </c>
      <c r="AK90" s="364">
        <v>158</v>
      </c>
      <c r="AL90" s="364">
        <v>181</v>
      </c>
      <c r="AM90" s="364">
        <v>154</v>
      </c>
      <c r="AN90" s="364">
        <v>158</v>
      </c>
      <c r="AO90" s="364">
        <v>181</v>
      </c>
      <c r="AP90" s="364">
        <v>174</v>
      </c>
      <c r="AQ90" s="364">
        <v>174</v>
      </c>
      <c r="AR90" s="364">
        <v>174</v>
      </c>
      <c r="AS90" s="364">
        <v>174</v>
      </c>
      <c r="AT90" s="105"/>
      <c r="AU90" s="105" t="s">
        <v>481</v>
      </c>
      <c r="AV90" s="126">
        <v>1.5</v>
      </c>
    </row>
    <row r="91" spans="1:48" ht="23.25" customHeight="1">
      <c r="A91"/>
      <c r="B91" s="440"/>
      <c r="D91" s="339" t="s">
        <v>3429</v>
      </c>
      <c r="E91" s="418" t="s">
        <v>3429</v>
      </c>
      <c r="F91" s="419" t="s">
        <v>616</v>
      </c>
      <c r="G91" s="420">
        <v>1.5</v>
      </c>
      <c r="H91" s="345">
        <v>154</v>
      </c>
      <c r="I91" s="345">
        <v>158</v>
      </c>
      <c r="J91" s="345">
        <v>181</v>
      </c>
      <c r="K91" s="364">
        <v>154</v>
      </c>
      <c r="L91" s="364">
        <v>158</v>
      </c>
      <c r="M91" s="364">
        <v>181</v>
      </c>
      <c r="N91" s="364">
        <v>186</v>
      </c>
      <c r="O91" s="364">
        <v>154</v>
      </c>
      <c r="P91" s="364">
        <v>158</v>
      </c>
      <c r="Q91" s="364">
        <v>181</v>
      </c>
      <c r="R91" s="364">
        <v>186</v>
      </c>
      <c r="S91" s="353">
        <v>154</v>
      </c>
      <c r="T91" s="353">
        <v>158</v>
      </c>
      <c r="U91" s="353">
        <v>181</v>
      </c>
      <c r="V91" s="364">
        <v>158</v>
      </c>
      <c r="W91" s="364">
        <v>181</v>
      </c>
      <c r="X91" s="364">
        <v>154</v>
      </c>
      <c r="Y91" s="364">
        <v>158</v>
      </c>
      <c r="Z91" s="364">
        <v>181</v>
      </c>
      <c r="AA91" s="364">
        <v>186</v>
      </c>
      <c r="AB91" s="364">
        <v>154</v>
      </c>
      <c r="AC91" s="364">
        <v>158</v>
      </c>
      <c r="AD91" s="364">
        <v>181</v>
      </c>
      <c r="AE91" s="364">
        <v>186</v>
      </c>
      <c r="AF91" s="364">
        <v>154</v>
      </c>
      <c r="AG91" s="364">
        <v>158</v>
      </c>
      <c r="AH91" s="364">
        <v>181</v>
      </c>
      <c r="AI91" s="366">
        <v>158</v>
      </c>
      <c r="AJ91" s="364">
        <v>154</v>
      </c>
      <c r="AK91" s="364">
        <v>158</v>
      </c>
      <c r="AL91" s="364">
        <v>181</v>
      </c>
      <c r="AM91" s="364">
        <v>154</v>
      </c>
      <c r="AN91" s="364">
        <v>158</v>
      </c>
      <c r="AO91" s="364">
        <v>181</v>
      </c>
      <c r="AP91" s="364">
        <v>174</v>
      </c>
      <c r="AQ91" s="364">
        <v>174</v>
      </c>
      <c r="AR91" s="364">
        <v>174</v>
      </c>
      <c r="AS91" s="364">
        <v>174</v>
      </c>
      <c r="AT91" s="105"/>
      <c r="AU91" s="105" t="s">
        <v>3429</v>
      </c>
      <c r="AV91" s="126">
        <v>1.5</v>
      </c>
    </row>
    <row r="92" spans="1:48" ht="23.25" customHeight="1">
      <c r="A92"/>
      <c r="B92" s="440"/>
      <c r="D92" s="339" t="s">
        <v>429</v>
      </c>
      <c r="E92" s="418" t="s">
        <v>429</v>
      </c>
      <c r="F92" s="419" t="s">
        <v>926</v>
      </c>
      <c r="G92" s="420">
        <v>2.9</v>
      </c>
      <c r="H92" s="345">
        <v>166</v>
      </c>
      <c r="I92" s="345">
        <v>191</v>
      </c>
      <c r="J92" s="345">
        <v>199</v>
      </c>
      <c r="K92" s="364">
        <v>166</v>
      </c>
      <c r="L92" s="364">
        <v>191</v>
      </c>
      <c r="M92" s="364">
        <v>199</v>
      </c>
      <c r="N92" s="364">
        <v>206</v>
      </c>
      <c r="O92" s="364">
        <v>166</v>
      </c>
      <c r="P92" s="364">
        <v>191</v>
      </c>
      <c r="Q92" s="364">
        <v>199</v>
      </c>
      <c r="R92" s="364">
        <v>206</v>
      </c>
      <c r="S92" s="353">
        <v>166</v>
      </c>
      <c r="T92" s="353">
        <v>191</v>
      </c>
      <c r="U92" s="353">
        <v>199</v>
      </c>
      <c r="V92" s="364">
        <v>191</v>
      </c>
      <c r="W92" s="364">
        <v>199</v>
      </c>
      <c r="X92" s="364">
        <v>166</v>
      </c>
      <c r="Y92" s="364">
        <v>191</v>
      </c>
      <c r="Z92" s="364">
        <v>199</v>
      </c>
      <c r="AA92" s="364">
        <v>206</v>
      </c>
      <c r="AB92" s="364">
        <v>166</v>
      </c>
      <c r="AC92" s="364">
        <v>191</v>
      </c>
      <c r="AD92" s="364">
        <v>199</v>
      </c>
      <c r="AE92" s="364">
        <v>206</v>
      </c>
      <c r="AF92" s="364">
        <v>166</v>
      </c>
      <c r="AG92" s="364">
        <v>191</v>
      </c>
      <c r="AH92" s="364">
        <v>199</v>
      </c>
      <c r="AI92" s="366">
        <v>191</v>
      </c>
      <c r="AJ92" s="364">
        <v>166</v>
      </c>
      <c r="AK92" s="364">
        <v>191</v>
      </c>
      <c r="AL92" s="364">
        <v>199</v>
      </c>
      <c r="AM92" s="364">
        <v>166</v>
      </c>
      <c r="AN92" s="364">
        <v>191</v>
      </c>
      <c r="AO92" s="364">
        <v>199</v>
      </c>
      <c r="AP92" s="364">
        <v>211</v>
      </c>
      <c r="AQ92" s="364">
        <v>211</v>
      </c>
      <c r="AR92" s="364">
        <v>211</v>
      </c>
      <c r="AS92" s="364">
        <v>211</v>
      </c>
      <c r="AT92" s="105"/>
      <c r="AU92" s="105" t="s">
        <v>429</v>
      </c>
      <c r="AV92" s="126">
        <v>2.9</v>
      </c>
    </row>
    <row r="93" spans="1:48" ht="23.25" customHeight="1">
      <c r="A93"/>
      <c r="B93" s="440"/>
      <c r="D93" s="339" t="s">
        <v>3327</v>
      </c>
      <c r="E93" s="418" t="s">
        <v>3327</v>
      </c>
      <c r="F93" s="419" t="s">
        <v>926</v>
      </c>
      <c r="G93" s="420">
        <v>2.9</v>
      </c>
      <c r="H93" s="345">
        <v>166</v>
      </c>
      <c r="I93" s="345">
        <v>191</v>
      </c>
      <c r="J93" s="345">
        <v>199</v>
      </c>
      <c r="K93" s="364">
        <v>166</v>
      </c>
      <c r="L93" s="364">
        <v>191</v>
      </c>
      <c r="M93" s="364">
        <v>199</v>
      </c>
      <c r="N93" s="364">
        <v>206</v>
      </c>
      <c r="O93" s="364">
        <v>166</v>
      </c>
      <c r="P93" s="364">
        <v>191</v>
      </c>
      <c r="Q93" s="364">
        <v>199</v>
      </c>
      <c r="R93" s="364">
        <v>206</v>
      </c>
      <c r="S93" s="353">
        <v>166</v>
      </c>
      <c r="T93" s="353">
        <v>191</v>
      </c>
      <c r="U93" s="353">
        <v>199</v>
      </c>
      <c r="V93" s="364">
        <v>191</v>
      </c>
      <c r="W93" s="364">
        <v>199</v>
      </c>
      <c r="X93" s="364">
        <v>166</v>
      </c>
      <c r="Y93" s="364">
        <v>191</v>
      </c>
      <c r="Z93" s="364">
        <v>199</v>
      </c>
      <c r="AA93" s="364">
        <v>206</v>
      </c>
      <c r="AB93" s="364">
        <v>166</v>
      </c>
      <c r="AC93" s="364">
        <v>191</v>
      </c>
      <c r="AD93" s="364">
        <v>199</v>
      </c>
      <c r="AE93" s="364">
        <v>206</v>
      </c>
      <c r="AF93" s="364">
        <v>166</v>
      </c>
      <c r="AG93" s="364">
        <v>191</v>
      </c>
      <c r="AH93" s="364">
        <v>199</v>
      </c>
      <c r="AI93" s="366">
        <v>191</v>
      </c>
      <c r="AJ93" s="364">
        <v>166</v>
      </c>
      <c r="AK93" s="364">
        <v>191</v>
      </c>
      <c r="AL93" s="364">
        <v>199</v>
      </c>
      <c r="AM93" s="364">
        <v>166</v>
      </c>
      <c r="AN93" s="364">
        <v>191</v>
      </c>
      <c r="AO93" s="364">
        <v>199</v>
      </c>
      <c r="AP93" s="364">
        <v>211</v>
      </c>
      <c r="AQ93" s="364">
        <v>211</v>
      </c>
      <c r="AR93" s="364">
        <v>211</v>
      </c>
      <c r="AS93" s="364">
        <v>211</v>
      </c>
      <c r="AT93" s="105"/>
      <c r="AU93" s="105" t="s">
        <v>3327</v>
      </c>
      <c r="AV93" s="126">
        <v>2.9</v>
      </c>
    </row>
    <row r="94" spans="1:48" ht="23.25" customHeight="1">
      <c r="A94"/>
      <c r="B94" s="440"/>
      <c r="D94" s="339" t="s">
        <v>483</v>
      </c>
      <c r="E94" s="418" t="s">
        <v>483</v>
      </c>
      <c r="F94" s="419" t="s">
        <v>1036</v>
      </c>
      <c r="G94" s="420">
        <v>1.5</v>
      </c>
      <c r="H94" s="345">
        <v>147</v>
      </c>
      <c r="I94" s="345">
        <v>150</v>
      </c>
      <c r="J94" s="345">
        <v>173</v>
      </c>
      <c r="K94" s="364">
        <v>147</v>
      </c>
      <c r="L94" s="364">
        <v>150</v>
      </c>
      <c r="M94" s="364">
        <v>173</v>
      </c>
      <c r="N94" s="364">
        <v>177</v>
      </c>
      <c r="O94" s="364">
        <v>147</v>
      </c>
      <c r="P94" s="364">
        <v>150</v>
      </c>
      <c r="Q94" s="364">
        <v>173</v>
      </c>
      <c r="R94" s="364">
        <v>177</v>
      </c>
      <c r="S94" s="353">
        <v>147</v>
      </c>
      <c r="T94" s="353">
        <v>150</v>
      </c>
      <c r="U94" s="353">
        <v>173</v>
      </c>
      <c r="V94" s="364">
        <v>150</v>
      </c>
      <c r="W94" s="364">
        <v>173</v>
      </c>
      <c r="X94" s="364">
        <v>147</v>
      </c>
      <c r="Y94" s="364">
        <v>150</v>
      </c>
      <c r="Z94" s="364">
        <v>173</v>
      </c>
      <c r="AA94" s="364">
        <v>177</v>
      </c>
      <c r="AB94" s="364">
        <v>147</v>
      </c>
      <c r="AC94" s="364">
        <v>150</v>
      </c>
      <c r="AD94" s="364">
        <v>173</v>
      </c>
      <c r="AE94" s="364">
        <v>177</v>
      </c>
      <c r="AF94" s="364">
        <v>147</v>
      </c>
      <c r="AG94" s="364">
        <v>150</v>
      </c>
      <c r="AH94" s="364">
        <v>173</v>
      </c>
      <c r="AI94" s="366">
        <v>150</v>
      </c>
      <c r="AJ94" s="364">
        <v>147</v>
      </c>
      <c r="AK94" s="364">
        <v>150</v>
      </c>
      <c r="AL94" s="364">
        <v>173</v>
      </c>
      <c r="AM94" s="364">
        <v>147</v>
      </c>
      <c r="AN94" s="364">
        <v>150</v>
      </c>
      <c r="AO94" s="364">
        <v>173</v>
      </c>
      <c r="AP94" s="364">
        <v>165</v>
      </c>
      <c r="AQ94" s="364">
        <v>165</v>
      </c>
      <c r="AR94" s="364">
        <v>165</v>
      </c>
      <c r="AS94" s="364">
        <v>165</v>
      </c>
      <c r="AT94" s="105"/>
      <c r="AU94" s="105" t="s">
        <v>483</v>
      </c>
      <c r="AV94" s="126">
        <v>1.5</v>
      </c>
    </row>
    <row r="95" spans="1:48" ht="23.25" customHeight="1">
      <c r="A95"/>
      <c r="B95" s="440"/>
      <c r="D95" s="339" t="s">
        <v>3438</v>
      </c>
      <c r="E95" s="418" t="s">
        <v>3438</v>
      </c>
      <c r="F95" s="419" t="s">
        <v>1036</v>
      </c>
      <c r="G95" s="420">
        <v>1.5</v>
      </c>
      <c r="H95" s="345">
        <v>147</v>
      </c>
      <c r="I95" s="345">
        <v>150</v>
      </c>
      <c r="J95" s="345">
        <v>173</v>
      </c>
      <c r="K95" s="364">
        <v>147</v>
      </c>
      <c r="L95" s="364">
        <v>150</v>
      </c>
      <c r="M95" s="364">
        <v>173</v>
      </c>
      <c r="N95" s="364">
        <v>177</v>
      </c>
      <c r="O95" s="364">
        <v>147</v>
      </c>
      <c r="P95" s="364">
        <v>150</v>
      </c>
      <c r="Q95" s="364">
        <v>173</v>
      </c>
      <c r="R95" s="364">
        <v>177</v>
      </c>
      <c r="S95" s="353">
        <v>147</v>
      </c>
      <c r="T95" s="353">
        <v>150</v>
      </c>
      <c r="U95" s="353">
        <v>173</v>
      </c>
      <c r="V95" s="364">
        <v>150</v>
      </c>
      <c r="W95" s="364">
        <v>173</v>
      </c>
      <c r="X95" s="364">
        <v>147</v>
      </c>
      <c r="Y95" s="364">
        <v>150</v>
      </c>
      <c r="Z95" s="364">
        <v>173</v>
      </c>
      <c r="AA95" s="364">
        <v>177</v>
      </c>
      <c r="AB95" s="364">
        <v>147</v>
      </c>
      <c r="AC95" s="364">
        <v>150</v>
      </c>
      <c r="AD95" s="364">
        <v>173</v>
      </c>
      <c r="AE95" s="364">
        <v>177</v>
      </c>
      <c r="AF95" s="364">
        <v>147</v>
      </c>
      <c r="AG95" s="364">
        <v>150</v>
      </c>
      <c r="AH95" s="364">
        <v>173</v>
      </c>
      <c r="AI95" s="366">
        <v>150</v>
      </c>
      <c r="AJ95" s="364">
        <v>147</v>
      </c>
      <c r="AK95" s="364">
        <v>150</v>
      </c>
      <c r="AL95" s="364">
        <v>173</v>
      </c>
      <c r="AM95" s="364">
        <v>147</v>
      </c>
      <c r="AN95" s="364">
        <v>150</v>
      </c>
      <c r="AO95" s="364">
        <v>173</v>
      </c>
      <c r="AP95" s="364">
        <v>165</v>
      </c>
      <c r="AQ95" s="364">
        <v>165</v>
      </c>
      <c r="AR95" s="364">
        <v>165</v>
      </c>
      <c r="AS95" s="364">
        <v>165</v>
      </c>
      <c r="AT95" s="105"/>
      <c r="AU95" s="105" t="s">
        <v>3438</v>
      </c>
      <c r="AV95" s="126">
        <v>1.5</v>
      </c>
    </row>
    <row r="96" spans="1:48" ht="23.25" customHeight="1">
      <c r="A96"/>
      <c r="B96" s="440"/>
      <c r="D96" s="339" t="s">
        <v>426</v>
      </c>
      <c r="E96" s="418" t="s">
        <v>426</v>
      </c>
      <c r="F96" s="419" t="s">
        <v>925</v>
      </c>
      <c r="G96" s="420">
        <v>0.79999999999999993</v>
      </c>
      <c r="H96" s="345">
        <v>137</v>
      </c>
      <c r="I96" s="345">
        <v>148</v>
      </c>
      <c r="J96" s="345">
        <v>166</v>
      </c>
      <c r="K96" s="364">
        <v>137</v>
      </c>
      <c r="L96" s="364">
        <v>148</v>
      </c>
      <c r="M96" s="364">
        <v>166</v>
      </c>
      <c r="N96" s="364">
        <v>175</v>
      </c>
      <c r="O96" s="364">
        <v>137</v>
      </c>
      <c r="P96" s="364">
        <v>148</v>
      </c>
      <c r="Q96" s="364">
        <v>166</v>
      </c>
      <c r="R96" s="364">
        <v>175</v>
      </c>
      <c r="S96" s="353">
        <v>137</v>
      </c>
      <c r="T96" s="353">
        <v>148</v>
      </c>
      <c r="U96" s="353">
        <v>166</v>
      </c>
      <c r="V96" s="364">
        <v>148</v>
      </c>
      <c r="W96" s="364">
        <v>166</v>
      </c>
      <c r="X96" s="364">
        <v>137</v>
      </c>
      <c r="Y96" s="364">
        <v>148</v>
      </c>
      <c r="Z96" s="364">
        <v>166</v>
      </c>
      <c r="AA96" s="364">
        <v>175</v>
      </c>
      <c r="AB96" s="364">
        <v>137</v>
      </c>
      <c r="AC96" s="364">
        <v>148</v>
      </c>
      <c r="AD96" s="364">
        <v>166</v>
      </c>
      <c r="AE96" s="364">
        <v>175</v>
      </c>
      <c r="AF96" s="364">
        <v>137</v>
      </c>
      <c r="AG96" s="364">
        <v>148</v>
      </c>
      <c r="AH96" s="364">
        <v>166</v>
      </c>
      <c r="AI96" s="366">
        <v>148</v>
      </c>
      <c r="AJ96" s="364">
        <v>137</v>
      </c>
      <c r="AK96" s="364">
        <v>148</v>
      </c>
      <c r="AL96" s="364">
        <v>166</v>
      </c>
      <c r="AM96" s="364">
        <v>137</v>
      </c>
      <c r="AN96" s="364">
        <v>148</v>
      </c>
      <c r="AO96" s="364">
        <v>166</v>
      </c>
      <c r="AP96" s="364">
        <v>163</v>
      </c>
      <c r="AQ96" s="364">
        <v>163</v>
      </c>
      <c r="AR96" s="364">
        <v>163</v>
      </c>
      <c r="AS96" s="364">
        <v>163</v>
      </c>
      <c r="AT96" s="105"/>
      <c r="AU96" s="105" t="s">
        <v>426</v>
      </c>
      <c r="AV96" s="126">
        <v>0.79999999999999993</v>
      </c>
    </row>
    <row r="97" spans="1:48" ht="23.25" customHeight="1">
      <c r="A97"/>
      <c r="B97" s="440"/>
      <c r="D97" s="339" t="s">
        <v>3324</v>
      </c>
      <c r="E97" s="418" t="s">
        <v>3324</v>
      </c>
      <c r="F97" s="419" t="s">
        <v>925</v>
      </c>
      <c r="G97" s="420">
        <v>0.79999999999999993</v>
      </c>
      <c r="H97" s="345">
        <v>137</v>
      </c>
      <c r="I97" s="345">
        <v>148</v>
      </c>
      <c r="J97" s="345">
        <v>166</v>
      </c>
      <c r="K97" s="364">
        <v>137</v>
      </c>
      <c r="L97" s="364">
        <v>148</v>
      </c>
      <c r="M97" s="364">
        <v>166</v>
      </c>
      <c r="N97" s="364">
        <v>175</v>
      </c>
      <c r="O97" s="364">
        <v>137</v>
      </c>
      <c r="P97" s="364">
        <v>148</v>
      </c>
      <c r="Q97" s="364">
        <v>166</v>
      </c>
      <c r="R97" s="364">
        <v>175</v>
      </c>
      <c r="S97" s="353">
        <v>137</v>
      </c>
      <c r="T97" s="353">
        <v>148</v>
      </c>
      <c r="U97" s="353">
        <v>166</v>
      </c>
      <c r="V97" s="364">
        <v>148</v>
      </c>
      <c r="W97" s="364">
        <v>166</v>
      </c>
      <c r="X97" s="364">
        <v>137</v>
      </c>
      <c r="Y97" s="364">
        <v>148</v>
      </c>
      <c r="Z97" s="364">
        <v>166</v>
      </c>
      <c r="AA97" s="364">
        <v>175</v>
      </c>
      <c r="AB97" s="364">
        <v>137</v>
      </c>
      <c r="AC97" s="364">
        <v>148</v>
      </c>
      <c r="AD97" s="364">
        <v>166</v>
      </c>
      <c r="AE97" s="364">
        <v>175</v>
      </c>
      <c r="AF97" s="364">
        <v>137</v>
      </c>
      <c r="AG97" s="364">
        <v>148</v>
      </c>
      <c r="AH97" s="364">
        <v>166</v>
      </c>
      <c r="AI97" s="366">
        <v>148</v>
      </c>
      <c r="AJ97" s="364">
        <v>137</v>
      </c>
      <c r="AK97" s="364">
        <v>148</v>
      </c>
      <c r="AL97" s="364">
        <v>166</v>
      </c>
      <c r="AM97" s="364">
        <v>137</v>
      </c>
      <c r="AN97" s="364">
        <v>148</v>
      </c>
      <c r="AO97" s="364">
        <v>166</v>
      </c>
      <c r="AP97" s="364">
        <v>163</v>
      </c>
      <c r="AQ97" s="364">
        <v>163</v>
      </c>
      <c r="AR97" s="364">
        <v>163</v>
      </c>
      <c r="AS97" s="364">
        <v>163</v>
      </c>
      <c r="AT97" s="105"/>
      <c r="AU97" s="105" t="s">
        <v>3324</v>
      </c>
      <c r="AV97" s="126">
        <v>0.79999999999999993</v>
      </c>
    </row>
    <row r="98" spans="1:48" ht="23.25" customHeight="1">
      <c r="A98"/>
      <c r="B98" s="440"/>
      <c r="D98" s="339" t="s">
        <v>428</v>
      </c>
      <c r="E98" s="418" t="s">
        <v>428</v>
      </c>
      <c r="F98" s="419" t="s">
        <v>950</v>
      </c>
      <c r="G98" s="420">
        <v>1.5</v>
      </c>
      <c r="H98" s="345">
        <v>154</v>
      </c>
      <c r="I98" s="345">
        <v>157</v>
      </c>
      <c r="J98" s="345">
        <v>181</v>
      </c>
      <c r="K98" s="364">
        <v>154</v>
      </c>
      <c r="L98" s="364">
        <v>157</v>
      </c>
      <c r="M98" s="364">
        <v>181</v>
      </c>
      <c r="N98" s="364">
        <v>186</v>
      </c>
      <c r="O98" s="364">
        <v>154</v>
      </c>
      <c r="P98" s="364">
        <v>157</v>
      </c>
      <c r="Q98" s="364">
        <v>181</v>
      </c>
      <c r="R98" s="364">
        <v>186</v>
      </c>
      <c r="S98" s="353">
        <v>154</v>
      </c>
      <c r="T98" s="353">
        <v>157</v>
      </c>
      <c r="U98" s="353">
        <v>181</v>
      </c>
      <c r="V98" s="364">
        <v>157</v>
      </c>
      <c r="W98" s="364">
        <v>181</v>
      </c>
      <c r="X98" s="364">
        <v>154</v>
      </c>
      <c r="Y98" s="364">
        <v>157</v>
      </c>
      <c r="Z98" s="364">
        <v>181</v>
      </c>
      <c r="AA98" s="364">
        <v>186</v>
      </c>
      <c r="AB98" s="364">
        <v>154</v>
      </c>
      <c r="AC98" s="364">
        <v>157</v>
      </c>
      <c r="AD98" s="364">
        <v>181</v>
      </c>
      <c r="AE98" s="364">
        <v>186</v>
      </c>
      <c r="AF98" s="364">
        <v>154</v>
      </c>
      <c r="AG98" s="364">
        <v>157</v>
      </c>
      <c r="AH98" s="364">
        <v>181</v>
      </c>
      <c r="AI98" s="366">
        <v>157</v>
      </c>
      <c r="AJ98" s="364">
        <v>154</v>
      </c>
      <c r="AK98" s="364">
        <v>157</v>
      </c>
      <c r="AL98" s="364">
        <v>181</v>
      </c>
      <c r="AM98" s="364">
        <v>154</v>
      </c>
      <c r="AN98" s="364">
        <v>157</v>
      </c>
      <c r="AO98" s="364">
        <v>181</v>
      </c>
      <c r="AP98" s="364">
        <v>173</v>
      </c>
      <c r="AQ98" s="364">
        <v>173</v>
      </c>
      <c r="AR98" s="364">
        <v>173</v>
      </c>
      <c r="AS98" s="364">
        <v>173</v>
      </c>
      <c r="AT98" s="105"/>
      <c r="AU98" s="105" t="s">
        <v>428</v>
      </c>
      <c r="AV98" s="126">
        <v>1.5</v>
      </c>
    </row>
    <row r="99" spans="1:48" ht="23.25" customHeight="1">
      <c r="A99"/>
      <c r="B99" s="440"/>
      <c r="D99" s="339" t="s">
        <v>3326</v>
      </c>
      <c r="E99" s="418" t="s">
        <v>3326</v>
      </c>
      <c r="F99" s="419" t="s">
        <v>950</v>
      </c>
      <c r="G99" s="420">
        <v>1.5</v>
      </c>
      <c r="H99" s="345">
        <v>154</v>
      </c>
      <c r="I99" s="345">
        <v>157</v>
      </c>
      <c r="J99" s="345">
        <v>181</v>
      </c>
      <c r="K99" s="364">
        <v>154</v>
      </c>
      <c r="L99" s="364">
        <v>157</v>
      </c>
      <c r="M99" s="364">
        <v>181</v>
      </c>
      <c r="N99" s="364">
        <v>186</v>
      </c>
      <c r="O99" s="364">
        <v>154</v>
      </c>
      <c r="P99" s="364">
        <v>157</v>
      </c>
      <c r="Q99" s="364">
        <v>181</v>
      </c>
      <c r="R99" s="364">
        <v>186</v>
      </c>
      <c r="S99" s="353">
        <v>154</v>
      </c>
      <c r="T99" s="353">
        <v>157</v>
      </c>
      <c r="U99" s="353">
        <v>181</v>
      </c>
      <c r="V99" s="364">
        <v>157</v>
      </c>
      <c r="W99" s="364">
        <v>181</v>
      </c>
      <c r="X99" s="364">
        <v>154</v>
      </c>
      <c r="Y99" s="364">
        <v>157</v>
      </c>
      <c r="Z99" s="364">
        <v>181</v>
      </c>
      <c r="AA99" s="364">
        <v>186</v>
      </c>
      <c r="AB99" s="364">
        <v>154</v>
      </c>
      <c r="AC99" s="364">
        <v>157</v>
      </c>
      <c r="AD99" s="364">
        <v>181</v>
      </c>
      <c r="AE99" s="364">
        <v>186</v>
      </c>
      <c r="AF99" s="364">
        <v>154</v>
      </c>
      <c r="AG99" s="364">
        <v>157</v>
      </c>
      <c r="AH99" s="364">
        <v>181</v>
      </c>
      <c r="AI99" s="366">
        <v>157</v>
      </c>
      <c r="AJ99" s="364">
        <v>154</v>
      </c>
      <c r="AK99" s="364">
        <v>157</v>
      </c>
      <c r="AL99" s="364">
        <v>181</v>
      </c>
      <c r="AM99" s="364">
        <v>154</v>
      </c>
      <c r="AN99" s="364">
        <v>157</v>
      </c>
      <c r="AO99" s="364">
        <v>181</v>
      </c>
      <c r="AP99" s="364">
        <v>173</v>
      </c>
      <c r="AQ99" s="364">
        <v>173</v>
      </c>
      <c r="AR99" s="364">
        <v>173</v>
      </c>
      <c r="AS99" s="364">
        <v>173</v>
      </c>
      <c r="AT99" s="105"/>
      <c r="AU99" s="105" t="s">
        <v>3326</v>
      </c>
      <c r="AV99" s="126">
        <v>1.5</v>
      </c>
    </row>
    <row r="100" spans="1:48" ht="23.25" customHeight="1">
      <c r="A100"/>
      <c r="B100" s="440"/>
      <c r="D100" s="339" t="s">
        <v>482</v>
      </c>
      <c r="E100" s="418" t="s">
        <v>482</v>
      </c>
      <c r="F100" s="419" t="s">
        <v>935</v>
      </c>
      <c r="G100" s="420">
        <v>1.5</v>
      </c>
      <c r="H100" s="345">
        <v>154</v>
      </c>
      <c r="I100" s="345">
        <v>157</v>
      </c>
      <c r="J100" s="345">
        <v>181</v>
      </c>
      <c r="K100" s="364">
        <v>154</v>
      </c>
      <c r="L100" s="364">
        <v>157</v>
      </c>
      <c r="M100" s="364">
        <v>181</v>
      </c>
      <c r="N100" s="364">
        <v>186</v>
      </c>
      <c r="O100" s="364">
        <v>154</v>
      </c>
      <c r="P100" s="364">
        <v>157</v>
      </c>
      <c r="Q100" s="364">
        <v>181</v>
      </c>
      <c r="R100" s="364">
        <v>186</v>
      </c>
      <c r="S100" s="353">
        <v>154</v>
      </c>
      <c r="T100" s="353">
        <v>157</v>
      </c>
      <c r="U100" s="353">
        <v>181</v>
      </c>
      <c r="V100" s="364">
        <v>157</v>
      </c>
      <c r="W100" s="364">
        <v>181</v>
      </c>
      <c r="X100" s="364">
        <v>154</v>
      </c>
      <c r="Y100" s="364">
        <v>157</v>
      </c>
      <c r="Z100" s="364">
        <v>181</v>
      </c>
      <c r="AA100" s="364">
        <v>186</v>
      </c>
      <c r="AB100" s="364">
        <v>154</v>
      </c>
      <c r="AC100" s="364">
        <v>157</v>
      </c>
      <c r="AD100" s="364">
        <v>181</v>
      </c>
      <c r="AE100" s="364">
        <v>186</v>
      </c>
      <c r="AF100" s="364">
        <v>154</v>
      </c>
      <c r="AG100" s="364">
        <v>157</v>
      </c>
      <c r="AH100" s="364">
        <v>181</v>
      </c>
      <c r="AI100" s="366">
        <v>157</v>
      </c>
      <c r="AJ100" s="364">
        <v>154</v>
      </c>
      <c r="AK100" s="364">
        <v>157</v>
      </c>
      <c r="AL100" s="364">
        <v>181</v>
      </c>
      <c r="AM100" s="364">
        <v>154</v>
      </c>
      <c r="AN100" s="364">
        <v>157</v>
      </c>
      <c r="AO100" s="364">
        <v>181</v>
      </c>
      <c r="AP100" s="364">
        <v>173</v>
      </c>
      <c r="AQ100" s="364">
        <v>173</v>
      </c>
      <c r="AR100" s="364">
        <v>173</v>
      </c>
      <c r="AS100" s="364">
        <v>173</v>
      </c>
      <c r="AT100" s="105"/>
      <c r="AU100" s="105" t="s">
        <v>482</v>
      </c>
      <c r="AV100" s="126">
        <v>1.5</v>
      </c>
    </row>
    <row r="101" spans="1:48" ht="23.25" customHeight="1">
      <c r="A101"/>
      <c r="B101" s="440"/>
      <c r="D101" s="339" t="s">
        <v>3430</v>
      </c>
      <c r="E101" s="418" t="s">
        <v>3430</v>
      </c>
      <c r="F101" s="419" t="s">
        <v>935</v>
      </c>
      <c r="G101" s="420">
        <v>1.5</v>
      </c>
      <c r="H101" s="345">
        <v>154</v>
      </c>
      <c r="I101" s="345">
        <v>157</v>
      </c>
      <c r="J101" s="345">
        <v>181</v>
      </c>
      <c r="K101" s="364">
        <v>154</v>
      </c>
      <c r="L101" s="364">
        <v>157</v>
      </c>
      <c r="M101" s="364">
        <v>181</v>
      </c>
      <c r="N101" s="364">
        <v>186</v>
      </c>
      <c r="O101" s="364">
        <v>154</v>
      </c>
      <c r="P101" s="364">
        <v>157</v>
      </c>
      <c r="Q101" s="364">
        <v>181</v>
      </c>
      <c r="R101" s="364">
        <v>186</v>
      </c>
      <c r="S101" s="353">
        <v>154</v>
      </c>
      <c r="T101" s="353">
        <v>157</v>
      </c>
      <c r="U101" s="353">
        <v>181</v>
      </c>
      <c r="V101" s="364">
        <v>157</v>
      </c>
      <c r="W101" s="364">
        <v>181</v>
      </c>
      <c r="X101" s="364">
        <v>154</v>
      </c>
      <c r="Y101" s="364">
        <v>157</v>
      </c>
      <c r="Z101" s="364">
        <v>181</v>
      </c>
      <c r="AA101" s="364">
        <v>186</v>
      </c>
      <c r="AB101" s="364">
        <v>154</v>
      </c>
      <c r="AC101" s="364">
        <v>157</v>
      </c>
      <c r="AD101" s="364">
        <v>181</v>
      </c>
      <c r="AE101" s="364">
        <v>186</v>
      </c>
      <c r="AF101" s="364">
        <v>154</v>
      </c>
      <c r="AG101" s="364">
        <v>157</v>
      </c>
      <c r="AH101" s="364">
        <v>181</v>
      </c>
      <c r="AI101" s="366">
        <v>157</v>
      </c>
      <c r="AJ101" s="364">
        <v>154</v>
      </c>
      <c r="AK101" s="364">
        <v>157</v>
      </c>
      <c r="AL101" s="364">
        <v>181</v>
      </c>
      <c r="AM101" s="364">
        <v>154</v>
      </c>
      <c r="AN101" s="364">
        <v>157</v>
      </c>
      <c r="AO101" s="364">
        <v>181</v>
      </c>
      <c r="AP101" s="364">
        <v>173</v>
      </c>
      <c r="AQ101" s="364">
        <v>173</v>
      </c>
      <c r="AR101" s="364">
        <v>173</v>
      </c>
      <c r="AS101" s="364">
        <v>173</v>
      </c>
      <c r="AT101" s="105"/>
      <c r="AU101" s="105" t="s">
        <v>3430</v>
      </c>
      <c r="AV101" s="126">
        <v>1.5</v>
      </c>
    </row>
    <row r="102" spans="1:48" ht="23.25" customHeight="1">
      <c r="A102"/>
      <c r="B102" s="440"/>
      <c r="D102" s="339" t="s">
        <v>430</v>
      </c>
      <c r="E102" s="418" t="s">
        <v>430</v>
      </c>
      <c r="F102" s="419" t="s">
        <v>927</v>
      </c>
      <c r="G102" s="420">
        <v>2.9</v>
      </c>
      <c r="H102" s="345">
        <v>166</v>
      </c>
      <c r="I102" s="345">
        <v>193</v>
      </c>
      <c r="J102" s="345">
        <v>198</v>
      </c>
      <c r="K102" s="364">
        <v>166</v>
      </c>
      <c r="L102" s="364">
        <v>193</v>
      </c>
      <c r="M102" s="364">
        <v>198</v>
      </c>
      <c r="N102" s="364">
        <v>205</v>
      </c>
      <c r="O102" s="364">
        <v>166</v>
      </c>
      <c r="P102" s="364">
        <v>193</v>
      </c>
      <c r="Q102" s="364">
        <v>198</v>
      </c>
      <c r="R102" s="364">
        <v>205</v>
      </c>
      <c r="S102" s="353">
        <v>166</v>
      </c>
      <c r="T102" s="353">
        <v>193</v>
      </c>
      <c r="U102" s="353">
        <v>198</v>
      </c>
      <c r="V102" s="364">
        <v>193</v>
      </c>
      <c r="W102" s="364">
        <v>198</v>
      </c>
      <c r="X102" s="364">
        <v>166</v>
      </c>
      <c r="Y102" s="364">
        <v>193</v>
      </c>
      <c r="Z102" s="364">
        <v>198</v>
      </c>
      <c r="AA102" s="364">
        <v>205</v>
      </c>
      <c r="AB102" s="364">
        <v>166</v>
      </c>
      <c r="AC102" s="364">
        <v>193</v>
      </c>
      <c r="AD102" s="364">
        <v>198</v>
      </c>
      <c r="AE102" s="364">
        <v>205</v>
      </c>
      <c r="AF102" s="364">
        <v>166</v>
      </c>
      <c r="AG102" s="364">
        <v>193</v>
      </c>
      <c r="AH102" s="364">
        <v>198</v>
      </c>
      <c r="AI102" s="366">
        <v>193</v>
      </c>
      <c r="AJ102" s="364">
        <v>166</v>
      </c>
      <c r="AK102" s="364">
        <v>193</v>
      </c>
      <c r="AL102" s="364">
        <v>198</v>
      </c>
      <c r="AM102" s="364">
        <v>166</v>
      </c>
      <c r="AN102" s="364">
        <v>193</v>
      </c>
      <c r="AO102" s="364">
        <v>198</v>
      </c>
      <c r="AP102" s="364">
        <v>213</v>
      </c>
      <c r="AQ102" s="364">
        <v>213</v>
      </c>
      <c r="AR102" s="364">
        <v>213</v>
      </c>
      <c r="AS102" s="364">
        <v>213</v>
      </c>
      <c r="AT102" s="105"/>
      <c r="AU102" s="105" t="s">
        <v>430</v>
      </c>
      <c r="AV102" s="126">
        <v>2.9</v>
      </c>
    </row>
    <row r="103" spans="1:48" ht="23.25" customHeight="1">
      <c r="A103"/>
      <c r="B103" s="440"/>
      <c r="D103" s="339" t="s">
        <v>3328</v>
      </c>
      <c r="E103" s="418" t="s">
        <v>3328</v>
      </c>
      <c r="F103" s="419" t="s">
        <v>927</v>
      </c>
      <c r="G103" s="420">
        <v>2.9</v>
      </c>
      <c r="H103" s="345">
        <v>166</v>
      </c>
      <c r="I103" s="345">
        <v>193</v>
      </c>
      <c r="J103" s="345">
        <v>198</v>
      </c>
      <c r="K103" s="364">
        <v>166</v>
      </c>
      <c r="L103" s="364">
        <v>193</v>
      </c>
      <c r="M103" s="364">
        <v>198</v>
      </c>
      <c r="N103" s="364">
        <v>205</v>
      </c>
      <c r="O103" s="364">
        <v>166</v>
      </c>
      <c r="P103" s="364">
        <v>193</v>
      </c>
      <c r="Q103" s="364">
        <v>198</v>
      </c>
      <c r="R103" s="364">
        <v>205</v>
      </c>
      <c r="S103" s="353">
        <v>166</v>
      </c>
      <c r="T103" s="353">
        <v>193</v>
      </c>
      <c r="U103" s="353">
        <v>198</v>
      </c>
      <c r="V103" s="364">
        <v>193</v>
      </c>
      <c r="W103" s="364">
        <v>198</v>
      </c>
      <c r="X103" s="364">
        <v>166</v>
      </c>
      <c r="Y103" s="364">
        <v>193</v>
      </c>
      <c r="Z103" s="364">
        <v>198</v>
      </c>
      <c r="AA103" s="364">
        <v>205</v>
      </c>
      <c r="AB103" s="364">
        <v>166</v>
      </c>
      <c r="AC103" s="364">
        <v>193</v>
      </c>
      <c r="AD103" s="364">
        <v>198</v>
      </c>
      <c r="AE103" s="364">
        <v>205</v>
      </c>
      <c r="AF103" s="364">
        <v>166</v>
      </c>
      <c r="AG103" s="364">
        <v>193</v>
      </c>
      <c r="AH103" s="364">
        <v>198</v>
      </c>
      <c r="AI103" s="366">
        <v>193</v>
      </c>
      <c r="AJ103" s="364">
        <v>166</v>
      </c>
      <c r="AK103" s="364">
        <v>193</v>
      </c>
      <c r="AL103" s="364">
        <v>198</v>
      </c>
      <c r="AM103" s="364">
        <v>166</v>
      </c>
      <c r="AN103" s="364">
        <v>193</v>
      </c>
      <c r="AO103" s="364">
        <v>198</v>
      </c>
      <c r="AP103" s="364">
        <v>213</v>
      </c>
      <c r="AQ103" s="364">
        <v>213</v>
      </c>
      <c r="AR103" s="364">
        <v>213</v>
      </c>
      <c r="AS103" s="364">
        <v>213</v>
      </c>
      <c r="AT103" s="105"/>
      <c r="AU103" s="105" t="s">
        <v>3328</v>
      </c>
      <c r="AV103" s="126">
        <v>2.9</v>
      </c>
    </row>
    <row r="104" spans="1:48" ht="23.25" customHeight="1">
      <c r="A104"/>
      <c r="B104" s="440"/>
      <c r="D104" s="339" t="s">
        <v>493</v>
      </c>
      <c r="E104" s="418" t="s">
        <v>493</v>
      </c>
      <c r="F104" s="419" t="s">
        <v>936</v>
      </c>
      <c r="G104" s="420">
        <v>1.6</v>
      </c>
      <c r="H104" s="345">
        <v>184</v>
      </c>
      <c r="I104" s="345">
        <v>183</v>
      </c>
      <c r="J104" s="345">
        <v>211</v>
      </c>
      <c r="K104" s="364">
        <v>184</v>
      </c>
      <c r="L104" s="364">
        <v>183</v>
      </c>
      <c r="M104" s="364">
        <v>211</v>
      </c>
      <c r="N104" s="364">
        <v>213</v>
      </c>
      <c r="O104" s="364">
        <v>184</v>
      </c>
      <c r="P104" s="364">
        <v>183</v>
      </c>
      <c r="Q104" s="364">
        <v>211</v>
      </c>
      <c r="R104" s="364">
        <v>213</v>
      </c>
      <c r="S104" s="353">
        <v>184</v>
      </c>
      <c r="T104" s="353">
        <v>183</v>
      </c>
      <c r="U104" s="353">
        <v>211</v>
      </c>
      <c r="V104" s="364">
        <v>183</v>
      </c>
      <c r="W104" s="364">
        <v>211</v>
      </c>
      <c r="X104" s="364">
        <v>184</v>
      </c>
      <c r="Y104" s="364">
        <v>183</v>
      </c>
      <c r="Z104" s="364">
        <v>211</v>
      </c>
      <c r="AA104" s="364">
        <v>213</v>
      </c>
      <c r="AB104" s="364">
        <v>184</v>
      </c>
      <c r="AC104" s="364">
        <v>183</v>
      </c>
      <c r="AD104" s="364">
        <v>211</v>
      </c>
      <c r="AE104" s="364">
        <v>213</v>
      </c>
      <c r="AF104" s="364">
        <v>184</v>
      </c>
      <c r="AG104" s="364">
        <v>183</v>
      </c>
      <c r="AH104" s="364">
        <v>211</v>
      </c>
      <c r="AI104" s="366">
        <v>183</v>
      </c>
      <c r="AJ104" s="364">
        <v>184</v>
      </c>
      <c r="AK104" s="364">
        <v>183</v>
      </c>
      <c r="AL104" s="364">
        <v>211</v>
      </c>
      <c r="AM104" s="364">
        <v>184</v>
      </c>
      <c r="AN104" s="364">
        <v>183</v>
      </c>
      <c r="AO104" s="364">
        <v>211</v>
      </c>
      <c r="AP104" s="364">
        <v>202</v>
      </c>
      <c r="AQ104" s="364">
        <v>202</v>
      </c>
      <c r="AR104" s="364">
        <v>202</v>
      </c>
      <c r="AS104" s="364">
        <v>202</v>
      </c>
      <c r="AT104" s="105"/>
      <c r="AU104" s="105" t="s">
        <v>493</v>
      </c>
      <c r="AV104" s="126">
        <v>1.6</v>
      </c>
    </row>
    <row r="105" spans="1:48" ht="23.25" customHeight="1">
      <c r="A105"/>
      <c r="B105" s="440"/>
      <c r="D105" s="339" t="s">
        <v>438</v>
      </c>
      <c r="E105" s="418" t="s">
        <v>438</v>
      </c>
      <c r="F105" s="419" t="s">
        <v>932</v>
      </c>
      <c r="G105" s="420">
        <v>1.5</v>
      </c>
      <c r="H105" s="345">
        <v>289</v>
      </c>
      <c r="I105" s="345">
        <v>300</v>
      </c>
      <c r="J105" s="345">
        <v>344</v>
      </c>
      <c r="K105" s="364">
        <v>289</v>
      </c>
      <c r="L105" s="364">
        <v>300</v>
      </c>
      <c r="M105" s="364">
        <v>344</v>
      </c>
      <c r="N105" s="364">
        <v>354</v>
      </c>
      <c r="O105" s="364">
        <v>289</v>
      </c>
      <c r="P105" s="364">
        <v>300</v>
      </c>
      <c r="Q105" s="364">
        <v>344</v>
      </c>
      <c r="R105" s="364">
        <v>354</v>
      </c>
      <c r="S105" s="353">
        <v>289</v>
      </c>
      <c r="T105" s="353">
        <v>300</v>
      </c>
      <c r="U105" s="353">
        <v>344</v>
      </c>
      <c r="V105" s="364">
        <v>300</v>
      </c>
      <c r="W105" s="364">
        <v>344</v>
      </c>
      <c r="X105" s="364">
        <v>289</v>
      </c>
      <c r="Y105" s="364">
        <v>300</v>
      </c>
      <c r="Z105" s="364">
        <v>344</v>
      </c>
      <c r="AA105" s="364">
        <v>354</v>
      </c>
      <c r="AB105" s="364">
        <v>289</v>
      </c>
      <c r="AC105" s="364">
        <v>300</v>
      </c>
      <c r="AD105" s="364">
        <v>344</v>
      </c>
      <c r="AE105" s="364">
        <v>354</v>
      </c>
      <c r="AF105" s="364">
        <v>289</v>
      </c>
      <c r="AG105" s="364">
        <v>300</v>
      </c>
      <c r="AH105" s="364">
        <v>344</v>
      </c>
      <c r="AI105" s="366">
        <v>300</v>
      </c>
      <c r="AJ105" s="364">
        <v>289</v>
      </c>
      <c r="AK105" s="364">
        <v>300</v>
      </c>
      <c r="AL105" s="364">
        <v>344</v>
      </c>
      <c r="AM105" s="364">
        <v>289</v>
      </c>
      <c r="AN105" s="364">
        <v>300</v>
      </c>
      <c r="AO105" s="364">
        <v>344</v>
      </c>
      <c r="AP105" s="364">
        <v>330</v>
      </c>
      <c r="AQ105" s="364">
        <v>330</v>
      </c>
      <c r="AR105" s="364">
        <v>330</v>
      </c>
      <c r="AS105" s="364">
        <v>330</v>
      </c>
      <c r="AT105" s="105"/>
      <c r="AU105" s="105" t="s">
        <v>438</v>
      </c>
      <c r="AV105" s="126">
        <v>1.5</v>
      </c>
    </row>
    <row r="106" spans="1:48" ht="23.25" customHeight="1">
      <c r="A106"/>
      <c r="B106" s="440"/>
      <c r="D106" s="339" t="s">
        <v>2095</v>
      </c>
      <c r="E106" s="418" t="s">
        <v>2095</v>
      </c>
      <c r="F106" s="419" t="s">
        <v>2096</v>
      </c>
      <c r="G106" s="420">
        <v>2.9</v>
      </c>
      <c r="H106" s="345">
        <v>302</v>
      </c>
      <c r="I106" s="345">
        <v>335</v>
      </c>
      <c r="J106" s="345">
        <v>363</v>
      </c>
      <c r="K106" s="364">
        <v>302</v>
      </c>
      <c r="L106" s="364">
        <v>335</v>
      </c>
      <c r="M106" s="364">
        <v>363</v>
      </c>
      <c r="N106" s="364">
        <v>375</v>
      </c>
      <c r="O106" s="364">
        <v>302</v>
      </c>
      <c r="P106" s="364">
        <v>335</v>
      </c>
      <c r="Q106" s="364">
        <v>363</v>
      </c>
      <c r="R106" s="364">
        <v>375</v>
      </c>
      <c r="S106" s="353">
        <v>302</v>
      </c>
      <c r="T106" s="353">
        <v>335</v>
      </c>
      <c r="U106" s="353">
        <v>363</v>
      </c>
      <c r="V106" s="364">
        <v>335</v>
      </c>
      <c r="W106" s="364">
        <v>363</v>
      </c>
      <c r="X106" s="364">
        <v>302</v>
      </c>
      <c r="Y106" s="364">
        <v>335</v>
      </c>
      <c r="Z106" s="364">
        <v>363</v>
      </c>
      <c r="AA106" s="364">
        <v>375</v>
      </c>
      <c r="AB106" s="364">
        <v>302</v>
      </c>
      <c r="AC106" s="364">
        <v>335</v>
      </c>
      <c r="AD106" s="364">
        <v>363</v>
      </c>
      <c r="AE106" s="364">
        <v>375</v>
      </c>
      <c r="AF106" s="364">
        <v>302</v>
      </c>
      <c r="AG106" s="364">
        <v>335</v>
      </c>
      <c r="AH106" s="364">
        <v>363</v>
      </c>
      <c r="AI106" s="366">
        <v>335</v>
      </c>
      <c r="AJ106" s="364">
        <v>302</v>
      </c>
      <c r="AK106" s="364">
        <v>335</v>
      </c>
      <c r="AL106" s="364">
        <v>363</v>
      </c>
      <c r="AM106" s="364">
        <v>302</v>
      </c>
      <c r="AN106" s="364">
        <v>335</v>
      </c>
      <c r="AO106" s="364">
        <v>363</v>
      </c>
      <c r="AP106" s="364">
        <v>369</v>
      </c>
      <c r="AQ106" s="364">
        <v>369</v>
      </c>
      <c r="AR106" s="364">
        <v>369</v>
      </c>
      <c r="AS106" s="364">
        <v>369</v>
      </c>
      <c r="AT106" s="105"/>
      <c r="AU106" s="105" t="s">
        <v>2095</v>
      </c>
      <c r="AV106" s="126">
        <v>2.9</v>
      </c>
    </row>
    <row r="107" spans="1:48" ht="23.25" customHeight="1">
      <c r="A107"/>
      <c r="B107" s="440"/>
      <c r="D107" s="339" t="s">
        <v>439</v>
      </c>
      <c r="E107" s="418" t="s">
        <v>439</v>
      </c>
      <c r="F107" s="419" t="s">
        <v>933</v>
      </c>
      <c r="G107" s="420">
        <v>1.5</v>
      </c>
      <c r="H107" s="345">
        <v>288</v>
      </c>
      <c r="I107" s="345">
        <v>299</v>
      </c>
      <c r="J107" s="345">
        <v>343</v>
      </c>
      <c r="K107" s="364">
        <v>288</v>
      </c>
      <c r="L107" s="364">
        <v>299</v>
      </c>
      <c r="M107" s="364">
        <v>343</v>
      </c>
      <c r="N107" s="364">
        <v>353</v>
      </c>
      <c r="O107" s="364">
        <v>288</v>
      </c>
      <c r="P107" s="364">
        <v>299</v>
      </c>
      <c r="Q107" s="364">
        <v>343</v>
      </c>
      <c r="R107" s="364">
        <v>353</v>
      </c>
      <c r="S107" s="353">
        <v>288</v>
      </c>
      <c r="T107" s="353">
        <v>299</v>
      </c>
      <c r="U107" s="353">
        <v>343</v>
      </c>
      <c r="V107" s="364">
        <v>299</v>
      </c>
      <c r="W107" s="364">
        <v>343</v>
      </c>
      <c r="X107" s="364">
        <v>288</v>
      </c>
      <c r="Y107" s="364">
        <v>299</v>
      </c>
      <c r="Z107" s="364">
        <v>343</v>
      </c>
      <c r="AA107" s="364">
        <v>353</v>
      </c>
      <c r="AB107" s="364">
        <v>288</v>
      </c>
      <c r="AC107" s="364">
        <v>299</v>
      </c>
      <c r="AD107" s="364">
        <v>343</v>
      </c>
      <c r="AE107" s="364">
        <v>353</v>
      </c>
      <c r="AF107" s="364">
        <v>288</v>
      </c>
      <c r="AG107" s="364">
        <v>299</v>
      </c>
      <c r="AH107" s="364">
        <v>343</v>
      </c>
      <c r="AI107" s="366">
        <v>299</v>
      </c>
      <c r="AJ107" s="364">
        <v>288</v>
      </c>
      <c r="AK107" s="364">
        <v>299</v>
      </c>
      <c r="AL107" s="364">
        <v>343</v>
      </c>
      <c r="AM107" s="364">
        <v>288</v>
      </c>
      <c r="AN107" s="364">
        <v>299</v>
      </c>
      <c r="AO107" s="364">
        <v>343</v>
      </c>
      <c r="AP107" s="364">
        <v>329</v>
      </c>
      <c r="AQ107" s="364">
        <v>329</v>
      </c>
      <c r="AR107" s="364">
        <v>329</v>
      </c>
      <c r="AS107" s="364">
        <v>329</v>
      </c>
      <c r="AT107" s="105"/>
      <c r="AU107" s="105" t="s">
        <v>439</v>
      </c>
      <c r="AV107" s="126">
        <v>1.5</v>
      </c>
    </row>
    <row r="108" spans="1:48" ht="23.25" customHeight="1">
      <c r="A108"/>
      <c r="B108" s="440"/>
      <c r="D108" s="339" t="s">
        <v>2097</v>
      </c>
      <c r="E108" s="418" t="s">
        <v>2097</v>
      </c>
      <c r="F108" s="419" t="s">
        <v>2098</v>
      </c>
      <c r="G108" s="420">
        <v>2.9</v>
      </c>
      <c r="H108" s="345">
        <v>302</v>
      </c>
      <c r="I108" s="345">
        <v>336</v>
      </c>
      <c r="J108" s="345">
        <v>362</v>
      </c>
      <c r="K108" s="364">
        <v>302</v>
      </c>
      <c r="L108" s="364">
        <v>336</v>
      </c>
      <c r="M108" s="364">
        <v>362</v>
      </c>
      <c r="N108" s="364">
        <v>375</v>
      </c>
      <c r="O108" s="364">
        <v>302</v>
      </c>
      <c r="P108" s="364">
        <v>336</v>
      </c>
      <c r="Q108" s="364">
        <v>362</v>
      </c>
      <c r="R108" s="364">
        <v>375</v>
      </c>
      <c r="S108" s="353">
        <v>302</v>
      </c>
      <c r="T108" s="353">
        <v>336</v>
      </c>
      <c r="U108" s="353">
        <v>362</v>
      </c>
      <c r="V108" s="364">
        <v>336</v>
      </c>
      <c r="W108" s="364">
        <v>362</v>
      </c>
      <c r="X108" s="364">
        <v>302</v>
      </c>
      <c r="Y108" s="364">
        <v>336</v>
      </c>
      <c r="Z108" s="364">
        <v>362</v>
      </c>
      <c r="AA108" s="364">
        <v>375</v>
      </c>
      <c r="AB108" s="364">
        <v>302</v>
      </c>
      <c r="AC108" s="364">
        <v>336</v>
      </c>
      <c r="AD108" s="364">
        <v>362</v>
      </c>
      <c r="AE108" s="364">
        <v>375</v>
      </c>
      <c r="AF108" s="364">
        <v>302</v>
      </c>
      <c r="AG108" s="364">
        <v>336</v>
      </c>
      <c r="AH108" s="364">
        <v>362</v>
      </c>
      <c r="AI108" s="366">
        <v>336</v>
      </c>
      <c r="AJ108" s="364">
        <v>302</v>
      </c>
      <c r="AK108" s="364">
        <v>336</v>
      </c>
      <c r="AL108" s="364">
        <v>362</v>
      </c>
      <c r="AM108" s="364">
        <v>302</v>
      </c>
      <c r="AN108" s="364">
        <v>336</v>
      </c>
      <c r="AO108" s="364">
        <v>362</v>
      </c>
      <c r="AP108" s="364">
        <v>370</v>
      </c>
      <c r="AQ108" s="364">
        <v>370</v>
      </c>
      <c r="AR108" s="364">
        <v>370</v>
      </c>
      <c r="AS108" s="364">
        <v>370</v>
      </c>
      <c r="AT108" s="105"/>
      <c r="AU108" s="105" t="s">
        <v>2097</v>
      </c>
      <c r="AV108" s="126">
        <v>2.9</v>
      </c>
    </row>
    <row r="109" spans="1:48" ht="23.25" customHeight="1">
      <c r="A109"/>
      <c r="B109" s="440"/>
      <c r="D109" s="339" t="s">
        <v>494</v>
      </c>
      <c r="E109" s="418" t="s">
        <v>494</v>
      </c>
      <c r="F109" s="419" t="s">
        <v>937</v>
      </c>
      <c r="G109" s="420">
        <v>1.5</v>
      </c>
      <c r="H109" s="345">
        <v>315</v>
      </c>
      <c r="I109" s="345">
        <v>320</v>
      </c>
      <c r="J109" s="345">
        <v>369</v>
      </c>
      <c r="K109" s="364">
        <v>315</v>
      </c>
      <c r="L109" s="364">
        <v>320</v>
      </c>
      <c r="M109" s="364">
        <v>369</v>
      </c>
      <c r="N109" s="364">
        <v>375</v>
      </c>
      <c r="O109" s="364">
        <v>315</v>
      </c>
      <c r="P109" s="364">
        <v>320</v>
      </c>
      <c r="Q109" s="364">
        <v>369</v>
      </c>
      <c r="R109" s="364">
        <v>375</v>
      </c>
      <c r="S109" s="353">
        <v>315</v>
      </c>
      <c r="T109" s="353">
        <v>320</v>
      </c>
      <c r="U109" s="353">
        <v>369</v>
      </c>
      <c r="V109" s="364">
        <v>320</v>
      </c>
      <c r="W109" s="364">
        <v>369</v>
      </c>
      <c r="X109" s="364">
        <v>315</v>
      </c>
      <c r="Y109" s="364">
        <v>320</v>
      </c>
      <c r="Z109" s="364">
        <v>369</v>
      </c>
      <c r="AA109" s="364">
        <v>375</v>
      </c>
      <c r="AB109" s="364">
        <v>315</v>
      </c>
      <c r="AC109" s="364">
        <v>320</v>
      </c>
      <c r="AD109" s="364">
        <v>369</v>
      </c>
      <c r="AE109" s="364">
        <v>375</v>
      </c>
      <c r="AF109" s="364">
        <v>315</v>
      </c>
      <c r="AG109" s="364">
        <v>320</v>
      </c>
      <c r="AH109" s="364">
        <v>369</v>
      </c>
      <c r="AI109" s="366">
        <v>320</v>
      </c>
      <c r="AJ109" s="364">
        <v>315</v>
      </c>
      <c r="AK109" s="364">
        <v>320</v>
      </c>
      <c r="AL109" s="364">
        <v>369</v>
      </c>
      <c r="AM109" s="364">
        <v>315</v>
      </c>
      <c r="AN109" s="364">
        <v>320</v>
      </c>
      <c r="AO109" s="364">
        <v>369</v>
      </c>
      <c r="AP109" s="364">
        <v>352</v>
      </c>
      <c r="AQ109" s="364">
        <v>352</v>
      </c>
      <c r="AR109" s="364">
        <v>352</v>
      </c>
      <c r="AS109" s="364">
        <v>352</v>
      </c>
      <c r="AT109" s="105"/>
      <c r="AU109" s="105" t="s">
        <v>494</v>
      </c>
      <c r="AV109" s="126">
        <v>1.5</v>
      </c>
    </row>
    <row r="110" spans="1:48" ht="23.25" customHeight="1">
      <c r="A110"/>
      <c r="B110" s="440"/>
      <c r="D110" s="339" t="s">
        <v>495</v>
      </c>
      <c r="E110" s="418" t="s">
        <v>495</v>
      </c>
      <c r="F110" s="419" t="s">
        <v>938</v>
      </c>
      <c r="G110" s="420">
        <v>1.5</v>
      </c>
      <c r="H110" s="345">
        <v>314</v>
      </c>
      <c r="I110" s="345">
        <v>318</v>
      </c>
      <c r="J110" s="345">
        <v>367</v>
      </c>
      <c r="K110" s="364">
        <v>314</v>
      </c>
      <c r="L110" s="364">
        <v>318</v>
      </c>
      <c r="M110" s="364">
        <v>367</v>
      </c>
      <c r="N110" s="364">
        <v>374</v>
      </c>
      <c r="O110" s="364">
        <v>314</v>
      </c>
      <c r="P110" s="364">
        <v>318</v>
      </c>
      <c r="Q110" s="364">
        <v>367</v>
      </c>
      <c r="R110" s="364">
        <v>374</v>
      </c>
      <c r="S110" s="353">
        <v>314</v>
      </c>
      <c r="T110" s="353">
        <v>318</v>
      </c>
      <c r="U110" s="353">
        <v>367</v>
      </c>
      <c r="V110" s="364">
        <v>318</v>
      </c>
      <c r="W110" s="364">
        <v>367</v>
      </c>
      <c r="X110" s="364">
        <v>314</v>
      </c>
      <c r="Y110" s="364">
        <v>318</v>
      </c>
      <c r="Z110" s="364">
        <v>367</v>
      </c>
      <c r="AA110" s="364">
        <v>374</v>
      </c>
      <c r="AB110" s="364">
        <v>314</v>
      </c>
      <c r="AC110" s="364">
        <v>318</v>
      </c>
      <c r="AD110" s="364">
        <v>367</v>
      </c>
      <c r="AE110" s="364">
        <v>374</v>
      </c>
      <c r="AF110" s="364">
        <v>314</v>
      </c>
      <c r="AG110" s="364">
        <v>318</v>
      </c>
      <c r="AH110" s="364">
        <v>367</v>
      </c>
      <c r="AI110" s="366">
        <v>318</v>
      </c>
      <c r="AJ110" s="364">
        <v>314</v>
      </c>
      <c r="AK110" s="364">
        <v>318</v>
      </c>
      <c r="AL110" s="364">
        <v>367</v>
      </c>
      <c r="AM110" s="364">
        <v>314</v>
      </c>
      <c r="AN110" s="364">
        <v>318</v>
      </c>
      <c r="AO110" s="364">
        <v>367</v>
      </c>
      <c r="AP110" s="364">
        <v>350</v>
      </c>
      <c r="AQ110" s="364">
        <v>350</v>
      </c>
      <c r="AR110" s="364">
        <v>350</v>
      </c>
      <c r="AS110" s="364">
        <v>350</v>
      </c>
      <c r="AT110" s="105"/>
      <c r="AU110" s="105" t="s">
        <v>495</v>
      </c>
      <c r="AV110" s="126">
        <v>1.5</v>
      </c>
    </row>
    <row r="111" spans="1:48" ht="23.25" customHeight="1">
      <c r="A111"/>
      <c r="B111" s="440"/>
      <c r="D111" s="339" t="s">
        <v>434</v>
      </c>
      <c r="E111" s="418" t="s">
        <v>434</v>
      </c>
      <c r="F111" s="419" t="s">
        <v>929</v>
      </c>
      <c r="G111" s="420">
        <v>0.1</v>
      </c>
      <c r="H111" s="345">
        <v>152</v>
      </c>
      <c r="I111" s="345">
        <v>168</v>
      </c>
      <c r="J111" s="345">
        <v>181</v>
      </c>
      <c r="K111" s="364">
        <v>152</v>
      </c>
      <c r="L111" s="364">
        <v>168</v>
      </c>
      <c r="M111" s="364">
        <v>181</v>
      </c>
      <c r="N111" s="364">
        <v>176</v>
      </c>
      <c r="O111" s="364">
        <v>152</v>
      </c>
      <c r="P111" s="364">
        <v>168</v>
      </c>
      <c r="Q111" s="364">
        <v>181</v>
      </c>
      <c r="R111" s="364">
        <v>176</v>
      </c>
      <c r="S111" s="353">
        <v>152</v>
      </c>
      <c r="T111" s="353">
        <v>168</v>
      </c>
      <c r="U111" s="353">
        <v>181</v>
      </c>
      <c r="V111" s="364">
        <v>168</v>
      </c>
      <c r="W111" s="364">
        <v>181</v>
      </c>
      <c r="X111" s="364">
        <v>152</v>
      </c>
      <c r="Y111" s="364">
        <v>168</v>
      </c>
      <c r="Z111" s="364">
        <v>181</v>
      </c>
      <c r="AA111" s="364">
        <v>176</v>
      </c>
      <c r="AB111" s="364">
        <v>152</v>
      </c>
      <c r="AC111" s="364">
        <v>168</v>
      </c>
      <c r="AD111" s="364">
        <v>181</v>
      </c>
      <c r="AE111" s="364">
        <v>176</v>
      </c>
      <c r="AF111" s="364">
        <v>152</v>
      </c>
      <c r="AG111" s="364">
        <v>168</v>
      </c>
      <c r="AH111" s="364">
        <v>181</v>
      </c>
      <c r="AI111" s="366">
        <v>168</v>
      </c>
      <c r="AJ111" s="364">
        <v>152</v>
      </c>
      <c r="AK111" s="364">
        <v>168</v>
      </c>
      <c r="AL111" s="364">
        <v>181</v>
      </c>
      <c r="AM111" s="364">
        <v>152</v>
      </c>
      <c r="AN111" s="364">
        <v>168</v>
      </c>
      <c r="AO111" s="364">
        <v>181</v>
      </c>
      <c r="AP111" s="364">
        <v>185</v>
      </c>
      <c r="AQ111" s="364">
        <v>185</v>
      </c>
      <c r="AR111" s="364">
        <v>185</v>
      </c>
      <c r="AS111" s="364">
        <v>185</v>
      </c>
      <c r="AT111" s="105"/>
      <c r="AU111" s="105" t="s">
        <v>434</v>
      </c>
      <c r="AV111" s="126">
        <v>0.1</v>
      </c>
    </row>
    <row r="112" spans="1:48" ht="23.25" customHeight="1">
      <c r="A112"/>
      <c r="B112" s="440"/>
      <c r="D112" s="339" t="s">
        <v>3329</v>
      </c>
      <c r="E112" s="418" t="s">
        <v>3329</v>
      </c>
      <c r="F112" s="419" t="s">
        <v>929</v>
      </c>
      <c r="G112" s="420">
        <v>0.1</v>
      </c>
      <c r="H112" s="345">
        <v>152</v>
      </c>
      <c r="I112" s="345">
        <v>168</v>
      </c>
      <c r="J112" s="345">
        <v>181</v>
      </c>
      <c r="K112" s="364">
        <v>152</v>
      </c>
      <c r="L112" s="364">
        <v>168</v>
      </c>
      <c r="M112" s="364">
        <v>181</v>
      </c>
      <c r="N112" s="364">
        <v>176</v>
      </c>
      <c r="O112" s="364">
        <v>152</v>
      </c>
      <c r="P112" s="364">
        <v>168</v>
      </c>
      <c r="Q112" s="364">
        <v>181</v>
      </c>
      <c r="R112" s="364">
        <v>176</v>
      </c>
      <c r="S112" s="353">
        <v>152</v>
      </c>
      <c r="T112" s="353">
        <v>168</v>
      </c>
      <c r="U112" s="353">
        <v>181</v>
      </c>
      <c r="V112" s="364">
        <v>168</v>
      </c>
      <c r="W112" s="364">
        <v>181</v>
      </c>
      <c r="X112" s="364">
        <v>152</v>
      </c>
      <c r="Y112" s="364">
        <v>168</v>
      </c>
      <c r="Z112" s="364">
        <v>181</v>
      </c>
      <c r="AA112" s="364">
        <v>176</v>
      </c>
      <c r="AB112" s="364">
        <v>152</v>
      </c>
      <c r="AC112" s="364">
        <v>168</v>
      </c>
      <c r="AD112" s="364">
        <v>181</v>
      </c>
      <c r="AE112" s="364">
        <v>176</v>
      </c>
      <c r="AF112" s="364">
        <v>152</v>
      </c>
      <c r="AG112" s="364">
        <v>168</v>
      </c>
      <c r="AH112" s="364">
        <v>181</v>
      </c>
      <c r="AI112" s="366">
        <v>168</v>
      </c>
      <c r="AJ112" s="364">
        <v>152</v>
      </c>
      <c r="AK112" s="364">
        <v>168</v>
      </c>
      <c r="AL112" s="364">
        <v>181</v>
      </c>
      <c r="AM112" s="364">
        <v>152</v>
      </c>
      <c r="AN112" s="364">
        <v>168</v>
      </c>
      <c r="AO112" s="364">
        <v>181</v>
      </c>
      <c r="AP112" s="364">
        <v>185</v>
      </c>
      <c r="AQ112" s="364">
        <v>185</v>
      </c>
      <c r="AR112" s="364">
        <v>185</v>
      </c>
      <c r="AS112" s="364">
        <v>185</v>
      </c>
      <c r="AT112" s="105"/>
      <c r="AU112" s="105" t="s">
        <v>3329</v>
      </c>
      <c r="AV112" s="126">
        <v>0.1</v>
      </c>
    </row>
    <row r="113" spans="1:48" ht="23.25" customHeight="1">
      <c r="A113"/>
      <c r="B113" s="440"/>
      <c r="D113" s="339" t="s">
        <v>508</v>
      </c>
      <c r="E113" s="418" t="s">
        <v>508</v>
      </c>
      <c r="F113" s="419" t="s">
        <v>633</v>
      </c>
      <c r="G113" s="420">
        <v>0.9</v>
      </c>
      <c r="H113" s="345">
        <v>295</v>
      </c>
      <c r="I113" s="345">
        <v>334</v>
      </c>
      <c r="J113" s="345">
        <v>419</v>
      </c>
      <c r="K113" s="364">
        <v>295</v>
      </c>
      <c r="L113" s="364">
        <v>334</v>
      </c>
      <c r="M113" s="364">
        <v>419</v>
      </c>
      <c r="N113" s="364">
        <v>377</v>
      </c>
      <c r="O113" s="364">
        <v>295</v>
      </c>
      <c r="P113" s="364">
        <v>334</v>
      </c>
      <c r="Q113" s="364">
        <v>419</v>
      </c>
      <c r="R113" s="364">
        <v>377</v>
      </c>
      <c r="S113" s="353">
        <v>295</v>
      </c>
      <c r="T113" s="353">
        <v>334</v>
      </c>
      <c r="U113" s="353">
        <v>419</v>
      </c>
      <c r="V113" s="364">
        <v>334</v>
      </c>
      <c r="W113" s="364">
        <v>419</v>
      </c>
      <c r="X113" s="364">
        <v>295</v>
      </c>
      <c r="Y113" s="364">
        <v>334</v>
      </c>
      <c r="Z113" s="364">
        <v>419</v>
      </c>
      <c r="AA113" s="364">
        <v>377</v>
      </c>
      <c r="AB113" s="364">
        <v>295</v>
      </c>
      <c r="AC113" s="364">
        <v>334</v>
      </c>
      <c r="AD113" s="364">
        <v>419</v>
      </c>
      <c r="AE113" s="364">
        <v>377</v>
      </c>
      <c r="AF113" s="364">
        <v>295</v>
      </c>
      <c r="AG113" s="364">
        <v>334</v>
      </c>
      <c r="AH113" s="364">
        <v>419</v>
      </c>
      <c r="AI113" s="366">
        <v>334</v>
      </c>
      <c r="AJ113" s="364">
        <v>295</v>
      </c>
      <c r="AK113" s="364">
        <v>334</v>
      </c>
      <c r="AL113" s="364">
        <v>419</v>
      </c>
      <c r="AM113" s="364">
        <v>295</v>
      </c>
      <c r="AN113" s="364">
        <v>334</v>
      </c>
      <c r="AO113" s="364">
        <v>419</v>
      </c>
      <c r="AP113" s="364">
        <v>368</v>
      </c>
      <c r="AQ113" s="364">
        <v>368</v>
      </c>
      <c r="AR113" s="364">
        <v>368</v>
      </c>
      <c r="AS113" s="364">
        <v>368</v>
      </c>
      <c r="AT113" s="105"/>
      <c r="AU113" s="105" t="s">
        <v>508</v>
      </c>
      <c r="AV113" s="126">
        <v>0.9</v>
      </c>
    </row>
    <row r="114" spans="1:48" ht="23.25" customHeight="1">
      <c r="A114"/>
      <c r="B114" s="440"/>
      <c r="D114" s="339" t="s">
        <v>509</v>
      </c>
      <c r="E114" s="418" t="s">
        <v>509</v>
      </c>
      <c r="F114" s="419" t="s">
        <v>634</v>
      </c>
      <c r="G114" s="420">
        <v>1</v>
      </c>
      <c r="H114" s="345">
        <v>329</v>
      </c>
      <c r="I114" s="345">
        <v>373</v>
      </c>
      <c r="J114" s="345">
        <v>468</v>
      </c>
      <c r="K114" s="364">
        <v>329</v>
      </c>
      <c r="L114" s="364">
        <v>373</v>
      </c>
      <c r="M114" s="364">
        <v>468</v>
      </c>
      <c r="N114" s="364">
        <v>422</v>
      </c>
      <c r="O114" s="364">
        <v>329</v>
      </c>
      <c r="P114" s="364">
        <v>373</v>
      </c>
      <c r="Q114" s="364">
        <v>468</v>
      </c>
      <c r="R114" s="364">
        <v>422</v>
      </c>
      <c r="S114" s="353">
        <v>329</v>
      </c>
      <c r="T114" s="353">
        <v>373</v>
      </c>
      <c r="U114" s="353">
        <v>468</v>
      </c>
      <c r="V114" s="364">
        <v>373</v>
      </c>
      <c r="W114" s="364">
        <v>468</v>
      </c>
      <c r="X114" s="364">
        <v>329</v>
      </c>
      <c r="Y114" s="364">
        <v>373</v>
      </c>
      <c r="Z114" s="364">
        <v>468</v>
      </c>
      <c r="AA114" s="364">
        <v>422</v>
      </c>
      <c r="AB114" s="364">
        <v>329</v>
      </c>
      <c r="AC114" s="364">
        <v>373</v>
      </c>
      <c r="AD114" s="364">
        <v>468</v>
      </c>
      <c r="AE114" s="364">
        <v>422</v>
      </c>
      <c r="AF114" s="364">
        <v>329</v>
      </c>
      <c r="AG114" s="364">
        <v>373</v>
      </c>
      <c r="AH114" s="364">
        <v>468</v>
      </c>
      <c r="AI114" s="366">
        <v>373</v>
      </c>
      <c r="AJ114" s="364">
        <v>329</v>
      </c>
      <c r="AK114" s="364">
        <v>373</v>
      </c>
      <c r="AL114" s="364">
        <v>468</v>
      </c>
      <c r="AM114" s="364">
        <v>329</v>
      </c>
      <c r="AN114" s="364">
        <v>373</v>
      </c>
      <c r="AO114" s="364">
        <v>468</v>
      </c>
      <c r="AP114" s="364">
        <v>411</v>
      </c>
      <c r="AQ114" s="364">
        <v>411</v>
      </c>
      <c r="AR114" s="364">
        <v>411</v>
      </c>
      <c r="AS114" s="364">
        <v>411</v>
      </c>
      <c r="AT114" s="105"/>
      <c r="AU114" s="105" t="s">
        <v>509</v>
      </c>
      <c r="AV114" s="126">
        <v>1</v>
      </c>
    </row>
    <row r="115" spans="1:48" ht="23.25" customHeight="1">
      <c r="A115"/>
      <c r="B115" s="440"/>
      <c r="D115" s="339" t="s">
        <v>5543</v>
      </c>
      <c r="E115" s="421" t="s">
        <v>5543</v>
      </c>
      <c r="F115" s="457" t="s">
        <v>5703</v>
      </c>
      <c r="G115" s="423">
        <v>1</v>
      </c>
      <c r="H115" s="422">
        <v>305</v>
      </c>
      <c r="I115" s="422">
        <v>345</v>
      </c>
      <c r="J115" s="422">
        <v>433</v>
      </c>
      <c r="K115" s="424">
        <v>305</v>
      </c>
      <c r="L115" s="424">
        <v>345</v>
      </c>
      <c r="M115" s="424">
        <v>433</v>
      </c>
      <c r="N115" s="424">
        <v>390</v>
      </c>
      <c r="O115" s="424">
        <v>305</v>
      </c>
      <c r="P115" s="424">
        <v>345</v>
      </c>
      <c r="Q115" s="424">
        <v>433</v>
      </c>
      <c r="R115" s="424">
        <v>390</v>
      </c>
      <c r="S115" s="355">
        <v>305</v>
      </c>
      <c r="T115" s="355">
        <v>345</v>
      </c>
      <c r="U115" s="355">
        <v>433</v>
      </c>
      <c r="V115" s="424">
        <v>345</v>
      </c>
      <c r="W115" s="424">
        <v>433</v>
      </c>
      <c r="X115" s="424">
        <v>305</v>
      </c>
      <c r="Y115" s="424">
        <v>345</v>
      </c>
      <c r="Z115" s="424">
        <v>433</v>
      </c>
      <c r="AA115" s="424">
        <v>390</v>
      </c>
      <c r="AB115" s="424">
        <v>305</v>
      </c>
      <c r="AC115" s="424">
        <v>345</v>
      </c>
      <c r="AD115" s="424">
        <v>433</v>
      </c>
      <c r="AE115" s="424">
        <v>390</v>
      </c>
      <c r="AF115" s="424">
        <v>305</v>
      </c>
      <c r="AG115" s="424">
        <v>345</v>
      </c>
      <c r="AH115" s="424">
        <v>433</v>
      </c>
      <c r="AI115" s="425">
        <v>345</v>
      </c>
      <c r="AJ115" s="424">
        <v>305</v>
      </c>
      <c r="AK115" s="424">
        <v>345</v>
      </c>
      <c r="AL115" s="424">
        <v>433</v>
      </c>
      <c r="AM115" s="424">
        <v>305</v>
      </c>
      <c r="AN115" s="424">
        <v>345</v>
      </c>
      <c r="AO115" s="424">
        <v>433</v>
      </c>
      <c r="AP115" s="424">
        <v>380</v>
      </c>
      <c r="AQ115" s="424">
        <v>380</v>
      </c>
      <c r="AR115" s="424">
        <v>380</v>
      </c>
      <c r="AS115" s="424">
        <v>380</v>
      </c>
      <c r="AU115" s="105" t="s">
        <v>5543</v>
      </c>
      <c r="AV115" s="126">
        <v>1</v>
      </c>
    </row>
    <row r="116" spans="1:48" ht="23.25" customHeight="1">
      <c r="A116"/>
      <c r="B116" s="440"/>
      <c r="D116" s="339" t="s">
        <v>5544</v>
      </c>
      <c r="E116" s="421" t="s">
        <v>5544</v>
      </c>
      <c r="F116" s="457" t="s">
        <v>5704</v>
      </c>
      <c r="G116" s="423">
        <v>1.1000000000000001</v>
      </c>
      <c r="H116" s="422">
        <v>341</v>
      </c>
      <c r="I116" s="422">
        <v>385</v>
      </c>
      <c r="J116" s="422">
        <v>484</v>
      </c>
      <c r="K116" s="424">
        <v>341</v>
      </c>
      <c r="L116" s="424">
        <v>385</v>
      </c>
      <c r="M116" s="424">
        <v>484</v>
      </c>
      <c r="N116" s="424">
        <v>436</v>
      </c>
      <c r="O116" s="424">
        <v>341</v>
      </c>
      <c r="P116" s="424">
        <v>385</v>
      </c>
      <c r="Q116" s="424">
        <v>484</v>
      </c>
      <c r="R116" s="424">
        <v>436</v>
      </c>
      <c r="S116" s="355">
        <v>341</v>
      </c>
      <c r="T116" s="355">
        <v>385</v>
      </c>
      <c r="U116" s="355">
        <v>484</v>
      </c>
      <c r="V116" s="424">
        <v>385</v>
      </c>
      <c r="W116" s="424">
        <v>484</v>
      </c>
      <c r="X116" s="424">
        <v>341</v>
      </c>
      <c r="Y116" s="424">
        <v>385</v>
      </c>
      <c r="Z116" s="424">
        <v>484</v>
      </c>
      <c r="AA116" s="424">
        <v>436</v>
      </c>
      <c r="AB116" s="424">
        <v>341</v>
      </c>
      <c r="AC116" s="424">
        <v>385</v>
      </c>
      <c r="AD116" s="424">
        <v>484</v>
      </c>
      <c r="AE116" s="424">
        <v>436</v>
      </c>
      <c r="AF116" s="424">
        <v>341</v>
      </c>
      <c r="AG116" s="424">
        <v>385</v>
      </c>
      <c r="AH116" s="424">
        <v>484</v>
      </c>
      <c r="AI116" s="425">
        <v>385</v>
      </c>
      <c r="AJ116" s="424">
        <v>341</v>
      </c>
      <c r="AK116" s="424">
        <v>385</v>
      </c>
      <c r="AL116" s="424">
        <v>484</v>
      </c>
      <c r="AM116" s="424">
        <v>341</v>
      </c>
      <c r="AN116" s="424">
        <v>385</v>
      </c>
      <c r="AO116" s="424">
        <v>484</v>
      </c>
      <c r="AP116" s="424">
        <v>424</v>
      </c>
      <c r="AQ116" s="424">
        <v>424</v>
      </c>
      <c r="AR116" s="424">
        <v>424</v>
      </c>
      <c r="AS116" s="424">
        <v>424</v>
      </c>
      <c r="AU116" s="105" t="s">
        <v>5544</v>
      </c>
      <c r="AV116" s="126">
        <v>1.1000000000000001</v>
      </c>
    </row>
    <row r="117" spans="1:48" ht="23.25" customHeight="1">
      <c r="A117"/>
      <c r="B117" s="440"/>
      <c r="D117" s="339" t="s">
        <v>510</v>
      </c>
      <c r="E117" s="418" t="s">
        <v>510</v>
      </c>
      <c r="F117" s="419" t="s">
        <v>635</v>
      </c>
      <c r="G117" s="420">
        <v>1</v>
      </c>
      <c r="H117" s="345">
        <v>315</v>
      </c>
      <c r="I117" s="345">
        <v>356</v>
      </c>
      <c r="J117" s="345">
        <v>447</v>
      </c>
      <c r="K117" s="364">
        <v>315</v>
      </c>
      <c r="L117" s="364">
        <v>356</v>
      </c>
      <c r="M117" s="364">
        <v>447</v>
      </c>
      <c r="N117" s="364">
        <v>403</v>
      </c>
      <c r="O117" s="364">
        <v>315</v>
      </c>
      <c r="P117" s="364">
        <v>356</v>
      </c>
      <c r="Q117" s="364">
        <v>447</v>
      </c>
      <c r="R117" s="364">
        <v>403</v>
      </c>
      <c r="S117" s="353">
        <v>315</v>
      </c>
      <c r="T117" s="353">
        <v>356</v>
      </c>
      <c r="U117" s="353">
        <v>447</v>
      </c>
      <c r="V117" s="364">
        <v>356</v>
      </c>
      <c r="W117" s="364">
        <v>447</v>
      </c>
      <c r="X117" s="364">
        <v>315</v>
      </c>
      <c r="Y117" s="364">
        <v>356</v>
      </c>
      <c r="Z117" s="364">
        <v>447</v>
      </c>
      <c r="AA117" s="364">
        <v>403</v>
      </c>
      <c r="AB117" s="364">
        <v>315</v>
      </c>
      <c r="AC117" s="364">
        <v>356</v>
      </c>
      <c r="AD117" s="364">
        <v>447</v>
      </c>
      <c r="AE117" s="364">
        <v>403</v>
      </c>
      <c r="AF117" s="364">
        <v>315</v>
      </c>
      <c r="AG117" s="364">
        <v>356</v>
      </c>
      <c r="AH117" s="364">
        <v>447</v>
      </c>
      <c r="AI117" s="366">
        <v>356</v>
      </c>
      <c r="AJ117" s="364">
        <v>315</v>
      </c>
      <c r="AK117" s="364">
        <v>356</v>
      </c>
      <c r="AL117" s="364">
        <v>447</v>
      </c>
      <c r="AM117" s="364">
        <v>315</v>
      </c>
      <c r="AN117" s="364">
        <v>356</v>
      </c>
      <c r="AO117" s="364">
        <v>447</v>
      </c>
      <c r="AP117" s="364">
        <v>392</v>
      </c>
      <c r="AQ117" s="364">
        <v>392</v>
      </c>
      <c r="AR117" s="364">
        <v>392</v>
      </c>
      <c r="AS117" s="364">
        <v>392</v>
      </c>
      <c r="AT117" s="105"/>
      <c r="AU117" s="105" t="s">
        <v>510</v>
      </c>
      <c r="AV117" s="126">
        <v>1</v>
      </c>
    </row>
    <row r="118" spans="1:48" ht="23.25" customHeight="1">
      <c r="A118"/>
      <c r="B118" s="440"/>
      <c r="D118" s="339" t="s">
        <v>511</v>
      </c>
      <c r="E118" s="418" t="s">
        <v>511</v>
      </c>
      <c r="F118" s="419" t="s">
        <v>636</v>
      </c>
      <c r="G118" s="420">
        <v>1.1000000000000001</v>
      </c>
      <c r="H118" s="345">
        <v>348</v>
      </c>
      <c r="I118" s="345">
        <v>393</v>
      </c>
      <c r="J118" s="345">
        <v>494</v>
      </c>
      <c r="K118" s="364">
        <v>348</v>
      </c>
      <c r="L118" s="364">
        <v>393</v>
      </c>
      <c r="M118" s="364">
        <v>494</v>
      </c>
      <c r="N118" s="364">
        <v>445</v>
      </c>
      <c r="O118" s="364">
        <v>348</v>
      </c>
      <c r="P118" s="364">
        <v>393</v>
      </c>
      <c r="Q118" s="364">
        <v>494</v>
      </c>
      <c r="R118" s="364">
        <v>445</v>
      </c>
      <c r="S118" s="353">
        <v>348</v>
      </c>
      <c r="T118" s="353">
        <v>393</v>
      </c>
      <c r="U118" s="353">
        <v>494</v>
      </c>
      <c r="V118" s="364">
        <v>393</v>
      </c>
      <c r="W118" s="364">
        <v>494</v>
      </c>
      <c r="X118" s="364">
        <v>348</v>
      </c>
      <c r="Y118" s="364">
        <v>393</v>
      </c>
      <c r="Z118" s="364">
        <v>494</v>
      </c>
      <c r="AA118" s="364">
        <v>445</v>
      </c>
      <c r="AB118" s="364">
        <v>348</v>
      </c>
      <c r="AC118" s="364">
        <v>393</v>
      </c>
      <c r="AD118" s="364">
        <v>494</v>
      </c>
      <c r="AE118" s="364">
        <v>445</v>
      </c>
      <c r="AF118" s="364">
        <v>348</v>
      </c>
      <c r="AG118" s="364">
        <v>393</v>
      </c>
      <c r="AH118" s="364">
        <v>494</v>
      </c>
      <c r="AI118" s="366">
        <v>393</v>
      </c>
      <c r="AJ118" s="364">
        <v>348</v>
      </c>
      <c r="AK118" s="364">
        <v>393</v>
      </c>
      <c r="AL118" s="364">
        <v>494</v>
      </c>
      <c r="AM118" s="364">
        <v>348</v>
      </c>
      <c r="AN118" s="364">
        <v>393</v>
      </c>
      <c r="AO118" s="364">
        <v>494</v>
      </c>
      <c r="AP118" s="364">
        <v>433</v>
      </c>
      <c r="AQ118" s="364">
        <v>433</v>
      </c>
      <c r="AR118" s="364">
        <v>433</v>
      </c>
      <c r="AS118" s="364">
        <v>433</v>
      </c>
      <c r="AT118" s="105"/>
      <c r="AU118" s="105" t="s">
        <v>511</v>
      </c>
      <c r="AV118" s="126">
        <v>1.1000000000000001</v>
      </c>
    </row>
    <row r="119" spans="1:48" ht="23.25" customHeight="1">
      <c r="A119"/>
      <c r="B119" s="440"/>
      <c r="D119" s="339" t="s">
        <v>3028</v>
      </c>
      <c r="E119" s="418" t="s">
        <v>3028</v>
      </c>
      <c r="F119" s="419" t="s">
        <v>4683</v>
      </c>
      <c r="G119" s="420">
        <v>1</v>
      </c>
      <c r="H119" s="345">
        <v>325</v>
      </c>
      <c r="I119" s="345">
        <v>367</v>
      </c>
      <c r="J119" s="345">
        <v>461</v>
      </c>
      <c r="K119" s="364">
        <v>325</v>
      </c>
      <c r="L119" s="364">
        <v>367</v>
      </c>
      <c r="M119" s="364">
        <v>461</v>
      </c>
      <c r="N119" s="364">
        <v>415</v>
      </c>
      <c r="O119" s="364">
        <v>325</v>
      </c>
      <c r="P119" s="364">
        <v>367</v>
      </c>
      <c r="Q119" s="364">
        <v>461</v>
      </c>
      <c r="R119" s="364">
        <v>415</v>
      </c>
      <c r="S119" s="353">
        <v>325</v>
      </c>
      <c r="T119" s="353">
        <v>367</v>
      </c>
      <c r="U119" s="353">
        <v>461</v>
      </c>
      <c r="V119" s="364">
        <v>367</v>
      </c>
      <c r="W119" s="364">
        <v>461</v>
      </c>
      <c r="X119" s="364">
        <v>325</v>
      </c>
      <c r="Y119" s="364">
        <v>367</v>
      </c>
      <c r="Z119" s="364">
        <v>461</v>
      </c>
      <c r="AA119" s="364">
        <v>415</v>
      </c>
      <c r="AB119" s="364">
        <v>325</v>
      </c>
      <c r="AC119" s="364">
        <v>367</v>
      </c>
      <c r="AD119" s="364">
        <v>461</v>
      </c>
      <c r="AE119" s="364">
        <v>415</v>
      </c>
      <c r="AF119" s="364">
        <v>325</v>
      </c>
      <c r="AG119" s="364">
        <v>367</v>
      </c>
      <c r="AH119" s="364">
        <v>461</v>
      </c>
      <c r="AI119" s="366">
        <v>367</v>
      </c>
      <c r="AJ119" s="364">
        <v>325</v>
      </c>
      <c r="AK119" s="364">
        <v>367</v>
      </c>
      <c r="AL119" s="364">
        <v>461</v>
      </c>
      <c r="AM119" s="364">
        <v>325</v>
      </c>
      <c r="AN119" s="364">
        <v>367</v>
      </c>
      <c r="AO119" s="364">
        <v>461</v>
      </c>
      <c r="AP119" s="364">
        <v>404</v>
      </c>
      <c r="AQ119" s="364">
        <v>404</v>
      </c>
      <c r="AR119" s="364">
        <v>404</v>
      </c>
      <c r="AS119" s="364">
        <v>404</v>
      </c>
      <c r="AT119" s="105"/>
      <c r="AU119" s="105" t="s">
        <v>3028</v>
      </c>
      <c r="AV119" s="126">
        <v>1</v>
      </c>
    </row>
    <row r="120" spans="1:48" ht="23.25" customHeight="1">
      <c r="A120"/>
      <c r="B120" s="440"/>
      <c r="D120" s="339" t="s">
        <v>3029</v>
      </c>
      <c r="E120" s="418" t="s">
        <v>3029</v>
      </c>
      <c r="F120" s="419" t="s">
        <v>4684</v>
      </c>
      <c r="G120" s="420">
        <v>1.1000000000000001</v>
      </c>
      <c r="H120" s="345">
        <v>362</v>
      </c>
      <c r="I120" s="345">
        <v>409</v>
      </c>
      <c r="J120" s="345">
        <v>515</v>
      </c>
      <c r="K120" s="364">
        <v>362</v>
      </c>
      <c r="L120" s="364">
        <v>409</v>
      </c>
      <c r="M120" s="364">
        <v>515</v>
      </c>
      <c r="N120" s="364">
        <v>464</v>
      </c>
      <c r="O120" s="364">
        <v>362</v>
      </c>
      <c r="P120" s="364">
        <v>409</v>
      </c>
      <c r="Q120" s="364">
        <v>515</v>
      </c>
      <c r="R120" s="364">
        <v>464</v>
      </c>
      <c r="S120" s="353">
        <v>362</v>
      </c>
      <c r="T120" s="353">
        <v>409</v>
      </c>
      <c r="U120" s="353">
        <v>515</v>
      </c>
      <c r="V120" s="364">
        <v>409</v>
      </c>
      <c r="W120" s="364">
        <v>515</v>
      </c>
      <c r="X120" s="364">
        <v>362</v>
      </c>
      <c r="Y120" s="364">
        <v>409</v>
      </c>
      <c r="Z120" s="364">
        <v>515</v>
      </c>
      <c r="AA120" s="364">
        <v>464</v>
      </c>
      <c r="AB120" s="364">
        <v>362</v>
      </c>
      <c r="AC120" s="364">
        <v>409</v>
      </c>
      <c r="AD120" s="364">
        <v>515</v>
      </c>
      <c r="AE120" s="364">
        <v>464</v>
      </c>
      <c r="AF120" s="364">
        <v>362</v>
      </c>
      <c r="AG120" s="364">
        <v>409</v>
      </c>
      <c r="AH120" s="364">
        <v>515</v>
      </c>
      <c r="AI120" s="366">
        <v>409</v>
      </c>
      <c r="AJ120" s="364">
        <v>362</v>
      </c>
      <c r="AK120" s="364">
        <v>409</v>
      </c>
      <c r="AL120" s="364">
        <v>515</v>
      </c>
      <c r="AM120" s="364">
        <v>362</v>
      </c>
      <c r="AN120" s="364">
        <v>409</v>
      </c>
      <c r="AO120" s="364">
        <v>515</v>
      </c>
      <c r="AP120" s="364">
        <v>450</v>
      </c>
      <c r="AQ120" s="364">
        <v>450</v>
      </c>
      <c r="AR120" s="364">
        <v>450</v>
      </c>
      <c r="AS120" s="364">
        <v>450</v>
      </c>
      <c r="AT120" s="105"/>
      <c r="AU120" s="105" t="s">
        <v>3029</v>
      </c>
      <c r="AV120" s="126">
        <v>1.1000000000000001</v>
      </c>
    </row>
    <row r="121" spans="1:48" ht="23.25" customHeight="1">
      <c r="A121"/>
      <c r="B121" s="440"/>
      <c r="D121" s="339" t="s">
        <v>512</v>
      </c>
      <c r="E121" s="418" t="s">
        <v>512</v>
      </c>
      <c r="F121" s="419" t="s">
        <v>637</v>
      </c>
      <c r="G121" s="420">
        <v>1</v>
      </c>
      <c r="H121" s="345">
        <v>333</v>
      </c>
      <c r="I121" s="345">
        <v>376</v>
      </c>
      <c r="J121" s="345">
        <v>473</v>
      </c>
      <c r="K121" s="364">
        <v>333</v>
      </c>
      <c r="L121" s="364">
        <v>376</v>
      </c>
      <c r="M121" s="364">
        <v>473</v>
      </c>
      <c r="N121" s="364">
        <v>427</v>
      </c>
      <c r="O121" s="364">
        <v>333</v>
      </c>
      <c r="P121" s="364">
        <v>376</v>
      </c>
      <c r="Q121" s="364">
        <v>473</v>
      </c>
      <c r="R121" s="364">
        <v>427</v>
      </c>
      <c r="S121" s="353">
        <v>333</v>
      </c>
      <c r="T121" s="353">
        <v>376</v>
      </c>
      <c r="U121" s="353">
        <v>473</v>
      </c>
      <c r="V121" s="364">
        <v>376</v>
      </c>
      <c r="W121" s="364">
        <v>473</v>
      </c>
      <c r="X121" s="364">
        <v>333</v>
      </c>
      <c r="Y121" s="364">
        <v>376</v>
      </c>
      <c r="Z121" s="364">
        <v>473</v>
      </c>
      <c r="AA121" s="364">
        <v>427</v>
      </c>
      <c r="AB121" s="364">
        <v>333</v>
      </c>
      <c r="AC121" s="364">
        <v>376</v>
      </c>
      <c r="AD121" s="364">
        <v>473</v>
      </c>
      <c r="AE121" s="364">
        <v>427</v>
      </c>
      <c r="AF121" s="364">
        <v>333</v>
      </c>
      <c r="AG121" s="364">
        <v>376</v>
      </c>
      <c r="AH121" s="364">
        <v>473</v>
      </c>
      <c r="AI121" s="366">
        <v>376</v>
      </c>
      <c r="AJ121" s="364">
        <v>333</v>
      </c>
      <c r="AK121" s="364">
        <v>376</v>
      </c>
      <c r="AL121" s="364">
        <v>473</v>
      </c>
      <c r="AM121" s="364">
        <v>333</v>
      </c>
      <c r="AN121" s="364">
        <v>376</v>
      </c>
      <c r="AO121" s="364">
        <v>473</v>
      </c>
      <c r="AP121" s="364">
        <v>414</v>
      </c>
      <c r="AQ121" s="364">
        <v>414</v>
      </c>
      <c r="AR121" s="364">
        <v>414</v>
      </c>
      <c r="AS121" s="364">
        <v>414</v>
      </c>
      <c r="AT121" s="105"/>
      <c r="AU121" s="105" t="s">
        <v>512</v>
      </c>
      <c r="AV121" s="126">
        <v>1</v>
      </c>
    </row>
    <row r="122" spans="1:48" ht="23.25" customHeight="1">
      <c r="A122"/>
      <c r="B122" s="440"/>
      <c r="D122" s="339" t="s">
        <v>513</v>
      </c>
      <c r="E122" s="418" t="s">
        <v>513</v>
      </c>
      <c r="F122" s="419" t="s">
        <v>638</v>
      </c>
      <c r="G122" s="420">
        <v>1.2000000000000002</v>
      </c>
      <c r="H122" s="345">
        <v>370</v>
      </c>
      <c r="I122" s="345">
        <v>419</v>
      </c>
      <c r="J122" s="345">
        <v>527</v>
      </c>
      <c r="K122" s="364">
        <v>370</v>
      </c>
      <c r="L122" s="364">
        <v>419</v>
      </c>
      <c r="M122" s="364">
        <v>527</v>
      </c>
      <c r="N122" s="364">
        <v>475</v>
      </c>
      <c r="O122" s="364">
        <v>370</v>
      </c>
      <c r="P122" s="364">
        <v>419</v>
      </c>
      <c r="Q122" s="364">
        <v>527</v>
      </c>
      <c r="R122" s="364">
        <v>475</v>
      </c>
      <c r="S122" s="353">
        <v>370</v>
      </c>
      <c r="T122" s="353">
        <v>419</v>
      </c>
      <c r="U122" s="353">
        <v>527</v>
      </c>
      <c r="V122" s="364">
        <v>419</v>
      </c>
      <c r="W122" s="364">
        <v>527</v>
      </c>
      <c r="X122" s="364">
        <v>370</v>
      </c>
      <c r="Y122" s="364">
        <v>419</v>
      </c>
      <c r="Z122" s="364">
        <v>527</v>
      </c>
      <c r="AA122" s="364">
        <v>475</v>
      </c>
      <c r="AB122" s="364">
        <v>370</v>
      </c>
      <c r="AC122" s="364">
        <v>419</v>
      </c>
      <c r="AD122" s="364">
        <v>527</v>
      </c>
      <c r="AE122" s="364">
        <v>475</v>
      </c>
      <c r="AF122" s="364">
        <v>370</v>
      </c>
      <c r="AG122" s="364">
        <v>419</v>
      </c>
      <c r="AH122" s="364">
        <v>527</v>
      </c>
      <c r="AI122" s="366">
        <v>419</v>
      </c>
      <c r="AJ122" s="364">
        <v>370</v>
      </c>
      <c r="AK122" s="364">
        <v>419</v>
      </c>
      <c r="AL122" s="364">
        <v>527</v>
      </c>
      <c r="AM122" s="364">
        <v>370</v>
      </c>
      <c r="AN122" s="364">
        <v>419</v>
      </c>
      <c r="AO122" s="364">
        <v>527</v>
      </c>
      <c r="AP122" s="364">
        <v>461</v>
      </c>
      <c r="AQ122" s="364">
        <v>461</v>
      </c>
      <c r="AR122" s="364">
        <v>461</v>
      </c>
      <c r="AS122" s="364">
        <v>461</v>
      </c>
      <c r="AT122" s="105"/>
      <c r="AU122" s="105" t="s">
        <v>513</v>
      </c>
      <c r="AV122" s="126">
        <v>1.2000000000000002</v>
      </c>
    </row>
    <row r="123" spans="1:48" ht="23.25" customHeight="1">
      <c r="A123"/>
      <c r="B123" s="440"/>
      <c r="D123" s="339" t="s">
        <v>515</v>
      </c>
      <c r="E123" s="418" t="s">
        <v>515</v>
      </c>
      <c r="F123" s="419" t="s">
        <v>640</v>
      </c>
      <c r="G123" s="420">
        <v>1.8</v>
      </c>
      <c r="H123" s="345">
        <v>281</v>
      </c>
      <c r="I123" s="345">
        <v>305</v>
      </c>
      <c r="J123" s="345">
        <v>342</v>
      </c>
      <c r="K123" s="364">
        <v>281</v>
      </c>
      <c r="L123" s="364">
        <v>305</v>
      </c>
      <c r="M123" s="364">
        <v>342</v>
      </c>
      <c r="N123" s="364">
        <v>371</v>
      </c>
      <c r="O123" s="364">
        <v>281</v>
      </c>
      <c r="P123" s="364">
        <v>305</v>
      </c>
      <c r="Q123" s="364">
        <v>342</v>
      </c>
      <c r="R123" s="364">
        <v>371</v>
      </c>
      <c r="S123" s="353">
        <v>281</v>
      </c>
      <c r="T123" s="353">
        <v>305</v>
      </c>
      <c r="U123" s="353">
        <v>342</v>
      </c>
      <c r="V123" s="364">
        <v>305</v>
      </c>
      <c r="W123" s="364">
        <v>342</v>
      </c>
      <c r="X123" s="364">
        <v>281</v>
      </c>
      <c r="Y123" s="364">
        <v>305</v>
      </c>
      <c r="Z123" s="364">
        <v>342</v>
      </c>
      <c r="AA123" s="364">
        <v>371</v>
      </c>
      <c r="AB123" s="364">
        <v>281</v>
      </c>
      <c r="AC123" s="364">
        <v>305</v>
      </c>
      <c r="AD123" s="364">
        <v>342</v>
      </c>
      <c r="AE123" s="364">
        <v>371</v>
      </c>
      <c r="AF123" s="364">
        <v>281</v>
      </c>
      <c r="AG123" s="364">
        <v>305</v>
      </c>
      <c r="AH123" s="364">
        <v>342</v>
      </c>
      <c r="AI123" s="366">
        <v>305</v>
      </c>
      <c r="AJ123" s="364">
        <v>281</v>
      </c>
      <c r="AK123" s="364">
        <v>305</v>
      </c>
      <c r="AL123" s="364">
        <v>342</v>
      </c>
      <c r="AM123" s="364">
        <v>281</v>
      </c>
      <c r="AN123" s="364">
        <v>305</v>
      </c>
      <c r="AO123" s="364">
        <v>342</v>
      </c>
      <c r="AP123" s="364">
        <v>336</v>
      </c>
      <c r="AQ123" s="364">
        <v>336</v>
      </c>
      <c r="AR123" s="364">
        <v>336</v>
      </c>
      <c r="AS123" s="364">
        <v>336</v>
      </c>
      <c r="AT123" s="105"/>
      <c r="AU123" s="105" t="s">
        <v>515</v>
      </c>
      <c r="AV123" s="126">
        <v>1.8</v>
      </c>
    </row>
    <row r="124" spans="1:48" ht="23.25" customHeight="1">
      <c r="A124"/>
      <c r="B124" s="440"/>
      <c r="D124" s="339" t="s">
        <v>3461</v>
      </c>
      <c r="E124" s="418" t="s">
        <v>3461</v>
      </c>
      <c r="F124" s="419" t="s">
        <v>640</v>
      </c>
      <c r="G124" s="420">
        <v>1.8</v>
      </c>
      <c r="H124" s="345">
        <v>281</v>
      </c>
      <c r="I124" s="345">
        <v>305</v>
      </c>
      <c r="J124" s="345">
        <v>342</v>
      </c>
      <c r="K124" s="364">
        <v>281</v>
      </c>
      <c r="L124" s="364">
        <v>305</v>
      </c>
      <c r="M124" s="364">
        <v>342</v>
      </c>
      <c r="N124" s="364">
        <v>371</v>
      </c>
      <c r="O124" s="364">
        <v>281</v>
      </c>
      <c r="P124" s="364">
        <v>305</v>
      </c>
      <c r="Q124" s="364">
        <v>342</v>
      </c>
      <c r="R124" s="364">
        <v>371</v>
      </c>
      <c r="S124" s="353">
        <v>281</v>
      </c>
      <c r="T124" s="353">
        <v>305</v>
      </c>
      <c r="U124" s="353">
        <v>342</v>
      </c>
      <c r="V124" s="364">
        <v>305</v>
      </c>
      <c r="W124" s="364">
        <v>342</v>
      </c>
      <c r="X124" s="364">
        <v>281</v>
      </c>
      <c r="Y124" s="364">
        <v>305</v>
      </c>
      <c r="Z124" s="364">
        <v>342</v>
      </c>
      <c r="AA124" s="364">
        <v>371</v>
      </c>
      <c r="AB124" s="364">
        <v>281</v>
      </c>
      <c r="AC124" s="364">
        <v>305</v>
      </c>
      <c r="AD124" s="364">
        <v>342</v>
      </c>
      <c r="AE124" s="364">
        <v>371</v>
      </c>
      <c r="AF124" s="364">
        <v>281</v>
      </c>
      <c r="AG124" s="364">
        <v>305</v>
      </c>
      <c r="AH124" s="364">
        <v>342</v>
      </c>
      <c r="AI124" s="366">
        <v>305</v>
      </c>
      <c r="AJ124" s="364">
        <v>281</v>
      </c>
      <c r="AK124" s="364">
        <v>305</v>
      </c>
      <c r="AL124" s="364">
        <v>342</v>
      </c>
      <c r="AM124" s="364">
        <v>281</v>
      </c>
      <c r="AN124" s="364">
        <v>305</v>
      </c>
      <c r="AO124" s="364">
        <v>342</v>
      </c>
      <c r="AP124" s="364">
        <v>336</v>
      </c>
      <c r="AQ124" s="364">
        <v>336</v>
      </c>
      <c r="AR124" s="364">
        <v>336</v>
      </c>
      <c r="AS124" s="364">
        <v>336</v>
      </c>
      <c r="AT124" s="105"/>
      <c r="AU124" s="105" t="s">
        <v>3461</v>
      </c>
      <c r="AV124" s="126">
        <v>1.8</v>
      </c>
    </row>
    <row r="125" spans="1:48" ht="23.25" customHeight="1">
      <c r="A125"/>
      <c r="B125" s="440"/>
      <c r="D125" s="339" t="s">
        <v>514</v>
      </c>
      <c r="E125" s="418" t="s">
        <v>514</v>
      </c>
      <c r="F125" s="419" t="s">
        <v>639</v>
      </c>
      <c r="G125" s="420">
        <v>2</v>
      </c>
      <c r="H125" s="345">
        <v>310</v>
      </c>
      <c r="I125" s="345">
        <v>338</v>
      </c>
      <c r="J125" s="345">
        <v>380</v>
      </c>
      <c r="K125" s="364">
        <v>310</v>
      </c>
      <c r="L125" s="364">
        <v>338</v>
      </c>
      <c r="M125" s="364">
        <v>380</v>
      </c>
      <c r="N125" s="364">
        <v>411</v>
      </c>
      <c r="O125" s="364">
        <v>310</v>
      </c>
      <c r="P125" s="364">
        <v>338</v>
      </c>
      <c r="Q125" s="364">
        <v>380</v>
      </c>
      <c r="R125" s="364">
        <v>411</v>
      </c>
      <c r="S125" s="353">
        <v>310</v>
      </c>
      <c r="T125" s="353">
        <v>338</v>
      </c>
      <c r="U125" s="353">
        <v>380</v>
      </c>
      <c r="V125" s="364">
        <v>338</v>
      </c>
      <c r="W125" s="364">
        <v>380</v>
      </c>
      <c r="X125" s="364">
        <v>310</v>
      </c>
      <c r="Y125" s="364">
        <v>338</v>
      </c>
      <c r="Z125" s="364">
        <v>380</v>
      </c>
      <c r="AA125" s="364">
        <v>411</v>
      </c>
      <c r="AB125" s="364">
        <v>310</v>
      </c>
      <c r="AC125" s="364">
        <v>338</v>
      </c>
      <c r="AD125" s="364">
        <v>380</v>
      </c>
      <c r="AE125" s="364">
        <v>411</v>
      </c>
      <c r="AF125" s="364">
        <v>310</v>
      </c>
      <c r="AG125" s="364">
        <v>338</v>
      </c>
      <c r="AH125" s="364">
        <v>380</v>
      </c>
      <c r="AI125" s="366">
        <v>338</v>
      </c>
      <c r="AJ125" s="364">
        <v>310</v>
      </c>
      <c r="AK125" s="364">
        <v>338</v>
      </c>
      <c r="AL125" s="364">
        <v>380</v>
      </c>
      <c r="AM125" s="364">
        <v>310</v>
      </c>
      <c r="AN125" s="364">
        <v>338</v>
      </c>
      <c r="AO125" s="364">
        <v>380</v>
      </c>
      <c r="AP125" s="364">
        <v>372</v>
      </c>
      <c r="AQ125" s="364">
        <v>372</v>
      </c>
      <c r="AR125" s="364">
        <v>372</v>
      </c>
      <c r="AS125" s="364">
        <v>372</v>
      </c>
      <c r="AT125" s="105"/>
      <c r="AU125" s="105" t="s">
        <v>514</v>
      </c>
      <c r="AV125" s="126">
        <v>2</v>
      </c>
    </row>
    <row r="126" spans="1:48" ht="23.25" customHeight="1">
      <c r="A126"/>
      <c r="B126" s="440"/>
      <c r="D126" s="339" t="s">
        <v>3460</v>
      </c>
      <c r="E126" s="418" t="s">
        <v>3460</v>
      </c>
      <c r="F126" s="419" t="s">
        <v>639</v>
      </c>
      <c r="G126" s="420">
        <v>2</v>
      </c>
      <c r="H126" s="345">
        <v>310</v>
      </c>
      <c r="I126" s="345">
        <v>338</v>
      </c>
      <c r="J126" s="345">
        <v>380</v>
      </c>
      <c r="K126" s="364">
        <v>310</v>
      </c>
      <c r="L126" s="364">
        <v>338</v>
      </c>
      <c r="M126" s="364">
        <v>380</v>
      </c>
      <c r="N126" s="364">
        <v>411</v>
      </c>
      <c r="O126" s="364">
        <v>310</v>
      </c>
      <c r="P126" s="364">
        <v>338</v>
      </c>
      <c r="Q126" s="364">
        <v>380</v>
      </c>
      <c r="R126" s="364">
        <v>411</v>
      </c>
      <c r="S126" s="353">
        <v>310</v>
      </c>
      <c r="T126" s="353">
        <v>338</v>
      </c>
      <c r="U126" s="353">
        <v>380</v>
      </c>
      <c r="V126" s="364">
        <v>338</v>
      </c>
      <c r="W126" s="364">
        <v>380</v>
      </c>
      <c r="X126" s="364">
        <v>310</v>
      </c>
      <c r="Y126" s="364">
        <v>338</v>
      </c>
      <c r="Z126" s="364">
        <v>380</v>
      </c>
      <c r="AA126" s="364">
        <v>411</v>
      </c>
      <c r="AB126" s="364">
        <v>310</v>
      </c>
      <c r="AC126" s="364">
        <v>338</v>
      </c>
      <c r="AD126" s="364">
        <v>380</v>
      </c>
      <c r="AE126" s="364">
        <v>411</v>
      </c>
      <c r="AF126" s="364">
        <v>310</v>
      </c>
      <c r="AG126" s="364">
        <v>338</v>
      </c>
      <c r="AH126" s="364">
        <v>380</v>
      </c>
      <c r="AI126" s="366">
        <v>338</v>
      </c>
      <c r="AJ126" s="364">
        <v>310</v>
      </c>
      <c r="AK126" s="364">
        <v>338</v>
      </c>
      <c r="AL126" s="364">
        <v>380</v>
      </c>
      <c r="AM126" s="364">
        <v>310</v>
      </c>
      <c r="AN126" s="364">
        <v>338</v>
      </c>
      <c r="AO126" s="364">
        <v>380</v>
      </c>
      <c r="AP126" s="364">
        <v>372</v>
      </c>
      <c r="AQ126" s="364">
        <v>372</v>
      </c>
      <c r="AR126" s="364">
        <v>372</v>
      </c>
      <c r="AS126" s="364">
        <v>372</v>
      </c>
      <c r="AT126" s="105"/>
      <c r="AU126" s="105" t="s">
        <v>3460</v>
      </c>
      <c r="AV126" s="126">
        <v>2</v>
      </c>
    </row>
    <row r="127" spans="1:48" ht="23.25" customHeight="1">
      <c r="A127"/>
      <c r="B127" s="440"/>
      <c r="D127" s="339" t="s">
        <v>5547</v>
      </c>
      <c r="E127" s="421" t="s">
        <v>5547</v>
      </c>
      <c r="F127" s="457" t="s">
        <v>5695</v>
      </c>
      <c r="G127" s="423">
        <v>1.9000000000000001</v>
      </c>
      <c r="H127" s="422">
        <v>286</v>
      </c>
      <c r="I127" s="422">
        <v>311</v>
      </c>
      <c r="J127" s="422">
        <v>349</v>
      </c>
      <c r="K127" s="424">
        <v>286</v>
      </c>
      <c r="L127" s="424">
        <v>311</v>
      </c>
      <c r="M127" s="424">
        <v>349</v>
      </c>
      <c r="N127" s="424">
        <v>378</v>
      </c>
      <c r="O127" s="424">
        <v>286</v>
      </c>
      <c r="P127" s="424">
        <v>311</v>
      </c>
      <c r="Q127" s="424">
        <v>349</v>
      </c>
      <c r="R127" s="424">
        <v>378</v>
      </c>
      <c r="S127" s="355">
        <v>286</v>
      </c>
      <c r="T127" s="355">
        <v>311</v>
      </c>
      <c r="U127" s="355">
        <v>349</v>
      </c>
      <c r="V127" s="424">
        <v>311</v>
      </c>
      <c r="W127" s="424">
        <v>349</v>
      </c>
      <c r="X127" s="424">
        <v>286</v>
      </c>
      <c r="Y127" s="424">
        <v>311</v>
      </c>
      <c r="Z127" s="424">
        <v>349</v>
      </c>
      <c r="AA127" s="424">
        <v>378</v>
      </c>
      <c r="AB127" s="424">
        <v>286</v>
      </c>
      <c r="AC127" s="424">
        <v>311</v>
      </c>
      <c r="AD127" s="424">
        <v>349</v>
      </c>
      <c r="AE127" s="424">
        <v>378</v>
      </c>
      <c r="AF127" s="424">
        <v>286</v>
      </c>
      <c r="AG127" s="424">
        <v>311</v>
      </c>
      <c r="AH127" s="424">
        <v>349</v>
      </c>
      <c r="AI127" s="425">
        <v>311</v>
      </c>
      <c r="AJ127" s="424">
        <v>286</v>
      </c>
      <c r="AK127" s="424">
        <v>311</v>
      </c>
      <c r="AL127" s="424">
        <v>349</v>
      </c>
      <c r="AM127" s="424">
        <v>286</v>
      </c>
      <c r="AN127" s="424">
        <v>311</v>
      </c>
      <c r="AO127" s="424">
        <v>349</v>
      </c>
      <c r="AP127" s="424">
        <v>343</v>
      </c>
      <c r="AQ127" s="424">
        <v>343</v>
      </c>
      <c r="AR127" s="424">
        <v>343</v>
      </c>
      <c r="AS127" s="424">
        <v>343</v>
      </c>
      <c r="AU127" s="105" t="s">
        <v>5547</v>
      </c>
      <c r="AV127" s="126">
        <v>1.9000000000000001</v>
      </c>
    </row>
    <row r="128" spans="1:48" ht="23.25" customHeight="1">
      <c r="A128"/>
      <c r="B128" s="440"/>
      <c r="D128" s="339" t="s">
        <v>5548</v>
      </c>
      <c r="E128" s="421" t="s">
        <v>5548</v>
      </c>
      <c r="F128" s="457" t="s">
        <v>5695</v>
      </c>
      <c r="G128" s="423">
        <v>1.9000000000000001</v>
      </c>
      <c r="H128" s="422">
        <v>286</v>
      </c>
      <c r="I128" s="422">
        <v>311</v>
      </c>
      <c r="J128" s="422">
        <v>349</v>
      </c>
      <c r="K128" s="424">
        <v>286</v>
      </c>
      <c r="L128" s="424">
        <v>311</v>
      </c>
      <c r="M128" s="424">
        <v>349</v>
      </c>
      <c r="N128" s="424">
        <v>378</v>
      </c>
      <c r="O128" s="424">
        <v>286</v>
      </c>
      <c r="P128" s="424">
        <v>311</v>
      </c>
      <c r="Q128" s="424">
        <v>349</v>
      </c>
      <c r="R128" s="424">
        <v>378</v>
      </c>
      <c r="S128" s="355">
        <v>286</v>
      </c>
      <c r="T128" s="355">
        <v>311</v>
      </c>
      <c r="U128" s="355">
        <v>349</v>
      </c>
      <c r="V128" s="424">
        <v>311</v>
      </c>
      <c r="W128" s="424">
        <v>349</v>
      </c>
      <c r="X128" s="424">
        <v>286</v>
      </c>
      <c r="Y128" s="424">
        <v>311</v>
      </c>
      <c r="Z128" s="424">
        <v>349</v>
      </c>
      <c r="AA128" s="424">
        <v>378</v>
      </c>
      <c r="AB128" s="424">
        <v>286</v>
      </c>
      <c r="AC128" s="424">
        <v>311</v>
      </c>
      <c r="AD128" s="424">
        <v>349</v>
      </c>
      <c r="AE128" s="424">
        <v>378</v>
      </c>
      <c r="AF128" s="424">
        <v>286</v>
      </c>
      <c r="AG128" s="424">
        <v>311</v>
      </c>
      <c r="AH128" s="424">
        <v>349</v>
      </c>
      <c r="AI128" s="425">
        <v>311</v>
      </c>
      <c r="AJ128" s="424">
        <v>286</v>
      </c>
      <c r="AK128" s="424">
        <v>311</v>
      </c>
      <c r="AL128" s="424">
        <v>349</v>
      </c>
      <c r="AM128" s="424">
        <v>286</v>
      </c>
      <c r="AN128" s="424">
        <v>311</v>
      </c>
      <c r="AO128" s="424">
        <v>349</v>
      </c>
      <c r="AP128" s="424">
        <v>343</v>
      </c>
      <c r="AQ128" s="424">
        <v>343</v>
      </c>
      <c r="AR128" s="424">
        <v>343</v>
      </c>
      <c r="AS128" s="424">
        <v>343</v>
      </c>
      <c r="AU128" s="105" t="s">
        <v>5548</v>
      </c>
      <c r="AV128" s="126">
        <v>1.9000000000000001</v>
      </c>
    </row>
    <row r="129" spans="1:48" ht="23.25" customHeight="1">
      <c r="A129"/>
      <c r="B129" s="440"/>
      <c r="D129" s="339" t="s">
        <v>5545</v>
      </c>
      <c r="E129" s="421" t="s">
        <v>5545</v>
      </c>
      <c r="F129" s="457" t="s">
        <v>5696</v>
      </c>
      <c r="G129" s="423">
        <v>2.1</v>
      </c>
      <c r="H129" s="422">
        <v>317</v>
      </c>
      <c r="I129" s="422">
        <v>345</v>
      </c>
      <c r="J129" s="422">
        <v>388</v>
      </c>
      <c r="K129" s="424">
        <v>317</v>
      </c>
      <c r="L129" s="424">
        <v>345</v>
      </c>
      <c r="M129" s="424">
        <v>388</v>
      </c>
      <c r="N129" s="424">
        <v>420</v>
      </c>
      <c r="O129" s="424">
        <v>317</v>
      </c>
      <c r="P129" s="424">
        <v>345</v>
      </c>
      <c r="Q129" s="424">
        <v>388</v>
      </c>
      <c r="R129" s="424">
        <v>420</v>
      </c>
      <c r="S129" s="355">
        <v>317</v>
      </c>
      <c r="T129" s="355">
        <v>345</v>
      </c>
      <c r="U129" s="355">
        <v>388</v>
      </c>
      <c r="V129" s="424">
        <v>345</v>
      </c>
      <c r="W129" s="424">
        <v>388</v>
      </c>
      <c r="X129" s="424">
        <v>317</v>
      </c>
      <c r="Y129" s="424">
        <v>345</v>
      </c>
      <c r="Z129" s="424">
        <v>388</v>
      </c>
      <c r="AA129" s="424">
        <v>420</v>
      </c>
      <c r="AB129" s="424">
        <v>317</v>
      </c>
      <c r="AC129" s="424">
        <v>345</v>
      </c>
      <c r="AD129" s="424">
        <v>388</v>
      </c>
      <c r="AE129" s="424">
        <v>420</v>
      </c>
      <c r="AF129" s="424">
        <v>317</v>
      </c>
      <c r="AG129" s="424">
        <v>345</v>
      </c>
      <c r="AH129" s="424">
        <v>388</v>
      </c>
      <c r="AI129" s="425">
        <v>345</v>
      </c>
      <c r="AJ129" s="424">
        <v>317</v>
      </c>
      <c r="AK129" s="424">
        <v>345</v>
      </c>
      <c r="AL129" s="424">
        <v>388</v>
      </c>
      <c r="AM129" s="424">
        <v>317</v>
      </c>
      <c r="AN129" s="424">
        <v>345</v>
      </c>
      <c r="AO129" s="424">
        <v>388</v>
      </c>
      <c r="AP129" s="424">
        <v>380</v>
      </c>
      <c r="AQ129" s="424">
        <v>380</v>
      </c>
      <c r="AR129" s="424">
        <v>380</v>
      </c>
      <c r="AS129" s="424">
        <v>380</v>
      </c>
      <c r="AU129" s="105" t="s">
        <v>5545</v>
      </c>
      <c r="AV129" s="126">
        <v>2.1</v>
      </c>
    </row>
    <row r="130" spans="1:48" ht="23.25" customHeight="1">
      <c r="A130"/>
      <c r="B130" s="440"/>
      <c r="D130" s="339" t="s">
        <v>5546</v>
      </c>
      <c r="E130" s="421" t="s">
        <v>5546</v>
      </c>
      <c r="F130" s="457" t="s">
        <v>5696</v>
      </c>
      <c r="G130" s="423">
        <v>2.1</v>
      </c>
      <c r="H130" s="422">
        <v>317</v>
      </c>
      <c r="I130" s="422">
        <v>345</v>
      </c>
      <c r="J130" s="422">
        <v>388</v>
      </c>
      <c r="K130" s="424">
        <v>317</v>
      </c>
      <c r="L130" s="424">
        <v>345</v>
      </c>
      <c r="M130" s="424">
        <v>388</v>
      </c>
      <c r="N130" s="424">
        <v>420</v>
      </c>
      <c r="O130" s="424">
        <v>317</v>
      </c>
      <c r="P130" s="424">
        <v>345</v>
      </c>
      <c r="Q130" s="424">
        <v>388</v>
      </c>
      <c r="R130" s="424">
        <v>420</v>
      </c>
      <c r="S130" s="355">
        <v>317</v>
      </c>
      <c r="T130" s="355">
        <v>345</v>
      </c>
      <c r="U130" s="355">
        <v>388</v>
      </c>
      <c r="V130" s="424">
        <v>345</v>
      </c>
      <c r="W130" s="424">
        <v>388</v>
      </c>
      <c r="X130" s="424">
        <v>317</v>
      </c>
      <c r="Y130" s="424">
        <v>345</v>
      </c>
      <c r="Z130" s="424">
        <v>388</v>
      </c>
      <c r="AA130" s="424">
        <v>420</v>
      </c>
      <c r="AB130" s="424">
        <v>317</v>
      </c>
      <c r="AC130" s="424">
        <v>345</v>
      </c>
      <c r="AD130" s="424">
        <v>388</v>
      </c>
      <c r="AE130" s="424">
        <v>420</v>
      </c>
      <c r="AF130" s="424">
        <v>317</v>
      </c>
      <c r="AG130" s="424">
        <v>345</v>
      </c>
      <c r="AH130" s="424">
        <v>388</v>
      </c>
      <c r="AI130" s="425">
        <v>345</v>
      </c>
      <c r="AJ130" s="424">
        <v>317</v>
      </c>
      <c r="AK130" s="424">
        <v>345</v>
      </c>
      <c r="AL130" s="424">
        <v>388</v>
      </c>
      <c r="AM130" s="424">
        <v>317</v>
      </c>
      <c r="AN130" s="424">
        <v>345</v>
      </c>
      <c r="AO130" s="424">
        <v>388</v>
      </c>
      <c r="AP130" s="424">
        <v>380</v>
      </c>
      <c r="AQ130" s="424">
        <v>380</v>
      </c>
      <c r="AR130" s="424">
        <v>380</v>
      </c>
      <c r="AS130" s="424">
        <v>380</v>
      </c>
      <c r="AU130" s="105" t="s">
        <v>5546</v>
      </c>
      <c r="AV130" s="126">
        <v>2.1</v>
      </c>
    </row>
    <row r="131" spans="1:48" ht="23.25" customHeight="1">
      <c r="A131"/>
      <c r="B131" s="440"/>
      <c r="D131" s="339" t="s">
        <v>517</v>
      </c>
      <c r="E131" s="418" t="s">
        <v>517</v>
      </c>
      <c r="F131" s="419" t="s">
        <v>642</v>
      </c>
      <c r="G131" s="420">
        <v>1.9000000000000001</v>
      </c>
      <c r="H131" s="345">
        <v>299</v>
      </c>
      <c r="I131" s="345">
        <v>325</v>
      </c>
      <c r="J131" s="345">
        <v>365</v>
      </c>
      <c r="K131" s="364">
        <v>299</v>
      </c>
      <c r="L131" s="364">
        <v>325</v>
      </c>
      <c r="M131" s="364">
        <v>365</v>
      </c>
      <c r="N131" s="364">
        <v>395</v>
      </c>
      <c r="O131" s="364">
        <v>299</v>
      </c>
      <c r="P131" s="364">
        <v>325</v>
      </c>
      <c r="Q131" s="364">
        <v>365</v>
      </c>
      <c r="R131" s="364">
        <v>395</v>
      </c>
      <c r="S131" s="353">
        <v>299</v>
      </c>
      <c r="T131" s="353">
        <v>325</v>
      </c>
      <c r="U131" s="353">
        <v>365</v>
      </c>
      <c r="V131" s="364">
        <v>325</v>
      </c>
      <c r="W131" s="364">
        <v>365</v>
      </c>
      <c r="X131" s="364">
        <v>299</v>
      </c>
      <c r="Y131" s="364">
        <v>325</v>
      </c>
      <c r="Z131" s="364">
        <v>365</v>
      </c>
      <c r="AA131" s="364">
        <v>395</v>
      </c>
      <c r="AB131" s="364">
        <v>299</v>
      </c>
      <c r="AC131" s="364">
        <v>325</v>
      </c>
      <c r="AD131" s="364">
        <v>365</v>
      </c>
      <c r="AE131" s="364">
        <v>395</v>
      </c>
      <c r="AF131" s="364">
        <v>299</v>
      </c>
      <c r="AG131" s="364">
        <v>325</v>
      </c>
      <c r="AH131" s="364">
        <v>365</v>
      </c>
      <c r="AI131" s="366">
        <v>325</v>
      </c>
      <c r="AJ131" s="364">
        <v>299</v>
      </c>
      <c r="AK131" s="364">
        <v>325</v>
      </c>
      <c r="AL131" s="364">
        <v>365</v>
      </c>
      <c r="AM131" s="364">
        <v>299</v>
      </c>
      <c r="AN131" s="364">
        <v>325</v>
      </c>
      <c r="AO131" s="364">
        <v>365</v>
      </c>
      <c r="AP131" s="364">
        <v>358</v>
      </c>
      <c r="AQ131" s="364">
        <v>358</v>
      </c>
      <c r="AR131" s="364">
        <v>358</v>
      </c>
      <c r="AS131" s="364">
        <v>358</v>
      </c>
      <c r="AT131" s="105"/>
      <c r="AU131" s="105" t="s">
        <v>517</v>
      </c>
      <c r="AV131" s="450">
        <v>1.9000000000000001</v>
      </c>
    </row>
    <row r="132" spans="1:48" ht="23.25" customHeight="1">
      <c r="A132"/>
      <c r="B132" s="440"/>
      <c r="D132" s="339" t="s">
        <v>3463</v>
      </c>
      <c r="E132" s="418" t="s">
        <v>3463</v>
      </c>
      <c r="F132" s="419" t="s">
        <v>642</v>
      </c>
      <c r="G132" s="420">
        <v>1.9000000000000001</v>
      </c>
      <c r="H132" s="345">
        <v>299</v>
      </c>
      <c r="I132" s="345">
        <v>325</v>
      </c>
      <c r="J132" s="345">
        <v>365</v>
      </c>
      <c r="K132" s="364">
        <v>299</v>
      </c>
      <c r="L132" s="364">
        <v>325</v>
      </c>
      <c r="M132" s="364">
        <v>365</v>
      </c>
      <c r="N132" s="364">
        <v>395</v>
      </c>
      <c r="O132" s="364">
        <v>299</v>
      </c>
      <c r="P132" s="364">
        <v>325</v>
      </c>
      <c r="Q132" s="364">
        <v>365</v>
      </c>
      <c r="R132" s="364">
        <v>395</v>
      </c>
      <c r="S132" s="353">
        <v>299</v>
      </c>
      <c r="T132" s="353">
        <v>325</v>
      </c>
      <c r="U132" s="353">
        <v>365</v>
      </c>
      <c r="V132" s="364">
        <v>325</v>
      </c>
      <c r="W132" s="364">
        <v>365</v>
      </c>
      <c r="X132" s="364">
        <v>299</v>
      </c>
      <c r="Y132" s="364">
        <v>325</v>
      </c>
      <c r="Z132" s="364">
        <v>365</v>
      </c>
      <c r="AA132" s="364">
        <v>395</v>
      </c>
      <c r="AB132" s="364">
        <v>299</v>
      </c>
      <c r="AC132" s="364">
        <v>325</v>
      </c>
      <c r="AD132" s="364">
        <v>365</v>
      </c>
      <c r="AE132" s="364">
        <v>395</v>
      </c>
      <c r="AF132" s="364">
        <v>299</v>
      </c>
      <c r="AG132" s="364">
        <v>325</v>
      </c>
      <c r="AH132" s="364">
        <v>365</v>
      </c>
      <c r="AI132" s="366">
        <v>325</v>
      </c>
      <c r="AJ132" s="364">
        <v>299</v>
      </c>
      <c r="AK132" s="364">
        <v>325</v>
      </c>
      <c r="AL132" s="364">
        <v>365</v>
      </c>
      <c r="AM132" s="364">
        <v>299</v>
      </c>
      <c r="AN132" s="364">
        <v>325</v>
      </c>
      <c r="AO132" s="364">
        <v>365</v>
      </c>
      <c r="AP132" s="364">
        <v>358</v>
      </c>
      <c r="AQ132" s="364">
        <v>358</v>
      </c>
      <c r="AR132" s="364">
        <v>358</v>
      </c>
      <c r="AS132" s="364">
        <v>358</v>
      </c>
      <c r="AT132" s="105"/>
      <c r="AU132" s="105" t="s">
        <v>3463</v>
      </c>
      <c r="AV132" s="450">
        <v>1.9000000000000001</v>
      </c>
    </row>
    <row r="133" spans="1:48" ht="23.25" customHeight="1">
      <c r="A133"/>
      <c r="B133" s="440"/>
      <c r="D133" s="339" t="s">
        <v>516</v>
      </c>
      <c r="E133" s="418" t="s">
        <v>516</v>
      </c>
      <c r="F133" s="419" t="s">
        <v>641</v>
      </c>
      <c r="G133" s="420">
        <v>2.2000000000000002</v>
      </c>
      <c r="H133" s="345">
        <v>328</v>
      </c>
      <c r="I133" s="345">
        <v>356</v>
      </c>
      <c r="J133" s="345">
        <v>401</v>
      </c>
      <c r="K133" s="364">
        <v>328</v>
      </c>
      <c r="L133" s="364">
        <v>356</v>
      </c>
      <c r="M133" s="364">
        <v>401</v>
      </c>
      <c r="N133" s="364">
        <v>434</v>
      </c>
      <c r="O133" s="364">
        <v>328</v>
      </c>
      <c r="P133" s="364">
        <v>356</v>
      </c>
      <c r="Q133" s="364">
        <v>401</v>
      </c>
      <c r="R133" s="364">
        <v>434</v>
      </c>
      <c r="S133" s="353">
        <v>328</v>
      </c>
      <c r="T133" s="353">
        <v>356</v>
      </c>
      <c r="U133" s="353">
        <v>401</v>
      </c>
      <c r="V133" s="364">
        <v>356</v>
      </c>
      <c r="W133" s="364">
        <v>401</v>
      </c>
      <c r="X133" s="364">
        <v>328</v>
      </c>
      <c r="Y133" s="364">
        <v>356</v>
      </c>
      <c r="Z133" s="364">
        <v>401</v>
      </c>
      <c r="AA133" s="364">
        <v>434</v>
      </c>
      <c r="AB133" s="364">
        <v>328</v>
      </c>
      <c r="AC133" s="364">
        <v>356</v>
      </c>
      <c r="AD133" s="364">
        <v>401</v>
      </c>
      <c r="AE133" s="364">
        <v>434</v>
      </c>
      <c r="AF133" s="364">
        <v>328</v>
      </c>
      <c r="AG133" s="364">
        <v>356</v>
      </c>
      <c r="AH133" s="364">
        <v>401</v>
      </c>
      <c r="AI133" s="366">
        <v>356</v>
      </c>
      <c r="AJ133" s="364">
        <v>328</v>
      </c>
      <c r="AK133" s="364">
        <v>356</v>
      </c>
      <c r="AL133" s="364">
        <v>401</v>
      </c>
      <c r="AM133" s="364">
        <v>328</v>
      </c>
      <c r="AN133" s="364">
        <v>356</v>
      </c>
      <c r="AO133" s="364">
        <v>401</v>
      </c>
      <c r="AP133" s="364">
        <v>392</v>
      </c>
      <c r="AQ133" s="364">
        <v>392</v>
      </c>
      <c r="AR133" s="364">
        <v>392</v>
      </c>
      <c r="AS133" s="364">
        <v>392</v>
      </c>
      <c r="AT133" s="105"/>
      <c r="AU133" s="105" t="s">
        <v>516</v>
      </c>
      <c r="AV133" s="126">
        <v>2.2000000000000002</v>
      </c>
    </row>
    <row r="134" spans="1:48" ht="23.25" customHeight="1">
      <c r="A134"/>
      <c r="B134" s="440"/>
      <c r="D134" s="339" t="s">
        <v>3462</v>
      </c>
      <c r="E134" s="418" t="s">
        <v>3462</v>
      </c>
      <c r="F134" s="419" t="s">
        <v>641</v>
      </c>
      <c r="G134" s="420">
        <v>2.2000000000000002</v>
      </c>
      <c r="H134" s="345">
        <v>328</v>
      </c>
      <c r="I134" s="345">
        <v>356</v>
      </c>
      <c r="J134" s="345">
        <v>401</v>
      </c>
      <c r="K134" s="364">
        <v>328</v>
      </c>
      <c r="L134" s="364">
        <v>356</v>
      </c>
      <c r="M134" s="364">
        <v>401</v>
      </c>
      <c r="N134" s="364">
        <v>434</v>
      </c>
      <c r="O134" s="364">
        <v>328</v>
      </c>
      <c r="P134" s="364">
        <v>356</v>
      </c>
      <c r="Q134" s="364">
        <v>401</v>
      </c>
      <c r="R134" s="364">
        <v>434</v>
      </c>
      <c r="S134" s="353">
        <v>328</v>
      </c>
      <c r="T134" s="353">
        <v>356</v>
      </c>
      <c r="U134" s="353">
        <v>401</v>
      </c>
      <c r="V134" s="364">
        <v>356</v>
      </c>
      <c r="W134" s="364">
        <v>401</v>
      </c>
      <c r="X134" s="364">
        <v>328</v>
      </c>
      <c r="Y134" s="364">
        <v>356</v>
      </c>
      <c r="Z134" s="364">
        <v>401</v>
      </c>
      <c r="AA134" s="364">
        <v>434</v>
      </c>
      <c r="AB134" s="364">
        <v>328</v>
      </c>
      <c r="AC134" s="364">
        <v>356</v>
      </c>
      <c r="AD134" s="364">
        <v>401</v>
      </c>
      <c r="AE134" s="364">
        <v>434</v>
      </c>
      <c r="AF134" s="364">
        <v>328</v>
      </c>
      <c r="AG134" s="364">
        <v>356</v>
      </c>
      <c r="AH134" s="364">
        <v>401</v>
      </c>
      <c r="AI134" s="366">
        <v>356</v>
      </c>
      <c r="AJ134" s="364">
        <v>328</v>
      </c>
      <c r="AK134" s="364">
        <v>356</v>
      </c>
      <c r="AL134" s="364">
        <v>401</v>
      </c>
      <c r="AM134" s="364">
        <v>328</v>
      </c>
      <c r="AN134" s="364">
        <v>356</v>
      </c>
      <c r="AO134" s="364">
        <v>401</v>
      </c>
      <c r="AP134" s="364">
        <v>392</v>
      </c>
      <c r="AQ134" s="364">
        <v>392</v>
      </c>
      <c r="AR134" s="364">
        <v>392</v>
      </c>
      <c r="AS134" s="364">
        <v>392</v>
      </c>
      <c r="AT134" s="105"/>
      <c r="AU134" s="105" t="s">
        <v>3462</v>
      </c>
      <c r="AV134" s="126">
        <v>2.2000000000000002</v>
      </c>
    </row>
    <row r="135" spans="1:48" ht="23.25" customHeight="1">
      <c r="A135"/>
      <c r="B135" s="440"/>
      <c r="D135" s="339" t="s">
        <v>3031</v>
      </c>
      <c r="E135" s="418" t="s">
        <v>3031</v>
      </c>
      <c r="F135" s="419" t="s">
        <v>3813</v>
      </c>
      <c r="G135" s="420">
        <v>2</v>
      </c>
      <c r="H135" s="345">
        <v>302</v>
      </c>
      <c r="I135" s="345">
        <v>329</v>
      </c>
      <c r="J135" s="345">
        <v>369</v>
      </c>
      <c r="K135" s="364">
        <v>302</v>
      </c>
      <c r="L135" s="364">
        <v>329</v>
      </c>
      <c r="M135" s="364">
        <v>369</v>
      </c>
      <c r="N135" s="364">
        <v>401</v>
      </c>
      <c r="O135" s="364">
        <v>302</v>
      </c>
      <c r="P135" s="364">
        <v>329</v>
      </c>
      <c r="Q135" s="364">
        <v>369</v>
      </c>
      <c r="R135" s="364">
        <v>401</v>
      </c>
      <c r="S135" s="353">
        <v>302</v>
      </c>
      <c r="T135" s="353">
        <v>329</v>
      </c>
      <c r="U135" s="353">
        <v>369</v>
      </c>
      <c r="V135" s="364">
        <v>329</v>
      </c>
      <c r="W135" s="364">
        <v>369</v>
      </c>
      <c r="X135" s="364">
        <v>302</v>
      </c>
      <c r="Y135" s="364">
        <v>329</v>
      </c>
      <c r="Z135" s="364">
        <v>369</v>
      </c>
      <c r="AA135" s="364">
        <v>401</v>
      </c>
      <c r="AB135" s="364">
        <v>302</v>
      </c>
      <c r="AC135" s="364">
        <v>329</v>
      </c>
      <c r="AD135" s="364">
        <v>369</v>
      </c>
      <c r="AE135" s="364">
        <v>401</v>
      </c>
      <c r="AF135" s="364">
        <v>302</v>
      </c>
      <c r="AG135" s="364">
        <v>329</v>
      </c>
      <c r="AH135" s="364">
        <v>369</v>
      </c>
      <c r="AI135" s="366">
        <v>329</v>
      </c>
      <c r="AJ135" s="364">
        <v>302</v>
      </c>
      <c r="AK135" s="364">
        <v>329</v>
      </c>
      <c r="AL135" s="364">
        <v>369</v>
      </c>
      <c r="AM135" s="364">
        <v>302</v>
      </c>
      <c r="AN135" s="364">
        <v>329</v>
      </c>
      <c r="AO135" s="364">
        <v>369</v>
      </c>
      <c r="AP135" s="364">
        <v>362</v>
      </c>
      <c r="AQ135" s="364">
        <v>362</v>
      </c>
      <c r="AR135" s="364">
        <v>362</v>
      </c>
      <c r="AS135" s="364">
        <v>362</v>
      </c>
      <c r="AT135" s="105"/>
      <c r="AU135" s="105" t="s">
        <v>3031</v>
      </c>
      <c r="AV135" s="126">
        <v>2</v>
      </c>
    </row>
    <row r="136" spans="1:48" ht="23.25" customHeight="1">
      <c r="A136"/>
      <c r="B136" s="440"/>
      <c r="D136" s="339" t="s">
        <v>3465</v>
      </c>
      <c r="E136" s="418" t="s">
        <v>3465</v>
      </c>
      <c r="F136" s="419" t="s">
        <v>3813</v>
      </c>
      <c r="G136" s="420">
        <v>2</v>
      </c>
      <c r="H136" s="345">
        <v>302</v>
      </c>
      <c r="I136" s="345">
        <v>329</v>
      </c>
      <c r="J136" s="345">
        <v>369</v>
      </c>
      <c r="K136" s="364">
        <v>302</v>
      </c>
      <c r="L136" s="364">
        <v>329</v>
      </c>
      <c r="M136" s="364">
        <v>369</v>
      </c>
      <c r="N136" s="364">
        <v>401</v>
      </c>
      <c r="O136" s="364">
        <v>302</v>
      </c>
      <c r="P136" s="364">
        <v>329</v>
      </c>
      <c r="Q136" s="364">
        <v>369</v>
      </c>
      <c r="R136" s="364">
        <v>401</v>
      </c>
      <c r="S136" s="353">
        <v>302</v>
      </c>
      <c r="T136" s="353">
        <v>329</v>
      </c>
      <c r="U136" s="353">
        <v>369</v>
      </c>
      <c r="V136" s="364">
        <v>329</v>
      </c>
      <c r="W136" s="364">
        <v>369</v>
      </c>
      <c r="X136" s="364">
        <v>302</v>
      </c>
      <c r="Y136" s="364">
        <v>329</v>
      </c>
      <c r="Z136" s="364">
        <v>369</v>
      </c>
      <c r="AA136" s="364">
        <v>401</v>
      </c>
      <c r="AB136" s="364">
        <v>302</v>
      </c>
      <c r="AC136" s="364">
        <v>329</v>
      </c>
      <c r="AD136" s="364">
        <v>369</v>
      </c>
      <c r="AE136" s="364">
        <v>401</v>
      </c>
      <c r="AF136" s="364">
        <v>302</v>
      </c>
      <c r="AG136" s="364">
        <v>329</v>
      </c>
      <c r="AH136" s="364">
        <v>369</v>
      </c>
      <c r="AI136" s="366">
        <v>329</v>
      </c>
      <c r="AJ136" s="364">
        <v>302</v>
      </c>
      <c r="AK136" s="364">
        <v>329</v>
      </c>
      <c r="AL136" s="364">
        <v>369</v>
      </c>
      <c r="AM136" s="364">
        <v>302</v>
      </c>
      <c r="AN136" s="364">
        <v>329</v>
      </c>
      <c r="AO136" s="364">
        <v>369</v>
      </c>
      <c r="AP136" s="364">
        <v>362</v>
      </c>
      <c r="AQ136" s="364">
        <v>362</v>
      </c>
      <c r="AR136" s="364">
        <v>362</v>
      </c>
      <c r="AS136" s="364">
        <v>362</v>
      </c>
      <c r="AT136" s="105"/>
      <c r="AU136" s="105" t="s">
        <v>3465</v>
      </c>
      <c r="AV136" s="126">
        <v>2</v>
      </c>
    </row>
    <row r="137" spans="1:48" ht="23.25" customHeight="1">
      <c r="A137"/>
      <c r="B137" s="440"/>
      <c r="D137" s="339" t="s">
        <v>3030</v>
      </c>
      <c r="E137" s="418" t="s">
        <v>3030</v>
      </c>
      <c r="F137" s="419" t="s">
        <v>3812</v>
      </c>
      <c r="G137" s="420">
        <v>2.2000000000000002</v>
      </c>
      <c r="H137" s="345">
        <v>344</v>
      </c>
      <c r="I137" s="345">
        <v>375</v>
      </c>
      <c r="J137" s="345">
        <v>421</v>
      </c>
      <c r="K137" s="364">
        <v>344</v>
      </c>
      <c r="L137" s="364">
        <v>375</v>
      </c>
      <c r="M137" s="364">
        <v>421</v>
      </c>
      <c r="N137" s="364">
        <v>456</v>
      </c>
      <c r="O137" s="364">
        <v>344</v>
      </c>
      <c r="P137" s="364">
        <v>375</v>
      </c>
      <c r="Q137" s="364">
        <v>421</v>
      </c>
      <c r="R137" s="364">
        <v>456</v>
      </c>
      <c r="S137" s="353">
        <v>344</v>
      </c>
      <c r="T137" s="353">
        <v>375</v>
      </c>
      <c r="U137" s="353">
        <v>421</v>
      </c>
      <c r="V137" s="364">
        <v>375</v>
      </c>
      <c r="W137" s="364">
        <v>421</v>
      </c>
      <c r="X137" s="364">
        <v>344</v>
      </c>
      <c r="Y137" s="364">
        <v>375</v>
      </c>
      <c r="Z137" s="364">
        <v>421</v>
      </c>
      <c r="AA137" s="364">
        <v>456</v>
      </c>
      <c r="AB137" s="364">
        <v>344</v>
      </c>
      <c r="AC137" s="364">
        <v>375</v>
      </c>
      <c r="AD137" s="364">
        <v>421</v>
      </c>
      <c r="AE137" s="364">
        <v>456</v>
      </c>
      <c r="AF137" s="364">
        <v>344</v>
      </c>
      <c r="AG137" s="364">
        <v>375</v>
      </c>
      <c r="AH137" s="364">
        <v>421</v>
      </c>
      <c r="AI137" s="366">
        <v>375</v>
      </c>
      <c r="AJ137" s="364">
        <v>344</v>
      </c>
      <c r="AK137" s="364">
        <v>375</v>
      </c>
      <c r="AL137" s="364">
        <v>421</v>
      </c>
      <c r="AM137" s="364">
        <v>344</v>
      </c>
      <c r="AN137" s="364">
        <v>375</v>
      </c>
      <c r="AO137" s="364">
        <v>421</v>
      </c>
      <c r="AP137" s="364">
        <v>413</v>
      </c>
      <c r="AQ137" s="364">
        <v>413</v>
      </c>
      <c r="AR137" s="364">
        <v>413</v>
      </c>
      <c r="AS137" s="364">
        <v>413</v>
      </c>
      <c r="AT137" s="105"/>
      <c r="AU137" s="105" t="s">
        <v>3030</v>
      </c>
      <c r="AV137" s="126">
        <v>2.2000000000000002</v>
      </c>
    </row>
    <row r="138" spans="1:48" ht="23.25" customHeight="1">
      <c r="A138"/>
      <c r="B138" s="440"/>
      <c r="D138" s="339" t="s">
        <v>3464</v>
      </c>
      <c r="E138" s="418" t="s">
        <v>3464</v>
      </c>
      <c r="F138" s="419" t="s">
        <v>3812</v>
      </c>
      <c r="G138" s="420">
        <v>2.2000000000000002</v>
      </c>
      <c r="H138" s="345">
        <v>344</v>
      </c>
      <c r="I138" s="345">
        <v>375</v>
      </c>
      <c r="J138" s="345">
        <v>421</v>
      </c>
      <c r="K138" s="364">
        <v>344</v>
      </c>
      <c r="L138" s="364">
        <v>375</v>
      </c>
      <c r="M138" s="364">
        <v>421</v>
      </c>
      <c r="N138" s="364">
        <v>456</v>
      </c>
      <c r="O138" s="364">
        <v>344</v>
      </c>
      <c r="P138" s="364">
        <v>375</v>
      </c>
      <c r="Q138" s="364">
        <v>421</v>
      </c>
      <c r="R138" s="364">
        <v>456</v>
      </c>
      <c r="S138" s="353">
        <v>344</v>
      </c>
      <c r="T138" s="353">
        <v>375</v>
      </c>
      <c r="U138" s="353">
        <v>421</v>
      </c>
      <c r="V138" s="364">
        <v>375</v>
      </c>
      <c r="W138" s="364">
        <v>421</v>
      </c>
      <c r="X138" s="364">
        <v>344</v>
      </c>
      <c r="Y138" s="364">
        <v>375</v>
      </c>
      <c r="Z138" s="364">
        <v>421</v>
      </c>
      <c r="AA138" s="364">
        <v>456</v>
      </c>
      <c r="AB138" s="364">
        <v>344</v>
      </c>
      <c r="AC138" s="364">
        <v>375</v>
      </c>
      <c r="AD138" s="364">
        <v>421</v>
      </c>
      <c r="AE138" s="364">
        <v>456</v>
      </c>
      <c r="AF138" s="364">
        <v>344</v>
      </c>
      <c r="AG138" s="364">
        <v>375</v>
      </c>
      <c r="AH138" s="364">
        <v>421</v>
      </c>
      <c r="AI138" s="366">
        <v>375</v>
      </c>
      <c r="AJ138" s="364">
        <v>344</v>
      </c>
      <c r="AK138" s="364">
        <v>375</v>
      </c>
      <c r="AL138" s="364">
        <v>421</v>
      </c>
      <c r="AM138" s="364">
        <v>344</v>
      </c>
      <c r="AN138" s="364">
        <v>375</v>
      </c>
      <c r="AO138" s="364">
        <v>421</v>
      </c>
      <c r="AP138" s="364">
        <v>413</v>
      </c>
      <c r="AQ138" s="364">
        <v>413</v>
      </c>
      <c r="AR138" s="364">
        <v>413</v>
      </c>
      <c r="AS138" s="364">
        <v>413</v>
      </c>
      <c r="AT138" s="105"/>
      <c r="AU138" s="105" t="s">
        <v>3464</v>
      </c>
      <c r="AV138" s="126">
        <v>2.2000000000000002</v>
      </c>
    </row>
    <row r="139" spans="1:48" ht="23.25" customHeight="1">
      <c r="A139"/>
      <c r="B139" s="440"/>
      <c r="D139" s="339" t="s">
        <v>519</v>
      </c>
      <c r="E139" s="418" t="s">
        <v>519</v>
      </c>
      <c r="F139" s="419" t="s">
        <v>644</v>
      </c>
      <c r="G139" s="420">
        <v>2</v>
      </c>
      <c r="H139" s="345">
        <v>315</v>
      </c>
      <c r="I139" s="345">
        <v>344</v>
      </c>
      <c r="J139" s="345">
        <v>386</v>
      </c>
      <c r="K139" s="364">
        <v>315</v>
      </c>
      <c r="L139" s="364">
        <v>344</v>
      </c>
      <c r="M139" s="364">
        <v>386</v>
      </c>
      <c r="N139" s="364">
        <v>418</v>
      </c>
      <c r="O139" s="364">
        <v>315</v>
      </c>
      <c r="P139" s="364">
        <v>344</v>
      </c>
      <c r="Q139" s="364">
        <v>386</v>
      </c>
      <c r="R139" s="364">
        <v>418</v>
      </c>
      <c r="S139" s="353">
        <v>315</v>
      </c>
      <c r="T139" s="353">
        <v>344</v>
      </c>
      <c r="U139" s="353">
        <v>386</v>
      </c>
      <c r="V139" s="364">
        <v>344</v>
      </c>
      <c r="W139" s="364">
        <v>386</v>
      </c>
      <c r="X139" s="364">
        <v>315</v>
      </c>
      <c r="Y139" s="364">
        <v>344</v>
      </c>
      <c r="Z139" s="364">
        <v>386</v>
      </c>
      <c r="AA139" s="364">
        <v>418</v>
      </c>
      <c r="AB139" s="364">
        <v>315</v>
      </c>
      <c r="AC139" s="364">
        <v>344</v>
      </c>
      <c r="AD139" s="364">
        <v>386</v>
      </c>
      <c r="AE139" s="364">
        <v>418</v>
      </c>
      <c r="AF139" s="364">
        <v>315</v>
      </c>
      <c r="AG139" s="364">
        <v>344</v>
      </c>
      <c r="AH139" s="364">
        <v>386</v>
      </c>
      <c r="AI139" s="366">
        <v>344</v>
      </c>
      <c r="AJ139" s="364">
        <v>315</v>
      </c>
      <c r="AK139" s="364">
        <v>344</v>
      </c>
      <c r="AL139" s="364">
        <v>386</v>
      </c>
      <c r="AM139" s="364">
        <v>315</v>
      </c>
      <c r="AN139" s="364">
        <v>344</v>
      </c>
      <c r="AO139" s="364">
        <v>386</v>
      </c>
      <c r="AP139" s="364">
        <v>379</v>
      </c>
      <c r="AQ139" s="364">
        <v>379</v>
      </c>
      <c r="AR139" s="364">
        <v>379</v>
      </c>
      <c r="AS139" s="364">
        <v>379</v>
      </c>
      <c r="AT139" s="105"/>
      <c r="AU139" s="105" t="s">
        <v>519</v>
      </c>
      <c r="AV139" s="126">
        <v>2</v>
      </c>
    </row>
    <row r="140" spans="1:48" ht="23.25" customHeight="1">
      <c r="A140"/>
      <c r="B140" s="440"/>
      <c r="D140" s="339" t="s">
        <v>3467</v>
      </c>
      <c r="E140" s="418" t="s">
        <v>3467</v>
      </c>
      <c r="F140" s="419" t="s">
        <v>644</v>
      </c>
      <c r="G140" s="420">
        <v>2</v>
      </c>
      <c r="H140" s="345">
        <v>315</v>
      </c>
      <c r="I140" s="345">
        <v>344</v>
      </c>
      <c r="J140" s="345">
        <v>386</v>
      </c>
      <c r="K140" s="364">
        <v>315</v>
      </c>
      <c r="L140" s="364">
        <v>344</v>
      </c>
      <c r="M140" s="364">
        <v>386</v>
      </c>
      <c r="N140" s="364">
        <v>418</v>
      </c>
      <c r="O140" s="364">
        <v>315</v>
      </c>
      <c r="P140" s="364">
        <v>344</v>
      </c>
      <c r="Q140" s="364">
        <v>386</v>
      </c>
      <c r="R140" s="364">
        <v>418</v>
      </c>
      <c r="S140" s="353">
        <v>315</v>
      </c>
      <c r="T140" s="353">
        <v>344</v>
      </c>
      <c r="U140" s="353">
        <v>386</v>
      </c>
      <c r="V140" s="364">
        <v>344</v>
      </c>
      <c r="W140" s="364">
        <v>386</v>
      </c>
      <c r="X140" s="364">
        <v>315</v>
      </c>
      <c r="Y140" s="364">
        <v>344</v>
      </c>
      <c r="Z140" s="364">
        <v>386</v>
      </c>
      <c r="AA140" s="364">
        <v>418</v>
      </c>
      <c r="AB140" s="364">
        <v>315</v>
      </c>
      <c r="AC140" s="364">
        <v>344</v>
      </c>
      <c r="AD140" s="364">
        <v>386</v>
      </c>
      <c r="AE140" s="364">
        <v>418</v>
      </c>
      <c r="AF140" s="364">
        <v>315</v>
      </c>
      <c r="AG140" s="364">
        <v>344</v>
      </c>
      <c r="AH140" s="364">
        <v>386</v>
      </c>
      <c r="AI140" s="366">
        <v>344</v>
      </c>
      <c r="AJ140" s="364">
        <v>315</v>
      </c>
      <c r="AK140" s="364">
        <v>344</v>
      </c>
      <c r="AL140" s="364">
        <v>386</v>
      </c>
      <c r="AM140" s="364">
        <v>315</v>
      </c>
      <c r="AN140" s="364">
        <v>344</v>
      </c>
      <c r="AO140" s="364">
        <v>386</v>
      </c>
      <c r="AP140" s="364">
        <v>379</v>
      </c>
      <c r="AQ140" s="364">
        <v>379</v>
      </c>
      <c r="AR140" s="364">
        <v>379</v>
      </c>
      <c r="AS140" s="364">
        <v>379</v>
      </c>
      <c r="AT140" s="105"/>
      <c r="AU140" s="105" t="s">
        <v>3467</v>
      </c>
      <c r="AV140" s="126">
        <v>2</v>
      </c>
    </row>
    <row r="141" spans="1:48" ht="23.25" customHeight="1">
      <c r="A141"/>
      <c r="B141" s="440"/>
      <c r="D141" s="339" t="s">
        <v>518</v>
      </c>
      <c r="E141" s="418" t="s">
        <v>518</v>
      </c>
      <c r="F141" s="419" t="s">
        <v>643</v>
      </c>
      <c r="G141" s="420">
        <v>2.3000000000000003</v>
      </c>
      <c r="H141" s="345">
        <v>348</v>
      </c>
      <c r="I141" s="345">
        <v>379</v>
      </c>
      <c r="J141" s="345">
        <v>427</v>
      </c>
      <c r="K141" s="364">
        <v>348</v>
      </c>
      <c r="L141" s="364">
        <v>379</v>
      </c>
      <c r="M141" s="364">
        <v>427</v>
      </c>
      <c r="N141" s="364">
        <v>462</v>
      </c>
      <c r="O141" s="364">
        <v>348</v>
      </c>
      <c r="P141" s="364">
        <v>379</v>
      </c>
      <c r="Q141" s="364">
        <v>427</v>
      </c>
      <c r="R141" s="364">
        <v>462</v>
      </c>
      <c r="S141" s="353">
        <v>348</v>
      </c>
      <c r="T141" s="353">
        <v>379</v>
      </c>
      <c r="U141" s="353">
        <v>427</v>
      </c>
      <c r="V141" s="364">
        <v>379</v>
      </c>
      <c r="W141" s="364">
        <v>427</v>
      </c>
      <c r="X141" s="364">
        <v>348</v>
      </c>
      <c r="Y141" s="364">
        <v>379</v>
      </c>
      <c r="Z141" s="364">
        <v>427</v>
      </c>
      <c r="AA141" s="364">
        <v>462</v>
      </c>
      <c r="AB141" s="364">
        <v>348</v>
      </c>
      <c r="AC141" s="364">
        <v>379</v>
      </c>
      <c r="AD141" s="364">
        <v>427</v>
      </c>
      <c r="AE141" s="364">
        <v>462</v>
      </c>
      <c r="AF141" s="364">
        <v>348</v>
      </c>
      <c r="AG141" s="364">
        <v>379</v>
      </c>
      <c r="AH141" s="364">
        <v>427</v>
      </c>
      <c r="AI141" s="366">
        <v>379</v>
      </c>
      <c r="AJ141" s="364">
        <v>348</v>
      </c>
      <c r="AK141" s="364">
        <v>379</v>
      </c>
      <c r="AL141" s="364">
        <v>427</v>
      </c>
      <c r="AM141" s="364">
        <v>348</v>
      </c>
      <c r="AN141" s="364">
        <v>379</v>
      </c>
      <c r="AO141" s="364">
        <v>427</v>
      </c>
      <c r="AP141" s="364">
        <v>417</v>
      </c>
      <c r="AQ141" s="364">
        <v>417</v>
      </c>
      <c r="AR141" s="364">
        <v>417</v>
      </c>
      <c r="AS141" s="364">
        <v>417</v>
      </c>
      <c r="AT141" s="105"/>
      <c r="AU141" s="105" t="s">
        <v>518</v>
      </c>
      <c r="AV141" s="126">
        <v>2.3000000000000003</v>
      </c>
    </row>
    <row r="142" spans="1:48" ht="23.25" customHeight="1">
      <c r="A142"/>
      <c r="B142" s="440"/>
      <c r="D142" s="339" t="s">
        <v>3466</v>
      </c>
      <c r="E142" s="418" t="s">
        <v>3466</v>
      </c>
      <c r="F142" s="419" t="s">
        <v>643</v>
      </c>
      <c r="G142" s="420">
        <v>2.3000000000000003</v>
      </c>
      <c r="H142" s="345">
        <v>348</v>
      </c>
      <c r="I142" s="345">
        <v>379</v>
      </c>
      <c r="J142" s="345">
        <v>427</v>
      </c>
      <c r="K142" s="364">
        <v>348</v>
      </c>
      <c r="L142" s="364">
        <v>379</v>
      </c>
      <c r="M142" s="364">
        <v>427</v>
      </c>
      <c r="N142" s="364">
        <v>462</v>
      </c>
      <c r="O142" s="364">
        <v>348</v>
      </c>
      <c r="P142" s="364">
        <v>379</v>
      </c>
      <c r="Q142" s="364">
        <v>427</v>
      </c>
      <c r="R142" s="364">
        <v>462</v>
      </c>
      <c r="S142" s="353">
        <v>348</v>
      </c>
      <c r="T142" s="353">
        <v>379</v>
      </c>
      <c r="U142" s="353">
        <v>427</v>
      </c>
      <c r="V142" s="364">
        <v>379</v>
      </c>
      <c r="W142" s="364">
        <v>427</v>
      </c>
      <c r="X142" s="364">
        <v>348</v>
      </c>
      <c r="Y142" s="364">
        <v>379</v>
      </c>
      <c r="Z142" s="364">
        <v>427</v>
      </c>
      <c r="AA142" s="364">
        <v>462</v>
      </c>
      <c r="AB142" s="364">
        <v>348</v>
      </c>
      <c r="AC142" s="364">
        <v>379</v>
      </c>
      <c r="AD142" s="364">
        <v>427</v>
      </c>
      <c r="AE142" s="364">
        <v>462</v>
      </c>
      <c r="AF142" s="364">
        <v>348</v>
      </c>
      <c r="AG142" s="364">
        <v>379</v>
      </c>
      <c r="AH142" s="364">
        <v>427</v>
      </c>
      <c r="AI142" s="366">
        <v>379</v>
      </c>
      <c r="AJ142" s="364">
        <v>348</v>
      </c>
      <c r="AK142" s="364">
        <v>379</v>
      </c>
      <c r="AL142" s="364">
        <v>427</v>
      </c>
      <c r="AM142" s="364">
        <v>348</v>
      </c>
      <c r="AN142" s="364">
        <v>379</v>
      </c>
      <c r="AO142" s="364">
        <v>427</v>
      </c>
      <c r="AP142" s="364">
        <v>417</v>
      </c>
      <c r="AQ142" s="364">
        <v>417</v>
      </c>
      <c r="AR142" s="364">
        <v>417</v>
      </c>
      <c r="AS142" s="364">
        <v>417</v>
      </c>
      <c r="AT142" s="105"/>
      <c r="AU142" s="105" t="s">
        <v>3466</v>
      </c>
      <c r="AV142" s="126">
        <v>2.3000000000000003</v>
      </c>
    </row>
    <row r="143" spans="1:48" ht="23.25" customHeight="1">
      <c r="A143"/>
      <c r="B143" s="440"/>
      <c r="D143" s="339" t="s">
        <v>521</v>
      </c>
      <c r="E143" s="418" t="s">
        <v>521</v>
      </c>
      <c r="F143" s="419" t="s">
        <v>646</v>
      </c>
      <c r="G143" s="420">
        <v>3.5</v>
      </c>
      <c r="H143" s="345">
        <v>315</v>
      </c>
      <c r="I143" s="345">
        <v>322</v>
      </c>
      <c r="J143" s="345">
        <v>370</v>
      </c>
      <c r="K143" s="364">
        <v>315</v>
      </c>
      <c r="L143" s="364">
        <v>322</v>
      </c>
      <c r="M143" s="364">
        <v>370</v>
      </c>
      <c r="N143" s="364">
        <v>386</v>
      </c>
      <c r="O143" s="364">
        <v>315</v>
      </c>
      <c r="P143" s="364">
        <v>322</v>
      </c>
      <c r="Q143" s="364">
        <v>370</v>
      </c>
      <c r="R143" s="364">
        <v>386</v>
      </c>
      <c r="S143" s="353">
        <v>315</v>
      </c>
      <c r="T143" s="353">
        <v>322</v>
      </c>
      <c r="U143" s="353">
        <v>370</v>
      </c>
      <c r="V143" s="364">
        <v>322</v>
      </c>
      <c r="W143" s="364">
        <v>370</v>
      </c>
      <c r="X143" s="364">
        <v>315</v>
      </c>
      <c r="Y143" s="364">
        <v>322</v>
      </c>
      <c r="Z143" s="364">
        <v>370</v>
      </c>
      <c r="AA143" s="364">
        <v>386</v>
      </c>
      <c r="AB143" s="364">
        <v>315</v>
      </c>
      <c r="AC143" s="364">
        <v>322</v>
      </c>
      <c r="AD143" s="364">
        <v>370</v>
      </c>
      <c r="AE143" s="364">
        <v>386</v>
      </c>
      <c r="AF143" s="364">
        <v>315</v>
      </c>
      <c r="AG143" s="364">
        <v>322</v>
      </c>
      <c r="AH143" s="364">
        <v>370</v>
      </c>
      <c r="AI143" s="366">
        <v>322</v>
      </c>
      <c r="AJ143" s="364">
        <v>315</v>
      </c>
      <c r="AK143" s="364">
        <v>322</v>
      </c>
      <c r="AL143" s="364">
        <v>370</v>
      </c>
      <c r="AM143" s="364">
        <v>315</v>
      </c>
      <c r="AN143" s="364">
        <v>322</v>
      </c>
      <c r="AO143" s="364">
        <v>370</v>
      </c>
      <c r="AP143" s="364">
        <v>355</v>
      </c>
      <c r="AQ143" s="364">
        <v>355</v>
      </c>
      <c r="AR143" s="364">
        <v>355</v>
      </c>
      <c r="AS143" s="364">
        <v>355</v>
      </c>
      <c r="AT143" s="105"/>
      <c r="AU143" s="105" t="s">
        <v>521</v>
      </c>
      <c r="AV143" s="126">
        <v>3.5</v>
      </c>
    </row>
    <row r="144" spans="1:48" ht="23.25" customHeight="1">
      <c r="A144"/>
      <c r="B144" s="440"/>
      <c r="D144" s="339" t="s">
        <v>3469</v>
      </c>
      <c r="E144" s="418" t="s">
        <v>3469</v>
      </c>
      <c r="F144" s="419" t="s">
        <v>646</v>
      </c>
      <c r="G144" s="420">
        <v>3.5</v>
      </c>
      <c r="H144" s="345">
        <v>315</v>
      </c>
      <c r="I144" s="345">
        <v>322</v>
      </c>
      <c r="J144" s="345">
        <v>370</v>
      </c>
      <c r="K144" s="364">
        <v>315</v>
      </c>
      <c r="L144" s="364">
        <v>322</v>
      </c>
      <c r="M144" s="364">
        <v>370</v>
      </c>
      <c r="N144" s="364">
        <v>386</v>
      </c>
      <c r="O144" s="364">
        <v>315</v>
      </c>
      <c r="P144" s="364">
        <v>322</v>
      </c>
      <c r="Q144" s="364">
        <v>370</v>
      </c>
      <c r="R144" s="364">
        <v>386</v>
      </c>
      <c r="S144" s="353">
        <v>315</v>
      </c>
      <c r="T144" s="353">
        <v>322</v>
      </c>
      <c r="U144" s="353">
        <v>370</v>
      </c>
      <c r="V144" s="364">
        <v>322</v>
      </c>
      <c r="W144" s="364">
        <v>370</v>
      </c>
      <c r="X144" s="364">
        <v>315</v>
      </c>
      <c r="Y144" s="364">
        <v>322</v>
      </c>
      <c r="Z144" s="364">
        <v>370</v>
      </c>
      <c r="AA144" s="364">
        <v>386</v>
      </c>
      <c r="AB144" s="364">
        <v>315</v>
      </c>
      <c r="AC144" s="364">
        <v>322</v>
      </c>
      <c r="AD144" s="364">
        <v>370</v>
      </c>
      <c r="AE144" s="364">
        <v>386</v>
      </c>
      <c r="AF144" s="364">
        <v>315</v>
      </c>
      <c r="AG144" s="364">
        <v>322</v>
      </c>
      <c r="AH144" s="364">
        <v>370</v>
      </c>
      <c r="AI144" s="366">
        <v>322</v>
      </c>
      <c r="AJ144" s="364">
        <v>315</v>
      </c>
      <c r="AK144" s="364">
        <v>322</v>
      </c>
      <c r="AL144" s="364">
        <v>370</v>
      </c>
      <c r="AM144" s="364">
        <v>315</v>
      </c>
      <c r="AN144" s="364">
        <v>322</v>
      </c>
      <c r="AO144" s="364">
        <v>370</v>
      </c>
      <c r="AP144" s="364">
        <v>355</v>
      </c>
      <c r="AQ144" s="364">
        <v>355</v>
      </c>
      <c r="AR144" s="364">
        <v>355</v>
      </c>
      <c r="AS144" s="364">
        <v>355</v>
      </c>
      <c r="AT144" s="105"/>
      <c r="AU144" s="105" t="s">
        <v>3469</v>
      </c>
      <c r="AV144" s="126">
        <v>3.5</v>
      </c>
    </row>
    <row r="145" spans="1:48" ht="23.25" customHeight="1">
      <c r="A145"/>
      <c r="B145" s="440"/>
      <c r="D145" s="339" t="s">
        <v>520</v>
      </c>
      <c r="E145" s="418" t="s">
        <v>520</v>
      </c>
      <c r="F145" s="419" t="s">
        <v>645</v>
      </c>
      <c r="G145" s="420">
        <v>4</v>
      </c>
      <c r="H145" s="345">
        <v>344</v>
      </c>
      <c r="I145" s="345">
        <v>354</v>
      </c>
      <c r="J145" s="345">
        <v>408</v>
      </c>
      <c r="K145" s="364">
        <v>344</v>
      </c>
      <c r="L145" s="364">
        <v>354</v>
      </c>
      <c r="M145" s="364">
        <v>408</v>
      </c>
      <c r="N145" s="364">
        <v>426</v>
      </c>
      <c r="O145" s="364">
        <v>344</v>
      </c>
      <c r="P145" s="364">
        <v>354</v>
      </c>
      <c r="Q145" s="364">
        <v>408</v>
      </c>
      <c r="R145" s="364">
        <v>426</v>
      </c>
      <c r="S145" s="353">
        <v>344</v>
      </c>
      <c r="T145" s="353">
        <v>354</v>
      </c>
      <c r="U145" s="353">
        <v>408</v>
      </c>
      <c r="V145" s="364">
        <v>354</v>
      </c>
      <c r="W145" s="364">
        <v>408</v>
      </c>
      <c r="X145" s="364">
        <v>344</v>
      </c>
      <c r="Y145" s="364">
        <v>354</v>
      </c>
      <c r="Z145" s="364">
        <v>408</v>
      </c>
      <c r="AA145" s="364">
        <v>426</v>
      </c>
      <c r="AB145" s="364">
        <v>344</v>
      </c>
      <c r="AC145" s="364">
        <v>354</v>
      </c>
      <c r="AD145" s="364">
        <v>408</v>
      </c>
      <c r="AE145" s="364">
        <v>426</v>
      </c>
      <c r="AF145" s="364">
        <v>344</v>
      </c>
      <c r="AG145" s="364">
        <v>354</v>
      </c>
      <c r="AH145" s="364">
        <v>408</v>
      </c>
      <c r="AI145" s="366">
        <v>354</v>
      </c>
      <c r="AJ145" s="364">
        <v>344</v>
      </c>
      <c r="AK145" s="364">
        <v>354</v>
      </c>
      <c r="AL145" s="364">
        <v>408</v>
      </c>
      <c r="AM145" s="364">
        <v>344</v>
      </c>
      <c r="AN145" s="364">
        <v>354</v>
      </c>
      <c r="AO145" s="364">
        <v>408</v>
      </c>
      <c r="AP145" s="364">
        <v>390</v>
      </c>
      <c r="AQ145" s="364">
        <v>390</v>
      </c>
      <c r="AR145" s="364">
        <v>390</v>
      </c>
      <c r="AS145" s="364">
        <v>390</v>
      </c>
      <c r="AT145" s="105"/>
      <c r="AU145" s="105" t="s">
        <v>520</v>
      </c>
      <c r="AV145" s="126">
        <v>4</v>
      </c>
    </row>
    <row r="146" spans="1:48" ht="23.25" customHeight="1">
      <c r="A146"/>
      <c r="B146" s="440"/>
      <c r="D146" s="339" t="s">
        <v>3468</v>
      </c>
      <c r="E146" s="418" t="s">
        <v>3468</v>
      </c>
      <c r="F146" s="419" t="s">
        <v>645</v>
      </c>
      <c r="G146" s="420">
        <v>4</v>
      </c>
      <c r="H146" s="345">
        <v>344</v>
      </c>
      <c r="I146" s="345">
        <v>354</v>
      </c>
      <c r="J146" s="345">
        <v>408</v>
      </c>
      <c r="K146" s="364">
        <v>344</v>
      </c>
      <c r="L146" s="364">
        <v>354</v>
      </c>
      <c r="M146" s="364">
        <v>408</v>
      </c>
      <c r="N146" s="364">
        <v>426</v>
      </c>
      <c r="O146" s="364">
        <v>344</v>
      </c>
      <c r="P146" s="364">
        <v>354</v>
      </c>
      <c r="Q146" s="364">
        <v>408</v>
      </c>
      <c r="R146" s="364">
        <v>426</v>
      </c>
      <c r="S146" s="353">
        <v>344</v>
      </c>
      <c r="T146" s="353">
        <v>354</v>
      </c>
      <c r="U146" s="353">
        <v>408</v>
      </c>
      <c r="V146" s="364">
        <v>354</v>
      </c>
      <c r="W146" s="364">
        <v>408</v>
      </c>
      <c r="X146" s="364">
        <v>344</v>
      </c>
      <c r="Y146" s="364">
        <v>354</v>
      </c>
      <c r="Z146" s="364">
        <v>408</v>
      </c>
      <c r="AA146" s="364">
        <v>426</v>
      </c>
      <c r="AB146" s="364">
        <v>344</v>
      </c>
      <c r="AC146" s="364">
        <v>354</v>
      </c>
      <c r="AD146" s="364">
        <v>408</v>
      </c>
      <c r="AE146" s="364">
        <v>426</v>
      </c>
      <c r="AF146" s="364">
        <v>344</v>
      </c>
      <c r="AG146" s="364">
        <v>354</v>
      </c>
      <c r="AH146" s="364">
        <v>408</v>
      </c>
      <c r="AI146" s="366">
        <v>354</v>
      </c>
      <c r="AJ146" s="364">
        <v>344</v>
      </c>
      <c r="AK146" s="364">
        <v>354</v>
      </c>
      <c r="AL146" s="364">
        <v>408</v>
      </c>
      <c r="AM146" s="364">
        <v>344</v>
      </c>
      <c r="AN146" s="364">
        <v>354</v>
      </c>
      <c r="AO146" s="364">
        <v>408</v>
      </c>
      <c r="AP146" s="364">
        <v>390</v>
      </c>
      <c r="AQ146" s="364">
        <v>390</v>
      </c>
      <c r="AR146" s="364">
        <v>390</v>
      </c>
      <c r="AS146" s="364">
        <v>390</v>
      </c>
      <c r="AT146" s="105"/>
      <c r="AU146" s="105" t="s">
        <v>3468</v>
      </c>
      <c r="AV146" s="126">
        <v>4</v>
      </c>
    </row>
    <row r="147" spans="1:48" ht="23.25" customHeight="1">
      <c r="A147"/>
      <c r="B147" s="440"/>
      <c r="D147" s="339" t="s">
        <v>5557</v>
      </c>
      <c r="E147" s="421" t="s">
        <v>5557</v>
      </c>
      <c r="F147" s="457" t="s">
        <v>5697</v>
      </c>
      <c r="G147" s="423">
        <v>3.7</v>
      </c>
      <c r="H147" s="422">
        <v>321</v>
      </c>
      <c r="I147" s="422">
        <v>328</v>
      </c>
      <c r="J147" s="422">
        <v>378</v>
      </c>
      <c r="K147" s="424">
        <v>321</v>
      </c>
      <c r="L147" s="424">
        <v>328</v>
      </c>
      <c r="M147" s="424">
        <v>378</v>
      </c>
      <c r="N147" s="424">
        <v>394</v>
      </c>
      <c r="O147" s="424">
        <v>321</v>
      </c>
      <c r="P147" s="424">
        <v>328</v>
      </c>
      <c r="Q147" s="424">
        <v>378</v>
      </c>
      <c r="R147" s="424">
        <v>394</v>
      </c>
      <c r="S147" s="355">
        <v>321</v>
      </c>
      <c r="T147" s="355">
        <v>328</v>
      </c>
      <c r="U147" s="355">
        <v>378</v>
      </c>
      <c r="V147" s="424">
        <v>328</v>
      </c>
      <c r="W147" s="424">
        <v>378</v>
      </c>
      <c r="X147" s="424">
        <v>321</v>
      </c>
      <c r="Y147" s="424">
        <v>328</v>
      </c>
      <c r="Z147" s="424">
        <v>378</v>
      </c>
      <c r="AA147" s="424">
        <v>394</v>
      </c>
      <c r="AB147" s="424">
        <v>321</v>
      </c>
      <c r="AC147" s="424">
        <v>328</v>
      </c>
      <c r="AD147" s="424">
        <v>378</v>
      </c>
      <c r="AE147" s="424">
        <v>394</v>
      </c>
      <c r="AF147" s="424">
        <v>321</v>
      </c>
      <c r="AG147" s="424">
        <v>328</v>
      </c>
      <c r="AH147" s="424">
        <v>378</v>
      </c>
      <c r="AI147" s="425">
        <v>328</v>
      </c>
      <c r="AJ147" s="424">
        <v>321</v>
      </c>
      <c r="AK147" s="424">
        <v>328</v>
      </c>
      <c r="AL147" s="424">
        <v>378</v>
      </c>
      <c r="AM147" s="424">
        <v>321</v>
      </c>
      <c r="AN147" s="424">
        <v>328</v>
      </c>
      <c r="AO147" s="424">
        <v>378</v>
      </c>
      <c r="AP147" s="424">
        <v>361</v>
      </c>
      <c r="AQ147" s="424">
        <v>361</v>
      </c>
      <c r="AR147" s="424">
        <v>361</v>
      </c>
      <c r="AS147" s="424">
        <v>361</v>
      </c>
      <c r="AU147" s="105" t="s">
        <v>5557</v>
      </c>
      <c r="AV147" s="126">
        <v>3.7</v>
      </c>
    </row>
    <row r="148" spans="1:48" ht="23.25" customHeight="1">
      <c r="A148"/>
      <c r="B148" s="440"/>
      <c r="D148" s="339" t="s">
        <v>5558</v>
      </c>
      <c r="E148" s="421" t="s">
        <v>5558</v>
      </c>
      <c r="F148" s="457" t="s">
        <v>5697</v>
      </c>
      <c r="G148" s="423">
        <v>3.7</v>
      </c>
      <c r="H148" s="422">
        <v>321</v>
      </c>
      <c r="I148" s="422">
        <v>328</v>
      </c>
      <c r="J148" s="422">
        <v>378</v>
      </c>
      <c r="K148" s="424">
        <v>321</v>
      </c>
      <c r="L148" s="424">
        <v>328</v>
      </c>
      <c r="M148" s="424">
        <v>378</v>
      </c>
      <c r="N148" s="424">
        <v>394</v>
      </c>
      <c r="O148" s="424">
        <v>321</v>
      </c>
      <c r="P148" s="424">
        <v>328</v>
      </c>
      <c r="Q148" s="424">
        <v>378</v>
      </c>
      <c r="R148" s="424">
        <v>394</v>
      </c>
      <c r="S148" s="355">
        <v>321</v>
      </c>
      <c r="T148" s="355">
        <v>328</v>
      </c>
      <c r="U148" s="355">
        <v>378</v>
      </c>
      <c r="V148" s="424">
        <v>328</v>
      </c>
      <c r="W148" s="424">
        <v>378</v>
      </c>
      <c r="X148" s="424">
        <v>321</v>
      </c>
      <c r="Y148" s="424">
        <v>328</v>
      </c>
      <c r="Z148" s="424">
        <v>378</v>
      </c>
      <c r="AA148" s="424">
        <v>394</v>
      </c>
      <c r="AB148" s="424">
        <v>321</v>
      </c>
      <c r="AC148" s="424">
        <v>328</v>
      </c>
      <c r="AD148" s="424">
        <v>378</v>
      </c>
      <c r="AE148" s="424">
        <v>394</v>
      </c>
      <c r="AF148" s="424">
        <v>321</v>
      </c>
      <c r="AG148" s="424">
        <v>328</v>
      </c>
      <c r="AH148" s="424">
        <v>378</v>
      </c>
      <c r="AI148" s="425">
        <v>328</v>
      </c>
      <c r="AJ148" s="424">
        <v>321</v>
      </c>
      <c r="AK148" s="424">
        <v>328</v>
      </c>
      <c r="AL148" s="424">
        <v>378</v>
      </c>
      <c r="AM148" s="424">
        <v>321</v>
      </c>
      <c r="AN148" s="424">
        <v>328</v>
      </c>
      <c r="AO148" s="424">
        <v>378</v>
      </c>
      <c r="AP148" s="424">
        <v>361</v>
      </c>
      <c r="AQ148" s="424">
        <v>361</v>
      </c>
      <c r="AR148" s="424">
        <v>361</v>
      </c>
      <c r="AS148" s="424">
        <v>361</v>
      </c>
      <c r="AU148" s="105" t="s">
        <v>5558</v>
      </c>
      <c r="AV148" s="126">
        <v>3.7</v>
      </c>
    </row>
    <row r="149" spans="1:48" ht="23.25" customHeight="1">
      <c r="A149"/>
      <c r="B149" s="440"/>
      <c r="D149" s="339" t="s">
        <v>5555</v>
      </c>
      <c r="E149" s="421" t="s">
        <v>5555</v>
      </c>
      <c r="F149" s="457" t="s">
        <v>5698</v>
      </c>
      <c r="G149" s="423">
        <v>4.0999999999999996</v>
      </c>
      <c r="H149" s="422">
        <v>352</v>
      </c>
      <c r="I149" s="422">
        <v>362</v>
      </c>
      <c r="J149" s="422">
        <v>416</v>
      </c>
      <c r="K149" s="424">
        <v>352</v>
      </c>
      <c r="L149" s="424">
        <v>362</v>
      </c>
      <c r="M149" s="424">
        <v>416</v>
      </c>
      <c r="N149" s="424">
        <v>435</v>
      </c>
      <c r="O149" s="424">
        <v>352</v>
      </c>
      <c r="P149" s="424">
        <v>362</v>
      </c>
      <c r="Q149" s="424">
        <v>416</v>
      </c>
      <c r="R149" s="424">
        <v>435</v>
      </c>
      <c r="S149" s="355">
        <v>352</v>
      </c>
      <c r="T149" s="355">
        <v>362</v>
      </c>
      <c r="U149" s="355">
        <v>416</v>
      </c>
      <c r="V149" s="424">
        <v>362</v>
      </c>
      <c r="W149" s="424">
        <v>416</v>
      </c>
      <c r="X149" s="424">
        <v>352</v>
      </c>
      <c r="Y149" s="424">
        <v>362</v>
      </c>
      <c r="Z149" s="424">
        <v>416</v>
      </c>
      <c r="AA149" s="424">
        <v>435</v>
      </c>
      <c r="AB149" s="424">
        <v>352</v>
      </c>
      <c r="AC149" s="424">
        <v>362</v>
      </c>
      <c r="AD149" s="424">
        <v>416</v>
      </c>
      <c r="AE149" s="424">
        <v>435</v>
      </c>
      <c r="AF149" s="424">
        <v>352</v>
      </c>
      <c r="AG149" s="424">
        <v>362</v>
      </c>
      <c r="AH149" s="424">
        <v>416</v>
      </c>
      <c r="AI149" s="425">
        <v>362</v>
      </c>
      <c r="AJ149" s="424">
        <v>352</v>
      </c>
      <c r="AK149" s="424">
        <v>362</v>
      </c>
      <c r="AL149" s="424">
        <v>416</v>
      </c>
      <c r="AM149" s="424">
        <v>352</v>
      </c>
      <c r="AN149" s="424">
        <v>362</v>
      </c>
      <c r="AO149" s="424">
        <v>416</v>
      </c>
      <c r="AP149" s="424">
        <v>399</v>
      </c>
      <c r="AQ149" s="424">
        <v>399</v>
      </c>
      <c r="AR149" s="424">
        <v>399</v>
      </c>
      <c r="AS149" s="424">
        <v>399</v>
      </c>
      <c r="AU149" s="105" t="s">
        <v>5555</v>
      </c>
      <c r="AV149" s="126">
        <v>4.0999999999999996</v>
      </c>
    </row>
    <row r="150" spans="1:48" ht="23.25" customHeight="1">
      <c r="A150"/>
      <c r="B150" s="440"/>
      <c r="D150" s="339" t="s">
        <v>5556</v>
      </c>
      <c r="E150" s="421" t="s">
        <v>5556</v>
      </c>
      <c r="F150" s="457" t="s">
        <v>5698</v>
      </c>
      <c r="G150" s="423">
        <v>4.0999999999999996</v>
      </c>
      <c r="H150" s="422">
        <v>352</v>
      </c>
      <c r="I150" s="422">
        <v>362</v>
      </c>
      <c r="J150" s="422">
        <v>416</v>
      </c>
      <c r="K150" s="424">
        <v>352</v>
      </c>
      <c r="L150" s="424">
        <v>362</v>
      </c>
      <c r="M150" s="424">
        <v>416</v>
      </c>
      <c r="N150" s="424">
        <v>435</v>
      </c>
      <c r="O150" s="424">
        <v>352</v>
      </c>
      <c r="P150" s="424">
        <v>362</v>
      </c>
      <c r="Q150" s="424">
        <v>416</v>
      </c>
      <c r="R150" s="424">
        <v>435</v>
      </c>
      <c r="S150" s="355">
        <v>352</v>
      </c>
      <c r="T150" s="355">
        <v>362</v>
      </c>
      <c r="U150" s="355">
        <v>416</v>
      </c>
      <c r="V150" s="424">
        <v>362</v>
      </c>
      <c r="W150" s="424">
        <v>416</v>
      </c>
      <c r="X150" s="424">
        <v>352</v>
      </c>
      <c r="Y150" s="424">
        <v>362</v>
      </c>
      <c r="Z150" s="424">
        <v>416</v>
      </c>
      <c r="AA150" s="424">
        <v>435</v>
      </c>
      <c r="AB150" s="424">
        <v>352</v>
      </c>
      <c r="AC150" s="424">
        <v>362</v>
      </c>
      <c r="AD150" s="424">
        <v>416</v>
      </c>
      <c r="AE150" s="424">
        <v>435</v>
      </c>
      <c r="AF150" s="424">
        <v>352</v>
      </c>
      <c r="AG150" s="424">
        <v>362</v>
      </c>
      <c r="AH150" s="424">
        <v>416</v>
      </c>
      <c r="AI150" s="425">
        <v>362</v>
      </c>
      <c r="AJ150" s="424">
        <v>352</v>
      </c>
      <c r="AK150" s="424">
        <v>362</v>
      </c>
      <c r="AL150" s="424">
        <v>416</v>
      </c>
      <c r="AM150" s="424">
        <v>352</v>
      </c>
      <c r="AN150" s="424">
        <v>362</v>
      </c>
      <c r="AO150" s="424">
        <v>416</v>
      </c>
      <c r="AP150" s="424">
        <v>399</v>
      </c>
      <c r="AQ150" s="424">
        <v>399</v>
      </c>
      <c r="AR150" s="424">
        <v>399</v>
      </c>
      <c r="AS150" s="424">
        <v>399</v>
      </c>
      <c r="AU150" s="105" t="s">
        <v>5556</v>
      </c>
      <c r="AV150" s="126">
        <v>4.0999999999999996</v>
      </c>
    </row>
    <row r="151" spans="1:48" ht="23.25" customHeight="1">
      <c r="A151"/>
      <c r="B151" s="440"/>
      <c r="D151" s="339" t="s">
        <v>523</v>
      </c>
      <c r="E151" s="418" t="s">
        <v>523</v>
      </c>
      <c r="F151" s="419" t="s">
        <v>648</v>
      </c>
      <c r="G151" s="420">
        <v>3.8000000000000003</v>
      </c>
      <c r="H151" s="345">
        <v>335</v>
      </c>
      <c r="I151" s="345">
        <v>342</v>
      </c>
      <c r="J151" s="345">
        <v>395</v>
      </c>
      <c r="K151" s="364">
        <v>335</v>
      </c>
      <c r="L151" s="364">
        <v>342</v>
      </c>
      <c r="M151" s="364">
        <v>395</v>
      </c>
      <c r="N151" s="364">
        <v>412</v>
      </c>
      <c r="O151" s="364">
        <v>335</v>
      </c>
      <c r="P151" s="364">
        <v>342</v>
      </c>
      <c r="Q151" s="364">
        <v>395</v>
      </c>
      <c r="R151" s="364">
        <v>412</v>
      </c>
      <c r="S151" s="353">
        <v>335</v>
      </c>
      <c r="T151" s="353">
        <v>342</v>
      </c>
      <c r="U151" s="353">
        <v>395</v>
      </c>
      <c r="V151" s="364">
        <v>342</v>
      </c>
      <c r="W151" s="364">
        <v>395</v>
      </c>
      <c r="X151" s="364">
        <v>335</v>
      </c>
      <c r="Y151" s="364">
        <v>342</v>
      </c>
      <c r="Z151" s="364">
        <v>395</v>
      </c>
      <c r="AA151" s="364">
        <v>412</v>
      </c>
      <c r="AB151" s="364">
        <v>335</v>
      </c>
      <c r="AC151" s="364">
        <v>342</v>
      </c>
      <c r="AD151" s="364">
        <v>395</v>
      </c>
      <c r="AE151" s="364">
        <v>412</v>
      </c>
      <c r="AF151" s="364">
        <v>335</v>
      </c>
      <c r="AG151" s="364">
        <v>342</v>
      </c>
      <c r="AH151" s="364">
        <v>395</v>
      </c>
      <c r="AI151" s="366">
        <v>342</v>
      </c>
      <c r="AJ151" s="364">
        <v>335</v>
      </c>
      <c r="AK151" s="364">
        <v>342</v>
      </c>
      <c r="AL151" s="364">
        <v>395</v>
      </c>
      <c r="AM151" s="364">
        <v>335</v>
      </c>
      <c r="AN151" s="364">
        <v>342</v>
      </c>
      <c r="AO151" s="364">
        <v>395</v>
      </c>
      <c r="AP151" s="364">
        <v>377</v>
      </c>
      <c r="AQ151" s="364">
        <v>377</v>
      </c>
      <c r="AR151" s="364">
        <v>377</v>
      </c>
      <c r="AS151" s="364">
        <v>377</v>
      </c>
      <c r="AT151" s="105"/>
      <c r="AU151" s="105" t="s">
        <v>523</v>
      </c>
      <c r="AV151" s="126">
        <v>3.8000000000000003</v>
      </c>
    </row>
    <row r="152" spans="1:48" ht="23.25" customHeight="1">
      <c r="A152"/>
      <c r="B152" s="440"/>
      <c r="D152" s="339" t="s">
        <v>3471</v>
      </c>
      <c r="E152" s="418" t="s">
        <v>3471</v>
      </c>
      <c r="F152" s="419" t="s">
        <v>648</v>
      </c>
      <c r="G152" s="420">
        <v>3.8000000000000003</v>
      </c>
      <c r="H152" s="345">
        <v>335</v>
      </c>
      <c r="I152" s="345">
        <v>342</v>
      </c>
      <c r="J152" s="345">
        <v>395</v>
      </c>
      <c r="K152" s="364">
        <v>335</v>
      </c>
      <c r="L152" s="364">
        <v>342</v>
      </c>
      <c r="M152" s="364">
        <v>395</v>
      </c>
      <c r="N152" s="364">
        <v>412</v>
      </c>
      <c r="O152" s="364">
        <v>335</v>
      </c>
      <c r="P152" s="364">
        <v>342</v>
      </c>
      <c r="Q152" s="364">
        <v>395</v>
      </c>
      <c r="R152" s="364">
        <v>412</v>
      </c>
      <c r="S152" s="353">
        <v>335</v>
      </c>
      <c r="T152" s="353">
        <v>342</v>
      </c>
      <c r="U152" s="353">
        <v>395</v>
      </c>
      <c r="V152" s="364">
        <v>342</v>
      </c>
      <c r="W152" s="364">
        <v>395</v>
      </c>
      <c r="X152" s="364">
        <v>335</v>
      </c>
      <c r="Y152" s="364">
        <v>342</v>
      </c>
      <c r="Z152" s="364">
        <v>395</v>
      </c>
      <c r="AA152" s="364">
        <v>412</v>
      </c>
      <c r="AB152" s="364">
        <v>335</v>
      </c>
      <c r="AC152" s="364">
        <v>342</v>
      </c>
      <c r="AD152" s="364">
        <v>395</v>
      </c>
      <c r="AE152" s="364">
        <v>412</v>
      </c>
      <c r="AF152" s="364">
        <v>335</v>
      </c>
      <c r="AG152" s="364">
        <v>342</v>
      </c>
      <c r="AH152" s="364">
        <v>395</v>
      </c>
      <c r="AI152" s="366">
        <v>342</v>
      </c>
      <c r="AJ152" s="364">
        <v>335</v>
      </c>
      <c r="AK152" s="364">
        <v>342</v>
      </c>
      <c r="AL152" s="364">
        <v>395</v>
      </c>
      <c r="AM152" s="364">
        <v>335</v>
      </c>
      <c r="AN152" s="364">
        <v>342</v>
      </c>
      <c r="AO152" s="364">
        <v>395</v>
      </c>
      <c r="AP152" s="364">
        <v>377</v>
      </c>
      <c r="AQ152" s="364">
        <v>377</v>
      </c>
      <c r="AR152" s="364">
        <v>377</v>
      </c>
      <c r="AS152" s="364">
        <v>377</v>
      </c>
      <c r="AT152" s="105"/>
      <c r="AU152" s="105" t="s">
        <v>3471</v>
      </c>
      <c r="AV152" s="126">
        <v>3.8000000000000003</v>
      </c>
    </row>
    <row r="153" spans="1:48" ht="23.25" customHeight="1">
      <c r="A153"/>
      <c r="B153" s="440"/>
      <c r="D153" s="339" t="s">
        <v>522</v>
      </c>
      <c r="E153" s="418" t="s">
        <v>522</v>
      </c>
      <c r="F153" s="419" t="s">
        <v>647</v>
      </c>
      <c r="G153" s="420">
        <v>4.3</v>
      </c>
      <c r="H153" s="345">
        <v>363</v>
      </c>
      <c r="I153" s="345">
        <v>374</v>
      </c>
      <c r="J153" s="345">
        <v>430</v>
      </c>
      <c r="K153" s="364">
        <v>363</v>
      </c>
      <c r="L153" s="364">
        <v>374</v>
      </c>
      <c r="M153" s="364">
        <v>430</v>
      </c>
      <c r="N153" s="364">
        <v>450</v>
      </c>
      <c r="O153" s="364">
        <v>363</v>
      </c>
      <c r="P153" s="364">
        <v>374</v>
      </c>
      <c r="Q153" s="364">
        <v>430</v>
      </c>
      <c r="R153" s="364">
        <v>450</v>
      </c>
      <c r="S153" s="353">
        <v>363</v>
      </c>
      <c r="T153" s="353">
        <v>374</v>
      </c>
      <c r="U153" s="353">
        <v>430</v>
      </c>
      <c r="V153" s="364">
        <v>374</v>
      </c>
      <c r="W153" s="364">
        <v>430</v>
      </c>
      <c r="X153" s="364">
        <v>363</v>
      </c>
      <c r="Y153" s="364">
        <v>374</v>
      </c>
      <c r="Z153" s="364">
        <v>430</v>
      </c>
      <c r="AA153" s="364">
        <v>450</v>
      </c>
      <c r="AB153" s="364">
        <v>363</v>
      </c>
      <c r="AC153" s="364">
        <v>374</v>
      </c>
      <c r="AD153" s="364">
        <v>430</v>
      </c>
      <c r="AE153" s="364">
        <v>450</v>
      </c>
      <c r="AF153" s="364">
        <v>363</v>
      </c>
      <c r="AG153" s="364">
        <v>374</v>
      </c>
      <c r="AH153" s="364">
        <v>430</v>
      </c>
      <c r="AI153" s="366">
        <v>374</v>
      </c>
      <c r="AJ153" s="364">
        <v>363</v>
      </c>
      <c r="AK153" s="364">
        <v>374</v>
      </c>
      <c r="AL153" s="364">
        <v>430</v>
      </c>
      <c r="AM153" s="364">
        <v>363</v>
      </c>
      <c r="AN153" s="364">
        <v>374</v>
      </c>
      <c r="AO153" s="364">
        <v>430</v>
      </c>
      <c r="AP153" s="364">
        <v>412</v>
      </c>
      <c r="AQ153" s="364">
        <v>412</v>
      </c>
      <c r="AR153" s="364">
        <v>412</v>
      </c>
      <c r="AS153" s="364">
        <v>412</v>
      </c>
      <c r="AT153" s="105"/>
      <c r="AU153" s="105" t="s">
        <v>522</v>
      </c>
      <c r="AV153" s="126">
        <v>4.3</v>
      </c>
    </row>
    <row r="154" spans="1:48" ht="23.25" customHeight="1">
      <c r="A154"/>
      <c r="B154" s="440"/>
      <c r="D154" s="339" t="s">
        <v>3470</v>
      </c>
      <c r="E154" s="418" t="s">
        <v>3470</v>
      </c>
      <c r="F154" s="419" t="s">
        <v>647</v>
      </c>
      <c r="G154" s="420">
        <v>4.3</v>
      </c>
      <c r="H154" s="345">
        <v>363</v>
      </c>
      <c r="I154" s="345">
        <v>374</v>
      </c>
      <c r="J154" s="345">
        <v>430</v>
      </c>
      <c r="K154" s="364">
        <v>363</v>
      </c>
      <c r="L154" s="364">
        <v>374</v>
      </c>
      <c r="M154" s="364">
        <v>430</v>
      </c>
      <c r="N154" s="364">
        <v>450</v>
      </c>
      <c r="O154" s="364">
        <v>363</v>
      </c>
      <c r="P154" s="364">
        <v>374</v>
      </c>
      <c r="Q154" s="364">
        <v>430</v>
      </c>
      <c r="R154" s="364">
        <v>450</v>
      </c>
      <c r="S154" s="353">
        <v>363</v>
      </c>
      <c r="T154" s="353">
        <v>374</v>
      </c>
      <c r="U154" s="353">
        <v>430</v>
      </c>
      <c r="V154" s="364">
        <v>374</v>
      </c>
      <c r="W154" s="364">
        <v>430</v>
      </c>
      <c r="X154" s="364">
        <v>363</v>
      </c>
      <c r="Y154" s="364">
        <v>374</v>
      </c>
      <c r="Z154" s="364">
        <v>430</v>
      </c>
      <c r="AA154" s="364">
        <v>450</v>
      </c>
      <c r="AB154" s="364">
        <v>363</v>
      </c>
      <c r="AC154" s="364">
        <v>374</v>
      </c>
      <c r="AD154" s="364">
        <v>430</v>
      </c>
      <c r="AE154" s="364">
        <v>450</v>
      </c>
      <c r="AF154" s="364">
        <v>363</v>
      </c>
      <c r="AG154" s="364">
        <v>374</v>
      </c>
      <c r="AH154" s="364">
        <v>430</v>
      </c>
      <c r="AI154" s="366">
        <v>374</v>
      </c>
      <c r="AJ154" s="364">
        <v>363</v>
      </c>
      <c r="AK154" s="364">
        <v>374</v>
      </c>
      <c r="AL154" s="364">
        <v>430</v>
      </c>
      <c r="AM154" s="364">
        <v>363</v>
      </c>
      <c r="AN154" s="364">
        <v>374</v>
      </c>
      <c r="AO154" s="364">
        <v>430</v>
      </c>
      <c r="AP154" s="364">
        <v>412</v>
      </c>
      <c r="AQ154" s="364">
        <v>412</v>
      </c>
      <c r="AR154" s="364">
        <v>412</v>
      </c>
      <c r="AS154" s="364">
        <v>412</v>
      </c>
      <c r="AT154" s="105"/>
      <c r="AU154" s="105" t="s">
        <v>3470</v>
      </c>
      <c r="AV154" s="126">
        <v>4.3</v>
      </c>
    </row>
    <row r="155" spans="1:48" ht="23.25" customHeight="1">
      <c r="A155"/>
      <c r="B155" s="440"/>
      <c r="D155" s="339" t="s">
        <v>3033</v>
      </c>
      <c r="E155" s="418" t="s">
        <v>3033</v>
      </c>
      <c r="F155" s="419" t="s">
        <v>3815</v>
      </c>
      <c r="G155" s="420">
        <v>3.9</v>
      </c>
      <c r="H155" s="345">
        <v>340</v>
      </c>
      <c r="I155" s="345">
        <v>348</v>
      </c>
      <c r="J155" s="345">
        <v>401</v>
      </c>
      <c r="K155" s="364">
        <v>340</v>
      </c>
      <c r="L155" s="364">
        <v>348</v>
      </c>
      <c r="M155" s="364">
        <v>401</v>
      </c>
      <c r="N155" s="364">
        <v>418</v>
      </c>
      <c r="O155" s="364">
        <v>340</v>
      </c>
      <c r="P155" s="364">
        <v>348</v>
      </c>
      <c r="Q155" s="364">
        <v>401</v>
      </c>
      <c r="R155" s="364">
        <v>418</v>
      </c>
      <c r="S155" s="353">
        <v>340</v>
      </c>
      <c r="T155" s="353">
        <v>348</v>
      </c>
      <c r="U155" s="353">
        <v>401</v>
      </c>
      <c r="V155" s="364">
        <v>348</v>
      </c>
      <c r="W155" s="364">
        <v>401</v>
      </c>
      <c r="X155" s="364">
        <v>340</v>
      </c>
      <c r="Y155" s="364">
        <v>348</v>
      </c>
      <c r="Z155" s="364">
        <v>401</v>
      </c>
      <c r="AA155" s="364">
        <v>418</v>
      </c>
      <c r="AB155" s="364">
        <v>340</v>
      </c>
      <c r="AC155" s="364">
        <v>348</v>
      </c>
      <c r="AD155" s="364">
        <v>401</v>
      </c>
      <c r="AE155" s="364">
        <v>418</v>
      </c>
      <c r="AF155" s="364">
        <v>340</v>
      </c>
      <c r="AG155" s="364">
        <v>348</v>
      </c>
      <c r="AH155" s="364">
        <v>401</v>
      </c>
      <c r="AI155" s="366">
        <v>348</v>
      </c>
      <c r="AJ155" s="364">
        <v>340</v>
      </c>
      <c r="AK155" s="364">
        <v>348</v>
      </c>
      <c r="AL155" s="364">
        <v>401</v>
      </c>
      <c r="AM155" s="364">
        <v>340</v>
      </c>
      <c r="AN155" s="364">
        <v>348</v>
      </c>
      <c r="AO155" s="364">
        <v>401</v>
      </c>
      <c r="AP155" s="364">
        <v>383</v>
      </c>
      <c r="AQ155" s="364">
        <v>383</v>
      </c>
      <c r="AR155" s="364">
        <v>383</v>
      </c>
      <c r="AS155" s="364">
        <v>383</v>
      </c>
      <c r="AT155" s="105"/>
      <c r="AU155" s="105" t="s">
        <v>3033</v>
      </c>
      <c r="AV155" s="126">
        <v>3.9</v>
      </c>
    </row>
    <row r="156" spans="1:48" ht="23.25" customHeight="1">
      <c r="A156"/>
      <c r="B156" s="440"/>
      <c r="D156" s="339" t="s">
        <v>3473</v>
      </c>
      <c r="E156" s="418" t="s">
        <v>3473</v>
      </c>
      <c r="F156" s="419" t="s">
        <v>3815</v>
      </c>
      <c r="G156" s="420">
        <v>3.9</v>
      </c>
      <c r="H156" s="345">
        <v>340</v>
      </c>
      <c r="I156" s="345">
        <v>348</v>
      </c>
      <c r="J156" s="345">
        <v>401</v>
      </c>
      <c r="K156" s="364">
        <v>340</v>
      </c>
      <c r="L156" s="364">
        <v>348</v>
      </c>
      <c r="M156" s="364">
        <v>401</v>
      </c>
      <c r="N156" s="364">
        <v>418</v>
      </c>
      <c r="O156" s="364">
        <v>340</v>
      </c>
      <c r="P156" s="364">
        <v>348</v>
      </c>
      <c r="Q156" s="364">
        <v>401</v>
      </c>
      <c r="R156" s="364">
        <v>418</v>
      </c>
      <c r="S156" s="353">
        <v>340</v>
      </c>
      <c r="T156" s="353">
        <v>348</v>
      </c>
      <c r="U156" s="353">
        <v>401</v>
      </c>
      <c r="V156" s="364">
        <v>348</v>
      </c>
      <c r="W156" s="364">
        <v>401</v>
      </c>
      <c r="X156" s="364">
        <v>340</v>
      </c>
      <c r="Y156" s="364">
        <v>348</v>
      </c>
      <c r="Z156" s="364">
        <v>401</v>
      </c>
      <c r="AA156" s="364">
        <v>418</v>
      </c>
      <c r="AB156" s="364">
        <v>340</v>
      </c>
      <c r="AC156" s="364">
        <v>348</v>
      </c>
      <c r="AD156" s="364">
        <v>401</v>
      </c>
      <c r="AE156" s="364">
        <v>418</v>
      </c>
      <c r="AF156" s="364">
        <v>340</v>
      </c>
      <c r="AG156" s="364">
        <v>348</v>
      </c>
      <c r="AH156" s="364">
        <v>401</v>
      </c>
      <c r="AI156" s="366">
        <v>348</v>
      </c>
      <c r="AJ156" s="364">
        <v>340</v>
      </c>
      <c r="AK156" s="364">
        <v>348</v>
      </c>
      <c r="AL156" s="364">
        <v>401</v>
      </c>
      <c r="AM156" s="364">
        <v>340</v>
      </c>
      <c r="AN156" s="364">
        <v>348</v>
      </c>
      <c r="AO156" s="364">
        <v>401</v>
      </c>
      <c r="AP156" s="364">
        <v>383</v>
      </c>
      <c r="AQ156" s="364">
        <v>383</v>
      </c>
      <c r="AR156" s="364">
        <v>383</v>
      </c>
      <c r="AS156" s="364">
        <v>383</v>
      </c>
      <c r="AT156" s="105"/>
      <c r="AU156" s="105" t="s">
        <v>3473</v>
      </c>
      <c r="AV156" s="126">
        <v>3.9</v>
      </c>
    </row>
    <row r="157" spans="1:48" ht="23.25" customHeight="1">
      <c r="A157"/>
      <c r="B157" s="440"/>
      <c r="D157" s="339" t="s">
        <v>3032</v>
      </c>
      <c r="E157" s="418" t="s">
        <v>3032</v>
      </c>
      <c r="F157" s="419" t="s">
        <v>3814</v>
      </c>
      <c r="G157" s="420">
        <v>4.3999999999999995</v>
      </c>
      <c r="H157" s="345">
        <v>373</v>
      </c>
      <c r="I157" s="345">
        <v>383</v>
      </c>
      <c r="J157" s="345">
        <v>442</v>
      </c>
      <c r="K157" s="364">
        <v>373</v>
      </c>
      <c r="L157" s="364">
        <v>383</v>
      </c>
      <c r="M157" s="364">
        <v>442</v>
      </c>
      <c r="N157" s="364">
        <v>462</v>
      </c>
      <c r="O157" s="364">
        <v>373</v>
      </c>
      <c r="P157" s="364">
        <v>383</v>
      </c>
      <c r="Q157" s="364">
        <v>442</v>
      </c>
      <c r="R157" s="364">
        <v>462</v>
      </c>
      <c r="S157" s="353">
        <v>373</v>
      </c>
      <c r="T157" s="353">
        <v>383</v>
      </c>
      <c r="U157" s="353">
        <v>442</v>
      </c>
      <c r="V157" s="364">
        <v>383</v>
      </c>
      <c r="W157" s="364">
        <v>442</v>
      </c>
      <c r="X157" s="364">
        <v>373</v>
      </c>
      <c r="Y157" s="364">
        <v>383</v>
      </c>
      <c r="Z157" s="364">
        <v>442</v>
      </c>
      <c r="AA157" s="364">
        <v>462</v>
      </c>
      <c r="AB157" s="364">
        <v>373</v>
      </c>
      <c r="AC157" s="364">
        <v>383</v>
      </c>
      <c r="AD157" s="364">
        <v>442</v>
      </c>
      <c r="AE157" s="364">
        <v>462</v>
      </c>
      <c r="AF157" s="364">
        <v>373</v>
      </c>
      <c r="AG157" s="364">
        <v>383</v>
      </c>
      <c r="AH157" s="364">
        <v>442</v>
      </c>
      <c r="AI157" s="366">
        <v>383</v>
      </c>
      <c r="AJ157" s="364">
        <v>373</v>
      </c>
      <c r="AK157" s="364">
        <v>383</v>
      </c>
      <c r="AL157" s="364">
        <v>442</v>
      </c>
      <c r="AM157" s="364">
        <v>373</v>
      </c>
      <c r="AN157" s="364">
        <v>383</v>
      </c>
      <c r="AO157" s="364">
        <v>442</v>
      </c>
      <c r="AP157" s="364">
        <v>422</v>
      </c>
      <c r="AQ157" s="364">
        <v>422</v>
      </c>
      <c r="AR157" s="364">
        <v>422</v>
      </c>
      <c r="AS157" s="364">
        <v>422</v>
      </c>
      <c r="AT157" s="105"/>
      <c r="AU157" s="105" t="s">
        <v>3032</v>
      </c>
      <c r="AV157" s="126">
        <v>4.3999999999999995</v>
      </c>
    </row>
    <row r="158" spans="1:48" ht="23.25" customHeight="1">
      <c r="A158"/>
      <c r="B158" s="440"/>
      <c r="D158" s="339" t="s">
        <v>3472</v>
      </c>
      <c r="E158" s="418" t="s">
        <v>3472</v>
      </c>
      <c r="F158" s="419" t="s">
        <v>3814</v>
      </c>
      <c r="G158" s="420">
        <v>4.3999999999999995</v>
      </c>
      <c r="H158" s="345">
        <v>373</v>
      </c>
      <c r="I158" s="345">
        <v>383</v>
      </c>
      <c r="J158" s="345">
        <v>442</v>
      </c>
      <c r="K158" s="364">
        <v>373</v>
      </c>
      <c r="L158" s="364">
        <v>383</v>
      </c>
      <c r="M158" s="364">
        <v>442</v>
      </c>
      <c r="N158" s="364">
        <v>462</v>
      </c>
      <c r="O158" s="364">
        <v>373</v>
      </c>
      <c r="P158" s="364">
        <v>383</v>
      </c>
      <c r="Q158" s="364">
        <v>442</v>
      </c>
      <c r="R158" s="364">
        <v>462</v>
      </c>
      <c r="S158" s="353">
        <v>373</v>
      </c>
      <c r="T158" s="353">
        <v>383</v>
      </c>
      <c r="U158" s="353">
        <v>442</v>
      </c>
      <c r="V158" s="364">
        <v>383</v>
      </c>
      <c r="W158" s="364">
        <v>442</v>
      </c>
      <c r="X158" s="364">
        <v>373</v>
      </c>
      <c r="Y158" s="364">
        <v>383</v>
      </c>
      <c r="Z158" s="364">
        <v>442</v>
      </c>
      <c r="AA158" s="364">
        <v>462</v>
      </c>
      <c r="AB158" s="364">
        <v>373</v>
      </c>
      <c r="AC158" s="364">
        <v>383</v>
      </c>
      <c r="AD158" s="364">
        <v>442</v>
      </c>
      <c r="AE158" s="364">
        <v>462</v>
      </c>
      <c r="AF158" s="364">
        <v>373</v>
      </c>
      <c r="AG158" s="364">
        <v>383</v>
      </c>
      <c r="AH158" s="364">
        <v>442</v>
      </c>
      <c r="AI158" s="366">
        <v>383</v>
      </c>
      <c r="AJ158" s="364">
        <v>373</v>
      </c>
      <c r="AK158" s="364">
        <v>383</v>
      </c>
      <c r="AL158" s="364">
        <v>442</v>
      </c>
      <c r="AM158" s="364">
        <v>373</v>
      </c>
      <c r="AN158" s="364">
        <v>383</v>
      </c>
      <c r="AO158" s="364">
        <v>442</v>
      </c>
      <c r="AP158" s="364">
        <v>422</v>
      </c>
      <c r="AQ158" s="364">
        <v>422</v>
      </c>
      <c r="AR158" s="364">
        <v>422</v>
      </c>
      <c r="AS158" s="364">
        <v>422</v>
      </c>
      <c r="AT158" s="105"/>
      <c r="AU158" s="105" t="s">
        <v>3472</v>
      </c>
      <c r="AV158" s="126">
        <v>4.3999999999999995</v>
      </c>
    </row>
    <row r="159" spans="1:48" ht="23.25" customHeight="1">
      <c r="A159"/>
      <c r="B159" s="440"/>
      <c r="D159" s="339" t="s">
        <v>525</v>
      </c>
      <c r="E159" s="418" t="s">
        <v>525</v>
      </c>
      <c r="F159" s="419" t="s">
        <v>650</v>
      </c>
      <c r="G159" s="420">
        <v>4</v>
      </c>
      <c r="H159" s="345">
        <v>354</v>
      </c>
      <c r="I159" s="345">
        <v>362</v>
      </c>
      <c r="J159" s="345">
        <v>417</v>
      </c>
      <c r="K159" s="364">
        <v>354</v>
      </c>
      <c r="L159" s="364">
        <v>362</v>
      </c>
      <c r="M159" s="364">
        <v>417</v>
      </c>
      <c r="N159" s="364">
        <v>435</v>
      </c>
      <c r="O159" s="364">
        <v>354</v>
      </c>
      <c r="P159" s="364">
        <v>362</v>
      </c>
      <c r="Q159" s="364">
        <v>417</v>
      </c>
      <c r="R159" s="364">
        <v>435</v>
      </c>
      <c r="S159" s="353">
        <v>354</v>
      </c>
      <c r="T159" s="353">
        <v>362</v>
      </c>
      <c r="U159" s="353">
        <v>417</v>
      </c>
      <c r="V159" s="364">
        <v>362</v>
      </c>
      <c r="W159" s="364">
        <v>417</v>
      </c>
      <c r="X159" s="364">
        <v>354</v>
      </c>
      <c r="Y159" s="364">
        <v>362</v>
      </c>
      <c r="Z159" s="364">
        <v>417</v>
      </c>
      <c r="AA159" s="364">
        <v>435</v>
      </c>
      <c r="AB159" s="364">
        <v>354</v>
      </c>
      <c r="AC159" s="364">
        <v>362</v>
      </c>
      <c r="AD159" s="364">
        <v>417</v>
      </c>
      <c r="AE159" s="364">
        <v>435</v>
      </c>
      <c r="AF159" s="364">
        <v>354</v>
      </c>
      <c r="AG159" s="364">
        <v>362</v>
      </c>
      <c r="AH159" s="364">
        <v>417</v>
      </c>
      <c r="AI159" s="366">
        <v>362</v>
      </c>
      <c r="AJ159" s="364">
        <v>354</v>
      </c>
      <c r="AK159" s="364">
        <v>362</v>
      </c>
      <c r="AL159" s="364">
        <v>417</v>
      </c>
      <c r="AM159" s="364">
        <v>354</v>
      </c>
      <c r="AN159" s="364">
        <v>362</v>
      </c>
      <c r="AO159" s="364">
        <v>417</v>
      </c>
      <c r="AP159" s="364">
        <v>399</v>
      </c>
      <c r="AQ159" s="364">
        <v>399</v>
      </c>
      <c r="AR159" s="364">
        <v>399</v>
      </c>
      <c r="AS159" s="364">
        <v>399</v>
      </c>
      <c r="AT159" s="105"/>
      <c r="AU159" s="105" t="s">
        <v>525</v>
      </c>
      <c r="AV159" s="126">
        <v>4</v>
      </c>
    </row>
    <row r="160" spans="1:48" ht="23.25" customHeight="1">
      <c r="A160"/>
      <c r="B160" s="440"/>
      <c r="D160" s="339" t="s">
        <v>3475</v>
      </c>
      <c r="E160" s="418" t="s">
        <v>3475</v>
      </c>
      <c r="F160" s="419" t="s">
        <v>650</v>
      </c>
      <c r="G160" s="420">
        <v>4</v>
      </c>
      <c r="H160" s="345">
        <v>354</v>
      </c>
      <c r="I160" s="345">
        <v>362</v>
      </c>
      <c r="J160" s="345">
        <v>417</v>
      </c>
      <c r="K160" s="364">
        <v>354</v>
      </c>
      <c r="L160" s="364">
        <v>362</v>
      </c>
      <c r="M160" s="364">
        <v>417</v>
      </c>
      <c r="N160" s="364">
        <v>435</v>
      </c>
      <c r="O160" s="364">
        <v>354</v>
      </c>
      <c r="P160" s="364">
        <v>362</v>
      </c>
      <c r="Q160" s="364">
        <v>417</v>
      </c>
      <c r="R160" s="364">
        <v>435</v>
      </c>
      <c r="S160" s="353">
        <v>354</v>
      </c>
      <c r="T160" s="353">
        <v>362</v>
      </c>
      <c r="U160" s="353">
        <v>417</v>
      </c>
      <c r="V160" s="364">
        <v>362</v>
      </c>
      <c r="W160" s="364">
        <v>417</v>
      </c>
      <c r="X160" s="364">
        <v>354</v>
      </c>
      <c r="Y160" s="364">
        <v>362</v>
      </c>
      <c r="Z160" s="364">
        <v>417</v>
      </c>
      <c r="AA160" s="364">
        <v>435</v>
      </c>
      <c r="AB160" s="364">
        <v>354</v>
      </c>
      <c r="AC160" s="364">
        <v>362</v>
      </c>
      <c r="AD160" s="364">
        <v>417</v>
      </c>
      <c r="AE160" s="364">
        <v>435</v>
      </c>
      <c r="AF160" s="364">
        <v>354</v>
      </c>
      <c r="AG160" s="364">
        <v>362</v>
      </c>
      <c r="AH160" s="364">
        <v>417</v>
      </c>
      <c r="AI160" s="366">
        <v>362</v>
      </c>
      <c r="AJ160" s="364">
        <v>354</v>
      </c>
      <c r="AK160" s="364">
        <v>362</v>
      </c>
      <c r="AL160" s="364">
        <v>417</v>
      </c>
      <c r="AM160" s="364">
        <v>354</v>
      </c>
      <c r="AN160" s="364">
        <v>362</v>
      </c>
      <c r="AO160" s="364">
        <v>417</v>
      </c>
      <c r="AP160" s="364">
        <v>399</v>
      </c>
      <c r="AQ160" s="364">
        <v>399</v>
      </c>
      <c r="AR160" s="364">
        <v>399</v>
      </c>
      <c r="AS160" s="364">
        <v>399</v>
      </c>
      <c r="AT160" s="105"/>
      <c r="AU160" s="105" t="s">
        <v>3475</v>
      </c>
      <c r="AV160" s="126">
        <v>4</v>
      </c>
    </row>
    <row r="161" spans="1:48" ht="23.25" customHeight="1">
      <c r="A161"/>
      <c r="B161" s="440"/>
      <c r="D161" s="339" t="s">
        <v>524</v>
      </c>
      <c r="E161" s="418" t="s">
        <v>524</v>
      </c>
      <c r="F161" s="419" t="s">
        <v>649</v>
      </c>
      <c r="G161" s="420">
        <v>4.5</v>
      </c>
      <c r="H161" s="345">
        <v>387</v>
      </c>
      <c r="I161" s="345">
        <v>398</v>
      </c>
      <c r="J161" s="345">
        <v>458</v>
      </c>
      <c r="K161" s="364">
        <v>387</v>
      </c>
      <c r="L161" s="364">
        <v>398</v>
      </c>
      <c r="M161" s="364">
        <v>458</v>
      </c>
      <c r="N161" s="364">
        <v>480</v>
      </c>
      <c r="O161" s="364">
        <v>387</v>
      </c>
      <c r="P161" s="364">
        <v>398</v>
      </c>
      <c r="Q161" s="364">
        <v>458</v>
      </c>
      <c r="R161" s="364">
        <v>480</v>
      </c>
      <c r="S161" s="353">
        <v>387</v>
      </c>
      <c r="T161" s="353">
        <v>398</v>
      </c>
      <c r="U161" s="353">
        <v>458</v>
      </c>
      <c r="V161" s="364">
        <v>398</v>
      </c>
      <c r="W161" s="364">
        <v>458</v>
      </c>
      <c r="X161" s="364">
        <v>387</v>
      </c>
      <c r="Y161" s="364">
        <v>398</v>
      </c>
      <c r="Z161" s="364">
        <v>458</v>
      </c>
      <c r="AA161" s="364">
        <v>480</v>
      </c>
      <c r="AB161" s="364">
        <v>387</v>
      </c>
      <c r="AC161" s="364">
        <v>398</v>
      </c>
      <c r="AD161" s="364">
        <v>458</v>
      </c>
      <c r="AE161" s="364">
        <v>480</v>
      </c>
      <c r="AF161" s="364">
        <v>387</v>
      </c>
      <c r="AG161" s="364">
        <v>398</v>
      </c>
      <c r="AH161" s="364">
        <v>458</v>
      </c>
      <c r="AI161" s="366">
        <v>398</v>
      </c>
      <c r="AJ161" s="364">
        <v>387</v>
      </c>
      <c r="AK161" s="364">
        <v>398</v>
      </c>
      <c r="AL161" s="364">
        <v>458</v>
      </c>
      <c r="AM161" s="364">
        <v>387</v>
      </c>
      <c r="AN161" s="364">
        <v>398</v>
      </c>
      <c r="AO161" s="364">
        <v>458</v>
      </c>
      <c r="AP161" s="364">
        <v>438</v>
      </c>
      <c r="AQ161" s="364">
        <v>438</v>
      </c>
      <c r="AR161" s="364">
        <v>438</v>
      </c>
      <c r="AS161" s="364">
        <v>438</v>
      </c>
      <c r="AT161" s="105"/>
      <c r="AU161" s="105" t="s">
        <v>524</v>
      </c>
      <c r="AV161" s="126">
        <v>4.5</v>
      </c>
    </row>
    <row r="162" spans="1:48" ht="23.25" customHeight="1">
      <c r="A162"/>
      <c r="B162" s="440"/>
      <c r="D162" s="339" t="s">
        <v>3474</v>
      </c>
      <c r="E162" s="418" t="s">
        <v>3474</v>
      </c>
      <c r="F162" s="419" t="s">
        <v>649</v>
      </c>
      <c r="G162" s="420">
        <v>4.5</v>
      </c>
      <c r="H162" s="345">
        <v>387</v>
      </c>
      <c r="I162" s="345">
        <v>398</v>
      </c>
      <c r="J162" s="345">
        <v>458</v>
      </c>
      <c r="K162" s="364">
        <v>387</v>
      </c>
      <c r="L162" s="364">
        <v>398</v>
      </c>
      <c r="M162" s="364">
        <v>458</v>
      </c>
      <c r="N162" s="364">
        <v>480</v>
      </c>
      <c r="O162" s="364">
        <v>387</v>
      </c>
      <c r="P162" s="364">
        <v>398</v>
      </c>
      <c r="Q162" s="364">
        <v>458</v>
      </c>
      <c r="R162" s="364">
        <v>480</v>
      </c>
      <c r="S162" s="353">
        <v>387</v>
      </c>
      <c r="T162" s="353">
        <v>398</v>
      </c>
      <c r="U162" s="353">
        <v>458</v>
      </c>
      <c r="V162" s="364">
        <v>398</v>
      </c>
      <c r="W162" s="364">
        <v>458</v>
      </c>
      <c r="X162" s="364">
        <v>387</v>
      </c>
      <c r="Y162" s="364">
        <v>398</v>
      </c>
      <c r="Z162" s="364">
        <v>458</v>
      </c>
      <c r="AA162" s="364">
        <v>480</v>
      </c>
      <c r="AB162" s="364">
        <v>387</v>
      </c>
      <c r="AC162" s="364">
        <v>398</v>
      </c>
      <c r="AD162" s="364">
        <v>458</v>
      </c>
      <c r="AE162" s="364">
        <v>480</v>
      </c>
      <c r="AF162" s="364">
        <v>387</v>
      </c>
      <c r="AG162" s="364">
        <v>398</v>
      </c>
      <c r="AH162" s="364">
        <v>458</v>
      </c>
      <c r="AI162" s="366">
        <v>398</v>
      </c>
      <c r="AJ162" s="364">
        <v>387</v>
      </c>
      <c r="AK162" s="364">
        <v>398</v>
      </c>
      <c r="AL162" s="364">
        <v>458</v>
      </c>
      <c r="AM162" s="364">
        <v>387</v>
      </c>
      <c r="AN162" s="364">
        <v>398</v>
      </c>
      <c r="AO162" s="364">
        <v>458</v>
      </c>
      <c r="AP162" s="364">
        <v>438</v>
      </c>
      <c r="AQ162" s="364">
        <v>438</v>
      </c>
      <c r="AR162" s="364">
        <v>438</v>
      </c>
      <c r="AS162" s="364">
        <v>438</v>
      </c>
      <c r="AT162" s="105"/>
      <c r="AU162" s="105" t="s">
        <v>3474</v>
      </c>
      <c r="AV162" s="126">
        <v>4.5</v>
      </c>
    </row>
    <row r="163" spans="1:48" ht="23.25" customHeight="1">
      <c r="A163"/>
      <c r="B163" s="440"/>
      <c r="D163" s="339" t="s">
        <v>4124</v>
      </c>
      <c r="E163" s="418" t="s">
        <v>4124</v>
      </c>
      <c r="F163" s="419" t="s">
        <v>4155</v>
      </c>
      <c r="G163" s="420">
        <v>1.8</v>
      </c>
      <c r="H163" s="345">
        <v>311</v>
      </c>
      <c r="I163" s="345">
        <v>354</v>
      </c>
      <c r="J163" s="345">
        <v>435</v>
      </c>
      <c r="K163" s="364">
        <v>311</v>
      </c>
      <c r="L163" s="364">
        <v>354</v>
      </c>
      <c r="M163" s="364">
        <v>435</v>
      </c>
      <c r="N163" s="364">
        <v>402</v>
      </c>
      <c r="O163" s="364">
        <v>311</v>
      </c>
      <c r="P163" s="364">
        <v>354</v>
      </c>
      <c r="Q163" s="364">
        <v>435</v>
      </c>
      <c r="R163" s="364">
        <v>402</v>
      </c>
      <c r="S163" s="353">
        <v>311</v>
      </c>
      <c r="T163" s="353">
        <v>354</v>
      </c>
      <c r="U163" s="353">
        <v>435</v>
      </c>
      <c r="V163" s="364">
        <v>354</v>
      </c>
      <c r="W163" s="364">
        <v>435</v>
      </c>
      <c r="X163" s="364">
        <v>311</v>
      </c>
      <c r="Y163" s="364">
        <v>354</v>
      </c>
      <c r="Z163" s="364">
        <v>435</v>
      </c>
      <c r="AA163" s="364">
        <v>402</v>
      </c>
      <c r="AB163" s="364">
        <v>311</v>
      </c>
      <c r="AC163" s="364">
        <v>354</v>
      </c>
      <c r="AD163" s="364">
        <v>435</v>
      </c>
      <c r="AE163" s="364">
        <v>402</v>
      </c>
      <c r="AF163" s="364">
        <v>311</v>
      </c>
      <c r="AG163" s="364">
        <v>354</v>
      </c>
      <c r="AH163" s="364">
        <v>435</v>
      </c>
      <c r="AI163" s="366">
        <v>354</v>
      </c>
      <c r="AJ163" s="364">
        <v>311</v>
      </c>
      <c r="AK163" s="364">
        <v>354</v>
      </c>
      <c r="AL163" s="364">
        <v>435</v>
      </c>
      <c r="AM163" s="364">
        <v>311</v>
      </c>
      <c r="AN163" s="364">
        <v>354</v>
      </c>
      <c r="AO163" s="364">
        <v>435</v>
      </c>
      <c r="AP163" s="364">
        <v>390</v>
      </c>
      <c r="AQ163" s="364">
        <v>390</v>
      </c>
      <c r="AR163" s="364">
        <v>390</v>
      </c>
      <c r="AS163" s="364">
        <v>390</v>
      </c>
      <c r="AT163" s="105"/>
      <c r="AU163" s="105" t="s">
        <v>4124</v>
      </c>
      <c r="AV163" s="126">
        <v>1.8</v>
      </c>
    </row>
    <row r="164" spans="1:48" ht="23.25" customHeight="1">
      <c r="A164"/>
      <c r="B164" s="440"/>
      <c r="D164" s="339" t="s">
        <v>4125</v>
      </c>
      <c r="E164" s="418" t="s">
        <v>4125</v>
      </c>
      <c r="F164" s="419" t="s">
        <v>4155</v>
      </c>
      <c r="G164" s="420">
        <v>1.8</v>
      </c>
      <c r="H164" s="345">
        <v>311</v>
      </c>
      <c r="I164" s="345">
        <v>354</v>
      </c>
      <c r="J164" s="345">
        <v>435</v>
      </c>
      <c r="K164" s="364">
        <v>311</v>
      </c>
      <c r="L164" s="364">
        <v>354</v>
      </c>
      <c r="M164" s="364">
        <v>435</v>
      </c>
      <c r="N164" s="364">
        <v>402</v>
      </c>
      <c r="O164" s="364">
        <v>311</v>
      </c>
      <c r="P164" s="364">
        <v>354</v>
      </c>
      <c r="Q164" s="364">
        <v>435</v>
      </c>
      <c r="R164" s="364">
        <v>402</v>
      </c>
      <c r="S164" s="353">
        <v>311</v>
      </c>
      <c r="T164" s="353">
        <v>354</v>
      </c>
      <c r="U164" s="353">
        <v>435</v>
      </c>
      <c r="V164" s="364">
        <v>354</v>
      </c>
      <c r="W164" s="364">
        <v>435</v>
      </c>
      <c r="X164" s="364">
        <v>311</v>
      </c>
      <c r="Y164" s="364">
        <v>354</v>
      </c>
      <c r="Z164" s="364">
        <v>435</v>
      </c>
      <c r="AA164" s="364">
        <v>402</v>
      </c>
      <c r="AB164" s="364">
        <v>311</v>
      </c>
      <c r="AC164" s="364">
        <v>354</v>
      </c>
      <c r="AD164" s="364">
        <v>435</v>
      </c>
      <c r="AE164" s="364">
        <v>402</v>
      </c>
      <c r="AF164" s="364">
        <v>311</v>
      </c>
      <c r="AG164" s="364">
        <v>354</v>
      </c>
      <c r="AH164" s="364">
        <v>435</v>
      </c>
      <c r="AI164" s="366">
        <v>354</v>
      </c>
      <c r="AJ164" s="364">
        <v>311</v>
      </c>
      <c r="AK164" s="364">
        <v>354</v>
      </c>
      <c r="AL164" s="364">
        <v>435</v>
      </c>
      <c r="AM164" s="364">
        <v>311</v>
      </c>
      <c r="AN164" s="364">
        <v>354</v>
      </c>
      <c r="AO164" s="364">
        <v>435</v>
      </c>
      <c r="AP164" s="364">
        <v>390</v>
      </c>
      <c r="AQ164" s="364">
        <v>390</v>
      </c>
      <c r="AR164" s="364">
        <v>390</v>
      </c>
      <c r="AS164" s="364">
        <v>390</v>
      </c>
      <c r="AT164" s="105"/>
      <c r="AU164" s="105" t="s">
        <v>4125</v>
      </c>
      <c r="AV164" s="126">
        <v>1.8</v>
      </c>
    </row>
    <row r="165" spans="1:48" ht="23.25" customHeight="1">
      <c r="A165"/>
      <c r="B165" s="440"/>
      <c r="D165" s="339" t="s">
        <v>4122</v>
      </c>
      <c r="E165" s="418" t="s">
        <v>4122</v>
      </c>
      <c r="F165" s="419" t="s">
        <v>4154</v>
      </c>
      <c r="G165" s="420">
        <v>2</v>
      </c>
      <c r="H165" s="345">
        <v>345</v>
      </c>
      <c r="I165" s="345">
        <v>393</v>
      </c>
      <c r="J165" s="345">
        <v>484</v>
      </c>
      <c r="K165" s="364">
        <v>345</v>
      </c>
      <c r="L165" s="364">
        <v>393</v>
      </c>
      <c r="M165" s="364">
        <v>484</v>
      </c>
      <c r="N165" s="364">
        <v>446</v>
      </c>
      <c r="O165" s="364">
        <v>345</v>
      </c>
      <c r="P165" s="364">
        <v>393</v>
      </c>
      <c r="Q165" s="364">
        <v>484</v>
      </c>
      <c r="R165" s="364">
        <v>446</v>
      </c>
      <c r="S165" s="353">
        <v>345</v>
      </c>
      <c r="T165" s="353">
        <v>393</v>
      </c>
      <c r="U165" s="353">
        <v>484</v>
      </c>
      <c r="V165" s="364">
        <v>393</v>
      </c>
      <c r="W165" s="364">
        <v>484</v>
      </c>
      <c r="X165" s="364">
        <v>345</v>
      </c>
      <c r="Y165" s="364">
        <v>393</v>
      </c>
      <c r="Z165" s="364">
        <v>484</v>
      </c>
      <c r="AA165" s="364">
        <v>446</v>
      </c>
      <c r="AB165" s="364">
        <v>345</v>
      </c>
      <c r="AC165" s="364">
        <v>393</v>
      </c>
      <c r="AD165" s="364">
        <v>484</v>
      </c>
      <c r="AE165" s="364">
        <v>446</v>
      </c>
      <c r="AF165" s="364">
        <v>345</v>
      </c>
      <c r="AG165" s="364">
        <v>393</v>
      </c>
      <c r="AH165" s="364">
        <v>484</v>
      </c>
      <c r="AI165" s="366">
        <v>393</v>
      </c>
      <c r="AJ165" s="364">
        <v>345</v>
      </c>
      <c r="AK165" s="364">
        <v>393</v>
      </c>
      <c r="AL165" s="364">
        <v>484</v>
      </c>
      <c r="AM165" s="364">
        <v>345</v>
      </c>
      <c r="AN165" s="364">
        <v>393</v>
      </c>
      <c r="AO165" s="364">
        <v>484</v>
      </c>
      <c r="AP165" s="364">
        <v>433</v>
      </c>
      <c r="AQ165" s="364">
        <v>433</v>
      </c>
      <c r="AR165" s="364">
        <v>433</v>
      </c>
      <c r="AS165" s="364">
        <v>433</v>
      </c>
      <c r="AT165" s="105"/>
      <c r="AU165" s="105" t="s">
        <v>4122</v>
      </c>
      <c r="AV165" s="126">
        <v>2</v>
      </c>
    </row>
    <row r="166" spans="1:48" ht="23.25" customHeight="1">
      <c r="A166"/>
      <c r="B166" s="440"/>
      <c r="D166" s="339" t="s">
        <v>4123</v>
      </c>
      <c r="E166" s="418" t="s">
        <v>4123</v>
      </c>
      <c r="F166" s="419" t="s">
        <v>4154</v>
      </c>
      <c r="G166" s="420">
        <v>2</v>
      </c>
      <c r="H166" s="345">
        <v>345</v>
      </c>
      <c r="I166" s="345">
        <v>393</v>
      </c>
      <c r="J166" s="345">
        <v>484</v>
      </c>
      <c r="K166" s="364">
        <v>345</v>
      </c>
      <c r="L166" s="364">
        <v>393</v>
      </c>
      <c r="M166" s="364">
        <v>484</v>
      </c>
      <c r="N166" s="364">
        <v>446</v>
      </c>
      <c r="O166" s="364">
        <v>345</v>
      </c>
      <c r="P166" s="364">
        <v>393</v>
      </c>
      <c r="Q166" s="364">
        <v>484</v>
      </c>
      <c r="R166" s="364">
        <v>446</v>
      </c>
      <c r="S166" s="353">
        <v>345</v>
      </c>
      <c r="T166" s="353">
        <v>393</v>
      </c>
      <c r="U166" s="353">
        <v>484</v>
      </c>
      <c r="V166" s="364">
        <v>393</v>
      </c>
      <c r="W166" s="364">
        <v>484</v>
      </c>
      <c r="X166" s="364">
        <v>345</v>
      </c>
      <c r="Y166" s="364">
        <v>393</v>
      </c>
      <c r="Z166" s="364">
        <v>484</v>
      </c>
      <c r="AA166" s="364">
        <v>446</v>
      </c>
      <c r="AB166" s="364">
        <v>345</v>
      </c>
      <c r="AC166" s="364">
        <v>393</v>
      </c>
      <c r="AD166" s="364">
        <v>484</v>
      </c>
      <c r="AE166" s="364">
        <v>446</v>
      </c>
      <c r="AF166" s="364">
        <v>345</v>
      </c>
      <c r="AG166" s="364">
        <v>393</v>
      </c>
      <c r="AH166" s="364">
        <v>484</v>
      </c>
      <c r="AI166" s="366">
        <v>393</v>
      </c>
      <c r="AJ166" s="364">
        <v>345</v>
      </c>
      <c r="AK166" s="364">
        <v>393</v>
      </c>
      <c r="AL166" s="364">
        <v>484</v>
      </c>
      <c r="AM166" s="364">
        <v>345</v>
      </c>
      <c r="AN166" s="364">
        <v>393</v>
      </c>
      <c r="AO166" s="364">
        <v>484</v>
      </c>
      <c r="AP166" s="364">
        <v>433</v>
      </c>
      <c r="AQ166" s="364">
        <v>433</v>
      </c>
      <c r="AR166" s="364">
        <v>433</v>
      </c>
      <c r="AS166" s="364">
        <v>433</v>
      </c>
      <c r="AT166" s="105"/>
      <c r="AU166" s="105" t="s">
        <v>4123</v>
      </c>
      <c r="AV166" s="126">
        <v>2</v>
      </c>
    </row>
    <row r="167" spans="1:48" ht="23.25" customHeight="1">
      <c r="A167"/>
      <c r="B167" s="440"/>
      <c r="D167" s="339" t="s">
        <v>5552</v>
      </c>
      <c r="E167" s="421" t="s">
        <v>5552</v>
      </c>
      <c r="F167" s="457" t="s">
        <v>5699</v>
      </c>
      <c r="G167" s="423">
        <v>1.9000000000000001</v>
      </c>
      <c r="H167" s="422">
        <v>317</v>
      </c>
      <c r="I167" s="422">
        <v>361</v>
      </c>
      <c r="J167" s="422">
        <v>443</v>
      </c>
      <c r="K167" s="424">
        <v>317</v>
      </c>
      <c r="L167" s="424">
        <v>361</v>
      </c>
      <c r="M167" s="424">
        <v>443</v>
      </c>
      <c r="N167" s="424">
        <v>409</v>
      </c>
      <c r="O167" s="424">
        <v>317</v>
      </c>
      <c r="P167" s="424">
        <v>361</v>
      </c>
      <c r="Q167" s="424">
        <v>443</v>
      </c>
      <c r="R167" s="424">
        <v>409</v>
      </c>
      <c r="S167" s="355">
        <v>317</v>
      </c>
      <c r="T167" s="355">
        <v>361</v>
      </c>
      <c r="U167" s="355">
        <v>443</v>
      </c>
      <c r="V167" s="424">
        <v>361</v>
      </c>
      <c r="W167" s="424">
        <v>443</v>
      </c>
      <c r="X167" s="424">
        <v>317</v>
      </c>
      <c r="Y167" s="424">
        <v>361</v>
      </c>
      <c r="Z167" s="424">
        <v>443</v>
      </c>
      <c r="AA167" s="424">
        <v>409</v>
      </c>
      <c r="AB167" s="424">
        <v>317</v>
      </c>
      <c r="AC167" s="424">
        <v>361</v>
      </c>
      <c r="AD167" s="424">
        <v>443</v>
      </c>
      <c r="AE167" s="424">
        <v>409</v>
      </c>
      <c r="AF167" s="424">
        <v>317</v>
      </c>
      <c r="AG167" s="424">
        <v>361</v>
      </c>
      <c r="AH167" s="424">
        <v>443</v>
      </c>
      <c r="AI167" s="425">
        <v>361</v>
      </c>
      <c r="AJ167" s="424">
        <v>317</v>
      </c>
      <c r="AK167" s="424">
        <v>361</v>
      </c>
      <c r="AL167" s="424">
        <v>443</v>
      </c>
      <c r="AM167" s="424">
        <v>317</v>
      </c>
      <c r="AN167" s="424">
        <v>361</v>
      </c>
      <c r="AO167" s="424">
        <v>443</v>
      </c>
      <c r="AP167" s="424">
        <v>398</v>
      </c>
      <c r="AQ167" s="424">
        <v>398</v>
      </c>
      <c r="AR167" s="424">
        <v>398</v>
      </c>
      <c r="AS167" s="424">
        <v>398</v>
      </c>
      <c r="AU167" s="105" t="s">
        <v>5552</v>
      </c>
      <c r="AV167" s="126">
        <v>1.9000000000000001</v>
      </c>
    </row>
    <row r="168" spans="1:48" ht="23.25" customHeight="1">
      <c r="A168"/>
      <c r="B168" s="440"/>
      <c r="D168" s="339" t="s">
        <v>5554</v>
      </c>
      <c r="E168" s="421" t="s">
        <v>5554</v>
      </c>
      <c r="F168" s="457" t="s">
        <v>5699</v>
      </c>
      <c r="G168" s="423">
        <v>1.9000000000000001</v>
      </c>
      <c r="H168" s="422">
        <v>317</v>
      </c>
      <c r="I168" s="422">
        <v>361</v>
      </c>
      <c r="J168" s="422">
        <v>443</v>
      </c>
      <c r="K168" s="424">
        <v>317</v>
      </c>
      <c r="L168" s="424">
        <v>361</v>
      </c>
      <c r="M168" s="424">
        <v>443</v>
      </c>
      <c r="N168" s="424">
        <v>409</v>
      </c>
      <c r="O168" s="424">
        <v>317</v>
      </c>
      <c r="P168" s="424">
        <v>361</v>
      </c>
      <c r="Q168" s="424">
        <v>443</v>
      </c>
      <c r="R168" s="424">
        <v>409</v>
      </c>
      <c r="S168" s="355">
        <v>317</v>
      </c>
      <c r="T168" s="355">
        <v>361</v>
      </c>
      <c r="U168" s="355">
        <v>443</v>
      </c>
      <c r="V168" s="424">
        <v>361</v>
      </c>
      <c r="W168" s="424">
        <v>443</v>
      </c>
      <c r="X168" s="424">
        <v>317</v>
      </c>
      <c r="Y168" s="424">
        <v>361</v>
      </c>
      <c r="Z168" s="424">
        <v>443</v>
      </c>
      <c r="AA168" s="424">
        <v>409</v>
      </c>
      <c r="AB168" s="424">
        <v>317</v>
      </c>
      <c r="AC168" s="424">
        <v>361</v>
      </c>
      <c r="AD168" s="424">
        <v>443</v>
      </c>
      <c r="AE168" s="424">
        <v>409</v>
      </c>
      <c r="AF168" s="424">
        <v>317</v>
      </c>
      <c r="AG168" s="424">
        <v>361</v>
      </c>
      <c r="AH168" s="424">
        <v>443</v>
      </c>
      <c r="AI168" s="425">
        <v>361</v>
      </c>
      <c r="AJ168" s="424">
        <v>317</v>
      </c>
      <c r="AK168" s="424">
        <v>361</v>
      </c>
      <c r="AL168" s="424">
        <v>443</v>
      </c>
      <c r="AM168" s="424">
        <v>317</v>
      </c>
      <c r="AN168" s="424">
        <v>361</v>
      </c>
      <c r="AO168" s="424">
        <v>443</v>
      </c>
      <c r="AP168" s="424">
        <v>398</v>
      </c>
      <c r="AQ168" s="424">
        <v>398</v>
      </c>
      <c r="AR168" s="424">
        <v>398</v>
      </c>
      <c r="AS168" s="424">
        <v>398</v>
      </c>
      <c r="AU168" s="105" t="s">
        <v>5554</v>
      </c>
      <c r="AV168" s="126">
        <v>1.9000000000000001</v>
      </c>
    </row>
    <row r="169" spans="1:48" ht="23.25" customHeight="1">
      <c r="A169"/>
      <c r="B169" s="440"/>
      <c r="D169" s="339" t="s">
        <v>5549</v>
      </c>
      <c r="E169" s="421" t="s">
        <v>5549</v>
      </c>
      <c r="F169" s="457" t="s">
        <v>5700</v>
      </c>
      <c r="G169" s="423">
        <v>2.1</v>
      </c>
      <c r="H169" s="422">
        <v>353</v>
      </c>
      <c r="I169" s="422">
        <v>402</v>
      </c>
      <c r="J169" s="422">
        <v>495</v>
      </c>
      <c r="K169" s="424">
        <v>353</v>
      </c>
      <c r="L169" s="424">
        <v>402</v>
      </c>
      <c r="M169" s="424">
        <v>495</v>
      </c>
      <c r="N169" s="424">
        <v>456</v>
      </c>
      <c r="O169" s="424">
        <v>353</v>
      </c>
      <c r="P169" s="424">
        <v>402</v>
      </c>
      <c r="Q169" s="424">
        <v>495</v>
      </c>
      <c r="R169" s="424">
        <v>456</v>
      </c>
      <c r="S169" s="355">
        <v>353</v>
      </c>
      <c r="T169" s="355">
        <v>402</v>
      </c>
      <c r="U169" s="355">
        <v>495</v>
      </c>
      <c r="V169" s="424">
        <v>402</v>
      </c>
      <c r="W169" s="424">
        <v>495</v>
      </c>
      <c r="X169" s="424">
        <v>353</v>
      </c>
      <c r="Y169" s="424">
        <v>402</v>
      </c>
      <c r="Z169" s="424">
        <v>495</v>
      </c>
      <c r="AA169" s="424">
        <v>456</v>
      </c>
      <c r="AB169" s="424">
        <v>353</v>
      </c>
      <c r="AC169" s="424">
        <v>402</v>
      </c>
      <c r="AD169" s="424">
        <v>495</v>
      </c>
      <c r="AE169" s="424">
        <v>456</v>
      </c>
      <c r="AF169" s="424">
        <v>353</v>
      </c>
      <c r="AG169" s="424">
        <v>402</v>
      </c>
      <c r="AH169" s="424">
        <v>495</v>
      </c>
      <c r="AI169" s="425">
        <v>402</v>
      </c>
      <c r="AJ169" s="424">
        <v>353</v>
      </c>
      <c r="AK169" s="424">
        <v>402</v>
      </c>
      <c r="AL169" s="424">
        <v>495</v>
      </c>
      <c r="AM169" s="424">
        <v>353</v>
      </c>
      <c r="AN169" s="424">
        <v>402</v>
      </c>
      <c r="AO169" s="424">
        <v>495</v>
      </c>
      <c r="AP169" s="424">
        <v>443</v>
      </c>
      <c r="AQ169" s="424">
        <v>443</v>
      </c>
      <c r="AR169" s="424">
        <v>443</v>
      </c>
      <c r="AS169" s="424">
        <v>443</v>
      </c>
      <c r="AU169" s="105" t="s">
        <v>5549</v>
      </c>
      <c r="AV169" s="126">
        <v>2.1</v>
      </c>
    </row>
    <row r="170" spans="1:48" ht="23.25" customHeight="1">
      <c r="A170"/>
      <c r="B170" s="440"/>
      <c r="D170" s="339" t="s">
        <v>5551</v>
      </c>
      <c r="E170" s="421" t="s">
        <v>5551</v>
      </c>
      <c r="F170" s="457" t="s">
        <v>5700</v>
      </c>
      <c r="G170" s="423">
        <v>2.1</v>
      </c>
      <c r="H170" s="422">
        <v>353</v>
      </c>
      <c r="I170" s="422">
        <v>402</v>
      </c>
      <c r="J170" s="422">
        <v>495</v>
      </c>
      <c r="K170" s="424">
        <v>353</v>
      </c>
      <c r="L170" s="424">
        <v>402</v>
      </c>
      <c r="M170" s="424">
        <v>495</v>
      </c>
      <c r="N170" s="424">
        <v>456</v>
      </c>
      <c r="O170" s="424">
        <v>353</v>
      </c>
      <c r="P170" s="424">
        <v>402</v>
      </c>
      <c r="Q170" s="424">
        <v>495</v>
      </c>
      <c r="R170" s="424">
        <v>456</v>
      </c>
      <c r="S170" s="355">
        <v>353</v>
      </c>
      <c r="T170" s="355">
        <v>402</v>
      </c>
      <c r="U170" s="355">
        <v>495</v>
      </c>
      <c r="V170" s="424">
        <v>402</v>
      </c>
      <c r="W170" s="424">
        <v>495</v>
      </c>
      <c r="X170" s="424">
        <v>353</v>
      </c>
      <c r="Y170" s="424">
        <v>402</v>
      </c>
      <c r="Z170" s="424">
        <v>495</v>
      </c>
      <c r="AA170" s="424">
        <v>456</v>
      </c>
      <c r="AB170" s="424">
        <v>353</v>
      </c>
      <c r="AC170" s="424">
        <v>402</v>
      </c>
      <c r="AD170" s="424">
        <v>495</v>
      </c>
      <c r="AE170" s="424">
        <v>456</v>
      </c>
      <c r="AF170" s="424">
        <v>353</v>
      </c>
      <c r="AG170" s="424">
        <v>402</v>
      </c>
      <c r="AH170" s="424">
        <v>495</v>
      </c>
      <c r="AI170" s="425">
        <v>402</v>
      </c>
      <c r="AJ170" s="424">
        <v>353</v>
      </c>
      <c r="AK170" s="424">
        <v>402</v>
      </c>
      <c r="AL170" s="424">
        <v>495</v>
      </c>
      <c r="AM170" s="424">
        <v>353</v>
      </c>
      <c r="AN170" s="424">
        <v>402</v>
      </c>
      <c r="AO170" s="424">
        <v>495</v>
      </c>
      <c r="AP170" s="424">
        <v>443</v>
      </c>
      <c r="AQ170" s="424">
        <v>443</v>
      </c>
      <c r="AR170" s="424">
        <v>443</v>
      </c>
      <c r="AS170" s="424">
        <v>443</v>
      </c>
      <c r="AU170" s="105" t="s">
        <v>5551</v>
      </c>
      <c r="AV170" s="126">
        <v>2.1</v>
      </c>
    </row>
    <row r="171" spans="1:48" ht="23.25" customHeight="1">
      <c r="A171"/>
      <c r="B171" s="440"/>
      <c r="D171" s="339" t="s">
        <v>4128</v>
      </c>
      <c r="E171" s="418" t="s">
        <v>4128</v>
      </c>
      <c r="F171" s="419" t="s">
        <v>4157</v>
      </c>
      <c r="G171" s="420">
        <v>1.9000000000000001</v>
      </c>
      <c r="H171" s="345">
        <v>332</v>
      </c>
      <c r="I171" s="345">
        <v>378</v>
      </c>
      <c r="J171" s="345">
        <v>464</v>
      </c>
      <c r="K171" s="364">
        <v>332</v>
      </c>
      <c r="L171" s="364">
        <v>378</v>
      </c>
      <c r="M171" s="364">
        <v>464</v>
      </c>
      <c r="N171" s="364">
        <v>429</v>
      </c>
      <c r="O171" s="364">
        <v>332</v>
      </c>
      <c r="P171" s="364">
        <v>378</v>
      </c>
      <c r="Q171" s="364">
        <v>464</v>
      </c>
      <c r="R171" s="364">
        <v>429</v>
      </c>
      <c r="S171" s="353">
        <v>332</v>
      </c>
      <c r="T171" s="353">
        <v>378</v>
      </c>
      <c r="U171" s="353">
        <v>464</v>
      </c>
      <c r="V171" s="364">
        <v>378</v>
      </c>
      <c r="W171" s="364">
        <v>464</v>
      </c>
      <c r="X171" s="364">
        <v>332</v>
      </c>
      <c r="Y171" s="364">
        <v>378</v>
      </c>
      <c r="Z171" s="364">
        <v>464</v>
      </c>
      <c r="AA171" s="364">
        <v>429</v>
      </c>
      <c r="AB171" s="364">
        <v>332</v>
      </c>
      <c r="AC171" s="364">
        <v>378</v>
      </c>
      <c r="AD171" s="364">
        <v>464</v>
      </c>
      <c r="AE171" s="364">
        <v>429</v>
      </c>
      <c r="AF171" s="364">
        <v>332</v>
      </c>
      <c r="AG171" s="364">
        <v>378</v>
      </c>
      <c r="AH171" s="364">
        <v>464</v>
      </c>
      <c r="AI171" s="366">
        <v>378</v>
      </c>
      <c r="AJ171" s="364">
        <v>332</v>
      </c>
      <c r="AK171" s="364">
        <v>378</v>
      </c>
      <c r="AL171" s="364">
        <v>464</v>
      </c>
      <c r="AM171" s="364">
        <v>332</v>
      </c>
      <c r="AN171" s="364">
        <v>378</v>
      </c>
      <c r="AO171" s="364">
        <v>464</v>
      </c>
      <c r="AP171" s="364">
        <v>416</v>
      </c>
      <c r="AQ171" s="364">
        <v>416</v>
      </c>
      <c r="AR171" s="364">
        <v>416</v>
      </c>
      <c r="AS171" s="364">
        <v>416</v>
      </c>
      <c r="AT171" s="105"/>
      <c r="AU171" s="105" t="s">
        <v>4128</v>
      </c>
      <c r="AV171" s="126">
        <v>1.9000000000000001</v>
      </c>
    </row>
    <row r="172" spans="1:48" ht="23.25" customHeight="1">
      <c r="A172"/>
      <c r="B172" s="440"/>
      <c r="D172" s="339" t="s">
        <v>4129</v>
      </c>
      <c r="E172" s="418" t="s">
        <v>4129</v>
      </c>
      <c r="F172" s="419" t="s">
        <v>4157</v>
      </c>
      <c r="G172" s="420">
        <v>1.9000000000000001</v>
      </c>
      <c r="H172" s="345">
        <v>332</v>
      </c>
      <c r="I172" s="345">
        <v>378</v>
      </c>
      <c r="J172" s="345">
        <v>464</v>
      </c>
      <c r="K172" s="364">
        <v>332</v>
      </c>
      <c r="L172" s="364">
        <v>378</v>
      </c>
      <c r="M172" s="364">
        <v>464</v>
      </c>
      <c r="N172" s="364">
        <v>429</v>
      </c>
      <c r="O172" s="364">
        <v>332</v>
      </c>
      <c r="P172" s="364">
        <v>378</v>
      </c>
      <c r="Q172" s="364">
        <v>464</v>
      </c>
      <c r="R172" s="364">
        <v>429</v>
      </c>
      <c r="S172" s="353">
        <v>332</v>
      </c>
      <c r="T172" s="353">
        <v>378</v>
      </c>
      <c r="U172" s="353">
        <v>464</v>
      </c>
      <c r="V172" s="364">
        <v>378</v>
      </c>
      <c r="W172" s="364">
        <v>464</v>
      </c>
      <c r="X172" s="364">
        <v>332</v>
      </c>
      <c r="Y172" s="364">
        <v>378</v>
      </c>
      <c r="Z172" s="364">
        <v>464</v>
      </c>
      <c r="AA172" s="364">
        <v>429</v>
      </c>
      <c r="AB172" s="364">
        <v>332</v>
      </c>
      <c r="AC172" s="364">
        <v>378</v>
      </c>
      <c r="AD172" s="364">
        <v>464</v>
      </c>
      <c r="AE172" s="364">
        <v>429</v>
      </c>
      <c r="AF172" s="364">
        <v>332</v>
      </c>
      <c r="AG172" s="364">
        <v>378</v>
      </c>
      <c r="AH172" s="364">
        <v>464</v>
      </c>
      <c r="AI172" s="366">
        <v>378</v>
      </c>
      <c r="AJ172" s="364">
        <v>332</v>
      </c>
      <c r="AK172" s="364">
        <v>378</v>
      </c>
      <c r="AL172" s="364">
        <v>464</v>
      </c>
      <c r="AM172" s="364">
        <v>332</v>
      </c>
      <c r="AN172" s="364">
        <v>378</v>
      </c>
      <c r="AO172" s="364">
        <v>464</v>
      </c>
      <c r="AP172" s="364">
        <v>416</v>
      </c>
      <c r="AQ172" s="364">
        <v>416</v>
      </c>
      <c r="AR172" s="364">
        <v>416</v>
      </c>
      <c r="AS172" s="364">
        <v>416</v>
      </c>
      <c r="AT172" s="105"/>
      <c r="AU172" s="105" t="s">
        <v>4129</v>
      </c>
      <c r="AV172" s="126">
        <v>1.9000000000000001</v>
      </c>
    </row>
    <row r="173" spans="1:48" ht="23.25" customHeight="1">
      <c r="A173"/>
      <c r="B173" s="440"/>
      <c r="D173" s="339" t="s">
        <v>4126</v>
      </c>
      <c r="E173" s="418" t="s">
        <v>4126</v>
      </c>
      <c r="F173" s="419" t="s">
        <v>4156</v>
      </c>
      <c r="G173" s="420">
        <v>2.2000000000000002</v>
      </c>
      <c r="H173" s="345">
        <v>364</v>
      </c>
      <c r="I173" s="345">
        <v>415</v>
      </c>
      <c r="J173" s="345">
        <v>511</v>
      </c>
      <c r="K173" s="364">
        <v>364</v>
      </c>
      <c r="L173" s="364">
        <v>415</v>
      </c>
      <c r="M173" s="364">
        <v>511</v>
      </c>
      <c r="N173" s="364">
        <v>471</v>
      </c>
      <c r="O173" s="364">
        <v>364</v>
      </c>
      <c r="P173" s="364">
        <v>415</v>
      </c>
      <c r="Q173" s="364">
        <v>511</v>
      </c>
      <c r="R173" s="364">
        <v>471</v>
      </c>
      <c r="S173" s="353">
        <v>364</v>
      </c>
      <c r="T173" s="353">
        <v>415</v>
      </c>
      <c r="U173" s="353">
        <v>511</v>
      </c>
      <c r="V173" s="364">
        <v>415</v>
      </c>
      <c r="W173" s="364">
        <v>511</v>
      </c>
      <c r="X173" s="364">
        <v>364</v>
      </c>
      <c r="Y173" s="364">
        <v>415</v>
      </c>
      <c r="Z173" s="364">
        <v>511</v>
      </c>
      <c r="AA173" s="364">
        <v>471</v>
      </c>
      <c r="AB173" s="364">
        <v>364</v>
      </c>
      <c r="AC173" s="364">
        <v>415</v>
      </c>
      <c r="AD173" s="364">
        <v>511</v>
      </c>
      <c r="AE173" s="364">
        <v>471</v>
      </c>
      <c r="AF173" s="364">
        <v>364</v>
      </c>
      <c r="AG173" s="364">
        <v>415</v>
      </c>
      <c r="AH173" s="364">
        <v>511</v>
      </c>
      <c r="AI173" s="366">
        <v>415</v>
      </c>
      <c r="AJ173" s="364">
        <v>364</v>
      </c>
      <c r="AK173" s="364">
        <v>415</v>
      </c>
      <c r="AL173" s="364">
        <v>511</v>
      </c>
      <c r="AM173" s="364">
        <v>364</v>
      </c>
      <c r="AN173" s="364">
        <v>415</v>
      </c>
      <c r="AO173" s="364">
        <v>511</v>
      </c>
      <c r="AP173" s="364">
        <v>457</v>
      </c>
      <c r="AQ173" s="364">
        <v>457</v>
      </c>
      <c r="AR173" s="364">
        <v>457</v>
      </c>
      <c r="AS173" s="364">
        <v>457</v>
      </c>
      <c r="AT173" s="105"/>
      <c r="AU173" s="105" t="s">
        <v>4126</v>
      </c>
      <c r="AV173" s="126">
        <v>2.2000000000000002</v>
      </c>
    </row>
    <row r="174" spans="1:48" ht="23.25" customHeight="1">
      <c r="A174"/>
      <c r="B174" s="440"/>
      <c r="D174" s="339" t="s">
        <v>4127</v>
      </c>
      <c r="E174" s="418" t="s">
        <v>4127</v>
      </c>
      <c r="F174" s="419" t="s">
        <v>4156</v>
      </c>
      <c r="G174" s="420">
        <v>2.2000000000000002</v>
      </c>
      <c r="H174" s="345">
        <v>364</v>
      </c>
      <c r="I174" s="345">
        <v>415</v>
      </c>
      <c r="J174" s="345">
        <v>511</v>
      </c>
      <c r="K174" s="364">
        <v>364</v>
      </c>
      <c r="L174" s="364">
        <v>415</v>
      </c>
      <c r="M174" s="364">
        <v>511</v>
      </c>
      <c r="N174" s="364">
        <v>471</v>
      </c>
      <c r="O174" s="364">
        <v>364</v>
      </c>
      <c r="P174" s="364">
        <v>415</v>
      </c>
      <c r="Q174" s="364">
        <v>511</v>
      </c>
      <c r="R174" s="364">
        <v>471</v>
      </c>
      <c r="S174" s="353">
        <v>364</v>
      </c>
      <c r="T174" s="353">
        <v>415</v>
      </c>
      <c r="U174" s="353">
        <v>511</v>
      </c>
      <c r="V174" s="364">
        <v>415</v>
      </c>
      <c r="W174" s="364">
        <v>511</v>
      </c>
      <c r="X174" s="364">
        <v>364</v>
      </c>
      <c r="Y174" s="364">
        <v>415</v>
      </c>
      <c r="Z174" s="364">
        <v>511</v>
      </c>
      <c r="AA174" s="364">
        <v>471</v>
      </c>
      <c r="AB174" s="364">
        <v>364</v>
      </c>
      <c r="AC174" s="364">
        <v>415</v>
      </c>
      <c r="AD174" s="364">
        <v>511</v>
      </c>
      <c r="AE174" s="364">
        <v>471</v>
      </c>
      <c r="AF174" s="364">
        <v>364</v>
      </c>
      <c r="AG174" s="364">
        <v>415</v>
      </c>
      <c r="AH174" s="364">
        <v>511</v>
      </c>
      <c r="AI174" s="366">
        <v>415</v>
      </c>
      <c r="AJ174" s="364">
        <v>364</v>
      </c>
      <c r="AK174" s="364">
        <v>415</v>
      </c>
      <c r="AL174" s="364">
        <v>511</v>
      </c>
      <c r="AM174" s="364">
        <v>364</v>
      </c>
      <c r="AN174" s="364">
        <v>415</v>
      </c>
      <c r="AO174" s="364">
        <v>511</v>
      </c>
      <c r="AP174" s="364">
        <v>457</v>
      </c>
      <c r="AQ174" s="364">
        <v>457</v>
      </c>
      <c r="AR174" s="364">
        <v>457</v>
      </c>
      <c r="AS174" s="364">
        <v>457</v>
      </c>
      <c r="AT174" s="105"/>
      <c r="AU174" s="105" t="s">
        <v>4127</v>
      </c>
      <c r="AV174" s="126">
        <v>2.2000000000000002</v>
      </c>
    </row>
    <row r="175" spans="1:48" ht="23.25" customHeight="1">
      <c r="A175"/>
      <c r="B175" s="440"/>
      <c r="D175" s="339" t="s">
        <v>4132</v>
      </c>
      <c r="E175" s="418" t="s">
        <v>4132</v>
      </c>
      <c r="F175" s="419" t="s">
        <v>4159</v>
      </c>
      <c r="G175" s="420">
        <v>2</v>
      </c>
      <c r="H175" s="345">
        <v>336</v>
      </c>
      <c r="I175" s="345">
        <v>382</v>
      </c>
      <c r="J175" s="345">
        <v>470</v>
      </c>
      <c r="K175" s="364">
        <v>336</v>
      </c>
      <c r="L175" s="364">
        <v>382</v>
      </c>
      <c r="M175" s="364">
        <v>470</v>
      </c>
      <c r="N175" s="364">
        <v>435</v>
      </c>
      <c r="O175" s="364">
        <v>336</v>
      </c>
      <c r="P175" s="364">
        <v>382</v>
      </c>
      <c r="Q175" s="364">
        <v>470</v>
      </c>
      <c r="R175" s="364">
        <v>435</v>
      </c>
      <c r="S175" s="353">
        <v>336</v>
      </c>
      <c r="T175" s="353">
        <v>382</v>
      </c>
      <c r="U175" s="353">
        <v>470</v>
      </c>
      <c r="V175" s="364">
        <v>382</v>
      </c>
      <c r="W175" s="364">
        <v>470</v>
      </c>
      <c r="X175" s="364">
        <v>336</v>
      </c>
      <c r="Y175" s="364">
        <v>382</v>
      </c>
      <c r="Z175" s="364">
        <v>470</v>
      </c>
      <c r="AA175" s="364">
        <v>435</v>
      </c>
      <c r="AB175" s="364">
        <v>336</v>
      </c>
      <c r="AC175" s="364">
        <v>382</v>
      </c>
      <c r="AD175" s="364">
        <v>470</v>
      </c>
      <c r="AE175" s="364">
        <v>435</v>
      </c>
      <c r="AF175" s="364">
        <v>336</v>
      </c>
      <c r="AG175" s="364">
        <v>382</v>
      </c>
      <c r="AH175" s="364">
        <v>470</v>
      </c>
      <c r="AI175" s="366">
        <v>382</v>
      </c>
      <c r="AJ175" s="364">
        <v>336</v>
      </c>
      <c r="AK175" s="364">
        <v>382</v>
      </c>
      <c r="AL175" s="364">
        <v>470</v>
      </c>
      <c r="AM175" s="364">
        <v>336</v>
      </c>
      <c r="AN175" s="364">
        <v>382</v>
      </c>
      <c r="AO175" s="364">
        <v>470</v>
      </c>
      <c r="AP175" s="364">
        <v>421</v>
      </c>
      <c r="AQ175" s="364">
        <v>421</v>
      </c>
      <c r="AR175" s="364">
        <v>421</v>
      </c>
      <c r="AS175" s="364">
        <v>421</v>
      </c>
      <c r="AT175" s="105"/>
      <c r="AU175" s="105" t="s">
        <v>4132</v>
      </c>
      <c r="AV175" s="126">
        <v>2</v>
      </c>
    </row>
    <row r="176" spans="1:48" ht="23.25" customHeight="1">
      <c r="A176"/>
      <c r="B176" s="440"/>
      <c r="D176" s="339" t="s">
        <v>4133</v>
      </c>
      <c r="E176" s="418" t="s">
        <v>4133</v>
      </c>
      <c r="F176" s="419" t="s">
        <v>4159</v>
      </c>
      <c r="G176" s="420">
        <v>2</v>
      </c>
      <c r="H176" s="345">
        <v>336</v>
      </c>
      <c r="I176" s="345">
        <v>382</v>
      </c>
      <c r="J176" s="345">
        <v>470</v>
      </c>
      <c r="K176" s="364">
        <v>336</v>
      </c>
      <c r="L176" s="364">
        <v>382</v>
      </c>
      <c r="M176" s="364">
        <v>470</v>
      </c>
      <c r="N176" s="364">
        <v>435</v>
      </c>
      <c r="O176" s="364">
        <v>336</v>
      </c>
      <c r="P176" s="364">
        <v>382</v>
      </c>
      <c r="Q176" s="364">
        <v>470</v>
      </c>
      <c r="R176" s="364">
        <v>435</v>
      </c>
      <c r="S176" s="353">
        <v>336</v>
      </c>
      <c r="T176" s="353">
        <v>382</v>
      </c>
      <c r="U176" s="353">
        <v>470</v>
      </c>
      <c r="V176" s="364">
        <v>382</v>
      </c>
      <c r="W176" s="364">
        <v>470</v>
      </c>
      <c r="X176" s="364">
        <v>336</v>
      </c>
      <c r="Y176" s="364">
        <v>382</v>
      </c>
      <c r="Z176" s="364">
        <v>470</v>
      </c>
      <c r="AA176" s="364">
        <v>435</v>
      </c>
      <c r="AB176" s="364">
        <v>336</v>
      </c>
      <c r="AC176" s="364">
        <v>382</v>
      </c>
      <c r="AD176" s="364">
        <v>470</v>
      </c>
      <c r="AE176" s="364">
        <v>435</v>
      </c>
      <c r="AF176" s="364">
        <v>336</v>
      </c>
      <c r="AG176" s="364">
        <v>382</v>
      </c>
      <c r="AH176" s="364">
        <v>470</v>
      </c>
      <c r="AI176" s="366">
        <v>382</v>
      </c>
      <c r="AJ176" s="364">
        <v>336</v>
      </c>
      <c r="AK176" s="364">
        <v>382</v>
      </c>
      <c r="AL176" s="364">
        <v>470</v>
      </c>
      <c r="AM176" s="364">
        <v>336</v>
      </c>
      <c r="AN176" s="364">
        <v>382</v>
      </c>
      <c r="AO176" s="364">
        <v>470</v>
      </c>
      <c r="AP176" s="364">
        <v>421</v>
      </c>
      <c r="AQ176" s="364">
        <v>421</v>
      </c>
      <c r="AR176" s="364">
        <v>421</v>
      </c>
      <c r="AS176" s="364">
        <v>421</v>
      </c>
      <c r="AT176" s="105"/>
      <c r="AU176" s="105" t="s">
        <v>4133</v>
      </c>
      <c r="AV176" s="126">
        <v>2</v>
      </c>
    </row>
    <row r="177" spans="1:48" ht="23.25" customHeight="1">
      <c r="A177"/>
      <c r="B177" s="440"/>
      <c r="D177" s="339" t="s">
        <v>4130</v>
      </c>
      <c r="E177" s="418" t="s">
        <v>4130</v>
      </c>
      <c r="F177" s="419" t="s">
        <v>4158</v>
      </c>
      <c r="G177" s="420">
        <v>2.2000000000000002</v>
      </c>
      <c r="H177" s="345">
        <v>382</v>
      </c>
      <c r="I177" s="345">
        <v>436</v>
      </c>
      <c r="J177" s="345">
        <v>538</v>
      </c>
      <c r="K177" s="364">
        <v>382</v>
      </c>
      <c r="L177" s="364">
        <v>436</v>
      </c>
      <c r="M177" s="364">
        <v>538</v>
      </c>
      <c r="N177" s="364">
        <v>496</v>
      </c>
      <c r="O177" s="364">
        <v>382</v>
      </c>
      <c r="P177" s="364">
        <v>436</v>
      </c>
      <c r="Q177" s="364">
        <v>538</v>
      </c>
      <c r="R177" s="364">
        <v>496</v>
      </c>
      <c r="S177" s="353">
        <v>382</v>
      </c>
      <c r="T177" s="353">
        <v>436</v>
      </c>
      <c r="U177" s="353">
        <v>538</v>
      </c>
      <c r="V177" s="364">
        <v>436</v>
      </c>
      <c r="W177" s="364">
        <v>538</v>
      </c>
      <c r="X177" s="364">
        <v>382</v>
      </c>
      <c r="Y177" s="364">
        <v>436</v>
      </c>
      <c r="Z177" s="364">
        <v>538</v>
      </c>
      <c r="AA177" s="364">
        <v>496</v>
      </c>
      <c r="AB177" s="364">
        <v>382</v>
      </c>
      <c r="AC177" s="364">
        <v>436</v>
      </c>
      <c r="AD177" s="364">
        <v>538</v>
      </c>
      <c r="AE177" s="364">
        <v>496</v>
      </c>
      <c r="AF177" s="364">
        <v>382</v>
      </c>
      <c r="AG177" s="364">
        <v>436</v>
      </c>
      <c r="AH177" s="364">
        <v>538</v>
      </c>
      <c r="AI177" s="366">
        <v>436</v>
      </c>
      <c r="AJ177" s="364">
        <v>382</v>
      </c>
      <c r="AK177" s="364">
        <v>436</v>
      </c>
      <c r="AL177" s="364">
        <v>538</v>
      </c>
      <c r="AM177" s="364">
        <v>382</v>
      </c>
      <c r="AN177" s="364">
        <v>436</v>
      </c>
      <c r="AO177" s="364">
        <v>538</v>
      </c>
      <c r="AP177" s="364">
        <v>480</v>
      </c>
      <c r="AQ177" s="364">
        <v>480</v>
      </c>
      <c r="AR177" s="364">
        <v>480</v>
      </c>
      <c r="AS177" s="364">
        <v>480</v>
      </c>
      <c r="AT177" s="105"/>
      <c r="AU177" s="105" t="s">
        <v>4130</v>
      </c>
      <c r="AV177" s="126">
        <v>2.2000000000000002</v>
      </c>
    </row>
    <row r="178" spans="1:48" ht="23.25" customHeight="1">
      <c r="A178"/>
      <c r="B178" s="440"/>
      <c r="D178" s="339" t="s">
        <v>4131</v>
      </c>
      <c r="E178" s="418" t="s">
        <v>4131</v>
      </c>
      <c r="F178" s="419" t="s">
        <v>4158</v>
      </c>
      <c r="G178" s="420">
        <v>2.2000000000000002</v>
      </c>
      <c r="H178" s="345">
        <v>382</v>
      </c>
      <c r="I178" s="345">
        <v>436</v>
      </c>
      <c r="J178" s="345">
        <v>538</v>
      </c>
      <c r="K178" s="364">
        <v>382</v>
      </c>
      <c r="L178" s="364">
        <v>436</v>
      </c>
      <c r="M178" s="364">
        <v>538</v>
      </c>
      <c r="N178" s="364">
        <v>496</v>
      </c>
      <c r="O178" s="364">
        <v>382</v>
      </c>
      <c r="P178" s="364">
        <v>436</v>
      </c>
      <c r="Q178" s="364">
        <v>538</v>
      </c>
      <c r="R178" s="364">
        <v>496</v>
      </c>
      <c r="S178" s="353">
        <v>382</v>
      </c>
      <c r="T178" s="353">
        <v>436</v>
      </c>
      <c r="U178" s="353">
        <v>538</v>
      </c>
      <c r="V178" s="364">
        <v>436</v>
      </c>
      <c r="W178" s="364">
        <v>538</v>
      </c>
      <c r="X178" s="364">
        <v>382</v>
      </c>
      <c r="Y178" s="364">
        <v>436</v>
      </c>
      <c r="Z178" s="364">
        <v>538</v>
      </c>
      <c r="AA178" s="364">
        <v>496</v>
      </c>
      <c r="AB178" s="364">
        <v>382</v>
      </c>
      <c r="AC178" s="364">
        <v>436</v>
      </c>
      <c r="AD178" s="364">
        <v>538</v>
      </c>
      <c r="AE178" s="364">
        <v>496</v>
      </c>
      <c r="AF178" s="364">
        <v>382</v>
      </c>
      <c r="AG178" s="364">
        <v>436</v>
      </c>
      <c r="AH178" s="364">
        <v>538</v>
      </c>
      <c r="AI178" s="366">
        <v>436</v>
      </c>
      <c r="AJ178" s="364">
        <v>382</v>
      </c>
      <c r="AK178" s="364">
        <v>436</v>
      </c>
      <c r="AL178" s="364">
        <v>538</v>
      </c>
      <c r="AM178" s="364">
        <v>382</v>
      </c>
      <c r="AN178" s="364">
        <v>436</v>
      </c>
      <c r="AO178" s="364">
        <v>538</v>
      </c>
      <c r="AP178" s="364">
        <v>480</v>
      </c>
      <c r="AQ178" s="364">
        <v>480</v>
      </c>
      <c r="AR178" s="364">
        <v>480</v>
      </c>
      <c r="AS178" s="364">
        <v>480</v>
      </c>
      <c r="AT178" s="105"/>
      <c r="AU178" s="105" t="s">
        <v>4131</v>
      </c>
      <c r="AV178" s="126">
        <v>2.2000000000000002</v>
      </c>
    </row>
    <row r="179" spans="1:48" ht="23.25" customHeight="1">
      <c r="A179"/>
      <c r="B179" s="440"/>
      <c r="D179" s="339" t="s">
        <v>4136</v>
      </c>
      <c r="E179" s="418" t="s">
        <v>4136</v>
      </c>
      <c r="F179" s="419" t="s">
        <v>4161</v>
      </c>
      <c r="G179" s="420">
        <v>2</v>
      </c>
      <c r="H179" s="345">
        <v>351</v>
      </c>
      <c r="I179" s="345">
        <v>400</v>
      </c>
      <c r="J179" s="345">
        <v>491</v>
      </c>
      <c r="K179" s="364">
        <v>351</v>
      </c>
      <c r="L179" s="364">
        <v>400</v>
      </c>
      <c r="M179" s="364">
        <v>491</v>
      </c>
      <c r="N179" s="364">
        <v>454</v>
      </c>
      <c r="O179" s="364">
        <v>351</v>
      </c>
      <c r="P179" s="364">
        <v>400</v>
      </c>
      <c r="Q179" s="364">
        <v>491</v>
      </c>
      <c r="R179" s="364">
        <v>454</v>
      </c>
      <c r="S179" s="353">
        <v>351</v>
      </c>
      <c r="T179" s="353">
        <v>400</v>
      </c>
      <c r="U179" s="353">
        <v>491</v>
      </c>
      <c r="V179" s="364">
        <v>400</v>
      </c>
      <c r="W179" s="364">
        <v>491</v>
      </c>
      <c r="X179" s="364">
        <v>351</v>
      </c>
      <c r="Y179" s="364">
        <v>400</v>
      </c>
      <c r="Z179" s="364">
        <v>491</v>
      </c>
      <c r="AA179" s="364">
        <v>454</v>
      </c>
      <c r="AB179" s="364">
        <v>351</v>
      </c>
      <c r="AC179" s="364">
        <v>400</v>
      </c>
      <c r="AD179" s="364">
        <v>491</v>
      </c>
      <c r="AE179" s="364">
        <v>454</v>
      </c>
      <c r="AF179" s="364">
        <v>351</v>
      </c>
      <c r="AG179" s="364">
        <v>400</v>
      </c>
      <c r="AH179" s="364">
        <v>491</v>
      </c>
      <c r="AI179" s="366">
        <v>400</v>
      </c>
      <c r="AJ179" s="364">
        <v>351</v>
      </c>
      <c r="AK179" s="364">
        <v>400</v>
      </c>
      <c r="AL179" s="364">
        <v>491</v>
      </c>
      <c r="AM179" s="364">
        <v>351</v>
      </c>
      <c r="AN179" s="364">
        <v>400</v>
      </c>
      <c r="AO179" s="364">
        <v>491</v>
      </c>
      <c r="AP179" s="364">
        <v>440</v>
      </c>
      <c r="AQ179" s="364">
        <v>440</v>
      </c>
      <c r="AR179" s="364">
        <v>440</v>
      </c>
      <c r="AS179" s="364">
        <v>440</v>
      </c>
      <c r="AT179" s="105"/>
      <c r="AU179" s="105" t="s">
        <v>4136</v>
      </c>
      <c r="AV179" s="126">
        <v>2</v>
      </c>
    </row>
    <row r="180" spans="1:48" ht="23.25" customHeight="1">
      <c r="A180"/>
      <c r="B180" s="440"/>
      <c r="D180" s="339" t="s">
        <v>4137</v>
      </c>
      <c r="E180" s="418" t="s">
        <v>4137</v>
      </c>
      <c r="F180" s="419" t="s">
        <v>4161</v>
      </c>
      <c r="G180" s="420">
        <v>2</v>
      </c>
      <c r="H180" s="345">
        <v>351</v>
      </c>
      <c r="I180" s="345">
        <v>400</v>
      </c>
      <c r="J180" s="345">
        <v>491</v>
      </c>
      <c r="K180" s="364">
        <v>351</v>
      </c>
      <c r="L180" s="364">
        <v>400</v>
      </c>
      <c r="M180" s="364">
        <v>491</v>
      </c>
      <c r="N180" s="364">
        <v>454</v>
      </c>
      <c r="O180" s="364">
        <v>351</v>
      </c>
      <c r="P180" s="364">
        <v>400</v>
      </c>
      <c r="Q180" s="364">
        <v>491</v>
      </c>
      <c r="R180" s="364">
        <v>454</v>
      </c>
      <c r="S180" s="353">
        <v>351</v>
      </c>
      <c r="T180" s="353">
        <v>400</v>
      </c>
      <c r="U180" s="353">
        <v>491</v>
      </c>
      <c r="V180" s="364">
        <v>400</v>
      </c>
      <c r="W180" s="364">
        <v>491</v>
      </c>
      <c r="X180" s="364">
        <v>351</v>
      </c>
      <c r="Y180" s="364">
        <v>400</v>
      </c>
      <c r="Z180" s="364">
        <v>491</v>
      </c>
      <c r="AA180" s="364">
        <v>454</v>
      </c>
      <c r="AB180" s="364">
        <v>351</v>
      </c>
      <c r="AC180" s="364">
        <v>400</v>
      </c>
      <c r="AD180" s="364">
        <v>491</v>
      </c>
      <c r="AE180" s="364">
        <v>454</v>
      </c>
      <c r="AF180" s="364">
        <v>351</v>
      </c>
      <c r="AG180" s="364">
        <v>400</v>
      </c>
      <c r="AH180" s="364">
        <v>491</v>
      </c>
      <c r="AI180" s="366">
        <v>400</v>
      </c>
      <c r="AJ180" s="364">
        <v>351</v>
      </c>
      <c r="AK180" s="364">
        <v>400</v>
      </c>
      <c r="AL180" s="364">
        <v>491</v>
      </c>
      <c r="AM180" s="364">
        <v>351</v>
      </c>
      <c r="AN180" s="364">
        <v>400</v>
      </c>
      <c r="AO180" s="364">
        <v>491</v>
      </c>
      <c r="AP180" s="364">
        <v>440</v>
      </c>
      <c r="AQ180" s="364">
        <v>440</v>
      </c>
      <c r="AR180" s="364">
        <v>440</v>
      </c>
      <c r="AS180" s="364">
        <v>440</v>
      </c>
      <c r="AT180" s="105"/>
      <c r="AU180" s="105" t="s">
        <v>4137</v>
      </c>
      <c r="AV180" s="126">
        <v>2</v>
      </c>
    </row>
    <row r="181" spans="1:48" ht="23.25" customHeight="1">
      <c r="A181"/>
      <c r="B181" s="440"/>
      <c r="D181" s="339" t="s">
        <v>4134</v>
      </c>
      <c r="E181" s="418" t="s">
        <v>4134</v>
      </c>
      <c r="F181" s="419" t="s">
        <v>4160</v>
      </c>
      <c r="G181" s="420">
        <v>2.3000000000000003</v>
      </c>
      <c r="H181" s="345">
        <v>388</v>
      </c>
      <c r="I181" s="345">
        <v>442</v>
      </c>
      <c r="J181" s="345">
        <v>545</v>
      </c>
      <c r="K181" s="364">
        <v>388</v>
      </c>
      <c r="L181" s="364">
        <v>442</v>
      </c>
      <c r="M181" s="364">
        <v>545</v>
      </c>
      <c r="N181" s="364">
        <v>502</v>
      </c>
      <c r="O181" s="364">
        <v>388</v>
      </c>
      <c r="P181" s="364">
        <v>442</v>
      </c>
      <c r="Q181" s="364">
        <v>545</v>
      </c>
      <c r="R181" s="364">
        <v>502</v>
      </c>
      <c r="S181" s="353">
        <v>388</v>
      </c>
      <c r="T181" s="353">
        <v>442</v>
      </c>
      <c r="U181" s="353">
        <v>545</v>
      </c>
      <c r="V181" s="364">
        <v>442</v>
      </c>
      <c r="W181" s="364">
        <v>545</v>
      </c>
      <c r="X181" s="364">
        <v>388</v>
      </c>
      <c r="Y181" s="364">
        <v>442</v>
      </c>
      <c r="Z181" s="364">
        <v>545</v>
      </c>
      <c r="AA181" s="364">
        <v>502</v>
      </c>
      <c r="AB181" s="364">
        <v>388</v>
      </c>
      <c r="AC181" s="364">
        <v>442</v>
      </c>
      <c r="AD181" s="364">
        <v>545</v>
      </c>
      <c r="AE181" s="364">
        <v>502</v>
      </c>
      <c r="AF181" s="364">
        <v>388</v>
      </c>
      <c r="AG181" s="364">
        <v>442</v>
      </c>
      <c r="AH181" s="364">
        <v>545</v>
      </c>
      <c r="AI181" s="366">
        <v>442</v>
      </c>
      <c r="AJ181" s="364">
        <v>388</v>
      </c>
      <c r="AK181" s="364">
        <v>442</v>
      </c>
      <c r="AL181" s="364">
        <v>545</v>
      </c>
      <c r="AM181" s="364">
        <v>388</v>
      </c>
      <c r="AN181" s="364">
        <v>442</v>
      </c>
      <c r="AO181" s="364">
        <v>545</v>
      </c>
      <c r="AP181" s="364">
        <v>487</v>
      </c>
      <c r="AQ181" s="364">
        <v>487</v>
      </c>
      <c r="AR181" s="364">
        <v>487</v>
      </c>
      <c r="AS181" s="364">
        <v>487</v>
      </c>
      <c r="AT181" s="105"/>
      <c r="AU181" s="105" t="s">
        <v>4134</v>
      </c>
      <c r="AV181" s="126">
        <v>2.3000000000000003</v>
      </c>
    </row>
    <row r="182" spans="1:48" ht="23.25" customHeight="1">
      <c r="A182"/>
      <c r="B182" s="440"/>
      <c r="D182" s="339" t="s">
        <v>4135</v>
      </c>
      <c r="E182" s="418" t="s">
        <v>4135</v>
      </c>
      <c r="F182" s="419" t="s">
        <v>4160</v>
      </c>
      <c r="G182" s="420">
        <v>2.3000000000000003</v>
      </c>
      <c r="H182" s="345">
        <v>388</v>
      </c>
      <c r="I182" s="345">
        <v>442</v>
      </c>
      <c r="J182" s="345">
        <v>545</v>
      </c>
      <c r="K182" s="364">
        <v>388</v>
      </c>
      <c r="L182" s="364">
        <v>442</v>
      </c>
      <c r="M182" s="364">
        <v>545</v>
      </c>
      <c r="N182" s="364">
        <v>502</v>
      </c>
      <c r="O182" s="364">
        <v>388</v>
      </c>
      <c r="P182" s="364">
        <v>442</v>
      </c>
      <c r="Q182" s="364">
        <v>545</v>
      </c>
      <c r="R182" s="364">
        <v>502</v>
      </c>
      <c r="S182" s="353">
        <v>388</v>
      </c>
      <c r="T182" s="353">
        <v>442</v>
      </c>
      <c r="U182" s="353">
        <v>545</v>
      </c>
      <c r="V182" s="364">
        <v>442</v>
      </c>
      <c r="W182" s="364">
        <v>545</v>
      </c>
      <c r="X182" s="364">
        <v>388</v>
      </c>
      <c r="Y182" s="364">
        <v>442</v>
      </c>
      <c r="Z182" s="364">
        <v>545</v>
      </c>
      <c r="AA182" s="364">
        <v>502</v>
      </c>
      <c r="AB182" s="364">
        <v>388</v>
      </c>
      <c r="AC182" s="364">
        <v>442</v>
      </c>
      <c r="AD182" s="364">
        <v>545</v>
      </c>
      <c r="AE182" s="364">
        <v>502</v>
      </c>
      <c r="AF182" s="364">
        <v>388</v>
      </c>
      <c r="AG182" s="364">
        <v>442</v>
      </c>
      <c r="AH182" s="364">
        <v>545</v>
      </c>
      <c r="AI182" s="366">
        <v>442</v>
      </c>
      <c r="AJ182" s="364">
        <v>388</v>
      </c>
      <c r="AK182" s="364">
        <v>442</v>
      </c>
      <c r="AL182" s="364">
        <v>545</v>
      </c>
      <c r="AM182" s="364">
        <v>388</v>
      </c>
      <c r="AN182" s="364">
        <v>442</v>
      </c>
      <c r="AO182" s="364">
        <v>545</v>
      </c>
      <c r="AP182" s="364">
        <v>487</v>
      </c>
      <c r="AQ182" s="364">
        <v>487</v>
      </c>
      <c r="AR182" s="364">
        <v>487</v>
      </c>
      <c r="AS182" s="364">
        <v>487</v>
      </c>
      <c r="AT182" s="105"/>
      <c r="AU182" s="105" t="s">
        <v>4135</v>
      </c>
      <c r="AV182" s="126">
        <v>2.3000000000000003</v>
      </c>
    </row>
    <row r="183" spans="1:48" ht="23.25" customHeight="1">
      <c r="A183"/>
      <c r="B183" s="440"/>
      <c r="D183" s="339" t="s">
        <v>4140</v>
      </c>
      <c r="E183" s="418" t="s">
        <v>4140</v>
      </c>
      <c r="F183" s="419" t="s">
        <v>4163</v>
      </c>
      <c r="G183" s="420">
        <v>3.5</v>
      </c>
      <c r="H183" s="345">
        <v>345</v>
      </c>
      <c r="I183" s="345">
        <v>370</v>
      </c>
      <c r="J183" s="345">
        <v>463</v>
      </c>
      <c r="K183" s="364">
        <v>345</v>
      </c>
      <c r="L183" s="364">
        <v>370</v>
      </c>
      <c r="M183" s="364">
        <v>463</v>
      </c>
      <c r="N183" s="364">
        <v>417</v>
      </c>
      <c r="O183" s="364">
        <v>345</v>
      </c>
      <c r="P183" s="364">
        <v>370</v>
      </c>
      <c r="Q183" s="364">
        <v>463</v>
      </c>
      <c r="R183" s="364">
        <v>417</v>
      </c>
      <c r="S183" s="353">
        <v>345</v>
      </c>
      <c r="T183" s="353">
        <v>370</v>
      </c>
      <c r="U183" s="353">
        <v>463</v>
      </c>
      <c r="V183" s="364">
        <v>370</v>
      </c>
      <c r="W183" s="364">
        <v>463</v>
      </c>
      <c r="X183" s="364">
        <v>345</v>
      </c>
      <c r="Y183" s="364">
        <v>370</v>
      </c>
      <c r="Z183" s="364">
        <v>463</v>
      </c>
      <c r="AA183" s="364">
        <v>417</v>
      </c>
      <c r="AB183" s="364">
        <v>345</v>
      </c>
      <c r="AC183" s="364">
        <v>370</v>
      </c>
      <c r="AD183" s="364">
        <v>463</v>
      </c>
      <c r="AE183" s="364">
        <v>417</v>
      </c>
      <c r="AF183" s="364">
        <v>345</v>
      </c>
      <c r="AG183" s="364">
        <v>370</v>
      </c>
      <c r="AH183" s="364">
        <v>463</v>
      </c>
      <c r="AI183" s="366">
        <v>370</v>
      </c>
      <c r="AJ183" s="364">
        <v>345</v>
      </c>
      <c r="AK183" s="364">
        <v>370</v>
      </c>
      <c r="AL183" s="364">
        <v>463</v>
      </c>
      <c r="AM183" s="364">
        <v>345</v>
      </c>
      <c r="AN183" s="364">
        <v>370</v>
      </c>
      <c r="AO183" s="364">
        <v>463</v>
      </c>
      <c r="AP183" s="364">
        <v>407</v>
      </c>
      <c r="AQ183" s="364">
        <v>407</v>
      </c>
      <c r="AR183" s="364">
        <v>407</v>
      </c>
      <c r="AS183" s="364">
        <v>407</v>
      </c>
      <c r="AT183" s="105"/>
      <c r="AU183" s="105" t="s">
        <v>4140</v>
      </c>
      <c r="AV183" s="126">
        <v>3.5</v>
      </c>
    </row>
    <row r="184" spans="1:48" ht="23.25" customHeight="1">
      <c r="A184"/>
      <c r="B184" s="440"/>
      <c r="D184" s="339" t="s">
        <v>4141</v>
      </c>
      <c r="E184" s="418" t="s">
        <v>4141</v>
      </c>
      <c r="F184" s="419" t="s">
        <v>4163</v>
      </c>
      <c r="G184" s="420">
        <v>3.5</v>
      </c>
      <c r="H184" s="345">
        <v>345</v>
      </c>
      <c r="I184" s="345">
        <v>370</v>
      </c>
      <c r="J184" s="345">
        <v>463</v>
      </c>
      <c r="K184" s="364">
        <v>345</v>
      </c>
      <c r="L184" s="364">
        <v>370</v>
      </c>
      <c r="M184" s="364">
        <v>463</v>
      </c>
      <c r="N184" s="364">
        <v>417</v>
      </c>
      <c r="O184" s="364">
        <v>345</v>
      </c>
      <c r="P184" s="364">
        <v>370</v>
      </c>
      <c r="Q184" s="364">
        <v>463</v>
      </c>
      <c r="R184" s="364">
        <v>417</v>
      </c>
      <c r="S184" s="353">
        <v>345</v>
      </c>
      <c r="T184" s="353">
        <v>370</v>
      </c>
      <c r="U184" s="353">
        <v>463</v>
      </c>
      <c r="V184" s="364">
        <v>370</v>
      </c>
      <c r="W184" s="364">
        <v>463</v>
      </c>
      <c r="X184" s="364">
        <v>345</v>
      </c>
      <c r="Y184" s="364">
        <v>370</v>
      </c>
      <c r="Z184" s="364">
        <v>463</v>
      </c>
      <c r="AA184" s="364">
        <v>417</v>
      </c>
      <c r="AB184" s="364">
        <v>345</v>
      </c>
      <c r="AC184" s="364">
        <v>370</v>
      </c>
      <c r="AD184" s="364">
        <v>463</v>
      </c>
      <c r="AE184" s="364">
        <v>417</v>
      </c>
      <c r="AF184" s="364">
        <v>345</v>
      </c>
      <c r="AG184" s="364">
        <v>370</v>
      </c>
      <c r="AH184" s="364">
        <v>463</v>
      </c>
      <c r="AI184" s="366">
        <v>370</v>
      </c>
      <c r="AJ184" s="364">
        <v>345</v>
      </c>
      <c r="AK184" s="364">
        <v>370</v>
      </c>
      <c r="AL184" s="364">
        <v>463</v>
      </c>
      <c r="AM184" s="364">
        <v>345</v>
      </c>
      <c r="AN184" s="364">
        <v>370</v>
      </c>
      <c r="AO184" s="364">
        <v>463</v>
      </c>
      <c r="AP184" s="364">
        <v>407</v>
      </c>
      <c r="AQ184" s="364">
        <v>407</v>
      </c>
      <c r="AR184" s="364">
        <v>407</v>
      </c>
      <c r="AS184" s="364">
        <v>407</v>
      </c>
      <c r="AT184" s="105"/>
      <c r="AU184" s="105" t="s">
        <v>4141</v>
      </c>
      <c r="AV184" s="126">
        <v>3.5</v>
      </c>
    </row>
    <row r="185" spans="1:48" ht="23.25" customHeight="1">
      <c r="A185"/>
      <c r="B185" s="440"/>
      <c r="D185" s="339" t="s">
        <v>4138</v>
      </c>
      <c r="E185" s="418" t="s">
        <v>4138</v>
      </c>
      <c r="F185" s="419" t="s">
        <v>4162</v>
      </c>
      <c r="G185" s="420">
        <v>4</v>
      </c>
      <c r="H185" s="345">
        <v>379</v>
      </c>
      <c r="I185" s="345">
        <v>409</v>
      </c>
      <c r="J185" s="345">
        <v>512</v>
      </c>
      <c r="K185" s="364">
        <v>379</v>
      </c>
      <c r="L185" s="364">
        <v>409</v>
      </c>
      <c r="M185" s="364">
        <v>512</v>
      </c>
      <c r="N185" s="364">
        <v>462</v>
      </c>
      <c r="O185" s="364">
        <v>379</v>
      </c>
      <c r="P185" s="364">
        <v>409</v>
      </c>
      <c r="Q185" s="364">
        <v>512</v>
      </c>
      <c r="R185" s="364">
        <v>462</v>
      </c>
      <c r="S185" s="353">
        <v>379</v>
      </c>
      <c r="T185" s="353">
        <v>409</v>
      </c>
      <c r="U185" s="353">
        <v>512</v>
      </c>
      <c r="V185" s="364">
        <v>409</v>
      </c>
      <c r="W185" s="364">
        <v>512</v>
      </c>
      <c r="X185" s="364">
        <v>379</v>
      </c>
      <c r="Y185" s="364">
        <v>409</v>
      </c>
      <c r="Z185" s="364">
        <v>512</v>
      </c>
      <c r="AA185" s="364">
        <v>462</v>
      </c>
      <c r="AB185" s="364">
        <v>379</v>
      </c>
      <c r="AC185" s="364">
        <v>409</v>
      </c>
      <c r="AD185" s="364">
        <v>512</v>
      </c>
      <c r="AE185" s="364">
        <v>462</v>
      </c>
      <c r="AF185" s="364">
        <v>379</v>
      </c>
      <c r="AG185" s="364">
        <v>409</v>
      </c>
      <c r="AH185" s="364">
        <v>512</v>
      </c>
      <c r="AI185" s="366">
        <v>409</v>
      </c>
      <c r="AJ185" s="364">
        <v>379</v>
      </c>
      <c r="AK185" s="364">
        <v>409</v>
      </c>
      <c r="AL185" s="364">
        <v>512</v>
      </c>
      <c r="AM185" s="364">
        <v>379</v>
      </c>
      <c r="AN185" s="364">
        <v>409</v>
      </c>
      <c r="AO185" s="364">
        <v>512</v>
      </c>
      <c r="AP185" s="364">
        <v>450</v>
      </c>
      <c r="AQ185" s="364">
        <v>450</v>
      </c>
      <c r="AR185" s="364">
        <v>450</v>
      </c>
      <c r="AS185" s="364">
        <v>450</v>
      </c>
      <c r="AT185" s="105"/>
      <c r="AU185" s="105" t="s">
        <v>4138</v>
      </c>
      <c r="AV185" s="126">
        <v>4</v>
      </c>
    </row>
    <row r="186" spans="1:48" ht="23.25" customHeight="1">
      <c r="A186"/>
      <c r="B186" s="440"/>
      <c r="D186" s="339" t="s">
        <v>4139</v>
      </c>
      <c r="E186" s="418" t="s">
        <v>4139</v>
      </c>
      <c r="F186" s="419" t="s">
        <v>4162</v>
      </c>
      <c r="G186" s="420">
        <v>4</v>
      </c>
      <c r="H186" s="345">
        <v>379</v>
      </c>
      <c r="I186" s="345">
        <v>409</v>
      </c>
      <c r="J186" s="345">
        <v>512</v>
      </c>
      <c r="K186" s="364">
        <v>379</v>
      </c>
      <c r="L186" s="364">
        <v>409</v>
      </c>
      <c r="M186" s="364">
        <v>512</v>
      </c>
      <c r="N186" s="364">
        <v>462</v>
      </c>
      <c r="O186" s="364">
        <v>379</v>
      </c>
      <c r="P186" s="364">
        <v>409</v>
      </c>
      <c r="Q186" s="364">
        <v>512</v>
      </c>
      <c r="R186" s="364">
        <v>462</v>
      </c>
      <c r="S186" s="353">
        <v>379</v>
      </c>
      <c r="T186" s="353">
        <v>409</v>
      </c>
      <c r="U186" s="353">
        <v>512</v>
      </c>
      <c r="V186" s="364">
        <v>409</v>
      </c>
      <c r="W186" s="364">
        <v>512</v>
      </c>
      <c r="X186" s="364">
        <v>379</v>
      </c>
      <c r="Y186" s="364">
        <v>409</v>
      </c>
      <c r="Z186" s="364">
        <v>512</v>
      </c>
      <c r="AA186" s="364">
        <v>462</v>
      </c>
      <c r="AB186" s="364">
        <v>379</v>
      </c>
      <c r="AC186" s="364">
        <v>409</v>
      </c>
      <c r="AD186" s="364">
        <v>512</v>
      </c>
      <c r="AE186" s="364">
        <v>462</v>
      </c>
      <c r="AF186" s="364">
        <v>379</v>
      </c>
      <c r="AG186" s="364">
        <v>409</v>
      </c>
      <c r="AH186" s="364">
        <v>512</v>
      </c>
      <c r="AI186" s="366">
        <v>409</v>
      </c>
      <c r="AJ186" s="364">
        <v>379</v>
      </c>
      <c r="AK186" s="364">
        <v>409</v>
      </c>
      <c r="AL186" s="364">
        <v>512</v>
      </c>
      <c r="AM186" s="364">
        <v>379</v>
      </c>
      <c r="AN186" s="364">
        <v>409</v>
      </c>
      <c r="AO186" s="364">
        <v>512</v>
      </c>
      <c r="AP186" s="364">
        <v>450</v>
      </c>
      <c r="AQ186" s="364">
        <v>450</v>
      </c>
      <c r="AR186" s="364">
        <v>450</v>
      </c>
      <c r="AS186" s="364">
        <v>450</v>
      </c>
      <c r="AT186" s="105"/>
      <c r="AU186" s="105" t="s">
        <v>4139</v>
      </c>
      <c r="AV186" s="126">
        <v>4</v>
      </c>
    </row>
    <row r="187" spans="1:48" ht="23.25" customHeight="1">
      <c r="A187"/>
      <c r="B187" s="440"/>
      <c r="D187" s="339" t="s">
        <v>5562</v>
      </c>
      <c r="E187" s="421" t="s">
        <v>5562</v>
      </c>
      <c r="F187" s="457" t="s">
        <v>5701</v>
      </c>
      <c r="G187" s="423">
        <v>3.7</v>
      </c>
      <c r="H187" s="422">
        <v>352</v>
      </c>
      <c r="I187" s="422">
        <v>377</v>
      </c>
      <c r="J187" s="422">
        <v>472</v>
      </c>
      <c r="K187" s="424">
        <v>352</v>
      </c>
      <c r="L187" s="424">
        <v>377</v>
      </c>
      <c r="M187" s="424">
        <v>472</v>
      </c>
      <c r="N187" s="424">
        <v>426</v>
      </c>
      <c r="O187" s="424">
        <v>352</v>
      </c>
      <c r="P187" s="424">
        <v>377</v>
      </c>
      <c r="Q187" s="424">
        <v>472</v>
      </c>
      <c r="R187" s="424">
        <v>426</v>
      </c>
      <c r="S187" s="355">
        <v>352</v>
      </c>
      <c r="T187" s="355">
        <v>377</v>
      </c>
      <c r="U187" s="355">
        <v>472</v>
      </c>
      <c r="V187" s="424">
        <v>377</v>
      </c>
      <c r="W187" s="424">
        <v>472</v>
      </c>
      <c r="X187" s="424">
        <v>352</v>
      </c>
      <c r="Y187" s="424">
        <v>377</v>
      </c>
      <c r="Z187" s="424">
        <v>472</v>
      </c>
      <c r="AA187" s="424">
        <v>426</v>
      </c>
      <c r="AB187" s="424">
        <v>352</v>
      </c>
      <c r="AC187" s="424">
        <v>377</v>
      </c>
      <c r="AD187" s="424">
        <v>472</v>
      </c>
      <c r="AE187" s="424">
        <v>426</v>
      </c>
      <c r="AF187" s="424">
        <v>352</v>
      </c>
      <c r="AG187" s="424">
        <v>377</v>
      </c>
      <c r="AH187" s="424">
        <v>472</v>
      </c>
      <c r="AI187" s="425">
        <v>377</v>
      </c>
      <c r="AJ187" s="424">
        <v>352</v>
      </c>
      <c r="AK187" s="424">
        <v>377</v>
      </c>
      <c r="AL187" s="424">
        <v>472</v>
      </c>
      <c r="AM187" s="424">
        <v>352</v>
      </c>
      <c r="AN187" s="424">
        <v>377</v>
      </c>
      <c r="AO187" s="424">
        <v>472</v>
      </c>
      <c r="AP187" s="424">
        <v>415</v>
      </c>
      <c r="AQ187" s="424">
        <v>415</v>
      </c>
      <c r="AR187" s="424">
        <v>415</v>
      </c>
      <c r="AS187" s="424">
        <v>415</v>
      </c>
      <c r="AU187" s="105" t="s">
        <v>5562</v>
      </c>
      <c r="AV187" s="126">
        <v>3.7</v>
      </c>
    </row>
    <row r="188" spans="1:48" ht="23.25" customHeight="1">
      <c r="A188"/>
      <c r="B188" s="440"/>
      <c r="D188" s="339" t="s">
        <v>5564</v>
      </c>
      <c r="E188" s="421" t="s">
        <v>5564</v>
      </c>
      <c r="F188" s="457" t="s">
        <v>5701</v>
      </c>
      <c r="G188" s="423">
        <v>3.7</v>
      </c>
      <c r="H188" s="422">
        <v>352</v>
      </c>
      <c r="I188" s="422">
        <v>377</v>
      </c>
      <c r="J188" s="422">
        <v>472</v>
      </c>
      <c r="K188" s="424">
        <v>352</v>
      </c>
      <c r="L188" s="424">
        <v>377</v>
      </c>
      <c r="M188" s="424">
        <v>472</v>
      </c>
      <c r="N188" s="424">
        <v>426</v>
      </c>
      <c r="O188" s="424">
        <v>352</v>
      </c>
      <c r="P188" s="424">
        <v>377</v>
      </c>
      <c r="Q188" s="424">
        <v>472</v>
      </c>
      <c r="R188" s="424">
        <v>426</v>
      </c>
      <c r="S188" s="355">
        <v>352</v>
      </c>
      <c r="T188" s="355">
        <v>377</v>
      </c>
      <c r="U188" s="355">
        <v>472</v>
      </c>
      <c r="V188" s="424">
        <v>377</v>
      </c>
      <c r="W188" s="424">
        <v>472</v>
      </c>
      <c r="X188" s="424">
        <v>352</v>
      </c>
      <c r="Y188" s="424">
        <v>377</v>
      </c>
      <c r="Z188" s="424">
        <v>472</v>
      </c>
      <c r="AA188" s="424">
        <v>426</v>
      </c>
      <c r="AB188" s="424">
        <v>352</v>
      </c>
      <c r="AC188" s="424">
        <v>377</v>
      </c>
      <c r="AD188" s="424">
        <v>472</v>
      </c>
      <c r="AE188" s="424">
        <v>426</v>
      </c>
      <c r="AF188" s="424">
        <v>352</v>
      </c>
      <c r="AG188" s="424">
        <v>377</v>
      </c>
      <c r="AH188" s="424">
        <v>472</v>
      </c>
      <c r="AI188" s="425">
        <v>377</v>
      </c>
      <c r="AJ188" s="424">
        <v>352</v>
      </c>
      <c r="AK188" s="424">
        <v>377</v>
      </c>
      <c r="AL188" s="424">
        <v>472</v>
      </c>
      <c r="AM188" s="424">
        <v>352</v>
      </c>
      <c r="AN188" s="424">
        <v>377</v>
      </c>
      <c r="AO188" s="424">
        <v>472</v>
      </c>
      <c r="AP188" s="424">
        <v>415</v>
      </c>
      <c r="AQ188" s="424">
        <v>415</v>
      </c>
      <c r="AR188" s="424">
        <v>415</v>
      </c>
      <c r="AS188" s="424">
        <v>415</v>
      </c>
      <c r="AU188" s="105" t="s">
        <v>5564</v>
      </c>
      <c r="AV188" s="126">
        <v>3.7</v>
      </c>
    </row>
    <row r="189" spans="1:48" ht="23.25" customHeight="1">
      <c r="A189"/>
      <c r="B189" s="440"/>
      <c r="D189" s="339" t="s">
        <v>5559</v>
      </c>
      <c r="E189" s="421" t="s">
        <v>5559</v>
      </c>
      <c r="F189" s="457" t="s">
        <v>5702</v>
      </c>
      <c r="G189" s="423">
        <v>4.0999999999999996</v>
      </c>
      <c r="H189" s="422">
        <v>388</v>
      </c>
      <c r="I189" s="422">
        <v>418</v>
      </c>
      <c r="J189" s="422">
        <v>523</v>
      </c>
      <c r="K189" s="424">
        <v>388</v>
      </c>
      <c r="L189" s="424">
        <v>418</v>
      </c>
      <c r="M189" s="424">
        <v>523</v>
      </c>
      <c r="N189" s="424">
        <v>472</v>
      </c>
      <c r="O189" s="424">
        <v>388</v>
      </c>
      <c r="P189" s="424">
        <v>418</v>
      </c>
      <c r="Q189" s="424">
        <v>523</v>
      </c>
      <c r="R189" s="424">
        <v>472</v>
      </c>
      <c r="S189" s="355">
        <v>388</v>
      </c>
      <c r="T189" s="355">
        <v>418</v>
      </c>
      <c r="U189" s="355">
        <v>523</v>
      </c>
      <c r="V189" s="424">
        <v>418</v>
      </c>
      <c r="W189" s="424">
        <v>523</v>
      </c>
      <c r="X189" s="424">
        <v>388</v>
      </c>
      <c r="Y189" s="424">
        <v>418</v>
      </c>
      <c r="Z189" s="424">
        <v>523</v>
      </c>
      <c r="AA189" s="424">
        <v>472</v>
      </c>
      <c r="AB189" s="424">
        <v>388</v>
      </c>
      <c r="AC189" s="424">
        <v>418</v>
      </c>
      <c r="AD189" s="424">
        <v>523</v>
      </c>
      <c r="AE189" s="424">
        <v>472</v>
      </c>
      <c r="AF189" s="424">
        <v>388</v>
      </c>
      <c r="AG189" s="424">
        <v>418</v>
      </c>
      <c r="AH189" s="424">
        <v>523</v>
      </c>
      <c r="AI189" s="425">
        <v>418</v>
      </c>
      <c r="AJ189" s="424">
        <v>388</v>
      </c>
      <c r="AK189" s="424">
        <v>418</v>
      </c>
      <c r="AL189" s="424">
        <v>523</v>
      </c>
      <c r="AM189" s="424">
        <v>388</v>
      </c>
      <c r="AN189" s="424">
        <v>418</v>
      </c>
      <c r="AO189" s="424">
        <v>523</v>
      </c>
      <c r="AP189" s="424">
        <v>460</v>
      </c>
      <c r="AQ189" s="424">
        <v>460</v>
      </c>
      <c r="AR189" s="424">
        <v>460</v>
      </c>
      <c r="AS189" s="424">
        <v>460</v>
      </c>
      <c r="AU189" s="105" t="s">
        <v>5559</v>
      </c>
      <c r="AV189" s="126">
        <v>4.0999999999999996</v>
      </c>
    </row>
    <row r="190" spans="1:48" ht="23.25" customHeight="1">
      <c r="A190"/>
      <c r="B190" s="440"/>
      <c r="D190" s="339" t="s">
        <v>5561</v>
      </c>
      <c r="E190" s="421" t="s">
        <v>5561</v>
      </c>
      <c r="F190" s="457" t="s">
        <v>5702</v>
      </c>
      <c r="G190" s="423">
        <v>4.0999999999999996</v>
      </c>
      <c r="H190" s="422">
        <v>388</v>
      </c>
      <c r="I190" s="422">
        <v>418</v>
      </c>
      <c r="J190" s="422">
        <v>523</v>
      </c>
      <c r="K190" s="424">
        <v>388</v>
      </c>
      <c r="L190" s="424">
        <v>418</v>
      </c>
      <c r="M190" s="424">
        <v>523</v>
      </c>
      <c r="N190" s="424">
        <v>472</v>
      </c>
      <c r="O190" s="424">
        <v>388</v>
      </c>
      <c r="P190" s="424">
        <v>418</v>
      </c>
      <c r="Q190" s="424">
        <v>523</v>
      </c>
      <c r="R190" s="424">
        <v>472</v>
      </c>
      <c r="S190" s="355">
        <v>388</v>
      </c>
      <c r="T190" s="355">
        <v>418</v>
      </c>
      <c r="U190" s="355">
        <v>523</v>
      </c>
      <c r="V190" s="424">
        <v>418</v>
      </c>
      <c r="W190" s="424">
        <v>523</v>
      </c>
      <c r="X190" s="424">
        <v>388</v>
      </c>
      <c r="Y190" s="424">
        <v>418</v>
      </c>
      <c r="Z190" s="424">
        <v>523</v>
      </c>
      <c r="AA190" s="424">
        <v>472</v>
      </c>
      <c r="AB190" s="424">
        <v>388</v>
      </c>
      <c r="AC190" s="424">
        <v>418</v>
      </c>
      <c r="AD190" s="424">
        <v>523</v>
      </c>
      <c r="AE190" s="424">
        <v>472</v>
      </c>
      <c r="AF190" s="424">
        <v>388</v>
      </c>
      <c r="AG190" s="424">
        <v>418</v>
      </c>
      <c r="AH190" s="424">
        <v>523</v>
      </c>
      <c r="AI190" s="425">
        <v>418</v>
      </c>
      <c r="AJ190" s="424">
        <v>388</v>
      </c>
      <c r="AK190" s="424">
        <v>418</v>
      </c>
      <c r="AL190" s="424">
        <v>523</v>
      </c>
      <c r="AM190" s="424">
        <v>388</v>
      </c>
      <c r="AN190" s="424">
        <v>418</v>
      </c>
      <c r="AO190" s="424">
        <v>523</v>
      </c>
      <c r="AP190" s="424">
        <v>460</v>
      </c>
      <c r="AQ190" s="424">
        <v>460</v>
      </c>
      <c r="AR190" s="424">
        <v>460</v>
      </c>
      <c r="AS190" s="424">
        <v>460</v>
      </c>
      <c r="AU190" s="105" t="s">
        <v>5561</v>
      </c>
      <c r="AV190" s="126">
        <v>4.0999999999999996</v>
      </c>
    </row>
    <row r="191" spans="1:48" ht="23.25" customHeight="1">
      <c r="A191"/>
      <c r="B191" s="440"/>
      <c r="D191" s="339" t="s">
        <v>4144</v>
      </c>
      <c r="E191" s="418" t="s">
        <v>4144</v>
      </c>
      <c r="F191" s="419" t="s">
        <v>4165</v>
      </c>
      <c r="G191" s="420">
        <v>3.8000000000000003</v>
      </c>
      <c r="H191" s="345">
        <v>368</v>
      </c>
      <c r="I191" s="345">
        <v>395</v>
      </c>
      <c r="J191" s="345">
        <v>495</v>
      </c>
      <c r="K191" s="364">
        <v>368</v>
      </c>
      <c r="L191" s="364">
        <v>395</v>
      </c>
      <c r="M191" s="364">
        <v>495</v>
      </c>
      <c r="N191" s="364">
        <v>445</v>
      </c>
      <c r="O191" s="364">
        <v>368</v>
      </c>
      <c r="P191" s="364">
        <v>395</v>
      </c>
      <c r="Q191" s="364">
        <v>495</v>
      </c>
      <c r="R191" s="364">
        <v>445</v>
      </c>
      <c r="S191" s="353">
        <v>368</v>
      </c>
      <c r="T191" s="353">
        <v>395</v>
      </c>
      <c r="U191" s="353">
        <v>495</v>
      </c>
      <c r="V191" s="364">
        <v>395</v>
      </c>
      <c r="W191" s="364">
        <v>495</v>
      </c>
      <c r="X191" s="364">
        <v>368</v>
      </c>
      <c r="Y191" s="364">
        <v>395</v>
      </c>
      <c r="Z191" s="364">
        <v>495</v>
      </c>
      <c r="AA191" s="364">
        <v>445</v>
      </c>
      <c r="AB191" s="364">
        <v>368</v>
      </c>
      <c r="AC191" s="364">
        <v>395</v>
      </c>
      <c r="AD191" s="364">
        <v>495</v>
      </c>
      <c r="AE191" s="364">
        <v>445</v>
      </c>
      <c r="AF191" s="364">
        <v>368</v>
      </c>
      <c r="AG191" s="364">
        <v>395</v>
      </c>
      <c r="AH191" s="364">
        <v>495</v>
      </c>
      <c r="AI191" s="366">
        <v>395</v>
      </c>
      <c r="AJ191" s="364">
        <v>368</v>
      </c>
      <c r="AK191" s="364">
        <v>395</v>
      </c>
      <c r="AL191" s="364">
        <v>495</v>
      </c>
      <c r="AM191" s="364">
        <v>368</v>
      </c>
      <c r="AN191" s="364">
        <v>395</v>
      </c>
      <c r="AO191" s="364">
        <v>495</v>
      </c>
      <c r="AP191" s="364">
        <v>435</v>
      </c>
      <c r="AQ191" s="364">
        <v>435</v>
      </c>
      <c r="AR191" s="364">
        <v>435</v>
      </c>
      <c r="AS191" s="364">
        <v>435</v>
      </c>
      <c r="AT191" s="105"/>
      <c r="AU191" s="105" t="s">
        <v>4144</v>
      </c>
      <c r="AV191" s="126">
        <v>3.8000000000000003</v>
      </c>
    </row>
    <row r="192" spans="1:48" ht="23.25" customHeight="1">
      <c r="A192"/>
      <c r="B192" s="440"/>
      <c r="D192" s="339" t="s">
        <v>4145</v>
      </c>
      <c r="E192" s="418" t="s">
        <v>4145</v>
      </c>
      <c r="F192" s="419" t="s">
        <v>4165</v>
      </c>
      <c r="G192" s="420">
        <v>3.8000000000000003</v>
      </c>
      <c r="H192" s="345">
        <v>368</v>
      </c>
      <c r="I192" s="345">
        <v>395</v>
      </c>
      <c r="J192" s="345">
        <v>495</v>
      </c>
      <c r="K192" s="364">
        <v>368</v>
      </c>
      <c r="L192" s="364">
        <v>395</v>
      </c>
      <c r="M192" s="364">
        <v>495</v>
      </c>
      <c r="N192" s="364">
        <v>445</v>
      </c>
      <c r="O192" s="364">
        <v>368</v>
      </c>
      <c r="P192" s="364">
        <v>395</v>
      </c>
      <c r="Q192" s="364">
        <v>495</v>
      </c>
      <c r="R192" s="364">
        <v>445</v>
      </c>
      <c r="S192" s="353">
        <v>368</v>
      </c>
      <c r="T192" s="353">
        <v>395</v>
      </c>
      <c r="U192" s="353">
        <v>495</v>
      </c>
      <c r="V192" s="364">
        <v>395</v>
      </c>
      <c r="W192" s="364">
        <v>495</v>
      </c>
      <c r="X192" s="364">
        <v>368</v>
      </c>
      <c r="Y192" s="364">
        <v>395</v>
      </c>
      <c r="Z192" s="364">
        <v>495</v>
      </c>
      <c r="AA192" s="364">
        <v>445</v>
      </c>
      <c r="AB192" s="364">
        <v>368</v>
      </c>
      <c r="AC192" s="364">
        <v>395</v>
      </c>
      <c r="AD192" s="364">
        <v>495</v>
      </c>
      <c r="AE192" s="364">
        <v>445</v>
      </c>
      <c r="AF192" s="364">
        <v>368</v>
      </c>
      <c r="AG192" s="364">
        <v>395</v>
      </c>
      <c r="AH192" s="364">
        <v>495</v>
      </c>
      <c r="AI192" s="366">
        <v>395</v>
      </c>
      <c r="AJ192" s="364">
        <v>368</v>
      </c>
      <c r="AK192" s="364">
        <v>395</v>
      </c>
      <c r="AL192" s="364">
        <v>495</v>
      </c>
      <c r="AM192" s="364">
        <v>368</v>
      </c>
      <c r="AN192" s="364">
        <v>395</v>
      </c>
      <c r="AO192" s="364">
        <v>495</v>
      </c>
      <c r="AP192" s="364">
        <v>435</v>
      </c>
      <c r="AQ192" s="364">
        <v>435</v>
      </c>
      <c r="AR192" s="364">
        <v>435</v>
      </c>
      <c r="AS192" s="364">
        <v>435</v>
      </c>
      <c r="AT192" s="105"/>
      <c r="AU192" s="105" t="s">
        <v>4145</v>
      </c>
      <c r="AV192" s="126">
        <v>3.8000000000000003</v>
      </c>
    </row>
    <row r="193" spans="1:48" ht="23.25" customHeight="1">
      <c r="A193"/>
      <c r="B193" s="440"/>
      <c r="D193" s="339" t="s">
        <v>4142</v>
      </c>
      <c r="E193" s="418" t="s">
        <v>4142</v>
      </c>
      <c r="F193" s="419" t="s">
        <v>4164</v>
      </c>
      <c r="G193" s="420">
        <v>4.3</v>
      </c>
      <c r="H193" s="345">
        <v>400</v>
      </c>
      <c r="I193" s="345">
        <v>432</v>
      </c>
      <c r="J193" s="345">
        <v>541</v>
      </c>
      <c r="K193" s="364">
        <v>400</v>
      </c>
      <c r="L193" s="364">
        <v>432</v>
      </c>
      <c r="M193" s="364">
        <v>541</v>
      </c>
      <c r="N193" s="364">
        <v>488</v>
      </c>
      <c r="O193" s="364">
        <v>400</v>
      </c>
      <c r="P193" s="364">
        <v>432</v>
      </c>
      <c r="Q193" s="364">
        <v>541</v>
      </c>
      <c r="R193" s="364">
        <v>488</v>
      </c>
      <c r="S193" s="353">
        <v>400</v>
      </c>
      <c r="T193" s="353">
        <v>432</v>
      </c>
      <c r="U193" s="353">
        <v>541</v>
      </c>
      <c r="V193" s="364">
        <v>432</v>
      </c>
      <c r="W193" s="364">
        <v>541</v>
      </c>
      <c r="X193" s="364">
        <v>400</v>
      </c>
      <c r="Y193" s="364">
        <v>432</v>
      </c>
      <c r="Z193" s="364">
        <v>541</v>
      </c>
      <c r="AA193" s="364">
        <v>488</v>
      </c>
      <c r="AB193" s="364">
        <v>400</v>
      </c>
      <c r="AC193" s="364">
        <v>432</v>
      </c>
      <c r="AD193" s="364">
        <v>541</v>
      </c>
      <c r="AE193" s="364">
        <v>488</v>
      </c>
      <c r="AF193" s="364">
        <v>400</v>
      </c>
      <c r="AG193" s="364">
        <v>432</v>
      </c>
      <c r="AH193" s="364">
        <v>541</v>
      </c>
      <c r="AI193" s="366">
        <v>432</v>
      </c>
      <c r="AJ193" s="364">
        <v>400</v>
      </c>
      <c r="AK193" s="364">
        <v>432</v>
      </c>
      <c r="AL193" s="364">
        <v>541</v>
      </c>
      <c r="AM193" s="364">
        <v>400</v>
      </c>
      <c r="AN193" s="364">
        <v>432</v>
      </c>
      <c r="AO193" s="364">
        <v>541</v>
      </c>
      <c r="AP193" s="364">
        <v>476</v>
      </c>
      <c r="AQ193" s="364">
        <v>476</v>
      </c>
      <c r="AR193" s="364">
        <v>476</v>
      </c>
      <c r="AS193" s="364">
        <v>476</v>
      </c>
      <c r="AT193" s="105"/>
      <c r="AU193" s="105" t="s">
        <v>4142</v>
      </c>
      <c r="AV193" s="126">
        <v>4.3</v>
      </c>
    </row>
    <row r="194" spans="1:48" ht="23.25" customHeight="1">
      <c r="A194"/>
      <c r="B194" s="440"/>
      <c r="D194" s="339" t="s">
        <v>4143</v>
      </c>
      <c r="E194" s="418" t="s">
        <v>4143</v>
      </c>
      <c r="F194" s="419" t="s">
        <v>4164</v>
      </c>
      <c r="G194" s="420">
        <v>4.3</v>
      </c>
      <c r="H194" s="345">
        <v>400</v>
      </c>
      <c r="I194" s="345">
        <v>432</v>
      </c>
      <c r="J194" s="345">
        <v>541</v>
      </c>
      <c r="K194" s="364">
        <v>400</v>
      </c>
      <c r="L194" s="364">
        <v>432</v>
      </c>
      <c r="M194" s="364">
        <v>541</v>
      </c>
      <c r="N194" s="364">
        <v>488</v>
      </c>
      <c r="O194" s="364">
        <v>400</v>
      </c>
      <c r="P194" s="364">
        <v>432</v>
      </c>
      <c r="Q194" s="364">
        <v>541</v>
      </c>
      <c r="R194" s="364">
        <v>488</v>
      </c>
      <c r="S194" s="353">
        <v>400</v>
      </c>
      <c r="T194" s="353">
        <v>432</v>
      </c>
      <c r="U194" s="353">
        <v>541</v>
      </c>
      <c r="V194" s="364">
        <v>432</v>
      </c>
      <c r="W194" s="364">
        <v>541</v>
      </c>
      <c r="X194" s="364">
        <v>400</v>
      </c>
      <c r="Y194" s="364">
        <v>432</v>
      </c>
      <c r="Z194" s="364">
        <v>541</v>
      </c>
      <c r="AA194" s="364">
        <v>488</v>
      </c>
      <c r="AB194" s="364">
        <v>400</v>
      </c>
      <c r="AC194" s="364">
        <v>432</v>
      </c>
      <c r="AD194" s="364">
        <v>541</v>
      </c>
      <c r="AE194" s="364">
        <v>488</v>
      </c>
      <c r="AF194" s="364">
        <v>400</v>
      </c>
      <c r="AG194" s="364">
        <v>432</v>
      </c>
      <c r="AH194" s="364">
        <v>541</v>
      </c>
      <c r="AI194" s="366">
        <v>432</v>
      </c>
      <c r="AJ194" s="364">
        <v>400</v>
      </c>
      <c r="AK194" s="364">
        <v>432</v>
      </c>
      <c r="AL194" s="364">
        <v>541</v>
      </c>
      <c r="AM194" s="364">
        <v>400</v>
      </c>
      <c r="AN194" s="364">
        <v>432</v>
      </c>
      <c r="AO194" s="364">
        <v>541</v>
      </c>
      <c r="AP194" s="364">
        <v>476</v>
      </c>
      <c r="AQ194" s="364">
        <v>476</v>
      </c>
      <c r="AR194" s="364">
        <v>476</v>
      </c>
      <c r="AS194" s="364">
        <v>476</v>
      </c>
      <c r="AT194" s="105"/>
      <c r="AU194" s="105" t="s">
        <v>4143</v>
      </c>
      <c r="AV194" s="126">
        <v>4.3</v>
      </c>
    </row>
    <row r="195" spans="1:48" ht="23.25" customHeight="1">
      <c r="A195"/>
      <c r="B195" s="440"/>
      <c r="D195" s="339" t="s">
        <v>4148</v>
      </c>
      <c r="E195" s="418" t="s">
        <v>4148</v>
      </c>
      <c r="F195" s="419" t="s">
        <v>4167</v>
      </c>
      <c r="G195" s="420">
        <v>3.9</v>
      </c>
      <c r="H195" s="345">
        <v>374</v>
      </c>
      <c r="I195" s="345">
        <v>401</v>
      </c>
      <c r="J195" s="345">
        <v>501</v>
      </c>
      <c r="K195" s="364">
        <v>374</v>
      </c>
      <c r="L195" s="364">
        <v>401</v>
      </c>
      <c r="M195" s="364">
        <v>501</v>
      </c>
      <c r="N195" s="364">
        <v>451</v>
      </c>
      <c r="O195" s="364">
        <v>374</v>
      </c>
      <c r="P195" s="364">
        <v>401</v>
      </c>
      <c r="Q195" s="364">
        <v>501</v>
      </c>
      <c r="R195" s="364">
        <v>451</v>
      </c>
      <c r="S195" s="353">
        <v>374</v>
      </c>
      <c r="T195" s="353">
        <v>401</v>
      </c>
      <c r="U195" s="353">
        <v>501</v>
      </c>
      <c r="V195" s="364">
        <v>401</v>
      </c>
      <c r="W195" s="364">
        <v>501</v>
      </c>
      <c r="X195" s="364">
        <v>374</v>
      </c>
      <c r="Y195" s="364">
        <v>401</v>
      </c>
      <c r="Z195" s="364">
        <v>501</v>
      </c>
      <c r="AA195" s="364">
        <v>451</v>
      </c>
      <c r="AB195" s="364">
        <v>374</v>
      </c>
      <c r="AC195" s="364">
        <v>401</v>
      </c>
      <c r="AD195" s="364">
        <v>501</v>
      </c>
      <c r="AE195" s="364">
        <v>451</v>
      </c>
      <c r="AF195" s="364">
        <v>374</v>
      </c>
      <c r="AG195" s="364">
        <v>401</v>
      </c>
      <c r="AH195" s="364">
        <v>501</v>
      </c>
      <c r="AI195" s="366">
        <v>401</v>
      </c>
      <c r="AJ195" s="364">
        <v>374</v>
      </c>
      <c r="AK195" s="364">
        <v>401</v>
      </c>
      <c r="AL195" s="364">
        <v>501</v>
      </c>
      <c r="AM195" s="364">
        <v>374</v>
      </c>
      <c r="AN195" s="364">
        <v>401</v>
      </c>
      <c r="AO195" s="364">
        <v>501</v>
      </c>
      <c r="AP195" s="364">
        <v>442</v>
      </c>
      <c r="AQ195" s="364">
        <v>442</v>
      </c>
      <c r="AR195" s="364">
        <v>442</v>
      </c>
      <c r="AS195" s="364">
        <v>442</v>
      </c>
      <c r="AT195" s="105"/>
      <c r="AU195" s="105" t="s">
        <v>4148</v>
      </c>
      <c r="AV195" s="126">
        <v>3.9</v>
      </c>
    </row>
    <row r="196" spans="1:48" ht="23.25" customHeight="1">
      <c r="A196"/>
      <c r="B196" s="440"/>
      <c r="D196" s="339" t="s">
        <v>4149</v>
      </c>
      <c r="E196" s="418" t="s">
        <v>4149</v>
      </c>
      <c r="F196" s="419" t="s">
        <v>4167</v>
      </c>
      <c r="G196" s="420">
        <v>3.9</v>
      </c>
      <c r="H196" s="345">
        <v>374</v>
      </c>
      <c r="I196" s="345">
        <v>401</v>
      </c>
      <c r="J196" s="345">
        <v>501</v>
      </c>
      <c r="K196" s="364">
        <v>374</v>
      </c>
      <c r="L196" s="364">
        <v>401</v>
      </c>
      <c r="M196" s="364">
        <v>501</v>
      </c>
      <c r="N196" s="364">
        <v>451</v>
      </c>
      <c r="O196" s="364">
        <v>374</v>
      </c>
      <c r="P196" s="364">
        <v>401</v>
      </c>
      <c r="Q196" s="364">
        <v>501</v>
      </c>
      <c r="R196" s="364">
        <v>451</v>
      </c>
      <c r="S196" s="353">
        <v>374</v>
      </c>
      <c r="T196" s="353">
        <v>401</v>
      </c>
      <c r="U196" s="353">
        <v>501</v>
      </c>
      <c r="V196" s="364">
        <v>401</v>
      </c>
      <c r="W196" s="364">
        <v>501</v>
      </c>
      <c r="X196" s="364">
        <v>374</v>
      </c>
      <c r="Y196" s="364">
        <v>401</v>
      </c>
      <c r="Z196" s="364">
        <v>501</v>
      </c>
      <c r="AA196" s="364">
        <v>451</v>
      </c>
      <c r="AB196" s="364">
        <v>374</v>
      </c>
      <c r="AC196" s="364">
        <v>401</v>
      </c>
      <c r="AD196" s="364">
        <v>501</v>
      </c>
      <c r="AE196" s="364">
        <v>451</v>
      </c>
      <c r="AF196" s="364">
        <v>374</v>
      </c>
      <c r="AG196" s="364">
        <v>401</v>
      </c>
      <c r="AH196" s="364">
        <v>501</v>
      </c>
      <c r="AI196" s="366">
        <v>401</v>
      </c>
      <c r="AJ196" s="364">
        <v>374</v>
      </c>
      <c r="AK196" s="364">
        <v>401</v>
      </c>
      <c r="AL196" s="364">
        <v>501</v>
      </c>
      <c r="AM196" s="364">
        <v>374</v>
      </c>
      <c r="AN196" s="364">
        <v>401</v>
      </c>
      <c r="AO196" s="364">
        <v>501</v>
      </c>
      <c r="AP196" s="364">
        <v>442</v>
      </c>
      <c r="AQ196" s="364">
        <v>442</v>
      </c>
      <c r="AR196" s="364">
        <v>442</v>
      </c>
      <c r="AS196" s="364">
        <v>442</v>
      </c>
      <c r="AT196" s="105"/>
      <c r="AU196" s="105" t="s">
        <v>4149</v>
      </c>
      <c r="AV196" s="126">
        <v>3.9</v>
      </c>
    </row>
    <row r="197" spans="1:48" ht="23.25" customHeight="1">
      <c r="A197"/>
      <c r="B197" s="440"/>
      <c r="D197" s="339" t="s">
        <v>4146</v>
      </c>
      <c r="E197" s="418" t="s">
        <v>4146</v>
      </c>
      <c r="F197" s="419" t="s">
        <v>4166</v>
      </c>
      <c r="G197" s="420">
        <v>4.3999999999999995</v>
      </c>
      <c r="H197" s="345">
        <v>410</v>
      </c>
      <c r="I197" s="345">
        <v>443</v>
      </c>
      <c r="J197" s="345">
        <v>555</v>
      </c>
      <c r="K197" s="364">
        <v>410</v>
      </c>
      <c r="L197" s="364">
        <v>443</v>
      </c>
      <c r="M197" s="364">
        <v>555</v>
      </c>
      <c r="N197" s="364">
        <v>500</v>
      </c>
      <c r="O197" s="364">
        <v>410</v>
      </c>
      <c r="P197" s="364">
        <v>443</v>
      </c>
      <c r="Q197" s="364">
        <v>555</v>
      </c>
      <c r="R197" s="364">
        <v>500</v>
      </c>
      <c r="S197" s="353">
        <v>410</v>
      </c>
      <c r="T197" s="353">
        <v>443</v>
      </c>
      <c r="U197" s="353">
        <v>555</v>
      </c>
      <c r="V197" s="364">
        <v>443</v>
      </c>
      <c r="W197" s="364">
        <v>555</v>
      </c>
      <c r="X197" s="364">
        <v>410</v>
      </c>
      <c r="Y197" s="364">
        <v>443</v>
      </c>
      <c r="Z197" s="364">
        <v>555</v>
      </c>
      <c r="AA197" s="364">
        <v>500</v>
      </c>
      <c r="AB197" s="364">
        <v>410</v>
      </c>
      <c r="AC197" s="364">
        <v>443</v>
      </c>
      <c r="AD197" s="364">
        <v>555</v>
      </c>
      <c r="AE197" s="364">
        <v>500</v>
      </c>
      <c r="AF197" s="364">
        <v>410</v>
      </c>
      <c r="AG197" s="364">
        <v>443</v>
      </c>
      <c r="AH197" s="364">
        <v>555</v>
      </c>
      <c r="AI197" s="366">
        <v>443</v>
      </c>
      <c r="AJ197" s="364">
        <v>410</v>
      </c>
      <c r="AK197" s="364">
        <v>443</v>
      </c>
      <c r="AL197" s="364">
        <v>555</v>
      </c>
      <c r="AM197" s="364">
        <v>410</v>
      </c>
      <c r="AN197" s="364">
        <v>443</v>
      </c>
      <c r="AO197" s="364">
        <v>555</v>
      </c>
      <c r="AP197" s="364">
        <v>488</v>
      </c>
      <c r="AQ197" s="364">
        <v>488</v>
      </c>
      <c r="AR197" s="364">
        <v>488</v>
      </c>
      <c r="AS197" s="364">
        <v>488</v>
      </c>
      <c r="AT197" s="105"/>
      <c r="AU197" s="105" t="s">
        <v>4146</v>
      </c>
      <c r="AV197" s="126">
        <v>4.3999999999999995</v>
      </c>
    </row>
    <row r="198" spans="1:48" ht="23.25" customHeight="1">
      <c r="A198"/>
      <c r="B198" s="440"/>
      <c r="D198" s="339" t="s">
        <v>4147</v>
      </c>
      <c r="E198" s="418" t="s">
        <v>4147</v>
      </c>
      <c r="F198" s="419" t="s">
        <v>4166</v>
      </c>
      <c r="G198" s="420">
        <v>4.3999999999999995</v>
      </c>
      <c r="H198" s="345">
        <v>410</v>
      </c>
      <c r="I198" s="345">
        <v>443</v>
      </c>
      <c r="J198" s="345">
        <v>555</v>
      </c>
      <c r="K198" s="364">
        <v>410</v>
      </c>
      <c r="L198" s="364">
        <v>443</v>
      </c>
      <c r="M198" s="364">
        <v>555</v>
      </c>
      <c r="N198" s="364">
        <v>500</v>
      </c>
      <c r="O198" s="364">
        <v>410</v>
      </c>
      <c r="P198" s="364">
        <v>443</v>
      </c>
      <c r="Q198" s="364">
        <v>555</v>
      </c>
      <c r="R198" s="364">
        <v>500</v>
      </c>
      <c r="S198" s="353">
        <v>410</v>
      </c>
      <c r="T198" s="353">
        <v>443</v>
      </c>
      <c r="U198" s="353">
        <v>555</v>
      </c>
      <c r="V198" s="364">
        <v>443</v>
      </c>
      <c r="W198" s="364">
        <v>555</v>
      </c>
      <c r="X198" s="364">
        <v>410</v>
      </c>
      <c r="Y198" s="364">
        <v>443</v>
      </c>
      <c r="Z198" s="364">
        <v>555</v>
      </c>
      <c r="AA198" s="364">
        <v>500</v>
      </c>
      <c r="AB198" s="364">
        <v>410</v>
      </c>
      <c r="AC198" s="364">
        <v>443</v>
      </c>
      <c r="AD198" s="364">
        <v>555</v>
      </c>
      <c r="AE198" s="364">
        <v>500</v>
      </c>
      <c r="AF198" s="364">
        <v>410</v>
      </c>
      <c r="AG198" s="364">
        <v>443</v>
      </c>
      <c r="AH198" s="364">
        <v>555</v>
      </c>
      <c r="AI198" s="366">
        <v>443</v>
      </c>
      <c r="AJ198" s="364">
        <v>410</v>
      </c>
      <c r="AK198" s="364">
        <v>443</v>
      </c>
      <c r="AL198" s="364">
        <v>555</v>
      </c>
      <c r="AM198" s="364">
        <v>410</v>
      </c>
      <c r="AN198" s="364">
        <v>443</v>
      </c>
      <c r="AO198" s="364">
        <v>555</v>
      </c>
      <c r="AP198" s="364">
        <v>488</v>
      </c>
      <c r="AQ198" s="364">
        <v>488</v>
      </c>
      <c r="AR198" s="364">
        <v>488</v>
      </c>
      <c r="AS198" s="364">
        <v>488</v>
      </c>
      <c r="AT198" s="105"/>
      <c r="AU198" s="105" t="s">
        <v>4147</v>
      </c>
      <c r="AV198" s="126">
        <v>4.3999999999999995</v>
      </c>
    </row>
    <row r="199" spans="1:48" ht="23.25" customHeight="1">
      <c r="A199"/>
      <c r="B199" s="440"/>
      <c r="D199" s="339" t="s">
        <v>4152</v>
      </c>
      <c r="E199" s="418" t="s">
        <v>4152</v>
      </c>
      <c r="F199" s="419" t="s">
        <v>4169</v>
      </c>
      <c r="G199" s="420">
        <v>4</v>
      </c>
      <c r="H199" s="345">
        <v>389</v>
      </c>
      <c r="I199" s="345">
        <v>418</v>
      </c>
      <c r="J199" s="345">
        <v>523</v>
      </c>
      <c r="K199" s="364">
        <v>389</v>
      </c>
      <c r="L199" s="364">
        <v>418</v>
      </c>
      <c r="M199" s="364">
        <v>523</v>
      </c>
      <c r="N199" s="364">
        <v>471</v>
      </c>
      <c r="O199" s="364">
        <v>389</v>
      </c>
      <c r="P199" s="364">
        <v>418</v>
      </c>
      <c r="Q199" s="364">
        <v>523</v>
      </c>
      <c r="R199" s="364">
        <v>471</v>
      </c>
      <c r="S199" s="353">
        <v>389</v>
      </c>
      <c r="T199" s="353">
        <v>418</v>
      </c>
      <c r="U199" s="353">
        <v>523</v>
      </c>
      <c r="V199" s="364">
        <v>418</v>
      </c>
      <c r="W199" s="364">
        <v>523</v>
      </c>
      <c r="X199" s="364">
        <v>389</v>
      </c>
      <c r="Y199" s="364">
        <v>418</v>
      </c>
      <c r="Z199" s="364">
        <v>523</v>
      </c>
      <c r="AA199" s="364">
        <v>471</v>
      </c>
      <c r="AB199" s="364">
        <v>389</v>
      </c>
      <c r="AC199" s="364">
        <v>418</v>
      </c>
      <c r="AD199" s="364">
        <v>523</v>
      </c>
      <c r="AE199" s="364">
        <v>471</v>
      </c>
      <c r="AF199" s="364">
        <v>389</v>
      </c>
      <c r="AG199" s="364">
        <v>418</v>
      </c>
      <c r="AH199" s="364">
        <v>523</v>
      </c>
      <c r="AI199" s="366">
        <v>418</v>
      </c>
      <c r="AJ199" s="364">
        <v>389</v>
      </c>
      <c r="AK199" s="364">
        <v>418</v>
      </c>
      <c r="AL199" s="364">
        <v>523</v>
      </c>
      <c r="AM199" s="364">
        <v>389</v>
      </c>
      <c r="AN199" s="364">
        <v>418</v>
      </c>
      <c r="AO199" s="364">
        <v>523</v>
      </c>
      <c r="AP199" s="364">
        <v>460</v>
      </c>
      <c r="AQ199" s="364">
        <v>460</v>
      </c>
      <c r="AR199" s="364">
        <v>460</v>
      </c>
      <c r="AS199" s="364">
        <v>460</v>
      </c>
      <c r="AT199" s="105"/>
      <c r="AU199" s="105" t="s">
        <v>4152</v>
      </c>
      <c r="AV199" s="126">
        <v>4</v>
      </c>
    </row>
    <row r="200" spans="1:48" ht="23.25" customHeight="1">
      <c r="A200"/>
      <c r="B200" s="440"/>
      <c r="D200" s="339" t="s">
        <v>4153</v>
      </c>
      <c r="E200" s="418" t="s">
        <v>4153</v>
      </c>
      <c r="F200" s="419" t="s">
        <v>4169</v>
      </c>
      <c r="G200" s="420">
        <v>4</v>
      </c>
      <c r="H200" s="345">
        <v>389</v>
      </c>
      <c r="I200" s="345">
        <v>418</v>
      </c>
      <c r="J200" s="345">
        <v>523</v>
      </c>
      <c r="K200" s="364">
        <v>389</v>
      </c>
      <c r="L200" s="364">
        <v>418</v>
      </c>
      <c r="M200" s="364">
        <v>523</v>
      </c>
      <c r="N200" s="364">
        <v>471</v>
      </c>
      <c r="O200" s="364">
        <v>389</v>
      </c>
      <c r="P200" s="364">
        <v>418</v>
      </c>
      <c r="Q200" s="364">
        <v>523</v>
      </c>
      <c r="R200" s="364">
        <v>471</v>
      </c>
      <c r="S200" s="353">
        <v>389</v>
      </c>
      <c r="T200" s="353">
        <v>418</v>
      </c>
      <c r="U200" s="353">
        <v>523</v>
      </c>
      <c r="V200" s="364">
        <v>418</v>
      </c>
      <c r="W200" s="364">
        <v>523</v>
      </c>
      <c r="X200" s="364">
        <v>389</v>
      </c>
      <c r="Y200" s="364">
        <v>418</v>
      </c>
      <c r="Z200" s="364">
        <v>523</v>
      </c>
      <c r="AA200" s="364">
        <v>471</v>
      </c>
      <c r="AB200" s="364">
        <v>389</v>
      </c>
      <c r="AC200" s="364">
        <v>418</v>
      </c>
      <c r="AD200" s="364">
        <v>523</v>
      </c>
      <c r="AE200" s="364">
        <v>471</v>
      </c>
      <c r="AF200" s="364">
        <v>389</v>
      </c>
      <c r="AG200" s="364">
        <v>418</v>
      </c>
      <c r="AH200" s="364">
        <v>523</v>
      </c>
      <c r="AI200" s="366">
        <v>418</v>
      </c>
      <c r="AJ200" s="364">
        <v>389</v>
      </c>
      <c r="AK200" s="364">
        <v>418</v>
      </c>
      <c r="AL200" s="364">
        <v>523</v>
      </c>
      <c r="AM200" s="364">
        <v>389</v>
      </c>
      <c r="AN200" s="364">
        <v>418</v>
      </c>
      <c r="AO200" s="364">
        <v>523</v>
      </c>
      <c r="AP200" s="364">
        <v>460</v>
      </c>
      <c r="AQ200" s="364">
        <v>460</v>
      </c>
      <c r="AR200" s="364">
        <v>460</v>
      </c>
      <c r="AS200" s="364">
        <v>460</v>
      </c>
      <c r="AT200" s="105"/>
      <c r="AU200" s="105" t="s">
        <v>4153</v>
      </c>
      <c r="AV200" s="126">
        <v>4</v>
      </c>
    </row>
    <row r="201" spans="1:48" ht="23.25" customHeight="1">
      <c r="A201"/>
      <c r="B201" s="440"/>
      <c r="D201" s="339" t="s">
        <v>4150</v>
      </c>
      <c r="E201" s="418" t="s">
        <v>4150</v>
      </c>
      <c r="F201" s="419" t="s">
        <v>4168</v>
      </c>
      <c r="G201" s="420">
        <v>4.5</v>
      </c>
      <c r="H201" s="345">
        <v>426</v>
      </c>
      <c r="I201" s="345">
        <v>461</v>
      </c>
      <c r="J201" s="345">
        <v>577</v>
      </c>
      <c r="K201" s="364">
        <v>426</v>
      </c>
      <c r="L201" s="364">
        <v>461</v>
      </c>
      <c r="M201" s="364">
        <v>577</v>
      </c>
      <c r="N201" s="364">
        <v>520</v>
      </c>
      <c r="O201" s="364">
        <v>426</v>
      </c>
      <c r="P201" s="364">
        <v>461</v>
      </c>
      <c r="Q201" s="364">
        <v>577</v>
      </c>
      <c r="R201" s="364">
        <v>520</v>
      </c>
      <c r="S201" s="353">
        <v>426</v>
      </c>
      <c r="T201" s="353">
        <v>461</v>
      </c>
      <c r="U201" s="353">
        <v>577</v>
      </c>
      <c r="V201" s="364">
        <v>461</v>
      </c>
      <c r="W201" s="364">
        <v>577</v>
      </c>
      <c r="X201" s="364">
        <v>426</v>
      </c>
      <c r="Y201" s="364">
        <v>461</v>
      </c>
      <c r="Z201" s="364">
        <v>577</v>
      </c>
      <c r="AA201" s="364">
        <v>520</v>
      </c>
      <c r="AB201" s="364">
        <v>426</v>
      </c>
      <c r="AC201" s="364">
        <v>461</v>
      </c>
      <c r="AD201" s="364">
        <v>577</v>
      </c>
      <c r="AE201" s="364">
        <v>520</v>
      </c>
      <c r="AF201" s="364">
        <v>426</v>
      </c>
      <c r="AG201" s="364">
        <v>461</v>
      </c>
      <c r="AH201" s="364">
        <v>577</v>
      </c>
      <c r="AI201" s="366">
        <v>461</v>
      </c>
      <c r="AJ201" s="364">
        <v>426</v>
      </c>
      <c r="AK201" s="364">
        <v>461</v>
      </c>
      <c r="AL201" s="364">
        <v>577</v>
      </c>
      <c r="AM201" s="364">
        <v>426</v>
      </c>
      <c r="AN201" s="364">
        <v>461</v>
      </c>
      <c r="AO201" s="364">
        <v>577</v>
      </c>
      <c r="AP201" s="364">
        <v>508</v>
      </c>
      <c r="AQ201" s="364">
        <v>508</v>
      </c>
      <c r="AR201" s="364">
        <v>508</v>
      </c>
      <c r="AS201" s="364">
        <v>508</v>
      </c>
      <c r="AT201" s="105"/>
      <c r="AU201" s="105" t="s">
        <v>4150</v>
      </c>
      <c r="AV201" s="126">
        <v>4.5</v>
      </c>
    </row>
    <row r="202" spans="1:48" ht="23.25" customHeight="1">
      <c r="A202"/>
      <c r="B202" s="440"/>
      <c r="D202" s="339" t="s">
        <v>4151</v>
      </c>
      <c r="E202" s="418" t="s">
        <v>4151</v>
      </c>
      <c r="F202" s="419" t="s">
        <v>4168</v>
      </c>
      <c r="G202" s="420">
        <v>4.5</v>
      </c>
      <c r="H202" s="345">
        <v>426</v>
      </c>
      <c r="I202" s="345">
        <v>461</v>
      </c>
      <c r="J202" s="345">
        <v>577</v>
      </c>
      <c r="K202" s="364">
        <v>426</v>
      </c>
      <c r="L202" s="364">
        <v>461</v>
      </c>
      <c r="M202" s="364">
        <v>577</v>
      </c>
      <c r="N202" s="364">
        <v>520</v>
      </c>
      <c r="O202" s="364">
        <v>426</v>
      </c>
      <c r="P202" s="364">
        <v>461</v>
      </c>
      <c r="Q202" s="364">
        <v>577</v>
      </c>
      <c r="R202" s="364">
        <v>520</v>
      </c>
      <c r="S202" s="353">
        <v>426</v>
      </c>
      <c r="T202" s="353">
        <v>461</v>
      </c>
      <c r="U202" s="353">
        <v>577</v>
      </c>
      <c r="V202" s="364">
        <v>461</v>
      </c>
      <c r="W202" s="364">
        <v>577</v>
      </c>
      <c r="X202" s="364">
        <v>426</v>
      </c>
      <c r="Y202" s="364">
        <v>461</v>
      </c>
      <c r="Z202" s="364">
        <v>577</v>
      </c>
      <c r="AA202" s="364">
        <v>520</v>
      </c>
      <c r="AB202" s="364">
        <v>426</v>
      </c>
      <c r="AC202" s="364">
        <v>461</v>
      </c>
      <c r="AD202" s="364">
        <v>577</v>
      </c>
      <c r="AE202" s="364">
        <v>520</v>
      </c>
      <c r="AF202" s="364">
        <v>426</v>
      </c>
      <c r="AG202" s="364">
        <v>461</v>
      </c>
      <c r="AH202" s="364">
        <v>577</v>
      </c>
      <c r="AI202" s="366">
        <v>461</v>
      </c>
      <c r="AJ202" s="364">
        <v>426</v>
      </c>
      <c r="AK202" s="364">
        <v>461</v>
      </c>
      <c r="AL202" s="364">
        <v>577</v>
      </c>
      <c r="AM202" s="364">
        <v>426</v>
      </c>
      <c r="AN202" s="364">
        <v>461</v>
      </c>
      <c r="AO202" s="364">
        <v>577</v>
      </c>
      <c r="AP202" s="364">
        <v>508</v>
      </c>
      <c r="AQ202" s="364">
        <v>508</v>
      </c>
      <c r="AR202" s="364">
        <v>508</v>
      </c>
      <c r="AS202" s="364">
        <v>508</v>
      </c>
      <c r="AT202" s="105"/>
      <c r="AU202" s="105" t="s">
        <v>4151</v>
      </c>
      <c r="AV202" s="126">
        <v>4.5</v>
      </c>
    </row>
    <row r="203" spans="1:48" ht="23.25" customHeight="1">
      <c r="A203"/>
      <c r="B203" s="440"/>
      <c r="D203" s="339" t="s">
        <v>535</v>
      </c>
      <c r="E203" s="418" t="s">
        <v>535</v>
      </c>
      <c r="F203" s="419" t="s">
        <v>654</v>
      </c>
      <c r="G203" s="420">
        <v>3.5</v>
      </c>
      <c r="H203" s="345">
        <v>323</v>
      </c>
      <c r="I203" s="345">
        <v>362</v>
      </c>
      <c r="J203" s="345">
        <v>389</v>
      </c>
      <c r="K203" s="364">
        <v>323</v>
      </c>
      <c r="L203" s="364">
        <v>362</v>
      </c>
      <c r="M203" s="364">
        <v>389</v>
      </c>
      <c r="N203" s="364">
        <v>378</v>
      </c>
      <c r="O203" s="364">
        <v>323</v>
      </c>
      <c r="P203" s="364">
        <v>362</v>
      </c>
      <c r="Q203" s="364">
        <v>389</v>
      </c>
      <c r="R203" s="364">
        <v>378</v>
      </c>
      <c r="S203" s="353">
        <v>323</v>
      </c>
      <c r="T203" s="353">
        <v>362</v>
      </c>
      <c r="U203" s="353">
        <v>389</v>
      </c>
      <c r="V203" s="364">
        <v>362</v>
      </c>
      <c r="W203" s="364">
        <v>389</v>
      </c>
      <c r="X203" s="364">
        <v>323</v>
      </c>
      <c r="Y203" s="364">
        <v>362</v>
      </c>
      <c r="Z203" s="364">
        <v>389</v>
      </c>
      <c r="AA203" s="364">
        <v>378</v>
      </c>
      <c r="AB203" s="364">
        <v>323</v>
      </c>
      <c r="AC203" s="364">
        <v>362</v>
      </c>
      <c r="AD203" s="364">
        <v>389</v>
      </c>
      <c r="AE203" s="364">
        <v>378</v>
      </c>
      <c r="AF203" s="364">
        <v>323</v>
      </c>
      <c r="AG203" s="364">
        <v>362</v>
      </c>
      <c r="AH203" s="364">
        <v>389</v>
      </c>
      <c r="AI203" s="366">
        <v>362</v>
      </c>
      <c r="AJ203" s="364">
        <v>323</v>
      </c>
      <c r="AK203" s="364">
        <v>362</v>
      </c>
      <c r="AL203" s="364">
        <v>389</v>
      </c>
      <c r="AM203" s="364">
        <v>323</v>
      </c>
      <c r="AN203" s="364">
        <v>362</v>
      </c>
      <c r="AO203" s="364">
        <v>389</v>
      </c>
      <c r="AP203" s="364">
        <v>399</v>
      </c>
      <c r="AQ203" s="364">
        <v>399</v>
      </c>
      <c r="AR203" s="364">
        <v>399</v>
      </c>
      <c r="AS203" s="364">
        <v>399</v>
      </c>
      <c r="AT203" s="105"/>
      <c r="AU203" s="105" t="s">
        <v>535</v>
      </c>
      <c r="AV203" s="126">
        <v>3.5</v>
      </c>
    </row>
    <row r="204" spans="1:48" ht="23.25" customHeight="1">
      <c r="A204"/>
      <c r="B204" s="440"/>
      <c r="D204" s="339" t="s">
        <v>3482</v>
      </c>
      <c r="E204" s="418" t="s">
        <v>3482</v>
      </c>
      <c r="F204" s="419" t="s">
        <v>654</v>
      </c>
      <c r="G204" s="420">
        <v>3.5</v>
      </c>
      <c r="H204" s="345">
        <v>323</v>
      </c>
      <c r="I204" s="345">
        <v>362</v>
      </c>
      <c r="J204" s="345">
        <v>389</v>
      </c>
      <c r="K204" s="364">
        <v>323</v>
      </c>
      <c r="L204" s="364">
        <v>362</v>
      </c>
      <c r="M204" s="364">
        <v>389</v>
      </c>
      <c r="N204" s="364">
        <v>378</v>
      </c>
      <c r="O204" s="364">
        <v>323</v>
      </c>
      <c r="P204" s="364">
        <v>362</v>
      </c>
      <c r="Q204" s="364">
        <v>389</v>
      </c>
      <c r="R204" s="364">
        <v>378</v>
      </c>
      <c r="S204" s="353">
        <v>323</v>
      </c>
      <c r="T204" s="353">
        <v>362</v>
      </c>
      <c r="U204" s="353">
        <v>389</v>
      </c>
      <c r="V204" s="364">
        <v>362</v>
      </c>
      <c r="W204" s="364">
        <v>389</v>
      </c>
      <c r="X204" s="364">
        <v>323</v>
      </c>
      <c r="Y204" s="364">
        <v>362</v>
      </c>
      <c r="Z204" s="364">
        <v>389</v>
      </c>
      <c r="AA204" s="364">
        <v>378</v>
      </c>
      <c r="AB204" s="364">
        <v>323</v>
      </c>
      <c r="AC204" s="364">
        <v>362</v>
      </c>
      <c r="AD204" s="364">
        <v>389</v>
      </c>
      <c r="AE204" s="364">
        <v>378</v>
      </c>
      <c r="AF204" s="364">
        <v>323</v>
      </c>
      <c r="AG204" s="364">
        <v>362</v>
      </c>
      <c r="AH204" s="364">
        <v>389</v>
      </c>
      <c r="AI204" s="366">
        <v>362</v>
      </c>
      <c r="AJ204" s="364">
        <v>323</v>
      </c>
      <c r="AK204" s="364">
        <v>362</v>
      </c>
      <c r="AL204" s="364">
        <v>389</v>
      </c>
      <c r="AM204" s="364">
        <v>323</v>
      </c>
      <c r="AN204" s="364">
        <v>362</v>
      </c>
      <c r="AO204" s="364">
        <v>389</v>
      </c>
      <c r="AP204" s="364">
        <v>399</v>
      </c>
      <c r="AQ204" s="364">
        <v>399</v>
      </c>
      <c r="AR204" s="364">
        <v>399</v>
      </c>
      <c r="AS204" s="364">
        <v>399</v>
      </c>
      <c r="AT204" s="105"/>
      <c r="AU204" s="105" t="s">
        <v>3482</v>
      </c>
      <c r="AV204" s="126">
        <v>3.5</v>
      </c>
    </row>
    <row r="205" spans="1:48" ht="23.25" customHeight="1">
      <c r="A205"/>
      <c r="B205" s="440"/>
      <c r="D205" s="339" t="s">
        <v>536</v>
      </c>
      <c r="E205" s="418" t="s">
        <v>536</v>
      </c>
      <c r="F205" s="419" t="s">
        <v>654</v>
      </c>
      <c r="G205" s="420">
        <v>3.8000000000000003</v>
      </c>
      <c r="H205" s="345">
        <v>344</v>
      </c>
      <c r="I205" s="345">
        <v>387</v>
      </c>
      <c r="J205" s="345">
        <v>414</v>
      </c>
      <c r="K205" s="364">
        <v>344</v>
      </c>
      <c r="L205" s="364">
        <v>387</v>
      </c>
      <c r="M205" s="364">
        <v>414</v>
      </c>
      <c r="N205" s="364">
        <v>403</v>
      </c>
      <c r="O205" s="364">
        <v>344</v>
      </c>
      <c r="P205" s="364">
        <v>387</v>
      </c>
      <c r="Q205" s="364">
        <v>414</v>
      </c>
      <c r="R205" s="364">
        <v>403</v>
      </c>
      <c r="S205" s="353">
        <v>344</v>
      </c>
      <c r="T205" s="353">
        <v>387</v>
      </c>
      <c r="U205" s="353">
        <v>414</v>
      </c>
      <c r="V205" s="364">
        <v>387</v>
      </c>
      <c r="W205" s="364">
        <v>414</v>
      </c>
      <c r="X205" s="364">
        <v>344</v>
      </c>
      <c r="Y205" s="364">
        <v>387</v>
      </c>
      <c r="Z205" s="364">
        <v>414</v>
      </c>
      <c r="AA205" s="364">
        <v>403</v>
      </c>
      <c r="AB205" s="364">
        <v>344</v>
      </c>
      <c r="AC205" s="364">
        <v>387</v>
      </c>
      <c r="AD205" s="364">
        <v>414</v>
      </c>
      <c r="AE205" s="364">
        <v>403</v>
      </c>
      <c r="AF205" s="364">
        <v>344</v>
      </c>
      <c r="AG205" s="364">
        <v>387</v>
      </c>
      <c r="AH205" s="364">
        <v>414</v>
      </c>
      <c r="AI205" s="366">
        <v>387</v>
      </c>
      <c r="AJ205" s="364">
        <v>344</v>
      </c>
      <c r="AK205" s="364">
        <v>387</v>
      </c>
      <c r="AL205" s="364">
        <v>414</v>
      </c>
      <c r="AM205" s="364">
        <v>344</v>
      </c>
      <c r="AN205" s="364">
        <v>387</v>
      </c>
      <c r="AO205" s="364">
        <v>414</v>
      </c>
      <c r="AP205" s="364">
        <v>426</v>
      </c>
      <c r="AQ205" s="364">
        <v>426</v>
      </c>
      <c r="AR205" s="364">
        <v>426</v>
      </c>
      <c r="AS205" s="364">
        <v>426</v>
      </c>
      <c r="AT205" s="105"/>
      <c r="AU205" s="105" t="s">
        <v>536</v>
      </c>
      <c r="AV205" s="126">
        <v>3.8000000000000003</v>
      </c>
    </row>
    <row r="206" spans="1:48" ht="23.25" customHeight="1">
      <c r="A206"/>
      <c r="B206" s="440"/>
      <c r="D206" s="339" t="s">
        <v>3483</v>
      </c>
      <c r="E206" s="418" t="s">
        <v>3483</v>
      </c>
      <c r="F206" s="419" t="s">
        <v>654</v>
      </c>
      <c r="G206" s="420">
        <v>3.8000000000000003</v>
      </c>
      <c r="H206" s="345">
        <v>344</v>
      </c>
      <c r="I206" s="345">
        <v>387</v>
      </c>
      <c r="J206" s="345">
        <v>414</v>
      </c>
      <c r="K206" s="364">
        <v>344</v>
      </c>
      <c r="L206" s="364">
        <v>387</v>
      </c>
      <c r="M206" s="364">
        <v>414</v>
      </c>
      <c r="N206" s="364">
        <v>403</v>
      </c>
      <c r="O206" s="364">
        <v>344</v>
      </c>
      <c r="P206" s="364">
        <v>387</v>
      </c>
      <c r="Q206" s="364">
        <v>414</v>
      </c>
      <c r="R206" s="364">
        <v>403</v>
      </c>
      <c r="S206" s="353">
        <v>344</v>
      </c>
      <c r="T206" s="353">
        <v>387</v>
      </c>
      <c r="U206" s="353">
        <v>414</v>
      </c>
      <c r="V206" s="364">
        <v>387</v>
      </c>
      <c r="W206" s="364">
        <v>414</v>
      </c>
      <c r="X206" s="364">
        <v>344</v>
      </c>
      <c r="Y206" s="364">
        <v>387</v>
      </c>
      <c r="Z206" s="364">
        <v>414</v>
      </c>
      <c r="AA206" s="364">
        <v>403</v>
      </c>
      <c r="AB206" s="364">
        <v>344</v>
      </c>
      <c r="AC206" s="364">
        <v>387</v>
      </c>
      <c r="AD206" s="364">
        <v>414</v>
      </c>
      <c r="AE206" s="364">
        <v>403</v>
      </c>
      <c r="AF206" s="364">
        <v>344</v>
      </c>
      <c r="AG206" s="364">
        <v>387</v>
      </c>
      <c r="AH206" s="364">
        <v>414</v>
      </c>
      <c r="AI206" s="366">
        <v>387</v>
      </c>
      <c r="AJ206" s="364">
        <v>344</v>
      </c>
      <c r="AK206" s="364">
        <v>387</v>
      </c>
      <c r="AL206" s="364">
        <v>414</v>
      </c>
      <c r="AM206" s="364">
        <v>344</v>
      </c>
      <c r="AN206" s="364">
        <v>387</v>
      </c>
      <c r="AO206" s="364">
        <v>414</v>
      </c>
      <c r="AP206" s="364">
        <v>426</v>
      </c>
      <c r="AQ206" s="364">
        <v>426</v>
      </c>
      <c r="AR206" s="364">
        <v>426</v>
      </c>
      <c r="AS206" s="364">
        <v>426</v>
      </c>
      <c r="AT206" s="105"/>
      <c r="AU206" s="105" t="s">
        <v>3483</v>
      </c>
      <c r="AV206" s="126">
        <v>3.8000000000000003</v>
      </c>
    </row>
    <row r="207" spans="1:48" ht="23.25" customHeight="1">
      <c r="A207"/>
      <c r="B207" s="440"/>
      <c r="D207" s="339" t="s">
        <v>3036</v>
      </c>
      <c r="E207" s="418" t="s">
        <v>3036</v>
      </c>
      <c r="F207" s="419" t="s">
        <v>654</v>
      </c>
      <c r="G207" s="420">
        <v>3.9</v>
      </c>
      <c r="H207" s="345">
        <v>350</v>
      </c>
      <c r="I207" s="345">
        <v>394</v>
      </c>
      <c r="J207" s="345">
        <v>421</v>
      </c>
      <c r="K207" s="364">
        <v>350</v>
      </c>
      <c r="L207" s="364">
        <v>394</v>
      </c>
      <c r="M207" s="364">
        <v>421</v>
      </c>
      <c r="N207" s="364">
        <v>409</v>
      </c>
      <c r="O207" s="364">
        <v>350</v>
      </c>
      <c r="P207" s="364">
        <v>394</v>
      </c>
      <c r="Q207" s="364">
        <v>421</v>
      </c>
      <c r="R207" s="364">
        <v>409</v>
      </c>
      <c r="S207" s="353">
        <v>350</v>
      </c>
      <c r="T207" s="353">
        <v>394</v>
      </c>
      <c r="U207" s="353">
        <v>421</v>
      </c>
      <c r="V207" s="364">
        <v>394</v>
      </c>
      <c r="W207" s="364">
        <v>421</v>
      </c>
      <c r="X207" s="364">
        <v>350</v>
      </c>
      <c r="Y207" s="364">
        <v>394</v>
      </c>
      <c r="Z207" s="364">
        <v>421</v>
      </c>
      <c r="AA207" s="364">
        <v>409</v>
      </c>
      <c r="AB207" s="364">
        <v>350</v>
      </c>
      <c r="AC207" s="364">
        <v>394</v>
      </c>
      <c r="AD207" s="364">
        <v>421</v>
      </c>
      <c r="AE207" s="364">
        <v>409</v>
      </c>
      <c r="AF207" s="364">
        <v>350</v>
      </c>
      <c r="AG207" s="364">
        <v>394</v>
      </c>
      <c r="AH207" s="364">
        <v>421</v>
      </c>
      <c r="AI207" s="366">
        <v>394</v>
      </c>
      <c r="AJ207" s="364">
        <v>350</v>
      </c>
      <c r="AK207" s="364">
        <v>394</v>
      </c>
      <c r="AL207" s="364">
        <v>421</v>
      </c>
      <c r="AM207" s="364">
        <v>350</v>
      </c>
      <c r="AN207" s="364">
        <v>394</v>
      </c>
      <c r="AO207" s="364">
        <v>421</v>
      </c>
      <c r="AP207" s="364">
        <v>434</v>
      </c>
      <c r="AQ207" s="364">
        <v>434</v>
      </c>
      <c r="AR207" s="364">
        <v>434</v>
      </c>
      <c r="AS207" s="364">
        <v>434</v>
      </c>
      <c r="AT207" s="105"/>
      <c r="AU207" s="105" t="s">
        <v>3036</v>
      </c>
      <c r="AV207" s="126">
        <v>3.9</v>
      </c>
    </row>
    <row r="208" spans="1:48" ht="23.25" customHeight="1">
      <c r="A208"/>
      <c r="B208" s="440"/>
      <c r="D208" s="339" t="s">
        <v>3484</v>
      </c>
      <c r="E208" s="418" t="s">
        <v>3484</v>
      </c>
      <c r="F208" s="419" t="s">
        <v>654</v>
      </c>
      <c r="G208" s="420">
        <v>3.9</v>
      </c>
      <c r="H208" s="345">
        <v>350</v>
      </c>
      <c r="I208" s="345">
        <v>394</v>
      </c>
      <c r="J208" s="345">
        <v>421</v>
      </c>
      <c r="K208" s="364">
        <v>350</v>
      </c>
      <c r="L208" s="364">
        <v>394</v>
      </c>
      <c r="M208" s="364">
        <v>421</v>
      </c>
      <c r="N208" s="364">
        <v>409</v>
      </c>
      <c r="O208" s="364">
        <v>350</v>
      </c>
      <c r="P208" s="364">
        <v>394</v>
      </c>
      <c r="Q208" s="364">
        <v>421</v>
      </c>
      <c r="R208" s="364">
        <v>409</v>
      </c>
      <c r="S208" s="353">
        <v>350</v>
      </c>
      <c r="T208" s="353">
        <v>394</v>
      </c>
      <c r="U208" s="353">
        <v>421</v>
      </c>
      <c r="V208" s="364">
        <v>394</v>
      </c>
      <c r="W208" s="364">
        <v>421</v>
      </c>
      <c r="X208" s="364">
        <v>350</v>
      </c>
      <c r="Y208" s="364">
        <v>394</v>
      </c>
      <c r="Z208" s="364">
        <v>421</v>
      </c>
      <c r="AA208" s="364">
        <v>409</v>
      </c>
      <c r="AB208" s="364">
        <v>350</v>
      </c>
      <c r="AC208" s="364">
        <v>394</v>
      </c>
      <c r="AD208" s="364">
        <v>421</v>
      </c>
      <c r="AE208" s="364">
        <v>409</v>
      </c>
      <c r="AF208" s="364">
        <v>350</v>
      </c>
      <c r="AG208" s="364">
        <v>394</v>
      </c>
      <c r="AH208" s="364">
        <v>421</v>
      </c>
      <c r="AI208" s="366">
        <v>394</v>
      </c>
      <c r="AJ208" s="364">
        <v>350</v>
      </c>
      <c r="AK208" s="364">
        <v>394</v>
      </c>
      <c r="AL208" s="364">
        <v>421</v>
      </c>
      <c r="AM208" s="364">
        <v>350</v>
      </c>
      <c r="AN208" s="364">
        <v>394</v>
      </c>
      <c r="AO208" s="364">
        <v>421</v>
      </c>
      <c r="AP208" s="364">
        <v>434</v>
      </c>
      <c r="AQ208" s="364">
        <v>434</v>
      </c>
      <c r="AR208" s="364">
        <v>434</v>
      </c>
      <c r="AS208" s="364">
        <v>434</v>
      </c>
      <c r="AT208" s="105"/>
      <c r="AU208" s="105" t="s">
        <v>3484</v>
      </c>
      <c r="AV208" s="126">
        <v>3.9</v>
      </c>
    </row>
    <row r="209" spans="1:48" ht="23.25" customHeight="1">
      <c r="A209"/>
      <c r="B209" s="440"/>
      <c r="D209" s="339" t="s">
        <v>537</v>
      </c>
      <c r="E209" s="418" t="s">
        <v>537</v>
      </c>
      <c r="F209" s="419" t="s">
        <v>654</v>
      </c>
      <c r="G209" s="420">
        <v>4</v>
      </c>
      <c r="H209" s="345">
        <v>364</v>
      </c>
      <c r="I209" s="345">
        <v>409</v>
      </c>
      <c r="J209" s="345">
        <v>438</v>
      </c>
      <c r="K209" s="364">
        <v>364</v>
      </c>
      <c r="L209" s="364">
        <v>409</v>
      </c>
      <c r="M209" s="364">
        <v>438</v>
      </c>
      <c r="N209" s="364">
        <v>427</v>
      </c>
      <c r="O209" s="364">
        <v>364</v>
      </c>
      <c r="P209" s="364">
        <v>409</v>
      </c>
      <c r="Q209" s="364">
        <v>438</v>
      </c>
      <c r="R209" s="364">
        <v>427</v>
      </c>
      <c r="S209" s="353">
        <v>364</v>
      </c>
      <c r="T209" s="353">
        <v>409</v>
      </c>
      <c r="U209" s="353">
        <v>438</v>
      </c>
      <c r="V209" s="364">
        <v>409</v>
      </c>
      <c r="W209" s="364">
        <v>438</v>
      </c>
      <c r="X209" s="364">
        <v>364</v>
      </c>
      <c r="Y209" s="364">
        <v>409</v>
      </c>
      <c r="Z209" s="364">
        <v>438</v>
      </c>
      <c r="AA209" s="364">
        <v>427</v>
      </c>
      <c r="AB209" s="364">
        <v>364</v>
      </c>
      <c r="AC209" s="364">
        <v>409</v>
      </c>
      <c r="AD209" s="364">
        <v>438</v>
      </c>
      <c r="AE209" s="364">
        <v>427</v>
      </c>
      <c r="AF209" s="364">
        <v>364</v>
      </c>
      <c r="AG209" s="364">
        <v>409</v>
      </c>
      <c r="AH209" s="364">
        <v>438</v>
      </c>
      <c r="AI209" s="366">
        <v>409</v>
      </c>
      <c r="AJ209" s="364">
        <v>364</v>
      </c>
      <c r="AK209" s="364">
        <v>409</v>
      </c>
      <c r="AL209" s="364">
        <v>438</v>
      </c>
      <c r="AM209" s="364">
        <v>364</v>
      </c>
      <c r="AN209" s="364">
        <v>409</v>
      </c>
      <c r="AO209" s="364">
        <v>438</v>
      </c>
      <c r="AP209" s="364">
        <v>450</v>
      </c>
      <c r="AQ209" s="364">
        <v>450</v>
      </c>
      <c r="AR209" s="364">
        <v>450</v>
      </c>
      <c r="AS209" s="364">
        <v>450</v>
      </c>
      <c r="AT209" s="105"/>
      <c r="AU209" s="105" t="s">
        <v>537</v>
      </c>
      <c r="AV209" s="126">
        <v>4</v>
      </c>
    </row>
    <row r="210" spans="1:48" ht="23.25" customHeight="1">
      <c r="A210"/>
      <c r="B210" s="440"/>
      <c r="D210" s="339" t="s">
        <v>3485</v>
      </c>
      <c r="E210" s="418" t="s">
        <v>3485</v>
      </c>
      <c r="F210" s="419" t="s">
        <v>654</v>
      </c>
      <c r="G210" s="420">
        <v>4</v>
      </c>
      <c r="H210" s="345">
        <v>364</v>
      </c>
      <c r="I210" s="345">
        <v>409</v>
      </c>
      <c r="J210" s="345">
        <v>438</v>
      </c>
      <c r="K210" s="364">
        <v>364</v>
      </c>
      <c r="L210" s="364">
        <v>409</v>
      </c>
      <c r="M210" s="364">
        <v>438</v>
      </c>
      <c r="N210" s="364">
        <v>427</v>
      </c>
      <c r="O210" s="364">
        <v>364</v>
      </c>
      <c r="P210" s="364">
        <v>409</v>
      </c>
      <c r="Q210" s="364">
        <v>438</v>
      </c>
      <c r="R210" s="364">
        <v>427</v>
      </c>
      <c r="S210" s="353">
        <v>364</v>
      </c>
      <c r="T210" s="353">
        <v>409</v>
      </c>
      <c r="U210" s="353">
        <v>438</v>
      </c>
      <c r="V210" s="364">
        <v>409</v>
      </c>
      <c r="W210" s="364">
        <v>438</v>
      </c>
      <c r="X210" s="364">
        <v>364</v>
      </c>
      <c r="Y210" s="364">
        <v>409</v>
      </c>
      <c r="Z210" s="364">
        <v>438</v>
      </c>
      <c r="AA210" s="364">
        <v>427</v>
      </c>
      <c r="AB210" s="364">
        <v>364</v>
      </c>
      <c r="AC210" s="364">
        <v>409</v>
      </c>
      <c r="AD210" s="364">
        <v>438</v>
      </c>
      <c r="AE210" s="364">
        <v>427</v>
      </c>
      <c r="AF210" s="364">
        <v>364</v>
      </c>
      <c r="AG210" s="364">
        <v>409</v>
      </c>
      <c r="AH210" s="364">
        <v>438</v>
      </c>
      <c r="AI210" s="366">
        <v>409</v>
      </c>
      <c r="AJ210" s="364">
        <v>364</v>
      </c>
      <c r="AK210" s="364">
        <v>409</v>
      </c>
      <c r="AL210" s="364">
        <v>438</v>
      </c>
      <c r="AM210" s="364">
        <v>364</v>
      </c>
      <c r="AN210" s="364">
        <v>409</v>
      </c>
      <c r="AO210" s="364">
        <v>438</v>
      </c>
      <c r="AP210" s="364">
        <v>450</v>
      </c>
      <c r="AQ210" s="364">
        <v>450</v>
      </c>
      <c r="AR210" s="364">
        <v>450</v>
      </c>
      <c r="AS210" s="364">
        <v>450</v>
      </c>
      <c r="AT210" s="105"/>
      <c r="AU210" s="105" t="s">
        <v>3485</v>
      </c>
      <c r="AV210" s="126">
        <v>4</v>
      </c>
    </row>
    <row r="211" spans="1:48" ht="23.25" customHeight="1">
      <c r="A211"/>
      <c r="B211" s="440"/>
      <c r="D211" s="339" t="s">
        <v>1533</v>
      </c>
      <c r="E211" s="418" t="s">
        <v>1533</v>
      </c>
      <c r="F211" s="419" t="s">
        <v>1534</v>
      </c>
      <c r="G211" s="420">
        <v>0.30000000000000004</v>
      </c>
      <c r="H211" s="345">
        <v>119</v>
      </c>
      <c r="I211" s="345">
        <v>130</v>
      </c>
      <c r="J211" s="345">
        <v>161</v>
      </c>
      <c r="K211" s="364">
        <v>119</v>
      </c>
      <c r="L211" s="364">
        <v>130</v>
      </c>
      <c r="M211" s="364">
        <v>161</v>
      </c>
      <c r="N211" s="364">
        <v>146</v>
      </c>
      <c r="O211" s="364">
        <v>119</v>
      </c>
      <c r="P211" s="364">
        <v>130</v>
      </c>
      <c r="Q211" s="364">
        <v>161</v>
      </c>
      <c r="R211" s="364">
        <v>146</v>
      </c>
      <c r="S211" s="353">
        <v>119</v>
      </c>
      <c r="T211" s="353">
        <v>130</v>
      </c>
      <c r="U211" s="353">
        <v>161</v>
      </c>
      <c r="V211" s="364">
        <v>130</v>
      </c>
      <c r="W211" s="364">
        <v>161</v>
      </c>
      <c r="X211" s="364">
        <v>119</v>
      </c>
      <c r="Y211" s="364">
        <v>130</v>
      </c>
      <c r="Z211" s="364">
        <v>161</v>
      </c>
      <c r="AA211" s="364">
        <v>146</v>
      </c>
      <c r="AB211" s="364">
        <v>119</v>
      </c>
      <c r="AC211" s="364">
        <v>130</v>
      </c>
      <c r="AD211" s="364">
        <v>161</v>
      </c>
      <c r="AE211" s="364">
        <v>146</v>
      </c>
      <c r="AF211" s="364">
        <v>119</v>
      </c>
      <c r="AG211" s="364">
        <v>130</v>
      </c>
      <c r="AH211" s="364">
        <v>161</v>
      </c>
      <c r="AI211" s="366">
        <v>130</v>
      </c>
      <c r="AJ211" s="364">
        <v>119</v>
      </c>
      <c r="AK211" s="364">
        <v>130</v>
      </c>
      <c r="AL211" s="364">
        <v>161</v>
      </c>
      <c r="AM211" s="364">
        <v>119</v>
      </c>
      <c r="AN211" s="364">
        <v>130</v>
      </c>
      <c r="AO211" s="364">
        <v>161</v>
      </c>
      <c r="AP211" s="364">
        <v>143</v>
      </c>
      <c r="AQ211" s="364">
        <v>143</v>
      </c>
      <c r="AR211" s="364">
        <v>143</v>
      </c>
      <c r="AS211" s="364">
        <v>143</v>
      </c>
      <c r="AT211" s="105"/>
      <c r="AU211" s="105" t="s">
        <v>1533</v>
      </c>
      <c r="AV211" s="126">
        <v>0.30000000000000004</v>
      </c>
    </row>
    <row r="212" spans="1:48" ht="23.25" customHeight="1">
      <c r="A212"/>
      <c r="B212" s="440"/>
      <c r="D212" s="339" t="s">
        <v>549</v>
      </c>
      <c r="E212" s="418" t="s">
        <v>549</v>
      </c>
      <c r="F212" s="419" t="s">
        <v>663</v>
      </c>
      <c r="G212" s="420">
        <v>0.6</v>
      </c>
      <c r="H212" s="345">
        <v>114</v>
      </c>
      <c r="I212" s="345">
        <v>122</v>
      </c>
      <c r="J212" s="345">
        <v>137</v>
      </c>
      <c r="K212" s="364">
        <v>114</v>
      </c>
      <c r="L212" s="364">
        <v>122</v>
      </c>
      <c r="M212" s="364">
        <v>137</v>
      </c>
      <c r="N212" s="364">
        <v>144</v>
      </c>
      <c r="O212" s="364">
        <v>114</v>
      </c>
      <c r="P212" s="364">
        <v>122</v>
      </c>
      <c r="Q212" s="364">
        <v>137</v>
      </c>
      <c r="R212" s="364">
        <v>144</v>
      </c>
      <c r="S212" s="353">
        <v>114</v>
      </c>
      <c r="T212" s="353">
        <v>122</v>
      </c>
      <c r="U212" s="353">
        <v>137</v>
      </c>
      <c r="V212" s="364">
        <v>122</v>
      </c>
      <c r="W212" s="364">
        <v>137</v>
      </c>
      <c r="X212" s="364">
        <v>114</v>
      </c>
      <c r="Y212" s="364">
        <v>122</v>
      </c>
      <c r="Z212" s="364">
        <v>137</v>
      </c>
      <c r="AA212" s="364">
        <v>144</v>
      </c>
      <c r="AB212" s="364">
        <v>114</v>
      </c>
      <c r="AC212" s="364">
        <v>122</v>
      </c>
      <c r="AD212" s="364">
        <v>137</v>
      </c>
      <c r="AE212" s="364">
        <v>144</v>
      </c>
      <c r="AF212" s="364">
        <v>114</v>
      </c>
      <c r="AG212" s="364">
        <v>122</v>
      </c>
      <c r="AH212" s="364">
        <v>137</v>
      </c>
      <c r="AI212" s="366">
        <v>122</v>
      </c>
      <c r="AJ212" s="364">
        <v>114</v>
      </c>
      <c r="AK212" s="364">
        <v>122</v>
      </c>
      <c r="AL212" s="364">
        <v>137</v>
      </c>
      <c r="AM212" s="364">
        <v>114</v>
      </c>
      <c r="AN212" s="364">
        <v>122</v>
      </c>
      <c r="AO212" s="364">
        <v>137</v>
      </c>
      <c r="AP212" s="364">
        <v>135</v>
      </c>
      <c r="AQ212" s="364">
        <v>135</v>
      </c>
      <c r="AR212" s="364">
        <v>135</v>
      </c>
      <c r="AS212" s="364">
        <v>135</v>
      </c>
      <c r="AT212" s="105"/>
      <c r="AU212" s="105" t="s">
        <v>549</v>
      </c>
      <c r="AV212" s="126">
        <v>0.6</v>
      </c>
    </row>
    <row r="213" spans="1:48" ht="23.25" customHeight="1">
      <c r="A213"/>
      <c r="B213" s="440"/>
      <c r="D213" s="339" t="s">
        <v>3554</v>
      </c>
      <c r="E213" s="418" t="s">
        <v>3554</v>
      </c>
      <c r="F213" s="419" t="s">
        <v>663</v>
      </c>
      <c r="G213" s="420">
        <v>0.6</v>
      </c>
      <c r="H213" s="345">
        <v>114</v>
      </c>
      <c r="I213" s="345">
        <v>122</v>
      </c>
      <c r="J213" s="345">
        <v>137</v>
      </c>
      <c r="K213" s="364">
        <v>114</v>
      </c>
      <c r="L213" s="364">
        <v>122</v>
      </c>
      <c r="M213" s="364">
        <v>137</v>
      </c>
      <c r="N213" s="364">
        <v>144</v>
      </c>
      <c r="O213" s="364">
        <v>114</v>
      </c>
      <c r="P213" s="364">
        <v>122</v>
      </c>
      <c r="Q213" s="364">
        <v>137</v>
      </c>
      <c r="R213" s="364">
        <v>144</v>
      </c>
      <c r="S213" s="353">
        <v>114</v>
      </c>
      <c r="T213" s="353">
        <v>122</v>
      </c>
      <c r="U213" s="353">
        <v>137</v>
      </c>
      <c r="V213" s="364">
        <v>122</v>
      </c>
      <c r="W213" s="364">
        <v>137</v>
      </c>
      <c r="X213" s="364">
        <v>114</v>
      </c>
      <c r="Y213" s="364">
        <v>122</v>
      </c>
      <c r="Z213" s="364">
        <v>137</v>
      </c>
      <c r="AA213" s="364">
        <v>144</v>
      </c>
      <c r="AB213" s="364">
        <v>114</v>
      </c>
      <c r="AC213" s="364">
        <v>122</v>
      </c>
      <c r="AD213" s="364">
        <v>137</v>
      </c>
      <c r="AE213" s="364">
        <v>144</v>
      </c>
      <c r="AF213" s="364">
        <v>114</v>
      </c>
      <c r="AG213" s="364">
        <v>122</v>
      </c>
      <c r="AH213" s="364">
        <v>137</v>
      </c>
      <c r="AI213" s="366">
        <v>122</v>
      </c>
      <c r="AJ213" s="364">
        <v>114</v>
      </c>
      <c r="AK213" s="364">
        <v>122</v>
      </c>
      <c r="AL213" s="364">
        <v>137</v>
      </c>
      <c r="AM213" s="364">
        <v>114</v>
      </c>
      <c r="AN213" s="364">
        <v>122</v>
      </c>
      <c r="AO213" s="364">
        <v>137</v>
      </c>
      <c r="AP213" s="364">
        <v>135</v>
      </c>
      <c r="AQ213" s="364">
        <v>135</v>
      </c>
      <c r="AR213" s="364">
        <v>135</v>
      </c>
      <c r="AS213" s="364">
        <v>135</v>
      </c>
      <c r="AT213" s="105"/>
      <c r="AU213" s="105" t="s">
        <v>3554</v>
      </c>
      <c r="AV213" s="126">
        <v>0.6</v>
      </c>
    </row>
    <row r="214" spans="1:48" ht="23.25" customHeight="1">
      <c r="A214"/>
      <c r="B214" s="440"/>
      <c r="D214" s="339" t="s">
        <v>550</v>
      </c>
      <c r="E214" s="418" t="s">
        <v>550</v>
      </c>
      <c r="F214" s="419" t="s">
        <v>664</v>
      </c>
      <c r="G214" s="420">
        <v>1.2000000000000002</v>
      </c>
      <c r="H214" s="345">
        <v>125</v>
      </c>
      <c r="I214" s="345">
        <v>128</v>
      </c>
      <c r="J214" s="345">
        <v>147</v>
      </c>
      <c r="K214" s="364">
        <v>125</v>
      </c>
      <c r="L214" s="364">
        <v>128</v>
      </c>
      <c r="M214" s="364">
        <v>147</v>
      </c>
      <c r="N214" s="364">
        <v>149</v>
      </c>
      <c r="O214" s="364">
        <v>125</v>
      </c>
      <c r="P214" s="364">
        <v>128</v>
      </c>
      <c r="Q214" s="364">
        <v>147</v>
      </c>
      <c r="R214" s="364">
        <v>149</v>
      </c>
      <c r="S214" s="353">
        <v>125</v>
      </c>
      <c r="T214" s="353">
        <v>128</v>
      </c>
      <c r="U214" s="353">
        <v>147</v>
      </c>
      <c r="V214" s="364">
        <v>128</v>
      </c>
      <c r="W214" s="364">
        <v>147</v>
      </c>
      <c r="X214" s="364">
        <v>125</v>
      </c>
      <c r="Y214" s="364">
        <v>128</v>
      </c>
      <c r="Z214" s="364">
        <v>147</v>
      </c>
      <c r="AA214" s="364">
        <v>149</v>
      </c>
      <c r="AB214" s="364">
        <v>125</v>
      </c>
      <c r="AC214" s="364">
        <v>128</v>
      </c>
      <c r="AD214" s="364">
        <v>147</v>
      </c>
      <c r="AE214" s="364">
        <v>149</v>
      </c>
      <c r="AF214" s="364">
        <v>125</v>
      </c>
      <c r="AG214" s="364">
        <v>128</v>
      </c>
      <c r="AH214" s="364">
        <v>147</v>
      </c>
      <c r="AI214" s="366">
        <v>128</v>
      </c>
      <c r="AJ214" s="364">
        <v>125</v>
      </c>
      <c r="AK214" s="364">
        <v>128</v>
      </c>
      <c r="AL214" s="364">
        <v>147</v>
      </c>
      <c r="AM214" s="364">
        <v>125</v>
      </c>
      <c r="AN214" s="364">
        <v>128</v>
      </c>
      <c r="AO214" s="364">
        <v>147</v>
      </c>
      <c r="AP214" s="364">
        <v>141</v>
      </c>
      <c r="AQ214" s="364">
        <v>141</v>
      </c>
      <c r="AR214" s="364">
        <v>141</v>
      </c>
      <c r="AS214" s="364">
        <v>141</v>
      </c>
      <c r="AT214" s="105"/>
      <c r="AU214" s="105" t="s">
        <v>550</v>
      </c>
      <c r="AV214" s="126">
        <v>1.2000000000000002</v>
      </c>
    </row>
    <row r="215" spans="1:48" ht="23.25" customHeight="1">
      <c r="A215"/>
      <c r="B215" s="440"/>
      <c r="D215" s="339" t="s">
        <v>3555</v>
      </c>
      <c r="E215" s="418" t="s">
        <v>3555</v>
      </c>
      <c r="F215" s="419" t="s">
        <v>664</v>
      </c>
      <c r="G215" s="420">
        <v>1.2000000000000002</v>
      </c>
      <c r="H215" s="345">
        <v>125</v>
      </c>
      <c r="I215" s="345">
        <v>128</v>
      </c>
      <c r="J215" s="345">
        <v>147</v>
      </c>
      <c r="K215" s="364">
        <v>125</v>
      </c>
      <c r="L215" s="364">
        <v>128</v>
      </c>
      <c r="M215" s="364">
        <v>147</v>
      </c>
      <c r="N215" s="364">
        <v>149</v>
      </c>
      <c r="O215" s="364">
        <v>125</v>
      </c>
      <c r="P215" s="364">
        <v>128</v>
      </c>
      <c r="Q215" s="364">
        <v>147</v>
      </c>
      <c r="R215" s="364">
        <v>149</v>
      </c>
      <c r="S215" s="353">
        <v>125</v>
      </c>
      <c r="T215" s="353">
        <v>128</v>
      </c>
      <c r="U215" s="353">
        <v>147</v>
      </c>
      <c r="V215" s="364">
        <v>128</v>
      </c>
      <c r="W215" s="364">
        <v>147</v>
      </c>
      <c r="X215" s="364">
        <v>125</v>
      </c>
      <c r="Y215" s="364">
        <v>128</v>
      </c>
      <c r="Z215" s="364">
        <v>147</v>
      </c>
      <c r="AA215" s="364">
        <v>149</v>
      </c>
      <c r="AB215" s="364">
        <v>125</v>
      </c>
      <c r="AC215" s="364">
        <v>128</v>
      </c>
      <c r="AD215" s="364">
        <v>147</v>
      </c>
      <c r="AE215" s="364">
        <v>149</v>
      </c>
      <c r="AF215" s="364">
        <v>125</v>
      </c>
      <c r="AG215" s="364">
        <v>128</v>
      </c>
      <c r="AH215" s="364">
        <v>147</v>
      </c>
      <c r="AI215" s="366">
        <v>128</v>
      </c>
      <c r="AJ215" s="364">
        <v>125</v>
      </c>
      <c r="AK215" s="364">
        <v>128</v>
      </c>
      <c r="AL215" s="364">
        <v>147</v>
      </c>
      <c r="AM215" s="364">
        <v>125</v>
      </c>
      <c r="AN215" s="364">
        <v>128</v>
      </c>
      <c r="AO215" s="364">
        <v>147</v>
      </c>
      <c r="AP215" s="364">
        <v>141</v>
      </c>
      <c r="AQ215" s="364">
        <v>141</v>
      </c>
      <c r="AR215" s="364">
        <v>141</v>
      </c>
      <c r="AS215" s="364">
        <v>141</v>
      </c>
      <c r="AT215" s="105"/>
      <c r="AU215" s="105" t="s">
        <v>3555</v>
      </c>
      <c r="AV215" s="126">
        <v>1.2000000000000002</v>
      </c>
    </row>
    <row r="216" spans="1:48" ht="23.25" customHeight="1">
      <c r="A216"/>
      <c r="B216" s="440"/>
      <c r="D216" s="339" t="s">
        <v>551</v>
      </c>
      <c r="E216" s="418" t="s">
        <v>551</v>
      </c>
      <c r="F216" s="419" t="s">
        <v>665</v>
      </c>
      <c r="G216" s="420">
        <v>2.3000000000000003</v>
      </c>
      <c r="H216" s="345">
        <v>136</v>
      </c>
      <c r="I216" s="345">
        <v>156</v>
      </c>
      <c r="J216" s="345">
        <v>162</v>
      </c>
      <c r="K216" s="364">
        <v>136</v>
      </c>
      <c r="L216" s="364">
        <v>156</v>
      </c>
      <c r="M216" s="364">
        <v>162</v>
      </c>
      <c r="N216" s="364">
        <v>168</v>
      </c>
      <c r="O216" s="364">
        <v>136</v>
      </c>
      <c r="P216" s="364">
        <v>156</v>
      </c>
      <c r="Q216" s="364">
        <v>162</v>
      </c>
      <c r="R216" s="364">
        <v>168</v>
      </c>
      <c r="S216" s="353">
        <v>136</v>
      </c>
      <c r="T216" s="353">
        <v>156</v>
      </c>
      <c r="U216" s="353">
        <v>162</v>
      </c>
      <c r="V216" s="364">
        <v>156</v>
      </c>
      <c r="W216" s="364">
        <v>162</v>
      </c>
      <c r="X216" s="364">
        <v>136</v>
      </c>
      <c r="Y216" s="364">
        <v>156</v>
      </c>
      <c r="Z216" s="364">
        <v>162</v>
      </c>
      <c r="AA216" s="364">
        <v>168</v>
      </c>
      <c r="AB216" s="364">
        <v>136</v>
      </c>
      <c r="AC216" s="364">
        <v>156</v>
      </c>
      <c r="AD216" s="364">
        <v>162</v>
      </c>
      <c r="AE216" s="364">
        <v>168</v>
      </c>
      <c r="AF216" s="364">
        <v>136</v>
      </c>
      <c r="AG216" s="364">
        <v>156</v>
      </c>
      <c r="AH216" s="364">
        <v>162</v>
      </c>
      <c r="AI216" s="366">
        <v>156</v>
      </c>
      <c r="AJ216" s="364">
        <v>136</v>
      </c>
      <c r="AK216" s="364">
        <v>156</v>
      </c>
      <c r="AL216" s="364">
        <v>162</v>
      </c>
      <c r="AM216" s="364">
        <v>136</v>
      </c>
      <c r="AN216" s="364">
        <v>156</v>
      </c>
      <c r="AO216" s="364">
        <v>162</v>
      </c>
      <c r="AP216" s="364">
        <v>172</v>
      </c>
      <c r="AQ216" s="364">
        <v>172</v>
      </c>
      <c r="AR216" s="364">
        <v>172</v>
      </c>
      <c r="AS216" s="364">
        <v>172</v>
      </c>
      <c r="AT216" s="105"/>
      <c r="AU216" s="105" t="s">
        <v>551</v>
      </c>
      <c r="AV216" s="126">
        <v>2.3000000000000003</v>
      </c>
    </row>
    <row r="217" spans="1:48" ht="23.25" customHeight="1">
      <c r="A217"/>
      <c r="B217" s="440"/>
      <c r="D217" s="339" t="s">
        <v>3556</v>
      </c>
      <c r="E217" s="418" t="s">
        <v>3556</v>
      </c>
      <c r="F217" s="419" t="s">
        <v>665</v>
      </c>
      <c r="G217" s="420">
        <v>2.3000000000000003</v>
      </c>
      <c r="H217" s="345">
        <v>136</v>
      </c>
      <c r="I217" s="345">
        <v>156</v>
      </c>
      <c r="J217" s="345">
        <v>162</v>
      </c>
      <c r="K217" s="364">
        <v>136</v>
      </c>
      <c r="L217" s="364">
        <v>156</v>
      </c>
      <c r="M217" s="364">
        <v>162</v>
      </c>
      <c r="N217" s="364">
        <v>168</v>
      </c>
      <c r="O217" s="364">
        <v>136</v>
      </c>
      <c r="P217" s="364">
        <v>156</v>
      </c>
      <c r="Q217" s="364">
        <v>162</v>
      </c>
      <c r="R217" s="364">
        <v>168</v>
      </c>
      <c r="S217" s="353">
        <v>136</v>
      </c>
      <c r="T217" s="353">
        <v>156</v>
      </c>
      <c r="U217" s="353">
        <v>162</v>
      </c>
      <c r="V217" s="364">
        <v>156</v>
      </c>
      <c r="W217" s="364">
        <v>162</v>
      </c>
      <c r="X217" s="364">
        <v>136</v>
      </c>
      <c r="Y217" s="364">
        <v>156</v>
      </c>
      <c r="Z217" s="364">
        <v>162</v>
      </c>
      <c r="AA217" s="364">
        <v>168</v>
      </c>
      <c r="AB217" s="364">
        <v>136</v>
      </c>
      <c r="AC217" s="364">
        <v>156</v>
      </c>
      <c r="AD217" s="364">
        <v>162</v>
      </c>
      <c r="AE217" s="364">
        <v>168</v>
      </c>
      <c r="AF217" s="364">
        <v>136</v>
      </c>
      <c r="AG217" s="364">
        <v>156</v>
      </c>
      <c r="AH217" s="364">
        <v>162</v>
      </c>
      <c r="AI217" s="366">
        <v>156</v>
      </c>
      <c r="AJ217" s="364">
        <v>136</v>
      </c>
      <c r="AK217" s="364">
        <v>156</v>
      </c>
      <c r="AL217" s="364">
        <v>162</v>
      </c>
      <c r="AM217" s="364">
        <v>136</v>
      </c>
      <c r="AN217" s="364">
        <v>156</v>
      </c>
      <c r="AO217" s="364">
        <v>162</v>
      </c>
      <c r="AP217" s="364">
        <v>172</v>
      </c>
      <c r="AQ217" s="364">
        <v>172</v>
      </c>
      <c r="AR217" s="364">
        <v>172</v>
      </c>
      <c r="AS217" s="364">
        <v>172</v>
      </c>
      <c r="AT217" s="105"/>
      <c r="AU217" s="105" t="s">
        <v>3556</v>
      </c>
      <c r="AV217" s="126">
        <v>2.3000000000000003</v>
      </c>
    </row>
    <row r="218" spans="1:48" ht="23.25" customHeight="1">
      <c r="A218"/>
      <c r="B218" s="440"/>
      <c r="D218" s="339" t="s">
        <v>555</v>
      </c>
      <c r="E218" s="418" t="s">
        <v>555</v>
      </c>
      <c r="F218" s="419" t="s">
        <v>669</v>
      </c>
      <c r="G218" s="420">
        <v>1.2000000000000002</v>
      </c>
      <c r="H218" s="345">
        <v>129</v>
      </c>
      <c r="I218" s="345">
        <v>141</v>
      </c>
      <c r="J218" s="345">
        <v>154</v>
      </c>
      <c r="K218" s="364">
        <v>129</v>
      </c>
      <c r="L218" s="364">
        <v>141</v>
      </c>
      <c r="M218" s="364">
        <v>154</v>
      </c>
      <c r="N218" s="364">
        <v>148</v>
      </c>
      <c r="O218" s="364">
        <v>129</v>
      </c>
      <c r="P218" s="364">
        <v>141</v>
      </c>
      <c r="Q218" s="364">
        <v>154</v>
      </c>
      <c r="R218" s="364">
        <v>148</v>
      </c>
      <c r="S218" s="353">
        <v>129</v>
      </c>
      <c r="T218" s="353">
        <v>141</v>
      </c>
      <c r="U218" s="353">
        <v>154</v>
      </c>
      <c r="V218" s="364">
        <v>141</v>
      </c>
      <c r="W218" s="364">
        <v>154</v>
      </c>
      <c r="X218" s="364">
        <v>129</v>
      </c>
      <c r="Y218" s="364">
        <v>141</v>
      </c>
      <c r="Z218" s="364">
        <v>154</v>
      </c>
      <c r="AA218" s="364">
        <v>148</v>
      </c>
      <c r="AB218" s="364">
        <v>129</v>
      </c>
      <c r="AC218" s="364">
        <v>141</v>
      </c>
      <c r="AD218" s="364">
        <v>154</v>
      </c>
      <c r="AE218" s="364">
        <v>148</v>
      </c>
      <c r="AF218" s="364">
        <v>129</v>
      </c>
      <c r="AG218" s="364">
        <v>141</v>
      </c>
      <c r="AH218" s="364">
        <v>154</v>
      </c>
      <c r="AI218" s="366">
        <v>141</v>
      </c>
      <c r="AJ218" s="364">
        <v>129</v>
      </c>
      <c r="AK218" s="364">
        <v>141</v>
      </c>
      <c r="AL218" s="364">
        <v>154</v>
      </c>
      <c r="AM218" s="364">
        <v>129</v>
      </c>
      <c r="AN218" s="364">
        <v>141</v>
      </c>
      <c r="AO218" s="364">
        <v>154</v>
      </c>
      <c r="AP218" s="364">
        <v>156</v>
      </c>
      <c r="AQ218" s="364">
        <v>156</v>
      </c>
      <c r="AR218" s="364">
        <v>156</v>
      </c>
      <c r="AS218" s="364">
        <v>156</v>
      </c>
      <c r="AT218" s="105"/>
      <c r="AU218" s="105" t="s">
        <v>555</v>
      </c>
      <c r="AV218" s="126">
        <v>1.2000000000000002</v>
      </c>
    </row>
    <row r="219" spans="1:48" ht="23.25" customHeight="1">
      <c r="A219"/>
      <c r="B219" s="440"/>
      <c r="D219" s="339" t="s">
        <v>3557</v>
      </c>
      <c r="E219" s="418" t="s">
        <v>3557</v>
      </c>
      <c r="F219" s="419" t="s">
        <v>669</v>
      </c>
      <c r="G219" s="420">
        <v>1.2000000000000002</v>
      </c>
      <c r="H219" s="345">
        <v>129</v>
      </c>
      <c r="I219" s="345">
        <v>141</v>
      </c>
      <c r="J219" s="345">
        <v>154</v>
      </c>
      <c r="K219" s="364">
        <v>129</v>
      </c>
      <c r="L219" s="364">
        <v>141</v>
      </c>
      <c r="M219" s="364">
        <v>154</v>
      </c>
      <c r="N219" s="364">
        <v>148</v>
      </c>
      <c r="O219" s="364">
        <v>129</v>
      </c>
      <c r="P219" s="364">
        <v>141</v>
      </c>
      <c r="Q219" s="364">
        <v>154</v>
      </c>
      <c r="R219" s="364">
        <v>148</v>
      </c>
      <c r="S219" s="353">
        <v>129</v>
      </c>
      <c r="T219" s="353">
        <v>141</v>
      </c>
      <c r="U219" s="353">
        <v>154</v>
      </c>
      <c r="V219" s="364">
        <v>141</v>
      </c>
      <c r="W219" s="364">
        <v>154</v>
      </c>
      <c r="X219" s="364">
        <v>129</v>
      </c>
      <c r="Y219" s="364">
        <v>141</v>
      </c>
      <c r="Z219" s="364">
        <v>154</v>
      </c>
      <c r="AA219" s="364">
        <v>148</v>
      </c>
      <c r="AB219" s="364">
        <v>129</v>
      </c>
      <c r="AC219" s="364">
        <v>141</v>
      </c>
      <c r="AD219" s="364">
        <v>154</v>
      </c>
      <c r="AE219" s="364">
        <v>148</v>
      </c>
      <c r="AF219" s="364">
        <v>129</v>
      </c>
      <c r="AG219" s="364">
        <v>141</v>
      </c>
      <c r="AH219" s="364">
        <v>154</v>
      </c>
      <c r="AI219" s="366">
        <v>141</v>
      </c>
      <c r="AJ219" s="364">
        <v>129</v>
      </c>
      <c r="AK219" s="364">
        <v>141</v>
      </c>
      <c r="AL219" s="364">
        <v>154</v>
      </c>
      <c r="AM219" s="364">
        <v>129</v>
      </c>
      <c r="AN219" s="364">
        <v>141</v>
      </c>
      <c r="AO219" s="364">
        <v>154</v>
      </c>
      <c r="AP219" s="364">
        <v>156</v>
      </c>
      <c r="AQ219" s="364">
        <v>156</v>
      </c>
      <c r="AR219" s="364">
        <v>156</v>
      </c>
      <c r="AS219" s="364">
        <v>156</v>
      </c>
      <c r="AT219" s="105"/>
      <c r="AU219" s="105" t="s">
        <v>3557</v>
      </c>
      <c r="AV219" s="126">
        <v>1.2000000000000002</v>
      </c>
    </row>
    <row r="220" spans="1:48" ht="23.25" customHeight="1">
      <c r="A220"/>
      <c r="B220" s="440"/>
      <c r="D220" s="339" t="s">
        <v>557</v>
      </c>
      <c r="E220" s="418" t="s">
        <v>557</v>
      </c>
      <c r="F220" s="419" t="s">
        <v>671</v>
      </c>
      <c r="G220" s="420">
        <v>1.2000000000000002</v>
      </c>
      <c r="H220" s="426">
        <v>268</v>
      </c>
      <c r="I220" s="426">
        <v>278</v>
      </c>
      <c r="J220" s="426">
        <v>318</v>
      </c>
      <c r="K220" s="427">
        <v>268</v>
      </c>
      <c r="L220" s="427">
        <v>278</v>
      </c>
      <c r="M220" s="427">
        <v>318</v>
      </c>
      <c r="N220" s="427">
        <v>328</v>
      </c>
      <c r="O220" s="427">
        <v>268</v>
      </c>
      <c r="P220" s="427">
        <v>278</v>
      </c>
      <c r="Q220" s="427">
        <v>318</v>
      </c>
      <c r="R220" s="427">
        <v>328</v>
      </c>
      <c r="S220" s="354">
        <v>268</v>
      </c>
      <c r="T220" s="354">
        <v>278</v>
      </c>
      <c r="U220" s="354">
        <v>318</v>
      </c>
      <c r="V220" s="427">
        <v>278</v>
      </c>
      <c r="W220" s="427">
        <v>318</v>
      </c>
      <c r="X220" s="427">
        <v>268</v>
      </c>
      <c r="Y220" s="427">
        <v>278</v>
      </c>
      <c r="Z220" s="427">
        <v>318</v>
      </c>
      <c r="AA220" s="427">
        <v>328</v>
      </c>
      <c r="AB220" s="427">
        <v>268</v>
      </c>
      <c r="AC220" s="427">
        <v>278</v>
      </c>
      <c r="AD220" s="427">
        <v>318</v>
      </c>
      <c r="AE220" s="427">
        <v>328</v>
      </c>
      <c r="AF220" s="427">
        <v>268</v>
      </c>
      <c r="AG220" s="427">
        <v>278</v>
      </c>
      <c r="AH220" s="427">
        <v>318</v>
      </c>
      <c r="AI220" s="366">
        <v>278</v>
      </c>
      <c r="AJ220" s="427">
        <v>268</v>
      </c>
      <c r="AK220" s="427">
        <v>278</v>
      </c>
      <c r="AL220" s="427">
        <v>318</v>
      </c>
      <c r="AM220" s="427">
        <v>268</v>
      </c>
      <c r="AN220" s="427">
        <v>278</v>
      </c>
      <c r="AO220" s="427">
        <v>318</v>
      </c>
      <c r="AP220" s="427">
        <v>306</v>
      </c>
      <c r="AQ220" s="427">
        <v>306</v>
      </c>
      <c r="AR220" s="427">
        <v>306</v>
      </c>
      <c r="AS220" s="427">
        <v>306</v>
      </c>
      <c r="AT220" s="105"/>
      <c r="AU220" s="105" t="s">
        <v>557</v>
      </c>
      <c r="AV220" s="126">
        <v>1.2000000000000002</v>
      </c>
    </row>
    <row r="221" spans="1:48" ht="23.25" customHeight="1">
      <c r="A221"/>
      <c r="B221" s="440"/>
      <c r="D221" s="339" t="s">
        <v>558</v>
      </c>
      <c r="E221" s="418" t="s">
        <v>558</v>
      </c>
      <c r="F221" s="419" t="s">
        <v>672</v>
      </c>
      <c r="G221" s="420">
        <v>1.2000000000000002</v>
      </c>
      <c r="H221" s="426">
        <v>262</v>
      </c>
      <c r="I221" s="426">
        <v>271</v>
      </c>
      <c r="J221" s="426">
        <v>312</v>
      </c>
      <c r="K221" s="427">
        <v>262</v>
      </c>
      <c r="L221" s="427">
        <v>271</v>
      </c>
      <c r="M221" s="427">
        <v>312</v>
      </c>
      <c r="N221" s="427">
        <v>320</v>
      </c>
      <c r="O221" s="427">
        <v>262</v>
      </c>
      <c r="P221" s="427">
        <v>271</v>
      </c>
      <c r="Q221" s="427">
        <v>312</v>
      </c>
      <c r="R221" s="427">
        <v>320</v>
      </c>
      <c r="S221" s="354">
        <v>262</v>
      </c>
      <c r="T221" s="354">
        <v>271</v>
      </c>
      <c r="U221" s="354">
        <v>312</v>
      </c>
      <c r="V221" s="427">
        <v>271</v>
      </c>
      <c r="W221" s="427">
        <v>312</v>
      </c>
      <c r="X221" s="427">
        <v>262</v>
      </c>
      <c r="Y221" s="427">
        <v>271</v>
      </c>
      <c r="Z221" s="427">
        <v>312</v>
      </c>
      <c r="AA221" s="427">
        <v>320</v>
      </c>
      <c r="AB221" s="427">
        <v>262</v>
      </c>
      <c r="AC221" s="427">
        <v>271</v>
      </c>
      <c r="AD221" s="427">
        <v>312</v>
      </c>
      <c r="AE221" s="427">
        <v>320</v>
      </c>
      <c r="AF221" s="427">
        <v>262</v>
      </c>
      <c r="AG221" s="427">
        <v>271</v>
      </c>
      <c r="AH221" s="427">
        <v>312</v>
      </c>
      <c r="AI221" s="366">
        <v>271</v>
      </c>
      <c r="AJ221" s="427">
        <v>262</v>
      </c>
      <c r="AK221" s="427">
        <v>271</v>
      </c>
      <c r="AL221" s="427">
        <v>312</v>
      </c>
      <c r="AM221" s="427">
        <v>262</v>
      </c>
      <c r="AN221" s="427">
        <v>271</v>
      </c>
      <c r="AO221" s="427">
        <v>312</v>
      </c>
      <c r="AP221" s="427">
        <v>299</v>
      </c>
      <c r="AQ221" s="427">
        <v>299</v>
      </c>
      <c r="AR221" s="427">
        <v>299</v>
      </c>
      <c r="AS221" s="427">
        <v>299</v>
      </c>
      <c r="AT221" s="105"/>
      <c r="AU221" s="105" t="s">
        <v>558</v>
      </c>
      <c r="AV221" s="126">
        <v>1.2000000000000002</v>
      </c>
    </row>
    <row r="222" spans="1:48" ht="23.25" customHeight="1">
      <c r="A222"/>
      <c r="B222" s="440"/>
      <c r="D222" s="339" t="s">
        <v>712</v>
      </c>
      <c r="E222" s="418" t="s">
        <v>712</v>
      </c>
      <c r="F222" s="419" t="s">
        <v>739</v>
      </c>
      <c r="G222" s="420">
        <v>0.1</v>
      </c>
      <c r="H222" s="426">
        <v>65</v>
      </c>
      <c r="I222" s="426">
        <v>67</v>
      </c>
      <c r="J222" s="426">
        <v>106</v>
      </c>
      <c r="K222" s="427">
        <v>65</v>
      </c>
      <c r="L222" s="427">
        <v>67</v>
      </c>
      <c r="M222" s="427">
        <v>106</v>
      </c>
      <c r="N222" s="427">
        <v>74</v>
      </c>
      <c r="O222" s="427">
        <v>65</v>
      </c>
      <c r="P222" s="427">
        <v>67</v>
      </c>
      <c r="Q222" s="427">
        <v>106</v>
      </c>
      <c r="R222" s="427">
        <v>74</v>
      </c>
      <c r="S222" s="354">
        <v>65</v>
      </c>
      <c r="T222" s="354">
        <v>67</v>
      </c>
      <c r="U222" s="354">
        <v>106</v>
      </c>
      <c r="V222" s="427">
        <v>67</v>
      </c>
      <c r="W222" s="427">
        <v>106</v>
      </c>
      <c r="X222" s="427">
        <v>65</v>
      </c>
      <c r="Y222" s="427">
        <v>67</v>
      </c>
      <c r="Z222" s="427">
        <v>106</v>
      </c>
      <c r="AA222" s="427">
        <v>74</v>
      </c>
      <c r="AB222" s="427">
        <v>65</v>
      </c>
      <c r="AC222" s="427">
        <v>67</v>
      </c>
      <c r="AD222" s="427">
        <v>106</v>
      </c>
      <c r="AE222" s="427">
        <v>74</v>
      </c>
      <c r="AF222" s="427">
        <v>65</v>
      </c>
      <c r="AG222" s="427">
        <v>67</v>
      </c>
      <c r="AH222" s="427">
        <v>106</v>
      </c>
      <c r="AI222" s="366">
        <v>67</v>
      </c>
      <c r="AJ222" s="427">
        <v>65</v>
      </c>
      <c r="AK222" s="427">
        <v>67</v>
      </c>
      <c r="AL222" s="427">
        <v>106</v>
      </c>
      <c r="AM222" s="427">
        <v>65</v>
      </c>
      <c r="AN222" s="427">
        <v>67</v>
      </c>
      <c r="AO222" s="427">
        <v>106</v>
      </c>
      <c r="AP222" s="427">
        <v>74</v>
      </c>
      <c r="AQ222" s="427">
        <v>74</v>
      </c>
      <c r="AR222" s="427">
        <v>74</v>
      </c>
      <c r="AS222" s="427">
        <v>74</v>
      </c>
      <c r="AT222" s="105"/>
      <c r="AU222" s="105" t="s">
        <v>712</v>
      </c>
      <c r="AV222" s="126">
        <v>0.1</v>
      </c>
    </row>
    <row r="223" spans="1:48" ht="23.25" customHeight="1">
      <c r="A223"/>
      <c r="B223" s="440"/>
      <c r="D223" s="339" t="s">
        <v>1227</v>
      </c>
      <c r="E223" s="418" t="s">
        <v>1227</v>
      </c>
      <c r="F223" s="419" t="s">
        <v>1229</v>
      </c>
      <c r="G223" s="420">
        <v>0.2</v>
      </c>
      <c r="H223" s="426">
        <v>64</v>
      </c>
      <c r="I223" s="426">
        <v>81</v>
      </c>
      <c r="J223" s="426">
        <v>111</v>
      </c>
      <c r="K223" s="427">
        <v>64</v>
      </c>
      <c r="L223" s="427">
        <v>81</v>
      </c>
      <c r="M223" s="427">
        <v>111</v>
      </c>
      <c r="N223" s="427">
        <v>72</v>
      </c>
      <c r="O223" s="427">
        <v>64</v>
      </c>
      <c r="P223" s="427">
        <v>81</v>
      </c>
      <c r="Q223" s="427">
        <v>111</v>
      </c>
      <c r="R223" s="427">
        <v>72</v>
      </c>
      <c r="S223" s="354">
        <v>64</v>
      </c>
      <c r="T223" s="354">
        <v>81</v>
      </c>
      <c r="U223" s="354">
        <v>111</v>
      </c>
      <c r="V223" s="427">
        <v>81</v>
      </c>
      <c r="W223" s="427">
        <v>111</v>
      </c>
      <c r="X223" s="427">
        <v>64</v>
      </c>
      <c r="Y223" s="427">
        <v>81</v>
      </c>
      <c r="Z223" s="427">
        <v>111</v>
      </c>
      <c r="AA223" s="427">
        <v>72</v>
      </c>
      <c r="AB223" s="427">
        <v>64</v>
      </c>
      <c r="AC223" s="427">
        <v>81</v>
      </c>
      <c r="AD223" s="427">
        <v>111</v>
      </c>
      <c r="AE223" s="427">
        <v>72</v>
      </c>
      <c r="AF223" s="427">
        <v>64</v>
      </c>
      <c r="AG223" s="427">
        <v>81</v>
      </c>
      <c r="AH223" s="427">
        <v>111</v>
      </c>
      <c r="AI223" s="366">
        <v>81</v>
      </c>
      <c r="AJ223" s="427">
        <v>64</v>
      </c>
      <c r="AK223" s="427">
        <v>81</v>
      </c>
      <c r="AL223" s="427">
        <v>111</v>
      </c>
      <c r="AM223" s="427">
        <v>64</v>
      </c>
      <c r="AN223" s="427">
        <v>81</v>
      </c>
      <c r="AO223" s="427">
        <v>111</v>
      </c>
      <c r="AP223" s="427">
        <v>90</v>
      </c>
      <c r="AQ223" s="427">
        <v>90</v>
      </c>
      <c r="AR223" s="427">
        <v>90</v>
      </c>
      <c r="AS223" s="427">
        <v>90</v>
      </c>
      <c r="AT223" s="105"/>
      <c r="AU223" s="105" t="s">
        <v>1227</v>
      </c>
      <c r="AV223" s="126">
        <v>0.2</v>
      </c>
    </row>
    <row r="224" spans="1:48" ht="23.25" customHeight="1">
      <c r="A224"/>
      <c r="B224" s="440"/>
      <c r="D224" s="339" t="s">
        <v>4649</v>
      </c>
      <c r="E224" s="418" t="s">
        <v>4649</v>
      </c>
      <c r="F224" s="419" t="s">
        <v>4653</v>
      </c>
      <c r="G224" s="420">
        <v>0.2</v>
      </c>
      <c r="H224" s="426">
        <v>64</v>
      </c>
      <c r="I224" s="426">
        <v>87</v>
      </c>
      <c r="J224" s="426">
        <v>92</v>
      </c>
      <c r="K224" s="427">
        <v>64</v>
      </c>
      <c r="L224" s="427">
        <v>87</v>
      </c>
      <c r="M224" s="427">
        <v>92</v>
      </c>
      <c r="N224" s="427">
        <v>72</v>
      </c>
      <c r="O224" s="427">
        <v>64</v>
      </c>
      <c r="P224" s="427">
        <v>87</v>
      </c>
      <c r="Q224" s="427">
        <v>92</v>
      </c>
      <c r="R224" s="427">
        <v>72</v>
      </c>
      <c r="S224" s="354">
        <v>64</v>
      </c>
      <c r="T224" s="354">
        <v>87</v>
      </c>
      <c r="U224" s="354">
        <v>92</v>
      </c>
      <c r="V224" s="427">
        <v>87</v>
      </c>
      <c r="W224" s="427">
        <v>92</v>
      </c>
      <c r="X224" s="427">
        <v>64</v>
      </c>
      <c r="Y224" s="427">
        <v>87</v>
      </c>
      <c r="Z224" s="427">
        <v>92</v>
      </c>
      <c r="AA224" s="427">
        <v>72</v>
      </c>
      <c r="AB224" s="427">
        <v>64</v>
      </c>
      <c r="AC224" s="427">
        <v>87</v>
      </c>
      <c r="AD224" s="427">
        <v>92</v>
      </c>
      <c r="AE224" s="427">
        <v>72</v>
      </c>
      <c r="AF224" s="427">
        <v>64</v>
      </c>
      <c r="AG224" s="427">
        <v>87</v>
      </c>
      <c r="AH224" s="427">
        <v>92</v>
      </c>
      <c r="AI224" s="366">
        <v>87</v>
      </c>
      <c r="AJ224" s="427">
        <v>64</v>
      </c>
      <c r="AK224" s="427">
        <v>87</v>
      </c>
      <c r="AL224" s="427">
        <v>92</v>
      </c>
      <c r="AM224" s="427">
        <v>64</v>
      </c>
      <c r="AN224" s="427">
        <v>87</v>
      </c>
      <c r="AO224" s="427">
        <v>92</v>
      </c>
      <c r="AP224" s="427">
        <v>96</v>
      </c>
      <c r="AQ224" s="427">
        <v>96</v>
      </c>
      <c r="AR224" s="427">
        <v>96</v>
      </c>
      <c r="AS224" s="427">
        <v>96</v>
      </c>
      <c r="AT224" s="105"/>
      <c r="AU224" s="105" t="s">
        <v>4649</v>
      </c>
      <c r="AV224" s="126">
        <v>0.2</v>
      </c>
    </row>
    <row r="225" spans="1:48" ht="23.25" customHeight="1">
      <c r="A225"/>
      <c r="B225" s="440"/>
      <c r="D225" s="339" t="s">
        <v>4650</v>
      </c>
      <c r="E225" s="418" t="s">
        <v>4650</v>
      </c>
      <c r="F225" s="419" t="s">
        <v>4654</v>
      </c>
      <c r="G225" s="420">
        <v>0.2</v>
      </c>
      <c r="H225" s="426">
        <v>61</v>
      </c>
      <c r="I225" s="426">
        <v>87</v>
      </c>
      <c r="J225" s="426">
        <v>88</v>
      </c>
      <c r="K225" s="427">
        <v>61</v>
      </c>
      <c r="L225" s="427">
        <v>87</v>
      </c>
      <c r="M225" s="427">
        <v>88</v>
      </c>
      <c r="N225" s="427">
        <v>62</v>
      </c>
      <c r="O225" s="427">
        <v>61</v>
      </c>
      <c r="P225" s="427">
        <v>87</v>
      </c>
      <c r="Q225" s="427">
        <v>88</v>
      </c>
      <c r="R225" s="427">
        <v>62</v>
      </c>
      <c r="S225" s="354">
        <v>61</v>
      </c>
      <c r="T225" s="354">
        <v>87</v>
      </c>
      <c r="U225" s="354">
        <v>88</v>
      </c>
      <c r="V225" s="427">
        <v>87</v>
      </c>
      <c r="W225" s="427">
        <v>88</v>
      </c>
      <c r="X225" s="427">
        <v>61</v>
      </c>
      <c r="Y225" s="427">
        <v>87</v>
      </c>
      <c r="Z225" s="427">
        <v>88</v>
      </c>
      <c r="AA225" s="427">
        <v>62</v>
      </c>
      <c r="AB225" s="427">
        <v>61</v>
      </c>
      <c r="AC225" s="427">
        <v>87</v>
      </c>
      <c r="AD225" s="427">
        <v>88</v>
      </c>
      <c r="AE225" s="427">
        <v>62</v>
      </c>
      <c r="AF225" s="427">
        <v>61</v>
      </c>
      <c r="AG225" s="427">
        <v>87</v>
      </c>
      <c r="AH225" s="427">
        <v>88</v>
      </c>
      <c r="AI225" s="366">
        <v>87</v>
      </c>
      <c r="AJ225" s="427">
        <v>61</v>
      </c>
      <c r="AK225" s="427">
        <v>87</v>
      </c>
      <c r="AL225" s="427">
        <v>88</v>
      </c>
      <c r="AM225" s="427">
        <v>61</v>
      </c>
      <c r="AN225" s="427">
        <v>87</v>
      </c>
      <c r="AO225" s="427">
        <v>88</v>
      </c>
      <c r="AP225" s="427">
        <v>96</v>
      </c>
      <c r="AQ225" s="427">
        <v>96</v>
      </c>
      <c r="AR225" s="427">
        <v>96</v>
      </c>
      <c r="AS225" s="427">
        <v>96</v>
      </c>
      <c r="AT225" s="105"/>
      <c r="AU225" s="105" t="s">
        <v>4650</v>
      </c>
      <c r="AV225" s="126">
        <v>0.2</v>
      </c>
    </row>
    <row r="226" spans="1:48" ht="23.25" customHeight="1">
      <c r="A226"/>
      <c r="B226" s="440"/>
      <c r="D226" s="339" t="s">
        <v>1228</v>
      </c>
      <c r="E226" s="418" t="s">
        <v>1228</v>
      </c>
      <c r="F226" s="419" t="s">
        <v>1230</v>
      </c>
      <c r="G226" s="420">
        <v>0.30000000000000004</v>
      </c>
      <c r="H226" s="426">
        <v>145</v>
      </c>
      <c r="I226" s="426">
        <v>186</v>
      </c>
      <c r="J226" s="426">
        <v>165</v>
      </c>
      <c r="K226" s="427">
        <v>145</v>
      </c>
      <c r="L226" s="427">
        <v>186</v>
      </c>
      <c r="M226" s="427">
        <v>165</v>
      </c>
      <c r="N226" s="427">
        <v>160</v>
      </c>
      <c r="O226" s="427">
        <v>145</v>
      </c>
      <c r="P226" s="427">
        <v>186</v>
      </c>
      <c r="Q226" s="427">
        <v>165</v>
      </c>
      <c r="R226" s="427">
        <v>160</v>
      </c>
      <c r="S226" s="354">
        <v>145</v>
      </c>
      <c r="T226" s="354">
        <v>186</v>
      </c>
      <c r="U226" s="354">
        <v>165</v>
      </c>
      <c r="V226" s="427">
        <v>186</v>
      </c>
      <c r="W226" s="427">
        <v>165</v>
      </c>
      <c r="X226" s="427">
        <v>145</v>
      </c>
      <c r="Y226" s="427">
        <v>186</v>
      </c>
      <c r="Z226" s="427">
        <v>165</v>
      </c>
      <c r="AA226" s="427">
        <v>160</v>
      </c>
      <c r="AB226" s="427">
        <v>145</v>
      </c>
      <c r="AC226" s="427">
        <v>186</v>
      </c>
      <c r="AD226" s="427">
        <v>165</v>
      </c>
      <c r="AE226" s="427">
        <v>160</v>
      </c>
      <c r="AF226" s="427">
        <v>145</v>
      </c>
      <c r="AG226" s="427">
        <v>186</v>
      </c>
      <c r="AH226" s="427">
        <v>165</v>
      </c>
      <c r="AI226" s="366">
        <v>186</v>
      </c>
      <c r="AJ226" s="427">
        <v>145</v>
      </c>
      <c r="AK226" s="427">
        <v>186</v>
      </c>
      <c r="AL226" s="427">
        <v>165</v>
      </c>
      <c r="AM226" s="427">
        <v>145</v>
      </c>
      <c r="AN226" s="427">
        <v>186</v>
      </c>
      <c r="AO226" s="427">
        <v>165</v>
      </c>
      <c r="AP226" s="427">
        <v>205</v>
      </c>
      <c r="AQ226" s="427">
        <v>205</v>
      </c>
      <c r="AR226" s="427">
        <v>205</v>
      </c>
      <c r="AS226" s="427">
        <v>205</v>
      </c>
      <c r="AT226" s="105"/>
      <c r="AU226" s="105" t="s">
        <v>1228</v>
      </c>
      <c r="AV226" s="126">
        <v>0.30000000000000004</v>
      </c>
    </row>
    <row r="227" spans="1:48" ht="23.25" customHeight="1">
      <c r="A227"/>
      <c r="B227" s="440"/>
      <c r="D227" s="339" t="s">
        <v>2351</v>
      </c>
      <c r="E227" s="418" t="s">
        <v>2351</v>
      </c>
      <c r="F227" s="419" t="s">
        <v>2352</v>
      </c>
      <c r="G227" s="420">
        <v>0.2</v>
      </c>
      <c r="H227" s="426">
        <v>133</v>
      </c>
      <c r="I227" s="426">
        <v>155</v>
      </c>
      <c r="J227" s="426">
        <v>171</v>
      </c>
      <c r="K227" s="427">
        <v>133</v>
      </c>
      <c r="L227" s="427">
        <v>155</v>
      </c>
      <c r="M227" s="427">
        <v>171</v>
      </c>
      <c r="N227" s="427">
        <v>128</v>
      </c>
      <c r="O227" s="427">
        <v>133</v>
      </c>
      <c r="P227" s="427">
        <v>155</v>
      </c>
      <c r="Q227" s="427">
        <v>171</v>
      </c>
      <c r="R227" s="427">
        <v>128</v>
      </c>
      <c r="S227" s="354">
        <v>133</v>
      </c>
      <c r="T227" s="354">
        <v>155</v>
      </c>
      <c r="U227" s="354">
        <v>171</v>
      </c>
      <c r="V227" s="427">
        <v>155</v>
      </c>
      <c r="W227" s="427">
        <v>171</v>
      </c>
      <c r="X227" s="427">
        <v>133</v>
      </c>
      <c r="Y227" s="427">
        <v>155</v>
      </c>
      <c r="Z227" s="427">
        <v>171</v>
      </c>
      <c r="AA227" s="427">
        <v>128</v>
      </c>
      <c r="AB227" s="427">
        <v>133</v>
      </c>
      <c r="AC227" s="427">
        <v>155</v>
      </c>
      <c r="AD227" s="427">
        <v>171</v>
      </c>
      <c r="AE227" s="427">
        <v>128</v>
      </c>
      <c r="AF227" s="427">
        <v>133</v>
      </c>
      <c r="AG227" s="427">
        <v>155</v>
      </c>
      <c r="AH227" s="427">
        <v>171</v>
      </c>
      <c r="AI227" s="366">
        <v>155</v>
      </c>
      <c r="AJ227" s="427">
        <v>133</v>
      </c>
      <c r="AK227" s="427">
        <v>155</v>
      </c>
      <c r="AL227" s="427">
        <v>171</v>
      </c>
      <c r="AM227" s="427">
        <v>133</v>
      </c>
      <c r="AN227" s="427">
        <v>155</v>
      </c>
      <c r="AO227" s="427">
        <v>171</v>
      </c>
      <c r="AP227" s="427">
        <v>171</v>
      </c>
      <c r="AQ227" s="427">
        <v>171</v>
      </c>
      <c r="AR227" s="427">
        <v>171</v>
      </c>
      <c r="AS227" s="427">
        <v>171</v>
      </c>
      <c r="AT227" s="105"/>
      <c r="AU227" s="105" t="s">
        <v>2351</v>
      </c>
      <c r="AV227" s="126">
        <v>0.2</v>
      </c>
    </row>
    <row r="228" spans="1:48" ht="23.25" customHeight="1">
      <c r="A228"/>
      <c r="B228" s="440"/>
      <c r="D228" s="339" t="s">
        <v>713</v>
      </c>
      <c r="E228" s="418" t="s">
        <v>713</v>
      </c>
      <c r="F228" s="419" t="s">
        <v>740</v>
      </c>
      <c r="G228" s="420">
        <v>0.1</v>
      </c>
      <c r="H228" s="426">
        <v>15</v>
      </c>
      <c r="I228" s="426">
        <v>19</v>
      </c>
      <c r="J228" s="426">
        <v>19</v>
      </c>
      <c r="K228" s="427">
        <v>15</v>
      </c>
      <c r="L228" s="427">
        <v>19</v>
      </c>
      <c r="M228" s="427">
        <v>19</v>
      </c>
      <c r="N228" s="427">
        <v>18</v>
      </c>
      <c r="O228" s="427">
        <v>15</v>
      </c>
      <c r="P228" s="427">
        <v>19</v>
      </c>
      <c r="Q228" s="427">
        <v>19</v>
      </c>
      <c r="R228" s="427">
        <v>18</v>
      </c>
      <c r="S228" s="354">
        <v>15</v>
      </c>
      <c r="T228" s="354">
        <v>19</v>
      </c>
      <c r="U228" s="354">
        <v>19</v>
      </c>
      <c r="V228" s="427">
        <v>19</v>
      </c>
      <c r="W228" s="427">
        <v>19</v>
      </c>
      <c r="X228" s="427">
        <v>15</v>
      </c>
      <c r="Y228" s="427">
        <v>19</v>
      </c>
      <c r="Z228" s="427">
        <v>19</v>
      </c>
      <c r="AA228" s="427">
        <v>18</v>
      </c>
      <c r="AB228" s="427">
        <v>15</v>
      </c>
      <c r="AC228" s="427">
        <v>19</v>
      </c>
      <c r="AD228" s="427">
        <v>19</v>
      </c>
      <c r="AE228" s="427">
        <v>18</v>
      </c>
      <c r="AF228" s="427">
        <v>15</v>
      </c>
      <c r="AG228" s="427">
        <v>19</v>
      </c>
      <c r="AH228" s="427">
        <v>19</v>
      </c>
      <c r="AI228" s="366">
        <v>19</v>
      </c>
      <c r="AJ228" s="427">
        <v>15</v>
      </c>
      <c r="AK228" s="427">
        <v>19</v>
      </c>
      <c r="AL228" s="427">
        <v>19</v>
      </c>
      <c r="AM228" s="427">
        <v>15</v>
      </c>
      <c r="AN228" s="427">
        <v>19</v>
      </c>
      <c r="AO228" s="427">
        <v>19</v>
      </c>
      <c r="AP228" s="427">
        <v>21</v>
      </c>
      <c r="AQ228" s="427">
        <v>21</v>
      </c>
      <c r="AR228" s="427">
        <v>21</v>
      </c>
      <c r="AS228" s="427">
        <v>21</v>
      </c>
      <c r="AT228" s="105"/>
      <c r="AU228" s="105" t="s">
        <v>713</v>
      </c>
      <c r="AV228" s="126">
        <v>0.1</v>
      </c>
    </row>
    <row r="229" spans="1:48" ht="23.25" customHeight="1">
      <c r="A229"/>
      <c r="B229" s="440"/>
      <c r="D229" s="339" t="s">
        <v>715</v>
      </c>
      <c r="E229" s="418" t="s">
        <v>715</v>
      </c>
      <c r="F229" s="419" t="s">
        <v>4685</v>
      </c>
      <c r="G229" s="420">
        <v>0.1</v>
      </c>
      <c r="H229" s="426">
        <v>43</v>
      </c>
      <c r="I229" s="429" t="s">
        <v>2207</v>
      </c>
      <c r="J229" s="429" t="s">
        <v>2207</v>
      </c>
      <c r="K229" s="366" t="s">
        <v>2207</v>
      </c>
      <c r="L229" s="366" t="s">
        <v>2207</v>
      </c>
      <c r="M229" s="366" t="s">
        <v>2207</v>
      </c>
      <c r="N229" s="366" t="s">
        <v>2207</v>
      </c>
      <c r="O229" s="427">
        <v>43</v>
      </c>
      <c r="P229" s="366" t="s">
        <v>2207</v>
      </c>
      <c r="Q229" s="366" t="s">
        <v>2207</v>
      </c>
      <c r="R229" s="366" t="s">
        <v>2207</v>
      </c>
      <c r="S229" s="354">
        <v>43</v>
      </c>
      <c r="T229" s="367" t="s">
        <v>2207</v>
      </c>
      <c r="U229" s="367" t="s">
        <v>2207</v>
      </c>
      <c r="V229" s="366" t="s">
        <v>2207</v>
      </c>
      <c r="W229" s="366" t="s">
        <v>2207</v>
      </c>
      <c r="X229" s="427">
        <v>43</v>
      </c>
      <c r="Y229" s="366" t="s">
        <v>2207</v>
      </c>
      <c r="Z229" s="366" t="s">
        <v>2207</v>
      </c>
      <c r="AA229" s="366" t="s">
        <v>2207</v>
      </c>
      <c r="AB229" s="427">
        <v>43</v>
      </c>
      <c r="AC229" s="366" t="s">
        <v>2207</v>
      </c>
      <c r="AD229" s="366" t="s">
        <v>2207</v>
      </c>
      <c r="AE229" s="366" t="s">
        <v>2207</v>
      </c>
      <c r="AF229" s="427">
        <v>43</v>
      </c>
      <c r="AG229" s="366" t="s">
        <v>2207</v>
      </c>
      <c r="AH229" s="366" t="s">
        <v>2207</v>
      </c>
      <c r="AI229" s="366" t="s">
        <v>2207</v>
      </c>
      <c r="AJ229" s="427">
        <v>43</v>
      </c>
      <c r="AK229" s="366" t="s">
        <v>2207</v>
      </c>
      <c r="AL229" s="366" t="s">
        <v>2207</v>
      </c>
      <c r="AM229" s="427">
        <v>43</v>
      </c>
      <c r="AN229" s="366" t="s">
        <v>2207</v>
      </c>
      <c r="AO229" s="366" t="s">
        <v>2207</v>
      </c>
      <c r="AP229" s="366" t="s">
        <v>2207</v>
      </c>
      <c r="AQ229" s="366" t="s">
        <v>2207</v>
      </c>
      <c r="AR229" s="366" t="s">
        <v>2207</v>
      </c>
      <c r="AS229" s="366" t="s">
        <v>2207</v>
      </c>
      <c r="AT229" s="105"/>
      <c r="AU229" s="105" t="s">
        <v>715</v>
      </c>
      <c r="AV229" s="126">
        <v>0.1</v>
      </c>
    </row>
    <row r="230" spans="1:48" ht="23.25" customHeight="1">
      <c r="A230"/>
      <c r="B230" s="440"/>
      <c r="D230" s="339" t="s">
        <v>716</v>
      </c>
      <c r="E230" s="418" t="s">
        <v>716</v>
      </c>
      <c r="F230" s="419" t="s">
        <v>742</v>
      </c>
      <c r="G230" s="420">
        <v>0.2</v>
      </c>
      <c r="H230" s="426">
        <v>41</v>
      </c>
      <c r="I230" s="426">
        <v>52</v>
      </c>
      <c r="J230" s="426">
        <v>56</v>
      </c>
      <c r="K230" s="427">
        <v>41</v>
      </c>
      <c r="L230" s="427">
        <v>52</v>
      </c>
      <c r="M230" s="427">
        <v>56</v>
      </c>
      <c r="N230" s="427">
        <v>41</v>
      </c>
      <c r="O230" s="427">
        <v>41</v>
      </c>
      <c r="P230" s="427">
        <v>52</v>
      </c>
      <c r="Q230" s="427">
        <v>56</v>
      </c>
      <c r="R230" s="427">
        <v>41</v>
      </c>
      <c r="S230" s="354">
        <v>41</v>
      </c>
      <c r="T230" s="354">
        <v>52</v>
      </c>
      <c r="U230" s="354">
        <v>56</v>
      </c>
      <c r="V230" s="427">
        <v>52</v>
      </c>
      <c r="W230" s="427">
        <v>56</v>
      </c>
      <c r="X230" s="427">
        <v>41</v>
      </c>
      <c r="Y230" s="427">
        <v>52</v>
      </c>
      <c r="Z230" s="427">
        <v>56</v>
      </c>
      <c r="AA230" s="427">
        <v>41</v>
      </c>
      <c r="AB230" s="427">
        <v>41</v>
      </c>
      <c r="AC230" s="427">
        <v>52</v>
      </c>
      <c r="AD230" s="427">
        <v>56</v>
      </c>
      <c r="AE230" s="427">
        <v>41</v>
      </c>
      <c r="AF230" s="427">
        <v>41</v>
      </c>
      <c r="AG230" s="427">
        <v>52</v>
      </c>
      <c r="AH230" s="427">
        <v>56</v>
      </c>
      <c r="AI230" s="366">
        <v>52</v>
      </c>
      <c r="AJ230" s="427">
        <v>41</v>
      </c>
      <c r="AK230" s="427">
        <v>52</v>
      </c>
      <c r="AL230" s="427">
        <v>56</v>
      </c>
      <c r="AM230" s="427">
        <v>41</v>
      </c>
      <c r="AN230" s="427">
        <v>52</v>
      </c>
      <c r="AO230" s="427">
        <v>56</v>
      </c>
      <c r="AP230" s="427">
        <v>58</v>
      </c>
      <c r="AQ230" s="427">
        <v>58</v>
      </c>
      <c r="AR230" s="427">
        <v>58</v>
      </c>
      <c r="AS230" s="427">
        <v>58</v>
      </c>
      <c r="AT230" s="105"/>
      <c r="AU230" s="105" t="s">
        <v>716</v>
      </c>
      <c r="AV230" s="126">
        <v>0.2</v>
      </c>
    </row>
    <row r="231" spans="1:48" ht="23.25" customHeight="1">
      <c r="A231"/>
      <c r="B231" s="440"/>
      <c r="D231" s="339" t="s">
        <v>718</v>
      </c>
      <c r="E231" s="418" t="s">
        <v>718</v>
      </c>
      <c r="F231" s="419" t="s">
        <v>743</v>
      </c>
      <c r="G231" s="420">
        <v>0.2</v>
      </c>
      <c r="H231" s="426">
        <v>54</v>
      </c>
      <c r="I231" s="426">
        <v>90</v>
      </c>
      <c r="J231" s="426">
        <v>76</v>
      </c>
      <c r="K231" s="427">
        <v>54</v>
      </c>
      <c r="L231" s="427">
        <v>90</v>
      </c>
      <c r="M231" s="427">
        <v>76</v>
      </c>
      <c r="N231" s="427">
        <v>59</v>
      </c>
      <c r="O231" s="427">
        <v>54</v>
      </c>
      <c r="P231" s="427">
        <v>90</v>
      </c>
      <c r="Q231" s="427">
        <v>76</v>
      </c>
      <c r="R231" s="427">
        <v>59</v>
      </c>
      <c r="S231" s="354">
        <v>54</v>
      </c>
      <c r="T231" s="354">
        <v>90</v>
      </c>
      <c r="U231" s="354">
        <v>76</v>
      </c>
      <c r="V231" s="427">
        <v>90</v>
      </c>
      <c r="W231" s="427">
        <v>76</v>
      </c>
      <c r="X231" s="427">
        <v>54</v>
      </c>
      <c r="Y231" s="427">
        <v>90</v>
      </c>
      <c r="Z231" s="427">
        <v>76</v>
      </c>
      <c r="AA231" s="427">
        <v>59</v>
      </c>
      <c r="AB231" s="427">
        <v>54</v>
      </c>
      <c r="AC231" s="427">
        <v>90</v>
      </c>
      <c r="AD231" s="427">
        <v>76</v>
      </c>
      <c r="AE231" s="427">
        <v>59</v>
      </c>
      <c r="AF231" s="427">
        <v>54</v>
      </c>
      <c r="AG231" s="427">
        <v>90</v>
      </c>
      <c r="AH231" s="427">
        <v>76</v>
      </c>
      <c r="AI231" s="366">
        <v>90</v>
      </c>
      <c r="AJ231" s="427">
        <v>54</v>
      </c>
      <c r="AK231" s="427">
        <v>90</v>
      </c>
      <c r="AL231" s="427">
        <v>76</v>
      </c>
      <c r="AM231" s="427">
        <v>54</v>
      </c>
      <c r="AN231" s="427">
        <v>90</v>
      </c>
      <c r="AO231" s="427">
        <v>76</v>
      </c>
      <c r="AP231" s="427">
        <v>99</v>
      </c>
      <c r="AQ231" s="427">
        <v>99</v>
      </c>
      <c r="AR231" s="427">
        <v>99</v>
      </c>
      <c r="AS231" s="427">
        <v>99</v>
      </c>
      <c r="AT231" s="105"/>
      <c r="AU231" s="105" t="s">
        <v>718</v>
      </c>
      <c r="AV231" s="126">
        <v>0.2</v>
      </c>
    </row>
    <row r="232" spans="1:48" ht="23.25" customHeight="1">
      <c r="A232"/>
      <c r="B232" s="440"/>
      <c r="D232" s="339" t="s">
        <v>3901</v>
      </c>
      <c r="E232" s="418" t="s">
        <v>3901</v>
      </c>
      <c r="F232" s="419" t="s">
        <v>4342</v>
      </c>
      <c r="G232" s="420">
        <v>0.1</v>
      </c>
      <c r="H232" s="426">
        <v>25</v>
      </c>
      <c r="I232" s="426">
        <v>25</v>
      </c>
      <c r="J232" s="426">
        <v>45</v>
      </c>
      <c r="K232" s="427">
        <v>25</v>
      </c>
      <c r="L232" s="427">
        <v>25</v>
      </c>
      <c r="M232" s="427">
        <v>45</v>
      </c>
      <c r="N232" s="427">
        <v>30</v>
      </c>
      <c r="O232" s="427">
        <v>25</v>
      </c>
      <c r="P232" s="427">
        <v>25</v>
      </c>
      <c r="Q232" s="427">
        <v>45</v>
      </c>
      <c r="R232" s="427">
        <v>30</v>
      </c>
      <c r="S232" s="354">
        <v>25</v>
      </c>
      <c r="T232" s="354">
        <v>25</v>
      </c>
      <c r="U232" s="354">
        <v>45</v>
      </c>
      <c r="V232" s="427">
        <v>25</v>
      </c>
      <c r="W232" s="427">
        <v>45</v>
      </c>
      <c r="X232" s="427">
        <v>25</v>
      </c>
      <c r="Y232" s="427">
        <v>25</v>
      </c>
      <c r="Z232" s="427">
        <v>45</v>
      </c>
      <c r="AA232" s="427">
        <v>30</v>
      </c>
      <c r="AB232" s="427">
        <v>25</v>
      </c>
      <c r="AC232" s="427">
        <v>25</v>
      </c>
      <c r="AD232" s="427">
        <v>45</v>
      </c>
      <c r="AE232" s="427">
        <v>30</v>
      </c>
      <c r="AF232" s="427">
        <v>25</v>
      </c>
      <c r="AG232" s="427">
        <v>25</v>
      </c>
      <c r="AH232" s="427">
        <v>45</v>
      </c>
      <c r="AI232" s="366">
        <v>25</v>
      </c>
      <c r="AJ232" s="427">
        <v>25</v>
      </c>
      <c r="AK232" s="427">
        <v>25</v>
      </c>
      <c r="AL232" s="427">
        <v>45</v>
      </c>
      <c r="AM232" s="427">
        <v>25</v>
      </c>
      <c r="AN232" s="427">
        <v>25</v>
      </c>
      <c r="AO232" s="427">
        <v>45</v>
      </c>
      <c r="AP232" s="427">
        <v>28</v>
      </c>
      <c r="AQ232" s="427">
        <v>28</v>
      </c>
      <c r="AR232" s="427">
        <v>28</v>
      </c>
      <c r="AS232" s="427">
        <v>28</v>
      </c>
      <c r="AT232" s="105"/>
      <c r="AU232" s="105" t="s">
        <v>3901</v>
      </c>
      <c r="AV232" s="126">
        <v>0.1</v>
      </c>
    </row>
    <row r="233" spans="1:48" ht="23.25" customHeight="1">
      <c r="A233"/>
      <c r="B233" s="440"/>
      <c r="D233" s="339" t="s">
        <v>763</v>
      </c>
      <c r="E233" s="418" t="s">
        <v>763</v>
      </c>
      <c r="F233" s="419" t="s">
        <v>766</v>
      </c>
      <c r="G233" s="420">
        <v>0.6</v>
      </c>
      <c r="H233" s="426">
        <v>169</v>
      </c>
      <c r="I233" s="426">
        <v>216</v>
      </c>
      <c r="J233" s="426">
        <v>246</v>
      </c>
      <c r="K233" s="427">
        <v>169</v>
      </c>
      <c r="L233" s="427">
        <v>216</v>
      </c>
      <c r="M233" s="427">
        <v>246</v>
      </c>
      <c r="N233" s="427">
        <v>173</v>
      </c>
      <c r="O233" s="427">
        <v>169</v>
      </c>
      <c r="P233" s="427">
        <v>216</v>
      </c>
      <c r="Q233" s="427">
        <v>246</v>
      </c>
      <c r="R233" s="427">
        <v>173</v>
      </c>
      <c r="S233" s="354">
        <v>169</v>
      </c>
      <c r="T233" s="354">
        <v>216</v>
      </c>
      <c r="U233" s="354">
        <v>246</v>
      </c>
      <c r="V233" s="427">
        <v>216</v>
      </c>
      <c r="W233" s="427">
        <v>246</v>
      </c>
      <c r="X233" s="427">
        <v>169</v>
      </c>
      <c r="Y233" s="427">
        <v>216</v>
      </c>
      <c r="Z233" s="427">
        <v>246</v>
      </c>
      <c r="AA233" s="427">
        <v>173</v>
      </c>
      <c r="AB233" s="427">
        <v>169</v>
      </c>
      <c r="AC233" s="427">
        <v>216</v>
      </c>
      <c r="AD233" s="427">
        <v>246</v>
      </c>
      <c r="AE233" s="427">
        <v>173</v>
      </c>
      <c r="AF233" s="427">
        <v>169</v>
      </c>
      <c r="AG233" s="427">
        <v>216</v>
      </c>
      <c r="AH233" s="427">
        <v>246</v>
      </c>
      <c r="AI233" s="366">
        <v>216</v>
      </c>
      <c r="AJ233" s="427">
        <v>169</v>
      </c>
      <c r="AK233" s="427">
        <v>216</v>
      </c>
      <c r="AL233" s="427">
        <v>246</v>
      </c>
      <c r="AM233" s="427">
        <v>169</v>
      </c>
      <c r="AN233" s="427">
        <v>216</v>
      </c>
      <c r="AO233" s="427">
        <v>246</v>
      </c>
      <c r="AP233" s="427">
        <v>238</v>
      </c>
      <c r="AQ233" s="427">
        <v>238</v>
      </c>
      <c r="AR233" s="427">
        <v>238</v>
      </c>
      <c r="AS233" s="427">
        <v>238</v>
      </c>
      <c r="AT233" s="105"/>
      <c r="AU233" s="105" t="s">
        <v>763</v>
      </c>
      <c r="AV233" s="126">
        <v>0.6</v>
      </c>
    </row>
    <row r="234" spans="1:48" ht="23.25" customHeight="1">
      <c r="A234"/>
      <c r="B234" s="440"/>
      <c r="D234" s="339" t="s">
        <v>764</v>
      </c>
      <c r="E234" s="418" t="s">
        <v>764</v>
      </c>
      <c r="F234" s="419" t="s">
        <v>767</v>
      </c>
      <c r="G234" s="420">
        <v>0.6</v>
      </c>
      <c r="H234" s="426">
        <v>169</v>
      </c>
      <c r="I234" s="426">
        <v>216</v>
      </c>
      <c r="J234" s="426">
        <v>246</v>
      </c>
      <c r="K234" s="427">
        <v>169</v>
      </c>
      <c r="L234" s="427">
        <v>216</v>
      </c>
      <c r="M234" s="427">
        <v>246</v>
      </c>
      <c r="N234" s="427">
        <v>173</v>
      </c>
      <c r="O234" s="427">
        <v>169</v>
      </c>
      <c r="P234" s="427">
        <v>216</v>
      </c>
      <c r="Q234" s="427">
        <v>246</v>
      </c>
      <c r="R234" s="427">
        <v>173</v>
      </c>
      <c r="S234" s="354">
        <v>169</v>
      </c>
      <c r="T234" s="354">
        <v>216</v>
      </c>
      <c r="U234" s="354">
        <v>246</v>
      </c>
      <c r="V234" s="427">
        <v>216</v>
      </c>
      <c r="W234" s="427">
        <v>246</v>
      </c>
      <c r="X234" s="427">
        <v>169</v>
      </c>
      <c r="Y234" s="427">
        <v>216</v>
      </c>
      <c r="Z234" s="427">
        <v>246</v>
      </c>
      <c r="AA234" s="427">
        <v>173</v>
      </c>
      <c r="AB234" s="427">
        <v>169</v>
      </c>
      <c r="AC234" s="427">
        <v>216</v>
      </c>
      <c r="AD234" s="427">
        <v>246</v>
      </c>
      <c r="AE234" s="427">
        <v>173</v>
      </c>
      <c r="AF234" s="427">
        <v>169</v>
      </c>
      <c r="AG234" s="427">
        <v>216</v>
      </c>
      <c r="AH234" s="427">
        <v>246</v>
      </c>
      <c r="AI234" s="366">
        <v>216</v>
      </c>
      <c r="AJ234" s="427">
        <v>169</v>
      </c>
      <c r="AK234" s="427">
        <v>216</v>
      </c>
      <c r="AL234" s="427">
        <v>246</v>
      </c>
      <c r="AM234" s="427">
        <v>169</v>
      </c>
      <c r="AN234" s="427">
        <v>216</v>
      </c>
      <c r="AO234" s="427">
        <v>246</v>
      </c>
      <c r="AP234" s="427">
        <v>238</v>
      </c>
      <c r="AQ234" s="427">
        <v>238</v>
      </c>
      <c r="AR234" s="427">
        <v>238</v>
      </c>
      <c r="AS234" s="427">
        <v>238</v>
      </c>
      <c r="AT234" s="105"/>
      <c r="AU234" s="105" t="s">
        <v>764</v>
      </c>
      <c r="AV234" s="126">
        <v>0.6</v>
      </c>
    </row>
    <row r="235" spans="1:48" ht="23.25" customHeight="1">
      <c r="A235"/>
      <c r="B235" s="440"/>
      <c r="D235" s="339" t="s">
        <v>2353</v>
      </c>
      <c r="E235" s="418" t="s">
        <v>2353</v>
      </c>
      <c r="F235" s="419" t="s">
        <v>2354</v>
      </c>
      <c r="G235" s="420">
        <v>0.6</v>
      </c>
      <c r="H235" s="426">
        <v>139</v>
      </c>
      <c r="I235" s="426">
        <v>162</v>
      </c>
      <c r="J235" s="426">
        <v>179</v>
      </c>
      <c r="K235" s="427">
        <v>139</v>
      </c>
      <c r="L235" s="427">
        <v>162</v>
      </c>
      <c r="M235" s="427">
        <v>179</v>
      </c>
      <c r="N235" s="427">
        <v>133</v>
      </c>
      <c r="O235" s="427">
        <v>139</v>
      </c>
      <c r="P235" s="427">
        <v>162</v>
      </c>
      <c r="Q235" s="427">
        <v>179</v>
      </c>
      <c r="R235" s="427">
        <v>133</v>
      </c>
      <c r="S235" s="354">
        <v>139</v>
      </c>
      <c r="T235" s="354">
        <v>162</v>
      </c>
      <c r="U235" s="354">
        <v>179</v>
      </c>
      <c r="V235" s="427">
        <v>162</v>
      </c>
      <c r="W235" s="427">
        <v>179</v>
      </c>
      <c r="X235" s="427">
        <v>139</v>
      </c>
      <c r="Y235" s="427">
        <v>162</v>
      </c>
      <c r="Z235" s="427">
        <v>179</v>
      </c>
      <c r="AA235" s="427">
        <v>133</v>
      </c>
      <c r="AB235" s="427">
        <v>139</v>
      </c>
      <c r="AC235" s="427">
        <v>162</v>
      </c>
      <c r="AD235" s="427">
        <v>179</v>
      </c>
      <c r="AE235" s="427">
        <v>133</v>
      </c>
      <c r="AF235" s="427">
        <v>139</v>
      </c>
      <c r="AG235" s="427">
        <v>162</v>
      </c>
      <c r="AH235" s="427">
        <v>179</v>
      </c>
      <c r="AI235" s="366">
        <v>162</v>
      </c>
      <c r="AJ235" s="427">
        <v>139</v>
      </c>
      <c r="AK235" s="427">
        <v>162</v>
      </c>
      <c r="AL235" s="427">
        <v>179</v>
      </c>
      <c r="AM235" s="427">
        <v>139</v>
      </c>
      <c r="AN235" s="427">
        <v>162</v>
      </c>
      <c r="AO235" s="427">
        <v>179</v>
      </c>
      <c r="AP235" s="427">
        <v>179</v>
      </c>
      <c r="AQ235" s="427">
        <v>179</v>
      </c>
      <c r="AR235" s="427">
        <v>179</v>
      </c>
      <c r="AS235" s="427">
        <v>179</v>
      </c>
      <c r="AT235" s="105"/>
      <c r="AU235" s="105" t="s">
        <v>2353</v>
      </c>
      <c r="AV235" s="126">
        <v>0.6</v>
      </c>
    </row>
    <row r="236" spans="1:48" ht="23.25" customHeight="1">
      <c r="A236"/>
      <c r="B236" s="440"/>
      <c r="D236" s="339" t="s">
        <v>4187</v>
      </c>
      <c r="E236" s="418" t="s">
        <v>4187</v>
      </c>
      <c r="F236" s="419" t="s">
        <v>4192</v>
      </c>
      <c r="G236" s="420">
        <v>0.5</v>
      </c>
      <c r="H236" s="426">
        <v>108</v>
      </c>
      <c r="I236" s="426">
        <v>154</v>
      </c>
      <c r="J236" s="426">
        <v>161</v>
      </c>
      <c r="K236" s="427">
        <v>108</v>
      </c>
      <c r="L236" s="427">
        <v>154</v>
      </c>
      <c r="M236" s="427">
        <v>161</v>
      </c>
      <c r="N236" s="427">
        <v>111</v>
      </c>
      <c r="O236" s="427">
        <v>108</v>
      </c>
      <c r="P236" s="427">
        <v>154</v>
      </c>
      <c r="Q236" s="427">
        <v>161</v>
      </c>
      <c r="R236" s="427">
        <v>111</v>
      </c>
      <c r="S236" s="354">
        <v>108</v>
      </c>
      <c r="T236" s="354">
        <v>154</v>
      </c>
      <c r="U236" s="354">
        <v>161</v>
      </c>
      <c r="V236" s="427">
        <v>154</v>
      </c>
      <c r="W236" s="427">
        <v>161</v>
      </c>
      <c r="X236" s="427">
        <v>108</v>
      </c>
      <c r="Y236" s="427">
        <v>154</v>
      </c>
      <c r="Z236" s="427">
        <v>161</v>
      </c>
      <c r="AA236" s="427">
        <v>111</v>
      </c>
      <c r="AB236" s="427">
        <v>108</v>
      </c>
      <c r="AC236" s="427">
        <v>154</v>
      </c>
      <c r="AD236" s="427">
        <v>161</v>
      </c>
      <c r="AE236" s="427">
        <v>111</v>
      </c>
      <c r="AF236" s="427">
        <v>108</v>
      </c>
      <c r="AG236" s="427">
        <v>154</v>
      </c>
      <c r="AH236" s="427">
        <v>161</v>
      </c>
      <c r="AI236" s="366">
        <v>154</v>
      </c>
      <c r="AJ236" s="427">
        <v>108</v>
      </c>
      <c r="AK236" s="427">
        <v>154</v>
      </c>
      <c r="AL236" s="427">
        <v>161</v>
      </c>
      <c r="AM236" s="427">
        <v>108</v>
      </c>
      <c r="AN236" s="427">
        <v>154</v>
      </c>
      <c r="AO236" s="427">
        <v>161</v>
      </c>
      <c r="AP236" s="427">
        <v>170</v>
      </c>
      <c r="AQ236" s="427">
        <v>170</v>
      </c>
      <c r="AR236" s="427">
        <v>170</v>
      </c>
      <c r="AS236" s="427">
        <v>170</v>
      </c>
      <c r="AT236" s="105"/>
      <c r="AU236" s="105" t="s">
        <v>4187</v>
      </c>
      <c r="AV236" s="126">
        <v>0.5</v>
      </c>
    </row>
    <row r="237" spans="1:48" ht="23.25" customHeight="1">
      <c r="A237"/>
      <c r="B237" s="440"/>
      <c r="D237" s="339" t="s">
        <v>4188</v>
      </c>
      <c r="E237" s="418" t="s">
        <v>4188</v>
      </c>
      <c r="F237" s="419" t="s">
        <v>4190</v>
      </c>
      <c r="G237" s="420">
        <v>0.4</v>
      </c>
      <c r="H237" s="426">
        <v>108</v>
      </c>
      <c r="I237" s="426">
        <v>154</v>
      </c>
      <c r="J237" s="426">
        <v>161</v>
      </c>
      <c r="K237" s="427">
        <v>108</v>
      </c>
      <c r="L237" s="427">
        <v>154</v>
      </c>
      <c r="M237" s="427">
        <v>161</v>
      </c>
      <c r="N237" s="427">
        <v>111</v>
      </c>
      <c r="O237" s="427">
        <v>108</v>
      </c>
      <c r="P237" s="427">
        <v>154</v>
      </c>
      <c r="Q237" s="427">
        <v>161</v>
      </c>
      <c r="R237" s="427">
        <v>111</v>
      </c>
      <c r="S237" s="354">
        <v>108</v>
      </c>
      <c r="T237" s="354">
        <v>154</v>
      </c>
      <c r="U237" s="354">
        <v>161</v>
      </c>
      <c r="V237" s="427">
        <v>154</v>
      </c>
      <c r="W237" s="427">
        <v>161</v>
      </c>
      <c r="X237" s="427">
        <v>108</v>
      </c>
      <c r="Y237" s="427">
        <v>154</v>
      </c>
      <c r="Z237" s="427">
        <v>161</v>
      </c>
      <c r="AA237" s="427">
        <v>111</v>
      </c>
      <c r="AB237" s="427">
        <v>108</v>
      </c>
      <c r="AC237" s="427">
        <v>154</v>
      </c>
      <c r="AD237" s="427">
        <v>161</v>
      </c>
      <c r="AE237" s="427">
        <v>111</v>
      </c>
      <c r="AF237" s="427">
        <v>108</v>
      </c>
      <c r="AG237" s="427">
        <v>154</v>
      </c>
      <c r="AH237" s="427">
        <v>161</v>
      </c>
      <c r="AI237" s="366">
        <v>154</v>
      </c>
      <c r="AJ237" s="427">
        <v>108</v>
      </c>
      <c r="AK237" s="427">
        <v>154</v>
      </c>
      <c r="AL237" s="427">
        <v>161</v>
      </c>
      <c r="AM237" s="427">
        <v>108</v>
      </c>
      <c r="AN237" s="427">
        <v>154</v>
      </c>
      <c r="AO237" s="427">
        <v>161</v>
      </c>
      <c r="AP237" s="427">
        <v>170</v>
      </c>
      <c r="AQ237" s="427">
        <v>170</v>
      </c>
      <c r="AR237" s="427">
        <v>170</v>
      </c>
      <c r="AS237" s="427">
        <v>170</v>
      </c>
      <c r="AT237" s="105"/>
      <c r="AU237" s="105" t="s">
        <v>4188</v>
      </c>
      <c r="AV237" s="126">
        <v>0.4</v>
      </c>
    </row>
    <row r="238" spans="1:48" ht="23.25" customHeight="1">
      <c r="A238"/>
      <c r="B238" s="440"/>
      <c r="D238" s="339" t="s">
        <v>4189</v>
      </c>
      <c r="E238" s="418" t="s">
        <v>4189</v>
      </c>
      <c r="F238" s="419" t="s">
        <v>4191</v>
      </c>
      <c r="G238" s="420">
        <v>0.4</v>
      </c>
      <c r="H238" s="426">
        <v>108</v>
      </c>
      <c r="I238" s="426">
        <v>154</v>
      </c>
      <c r="J238" s="426">
        <v>161</v>
      </c>
      <c r="K238" s="427">
        <v>108</v>
      </c>
      <c r="L238" s="427">
        <v>154</v>
      </c>
      <c r="M238" s="427">
        <v>161</v>
      </c>
      <c r="N238" s="427">
        <v>111</v>
      </c>
      <c r="O238" s="427">
        <v>108</v>
      </c>
      <c r="P238" s="427">
        <v>154</v>
      </c>
      <c r="Q238" s="427">
        <v>161</v>
      </c>
      <c r="R238" s="427">
        <v>111</v>
      </c>
      <c r="S238" s="354">
        <v>108</v>
      </c>
      <c r="T238" s="354">
        <v>154</v>
      </c>
      <c r="U238" s="354">
        <v>161</v>
      </c>
      <c r="V238" s="427">
        <v>154</v>
      </c>
      <c r="W238" s="427">
        <v>161</v>
      </c>
      <c r="X238" s="427">
        <v>108</v>
      </c>
      <c r="Y238" s="427">
        <v>154</v>
      </c>
      <c r="Z238" s="427">
        <v>161</v>
      </c>
      <c r="AA238" s="427">
        <v>111</v>
      </c>
      <c r="AB238" s="427">
        <v>108</v>
      </c>
      <c r="AC238" s="427">
        <v>154</v>
      </c>
      <c r="AD238" s="427">
        <v>161</v>
      </c>
      <c r="AE238" s="427">
        <v>111</v>
      </c>
      <c r="AF238" s="427">
        <v>108</v>
      </c>
      <c r="AG238" s="427">
        <v>154</v>
      </c>
      <c r="AH238" s="427">
        <v>161</v>
      </c>
      <c r="AI238" s="366">
        <v>154</v>
      </c>
      <c r="AJ238" s="427">
        <v>108</v>
      </c>
      <c r="AK238" s="427">
        <v>154</v>
      </c>
      <c r="AL238" s="427">
        <v>161</v>
      </c>
      <c r="AM238" s="427">
        <v>108</v>
      </c>
      <c r="AN238" s="427">
        <v>154</v>
      </c>
      <c r="AO238" s="427">
        <v>161</v>
      </c>
      <c r="AP238" s="427">
        <v>170</v>
      </c>
      <c r="AQ238" s="427">
        <v>170</v>
      </c>
      <c r="AR238" s="427">
        <v>170</v>
      </c>
      <c r="AS238" s="427">
        <v>170</v>
      </c>
      <c r="AT238" s="105"/>
      <c r="AU238" s="105" t="s">
        <v>4189</v>
      </c>
      <c r="AV238" s="126">
        <v>0.4</v>
      </c>
    </row>
    <row r="239" spans="1:48" ht="23.25" customHeight="1">
      <c r="A239"/>
      <c r="B239" s="440"/>
      <c r="D239" s="339" t="s">
        <v>4647</v>
      </c>
      <c r="E239" s="418" t="s">
        <v>4647</v>
      </c>
      <c r="F239" s="419" t="s">
        <v>4651</v>
      </c>
      <c r="G239" s="420">
        <v>0.5</v>
      </c>
      <c r="H239" s="426">
        <v>108</v>
      </c>
      <c r="I239" s="426">
        <v>154</v>
      </c>
      <c r="J239" s="426">
        <v>161</v>
      </c>
      <c r="K239" s="427">
        <v>108</v>
      </c>
      <c r="L239" s="427">
        <v>154</v>
      </c>
      <c r="M239" s="427">
        <v>161</v>
      </c>
      <c r="N239" s="427">
        <v>111</v>
      </c>
      <c r="O239" s="427">
        <v>108</v>
      </c>
      <c r="P239" s="427">
        <v>154</v>
      </c>
      <c r="Q239" s="427">
        <v>161</v>
      </c>
      <c r="R239" s="427">
        <v>111</v>
      </c>
      <c r="S239" s="354">
        <v>108</v>
      </c>
      <c r="T239" s="354">
        <v>154</v>
      </c>
      <c r="U239" s="354">
        <v>161</v>
      </c>
      <c r="V239" s="427">
        <v>154</v>
      </c>
      <c r="W239" s="427">
        <v>161</v>
      </c>
      <c r="X239" s="427">
        <v>108</v>
      </c>
      <c r="Y239" s="427">
        <v>154</v>
      </c>
      <c r="Z239" s="427">
        <v>161</v>
      </c>
      <c r="AA239" s="427">
        <v>111</v>
      </c>
      <c r="AB239" s="427">
        <v>108</v>
      </c>
      <c r="AC239" s="427">
        <v>154</v>
      </c>
      <c r="AD239" s="427">
        <v>161</v>
      </c>
      <c r="AE239" s="427">
        <v>111</v>
      </c>
      <c r="AF239" s="427">
        <v>108</v>
      </c>
      <c r="AG239" s="427">
        <v>154</v>
      </c>
      <c r="AH239" s="427">
        <v>161</v>
      </c>
      <c r="AI239" s="366">
        <v>154</v>
      </c>
      <c r="AJ239" s="427">
        <v>108</v>
      </c>
      <c r="AK239" s="427">
        <v>154</v>
      </c>
      <c r="AL239" s="427">
        <v>161</v>
      </c>
      <c r="AM239" s="427">
        <v>108</v>
      </c>
      <c r="AN239" s="427">
        <v>154</v>
      </c>
      <c r="AO239" s="427">
        <v>161</v>
      </c>
      <c r="AP239" s="427">
        <v>170</v>
      </c>
      <c r="AQ239" s="427">
        <v>170</v>
      </c>
      <c r="AR239" s="427">
        <v>170</v>
      </c>
      <c r="AS239" s="427">
        <v>170</v>
      </c>
      <c r="AT239" s="105"/>
      <c r="AU239" s="105" t="s">
        <v>4647</v>
      </c>
      <c r="AV239" s="126">
        <v>0.5</v>
      </c>
    </row>
    <row r="240" spans="1:48" ht="23.25" customHeight="1">
      <c r="A240"/>
      <c r="B240" s="440"/>
      <c r="D240" s="339" t="s">
        <v>4648</v>
      </c>
      <c r="E240" s="418" t="s">
        <v>4648</v>
      </c>
      <c r="F240" s="419" t="s">
        <v>4652</v>
      </c>
      <c r="G240" s="420">
        <v>0.9</v>
      </c>
      <c r="H240" s="426">
        <v>136</v>
      </c>
      <c r="I240" s="426">
        <v>181</v>
      </c>
      <c r="J240" s="426">
        <v>203</v>
      </c>
      <c r="K240" s="427">
        <v>136</v>
      </c>
      <c r="L240" s="427">
        <v>181</v>
      </c>
      <c r="M240" s="427">
        <v>203</v>
      </c>
      <c r="N240" s="427">
        <v>143</v>
      </c>
      <c r="O240" s="427">
        <v>136</v>
      </c>
      <c r="P240" s="427">
        <v>181</v>
      </c>
      <c r="Q240" s="427">
        <v>203</v>
      </c>
      <c r="R240" s="427">
        <v>143</v>
      </c>
      <c r="S240" s="354">
        <v>136</v>
      </c>
      <c r="T240" s="354">
        <v>181</v>
      </c>
      <c r="U240" s="354">
        <v>203</v>
      </c>
      <c r="V240" s="427">
        <v>181</v>
      </c>
      <c r="W240" s="427">
        <v>203</v>
      </c>
      <c r="X240" s="427">
        <v>136</v>
      </c>
      <c r="Y240" s="427">
        <v>181</v>
      </c>
      <c r="Z240" s="427">
        <v>203</v>
      </c>
      <c r="AA240" s="427">
        <v>143</v>
      </c>
      <c r="AB240" s="427">
        <v>136</v>
      </c>
      <c r="AC240" s="427">
        <v>181</v>
      </c>
      <c r="AD240" s="427">
        <v>203</v>
      </c>
      <c r="AE240" s="427">
        <v>143</v>
      </c>
      <c r="AF240" s="427">
        <v>136</v>
      </c>
      <c r="AG240" s="427">
        <v>181</v>
      </c>
      <c r="AH240" s="427">
        <v>203</v>
      </c>
      <c r="AI240" s="366">
        <v>181</v>
      </c>
      <c r="AJ240" s="427">
        <v>136</v>
      </c>
      <c r="AK240" s="427">
        <v>181</v>
      </c>
      <c r="AL240" s="427">
        <v>203</v>
      </c>
      <c r="AM240" s="427">
        <v>136</v>
      </c>
      <c r="AN240" s="427">
        <v>181</v>
      </c>
      <c r="AO240" s="427">
        <v>203</v>
      </c>
      <c r="AP240" s="427">
        <v>200</v>
      </c>
      <c r="AQ240" s="427">
        <v>200</v>
      </c>
      <c r="AR240" s="427">
        <v>200</v>
      </c>
      <c r="AS240" s="427">
        <v>200</v>
      </c>
      <c r="AT240" s="105"/>
      <c r="AU240" s="105" t="s">
        <v>4648</v>
      </c>
      <c r="AV240" s="126">
        <v>0.9</v>
      </c>
    </row>
    <row r="241" spans="1:48" ht="23.25" customHeight="1">
      <c r="A241"/>
      <c r="B241" s="440"/>
      <c r="D241" s="339" t="s">
        <v>4304</v>
      </c>
      <c r="E241" s="418" t="s">
        <v>4304</v>
      </c>
      <c r="F241" s="419" t="s">
        <v>4326</v>
      </c>
      <c r="G241" s="420">
        <v>0.5</v>
      </c>
      <c r="H241" s="426">
        <v>137</v>
      </c>
      <c r="I241" s="426">
        <v>181</v>
      </c>
      <c r="J241" s="426">
        <v>221</v>
      </c>
      <c r="K241" s="427">
        <v>137</v>
      </c>
      <c r="L241" s="427">
        <v>181</v>
      </c>
      <c r="M241" s="427">
        <v>221</v>
      </c>
      <c r="N241" s="427">
        <v>144</v>
      </c>
      <c r="O241" s="427">
        <v>137</v>
      </c>
      <c r="P241" s="427">
        <v>181</v>
      </c>
      <c r="Q241" s="427">
        <v>221</v>
      </c>
      <c r="R241" s="427">
        <v>144</v>
      </c>
      <c r="S241" s="354">
        <v>137</v>
      </c>
      <c r="T241" s="354">
        <v>181</v>
      </c>
      <c r="U241" s="354">
        <v>221</v>
      </c>
      <c r="V241" s="427">
        <v>181</v>
      </c>
      <c r="W241" s="427">
        <v>221</v>
      </c>
      <c r="X241" s="427">
        <v>137</v>
      </c>
      <c r="Y241" s="427">
        <v>181</v>
      </c>
      <c r="Z241" s="427">
        <v>221</v>
      </c>
      <c r="AA241" s="427">
        <v>144</v>
      </c>
      <c r="AB241" s="427">
        <v>137</v>
      </c>
      <c r="AC241" s="427">
        <v>181</v>
      </c>
      <c r="AD241" s="427">
        <v>221</v>
      </c>
      <c r="AE241" s="427">
        <v>144</v>
      </c>
      <c r="AF241" s="427">
        <v>137</v>
      </c>
      <c r="AG241" s="427">
        <v>181</v>
      </c>
      <c r="AH241" s="427">
        <v>221</v>
      </c>
      <c r="AI241" s="366">
        <v>181</v>
      </c>
      <c r="AJ241" s="427">
        <v>137</v>
      </c>
      <c r="AK241" s="427">
        <v>181</v>
      </c>
      <c r="AL241" s="427">
        <v>221</v>
      </c>
      <c r="AM241" s="427">
        <v>137</v>
      </c>
      <c r="AN241" s="427">
        <v>181</v>
      </c>
      <c r="AO241" s="427">
        <v>221</v>
      </c>
      <c r="AP241" s="427">
        <v>200</v>
      </c>
      <c r="AQ241" s="427">
        <v>200</v>
      </c>
      <c r="AR241" s="427">
        <v>200</v>
      </c>
      <c r="AS241" s="427">
        <v>200</v>
      </c>
      <c r="AT241" s="105"/>
      <c r="AU241" s="105" t="s">
        <v>4304</v>
      </c>
      <c r="AV241" s="126">
        <v>0.5</v>
      </c>
    </row>
    <row r="242" spans="1:48" ht="23.25" customHeight="1">
      <c r="A242"/>
      <c r="B242" s="440"/>
      <c r="D242" s="339" t="s">
        <v>719</v>
      </c>
      <c r="E242" s="418" t="s">
        <v>719</v>
      </c>
      <c r="F242" s="419" t="s">
        <v>744</v>
      </c>
      <c r="G242" s="420">
        <v>0.1</v>
      </c>
      <c r="H242" s="426">
        <v>34</v>
      </c>
      <c r="I242" s="426">
        <v>34</v>
      </c>
      <c r="J242" s="426">
        <v>52</v>
      </c>
      <c r="K242" s="427">
        <v>34</v>
      </c>
      <c r="L242" s="427">
        <v>34</v>
      </c>
      <c r="M242" s="427">
        <v>52</v>
      </c>
      <c r="N242" s="427">
        <v>34</v>
      </c>
      <c r="O242" s="427">
        <v>34</v>
      </c>
      <c r="P242" s="427">
        <v>34</v>
      </c>
      <c r="Q242" s="427">
        <v>52</v>
      </c>
      <c r="R242" s="427">
        <v>34</v>
      </c>
      <c r="S242" s="354">
        <v>34</v>
      </c>
      <c r="T242" s="354">
        <v>34</v>
      </c>
      <c r="U242" s="354">
        <v>52</v>
      </c>
      <c r="V242" s="427">
        <v>34</v>
      </c>
      <c r="W242" s="427">
        <v>52</v>
      </c>
      <c r="X242" s="427">
        <v>34</v>
      </c>
      <c r="Y242" s="427">
        <v>34</v>
      </c>
      <c r="Z242" s="427">
        <v>52</v>
      </c>
      <c r="AA242" s="427">
        <v>34</v>
      </c>
      <c r="AB242" s="427">
        <v>34</v>
      </c>
      <c r="AC242" s="427">
        <v>34</v>
      </c>
      <c r="AD242" s="427">
        <v>52</v>
      </c>
      <c r="AE242" s="427">
        <v>34</v>
      </c>
      <c r="AF242" s="427">
        <v>34</v>
      </c>
      <c r="AG242" s="427">
        <v>34</v>
      </c>
      <c r="AH242" s="427">
        <v>52</v>
      </c>
      <c r="AI242" s="366">
        <v>34</v>
      </c>
      <c r="AJ242" s="427">
        <v>34</v>
      </c>
      <c r="AK242" s="427">
        <v>34</v>
      </c>
      <c r="AL242" s="427">
        <v>52</v>
      </c>
      <c r="AM242" s="427">
        <v>34</v>
      </c>
      <c r="AN242" s="427">
        <v>34</v>
      </c>
      <c r="AO242" s="427">
        <v>52</v>
      </c>
      <c r="AP242" s="427">
        <v>38</v>
      </c>
      <c r="AQ242" s="427">
        <v>38</v>
      </c>
      <c r="AR242" s="427">
        <v>38</v>
      </c>
      <c r="AS242" s="427">
        <v>38</v>
      </c>
      <c r="AT242" s="105"/>
      <c r="AU242" s="105" t="s">
        <v>719</v>
      </c>
      <c r="AV242" s="126">
        <v>0.1</v>
      </c>
    </row>
    <row r="243" spans="1:48" ht="23.25" customHeight="1">
      <c r="A243"/>
      <c r="B243" s="440"/>
      <c r="D243" s="339" t="s">
        <v>720</v>
      </c>
      <c r="E243" s="418" t="s">
        <v>720</v>
      </c>
      <c r="F243" s="419" t="s">
        <v>745</v>
      </c>
      <c r="G243" s="420">
        <v>0.1</v>
      </c>
      <c r="H243" s="426">
        <v>15</v>
      </c>
      <c r="I243" s="426">
        <v>27</v>
      </c>
      <c r="J243" s="426">
        <v>23</v>
      </c>
      <c r="K243" s="427">
        <v>15</v>
      </c>
      <c r="L243" s="427">
        <v>27</v>
      </c>
      <c r="M243" s="427">
        <v>23</v>
      </c>
      <c r="N243" s="427">
        <v>21</v>
      </c>
      <c r="O243" s="427">
        <v>15</v>
      </c>
      <c r="P243" s="427">
        <v>27</v>
      </c>
      <c r="Q243" s="427">
        <v>23</v>
      </c>
      <c r="R243" s="427">
        <v>21</v>
      </c>
      <c r="S243" s="354">
        <v>15</v>
      </c>
      <c r="T243" s="354">
        <v>27</v>
      </c>
      <c r="U243" s="354">
        <v>23</v>
      </c>
      <c r="V243" s="427">
        <v>27</v>
      </c>
      <c r="W243" s="427">
        <v>23</v>
      </c>
      <c r="X243" s="427">
        <v>15</v>
      </c>
      <c r="Y243" s="427">
        <v>27</v>
      </c>
      <c r="Z243" s="427">
        <v>23</v>
      </c>
      <c r="AA243" s="427">
        <v>21</v>
      </c>
      <c r="AB243" s="427">
        <v>15</v>
      </c>
      <c r="AC243" s="427">
        <v>27</v>
      </c>
      <c r="AD243" s="427">
        <v>23</v>
      </c>
      <c r="AE243" s="427">
        <v>21</v>
      </c>
      <c r="AF243" s="427">
        <v>15</v>
      </c>
      <c r="AG243" s="427">
        <v>27</v>
      </c>
      <c r="AH243" s="427">
        <v>23</v>
      </c>
      <c r="AI243" s="366">
        <v>27</v>
      </c>
      <c r="AJ243" s="427">
        <v>15</v>
      </c>
      <c r="AK243" s="427">
        <v>27</v>
      </c>
      <c r="AL243" s="427">
        <v>23</v>
      </c>
      <c r="AM243" s="427">
        <v>15</v>
      </c>
      <c r="AN243" s="427">
        <v>27</v>
      </c>
      <c r="AO243" s="427">
        <v>23</v>
      </c>
      <c r="AP243" s="427">
        <v>30</v>
      </c>
      <c r="AQ243" s="427">
        <v>30</v>
      </c>
      <c r="AR243" s="427">
        <v>30</v>
      </c>
      <c r="AS243" s="427">
        <v>30</v>
      </c>
      <c r="AT243" s="105"/>
      <c r="AU243" s="105" t="s">
        <v>720</v>
      </c>
      <c r="AV243" s="126">
        <v>0.1</v>
      </c>
    </row>
    <row r="244" spans="1:48" ht="23.25" customHeight="1">
      <c r="A244"/>
      <c r="B244" s="440"/>
      <c r="D244" s="339" t="s">
        <v>721</v>
      </c>
      <c r="E244" s="418" t="s">
        <v>721</v>
      </c>
      <c r="F244" s="419" t="s">
        <v>746</v>
      </c>
      <c r="G244" s="420">
        <v>0.1</v>
      </c>
      <c r="H244" s="426">
        <v>17</v>
      </c>
      <c r="I244" s="426">
        <v>22</v>
      </c>
      <c r="J244" s="426">
        <v>21</v>
      </c>
      <c r="K244" s="427">
        <v>17</v>
      </c>
      <c r="L244" s="427">
        <v>22</v>
      </c>
      <c r="M244" s="427">
        <v>21</v>
      </c>
      <c r="N244" s="427">
        <v>18</v>
      </c>
      <c r="O244" s="427">
        <v>17</v>
      </c>
      <c r="P244" s="427">
        <v>22</v>
      </c>
      <c r="Q244" s="427">
        <v>21</v>
      </c>
      <c r="R244" s="427">
        <v>18</v>
      </c>
      <c r="S244" s="354">
        <v>17</v>
      </c>
      <c r="T244" s="354">
        <v>22</v>
      </c>
      <c r="U244" s="354">
        <v>21</v>
      </c>
      <c r="V244" s="427">
        <v>22</v>
      </c>
      <c r="W244" s="427">
        <v>21</v>
      </c>
      <c r="X244" s="427">
        <v>17</v>
      </c>
      <c r="Y244" s="427">
        <v>22</v>
      </c>
      <c r="Z244" s="427">
        <v>21</v>
      </c>
      <c r="AA244" s="427">
        <v>18</v>
      </c>
      <c r="AB244" s="427">
        <v>17</v>
      </c>
      <c r="AC244" s="427">
        <v>22</v>
      </c>
      <c r="AD244" s="427">
        <v>21</v>
      </c>
      <c r="AE244" s="427">
        <v>18</v>
      </c>
      <c r="AF244" s="427">
        <v>17</v>
      </c>
      <c r="AG244" s="427">
        <v>22</v>
      </c>
      <c r="AH244" s="427">
        <v>21</v>
      </c>
      <c r="AI244" s="366">
        <v>22</v>
      </c>
      <c r="AJ244" s="427">
        <v>17</v>
      </c>
      <c r="AK244" s="427">
        <v>22</v>
      </c>
      <c r="AL244" s="427">
        <v>21</v>
      </c>
      <c r="AM244" s="427">
        <v>17</v>
      </c>
      <c r="AN244" s="427">
        <v>22</v>
      </c>
      <c r="AO244" s="427">
        <v>21</v>
      </c>
      <c r="AP244" s="427">
        <v>25</v>
      </c>
      <c r="AQ244" s="427">
        <v>25</v>
      </c>
      <c r="AR244" s="427">
        <v>25</v>
      </c>
      <c r="AS244" s="427">
        <v>25</v>
      </c>
      <c r="AT244" s="105"/>
      <c r="AU244" s="105" t="s">
        <v>721</v>
      </c>
      <c r="AV244" s="126">
        <v>0.1</v>
      </c>
    </row>
    <row r="245" spans="1:48" ht="23.25" customHeight="1">
      <c r="A245"/>
      <c r="B245" s="440"/>
      <c r="D245" s="339" t="s">
        <v>722</v>
      </c>
      <c r="E245" s="418" t="s">
        <v>722</v>
      </c>
      <c r="F245" s="419" t="s">
        <v>747</v>
      </c>
      <c r="G245" s="420">
        <v>0.1</v>
      </c>
      <c r="H245" s="426">
        <v>21</v>
      </c>
      <c r="I245" s="426">
        <v>26</v>
      </c>
      <c r="J245" s="426">
        <v>27</v>
      </c>
      <c r="K245" s="427">
        <v>21</v>
      </c>
      <c r="L245" s="427">
        <v>26</v>
      </c>
      <c r="M245" s="427">
        <v>27</v>
      </c>
      <c r="N245" s="427">
        <v>21</v>
      </c>
      <c r="O245" s="427">
        <v>21</v>
      </c>
      <c r="P245" s="427">
        <v>26</v>
      </c>
      <c r="Q245" s="427">
        <v>27</v>
      </c>
      <c r="R245" s="427">
        <v>21</v>
      </c>
      <c r="S245" s="354">
        <v>21</v>
      </c>
      <c r="T245" s="354">
        <v>26</v>
      </c>
      <c r="U245" s="354">
        <v>27</v>
      </c>
      <c r="V245" s="427">
        <v>26</v>
      </c>
      <c r="W245" s="427">
        <v>27</v>
      </c>
      <c r="X245" s="427">
        <v>21</v>
      </c>
      <c r="Y245" s="427">
        <v>26</v>
      </c>
      <c r="Z245" s="427">
        <v>27</v>
      </c>
      <c r="AA245" s="427">
        <v>21</v>
      </c>
      <c r="AB245" s="427">
        <v>21</v>
      </c>
      <c r="AC245" s="427">
        <v>26</v>
      </c>
      <c r="AD245" s="427">
        <v>27</v>
      </c>
      <c r="AE245" s="427">
        <v>21</v>
      </c>
      <c r="AF245" s="427">
        <v>21</v>
      </c>
      <c r="AG245" s="427">
        <v>26</v>
      </c>
      <c r="AH245" s="427">
        <v>27</v>
      </c>
      <c r="AI245" s="366">
        <v>26</v>
      </c>
      <c r="AJ245" s="427">
        <v>21</v>
      </c>
      <c r="AK245" s="427">
        <v>26</v>
      </c>
      <c r="AL245" s="427">
        <v>27</v>
      </c>
      <c r="AM245" s="427">
        <v>21</v>
      </c>
      <c r="AN245" s="427">
        <v>26</v>
      </c>
      <c r="AO245" s="427">
        <v>27</v>
      </c>
      <c r="AP245" s="427">
        <v>29</v>
      </c>
      <c r="AQ245" s="427">
        <v>29</v>
      </c>
      <c r="AR245" s="427">
        <v>29</v>
      </c>
      <c r="AS245" s="427">
        <v>29</v>
      </c>
      <c r="AT245" s="105"/>
      <c r="AU245" s="105" t="s">
        <v>722</v>
      </c>
      <c r="AV245" s="126">
        <v>0.1</v>
      </c>
    </row>
    <row r="246" spans="1:48" ht="23.25" customHeight="1">
      <c r="A246"/>
      <c r="B246" s="440"/>
      <c r="D246" s="339" t="s">
        <v>728</v>
      </c>
      <c r="E246" s="418" t="s">
        <v>728</v>
      </c>
      <c r="F246" s="419" t="s">
        <v>753</v>
      </c>
      <c r="G246" s="420">
        <v>0.1</v>
      </c>
      <c r="H246" s="426">
        <v>32</v>
      </c>
      <c r="I246" s="426">
        <v>42</v>
      </c>
      <c r="J246" s="426">
        <v>42</v>
      </c>
      <c r="K246" s="427">
        <v>32</v>
      </c>
      <c r="L246" s="427">
        <v>42</v>
      </c>
      <c r="M246" s="427">
        <v>42</v>
      </c>
      <c r="N246" s="427">
        <v>33</v>
      </c>
      <c r="O246" s="427">
        <v>32</v>
      </c>
      <c r="P246" s="427">
        <v>42</v>
      </c>
      <c r="Q246" s="427">
        <v>42</v>
      </c>
      <c r="R246" s="427">
        <v>33</v>
      </c>
      <c r="S246" s="354">
        <v>32</v>
      </c>
      <c r="T246" s="354">
        <v>42</v>
      </c>
      <c r="U246" s="354">
        <v>42</v>
      </c>
      <c r="V246" s="427">
        <v>42</v>
      </c>
      <c r="W246" s="427">
        <v>42</v>
      </c>
      <c r="X246" s="427">
        <v>32</v>
      </c>
      <c r="Y246" s="427">
        <v>42</v>
      </c>
      <c r="Z246" s="427">
        <v>42</v>
      </c>
      <c r="AA246" s="427">
        <v>33</v>
      </c>
      <c r="AB246" s="427">
        <v>32</v>
      </c>
      <c r="AC246" s="427">
        <v>42</v>
      </c>
      <c r="AD246" s="427">
        <v>42</v>
      </c>
      <c r="AE246" s="427">
        <v>33</v>
      </c>
      <c r="AF246" s="427">
        <v>32</v>
      </c>
      <c r="AG246" s="427">
        <v>42</v>
      </c>
      <c r="AH246" s="427">
        <v>42</v>
      </c>
      <c r="AI246" s="366">
        <v>42</v>
      </c>
      <c r="AJ246" s="427">
        <v>32</v>
      </c>
      <c r="AK246" s="427">
        <v>42</v>
      </c>
      <c r="AL246" s="427">
        <v>42</v>
      </c>
      <c r="AM246" s="427">
        <v>32</v>
      </c>
      <c r="AN246" s="427">
        <v>42</v>
      </c>
      <c r="AO246" s="427">
        <v>42</v>
      </c>
      <c r="AP246" s="427">
        <v>47</v>
      </c>
      <c r="AQ246" s="427">
        <v>47</v>
      </c>
      <c r="AR246" s="427">
        <v>47</v>
      </c>
      <c r="AS246" s="427">
        <v>47</v>
      </c>
      <c r="AT246" s="430"/>
      <c r="AU246" s="105" t="s">
        <v>728</v>
      </c>
      <c r="AV246" s="126">
        <v>0.1</v>
      </c>
    </row>
    <row r="247" spans="1:48" ht="23.25" customHeight="1">
      <c r="A247"/>
      <c r="B247" s="440"/>
      <c r="D247" s="339" t="s">
        <v>729</v>
      </c>
      <c r="E247" s="418" t="s">
        <v>729</v>
      </c>
      <c r="F247" s="419" t="s">
        <v>754</v>
      </c>
      <c r="G247" s="420">
        <v>0.1</v>
      </c>
      <c r="H247" s="426">
        <v>27</v>
      </c>
      <c r="I247" s="426">
        <v>32</v>
      </c>
      <c r="J247" s="426">
        <v>38</v>
      </c>
      <c r="K247" s="427">
        <v>27</v>
      </c>
      <c r="L247" s="427">
        <v>32</v>
      </c>
      <c r="M247" s="427">
        <v>38</v>
      </c>
      <c r="N247" s="427">
        <v>27</v>
      </c>
      <c r="O247" s="427">
        <v>27</v>
      </c>
      <c r="P247" s="427">
        <v>32</v>
      </c>
      <c r="Q247" s="427">
        <v>38</v>
      </c>
      <c r="R247" s="427">
        <v>27</v>
      </c>
      <c r="S247" s="354">
        <v>27</v>
      </c>
      <c r="T247" s="354">
        <v>32</v>
      </c>
      <c r="U247" s="354">
        <v>38</v>
      </c>
      <c r="V247" s="427">
        <v>32</v>
      </c>
      <c r="W247" s="427">
        <v>38</v>
      </c>
      <c r="X247" s="427">
        <v>27</v>
      </c>
      <c r="Y247" s="427">
        <v>32</v>
      </c>
      <c r="Z247" s="427">
        <v>38</v>
      </c>
      <c r="AA247" s="427">
        <v>27</v>
      </c>
      <c r="AB247" s="427">
        <v>27</v>
      </c>
      <c r="AC247" s="427">
        <v>32</v>
      </c>
      <c r="AD247" s="427">
        <v>38</v>
      </c>
      <c r="AE247" s="427">
        <v>27</v>
      </c>
      <c r="AF247" s="427">
        <v>27</v>
      </c>
      <c r="AG247" s="427">
        <v>32</v>
      </c>
      <c r="AH247" s="427">
        <v>38</v>
      </c>
      <c r="AI247" s="366">
        <v>32</v>
      </c>
      <c r="AJ247" s="427">
        <v>27</v>
      </c>
      <c r="AK247" s="427">
        <v>32</v>
      </c>
      <c r="AL247" s="427">
        <v>38</v>
      </c>
      <c r="AM247" s="427">
        <v>27</v>
      </c>
      <c r="AN247" s="427">
        <v>32</v>
      </c>
      <c r="AO247" s="427">
        <v>38</v>
      </c>
      <c r="AP247" s="427">
        <v>36</v>
      </c>
      <c r="AQ247" s="427">
        <v>36</v>
      </c>
      <c r="AR247" s="427">
        <v>36</v>
      </c>
      <c r="AS247" s="427">
        <v>36</v>
      </c>
      <c r="AT247" s="430"/>
      <c r="AU247" s="105" t="s">
        <v>729</v>
      </c>
      <c r="AV247" s="126">
        <v>0.1</v>
      </c>
    </row>
    <row r="248" spans="1:48" ht="23.25" customHeight="1">
      <c r="A248"/>
      <c r="B248" s="440"/>
      <c r="D248" s="339" t="s">
        <v>730</v>
      </c>
      <c r="E248" s="418" t="s">
        <v>730</v>
      </c>
      <c r="F248" s="419" t="s">
        <v>755</v>
      </c>
      <c r="G248" s="420">
        <v>0.1</v>
      </c>
      <c r="H248" s="426">
        <v>34</v>
      </c>
      <c r="I248" s="426">
        <v>41</v>
      </c>
      <c r="J248" s="426">
        <v>42</v>
      </c>
      <c r="K248" s="427">
        <v>34</v>
      </c>
      <c r="L248" s="427">
        <v>41</v>
      </c>
      <c r="M248" s="427">
        <v>42</v>
      </c>
      <c r="N248" s="366" t="s">
        <v>2207</v>
      </c>
      <c r="O248" s="427">
        <v>34</v>
      </c>
      <c r="P248" s="427">
        <v>41</v>
      </c>
      <c r="Q248" s="427">
        <v>42</v>
      </c>
      <c r="R248" s="366" t="s">
        <v>2207</v>
      </c>
      <c r="S248" s="354">
        <v>34</v>
      </c>
      <c r="T248" s="354">
        <v>41</v>
      </c>
      <c r="U248" s="354">
        <v>42</v>
      </c>
      <c r="V248" s="427">
        <v>41</v>
      </c>
      <c r="W248" s="427">
        <v>42</v>
      </c>
      <c r="X248" s="427">
        <v>34</v>
      </c>
      <c r="Y248" s="427">
        <v>41</v>
      </c>
      <c r="Z248" s="427">
        <v>42</v>
      </c>
      <c r="AA248" s="366" t="s">
        <v>2207</v>
      </c>
      <c r="AB248" s="427">
        <v>34</v>
      </c>
      <c r="AC248" s="427">
        <v>41</v>
      </c>
      <c r="AD248" s="427">
        <v>42</v>
      </c>
      <c r="AE248" s="366" t="s">
        <v>2207</v>
      </c>
      <c r="AF248" s="427">
        <v>34</v>
      </c>
      <c r="AG248" s="427">
        <v>41</v>
      </c>
      <c r="AH248" s="427">
        <v>42</v>
      </c>
      <c r="AI248" s="366">
        <v>41</v>
      </c>
      <c r="AJ248" s="427">
        <v>34</v>
      </c>
      <c r="AK248" s="427">
        <v>41</v>
      </c>
      <c r="AL248" s="427">
        <v>42</v>
      </c>
      <c r="AM248" s="427">
        <v>34</v>
      </c>
      <c r="AN248" s="427">
        <v>41</v>
      </c>
      <c r="AO248" s="427">
        <v>42</v>
      </c>
      <c r="AP248" s="427">
        <v>46</v>
      </c>
      <c r="AQ248" s="427">
        <v>46</v>
      </c>
      <c r="AR248" s="427">
        <v>46</v>
      </c>
      <c r="AS248" s="427">
        <v>46</v>
      </c>
      <c r="AT248" s="105"/>
      <c r="AU248" s="105" t="s">
        <v>730</v>
      </c>
      <c r="AV248" s="126">
        <v>0.1</v>
      </c>
    </row>
    <row r="249" spans="1:48" ht="23.25" customHeight="1">
      <c r="A249"/>
      <c r="B249" s="440"/>
      <c r="D249" s="339" t="s">
        <v>731</v>
      </c>
      <c r="E249" s="418" t="s">
        <v>731</v>
      </c>
      <c r="F249" s="419" t="s">
        <v>756</v>
      </c>
      <c r="G249" s="420">
        <v>0.1</v>
      </c>
      <c r="H249" s="426">
        <v>15</v>
      </c>
      <c r="I249" s="426">
        <v>19</v>
      </c>
      <c r="J249" s="426">
        <v>21</v>
      </c>
      <c r="K249" s="427">
        <v>15</v>
      </c>
      <c r="L249" s="427">
        <v>19</v>
      </c>
      <c r="M249" s="427">
        <v>21</v>
      </c>
      <c r="N249" s="427">
        <v>18</v>
      </c>
      <c r="O249" s="427">
        <v>15</v>
      </c>
      <c r="P249" s="427">
        <v>19</v>
      </c>
      <c r="Q249" s="427">
        <v>21</v>
      </c>
      <c r="R249" s="427">
        <v>18</v>
      </c>
      <c r="S249" s="354">
        <v>15</v>
      </c>
      <c r="T249" s="354">
        <v>19</v>
      </c>
      <c r="U249" s="354">
        <v>21</v>
      </c>
      <c r="V249" s="427">
        <v>19</v>
      </c>
      <c r="W249" s="427">
        <v>21</v>
      </c>
      <c r="X249" s="427">
        <v>15</v>
      </c>
      <c r="Y249" s="427">
        <v>19</v>
      </c>
      <c r="Z249" s="427">
        <v>21</v>
      </c>
      <c r="AA249" s="427">
        <v>18</v>
      </c>
      <c r="AB249" s="427">
        <v>15</v>
      </c>
      <c r="AC249" s="427">
        <v>19</v>
      </c>
      <c r="AD249" s="427">
        <v>21</v>
      </c>
      <c r="AE249" s="427">
        <v>18</v>
      </c>
      <c r="AF249" s="427">
        <v>15</v>
      </c>
      <c r="AG249" s="427">
        <v>19</v>
      </c>
      <c r="AH249" s="427">
        <v>21</v>
      </c>
      <c r="AI249" s="366">
        <v>19</v>
      </c>
      <c r="AJ249" s="427">
        <v>15</v>
      </c>
      <c r="AK249" s="427">
        <v>19</v>
      </c>
      <c r="AL249" s="427">
        <v>21</v>
      </c>
      <c r="AM249" s="427">
        <v>15</v>
      </c>
      <c r="AN249" s="427">
        <v>19</v>
      </c>
      <c r="AO249" s="427">
        <v>21</v>
      </c>
      <c r="AP249" s="427">
        <v>21</v>
      </c>
      <c r="AQ249" s="427">
        <v>21</v>
      </c>
      <c r="AR249" s="427">
        <v>21</v>
      </c>
      <c r="AS249" s="427">
        <v>21</v>
      </c>
      <c r="AT249" s="105"/>
      <c r="AU249" s="105" t="s">
        <v>731</v>
      </c>
      <c r="AV249" s="126">
        <v>0.1</v>
      </c>
    </row>
    <row r="250" spans="1:48" ht="23.25" customHeight="1">
      <c r="A250"/>
      <c r="B250" s="440"/>
      <c r="D250" s="339" t="s">
        <v>1049</v>
      </c>
      <c r="E250" s="418" t="s">
        <v>1049</v>
      </c>
      <c r="F250" s="419" t="s">
        <v>948</v>
      </c>
      <c r="G250" s="420">
        <v>0.1</v>
      </c>
      <c r="H250" s="426">
        <v>25</v>
      </c>
      <c r="I250" s="426">
        <v>20</v>
      </c>
      <c r="J250" s="426">
        <v>38</v>
      </c>
      <c r="K250" s="427">
        <v>25</v>
      </c>
      <c r="L250" s="427">
        <v>20</v>
      </c>
      <c r="M250" s="427">
        <v>38</v>
      </c>
      <c r="N250" s="366" t="s">
        <v>2207</v>
      </c>
      <c r="O250" s="427">
        <v>25</v>
      </c>
      <c r="P250" s="427">
        <v>20</v>
      </c>
      <c r="Q250" s="427">
        <v>38</v>
      </c>
      <c r="R250" s="366" t="s">
        <v>2207</v>
      </c>
      <c r="S250" s="354">
        <v>25</v>
      </c>
      <c r="T250" s="354">
        <v>20</v>
      </c>
      <c r="U250" s="354">
        <v>38</v>
      </c>
      <c r="V250" s="427">
        <v>20</v>
      </c>
      <c r="W250" s="427">
        <v>38</v>
      </c>
      <c r="X250" s="427">
        <v>25</v>
      </c>
      <c r="Y250" s="427">
        <v>20</v>
      </c>
      <c r="Z250" s="427">
        <v>38</v>
      </c>
      <c r="AA250" s="366" t="s">
        <v>2207</v>
      </c>
      <c r="AB250" s="427">
        <v>25</v>
      </c>
      <c r="AC250" s="427">
        <v>20</v>
      </c>
      <c r="AD250" s="427">
        <v>38</v>
      </c>
      <c r="AE250" s="366" t="s">
        <v>2207</v>
      </c>
      <c r="AF250" s="427">
        <v>25</v>
      </c>
      <c r="AG250" s="427">
        <v>20</v>
      </c>
      <c r="AH250" s="427">
        <v>38</v>
      </c>
      <c r="AI250" s="366">
        <v>20</v>
      </c>
      <c r="AJ250" s="427">
        <v>25</v>
      </c>
      <c r="AK250" s="427">
        <v>20</v>
      </c>
      <c r="AL250" s="427">
        <v>38</v>
      </c>
      <c r="AM250" s="427">
        <v>25</v>
      </c>
      <c r="AN250" s="427">
        <v>20</v>
      </c>
      <c r="AO250" s="427">
        <v>38</v>
      </c>
      <c r="AP250" s="427">
        <v>22</v>
      </c>
      <c r="AQ250" s="427">
        <v>22</v>
      </c>
      <c r="AR250" s="427">
        <v>22</v>
      </c>
      <c r="AS250" s="427">
        <v>22</v>
      </c>
      <c r="AT250" s="105"/>
      <c r="AU250" s="105" t="s">
        <v>1049</v>
      </c>
      <c r="AV250" s="126">
        <v>0.1</v>
      </c>
    </row>
    <row r="251" spans="1:48" ht="23.25" customHeight="1">
      <c r="A251"/>
      <c r="B251" s="440"/>
      <c r="D251" s="339" t="s">
        <v>732</v>
      </c>
      <c r="E251" s="418" t="s">
        <v>732</v>
      </c>
      <c r="F251" s="419" t="s">
        <v>757</v>
      </c>
      <c r="G251" s="420">
        <v>0.1</v>
      </c>
      <c r="H251" s="426">
        <v>19</v>
      </c>
      <c r="I251" s="426">
        <v>21</v>
      </c>
      <c r="J251" s="426">
        <v>23</v>
      </c>
      <c r="K251" s="427">
        <v>19</v>
      </c>
      <c r="L251" s="427">
        <v>21</v>
      </c>
      <c r="M251" s="427">
        <v>23</v>
      </c>
      <c r="N251" s="427">
        <v>21</v>
      </c>
      <c r="O251" s="427">
        <v>19</v>
      </c>
      <c r="P251" s="427">
        <v>21</v>
      </c>
      <c r="Q251" s="427">
        <v>23</v>
      </c>
      <c r="R251" s="427">
        <v>21</v>
      </c>
      <c r="S251" s="354">
        <v>19</v>
      </c>
      <c r="T251" s="354">
        <v>21</v>
      </c>
      <c r="U251" s="354">
        <v>23</v>
      </c>
      <c r="V251" s="427">
        <v>21</v>
      </c>
      <c r="W251" s="427">
        <v>23</v>
      </c>
      <c r="X251" s="427">
        <v>19</v>
      </c>
      <c r="Y251" s="427">
        <v>21</v>
      </c>
      <c r="Z251" s="427">
        <v>23</v>
      </c>
      <c r="AA251" s="427">
        <v>21</v>
      </c>
      <c r="AB251" s="427">
        <v>19</v>
      </c>
      <c r="AC251" s="427">
        <v>21</v>
      </c>
      <c r="AD251" s="427">
        <v>23</v>
      </c>
      <c r="AE251" s="427">
        <v>21</v>
      </c>
      <c r="AF251" s="427">
        <v>19</v>
      </c>
      <c r="AG251" s="427">
        <v>21</v>
      </c>
      <c r="AH251" s="427">
        <v>23</v>
      </c>
      <c r="AI251" s="366">
        <v>21</v>
      </c>
      <c r="AJ251" s="427">
        <v>19</v>
      </c>
      <c r="AK251" s="427">
        <v>21</v>
      </c>
      <c r="AL251" s="427">
        <v>23</v>
      </c>
      <c r="AM251" s="427">
        <v>19</v>
      </c>
      <c r="AN251" s="427">
        <v>21</v>
      </c>
      <c r="AO251" s="427">
        <v>23</v>
      </c>
      <c r="AP251" s="427">
        <v>24</v>
      </c>
      <c r="AQ251" s="427">
        <v>24</v>
      </c>
      <c r="AR251" s="427">
        <v>24</v>
      </c>
      <c r="AS251" s="427">
        <v>24</v>
      </c>
      <c r="AT251" s="105"/>
      <c r="AU251" s="105" t="s">
        <v>732</v>
      </c>
      <c r="AV251" s="126">
        <v>0.1</v>
      </c>
    </row>
    <row r="252" spans="1:48" ht="23.25" customHeight="1">
      <c r="A252"/>
      <c r="B252" s="440"/>
      <c r="D252" s="339" t="s">
        <v>4305</v>
      </c>
      <c r="E252" s="418" t="s">
        <v>4305</v>
      </c>
      <c r="F252" s="419" t="s">
        <v>4327</v>
      </c>
      <c r="G252" s="420">
        <v>0.1</v>
      </c>
      <c r="H252" s="426">
        <v>41</v>
      </c>
      <c r="I252" s="426">
        <v>49</v>
      </c>
      <c r="J252" s="426">
        <v>54</v>
      </c>
      <c r="K252" s="427">
        <v>41</v>
      </c>
      <c r="L252" s="427">
        <v>49</v>
      </c>
      <c r="M252" s="427">
        <v>54</v>
      </c>
      <c r="N252" s="427">
        <v>43</v>
      </c>
      <c r="O252" s="427">
        <v>41</v>
      </c>
      <c r="P252" s="427">
        <v>49</v>
      </c>
      <c r="Q252" s="427">
        <v>54</v>
      </c>
      <c r="R252" s="427">
        <v>43</v>
      </c>
      <c r="S252" s="354">
        <v>41</v>
      </c>
      <c r="T252" s="354">
        <v>49</v>
      </c>
      <c r="U252" s="354">
        <v>54</v>
      </c>
      <c r="V252" s="366">
        <v>49</v>
      </c>
      <c r="W252" s="427">
        <v>54</v>
      </c>
      <c r="X252" s="427">
        <v>41</v>
      </c>
      <c r="Y252" s="427">
        <v>49</v>
      </c>
      <c r="Z252" s="427">
        <v>54</v>
      </c>
      <c r="AA252" s="427">
        <v>43</v>
      </c>
      <c r="AB252" s="427">
        <v>41</v>
      </c>
      <c r="AC252" s="427">
        <v>49</v>
      </c>
      <c r="AD252" s="427">
        <v>54</v>
      </c>
      <c r="AE252" s="427">
        <v>43</v>
      </c>
      <c r="AF252" s="427">
        <v>41</v>
      </c>
      <c r="AG252" s="427">
        <v>49</v>
      </c>
      <c r="AH252" s="427">
        <v>54</v>
      </c>
      <c r="AI252" s="366">
        <v>49</v>
      </c>
      <c r="AJ252" s="427">
        <v>41</v>
      </c>
      <c r="AK252" s="427">
        <v>49</v>
      </c>
      <c r="AL252" s="427">
        <v>54</v>
      </c>
      <c r="AM252" s="427">
        <v>41</v>
      </c>
      <c r="AN252" s="427">
        <v>49</v>
      </c>
      <c r="AO252" s="427">
        <v>54</v>
      </c>
      <c r="AP252" s="427">
        <v>54</v>
      </c>
      <c r="AQ252" s="427">
        <v>54</v>
      </c>
      <c r="AR252" s="427">
        <v>54</v>
      </c>
      <c r="AS252" s="427">
        <v>54</v>
      </c>
      <c r="AT252" s="105"/>
      <c r="AU252" s="105" t="s">
        <v>4305</v>
      </c>
      <c r="AV252" s="126">
        <v>0.1</v>
      </c>
    </row>
    <row r="253" spans="1:48" ht="23.25" customHeight="1">
      <c r="A253"/>
      <c r="B253" s="440"/>
      <c r="D253" s="339" t="s">
        <v>733</v>
      </c>
      <c r="E253" s="418" t="s">
        <v>733</v>
      </c>
      <c r="F253" s="419" t="s">
        <v>758</v>
      </c>
      <c r="G253" s="420">
        <v>0.1</v>
      </c>
      <c r="H253" s="426">
        <v>60</v>
      </c>
      <c r="I253" s="429" t="s">
        <v>2207</v>
      </c>
      <c r="J253" s="429" t="s">
        <v>2207</v>
      </c>
      <c r="K253" s="366">
        <v>60</v>
      </c>
      <c r="L253" s="366" t="s">
        <v>2207</v>
      </c>
      <c r="M253" s="366" t="s">
        <v>2207</v>
      </c>
      <c r="N253" s="366" t="s">
        <v>2207</v>
      </c>
      <c r="O253" s="427">
        <v>60</v>
      </c>
      <c r="P253" s="366" t="s">
        <v>2207</v>
      </c>
      <c r="Q253" s="366" t="s">
        <v>2207</v>
      </c>
      <c r="R253" s="366" t="s">
        <v>2207</v>
      </c>
      <c r="S253" s="354">
        <v>60</v>
      </c>
      <c r="T253" s="367" t="s">
        <v>2207</v>
      </c>
      <c r="U253" s="367" t="s">
        <v>2207</v>
      </c>
      <c r="V253" s="366">
        <v>0</v>
      </c>
      <c r="W253" s="366" t="s">
        <v>2207</v>
      </c>
      <c r="X253" s="427">
        <v>60</v>
      </c>
      <c r="Y253" s="366" t="s">
        <v>2207</v>
      </c>
      <c r="Z253" s="366" t="s">
        <v>2207</v>
      </c>
      <c r="AA253" s="366" t="s">
        <v>2207</v>
      </c>
      <c r="AB253" s="427">
        <v>60</v>
      </c>
      <c r="AC253" s="366" t="s">
        <v>2207</v>
      </c>
      <c r="AD253" s="366" t="s">
        <v>2207</v>
      </c>
      <c r="AE253" s="366" t="s">
        <v>2207</v>
      </c>
      <c r="AF253" s="427">
        <v>60</v>
      </c>
      <c r="AG253" s="366" t="s">
        <v>2207</v>
      </c>
      <c r="AH253" s="366" t="s">
        <v>2207</v>
      </c>
      <c r="AI253" s="366" t="s">
        <v>2207</v>
      </c>
      <c r="AJ253" s="427">
        <v>60</v>
      </c>
      <c r="AK253" s="366" t="s">
        <v>2207</v>
      </c>
      <c r="AL253" s="366" t="s">
        <v>2207</v>
      </c>
      <c r="AM253" s="427">
        <v>60</v>
      </c>
      <c r="AN253" s="366" t="s">
        <v>2207</v>
      </c>
      <c r="AO253" s="366" t="s">
        <v>2207</v>
      </c>
      <c r="AP253" s="366" t="s">
        <v>2207</v>
      </c>
      <c r="AQ253" s="366" t="s">
        <v>2207</v>
      </c>
      <c r="AR253" s="366" t="s">
        <v>2207</v>
      </c>
      <c r="AS253" s="366" t="s">
        <v>2207</v>
      </c>
      <c r="AT253" s="105"/>
      <c r="AU253" s="105" t="s">
        <v>733</v>
      </c>
      <c r="AV253" s="126">
        <v>0.1</v>
      </c>
    </row>
    <row r="254" spans="1:48" ht="23.25" customHeight="1">
      <c r="A254"/>
      <c r="B254" s="440"/>
      <c r="D254" s="339" t="s">
        <v>734</v>
      </c>
      <c r="E254" s="418" t="s">
        <v>734</v>
      </c>
      <c r="F254" s="419" t="s">
        <v>759</v>
      </c>
      <c r="G254" s="420">
        <v>0.2</v>
      </c>
      <c r="H254" s="426">
        <v>84</v>
      </c>
      <c r="I254" s="429" t="s">
        <v>2207</v>
      </c>
      <c r="J254" s="429" t="s">
        <v>2207</v>
      </c>
      <c r="K254" s="366">
        <v>84</v>
      </c>
      <c r="L254" s="366" t="s">
        <v>2207</v>
      </c>
      <c r="M254" s="366" t="s">
        <v>2207</v>
      </c>
      <c r="N254" s="366" t="s">
        <v>2207</v>
      </c>
      <c r="O254" s="427">
        <v>84</v>
      </c>
      <c r="P254" s="366" t="s">
        <v>2207</v>
      </c>
      <c r="Q254" s="366" t="s">
        <v>2207</v>
      </c>
      <c r="R254" s="366" t="s">
        <v>2207</v>
      </c>
      <c r="S254" s="354">
        <v>84</v>
      </c>
      <c r="T254" s="367" t="s">
        <v>2207</v>
      </c>
      <c r="U254" s="367" t="s">
        <v>2207</v>
      </c>
      <c r="V254" s="366">
        <v>0</v>
      </c>
      <c r="W254" s="366" t="s">
        <v>2207</v>
      </c>
      <c r="X254" s="427">
        <v>84</v>
      </c>
      <c r="Y254" s="366" t="s">
        <v>2207</v>
      </c>
      <c r="Z254" s="366" t="s">
        <v>2207</v>
      </c>
      <c r="AA254" s="366" t="s">
        <v>2207</v>
      </c>
      <c r="AB254" s="427">
        <v>84</v>
      </c>
      <c r="AC254" s="366" t="s">
        <v>2207</v>
      </c>
      <c r="AD254" s="366" t="s">
        <v>2207</v>
      </c>
      <c r="AE254" s="366" t="s">
        <v>2207</v>
      </c>
      <c r="AF254" s="427">
        <v>84</v>
      </c>
      <c r="AG254" s="366" t="s">
        <v>2207</v>
      </c>
      <c r="AH254" s="366" t="s">
        <v>2207</v>
      </c>
      <c r="AI254" s="366" t="s">
        <v>2207</v>
      </c>
      <c r="AJ254" s="427">
        <v>84</v>
      </c>
      <c r="AK254" s="366" t="s">
        <v>2207</v>
      </c>
      <c r="AL254" s="366" t="s">
        <v>2207</v>
      </c>
      <c r="AM254" s="427">
        <v>84</v>
      </c>
      <c r="AN254" s="366" t="s">
        <v>2207</v>
      </c>
      <c r="AO254" s="366" t="s">
        <v>2207</v>
      </c>
      <c r="AP254" s="366" t="s">
        <v>2207</v>
      </c>
      <c r="AQ254" s="366" t="s">
        <v>2207</v>
      </c>
      <c r="AR254" s="366" t="s">
        <v>2207</v>
      </c>
      <c r="AS254" s="366" t="s">
        <v>2207</v>
      </c>
      <c r="AT254" s="105"/>
      <c r="AU254" s="105" t="s">
        <v>734</v>
      </c>
      <c r="AV254" s="126">
        <v>0.2</v>
      </c>
    </row>
    <row r="255" spans="1:48" ht="23.25" customHeight="1">
      <c r="A255"/>
      <c r="B255" s="440"/>
      <c r="D255" s="339" t="s">
        <v>735</v>
      </c>
      <c r="E255" s="418" t="s">
        <v>735</v>
      </c>
      <c r="F255" s="419" t="s">
        <v>1565</v>
      </c>
      <c r="G255" s="420">
        <v>0.2</v>
      </c>
      <c r="H255" s="426">
        <v>38</v>
      </c>
      <c r="I255" s="426">
        <v>62</v>
      </c>
      <c r="J255" s="426">
        <v>78</v>
      </c>
      <c r="K255" s="427">
        <v>38</v>
      </c>
      <c r="L255" s="427">
        <v>62</v>
      </c>
      <c r="M255" s="427">
        <v>78</v>
      </c>
      <c r="N255" s="427">
        <v>47</v>
      </c>
      <c r="O255" s="427">
        <v>38</v>
      </c>
      <c r="P255" s="427">
        <v>62</v>
      </c>
      <c r="Q255" s="427">
        <v>78</v>
      </c>
      <c r="R255" s="427">
        <v>47</v>
      </c>
      <c r="S255" s="354">
        <v>38</v>
      </c>
      <c r="T255" s="354">
        <v>62</v>
      </c>
      <c r="U255" s="354">
        <v>78</v>
      </c>
      <c r="V255" s="427">
        <v>62</v>
      </c>
      <c r="W255" s="427">
        <v>78</v>
      </c>
      <c r="X255" s="427">
        <v>38</v>
      </c>
      <c r="Y255" s="427">
        <v>62</v>
      </c>
      <c r="Z255" s="427">
        <v>78</v>
      </c>
      <c r="AA255" s="427">
        <v>47</v>
      </c>
      <c r="AB255" s="427">
        <v>38</v>
      </c>
      <c r="AC255" s="427">
        <v>62</v>
      </c>
      <c r="AD255" s="427">
        <v>78</v>
      </c>
      <c r="AE255" s="427">
        <v>47</v>
      </c>
      <c r="AF255" s="427">
        <v>38</v>
      </c>
      <c r="AG255" s="427">
        <v>62</v>
      </c>
      <c r="AH255" s="427">
        <v>78</v>
      </c>
      <c r="AI255" s="366">
        <v>62</v>
      </c>
      <c r="AJ255" s="427">
        <v>38</v>
      </c>
      <c r="AK255" s="427">
        <v>62</v>
      </c>
      <c r="AL255" s="427">
        <v>78</v>
      </c>
      <c r="AM255" s="427">
        <v>38</v>
      </c>
      <c r="AN255" s="427">
        <v>62</v>
      </c>
      <c r="AO255" s="427">
        <v>78</v>
      </c>
      <c r="AP255" s="427">
        <v>69</v>
      </c>
      <c r="AQ255" s="427">
        <v>69</v>
      </c>
      <c r="AR255" s="427">
        <v>69</v>
      </c>
      <c r="AS255" s="427">
        <v>69</v>
      </c>
      <c r="AT255" s="105"/>
      <c r="AU255" s="105" t="s">
        <v>735</v>
      </c>
      <c r="AV255" s="126">
        <v>0.2</v>
      </c>
    </row>
    <row r="256" spans="1:48" ht="23.25" customHeight="1">
      <c r="A256"/>
      <c r="B256" s="440"/>
      <c r="D256" s="339" t="s">
        <v>765</v>
      </c>
      <c r="E256" s="418" t="s">
        <v>765</v>
      </c>
      <c r="F256" s="419" t="s">
        <v>1566</v>
      </c>
      <c r="G256" s="420">
        <v>0.4</v>
      </c>
      <c r="H256" s="426">
        <v>164</v>
      </c>
      <c r="I256" s="426">
        <v>188</v>
      </c>
      <c r="J256" s="426">
        <v>246</v>
      </c>
      <c r="K256" s="427">
        <v>164</v>
      </c>
      <c r="L256" s="427">
        <v>188</v>
      </c>
      <c r="M256" s="427">
        <v>246</v>
      </c>
      <c r="N256" s="427">
        <v>153</v>
      </c>
      <c r="O256" s="427">
        <v>164</v>
      </c>
      <c r="P256" s="427">
        <v>188</v>
      </c>
      <c r="Q256" s="427">
        <v>246</v>
      </c>
      <c r="R256" s="427">
        <v>153</v>
      </c>
      <c r="S256" s="354">
        <v>164</v>
      </c>
      <c r="T256" s="354">
        <v>188</v>
      </c>
      <c r="U256" s="354">
        <v>246</v>
      </c>
      <c r="V256" s="427">
        <v>188</v>
      </c>
      <c r="W256" s="427">
        <v>246</v>
      </c>
      <c r="X256" s="427">
        <v>164</v>
      </c>
      <c r="Y256" s="427">
        <v>188</v>
      </c>
      <c r="Z256" s="427">
        <v>246</v>
      </c>
      <c r="AA256" s="427">
        <v>153</v>
      </c>
      <c r="AB256" s="427">
        <v>164</v>
      </c>
      <c r="AC256" s="427">
        <v>188</v>
      </c>
      <c r="AD256" s="427">
        <v>246</v>
      </c>
      <c r="AE256" s="427">
        <v>153</v>
      </c>
      <c r="AF256" s="427">
        <v>164</v>
      </c>
      <c r="AG256" s="427">
        <v>188</v>
      </c>
      <c r="AH256" s="427">
        <v>246</v>
      </c>
      <c r="AI256" s="366">
        <v>188</v>
      </c>
      <c r="AJ256" s="427">
        <v>164</v>
      </c>
      <c r="AK256" s="427">
        <v>188</v>
      </c>
      <c r="AL256" s="427">
        <v>246</v>
      </c>
      <c r="AM256" s="427">
        <v>164</v>
      </c>
      <c r="AN256" s="427">
        <v>188</v>
      </c>
      <c r="AO256" s="427">
        <v>246</v>
      </c>
      <c r="AP256" s="427">
        <v>207</v>
      </c>
      <c r="AQ256" s="427">
        <v>207</v>
      </c>
      <c r="AR256" s="427">
        <v>207</v>
      </c>
      <c r="AS256" s="427">
        <v>207</v>
      </c>
      <c r="AT256" s="105"/>
      <c r="AU256" s="105" t="s">
        <v>765</v>
      </c>
      <c r="AV256" s="126">
        <v>0.4</v>
      </c>
    </row>
    <row r="257" spans="1:48" ht="23.25" customHeight="1">
      <c r="A257"/>
      <c r="B257" s="440"/>
      <c r="D257" s="339" t="s">
        <v>1564</v>
      </c>
      <c r="E257" s="418" t="s">
        <v>1564</v>
      </c>
      <c r="F257" s="419" t="s">
        <v>1567</v>
      </c>
      <c r="G257" s="420">
        <v>0.1</v>
      </c>
      <c r="H257" s="426">
        <v>34</v>
      </c>
      <c r="I257" s="426">
        <v>41</v>
      </c>
      <c r="J257" s="426">
        <v>42</v>
      </c>
      <c r="K257" s="427">
        <v>34</v>
      </c>
      <c r="L257" s="427">
        <v>41</v>
      </c>
      <c r="M257" s="427">
        <v>42</v>
      </c>
      <c r="N257" s="427">
        <v>36</v>
      </c>
      <c r="O257" s="427">
        <v>34</v>
      </c>
      <c r="P257" s="427">
        <v>41</v>
      </c>
      <c r="Q257" s="427">
        <v>42</v>
      </c>
      <c r="R257" s="427">
        <v>36</v>
      </c>
      <c r="S257" s="354">
        <v>34</v>
      </c>
      <c r="T257" s="354">
        <v>41</v>
      </c>
      <c r="U257" s="354">
        <v>42</v>
      </c>
      <c r="V257" s="427">
        <v>41</v>
      </c>
      <c r="W257" s="427">
        <v>42</v>
      </c>
      <c r="X257" s="427">
        <v>34</v>
      </c>
      <c r="Y257" s="427">
        <v>41</v>
      </c>
      <c r="Z257" s="427">
        <v>42</v>
      </c>
      <c r="AA257" s="427">
        <v>36</v>
      </c>
      <c r="AB257" s="427">
        <v>34</v>
      </c>
      <c r="AC257" s="427">
        <v>41</v>
      </c>
      <c r="AD257" s="427">
        <v>42</v>
      </c>
      <c r="AE257" s="427">
        <v>36</v>
      </c>
      <c r="AF257" s="427">
        <v>34</v>
      </c>
      <c r="AG257" s="427">
        <v>41</v>
      </c>
      <c r="AH257" s="427">
        <v>42</v>
      </c>
      <c r="AI257" s="366">
        <v>41</v>
      </c>
      <c r="AJ257" s="427">
        <v>34</v>
      </c>
      <c r="AK257" s="427">
        <v>41</v>
      </c>
      <c r="AL257" s="427">
        <v>42</v>
      </c>
      <c r="AM257" s="427">
        <v>34</v>
      </c>
      <c r="AN257" s="427">
        <v>41</v>
      </c>
      <c r="AO257" s="427">
        <v>42</v>
      </c>
      <c r="AP257" s="427">
        <v>46</v>
      </c>
      <c r="AQ257" s="427">
        <v>46</v>
      </c>
      <c r="AR257" s="427">
        <v>46</v>
      </c>
      <c r="AS257" s="427">
        <v>46</v>
      </c>
      <c r="AT257" s="105"/>
      <c r="AU257" s="105" t="s">
        <v>1564</v>
      </c>
      <c r="AV257" s="126">
        <v>0.1</v>
      </c>
    </row>
    <row r="258" spans="1:48" ht="23.25" customHeight="1">
      <c r="A258"/>
      <c r="B258" s="440"/>
      <c r="D258" s="339" t="s">
        <v>4113</v>
      </c>
      <c r="E258" s="418" t="s">
        <v>4113</v>
      </c>
      <c r="F258" s="419" t="s">
        <v>4116</v>
      </c>
      <c r="G258" s="420">
        <v>0.30000000000000004</v>
      </c>
      <c r="H258" s="426">
        <v>144</v>
      </c>
      <c r="I258" s="426">
        <v>215</v>
      </c>
      <c r="J258" s="426">
        <v>215</v>
      </c>
      <c r="K258" s="427">
        <v>144</v>
      </c>
      <c r="L258" s="427">
        <v>215</v>
      </c>
      <c r="M258" s="427">
        <v>215</v>
      </c>
      <c r="N258" s="427">
        <v>149</v>
      </c>
      <c r="O258" s="427">
        <v>144</v>
      </c>
      <c r="P258" s="427">
        <v>215</v>
      </c>
      <c r="Q258" s="427">
        <v>215</v>
      </c>
      <c r="R258" s="427">
        <v>149</v>
      </c>
      <c r="S258" s="354">
        <v>144</v>
      </c>
      <c r="T258" s="354">
        <v>215</v>
      </c>
      <c r="U258" s="354">
        <v>215</v>
      </c>
      <c r="V258" s="427">
        <v>215</v>
      </c>
      <c r="W258" s="427">
        <v>215</v>
      </c>
      <c r="X258" s="427">
        <v>144</v>
      </c>
      <c r="Y258" s="427">
        <v>215</v>
      </c>
      <c r="Z258" s="427">
        <v>215</v>
      </c>
      <c r="AA258" s="427">
        <v>149</v>
      </c>
      <c r="AB258" s="427">
        <v>144</v>
      </c>
      <c r="AC258" s="427">
        <v>215</v>
      </c>
      <c r="AD258" s="427">
        <v>215</v>
      </c>
      <c r="AE258" s="427">
        <v>149</v>
      </c>
      <c r="AF258" s="427">
        <v>144</v>
      </c>
      <c r="AG258" s="427">
        <v>215</v>
      </c>
      <c r="AH258" s="427">
        <v>215</v>
      </c>
      <c r="AI258" s="366">
        <v>215</v>
      </c>
      <c r="AJ258" s="427">
        <v>144</v>
      </c>
      <c r="AK258" s="427">
        <v>215</v>
      </c>
      <c r="AL258" s="427">
        <v>215</v>
      </c>
      <c r="AM258" s="427">
        <v>144</v>
      </c>
      <c r="AN258" s="427">
        <v>215</v>
      </c>
      <c r="AO258" s="427">
        <v>215</v>
      </c>
      <c r="AP258" s="427">
        <v>237</v>
      </c>
      <c r="AQ258" s="427">
        <v>237</v>
      </c>
      <c r="AR258" s="427">
        <v>237</v>
      </c>
      <c r="AS258" s="427">
        <v>237</v>
      </c>
      <c r="AT258" s="105"/>
      <c r="AU258" s="105" t="s">
        <v>4113</v>
      </c>
      <c r="AV258" s="126">
        <v>0.30000000000000004</v>
      </c>
    </row>
    <row r="259" spans="1:48" ht="23.25" customHeight="1">
      <c r="A259"/>
      <c r="B259" s="440"/>
      <c r="D259" s="339" t="s">
        <v>4611</v>
      </c>
      <c r="E259" s="418" t="s">
        <v>4611</v>
      </c>
      <c r="F259" s="419" t="s">
        <v>4612</v>
      </c>
      <c r="G259" s="420">
        <v>0.1</v>
      </c>
      <c r="H259" s="426">
        <v>29</v>
      </c>
      <c r="I259" s="426">
        <v>41</v>
      </c>
      <c r="J259" s="426">
        <v>40</v>
      </c>
      <c r="K259" s="427">
        <v>29</v>
      </c>
      <c r="L259" s="427">
        <v>41</v>
      </c>
      <c r="M259" s="427">
        <v>40</v>
      </c>
      <c r="N259" s="427">
        <v>30</v>
      </c>
      <c r="O259" s="427">
        <v>29</v>
      </c>
      <c r="P259" s="427">
        <v>41</v>
      </c>
      <c r="Q259" s="427">
        <v>40</v>
      </c>
      <c r="R259" s="427">
        <v>30</v>
      </c>
      <c r="S259" s="354">
        <v>29</v>
      </c>
      <c r="T259" s="354">
        <v>41</v>
      </c>
      <c r="U259" s="354">
        <v>40</v>
      </c>
      <c r="V259" s="427">
        <v>41</v>
      </c>
      <c r="W259" s="427">
        <v>40</v>
      </c>
      <c r="X259" s="427">
        <v>29</v>
      </c>
      <c r="Y259" s="427">
        <v>41</v>
      </c>
      <c r="Z259" s="427">
        <v>40</v>
      </c>
      <c r="AA259" s="427">
        <v>30</v>
      </c>
      <c r="AB259" s="427">
        <v>29</v>
      </c>
      <c r="AC259" s="427">
        <v>41</v>
      </c>
      <c r="AD259" s="427">
        <v>40</v>
      </c>
      <c r="AE259" s="427">
        <v>30</v>
      </c>
      <c r="AF259" s="427">
        <v>29</v>
      </c>
      <c r="AG259" s="427">
        <v>41</v>
      </c>
      <c r="AH259" s="427">
        <v>40</v>
      </c>
      <c r="AI259" s="366">
        <v>41</v>
      </c>
      <c r="AJ259" s="427">
        <v>29</v>
      </c>
      <c r="AK259" s="427">
        <v>41</v>
      </c>
      <c r="AL259" s="427">
        <v>40</v>
      </c>
      <c r="AM259" s="427">
        <v>29</v>
      </c>
      <c r="AN259" s="427">
        <v>41</v>
      </c>
      <c r="AO259" s="427">
        <v>40</v>
      </c>
      <c r="AP259" s="427">
        <v>46</v>
      </c>
      <c r="AQ259" s="427">
        <v>46</v>
      </c>
      <c r="AR259" s="427">
        <v>46</v>
      </c>
      <c r="AS259" s="427">
        <v>46</v>
      </c>
      <c r="AT259" s="105"/>
      <c r="AU259" s="105" t="s">
        <v>4611</v>
      </c>
      <c r="AV259" s="126">
        <v>0.1</v>
      </c>
    </row>
    <row r="260" spans="1:48" ht="23.25" customHeight="1">
      <c r="A260"/>
      <c r="B260" s="440"/>
      <c r="D260" s="339" t="s">
        <v>4114</v>
      </c>
      <c r="E260" s="418" t="s">
        <v>4114</v>
      </c>
      <c r="F260" s="419" t="s">
        <v>4117</v>
      </c>
      <c r="G260" s="420">
        <v>0.1</v>
      </c>
      <c r="H260" s="426">
        <v>44</v>
      </c>
      <c r="I260" s="426">
        <v>48</v>
      </c>
      <c r="J260" s="426">
        <v>50</v>
      </c>
      <c r="K260" s="427">
        <v>44</v>
      </c>
      <c r="L260" s="427">
        <v>48</v>
      </c>
      <c r="M260" s="427">
        <v>50</v>
      </c>
      <c r="N260" s="366" t="s">
        <v>2207</v>
      </c>
      <c r="O260" s="427">
        <v>44</v>
      </c>
      <c r="P260" s="427">
        <v>48</v>
      </c>
      <c r="Q260" s="427">
        <v>50</v>
      </c>
      <c r="R260" s="366" t="s">
        <v>2207</v>
      </c>
      <c r="S260" s="354">
        <v>44</v>
      </c>
      <c r="T260" s="354">
        <v>48</v>
      </c>
      <c r="U260" s="354">
        <v>50</v>
      </c>
      <c r="V260" s="427">
        <v>48</v>
      </c>
      <c r="W260" s="427">
        <v>50</v>
      </c>
      <c r="X260" s="427">
        <v>44</v>
      </c>
      <c r="Y260" s="427">
        <v>48</v>
      </c>
      <c r="Z260" s="427">
        <v>50</v>
      </c>
      <c r="AA260" s="366" t="s">
        <v>2207</v>
      </c>
      <c r="AB260" s="427">
        <v>44</v>
      </c>
      <c r="AC260" s="427">
        <v>48</v>
      </c>
      <c r="AD260" s="427">
        <v>50</v>
      </c>
      <c r="AE260" s="366" t="s">
        <v>2207</v>
      </c>
      <c r="AF260" s="427">
        <v>44</v>
      </c>
      <c r="AG260" s="427">
        <v>48</v>
      </c>
      <c r="AH260" s="427">
        <v>50</v>
      </c>
      <c r="AI260" s="366">
        <v>48</v>
      </c>
      <c r="AJ260" s="427">
        <v>44</v>
      </c>
      <c r="AK260" s="427">
        <v>48</v>
      </c>
      <c r="AL260" s="427">
        <v>50</v>
      </c>
      <c r="AM260" s="427">
        <v>44</v>
      </c>
      <c r="AN260" s="427">
        <v>48</v>
      </c>
      <c r="AO260" s="427">
        <v>50</v>
      </c>
      <c r="AP260" s="427">
        <v>53</v>
      </c>
      <c r="AQ260" s="427">
        <v>53</v>
      </c>
      <c r="AR260" s="427">
        <v>53</v>
      </c>
      <c r="AS260" s="427">
        <v>53</v>
      </c>
      <c r="AT260" s="105"/>
      <c r="AU260" s="105" t="s">
        <v>4114</v>
      </c>
      <c r="AV260" s="126">
        <v>0.1</v>
      </c>
    </row>
    <row r="261" spans="1:48" ht="23.25" customHeight="1">
      <c r="A261"/>
      <c r="B261" s="440"/>
      <c r="D261" s="339" t="s">
        <v>4115</v>
      </c>
      <c r="E261" s="418" t="s">
        <v>4115</v>
      </c>
      <c r="F261" s="419" t="s">
        <v>4118</v>
      </c>
      <c r="G261" s="420">
        <v>0.2</v>
      </c>
      <c r="H261" s="426">
        <v>86</v>
      </c>
      <c r="I261" s="426">
        <v>106</v>
      </c>
      <c r="J261" s="426">
        <v>103</v>
      </c>
      <c r="K261" s="427">
        <v>86</v>
      </c>
      <c r="L261" s="427">
        <v>106</v>
      </c>
      <c r="M261" s="427">
        <v>103</v>
      </c>
      <c r="N261" s="427">
        <v>87</v>
      </c>
      <c r="O261" s="427">
        <v>86</v>
      </c>
      <c r="P261" s="427">
        <v>106</v>
      </c>
      <c r="Q261" s="427">
        <v>103</v>
      </c>
      <c r="R261" s="427">
        <v>87</v>
      </c>
      <c r="S261" s="354">
        <v>86</v>
      </c>
      <c r="T261" s="354">
        <v>106</v>
      </c>
      <c r="U261" s="354">
        <v>103</v>
      </c>
      <c r="V261" s="427">
        <v>106</v>
      </c>
      <c r="W261" s="427">
        <v>103</v>
      </c>
      <c r="X261" s="427">
        <v>86</v>
      </c>
      <c r="Y261" s="427">
        <v>106</v>
      </c>
      <c r="Z261" s="427">
        <v>103</v>
      </c>
      <c r="AA261" s="427">
        <v>87</v>
      </c>
      <c r="AB261" s="427">
        <v>86</v>
      </c>
      <c r="AC261" s="427">
        <v>106</v>
      </c>
      <c r="AD261" s="427">
        <v>103</v>
      </c>
      <c r="AE261" s="427">
        <v>87</v>
      </c>
      <c r="AF261" s="427">
        <v>86</v>
      </c>
      <c r="AG261" s="427">
        <v>106</v>
      </c>
      <c r="AH261" s="427">
        <v>103</v>
      </c>
      <c r="AI261" s="366">
        <v>106</v>
      </c>
      <c r="AJ261" s="427">
        <v>86</v>
      </c>
      <c r="AK261" s="427">
        <v>106</v>
      </c>
      <c r="AL261" s="427">
        <v>103</v>
      </c>
      <c r="AM261" s="427">
        <v>86</v>
      </c>
      <c r="AN261" s="427">
        <v>106</v>
      </c>
      <c r="AO261" s="427">
        <v>103</v>
      </c>
      <c r="AP261" s="427">
        <v>117</v>
      </c>
      <c r="AQ261" s="427">
        <v>117</v>
      </c>
      <c r="AR261" s="427">
        <v>117</v>
      </c>
      <c r="AS261" s="427">
        <v>117</v>
      </c>
      <c r="AT261" s="105"/>
      <c r="AU261" s="105" t="s">
        <v>4115</v>
      </c>
      <c r="AV261" s="126">
        <v>0.2</v>
      </c>
    </row>
    <row r="262" spans="1:48" ht="23.25" customHeight="1">
      <c r="A262"/>
      <c r="B262" s="440"/>
      <c r="D262" s="339" t="s">
        <v>727</v>
      </c>
      <c r="E262" s="418" t="s">
        <v>727</v>
      </c>
      <c r="F262" s="419" t="s">
        <v>752</v>
      </c>
      <c r="G262" s="420">
        <v>0.30000000000000004</v>
      </c>
      <c r="H262" s="345">
        <v>650</v>
      </c>
      <c r="I262" s="345">
        <v>742</v>
      </c>
      <c r="J262" s="345">
        <v>796</v>
      </c>
      <c r="K262" s="364">
        <v>650</v>
      </c>
      <c r="L262" s="364">
        <v>742</v>
      </c>
      <c r="M262" s="364">
        <v>796</v>
      </c>
      <c r="N262" s="365" t="s">
        <v>2207</v>
      </c>
      <c r="O262" s="364">
        <v>650</v>
      </c>
      <c r="P262" s="364">
        <v>742</v>
      </c>
      <c r="Q262" s="364">
        <v>796</v>
      </c>
      <c r="R262" s="365" t="s">
        <v>2207</v>
      </c>
      <c r="S262" s="353">
        <v>650</v>
      </c>
      <c r="T262" s="353">
        <v>742</v>
      </c>
      <c r="U262" s="353">
        <v>796</v>
      </c>
      <c r="V262" s="364">
        <v>742</v>
      </c>
      <c r="W262" s="364">
        <v>796</v>
      </c>
      <c r="X262" s="364">
        <v>650</v>
      </c>
      <c r="Y262" s="364">
        <v>742</v>
      </c>
      <c r="Z262" s="364">
        <v>796</v>
      </c>
      <c r="AA262" s="365" t="s">
        <v>2207</v>
      </c>
      <c r="AB262" s="364">
        <v>650</v>
      </c>
      <c r="AC262" s="364">
        <v>742</v>
      </c>
      <c r="AD262" s="364">
        <v>796</v>
      </c>
      <c r="AE262" s="365" t="s">
        <v>2207</v>
      </c>
      <c r="AF262" s="364">
        <v>650</v>
      </c>
      <c r="AG262" s="364">
        <v>742</v>
      </c>
      <c r="AH262" s="364">
        <v>796</v>
      </c>
      <c r="AI262" s="366">
        <v>742</v>
      </c>
      <c r="AJ262" s="364">
        <v>650</v>
      </c>
      <c r="AK262" s="364">
        <v>742</v>
      </c>
      <c r="AL262" s="364">
        <v>796</v>
      </c>
      <c r="AM262" s="364">
        <v>650</v>
      </c>
      <c r="AN262" s="364">
        <v>742</v>
      </c>
      <c r="AO262" s="364">
        <v>796</v>
      </c>
      <c r="AP262" s="364">
        <v>817</v>
      </c>
      <c r="AQ262" s="364">
        <v>817</v>
      </c>
      <c r="AR262" s="364">
        <v>817</v>
      </c>
      <c r="AS262" s="364">
        <v>817</v>
      </c>
      <c r="AT262" s="166"/>
      <c r="AU262" s="105" t="s">
        <v>727</v>
      </c>
      <c r="AV262" s="126">
        <v>0.30000000000000004</v>
      </c>
    </row>
    <row r="263" spans="1:48" ht="23.25" customHeight="1">
      <c r="A263"/>
      <c r="B263" s="440"/>
      <c r="D263" s="339" t="s">
        <v>1742</v>
      </c>
      <c r="E263" s="418" t="s">
        <v>1742</v>
      </c>
      <c r="F263" s="419" t="s">
        <v>1743</v>
      </c>
      <c r="G263" s="420">
        <v>0.30000000000000004</v>
      </c>
      <c r="H263" s="345">
        <v>266</v>
      </c>
      <c r="I263" s="345">
        <v>354</v>
      </c>
      <c r="J263" s="345">
        <v>385</v>
      </c>
      <c r="K263" s="364">
        <v>266</v>
      </c>
      <c r="L263" s="364">
        <v>354</v>
      </c>
      <c r="M263" s="364">
        <v>385</v>
      </c>
      <c r="N263" s="364">
        <v>310</v>
      </c>
      <c r="O263" s="364">
        <v>266</v>
      </c>
      <c r="P263" s="364">
        <v>354</v>
      </c>
      <c r="Q263" s="364">
        <v>385</v>
      </c>
      <c r="R263" s="364">
        <v>310</v>
      </c>
      <c r="S263" s="353">
        <v>266</v>
      </c>
      <c r="T263" s="353">
        <v>354</v>
      </c>
      <c r="U263" s="353">
        <v>385</v>
      </c>
      <c r="V263" s="364">
        <v>354</v>
      </c>
      <c r="W263" s="364">
        <v>385</v>
      </c>
      <c r="X263" s="364">
        <v>266</v>
      </c>
      <c r="Y263" s="364">
        <v>354</v>
      </c>
      <c r="Z263" s="364">
        <v>385</v>
      </c>
      <c r="AA263" s="364">
        <v>310</v>
      </c>
      <c r="AB263" s="364">
        <v>266</v>
      </c>
      <c r="AC263" s="364">
        <v>354</v>
      </c>
      <c r="AD263" s="364">
        <v>385</v>
      </c>
      <c r="AE263" s="364">
        <v>310</v>
      </c>
      <c r="AF263" s="364">
        <v>266</v>
      </c>
      <c r="AG263" s="364">
        <v>354</v>
      </c>
      <c r="AH263" s="364">
        <v>385</v>
      </c>
      <c r="AI263" s="366">
        <v>354</v>
      </c>
      <c r="AJ263" s="364">
        <v>266</v>
      </c>
      <c r="AK263" s="364">
        <v>354</v>
      </c>
      <c r="AL263" s="364">
        <v>385</v>
      </c>
      <c r="AM263" s="364">
        <v>266</v>
      </c>
      <c r="AN263" s="364">
        <v>354</v>
      </c>
      <c r="AO263" s="364">
        <v>385</v>
      </c>
      <c r="AP263" s="364">
        <v>390</v>
      </c>
      <c r="AQ263" s="364">
        <v>390</v>
      </c>
      <c r="AR263" s="364">
        <v>390</v>
      </c>
      <c r="AS263" s="364">
        <v>390</v>
      </c>
      <c r="AT263" s="166"/>
      <c r="AU263" s="105" t="s">
        <v>1742</v>
      </c>
      <c r="AV263" s="126">
        <v>0.30000000000000004</v>
      </c>
    </row>
    <row r="264" spans="1:48" ht="23.25" customHeight="1">
      <c r="A264"/>
      <c r="B264" s="440"/>
      <c r="D264" s="339" t="s">
        <v>2404</v>
      </c>
      <c r="E264" s="418" t="s">
        <v>2404</v>
      </c>
      <c r="F264" s="419" t="s">
        <v>2407</v>
      </c>
      <c r="G264" s="420">
        <v>0.4</v>
      </c>
      <c r="H264" s="345">
        <v>269</v>
      </c>
      <c r="I264" s="345">
        <v>328</v>
      </c>
      <c r="J264" s="345">
        <v>468</v>
      </c>
      <c r="K264" s="364">
        <v>269</v>
      </c>
      <c r="L264" s="364">
        <v>328</v>
      </c>
      <c r="M264" s="364">
        <v>468</v>
      </c>
      <c r="N264" s="364">
        <v>283</v>
      </c>
      <c r="O264" s="364">
        <v>269</v>
      </c>
      <c r="P264" s="364">
        <v>328</v>
      </c>
      <c r="Q264" s="364">
        <v>468</v>
      </c>
      <c r="R264" s="364">
        <v>283</v>
      </c>
      <c r="S264" s="353">
        <v>269</v>
      </c>
      <c r="T264" s="353">
        <v>328</v>
      </c>
      <c r="U264" s="353">
        <v>468</v>
      </c>
      <c r="V264" s="364">
        <v>328</v>
      </c>
      <c r="W264" s="364">
        <v>468</v>
      </c>
      <c r="X264" s="364">
        <v>269</v>
      </c>
      <c r="Y264" s="364">
        <v>328</v>
      </c>
      <c r="Z264" s="364">
        <v>468</v>
      </c>
      <c r="AA264" s="364">
        <v>283</v>
      </c>
      <c r="AB264" s="364">
        <v>269</v>
      </c>
      <c r="AC264" s="364">
        <v>328</v>
      </c>
      <c r="AD264" s="364">
        <v>468</v>
      </c>
      <c r="AE264" s="364">
        <v>283</v>
      </c>
      <c r="AF264" s="364">
        <v>269</v>
      </c>
      <c r="AG264" s="364">
        <v>328</v>
      </c>
      <c r="AH264" s="364">
        <v>468</v>
      </c>
      <c r="AI264" s="366">
        <v>328</v>
      </c>
      <c r="AJ264" s="364">
        <v>269</v>
      </c>
      <c r="AK264" s="364">
        <v>328</v>
      </c>
      <c r="AL264" s="364">
        <v>468</v>
      </c>
      <c r="AM264" s="364">
        <v>269</v>
      </c>
      <c r="AN264" s="364">
        <v>328</v>
      </c>
      <c r="AO264" s="364">
        <v>468</v>
      </c>
      <c r="AP264" s="364">
        <v>361</v>
      </c>
      <c r="AQ264" s="364">
        <v>361</v>
      </c>
      <c r="AR264" s="364">
        <v>361</v>
      </c>
      <c r="AS264" s="364">
        <v>361</v>
      </c>
      <c r="AT264" s="166"/>
      <c r="AU264" s="105" t="s">
        <v>2404</v>
      </c>
      <c r="AV264" s="126">
        <v>0.4</v>
      </c>
    </row>
    <row r="265" spans="1:48" ht="23.25" customHeight="1">
      <c r="A265"/>
      <c r="B265" s="440"/>
      <c r="D265" s="339" t="s">
        <v>2405</v>
      </c>
      <c r="E265" s="418" t="s">
        <v>2405</v>
      </c>
      <c r="F265" s="419" t="s">
        <v>2408</v>
      </c>
      <c r="G265" s="420">
        <v>0.2</v>
      </c>
      <c r="H265" s="345">
        <v>159</v>
      </c>
      <c r="I265" s="345">
        <v>205</v>
      </c>
      <c r="J265" s="345">
        <v>261</v>
      </c>
      <c r="K265" s="364">
        <v>159</v>
      </c>
      <c r="L265" s="364">
        <v>205</v>
      </c>
      <c r="M265" s="364">
        <v>261</v>
      </c>
      <c r="N265" s="364">
        <v>167</v>
      </c>
      <c r="O265" s="364">
        <v>159</v>
      </c>
      <c r="P265" s="364">
        <v>205</v>
      </c>
      <c r="Q265" s="364">
        <v>261</v>
      </c>
      <c r="R265" s="364">
        <v>167</v>
      </c>
      <c r="S265" s="353">
        <v>159</v>
      </c>
      <c r="T265" s="353">
        <v>205</v>
      </c>
      <c r="U265" s="353">
        <v>261</v>
      </c>
      <c r="V265" s="364">
        <v>205</v>
      </c>
      <c r="W265" s="364">
        <v>261</v>
      </c>
      <c r="X265" s="364">
        <v>159</v>
      </c>
      <c r="Y265" s="364">
        <v>205</v>
      </c>
      <c r="Z265" s="364">
        <v>261</v>
      </c>
      <c r="AA265" s="364">
        <v>167</v>
      </c>
      <c r="AB265" s="364">
        <v>159</v>
      </c>
      <c r="AC265" s="364">
        <v>205</v>
      </c>
      <c r="AD265" s="364">
        <v>261</v>
      </c>
      <c r="AE265" s="364">
        <v>167</v>
      </c>
      <c r="AF265" s="364">
        <v>159</v>
      </c>
      <c r="AG265" s="364">
        <v>205</v>
      </c>
      <c r="AH265" s="364">
        <v>261</v>
      </c>
      <c r="AI265" s="366">
        <v>205</v>
      </c>
      <c r="AJ265" s="364">
        <v>159</v>
      </c>
      <c r="AK265" s="364">
        <v>205</v>
      </c>
      <c r="AL265" s="364">
        <v>261</v>
      </c>
      <c r="AM265" s="364">
        <v>159</v>
      </c>
      <c r="AN265" s="364">
        <v>205</v>
      </c>
      <c r="AO265" s="364">
        <v>261</v>
      </c>
      <c r="AP265" s="364">
        <v>226</v>
      </c>
      <c r="AQ265" s="364">
        <v>226</v>
      </c>
      <c r="AR265" s="364">
        <v>226</v>
      </c>
      <c r="AS265" s="364">
        <v>226</v>
      </c>
      <c r="AT265" s="166"/>
      <c r="AU265" s="105" t="s">
        <v>2405</v>
      </c>
      <c r="AV265" s="126">
        <v>0.2</v>
      </c>
    </row>
    <row r="266" spans="1:48" ht="23.25" customHeight="1">
      <c r="A266"/>
      <c r="B266" s="440"/>
      <c r="D266" s="339" t="s">
        <v>2406</v>
      </c>
      <c r="E266" s="418" t="s">
        <v>2406</v>
      </c>
      <c r="F266" s="419" t="s">
        <v>2409</v>
      </c>
      <c r="G266" s="420">
        <v>0.79999999999999993</v>
      </c>
      <c r="H266" s="345">
        <v>517</v>
      </c>
      <c r="I266" s="345">
        <v>1122</v>
      </c>
      <c r="J266" s="345">
        <v>952</v>
      </c>
      <c r="K266" s="364">
        <v>517</v>
      </c>
      <c r="L266" s="364">
        <v>1122</v>
      </c>
      <c r="M266" s="364">
        <v>952</v>
      </c>
      <c r="N266" s="364">
        <v>543</v>
      </c>
      <c r="O266" s="364">
        <v>517</v>
      </c>
      <c r="P266" s="364">
        <v>1122</v>
      </c>
      <c r="Q266" s="364">
        <v>952</v>
      </c>
      <c r="R266" s="364">
        <v>543</v>
      </c>
      <c r="S266" s="353">
        <v>517</v>
      </c>
      <c r="T266" s="353">
        <v>1122</v>
      </c>
      <c r="U266" s="353">
        <v>952</v>
      </c>
      <c r="V266" s="364">
        <v>1122</v>
      </c>
      <c r="W266" s="364">
        <v>952</v>
      </c>
      <c r="X266" s="364">
        <v>517</v>
      </c>
      <c r="Y266" s="364">
        <v>1122</v>
      </c>
      <c r="Z266" s="364">
        <v>952</v>
      </c>
      <c r="AA266" s="364">
        <v>543</v>
      </c>
      <c r="AB266" s="364">
        <v>517</v>
      </c>
      <c r="AC266" s="364">
        <v>1122</v>
      </c>
      <c r="AD266" s="364">
        <v>952</v>
      </c>
      <c r="AE266" s="364">
        <v>543</v>
      </c>
      <c r="AF266" s="364">
        <v>517</v>
      </c>
      <c r="AG266" s="364">
        <v>1122</v>
      </c>
      <c r="AH266" s="364">
        <v>952</v>
      </c>
      <c r="AI266" s="366">
        <v>1122</v>
      </c>
      <c r="AJ266" s="364">
        <v>517</v>
      </c>
      <c r="AK266" s="364">
        <v>1122</v>
      </c>
      <c r="AL266" s="364">
        <v>952</v>
      </c>
      <c r="AM266" s="364">
        <v>517</v>
      </c>
      <c r="AN266" s="364">
        <v>1122</v>
      </c>
      <c r="AO266" s="364">
        <v>952</v>
      </c>
      <c r="AP266" s="364">
        <v>1235</v>
      </c>
      <c r="AQ266" s="364">
        <v>1235</v>
      </c>
      <c r="AR266" s="364">
        <v>1235</v>
      </c>
      <c r="AS266" s="364">
        <v>1235</v>
      </c>
      <c r="AT266" s="166"/>
      <c r="AU266" s="105" t="s">
        <v>2406</v>
      </c>
      <c r="AV266" s="126">
        <v>0.79999999999999993</v>
      </c>
    </row>
    <row r="267" spans="1:48" ht="23.25" customHeight="1">
      <c r="A267"/>
      <c r="B267" s="440"/>
      <c r="D267" s="339" t="s">
        <v>2183</v>
      </c>
      <c r="E267" s="418" t="s">
        <v>2183</v>
      </c>
      <c r="F267" s="419" t="s">
        <v>2410</v>
      </c>
      <c r="G267" s="420">
        <v>0.79999999999999993</v>
      </c>
      <c r="H267" s="345">
        <v>482</v>
      </c>
      <c r="I267" s="345">
        <v>1297</v>
      </c>
      <c r="J267" s="345">
        <v>911</v>
      </c>
      <c r="K267" s="364">
        <v>482</v>
      </c>
      <c r="L267" s="364">
        <v>1297</v>
      </c>
      <c r="M267" s="364">
        <v>911</v>
      </c>
      <c r="N267" s="364">
        <v>506</v>
      </c>
      <c r="O267" s="364">
        <v>482</v>
      </c>
      <c r="P267" s="364">
        <v>1297</v>
      </c>
      <c r="Q267" s="364">
        <v>911</v>
      </c>
      <c r="R267" s="364">
        <v>506</v>
      </c>
      <c r="S267" s="353">
        <v>482</v>
      </c>
      <c r="T267" s="353">
        <v>1297</v>
      </c>
      <c r="U267" s="353">
        <v>911</v>
      </c>
      <c r="V267" s="364">
        <v>1297</v>
      </c>
      <c r="W267" s="364">
        <v>911</v>
      </c>
      <c r="X267" s="364">
        <v>482</v>
      </c>
      <c r="Y267" s="364">
        <v>1297</v>
      </c>
      <c r="Z267" s="364">
        <v>911</v>
      </c>
      <c r="AA267" s="364">
        <v>506</v>
      </c>
      <c r="AB267" s="364">
        <v>482</v>
      </c>
      <c r="AC267" s="364">
        <v>1297</v>
      </c>
      <c r="AD267" s="364">
        <v>911</v>
      </c>
      <c r="AE267" s="364">
        <v>506</v>
      </c>
      <c r="AF267" s="364">
        <v>482</v>
      </c>
      <c r="AG267" s="364">
        <v>1297</v>
      </c>
      <c r="AH267" s="364">
        <v>911</v>
      </c>
      <c r="AI267" s="366">
        <v>1297</v>
      </c>
      <c r="AJ267" s="364">
        <v>482</v>
      </c>
      <c r="AK267" s="364">
        <v>1297</v>
      </c>
      <c r="AL267" s="364">
        <v>911</v>
      </c>
      <c r="AM267" s="364">
        <v>482</v>
      </c>
      <c r="AN267" s="364">
        <v>1297</v>
      </c>
      <c r="AO267" s="364">
        <v>911</v>
      </c>
      <c r="AP267" s="364">
        <v>1427</v>
      </c>
      <c r="AQ267" s="364">
        <v>1427</v>
      </c>
      <c r="AR267" s="364">
        <v>1427</v>
      </c>
      <c r="AS267" s="364">
        <v>1427</v>
      </c>
      <c r="AT267" s="166"/>
      <c r="AU267" s="105" t="s">
        <v>2183</v>
      </c>
      <c r="AV267" s="126">
        <v>0.79999999999999993</v>
      </c>
    </row>
    <row r="268" spans="1:48" ht="23.25" customHeight="1">
      <c r="A268"/>
      <c r="B268" s="440"/>
      <c r="D268" s="339" t="s">
        <v>4336</v>
      </c>
      <c r="E268" s="418" t="s">
        <v>4336</v>
      </c>
      <c r="F268" s="419" t="s">
        <v>4341</v>
      </c>
      <c r="G268" s="420">
        <v>0.30000000000000004</v>
      </c>
      <c r="H268" s="345">
        <v>111</v>
      </c>
      <c r="I268" s="345">
        <v>138</v>
      </c>
      <c r="J268" s="345">
        <v>140</v>
      </c>
      <c r="K268" s="364">
        <v>111</v>
      </c>
      <c r="L268" s="364">
        <v>138</v>
      </c>
      <c r="M268" s="364">
        <v>140</v>
      </c>
      <c r="N268" s="364">
        <v>119</v>
      </c>
      <c r="O268" s="364">
        <v>111</v>
      </c>
      <c r="P268" s="364">
        <v>138</v>
      </c>
      <c r="Q268" s="364">
        <v>140</v>
      </c>
      <c r="R268" s="364">
        <v>119</v>
      </c>
      <c r="S268" s="353">
        <v>111</v>
      </c>
      <c r="T268" s="353">
        <v>138</v>
      </c>
      <c r="U268" s="353">
        <v>140</v>
      </c>
      <c r="V268" s="364">
        <v>138</v>
      </c>
      <c r="W268" s="364">
        <v>140</v>
      </c>
      <c r="X268" s="364">
        <v>111</v>
      </c>
      <c r="Y268" s="364">
        <v>138</v>
      </c>
      <c r="Z268" s="364">
        <v>140</v>
      </c>
      <c r="AA268" s="364">
        <v>119</v>
      </c>
      <c r="AB268" s="364">
        <v>111</v>
      </c>
      <c r="AC268" s="364">
        <v>138</v>
      </c>
      <c r="AD268" s="364">
        <v>140</v>
      </c>
      <c r="AE268" s="364">
        <v>119</v>
      </c>
      <c r="AF268" s="364">
        <v>111</v>
      </c>
      <c r="AG268" s="364">
        <v>138</v>
      </c>
      <c r="AH268" s="364">
        <v>140</v>
      </c>
      <c r="AI268" s="366">
        <v>138</v>
      </c>
      <c r="AJ268" s="364">
        <v>111</v>
      </c>
      <c r="AK268" s="364">
        <v>138</v>
      </c>
      <c r="AL268" s="364">
        <v>140</v>
      </c>
      <c r="AM268" s="364">
        <v>111</v>
      </c>
      <c r="AN268" s="364">
        <v>138</v>
      </c>
      <c r="AO268" s="364">
        <v>140</v>
      </c>
      <c r="AP268" s="364">
        <v>152</v>
      </c>
      <c r="AQ268" s="364">
        <v>152</v>
      </c>
      <c r="AR268" s="364">
        <v>152</v>
      </c>
      <c r="AS268" s="364">
        <v>152</v>
      </c>
      <c r="AT268" s="105"/>
      <c r="AU268" s="105" t="s">
        <v>4336</v>
      </c>
      <c r="AV268" s="126">
        <v>0.30000000000000004</v>
      </c>
    </row>
    <row r="269" spans="1:48" ht="23.25" customHeight="1">
      <c r="A269"/>
      <c r="B269" s="440"/>
      <c r="D269" s="339" t="s">
        <v>4889</v>
      </c>
      <c r="E269" s="418" t="s">
        <v>4889</v>
      </c>
      <c r="F269" s="419" t="s">
        <v>4890</v>
      </c>
      <c r="G269" s="420">
        <v>0.30000000000000004</v>
      </c>
      <c r="H269" s="345">
        <v>209</v>
      </c>
      <c r="I269" s="345">
        <v>294</v>
      </c>
      <c r="J269" s="345">
        <v>426</v>
      </c>
      <c r="K269" s="364">
        <v>209</v>
      </c>
      <c r="L269" s="364">
        <v>294</v>
      </c>
      <c r="M269" s="364">
        <v>426</v>
      </c>
      <c r="N269" s="364">
        <v>358</v>
      </c>
      <c r="O269" s="364">
        <v>209</v>
      </c>
      <c r="P269" s="364">
        <v>294</v>
      </c>
      <c r="Q269" s="364">
        <v>426</v>
      </c>
      <c r="R269" s="364">
        <v>358</v>
      </c>
      <c r="S269" s="353">
        <v>209</v>
      </c>
      <c r="T269" s="353">
        <v>294</v>
      </c>
      <c r="U269" s="353">
        <v>426</v>
      </c>
      <c r="V269" s="364">
        <v>294</v>
      </c>
      <c r="W269" s="364">
        <v>426</v>
      </c>
      <c r="X269" s="364">
        <v>209</v>
      </c>
      <c r="Y269" s="364">
        <v>294</v>
      </c>
      <c r="Z269" s="364">
        <v>426</v>
      </c>
      <c r="AA269" s="364">
        <v>358</v>
      </c>
      <c r="AB269" s="364">
        <v>209</v>
      </c>
      <c r="AC269" s="364">
        <v>294</v>
      </c>
      <c r="AD269" s="364">
        <v>426</v>
      </c>
      <c r="AE269" s="364">
        <v>358</v>
      </c>
      <c r="AF269" s="364">
        <v>209</v>
      </c>
      <c r="AG269" s="364">
        <v>294</v>
      </c>
      <c r="AH269" s="364">
        <v>426</v>
      </c>
      <c r="AI269" s="366">
        <v>294</v>
      </c>
      <c r="AJ269" s="364">
        <v>209</v>
      </c>
      <c r="AK269" s="364">
        <v>294</v>
      </c>
      <c r="AL269" s="364">
        <v>426</v>
      </c>
      <c r="AM269" s="364">
        <v>209</v>
      </c>
      <c r="AN269" s="364">
        <v>294</v>
      </c>
      <c r="AO269" s="364">
        <v>426</v>
      </c>
      <c r="AP269" s="364">
        <v>324</v>
      </c>
      <c r="AQ269" s="364">
        <v>324</v>
      </c>
      <c r="AR269" s="364">
        <v>324</v>
      </c>
      <c r="AS269" s="364">
        <v>324</v>
      </c>
      <c r="AT269" s="105"/>
      <c r="AU269" s="105" t="s">
        <v>4889</v>
      </c>
      <c r="AV269" s="126">
        <v>0.30000000000000004</v>
      </c>
    </row>
    <row r="270" spans="1:48" ht="23.25" customHeight="1">
      <c r="A270"/>
      <c r="B270" s="440"/>
      <c r="D270" s="339" t="s">
        <v>714</v>
      </c>
      <c r="E270" s="418" t="s">
        <v>714</v>
      </c>
      <c r="F270" s="419" t="s">
        <v>1048</v>
      </c>
      <c r="G270" s="420">
        <v>0.1</v>
      </c>
      <c r="H270" s="345">
        <v>94</v>
      </c>
      <c r="I270" s="345">
        <v>125</v>
      </c>
      <c r="J270" s="345">
        <v>118</v>
      </c>
      <c r="K270" s="364">
        <v>94</v>
      </c>
      <c r="L270" s="364">
        <v>125</v>
      </c>
      <c r="M270" s="364">
        <v>118</v>
      </c>
      <c r="N270" s="365" t="s">
        <v>2207</v>
      </c>
      <c r="O270" s="364">
        <v>94</v>
      </c>
      <c r="P270" s="364">
        <v>125</v>
      </c>
      <c r="Q270" s="364">
        <v>118</v>
      </c>
      <c r="R270" s="365" t="s">
        <v>2207</v>
      </c>
      <c r="S270" s="353">
        <v>94</v>
      </c>
      <c r="T270" s="353">
        <v>125</v>
      </c>
      <c r="U270" s="353">
        <v>118</v>
      </c>
      <c r="V270" s="364">
        <v>125</v>
      </c>
      <c r="W270" s="364">
        <v>118</v>
      </c>
      <c r="X270" s="364">
        <v>94</v>
      </c>
      <c r="Y270" s="364">
        <v>125</v>
      </c>
      <c r="Z270" s="364">
        <v>118</v>
      </c>
      <c r="AA270" s="365" t="s">
        <v>2207</v>
      </c>
      <c r="AB270" s="364">
        <v>94</v>
      </c>
      <c r="AC270" s="364">
        <v>125</v>
      </c>
      <c r="AD270" s="364">
        <v>118</v>
      </c>
      <c r="AE270" s="365" t="s">
        <v>2207</v>
      </c>
      <c r="AF270" s="364">
        <v>94</v>
      </c>
      <c r="AG270" s="364">
        <v>125</v>
      </c>
      <c r="AH270" s="364">
        <v>118</v>
      </c>
      <c r="AI270" s="366">
        <v>125</v>
      </c>
      <c r="AJ270" s="364">
        <v>94</v>
      </c>
      <c r="AK270" s="364">
        <v>125</v>
      </c>
      <c r="AL270" s="364">
        <v>118</v>
      </c>
      <c r="AM270" s="364">
        <v>94</v>
      </c>
      <c r="AN270" s="364">
        <v>125</v>
      </c>
      <c r="AO270" s="364">
        <v>118</v>
      </c>
      <c r="AP270" s="364">
        <v>138</v>
      </c>
      <c r="AQ270" s="364">
        <v>138</v>
      </c>
      <c r="AR270" s="364">
        <v>138</v>
      </c>
      <c r="AS270" s="364">
        <v>138</v>
      </c>
      <c r="AT270" s="105"/>
      <c r="AU270" s="105" t="s">
        <v>714</v>
      </c>
      <c r="AV270" s="126">
        <v>0.1</v>
      </c>
    </row>
    <row r="271" spans="1:48" ht="23.25" customHeight="1">
      <c r="A271"/>
      <c r="B271" s="440"/>
      <c r="D271" s="339" t="s">
        <v>423</v>
      </c>
      <c r="E271" s="418" t="s">
        <v>423</v>
      </c>
      <c r="F271" s="419" t="s">
        <v>597</v>
      </c>
      <c r="G271" s="420">
        <v>0.1</v>
      </c>
      <c r="H271" s="345">
        <v>50</v>
      </c>
      <c r="I271" s="345">
        <v>47</v>
      </c>
      <c r="J271" s="345">
        <v>55</v>
      </c>
      <c r="K271" s="364">
        <v>50</v>
      </c>
      <c r="L271" s="364">
        <v>47</v>
      </c>
      <c r="M271" s="364">
        <v>55</v>
      </c>
      <c r="N271" s="364">
        <v>52</v>
      </c>
      <c r="O271" s="364">
        <v>50</v>
      </c>
      <c r="P271" s="364">
        <v>47</v>
      </c>
      <c r="Q271" s="364">
        <v>55</v>
      </c>
      <c r="R271" s="364">
        <v>52</v>
      </c>
      <c r="S271" s="353">
        <v>50</v>
      </c>
      <c r="T271" s="353">
        <v>47</v>
      </c>
      <c r="U271" s="353">
        <v>55</v>
      </c>
      <c r="V271" s="364">
        <v>47</v>
      </c>
      <c r="W271" s="364">
        <v>55</v>
      </c>
      <c r="X271" s="364">
        <v>50</v>
      </c>
      <c r="Y271" s="364">
        <v>47</v>
      </c>
      <c r="Z271" s="364">
        <v>55</v>
      </c>
      <c r="AA271" s="364">
        <v>52</v>
      </c>
      <c r="AB271" s="364">
        <v>50</v>
      </c>
      <c r="AC271" s="364">
        <v>47</v>
      </c>
      <c r="AD271" s="364">
        <v>55</v>
      </c>
      <c r="AE271" s="364">
        <v>52</v>
      </c>
      <c r="AF271" s="364">
        <v>50</v>
      </c>
      <c r="AG271" s="364">
        <v>47</v>
      </c>
      <c r="AH271" s="364">
        <v>55</v>
      </c>
      <c r="AI271" s="366">
        <v>47</v>
      </c>
      <c r="AJ271" s="364">
        <v>50</v>
      </c>
      <c r="AK271" s="364">
        <v>47</v>
      </c>
      <c r="AL271" s="364">
        <v>55</v>
      </c>
      <c r="AM271" s="364">
        <v>50</v>
      </c>
      <c r="AN271" s="364">
        <v>47</v>
      </c>
      <c r="AO271" s="364">
        <v>55</v>
      </c>
      <c r="AP271" s="364">
        <v>52</v>
      </c>
      <c r="AQ271" s="364">
        <v>52</v>
      </c>
      <c r="AR271" s="364">
        <v>52</v>
      </c>
      <c r="AS271" s="364">
        <v>52</v>
      </c>
      <c r="AT271" s="105"/>
      <c r="AU271" s="105" t="s">
        <v>423</v>
      </c>
      <c r="AV271" s="126">
        <v>0.1</v>
      </c>
    </row>
    <row r="272" spans="1:48" ht="23.25" customHeight="1">
      <c r="A272"/>
      <c r="B272" s="440"/>
      <c r="D272" s="339" t="s">
        <v>1752</v>
      </c>
      <c r="E272" s="418" t="s">
        <v>1752</v>
      </c>
      <c r="F272" s="419" t="s">
        <v>1756</v>
      </c>
      <c r="G272" s="420">
        <v>0.2</v>
      </c>
      <c r="H272" s="345">
        <v>158</v>
      </c>
      <c r="I272" s="345">
        <v>186</v>
      </c>
      <c r="J272" s="345">
        <v>208</v>
      </c>
      <c r="K272" s="364">
        <v>158</v>
      </c>
      <c r="L272" s="364">
        <v>186</v>
      </c>
      <c r="M272" s="364">
        <v>208</v>
      </c>
      <c r="N272" s="364">
        <v>166</v>
      </c>
      <c r="O272" s="364">
        <v>158</v>
      </c>
      <c r="P272" s="364">
        <v>186</v>
      </c>
      <c r="Q272" s="364">
        <v>208</v>
      </c>
      <c r="R272" s="364">
        <v>166</v>
      </c>
      <c r="S272" s="353">
        <v>158</v>
      </c>
      <c r="T272" s="353">
        <v>186</v>
      </c>
      <c r="U272" s="353">
        <v>208</v>
      </c>
      <c r="V272" s="364">
        <v>186</v>
      </c>
      <c r="W272" s="364">
        <v>208</v>
      </c>
      <c r="X272" s="364">
        <v>158</v>
      </c>
      <c r="Y272" s="364">
        <v>186</v>
      </c>
      <c r="Z272" s="364">
        <v>208</v>
      </c>
      <c r="AA272" s="364">
        <v>166</v>
      </c>
      <c r="AB272" s="364">
        <v>158</v>
      </c>
      <c r="AC272" s="364">
        <v>186</v>
      </c>
      <c r="AD272" s="364">
        <v>208</v>
      </c>
      <c r="AE272" s="364">
        <v>166</v>
      </c>
      <c r="AF272" s="364">
        <v>158</v>
      </c>
      <c r="AG272" s="364">
        <v>186</v>
      </c>
      <c r="AH272" s="364">
        <v>208</v>
      </c>
      <c r="AI272" s="366">
        <v>186</v>
      </c>
      <c r="AJ272" s="364">
        <v>158</v>
      </c>
      <c r="AK272" s="364">
        <v>186</v>
      </c>
      <c r="AL272" s="364">
        <v>208</v>
      </c>
      <c r="AM272" s="364">
        <v>158</v>
      </c>
      <c r="AN272" s="364">
        <v>186</v>
      </c>
      <c r="AO272" s="364">
        <v>208</v>
      </c>
      <c r="AP272" s="364">
        <v>205</v>
      </c>
      <c r="AQ272" s="364">
        <v>205</v>
      </c>
      <c r="AR272" s="364">
        <v>205</v>
      </c>
      <c r="AS272" s="364">
        <v>205</v>
      </c>
      <c r="AT272" s="105"/>
      <c r="AU272" s="105" t="s">
        <v>1752</v>
      </c>
      <c r="AV272" s="126">
        <v>0.2</v>
      </c>
    </row>
    <row r="273" spans="1:48" ht="23.25" customHeight="1">
      <c r="A273"/>
      <c r="B273" s="440"/>
      <c r="D273" s="339" t="s">
        <v>1753</v>
      </c>
      <c r="E273" s="418" t="s">
        <v>1753</v>
      </c>
      <c r="F273" s="419" t="s">
        <v>1757</v>
      </c>
      <c r="G273" s="420">
        <v>0.30000000000000004</v>
      </c>
      <c r="H273" s="345">
        <v>168</v>
      </c>
      <c r="I273" s="345">
        <v>197</v>
      </c>
      <c r="J273" s="345">
        <v>220</v>
      </c>
      <c r="K273" s="364">
        <v>168</v>
      </c>
      <c r="L273" s="364">
        <v>197</v>
      </c>
      <c r="M273" s="364">
        <v>220</v>
      </c>
      <c r="N273" s="364">
        <v>178</v>
      </c>
      <c r="O273" s="364">
        <v>168</v>
      </c>
      <c r="P273" s="364">
        <v>197</v>
      </c>
      <c r="Q273" s="364">
        <v>220</v>
      </c>
      <c r="R273" s="364">
        <v>178</v>
      </c>
      <c r="S273" s="353">
        <v>168</v>
      </c>
      <c r="T273" s="353">
        <v>197</v>
      </c>
      <c r="U273" s="353">
        <v>220</v>
      </c>
      <c r="V273" s="364">
        <v>197</v>
      </c>
      <c r="W273" s="364">
        <v>220</v>
      </c>
      <c r="X273" s="364">
        <v>168</v>
      </c>
      <c r="Y273" s="364">
        <v>197</v>
      </c>
      <c r="Z273" s="364">
        <v>220</v>
      </c>
      <c r="AA273" s="364">
        <v>178</v>
      </c>
      <c r="AB273" s="364">
        <v>168</v>
      </c>
      <c r="AC273" s="364">
        <v>197</v>
      </c>
      <c r="AD273" s="364">
        <v>220</v>
      </c>
      <c r="AE273" s="364">
        <v>178</v>
      </c>
      <c r="AF273" s="364">
        <v>168</v>
      </c>
      <c r="AG273" s="364">
        <v>197</v>
      </c>
      <c r="AH273" s="364">
        <v>220</v>
      </c>
      <c r="AI273" s="366">
        <v>197</v>
      </c>
      <c r="AJ273" s="364">
        <v>168</v>
      </c>
      <c r="AK273" s="364">
        <v>197</v>
      </c>
      <c r="AL273" s="364">
        <v>220</v>
      </c>
      <c r="AM273" s="364">
        <v>168</v>
      </c>
      <c r="AN273" s="364">
        <v>197</v>
      </c>
      <c r="AO273" s="364">
        <v>220</v>
      </c>
      <c r="AP273" s="364">
        <v>217</v>
      </c>
      <c r="AQ273" s="364">
        <v>217</v>
      </c>
      <c r="AR273" s="364">
        <v>217</v>
      </c>
      <c r="AS273" s="364">
        <v>217</v>
      </c>
      <c r="AT273" s="105"/>
      <c r="AU273" s="105" t="s">
        <v>1753</v>
      </c>
      <c r="AV273" s="126">
        <v>0.30000000000000004</v>
      </c>
    </row>
    <row r="274" spans="1:48" ht="23.25" customHeight="1">
      <c r="A274"/>
      <c r="B274" s="440"/>
      <c r="D274" s="339" t="s">
        <v>1754</v>
      </c>
      <c r="E274" s="418" t="s">
        <v>1754</v>
      </c>
      <c r="F274" s="419" t="s">
        <v>1758</v>
      </c>
      <c r="G274" s="420">
        <v>0.4</v>
      </c>
      <c r="H274" s="345">
        <v>180</v>
      </c>
      <c r="I274" s="345">
        <v>208</v>
      </c>
      <c r="J274" s="345">
        <v>233</v>
      </c>
      <c r="K274" s="364">
        <v>180</v>
      </c>
      <c r="L274" s="364">
        <v>208</v>
      </c>
      <c r="M274" s="364">
        <v>233</v>
      </c>
      <c r="N274" s="364">
        <v>190</v>
      </c>
      <c r="O274" s="364">
        <v>180</v>
      </c>
      <c r="P274" s="364">
        <v>208</v>
      </c>
      <c r="Q274" s="364">
        <v>233</v>
      </c>
      <c r="R274" s="364">
        <v>190</v>
      </c>
      <c r="S274" s="353">
        <v>180</v>
      </c>
      <c r="T274" s="353">
        <v>208</v>
      </c>
      <c r="U274" s="353">
        <v>233</v>
      </c>
      <c r="V274" s="364">
        <v>208</v>
      </c>
      <c r="W274" s="364">
        <v>233</v>
      </c>
      <c r="X274" s="364">
        <v>180</v>
      </c>
      <c r="Y274" s="364">
        <v>208</v>
      </c>
      <c r="Z274" s="364">
        <v>233</v>
      </c>
      <c r="AA274" s="364">
        <v>190</v>
      </c>
      <c r="AB274" s="364">
        <v>180</v>
      </c>
      <c r="AC274" s="364">
        <v>208</v>
      </c>
      <c r="AD274" s="364">
        <v>233</v>
      </c>
      <c r="AE274" s="364">
        <v>190</v>
      </c>
      <c r="AF274" s="364">
        <v>180</v>
      </c>
      <c r="AG274" s="364">
        <v>208</v>
      </c>
      <c r="AH274" s="364">
        <v>233</v>
      </c>
      <c r="AI274" s="366">
        <v>208</v>
      </c>
      <c r="AJ274" s="364">
        <v>180</v>
      </c>
      <c r="AK274" s="364">
        <v>208</v>
      </c>
      <c r="AL274" s="364">
        <v>233</v>
      </c>
      <c r="AM274" s="364">
        <v>180</v>
      </c>
      <c r="AN274" s="364">
        <v>208</v>
      </c>
      <c r="AO274" s="364">
        <v>233</v>
      </c>
      <c r="AP274" s="364">
        <v>229</v>
      </c>
      <c r="AQ274" s="364">
        <v>229</v>
      </c>
      <c r="AR274" s="364">
        <v>229</v>
      </c>
      <c r="AS274" s="364">
        <v>229</v>
      </c>
      <c r="AT274" s="105"/>
      <c r="AU274" s="105" t="s">
        <v>1754</v>
      </c>
      <c r="AV274" s="126">
        <v>0.4</v>
      </c>
    </row>
    <row r="275" spans="1:48" ht="23.25" customHeight="1">
      <c r="A275"/>
      <c r="B275" s="440"/>
      <c r="D275" s="339" t="s">
        <v>1755</v>
      </c>
      <c r="E275" s="418" t="s">
        <v>1755</v>
      </c>
      <c r="F275" s="419" t="s">
        <v>1759</v>
      </c>
      <c r="G275" s="420">
        <v>0.4</v>
      </c>
      <c r="H275" s="345">
        <v>190</v>
      </c>
      <c r="I275" s="345">
        <v>218</v>
      </c>
      <c r="J275" s="345">
        <v>245</v>
      </c>
      <c r="K275" s="364">
        <v>190</v>
      </c>
      <c r="L275" s="364">
        <v>218</v>
      </c>
      <c r="M275" s="364">
        <v>245</v>
      </c>
      <c r="N275" s="364">
        <v>201</v>
      </c>
      <c r="O275" s="364">
        <v>190</v>
      </c>
      <c r="P275" s="364">
        <v>218</v>
      </c>
      <c r="Q275" s="364">
        <v>245</v>
      </c>
      <c r="R275" s="364">
        <v>201</v>
      </c>
      <c r="S275" s="353">
        <v>190</v>
      </c>
      <c r="T275" s="353">
        <v>218</v>
      </c>
      <c r="U275" s="353">
        <v>245</v>
      </c>
      <c r="V275" s="364">
        <v>218</v>
      </c>
      <c r="W275" s="364">
        <v>245</v>
      </c>
      <c r="X275" s="364">
        <v>190</v>
      </c>
      <c r="Y275" s="364">
        <v>218</v>
      </c>
      <c r="Z275" s="364">
        <v>245</v>
      </c>
      <c r="AA275" s="364">
        <v>201</v>
      </c>
      <c r="AB275" s="364">
        <v>190</v>
      </c>
      <c r="AC275" s="364">
        <v>218</v>
      </c>
      <c r="AD275" s="364">
        <v>245</v>
      </c>
      <c r="AE275" s="364">
        <v>201</v>
      </c>
      <c r="AF275" s="364">
        <v>190</v>
      </c>
      <c r="AG275" s="364">
        <v>218</v>
      </c>
      <c r="AH275" s="364">
        <v>245</v>
      </c>
      <c r="AI275" s="366">
        <v>218</v>
      </c>
      <c r="AJ275" s="364">
        <v>190</v>
      </c>
      <c r="AK275" s="364">
        <v>218</v>
      </c>
      <c r="AL275" s="364">
        <v>245</v>
      </c>
      <c r="AM275" s="364">
        <v>190</v>
      </c>
      <c r="AN275" s="364">
        <v>218</v>
      </c>
      <c r="AO275" s="364">
        <v>245</v>
      </c>
      <c r="AP275" s="364">
        <v>240</v>
      </c>
      <c r="AQ275" s="364">
        <v>240</v>
      </c>
      <c r="AR275" s="364">
        <v>240</v>
      </c>
      <c r="AS275" s="364">
        <v>240</v>
      </c>
      <c r="AT275" s="105"/>
      <c r="AU275" s="105" t="s">
        <v>1755</v>
      </c>
      <c r="AV275" s="126">
        <v>0.4</v>
      </c>
    </row>
    <row r="276" spans="1:48" ht="23.25" customHeight="1">
      <c r="A276"/>
      <c r="B276" s="440"/>
      <c r="D276" s="339" t="s">
        <v>464</v>
      </c>
      <c r="E276" s="418" t="s">
        <v>464</v>
      </c>
      <c r="F276" s="419" t="s">
        <v>736</v>
      </c>
      <c r="G276" s="420">
        <v>0.30000000000000004</v>
      </c>
      <c r="H276" s="345">
        <v>106</v>
      </c>
      <c r="I276" s="345">
        <v>150</v>
      </c>
      <c r="J276" s="345">
        <v>150</v>
      </c>
      <c r="K276" s="364">
        <v>106</v>
      </c>
      <c r="L276" s="364">
        <v>150</v>
      </c>
      <c r="M276" s="364">
        <v>150</v>
      </c>
      <c r="N276" s="364">
        <v>135</v>
      </c>
      <c r="O276" s="364">
        <v>106</v>
      </c>
      <c r="P276" s="364">
        <v>150</v>
      </c>
      <c r="Q276" s="364">
        <v>150</v>
      </c>
      <c r="R276" s="364">
        <v>135</v>
      </c>
      <c r="S276" s="353">
        <v>106</v>
      </c>
      <c r="T276" s="353">
        <v>150</v>
      </c>
      <c r="U276" s="353">
        <v>150</v>
      </c>
      <c r="V276" s="364">
        <v>150</v>
      </c>
      <c r="W276" s="364">
        <v>150</v>
      </c>
      <c r="X276" s="364">
        <v>106</v>
      </c>
      <c r="Y276" s="364">
        <v>150</v>
      </c>
      <c r="Z276" s="364">
        <v>150</v>
      </c>
      <c r="AA276" s="364">
        <v>135</v>
      </c>
      <c r="AB276" s="364">
        <v>106</v>
      </c>
      <c r="AC276" s="364">
        <v>150</v>
      </c>
      <c r="AD276" s="364">
        <v>150</v>
      </c>
      <c r="AE276" s="364">
        <v>135</v>
      </c>
      <c r="AF276" s="364">
        <v>106</v>
      </c>
      <c r="AG276" s="364">
        <v>150</v>
      </c>
      <c r="AH276" s="364">
        <v>150</v>
      </c>
      <c r="AI276" s="366">
        <v>150</v>
      </c>
      <c r="AJ276" s="364">
        <v>106</v>
      </c>
      <c r="AK276" s="364">
        <v>150</v>
      </c>
      <c r="AL276" s="364">
        <v>150</v>
      </c>
      <c r="AM276" s="364">
        <v>106</v>
      </c>
      <c r="AN276" s="364">
        <v>150</v>
      </c>
      <c r="AO276" s="364">
        <v>150</v>
      </c>
      <c r="AP276" s="364">
        <v>165</v>
      </c>
      <c r="AQ276" s="364">
        <v>165</v>
      </c>
      <c r="AR276" s="364">
        <v>165</v>
      </c>
      <c r="AS276" s="364">
        <v>165</v>
      </c>
      <c r="AT276" s="105"/>
      <c r="AU276" s="105" t="s">
        <v>464</v>
      </c>
      <c r="AV276" s="126">
        <v>0.30000000000000004</v>
      </c>
    </row>
    <row r="277" spans="1:48" ht="23.25" customHeight="1">
      <c r="A277"/>
      <c r="B277" s="440"/>
      <c r="D277" s="339" t="s">
        <v>465</v>
      </c>
      <c r="E277" s="418" t="s">
        <v>465</v>
      </c>
      <c r="F277" s="419" t="s">
        <v>737</v>
      </c>
      <c r="G277" s="420">
        <v>0.6</v>
      </c>
      <c r="H277" s="345">
        <v>149</v>
      </c>
      <c r="I277" s="345">
        <v>190</v>
      </c>
      <c r="J277" s="345">
        <v>185</v>
      </c>
      <c r="K277" s="364">
        <v>149</v>
      </c>
      <c r="L277" s="364">
        <v>190</v>
      </c>
      <c r="M277" s="364">
        <v>185</v>
      </c>
      <c r="N277" s="364">
        <v>156</v>
      </c>
      <c r="O277" s="364">
        <v>149</v>
      </c>
      <c r="P277" s="364">
        <v>190</v>
      </c>
      <c r="Q277" s="364">
        <v>185</v>
      </c>
      <c r="R277" s="364">
        <v>156</v>
      </c>
      <c r="S277" s="353">
        <v>149</v>
      </c>
      <c r="T277" s="353">
        <v>190</v>
      </c>
      <c r="U277" s="353">
        <v>185</v>
      </c>
      <c r="V277" s="364">
        <v>190</v>
      </c>
      <c r="W277" s="364">
        <v>185</v>
      </c>
      <c r="X277" s="364">
        <v>149</v>
      </c>
      <c r="Y277" s="364">
        <v>190</v>
      </c>
      <c r="Z277" s="364">
        <v>185</v>
      </c>
      <c r="AA277" s="364">
        <v>156</v>
      </c>
      <c r="AB277" s="364">
        <v>149</v>
      </c>
      <c r="AC277" s="364">
        <v>190</v>
      </c>
      <c r="AD277" s="364">
        <v>185</v>
      </c>
      <c r="AE277" s="364">
        <v>156</v>
      </c>
      <c r="AF277" s="364">
        <v>149</v>
      </c>
      <c r="AG277" s="364">
        <v>190</v>
      </c>
      <c r="AH277" s="364">
        <v>185</v>
      </c>
      <c r="AI277" s="366">
        <v>190</v>
      </c>
      <c r="AJ277" s="364">
        <v>149</v>
      </c>
      <c r="AK277" s="364">
        <v>190</v>
      </c>
      <c r="AL277" s="364">
        <v>185</v>
      </c>
      <c r="AM277" s="364">
        <v>149</v>
      </c>
      <c r="AN277" s="364">
        <v>190</v>
      </c>
      <c r="AO277" s="364">
        <v>185</v>
      </c>
      <c r="AP277" s="364">
        <v>209</v>
      </c>
      <c r="AQ277" s="364">
        <v>209</v>
      </c>
      <c r="AR277" s="364">
        <v>209</v>
      </c>
      <c r="AS277" s="364">
        <v>209</v>
      </c>
      <c r="AT277" s="105"/>
      <c r="AU277" s="105" t="s">
        <v>465</v>
      </c>
      <c r="AV277" s="126">
        <v>0.6</v>
      </c>
    </row>
    <row r="278" spans="1:48" ht="23.25" customHeight="1">
      <c r="A278"/>
      <c r="B278" s="440"/>
      <c r="D278" s="339" t="s">
        <v>466</v>
      </c>
      <c r="E278" s="418" t="s">
        <v>466</v>
      </c>
      <c r="F278" s="419" t="s">
        <v>610</v>
      </c>
      <c r="G278" s="420">
        <v>0.2</v>
      </c>
      <c r="H278" s="345">
        <v>72</v>
      </c>
      <c r="I278" s="345">
        <v>343</v>
      </c>
      <c r="J278" s="345">
        <v>205</v>
      </c>
      <c r="K278" s="364">
        <v>72</v>
      </c>
      <c r="L278" s="364">
        <v>343</v>
      </c>
      <c r="M278" s="364">
        <v>205</v>
      </c>
      <c r="N278" s="365" t="s">
        <v>2207</v>
      </c>
      <c r="O278" s="364">
        <v>72</v>
      </c>
      <c r="P278" s="364">
        <v>343</v>
      </c>
      <c r="Q278" s="364">
        <v>205</v>
      </c>
      <c r="R278" s="365" t="s">
        <v>2207</v>
      </c>
      <c r="S278" s="353">
        <v>72</v>
      </c>
      <c r="T278" s="353">
        <v>343</v>
      </c>
      <c r="U278" s="353">
        <v>205</v>
      </c>
      <c r="V278" s="364">
        <v>343</v>
      </c>
      <c r="W278" s="364">
        <v>205</v>
      </c>
      <c r="X278" s="364">
        <v>72</v>
      </c>
      <c r="Y278" s="364">
        <v>343</v>
      </c>
      <c r="Z278" s="364">
        <v>205</v>
      </c>
      <c r="AA278" s="365" t="s">
        <v>2207</v>
      </c>
      <c r="AB278" s="364">
        <v>72</v>
      </c>
      <c r="AC278" s="364">
        <v>343</v>
      </c>
      <c r="AD278" s="364">
        <v>205</v>
      </c>
      <c r="AE278" s="365" t="s">
        <v>2207</v>
      </c>
      <c r="AF278" s="364">
        <v>72</v>
      </c>
      <c r="AG278" s="364">
        <v>343</v>
      </c>
      <c r="AH278" s="364">
        <v>205</v>
      </c>
      <c r="AI278" s="366">
        <v>343</v>
      </c>
      <c r="AJ278" s="364">
        <v>72</v>
      </c>
      <c r="AK278" s="364">
        <v>343</v>
      </c>
      <c r="AL278" s="364">
        <v>205</v>
      </c>
      <c r="AM278" s="364">
        <v>72</v>
      </c>
      <c r="AN278" s="364">
        <v>343</v>
      </c>
      <c r="AO278" s="364">
        <v>205</v>
      </c>
      <c r="AP278" s="364">
        <v>378</v>
      </c>
      <c r="AQ278" s="364">
        <v>378</v>
      </c>
      <c r="AR278" s="364">
        <v>378</v>
      </c>
      <c r="AS278" s="364">
        <v>378</v>
      </c>
      <c r="AT278" s="105"/>
      <c r="AU278" s="105" t="s">
        <v>466</v>
      </c>
      <c r="AV278" s="126">
        <v>0.2</v>
      </c>
    </row>
    <row r="279" spans="1:48" ht="23.25" customHeight="1">
      <c r="A279"/>
      <c r="B279" s="440"/>
      <c r="D279" s="339" t="s">
        <v>467</v>
      </c>
      <c r="E279" s="418" t="s">
        <v>467</v>
      </c>
      <c r="F279" s="419" t="s">
        <v>738</v>
      </c>
      <c r="G279" s="420">
        <v>0.1</v>
      </c>
      <c r="H279" s="345">
        <v>47</v>
      </c>
      <c r="I279" s="345">
        <v>47</v>
      </c>
      <c r="J279" s="345">
        <v>54</v>
      </c>
      <c r="K279" s="364">
        <v>47</v>
      </c>
      <c r="L279" s="364">
        <v>47</v>
      </c>
      <c r="M279" s="364">
        <v>54</v>
      </c>
      <c r="N279" s="364">
        <v>47</v>
      </c>
      <c r="O279" s="364">
        <v>47</v>
      </c>
      <c r="P279" s="364">
        <v>47</v>
      </c>
      <c r="Q279" s="364">
        <v>54</v>
      </c>
      <c r="R279" s="364">
        <v>47</v>
      </c>
      <c r="S279" s="353">
        <v>47</v>
      </c>
      <c r="T279" s="353">
        <v>47</v>
      </c>
      <c r="U279" s="353">
        <v>54</v>
      </c>
      <c r="V279" s="364">
        <v>47</v>
      </c>
      <c r="W279" s="364">
        <v>54</v>
      </c>
      <c r="X279" s="364">
        <v>47</v>
      </c>
      <c r="Y279" s="364">
        <v>47</v>
      </c>
      <c r="Z279" s="364">
        <v>54</v>
      </c>
      <c r="AA279" s="364">
        <v>47</v>
      </c>
      <c r="AB279" s="364">
        <v>47</v>
      </c>
      <c r="AC279" s="364">
        <v>47</v>
      </c>
      <c r="AD279" s="364">
        <v>54</v>
      </c>
      <c r="AE279" s="364">
        <v>47</v>
      </c>
      <c r="AF279" s="364">
        <v>47</v>
      </c>
      <c r="AG279" s="364">
        <v>47</v>
      </c>
      <c r="AH279" s="364">
        <v>54</v>
      </c>
      <c r="AI279" s="366">
        <v>47</v>
      </c>
      <c r="AJ279" s="364">
        <v>47</v>
      </c>
      <c r="AK279" s="364">
        <v>47</v>
      </c>
      <c r="AL279" s="364">
        <v>54</v>
      </c>
      <c r="AM279" s="364">
        <v>47</v>
      </c>
      <c r="AN279" s="364">
        <v>47</v>
      </c>
      <c r="AO279" s="364">
        <v>54</v>
      </c>
      <c r="AP279" s="364">
        <v>52</v>
      </c>
      <c r="AQ279" s="364">
        <v>52</v>
      </c>
      <c r="AR279" s="364">
        <v>52</v>
      </c>
      <c r="AS279" s="364">
        <v>52</v>
      </c>
      <c r="AT279" s="105"/>
      <c r="AU279" s="105" t="s">
        <v>467</v>
      </c>
      <c r="AV279" s="126">
        <v>0.1</v>
      </c>
    </row>
    <row r="280" spans="1:48" ht="23.25" customHeight="1">
      <c r="A280"/>
      <c r="B280" s="440"/>
      <c r="D280" s="339" t="s">
        <v>4330</v>
      </c>
      <c r="E280" s="418" t="s">
        <v>4330</v>
      </c>
      <c r="F280" s="419" t="s">
        <v>611</v>
      </c>
      <c r="G280" s="420">
        <v>0.2</v>
      </c>
      <c r="H280" s="345">
        <v>67</v>
      </c>
      <c r="I280" s="345">
        <v>72</v>
      </c>
      <c r="J280" s="345">
        <v>106</v>
      </c>
      <c r="K280" s="364">
        <v>67</v>
      </c>
      <c r="L280" s="364">
        <v>72</v>
      </c>
      <c r="M280" s="364">
        <v>106</v>
      </c>
      <c r="N280" s="364">
        <v>76</v>
      </c>
      <c r="O280" s="364">
        <v>67</v>
      </c>
      <c r="P280" s="364">
        <v>72</v>
      </c>
      <c r="Q280" s="364">
        <v>106</v>
      </c>
      <c r="R280" s="364">
        <v>76</v>
      </c>
      <c r="S280" s="353">
        <v>67</v>
      </c>
      <c r="T280" s="353">
        <v>72</v>
      </c>
      <c r="U280" s="353">
        <v>106</v>
      </c>
      <c r="V280" s="364">
        <v>72</v>
      </c>
      <c r="W280" s="364">
        <v>106</v>
      </c>
      <c r="X280" s="364">
        <v>67</v>
      </c>
      <c r="Y280" s="364">
        <v>72</v>
      </c>
      <c r="Z280" s="364">
        <v>106</v>
      </c>
      <c r="AA280" s="364">
        <v>76</v>
      </c>
      <c r="AB280" s="364">
        <v>67</v>
      </c>
      <c r="AC280" s="364">
        <v>72</v>
      </c>
      <c r="AD280" s="364">
        <v>106</v>
      </c>
      <c r="AE280" s="364">
        <v>76</v>
      </c>
      <c r="AF280" s="364">
        <v>67</v>
      </c>
      <c r="AG280" s="364">
        <v>72</v>
      </c>
      <c r="AH280" s="364">
        <v>106</v>
      </c>
      <c r="AI280" s="366">
        <v>72</v>
      </c>
      <c r="AJ280" s="364">
        <v>67</v>
      </c>
      <c r="AK280" s="364">
        <v>72</v>
      </c>
      <c r="AL280" s="364">
        <v>106</v>
      </c>
      <c r="AM280" s="364">
        <v>67</v>
      </c>
      <c r="AN280" s="364">
        <v>72</v>
      </c>
      <c r="AO280" s="364">
        <v>106</v>
      </c>
      <c r="AP280" s="364">
        <v>80</v>
      </c>
      <c r="AQ280" s="364">
        <v>80</v>
      </c>
      <c r="AR280" s="364">
        <v>80</v>
      </c>
      <c r="AS280" s="364">
        <v>80</v>
      </c>
      <c r="AT280" s="105"/>
      <c r="AU280" s="105" t="s">
        <v>4330</v>
      </c>
      <c r="AV280" s="126">
        <v>0.2</v>
      </c>
    </row>
    <row r="281" spans="1:48" ht="23.25" customHeight="1">
      <c r="A281"/>
      <c r="B281" s="440"/>
      <c r="D281" s="339" t="s">
        <v>469</v>
      </c>
      <c r="E281" s="418" t="s">
        <v>469</v>
      </c>
      <c r="F281" s="419" t="s">
        <v>612</v>
      </c>
      <c r="G281" s="420">
        <v>0.1</v>
      </c>
      <c r="H281" s="345">
        <v>152</v>
      </c>
      <c r="I281" s="345">
        <v>170</v>
      </c>
      <c r="J281" s="345">
        <v>215</v>
      </c>
      <c r="K281" s="364">
        <v>152</v>
      </c>
      <c r="L281" s="364">
        <v>170</v>
      </c>
      <c r="M281" s="364">
        <v>215</v>
      </c>
      <c r="N281" s="364">
        <v>180</v>
      </c>
      <c r="O281" s="364">
        <v>152</v>
      </c>
      <c r="P281" s="364">
        <v>170</v>
      </c>
      <c r="Q281" s="364">
        <v>215</v>
      </c>
      <c r="R281" s="364">
        <v>180</v>
      </c>
      <c r="S281" s="353">
        <v>152</v>
      </c>
      <c r="T281" s="353">
        <v>170</v>
      </c>
      <c r="U281" s="353">
        <v>215</v>
      </c>
      <c r="V281" s="364">
        <v>170</v>
      </c>
      <c r="W281" s="364">
        <v>215</v>
      </c>
      <c r="X281" s="364">
        <v>152</v>
      </c>
      <c r="Y281" s="364">
        <v>170</v>
      </c>
      <c r="Z281" s="364">
        <v>215</v>
      </c>
      <c r="AA281" s="364">
        <v>180</v>
      </c>
      <c r="AB281" s="364">
        <v>152</v>
      </c>
      <c r="AC281" s="364">
        <v>170</v>
      </c>
      <c r="AD281" s="364">
        <v>215</v>
      </c>
      <c r="AE281" s="364">
        <v>180</v>
      </c>
      <c r="AF281" s="364">
        <v>152</v>
      </c>
      <c r="AG281" s="364">
        <v>170</v>
      </c>
      <c r="AH281" s="364">
        <v>215</v>
      </c>
      <c r="AI281" s="366">
        <v>170</v>
      </c>
      <c r="AJ281" s="364">
        <v>152</v>
      </c>
      <c r="AK281" s="364">
        <v>170</v>
      </c>
      <c r="AL281" s="364">
        <v>215</v>
      </c>
      <c r="AM281" s="364">
        <v>152</v>
      </c>
      <c r="AN281" s="364">
        <v>170</v>
      </c>
      <c r="AO281" s="364">
        <v>215</v>
      </c>
      <c r="AP281" s="364">
        <v>187</v>
      </c>
      <c r="AQ281" s="364">
        <v>187</v>
      </c>
      <c r="AR281" s="364">
        <v>187</v>
      </c>
      <c r="AS281" s="364">
        <v>187</v>
      </c>
      <c r="AT281" s="105"/>
      <c r="AU281" s="105" t="s">
        <v>469</v>
      </c>
      <c r="AV281" s="126">
        <v>0.1</v>
      </c>
    </row>
    <row r="282" spans="1:48" ht="23.25" customHeight="1">
      <c r="A282"/>
      <c r="B282" s="440"/>
      <c r="D282" s="339" t="s">
        <v>541</v>
      </c>
      <c r="E282" s="418" t="s">
        <v>541</v>
      </c>
      <c r="F282" s="419" t="s">
        <v>656</v>
      </c>
      <c r="G282" s="420">
        <v>0.1</v>
      </c>
      <c r="H282" s="345">
        <v>65</v>
      </c>
      <c r="I282" s="345">
        <v>87</v>
      </c>
      <c r="J282" s="345">
        <v>74</v>
      </c>
      <c r="K282" s="364">
        <v>65</v>
      </c>
      <c r="L282" s="364">
        <v>87</v>
      </c>
      <c r="M282" s="364">
        <v>74</v>
      </c>
      <c r="N282" s="364">
        <v>81</v>
      </c>
      <c r="O282" s="364">
        <v>65</v>
      </c>
      <c r="P282" s="364">
        <v>87</v>
      </c>
      <c r="Q282" s="364">
        <v>74</v>
      </c>
      <c r="R282" s="364">
        <v>81</v>
      </c>
      <c r="S282" s="353">
        <v>65</v>
      </c>
      <c r="T282" s="353">
        <v>87</v>
      </c>
      <c r="U282" s="353">
        <v>74</v>
      </c>
      <c r="V282" s="364">
        <v>87</v>
      </c>
      <c r="W282" s="364">
        <v>74</v>
      </c>
      <c r="X282" s="364">
        <v>65</v>
      </c>
      <c r="Y282" s="364">
        <v>87</v>
      </c>
      <c r="Z282" s="364">
        <v>74</v>
      </c>
      <c r="AA282" s="364">
        <v>81</v>
      </c>
      <c r="AB282" s="364">
        <v>65</v>
      </c>
      <c r="AC282" s="364">
        <v>87</v>
      </c>
      <c r="AD282" s="364">
        <v>74</v>
      </c>
      <c r="AE282" s="364">
        <v>81</v>
      </c>
      <c r="AF282" s="364">
        <v>65</v>
      </c>
      <c r="AG282" s="364">
        <v>87</v>
      </c>
      <c r="AH282" s="364">
        <v>74</v>
      </c>
      <c r="AI282" s="366">
        <v>87</v>
      </c>
      <c r="AJ282" s="364">
        <v>65</v>
      </c>
      <c r="AK282" s="364">
        <v>87</v>
      </c>
      <c r="AL282" s="364">
        <v>74</v>
      </c>
      <c r="AM282" s="364">
        <v>65</v>
      </c>
      <c r="AN282" s="364">
        <v>87</v>
      </c>
      <c r="AO282" s="364">
        <v>74</v>
      </c>
      <c r="AP282" s="364">
        <v>96</v>
      </c>
      <c r="AQ282" s="364">
        <v>96</v>
      </c>
      <c r="AR282" s="364">
        <v>96</v>
      </c>
      <c r="AS282" s="364">
        <v>96</v>
      </c>
      <c r="AT282" s="105"/>
      <c r="AU282" s="105" t="s">
        <v>541</v>
      </c>
      <c r="AV282" s="126">
        <v>0.1</v>
      </c>
    </row>
    <row r="283" spans="1:48" ht="23.25" customHeight="1">
      <c r="A283"/>
      <c r="B283" s="440"/>
      <c r="D283" s="339" t="s">
        <v>1029</v>
      </c>
      <c r="E283" s="418" t="s">
        <v>1029</v>
      </c>
      <c r="F283" s="419" t="s">
        <v>1030</v>
      </c>
      <c r="G283" s="420">
        <v>0.1</v>
      </c>
      <c r="H283" s="345">
        <v>78</v>
      </c>
      <c r="I283" s="345">
        <v>106</v>
      </c>
      <c r="J283" s="345">
        <v>90</v>
      </c>
      <c r="K283" s="364">
        <v>78</v>
      </c>
      <c r="L283" s="364">
        <v>106</v>
      </c>
      <c r="M283" s="364">
        <v>90</v>
      </c>
      <c r="N283" s="364">
        <v>98</v>
      </c>
      <c r="O283" s="364">
        <v>78</v>
      </c>
      <c r="P283" s="364">
        <v>106</v>
      </c>
      <c r="Q283" s="364">
        <v>90</v>
      </c>
      <c r="R283" s="364">
        <v>98</v>
      </c>
      <c r="S283" s="353">
        <v>78</v>
      </c>
      <c r="T283" s="353">
        <v>106</v>
      </c>
      <c r="U283" s="353">
        <v>90</v>
      </c>
      <c r="V283" s="364">
        <v>106</v>
      </c>
      <c r="W283" s="364">
        <v>90</v>
      </c>
      <c r="X283" s="364">
        <v>78</v>
      </c>
      <c r="Y283" s="364">
        <v>106</v>
      </c>
      <c r="Z283" s="364">
        <v>90</v>
      </c>
      <c r="AA283" s="364">
        <v>98</v>
      </c>
      <c r="AB283" s="364">
        <v>78</v>
      </c>
      <c r="AC283" s="364">
        <v>106</v>
      </c>
      <c r="AD283" s="364">
        <v>90</v>
      </c>
      <c r="AE283" s="364">
        <v>98</v>
      </c>
      <c r="AF283" s="364">
        <v>78</v>
      </c>
      <c r="AG283" s="364">
        <v>106</v>
      </c>
      <c r="AH283" s="364">
        <v>90</v>
      </c>
      <c r="AI283" s="366">
        <v>106</v>
      </c>
      <c r="AJ283" s="364">
        <v>78</v>
      </c>
      <c r="AK283" s="364">
        <v>106</v>
      </c>
      <c r="AL283" s="364">
        <v>90</v>
      </c>
      <c r="AM283" s="364">
        <v>78</v>
      </c>
      <c r="AN283" s="364">
        <v>106</v>
      </c>
      <c r="AO283" s="364">
        <v>90</v>
      </c>
      <c r="AP283" s="364">
        <v>117</v>
      </c>
      <c r="AQ283" s="364">
        <v>117</v>
      </c>
      <c r="AR283" s="364">
        <v>117</v>
      </c>
      <c r="AS283" s="364">
        <v>117</v>
      </c>
      <c r="AT283" s="105"/>
      <c r="AU283" s="105" t="s">
        <v>1029</v>
      </c>
      <c r="AV283" s="126">
        <v>0.1</v>
      </c>
    </row>
    <row r="284" spans="1:48" ht="23.25" customHeight="1">
      <c r="A284"/>
      <c r="B284" s="440"/>
      <c r="D284" s="339" t="s">
        <v>542</v>
      </c>
      <c r="E284" s="418" t="s">
        <v>542</v>
      </c>
      <c r="F284" s="419" t="s">
        <v>657</v>
      </c>
      <c r="G284" s="420">
        <v>0.1</v>
      </c>
      <c r="H284" s="345">
        <v>91</v>
      </c>
      <c r="I284" s="345">
        <v>125</v>
      </c>
      <c r="J284" s="345">
        <v>105</v>
      </c>
      <c r="K284" s="364">
        <v>91</v>
      </c>
      <c r="L284" s="364">
        <v>125</v>
      </c>
      <c r="M284" s="364">
        <v>105</v>
      </c>
      <c r="N284" s="364">
        <v>115</v>
      </c>
      <c r="O284" s="364">
        <v>91</v>
      </c>
      <c r="P284" s="364">
        <v>125</v>
      </c>
      <c r="Q284" s="364">
        <v>105</v>
      </c>
      <c r="R284" s="364">
        <v>115</v>
      </c>
      <c r="S284" s="353">
        <v>91</v>
      </c>
      <c r="T284" s="353">
        <v>125</v>
      </c>
      <c r="U284" s="353">
        <v>105</v>
      </c>
      <c r="V284" s="364">
        <v>125</v>
      </c>
      <c r="W284" s="364">
        <v>105</v>
      </c>
      <c r="X284" s="364">
        <v>91</v>
      </c>
      <c r="Y284" s="364">
        <v>125</v>
      </c>
      <c r="Z284" s="364">
        <v>105</v>
      </c>
      <c r="AA284" s="364">
        <v>115</v>
      </c>
      <c r="AB284" s="364">
        <v>91</v>
      </c>
      <c r="AC284" s="364">
        <v>125</v>
      </c>
      <c r="AD284" s="364">
        <v>105</v>
      </c>
      <c r="AE284" s="364">
        <v>115</v>
      </c>
      <c r="AF284" s="364">
        <v>91</v>
      </c>
      <c r="AG284" s="364">
        <v>125</v>
      </c>
      <c r="AH284" s="364">
        <v>105</v>
      </c>
      <c r="AI284" s="366">
        <v>125</v>
      </c>
      <c r="AJ284" s="364">
        <v>91</v>
      </c>
      <c r="AK284" s="364">
        <v>125</v>
      </c>
      <c r="AL284" s="364">
        <v>105</v>
      </c>
      <c r="AM284" s="364">
        <v>91</v>
      </c>
      <c r="AN284" s="364">
        <v>125</v>
      </c>
      <c r="AO284" s="364">
        <v>105</v>
      </c>
      <c r="AP284" s="364">
        <v>138</v>
      </c>
      <c r="AQ284" s="364">
        <v>138</v>
      </c>
      <c r="AR284" s="364">
        <v>138</v>
      </c>
      <c r="AS284" s="364">
        <v>138</v>
      </c>
      <c r="AT284" s="105"/>
      <c r="AU284" s="105" t="s">
        <v>542</v>
      </c>
      <c r="AV284" s="126">
        <v>0.1</v>
      </c>
    </row>
    <row r="285" spans="1:48" ht="23.25" customHeight="1">
      <c r="A285"/>
      <c r="B285" s="440"/>
      <c r="D285" s="339" t="s">
        <v>543</v>
      </c>
      <c r="E285" s="418" t="s">
        <v>543</v>
      </c>
      <c r="F285" s="419" t="s">
        <v>658</v>
      </c>
      <c r="G285" s="420">
        <v>0.1</v>
      </c>
      <c r="H285" s="345">
        <v>104</v>
      </c>
      <c r="I285" s="345">
        <v>145</v>
      </c>
      <c r="J285" s="345">
        <v>121</v>
      </c>
      <c r="K285" s="364">
        <v>104</v>
      </c>
      <c r="L285" s="364">
        <v>145</v>
      </c>
      <c r="M285" s="364">
        <v>121</v>
      </c>
      <c r="N285" s="364">
        <v>132</v>
      </c>
      <c r="O285" s="364">
        <v>104</v>
      </c>
      <c r="P285" s="364">
        <v>145</v>
      </c>
      <c r="Q285" s="364">
        <v>121</v>
      </c>
      <c r="R285" s="364">
        <v>132</v>
      </c>
      <c r="S285" s="353">
        <v>104</v>
      </c>
      <c r="T285" s="353">
        <v>145</v>
      </c>
      <c r="U285" s="353">
        <v>121</v>
      </c>
      <c r="V285" s="364">
        <v>145</v>
      </c>
      <c r="W285" s="364">
        <v>121</v>
      </c>
      <c r="X285" s="364">
        <v>104</v>
      </c>
      <c r="Y285" s="364">
        <v>145</v>
      </c>
      <c r="Z285" s="364">
        <v>121</v>
      </c>
      <c r="AA285" s="364">
        <v>132</v>
      </c>
      <c r="AB285" s="364">
        <v>104</v>
      </c>
      <c r="AC285" s="364">
        <v>145</v>
      </c>
      <c r="AD285" s="364">
        <v>121</v>
      </c>
      <c r="AE285" s="364">
        <v>132</v>
      </c>
      <c r="AF285" s="364">
        <v>104</v>
      </c>
      <c r="AG285" s="364">
        <v>145</v>
      </c>
      <c r="AH285" s="364">
        <v>121</v>
      </c>
      <c r="AI285" s="366">
        <v>145</v>
      </c>
      <c r="AJ285" s="364">
        <v>104</v>
      </c>
      <c r="AK285" s="364">
        <v>145</v>
      </c>
      <c r="AL285" s="364">
        <v>121</v>
      </c>
      <c r="AM285" s="364">
        <v>104</v>
      </c>
      <c r="AN285" s="364">
        <v>145</v>
      </c>
      <c r="AO285" s="364">
        <v>121</v>
      </c>
      <c r="AP285" s="364">
        <v>160</v>
      </c>
      <c r="AQ285" s="364">
        <v>160</v>
      </c>
      <c r="AR285" s="364">
        <v>160</v>
      </c>
      <c r="AS285" s="364">
        <v>160</v>
      </c>
      <c r="AT285" s="105"/>
      <c r="AU285" s="105" t="s">
        <v>543</v>
      </c>
      <c r="AV285" s="126">
        <v>0.1</v>
      </c>
    </row>
    <row r="286" spans="1:48" ht="23.25" customHeight="1">
      <c r="A286"/>
      <c r="B286" s="440"/>
      <c r="D286" s="339" t="s">
        <v>544</v>
      </c>
      <c r="E286" s="418" t="s">
        <v>544</v>
      </c>
      <c r="F286" s="419" t="s">
        <v>659</v>
      </c>
      <c r="G286" s="420">
        <v>0.1</v>
      </c>
      <c r="H286" s="345">
        <v>118</v>
      </c>
      <c r="I286" s="345">
        <v>164</v>
      </c>
      <c r="J286" s="345">
        <v>135</v>
      </c>
      <c r="K286" s="364">
        <v>118</v>
      </c>
      <c r="L286" s="364">
        <v>164</v>
      </c>
      <c r="M286" s="364">
        <v>135</v>
      </c>
      <c r="N286" s="364">
        <v>149</v>
      </c>
      <c r="O286" s="364">
        <v>118</v>
      </c>
      <c r="P286" s="364">
        <v>164</v>
      </c>
      <c r="Q286" s="364">
        <v>135</v>
      </c>
      <c r="R286" s="364">
        <v>149</v>
      </c>
      <c r="S286" s="353">
        <v>118</v>
      </c>
      <c r="T286" s="353">
        <v>164</v>
      </c>
      <c r="U286" s="353">
        <v>135</v>
      </c>
      <c r="V286" s="364">
        <v>164</v>
      </c>
      <c r="W286" s="364">
        <v>135</v>
      </c>
      <c r="X286" s="364">
        <v>118</v>
      </c>
      <c r="Y286" s="364">
        <v>164</v>
      </c>
      <c r="Z286" s="364">
        <v>135</v>
      </c>
      <c r="AA286" s="364">
        <v>149</v>
      </c>
      <c r="AB286" s="364">
        <v>118</v>
      </c>
      <c r="AC286" s="364">
        <v>164</v>
      </c>
      <c r="AD286" s="364">
        <v>135</v>
      </c>
      <c r="AE286" s="364">
        <v>149</v>
      </c>
      <c r="AF286" s="364">
        <v>118</v>
      </c>
      <c r="AG286" s="364">
        <v>164</v>
      </c>
      <c r="AH286" s="364">
        <v>135</v>
      </c>
      <c r="AI286" s="366">
        <v>164</v>
      </c>
      <c r="AJ286" s="364">
        <v>118</v>
      </c>
      <c r="AK286" s="364">
        <v>164</v>
      </c>
      <c r="AL286" s="364">
        <v>135</v>
      </c>
      <c r="AM286" s="364">
        <v>118</v>
      </c>
      <c r="AN286" s="364">
        <v>164</v>
      </c>
      <c r="AO286" s="364">
        <v>135</v>
      </c>
      <c r="AP286" s="364">
        <v>181</v>
      </c>
      <c r="AQ286" s="364">
        <v>181</v>
      </c>
      <c r="AR286" s="364">
        <v>181</v>
      </c>
      <c r="AS286" s="364">
        <v>181</v>
      </c>
      <c r="AT286" s="105"/>
      <c r="AU286" s="105" t="s">
        <v>544</v>
      </c>
      <c r="AV286" s="126">
        <v>0.1</v>
      </c>
    </row>
    <row r="287" spans="1:48" ht="23.25" customHeight="1">
      <c r="A287"/>
      <c r="B287" s="440"/>
      <c r="D287" s="339" t="s">
        <v>545</v>
      </c>
      <c r="E287" s="418" t="s">
        <v>545</v>
      </c>
      <c r="F287" s="419" t="s">
        <v>660</v>
      </c>
      <c r="G287" s="420">
        <v>0.2</v>
      </c>
      <c r="H287" s="345">
        <v>131</v>
      </c>
      <c r="I287" s="345">
        <v>161</v>
      </c>
      <c r="J287" s="345">
        <v>151</v>
      </c>
      <c r="K287" s="364">
        <v>131</v>
      </c>
      <c r="L287" s="364">
        <v>161</v>
      </c>
      <c r="M287" s="364">
        <v>151</v>
      </c>
      <c r="N287" s="364">
        <v>167</v>
      </c>
      <c r="O287" s="364">
        <v>131</v>
      </c>
      <c r="P287" s="364">
        <v>161</v>
      </c>
      <c r="Q287" s="364">
        <v>151</v>
      </c>
      <c r="R287" s="364">
        <v>167</v>
      </c>
      <c r="S287" s="353">
        <v>131</v>
      </c>
      <c r="T287" s="353">
        <v>161</v>
      </c>
      <c r="U287" s="353">
        <v>151</v>
      </c>
      <c r="V287" s="364">
        <v>161</v>
      </c>
      <c r="W287" s="364">
        <v>151</v>
      </c>
      <c r="X287" s="364">
        <v>131</v>
      </c>
      <c r="Y287" s="364">
        <v>161</v>
      </c>
      <c r="Z287" s="364">
        <v>151</v>
      </c>
      <c r="AA287" s="364">
        <v>167</v>
      </c>
      <c r="AB287" s="364">
        <v>131</v>
      </c>
      <c r="AC287" s="364">
        <v>161</v>
      </c>
      <c r="AD287" s="364">
        <v>151</v>
      </c>
      <c r="AE287" s="364">
        <v>167</v>
      </c>
      <c r="AF287" s="364">
        <v>131</v>
      </c>
      <c r="AG287" s="364">
        <v>161</v>
      </c>
      <c r="AH287" s="364">
        <v>151</v>
      </c>
      <c r="AI287" s="366">
        <v>161</v>
      </c>
      <c r="AJ287" s="364">
        <v>131</v>
      </c>
      <c r="AK287" s="364">
        <v>161</v>
      </c>
      <c r="AL287" s="364">
        <v>151</v>
      </c>
      <c r="AM287" s="364">
        <v>131</v>
      </c>
      <c r="AN287" s="364">
        <v>161</v>
      </c>
      <c r="AO287" s="364">
        <v>151</v>
      </c>
      <c r="AP287" s="364">
        <v>178</v>
      </c>
      <c r="AQ287" s="364">
        <v>178</v>
      </c>
      <c r="AR287" s="364">
        <v>178</v>
      </c>
      <c r="AS287" s="364">
        <v>178</v>
      </c>
      <c r="AT287" s="105"/>
      <c r="AU287" s="105" t="s">
        <v>545</v>
      </c>
      <c r="AV287" s="126">
        <v>0.2</v>
      </c>
    </row>
    <row r="288" spans="1:48" ht="23.25" customHeight="1">
      <c r="A288"/>
      <c r="B288" s="440"/>
      <c r="D288" s="339" t="s">
        <v>546</v>
      </c>
      <c r="E288" s="418" t="s">
        <v>546</v>
      </c>
      <c r="F288" s="419" t="s">
        <v>661</v>
      </c>
      <c r="G288" s="420">
        <v>0.2</v>
      </c>
      <c r="H288" s="345">
        <v>157</v>
      </c>
      <c r="I288" s="345">
        <v>194</v>
      </c>
      <c r="J288" s="345">
        <v>181</v>
      </c>
      <c r="K288" s="364">
        <v>157</v>
      </c>
      <c r="L288" s="364">
        <v>194</v>
      </c>
      <c r="M288" s="364">
        <v>181</v>
      </c>
      <c r="N288" s="364">
        <v>201</v>
      </c>
      <c r="O288" s="364">
        <v>157</v>
      </c>
      <c r="P288" s="364">
        <v>194</v>
      </c>
      <c r="Q288" s="364">
        <v>181</v>
      </c>
      <c r="R288" s="364">
        <v>201</v>
      </c>
      <c r="S288" s="353">
        <v>157</v>
      </c>
      <c r="T288" s="353">
        <v>194</v>
      </c>
      <c r="U288" s="353">
        <v>181</v>
      </c>
      <c r="V288" s="364">
        <v>194</v>
      </c>
      <c r="W288" s="364">
        <v>181</v>
      </c>
      <c r="X288" s="364">
        <v>157</v>
      </c>
      <c r="Y288" s="364">
        <v>194</v>
      </c>
      <c r="Z288" s="364">
        <v>181</v>
      </c>
      <c r="AA288" s="364">
        <v>201</v>
      </c>
      <c r="AB288" s="364">
        <v>157</v>
      </c>
      <c r="AC288" s="364">
        <v>194</v>
      </c>
      <c r="AD288" s="364">
        <v>181</v>
      </c>
      <c r="AE288" s="364">
        <v>201</v>
      </c>
      <c r="AF288" s="364">
        <v>157</v>
      </c>
      <c r="AG288" s="364">
        <v>194</v>
      </c>
      <c r="AH288" s="364">
        <v>181</v>
      </c>
      <c r="AI288" s="366">
        <v>194</v>
      </c>
      <c r="AJ288" s="364">
        <v>157</v>
      </c>
      <c r="AK288" s="364">
        <v>194</v>
      </c>
      <c r="AL288" s="364">
        <v>181</v>
      </c>
      <c r="AM288" s="364">
        <v>157</v>
      </c>
      <c r="AN288" s="364">
        <v>194</v>
      </c>
      <c r="AO288" s="364">
        <v>181</v>
      </c>
      <c r="AP288" s="364">
        <v>214</v>
      </c>
      <c r="AQ288" s="364">
        <v>214</v>
      </c>
      <c r="AR288" s="364">
        <v>214</v>
      </c>
      <c r="AS288" s="364">
        <v>214</v>
      </c>
      <c r="AT288" s="105"/>
      <c r="AU288" s="105" t="s">
        <v>546</v>
      </c>
      <c r="AV288" s="126">
        <v>0.2</v>
      </c>
    </row>
    <row r="289" spans="1:48" ht="23.25" customHeight="1">
      <c r="A289"/>
      <c r="B289" s="440"/>
      <c r="D289" s="339" t="s">
        <v>547</v>
      </c>
      <c r="E289" s="418" t="s">
        <v>547</v>
      </c>
      <c r="F289" s="419" t="s">
        <v>662</v>
      </c>
      <c r="G289" s="420">
        <v>0.2</v>
      </c>
      <c r="H289" s="345">
        <v>183</v>
      </c>
      <c r="I289" s="345">
        <v>217</v>
      </c>
      <c r="J289" s="345">
        <v>212</v>
      </c>
      <c r="K289" s="364">
        <v>183</v>
      </c>
      <c r="L289" s="364">
        <v>217</v>
      </c>
      <c r="M289" s="364">
        <v>212</v>
      </c>
      <c r="N289" s="364">
        <v>236</v>
      </c>
      <c r="O289" s="364">
        <v>183</v>
      </c>
      <c r="P289" s="364">
        <v>217</v>
      </c>
      <c r="Q289" s="364">
        <v>212</v>
      </c>
      <c r="R289" s="364">
        <v>236</v>
      </c>
      <c r="S289" s="353">
        <v>183</v>
      </c>
      <c r="T289" s="353">
        <v>217</v>
      </c>
      <c r="U289" s="353">
        <v>212</v>
      </c>
      <c r="V289" s="364">
        <v>217</v>
      </c>
      <c r="W289" s="364">
        <v>212</v>
      </c>
      <c r="X289" s="364">
        <v>183</v>
      </c>
      <c r="Y289" s="364">
        <v>217</v>
      </c>
      <c r="Z289" s="364">
        <v>212</v>
      </c>
      <c r="AA289" s="364">
        <v>236</v>
      </c>
      <c r="AB289" s="364">
        <v>183</v>
      </c>
      <c r="AC289" s="364">
        <v>217</v>
      </c>
      <c r="AD289" s="364">
        <v>212</v>
      </c>
      <c r="AE289" s="364">
        <v>236</v>
      </c>
      <c r="AF289" s="364">
        <v>183</v>
      </c>
      <c r="AG289" s="364">
        <v>217</v>
      </c>
      <c r="AH289" s="364">
        <v>212</v>
      </c>
      <c r="AI289" s="366">
        <v>217</v>
      </c>
      <c r="AJ289" s="364">
        <v>183</v>
      </c>
      <c r="AK289" s="364">
        <v>217</v>
      </c>
      <c r="AL289" s="364">
        <v>212</v>
      </c>
      <c r="AM289" s="364">
        <v>183</v>
      </c>
      <c r="AN289" s="364">
        <v>217</v>
      </c>
      <c r="AO289" s="364">
        <v>212</v>
      </c>
      <c r="AP289" s="364">
        <v>239</v>
      </c>
      <c r="AQ289" s="364">
        <v>239</v>
      </c>
      <c r="AR289" s="364">
        <v>239</v>
      </c>
      <c r="AS289" s="364">
        <v>239</v>
      </c>
      <c r="AT289" s="105"/>
      <c r="AU289" s="105" t="s">
        <v>547</v>
      </c>
      <c r="AV289" s="126">
        <v>0.2</v>
      </c>
    </row>
    <row r="290" spans="1:48" ht="23.25" customHeight="1">
      <c r="A290"/>
      <c r="B290" s="440"/>
      <c r="D290" s="339" t="s">
        <v>5274</v>
      </c>
      <c r="E290" s="418"/>
      <c r="F290" s="419" t="s">
        <v>5275</v>
      </c>
      <c r="G290" s="420">
        <v>0.2</v>
      </c>
      <c r="H290" s="426">
        <v>112</v>
      </c>
      <c r="I290" s="426">
        <v>112</v>
      </c>
      <c r="J290" s="426">
        <v>134</v>
      </c>
      <c r="K290" s="427">
        <v>112</v>
      </c>
      <c r="L290" s="427">
        <v>112</v>
      </c>
      <c r="M290" s="427">
        <v>134</v>
      </c>
      <c r="N290" s="427">
        <v>122</v>
      </c>
      <c r="O290" s="427">
        <v>112</v>
      </c>
      <c r="P290" s="427">
        <v>112</v>
      </c>
      <c r="Q290" s="427">
        <v>134</v>
      </c>
      <c r="R290" s="427">
        <v>122</v>
      </c>
      <c r="S290" s="354">
        <v>112</v>
      </c>
      <c r="T290" s="354">
        <v>112</v>
      </c>
      <c r="U290" s="354">
        <v>134</v>
      </c>
      <c r="V290" s="427">
        <v>112</v>
      </c>
      <c r="W290" s="427">
        <v>134</v>
      </c>
      <c r="X290" s="427">
        <v>112</v>
      </c>
      <c r="Y290" s="427">
        <v>112</v>
      </c>
      <c r="Z290" s="427">
        <v>134</v>
      </c>
      <c r="AA290" s="427">
        <v>122</v>
      </c>
      <c r="AB290" s="427">
        <v>112</v>
      </c>
      <c r="AC290" s="427">
        <v>112</v>
      </c>
      <c r="AD290" s="427">
        <v>134</v>
      </c>
      <c r="AE290" s="427">
        <v>122</v>
      </c>
      <c r="AF290" s="427">
        <v>112</v>
      </c>
      <c r="AG290" s="427">
        <v>112</v>
      </c>
      <c r="AH290" s="427">
        <v>134</v>
      </c>
      <c r="AI290" s="366">
        <v>112</v>
      </c>
      <c r="AJ290" s="427">
        <v>112</v>
      </c>
      <c r="AK290" s="427">
        <v>112</v>
      </c>
      <c r="AL290" s="427">
        <v>134</v>
      </c>
      <c r="AM290" s="427">
        <v>112</v>
      </c>
      <c r="AN290" s="427">
        <v>112</v>
      </c>
      <c r="AO290" s="427">
        <v>134</v>
      </c>
      <c r="AP290" s="427">
        <v>124</v>
      </c>
      <c r="AQ290" s="427">
        <v>124</v>
      </c>
      <c r="AR290" s="427">
        <v>124</v>
      </c>
      <c r="AS290" s="427">
        <v>124</v>
      </c>
      <c r="AT290" s="105"/>
      <c r="AU290" s="105" t="s">
        <v>5274</v>
      </c>
      <c r="AV290" s="126">
        <v>0.2</v>
      </c>
    </row>
    <row r="291" spans="1:48" ht="23.25" customHeight="1">
      <c r="A291"/>
      <c r="B291" s="440"/>
      <c r="D291" s="339" t="s">
        <v>1610</v>
      </c>
      <c r="E291" s="418" t="s">
        <v>1610</v>
      </c>
      <c r="F291" s="419" t="s">
        <v>1611</v>
      </c>
      <c r="G291" s="420">
        <v>0.1</v>
      </c>
      <c r="H291" s="345">
        <v>44</v>
      </c>
      <c r="I291" s="345">
        <v>47</v>
      </c>
      <c r="J291" s="345">
        <v>56</v>
      </c>
      <c r="K291" s="364">
        <v>44</v>
      </c>
      <c r="L291" s="364">
        <v>47</v>
      </c>
      <c r="M291" s="364">
        <v>56</v>
      </c>
      <c r="N291" s="364">
        <v>51</v>
      </c>
      <c r="O291" s="364">
        <v>44</v>
      </c>
      <c r="P291" s="364">
        <v>47</v>
      </c>
      <c r="Q291" s="364">
        <v>56</v>
      </c>
      <c r="R291" s="364">
        <v>51</v>
      </c>
      <c r="S291" s="353">
        <v>44</v>
      </c>
      <c r="T291" s="353">
        <v>47</v>
      </c>
      <c r="U291" s="353">
        <v>56</v>
      </c>
      <c r="V291" s="364">
        <v>47</v>
      </c>
      <c r="W291" s="364">
        <v>56</v>
      </c>
      <c r="X291" s="364">
        <v>44</v>
      </c>
      <c r="Y291" s="364">
        <v>47</v>
      </c>
      <c r="Z291" s="364">
        <v>56</v>
      </c>
      <c r="AA291" s="364">
        <v>51</v>
      </c>
      <c r="AB291" s="364">
        <v>44</v>
      </c>
      <c r="AC291" s="364">
        <v>47</v>
      </c>
      <c r="AD291" s="364">
        <v>56</v>
      </c>
      <c r="AE291" s="364">
        <v>51</v>
      </c>
      <c r="AF291" s="364">
        <v>44</v>
      </c>
      <c r="AG291" s="364">
        <v>47</v>
      </c>
      <c r="AH291" s="364">
        <v>56</v>
      </c>
      <c r="AI291" s="366">
        <v>47</v>
      </c>
      <c r="AJ291" s="364">
        <v>44</v>
      </c>
      <c r="AK291" s="364">
        <v>47</v>
      </c>
      <c r="AL291" s="364">
        <v>56</v>
      </c>
      <c r="AM291" s="364">
        <v>44</v>
      </c>
      <c r="AN291" s="364">
        <v>47</v>
      </c>
      <c r="AO291" s="364">
        <v>56</v>
      </c>
      <c r="AP291" s="364">
        <v>52</v>
      </c>
      <c r="AQ291" s="364">
        <v>52</v>
      </c>
      <c r="AR291" s="364">
        <v>52</v>
      </c>
      <c r="AS291" s="364">
        <v>52</v>
      </c>
      <c r="AT291" s="105"/>
      <c r="AU291" s="105" t="s">
        <v>1610</v>
      </c>
      <c r="AV291" s="126">
        <v>0.1</v>
      </c>
    </row>
    <row r="292" spans="1:48" ht="23.25" customHeight="1">
      <c r="A292"/>
      <c r="B292" s="440"/>
      <c r="D292" s="339" t="s">
        <v>1705</v>
      </c>
      <c r="E292" s="418" t="s">
        <v>1705</v>
      </c>
      <c r="F292" s="419" t="s">
        <v>5266</v>
      </c>
      <c r="G292" s="420">
        <v>0.2</v>
      </c>
      <c r="H292" s="345">
        <v>66</v>
      </c>
      <c r="I292" s="345">
        <v>68</v>
      </c>
      <c r="J292" s="345">
        <v>81</v>
      </c>
      <c r="K292" s="364">
        <v>66</v>
      </c>
      <c r="L292" s="364">
        <v>68</v>
      </c>
      <c r="M292" s="364">
        <v>81</v>
      </c>
      <c r="N292" s="364">
        <v>74</v>
      </c>
      <c r="O292" s="364">
        <v>66</v>
      </c>
      <c r="P292" s="364">
        <v>68</v>
      </c>
      <c r="Q292" s="364">
        <v>81</v>
      </c>
      <c r="R292" s="364">
        <v>74</v>
      </c>
      <c r="S292" s="353">
        <v>66</v>
      </c>
      <c r="T292" s="353">
        <v>68</v>
      </c>
      <c r="U292" s="353">
        <v>81</v>
      </c>
      <c r="V292" s="364">
        <v>68</v>
      </c>
      <c r="W292" s="364">
        <v>81</v>
      </c>
      <c r="X292" s="364">
        <v>66</v>
      </c>
      <c r="Y292" s="364">
        <v>68</v>
      </c>
      <c r="Z292" s="364">
        <v>81</v>
      </c>
      <c r="AA292" s="364">
        <v>74</v>
      </c>
      <c r="AB292" s="364">
        <v>66</v>
      </c>
      <c r="AC292" s="364">
        <v>68</v>
      </c>
      <c r="AD292" s="364">
        <v>81</v>
      </c>
      <c r="AE292" s="364">
        <v>74</v>
      </c>
      <c r="AF292" s="364">
        <v>66</v>
      </c>
      <c r="AG292" s="364">
        <v>68</v>
      </c>
      <c r="AH292" s="364">
        <v>81</v>
      </c>
      <c r="AI292" s="366">
        <v>68</v>
      </c>
      <c r="AJ292" s="364">
        <v>66</v>
      </c>
      <c r="AK292" s="364">
        <v>68</v>
      </c>
      <c r="AL292" s="364">
        <v>81</v>
      </c>
      <c r="AM292" s="364">
        <v>66</v>
      </c>
      <c r="AN292" s="364">
        <v>68</v>
      </c>
      <c r="AO292" s="364">
        <v>81</v>
      </c>
      <c r="AP292" s="364">
        <v>75</v>
      </c>
      <c r="AQ292" s="364">
        <v>75</v>
      </c>
      <c r="AR292" s="364">
        <v>75</v>
      </c>
      <c r="AS292" s="364">
        <v>75</v>
      </c>
      <c r="AT292" s="105"/>
      <c r="AU292" s="105" t="s">
        <v>1705</v>
      </c>
      <c r="AV292" s="126">
        <v>0.2</v>
      </c>
    </row>
    <row r="293" spans="1:48" ht="23.25" customHeight="1">
      <c r="A293"/>
      <c r="B293" s="440"/>
      <c r="D293" s="339" t="s">
        <v>710</v>
      </c>
      <c r="E293" s="418" t="s">
        <v>710</v>
      </c>
      <c r="F293" s="419" t="s">
        <v>1399</v>
      </c>
      <c r="G293" s="420">
        <v>0.1</v>
      </c>
      <c r="H293" s="345">
        <v>50</v>
      </c>
      <c r="I293" s="345">
        <v>52</v>
      </c>
      <c r="J293" s="345">
        <v>61</v>
      </c>
      <c r="K293" s="364">
        <v>50</v>
      </c>
      <c r="L293" s="364">
        <v>52</v>
      </c>
      <c r="M293" s="364">
        <v>61</v>
      </c>
      <c r="N293" s="364">
        <v>49</v>
      </c>
      <c r="O293" s="364">
        <v>50</v>
      </c>
      <c r="P293" s="364">
        <v>52</v>
      </c>
      <c r="Q293" s="364">
        <v>61</v>
      </c>
      <c r="R293" s="364">
        <v>49</v>
      </c>
      <c r="S293" s="353">
        <v>50</v>
      </c>
      <c r="T293" s="353">
        <v>52</v>
      </c>
      <c r="U293" s="353">
        <v>61</v>
      </c>
      <c r="V293" s="364">
        <v>52</v>
      </c>
      <c r="W293" s="364">
        <v>61</v>
      </c>
      <c r="X293" s="364">
        <v>50</v>
      </c>
      <c r="Y293" s="364">
        <v>52</v>
      </c>
      <c r="Z293" s="364">
        <v>61</v>
      </c>
      <c r="AA293" s="364">
        <v>49</v>
      </c>
      <c r="AB293" s="364">
        <v>50</v>
      </c>
      <c r="AC293" s="364">
        <v>52</v>
      </c>
      <c r="AD293" s="364">
        <v>61</v>
      </c>
      <c r="AE293" s="364">
        <v>49</v>
      </c>
      <c r="AF293" s="364">
        <v>50</v>
      </c>
      <c r="AG293" s="364">
        <v>52</v>
      </c>
      <c r="AH293" s="364">
        <v>61</v>
      </c>
      <c r="AI293" s="366">
        <v>52</v>
      </c>
      <c r="AJ293" s="364">
        <v>50</v>
      </c>
      <c r="AK293" s="364">
        <v>52</v>
      </c>
      <c r="AL293" s="364">
        <v>61</v>
      </c>
      <c r="AM293" s="364">
        <v>50</v>
      </c>
      <c r="AN293" s="364">
        <v>52</v>
      </c>
      <c r="AO293" s="364">
        <v>61</v>
      </c>
      <c r="AP293" s="364">
        <v>58</v>
      </c>
      <c r="AQ293" s="364">
        <v>58</v>
      </c>
      <c r="AR293" s="364">
        <v>58</v>
      </c>
      <c r="AS293" s="364">
        <v>58</v>
      </c>
      <c r="AT293" s="105"/>
      <c r="AU293" s="105" t="s">
        <v>710</v>
      </c>
      <c r="AV293" s="126">
        <v>0.1</v>
      </c>
    </row>
    <row r="294" spans="1:48" ht="23.25" customHeight="1">
      <c r="A294"/>
      <c r="B294" s="440"/>
      <c r="D294" s="339" t="s">
        <v>711</v>
      </c>
      <c r="E294" s="418" t="s">
        <v>711</v>
      </c>
      <c r="F294" s="419" t="s">
        <v>1400</v>
      </c>
      <c r="G294" s="420">
        <v>0.2</v>
      </c>
      <c r="H294" s="345">
        <v>88</v>
      </c>
      <c r="I294" s="345">
        <v>93</v>
      </c>
      <c r="J294" s="345">
        <v>109</v>
      </c>
      <c r="K294" s="364">
        <v>88</v>
      </c>
      <c r="L294" s="364">
        <v>93</v>
      </c>
      <c r="M294" s="364">
        <v>109</v>
      </c>
      <c r="N294" s="364">
        <v>85</v>
      </c>
      <c r="O294" s="364">
        <v>88</v>
      </c>
      <c r="P294" s="364">
        <v>93</v>
      </c>
      <c r="Q294" s="364">
        <v>109</v>
      </c>
      <c r="R294" s="364">
        <v>85</v>
      </c>
      <c r="S294" s="353">
        <v>88</v>
      </c>
      <c r="T294" s="353">
        <v>93</v>
      </c>
      <c r="U294" s="353">
        <v>109</v>
      </c>
      <c r="V294" s="364">
        <v>93</v>
      </c>
      <c r="W294" s="364">
        <v>109</v>
      </c>
      <c r="X294" s="364">
        <v>88</v>
      </c>
      <c r="Y294" s="364">
        <v>93</v>
      </c>
      <c r="Z294" s="364">
        <v>109</v>
      </c>
      <c r="AA294" s="364">
        <v>85</v>
      </c>
      <c r="AB294" s="364">
        <v>88</v>
      </c>
      <c r="AC294" s="364">
        <v>93</v>
      </c>
      <c r="AD294" s="364">
        <v>109</v>
      </c>
      <c r="AE294" s="364">
        <v>85</v>
      </c>
      <c r="AF294" s="364">
        <v>88</v>
      </c>
      <c r="AG294" s="364">
        <v>93</v>
      </c>
      <c r="AH294" s="364">
        <v>109</v>
      </c>
      <c r="AI294" s="366">
        <v>93</v>
      </c>
      <c r="AJ294" s="364">
        <v>88</v>
      </c>
      <c r="AK294" s="364">
        <v>93</v>
      </c>
      <c r="AL294" s="364">
        <v>109</v>
      </c>
      <c r="AM294" s="364">
        <v>88</v>
      </c>
      <c r="AN294" s="364">
        <v>93</v>
      </c>
      <c r="AO294" s="364">
        <v>109</v>
      </c>
      <c r="AP294" s="364">
        <v>103</v>
      </c>
      <c r="AQ294" s="364">
        <v>103</v>
      </c>
      <c r="AR294" s="364">
        <v>103</v>
      </c>
      <c r="AS294" s="364">
        <v>103</v>
      </c>
      <c r="AT294" s="105"/>
      <c r="AU294" s="105" t="s">
        <v>711</v>
      </c>
      <c r="AV294" s="126">
        <v>0.2</v>
      </c>
    </row>
    <row r="295" spans="1:48" ht="23.25" customHeight="1">
      <c r="A295"/>
      <c r="B295" s="440"/>
      <c r="D295" s="339" t="s">
        <v>2227</v>
      </c>
      <c r="E295" s="418" t="s">
        <v>2227</v>
      </c>
      <c r="F295" s="419" t="s">
        <v>2228</v>
      </c>
      <c r="G295" s="420">
        <v>0.2</v>
      </c>
      <c r="H295" s="345">
        <v>116</v>
      </c>
      <c r="I295" s="345">
        <v>121</v>
      </c>
      <c r="J295" s="345">
        <v>144</v>
      </c>
      <c r="K295" s="364">
        <v>116</v>
      </c>
      <c r="L295" s="364">
        <v>121</v>
      </c>
      <c r="M295" s="364">
        <v>144</v>
      </c>
      <c r="N295" s="364">
        <v>111</v>
      </c>
      <c r="O295" s="364">
        <v>116</v>
      </c>
      <c r="P295" s="364">
        <v>121</v>
      </c>
      <c r="Q295" s="364">
        <v>144</v>
      </c>
      <c r="R295" s="364">
        <v>111</v>
      </c>
      <c r="S295" s="353">
        <v>116</v>
      </c>
      <c r="T295" s="353">
        <v>121</v>
      </c>
      <c r="U295" s="353">
        <v>144</v>
      </c>
      <c r="V295" s="364">
        <v>121</v>
      </c>
      <c r="W295" s="364">
        <v>144</v>
      </c>
      <c r="X295" s="364">
        <v>116</v>
      </c>
      <c r="Y295" s="364">
        <v>121</v>
      </c>
      <c r="Z295" s="364">
        <v>144</v>
      </c>
      <c r="AA295" s="364">
        <v>111</v>
      </c>
      <c r="AB295" s="364">
        <v>116</v>
      </c>
      <c r="AC295" s="364">
        <v>121</v>
      </c>
      <c r="AD295" s="364">
        <v>144</v>
      </c>
      <c r="AE295" s="364">
        <v>111</v>
      </c>
      <c r="AF295" s="364">
        <v>116</v>
      </c>
      <c r="AG295" s="364">
        <v>121</v>
      </c>
      <c r="AH295" s="364">
        <v>144</v>
      </c>
      <c r="AI295" s="366">
        <v>121</v>
      </c>
      <c r="AJ295" s="364">
        <v>116</v>
      </c>
      <c r="AK295" s="364">
        <v>121</v>
      </c>
      <c r="AL295" s="364">
        <v>144</v>
      </c>
      <c r="AM295" s="364">
        <v>116</v>
      </c>
      <c r="AN295" s="364">
        <v>121</v>
      </c>
      <c r="AO295" s="364">
        <v>144</v>
      </c>
      <c r="AP295" s="364">
        <v>134</v>
      </c>
      <c r="AQ295" s="364">
        <v>134</v>
      </c>
      <c r="AR295" s="364">
        <v>134</v>
      </c>
      <c r="AS295" s="364">
        <v>134</v>
      </c>
      <c r="AT295" s="105"/>
      <c r="AU295" s="105" t="s">
        <v>2227</v>
      </c>
      <c r="AV295" s="126">
        <v>0.2</v>
      </c>
    </row>
    <row r="296" spans="1:48" ht="23.25" customHeight="1">
      <c r="A296"/>
      <c r="B296" s="440"/>
      <c r="D296" s="339" t="s">
        <v>2229</v>
      </c>
      <c r="E296" s="418" t="s">
        <v>2229</v>
      </c>
      <c r="F296" s="419" t="s">
        <v>2230</v>
      </c>
      <c r="G296" s="420">
        <v>0.30000000000000004</v>
      </c>
      <c r="H296" s="345">
        <v>141</v>
      </c>
      <c r="I296" s="345">
        <v>148</v>
      </c>
      <c r="J296" s="345">
        <v>174</v>
      </c>
      <c r="K296" s="364">
        <v>141</v>
      </c>
      <c r="L296" s="364">
        <v>148</v>
      </c>
      <c r="M296" s="364">
        <v>174</v>
      </c>
      <c r="N296" s="364">
        <v>134</v>
      </c>
      <c r="O296" s="364">
        <v>141</v>
      </c>
      <c r="P296" s="364">
        <v>148</v>
      </c>
      <c r="Q296" s="364">
        <v>174</v>
      </c>
      <c r="R296" s="364">
        <v>134</v>
      </c>
      <c r="S296" s="353">
        <v>141</v>
      </c>
      <c r="T296" s="353">
        <v>148</v>
      </c>
      <c r="U296" s="353">
        <v>174</v>
      </c>
      <c r="V296" s="364">
        <v>148</v>
      </c>
      <c r="W296" s="364">
        <v>174</v>
      </c>
      <c r="X296" s="364">
        <v>141</v>
      </c>
      <c r="Y296" s="364">
        <v>148</v>
      </c>
      <c r="Z296" s="364">
        <v>174</v>
      </c>
      <c r="AA296" s="364">
        <v>134</v>
      </c>
      <c r="AB296" s="364">
        <v>141</v>
      </c>
      <c r="AC296" s="364">
        <v>148</v>
      </c>
      <c r="AD296" s="364">
        <v>174</v>
      </c>
      <c r="AE296" s="364">
        <v>134</v>
      </c>
      <c r="AF296" s="364">
        <v>141</v>
      </c>
      <c r="AG296" s="364">
        <v>148</v>
      </c>
      <c r="AH296" s="364">
        <v>174</v>
      </c>
      <c r="AI296" s="366">
        <v>148</v>
      </c>
      <c r="AJ296" s="364">
        <v>141</v>
      </c>
      <c r="AK296" s="364">
        <v>148</v>
      </c>
      <c r="AL296" s="364">
        <v>174</v>
      </c>
      <c r="AM296" s="364">
        <v>141</v>
      </c>
      <c r="AN296" s="364">
        <v>148</v>
      </c>
      <c r="AO296" s="364">
        <v>174</v>
      </c>
      <c r="AP296" s="364">
        <v>163</v>
      </c>
      <c r="AQ296" s="364">
        <v>163</v>
      </c>
      <c r="AR296" s="364">
        <v>163</v>
      </c>
      <c r="AS296" s="364">
        <v>163</v>
      </c>
      <c r="AT296" s="105"/>
      <c r="AU296" s="105" t="s">
        <v>2229</v>
      </c>
      <c r="AV296" s="126">
        <v>0.30000000000000004</v>
      </c>
    </row>
    <row r="297" spans="1:48" ht="23.25" customHeight="1">
      <c r="A297"/>
      <c r="B297" s="440"/>
      <c r="D297" s="339" t="s">
        <v>2231</v>
      </c>
      <c r="E297" s="418" t="s">
        <v>2231</v>
      </c>
      <c r="F297" s="419" t="s">
        <v>2232</v>
      </c>
      <c r="G297" s="420">
        <v>0.4</v>
      </c>
      <c r="H297" s="345">
        <v>216</v>
      </c>
      <c r="I297" s="345">
        <v>227</v>
      </c>
      <c r="J297" s="345">
        <v>268</v>
      </c>
      <c r="K297" s="364">
        <v>216</v>
      </c>
      <c r="L297" s="364">
        <v>227</v>
      </c>
      <c r="M297" s="364">
        <v>268</v>
      </c>
      <c r="N297" s="364">
        <v>205</v>
      </c>
      <c r="O297" s="364">
        <v>216</v>
      </c>
      <c r="P297" s="364">
        <v>227</v>
      </c>
      <c r="Q297" s="364">
        <v>268</v>
      </c>
      <c r="R297" s="364">
        <v>205</v>
      </c>
      <c r="S297" s="353">
        <v>216</v>
      </c>
      <c r="T297" s="353">
        <v>227</v>
      </c>
      <c r="U297" s="353">
        <v>268</v>
      </c>
      <c r="V297" s="364">
        <v>227</v>
      </c>
      <c r="W297" s="364">
        <v>268</v>
      </c>
      <c r="X297" s="364">
        <v>216</v>
      </c>
      <c r="Y297" s="364">
        <v>227</v>
      </c>
      <c r="Z297" s="364">
        <v>268</v>
      </c>
      <c r="AA297" s="364">
        <v>205</v>
      </c>
      <c r="AB297" s="364">
        <v>216</v>
      </c>
      <c r="AC297" s="364">
        <v>227</v>
      </c>
      <c r="AD297" s="364">
        <v>268</v>
      </c>
      <c r="AE297" s="364">
        <v>205</v>
      </c>
      <c r="AF297" s="364">
        <v>216</v>
      </c>
      <c r="AG297" s="364">
        <v>227</v>
      </c>
      <c r="AH297" s="364">
        <v>268</v>
      </c>
      <c r="AI297" s="366">
        <v>227</v>
      </c>
      <c r="AJ297" s="364">
        <v>216</v>
      </c>
      <c r="AK297" s="364">
        <v>227</v>
      </c>
      <c r="AL297" s="364">
        <v>268</v>
      </c>
      <c r="AM297" s="364">
        <v>216</v>
      </c>
      <c r="AN297" s="364">
        <v>227</v>
      </c>
      <c r="AO297" s="364">
        <v>268</v>
      </c>
      <c r="AP297" s="364">
        <v>250</v>
      </c>
      <c r="AQ297" s="364">
        <v>250</v>
      </c>
      <c r="AR297" s="364">
        <v>250</v>
      </c>
      <c r="AS297" s="364">
        <v>250</v>
      </c>
      <c r="AT297" s="105"/>
      <c r="AU297" s="105" t="s">
        <v>2231</v>
      </c>
      <c r="AV297" s="126">
        <v>0.4</v>
      </c>
    </row>
    <row r="298" spans="1:48" ht="23.25" customHeight="1">
      <c r="A298"/>
      <c r="B298" s="440"/>
      <c r="D298" s="339" t="s">
        <v>1118</v>
      </c>
      <c r="E298" s="418" t="s">
        <v>1118</v>
      </c>
      <c r="F298" s="419" t="s">
        <v>1119</v>
      </c>
      <c r="G298" s="420">
        <v>2</v>
      </c>
      <c r="H298" s="345">
        <v>610</v>
      </c>
      <c r="I298" s="345">
        <v>684</v>
      </c>
      <c r="J298" s="345">
        <v>855</v>
      </c>
      <c r="K298" s="364">
        <v>610</v>
      </c>
      <c r="L298" s="364">
        <v>684</v>
      </c>
      <c r="M298" s="364">
        <v>855</v>
      </c>
      <c r="N298" s="364">
        <v>772</v>
      </c>
      <c r="O298" s="364">
        <v>610</v>
      </c>
      <c r="P298" s="364">
        <v>684</v>
      </c>
      <c r="Q298" s="364">
        <v>855</v>
      </c>
      <c r="R298" s="364">
        <v>772</v>
      </c>
      <c r="S298" s="353">
        <v>610</v>
      </c>
      <c r="T298" s="353">
        <v>684</v>
      </c>
      <c r="U298" s="353">
        <v>855</v>
      </c>
      <c r="V298" s="364">
        <v>684</v>
      </c>
      <c r="W298" s="364">
        <v>855</v>
      </c>
      <c r="X298" s="364">
        <v>610</v>
      </c>
      <c r="Y298" s="364">
        <v>684</v>
      </c>
      <c r="Z298" s="364">
        <v>855</v>
      </c>
      <c r="AA298" s="364">
        <v>772</v>
      </c>
      <c r="AB298" s="364">
        <v>610</v>
      </c>
      <c r="AC298" s="364">
        <v>684</v>
      </c>
      <c r="AD298" s="364">
        <v>855</v>
      </c>
      <c r="AE298" s="364">
        <v>772</v>
      </c>
      <c r="AF298" s="364">
        <v>610</v>
      </c>
      <c r="AG298" s="364">
        <v>684</v>
      </c>
      <c r="AH298" s="364">
        <v>855</v>
      </c>
      <c r="AI298" s="366">
        <v>684</v>
      </c>
      <c r="AJ298" s="364">
        <v>610</v>
      </c>
      <c r="AK298" s="364">
        <v>684</v>
      </c>
      <c r="AL298" s="364">
        <v>855</v>
      </c>
      <c r="AM298" s="364">
        <v>610</v>
      </c>
      <c r="AN298" s="364">
        <v>684</v>
      </c>
      <c r="AO298" s="364">
        <v>855</v>
      </c>
      <c r="AP298" s="364">
        <v>753</v>
      </c>
      <c r="AQ298" s="364">
        <v>753</v>
      </c>
      <c r="AR298" s="364">
        <v>753</v>
      </c>
      <c r="AS298" s="364">
        <v>753</v>
      </c>
      <c r="AT298" s="105"/>
      <c r="AU298" s="105" t="s">
        <v>1118</v>
      </c>
      <c r="AV298" s="126">
        <v>2</v>
      </c>
    </row>
    <row r="299" spans="1:48" ht="23.25" customHeight="1">
      <c r="A299"/>
      <c r="B299" s="440"/>
      <c r="D299" s="339" t="s">
        <v>1278</v>
      </c>
      <c r="E299" s="418" t="s">
        <v>1278</v>
      </c>
      <c r="F299" s="419" t="s">
        <v>1320</v>
      </c>
      <c r="G299" s="420">
        <v>1.4000000000000001</v>
      </c>
      <c r="H299" s="345">
        <v>549</v>
      </c>
      <c r="I299" s="345">
        <v>587</v>
      </c>
      <c r="J299" s="345">
        <v>671</v>
      </c>
      <c r="K299" s="364">
        <v>549</v>
      </c>
      <c r="L299" s="364">
        <v>587</v>
      </c>
      <c r="M299" s="364">
        <v>671</v>
      </c>
      <c r="N299" s="364">
        <v>710</v>
      </c>
      <c r="O299" s="364">
        <v>549</v>
      </c>
      <c r="P299" s="364">
        <v>587</v>
      </c>
      <c r="Q299" s="364">
        <v>671</v>
      </c>
      <c r="R299" s="364">
        <v>710</v>
      </c>
      <c r="S299" s="353">
        <v>549</v>
      </c>
      <c r="T299" s="353">
        <v>587</v>
      </c>
      <c r="U299" s="353">
        <v>671</v>
      </c>
      <c r="V299" s="364">
        <v>587</v>
      </c>
      <c r="W299" s="364">
        <v>671</v>
      </c>
      <c r="X299" s="364">
        <v>549</v>
      </c>
      <c r="Y299" s="364">
        <v>587</v>
      </c>
      <c r="Z299" s="364">
        <v>671</v>
      </c>
      <c r="AA299" s="364">
        <v>710</v>
      </c>
      <c r="AB299" s="364">
        <v>549</v>
      </c>
      <c r="AC299" s="364">
        <v>587</v>
      </c>
      <c r="AD299" s="364">
        <v>671</v>
      </c>
      <c r="AE299" s="364">
        <v>710</v>
      </c>
      <c r="AF299" s="364">
        <v>549</v>
      </c>
      <c r="AG299" s="364">
        <v>587</v>
      </c>
      <c r="AH299" s="364">
        <v>671</v>
      </c>
      <c r="AI299" s="366">
        <v>587</v>
      </c>
      <c r="AJ299" s="364">
        <v>549</v>
      </c>
      <c r="AK299" s="364">
        <v>587</v>
      </c>
      <c r="AL299" s="364">
        <v>671</v>
      </c>
      <c r="AM299" s="364">
        <v>549</v>
      </c>
      <c r="AN299" s="364">
        <v>587</v>
      </c>
      <c r="AO299" s="364">
        <v>671</v>
      </c>
      <c r="AP299" s="364">
        <v>646</v>
      </c>
      <c r="AQ299" s="364">
        <v>646</v>
      </c>
      <c r="AR299" s="364">
        <v>646</v>
      </c>
      <c r="AS299" s="364">
        <v>646</v>
      </c>
      <c r="AT299" s="105"/>
      <c r="AU299" s="105" t="s">
        <v>1278</v>
      </c>
      <c r="AV299" s="126">
        <v>1.4000000000000001</v>
      </c>
    </row>
    <row r="300" spans="1:48" ht="23.25" customHeight="1">
      <c r="A300"/>
      <c r="B300" s="440"/>
      <c r="D300" s="339" t="s">
        <v>422</v>
      </c>
      <c r="E300" s="418" t="s">
        <v>422</v>
      </c>
      <c r="F300" s="419" t="s">
        <v>1321</v>
      </c>
      <c r="G300" s="420">
        <v>0.7</v>
      </c>
      <c r="H300" s="345">
        <v>425</v>
      </c>
      <c r="I300" s="345">
        <v>442</v>
      </c>
      <c r="J300" s="345">
        <v>522</v>
      </c>
      <c r="K300" s="364">
        <v>425</v>
      </c>
      <c r="L300" s="364">
        <v>442</v>
      </c>
      <c r="M300" s="364">
        <v>522</v>
      </c>
      <c r="N300" s="364">
        <v>410</v>
      </c>
      <c r="O300" s="364">
        <v>425</v>
      </c>
      <c r="P300" s="364">
        <v>442</v>
      </c>
      <c r="Q300" s="364">
        <v>522</v>
      </c>
      <c r="R300" s="364">
        <v>410</v>
      </c>
      <c r="S300" s="353">
        <v>425</v>
      </c>
      <c r="T300" s="353">
        <v>442</v>
      </c>
      <c r="U300" s="353">
        <v>522</v>
      </c>
      <c r="V300" s="364">
        <v>442</v>
      </c>
      <c r="W300" s="364">
        <v>522</v>
      </c>
      <c r="X300" s="364">
        <v>425</v>
      </c>
      <c r="Y300" s="364">
        <v>442</v>
      </c>
      <c r="Z300" s="364">
        <v>522</v>
      </c>
      <c r="AA300" s="364">
        <v>410</v>
      </c>
      <c r="AB300" s="364">
        <v>425</v>
      </c>
      <c r="AC300" s="364">
        <v>442</v>
      </c>
      <c r="AD300" s="364">
        <v>522</v>
      </c>
      <c r="AE300" s="364">
        <v>410</v>
      </c>
      <c r="AF300" s="364">
        <v>425</v>
      </c>
      <c r="AG300" s="364">
        <v>442</v>
      </c>
      <c r="AH300" s="364">
        <v>522</v>
      </c>
      <c r="AI300" s="366">
        <v>442</v>
      </c>
      <c r="AJ300" s="364">
        <v>425</v>
      </c>
      <c r="AK300" s="364">
        <v>442</v>
      </c>
      <c r="AL300" s="364">
        <v>522</v>
      </c>
      <c r="AM300" s="364">
        <v>425</v>
      </c>
      <c r="AN300" s="364">
        <v>442</v>
      </c>
      <c r="AO300" s="364">
        <v>522</v>
      </c>
      <c r="AP300" s="364">
        <v>487</v>
      </c>
      <c r="AQ300" s="364">
        <v>487</v>
      </c>
      <c r="AR300" s="364">
        <v>487</v>
      </c>
      <c r="AS300" s="364">
        <v>487</v>
      </c>
      <c r="AT300" s="105"/>
      <c r="AU300" s="105" t="s">
        <v>422</v>
      </c>
      <c r="AV300" s="126">
        <v>0.7</v>
      </c>
    </row>
    <row r="301" spans="1:48" ht="23.25" customHeight="1">
      <c r="A301"/>
      <c r="B301" s="440"/>
      <c r="D301" s="339" t="s">
        <v>4119</v>
      </c>
      <c r="E301" s="418" t="s">
        <v>4119</v>
      </c>
      <c r="F301" s="419" t="s">
        <v>4120</v>
      </c>
      <c r="G301" s="420">
        <v>0.7</v>
      </c>
      <c r="H301" s="345">
        <v>456</v>
      </c>
      <c r="I301" s="345">
        <v>487</v>
      </c>
      <c r="J301" s="345">
        <v>532</v>
      </c>
      <c r="K301" s="364">
        <v>456</v>
      </c>
      <c r="L301" s="364">
        <v>487</v>
      </c>
      <c r="M301" s="364">
        <v>532</v>
      </c>
      <c r="N301" s="364">
        <v>923</v>
      </c>
      <c r="O301" s="364">
        <v>456</v>
      </c>
      <c r="P301" s="364">
        <v>487</v>
      </c>
      <c r="Q301" s="364">
        <v>532</v>
      </c>
      <c r="R301" s="364">
        <v>923</v>
      </c>
      <c r="S301" s="353">
        <v>456</v>
      </c>
      <c r="T301" s="353">
        <v>487</v>
      </c>
      <c r="U301" s="353">
        <v>532</v>
      </c>
      <c r="V301" s="364">
        <v>487</v>
      </c>
      <c r="W301" s="364">
        <v>532</v>
      </c>
      <c r="X301" s="364">
        <v>456</v>
      </c>
      <c r="Y301" s="364">
        <v>487</v>
      </c>
      <c r="Z301" s="364">
        <v>532</v>
      </c>
      <c r="AA301" s="364">
        <v>923</v>
      </c>
      <c r="AB301" s="364">
        <v>456</v>
      </c>
      <c r="AC301" s="364">
        <v>487</v>
      </c>
      <c r="AD301" s="364">
        <v>532</v>
      </c>
      <c r="AE301" s="364">
        <v>923</v>
      </c>
      <c r="AF301" s="364">
        <v>456</v>
      </c>
      <c r="AG301" s="364">
        <v>487</v>
      </c>
      <c r="AH301" s="364">
        <v>532</v>
      </c>
      <c r="AI301" s="366">
        <v>487</v>
      </c>
      <c r="AJ301" s="364">
        <v>456</v>
      </c>
      <c r="AK301" s="364">
        <v>487</v>
      </c>
      <c r="AL301" s="364">
        <v>532</v>
      </c>
      <c r="AM301" s="364">
        <v>456</v>
      </c>
      <c r="AN301" s="364">
        <v>487</v>
      </c>
      <c r="AO301" s="364">
        <v>532</v>
      </c>
      <c r="AP301" s="364">
        <v>536</v>
      </c>
      <c r="AQ301" s="364">
        <v>536</v>
      </c>
      <c r="AR301" s="364">
        <v>536</v>
      </c>
      <c r="AS301" s="364">
        <v>536</v>
      </c>
      <c r="AT301" s="105"/>
      <c r="AU301" s="105" t="s">
        <v>4119</v>
      </c>
      <c r="AV301" s="126">
        <v>0.7</v>
      </c>
    </row>
    <row r="302" spans="1:48" ht="23.25" customHeight="1">
      <c r="A302"/>
      <c r="B302" s="440"/>
      <c r="D302" s="339" t="s">
        <v>708</v>
      </c>
      <c r="E302" s="418" t="s">
        <v>708</v>
      </c>
      <c r="F302" s="419" t="s">
        <v>1322</v>
      </c>
      <c r="G302" s="420">
        <v>0.30000000000000004</v>
      </c>
      <c r="H302" s="345">
        <v>208</v>
      </c>
      <c r="I302" s="345">
        <v>217</v>
      </c>
      <c r="J302" s="345">
        <v>258</v>
      </c>
      <c r="K302" s="364">
        <v>208</v>
      </c>
      <c r="L302" s="364">
        <v>217</v>
      </c>
      <c r="M302" s="364">
        <v>258</v>
      </c>
      <c r="N302" s="364">
        <v>197</v>
      </c>
      <c r="O302" s="364">
        <v>208</v>
      </c>
      <c r="P302" s="364">
        <v>217</v>
      </c>
      <c r="Q302" s="364">
        <v>258</v>
      </c>
      <c r="R302" s="364">
        <v>197</v>
      </c>
      <c r="S302" s="353">
        <v>208</v>
      </c>
      <c r="T302" s="353">
        <v>217</v>
      </c>
      <c r="U302" s="353">
        <v>258</v>
      </c>
      <c r="V302" s="364">
        <v>217</v>
      </c>
      <c r="W302" s="364">
        <v>258</v>
      </c>
      <c r="X302" s="364">
        <v>208</v>
      </c>
      <c r="Y302" s="364">
        <v>217</v>
      </c>
      <c r="Z302" s="364">
        <v>258</v>
      </c>
      <c r="AA302" s="364">
        <v>197</v>
      </c>
      <c r="AB302" s="364">
        <v>208</v>
      </c>
      <c r="AC302" s="364">
        <v>217</v>
      </c>
      <c r="AD302" s="364">
        <v>258</v>
      </c>
      <c r="AE302" s="364">
        <v>197</v>
      </c>
      <c r="AF302" s="364">
        <v>208</v>
      </c>
      <c r="AG302" s="364">
        <v>217</v>
      </c>
      <c r="AH302" s="364">
        <v>258</v>
      </c>
      <c r="AI302" s="366">
        <v>217</v>
      </c>
      <c r="AJ302" s="364">
        <v>208</v>
      </c>
      <c r="AK302" s="364">
        <v>217</v>
      </c>
      <c r="AL302" s="364">
        <v>258</v>
      </c>
      <c r="AM302" s="364">
        <v>208</v>
      </c>
      <c r="AN302" s="364">
        <v>217</v>
      </c>
      <c r="AO302" s="364">
        <v>258</v>
      </c>
      <c r="AP302" s="364">
        <v>239</v>
      </c>
      <c r="AQ302" s="364">
        <v>239</v>
      </c>
      <c r="AR302" s="364">
        <v>239</v>
      </c>
      <c r="AS302" s="364">
        <v>239</v>
      </c>
      <c r="AT302" s="105"/>
      <c r="AU302" s="105" t="s">
        <v>708</v>
      </c>
      <c r="AV302" s="126">
        <v>0.30000000000000004</v>
      </c>
    </row>
    <row r="303" spans="1:48" ht="23.25" customHeight="1">
      <c r="A303"/>
      <c r="B303" s="440"/>
      <c r="D303" s="339" t="s">
        <v>709</v>
      </c>
      <c r="E303" s="418" t="s">
        <v>709</v>
      </c>
      <c r="F303" s="419" t="s">
        <v>1539</v>
      </c>
      <c r="G303" s="420">
        <v>0.4</v>
      </c>
      <c r="H303" s="345">
        <v>208</v>
      </c>
      <c r="I303" s="345">
        <v>217</v>
      </c>
      <c r="J303" s="345">
        <v>258</v>
      </c>
      <c r="K303" s="364">
        <v>208</v>
      </c>
      <c r="L303" s="364">
        <v>217</v>
      </c>
      <c r="M303" s="364">
        <v>258</v>
      </c>
      <c r="N303" s="364">
        <v>197</v>
      </c>
      <c r="O303" s="364">
        <v>208</v>
      </c>
      <c r="P303" s="364">
        <v>217</v>
      </c>
      <c r="Q303" s="364">
        <v>258</v>
      </c>
      <c r="R303" s="364">
        <v>197</v>
      </c>
      <c r="S303" s="353">
        <v>208</v>
      </c>
      <c r="T303" s="353">
        <v>217</v>
      </c>
      <c r="U303" s="353">
        <v>258</v>
      </c>
      <c r="V303" s="364">
        <v>217</v>
      </c>
      <c r="W303" s="364">
        <v>258</v>
      </c>
      <c r="X303" s="364">
        <v>208</v>
      </c>
      <c r="Y303" s="364">
        <v>217</v>
      </c>
      <c r="Z303" s="364">
        <v>258</v>
      </c>
      <c r="AA303" s="364">
        <v>197</v>
      </c>
      <c r="AB303" s="364">
        <v>208</v>
      </c>
      <c r="AC303" s="364">
        <v>217</v>
      </c>
      <c r="AD303" s="364">
        <v>258</v>
      </c>
      <c r="AE303" s="364">
        <v>197</v>
      </c>
      <c r="AF303" s="364">
        <v>208</v>
      </c>
      <c r="AG303" s="364">
        <v>217</v>
      </c>
      <c r="AH303" s="364">
        <v>258</v>
      </c>
      <c r="AI303" s="366">
        <v>217</v>
      </c>
      <c r="AJ303" s="364">
        <v>208</v>
      </c>
      <c r="AK303" s="364">
        <v>217</v>
      </c>
      <c r="AL303" s="364">
        <v>258</v>
      </c>
      <c r="AM303" s="364">
        <v>208</v>
      </c>
      <c r="AN303" s="364">
        <v>217</v>
      </c>
      <c r="AO303" s="364">
        <v>258</v>
      </c>
      <c r="AP303" s="364">
        <v>239</v>
      </c>
      <c r="AQ303" s="364">
        <v>239</v>
      </c>
      <c r="AR303" s="364">
        <v>239</v>
      </c>
      <c r="AS303" s="364">
        <v>239</v>
      </c>
      <c r="AT303" s="105"/>
      <c r="AU303" s="105" t="s">
        <v>709</v>
      </c>
      <c r="AV303" s="126">
        <v>0.4</v>
      </c>
    </row>
    <row r="304" spans="1:48" ht="23.25" customHeight="1">
      <c r="A304"/>
      <c r="B304" s="440"/>
      <c r="D304" s="339" t="s">
        <v>424</v>
      </c>
      <c r="E304" s="418" t="s">
        <v>424</v>
      </c>
      <c r="F304" s="419" t="s">
        <v>1966</v>
      </c>
      <c r="G304" s="420">
        <v>0.7</v>
      </c>
      <c r="H304" s="345">
        <v>405</v>
      </c>
      <c r="I304" s="345">
        <v>412</v>
      </c>
      <c r="J304" s="345">
        <v>506</v>
      </c>
      <c r="K304" s="364">
        <v>405</v>
      </c>
      <c r="L304" s="364">
        <v>412</v>
      </c>
      <c r="M304" s="364">
        <v>506</v>
      </c>
      <c r="N304" s="364">
        <v>383</v>
      </c>
      <c r="O304" s="364">
        <v>405</v>
      </c>
      <c r="P304" s="364">
        <v>412</v>
      </c>
      <c r="Q304" s="364">
        <v>506</v>
      </c>
      <c r="R304" s="364">
        <v>383</v>
      </c>
      <c r="S304" s="353">
        <v>405</v>
      </c>
      <c r="T304" s="353">
        <v>412</v>
      </c>
      <c r="U304" s="353">
        <v>506</v>
      </c>
      <c r="V304" s="364">
        <v>412</v>
      </c>
      <c r="W304" s="364">
        <v>506</v>
      </c>
      <c r="X304" s="364">
        <v>405</v>
      </c>
      <c r="Y304" s="364">
        <v>412</v>
      </c>
      <c r="Z304" s="364">
        <v>506</v>
      </c>
      <c r="AA304" s="364">
        <v>383</v>
      </c>
      <c r="AB304" s="364">
        <v>405</v>
      </c>
      <c r="AC304" s="364">
        <v>412</v>
      </c>
      <c r="AD304" s="364">
        <v>506</v>
      </c>
      <c r="AE304" s="364">
        <v>383</v>
      </c>
      <c r="AF304" s="364">
        <v>405</v>
      </c>
      <c r="AG304" s="364">
        <v>412</v>
      </c>
      <c r="AH304" s="364">
        <v>506</v>
      </c>
      <c r="AI304" s="366">
        <v>412</v>
      </c>
      <c r="AJ304" s="364">
        <v>405</v>
      </c>
      <c r="AK304" s="364">
        <v>412</v>
      </c>
      <c r="AL304" s="364">
        <v>506</v>
      </c>
      <c r="AM304" s="364">
        <v>405</v>
      </c>
      <c r="AN304" s="364">
        <v>412</v>
      </c>
      <c r="AO304" s="364">
        <v>506</v>
      </c>
      <c r="AP304" s="364">
        <v>454</v>
      </c>
      <c r="AQ304" s="364">
        <v>454</v>
      </c>
      <c r="AR304" s="364">
        <v>454</v>
      </c>
      <c r="AS304" s="364">
        <v>454</v>
      </c>
      <c r="AT304" s="105"/>
      <c r="AU304" s="105" t="s">
        <v>424</v>
      </c>
      <c r="AV304" s="126">
        <v>0.7</v>
      </c>
    </row>
    <row r="305" spans="1:48" ht="23.25" customHeight="1">
      <c r="A305"/>
      <c r="B305" s="440"/>
      <c r="D305" s="339" t="s">
        <v>1609</v>
      </c>
      <c r="E305" s="418" t="s">
        <v>1609</v>
      </c>
      <c r="F305" s="419" t="s">
        <v>1322</v>
      </c>
      <c r="G305" s="420">
        <v>0.30000000000000004</v>
      </c>
      <c r="H305" s="345">
        <v>196</v>
      </c>
      <c r="I305" s="345">
        <v>200</v>
      </c>
      <c r="J305" s="345">
        <v>248</v>
      </c>
      <c r="K305" s="364">
        <v>196</v>
      </c>
      <c r="L305" s="364">
        <v>200</v>
      </c>
      <c r="M305" s="364">
        <v>248</v>
      </c>
      <c r="N305" s="364">
        <v>181</v>
      </c>
      <c r="O305" s="364">
        <v>196</v>
      </c>
      <c r="P305" s="364">
        <v>200</v>
      </c>
      <c r="Q305" s="364">
        <v>248</v>
      </c>
      <c r="R305" s="364">
        <v>181</v>
      </c>
      <c r="S305" s="353">
        <v>196</v>
      </c>
      <c r="T305" s="353">
        <v>200</v>
      </c>
      <c r="U305" s="353">
        <v>248</v>
      </c>
      <c r="V305" s="364">
        <v>200</v>
      </c>
      <c r="W305" s="364">
        <v>248</v>
      </c>
      <c r="X305" s="364">
        <v>196</v>
      </c>
      <c r="Y305" s="364">
        <v>200</v>
      </c>
      <c r="Z305" s="364">
        <v>248</v>
      </c>
      <c r="AA305" s="364">
        <v>181</v>
      </c>
      <c r="AB305" s="364">
        <v>196</v>
      </c>
      <c r="AC305" s="364">
        <v>200</v>
      </c>
      <c r="AD305" s="364">
        <v>248</v>
      </c>
      <c r="AE305" s="364">
        <v>181</v>
      </c>
      <c r="AF305" s="364">
        <v>196</v>
      </c>
      <c r="AG305" s="364">
        <v>200</v>
      </c>
      <c r="AH305" s="364">
        <v>248</v>
      </c>
      <c r="AI305" s="366">
        <v>200</v>
      </c>
      <c r="AJ305" s="364">
        <v>196</v>
      </c>
      <c r="AK305" s="364">
        <v>200</v>
      </c>
      <c r="AL305" s="364">
        <v>248</v>
      </c>
      <c r="AM305" s="364">
        <v>196</v>
      </c>
      <c r="AN305" s="364">
        <v>200</v>
      </c>
      <c r="AO305" s="364">
        <v>248</v>
      </c>
      <c r="AP305" s="364">
        <v>220</v>
      </c>
      <c r="AQ305" s="364">
        <v>220</v>
      </c>
      <c r="AR305" s="364">
        <v>220</v>
      </c>
      <c r="AS305" s="364">
        <v>220</v>
      </c>
      <c r="AT305" s="105"/>
      <c r="AU305" s="105" t="s">
        <v>1609</v>
      </c>
      <c r="AV305" s="126">
        <v>0.30000000000000004</v>
      </c>
    </row>
    <row r="306" spans="1:48" ht="23.25" customHeight="1">
      <c r="A306"/>
      <c r="B306" s="440"/>
      <c r="D306" s="339" t="s">
        <v>1117</v>
      </c>
      <c r="E306" s="418" t="s">
        <v>1117</v>
      </c>
      <c r="F306" s="419" t="s">
        <v>1323</v>
      </c>
      <c r="G306" s="420">
        <v>0.4</v>
      </c>
      <c r="H306" s="345">
        <v>196</v>
      </c>
      <c r="I306" s="345">
        <v>200</v>
      </c>
      <c r="J306" s="345">
        <v>248</v>
      </c>
      <c r="K306" s="364">
        <v>196</v>
      </c>
      <c r="L306" s="364">
        <v>200</v>
      </c>
      <c r="M306" s="364">
        <v>248</v>
      </c>
      <c r="N306" s="364">
        <v>181</v>
      </c>
      <c r="O306" s="364">
        <v>196</v>
      </c>
      <c r="P306" s="364">
        <v>200</v>
      </c>
      <c r="Q306" s="364">
        <v>248</v>
      </c>
      <c r="R306" s="364">
        <v>181</v>
      </c>
      <c r="S306" s="353">
        <v>196</v>
      </c>
      <c r="T306" s="353">
        <v>200</v>
      </c>
      <c r="U306" s="353">
        <v>248</v>
      </c>
      <c r="V306" s="364">
        <v>200</v>
      </c>
      <c r="W306" s="364">
        <v>248</v>
      </c>
      <c r="X306" s="364">
        <v>196</v>
      </c>
      <c r="Y306" s="364">
        <v>200</v>
      </c>
      <c r="Z306" s="364">
        <v>248</v>
      </c>
      <c r="AA306" s="364">
        <v>181</v>
      </c>
      <c r="AB306" s="364">
        <v>196</v>
      </c>
      <c r="AC306" s="364">
        <v>200</v>
      </c>
      <c r="AD306" s="364">
        <v>248</v>
      </c>
      <c r="AE306" s="364">
        <v>181</v>
      </c>
      <c r="AF306" s="364">
        <v>196</v>
      </c>
      <c r="AG306" s="364">
        <v>200</v>
      </c>
      <c r="AH306" s="364">
        <v>248</v>
      </c>
      <c r="AI306" s="366">
        <v>200</v>
      </c>
      <c r="AJ306" s="364">
        <v>196</v>
      </c>
      <c r="AK306" s="364">
        <v>200</v>
      </c>
      <c r="AL306" s="364">
        <v>248</v>
      </c>
      <c r="AM306" s="364">
        <v>196</v>
      </c>
      <c r="AN306" s="364">
        <v>200</v>
      </c>
      <c r="AO306" s="364">
        <v>248</v>
      </c>
      <c r="AP306" s="364">
        <v>220</v>
      </c>
      <c r="AQ306" s="364">
        <v>220</v>
      </c>
      <c r="AR306" s="364">
        <v>220</v>
      </c>
      <c r="AS306" s="364">
        <v>220</v>
      </c>
      <c r="AT306" s="105"/>
      <c r="AU306" s="105" t="s">
        <v>1117</v>
      </c>
      <c r="AV306" s="126">
        <v>0.4</v>
      </c>
    </row>
    <row r="307" spans="1:48" ht="23.25" customHeight="1">
      <c r="A307"/>
      <c r="B307" s="440"/>
      <c r="D307" s="339" t="s">
        <v>4904</v>
      </c>
      <c r="E307" s="418" t="s">
        <v>4904</v>
      </c>
      <c r="F307" s="419" t="s">
        <v>4936</v>
      </c>
      <c r="G307" s="420">
        <v>0.4</v>
      </c>
      <c r="H307" s="345">
        <v>304</v>
      </c>
      <c r="I307" s="345">
        <v>277</v>
      </c>
      <c r="J307" s="345">
        <v>324</v>
      </c>
      <c r="K307" s="364">
        <v>304</v>
      </c>
      <c r="L307" s="364">
        <v>277</v>
      </c>
      <c r="M307" s="364">
        <v>324</v>
      </c>
      <c r="N307" s="364">
        <v>296</v>
      </c>
      <c r="O307" s="364">
        <v>304</v>
      </c>
      <c r="P307" s="364">
        <v>277</v>
      </c>
      <c r="Q307" s="364">
        <v>324</v>
      </c>
      <c r="R307" s="364">
        <v>296</v>
      </c>
      <c r="S307" s="353">
        <v>304</v>
      </c>
      <c r="T307" s="353">
        <v>277</v>
      </c>
      <c r="U307" s="353">
        <v>324</v>
      </c>
      <c r="V307" s="364">
        <v>277</v>
      </c>
      <c r="W307" s="364">
        <v>324</v>
      </c>
      <c r="X307" s="364">
        <v>304</v>
      </c>
      <c r="Y307" s="364">
        <v>277</v>
      </c>
      <c r="Z307" s="364">
        <v>324</v>
      </c>
      <c r="AA307" s="364">
        <v>296</v>
      </c>
      <c r="AB307" s="364">
        <v>304</v>
      </c>
      <c r="AC307" s="364">
        <v>277</v>
      </c>
      <c r="AD307" s="364">
        <v>324</v>
      </c>
      <c r="AE307" s="364">
        <v>296</v>
      </c>
      <c r="AF307" s="364">
        <v>304</v>
      </c>
      <c r="AG307" s="364">
        <v>277</v>
      </c>
      <c r="AH307" s="364">
        <v>324</v>
      </c>
      <c r="AI307" s="366">
        <v>277</v>
      </c>
      <c r="AJ307" s="364">
        <v>304</v>
      </c>
      <c r="AK307" s="364">
        <v>277</v>
      </c>
      <c r="AL307" s="364">
        <v>324</v>
      </c>
      <c r="AM307" s="364">
        <v>304</v>
      </c>
      <c r="AN307" s="364">
        <v>277</v>
      </c>
      <c r="AO307" s="364">
        <v>324</v>
      </c>
      <c r="AP307" s="364">
        <v>305</v>
      </c>
      <c r="AQ307" s="364">
        <v>305</v>
      </c>
      <c r="AR307" s="364">
        <v>305</v>
      </c>
      <c r="AS307" s="364">
        <v>305</v>
      </c>
      <c r="AT307" s="105"/>
      <c r="AU307" s="105" t="s">
        <v>4904</v>
      </c>
      <c r="AV307" s="126">
        <v>0.4</v>
      </c>
    </row>
    <row r="308" spans="1:48" ht="23.25" customHeight="1">
      <c r="A308"/>
      <c r="B308" s="440"/>
      <c r="D308" s="339" t="s">
        <v>4906</v>
      </c>
      <c r="E308" s="418" t="s">
        <v>4906</v>
      </c>
      <c r="F308" s="419" t="s">
        <v>4938</v>
      </c>
      <c r="G308" s="420">
        <v>0.4</v>
      </c>
      <c r="H308" s="345">
        <v>306</v>
      </c>
      <c r="I308" s="345">
        <v>278</v>
      </c>
      <c r="J308" s="345">
        <v>326</v>
      </c>
      <c r="K308" s="364">
        <v>306</v>
      </c>
      <c r="L308" s="364">
        <v>278</v>
      </c>
      <c r="M308" s="364">
        <v>326</v>
      </c>
      <c r="N308" s="364">
        <v>298</v>
      </c>
      <c r="O308" s="364">
        <v>306</v>
      </c>
      <c r="P308" s="364">
        <v>278</v>
      </c>
      <c r="Q308" s="364">
        <v>326</v>
      </c>
      <c r="R308" s="364">
        <v>298</v>
      </c>
      <c r="S308" s="353">
        <v>306</v>
      </c>
      <c r="T308" s="353">
        <v>278</v>
      </c>
      <c r="U308" s="353">
        <v>326</v>
      </c>
      <c r="V308" s="364">
        <v>278</v>
      </c>
      <c r="W308" s="364">
        <v>326</v>
      </c>
      <c r="X308" s="364">
        <v>306</v>
      </c>
      <c r="Y308" s="364">
        <v>278</v>
      </c>
      <c r="Z308" s="364">
        <v>326</v>
      </c>
      <c r="AA308" s="364">
        <v>298</v>
      </c>
      <c r="AB308" s="364">
        <v>306</v>
      </c>
      <c r="AC308" s="364">
        <v>278</v>
      </c>
      <c r="AD308" s="364">
        <v>326</v>
      </c>
      <c r="AE308" s="364">
        <v>298</v>
      </c>
      <c r="AF308" s="364">
        <v>306</v>
      </c>
      <c r="AG308" s="364">
        <v>278</v>
      </c>
      <c r="AH308" s="364">
        <v>326</v>
      </c>
      <c r="AI308" s="366">
        <v>278</v>
      </c>
      <c r="AJ308" s="364">
        <v>306</v>
      </c>
      <c r="AK308" s="364">
        <v>278</v>
      </c>
      <c r="AL308" s="364">
        <v>326</v>
      </c>
      <c r="AM308" s="364">
        <v>306</v>
      </c>
      <c r="AN308" s="364">
        <v>278</v>
      </c>
      <c r="AO308" s="364">
        <v>326</v>
      </c>
      <c r="AP308" s="364">
        <v>306</v>
      </c>
      <c r="AQ308" s="364">
        <v>306</v>
      </c>
      <c r="AR308" s="364">
        <v>306</v>
      </c>
      <c r="AS308" s="364">
        <v>306</v>
      </c>
      <c r="AT308" s="105"/>
      <c r="AU308" s="105" t="s">
        <v>4906</v>
      </c>
      <c r="AV308" s="126">
        <v>0.4</v>
      </c>
    </row>
    <row r="309" spans="1:48" ht="23.25" customHeight="1">
      <c r="A309"/>
      <c r="B309" s="440"/>
      <c r="D309" s="339" t="s">
        <v>4905</v>
      </c>
      <c r="E309" s="418" t="s">
        <v>4905</v>
      </c>
      <c r="F309" s="419" t="s">
        <v>4937</v>
      </c>
      <c r="G309" s="420">
        <v>0.4</v>
      </c>
      <c r="H309" s="345">
        <v>315</v>
      </c>
      <c r="I309" s="345">
        <v>300</v>
      </c>
      <c r="J309" s="345">
        <v>338</v>
      </c>
      <c r="K309" s="364">
        <v>315</v>
      </c>
      <c r="L309" s="364">
        <v>300</v>
      </c>
      <c r="M309" s="364">
        <v>338</v>
      </c>
      <c r="N309" s="364">
        <v>311</v>
      </c>
      <c r="O309" s="364">
        <v>315</v>
      </c>
      <c r="P309" s="364">
        <v>300</v>
      </c>
      <c r="Q309" s="364">
        <v>338</v>
      </c>
      <c r="R309" s="364">
        <v>311</v>
      </c>
      <c r="S309" s="353">
        <v>315</v>
      </c>
      <c r="T309" s="353">
        <v>300</v>
      </c>
      <c r="U309" s="353">
        <v>338</v>
      </c>
      <c r="V309" s="364">
        <v>300</v>
      </c>
      <c r="W309" s="364">
        <v>338</v>
      </c>
      <c r="X309" s="364">
        <v>315</v>
      </c>
      <c r="Y309" s="364">
        <v>300</v>
      </c>
      <c r="Z309" s="364">
        <v>338</v>
      </c>
      <c r="AA309" s="364">
        <v>311</v>
      </c>
      <c r="AB309" s="364">
        <v>315</v>
      </c>
      <c r="AC309" s="364">
        <v>300</v>
      </c>
      <c r="AD309" s="364">
        <v>338</v>
      </c>
      <c r="AE309" s="364">
        <v>311</v>
      </c>
      <c r="AF309" s="364">
        <v>315</v>
      </c>
      <c r="AG309" s="364">
        <v>300</v>
      </c>
      <c r="AH309" s="364">
        <v>338</v>
      </c>
      <c r="AI309" s="366">
        <v>300</v>
      </c>
      <c r="AJ309" s="364">
        <v>315</v>
      </c>
      <c r="AK309" s="364">
        <v>300</v>
      </c>
      <c r="AL309" s="364">
        <v>338</v>
      </c>
      <c r="AM309" s="364">
        <v>315</v>
      </c>
      <c r="AN309" s="364">
        <v>300</v>
      </c>
      <c r="AO309" s="364">
        <v>338</v>
      </c>
      <c r="AP309" s="364">
        <v>330</v>
      </c>
      <c r="AQ309" s="364">
        <v>330</v>
      </c>
      <c r="AR309" s="364">
        <v>330</v>
      </c>
      <c r="AS309" s="364">
        <v>330</v>
      </c>
      <c r="AT309" s="105"/>
      <c r="AU309" s="105" t="s">
        <v>4905</v>
      </c>
      <c r="AV309" s="126">
        <v>0.4</v>
      </c>
    </row>
    <row r="310" spans="1:48" ht="23.25" customHeight="1">
      <c r="A310"/>
      <c r="B310" s="440"/>
      <c r="D310" s="339" t="s">
        <v>4907</v>
      </c>
      <c r="E310" s="418" t="s">
        <v>4907</v>
      </c>
      <c r="F310" s="419" t="s">
        <v>4939</v>
      </c>
      <c r="G310" s="420">
        <v>0.4</v>
      </c>
      <c r="H310" s="345">
        <v>317</v>
      </c>
      <c r="I310" s="345">
        <v>302</v>
      </c>
      <c r="J310" s="345">
        <v>340</v>
      </c>
      <c r="K310" s="364">
        <v>317</v>
      </c>
      <c r="L310" s="364">
        <v>302</v>
      </c>
      <c r="M310" s="364">
        <v>340</v>
      </c>
      <c r="N310" s="364">
        <v>314</v>
      </c>
      <c r="O310" s="364">
        <v>317</v>
      </c>
      <c r="P310" s="364">
        <v>302</v>
      </c>
      <c r="Q310" s="364">
        <v>340</v>
      </c>
      <c r="R310" s="364">
        <v>314</v>
      </c>
      <c r="S310" s="353">
        <v>317</v>
      </c>
      <c r="T310" s="353">
        <v>302</v>
      </c>
      <c r="U310" s="353">
        <v>340</v>
      </c>
      <c r="V310" s="364">
        <v>302</v>
      </c>
      <c r="W310" s="364">
        <v>340</v>
      </c>
      <c r="X310" s="364">
        <v>317</v>
      </c>
      <c r="Y310" s="364">
        <v>302</v>
      </c>
      <c r="Z310" s="364">
        <v>340</v>
      </c>
      <c r="AA310" s="364">
        <v>314</v>
      </c>
      <c r="AB310" s="364">
        <v>317</v>
      </c>
      <c r="AC310" s="364">
        <v>302</v>
      </c>
      <c r="AD310" s="364">
        <v>340</v>
      </c>
      <c r="AE310" s="364">
        <v>314</v>
      </c>
      <c r="AF310" s="364">
        <v>317</v>
      </c>
      <c r="AG310" s="364">
        <v>302</v>
      </c>
      <c r="AH310" s="364">
        <v>340</v>
      </c>
      <c r="AI310" s="366">
        <v>302</v>
      </c>
      <c r="AJ310" s="364">
        <v>317</v>
      </c>
      <c r="AK310" s="364">
        <v>302</v>
      </c>
      <c r="AL310" s="364">
        <v>340</v>
      </c>
      <c r="AM310" s="364">
        <v>317</v>
      </c>
      <c r="AN310" s="364">
        <v>302</v>
      </c>
      <c r="AO310" s="364">
        <v>340</v>
      </c>
      <c r="AP310" s="364">
        <v>333</v>
      </c>
      <c r="AQ310" s="364">
        <v>333</v>
      </c>
      <c r="AR310" s="364">
        <v>333</v>
      </c>
      <c r="AS310" s="364">
        <v>333</v>
      </c>
      <c r="AT310" s="105"/>
      <c r="AU310" s="105" t="s">
        <v>4907</v>
      </c>
      <c r="AV310" s="126">
        <v>0.4</v>
      </c>
    </row>
    <row r="311" spans="1:48" ht="23.25" customHeight="1">
      <c r="A311"/>
      <c r="B311" s="440"/>
      <c r="D311" s="339" t="s">
        <v>4908</v>
      </c>
      <c r="E311" s="418" t="s">
        <v>4908</v>
      </c>
      <c r="F311" s="419" t="s">
        <v>4940</v>
      </c>
      <c r="G311" s="420">
        <v>1.5</v>
      </c>
      <c r="H311" s="345">
        <v>1319</v>
      </c>
      <c r="I311" s="345">
        <v>1946</v>
      </c>
      <c r="J311" s="345">
        <v>1832</v>
      </c>
      <c r="K311" s="364">
        <v>1319</v>
      </c>
      <c r="L311" s="364">
        <v>1946</v>
      </c>
      <c r="M311" s="364">
        <v>1832</v>
      </c>
      <c r="N311" s="365" t="s">
        <v>2207</v>
      </c>
      <c r="O311" s="364">
        <v>1319</v>
      </c>
      <c r="P311" s="364">
        <v>1946</v>
      </c>
      <c r="Q311" s="364">
        <v>1832</v>
      </c>
      <c r="R311" s="365" t="s">
        <v>2207</v>
      </c>
      <c r="S311" s="353">
        <v>1319</v>
      </c>
      <c r="T311" s="353">
        <v>1946</v>
      </c>
      <c r="U311" s="353">
        <v>1832</v>
      </c>
      <c r="V311" s="364">
        <v>1946</v>
      </c>
      <c r="W311" s="364">
        <v>1832</v>
      </c>
      <c r="X311" s="364">
        <v>1319</v>
      </c>
      <c r="Y311" s="364">
        <v>1946</v>
      </c>
      <c r="Z311" s="364">
        <v>1832</v>
      </c>
      <c r="AA311" s="365" t="s">
        <v>2207</v>
      </c>
      <c r="AB311" s="364">
        <v>1319</v>
      </c>
      <c r="AC311" s="364">
        <v>1946</v>
      </c>
      <c r="AD311" s="364">
        <v>1832</v>
      </c>
      <c r="AE311" s="365" t="s">
        <v>2207</v>
      </c>
      <c r="AF311" s="364">
        <v>1319</v>
      </c>
      <c r="AG311" s="364">
        <v>1946</v>
      </c>
      <c r="AH311" s="364">
        <v>1832</v>
      </c>
      <c r="AI311" s="366">
        <v>1946</v>
      </c>
      <c r="AJ311" s="364">
        <v>1319</v>
      </c>
      <c r="AK311" s="364">
        <v>1946</v>
      </c>
      <c r="AL311" s="364">
        <v>1832</v>
      </c>
      <c r="AM311" s="364">
        <v>1319</v>
      </c>
      <c r="AN311" s="364">
        <v>1946</v>
      </c>
      <c r="AO311" s="364">
        <v>1832</v>
      </c>
      <c r="AP311" s="364">
        <v>2141</v>
      </c>
      <c r="AQ311" s="364">
        <v>2141</v>
      </c>
      <c r="AR311" s="364">
        <v>2141</v>
      </c>
      <c r="AS311" s="364">
        <v>2141</v>
      </c>
      <c r="AT311" s="105"/>
      <c r="AU311" s="105" t="s">
        <v>4908</v>
      </c>
      <c r="AV311" s="126">
        <v>1.5</v>
      </c>
    </row>
    <row r="312" spans="1:48" ht="23.25" customHeight="1">
      <c r="A312"/>
      <c r="B312" s="440"/>
      <c r="D312" s="339" t="s">
        <v>4909</v>
      </c>
      <c r="E312" s="418" t="s">
        <v>4909</v>
      </c>
      <c r="F312" s="419" t="s">
        <v>4941</v>
      </c>
      <c r="G312" s="420">
        <v>2.2000000000000002</v>
      </c>
      <c r="H312" s="345">
        <v>1520</v>
      </c>
      <c r="I312" s="345">
        <v>1754</v>
      </c>
      <c r="J312" s="345">
        <v>2114</v>
      </c>
      <c r="K312" s="364">
        <v>1520</v>
      </c>
      <c r="L312" s="364">
        <v>1754</v>
      </c>
      <c r="M312" s="364">
        <v>2114</v>
      </c>
      <c r="N312" s="365" t="s">
        <v>2207</v>
      </c>
      <c r="O312" s="364">
        <v>1520</v>
      </c>
      <c r="P312" s="364">
        <v>1754</v>
      </c>
      <c r="Q312" s="364">
        <v>2114</v>
      </c>
      <c r="R312" s="365" t="s">
        <v>2207</v>
      </c>
      <c r="S312" s="353">
        <v>1520</v>
      </c>
      <c r="T312" s="353">
        <v>1754</v>
      </c>
      <c r="U312" s="353">
        <v>2114</v>
      </c>
      <c r="V312" s="364">
        <v>1754</v>
      </c>
      <c r="W312" s="364">
        <v>2114</v>
      </c>
      <c r="X312" s="364">
        <v>1520</v>
      </c>
      <c r="Y312" s="364">
        <v>1754</v>
      </c>
      <c r="Z312" s="364">
        <v>2114</v>
      </c>
      <c r="AA312" s="365" t="s">
        <v>2207</v>
      </c>
      <c r="AB312" s="364">
        <v>1520</v>
      </c>
      <c r="AC312" s="364">
        <v>1754</v>
      </c>
      <c r="AD312" s="364">
        <v>2114</v>
      </c>
      <c r="AE312" s="365" t="s">
        <v>2207</v>
      </c>
      <c r="AF312" s="364">
        <v>1520</v>
      </c>
      <c r="AG312" s="364">
        <v>1754</v>
      </c>
      <c r="AH312" s="364">
        <v>2114</v>
      </c>
      <c r="AI312" s="366">
        <v>1754</v>
      </c>
      <c r="AJ312" s="364">
        <v>1520</v>
      </c>
      <c r="AK312" s="364">
        <v>1754</v>
      </c>
      <c r="AL312" s="364">
        <v>2114</v>
      </c>
      <c r="AM312" s="364">
        <v>1520</v>
      </c>
      <c r="AN312" s="364">
        <v>1754</v>
      </c>
      <c r="AO312" s="364">
        <v>2114</v>
      </c>
      <c r="AP312" s="364">
        <v>1930</v>
      </c>
      <c r="AQ312" s="364">
        <v>1930</v>
      </c>
      <c r="AR312" s="364">
        <v>1930</v>
      </c>
      <c r="AS312" s="364">
        <v>1930</v>
      </c>
      <c r="AT312" s="105"/>
      <c r="AU312" s="105" t="s">
        <v>4909</v>
      </c>
      <c r="AV312" s="126">
        <v>2.2000000000000002</v>
      </c>
    </row>
    <row r="313" spans="1:48" ht="23.25" customHeight="1">
      <c r="A313"/>
      <c r="B313" s="440"/>
      <c r="D313" s="339" t="s">
        <v>1637</v>
      </c>
      <c r="E313" s="418" t="s">
        <v>1637</v>
      </c>
      <c r="F313" s="419" t="s">
        <v>1632</v>
      </c>
      <c r="G313" s="420">
        <v>0</v>
      </c>
      <c r="H313" s="345">
        <v>135</v>
      </c>
      <c r="I313" s="345">
        <v>152</v>
      </c>
      <c r="J313" s="345">
        <v>153</v>
      </c>
      <c r="K313" s="364">
        <v>135</v>
      </c>
      <c r="L313" s="364">
        <v>152</v>
      </c>
      <c r="M313" s="364">
        <v>153</v>
      </c>
      <c r="N313" s="365" t="s">
        <v>2207</v>
      </c>
      <c r="O313" s="364">
        <v>135</v>
      </c>
      <c r="P313" s="364">
        <v>152</v>
      </c>
      <c r="Q313" s="364">
        <v>153</v>
      </c>
      <c r="R313" s="365" t="s">
        <v>2207</v>
      </c>
      <c r="S313" s="353">
        <v>135</v>
      </c>
      <c r="T313" s="353">
        <v>152</v>
      </c>
      <c r="U313" s="353">
        <v>153</v>
      </c>
      <c r="V313" s="364">
        <v>152</v>
      </c>
      <c r="W313" s="364">
        <v>153</v>
      </c>
      <c r="X313" s="364">
        <v>135</v>
      </c>
      <c r="Y313" s="364">
        <v>152</v>
      </c>
      <c r="Z313" s="364">
        <v>153</v>
      </c>
      <c r="AA313" s="365" t="s">
        <v>2207</v>
      </c>
      <c r="AB313" s="364">
        <v>135</v>
      </c>
      <c r="AC313" s="364">
        <v>152</v>
      </c>
      <c r="AD313" s="364">
        <v>153</v>
      </c>
      <c r="AE313" s="365" t="s">
        <v>2207</v>
      </c>
      <c r="AF313" s="364">
        <v>135</v>
      </c>
      <c r="AG313" s="364">
        <v>152</v>
      </c>
      <c r="AH313" s="364">
        <v>153</v>
      </c>
      <c r="AI313" s="366">
        <v>152</v>
      </c>
      <c r="AJ313" s="364">
        <v>135</v>
      </c>
      <c r="AK313" s="364">
        <v>152</v>
      </c>
      <c r="AL313" s="364">
        <v>153</v>
      </c>
      <c r="AM313" s="364">
        <v>135</v>
      </c>
      <c r="AN313" s="364">
        <v>152</v>
      </c>
      <c r="AO313" s="364">
        <v>153</v>
      </c>
      <c r="AP313" s="364">
        <v>168</v>
      </c>
      <c r="AQ313" s="364">
        <v>168</v>
      </c>
      <c r="AR313" s="364">
        <v>168</v>
      </c>
      <c r="AS313" s="364">
        <v>168</v>
      </c>
      <c r="AT313" s="105"/>
      <c r="AU313" s="105" t="s">
        <v>1637</v>
      </c>
      <c r="AV313" s="126">
        <v>0</v>
      </c>
    </row>
    <row r="314" spans="1:48" ht="23.25" customHeight="1">
      <c r="A314"/>
      <c r="B314" s="440"/>
      <c r="D314" s="339" t="s">
        <v>1638</v>
      </c>
      <c r="E314" s="418" t="s">
        <v>1638</v>
      </c>
      <c r="F314" s="419" t="s">
        <v>1632</v>
      </c>
      <c r="G314" s="420">
        <v>0</v>
      </c>
      <c r="H314" s="345">
        <v>135</v>
      </c>
      <c r="I314" s="345">
        <v>152</v>
      </c>
      <c r="J314" s="345">
        <v>153</v>
      </c>
      <c r="K314" s="364">
        <v>135</v>
      </c>
      <c r="L314" s="364">
        <v>152</v>
      </c>
      <c r="M314" s="364">
        <v>153</v>
      </c>
      <c r="N314" s="365" t="s">
        <v>2207</v>
      </c>
      <c r="O314" s="364">
        <v>135</v>
      </c>
      <c r="P314" s="364">
        <v>152</v>
      </c>
      <c r="Q314" s="364">
        <v>153</v>
      </c>
      <c r="R314" s="365" t="s">
        <v>2207</v>
      </c>
      <c r="S314" s="353">
        <v>135</v>
      </c>
      <c r="T314" s="353">
        <v>152</v>
      </c>
      <c r="U314" s="353">
        <v>153</v>
      </c>
      <c r="V314" s="364">
        <v>152</v>
      </c>
      <c r="W314" s="364">
        <v>153</v>
      </c>
      <c r="X314" s="364">
        <v>135</v>
      </c>
      <c r="Y314" s="364">
        <v>152</v>
      </c>
      <c r="Z314" s="364">
        <v>153</v>
      </c>
      <c r="AA314" s="365" t="s">
        <v>2207</v>
      </c>
      <c r="AB314" s="364">
        <v>135</v>
      </c>
      <c r="AC314" s="364">
        <v>152</v>
      </c>
      <c r="AD314" s="364">
        <v>153</v>
      </c>
      <c r="AE314" s="365" t="s">
        <v>2207</v>
      </c>
      <c r="AF314" s="364">
        <v>135</v>
      </c>
      <c r="AG314" s="364">
        <v>152</v>
      </c>
      <c r="AH314" s="364">
        <v>153</v>
      </c>
      <c r="AI314" s="366">
        <v>152</v>
      </c>
      <c r="AJ314" s="364">
        <v>135</v>
      </c>
      <c r="AK314" s="364">
        <v>152</v>
      </c>
      <c r="AL314" s="364">
        <v>153</v>
      </c>
      <c r="AM314" s="364">
        <v>135</v>
      </c>
      <c r="AN314" s="364">
        <v>152</v>
      </c>
      <c r="AO314" s="364">
        <v>153</v>
      </c>
      <c r="AP314" s="364">
        <v>168</v>
      </c>
      <c r="AQ314" s="364">
        <v>168</v>
      </c>
      <c r="AR314" s="364">
        <v>168</v>
      </c>
      <c r="AS314" s="364">
        <v>168</v>
      </c>
      <c r="AT314" s="105"/>
      <c r="AU314" s="105" t="s">
        <v>1638</v>
      </c>
      <c r="AV314" s="126">
        <v>0</v>
      </c>
    </row>
    <row r="315" spans="1:48" ht="23.25" customHeight="1">
      <c r="A315"/>
      <c r="B315" s="440"/>
      <c r="D315" s="339" t="s">
        <v>1639</v>
      </c>
      <c r="E315" s="418" t="s">
        <v>1639</v>
      </c>
      <c r="F315" s="419" t="s">
        <v>1633</v>
      </c>
      <c r="G315" s="420">
        <v>0</v>
      </c>
      <c r="H315" s="345">
        <v>104</v>
      </c>
      <c r="I315" s="345">
        <v>115</v>
      </c>
      <c r="J315" s="345">
        <v>116</v>
      </c>
      <c r="K315" s="364">
        <v>104</v>
      </c>
      <c r="L315" s="364">
        <v>115</v>
      </c>
      <c r="M315" s="364">
        <v>116</v>
      </c>
      <c r="N315" s="365" t="s">
        <v>2207</v>
      </c>
      <c r="O315" s="364">
        <v>104</v>
      </c>
      <c r="P315" s="364">
        <v>115</v>
      </c>
      <c r="Q315" s="364">
        <v>116</v>
      </c>
      <c r="R315" s="365" t="s">
        <v>2207</v>
      </c>
      <c r="S315" s="353">
        <v>104</v>
      </c>
      <c r="T315" s="353">
        <v>115</v>
      </c>
      <c r="U315" s="353">
        <v>116</v>
      </c>
      <c r="V315" s="364">
        <v>115</v>
      </c>
      <c r="W315" s="364">
        <v>116</v>
      </c>
      <c r="X315" s="364">
        <v>104</v>
      </c>
      <c r="Y315" s="364">
        <v>115</v>
      </c>
      <c r="Z315" s="364">
        <v>116</v>
      </c>
      <c r="AA315" s="365" t="s">
        <v>2207</v>
      </c>
      <c r="AB315" s="364">
        <v>104</v>
      </c>
      <c r="AC315" s="364">
        <v>115</v>
      </c>
      <c r="AD315" s="364">
        <v>116</v>
      </c>
      <c r="AE315" s="365" t="s">
        <v>2207</v>
      </c>
      <c r="AF315" s="364">
        <v>104</v>
      </c>
      <c r="AG315" s="364">
        <v>115</v>
      </c>
      <c r="AH315" s="364">
        <v>116</v>
      </c>
      <c r="AI315" s="366">
        <v>115</v>
      </c>
      <c r="AJ315" s="364">
        <v>104</v>
      </c>
      <c r="AK315" s="364">
        <v>115</v>
      </c>
      <c r="AL315" s="364">
        <v>116</v>
      </c>
      <c r="AM315" s="364">
        <v>104</v>
      </c>
      <c r="AN315" s="364">
        <v>115</v>
      </c>
      <c r="AO315" s="364">
        <v>116</v>
      </c>
      <c r="AP315" s="364">
        <v>127</v>
      </c>
      <c r="AQ315" s="364">
        <v>127</v>
      </c>
      <c r="AR315" s="364">
        <v>127</v>
      </c>
      <c r="AS315" s="364">
        <v>127</v>
      </c>
      <c r="AT315" s="105"/>
      <c r="AU315" s="105" t="s">
        <v>1639</v>
      </c>
      <c r="AV315" s="126">
        <v>0</v>
      </c>
    </row>
    <row r="316" spans="1:48" ht="23.25" customHeight="1">
      <c r="A316"/>
      <c r="B316" s="440"/>
      <c r="D316" s="339" t="s">
        <v>1640</v>
      </c>
      <c r="E316" s="418" t="s">
        <v>1640</v>
      </c>
      <c r="F316" s="419" t="s">
        <v>1633</v>
      </c>
      <c r="G316" s="420">
        <v>0</v>
      </c>
      <c r="H316" s="345">
        <v>104</v>
      </c>
      <c r="I316" s="345">
        <v>115</v>
      </c>
      <c r="J316" s="345">
        <v>116</v>
      </c>
      <c r="K316" s="364">
        <v>104</v>
      </c>
      <c r="L316" s="364">
        <v>115</v>
      </c>
      <c r="M316" s="364">
        <v>116</v>
      </c>
      <c r="N316" s="365" t="s">
        <v>2207</v>
      </c>
      <c r="O316" s="364">
        <v>104</v>
      </c>
      <c r="P316" s="364">
        <v>115</v>
      </c>
      <c r="Q316" s="364">
        <v>116</v>
      </c>
      <c r="R316" s="365" t="s">
        <v>2207</v>
      </c>
      <c r="S316" s="353">
        <v>104</v>
      </c>
      <c r="T316" s="353">
        <v>115</v>
      </c>
      <c r="U316" s="353">
        <v>116</v>
      </c>
      <c r="V316" s="364">
        <v>115</v>
      </c>
      <c r="W316" s="364">
        <v>116</v>
      </c>
      <c r="X316" s="364">
        <v>104</v>
      </c>
      <c r="Y316" s="364">
        <v>115</v>
      </c>
      <c r="Z316" s="364">
        <v>116</v>
      </c>
      <c r="AA316" s="365" t="s">
        <v>2207</v>
      </c>
      <c r="AB316" s="364">
        <v>104</v>
      </c>
      <c r="AC316" s="364">
        <v>115</v>
      </c>
      <c r="AD316" s="364">
        <v>116</v>
      </c>
      <c r="AE316" s="365" t="s">
        <v>2207</v>
      </c>
      <c r="AF316" s="364">
        <v>104</v>
      </c>
      <c r="AG316" s="364">
        <v>115</v>
      </c>
      <c r="AH316" s="364">
        <v>116</v>
      </c>
      <c r="AI316" s="366">
        <v>115</v>
      </c>
      <c r="AJ316" s="364">
        <v>104</v>
      </c>
      <c r="AK316" s="364">
        <v>115</v>
      </c>
      <c r="AL316" s="364">
        <v>116</v>
      </c>
      <c r="AM316" s="364">
        <v>104</v>
      </c>
      <c r="AN316" s="364">
        <v>115</v>
      </c>
      <c r="AO316" s="364">
        <v>116</v>
      </c>
      <c r="AP316" s="364">
        <v>127</v>
      </c>
      <c r="AQ316" s="364">
        <v>127</v>
      </c>
      <c r="AR316" s="364">
        <v>127</v>
      </c>
      <c r="AS316" s="364">
        <v>127</v>
      </c>
      <c r="AT316" s="105"/>
      <c r="AU316" s="105" t="s">
        <v>1640</v>
      </c>
      <c r="AV316" s="126">
        <v>0</v>
      </c>
    </row>
    <row r="317" spans="1:48" ht="23.25" customHeight="1">
      <c r="A317"/>
      <c r="B317" s="440"/>
      <c r="D317" s="339" t="s">
        <v>1641</v>
      </c>
      <c r="E317" s="418" t="s">
        <v>1641</v>
      </c>
      <c r="F317" s="419" t="s">
        <v>1634</v>
      </c>
      <c r="G317" s="420">
        <v>0</v>
      </c>
      <c r="H317" s="345">
        <v>342</v>
      </c>
      <c r="I317" s="345">
        <v>389</v>
      </c>
      <c r="J317" s="345">
        <v>391</v>
      </c>
      <c r="K317" s="364">
        <v>342</v>
      </c>
      <c r="L317" s="364">
        <v>389</v>
      </c>
      <c r="M317" s="364">
        <v>391</v>
      </c>
      <c r="N317" s="365" t="s">
        <v>2207</v>
      </c>
      <c r="O317" s="364">
        <v>342</v>
      </c>
      <c r="P317" s="364">
        <v>389</v>
      </c>
      <c r="Q317" s="364">
        <v>391</v>
      </c>
      <c r="R317" s="365" t="s">
        <v>2207</v>
      </c>
      <c r="S317" s="353">
        <v>342</v>
      </c>
      <c r="T317" s="353">
        <v>389</v>
      </c>
      <c r="U317" s="353">
        <v>391</v>
      </c>
      <c r="V317" s="364">
        <v>389</v>
      </c>
      <c r="W317" s="364">
        <v>391</v>
      </c>
      <c r="X317" s="364">
        <v>342</v>
      </c>
      <c r="Y317" s="364">
        <v>389</v>
      </c>
      <c r="Z317" s="364">
        <v>391</v>
      </c>
      <c r="AA317" s="365" t="s">
        <v>2207</v>
      </c>
      <c r="AB317" s="364">
        <v>342</v>
      </c>
      <c r="AC317" s="364">
        <v>389</v>
      </c>
      <c r="AD317" s="364">
        <v>391</v>
      </c>
      <c r="AE317" s="365" t="s">
        <v>2207</v>
      </c>
      <c r="AF317" s="364">
        <v>342</v>
      </c>
      <c r="AG317" s="364">
        <v>389</v>
      </c>
      <c r="AH317" s="364">
        <v>391</v>
      </c>
      <c r="AI317" s="366">
        <v>389</v>
      </c>
      <c r="AJ317" s="364">
        <v>342</v>
      </c>
      <c r="AK317" s="364">
        <v>389</v>
      </c>
      <c r="AL317" s="364">
        <v>391</v>
      </c>
      <c r="AM317" s="364">
        <v>342</v>
      </c>
      <c r="AN317" s="364">
        <v>389</v>
      </c>
      <c r="AO317" s="364">
        <v>391</v>
      </c>
      <c r="AP317" s="364">
        <v>428</v>
      </c>
      <c r="AQ317" s="364">
        <v>428</v>
      </c>
      <c r="AR317" s="364">
        <v>428</v>
      </c>
      <c r="AS317" s="364">
        <v>428</v>
      </c>
      <c r="AT317" s="105"/>
      <c r="AU317" s="105" t="s">
        <v>1641</v>
      </c>
      <c r="AV317" s="126">
        <v>0</v>
      </c>
    </row>
    <row r="318" spans="1:48" ht="23.25" customHeight="1">
      <c r="A318"/>
      <c r="B318" s="440"/>
      <c r="D318" s="339" t="s">
        <v>1642</v>
      </c>
      <c r="E318" s="418" t="s">
        <v>1642</v>
      </c>
      <c r="F318" s="419" t="s">
        <v>1634</v>
      </c>
      <c r="G318" s="420">
        <v>0</v>
      </c>
      <c r="H318" s="345">
        <v>342</v>
      </c>
      <c r="I318" s="345">
        <v>389</v>
      </c>
      <c r="J318" s="345">
        <v>391</v>
      </c>
      <c r="K318" s="364">
        <v>342</v>
      </c>
      <c r="L318" s="364">
        <v>389</v>
      </c>
      <c r="M318" s="364">
        <v>391</v>
      </c>
      <c r="N318" s="365" t="s">
        <v>2207</v>
      </c>
      <c r="O318" s="364">
        <v>342</v>
      </c>
      <c r="P318" s="364">
        <v>389</v>
      </c>
      <c r="Q318" s="364">
        <v>391</v>
      </c>
      <c r="R318" s="365" t="s">
        <v>2207</v>
      </c>
      <c r="S318" s="353">
        <v>342</v>
      </c>
      <c r="T318" s="353">
        <v>389</v>
      </c>
      <c r="U318" s="353">
        <v>391</v>
      </c>
      <c r="V318" s="364">
        <v>389</v>
      </c>
      <c r="W318" s="364">
        <v>391</v>
      </c>
      <c r="X318" s="364">
        <v>342</v>
      </c>
      <c r="Y318" s="364">
        <v>389</v>
      </c>
      <c r="Z318" s="364">
        <v>391</v>
      </c>
      <c r="AA318" s="365" t="s">
        <v>2207</v>
      </c>
      <c r="AB318" s="364">
        <v>342</v>
      </c>
      <c r="AC318" s="364">
        <v>389</v>
      </c>
      <c r="AD318" s="364">
        <v>391</v>
      </c>
      <c r="AE318" s="365" t="s">
        <v>2207</v>
      </c>
      <c r="AF318" s="364">
        <v>342</v>
      </c>
      <c r="AG318" s="364">
        <v>389</v>
      </c>
      <c r="AH318" s="364">
        <v>391</v>
      </c>
      <c r="AI318" s="366">
        <v>389</v>
      </c>
      <c r="AJ318" s="364">
        <v>342</v>
      </c>
      <c r="AK318" s="364">
        <v>389</v>
      </c>
      <c r="AL318" s="364">
        <v>391</v>
      </c>
      <c r="AM318" s="364">
        <v>342</v>
      </c>
      <c r="AN318" s="364">
        <v>389</v>
      </c>
      <c r="AO318" s="364">
        <v>391</v>
      </c>
      <c r="AP318" s="364">
        <v>428</v>
      </c>
      <c r="AQ318" s="364">
        <v>428</v>
      </c>
      <c r="AR318" s="364">
        <v>428</v>
      </c>
      <c r="AS318" s="364">
        <v>428</v>
      </c>
      <c r="AT318" s="105"/>
      <c r="AU318" s="105" t="s">
        <v>1642</v>
      </c>
      <c r="AV318" s="126">
        <v>0</v>
      </c>
    </row>
    <row r="319" spans="1:48" ht="23.25" customHeight="1">
      <c r="A319"/>
      <c r="B319" s="440"/>
      <c r="D319" s="339" t="s">
        <v>1643</v>
      </c>
      <c r="E319" s="418" t="s">
        <v>1643</v>
      </c>
      <c r="F319" s="419" t="s">
        <v>1635</v>
      </c>
      <c r="G319" s="420">
        <v>0</v>
      </c>
      <c r="H319" s="345">
        <v>120</v>
      </c>
      <c r="I319" s="345">
        <v>134</v>
      </c>
      <c r="J319" s="345">
        <v>134</v>
      </c>
      <c r="K319" s="364">
        <v>120</v>
      </c>
      <c r="L319" s="364">
        <v>134</v>
      </c>
      <c r="M319" s="364">
        <v>134</v>
      </c>
      <c r="N319" s="365" t="s">
        <v>2207</v>
      </c>
      <c r="O319" s="364">
        <v>120</v>
      </c>
      <c r="P319" s="364">
        <v>134</v>
      </c>
      <c r="Q319" s="364">
        <v>134</v>
      </c>
      <c r="R319" s="365" t="s">
        <v>2207</v>
      </c>
      <c r="S319" s="353">
        <v>120</v>
      </c>
      <c r="T319" s="353">
        <v>134</v>
      </c>
      <c r="U319" s="353">
        <v>134</v>
      </c>
      <c r="V319" s="364">
        <v>134</v>
      </c>
      <c r="W319" s="364">
        <v>134</v>
      </c>
      <c r="X319" s="364">
        <v>120</v>
      </c>
      <c r="Y319" s="364">
        <v>134</v>
      </c>
      <c r="Z319" s="364">
        <v>134</v>
      </c>
      <c r="AA319" s="365" t="s">
        <v>2207</v>
      </c>
      <c r="AB319" s="364">
        <v>120</v>
      </c>
      <c r="AC319" s="364">
        <v>134</v>
      </c>
      <c r="AD319" s="364">
        <v>134</v>
      </c>
      <c r="AE319" s="365" t="s">
        <v>2207</v>
      </c>
      <c r="AF319" s="364">
        <v>120</v>
      </c>
      <c r="AG319" s="364">
        <v>134</v>
      </c>
      <c r="AH319" s="364">
        <v>134</v>
      </c>
      <c r="AI319" s="366">
        <v>134</v>
      </c>
      <c r="AJ319" s="364">
        <v>120</v>
      </c>
      <c r="AK319" s="364">
        <v>134</v>
      </c>
      <c r="AL319" s="364">
        <v>134</v>
      </c>
      <c r="AM319" s="364">
        <v>120</v>
      </c>
      <c r="AN319" s="364">
        <v>134</v>
      </c>
      <c r="AO319" s="364">
        <v>134</v>
      </c>
      <c r="AP319" s="364">
        <v>148</v>
      </c>
      <c r="AQ319" s="364">
        <v>148</v>
      </c>
      <c r="AR319" s="364">
        <v>148</v>
      </c>
      <c r="AS319" s="364">
        <v>148</v>
      </c>
      <c r="AT319" s="105"/>
      <c r="AU319" s="105" t="s">
        <v>1643</v>
      </c>
      <c r="AV319" s="126">
        <v>0</v>
      </c>
    </row>
    <row r="320" spans="1:48" ht="23.25" customHeight="1">
      <c r="A320"/>
      <c r="B320" s="440"/>
      <c r="D320" s="339" t="s">
        <v>1644</v>
      </c>
      <c r="E320" s="418" t="s">
        <v>1644</v>
      </c>
      <c r="F320" s="419" t="s">
        <v>1635</v>
      </c>
      <c r="G320" s="420">
        <v>0</v>
      </c>
      <c r="H320" s="345">
        <v>120</v>
      </c>
      <c r="I320" s="345">
        <v>134</v>
      </c>
      <c r="J320" s="345">
        <v>134</v>
      </c>
      <c r="K320" s="364">
        <v>120</v>
      </c>
      <c r="L320" s="364">
        <v>134</v>
      </c>
      <c r="M320" s="364">
        <v>134</v>
      </c>
      <c r="N320" s="365" t="s">
        <v>2207</v>
      </c>
      <c r="O320" s="364">
        <v>120</v>
      </c>
      <c r="P320" s="364">
        <v>134</v>
      </c>
      <c r="Q320" s="364">
        <v>134</v>
      </c>
      <c r="R320" s="365" t="s">
        <v>2207</v>
      </c>
      <c r="S320" s="353">
        <v>120</v>
      </c>
      <c r="T320" s="353">
        <v>134</v>
      </c>
      <c r="U320" s="353">
        <v>134</v>
      </c>
      <c r="V320" s="364">
        <v>134</v>
      </c>
      <c r="W320" s="364">
        <v>134</v>
      </c>
      <c r="X320" s="364">
        <v>120</v>
      </c>
      <c r="Y320" s="364">
        <v>134</v>
      </c>
      <c r="Z320" s="364">
        <v>134</v>
      </c>
      <c r="AA320" s="365" t="s">
        <v>2207</v>
      </c>
      <c r="AB320" s="364">
        <v>120</v>
      </c>
      <c r="AC320" s="364">
        <v>134</v>
      </c>
      <c r="AD320" s="364">
        <v>134</v>
      </c>
      <c r="AE320" s="365" t="s">
        <v>2207</v>
      </c>
      <c r="AF320" s="364">
        <v>120</v>
      </c>
      <c r="AG320" s="364">
        <v>134</v>
      </c>
      <c r="AH320" s="364">
        <v>134</v>
      </c>
      <c r="AI320" s="366">
        <v>134</v>
      </c>
      <c r="AJ320" s="364">
        <v>120</v>
      </c>
      <c r="AK320" s="364">
        <v>134</v>
      </c>
      <c r="AL320" s="364">
        <v>134</v>
      </c>
      <c r="AM320" s="364">
        <v>120</v>
      </c>
      <c r="AN320" s="364">
        <v>134</v>
      </c>
      <c r="AO320" s="364">
        <v>134</v>
      </c>
      <c r="AP320" s="364">
        <v>148</v>
      </c>
      <c r="AQ320" s="364">
        <v>148</v>
      </c>
      <c r="AR320" s="364">
        <v>148</v>
      </c>
      <c r="AS320" s="364">
        <v>148</v>
      </c>
      <c r="AT320" s="105"/>
      <c r="AU320" s="105" t="s">
        <v>1644</v>
      </c>
      <c r="AV320" s="126">
        <v>0</v>
      </c>
    </row>
    <row r="321" spans="1:48" ht="23.25" customHeight="1">
      <c r="A321"/>
      <c r="B321" s="440"/>
      <c r="D321" s="339" t="s">
        <v>2007</v>
      </c>
      <c r="E321" s="418" t="s">
        <v>2007</v>
      </c>
      <c r="F321" s="419" t="s">
        <v>1632</v>
      </c>
      <c r="G321" s="420">
        <v>0</v>
      </c>
      <c r="H321" s="345">
        <v>81</v>
      </c>
      <c r="I321" s="345">
        <v>97</v>
      </c>
      <c r="J321" s="345">
        <v>98</v>
      </c>
      <c r="K321" s="364">
        <v>81</v>
      </c>
      <c r="L321" s="364">
        <v>97</v>
      </c>
      <c r="M321" s="364">
        <v>98</v>
      </c>
      <c r="N321" s="365" t="s">
        <v>2207</v>
      </c>
      <c r="O321" s="364">
        <v>81</v>
      </c>
      <c r="P321" s="364">
        <v>97</v>
      </c>
      <c r="Q321" s="364">
        <v>98</v>
      </c>
      <c r="R321" s="365" t="s">
        <v>2207</v>
      </c>
      <c r="S321" s="353">
        <v>81</v>
      </c>
      <c r="T321" s="353">
        <v>97</v>
      </c>
      <c r="U321" s="353">
        <v>98</v>
      </c>
      <c r="V321" s="364">
        <v>97</v>
      </c>
      <c r="W321" s="364">
        <v>98</v>
      </c>
      <c r="X321" s="364">
        <v>81</v>
      </c>
      <c r="Y321" s="364">
        <v>97</v>
      </c>
      <c r="Z321" s="364">
        <v>98</v>
      </c>
      <c r="AA321" s="365" t="s">
        <v>2207</v>
      </c>
      <c r="AB321" s="364">
        <v>81</v>
      </c>
      <c r="AC321" s="364">
        <v>97</v>
      </c>
      <c r="AD321" s="364">
        <v>98</v>
      </c>
      <c r="AE321" s="365" t="s">
        <v>2207</v>
      </c>
      <c r="AF321" s="364">
        <v>81</v>
      </c>
      <c r="AG321" s="364">
        <v>97</v>
      </c>
      <c r="AH321" s="364">
        <v>98</v>
      </c>
      <c r="AI321" s="366">
        <v>97</v>
      </c>
      <c r="AJ321" s="364">
        <v>81</v>
      </c>
      <c r="AK321" s="364">
        <v>97</v>
      </c>
      <c r="AL321" s="364">
        <v>98</v>
      </c>
      <c r="AM321" s="364">
        <v>81</v>
      </c>
      <c r="AN321" s="364">
        <v>97</v>
      </c>
      <c r="AO321" s="364">
        <v>98</v>
      </c>
      <c r="AP321" s="364">
        <v>107</v>
      </c>
      <c r="AQ321" s="364">
        <v>107</v>
      </c>
      <c r="AR321" s="364">
        <v>107</v>
      </c>
      <c r="AS321" s="364">
        <v>107</v>
      </c>
      <c r="AT321" s="105"/>
      <c r="AU321" s="105" t="s">
        <v>2007</v>
      </c>
      <c r="AV321" s="126">
        <v>0</v>
      </c>
    </row>
    <row r="322" spans="1:48" ht="23.25" customHeight="1">
      <c r="A322"/>
      <c r="B322" s="440"/>
      <c r="D322" s="339" t="s">
        <v>2008</v>
      </c>
      <c r="E322" s="418" t="s">
        <v>2008</v>
      </c>
      <c r="F322" s="419" t="s">
        <v>1632</v>
      </c>
      <c r="G322" s="420">
        <v>0</v>
      </c>
      <c r="H322" s="345">
        <v>81</v>
      </c>
      <c r="I322" s="345">
        <v>97</v>
      </c>
      <c r="J322" s="345">
        <v>98</v>
      </c>
      <c r="K322" s="364">
        <v>81</v>
      </c>
      <c r="L322" s="364">
        <v>97</v>
      </c>
      <c r="M322" s="364">
        <v>98</v>
      </c>
      <c r="N322" s="365" t="s">
        <v>2207</v>
      </c>
      <c r="O322" s="364">
        <v>81</v>
      </c>
      <c r="P322" s="364">
        <v>97</v>
      </c>
      <c r="Q322" s="364">
        <v>98</v>
      </c>
      <c r="R322" s="365" t="s">
        <v>2207</v>
      </c>
      <c r="S322" s="353">
        <v>81</v>
      </c>
      <c r="T322" s="353">
        <v>97</v>
      </c>
      <c r="U322" s="353">
        <v>98</v>
      </c>
      <c r="V322" s="364">
        <v>97</v>
      </c>
      <c r="W322" s="364">
        <v>98</v>
      </c>
      <c r="X322" s="364">
        <v>81</v>
      </c>
      <c r="Y322" s="364">
        <v>97</v>
      </c>
      <c r="Z322" s="364">
        <v>98</v>
      </c>
      <c r="AA322" s="365" t="s">
        <v>2207</v>
      </c>
      <c r="AB322" s="364">
        <v>81</v>
      </c>
      <c r="AC322" s="364">
        <v>97</v>
      </c>
      <c r="AD322" s="364">
        <v>98</v>
      </c>
      <c r="AE322" s="365" t="s">
        <v>2207</v>
      </c>
      <c r="AF322" s="364">
        <v>81</v>
      </c>
      <c r="AG322" s="364">
        <v>97</v>
      </c>
      <c r="AH322" s="364">
        <v>98</v>
      </c>
      <c r="AI322" s="366">
        <v>97</v>
      </c>
      <c r="AJ322" s="364">
        <v>81</v>
      </c>
      <c r="AK322" s="364">
        <v>97</v>
      </c>
      <c r="AL322" s="364">
        <v>98</v>
      </c>
      <c r="AM322" s="364">
        <v>81</v>
      </c>
      <c r="AN322" s="364">
        <v>97</v>
      </c>
      <c r="AO322" s="364">
        <v>98</v>
      </c>
      <c r="AP322" s="364">
        <v>107</v>
      </c>
      <c r="AQ322" s="364">
        <v>107</v>
      </c>
      <c r="AR322" s="364">
        <v>107</v>
      </c>
      <c r="AS322" s="364">
        <v>107</v>
      </c>
      <c r="AT322" s="105"/>
      <c r="AU322" s="105" t="s">
        <v>2008</v>
      </c>
      <c r="AV322" s="126">
        <v>0</v>
      </c>
    </row>
    <row r="323" spans="1:48" ht="23.25" customHeight="1">
      <c r="A323"/>
      <c r="B323" s="440"/>
      <c r="D323" s="339" t="s">
        <v>2009</v>
      </c>
      <c r="E323" s="418" t="s">
        <v>2009</v>
      </c>
      <c r="F323" s="419" t="s">
        <v>1633</v>
      </c>
      <c r="G323" s="420">
        <v>0</v>
      </c>
      <c r="H323" s="345">
        <v>64</v>
      </c>
      <c r="I323" s="345">
        <v>76</v>
      </c>
      <c r="J323" s="345">
        <v>76</v>
      </c>
      <c r="K323" s="364">
        <v>64</v>
      </c>
      <c r="L323" s="364">
        <v>76</v>
      </c>
      <c r="M323" s="364">
        <v>76</v>
      </c>
      <c r="N323" s="365" t="s">
        <v>2207</v>
      </c>
      <c r="O323" s="364">
        <v>64</v>
      </c>
      <c r="P323" s="364">
        <v>76</v>
      </c>
      <c r="Q323" s="364">
        <v>76</v>
      </c>
      <c r="R323" s="365" t="s">
        <v>2207</v>
      </c>
      <c r="S323" s="353">
        <v>64</v>
      </c>
      <c r="T323" s="353">
        <v>76</v>
      </c>
      <c r="U323" s="353">
        <v>76</v>
      </c>
      <c r="V323" s="364">
        <v>76</v>
      </c>
      <c r="W323" s="364">
        <v>76</v>
      </c>
      <c r="X323" s="364">
        <v>64</v>
      </c>
      <c r="Y323" s="364">
        <v>76</v>
      </c>
      <c r="Z323" s="364">
        <v>76</v>
      </c>
      <c r="AA323" s="365" t="s">
        <v>2207</v>
      </c>
      <c r="AB323" s="364">
        <v>64</v>
      </c>
      <c r="AC323" s="364">
        <v>76</v>
      </c>
      <c r="AD323" s="364">
        <v>76</v>
      </c>
      <c r="AE323" s="365" t="s">
        <v>2207</v>
      </c>
      <c r="AF323" s="364">
        <v>64</v>
      </c>
      <c r="AG323" s="364">
        <v>76</v>
      </c>
      <c r="AH323" s="364">
        <v>76</v>
      </c>
      <c r="AI323" s="366">
        <v>76</v>
      </c>
      <c r="AJ323" s="364">
        <v>64</v>
      </c>
      <c r="AK323" s="364">
        <v>76</v>
      </c>
      <c r="AL323" s="364">
        <v>76</v>
      </c>
      <c r="AM323" s="364">
        <v>64</v>
      </c>
      <c r="AN323" s="364">
        <v>76</v>
      </c>
      <c r="AO323" s="364">
        <v>76</v>
      </c>
      <c r="AP323" s="364">
        <v>84</v>
      </c>
      <c r="AQ323" s="364">
        <v>84</v>
      </c>
      <c r="AR323" s="364">
        <v>84</v>
      </c>
      <c r="AS323" s="364">
        <v>84</v>
      </c>
      <c r="AT323" s="105"/>
      <c r="AU323" s="105" t="s">
        <v>2009</v>
      </c>
      <c r="AV323" s="126">
        <v>0</v>
      </c>
    </row>
    <row r="324" spans="1:48" ht="23.25" customHeight="1">
      <c r="A324"/>
      <c r="B324" s="440"/>
      <c r="D324" s="339" t="s">
        <v>2010</v>
      </c>
      <c r="E324" s="418" t="s">
        <v>2010</v>
      </c>
      <c r="F324" s="419" t="s">
        <v>1633</v>
      </c>
      <c r="G324" s="420">
        <v>0</v>
      </c>
      <c r="H324" s="345">
        <v>64</v>
      </c>
      <c r="I324" s="345">
        <v>76</v>
      </c>
      <c r="J324" s="345">
        <v>76</v>
      </c>
      <c r="K324" s="364">
        <v>64</v>
      </c>
      <c r="L324" s="364">
        <v>76</v>
      </c>
      <c r="M324" s="364">
        <v>76</v>
      </c>
      <c r="N324" s="365" t="s">
        <v>2207</v>
      </c>
      <c r="O324" s="364">
        <v>64</v>
      </c>
      <c r="P324" s="364">
        <v>76</v>
      </c>
      <c r="Q324" s="364">
        <v>76</v>
      </c>
      <c r="R324" s="365" t="s">
        <v>2207</v>
      </c>
      <c r="S324" s="353">
        <v>64</v>
      </c>
      <c r="T324" s="353">
        <v>76</v>
      </c>
      <c r="U324" s="353">
        <v>76</v>
      </c>
      <c r="V324" s="364">
        <v>76</v>
      </c>
      <c r="W324" s="364">
        <v>76</v>
      </c>
      <c r="X324" s="364">
        <v>64</v>
      </c>
      <c r="Y324" s="364">
        <v>76</v>
      </c>
      <c r="Z324" s="364">
        <v>76</v>
      </c>
      <c r="AA324" s="365" t="s">
        <v>2207</v>
      </c>
      <c r="AB324" s="364">
        <v>64</v>
      </c>
      <c r="AC324" s="364">
        <v>76</v>
      </c>
      <c r="AD324" s="364">
        <v>76</v>
      </c>
      <c r="AE324" s="365" t="s">
        <v>2207</v>
      </c>
      <c r="AF324" s="364">
        <v>64</v>
      </c>
      <c r="AG324" s="364">
        <v>76</v>
      </c>
      <c r="AH324" s="364">
        <v>76</v>
      </c>
      <c r="AI324" s="366">
        <v>76</v>
      </c>
      <c r="AJ324" s="364">
        <v>64</v>
      </c>
      <c r="AK324" s="364">
        <v>76</v>
      </c>
      <c r="AL324" s="364">
        <v>76</v>
      </c>
      <c r="AM324" s="364">
        <v>64</v>
      </c>
      <c r="AN324" s="364">
        <v>76</v>
      </c>
      <c r="AO324" s="364">
        <v>76</v>
      </c>
      <c r="AP324" s="364">
        <v>84</v>
      </c>
      <c r="AQ324" s="364">
        <v>84</v>
      </c>
      <c r="AR324" s="364">
        <v>84</v>
      </c>
      <c r="AS324" s="364">
        <v>84</v>
      </c>
      <c r="AT324" s="105"/>
      <c r="AU324" s="105" t="s">
        <v>2010</v>
      </c>
      <c r="AV324" s="126">
        <v>0</v>
      </c>
    </row>
    <row r="325" spans="1:48" ht="23.25" customHeight="1">
      <c r="A325"/>
      <c r="B325" s="440"/>
      <c r="D325" s="339" t="s">
        <v>2011</v>
      </c>
      <c r="E325" s="418" t="s">
        <v>2011</v>
      </c>
      <c r="F325" s="419" t="s">
        <v>1634</v>
      </c>
      <c r="G325" s="420">
        <v>0</v>
      </c>
      <c r="H325" s="345">
        <v>185</v>
      </c>
      <c r="I325" s="345">
        <v>232</v>
      </c>
      <c r="J325" s="345">
        <v>235</v>
      </c>
      <c r="K325" s="364">
        <v>185</v>
      </c>
      <c r="L325" s="364">
        <v>232</v>
      </c>
      <c r="M325" s="364">
        <v>235</v>
      </c>
      <c r="N325" s="365" t="s">
        <v>2207</v>
      </c>
      <c r="O325" s="364">
        <v>185</v>
      </c>
      <c r="P325" s="364">
        <v>232</v>
      </c>
      <c r="Q325" s="364">
        <v>235</v>
      </c>
      <c r="R325" s="365" t="s">
        <v>2207</v>
      </c>
      <c r="S325" s="353">
        <v>185</v>
      </c>
      <c r="T325" s="353">
        <v>232</v>
      </c>
      <c r="U325" s="353">
        <v>235</v>
      </c>
      <c r="V325" s="364">
        <v>232</v>
      </c>
      <c r="W325" s="364">
        <v>235</v>
      </c>
      <c r="X325" s="364">
        <v>185</v>
      </c>
      <c r="Y325" s="364">
        <v>232</v>
      </c>
      <c r="Z325" s="364">
        <v>235</v>
      </c>
      <c r="AA325" s="365" t="s">
        <v>2207</v>
      </c>
      <c r="AB325" s="364">
        <v>185</v>
      </c>
      <c r="AC325" s="364">
        <v>232</v>
      </c>
      <c r="AD325" s="364">
        <v>235</v>
      </c>
      <c r="AE325" s="365" t="s">
        <v>2207</v>
      </c>
      <c r="AF325" s="364">
        <v>185</v>
      </c>
      <c r="AG325" s="364">
        <v>232</v>
      </c>
      <c r="AH325" s="364">
        <v>235</v>
      </c>
      <c r="AI325" s="366">
        <v>232</v>
      </c>
      <c r="AJ325" s="364">
        <v>185</v>
      </c>
      <c r="AK325" s="364">
        <v>232</v>
      </c>
      <c r="AL325" s="364">
        <v>235</v>
      </c>
      <c r="AM325" s="364">
        <v>185</v>
      </c>
      <c r="AN325" s="364">
        <v>232</v>
      </c>
      <c r="AO325" s="364">
        <v>235</v>
      </c>
      <c r="AP325" s="364">
        <v>256</v>
      </c>
      <c r="AQ325" s="364">
        <v>256</v>
      </c>
      <c r="AR325" s="364">
        <v>256</v>
      </c>
      <c r="AS325" s="364">
        <v>256</v>
      </c>
      <c r="AT325" s="105"/>
      <c r="AU325" s="105" t="s">
        <v>2011</v>
      </c>
      <c r="AV325" s="126">
        <v>0</v>
      </c>
    </row>
    <row r="326" spans="1:48" s="349" customFormat="1" ht="23.25" customHeight="1">
      <c r="A326"/>
      <c r="B326" s="440"/>
      <c r="C326" s="394"/>
      <c r="D326" s="339" t="s">
        <v>2012</v>
      </c>
      <c r="E326" s="418" t="s">
        <v>2012</v>
      </c>
      <c r="F326" s="419" t="s">
        <v>1634</v>
      </c>
      <c r="G326" s="420">
        <v>0</v>
      </c>
      <c r="H326" s="345">
        <v>185</v>
      </c>
      <c r="I326" s="345">
        <v>232</v>
      </c>
      <c r="J326" s="345">
        <v>235</v>
      </c>
      <c r="K326" s="364">
        <v>185</v>
      </c>
      <c r="L326" s="364">
        <v>232</v>
      </c>
      <c r="M326" s="364">
        <v>235</v>
      </c>
      <c r="N326" s="365" t="s">
        <v>2207</v>
      </c>
      <c r="O326" s="364">
        <v>185</v>
      </c>
      <c r="P326" s="364">
        <v>232</v>
      </c>
      <c r="Q326" s="364">
        <v>235</v>
      </c>
      <c r="R326" s="365" t="s">
        <v>2207</v>
      </c>
      <c r="S326" s="353">
        <v>185</v>
      </c>
      <c r="T326" s="353">
        <v>232</v>
      </c>
      <c r="U326" s="353">
        <v>235</v>
      </c>
      <c r="V326" s="364">
        <v>232</v>
      </c>
      <c r="W326" s="364">
        <v>235</v>
      </c>
      <c r="X326" s="364">
        <v>185</v>
      </c>
      <c r="Y326" s="364">
        <v>232</v>
      </c>
      <c r="Z326" s="364">
        <v>235</v>
      </c>
      <c r="AA326" s="365" t="s">
        <v>2207</v>
      </c>
      <c r="AB326" s="364">
        <v>185</v>
      </c>
      <c r="AC326" s="364">
        <v>232</v>
      </c>
      <c r="AD326" s="364">
        <v>235</v>
      </c>
      <c r="AE326" s="365" t="s">
        <v>2207</v>
      </c>
      <c r="AF326" s="364">
        <v>185</v>
      </c>
      <c r="AG326" s="364">
        <v>232</v>
      </c>
      <c r="AH326" s="364">
        <v>235</v>
      </c>
      <c r="AI326" s="366">
        <v>232</v>
      </c>
      <c r="AJ326" s="364">
        <v>185</v>
      </c>
      <c r="AK326" s="364">
        <v>232</v>
      </c>
      <c r="AL326" s="364">
        <v>235</v>
      </c>
      <c r="AM326" s="364">
        <v>185</v>
      </c>
      <c r="AN326" s="364">
        <v>232</v>
      </c>
      <c r="AO326" s="364">
        <v>235</v>
      </c>
      <c r="AP326" s="364">
        <v>256</v>
      </c>
      <c r="AQ326" s="364">
        <v>256</v>
      </c>
      <c r="AR326" s="364">
        <v>256</v>
      </c>
      <c r="AS326" s="364">
        <v>256</v>
      </c>
      <c r="AT326" s="105"/>
      <c r="AU326" s="105" t="s">
        <v>2012</v>
      </c>
      <c r="AV326" s="126">
        <v>0</v>
      </c>
    </row>
    <row r="327" spans="1:48" ht="23.25" customHeight="1">
      <c r="A327"/>
      <c r="B327" s="440"/>
      <c r="D327" s="339" t="s">
        <v>2013</v>
      </c>
      <c r="E327" s="418" t="s">
        <v>2013</v>
      </c>
      <c r="F327" s="419" t="s">
        <v>1635</v>
      </c>
      <c r="G327" s="420">
        <v>0</v>
      </c>
      <c r="H327" s="345">
        <v>73</v>
      </c>
      <c r="I327" s="345">
        <v>87</v>
      </c>
      <c r="J327" s="345">
        <v>87</v>
      </c>
      <c r="K327" s="364">
        <v>73</v>
      </c>
      <c r="L327" s="364">
        <v>87</v>
      </c>
      <c r="M327" s="364">
        <v>87</v>
      </c>
      <c r="N327" s="365" t="s">
        <v>2207</v>
      </c>
      <c r="O327" s="364">
        <v>73</v>
      </c>
      <c r="P327" s="364">
        <v>87</v>
      </c>
      <c r="Q327" s="364">
        <v>87</v>
      </c>
      <c r="R327" s="365" t="s">
        <v>2207</v>
      </c>
      <c r="S327" s="353">
        <v>73</v>
      </c>
      <c r="T327" s="353">
        <v>87</v>
      </c>
      <c r="U327" s="353">
        <v>87</v>
      </c>
      <c r="V327" s="364">
        <v>87</v>
      </c>
      <c r="W327" s="364">
        <v>87</v>
      </c>
      <c r="X327" s="364">
        <v>73</v>
      </c>
      <c r="Y327" s="364">
        <v>87</v>
      </c>
      <c r="Z327" s="364">
        <v>87</v>
      </c>
      <c r="AA327" s="365" t="s">
        <v>2207</v>
      </c>
      <c r="AB327" s="364">
        <v>73</v>
      </c>
      <c r="AC327" s="364">
        <v>87</v>
      </c>
      <c r="AD327" s="364">
        <v>87</v>
      </c>
      <c r="AE327" s="365" t="s">
        <v>2207</v>
      </c>
      <c r="AF327" s="364">
        <v>73</v>
      </c>
      <c r="AG327" s="364">
        <v>87</v>
      </c>
      <c r="AH327" s="364">
        <v>87</v>
      </c>
      <c r="AI327" s="366">
        <v>87</v>
      </c>
      <c r="AJ327" s="364">
        <v>73</v>
      </c>
      <c r="AK327" s="364">
        <v>87</v>
      </c>
      <c r="AL327" s="364">
        <v>87</v>
      </c>
      <c r="AM327" s="364">
        <v>73</v>
      </c>
      <c r="AN327" s="364">
        <v>87</v>
      </c>
      <c r="AO327" s="364">
        <v>87</v>
      </c>
      <c r="AP327" s="364">
        <v>96</v>
      </c>
      <c r="AQ327" s="364">
        <v>96</v>
      </c>
      <c r="AR327" s="364">
        <v>96</v>
      </c>
      <c r="AS327" s="364">
        <v>96</v>
      </c>
      <c r="AT327" s="105"/>
      <c r="AU327" s="105" t="s">
        <v>2013</v>
      </c>
      <c r="AV327" s="126">
        <v>0</v>
      </c>
    </row>
    <row r="328" spans="1:48" ht="23.25" customHeight="1">
      <c r="A328"/>
      <c r="B328" s="440"/>
      <c r="D328" s="339" t="s">
        <v>2014</v>
      </c>
      <c r="E328" s="418" t="s">
        <v>2014</v>
      </c>
      <c r="F328" s="419" t="s">
        <v>1635</v>
      </c>
      <c r="G328" s="420">
        <v>0</v>
      </c>
      <c r="H328" s="345">
        <v>73</v>
      </c>
      <c r="I328" s="345">
        <v>87</v>
      </c>
      <c r="J328" s="345">
        <v>87</v>
      </c>
      <c r="K328" s="364">
        <v>73</v>
      </c>
      <c r="L328" s="364">
        <v>87</v>
      </c>
      <c r="M328" s="364">
        <v>87</v>
      </c>
      <c r="N328" s="365" t="s">
        <v>2207</v>
      </c>
      <c r="O328" s="364">
        <v>73</v>
      </c>
      <c r="P328" s="364">
        <v>87</v>
      </c>
      <c r="Q328" s="364">
        <v>87</v>
      </c>
      <c r="R328" s="365" t="s">
        <v>2207</v>
      </c>
      <c r="S328" s="353">
        <v>73</v>
      </c>
      <c r="T328" s="353">
        <v>87</v>
      </c>
      <c r="U328" s="353">
        <v>87</v>
      </c>
      <c r="V328" s="364">
        <v>87</v>
      </c>
      <c r="W328" s="364">
        <v>87</v>
      </c>
      <c r="X328" s="364">
        <v>73</v>
      </c>
      <c r="Y328" s="364">
        <v>87</v>
      </c>
      <c r="Z328" s="364">
        <v>87</v>
      </c>
      <c r="AA328" s="365" t="s">
        <v>2207</v>
      </c>
      <c r="AB328" s="364">
        <v>73</v>
      </c>
      <c r="AC328" s="364">
        <v>87</v>
      </c>
      <c r="AD328" s="364">
        <v>87</v>
      </c>
      <c r="AE328" s="365" t="s">
        <v>2207</v>
      </c>
      <c r="AF328" s="364">
        <v>73</v>
      </c>
      <c r="AG328" s="364">
        <v>87</v>
      </c>
      <c r="AH328" s="364">
        <v>87</v>
      </c>
      <c r="AI328" s="366">
        <v>87</v>
      </c>
      <c r="AJ328" s="364">
        <v>73</v>
      </c>
      <c r="AK328" s="364">
        <v>87</v>
      </c>
      <c r="AL328" s="364">
        <v>87</v>
      </c>
      <c r="AM328" s="364">
        <v>73</v>
      </c>
      <c r="AN328" s="364">
        <v>87</v>
      </c>
      <c r="AO328" s="364">
        <v>87</v>
      </c>
      <c r="AP328" s="364">
        <v>96</v>
      </c>
      <c r="AQ328" s="364">
        <v>96</v>
      </c>
      <c r="AR328" s="364">
        <v>96</v>
      </c>
      <c r="AS328" s="364">
        <v>96</v>
      </c>
      <c r="AT328" s="105"/>
      <c r="AU328" s="105" t="s">
        <v>2014</v>
      </c>
      <c r="AV328" s="126">
        <v>0</v>
      </c>
    </row>
    <row r="329" spans="1:48" ht="23.25" customHeight="1">
      <c r="A329"/>
      <c r="B329" s="440"/>
      <c r="D329" s="339" t="s">
        <v>1296</v>
      </c>
      <c r="E329" s="418" t="s">
        <v>1296</v>
      </c>
      <c r="F329" s="419" t="s">
        <v>1401</v>
      </c>
      <c r="G329" s="420">
        <v>0</v>
      </c>
      <c r="H329" s="345">
        <v>115</v>
      </c>
      <c r="I329" s="345">
        <v>125</v>
      </c>
      <c r="J329" s="345">
        <v>124</v>
      </c>
      <c r="K329" s="364">
        <v>115</v>
      </c>
      <c r="L329" s="364">
        <v>125</v>
      </c>
      <c r="M329" s="364">
        <v>124</v>
      </c>
      <c r="N329" s="364">
        <v>135</v>
      </c>
      <c r="O329" s="364">
        <v>115</v>
      </c>
      <c r="P329" s="364">
        <v>125</v>
      </c>
      <c r="Q329" s="364">
        <v>124</v>
      </c>
      <c r="R329" s="364">
        <v>135</v>
      </c>
      <c r="S329" s="353">
        <v>115</v>
      </c>
      <c r="T329" s="353">
        <v>125</v>
      </c>
      <c r="U329" s="353">
        <v>124</v>
      </c>
      <c r="V329" s="364">
        <v>125</v>
      </c>
      <c r="W329" s="364">
        <v>124</v>
      </c>
      <c r="X329" s="364">
        <v>115</v>
      </c>
      <c r="Y329" s="364">
        <v>125</v>
      </c>
      <c r="Z329" s="364">
        <v>124</v>
      </c>
      <c r="AA329" s="364">
        <v>135</v>
      </c>
      <c r="AB329" s="364">
        <v>115</v>
      </c>
      <c r="AC329" s="364">
        <v>125</v>
      </c>
      <c r="AD329" s="364">
        <v>124</v>
      </c>
      <c r="AE329" s="364">
        <v>135</v>
      </c>
      <c r="AF329" s="364">
        <v>115</v>
      </c>
      <c r="AG329" s="364">
        <v>125</v>
      </c>
      <c r="AH329" s="364">
        <v>124</v>
      </c>
      <c r="AI329" s="366">
        <v>125</v>
      </c>
      <c r="AJ329" s="364">
        <v>115</v>
      </c>
      <c r="AK329" s="364">
        <v>125</v>
      </c>
      <c r="AL329" s="364">
        <v>124</v>
      </c>
      <c r="AM329" s="364">
        <v>115</v>
      </c>
      <c r="AN329" s="364">
        <v>125</v>
      </c>
      <c r="AO329" s="364">
        <v>124</v>
      </c>
      <c r="AP329" s="364">
        <v>138</v>
      </c>
      <c r="AQ329" s="364">
        <v>138</v>
      </c>
      <c r="AR329" s="364">
        <v>138</v>
      </c>
      <c r="AS329" s="364">
        <v>138</v>
      </c>
      <c r="AT329" s="105"/>
      <c r="AU329" s="105" t="s">
        <v>1296</v>
      </c>
      <c r="AV329" s="126">
        <v>0</v>
      </c>
    </row>
    <row r="330" spans="1:48" ht="23.25" customHeight="1">
      <c r="A330"/>
      <c r="B330" s="440"/>
      <c r="D330" s="339" t="s">
        <v>1297</v>
      </c>
      <c r="E330" s="418" t="s">
        <v>1297</v>
      </c>
      <c r="F330" s="419" t="s">
        <v>1401</v>
      </c>
      <c r="G330" s="420">
        <v>0</v>
      </c>
      <c r="H330" s="345">
        <v>115</v>
      </c>
      <c r="I330" s="345">
        <v>125</v>
      </c>
      <c r="J330" s="345">
        <v>124</v>
      </c>
      <c r="K330" s="364">
        <v>115</v>
      </c>
      <c r="L330" s="364">
        <v>125</v>
      </c>
      <c r="M330" s="364">
        <v>124</v>
      </c>
      <c r="N330" s="364">
        <v>135</v>
      </c>
      <c r="O330" s="364">
        <v>115</v>
      </c>
      <c r="P330" s="364">
        <v>125</v>
      </c>
      <c r="Q330" s="364">
        <v>124</v>
      </c>
      <c r="R330" s="364">
        <v>135</v>
      </c>
      <c r="S330" s="353">
        <v>115</v>
      </c>
      <c r="T330" s="353">
        <v>125</v>
      </c>
      <c r="U330" s="353">
        <v>124</v>
      </c>
      <c r="V330" s="364">
        <v>125</v>
      </c>
      <c r="W330" s="364">
        <v>124</v>
      </c>
      <c r="X330" s="364">
        <v>115</v>
      </c>
      <c r="Y330" s="364">
        <v>125</v>
      </c>
      <c r="Z330" s="364">
        <v>124</v>
      </c>
      <c r="AA330" s="364">
        <v>135</v>
      </c>
      <c r="AB330" s="364">
        <v>115</v>
      </c>
      <c r="AC330" s="364">
        <v>125</v>
      </c>
      <c r="AD330" s="364">
        <v>124</v>
      </c>
      <c r="AE330" s="364">
        <v>135</v>
      </c>
      <c r="AF330" s="364">
        <v>115</v>
      </c>
      <c r="AG330" s="364">
        <v>125</v>
      </c>
      <c r="AH330" s="364">
        <v>124</v>
      </c>
      <c r="AI330" s="366">
        <v>125</v>
      </c>
      <c r="AJ330" s="364">
        <v>115</v>
      </c>
      <c r="AK330" s="364">
        <v>125</v>
      </c>
      <c r="AL330" s="364">
        <v>124</v>
      </c>
      <c r="AM330" s="364">
        <v>115</v>
      </c>
      <c r="AN330" s="364">
        <v>125</v>
      </c>
      <c r="AO330" s="364">
        <v>124</v>
      </c>
      <c r="AP330" s="364">
        <v>138</v>
      </c>
      <c r="AQ330" s="364">
        <v>138</v>
      </c>
      <c r="AR330" s="364">
        <v>138</v>
      </c>
      <c r="AS330" s="364">
        <v>138</v>
      </c>
      <c r="AT330" s="105"/>
      <c r="AU330" s="105" t="s">
        <v>1297</v>
      </c>
      <c r="AV330" s="126">
        <v>0</v>
      </c>
    </row>
    <row r="331" spans="1:48" ht="23.25" customHeight="1">
      <c r="A331"/>
      <c r="B331" s="440"/>
      <c r="D331" s="339" t="s">
        <v>1298</v>
      </c>
      <c r="E331" s="418" t="s">
        <v>1298</v>
      </c>
      <c r="F331" s="419" t="s">
        <v>1402</v>
      </c>
      <c r="G331" s="420">
        <v>0</v>
      </c>
      <c r="H331" s="345">
        <v>87</v>
      </c>
      <c r="I331" s="345">
        <v>94</v>
      </c>
      <c r="J331" s="345">
        <v>94</v>
      </c>
      <c r="K331" s="364">
        <v>87</v>
      </c>
      <c r="L331" s="364">
        <v>94</v>
      </c>
      <c r="M331" s="364">
        <v>94</v>
      </c>
      <c r="N331" s="364">
        <v>101</v>
      </c>
      <c r="O331" s="364">
        <v>87</v>
      </c>
      <c r="P331" s="364">
        <v>94</v>
      </c>
      <c r="Q331" s="364">
        <v>94</v>
      </c>
      <c r="R331" s="364">
        <v>101</v>
      </c>
      <c r="S331" s="353">
        <v>87</v>
      </c>
      <c r="T331" s="353">
        <v>94</v>
      </c>
      <c r="U331" s="353">
        <v>94</v>
      </c>
      <c r="V331" s="364">
        <v>94</v>
      </c>
      <c r="W331" s="364">
        <v>94</v>
      </c>
      <c r="X331" s="364">
        <v>87</v>
      </c>
      <c r="Y331" s="364">
        <v>94</v>
      </c>
      <c r="Z331" s="364">
        <v>94</v>
      </c>
      <c r="AA331" s="364">
        <v>101</v>
      </c>
      <c r="AB331" s="364">
        <v>87</v>
      </c>
      <c r="AC331" s="364">
        <v>94</v>
      </c>
      <c r="AD331" s="364">
        <v>94</v>
      </c>
      <c r="AE331" s="364">
        <v>101</v>
      </c>
      <c r="AF331" s="364">
        <v>87</v>
      </c>
      <c r="AG331" s="364">
        <v>94</v>
      </c>
      <c r="AH331" s="364">
        <v>94</v>
      </c>
      <c r="AI331" s="366">
        <v>94</v>
      </c>
      <c r="AJ331" s="364">
        <v>87</v>
      </c>
      <c r="AK331" s="364">
        <v>94</v>
      </c>
      <c r="AL331" s="364">
        <v>94</v>
      </c>
      <c r="AM331" s="364">
        <v>87</v>
      </c>
      <c r="AN331" s="364">
        <v>94</v>
      </c>
      <c r="AO331" s="364">
        <v>94</v>
      </c>
      <c r="AP331" s="364">
        <v>104</v>
      </c>
      <c r="AQ331" s="364">
        <v>104</v>
      </c>
      <c r="AR331" s="364">
        <v>104</v>
      </c>
      <c r="AS331" s="364">
        <v>104</v>
      </c>
      <c r="AT331" s="105"/>
      <c r="AU331" s="105" t="s">
        <v>1298</v>
      </c>
      <c r="AV331" s="126">
        <v>0</v>
      </c>
    </row>
    <row r="332" spans="1:48" ht="23.25" customHeight="1">
      <c r="A332"/>
      <c r="B332" s="440"/>
      <c r="D332" s="339" t="s">
        <v>1299</v>
      </c>
      <c r="E332" s="418" t="s">
        <v>1299</v>
      </c>
      <c r="F332" s="419" t="s">
        <v>1402</v>
      </c>
      <c r="G332" s="420">
        <v>0</v>
      </c>
      <c r="H332" s="345">
        <v>87</v>
      </c>
      <c r="I332" s="345">
        <v>94</v>
      </c>
      <c r="J332" s="345">
        <v>94</v>
      </c>
      <c r="K332" s="364">
        <v>87</v>
      </c>
      <c r="L332" s="364">
        <v>94</v>
      </c>
      <c r="M332" s="364">
        <v>94</v>
      </c>
      <c r="N332" s="364">
        <v>101</v>
      </c>
      <c r="O332" s="364">
        <v>87</v>
      </c>
      <c r="P332" s="364">
        <v>94</v>
      </c>
      <c r="Q332" s="364">
        <v>94</v>
      </c>
      <c r="R332" s="364">
        <v>101</v>
      </c>
      <c r="S332" s="353">
        <v>87</v>
      </c>
      <c r="T332" s="353">
        <v>94</v>
      </c>
      <c r="U332" s="353">
        <v>94</v>
      </c>
      <c r="V332" s="364">
        <v>94</v>
      </c>
      <c r="W332" s="364">
        <v>94</v>
      </c>
      <c r="X332" s="364">
        <v>87</v>
      </c>
      <c r="Y332" s="364">
        <v>94</v>
      </c>
      <c r="Z332" s="364">
        <v>94</v>
      </c>
      <c r="AA332" s="364">
        <v>101</v>
      </c>
      <c r="AB332" s="364">
        <v>87</v>
      </c>
      <c r="AC332" s="364">
        <v>94</v>
      </c>
      <c r="AD332" s="364">
        <v>94</v>
      </c>
      <c r="AE332" s="364">
        <v>101</v>
      </c>
      <c r="AF332" s="364">
        <v>87</v>
      </c>
      <c r="AG332" s="364">
        <v>94</v>
      </c>
      <c r="AH332" s="364">
        <v>94</v>
      </c>
      <c r="AI332" s="366">
        <v>94</v>
      </c>
      <c r="AJ332" s="364">
        <v>87</v>
      </c>
      <c r="AK332" s="364">
        <v>94</v>
      </c>
      <c r="AL332" s="364">
        <v>94</v>
      </c>
      <c r="AM332" s="364">
        <v>87</v>
      </c>
      <c r="AN332" s="364">
        <v>94</v>
      </c>
      <c r="AO332" s="364">
        <v>94</v>
      </c>
      <c r="AP332" s="364">
        <v>104</v>
      </c>
      <c r="AQ332" s="364">
        <v>104</v>
      </c>
      <c r="AR332" s="364">
        <v>104</v>
      </c>
      <c r="AS332" s="364">
        <v>104</v>
      </c>
      <c r="AT332" s="105"/>
      <c r="AU332" s="105" t="s">
        <v>1299</v>
      </c>
      <c r="AV332" s="126">
        <v>0</v>
      </c>
    </row>
    <row r="333" spans="1:48" ht="23.25" customHeight="1">
      <c r="A333"/>
      <c r="B333" s="440"/>
      <c r="D333" s="339" t="s">
        <v>1300</v>
      </c>
      <c r="E333" s="418" t="s">
        <v>1300</v>
      </c>
      <c r="F333" s="419" t="s">
        <v>1403</v>
      </c>
      <c r="G333" s="420">
        <v>0</v>
      </c>
      <c r="H333" s="345">
        <v>298</v>
      </c>
      <c r="I333" s="345">
        <v>325</v>
      </c>
      <c r="J333" s="345">
        <v>322</v>
      </c>
      <c r="K333" s="364">
        <v>298</v>
      </c>
      <c r="L333" s="364">
        <v>325</v>
      </c>
      <c r="M333" s="364">
        <v>322</v>
      </c>
      <c r="N333" s="364">
        <v>355</v>
      </c>
      <c r="O333" s="364">
        <v>298</v>
      </c>
      <c r="P333" s="364">
        <v>325</v>
      </c>
      <c r="Q333" s="364">
        <v>322</v>
      </c>
      <c r="R333" s="364">
        <v>355</v>
      </c>
      <c r="S333" s="353">
        <v>298</v>
      </c>
      <c r="T333" s="353">
        <v>325</v>
      </c>
      <c r="U333" s="353">
        <v>322</v>
      </c>
      <c r="V333" s="364">
        <v>325</v>
      </c>
      <c r="W333" s="364">
        <v>322</v>
      </c>
      <c r="X333" s="364">
        <v>298</v>
      </c>
      <c r="Y333" s="364">
        <v>325</v>
      </c>
      <c r="Z333" s="364">
        <v>322</v>
      </c>
      <c r="AA333" s="364">
        <v>355</v>
      </c>
      <c r="AB333" s="364">
        <v>298</v>
      </c>
      <c r="AC333" s="364">
        <v>325</v>
      </c>
      <c r="AD333" s="364">
        <v>322</v>
      </c>
      <c r="AE333" s="364">
        <v>355</v>
      </c>
      <c r="AF333" s="364">
        <v>298</v>
      </c>
      <c r="AG333" s="364">
        <v>325</v>
      </c>
      <c r="AH333" s="364">
        <v>322</v>
      </c>
      <c r="AI333" s="366">
        <v>325</v>
      </c>
      <c r="AJ333" s="364">
        <v>298</v>
      </c>
      <c r="AK333" s="364">
        <v>325</v>
      </c>
      <c r="AL333" s="364">
        <v>322</v>
      </c>
      <c r="AM333" s="364">
        <v>298</v>
      </c>
      <c r="AN333" s="364">
        <v>325</v>
      </c>
      <c r="AO333" s="364">
        <v>322</v>
      </c>
      <c r="AP333" s="364">
        <v>358</v>
      </c>
      <c r="AQ333" s="364">
        <v>358</v>
      </c>
      <c r="AR333" s="364">
        <v>358</v>
      </c>
      <c r="AS333" s="364">
        <v>358</v>
      </c>
      <c r="AT333" s="105"/>
      <c r="AU333" s="105" t="s">
        <v>1300</v>
      </c>
      <c r="AV333" s="126">
        <v>0</v>
      </c>
    </row>
    <row r="334" spans="1:48" ht="23.25" customHeight="1">
      <c r="A334"/>
      <c r="B334" s="440"/>
      <c r="D334" s="339" t="s">
        <v>1301</v>
      </c>
      <c r="E334" s="418" t="s">
        <v>1301</v>
      </c>
      <c r="F334" s="419" t="s">
        <v>1636</v>
      </c>
      <c r="G334" s="420">
        <v>0</v>
      </c>
      <c r="H334" s="345">
        <v>298</v>
      </c>
      <c r="I334" s="345">
        <v>325</v>
      </c>
      <c r="J334" s="345">
        <v>322</v>
      </c>
      <c r="K334" s="364">
        <v>298</v>
      </c>
      <c r="L334" s="364">
        <v>325</v>
      </c>
      <c r="M334" s="364">
        <v>322</v>
      </c>
      <c r="N334" s="364">
        <v>355</v>
      </c>
      <c r="O334" s="364">
        <v>298</v>
      </c>
      <c r="P334" s="364">
        <v>325</v>
      </c>
      <c r="Q334" s="364">
        <v>322</v>
      </c>
      <c r="R334" s="364">
        <v>355</v>
      </c>
      <c r="S334" s="353">
        <v>298</v>
      </c>
      <c r="T334" s="353">
        <v>325</v>
      </c>
      <c r="U334" s="353">
        <v>322</v>
      </c>
      <c r="V334" s="364">
        <v>325</v>
      </c>
      <c r="W334" s="364">
        <v>322</v>
      </c>
      <c r="X334" s="364">
        <v>298</v>
      </c>
      <c r="Y334" s="364">
        <v>325</v>
      </c>
      <c r="Z334" s="364">
        <v>322</v>
      </c>
      <c r="AA334" s="364">
        <v>355</v>
      </c>
      <c r="AB334" s="364">
        <v>298</v>
      </c>
      <c r="AC334" s="364">
        <v>325</v>
      </c>
      <c r="AD334" s="364">
        <v>322</v>
      </c>
      <c r="AE334" s="364">
        <v>355</v>
      </c>
      <c r="AF334" s="364">
        <v>298</v>
      </c>
      <c r="AG334" s="364">
        <v>325</v>
      </c>
      <c r="AH334" s="364">
        <v>322</v>
      </c>
      <c r="AI334" s="366">
        <v>325</v>
      </c>
      <c r="AJ334" s="364">
        <v>298</v>
      </c>
      <c r="AK334" s="364">
        <v>325</v>
      </c>
      <c r="AL334" s="364">
        <v>322</v>
      </c>
      <c r="AM334" s="364">
        <v>298</v>
      </c>
      <c r="AN334" s="364">
        <v>325</v>
      </c>
      <c r="AO334" s="364">
        <v>322</v>
      </c>
      <c r="AP334" s="364">
        <v>358</v>
      </c>
      <c r="AQ334" s="364">
        <v>358</v>
      </c>
      <c r="AR334" s="364">
        <v>358</v>
      </c>
      <c r="AS334" s="364">
        <v>358</v>
      </c>
      <c r="AT334" s="105"/>
      <c r="AU334" s="105" t="s">
        <v>1301</v>
      </c>
      <c r="AV334" s="126">
        <v>0</v>
      </c>
    </row>
    <row r="335" spans="1:48" ht="23.25" customHeight="1">
      <c r="A335"/>
      <c r="B335" s="440"/>
      <c r="D335" s="339" t="s">
        <v>1302</v>
      </c>
      <c r="E335" s="418" t="s">
        <v>1302</v>
      </c>
      <c r="F335" s="419" t="s">
        <v>1404</v>
      </c>
      <c r="G335" s="420">
        <v>0</v>
      </c>
      <c r="H335" s="345">
        <v>101</v>
      </c>
      <c r="I335" s="345">
        <v>109</v>
      </c>
      <c r="J335" s="345">
        <v>108</v>
      </c>
      <c r="K335" s="364">
        <v>101</v>
      </c>
      <c r="L335" s="364">
        <v>109</v>
      </c>
      <c r="M335" s="364">
        <v>108</v>
      </c>
      <c r="N335" s="364">
        <v>118</v>
      </c>
      <c r="O335" s="364">
        <v>101</v>
      </c>
      <c r="P335" s="364">
        <v>109</v>
      </c>
      <c r="Q335" s="364">
        <v>108</v>
      </c>
      <c r="R335" s="364">
        <v>118</v>
      </c>
      <c r="S335" s="353">
        <v>101</v>
      </c>
      <c r="T335" s="353">
        <v>109</v>
      </c>
      <c r="U335" s="353">
        <v>108</v>
      </c>
      <c r="V335" s="364">
        <v>109</v>
      </c>
      <c r="W335" s="364">
        <v>108</v>
      </c>
      <c r="X335" s="364">
        <v>101</v>
      </c>
      <c r="Y335" s="364">
        <v>109</v>
      </c>
      <c r="Z335" s="364">
        <v>108</v>
      </c>
      <c r="AA335" s="364">
        <v>118</v>
      </c>
      <c r="AB335" s="364">
        <v>101</v>
      </c>
      <c r="AC335" s="364">
        <v>109</v>
      </c>
      <c r="AD335" s="364">
        <v>108</v>
      </c>
      <c r="AE335" s="364">
        <v>118</v>
      </c>
      <c r="AF335" s="364">
        <v>101</v>
      </c>
      <c r="AG335" s="364">
        <v>109</v>
      </c>
      <c r="AH335" s="364">
        <v>108</v>
      </c>
      <c r="AI335" s="366">
        <v>109</v>
      </c>
      <c r="AJ335" s="364">
        <v>101</v>
      </c>
      <c r="AK335" s="364">
        <v>109</v>
      </c>
      <c r="AL335" s="364">
        <v>108</v>
      </c>
      <c r="AM335" s="364">
        <v>101</v>
      </c>
      <c r="AN335" s="364">
        <v>109</v>
      </c>
      <c r="AO335" s="364">
        <v>108</v>
      </c>
      <c r="AP335" s="364">
        <v>120</v>
      </c>
      <c r="AQ335" s="364">
        <v>120</v>
      </c>
      <c r="AR335" s="364">
        <v>120</v>
      </c>
      <c r="AS335" s="364">
        <v>120</v>
      </c>
      <c r="AT335" s="105"/>
      <c r="AU335" s="105" t="s">
        <v>1302</v>
      </c>
      <c r="AV335" s="126">
        <v>0</v>
      </c>
    </row>
    <row r="336" spans="1:48" ht="23.25" customHeight="1">
      <c r="A336"/>
      <c r="B336" s="440"/>
      <c r="D336" s="339" t="s">
        <v>1303</v>
      </c>
      <c r="E336" s="418" t="s">
        <v>1303</v>
      </c>
      <c r="F336" s="419" t="s">
        <v>1404</v>
      </c>
      <c r="G336" s="420">
        <v>0</v>
      </c>
      <c r="H336" s="345">
        <v>101</v>
      </c>
      <c r="I336" s="345">
        <v>109</v>
      </c>
      <c r="J336" s="345">
        <v>108</v>
      </c>
      <c r="K336" s="364">
        <v>101</v>
      </c>
      <c r="L336" s="364">
        <v>109</v>
      </c>
      <c r="M336" s="364">
        <v>108</v>
      </c>
      <c r="N336" s="364">
        <v>118</v>
      </c>
      <c r="O336" s="364">
        <v>101</v>
      </c>
      <c r="P336" s="364">
        <v>109</v>
      </c>
      <c r="Q336" s="364">
        <v>108</v>
      </c>
      <c r="R336" s="364">
        <v>118</v>
      </c>
      <c r="S336" s="353">
        <v>101</v>
      </c>
      <c r="T336" s="353">
        <v>109</v>
      </c>
      <c r="U336" s="353">
        <v>108</v>
      </c>
      <c r="V336" s="364">
        <v>109</v>
      </c>
      <c r="W336" s="364">
        <v>108</v>
      </c>
      <c r="X336" s="364">
        <v>101</v>
      </c>
      <c r="Y336" s="364">
        <v>109</v>
      </c>
      <c r="Z336" s="364">
        <v>108</v>
      </c>
      <c r="AA336" s="364">
        <v>118</v>
      </c>
      <c r="AB336" s="364">
        <v>101</v>
      </c>
      <c r="AC336" s="364">
        <v>109</v>
      </c>
      <c r="AD336" s="364">
        <v>108</v>
      </c>
      <c r="AE336" s="364">
        <v>118</v>
      </c>
      <c r="AF336" s="364">
        <v>101</v>
      </c>
      <c r="AG336" s="364">
        <v>109</v>
      </c>
      <c r="AH336" s="364">
        <v>108</v>
      </c>
      <c r="AI336" s="366">
        <v>109</v>
      </c>
      <c r="AJ336" s="364">
        <v>101</v>
      </c>
      <c r="AK336" s="364">
        <v>109</v>
      </c>
      <c r="AL336" s="364">
        <v>108</v>
      </c>
      <c r="AM336" s="364">
        <v>101</v>
      </c>
      <c r="AN336" s="364">
        <v>109</v>
      </c>
      <c r="AO336" s="364">
        <v>108</v>
      </c>
      <c r="AP336" s="364">
        <v>120</v>
      </c>
      <c r="AQ336" s="364">
        <v>120</v>
      </c>
      <c r="AR336" s="364">
        <v>120</v>
      </c>
      <c r="AS336" s="364">
        <v>120</v>
      </c>
      <c r="AT336" s="105"/>
      <c r="AU336" s="105" t="s">
        <v>1303</v>
      </c>
      <c r="AV336" s="126">
        <v>0</v>
      </c>
    </row>
    <row r="337" spans="1:48" ht="23.25" customHeight="1">
      <c r="A337"/>
      <c r="B337" s="440"/>
      <c r="D337" s="339" t="s">
        <v>2015</v>
      </c>
      <c r="E337" s="418" t="s">
        <v>2015</v>
      </c>
      <c r="F337" s="419" t="s">
        <v>1401</v>
      </c>
      <c r="G337" s="420">
        <v>0</v>
      </c>
      <c r="H337" s="345">
        <v>61</v>
      </c>
      <c r="I337" s="345">
        <v>70</v>
      </c>
      <c r="J337" s="345">
        <v>68</v>
      </c>
      <c r="K337" s="364">
        <v>61</v>
      </c>
      <c r="L337" s="364">
        <v>70</v>
      </c>
      <c r="M337" s="364">
        <v>68</v>
      </c>
      <c r="N337" s="364">
        <v>81</v>
      </c>
      <c r="O337" s="364">
        <v>61</v>
      </c>
      <c r="P337" s="364">
        <v>70</v>
      </c>
      <c r="Q337" s="364">
        <v>68</v>
      </c>
      <c r="R337" s="364">
        <v>81</v>
      </c>
      <c r="S337" s="353">
        <v>61</v>
      </c>
      <c r="T337" s="353">
        <v>70</v>
      </c>
      <c r="U337" s="353">
        <v>68</v>
      </c>
      <c r="V337" s="364">
        <v>70</v>
      </c>
      <c r="W337" s="364">
        <v>68</v>
      </c>
      <c r="X337" s="364">
        <v>61</v>
      </c>
      <c r="Y337" s="364">
        <v>70</v>
      </c>
      <c r="Z337" s="364">
        <v>68</v>
      </c>
      <c r="AA337" s="364">
        <v>81</v>
      </c>
      <c r="AB337" s="364">
        <v>61</v>
      </c>
      <c r="AC337" s="364">
        <v>70</v>
      </c>
      <c r="AD337" s="364">
        <v>68</v>
      </c>
      <c r="AE337" s="364">
        <v>81</v>
      </c>
      <c r="AF337" s="364">
        <v>61</v>
      </c>
      <c r="AG337" s="364">
        <v>70</v>
      </c>
      <c r="AH337" s="364">
        <v>68</v>
      </c>
      <c r="AI337" s="366">
        <v>70</v>
      </c>
      <c r="AJ337" s="364">
        <v>61</v>
      </c>
      <c r="AK337" s="364">
        <v>70</v>
      </c>
      <c r="AL337" s="364">
        <v>68</v>
      </c>
      <c r="AM337" s="364">
        <v>61</v>
      </c>
      <c r="AN337" s="364">
        <v>70</v>
      </c>
      <c r="AO337" s="364">
        <v>68</v>
      </c>
      <c r="AP337" s="364">
        <v>77</v>
      </c>
      <c r="AQ337" s="364">
        <v>77</v>
      </c>
      <c r="AR337" s="364">
        <v>77</v>
      </c>
      <c r="AS337" s="364">
        <v>77</v>
      </c>
      <c r="AT337" s="105"/>
      <c r="AU337" s="105" t="s">
        <v>2015</v>
      </c>
      <c r="AV337" s="126">
        <v>0</v>
      </c>
    </row>
    <row r="338" spans="1:48" ht="23.25" customHeight="1">
      <c r="A338"/>
      <c r="B338" s="440"/>
      <c r="D338" s="339" t="s">
        <v>2016</v>
      </c>
      <c r="E338" s="418" t="s">
        <v>2016</v>
      </c>
      <c r="F338" s="419" t="s">
        <v>1401</v>
      </c>
      <c r="G338" s="420">
        <v>0</v>
      </c>
      <c r="H338" s="345">
        <v>61</v>
      </c>
      <c r="I338" s="345">
        <v>70</v>
      </c>
      <c r="J338" s="345">
        <v>68</v>
      </c>
      <c r="K338" s="364">
        <v>61</v>
      </c>
      <c r="L338" s="364">
        <v>70</v>
      </c>
      <c r="M338" s="364">
        <v>68</v>
      </c>
      <c r="N338" s="364">
        <v>81</v>
      </c>
      <c r="O338" s="364">
        <v>61</v>
      </c>
      <c r="P338" s="364">
        <v>70</v>
      </c>
      <c r="Q338" s="364">
        <v>68</v>
      </c>
      <c r="R338" s="364">
        <v>81</v>
      </c>
      <c r="S338" s="353">
        <v>61</v>
      </c>
      <c r="T338" s="353">
        <v>70</v>
      </c>
      <c r="U338" s="353">
        <v>68</v>
      </c>
      <c r="V338" s="364">
        <v>70</v>
      </c>
      <c r="W338" s="364">
        <v>68</v>
      </c>
      <c r="X338" s="364">
        <v>61</v>
      </c>
      <c r="Y338" s="364">
        <v>70</v>
      </c>
      <c r="Z338" s="364">
        <v>68</v>
      </c>
      <c r="AA338" s="364">
        <v>81</v>
      </c>
      <c r="AB338" s="364">
        <v>61</v>
      </c>
      <c r="AC338" s="364">
        <v>70</v>
      </c>
      <c r="AD338" s="364">
        <v>68</v>
      </c>
      <c r="AE338" s="364">
        <v>81</v>
      </c>
      <c r="AF338" s="364">
        <v>61</v>
      </c>
      <c r="AG338" s="364">
        <v>70</v>
      </c>
      <c r="AH338" s="364">
        <v>68</v>
      </c>
      <c r="AI338" s="366">
        <v>70</v>
      </c>
      <c r="AJ338" s="364">
        <v>61</v>
      </c>
      <c r="AK338" s="364">
        <v>70</v>
      </c>
      <c r="AL338" s="364">
        <v>68</v>
      </c>
      <c r="AM338" s="364">
        <v>61</v>
      </c>
      <c r="AN338" s="364">
        <v>70</v>
      </c>
      <c r="AO338" s="364">
        <v>68</v>
      </c>
      <c r="AP338" s="364">
        <v>77</v>
      </c>
      <c r="AQ338" s="364">
        <v>77</v>
      </c>
      <c r="AR338" s="364">
        <v>77</v>
      </c>
      <c r="AS338" s="364">
        <v>77</v>
      </c>
      <c r="AT338" s="105"/>
      <c r="AU338" s="105" t="s">
        <v>2016</v>
      </c>
      <c r="AV338" s="126">
        <v>0</v>
      </c>
    </row>
    <row r="339" spans="1:48" ht="23.25" customHeight="1">
      <c r="A339"/>
      <c r="B339" s="440"/>
      <c r="D339" s="339" t="s">
        <v>2017</v>
      </c>
      <c r="E339" s="418" t="s">
        <v>2017</v>
      </c>
      <c r="F339" s="419" t="s">
        <v>1402</v>
      </c>
      <c r="G339" s="420">
        <v>0</v>
      </c>
      <c r="H339" s="345">
        <v>48</v>
      </c>
      <c r="I339" s="345">
        <v>54</v>
      </c>
      <c r="J339" s="345">
        <v>54</v>
      </c>
      <c r="K339" s="364">
        <v>48</v>
      </c>
      <c r="L339" s="364">
        <v>54</v>
      </c>
      <c r="M339" s="364">
        <v>54</v>
      </c>
      <c r="N339" s="364">
        <v>62</v>
      </c>
      <c r="O339" s="364">
        <v>48</v>
      </c>
      <c r="P339" s="364">
        <v>54</v>
      </c>
      <c r="Q339" s="364">
        <v>54</v>
      </c>
      <c r="R339" s="364">
        <v>62</v>
      </c>
      <c r="S339" s="353">
        <v>48</v>
      </c>
      <c r="T339" s="353">
        <v>54</v>
      </c>
      <c r="U339" s="353">
        <v>54</v>
      </c>
      <c r="V339" s="364">
        <v>54</v>
      </c>
      <c r="W339" s="364">
        <v>54</v>
      </c>
      <c r="X339" s="364">
        <v>48</v>
      </c>
      <c r="Y339" s="364">
        <v>54</v>
      </c>
      <c r="Z339" s="364">
        <v>54</v>
      </c>
      <c r="AA339" s="364">
        <v>62</v>
      </c>
      <c r="AB339" s="364">
        <v>48</v>
      </c>
      <c r="AC339" s="364">
        <v>54</v>
      </c>
      <c r="AD339" s="364">
        <v>54</v>
      </c>
      <c r="AE339" s="364">
        <v>62</v>
      </c>
      <c r="AF339" s="364">
        <v>48</v>
      </c>
      <c r="AG339" s="364">
        <v>54</v>
      </c>
      <c r="AH339" s="364">
        <v>54</v>
      </c>
      <c r="AI339" s="366">
        <v>54</v>
      </c>
      <c r="AJ339" s="364">
        <v>48</v>
      </c>
      <c r="AK339" s="364">
        <v>54</v>
      </c>
      <c r="AL339" s="364">
        <v>54</v>
      </c>
      <c r="AM339" s="364">
        <v>48</v>
      </c>
      <c r="AN339" s="364">
        <v>54</v>
      </c>
      <c r="AO339" s="364">
        <v>54</v>
      </c>
      <c r="AP339" s="364">
        <v>60</v>
      </c>
      <c r="AQ339" s="364">
        <v>60</v>
      </c>
      <c r="AR339" s="364">
        <v>60</v>
      </c>
      <c r="AS339" s="364">
        <v>60</v>
      </c>
      <c r="AT339" s="105"/>
      <c r="AU339" s="105" t="s">
        <v>2017</v>
      </c>
      <c r="AV339" s="126">
        <v>0</v>
      </c>
    </row>
    <row r="340" spans="1:48" ht="23.25" customHeight="1">
      <c r="A340"/>
      <c r="B340" s="440"/>
      <c r="D340" s="339" t="s">
        <v>2018</v>
      </c>
      <c r="E340" s="418" t="s">
        <v>2018</v>
      </c>
      <c r="F340" s="419" t="s">
        <v>1402</v>
      </c>
      <c r="G340" s="420">
        <v>0</v>
      </c>
      <c r="H340" s="345">
        <v>48</v>
      </c>
      <c r="I340" s="345">
        <v>54</v>
      </c>
      <c r="J340" s="345">
        <v>54</v>
      </c>
      <c r="K340" s="364">
        <v>48</v>
      </c>
      <c r="L340" s="364">
        <v>54</v>
      </c>
      <c r="M340" s="364">
        <v>54</v>
      </c>
      <c r="N340" s="364">
        <v>62</v>
      </c>
      <c r="O340" s="364">
        <v>48</v>
      </c>
      <c r="P340" s="364">
        <v>54</v>
      </c>
      <c r="Q340" s="364">
        <v>54</v>
      </c>
      <c r="R340" s="364">
        <v>62</v>
      </c>
      <c r="S340" s="353">
        <v>48</v>
      </c>
      <c r="T340" s="353">
        <v>54</v>
      </c>
      <c r="U340" s="353">
        <v>54</v>
      </c>
      <c r="V340" s="364">
        <v>54</v>
      </c>
      <c r="W340" s="364">
        <v>54</v>
      </c>
      <c r="X340" s="364">
        <v>48</v>
      </c>
      <c r="Y340" s="364">
        <v>54</v>
      </c>
      <c r="Z340" s="364">
        <v>54</v>
      </c>
      <c r="AA340" s="364">
        <v>62</v>
      </c>
      <c r="AB340" s="364">
        <v>48</v>
      </c>
      <c r="AC340" s="364">
        <v>54</v>
      </c>
      <c r="AD340" s="364">
        <v>54</v>
      </c>
      <c r="AE340" s="364">
        <v>62</v>
      </c>
      <c r="AF340" s="364">
        <v>48</v>
      </c>
      <c r="AG340" s="364">
        <v>54</v>
      </c>
      <c r="AH340" s="364">
        <v>54</v>
      </c>
      <c r="AI340" s="366">
        <v>54</v>
      </c>
      <c r="AJ340" s="364">
        <v>48</v>
      </c>
      <c r="AK340" s="364">
        <v>54</v>
      </c>
      <c r="AL340" s="364">
        <v>54</v>
      </c>
      <c r="AM340" s="364">
        <v>48</v>
      </c>
      <c r="AN340" s="364">
        <v>54</v>
      </c>
      <c r="AO340" s="364">
        <v>54</v>
      </c>
      <c r="AP340" s="364">
        <v>60</v>
      </c>
      <c r="AQ340" s="364">
        <v>60</v>
      </c>
      <c r="AR340" s="364">
        <v>60</v>
      </c>
      <c r="AS340" s="364">
        <v>60</v>
      </c>
      <c r="AT340" s="105"/>
      <c r="AU340" s="105" t="s">
        <v>2018</v>
      </c>
      <c r="AV340" s="126">
        <v>0</v>
      </c>
    </row>
    <row r="341" spans="1:48" ht="23.25" customHeight="1">
      <c r="A341"/>
      <c r="B341" s="440"/>
      <c r="D341" s="339" t="s">
        <v>2019</v>
      </c>
      <c r="E341" s="418" t="s">
        <v>2019</v>
      </c>
      <c r="F341" s="419" t="s">
        <v>1403</v>
      </c>
      <c r="G341" s="420">
        <v>0</v>
      </c>
      <c r="H341" s="345">
        <v>141</v>
      </c>
      <c r="I341" s="345">
        <v>168</v>
      </c>
      <c r="J341" s="345">
        <v>165</v>
      </c>
      <c r="K341" s="364">
        <v>141</v>
      </c>
      <c r="L341" s="364">
        <v>168</v>
      </c>
      <c r="M341" s="364">
        <v>165</v>
      </c>
      <c r="N341" s="364">
        <v>197</v>
      </c>
      <c r="O341" s="364">
        <v>141</v>
      </c>
      <c r="P341" s="364">
        <v>168</v>
      </c>
      <c r="Q341" s="364">
        <v>165</v>
      </c>
      <c r="R341" s="364">
        <v>197</v>
      </c>
      <c r="S341" s="353">
        <v>141</v>
      </c>
      <c r="T341" s="353">
        <v>168</v>
      </c>
      <c r="U341" s="353">
        <v>165</v>
      </c>
      <c r="V341" s="364">
        <v>168</v>
      </c>
      <c r="W341" s="364">
        <v>165</v>
      </c>
      <c r="X341" s="364">
        <v>141</v>
      </c>
      <c r="Y341" s="364">
        <v>168</v>
      </c>
      <c r="Z341" s="364">
        <v>165</v>
      </c>
      <c r="AA341" s="364">
        <v>197</v>
      </c>
      <c r="AB341" s="364">
        <v>141</v>
      </c>
      <c r="AC341" s="364">
        <v>168</v>
      </c>
      <c r="AD341" s="364">
        <v>165</v>
      </c>
      <c r="AE341" s="364">
        <v>197</v>
      </c>
      <c r="AF341" s="364">
        <v>141</v>
      </c>
      <c r="AG341" s="364">
        <v>168</v>
      </c>
      <c r="AH341" s="364">
        <v>165</v>
      </c>
      <c r="AI341" s="366">
        <v>168</v>
      </c>
      <c r="AJ341" s="364">
        <v>141</v>
      </c>
      <c r="AK341" s="364">
        <v>168</v>
      </c>
      <c r="AL341" s="364">
        <v>165</v>
      </c>
      <c r="AM341" s="364">
        <v>141</v>
      </c>
      <c r="AN341" s="364">
        <v>168</v>
      </c>
      <c r="AO341" s="364">
        <v>165</v>
      </c>
      <c r="AP341" s="364">
        <v>185</v>
      </c>
      <c r="AQ341" s="364">
        <v>185</v>
      </c>
      <c r="AR341" s="364">
        <v>185</v>
      </c>
      <c r="AS341" s="364">
        <v>185</v>
      </c>
      <c r="AT341" s="105"/>
      <c r="AU341" s="105" t="s">
        <v>2019</v>
      </c>
      <c r="AV341" s="126">
        <v>0</v>
      </c>
    </row>
    <row r="342" spans="1:48" ht="23.25" customHeight="1">
      <c r="A342"/>
      <c r="B342" s="440"/>
      <c r="D342" s="339" t="s">
        <v>2020</v>
      </c>
      <c r="E342" s="418" t="s">
        <v>2020</v>
      </c>
      <c r="F342" s="419" t="s">
        <v>1636</v>
      </c>
      <c r="G342" s="420">
        <v>0</v>
      </c>
      <c r="H342" s="345">
        <v>141</v>
      </c>
      <c r="I342" s="345">
        <v>168</v>
      </c>
      <c r="J342" s="345">
        <v>165</v>
      </c>
      <c r="K342" s="364">
        <v>141</v>
      </c>
      <c r="L342" s="364">
        <v>168</v>
      </c>
      <c r="M342" s="364">
        <v>165</v>
      </c>
      <c r="N342" s="364">
        <v>197</v>
      </c>
      <c r="O342" s="364">
        <v>141</v>
      </c>
      <c r="P342" s="364">
        <v>168</v>
      </c>
      <c r="Q342" s="364">
        <v>165</v>
      </c>
      <c r="R342" s="364">
        <v>197</v>
      </c>
      <c r="S342" s="353">
        <v>141</v>
      </c>
      <c r="T342" s="353">
        <v>168</v>
      </c>
      <c r="U342" s="353">
        <v>165</v>
      </c>
      <c r="V342" s="364">
        <v>168</v>
      </c>
      <c r="W342" s="364">
        <v>165</v>
      </c>
      <c r="X342" s="364">
        <v>141</v>
      </c>
      <c r="Y342" s="364">
        <v>168</v>
      </c>
      <c r="Z342" s="364">
        <v>165</v>
      </c>
      <c r="AA342" s="364">
        <v>197</v>
      </c>
      <c r="AB342" s="364">
        <v>141</v>
      </c>
      <c r="AC342" s="364">
        <v>168</v>
      </c>
      <c r="AD342" s="364">
        <v>165</v>
      </c>
      <c r="AE342" s="364">
        <v>197</v>
      </c>
      <c r="AF342" s="364">
        <v>141</v>
      </c>
      <c r="AG342" s="364">
        <v>168</v>
      </c>
      <c r="AH342" s="364">
        <v>165</v>
      </c>
      <c r="AI342" s="366">
        <v>168</v>
      </c>
      <c r="AJ342" s="364">
        <v>141</v>
      </c>
      <c r="AK342" s="364">
        <v>168</v>
      </c>
      <c r="AL342" s="364">
        <v>165</v>
      </c>
      <c r="AM342" s="364">
        <v>141</v>
      </c>
      <c r="AN342" s="364">
        <v>168</v>
      </c>
      <c r="AO342" s="364">
        <v>165</v>
      </c>
      <c r="AP342" s="364">
        <v>185</v>
      </c>
      <c r="AQ342" s="364">
        <v>185</v>
      </c>
      <c r="AR342" s="364">
        <v>185</v>
      </c>
      <c r="AS342" s="364">
        <v>185</v>
      </c>
      <c r="AT342" s="105"/>
      <c r="AU342" s="105" t="s">
        <v>2020</v>
      </c>
      <c r="AV342" s="126">
        <v>0</v>
      </c>
    </row>
    <row r="343" spans="1:48" ht="23.25" customHeight="1">
      <c r="A343"/>
      <c r="B343" s="440"/>
      <c r="D343" s="339" t="s">
        <v>2021</v>
      </c>
      <c r="E343" s="418" t="s">
        <v>2021</v>
      </c>
      <c r="F343" s="419" t="s">
        <v>1404</v>
      </c>
      <c r="G343" s="420">
        <v>0</v>
      </c>
      <c r="H343" s="345">
        <v>54</v>
      </c>
      <c r="I343" s="345">
        <v>62</v>
      </c>
      <c r="J343" s="345">
        <v>61</v>
      </c>
      <c r="K343" s="364">
        <v>54</v>
      </c>
      <c r="L343" s="364">
        <v>62</v>
      </c>
      <c r="M343" s="364">
        <v>61</v>
      </c>
      <c r="N343" s="364">
        <v>71</v>
      </c>
      <c r="O343" s="364">
        <v>54</v>
      </c>
      <c r="P343" s="364">
        <v>62</v>
      </c>
      <c r="Q343" s="364">
        <v>61</v>
      </c>
      <c r="R343" s="364">
        <v>71</v>
      </c>
      <c r="S343" s="353">
        <v>54</v>
      </c>
      <c r="T343" s="353">
        <v>62</v>
      </c>
      <c r="U343" s="353">
        <v>61</v>
      </c>
      <c r="V343" s="364">
        <v>62</v>
      </c>
      <c r="W343" s="364">
        <v>61</v>
      </c>
      <c r="X343" s="364">
        <v>54</v>
      </c>
      <c r="Y343" s="364">
        <v>62</v>
      </c>
      <c r="Z343" s="364">
        <v>61</v>
      </c>
      <c r="AA343" s="364">
        <v>71</v>
      </c>
      <c r="AB343" s="364">
        <v>54</v>
      </c>
      <c r="AC343" s="364">
        <v>62</v>
      </c>
      <c r="AD343" s="364">
        <v>61</v>
      </c>
      <c r="AE343" s="364">
        <v>71</v>
      </c>
      <c r="AF343" s="364">
        <v>54</v>
      </c>
      <c r="AG343" s="364">
        <v>62</v>
      </c>
      <c r="AH343" s="364">
        <v>61</v>
      </c>
      <c r="AI343" s="366">
        <v>62</v>
      </c>
      <c r="AJ343" s="364">
        <v>54</v>
      </c>
      <c r="AK343" s="364">
        <v>62</v>
      </c>
      <c r="AL343" s="364">
        <v>61</v>
      </c>
      <c r="AM343" s="364">
        <v>54</v>
      </c>
      <c r="AN343" s="364">
        <v>62</v>
      </c>
      <c r="AO343" s="364">
        <v>61</v>
      </c>
      <c r="AP343" s="364">
        <v>69</v>
      </c>
      <c r="AQ343" s="364">
        <v>69</v>
      </c>
      <c r="AR343" s="364">
        <v>69</v>
      </c>
      <c r="AS343" s="364">
        <v>69</v>
      </c>
      <c r="AT343" s="105"/>
      <c r="AU343" s="105" t="s">
        <v>2021</v>
      </c>
      <c r="AV343" s="126">
        <v>0</v>
      </c>
    </row>
    <row r="344" spans="1:48" ht="23.25" customHeight="1">
      <c r="A344"/>
      <c r="B344" s="440"/>
      <c r="D344" s="339" t="s">
        <v>2022</v>
      </c>
      <c r="E344" s="418" t="s">
        <v>2022</v>
      </c>
      <c r="F344" s="419" t="s">
        <v>1404</v>
      </c>
      <c r="G344" s="420">
        <v>0</v>
      </c>
      <c r="H344" s="345">
        <v>54</v>
      </c>
      <c r="I344" s="345">
        <v>62</v>
      </c>
      <c r="J344" s="345">
        <v>61</v>
      </c>
      <c r="K344" s="364">
        <v>54</v>
      </c>
      <c r="L344" s="364">
        <v>62</v>
      </c>
      <c r="M344" s="364">
        <v>61</v>
      </c>
      <c r="N344" s="364">
        <v>71</v>
      </c>
      <c r="O344" s="364">
        <v>54</v>
      </c>
      <c r="P344" s="364">
        <v>62</v>
      </c>
      <c r="Q344" s="364">
        <v>61</v>
      </c>
      <c r="R344" s="364">
        <v>71</v>
      </c>
      <c r="S344" s="353">
        <v>54</v>
      </c>
      <c r="T344" s="353">
        <v>62</v>
      </c>
      <c r="U344" s="353">
        <v>61</v>
      </c>
      <c r="V344" s="364">
        <v>62</v>
      </c>
      <c r="W344" s="364">
        <v>61</v>
      </c>
      <c r="X344" s="364">
        <v>54</v>
      </c>
      <c r="Y344" s="364">
        <v>62</v>
      </c>
      <c r="Z344" s="364">
        <v>61</v>
      </c>
      <c r="AA344" s="364">
        <v>71</v>
      </c>
      <c r="AB344" s="364">
        <v>54</v>
      </c>
      <c r="AC344" s="364">
        <v>62</v>
      </c>
      <c r="AD344" s="364">
        <v>61</v>
      </c>
      <c r="AE344" s="364">
        <v>71</v>
      </c>
      <c r="AF344" s="364">
        <v>54</v>
      </c>
      <c r="AG344" s="364">
        <v>62</v>
      </c>
      <c r="AH344" s="364">
        <v>61</v>
      </c>
      <c r="AI344" s="366">
        <v>62</v>
      </c>
      <c r="AJ344" s="364">
        <v>54</v>
      </c>
      <c r="AK344" s="364">
        <v>62</v>
      </c>
      <c r="AL344" s="364">
        <v>61</v>
      </c>
      <c r="AM344" s="364">
        <v>54</v>
      </c>
      <c r="AN344" s="364">
        <v>62</v>
      </c>
      <c r="AO344" s="364">
        <v>61</v>
      </c>
      <c r="AP344" s="364">
        <v>69</v>
      </c>
      <c r="AQ344" s="364">
        <v>69</v>
      </c>
      <c r="AR344" s="364">
        <v>69</v>
      </c>
      <c r="AS344" s="364">
        <v>69</v>
      </c>
      <c r="AT344" s="105"/>
      <c r="AU344" s="105" t="s">
        <v>2022</v>
      </c>
      <c r="AV344" s="126">
        <v>0</v>
      </c>
    </row>
    <row r="345" spans="1:48" ht="23.25" customHeight="1">
      <c r="A345"/>
      <c r="B345" s="440"/>
      <c r="D345" s="339" t="s">
        <v>1304</v>
      </c>
      <c r="E345" s="418" t="s">
        <v>1304</v>
      </c>
      <c r="F345" s="419" t="s">
        <v>4084</v>
      </c>
      <c r="G345" s="420">
        <v>0</v>
      </c>
      <c r="H345" s="345">
        <v>101</v>
      </c>
      <c r="I345" s="345">
        <v>105</v>
      </c>
      <c r="J345" s="345">
        <v>108</v>
      </c>
      <c r="K345" s="364">
        <v>101</v>
      </c>
      <c r="L345" s="364">
        <v>105</v>
      </c>
      <c r="M345" s="364">
        <v>108</v>
      </c>
      <c r="N345" s="364">
        <v>93</v>
      </c>
      <c r="O345" s="364">
        <v>101</v>
      </c>
      <c r="P345" s="364">
        <v>105</v>
      </c>
      <c r="Q345" s="364">
        <v>108</v>
      </c>
      <c r="R345" s="364">
        <v>93</v>
      </c>
      <c r="S345" s="353">
        <v>101</v>
      </c>
      <c r="T345" s="353">
        <v>105</v>
      </c>
      <c r="U345" s="353">
        <v>108</v>
      </c>
      <c r="V345" s="364">
        <v>105</v>
      </c>
      <c r="W345" s="364">
        <v>108</v>
      </c>
      <c r="X345" s="364">
        <v>101</v>
      </c>
      <c r="Y345" s="364">
        <v>105</v>
      </c>
      <c r="Z345" s="364">
        <v>108</v>
      </c>
      <c r="AA345" s="364">
        <v>93</v>
      </c>
      <c r="AB345" s="364">
        <v>101</v>
      </c>
      <c r="AC345" s="364">
        <v>105</v>
      </c>
      <c r="AD345" s="364">
        <v>108</v>
      </c>
      <c r="AE345" s="364">
        <v>93</v>
      </c>
      <c r="AF345" s="364">
        <v>101</v>
      </c>
      <c r="AG345" s="364">
        <v>105</v>
      </c>
      <c r="AH345" s="364">
        <v>108</v>
      </c>
      <c r="AI345" s="366">
        <v>105</v>
      </c>
      <c r="AJ345" s="364">
        <v>101</v>
      </c>
      <c r="AK345" s="364">
        <v>105</v>
      </c>
      <c r="AL345" s="364">
        <v>108</v>
      </c>
      <c r="AM345" s="364">
        <v>101</v>
      </c>
      <c r="AN345" s="364">
        <v>105</v>
      </c>
      <c r="AO345" s="364">
        <v>108</v>
      </c>
      <c r="AP345" s="364">
        <v>116</v>
      </c>
      <c r="AQ345" s="364">
        <v>116</v>
      </c>
      <c r="AR345" s="364">
        <v>116</v>
      </c>
      <c r="AS345" s="364">
        <v>116</v>
      </c>
      <c r="AT345" s="105"/>
      <c r="AU345" s="105" t="s">
        <v>1304</v>
      </c>
      <c r="AV345" s="126">
        <v>0</v>
      </c>
    </row>
    <row r="346" spans="1:48" ht="23.25" customHeight="1">
      <c r="A346"/>
      <c r="B346" s="440"/>
      <c r="D346" s="339" t="s">
        <v>1305</v>
      </c>
      <c r="E346" s="418" t="s">
        <v>1305</v>
      </c>
      <c r="F346" s="419" t="s">
        <v>4083</v>
      </c>
      <c r="G346" s="420">
        <v>0</v>
      </c>
      <c r="H346" s="345">
        <v>101</v>
      </c>
      <c r="I346" s="345">
        <v>105</v>
      </c>
      <c r="J346" s="345">
        <v>108</v>
      </c>
      <c r="K346" s="364">
        <v>101</v>
      </c>
      <c r="L346" s="364">
        <v>105</v>
      </c>
      <c r="M346" s="364">
        <v>108</v>
      </c>
      <c r="N346" s="364">
        <v>93</v>
      </c>
      <c r="O346" s="364">
        <v>101</v>
      </c>
      <c r="P346" s="364">
        <v>105</v>
      </c>
      <c r="Q346" s="364">
        <v>108</v>
      </c>
      <c r="R346" s="364">
        <v>93</v>
      </c>
      <c r="S346" s="353">
        <v>101</v>
      </c>
      <c r="T346" s="353">
        <v>105</v>
      </c>
      <c r="U346" s="353">
        <v>108</v>
      </c>
      <c r="V346" s="364">
        <v>105</v>
      </c>
      <c r="W346" s="364">
        <v>108</v>
      </c>
      <c r="X346" s="364">
        <v>101</v>
      </c>
      <c r="Y346" s="364">
        <v>105</v>
      </c>
      <c r="Z346" s="364">
        <v>108</v>
      </c>
      <c r="AA346" s="364">
        <v>93</v>
      </c>
      <c r="AB346" s="364">
        <v>101</v>
      </c>
      <c r="AC346" s="364">
        <v>105</v>
      </c>
      <c r="AD346" s="364">
        <v>108</v>
      </c>
      <c r="AE346" s="364">
        <v>93</v>
      </c>
      <c r="AF346" s="364">
        <v>101</v>
      </c>
      <c r="AG346" s="364">
        <v>105</v>
      </c>
      <c r="AH346" s="364">
        <v>108</v>
      </c>
      <c r="AI346" s="366">
        <v>105</v>
      </c>
      <c r="AJ346" s="364">
        <v>101</v>
      </c>
      <c r="AK346" s="364">
        <v>105</v>
      </c>
      <c r="AL346" s="364">
        <v>108</v>
      </c>
      <c r="AM346" s="364">
        <v>101</v>
      </c>
      <c r="AN346" s="364">
        <v>105</v>
      </c>
      <c r="AO346" s="364">
        <v>108</v>
      </c>
      <c r="AP346" s="364">
        <v>116</v>
      </c>
      <c r="AQ346" s="364">
        <v>116</v>
      </c>
      <c r="AR346" s="364">
        <v>116</v>
      </c>
      <c r="AS346" s="364">
        <v>116</v>
      </c>
      <c r="AT346" s="105"/>
      <c r="AU346" s="105" t="s">
        <v>1305</v>
      </c>
      <c r="AV346" s="126">
        <v>0</v>
      </c>
    </row>
    <row r="347" spans="1:48" ht="23.25" customHeight="1">
      <c r="A347"/>
      <c r="B347" s="440"/>
      <c r="D347" s="339" t="s">
        <v>1306</v>
      </c>
      <c r="E347" s="418" t="s">
        <v>1306</v>
      </c>
      <c r="F347" s="419" t="s">
        <v>4087</v>
      </c>
      <c r="G347" s="420">
        <v>0</v>
      </c>
      <c r="H347" s="345">
        <v>80</v>
      </c>
      <c r="I347" s="345">
        <v>83</v>
      </c>
      <c r="J347" s="345">
        <v>85</v>
      </c>
      <c r="K347" s="364">
        <v>80</v>
      </c>
      <c r="L347" s="364">
        <v>83</v>
      </c>
      <c r="M347" s="364">
        <v>85</v>
      </c>
      <c r="N347" s="364">
        <v>74</v>
      </c>
      <c r="O347" s="364">
        <v>80</v>
      </c>
      <c r="P347" s="364">
        <v>83</v>
      </c>
      <c r="Q347" s="364">
        <v>85</v>
      </c>
      <c r="R347" s="364">
        <v>74</v>
      </c>
      <c r="S347" s="353">
        <v>80</v>
      </c>
      <c r="T347" s="353">
        <v>83</v>
      </c>
      <c r="U347" s="353">
        <v>85</v>
      </c>
      <c r="V347" s="364">
        <v>83</v>
      </c>
      <c r="W347" s="364">
        <v>85</v>
      </c>
      <c r="X347" s="364">
        <v>80</v>
      </c>
      <c r="Y347" s="364">
        <v>83</v>
      </c>
      <c r="Z347" s="364">
        <v>85</v>
      </c>
      <c r="AA347" s="364">
        <v>74</v>
      </c>
      <c r="AB347" s="364">
        <v>80</v>
      </c>
      <c r="AC347" s="364">
        <v>83</v>
      </c>
      <c r="AD347" s="364">
        <v>85</v>
      </c>
      <c r="AE347" s="364">
        <v>74</v>
      </c>
      <c r="AF347" s="364">
        <v>80</v>
      </c>
      <c r="AG347" s="364">
        <v>83</v>
      </c>
      <c r="AH347" s="364">
        <v>85</v>
      </c>
      <c r="AI347" s="366">
        <v>83</v>
      </c>
      <c r="AJ347" s="364">
        <v>80</v>
      </c>
      <c r="AK347" s="364">
        <v>83</v>
      </c>
      <c r="AL347" s="364">
        <v>85</v>
      </c>
      <c r="AM347" s="364">
        <v>80</v>
      </c>
      <c r="AN347" s="364">
        <v>83</v>
      </c>
      <c r="AO347" s="364">
        <v>85</v>
      </c>
      <c r="AP347" s="365">
        <v>92</v>
      </c>
      <c r="AQ347" s="365">
        <v>92</v>
      </c>
      <c r="AR347" s="365">
        <v>92</v>
      </c>
      <c r="AS347" s="364">
        <v>92</v>
      </c>
      <c r="AT347" s="105"/>
      <c r="AU347" s="105" t="s">
        <v>1306</v>
      </c>
      <c r="AV347" s="126">
        <v>0</v>
      </c>
    </row>
    <row r="348" spans="1:48" ht="23.25" customHeight="1">
      <c r="A348"/>
      <c r="B348" s="440"/>
      <c r="D348" s="339" t="s">
        <v>1307</v>
      </c>
      <c r="E348" s="418" t="s">
        <v>1307</v>
      </c>
      <c r="F348" s="419" t="s">
        <v>4087</v>
      </c>
      <c r="G348" s="420">
        <v>0</v>
      </c>
      <c r="H348" s="345">
        <v>80</v>
      </c>
      <c r="I348" s="345">
        <v>83</v>
      </c>
      <c r="J348" s="345">
        <v>85</v>
      </c>
      <c r="K348" s="364">
        <v>80</v>
      </c>
      <c r="L348" s="364">
        <v>83</v>
      </c>
      <c r="M348" s="364">
        <v>85</v>
      </c>
      <c r="N348" s="364">
        <v>74</v>
      </c>
      <c r="O348" s="364">
        <v>80</v>
      </c>
      <c r="P348" s="364">
        <v>83</v>
      </c>
      <c r="Q348" s="364">
        <v>85</v>
      </c>
      <c r="R348" s="364">
        <v>74</v>
      </c>
      <c r="S348" s="353">
        <v>80</v>
      </c>
      <c r="T348" s="353">
        <v>83</v>
      </c>
      <c r="U348" s="353">
        <v>85</v>
      </c>
      <c r="V348" s="364">
        <v>83</v>
      </c>
      <c r="W348" s="364">
        <v>85</v>
      </c>
      <c r="X348" s="364">
        <v>80</v>
      </c>
      <c r="Y348" s="364">
        <v>83</v>
      </c>
      <c r="Z348" s="364">
        <v>85</v>
      </c>
      <c r="AA348" s="364">
        <v>74</v>
      </c>
      <c r="AB348" s="364">
        <v>80</v>
      </c>
      <c r="AC348" s="364">
        <v>83</v>
      </c>
      <c r="AD348" s="364">
        <v>85</v>
      </c>
      <c r="AE348" s="364">
        <v>74</v>
      </c>
      <c r="AF348" s="364">
        <v>80</v>
      </c>
      <c r="AG348" s="364">
        <v>83</v>
      </c>
      <c r="AH348" s="364">
        <v>85</v>
      </c>
      <c r="AI348" s="366">
        <v>83</v>
      </c>
      <c r="AJ348" s="364">
        <v>80</v>
      </c>
      <c r="AK348" s="364">
        <v>83</v>
      </c>
      <c r="AL348" s="364">
        <v>85</v>
      </c>
      <c r="AM348" s="364">
        <v>80</v>
      </c>
      <c r="AN348" s="364">
        <v>83</v>
      </c>
      <c r="AO348" s="364">
        <v>85</v>
      </c>
      <c r="AP348" s="365">
        <v>92</v>
      </c>
      <c r="AQ348" s="365">
        <v>92</v>
      </c>
      <c r="AR348" s="365">
        <v>92</v>
      </c>
      <c r="AS348" s="364">
        <v>92</v>
      </c>
      <c r="AT348" s="105"/>
      <c r="AU348" s="105" t="s">
        <v>1307</v>
      </c>
      <c r="AV348" s="126">
        <v>0</v>
      </c>
    </row>
    <row r="349" spans="1:48" ht="23.25" customHeight="1">
      <c r="A349"/>
      <c r="B349" s="440"/>
      <c r="D349" s="339" t="s">
        <v>1308</v>
      </c>
      <c r="E349" s="418" t="s">
        <v>1308</v>
      </c>
      <c r="F349" s="419" t="s">
        <v>4088</v>
      </c>
      <c r="G349" s="420">
        <v>0</v>
      </c>
      <c r="H349" s="345">
        <v>222</v>
      </c>
      <c r="I349" s="345">
        <v>235</v>
      </c>
      <c r="J349" s="345">
        <v>242</v>
      </c>
      <c r="K349" s="364">
        <v>222</v>
      </c>
      <c r="L349" s="364">
        <v>235</v>
      </c>
      <c r="M349" s="364">
        <v>242</v>
      </c>
      <c r="N349" s="364">
        <v>201</v>
      </c>
      <c r="O349" s="364">
        <v>222</v>
      </c>
      <c r="P349" s="364">
        <v>235</v>
      </c>
      <c r="Q349" s="364">
        <v>242</v>
      </c>
      <c r="R349" s="364">
        <v>201</v>
      </c>
      <c r="S349" s="353">
        <v>222</v>
      </c>
      <c r="T349" s="353">
        <v>235</v>
      </c>
      <c r="U349" s="353">
        <v>242</v>
      </c>
      <c r="V349" s="364">
        <v>235</v>
      </c>
      <c r="W349" s="364">
        <v>242</v>
      </c>
      <c r="X349" s="364">
        <v>222</v>
      </c>
      <c r="Y349" s="364">
        <v>235</v>
      </c>
      <c r="Z349" s="364">
        <v>242</v>
      </c>
      <c r="AA349" s="364">
        <v>201</v>
      </c>
      <c r="AB349" s="364">
        <v>222</v>
      </c>
      <c r="AC349" s="364">
        <v>235</v>
      </c>
      <c r="AD349" s="364">
        <v>242</v>
      </c>
      <c r="AE349" s="364">
        <v>201</v>
      </c>
      <c r="AF349" s="364">
        <v>222</v>
      </c>
      <c r="AG349" s="364">
        <v>235</v>
      </c>
      <c r="AH349" s="364">
        <v>242</v>
      </c>
      <c r="AI349" s="366">
        <v>235</v>
      </c>
      <c r="AJ349" s="364">
        <v>222</v>
      </c>
      <c r="AK349" s="364">
        <v>235</v>
      </c>
      <c r="AL349" s="364">
        <v>242</v>
      </c>
      <c r="AM349" s="364">
        <v>222</v>
      </c>
      <c r="AN349" s="364">
        <v>235</v>
      </c>
      <c r="AO349" s="364">
        <v>242</v>
      </c>
      <c r="AP349" s="365">
        <v>259</v>
      </c>
      <c r="AQ349" s="365">
        <v>259</v>
      </c>
      <c r="AR349" s="365">
        <v>259</v>
      </c>
      <c r="AS349" s="364">
        <v>259</v>
      </c>
      <c r="AT349" s="105"/>
      <c r="AU349" s="105" t="s">
        <v>1308</v>
      </c>
      <c r="AV349" s="126">
        <v>0</v>
      </c>
    </row>
    <row r="350" spans="1:48" ht="23.25" customHeight="1">
      <c r="A350"/>
      <c r="B350" s="440"/>
      <c r="D350" s="339" t="s">
        <v>1309</v>
      </c>
      <c r="E350" s="418" t="s">
        <v>1309</v>
      </c>
      <c r="F350" s="419" t="s">
        <v>4088</v>
      </c>
      <c r="G350" s="420">
        <v>0</v>
      </c>
      <c r="H350" s="345">
        <v>222</v>
      </c>
      <c r="I350" s="345">
        <v>235</v>
      </c>
      <c r="J350" s="345">
        <v>242</v>
      </c>
      <c r="K350" s="364">
        <v>222</v>
      </c>
      <c r="L350" s="364">
        <v>235</v>
      </c>
      <c r="M350" s="364">
        <v>242</v>
      </c>
      <c r="N350" s="364">
        <v>201</v>
      </c>
      <c r="O350" s="364">
        <v>222</v>
      </c>
      <c r="P350" s="364">
        <v>235</v>
      </c>
      <c r="Q350" s="364">
        <v>242</v>
      </c>
      <c r="R350" s="364">
        <v>201</v>
      </c>
      <c r="S350" s="353">
        <v>222</v>
      </c>
      <c r="T350" s="353">
        <v>235</v>
      </c>
      <c r="U350" s="353">
        <v>242</v>
      </c>
      <c r="V350" s="364">
        <v>235</v>
      </c>
      <c r="W350" s="364">
        <v>242</v>
      </c>
      <c r="X350" s="364">
        <v>222</v>
      </c>
      <c r="Y350" s="364">
        <v>235</v>
      </c>
      <c r="Z350" s="364">
        <v>242</v>
      </c>
      <c r="AA350" s="364">
        <v>201</v>
      </c>
      <c r="AB350" s="364">
        <v>222</v>
      </c>
      <c r="AC350" s="364">
        <v>235</v>
      </c>
      <c r="AD350" s="364">
        <v>242</v>
      </c>
      <c r="AE350" s="364">
        <v>201</v>
      </c>
      <c r="AF350" s="364">
        <v>222</v>
      </c>
      <c r="AG350" s="364">
        <v>235</v>
      </c>
      <c r="AH350" s="364">
        <v>242</v>
      </c>
      <c r="AI350" s="366">
        <v>235</v>
      </c>
      <c r="AJ350" s="364">
        <v>222</v>
      </c>
      <c r="AK350" s="364">
        <v>235</v>
      </c>
      <c r="AL350" s="364">
        <v>242</v>
      </c>
      <c r="AM350" s="364">
        <v>222</v>
      </c>
      <c r="AN350" s="364">
        <v>235</v>
      </c>
      <c r="AO350" s="364">
        <v>242</v>
      </c>
      <c r="AP350" s="365">
        <v>259</v>
      </c>
      <c r="AQ350" s="365">
        <v>259</v>
      </c>
      <c r="AR350" s="365">
        <v>259</v>
      </c>
      <c r="AS350" s="364">
        <v>259</v>
      </c>
      <c r="AT350" s="105"/>
      <c r="AU350" s="105" t="s">
        <v>1309</v>
      </c>
      <c r="AV350" s="126">
        <v>0</v>
      </c>
    </row>
    <row r="351" spans="1:48" ht="23.25" customHeight="1">
      <c r="A351"/>
      <c r="B351" s="440"/>
      <c r="D351" s="339" t="s">
        <v>1310</v>
      </c>
      <c r="E351" s="418" t="s">
        <v>1310</v>
      </c>
      <c r="F351" s="419" t="s">
        <v>4091</v>
      </c>
      <c r="G351" s="420">
        <v>0</v>
      </c>
      <c r="H351" s="345">
        <v>90</v>
      </c>
      <c r="I351" s="345">
        <v>94</v>
      </c>
      <c r="J351" s="345">
        <v>96</v>
      </c>
      <c r="K351" s="364">
        <v>90</v>
      </c>
      <c r="L351" s="364">
        <v>94</v>
      </c>
      <c r="M351" s="364">
        <v>96</v>
      </c>
      <c r="N351" s="364">
        <v>84</v>
      </c>
      <c r="O351" s="364">
        <v>90</v>
      </c>
      <c r="P351" s="364">
        <v>94</v>
      </c>
      <c r="Q351" s="364">
        <v>96</v>
      </c>
      <c r="R351" s="364">
        <v>84</v>
      </c>
      <c r="S351" s="353">
        <v>90</v>
      </c>
      <c r="T351" s="353">
        <v>94</v>
      </c>
      <c r="U351" s="353">
        <v>96</v>
      </c>
      <c r="V351" s="364">
        <v>94</v>
      </c>
      <c r="W351" s="364">
        <v>96</v>
      </c>
      <c r="X351" s="364">
        <v>90</v>
      </c>
      <c r="Y351" s="364">
        <v>94</v>
      </c>
      <c r="Z351" s="364">
        <v>96</v>
      </c>
      <c r="AA351" s="364">
        <v>84</v>
      </c>
      <c r="AB351" s="364">
        <v>90</v>
      </c>
      <c r="AC351" s="364">
        <v>94</v>
      </c>
      <c r="AD351" s="364">
        <v>96</v>
      </c>
      <c r="AE351" s="364">
        <v>84</v>
      </c>
      <c r="AF351" s="364">
        <v>90</v>
      </c>
      <c r="AG351" s="364">
        <v>94</v>
      </c>
      <c r="AH351" s="364">
        <v>96</v>
      </c>
      <c r="AI351" s="366">
        <v>94</v>
      </c>
      <c r="AJ351" s="364">
        <v>90</v>
      </c>
      <c r="AK351" s="364">
        <v>94</v>
      </c>
      <c r="AL351" s="364">
        <v>96</v>
      </c>
      <c r="AM351" s="364">
        <v>90</v>
      </c>
      <c r="AN351" s="364">
        <v>94</v>
      </c>
      <c r="AO351" s="364">
        <v>96</v>
      </c>
      <c r="AP351" s="365">
        <v>104</v>
      </c>
      <c r="AQ351" s="365">
        <v>104</v>
      </c>
      <c r="AR351" s="365">
        <v>104</v>
      </c>
      <c r="AS351" s="364">
        <v>104</v>
      </c>
      <c r="AT351" s="105"/>
      <c r="AU351" s="105" t="s">
        <v>1310</v>
      </c>
      <c r="AV351" s="126">
        <v>0</v>
      </c>
    </row>
    <row r="352" spans="1:48" ht="23.25" customHeight="1">
      <c r="A352"/>
      <c r="B352" s="440"/>
      <c r="D352" s="339" t="s">
        <v>1311</v>
      </c>
      <c r="E352" s="418" t="s">
        <v>1311</v>
      </c>
      <c r="F352" s="419" t="s">
        <v>4091</v>
      </c>
      <c r="G352" s="420">
        <v>0</v>
      </c>
      <c r="H352" s="345">
        <v>90</v>
      </c>
      <c r="I352" s="345">
        <v>94</v>
      </c>
      <c r="J352" s="345">
        <v>96</v>
      </c>
      <c r="K352" s="364">
        <v>90</v>
      </c>
      <c r="L352" s="364">
        <v>94</v>
      </c>
      <c r="M352" s="364">
        <v>96</v>
      </c>
      <c r="N352" s="364">
        <v>84</v>
      </c>
      <c r="O352" s="364">
        <v>90</v>
      </c>
      <c r="P352" s="364">
        <v>94</v>
      </c>
      <c r="Q352" s="364">
        <v>96</v>
      </c>
      <c r="R352" s="364">
        <v>84</v>
      </c>
      <c r="S352" s="353">
        <v>90</v>
      </c>
      <c r="T352" s="353">
        <v>94</v>
      </c>
      <c r="U352" s="353">
        <v>96</v>
      </c>
      <c r="V352" s="364">
        <v>94</v>
      </c>
      <c r="W352" s="364">
        <v>96</v>
      </c>
      <c r="X352" s="364">
        <v>90</v>
      </c>
      <c r="Y352" s="364">
        <v>94</v>
      </c>
      <c r="Z352" s="364">
        <v>96</v>
      </c>
      <c r="AA352" s="364">
        <v>84</v>
      </c>
      <c r="AB352" s="364">
        <v>90</v>
      </c>
      <c r="AC352" s="364">
        <v>94</v>
      </c>
      <c r="AD352" s="364">
        <v>96</v>
      </c>
      <c r="AE352" s="364">
        <v>84</v>
      </c>
      <c r="AF352" s="364">
        <v>90</v>
      </c>
      <c r="AG352" s="364">
        <v>94</v>
      </c>
      <c r="AH352" s="364">
        <v>96</v>
      </c>
      <c r="AI352" s="366">
        <v>94</v>
      </c>
      <c r="AJ352" s="364">
        <v>90</v>
      </c>
      <c r="AK352" s="364">
        <v>94</v>
      </c>
      <c r="AL352" s="364">
        <v>96</v>
      </c>
      <c r="AM352" s="364">
        <v>90</v>
      </c>
      <c r="AN352" s="364">
        <v>94</v>
      </c>
      <c r="AO352" s="364">
        <v>96</v>
      </c>
      <c r="AP352" s="365">
        <v>104</v>
      </c>
      <c r="AQ352" s="365">
        <v>104</v>
      </c>
      <c r="AR352" s="365">
        <v>104</v>
      </c>
      <c r="AS352" s="364">
        <v>104</v>
      </c>
      <c r="AT352" s="105"/>
      <c r="AU352" s="105" t="s">
        <v>1311</v>
      </c>
      <c r="AV352" s="126">
        <v>0</v>
      </c>
    </row>
    <row r="353" spans="1:48" ht="23.25" customHeight="1">
      <c r="A353"/>
      <c r="B353" s="440"/>
      <c r="D353" s="339" t="s">
        <v>1312</v>
      </c>
      <c r="E353" s="418" t="s">
        <v>1312</v>
      </c>
      <c r="F353" s="419" t="s">
        <v>4085</v>
      </c>
      <c r="G353" s="420">
        <v>0</v>
      </c>
      <c r="H353" s="345">
        <v>96</v>
      </c>
      <c r="I353" s="345">
        <v>98</v>
      </c>
      <c r="J353" s="345">
        <v>105</v>
      </c>
      <c r="K353" s="364">
        <v>96</v>
      </c>
      <c r="L353" s="364">
        <v>98</v>
      </c>
      <c r="M353" s="364">
        <v>105</v>
      </c>
      <c r="N353" s="364">
        <v>87</v>
      </c>
      <c r="O353" s="364">
        <v>96</v>
      </c>
      <c r="P353" s="364">
        <v>98</v>
      </c>
      <c r="Q353" s="364">
        <v>105</v>
      </c>
      <c r="R353" s="364">
        <v>87</v>
      </c>
      <c r="S353" s="353">
        <v>96</v>
      </c>
      <c r="T353" s="353">
        <v>98</v>
      </c>
      <c r="U353" s="353">
        <v>105</v>
      </c>
      <c r="V353" s="364">
        <v>98</v>
      </c>
      <c r="W353" s="364">
        <v>105</v>
      </c>
      <c r="X353" s="364">
        <v>96</v>
      </c>
      <c r="Y353" s="364">
        <v>98</v>
      </c>
      <c r="Z353" s="364">
        <v>105</v>
      </c>
      <c r="AA353" s="364">
        <v>87</v>
      </c>
      <c r="AB353" s="364">
        <v>96</v>
      </c>
      <c r="AC353" s="364">
        <v>98</v>
      </c>
      <c r="AD353" s="364">
        <v>105</v>
      </c>
      <c r="AE353" s="364">
        <v>87</v>
      </c>
      <c r="AF353" s="364">
        <v>96</v>
      </c>
      <c r="AG353" s="364">
        <v>98</v>
      </c>
      <c r="AH353" s="364">
        <v>105</v>
      </c>
      <c r="AI353" s="366">
        <v>98</v>
      </c>
      <c r="AJ353" s="364">
        <v>96</v>
      </c>
      <c r="AK353" s="364">
        <v>98</v>
      </c>
      <c r="AL353" s="364">
        <v>105</v>
      </c>
      <c r="AM353" s="364">
        <v>96</v>
      </c>
      <c r="AN353" s="364">
        <v>98</v>
      </c>
      <c r="AO353" s="364">
        <v>105</v>
      </c>
      <c r="AP353" s="364">
        <v>108</v>
      </c>
      <c r="AQ353" s="364">
        <v>108</v>
      </c>
      <c r="AR353" s="364">
        <v>108</v>
      </c>
      <c r="AS353" s="364">
        <v>108</v>
      </c>
      <c r="AT353" s="105"/>
      <c r="AU353" s="105" t="s">
        <v>1312</v>
      </c>
      <c r="AV353" s="126">
        <v>0</v>
      </c>
    </row>
    <row r="354" spans="1:48" ht="23.25" customHeight="1">
      <c r="A354"/>
      <c r="B354" s="440"/>
      <c r="D354" s="339" t="s">
        <v>1313</v>
      </c>
      <c r="E354" s="418" t="s">
        <v>1313</v>
      </c>
      <c r="F354" s="419" t="s">
        <v>4085</v>
      </c>
      <c r="G354" s="420">
        <v>0</v>
      </c>
      <c r="H354" s="345">
        <v>96</v>
      </c>
      <c r="I354" s="345">
        <v>98</v>
      </c>
      <c r="J354" s="345">
        <v>105</v>
      </c>
      <c r="K354" s="364">
        <v>96</v>
      </c>
      <c r="L354" s="364">
        <v>98</v>
      </c>
      <c r="M354" s="364">
        <v>105</v>
      </c>
      <c r="N354" s="364">
        <v>87</v>
      </c>
      <c r="O354" s="364">
        <v>96</v>
      </c>
      <c r="P354" s="364">
        <v>98</v>
      </c>
      <c r="Q354" s="364">
        <v>105</v>
      </c>
      <c r="R354" s="364">
        <v>87</v>
      </c>
      <c r="S354" s="353">
        <v>96</v>
      </c>
      <c r="T354" s="353">
        <v>98</v>
      </c>
      <c r="U354" s="353">
        <v>105</v>
      </c>
      <c r="V354" s="364">
        <v>98</v>
      </c>
      <c r="W354" s="364">
        <v>105</v>
      </c>
      <c r="X354" s="364">
        <v>96</v>
      </c>
      <c r="Y354" s="364">
        <v>98</v>
      </c>
      <c r="Z354" s="364">
        <v>105</v>
      </c>
      <c r="AA354" s="364">
        <v>87</v>
      </c>
      <c r="AB354" s="364">
        <v>96</v>
      </c>
      <c r="AC354" s="364">
        <v>98</v>
      </c>
      <c r="AD354" s="364">
        <v>105</v>
      </c>
      <c r="AE354" s="364">
        <v>87</v>
      </c>
      <c r="AF354" s="364">
        <v>96</v>
      </c>
      <c r="AG354" s="364">
        <v>98</v>
      </c>
      <c r="AH354" s="364">
        <v>105</v>
      </c>
      <c r="AI354" s="366">
        <v>98</v>
      </c>
      <c r="AJ354" s="364">
        <v>96</v>
      </c>
      <c r="AK354" s="364">
        <v>98</v>
      </c>
      <c r="AL354" s="364">
        <v>105</v>
      </c>
      <c r="AM354" s="364">
        <v>96</v>
      </c>
      <c r="AN354" s="364">
        <v>98</v>
      </c>
      <c r="AO354" s="364">
        <v>105</v>
      </c>
      <c r="AP354" s="364">
        <v>108</v>
      </c>
      <c r="AQ354" s="364">
        <v>108</v>
      </c>
      <c r="AR354" s="364">
        <v>108</v>
      </c>
      <c r="AS354" s="364">
        <v>108</v>
      </c>
      <c r="AT354" s="105"/>
      <c r="AU354" s="105" t="s">
        <v>1313</v>
      </c>
      <c r="AV354" s="126">
        <v>0</v>
      </c>
    </row>
    <row r="355" spans="1:48" ht="23.25" customHeight="1">
      <c r="A355"/>
      <c r="B355" s="440"/>
      <c r="D355" s="339" t="s">
        <v>1314</v>
      </c>
      <c r="E355" s="418" t="s">
        <v>1314</v>
      </c>
      <c r="F355" s="419" t="s">
        <v>4086</v>
      </c>
      <c r="G355" s="420">
        <v>0</v>
      </c>
      <c r="H355" s="345">
        <v>77</v>
      </c>
      <c r="I355" s="345">
        <v>79</v>
      </c>
      <c r="J355" s="345">
        <v>83</v>
      </c>
      <c r="K355" s="364">
        <v>77</v>
      </c>
      <c r="L355" s="364">
        <v>79</v>
      </c>
      <c r="M355" s="364">
        <v>83</v>
      </c>
      <c r="N355" s="364">
        <v>71</v>
      </c>
      <c r="O355" s="364">
        <v>77</v>
      </c>
      <c r="P355" s="364">
        <v>79</v>
      </c>
      <c r="Q355" s="364">
        <v>83</v>
      </c>
      <c r="R355" s="364">
        <v>71</v>
      </c>
      <c r="S355" s="353">
        <v>77</v>
      </c>
      <c r="T355" s="353">
        <v>79</v>
      </c>
      <c r="U355" s="353">
        <v>83</v>
      </c>
      <c r="V355" s="364">
        <v>79</v>
      </c>
      <c r="W355" s="364">
        <v>83</v>
      </c>
      <c r="X355" s="364">
        <v>77</v>
      </c>
      <c r="Y355" s="364">
        <v>79</v>
      </c>
      <c r="Z355" s="364">
        <v>83</v>
      </c>
      <c r="AA355" s="364">
        <v>71</v>
      </c>
      <c r="AB355" s="364">
        <v>77</v>
      </c>
      <c r="AC355" s="364">
        <v>79</v>
      </c>
      <c r="AD355" s="364">
        <v>83</v>
      </c>
      <c r="AE355" s="364">
        <v>71</v>
      </c>
      <c r="AF355" s="364">
        <v>77</v>
      </c>
      <c r="AG355" s="364">
        <v>79</v>
      </c>
      <c r="AH355" s="364">
        <v>83</v>
      </c>
      <c r="AI355" s="366">
        <v>79</v>
      </c>
      <c r="AJ355" s="364">
        <v>77</v>
      </c>
      <c r="AK355" s="364">
        <v>79</v>
      </c>
      <c r="AL355" s="364">
        <v>83</v>
      </c>
      <c r="AM355" s="364">
        <v>77</v>
      </c>
      <c r="AN355" s="364">
        <v>79</v>
      </c>
      <c r="AO355" s="364">
        <v>83</v>
      </c>
      <c r="AP355" s="364">
        <v>87</v>
      </c>
      <c r="AQ355" s="364">
        <v>87</v>
      </c>
      <c r="AR355" s="364">
        <v>87</v>
      </c>
      <c r="AS355" s="364">
        <v>87</v>
      </c>
      <c r="AT355" s="105"/>
      <c r="AU355" s="105" t="s">
        <v>1314</v>
      </c>
      <c r="AV355" s="126">
        <v>0</v>
      </c>
    </row>
    <row r="356" spans="1:48" ht="23.25" customHeight="1">
      <c r="A356"/>
      <c r="B356" s="440"/>
      <c r="D356" s="339" t="s">
        <v>1315</v>
      </c>
      <c r="E356" s="418" t="s">
        <v>1315</v>
      </c>
      <c r="F356" s="419" t="s">
        <v>4086</v>
      </c>
      <c r="G356" s="420">
        <v>0</v>
      </c>
      <c r="H356" s="345">
        <v>77</v>
      </c>
      <c r="I356" s="345">
        <v>79</v>
      </c>
      <c r="J356" s="345">
        <v>83</v>
      </c>
      <c r="K356" s="364">
        <v>77</v>
      </c>
      <c r="L356" s="364">
        <v>79</v>
      </c>
      <c r="M356" s="364">
        <v>83</v>
      </c>
      <c r="N356" s="364">
        <v>71</v>
      </c>
      <c r="O356" s="364">
        <v>77</v>
      </c>
      <c r="P356" s="364">
        <v>79</v>
      </c>
      <c r="Q356" s="364">
        <v>83</v>
      </c>
      <c r="R356" s="364">
        <v>71</v>
      </c>
      <c r="S356" s="353">
        <v>77</v>
      </c>
      <c r="T356" s="353">
        <v>79</v>
      </c>
      <c r="U356" s="353">
        <v>83</v>
      </c>
      <c r="V356" s="364">
        <v>79</v>
      </c>
      <c r="W356" s="364">
        <v>83</v>
      </c>
      <c r="X356" s="364">
        <v>77</v>
      </c>
      <c r="Y356" s="364">
        <v>79</v>
      </c>
      <c r="Z356" s="364">
        <v>83</v>
      </c>
      <c r="AA356" s="364">
        <v>71</v>
      </c>
      <c r="AB356" s="364">
        <v>77</v>
      </c>
      <c r="AC356" s="364">
        <v>79</v>
      </c>
      <c r="AD356" s="364">
        <v>83</v>
      </c>
      <c r="AE356" s="364">
        <v>71</v>
      </c>
      <c r="AF356" s="364">
        <v>77</v>
      </c>
      <c r="AG356" s="364">
        <v>79</v>
      </c>
      <c r="AH356" s="364">
        <v>83</v>
      </c>
      <c r="AI356" s="366">
        <v>79</v>
      </c>
      <c r="AJ356" s="364">
        <v>77</v>
      </c>
      <c r="AK356" s="364">
        <v>79</v>
      </c>
      <c r="AL356" s="364">
        <v>83</v>
      </c>
      <c r="AM356" s="364">
        <v>77</v>
      </c>
      <c r="AN356" s="364">
        <v>79</v>
      </c>
      <c r="AO356" s="364">
        <v>83</v>
      </c>
      <c r="AP356" s="364">
        <v>87</v>
      </c>
      <c r="AQ356" s="364">
        <v>87</v>
      </c>
      <c r="AR356" s="364">
        <v>87</v>
      </c>
      <c r="AS356" s="364">
        <v>87</v>
      </c>
      <c r="AT356" s="105"/>
      <c r="AU356" s="105" t="s">
        <v>1315</v>
      </c>
      <c r="AV356" s="126">
        <v>0</v>
      </c>
    </row>
    <row r="357" spans="1:48" ht="23.25" customHeight="1">
      <c r="A357"/>
      <c r="B357" s="440"/>
      <c r="D357" s="339" t="s">
        <v>1316</v>
      </c>
      <c r="E357" s="418" t="s">
        <v>1316</v>
      </c>
      <c r="F357" s="419" t="s">
        <v>4089</v>
      </c>
      <c r="G357" s="420">
        <v>0</v>
      </c>
      <c r="H357" s="345">
        <v>209</v>
      </c>
      <c r="I357" s="345">
        <v>216</v>
      </c>
      <c r="J357" s="345">
        <v>234</v>
      </c>
      <c r="K357" s="364">
        <v>209</v>
      </c>
      <c r="L357" s="364">
        <v>216</v>
      </c>
      <c r="M357" s="364">
        <v>234</v>
      </c>
      <c r="N357" s="364">
        <v>185</v>
      </c>
      <c r="O357" s="364">
        <v>209</v>
      </c>
      <c r="P357" s="364">
        <v>216</v>
      </c>
      <c r="Q357" s="364">
        <v>234</v>
      </c>
      <c r="R357" s="364">
        <v>185</v>
      </c>
      <c r="S357" s="353">
        <v>209</v>
      </c>
      <c r="T357" s="353">
        <v>216</v>
      </c>
      <c r="U357" s="353">
        <v>234</v>
      </c>
      <c r="V357" s="364">
        <v>216</v>
      </c>
      <c r="W357" s="364">
        <v>234</v>
      </c>
      <c r="X357" s="364">
        <v>209</v>
      </c>
      <c r="Y357" s="364">
        <v>216</v>
      </c>
      <c r="Z357" s="364">
        <v>234</v>
      </c>
      <c r="AA357" s="364">
        <v>185</v>
      </c>
      <c r="AB357" s="364">
        <v>209</v>
      </c>
      <c r="AC357" s="364">
        <v>216</v>
      </c>
      <c r="AD357" s="364">
        <v>234</v>
      </c>
      <c r="AE357" s="364">
        <v>185</v>
      </c>
      <c r="AF357" s="364">
        <v>209</v>
      </c>
      <c r="AG357" s="364">
        <v>216</v>
      </c>
      <c r="AH357" s="364">
        <v>234</v>
      </c>
      <c r="AI357" s="366">
        <v>216</v>
      </c>
      <c r="AJ357" s="364">
        <v>209</v>
      </c>
      <c r="AK357" s="364">
        <v>216</v>
      </c>
      <c r="AL357" s="364">
        <v>234</v>
      </c>
      <c r="AM357" s="364">
        <v>209</v>
      </c>
      <c r="AN357" s="364">
        <v>216</v>
      </c>
      <c r="AO357" s="364">
        <v>234</v>
      </c>
      <c r="AP357" s="364">
        <v>238</v>
      </c>
      <c r="AQ357" s="364">
        <v>238</v>
      </c>
      <c r="AR357" s="364">
        <v>238</v>
      </c>
      <c r="AS357" s="364">
        <v>238</v>
      </c>
      <c r="AT357" s="105"/>
      <c r="AU357" s="105" t="s">
        <v>1316</v>
      </c>
      <c r="AV357" s="126">
        <v>0</v>
      </c>
    </row>
    <row r="358" spans="1:48" ht="23.25" customHeight="1">
      <c r="A358"/>
      <c r="B358" s="440"/>
      <c r="D358" s="339" t="s">
        <v>1317</v>
      </c>
      <c r="E358" s="418" t="s">
        <v>1317</v>
      </c>
      <c r="F358" s="419" t="s">
        <v>4089</v>
      </c>
      <c r="G358" s="420">
        <v>0</v>
      </c>
      <c r="H358" s="345">
        <v>209</v>
      </c>
      <c r="I358" s="345">
        <v>216</v>
      </c>
      <c r="J358" s="345">
        <v>234</v>
      </c>
      <c r="K358" s="364">
        <v>209</v>
      </c>
      <c r="L358" s="364">
        <v>216</v>
      </c>
      <c r="M358" s="364">
        <v>234</v>
      </c>
      <c r="N358" s="364">
        <v>185</v>
      </c>
      <c r="O358" s="364">
        <v>209</v>
      </c>
      <c r="P358" s="364">
        <v>216</v>
      </c>
      <c r="Q358" s="364">
        <v>234</v>
      </c>
      <c r="R358" s="364">
        <v>185</v>
      </c>
      <c r="S358" s="353">
        <v>209</v>
      </c>
      <c r="T358" s="353">
        <v>216</v>
      </c>
      <c r="U358" s="353">
        <v>234</v>
      </c>
      <c r="V358" s="364">
        <v>216</v>
      </c>
      <c r="W358" s="364">
        <v>234</v>
      </c>
      <c r="X358" s="364">
        <v>209</v>
      </c>
      <c r="Y358" s="364">
        <v>216</v>
      </c>
      <c r="Z358" s="364">
        <v>234</v>
      </c>
      <c r="AA358" s="364">
        <v>185</v>
      </c>
      <c r="AB358" s="364">
        <v>209</v>
      </c>
      <c r="AC358" s="364">
        <v>216</v>
      </c>
      <c r="AD358" s="364">
        <v>234</v>
      </c>
      <c r="AE358" s="364">
        <v>185</v>
      </c>
      <c r="AF358" s="364">
        <v>209</v>
      </c>
      <c r="AG358" s="364">
        <v>216</v>
      </c>
      <c r="AH358" s="364">
        <v>234</v>
      </c>
      <c r="AI358" s="366">
        <v>216</v>
      </c>
      <c r="AJ358" s="364">
        <v>209</v>
      </c>
      <c r="AK358" s="364">
        <v>216</v>
      </c>
      <c r="AL358" s="364">
        <v>234</v>
      </c>
      <c r="AM358" s="364">
        <v>209</v>
      </c>
      <c r="AN358" s="364">
        <v>216</v>
      </c>
      <c r="AO358" s="364">
        <v>234</v>
      </c>
      <c r="AP358" s="364">
        <v>238</v>
      </c>
      <c r="AQ358" s="364">
        <v>238</v>
      </c>
      <c r="AR358" s="364">
        <v>238</v>
      </c>
      <c r="AS358" s="364">
        <v>238</v>
      </c>
      <c r="AT358" s="105"/>
      <c r="AU358" s="105" t="s">
        <v>1317</v>
      </c>
      <c r="AV358" s="126">
        <v>0</v>
      </c>
    </row>
    <row r="359" spans="1:48" ht="23.25" customHeight="1">
      <c r="A359"/>
      <c r="B359" s="440"/>
      <c r="D359" s="339" t="s">
        <v>1318</v>
      </c>
      <c r="E359" s="418" t="s">
        <v>1318</v>
      </c>
      <c r="F359" s="419" t="s">
        <v>4090</v>
      </c>
      <c r="G359" s="420">
        <v>0</v>
      </c>
      <c r="H359" s="345">
        <v>87</v>
      </c>
      <c r="I359" s="345">
        <v>88</v>
      </c>
      <c r="J359" s="345">
        <v>94</v>
      </c>
      <c r="K359" s="364">
        <v>87</v>
      </c>
      <c r="L359" s="364">
        <v>88</v>
      </c>
      <c r="M359" s="364">
        <v>94</v>
      </c>
      <c r="N359" s="364">
        <v>79</v>
      </c>
      <c r="O359" s="364">
        <v>87</v>
      </c>
      <c r="P359" s="364">
        <v>88</v>
      </c>
      <c r="Q359" s="364">
        <v>94</v>
      </c>
      <c r="R359" s="364">
        <v>79</v>
      </c>
      <c r="S359" s="353">
        <v>87</v>
      </c>
      <c r="T359" s="353">
        <v>88</v>
      </c>
      <c r="U359" s="353">
        <v>94</v>
      </c>
      <c r="V359" s="364">
        <v>88</v>
      </c>
      <c r="W359" s="364">
        <v>94</v>
      </c>
      <c r="X359" s="364">
        <v>87</v>
      </c>
      <c r="Y359" s="364">
        <v>88</v>
      </c>
      <c r="Z359" s="364">
        <v>94</v>
      </c>
      <c r="AA359" s="364">
        <v>79</v>
      </c>
      <c r="AB359" s="364">
        <v>87</v>
      </c>
      <c r="AC359" s="364">
        <v>88</v>
      </c>
      <c r="AD359" s="364">
        <v>94</v>
      </c>
      <c r="AE359" s="364">
        <v>79</v>
      </c>
      <c r="AF359" s="364">
        <v>87</v>
      </c>
      <c r="AG359" s="364">
        <v>88</v>
      </c>
      <c r="AH359" s="364">
        <v>94</v>
      </c>
      <c r="AI359" s="366">
        <v>88</v>
      </c>
      <c r="AJ359" s="364">
        <v>87</v>
      </c>
      <c r="AK359" s="364">
        <v>88</v>
      </c>
      <c r="AL359" s="364">
        <v>94</v>
      </c>
      <c r="AM359" s="364">
        <v>87</v>
      </c>
      <c r="AN359" s="364">
        <v>88</v>
      </c>
      <c r="AO359" s="364">
        <v>94</v>
      </c>
      <c r="AP359" s="364">
        <v>97</v>
      </c>
      <c r="AQ359" s="364">
        <v>97</v>
      </c>
      <c r="AR359" s="364">
        <v>97</v>
      </c>
      <c r="AS359" s="364">
        <v>97</v>
      </c>
      <c r="AT359" s="105"/>
      <c r="AU359" s="105" t="s">
        <v>1318</v>
      </c>
      <c r="AV359" s="126">
        <v>0</v>
      </c>
    </row>
    <row r="360" spans="1:48" ht="23.25" customHeight="1">
      <c r="A360"/>
      <c r="B360" s="440"/>
      <c r="D360" s="339" t="s">
        <v>1319</v>
      </c>
      <c r="E360" s="418" t="s">
        <v>1319</v>
      </c>
      <c r="F360" s="419" t="s">
        <v>4090</v>
      </c>
      <c r="G360" s="420">
        <v>0</v>
      </c>
      <c r="H360" s="345">
        <v>87</v>
      </c>
      <c r="I360" s="345">
        <v>88</v>
      </c>
      <c r="J360" s="345">
        <v>94</v>
      </c>
      <c r="K360" s="364">
        <v>87</v>
      </c>
      <c r="L360" s="364">
        <v>88</v>
      </c>
      <c r="M360" s="364">
        <v>94</v>
      </c>
      <c r="N360" s="364">
        <v>79</v>
      </c>
      <c r="O360" s="364">
        <v>87</v>
      </c>
      <c r="P360" s="364">
        <v>88</v>
      </c>
      <c r="Q360" s="364">
        <v>94</v>
      </c>
      <c r="R360" s="364">
        <v>79</v>
      </c>
      <c r="S360" s="353">
        <v>87</v>
      </c>
      <c r="T360" s="353">
        <v>88</v>
      </c>
      <c r="U360" s="353">
        <v>94</v>
      </c>
      <c r="V360" s="364">
        <v>88</v>
      </c>
      <c r="W360" s="364">
        <v>94</v>
      </c>
      <c r="X360" s="364">
        <v>87</v>
      </c>
      <c r="Y360" s="364">
        <v>88</v>
      </c>
      <c r="Z360" s="364">
        <v>94</v>
      </c>
      <c r="AA360" s="364">
        <v>79</v>
      </c>
      <c r="AB360" s="364">
        <v>87</v>
      </c>
      <c r="AC360" s="364">
        <v>88</v>
      </c>
      <c r="AD360" s="364">
        <v>94</v>
      </c>
      <c r="AE360" s="364">
        <v>79</v>
      </c>
      <c r="AF360" s="364">
        <v>87</v>
      </c>
      <c r="AG360" s="364">
        <v>88</v>
      </c>
      <c r="AH360" s="364">
        <v>94</v>
      </c>
      <c r="AI360" s="366">
        <v>88</v>
      </c>
      <c r="AJ360" s="364">
        <v>87</v>
      </c>
      <c r="AK360" s="364">
        <v>88</v>
      </c>
      <c r="AL360" s="364">
        <v>94</v>
      </c>
      <c r="AM360" s="364">
        <v>87</v>
      </c>
      <c r="AN360" s="364">
        <v>88</v>
      </c>
      <c r="AO360" s="364">
        <v>94</v>
      </c>
      <c r="AP360" s="364">
        <v>97</v>
      </c>
      <c r="AQ360" s="364">
        <v>97</v>
      </c>
      <c r="AR360" s="364">
        <v>97</v>
      </c>
      <c r="AS360" s="364">
        <v>97</v>
      </c>
      <c r="AT360" s="105"/>
      <c r="AU360" s="105" t="s">
        <v>1319</v>
      </c>
      <c r="AV360" s="126">
        <v>0</v>
      </c>
    </row>
    <row r="361" spans="1:48" ht="23.25" customHeight="1">
      <c r="A361"/>
      <c r="B361" s="440"/>
      <c r="D361" s="339" t="s">
        <v>2401</v>
      </c>
      <c r="E361" s="418" t="s">
        <v>2401</v>
      </c>
      <c r="F361" s="419" t="s">
        <v>2402</v>
      </c>
      <c r="G361" s="420">
        <v>0</v>
      </c>
      <c r="H361" s="345">
        <v>66</v>
      </c>
      <c r="I361" s="345">
        <v>82</v>
      </c>
      <c r="J361" s="345">
        <v>66</v>
      </c>
      <c r="K361" s="364">
        <v>66</v>
      </c>
      <c r="L361" s="364">
        <v>82</v>
      </c>
      <c r="M361" s="364">
        <v>66</v>
      </c>
      <c r="N361" s="364">
        <v>68</v>
      </c>
      <c r="O361" s="364">
        <v>66</v>
      </c>
      <c r="P361" s="364">
        <v>82</v>
      </c>
      <c r="Q361" s="364">
        <v>66</v>
      </c>
      <c r="R361" s="364">
        <v>68</v>
      </c>
      <c r="S361" s="353">
        <v>66</v>
      </c>
      <c r="T361" s="353">
        <v>82</v>
      </c>
      <c r="U361" s="353">
        <v>66</v>
      </c>
      <c r="V361" s="364">
        <v>82</v>
      </c>
      <c r="W361" s="364">
        <v>66</v>
      </c>
      <c r="X361" s="364">
        <v>66</v>
      </c>
      <c r="Y361" s="364">
        <v>82</v>
      </c>
      <c r="Z361" s="364">
        <v>66</v>
      </c>
      <c r="AA361" s="364">
        <v>68</v>
      </c>
      <c r="AB361" s="364">
        <v>66</v>
      </c>
      <c r="AC361" s="364">
        <v>82</v>
      </c>
      <c r="AD361" s="364">
        <v>66</v>
      </c>
      <c r="AE361" s="364">
        <v>68</v>
      </c>
      <c r="AF361" s="364">
        <v>66</v>
      </c>
      <c r="AG361" s="364">
        <v>82</v>
      </c>
      <c r="AH361" s="364">
        <v>66</v>
      </c>
      <c r="AI361" s="366">
        <v>82</v>
      </c>
      <c r="AJ361" s="364">
        <v>66</v>
      </c>
      <c r="AK361" s="364">
        <v>82</v>
      </c>
      <c r="AL361" s="364">
        <v>66</v>
      </c>
      <c r="AM361" s="364">
        <v>66</v>
      </c>
      <c r="AN361" s="364">
        <v>82</v>
      </c>
      <c r="AO361" s="364">
        <v>66</v>
      </c>
      <c r="AP361" s="364">
        <v>91</v>
      </c>
      <c r="AQ361" s="364">
        <v>91</v>
      </c>
      <c r="AR361" s="364">
        <v>91</v>
      </c>
      <c r="AS361" s="364">
        <v>91</v>
      </c>
      <c r="AT361" s="105"/>
      <c r="AU361" s="105" t="s">
        <v>2401</v>
      </c>
      <c r="AV361" s="126">
        <v>0</v>
      </c>
    </row>
    <row r="362" spans="1:48" ht="23.25" customHeight="1">
      <c r="A362"/>
      <c r="B362" s="440"/>
      <c r="D362" s="339" t="s">
        <v>2421</v>
      </c>
      <c r="E362" s="418" t="s">
        <v>2421</v>
      </c>
      <c r="F362" s="419" t="s">
        <v>2423</v>
      </c>
      <c r="G362" s="420">
        <v>0</v>
      </c>
      <c r="H362" s="345">
        <v>270</v>
      </c>
      <c r="I362" s="345">
        <v>297</v>
      </c>
      <c r="J362" s="345">
        <v>270</v>
      </c>
      <c r="K362" s="364">
        <v>270</v>
      </c>
      <c r="L362" s="364">
        <v>297</v>
      </c>
      <c r="M362" s="364">
        <v>270</v>
      </c>
      <c r="N362" s="364">
        <v>275</v>
      </c>
      <c r="O362" s="364">
        <v>270</v>
      </c>
      <c r="P362" s="364">
        <v>297</v>
      </c>
      <c r="Q362" s="364">
        <v>270</v>
      </c>
      <c r="R362" s="364">
        <v>275</v>
      </c>
      <c r="S362" s="353">
        <v>270</v>
      </c>
      <c r="T362" s="353">
        <v>297</v>
      </c>
      <c r="U362" s="353">
        <v>270</v>
      </c>
      <c r="V362" s="364">
        <v>297</v>
      </c>
      <c r="W362" s="364">
        <v>270</v>
      </c>
      <c r="X362" s="364">
        <v>270</v>
      </c>
      <c r="Y362" s="364">
        <v>297</v>
      </c>
      <c r="Z362" s="364">
        <v>270</v>
      </c>
      <c r="AA362" s="364">
        <v>275</v>
      </c>
      <c r="AB362" s="364">
        <v>270</v>
      </c>
      <c r="AC362" s="364">
        <v>297</v>
      </c>
      <c r="AD362" s="364">
        <v>270</v>
      </c>
      <c r="AE362" s="364">
        <v>275</v>
      </c>
      <c r="AF362" s="364">
        <v>270</v>
      </c>
      <c r="AG362" s="364">
        <v>297</v>
      </c>
      <c r="AH362" s="364">
        <v>270</v>
      </c>
      <c r="AI362" s="366">
        <v>297</v>
      </c>
      <c r="AJ362" s="364">
        <v>270</v>
      </c>
      <c r="AK362" s="364">
        <v>297</v>
      </c>
      <c r="AL362" s="364">
        <v>270</v>
      </c>
      <c r="AM362" s="364">
        <v>270</v>
      </c>
      <c r="AN362" s="364">
        <v>297</v>
      </c>
      <c r="AO362" s="364">
        <v>270</v>
      </c>
      <c r="AP362" s="364">
        <v>327</v>
      </c>
      <c r="AQ362" s="364">
        <v>327</v>
      </c>
      <c r="AR362" s="364">
        <v>327</v>
      </c>
      <c r="AS362" s="364">
        <v>327</v>
      </c>
      <c r="AT362" s="105"/>
      <c r="AU362" s="105" t="s">
        <v>2421</v>
      </c>
      <c r="AV362" s="126">
        <v>0</v>
      </c>
    </row>
    <row r="363" spans="1:48" ht="23.25" customHeight="1">
      <c r="A363"/>
      <c r="B363" s="440"/>
      <c r="D363" s="339" t="s">
        <v>2422</v>
      </c>
      <c r="E363" s="418" t="s">
        <v>2422</v>
      </c>
      <c r="F363" s="419" t="s">
        <v>2424</v>
      </c>
      <c r="G363" s="420">
        <v>0</v>
      </c>
      <c r="H363" s="345">
        <v>287</v>
      </c>
      <c r="I363" s="345">
        <v>314</v>
      </c>
      <c r="J363" s="345">
        <v>287</v>
      </c>
      <c r="K363" s="364">
        <v>287</v>
      </c>
      <c r="L363" s="364">
        <v>314</v>
      </c>
      <c r="M363" s="364">
        <v>287</v>
      </c>
      <c r="N363" s="364">
        <v>291</v>
      </c>
      <c r="O363" s="364">
        <v>287</v>
      </c>
      <c r="P363" s="364">
        <v>314</v>
      </c>
      <c r="Q363" s="364">
        <v>287</v>
      </c>
      <c r="R363" s="364">
        <v>291</v>
      </c>
      <c r="S363" s="353">
        <v>287</v>
      </c>
      <c r="T363" s="353">
        <v>314</v>
      </c>
      <c r="U363" s="353">
        <v>287</v>
      </c>
      <c r="V363" s="364">
        <v>314</v>
      </c>
      <c r="W363" s="364">
        <v>287</v>
      </c>
      <c r="X363" s="364">
        <v>287</v>
      </c>
      <c r="Y363" s="364">
        <v>314</v>
      </c>
      <c r="Z363" s="364">
        <v>287</v>
      </c>
      <c r="AA363" s="364">
        <v>291</v>
      </c>
      <c r="AB363" s="364">
        <v>287</v>
      </c>
      <c r="AC363" s="364">
        <v>314</v>
      </c>
      <c r="AD363" s="364">
        <v>287</v>
      </c>
      <c r="AE363" s="364">
        <v>291</v>
      </c>
      <c r="AF363" s="364">
        <v>287</v>
      </c>
      <c r="AG363" s="364">
        <v>314</v>
      </c>
      <c r="AH363" s="364">
        <v>287</v>
      </c>
      <c r="AI363" s="366">
        <v>314</v>
      </c>
      <c r="AJ363" s="364">
        <v>287</v>
      </c>
      <c r="AK363" s="364">
        <v>314</v>
      </c>
      <c r="AL363" s="364">
        <v>287</v>
      </c>
      <c r="AM363" s="364">
        <v>287</v>
      </c>
      <c r="AN363" s="364">
        <v>314</v>
      </c>
      <c r="AO363" s="364">
        <v>287</v>
      </c>
      <c r="AP363" s="364">
        <v>346</v>
      </c>
      <c r="AQ363" s="364">
        <v>346</v>
      </c>
      <c r="AR363" s="364">
        <v>346</v>
      </c>
      <c r="AS363" s="364">
        <v>346</v>
      </c>
      <c r="AT363" s="105"/>
      <c r="AU363" s="105" t="s">
        <v>2422</v>
      </c>
      <c r="AV363" s="126">
        <v>0</v>
      </c>
    </row>
    <row r="364" spans="1:48" ht="23.25" customHeight="1">
      <c r="A364"/>
      <c r="B364" s="440"/>
      <c r="D364" s="339" t="s">
        <v>5054</v>
      </c>
      <c r="E364" s="418" t="s">
        <v>5054</v>
      </c>
      <c r="F364" s="419" t="s">
        <v>1327</v>
      </c>
      <c r="G364" s="420">
        <v>0.79999999999999993</v>
      </c>
      <c r="H364" s="345">
        <v>41</v>
      </c>
      <c r="I364" s="345">
        <v>35</v>
      </c>
      <c r="J364" s="345">
        <v>36</v>
      </c>
      <c r="K364" s="364">
        <v>41</v>
      </c>
      <c r="L364" s="364">
        <v>35</v>
      </c>
      <c r="M364" s="364">
        <v>36</v>
      </c>
      <c r="N364" s="364">
        <v>35</v>
      </c>
      <c r="O364" s="364">
        <v>41</v>
      </c>
      <c r="P364" s="364">
        <v>35</v>
      </c>
      <c r="Q364" s="364">
        <v>36</v>
      </c>
      <c r="R364" s="364">
        <v>35</v>
      </c>
      <c r="S364" s="353">
        <v>41</v>
      </c>
      <c r="T364" s="353">
        <v>35</v>
      </c>
      <c r="U364" s="353">
        <v>36</v>
      </c>
      <c r="V364" s="364">
        <v>35</v>
      </c>
      <c r="W364" s="364">
        <v>36</v>
      </c>
      <c r="X364" s="364">
        <v>41</v>
      </c>
      <c r="Y364" s="364">
        <v>35</v>
      </c>
      <c r="Z364" s="364">
        <v>36</v>
      </c>
      <c r="AA364" s="364">
        <v>35</v>
      </c>
      <c r="AB364" s="364">
        <v>41</v>
      </c>
      <c r="AC364" s="364">
        <v>35</v>
      </c>
      <c r="AD364" s="364">
        <v>36</v>
      </c>
      <c r="AE364" s="364">
        <v>35</v>
      </c>
      <c r="AF364" s="364">
        <v>41</v>
      </c>
      <c r="AG364" s="364">
        <v>35</v>
      </c>
      <c r="AH364" s="364">
        <v>36</v>
      </c>
      <c r="AI364" s="366">
        <v>35</v>
      </c>
      <c r="AJ364" s="364">
        <v>41</v>
      </c>
      <c r="AK364" s="364">
        <v>35</v>
      </c>
      <c r="AL364" s="364">
        <v>36</v>
      </c>
      <c r="AM364" s="364">
        <v>41</v>
      </c>
      <c r="AN364" s="364">
        <v>35</v>
      </c>
      <c r="AO364" s="364">
        <v>36</v>
      </c>
      <c r="AP364" s="364">
        <v>39</v>
      </c>
      <c r="AQ364" s="364">
        <v>39</v>
      </c>
      <c r="AR364" s="364">
        <v>39</v>
      </c>
      <c r="AS364" s="364">
        <v>39</v>
      </c>
      <c r="AT364" s="105"/>
      <c r="AU364" s="105" t="s">
        <v>5054</v>
      </c>
      <c r="AV364" s="126">
        <v>0.79999999999999993</v>
      </c>
    </row>
    <row r="365" spans="1:48" ht="23.25" customHeight="1">
      <c r="A365"/>
      <c r="B365" s="440"/>
      <c r="D365" s="339" t="s">
        <v>5055</v>
      </c>
      <c r="E365" s="418" t="s">
        <v>5055</v>
      </c>
      <c r="F365" s="419" t="s">
        <v>1328</v>
      </c>
      <c r="G365" s="420">
        <v>0.79999999999999993</v>
      </c>
      <c r="H365" s="345">
        <v>41</v>
      </c>
      <c r="I365" s="345">
        <v>35</v>
      </c>
      <c r="J365" s="345">
        <v>36</v>
      </c>
      <c r="K365" s="364">
        <v>41</v>
      </c>
      <c r="L365" s="364">
        <v>35</v>
      </c>
      <c r="M365" s="364">
        <v>36</v>
      </c>
      <c r="N365" s="364">
        <v>35</v>
      </c>
      <c r="O365" s="364">
        <v>41</v>
      </c>
      <c r="P365" s="364">
        <v>35</v>
      </c>
      <c r="Q365" s="364">
        <v>36</v>
      </c>
      <c r="R365" s="364">
        <v>35</v>
      </c>
      <c r="S365" s="353">
        <v>41</v>
      </c>
      <c r="T365" s="353">
        <v>35</v>
      </c>
      <c r="U365" s="353">
        <v>36</v>
      </c>
      <c r="V365" s="364">
        <v>35</v>
      </c>
      <c r="W365" s="364">
        <v>36</v>
      </c>
      <c r="X365" s="364">
        <v>41</v>
      </c>
      <c r="Y365" s="364">
        <v>35</v>
      </c>
      <c r="Z365" s="364">
        <v>36</v>
      </c>
      <c r="AA365" s="364">
        <v>35</v>
      </c>
      <c r="AB365" s="364">
        <v>41</v>
      </c>
      <c r="AC365" s="364">
        <v>35</v>
      </c>
      <c r="AD365" s="364">
        <v>36</v>
      </c>
      <c r="AE365" s="364">
        <v>35</v>
      </c>
      <c r="AF365" s="364">
        <v>41</v>
      </c>
      <c r="AG365" s="364">
        <v>35</v>
      </c>
      <c r="AH365" s="364">
        <v>36</v>
      </c>
      <c r="AI365" s="366">
        <v>35</v>
      </c>
      <c r="AJ365" s="364">
        <v>41</v>
      </c>
      <c r="AK365" s="364">
        <v>35</v>
      </c>
      <c r="AL365" s="364">
        <v>36</v>
      </c>
      <c r="AM365" s="364">
        <v>41</v>
      </c>
      <c r="AN365" s="364">
        <v>35</v>
      </c>
      <c r="AO365" s="364">
        <v>36</v>
      </c>
      <c r="AP365" s="364">
        <v>39</v>
      </c>
      <c r="AQ365" s="364">
        <v>39</v>
      </c>
      <c r="AR365" s="364">
        <v>39</v>
      </c>
      <c r="AS365" s="364">
        <v>39</v>
      </c>
      <c r="AT365" s="105"/>
      <c r="AU365" s="105" t="s">
        <v>5055</v>
      </c>
      <c r="AV365" s="126">
        <v>0.79999999999999993</v>
      </c>
    </row>
    <row r="366" spans="1:48" ht="23.25" customHeight="1">
      <c r="A366"/>
      <c r="B366" s="440"/>
      <c r="D366" s="339" t="s">
        <v>5053</v>
      </c>
      <c r="E366" s="418" t="s">
        <v>5053</v>
      </c>
      <c r="F366" s="419" t="s">
        <v>1329</v>
      </c>
      <c r="G366" s="420">
        <v>1.5</v>
      </c>
      <c r="H366" s="345">
        <v>81</v>
      </c>
      <c r="I366" s="345">
        <v>69</v>
      </c>
      <c r="J366" s="345">
        <v>72</v>
      </c>
      <c r="K366" s="364">
        <v>81</v>
      </c>
      <c r="L366" s="364">
        <v>69</v>
      </c>
      <c r="M366" s="364">
        <v>72</v>
      </c>
      <c r="N366" s="364">
        <v>70</v>
      </c>
      <c r="O366" s="364">
        <v>81</v>
      </c>
      <c r="P366" s="364">
        <v>69</v>
      </c>
      <c r="Q366" s="364">
        <v>72</v>
      </c>
      <c r="R366" s="364">
        <v>70</v>
      </c>
      <c r="S366" s="353">
        <v>81</v>
      </c>
      <c r="T366" s="353">
        <v>69</v>
      </c>
      <c r="U366" s="353">
        <v>72</v>
      </c>
      <c r="V366" s="364">
        <v>69</v>
      </c>
      <c r="W366" s="364">
        <v>72</v>
      </c>
      <c r="X366" s="364">
        <v>81</v>
      </c>
      <c r="Y366" s="364">
        <v>69</v>
      </c>
      <c r="Z366" s="364">
        <v>72</v>
      </c>
      <c r="AA366" s="364">
        <v>70</v>
      </c>
      <c r="AB366" s="364">
        <v>81</v>
      </c>
      <c r="AC366" s="364">
        <v>69</v>
      </c>
      <c r="AD366" s="364">
        <v>72</v>
      </c>
      <c r="AE366" s="364">
        <v>70</v>
      </c>
      <c r="AF366" s="364">
        <v>81</v>
      </c>
      <c r="AG366" s="364">
        <v>69</v>
      </c>
      <c r="AH366" s="364">
        <v>72</v>
      </c>
      <c r="AI366" s="366">
        <v>69</v>
      </c>
      <c r="AJ366" s="364">
        <v>81</v>
      </c>
      <c r="AK366" s="364">
        <v>69</v>
      </c>
      <c r="AL366" s="364">
        <v>72</v>
      </c>
      <c r="AM366" s="364">
        <v>81</v>
      </c>
      <c r="AN366" s="364">
        <v>69</v>
      </c>
      <c r="AO366" s="364">
        <v>72</v>
      </c>
      <c r="AP366" s="364">
        <v>76</v>
      </c>
      <c r="AQ366" s="364">
        <v>76</v>
      </c>
      <c r="AR366" s="364">
        <v>76</v>
      </c>
      <c r="AS366" s="364">
        <v>76</v>
      </c>
      <c r="AT366" s="105"/>
      <c r="AU366" s="105" t="s">
        <v>5053</v>
      </c>
      <c r="AV366" s="126">
        <v>1.5</v>
      </c>
    </row>
    <row r="367" spans="1:48" ht="23.25" customHeight="1">
      <c r="A367"/>
      <c r="B367" s="440"/>
      <c r="D367" s="339" t="s">
        <v>5060</v>
      </c>
      <c r="E367" s="418" t="s">
        <v>5060</v>
      </c>
      <c r="F367" s="419" t="s">
        <v>1333</v>
      </c>
      <c r="G367" s="420">
        <v>0.5</v>
      </c>
      <c r="H367" s="345">
        <v>41</v>
      </c>
      <c r="I367" s="345">
        <v>35</v>
      </c>
      <c r="J367" s="345">
        <v>36</v>
      </c>
      <c r="K367" s="364">
        <v>41</v>
      </c>
      <c r="L367" s="364">
        <v>35</v>
      </c>
      <c r="M367" s="364">
        <v>36</v>
      </c>
      <c r="N367" s="364">
        <v>35</v>
      </c>
      <c r="O367" s="364">
        <v>41</v>
      </c>
      <c r="P367" s="364">
        <v>35</v>
      </c>
      <c r="Q367" s="364">
        <v>36</v>
      </c>
      <c r="R367" s="364">
        <v>35</v>
      </c>
      <c r="S367" s="353">
        <v>41</v>
      </c>
      <c r="T367" s="353">
        <v>35</v>
      </c>
      <c r="U367" s="353">
        <v>36</v>
      </c>
      <c r="V367" s="364">
        <v>35</v>
      </c>
      <c r="W367" s="364">
        <v>36</v>
      </c>
      <c r="X367" s="364">
        <v>41</v>
      </c>
      <c r="Y367" s="364">
        <v>35</v>
      </c>
      <c r="Z367" s="364">
        <v>36</v>
      </c>
      <c r="AA367" s="364">
        <v>35</v>
      </c>
      <c r="AB367" s="364">
        <v>41</v>
      </c>
      <c r="AC367" s="364">
        <v>35</v>
      </c>
      <c r="AD367" s="364">
        <v>36</v>
      </c>
      <c r="AE367" s="364">
        <v>35</v>
      </c>
      <c r="AF367" s="364">
        <v>41</v>
      </c>
      <c r="AG367" s="364">
        <v>35</v>
      </c>
      <c r="AH367" s="364">
        <v>36</v>
      </c>
      <c r="AI367" s="366">
        <v>35</v>
      </c>
      <c r="AJ367" s="364">
        <v>41</v>
      </c>
      <c r="AK367" s="364">
        <v>35</v>
      </c>
      <c r="AL367" s="364">
        <v>36</v>
      </c>
      <c r="AM367" s="364">
        <v>41</v>
      </c>
      <c r="AN367" s="364">
        <v>35</v>
      </c>
      <c r="AO367" s="364">
        <v>36</v>
      </c>
      <c r="AP367" s="364">
        <v>39</v>
      </c>
      <c r="AQ367" s="364">
        <v>39</v>
      </c>
      <c r="AR367" s="364">
        <v>39</v>
      </c>
      <c r="AS367" s="364">
        <v>39</v>
      </c>
      <c r="AT367" s="105"/>
      <c r="AU367" s="105" t="s">
        <v>5060</v>
      </c>
      <c r="AV367" s="126">
        <v>0.5</v>
      </c>
    </row>
    <row r="368" spans="1:48" ht="23.25" customHeight="1">
      <c r="A368"/>
      <c r="B368" s="440"/>
      <c r="D368" s="339" t="s">
        <v>5061</v>
      </c>
      <c r="E368" s="418" t="s">
        <v>5061</v>
      </c>
      <c r="F368" s="419" t="s">
        <v>1334</v>
      </c>
      <c r="G368" s="420">
        <v>0.5</v>
      </c>
      <c r="H368" s="345">
        <v>41</v>
      </c>
      <c r="I368" s="345">
        <v>35</v>
      </c>
      <c r="J368" s="345">
        <v>36</v>
      </c>
      <c r="K368" s="364">
        <v>41</v>
      </c>
      <c r="L368" s="364">
        <v>35</v>
      </c>
      <c r="M368" s="364">
        <v>36</v>
      </c>
      <c r="N368" s="364">
        <v>35</v>
      </c>
      <c r="O368" s="364">
        <v>41</v>
      </c>
      <c r="P368" s="364">
        <v>35</v>
      </c>
      <c r="Q368" s="364">
        <v>36</v>
      </c>
      <c r="R368" s="364">
        <v>35</v>
      </c>
      <c r="S368" s="353">
        <v>41</v>
      </c>
      <c r="T368" s="353">
        <v>35</v>
      </c>
      <c r="U368" s="353">
        <v>36</v>
      </c>
      <c r="V368" s="364">
        <v>35</v>
      </c>
      <c r="W368" s="364">
        <v>36</v>
      </c>
      <c r="X368" s="364">
        <v>41</v>
      </c>
      <c r="Y368" s="364">
        <v>35</v>
      </c>
      <c r="Z368" s="364">
        <v>36</v>
      </c>
      <c r="AA368" s="364">
        <v>35</v>
      </c>
      <c r="AB368" s="364">
        <v>41</v>
      </c>
      <c r="AC368" s="364">
        <v>35</v>
      </c>
      <c r="AD368" s="364">
        <v>36</v>
      </c>
      <c r="AE368" s="364">
        <v>35</v>
      </c>
      <c r="AF368" s="364">
        <v>41</v>
      </c>
      <c r="AG368" s="364">
        <v>35</v>
      </c>
      <c r="AH368" s="364">
        <v>36</v>
      </c>
      <c r="AI368" s="366">
        <v>35</v>
      </c>
      <c r="AJ368" s="364">
        <v>41</v>
      </c>
      <c r="AK368" s="364">
        <v>35</v>
      </c>
      <c r="AL368" s="364">
        <v>36</v>
      </c>
      <c r="AM368" s="364">
        <v>41</v>
      </c>
      <c r="AN368" s="364">
        <v>35</v>
      </c>
      <c r="AO368" s="364">
        <v>36</v>
      </c>
      <c r="AP368" s="364">
        <v>39</v>
      </c>
      <c r="AQ368" s="364">
        <v>39</v>
      </c>
      <c r="AR368" s="364">
        <v>39</v>
      </c>
      <c r="AS368" s="364">
        <v>39</v>
      </c>
      <c r="AT368" s="105"/>
      <c r="AU368" s="105" t="s">
        <v>5061</v>
      </c>
      <c r="AV368" s="126">
        <v>0.5</v>
      </c>
    </row>
    <row r="369" spans="1:48" ht="23.25" customHeight="1">
      <c r="A369"/>
      <c r="B369" s="440"/>
      <c r="D369" s="339" t="s">
        <v>5059</v>
      </c>
      <c r="E369" s="418" t="s">
        <v>5059</v>
      </c>
      <c r="F369" s="419" t="s">
        <v>1335</v>
      </c>
      <c r="G369" s="420">
        <v>0.9</v>
      </c>
      <c r="H369" s="345">
        <v>81</v>
      </c>
      <c r="I369" s="345">
        <v>69</v>
      </c>
      <c r="J369" s="345">
        <v>72</v>
      </c>
      <c r="K369" s="364">
        <v>81</v>
      </c>
      <c r="L369" s="364">
        <v>69</v>
      </c>
      <c r="M369" s="364">
        <v>72</v>
      </c>
      <c r="N369" s="364">
        <v>70</v>
      </c>
      <c r="O369" s="364">
        <v>81</v>
      </c>
      <c r="P369" s="364">
        <v>69</v>
      </c>
      <c r="Q369" s="364">
        <v>72</v>
      </c>
      <c r="R369" s="364">
        <v>70</v>
      </c>
      <c r="S369" s="353">
        <v>81</v>
      </c>
      <c r="T369" s="353">
        <v>69</v>
      </c>
      <c r="U369" s="353">
        <v>72</v>
      </c>
      <c r="V369" s="364">
        <v>69</v>
      </c>
      <c r="W369" s="364">
        <v>72</v>
      </c>
      <c r="X369" s="364">
        <v>81</v>
      </c>
      <c r="Y369" s="364">
        <v>69</v>
      </c>
      <c r="Z369" s="364">
        <v>72</v>
      </c>
      <c r="AA369" s="364">
        <v>70</v>
      </c>
      <c r="AB369" s="364">
        <v>81</v>
      </c>
      <c r="AC369" s="364">
        <v>69</v>
      </c>
      <c r="AD369" s="364">
        <v>72</v>
      </c>
      <c r="AE369" s="364">
        <v>70</v>
      </c>
      <c r="AF369" s="364">
        <v>81</v>
      </c>
      <c r="AG369" s="364">
        <v>69</v>
      </c>
      <c r="AH369" s="364">
        <v>72</v>
      </c>
      <c r="AI369" s="366">
        <v>69</v>
      </c>
      <c r="AJ369" s="364">
        <v>81</v>
      </c>
      <c r="AK369" s="364">
        <v>69</v>
      </c>
      <c r="AL369" s="364">
        <v>72</v>
      </c>
      <c r="AM369" s="364">
        <v>81</v>
      </c>
      <c r="AN369" s="364">
        <v>69</v>
      </c>
      <c r="AO369" s="364">
        <v>72</v>
      </c>
      <c r="AP369" s="364">
        <v>76</v>
      </c>
      <c r="AQ369" s="364">
        <v>76</v>
      </c>
      <c r="AR369" s="364">
        <v>76</v>
      </c>
      <c r="AS369" s="364">
        <v>76</v>
      </c>
      <c r="AT369" s="105"/>
      <c r="AU369" s="105" t="s">
        <v>5059</v>
      </c>
      <c r="AV369" s="126">
        <v>0.9</v>
      </c>
    </row>
    <row r="370" spans="1:48" ht="23.25" customHeight="1">
      <c r="A370"/>
      <c r="B370" s="440"/>
      <c r="D370" s="339" t="s">
        <v>5057</v>
      </c>
      <c r="E370" s="418" t="s">
        <v>5057</v>
      </c>
      <c r="F370" s="419" t="s">
        <v>1339</v>
      </c>
      <c r="G370" s="420">
        <v>2</v>
      </c>
      <c r="H370" s="345">
        <v>64</v>
      </c>
      <c r="I370" s="345">
        <v>53</v>
      </c>
      <c r="J370" s="345">
        <v>55</v>
      </c>
      <c r="K370" s="364">
        <v>64</v>
      </c>
      <c r="L370" s="364">
        <v>53</v>
      </c>
      <c r="M370" s="364">
        <v>55</v>
      </c>
      <c r="N370" s="364">
        <v>54</v>
      </c>
      <c r="O370" s="364">
        <v>64</v>
      </c>
      <c r="P370" s="364">
        <v>53</v>
      </c>
      <c r="Q370" s="364">
        <v>55</v>
      </c>
      <c r="R370" s="364">
        <v>54</v>
      </c>
      <c r="S370" s="353">
        <v>64</v>
      </c>
      <c r="T370" s="353">
        <v>53</v>
      </c>
      <c r="U370" s="353">
        <v>55</v>
      </c>
      <c r="V370" s="364">
        <v>53</v>
      </c>
      <c r="W370" s="364">
        <v>55</v>
      </c>
      <c r="X370" s="364">
        <v>64</v>
      </c>
      <c r="Y370" s="364">
        <v>53</v>
      </c>
      <c r="Z370" s="364">
        <v>55</v>
      </c>
      <c r="AA370" s="364">
        <v>54</v>
      </c>
      <c r="AB370" s="364">
        <v>64</v>
      </c>
      <c r="AC370" s="364">
        <v>53</v>
      </c>
      <c r="AD370" s="364">
        <v>55</v>
      </c>
      <c r="AE370" s="364">
        <v>54</v>
      </c>
      <c r="AF370" s="364">
        <v>64</v>
      </c>
      <c r="AG370" s="364">
        <v>53</v>
      </c>
      <c r="AH370" s="364">
        <v>55</v>
      </c>
      <c r="AI370" s="366">
        <v>53</v>
      </c>
      <c r="AJ370" s="364">
        <v>64</v>
      </c>
      <c r="AK370" s="364">
        <v>53</v>
      </c>
      <c r="AL370" s="364">
        <v>55</v>
      </c>
      <c r="AM370" s="364">
        <v>64</v>
      </c>
      <c r="AN370" s="364">
        <v>53</v>
      </c>
      <c r="AO370" s="364">
        <v>55</v>
      </c>
      <c r="AP370" s="364">
        <v>59</v>
      </c>
      <c r="AQ370" s="364">
        <v>59</v>
      </c>
      <c r="AR370" s="364">
        <v>59</v>
      </c>
      <c r="AS370" s="364">
        <v>59</v>
      </c>
      <c r="AT370" s="105"/>
      <c r="AU370" s="105" t="s">
        <v>5057</v>
      </c>
      <c r="AV370" s="126">
        <v>2</v>
      </c>
    </row>
    <row r="371" spans="1:48" ht="23.25" customHeight="1">
      <c r="A371"/>
      <c r="B371" s="440"/>
      <c r="D371" s="339" t="s">
        <v>5058</v>
      </c>
      <c r="E371" s="418" t="s">
        <v>5058</v>
      </c>
      <c r="F371" s="419" t="s">
        <v>1340</v>
      </c>
      <c r="G371" s="420">
        <v>2</v>
      </c>
      <c r="H371" s="345">
        <v>64</v>
      </c>
      <c r="I371" s="345">
        <v>53</v>
      </c>
      <c r="J371" s="345">
        <v>55</v>
      </c>
      <c r="K371" s="364">
        <v>64</v>
      </c>
      <c r="L371" s="364">
        <v>53</v>
      </c>
      <c r="M371" s="364">
        <v>55</v>
      </c>
      <c r="N371" s="364">
        <v>54</v>
      </c>
      <c r="O371" s="364">
        <v>64</v>
      </c>
      <c r="P371" s="364">
        <v>53</v>
      </c>
      <c r="Q371" s="364">
        <v>55</v>
      </c>
      <c r="R371" s="364">
        <v>54</v>
      </c>
      <c r="S371" s="353">
        <v>64</v>
      </c>
      <c r="T371" s="353">
        <v>53</v>
      </c>
      <c r="U371" s="353">
        <v>55</v>
      </c>
      <c r="V371" s="364">
        <v>53</v>
      </c>
      <c r="W371" s="364">
        <v>55</v>
      </c>
      <c r="X371" s="364">
        <v>64</v>
      </c>
      <c r="Y371" s="364">
        <v>53</v>
      </c>
      <c r="Z371" s="364">
        <v>55</v>
      </c>
      <c r="AA371" s="364">
        <v>54</v>
      </c>
      <c r="AB371" s="364">
        <v>64</v>
      </c>
      <c r="AC371" s="364">
        <v>53</v>
      </c>
      <c r="AD371" s="364">
        <v>55</v>
      </c>
      <c r="AE371" s="364">
        <v>54</v>
      </c>
      <c r="AF371" s="364">
        <v>64</v>
      </c>
      <c r="AG371" s="364">
        <v>53</v>
      </c>
      <c r="AH371" s="364">
        <v>55</v>
      </c>
      <c r="AI371" s="366">
        <v>53</v>
      </c>
      <c r="AJ371" s="364">
        <v>64</v>
      </c>
      <c r="AK371" s="364">
        <v>53</v>
      </c>
      <c r="AL371" s="364">
        <v>55</v>
      </c>
      <c r="AM371" s="364">
        <v>64</v>
      </c>
      <c r="AN371" s="364">
        <v>53</v>
      </c>
      <c r="AO371" s="364">
        <v>55</v>
      </c>
      <c r="AP371" s="364">
        <v>59</v>
      </c>
      <c r="AQ371" s="364">
        <v>59</v>
      </c>
      <c r="AR371" s="364">
        <v>59</v>
      </c>
      <c r="AS371" s="364">
        <v>59</v>
      </c>
      <c r="AT371" s="105"/>
      <c r="AU371" s="105" t="s">
        <v>5058</v>
      </c>
      <c r="AV371" s="126">
        <v>2</v>
      </c>
    </row>
    <row r="372" spans="1:48" ht="23.25" customHeight="1">
      <c r="A372"/>
      <c r="B372" s="440"/>
      <c r="D372" s="339" t="s">
        <v>5056</v>
      </c>
      <c r="E372" s="418" t="s">
        <v>5056</v>
      </c>
      <c r="F372" s="419" t="s">
        <v>1341</v>
      </c>
      <c r="G372" s="420">
        <v>4</v>
      </c>
      <c r="H372" s="345">
        <v>128</v>
      </c>
      <c r="I372" s="345">
        <v>105</v>
      </c>
      <c r="J372" s="345">
        <v>109</v>
      </c>
      <c r="K372" s="364">
        <v>128</v>
      </c>
      <c r="L372" s="364">
        <v>105</v>
      </c>
      <c r="M372" s="364">
        <v>109</v>
      </c>
      <c r="N372" s="364">
        <v>108</v>
      </c>
      <c r="O372" s="364">
        <v>128</v>
      </c>
      <c r="P372" s="364">
        <v>105</v>
      </c>
      <c r="Q372" s="364">
        <v>109</v>
      </c>
      <c r="R372" s="364">
        <v>108</v>
      </c>
      <c r="S372" s="353">
        <v>128</v>
      </c>
      <c r="T372" s="353">
        <v>105</v>
      </c>
      <c r="U372" s="353">
        <v>109</v>
      </c>
      <c r="V372" s="364">
        <v>105</v>
      </c>
      <c r="W372" s="364">
        <v>109</v>
      </c>
      <c r="X372" s="364">
        <v>128</v>
      </c>
      <c r="Y372" s="364">
        <v>105</v>
      </c>
      <c r="Z372" s="364">
        <v>109</v>
      </c>
      <c r="AA372" s="364">
        <v>108</v>
      </c>
      <c r="AB372" s="364">
        <v>128</v>
      </c>
      <c r="AC372" s="364">
        <v>105</v>
      </c>
      <c r="AD372" s="364">
        <v>109</v>
      </c>
      <c r="AE372" s="364">
        <v>108</v>
      </c>
      <c r="AF372" s="364">
        <v>128</v>
      </c>
      <c r="AG372" s="364">
        <v>105</v>
      </c>
      <c r="AH372" s="364">
        <v>109</v>
      </c>
      <c r="AI372" s="366">
        <v>105</v>
      </c>
      <c r="AJ372" s="364">
        <v>128</v>
      </c>
      <c r="AK372" s="364">
        <v>105</v>
      </c>
      <c r="AL372" s="364">
        <v>109</v>
      </c>
      <c r="AM372" s="364">
        <v>128</v>
      </c>
      <c r="AN372" s="364">
        <v>105</v>
      </c>
      <c r="AO372" s="364">
        <v>109</v>
      </c>
      <c r="AP372" s="364">
        <v>116</v>
      </c>
      <c r="AQ372" s="364">
        <v>116</v>
      </c>
      <c r="AR372" s="364">
        <v>116</v>
      </c>
      <c r="AS372" s="364">
        <v>116</v>
      </c>
      <c r="AT372" s="105"/>
      <c r="AU372" s="105" t="s">
        <v>5056</v>
      </c>
      <c r="AV372" s="126">
        <v>4</v>
      </c>
    </row>
    <row r="373" spans="1:48" ht="23.25" customHeight="1">
      <c r="A373"/>
      <c r="B373" s="440"/>
      <c r="D373" s="339" t="s">
        <v>1325</v>
      </c>
      <c r="E373" s="418" t="s">
        <v>1325</v>
      </c>
      <c r="F373" s="419" t="s">
        <v>1327</v>
      </c>
      <c r="G373" s="420">
        <v>1.5</v>
      </c>
      <c r="H373" s="345">
        <v>53</v>
      </c>
      <c r="I373" s="345">
        <v>74</v>
      </c>
      <c r="J373" s="345">
        <v>53</v>
      </c>
      <c r="K373" s="364">
        <v>53</v>
      </c>
      <c r="L373" s="364">
        <v>74</v>
      </c>
      <c r="M373" s="364">
        <v>53</v>
      </c>
      <c r="N373" s="364">
        <v>56</v>
      </c>
      <c r="O373" s="364">
        <v>53</v>
      </c>
      <c r="P373" s="364">
        <v>74</v>
      </c>
      <c r="Q373" s="364">
        <v>53</v>
      </c>
      <c r="R373" s="364">
        <v>56</v>
      </c>
      <c r="S373" s="353">
        <v>53</v>
      </c>
      <c r="T373" s="353">
        <v>74</v>
      </c>
      <c r="U373" s="353">
        <v>53</v>
      </c>
      <c r="V373" s="364">
        <v>74</v>
      </c>
      <c r="W373" s="364">
        <v>53</v>
      </c>
      <c r="X373" s="364">
        <v>53</v>
      </c>
      <c r="Y373" s="364">
        <v>74</v>
      </c>
      <c r="Z373" s="364">
        <v>53</v>
      </c>
      <c r="AA373" s="364">
        <v>56</v>
      </c>
      <c r="AB373" s="364">
        <v>53</v>
      </c>
      <c r="AC373" s="364">
        <v>74</v>
      </c>
      <c r="AD373" s="364">
        <v>53</v>
      </c>
      <c r="AE373" s="364">
        <v>56</v>
      </c>
      <c r="AF373" s="364">
        <v>53</v>
      </c>
      <c r="AG373" s="364">
        <v>74</v>
      </c>
      <c r="AH373" s="364">
        <v>53</v>
      </c>
      <c r="AI373" s="366">
        <v>74</v>
      </c>
      <c r="AJ373" s="364">
        <v>53</v>
      </c>
      <c r="AK373" s="364">
        <v>74</v>
      </c>
      <c r="AL373" s="364">
        <v>53</v>
      </c>
      <c r="AM373" s="364">
        <v>53</v>
      </c>
      <c r="AN373" s="364">
        <v>74</v>
      </c>
      <c r="AO373" s="364">
        <v>53</v>
      </c>
      <c r="AP373" s="364">
        <v>82</v>
      </c>
      <c r="AQ373" s="364">
        <v>82</v>
      </c>
      <c r="AR373" s="364">
        <v>82</v>
      </c>
      <c r="AS373" s="364">
        <v>82</v>
      </c>
      <c r="AT373" s="105"/>
      <c r="AU373" s="105" t="s">
        <v>1325</v>
      </c>
      <c r="AV373" s="126">
        <v>1.5</v>
      </c>
    </row>
    <row r="374" spans="1:48" ht="23.25" customHeight="1">
      <c r="A374"/>
      <c r="B374" s="440"/>
      <c r="D374" s="339" t="s">
        <v>1326</v>
      </c>
      <c r="E374" s="418" t="s">
        <v>1326</v>
      </c>
      <c r="F374" s="419" t="s">
        <v>1328</v>
      </c>
      <c r="G374" s="420">
        <v>1.5</v>
      </c>
      <c r="H374" s="345">
        <v>53</v>
      </c>
      <c r="I374" s="345">
        <v>74</v>
      </c>
      <c r="J374" s="345">
        <v>53</v>
      </c>
      <c r="K374" s="364">
        <v>53</v>
      </c>
      <c r="L374" s="364">
        <v>74</v>
      </c>
      <c r="M374" s="364">
        <v>53</v>
      </c>
      <c r="N374" s="364">
        <v>56</v>
      </c>
      <c r="O374" s="364">
        <v>53</v>
      </c>
      <c r="P374" s="364">
        <v>74</v>
      </c>
      <c r="Q374" s="364">
        <v>53</v>
      </c>
      <c r="R374" s="364">
        <v>56</v>
      </c>
      <c r="S374" s="353">
        <v>53</v>
      </c>
      <c r="T374" s="353">
        <v>74</v>
      </c>
      <c r="U374" s="353">
        <v>53</v>
      </c>
      <c r="V374" s="364">
        <v>74</v>
      </c>
      <c r="W374" s="364">
        <v>53</v>
      </c>
      <c r="X374" s="364">
        <v>53</v>
      </c>
      <c r="Y374" s="364">
        <v>74</v>
      </c>
      <c r="Z374" s="364">
        <v>53</v>
      </c>
      <c r="AA374" s="364">
        <v>56</v>
      </c>
      <c r="AB374" s="364">
        <v>53</v>
      </c>
      <c r="AC374" s="364">
        <v>74</v>
      </c>
      <c r="AD374" s="364">
        <v>53</v>
      </c>
      <c r="AE374" s="364">
        <v>56</v>
      </c>
      <c r="AF374" s="364">
        <v>53</v>
      </c>
      <c r="AG374" s="364">
        <v>74</v>
      </c>
      <c r="AH374" s="364">
        <v>53</v>
      </c>
      <c r="AI374" s="366">
        <v>74</v>
      </c>
      <c r="AJ374" s="364">
        <v>53</v>
      </c>
      <c r="AK374" s="364">
        <v>74</v>
      </c>
      <c r="AL374" s="364">
        <v>53</v>
      </c>
      <c r="AM374" s="364">
        <v>53</v>
      </c>
      <c r="AN374" s="364">
        <v>74</v>
      </c>
      <c r="AO374" s="364">
        <v>53</v>
      </c>
      <c r="AP374" s="364">
        <v>82</v>
      </c>
      <c r="AQ374" s="364">
        <v>82</v>
      </c>
      <c r="AR374" s="364">
        <v>82</v>
      </c>
      <c r="AS374" s="364">
        <v>82</v>
      </c>
      <c r="AT374" s="105"/>
      <c r="AU374" s="105" t="s">
        <v>1326</v>
      </c>
      <c r="AV374" s="126">
        <v>1.5</v>
      </c>
    </row>
    <row r="375" spans="1:48" ht="23.25" customHeight="1">
      <c r="A375"/>
      <c r="B375" s="440"/>
      <c r="D375" s="339" t="s">
        <v>1324</v>
      </c>
      <c r="E375" s="418" t="s">
        <v>1324</v>
      </c>
      <c r="F375" s="419" t="s">
        <v>1329</v>
      </c>
      <c r="G375" s="420">
        <v>2.9</v>
      </c>
      <c r="H375" s="345">
        <v>104</v>
      </c>
      <c r="I375" s="345">
        <v>148</v>
      </c>
      <c r="J375" s="345">
        <v>104</v>
      </c>
      <c r="K375" s="364">
        <v>104</v>
      </c>
      <c r="L375" s="364">
        <v>148</v>
      </c>
      <c r="M375" s="364">
        <v>104</v>
      </c>
      <c r="N375" s="364">
        <v>112</v>
      </c>
      <c r="O375" s="364">
        <v>104</v>
      </c>
      <c r="P375" s="364">
        <v>148</v>
      </c>
      <c r="Q375" s="364">
        <v>104</v>
      </c>
      <c r="R375" s="364">
        <v>112</v>
      </c>
      <c r="S375" s="353">
        <v>104</v>
      </c>
      <c r="T375" s="353">
        <v>148</v>
      </c>
      <c r="U375" s="353">
        <v>104</v>
      </c>
      <c r="V375" s="364">
        <v>148</v>
      </c>
      <c r="W375" s="364">
        <v>104</v>
      </c>
      <c r="X375" s="364">
        <v>104</v>
      </c>
      <c r="Y375" s="364">
        <v>148</v>
      </c>
      <c r="Z375" s="364">
        <v>104</v>
      </c>
      <c r="AA375" s="364">
        <v>112</v>
      </c>
      <c r="AB375" s="364">
        <v>104</v>
      </c>
      <c r="AC375" s="364">
        <v>148</v>
      </c>
      <c r="AD375" s="364">
        <v>104</v>
      </c>
      <c r="AE375" s="364">
        <v>112</v>
      </c>
      <c r="AF375" s="364">
        <v>104</v>
      </c>
      <c r="AG375" s="364">
        <v>148</v>
      </c>
      <c r="AH375" s="364">
        <v>104</v>
      </c>
      <c r="AI375" s="366">
        <v>148</v>
      </c>
      <c r="AJ375" s="364">
        <v>104</v>
      </c>
      <c r="AK375" s="364">
        <v>148</v>
      </c>
      <c r="AL375" s="364">
        <v>104</v>
      </c>
      <c r="AM375" s="364">
        <v>104</v>
      </c>
      <c r="AN375" s="364">
        <v>148</v>
      </c>
      <c r="AO375" s="364">
        <v>104</v>
      </c>
      <c r="AP375" s="364">
        <v>163</v>
      </c>
      <c r="AQ375" s="364">
        <v>163</v>
      </c>
      <c r="AR375" s="364">
        <v>163</v>
      </c>
      <c r="AS375" s="364">
        <v>163</v>
      </c>
      <c r="AT375" s="105"/>
      <c r="AU375" s="105" t="s">
        <v>1324</v>
      </c>
      <c r="AV375" s="126">
        <v>2.9</v>
      </c>
    </row>
    <row r="376" spans="1:48" ht="23.25" customHeight="1">
      <c r="A376"/>
      <c r="B376" s="440"/>
      <c r="D376" s="339" t="s">
        <v>1330</v>
      </c>
      <c r="E376" s="418" t="s">
        <v>1330</v>
      </c>
      <c r="F376" s="419" t="s">
        <v>1333</v>
      </c>
      <c r="G376" s="420">
        <v>0.9</v>
      </c>
      <c r="H376" s="345">
        <v>53</v>
      </c>
      <c r="I376" s="345">
        <v>74</v>
      </c>
      <c r="J376" s="345">
        <v>53</v>
      </c>
      <c r="K376" s="364">
        <v>53</v>
      </c>
      <c r="L376" s="364">
        <v>74</v>
      </c>
      <c r="M376" s="364">
        <v>53</v>
      </c>
      <c r="N376" s="364">
        <v>56</v>
      </c>
      <c r="O376" s="364">
        <v>53</v>
      </c>
      <c r="P376" s="364">
        <v>74</v>
      </c>
      <c r="Q376" s="364">
        <v>53</v>
      </c>
      <c r="R376" s="364">
        <v>56</v>
      </c>
      <c r="S376" s="353">
        <v>53</v>
      </c>
      <c r="T376" s="353">
        <v>74</v>
      </c>
      <c r="U376" s="353">
        <v>53</v>
      </c>
      <c r="V376" s="364">
        <v>74</v>
      </c>
      <c r="W376" s="364">
        <v>53</v>
      </c>
      <c r="X376" s="364">
        <v>53</v>
      </c>
      <c r="Y376" s="364">
        <v>74</v>
      </c>
      <c r="Z376" s="364">
        <v>53</v>
      </c>
      <c r="AA376" s="364">
        <v>56</v>
      </c>
      <c r="AB376" s="364">
        <v>53</v>
      </c>
      <c r="AC376" s="364">
        <v>74</v>
      </c>
      <c r="AD376" s="364">
        <v>53</v>
      </c>
      <c r="AE376" s="364">
        <v>56</v>
      </c>
      <c r="AF376" s="364">
        <v>53</v>
      </c>
      <c r="AG376" s="364">
        <v>74</v>
      </c>
      <c r="AH376" s="364">
        <v>53</v>
      </c>
      <c r="AI376" s="366">
        <v>74</v>
      </c>
      <c r="AJ376" s="364">
        <v>53</v>
      </c>
      <c r="AK376" s="364">
        <v>74</v>
      </c>
      <c r="AL376" s="364">
        <v>53</v>
      </c>
      <c r="AM376" s="364">
        <v>53</v>
      </c>
      <c r="AN376" s="364">
        <v>74</v>
      </c>
      <c r="AO376" s="364">
        <v>53</v>
      </c>
      <c r="AP376" s="364">
        <v>82</v>
      </c>
      <c r="AQ376" s="364">
        <v>82</v>
      </c>
      <c r="AR376" s="364">
        <v>82</v>
      </c>
      <c r="AS376" s="364">
        <v>82</v>
      </c>
      <c r="AT376" s="105"/>
      <c r="AU376" s="105" t="s">
        <v>1330</v>
      </c>
      <c r="AV376" s="126">
        <v>0.9</v>
      </c>
    </row>
    <row r="377" spans="1:48" ht="23.25" customHeight="1">
      <c r="A377"/>
      <c r="B377" s="440"/>
      <c r="D377" s="339" t="s">
        <v>1331</v>
      </c>
      <c r="E377" s="418" t="s">
        <v>1331</v>
      </c>
      <c r="F377" s="419" t="s">
        <v>1334</v>
      </c>
      <c r="G377" s="420">
        <v>0.9</v>
      </c>
      <c r="H377" s="345">
        <v>53</v>
      </c>
      <c r="I377" s="345">
        <v>74</v>
      </c>
      <c r="J377" s="345">
        <v>53</v>
      </c>
      <c r="K377" s="364">
        <v>53</v>
      </c>
      <c r="L377" s="364">
        <v>74</v>
      </c>
      <c r="M377" s="364">
        <v>53</v>
      </c>
      <c r="N377" s="364">
        <v>56</v>
      </c>
      <c r="O377" s="364">
        <v>53</v>
      </c>
      <c r="P377" s="364">
        <v>74</v>
      </c>
      <c r="Q377" s="364">
        <v>53</v>
      </c>
      <c r="R377" s="364">
        <v>56</v>
      </c>
      <c r="S377" s="353">
        <v>53</v>
      </c>
      <c r="T377" s="353">
        <v>74</v>
      </c>
      <c r="U377" s="353">
        <v>53</v>
      </c>
      <c r="V377" s="364">
        <v>74</v>
      </c>
      <c r="W377" s="364">
        <v>53</v>
      </c>
      <c r="X377" s="364">
        <v>53</v>
      </c>
      <c r="Y377" s="364">
        <v>74</v>
      </c>
      <c r="Z377" s="364">
        <v>53</v>
      </c>
      <c r="AA377" s="364">
        <v>56</v>
      </c>
      <c r="AB377" s="364">
        <v>53</v>
      </c>
      <c r="AC377" s="364">
        <v>74</v>
      </c>
      <c r="AD377" s="364">
        <v>53</v>
      </c>
      <c r="AE377" s="364">
        <v>56</v>
      </c>
      <c r="AF377" s="364">
        <v>53</v>
      </c>
      <c r="AG377" s="364">
        <v>74</v>
      </c>
      <c r="AH377" s="364">
        <v>53</v>
      </c>
      <c r="AI377" s="366">
        <v>74</v>
      </c>
      <c r="AJ377" s="364">
        <v>53</v>
      </c>
      <c r="AK377" s="364">
        <v>74</v>
      </c>
      <c r="AL377" s="364">
        <v>53</v>
      </c>
      <c r="AM377" s="364">
        <v>53</v>
      </c>
      <c r="AN377" s="364">
        <v>74</v>
      </c>
      <c r="AO377" s="364">
        <v>53</v>
      </c>
      <c r="AP377" s="364">
        <v>82</v>
      </c>
      <c r="AQ377" s="364">
        <v>82</v>
      </c>
      <c r="AR377" s="364">
        <v>82</v>
      </c>
      <c r="AS377" s="364">
        <v>82</v>
      </c>
      <c r="AT377" s="105"/>
      <c r="AU377" s="105" t="s">
        <v>1331</v>
      </c>
      <c r="AV377" s="126">
        <v>0.9</v>
      </c>
    </row>
    <row r="378" spans="1:48" ht="23.25" customHeight="1">
      <c r="A378"/>
      <c r="B378" s="440"/>
      <c r="D378" s="339" t="s">
        <v>1332</v>
      </c>
      <c r="E378" s="418" t="s">
        <v>1332</v>
      </c>
      <c r="F378" s="419" t="s">
        <v>1335</v>
      </c>
      <c r="G378" s="420">
        <v>1.8</v>
      </c>
      <c r="H378" s="345">
        <v>104</v>
      </c>
      <c r="I378" s="345">
        <v>148</v>
      </c>
      <c r="J378" s="345">
        <v>104</v>
      </c>
      <c r="K378" s="364">
        <v>104</v>
      </c>
      <c r="L378" s="364">
        <v>148</v>
      </c>
      <c r="M378" s="364">
        <v>104</v>
      </c>
      <c r="N378" s="364">
        <v>112</v>
      </c>
      <c r="O378" s="364">
        <v>104</v>
      </c>
      <c r="P378" s="364">
        <v>148</v>
      </c>
      <c r="Q378" s="364">
        <v>104</v>
      </c>
      <c r="R378" s="364">
        <v>112</v>
      </c>
      <c r="S378" s="353">
        <v>104</v>
      </c>
      <c r="T378" s="353">
        <v>148</v>
      </c>
      <c r="U378" s="353">
        <v>104</v>
      </c>
      <c r="V378" s="364">
        <v>148</v>
      </c>
      <c r="W378" s="364">
        <v>104</v>
      </c>
      <c r="X378" s="364">
        <v>104</v>
      </c>
      <c r="Y378" s="364">
        <v>148</v>
      </c>
      <c r="Z378" s="364">
        <v>104</v>
      </c>
      <c r="AA378" s="364">
        <v>112</v>
      </c>
      <c r="AB378" s="364">
        <v>104</v>
      </c>
      <c r="AC378" s="364">
        <v>148</v>
      </c>
      <c r="AD378" s="364">
        <v>104</v>
      </c>
      <c r="AE378" s="364">
        <v>112</v>
      </c>
      <c r="AF378" s="364">
        <v>104</v>
      </c>
      <c r="AG378" s="364">
        <v>148</v>
      </c>
      <c r="AH378" s="364">
        <v>104</v>
      </c>
      <c r="AI378" s="366">
        <v>148</v>
      </c>
      <c r="AJ378" s="364">
        <v>104</v>
      </c>
      <c r="AK378" s="364">
        <v>148</v>
      </c>
      <c r="AL378" s="364">
        <v>104</v>
      </c>
      <c r="AM378" s="364">
        <v>104</v>
      </c>
      <c r="AN378" s="364">
        <v>148</v>
      </c>
      <c r="AO378" s="364">
        <v>104</v>
      </c>
      <c r="AP378" s="364">
        <v>163</v>
      </c>
      <c r="AQ378" s="364">
        <v>163</v>
      </c>
      <c r="AR378" s="364">
        <v>163</v>
      </c>
      <c r="AS378" s="364">
        <v>163</v>
      </c>
      <c r="AT378" s="105"/>
      <c r="AU378" s="105" t="s">
        <v>1332</v>
      </c>
      <c r="AV378" s="126">
        <v>1.8</v>
      </c>
    </row>
    <row r="379" spans="1:48" ht="23.25" customHeight="1">
      <c r="A379"/>
      <c r="B379" s="440"/>
      <c r="D379" s="339" t="s">
        <v>1336</v>
      </c>
      <c r="E379" s="418" t="s">
        <v>1336</v>
      </c>
      <c r="F379" s="419" t="s">
        <v>1339</v>
      </c>
      <c r="G379" s="420">
        <v>4</v>
      </c>
      <c r="H379" s="345">
        <v>81</v>
      </c>
      <c r="I379" s="345">
        <v>101</v>
      </c>
      <c r="J379" s="345">
        <v>107</v>
      </c>
      <c r="K379" s="364">
        <v>81</v>
      </c>
      <c r="L379" s="364">
        <v>101</v>
      </c>
      <c r="M379" s="364">
        <v>107</v>
      </c>
      <c r="N379" s="364">
        <v>85</v>
      </c>
      <c r="O379" s="364">
        <v>81</v>
      </c>
      <c r="P379" s="364">
        <v>101</v>
      </c>
      <c r="Q379" s="364">
        <v>107</v>
      </c>
      <c r="R379" s="364">
        <v>85</v>
      </c>
      <c r="S379" s="353">
        <v>81</v>
      </c>
      <c r="T379" s="353">
        <v>101</v>
      </c>
      <c r="U379" s="353">
        <v>107</v>
      </c>
      <c r="V379" s="364">
        <v>101</v>
      </c>
      <c r="W379" s="364">
        <v>107</v>
      </c>
      <c r="X379" s="364">
        <v>81</v>
      </c>
      <c r="Y379" s="364">
        <v>101</v>
      </c>
      <c r="Z379" s="364">
        <v>107</v>
      </c>
      <c r="AA379" s="364">
        <v>85</v>
      </c>
      <c r="AB379" s="364">
        <v>81</v>
      </c>
      <c r="AC379" s="364">
        <v>101</v>
      </c>
      <c r="AD379" s="364">
        <v>107</v>
      </c>
      <c r="AE379" s="364">
        <v>85</v>
      </c>
      <c r="AF379" s="364">
        <v>81</v>
      </c>
      <c r="AG379" s="364">
        <v>101</v>
      </c>
      <c r="AH379" s="364">
        <v>107</v>
      </c>
      <c r="AI379" s="366">
        <v>101</v>
      </c>
      <c r="AJ379" s="364">
        <v>81</v>
      </c>
      <c r="AK379" s="364">
        <v>101</v>
      </c>
      <c r="AL379" s="364">
        <v>107</v>
      </c>
      <c r="AM379" s="364">
        <v>81</v>
      </c>
      <c r="AN379" s="364">
        <v>101</v>
      </c>
      <c r="AO379" s="364">
        <v>107</v>
      </c>
      <c r="AP379" s="364">
        <v>112</v>
      </c>
      <c r="AQ379" s="364">
        <v>112</v>
      </c>
      <c r="AR379" s="364">
        <v>112</v>
      </c>
      <c r="AS379" s="364">
        <v>112</v>
      </c>
      <c r="AT379" s="105"/>
      <c r="AU379" s="105" t="s">
        <v>1336</v>
      </c>
      <c r="AV379" s="126">
        <v>4</v>
      </c>
    </row>
    <row r="380" spans="1:48" ht="23.25" customHeight="1">
      <c r="A380"/>
      <c r="B380" s="440"/>
      <c r="D380" s="339" t="s">
        <v>1337</v>
      </c>
      <c r="E380" s="418" t="s">
        <v>1337</v>
      </c>
      <c r="F380" s="419" t="s">
        <v>1340</v>
      </c>
      <c r="G380" s="420">
        <v>4</v>
      </c>
      <c r="H380" s="345">
        <v>81</v>
      </c>
      <c r="I380" s="345">
        <v>101</v>
      </c>
      <c r="J380" s="345">
        <v>107</v>
      </c>
      <c r="K380" s="364">
        <v>81</v>
      </c>
      <c r="L380" s="364">
        <v>101</v>
      </c>
      <c r="M380" s="364">
        <v>107</v>
      </c>
      <c r="N380" s="364">
        <v>85</v>
      </c>
      <c r="O380" s="364">
        <v>81</v>
      </c>
      <c r="P380" s="364">
        <v>101</v>
      </c>
      <c r="Q380" s="364">
        <v>107</v>
      </c>
      <c r="R380" s="364">
        <v>85</v>
      </c>
      <c r="S380" s="353">
        <v>81</v>
      </c>
      <c r="T380" s="353">
        <v>101</v>
      </c>
      <c r="U380" s="353">
        <v>107</v>
      </c>
      <c r="V380" s="364">
        <v>101</v>
      </c>
      <c r="W380" s="364">
        <v>107</v>
      </c>
      <c r="X380" s="364">
        <v>81</v>
      </c>
      <c r="Y380" s="364">
        <v>101</v>
      </c>
      <c r="Z380" s="364">
        <v>107</v>
      </c>
      <c r="AA380" s="364">
        <v>85</v>
      </c>
      <c r="AB380" s="364">
        <v>81</v>
      </c>
      <c r="AC380" s="364">
        <v>101</v>
      </c>
      <c r="AD380" s="364">
        <v>107</v>
      </c>
      <c r="AE380" s="364">
        <v>85</v>
      </c>
      <c r="AF380" s="364">
        <v>81</v>
      </c>
      <c r="AG380" s="364">
        <v>101</v>
      </c>
      <c r="AH380" s="364">
        <v>107</v>
      </c>
      <c r="AI380" s="366">
        <v>101</v>
      </c>
      <c r="AJ380" s="364">
        <v>81</v>
      </c>
      <c r="AK380" s="364">
        <v>101</v>
      </c>
      <c r="AL380" s="364">
        <v>107</v>
      </c>
      <c r="AM380" s="364">
        <v>81</v>
      </c>
      <c r="AN380" s="364">
        <v>101</v>
      </c>
      <c r="AO380" s="364">
        <v>107</v>
      </c>
      <c r="AP380" s="364">
        <v>112</v>
      </c>
      <c r="AQ380" s="364">
        <v>112</v>
      </c>
      <c r="AR380" s="364">
        <v>112</v>
      </c>
      <c r="AS380" s="364">
        <v>112</v>
      </c>
      <c r="AT380" s="105"/>
      <c r="AU380" s="105" t="s">
        <v>1337</v>
      </c>
      <c r="AV380" s="126">
        <v>4</v>
      </c>
    </row>
    <row r="381" spans="1:48" ht="23.25" customHeight="1">
      <c r="A381"/>
      <c r="B381" s="440"/>
      <c r="D381" s="339" t="s">
        <v>1338</v>
      </c>
      <c r="E381" s="418" t="s">
        <v>1338</v>
      </c>
      <c r="F381" s="419" t="s">
        <v>1341</v>
      </c>
      <c r="G381" s="420">
        <v>8</v>
      </c>
      <c r="H381" s="345">
        <v>161</v>
      </c>
      <c r="I381" s="345">
        <v>200</v>
      </c>
      <c r="J381" s="345">
        <v>212</v>
      </c>
      <c r="K381" s="364">
        <v>161</v>
      </c>
      <c r="L381" s="364">
        <v>200</v>
      </c>
      <c r="M381" s="364">
        <v>212</v>
      </c>
      <c r="N381" s="364">
        <v>168</v>
      </c>
      <c r="O381" s="364">
        <v>161</v>
      </c>
      <c r="P381" s="364">
        <v>200</v>
      </c>
      <c r="Q381" s="364">
        <v>212</v>
      </c>
      <c r="R381" s="364">
        <v>168</v>
      </c>
      <c r="S381" s="353">
        <v>161</v>
      </c>
      <c r="T381" s="353">
        <v>200</v>
      </c>
      <c r="U381" s="353">
        <v>212</v>
      </c>
      <c r="V381" s="364">
        <v>200</v>
      </c>
      <c r="W381" s="364">
        <v>212</v>
      </c>
      <c r="X381" s="364">
        <v>161</v>
      </c>
      <c r="Y381" s="364">
        <v>200</v>
      </c>
      <c r="Z381" s="364">
        <v>212</v>
      </c>
      <c r="AA381" s="364">
        <v>168</v>
      </c>
      <c r="AB381" s="364">
        <v>161</v>
      </c>
      <c r="AC381" s="364">
        <v>200</v>
      </c>
      <c r="AD381" s="364">
        <v>212</v>
      </c>
      <c r="AE381" s="364">
        <v>168</v>
      </c>
      <c r="AF381" s="364">
        <v>161</v>
      </c>
      <c r="AG381" s="364">
        <v>200</v>
      </c>
      <c r="AH381" s="364">
        <v>212</v>
      </c>
      <c r="AI381" s="366">
        <v>200</v>
      </c>
      <c r="AJ381" s="364">
        <v>161</v>
      </c>
      <c r="AK381" s="364">
        <v>200</v>
      </c>
      <c r="AL381" s="364">
        <v>212</v>
      </c>
      <c r="AM381" s="364">
        <v>161</v>
      </c>
      <c r="AN381" s="364">
        <v>200</v>
      </c>
      <c r="AO381" s="364">
        <v>212</v>
      </c>
      <c r="AP381" s="364">
        <v>220</v>
      </c>
      <c r="AQ381" s="364">
        <v>220</v>
      </c>
      <c r="AR381" s="364">
        <v>220</v>
      </c>
      <c r="AS381" s="364">
        <v>220</v>
      </c>
      <c r="AT381" s="105"/>
      <c r="AU381" s="105" t="s">
        <v>1338</v>
      </c>
      <c r="AV381" s="126">
        <v>8</v>
      </c>
    </row>
    <row r="382" spans="1:48" ht="23.25" customHeight="1">
      <c r="A382"/>
      <c r="B382" s="440"/>
      <c r="D382" s="339" t="s">
        <v>5049</v>
      </c>
      <c r="E382" s="418" t="s">
        <v>5049</v>
      </c>
      <c r="F382" s="419" t="s">
        <v>5050</v>
      </c>
      <c r="G382" s="420">
        <v>0.5</v>
      </c>
      <c r="H382" s="345">
        <v>119</v>
      </c>
      <c r="I382" s="345">
        <v>114</v>
      </c>
      <c r="J382" s="345">
        <v>114</v>
      </c>
      <c r="K382" s="364">
        <v>119</v>
      </c>
      <c r="L382" s="364">
        <v>114</v>
      </c>
      <c r="M382" s="364">
        <v>114</v>
      </c>
      <c r="N382" s="364">
        <v>114</v>
      </c>
      <c r="O382" s="364">
        <v>119</v>
      </c>
      <c r="P382" s="364">
        <v>114</v>
      </c>
      <c r="Q382" s="364">
        <v>114</v>
      </c>
      <c r="R382" s="364">
        <v>114</v>
      </c>
      <c r="S382" s="353">
        <v>119</v>
      </c>
      <c r="T382" s="353">
        <v>114</v>
      </c>
      <c r="U382" s="353">
        <v>114</v>
      </c>
      <c r="V382" s="364">
        <v>114</v>
      </c>
      <c r="W382" s="364">
        <v>114</v>
      </c>
      <c r="X382" s="364">
        <v>119</v>
      </c>
      <c r="Y382" s="364">
        <v>114</v>
      </c>
      <c r="Z382" s="364">
        <v>114</v>
      </c>
      <c r="AA382" s="364">
        <v>114</v>
      </c>
      <c r="AB382" s="364">
        <v>119</v>
      </c>
      <c r="AC382" s="364">
        <v>114</v>
      </c>
      <c r="AD382" s="364">
        <v>114</v>
      </c>
      <c r="AE382" s="364">
        <v>114</v>
      </c>
      <c r="AF382" s="364">
        <v>119</v>
      </c>
      <c r="AG382" s="364">
        <v>114</v>
      </c>
      <c r="AH382" s="364">
        <v>114</v>
      </c>
      <c r="AI382" s="366">
        <v>114</v>
      </c>
      <c r="AJ382" s="364">
        <v>119</v>
      </c>
      <c r="AK382" s="364">
        <v>114</v>
      </c>
      <c r="AL382" s="364">
        <v>114</v>
      </c>
      <c r="AM382" s="364">
        <v>119</v>
      </c>
      <c r="AN382" s="364">
        <v>114</v>
      </c>
      <c r="AO382" s="364">
        <v>114</v>
      </c>
      <c r="AP382" s="364">
        <v>126</v>
      </c>
      <c r="AQ382" s="364">
        <v>126</v>
      </c>
      <c r="AR382" s="364">
        <v>126</v>
      </c>
      <c r="AS382" s="364">
        <v>126</v>
      </c>
      <c r="AT382" s="105"/>
      <c r="AU382" s="105" t="s">
        <v>5049</v>
      </c>
      <c r="AV382" s="126">
        <v>0.5</v>
      </c>
    </row>
    <row r="383" spans="1:48" ht="23.25" customHeight="1">
      <c r="A383"/>
      <c r="B383" s="440"/>
      <c r="D383" s="339" t="s">
        <v>3231</v>
      </c>
      <c r="E383" s="418" t="s">
        <v>3231</v>
      </c>
      <c r="F383" s="419" t="s">
        <v>3808</v>
      </c>
      <c r="G383" s="420">
        <v>1</v>
      </c>
      <c r="H383" s="345">
        <v>131</v>
      </c>
      <c r="I383" s="345">
        <v>153</v>
      </c>
      <c r="J383" s="345">
        <v>130</v>
      </c>
      <c r="K383" s="364">
        <v>131</v>
      </c>
      <c r="L383" s="364">
        <v>153</v>
      </c>
      <c r="M383" s="364">
        <v>130</v>
      </c>
      <c r="N383" s="364">
        <v>134</v>
      </c>
      <c r="O383" s="364">
        <v>131</v>
      </c>
      <c r="P383" s="364">
        <v>153</v>
      </c>
      <c r="Q383" s="364">
        <v>130</v>
      </c>
      <c r="R383" s="364">
        <v>134</v>
      </c>
      <c r="S383" s="353">
        <v>131</v>
      </c>
      <c r="T383" s="353">
        <v>153</v>
      </c>
      <c r="U383" s="353">
        <v>130</v>
      </c>
      <c r="V383" s="364">
        <v>153</v>
      </c>
      <c r="W383" s="364">
        <v>130</v>
      </c>
      <c r="X383" s="364">
        <v>131</v>
      </c>
      <c r="Y383" s="364">
        <v>153</v>
      </c>
      <c r="Z383" s="364">
        <v>130</v>
      </c>
      <c r="AA383" s="364">
        <v>134</v>
      </c>
      <c r="AB383" s="364">
        <v>131</v>
      </c>
      <c r="AC383" s="364">
        <v>153</v>
      </c>
      <c r="AD383" s="364">
        <v>130</v>
      </c>
      <c r="AE383" s="364">
        <v>134</v>
      </c>
      <c r="AF383" s="364">
        <v>131</v>
      </c>
      <c r="AG383" s="364">
        <v>153</v>
      </c>
      <c r="AH383" s="364">
        <v>130</v>
      </c>
      <c r="AI383" s="366">
        <v>153</v>
      </c>
      <c r="AJ383" s="364">
        <v>131</v>
      </c>
      <c r="AK383" s="364">
        <v>153</v>
      </c>
      <c r="AL383" s="364">
        <v>130</v>
      </c>
      <c r="AM383" s="364">
        <v>131</v>
      </c>
      <c r="AN383" s="364">
        <v>153</v>
      </c>
      <c r="AO383" s="364">
        <v>130</v>
      </c>
      <c r="AP383" s="364">
        <v>169</v>
      </c>
      <c r="AQ383" s="364">
        <v>169</v>
      </c>
      <c r="AR383" s="364">
        <v>169</v>
      </c>
      <c r="AS383" s="364">
        <v>169</v>
      </c>
      <c r="AT383" s="105"/>
      <c r="AU383" s="105" t="s">
        <v>3231</v>
      </c>
      <c r="AV383" s="126">
        <v>1</v>
      </c>
    </row>
    <row r="384" spans="1:48" ht="23.25" customHeight="1">
      <c r="A384"/>
      <c r="B384" s="440"/>
      <c r="D384" s="339" t="s">
        <v>4462</v>
      </c>
      <c r="E384" s="418" t="s">
        <v>4462</v>
      </c>
      <c r="F384" s="419" t="s">
        <v>4788</v>
      </c>
      <c r="G384" s="420">
        <v>0</v>
      </c>
      <c r="H384" s="345">
        <v>88</v>
      </c>
      <c r="I384" s="345">
        <v>88</v>
      </c>
      <c r="J384" s="345">
        <v>88</v>
      </c>
      <c r="K384" s="364">
        <v>88</v>
      </c>
      <c r="L384" s="364">
        <v>88</v>
      </c>
      <c r="M384" s="364">
        <v>88</v>
      </c>
      <c r="N384" s="364">
        <v>88</v>
      </c>
      <c r="O384" s="364">
        <v>88</v>
      </c>
      <c r="P384" s="364">
        <v>88</v>
      </c>
      <c r="Q384" s="364">
        <v>88</v>
      </c>
      <c r="R384" s="364">
        <v>88</v>
      </c>
      <c r="S384" s="353">
        <v>88</v>
      </c>
      <c r="T384" s="353">
        <v>88</v>
      </c>
      <c r="U384" s="353">
        <v>88</v>
      </c>
      <c r="V384" s="364">
        <v>88</v>
      </c>
      <c r="W384" s="364">
        <v>88</v>
      </c>
      <c r="X384" s="364">
        <v>88</v>
      </c>
      <c r="Y384" s="364">
        <v>88</v>
      </c>
      <c r="Z384" s="364">
        <v>88</v>
      </c>
      <c r="AA384" s="364">
        <v>88</v>
      </c>
      <c r="AB384" s="364">
        <v>88</v>
      </c>
      <c r="AC384" s="364">
        <v>88</v>
      </c>
      <c r="AD384" s="364">
        <v>88</v>
      </c>
      <c r="AE384" s="364">
        <v>88</v>
      </c>
      <c r="AF384" s="364">
        <v>88</v>
      </c>
      <c r="AG384" s="364">
        <v>88</v>
      </c>
      <c r="AH384" s="364">
        <v>88</v>
      </c>
      <c r="AI384" s="366">
        <v>88</v>
      </c>
      <c r="AJ384" s="364">
        <v>88</v>
      </c>
      <c r="AK384" s="364">
        <v>88</v>
      </c>
      <c r="AL384" s="364">
        <v>88</v>
      </c>
      <c r="AM384" s="364">
        <v>88</v>
      </c>
      <c r="AN384" s="364">
        <v>88</v>
      </c>
      <c r="AO384" s="364">
        <v>88</v>
      </c>
      <c r="AP384" s="364">
        <v>88</v>
      </c>
      <c r="AQ384" s="364">
        <v>88</v>
      </c>
      <c r="AR384" s="364">
        <v>88</v>
      </c>
      <c r="AS384" s="364">
        <v>88</v>
      </c>
      <c r="AT384" s="105"/>
      <c r="AU384" s="105" t="s">
        <v>4462</v>
      </c>
      <c r="AV384" s="126">
        <v>0</v>
      </c>
    </row>
    <row r="385" spans="1:48" ht="23.25" customHeight="1">
      <c r="A385"/>
      <c r="B385" s="440"/>
      <c r="D385" s="339" t="s">
        <v>1348</v>
      </c>
      <c r="E385" s="418" t="s">
        <v>1348</v>
      </c>
      <c r="F385" s="419" t="s">
        <v>1350</v>
      </c>
      <c r="G385" s="420">
        <v>0</v>
      </c>
      <c r="H385" s="345">
        <v>168</v>
      </c>
      <c r="I385" s="345">
        <v>168</v>
      </c>
      <c r="J385" s="345">
        <v>168</v>
      </c>
      <c r="K385" s="364">
        <v>168</v>
      </c>
      <c r="L385" s="364">
        <v>168</v>
      </c>
      <c r="M385" s="364">
        <v>168</v>
      </c>
      <c r="N385" s="364">
        <v>168</v>
      </c>
      <c r="O385" s="364">
        <v>168</v>
      </c>
      <c r="P385" s="364">
        <v>168</v>
      </c>
      <c r="Q385" s="364">
        <v>168</v>
      </c>
      <c r="R385" s="364">
        <v>168</v>
      </c>
      <c r="S385" s="353">
        <v>168</v>
      </c>
      <c r="T385" s="353">
        <v>168</v>
      </c>
      <c r="U385" s="353">
        <v>168</v>
      </c>
      <c r="V385" s="364">
        <v>168</v>
      </c>
      <c r="W385" s="364">
        <v>168</v>
      </c>
      <c r="X385" s="364">
        <v>168</v>
      </c>
      <c r="Y385" s="364">
        <v>168</v>
      </c>
      <c r="Z385" s="364">
        <v>168</v>
      </c>
      <c r="AA385" s="364">
        <v>168</v>
      </c>
      <c r="AB385" s="364">
        <v>168</v>
      </c>
      <c r="AC385" s="364">
        <v>168</v>
      </c>
      <c r="AD385" s="364">
        <v>168</v>
      </c>
      <c r="AE385" s="364">
        <v>168</v>
      </c>
      <c r="AF385" s="364">
        <v>168</v>
      </c>
      <c r="AG385" s="364">
        <v>168</v>
      </c>
      <c r="AH385" s="364">
        <v>168</v>
      </c>
      <c r="AI385" s="366">
        <v>168</v>
      </c>
      <c r="AJ385" s="364">
        <v>168</v>
      </c>
      <c r="AK385" s="364">
        <v>168</v>
      </c>
      <c r="AL385" s="364">
        <v>168</v>
      </c>
      <c r="AM385" s="364">
        <v>168</v>
      </c>
      <c r="AN385" s="364">
        <v>168</v>
      </c>
      <c r="AO385" s="364">
        <v>168</v>
      </c>
      <c r="AP385" s="364">
        <v>168</v>
      </c>
      <c r="AQ385" s="364">
        <v>168</v>
      </c>
      <c r="AR385" s="364">
        <v>168</v>
      </c>
      <c r="AS385" s="364">
        <v>168</v>
      </c>
      <c r="AT385" s="105"/>
      <c r="AU385" s="105" t="s">
        <v>1348</v>
      </c>
      <c r="AV385" s="126">
        <v>0</v>
      </c>
    </row>
    <row r="386" spans="1:48" ht="23.25" customHeight="1">
      <c r="A386"/>
      <c r="B386" s="440"/>
      <c r="D386" s="339" t="s">
        <v>1349</v>
      </c>
      <c r="E386" s="418" t="s">
        <v>1349</v>
      </c>
      <c r="F386" s="419" t="s">
        <v>1351</v>
      </c>
      <c r="G386" s="420">
        <v>0</v>
      </c>
      <c r="H386" s="345">
        <v>99</v>
      </c>
      <c r="I386" s="345">
        <v>99</v>
      </c>
      <c r="J386" s="345">
        <v>99</v>
      </c>
      <c r="K386" s="364">
        <v>99</v>
      </c>
      <c r="L386" s="364">
        <v>99</v>
      </c>
      <c r="M386" s="364">
        <v>99</v>
      </c>
      <c r="N386" s="364">
        <v>99</v>
      </c>
      <c r="O386" s="364">
        <v>99</v>
      </c>
      <c r="P386" s="364">
        <v>99</v>
      </c>
      <c r="Q386" s="364">
        <v>99</v>
      </c>
      <c r="R386" s="364">
        <v>99</v>
      </c>
      <c r="S386" s="353">
        <v>99</v>
      </c>
      <c r="T386" s="353">
        <v>99</v>
      </c>
      <c r="U386" s="353">
        <v>99</v>
      </c>
      <c r="V386" s="364">
        <v>99</v>
      </c>
      <c r="W386" s="364">
        <v>99</v>
      </c>
      <c r="X386" s="364">
        <v>99</v>
      </c>
      <c r="Y386" s="364">
        <v>99</v>
      </c>
      <c r="Z386" s="364">
        <v>99</v>
      </c>
      <c r="AA386" s="364">
        <v>99</v>
      </c>
      <c r="AB386" s="364">
        <v>99</v>
      </c>
      <c r="AC386" s="364">
        <v>99</v>
      </c>
      <c r="AD386" s="364">
        <v>99</v>
      </c>
      <c r="AE386" s="364">
        <v>99</v>
      </c>
      <c r="AF386" s="364">
        <v>99</v>
      </c>
      <c r="AG386" s="364">
        <v>99</v>
      </c>
      <c r="AH386" s="364">
        <v>99</v>
      </c>
      <c r="AI386" s="366">
        <v>99</v>
      </c>
      <c r="AJ386" s="364">
        <v>99</v>
      </c>
      <c r="AK386" s="364">
        <v>99</v>
      </c>
      <c r="AL386" s="364">
        <v>99</v>
      </c>
      <c r="AM386" s="364">
        <v>99</v>
      </c>
      <c r="AN386" s="364">
        <v>99</v>
      </c>
      <c r="AO386" s="364">
        <v>99</v>
      </c>
      <c r="AP386" s="364">
        <v>99</v>
      </c>
      <c r="AQ386" s="364">
        <v>99</v>
      </c>
      <c r="AR386" s="364">
        <v>99</v>
      </c>
      <c r="AS386" s="364">
        <v>99</v>
      </c>
      <c r="AT386" s="105"/>
      <c r="AU386" s="105" t="s">
        <v>1349</v>
      </c>
      <c r="AV386" s="126">
        <v>0</v>
      </c>
    </row>
    <row r="387" spans="1:48" ht="23.25" customHeight="1">
      <c r="A387"/>
      <c r="B387" s="440"/>
      <c r="D387" s="339" t="s">
        <v>4930</v>
      </c>
      <c r="E387" s="418" t="s">
        <v>4930</v>
      </c>
      <c r="F387" s="419" t="s">
        <v>4972</v>
      </c>
      <c r="G387" s="420">
        <v>0</v>
      </c>
      <c r="H387" s="345">
        <v>963</v>
      </c>
      <c r="I387" s="345">
        <v>963</v>
      </c>
      <c r="J387" s="345">
        <v>963</v>
      </c>
      <c r="K387" s="364">
        <v>963</v>
      </c>
      <c r="L387" s="364">
        <v>963</v>
      </c>
      <c r="M387" s="364">
        <v>963</v>
      </c>
      <c r="N387" s="364">
        <v>963</v>
      </c>
      <c r="O387" s="364">
        <v>963</v>
      </c>
      <c r="P387" s="364">
        <v>963</v>
      </c>
      <c r="Q387" s="364">
        <v>963</v>
      </c>
      <c r="R387" s="364">
        <v>963</v>
      </c>
      <c r="S387" s="353">
        <v>963</v>
      </c>
      <c r="T387" s="353">
        <v>963</v>
      </c>
      <c r="U387" s="353">
        <v>963</v>
      </c>
      <c r="V387" s="364">
        <v>963</v>
      </c>
      <c r="W387" s="364">
        <v>963</v>
      </c>
      <c r="X387" s="364">
        <v>963</v>
      </c>
      <c r="Y387" s="364">
        <v>963</v>
      </c>
      <c r="Z387" s="364">
        <v>963</v>
      </c>
      <c r="AA387" s="364">
        <v>963</v>
      </c>
      <c r="AB387" s="364">
        <v>963</v>
      </c>
      <c r="AC387" s="364">
        <v>963</v>
      </c>
      <c r="AD387" s="364">
        <v>963</v>
      </c>
      <c r="AE387" s="364">
        <v>963</v>
      </c>
      <c r="AF387" s="364">
        <v>963</v>
      </c>
      <c r="AG387" s="364">
        <v>963</v>
      </c>
      <c r="AH387" s="364">
        <v>963</v>
      </c>
      <c r="AI387" s="366">
        <v>963</v>
      </c>
      <c r="AJ387" s="364">
        <v>963</v>
      </c>
      <c r="AK387" s="364">
        <v>963</v>
      </c>
      <c r="AL387" s="364">
        <v>963</v>
      </c>
      <c r="AM387" s="364">
        <v>963</v>
      </c>
      <c r="AN387" s="364">
        <v>963</v>
      </c>
      <c r="AO387" s="364">
        <v>963</v>
      </c>
      <c r="AP387" s="364">
        <v>1060</v>
      </c>
      <c r="AQ387" s="364">
        <v>1060</v>
      </c>
      <c r="AR387" s="364">
        <v>1060</v>
      </c>
      <c r="AS387" s="364">
        <v>1060</v>
      </c>
      <c r="AT387" s="105"/>
      <c r="AU387" s="105" t="s">
        <v>4930</v>
      </c>
      <c r="AV387" s="126">
        <v>0</v>
      </c>
    </row>
    <row r="388" spans="1:48" ht="23.25" customHeight="1">
      <c r="A388"/>
      <c r="B388" s="440"/>
      <c r="D388" s="339" t="s">
        <v>4931</v>
      </c>
      <c r="E388" s="418" t="s">
        <v>4931</v>
      </c>
      <c r="F388" s="419" t="s">
        <v>4973</v>
      </c>
      <c r="G388" s="420">
        <v>0</v>
      </c>
      <c r="H388" s="345">
        <v>963</v>
      </c>
      <c r="I388" s="345">
        <v>963</v>
      </c>
      <c r="J388" s="345">
        <v>963</v>
      </c>
      <c r="K388" s="364">
        <v>963</v>
      </c>
      <c r="L388" s="364">
        <v>963</v>
      </c>
      <c r="M388" s="364">
        <v>963</v>
      </c>
      <c r="N388" s="364">
        <v>963</v>
      </c>
      <c r="O388" s="364">
        <v>963</v>
      </c>
      <c r="P388" s="364">
        <v>963</v>
      </c>
      <c r="Q388" s="364">
        <v>963</v>
      </c>
      <c r="R388" s="364">
        <v>963</v>
      </c>
      <c r="S388" s="353">
        <v>963</v>
      </c>
      <c r="T388" s="353">
        <v>963</v>
      </c>
      <c r="U388" s="353">
        <v>963</v>
      </c>
      <c r="V388" s="364">
        <v>963</v>
      </c>
      <c r="W388" s="364">
        <v>963</v>
      </c>
      <c r="X388" s="364">
        <v>963</v>
      </c>
      <c r="Y388" s="364">
        <v>963</v>
      </c>
      <c r="Z388" s="364">
        <v>963</v>
      </c>
      <c r="AA388" s="364">
        <v>963</v>
      </c>
      <c r="AB388" s="364">
        <v>963</v>
      </c>
      <c r="AC388" s="364">
        <v>963</v>
      </c>
      <c r="AD388" s="364">
        <v>963</v>
      </c>
      <c r="AE388" s="364">
        <v>963</v>
      </c>
      <c r="AF388" s="364">
        <v>963</v>
      </c>
      <c r="AG388" s="364">
        <v>963</v>
      </c>
      <c r="AH388" s="364">
        <v>963</v>
      </c>
      <c r="AI388" s="366">
        <v>963</v>
      </c>
      <c r="AJ388" s="364">
        <v>963</v>
      </c>
      <c r="AK388" s="364">
        <v>963</v>
      </c>
      <c r="AL388" s="364">
        <v>963</v>
      </c>
      <c r="AM388" s="364">
        <v>963</v>
      </c>
      <c r="AN388" s="364">
        <v>963</v>
      </c>
      <c r="AO388" s="364">
        <v>963</v>
      </c>
      <c r="AP388" s="364">
        <v>1060</v>
      </c>
      <c r="AQ388" s="364">
        <v>1060</v>
      </c>
      <c r="AR388" s="364">
        <v>1060</v>
      </c>
      <c r="AS388" s="364">
        <v>1060</v>
      </c>
      <c r="AT388" s="105"/>
      <c r="AU388" s="105" t="s">
        <v>4931</v>
      </c>
      <c r="AV388" s="126">
        <v>0</v>
      </c>
    </row>
    <row r="389" spans="1:48" ht="23.25" customHeight="1">
      <c r="A389"/>
      <c r="B389" s="440"/>
      <c r="D389" s="339" t="s">
        <v>4911</v>
      </c>
      <c r="E389" s="418" t="s">
        <v>4911</v>
      </c>
      <c r="F389" s="419" t="s">
        <v>4952</v>
      </c>
      <c r="G389" s="420">
        <v>0</v>
      </c>
      <c r="H389" s="345">
        <v>170</v>
      </c>
      <c r="I389" s="345">
        <v>170</v>
      </c>
      <c r="J389" s="345">
        <v>170</v>
      </c>
      <c r="K389" s="364">
        <v>170</v>
      </c>
      <c r="L389" s="364">
        <v>170</v>
      </c>
      <c r="M389" s="364">
        <v>170</v>
      </c>
      <c r="N389" s="364">
        <v>170</v>
      </c>
      <c r="O389" s="364">
        <v>170</v>
      </c>
      <c r="P389" s="364">
        <v>170</v>
      </c>
      <c r="Q389" s="364">
        <v>170</v>
      </c>
      <c r="R389" s="364">
        <v>170</v>
      </c>
      <c r="S389" s="353">
        <v>170</v>
      </c>
      <c r="T389" s="353">
        <v>170</v>
      </c>
      <c r="U389" s="353">
        <v>170</v>
      </c>
      <c r="V389" s="364">
        <v>170</v>
      </c>
      <c r="W389" s="364">
        <v>170</v>
      </c>
      <c r="X389" s="364">
        <v>170</v>
      </c>
      <c r="Y389" s="364">
        <v>170</v>
      </c>
      <c r="Z389" s="364">
        <v>170</v>
      </c>
      <c r="AA389" s="364">
        <v>170</v>
      </c>
      <c r="AB389" s="364">
        <v>170</v>
      </c>
      <c r="AC389" s="364">
        <v>170</v>
      </c>
      <c r="AD389" s="364">
        <v>170</v>
      </c>
      <c r="AE389" s="364">
        <v>170</v>
      </c>
      <c r="AF389" s="364">
        <v>170</v>
      </c>
      <c r="AG389" s="364">
        <v>170</v>
      </c>
      <c r="AH389" s="364">
        <v>170</v>
      </c>
      <c r="AI389" s="366">
        <v>170</v>
      </c>
      <c r="AJ389" s="364">
        <v>170</v>
      </c>
      <c r="AK389" s="364">
        <v>170</v>
      </c>
      <c r="AL389" s="364">
        <v>170</v>
      </c>
      <c r="AM389" s="364">
        <v>170</v>
      </c>
      <c r="AN389" s="364">
        <v>170</v>
      </c>
      <c r="AO389" s="364">
        <v>170</v>
      </c>
      <c r="AP389" s="364">
        <v>187</v>
      </c>
      <c r="AQ389" s="364">
        <v>187</v>
      </c>
      <c r="AR389" s="364">
        <v>187</v>
      </c>
      <c r="AS389" s="364">
        <v>187</v>
      </c>
      <c r="AT389" s="105"/>
      <c r="AU389" s="105" t="s">
        <v>4911</v>
      </c>
      <c r="AV389" s="126">
        <v>0</v>
      </c>
    </row>
    <row r="390" spans="1:48" ht="23.25" customHeight="1">
      <c r="A390"/>
      <c r="B390" s="440"/>
      <c r="D390" s="339" t="s">
        <v>4912</v>
      </c>
      <c r="E390" s="418" t="s">
        <v>4912</v>
      </c>
      <c r="F390" s="419" t="s">
        <v>4953</v>
      </c>
      <c r="G390" s="420">
        <v>0</v>
      </c>
      <c r="H390" s="345">
        <v>170</v>
      </c>
      <c r="I390" s="345">
        <v>170</v>
      </c>
      <c r="J390" s="345">
        <v>170</v>
      </c>
      <c r="K390" s="364">
        <v>170</v>
      </c>
      <c r="L390" s="364">
        <v>170</v>
      </c>
      <c r="M390" s="364">
        <v>170</v>
      </c>
      <c r="N390" s="364">
        <v>170</v>
      </c>
      <c r="O390" s="364">
        <v>170</v>
      </c>
      <c r="P390" s="364">
        <v>170</v>
      </c>
      <c r="Q390" s="364">
        <v>170</v>
      </c>
      <c r="R390" s="364">
        <v>170</v>
      </c>
      <c r="S390" s="353">
        <v>170</v>
      </c>
      <c r="T390" s="353">
        <v>170</v>
      </c>
      <c r="U390" s="353">
        <v>170</v>
      </c>
      <c r="V390" s="364">
        <v>170</v>
      </c>
      <c r="W390" s="364">
        <v>170</v>
      </c>
      <c r="X390" s="364">
        <v>170</v>
      </c>
      <c r="Y390" s="364">
        <v>170</v>
      </c>
      <c r="Z390" s="364">
        <v>170</v>
      </c>
      <c r="AA390" s="364">
        <v>170</v>
      </c>
      <c r="AB390" s="364">
        <v>170</v>
      </c>
      <c r="AC390" s="364">
        <v>170</v>
      </c>
      <c r="AD390" s="364">
        <v>170</v>
      </c>
      <c r="AE390" s="364">
        <v>170</v>
      </c>
      <c r="AF390" s="364">
        <v>170</v>
      </c>
      <c r="AG390" s="364">
        <v>170</v>
      </c>
      <c r="AH390" s="364">
        <v>170</v>
      </c>
      <c r="AI390" s="366">
        <v>170</v>
      </c>
      <c r="AJ390" s="364">
        <v>170</v>
      </c>
      <c r="AK390" s="364">
        <v>170</v>
      </c>
      <c r="AL390" s="364">
        <v>170</v>
      </c>
      <c r="AM390" s="364">
        <v>170</v>
      </c>
      <c r="AN390" s="364">
        <v>170</v>
      </c>
      <c r="AO390" s="364">
        <v>170</v>
      </c>
      <c r="AP390" s="364">
        <v>187</v>
      </c>
      <c r="AQ390" s="364">
        <v>187</v>
      </c>
      <c r="AR390" s="364">
        <v>187</v>
      </c>
      <c r="AS390" s="364">
        <v>187</v>
      </c>
      <c r="AT390" s="105"/>
      <c r="AU390" s="105" t="s">
        <v>4912</v>
      </c>
      <c r="AV390" s="126">
        <v>0</v>
      </c>
    </row>
    <row r="391" spans="1:48" ht="23.25" customHeight="1">
      <c r="A391"/>
      <c r="B391" s="440"/>
      <c r="D391" s="339" t="s">
        <v>4913</v>
      </c>
      <c r="E391" s="418" t="s">
        <v>4913</v>
      </c>
      <c r="F391" s="419" t="s">
        <v>4954</v>
      </c>
      <c r="G391" s="420">
        <v>0</v>
      </c>
      <c r="H391" s="345">
        <v>221</v>
      </c>
      <c r="I391" s="345">
        <v>221</v>
      </c>
      <c r="J391" s="345">
        <v>221</v>
      </c>
      <c r="K391" s="364">
        <v>221</v>
      </c>
      <c r="L391" s="364">
        <v>221</v>
      </c>
      <c r="M391" s="364">
        <v>221</v>
      </c>
      <c r="N391" s="364">
        <v>221</v>
      </c>
      <c r="O391" s="364">
        <v>221</v>
      </c>
      <c r="P391" s="364">
        <v>221</v>
      </c>
      <c r="Q391" s="364">
        <v>221</v>
      </c>
      <c r="R391" s="364">
        <v>221</v>
      </c>
      <c r="S391" s="353">
        <v>221</v>
      </c>
      <c r="T391" s="353">
        <v>221</v>
      </c>
      <c r="U391" s="353">
        <v>221</v>
      </c>
      <c r="V391" s="364">
        <v>221</v>
      </c>
      <c r="W391" s="364">
        <v>221</v>
      </c>
      <c r="X391" s="364">
        <v>221</v>
      </c>
      <c r="Y391" s="364">
        <v>221</v>
      </c>
      <c r="Z391" s="364">
        <v>221</v>
      </c>
      <c r="AA391" s="364">
        <v>221</v>
      </c>
      <c r="AB391" s="364">
        <v>221</v>
      </c>
      <c r="AC391" s="364">
        <v>221</v>
      </c>
      <c r="AD391" s="364">
        <v>221</v>
      </c>
      <c r="AE391" s="364">
        <v>221</v>
      </c>
      <c r="AF391" s="364">
        <v>221</v>
      </c>
      <c r="AG391" s="364">
        <v>221</v>
      </c>
      <c r="AH391" s="364">
        <v>221</v>
      </c>
      <c r="AI391" s="366">
        <v>221</v>
      </c>
      <c r="AJ391" s="364">
        <v>221</v>
      </c>
      <c r="AK391" s="364">
        <v>221</v>
      </c>
      <c r="AL391" s="364">
        <v>221</v>
      </c>
      <c r="AM391" s="364">
        <v>221</v>
      </c>
      <c r="AN391" s="364">
        <v>221</v>
      </c>
      <c r="AO391" s="364">
        <v>221</v>
      </c>
      <c r="AP391" s="364">
        <v>244</v>
      </c>
      <c r="AQ391" s="364">
        <v>244</v>
      </c>
      <c r="AR391" s="364">
        <v>244</v>
      </c>
      <c r="AS391" s="364">
        <v>244</v>
      </c>
      <c r="AT391" s="105"/>
      <c r="AU391" s="105" t="s">
        <v>4913</v>
      </c>
      <c r="AV391" s="126">
        <v>0</v>
      </c>
    </row>
    <row r="392" spans="1:48" ht="23.25" customHeight="1">
      <c r="A392"/>
      <c r="B392" s="440"/>
      <c r="D392" s="339" t="s">
        <v>4914</v>
      </c>
      <c r="E392" s="418" t="s">
        <v>4914</v>
      </c>
      <c r="F392" s="419" t="s">
        <v>4955</v>
      </c>
      <c r="G392" s="420">
        <v>0</v>
      </c>
      <c r="H392" s="345">
        <v>221</v>
      </c>
      <c r="I392" s="345">
        <v>221</v>
      </c>
      <c r="J392" s="345">
        <v>221</v>
      </c>
      <c r="K392" s="364">
        <v>221</v>
      </c>
      <c r="L392" s="364">
        <v>221</v>
      </c>
      <c r="M392" s="364">
        <v>221</v>
      </c>
      <c r="N392" s="364">
        <v>221</v>
      </c>
      <c r="O392" s="364">
        <v>221</v>
      </c>
      <c r="P392" s="364">
        <v>221</v>
      </c>
      <c r="Q392" s="364">
        <v>221</v>
      </c>
      <c r="R392" s="364">
        <v>221</v>
      </c>
      <c r="S392" s="353">
        <v>221</v>
      </c>
      <c r="T392" s="353">
        <v>221</v>
      </c>
      <c r="U392" s="353">
        <v>221</v>
      </c>
      <c r="V392" s="364">
        <v>221</v>
      </c>
      <c r="W392" s="364">
        <v>221</v>
      </c>
      <c r="X392" s="364">
        <v>221</v>
      </c>
      <c r="Y392" s="364">
        <v>221</v>
      </c>
      <c r="Z392" s="364">
        <v>221</v>
      </c>
      <c r="AA392" s="364">
        <v>221</v>
      </c>
      <c r="AB392" s="364">
        <v>221</v>
      </c>
      <c r="AC392" s="364">
        <v>221</v>
      </c>
      <c r="AD392" s="364">
        <v>221</v>
      </c>
      <c r="AE392" s="364">
        <v>221</v>
      </c>
      <c r="AF392" s="364">
        <v>221</v>
      </c>
      <c r="AG392" s="364">
        <v>221</v>
      </c>
      <c r="AH392" s="364">
        <v>221</v>
      </c>
      <c r="AI392" s="366">
        <v>221</v>
      </c>
      <c r="AJ392" s="364">
        <v>221</v>
      </c>
      <c r="AK392" s="364">
        <v>221</v>
      </c>
      <c r="AL392" s="364">
        <v>221</v>
      </c>
      <c r="AM392" s="364">
        <v>221</v>
      </c>
      <c r="AN392" s="364">
        <v>221</v>
      </c>
      <c r="AO392" s="364">
        <v>221</v>
      </c>
      <c r="AP392" s="364">
        <v>244</v>
      </c>
      <c r="AQ392" s="364">
        <v>244</v>
      </c>
      <c r="AR392" s="364">
        <v>244</v>
      </c>
      <c r="AS392" s="364">
        <v>244</v>
      </c>
      <c r="AT392" s="105"/>
      <c r="AU392" s="105" t="s">
        <v>4914</v>
      </c>
      <c r="AV392" s="126">
        <v>0</v>
      </c>
    </row>
    <row r="393" spans="1:48" ht="23.25" customHeight="1">
      <c r="A393"/>
      <c r="B393" s="440"/>
      <c r="D393" s="339" t="s">
        <v>4915</v>
      </c>
      <c r="E393" s="418" t="s">
        <v>4915</v>
      </c>
      <c r="F393" s="419" t="s">
        <v>4956</v>
      </c>
      <c r="G393" s="420">
        <v>0</v>
      </c>
      <c r="H393" s="345">
        <v>315</v>
      </c>
      <c r="I393" s="345">
        <v>315</v>
      </c>
      <c r="J393" s="345">
        <v>315</v>
      </c>
      <c r="K393" s="364">
        <v>315</v>
      </c>
      <c r="L393" s="364">
        <v>315</v>
      </c>
      <c r="M393" s="364">
        <v>315</v>
      </c>
      <c r="N393" s="364">
        <v>315</v>
      </c>
      <c r="O393" s="364">
        <v>315</v>
      </c>
      <c r="P393" s="364">
        <v>315</v>
      </c>
      <c r="Q393" s="364">
        <v>315</v>
      </c>
      <c r="R393" s="364">
        <v>315</v>
      </c>
      <c r="S393" s="353">
        <v>315</v>
      </c>
      <c r="T393" s="353">
        <v>315</v>
      </c>
      <c r="U393" s="353">
        <v>315</v>
      </c>
      <c r="V393" s="364">
        <v>315</v>
      </c>
      <c r="W393" s="364">
        <v>315</v>
      </c>
      <c r="X393" s="364">
        <v>315</v>
      </c>
      <c r="Y393" s="364">
        <v>315</v>
      </c>
      <c r="Z393" s="364">
        <v>315</v>
      </c>
      <c r="AA393" s="364">
        <v>315</v>
      </c>
      <c r="AB393" s="364">
        <v>315</v>
      </c>
      <c r="AC393" s="364">
        <v>315</v>
      </c>
      <c r="AD393" s="364">
        <v>315</v>
      </c>
      <c r="AE393" s="364">
        <v>315</v>
      </c>
      <c r="AF393" s="364">
        <v>315</v>
      </c>
      <c r="AG393" s="364">
        <v>315</v>
      </c>
      <c r="AH393" s="364">
        <v>315</v>
      </c>
      <c r="AI393" s="366">
        <v>315</v>
      </c>
      <c r="AJ393" s="364">
        <v>315</v>
      </c>
      <c r="AK393" s="364">
        <v>315</v>
      </c>
      <c r="AL393" s="364">
        <v>315</v>
      </c>
      <c r="AM393" s="364">
        <v>315</v>
      </c>
      <c r="AN393" s="364">
        <v>315</v>
      </c>
      <c r="AO393" s="364">
        <v>315</v>
      </c>
      <c r="AP393" s="364">
        <v>347</v>
      </c>
      <c r="AQ393" s="364">
        <v>347</v>
      </c>
      <c r="AR393" s="364">
        <v>347</v>
      </c>
      <c r="AS393" s="364">
        <v>347</v>
      </c>
      <c r="AT393" s="105"/>
      <c r="AU393" s="105" t="s">
        <v>4915</v>
      </c>
      <c r="AV393" s="126">
        <v>0</v>
      </c>
    </row>
    <row r="394" spans="1:48" ht="23.25" customHeight="1">
      <c r="A394"/>
      <c r="B394" s="440"/>
      <c r="D394" s="339" t="s">
        <v>4916</v>
      </c>
      <c r="E394" s="418" t="s">
        <v>4916</v>
      </c>
      <c r="F394" s="419" t="s">
        <v>4957</v>
      </c>
      <c r="G394" s="420">
        <v>0</v>
      </c>
      <c r="H394" s="345">
        <v>315</v>
      </c>
      <c r="I394" s="345">
        <v>315</v>
      </c>
      <c r="J394" s="345">
        <v>315</v>
      </c>
      <c r="K394" s="364">
        <v>315</v>
      </c>
      <c r="L394" s="364">
        <v>315</v>
      </c>
      <c r="M394" s="364">
        <v>315</v>
      </c>
      <c r="N394" s="364">
        <v>315</v>
      </c>
      <c r="O394" s="364">
        <v>315</v>
      </c>
      <c r="P394" s="364">
        <v>315</v>
      </c>
      <c r="Q394" s="364">
        <v>315</v>
      </c>
      <c r="R394" s="364">
        <v>315</v>
      </c>
      <c r="S394" s="353">
        <v>315</v>
      </c>
      <c r="T394" s="353">
        <v>315</v>
      </c>
      <c r="U394" s="353">
        <v>315</v>
      </c>
      <c r="V394" s="364">
        <v>315</v>
      </c>
      <c r="W394" s="364">
        <v>315</v>
      </c>
      <c r="X394" s="364">
        <v>315</v>
      </c>
      <c r="Y394" s="364">
        <v>315</v>
      </c>
      <c r="Z394" s="364">
        <v>315</v>
      </c>
      <c r="AA394" s="364">
        <v>315</v>
      </c>
      <c r="AB394" s="364">
        <v>315</v>
      </c>
      <c r="AC394" s="364">
        <v>315</v>
      </c>
      <c r="AD394" s="364">
        <v>315</v>
      </c>
      <c r="AE394" s="364">
        <v>315</v>
      </c>
      <c r="AF394" s="364">
        <v>315</v>
      </c>
      <c r="AG394" s="364">
        <v>315</v>
      </c>
      <c r="AH394" s="364">
        <v>315</v>
      </c>
      <c r="AI394" s="366">
        <v>315</v>
      </c>
      <c r="AJ394" s="364">
        <v>315</v>
      </c>
      <c r="AK394" s="364">
        <v>315</v>
      </c>
      <c r="AL394" s="364">
        <v>315</v>
      </c>
      <c r="AM394" s="364">
        <v>315</v>
      </c>
      <c r="AN394" s="364">
        <v>315</v>
      </c>
      <c r="AO394" s="364">
        <v>315</v>
      </c>
      <c r="AP394" s="364">
        <v>347</v>
      </c>
      <c r="AQ394" s="364">
        <v>347</v>
      </c>
      <c r="AR394" s="364">
        <v>347</v>
      </c>
      <c r="AS394" s="364">
        <v>347</v>
      </c>
      <c r="AT394" s="105"/>
      <c r="AU394" s="105" t="s">
        <v>4916</v>
      </c>
      <c r="AV394" s="126">
        <v>0</v>
      </c>
    </row>
    <row r="395" spans="1:48" ht="23.25" customHeight="1">
      <c r="A395"/>
      <c r="B395" s="440"/>
      <c r="D395" s="339" t="s">
        <v>4917</v>
      </c>
      <c r="E395" s="418" t="s">
        <v>4917</v>
      </c>
      <c r="F395" s="419" t="s">
        <v>4958</v>
      </c>
      <c r="G395" s="420">
        <v>0</v>
      </c>
      <c r="H395" s="345">
        <v>319</v>
      </c>
      <c r="I395" s="345">
        <v>319</v>
      </c>
      <c r="J395" s="345">
        <v>319</v>
      </c>
      <c r="K395" s="364">
        <v>319</v>
      </c>
      <c r="L395" s="364">
        <v>319</v>
      </c>
      <c r="M395" s="364">
        <v>319</v>
      </c>
      <c r="N395" s="364">
        <v>319</v>
      </c>
      <c r="O395" s="364">
        <v>319</v>
      </c>
      <c r="P395" s="364">
        <v>319</v>
      </c>
      <c r="Q395" s="364">
        <v>319</v>
      </c>
      <c r="R395" s="364">
        <v>319</v>
      </c>
      <c r="S395" s="353">
        <v>319</v>
      </c>
      <c r="T395" s="353">
        <v>319</v>
      </c>
      <c r="U395" s="353">
        <v>319</v>
      </c>
      <c r="V395" s="364">
        <v>319</v>
      </c>
      <c r="W395" s="364">
        <v>319</v>
      </c>
      <c r="X395" s="364">
        <v>319</v>
      </c>
      <c r="Y395" s="364">
        <v>319</v>
      </c>
      <c r="Z395" s="364">
        <v>319</v>
      </c>
      <c r="AA395" s="364">
        <v>319</v>
      </c>
      <c r="AB395" s="364">
        <v>319</v>
      </c>
      <c r="AC395" s="364">
        <v>319</v>
      </c>
      <c r="AD395" s="364">
        <v>319</v>
      </c>
      <c r="AE395" s="364">
        <v>319</v>
      </c>
      <c r="AF395" s="364">
        <v>319</v>
      </c>
      <c r="AG395" s="364">
        <v>319</v>
      </c>
      <c r="AH395" s="364">
        <v>319</v>
      </c>
      <c r="AI395" s="366">
        <v>319</v>
      </c>
      <c r="AJ395" s="364">
        <v>319</v>
      </c>
      <c r="AK395" s="364">
        <v>319</v>
      </c>
      <c r="AL395" s="364">
        <v>319</v>
      </c>
      <c r="AM395" s="364">
        <v>319</v>
      </c>
      <c r="AN395" s="364">
        <v>319</v>
      </c>
      <c r="AO395" s="364">
        <v>319</v>
      </c>
      <c r="AP395" s="364">
        <v>351</v>
      </c>
      <c r="AQ395" s="364">
        <v>351</v>
      </c>
      <c r="AR395" s="364">
        <v>351</v>
      </c>
      <c r="AS395" s="364">
        <v>351</v>
      </c>
      <c r="AT395" s="105"/>
      <c r="AU395" s="105" t="s">
        <v>4917</v>
      </c>
      <c r="AV395" s="126">
        <v>0</v>
      </c>
    </row>
    <row r="396" spans="1:48" ht="23.25" customHeight="1">
      <c r="A396"/>
      <c r="B396" s="440"/>
      <c r="D396" s="339" t="s">
        <v>4918</v>
      </c>
      <c r="E396" s="418" t="s">
        <v>4918</v>
      </c>
      <c r="F396" s="419" t="s">
        <v>4959</v>
      </c>
      <c r="G396" s="420">
        <v>0</v>
      </c>
      <c r="H396" s="345">
        <v>319</v>
      </c>
      <c r="I396" s="345">
        <v>319</v>
      </c>
      <c r="J396" s="345">
        <v>319</v>
      </c>
      <c r="K396" s="364">
        <v>319</v>
      </c>
      <c r="L396" s="364">
        <v>319</v>
      </c>
      <c r="M396" s="364">
        <v>319</v>
      </c>
      <c r="N396" s="364">
        <v>319</v>
      </c>
      <c r="O396" s="364">
        <v>319</v>
      </c>
      <c r="P396" s="364">
        <v>319</v>
      </c>
      <c r="Q396" s="364">
        <v>319</v>
      </c>
      <c r="R396" s="364">
        <v>319</v>
      </c>
      <c r="S396" s="353">
        <v>319</v>
      </c>
      <c r="T396" s="353">
        <v>319</v>
      </c>
      <c r="U396" s="353">
        <v>319</v>
      </c>
      <c r="V396" s="364">
        <v>319</v>
      </c>
      <c r="W396" s="364">
        <v>319</v>
      </c>
      <c r="X396" s="364">
        <v>319</v>
      </c>
      <c r="Y396" s="364">
        <v>319</v>
      </c>
      <c r="Z396" s="364">
        <v>319</v>
      </c>
      <c r="AA396" s="364">
        <v>319</v>
      </c>
      <c r="AB396" s="364">
        <v>319</v>
      </c>
      <c r="AC396" s="364">
        <v>319</v>
      </c>
      <c r="AD396" s="364">
        <v>319</v>
      </c>
      <c r="AE396" s="364">
        <v>319</v>
      </c>
      <c r="AF396" s="364">
        <v>319</v>
      </c>
      <c r="AG396" s="364">
        <v>319</v>
      </c>
      <c r="AH396" s="364">
        <v>319</v>
      </c>
      <c r="AI396" s="366">
        <v>319</v>
      </c>
      <c r="AJ396" s="364">
        <v>319</v>
      </c>
      <c r="AK396" s="364">
        <v>319</v>
      </c>
      <c r="AL396" s="364">
        <v>319</v>
      </c>
      <c r="AM396" s="364">
        <v>319</v>
      </c>
      <c r="AN396" s="364">
        <v>319</v>
      </c>
      <c r="AO396" s="364">
        <v>319</v>
      </c>
      <c r="AP396" s="364">
        <v>351</v>
      </c>
      <c r="AQ396" s="364">
        <v>351</v>
      </c>
      <c r="AR396" s="364">
        <v>351</v>
      </c>
      <c r="AS396" s="364">
        <v>351</v>
      </c>
      <c r="AT396" s="105"/>
      <c r="AU396" s="105" t="s">
        <v>4918</v>
      </c>
      <c r="AV396" s="126">
        <v>0</v>
      </c>
    </row>
    <row r="397" spans="1:48" ht="23.25" customHeight="1">
      <c r="A397"/>
      <c r="B397" s="440"/>
      <c r="D397" s="339" t="s">
        <v>5244</v>
      </c>
      <c r="E397" s="418" t="s">
        <v>5244</v>
      </c>
      <c r="F397" s="419" t="s">
        <v>5257</v>
      </c>
      <c r="G397" s="420">
        <v>0</v>
      </c>
      <c r="H397" s="345">
        <v>434</v>
      </c>
      <c r="I397" s="345">
        <v>434</v>
      </c>
      <c r="J397" s="345">
        <v>434</v>
      </c>
      <c r="K397" s="364">
        <v>434</v>
      </c>
      <c r="L397" s="364">
        <v>434</v>
      </c>
      <c r="M397" s="364">
        <v>434</v>
      </c>
      <c r="N397" s="364">
        <v>434</v>
      </c>
      <c r="O397" s="364">
        <v>434</v>
      </c>
      <c r="P397" s="364">
        <v>434</v>
      </c>
      <c r="Q397" s="364">
        <v>434</v>
      </c>
      <c r="R397" s="364">
        <v>434</v>
      </c>
      <c r="S397" s="353">
        <v>434</v>
      </c>
      <c r="T397" s="353">
        <v>434</v>
      </c>
      <c r="U397" s="353">
        <v>434</v>
      </c>
      <c r="V397" s="364">
        <v>434</v>
      </c>
      <c r="W397" s="364">
        <v>434</v>
      </c>
      <c r="X397" s="364">
        <v>434</v>
      </c>
      <c r="Y397" s="364">
        <v>434</v>
      </c>
      <c r="Z397" s="364">
        <v>434</v>
      </c>
      <c r="AA397" s="364">
        <v>434</v>
      </c>
      <c r="AB397" s="364">
        <v>434</v>
      </c>
      <c r="AC397" s="364">
        <v>434</v>
      </c>
      <c r="AD397" s="364">
        <v>434</v>
      </c>
      <c r="AE397" s="364">
        <v>434</v>
      </c>
      <c r="AF397" s="364">
        <v>434</v>
      </c>
      <c r="AG397" s="364">
        <v>434</v>
      </c>
      <c r="AH397" s="364">
        <v>434</v>
      </c>
      <c r="AI397" s="366">
        <v>434</v>
      </c>
      <c r="AJ397" s="364">
        <v>434</v>
      </c>
      <c r="AK397" s="364">
        <v>434</v>
      </c>
      <c r="AL397" s="364">
        <v>434</v>
      </c>
      <c r="AM397" s="364">
        <v>434</v>
      </c>
      <c r="AN397" s="364">
        <v>434</v>
      </c>
      <c r="AO397" s="364">
        <v>434</v>
      </c>
      <c r="AP397" s="364">
        <v>478</v>
      </c>
      <c r="AQ397" s="364">
        <v>478</v>
      </c>
      <c r="AR397" s="364">
        <v>478</v>
      </c>
      <c r="AS397" s="364">
        <v>478</v>
      </c>
      <c r="AT397" s="105"/>
      <c r="AU397" s="105" t="s">
        <v>5244</v>
      </c>
      <c r="AV397" s="126">
        <v>0</v>
      </c>
    </row>
    <row r="398" spans="1:48" ht="23.25" customHeight="1">
      <c r="A398"/>
      <c r="B398" s="440"/>
      <c r="D398" s="339" t="s">
        <v>5245</v>
      </c>
      <c r="E398" s="418" t="s">
        <v>5245</v>
      </c>
      <c r="F398" s="419" t="s">
        <v>4901</v>
      </c>
      <c r="G398" s="420">
        <v>0</v>
      </c>
      <c r="H398" s="345">
        <v>482</v>
      </c>
      <c r="I398" s="345">
        <v>482</v>
      </c>
      <c r="J398" s="345">
        <v>482</v>
      </c>
      <c r="K398" s="364">
        <v>482</v>
      </c>
      <c r="L398" s="364">
        <v>482</v>
      </c>
      <c r="M398" s="364">
        <v>482</v>
      </c>
      <c r="N398" s="364">
        <v>482</v>
      </c>
      <c r="O398" s="364">
        <v>482</v>
      </c>
      <c r="P398" s="364">
        <v>482</v>
      </c>
      <c r="Q398" s="364">
        <v>482</v>
      </c>
      <c r="R398" s="364">
        <v>482</v>
      </c>
      <c r="S398" s="353">
        <v>482</v>
      </c>
      <c r="T398" s="353">
        <v>482</v>
      </c>
      <c r="U398" s="353">
        <v>482</v>
      </c>
      <c r="V398" s="364">
        <v>482</v>
      </c>
      <c r="W398" s="364">
        <v>482</v>
      </c>
      <c r="X398" s="364">
        <v>482</v>
      </c>
      <c r="Y398" s="364">
        <v>482</v>
      </c>
      <c r="Z398" s="364">
        <v>482</v>
      </c>
      <c r="AA398" s="364">
        <v>482</v>
      </c>
      <c r="AB398" s="364">
        <v>482</v>
      </c>
      <c r="AC398" s="364">
        <v>482</v>
      </c>
      <c r="AD398" s="364">
        <v>482</v>
      </c>
      <c r="AE398" s="364">
        <v>482</v>
      </c>
      <c r="AF398" s="364">
        <v>482</v>
      </c>
      <c r="AG398" s="364">
        <v>482</v>
      </c>
      <c r="AH398" s="364">
        <v>482</v>
      </c>
      <c r="AI398" s="366">
        <v>482</v>
      </c>
      <c r="AJ398" s="364">
        <v>482</v>
      </c>
      <c r="AK398" s="364">
        <v>482</v>
      </c>
      <c r="AL398" s="364">
        <v>482</v>
      </c>
      <c r="AM398" s="364">
        <v>482</v>
      </c>
      <c r="AN398" s="364">
        <v>482</v>
      </c>
      <c r="AO398" s="364">
        <v>482</v>
      </c>
      <c r="AP398" s="364">
        <v>531</v>
      </c>
      <c r="AQ398" s="364">
        <v>531</v>
      </c>
      <c r="AR398" s="364">
        <v>531</v>
      </c>
      <c r="AS398" s="364">
        <v>531</v>
      </c>
      <c r="AT398" s="105"/>
      <c r="AU398" s="105" t="s">
        <v>5245</v>
      </c>
      <c r="AV398" s="126">
        <v>0</v>
      </c>
    </row>
    <row r="399" spans="1:48" ht="23.25" customHeight="1">
      <c r="A399"/>
      <c r="B399" s="440"/>
      <c r="D399" s="339" t="s">
        <v>5246</v>
      </c>
      <c r="E399" s="418" t="s">
        <v>5246</v>
      </c>
      <c r="F399" s="419" t="s">
        <v>4902</v>
      </c>
      <c r="G399" s="420">
        <v>0</v>
      </c>
      <c r="H399" s="345">
        <v>777</v>
      </c>
      <c r="I399" s="345">
        <v>777</v>
      </c>
      <c r="J399" s="345">
        <v>777</v>
      </c>
      <c r="K399" s="364">
        <v>777</v>
      </c>
      <c r="L399" s="364">
        <v>777</v>
      </c>
      <c r="M399" s="364">
        <v>777</v>
      </c>
      <c r="N399" s="364">
        <v>777</v>
      </c>
      <c r="O399" s="364">
        <v>777</v>
      </c>
      <c r="P399" s="364">
        <v>777</v>
      </c>
      <c r="Q399" s="364">
        <v>777</v>
      </c>
      <c r="R399" s="364">
        <v>777</v>
      </c>
      <c r="S399" s="353">
        <v>777</v>
      </c>
      <c r="T399" s="353">
        <v>777</v>
      </c>
      <c r="U399" s="353">
        <v>777</v>
      </c>
      <c r="V399" s="364">
        <v>777</v>
      </c>
      <c r="W399" s="364">
        <v>777</v>
      </c>
      <c r="X399" s="364">
        <v>777</v>
      </c>
      <c r="Y399" s="364">
        <v>777</v>
      </c>
      <c r="Z399" s="364">
        <v>777</v>
      </c>
      <c r="AA399" s="364">
        <v>777</v>
      </c>
      <c r="AB399" s="364">
        <v>777</v>
      </c>
      <c r="AC399" s="364">
        <v>777</v>
      </c>
      <c r="AD399" s="364">
        <v>777</v>
      </c>
      <c r="AE399" s="364">
        <v>777</v>
      </c>
      <c r="AF399" s="364">
        <v>777</v>
      </c>
      <c r="AG399" s="364">
        <v>777</v>
      </c>
      <c r="AH399" s="364">
        <v>777</v>
      </c>
      <c r="AI399" s="366">
        <v>777</v>
      </c>
      <c r="AJ399" s="364">
        <v>777</v>
      </c>
      <c r="AK399" s="364">
        <v>777</v>
      </c>
      <c r="AL399" s="364">
        <v>777</v>
      </c>
      <c r="AM399" s="364">
        <v>777</v>
      </c>
      <c r="AN399" s="364">
        <v>777</v>
      </c>
      <c r="AO399" s="364">
        <v>777</v>
      </c>
      <c r="AP399" s="364">
        <v>855</v>
      </c>
      <c r="AQ399" s="364">
        <v>855</v>
      </c>
      <c r="AR399" s="364">
        <v>855</v>
      </c>
      <c r="AS399" s="364">
        <v>855</v>
      </c>
      <c r="AT399" s="105"/>
      <c r="AU399" s="105" t="s">
        <v>5246</v>
      </c>
      <c r="AV399" s="126">
        <v>0</v>
      </c>
    </row>
    <row r="400" spans="1:48" ht="23.25" customHeight="1">
      <c r="A400"/>
      <c r="B400" s="440"/>
      <c r="D400" s="339" t="s">
        <v>4548</v>
      </c>
      <c r="E400" s="418" t="s">
        <v>4548</v>
      </c>
      <c r="F400" s="419" t="s">
        <v>4549</v>
      </c>
      <c r="G400" s="420">
        <v>0</v>
      </c>
      <c r="H400" s="345">
        <v>898</v>
      </c>
      <c r="I400" s="345">
        <v>898</v>
      </c>
      <c r="J400" s="345">
        <v>898</v>
      </c>
      <c r="K400" s="364">
        <v>898</v>
      </c>
      <c r="L400" s="364">
        <v>898</v>
      </c>
      <c r="M400" s="364">
        <v>898</v>
      </c>
      <c r="N400" s="364">
        <v>898</v>
      </c>
      <c r="O400" s="364">
        <v>898</v>
      </c>
      <c r="P400" s="364">
        <v>898</v>
      </c>
      <c r="Q400" s="364">
        <v>898</v>
      </c>
      <c r="R400" s="364">
        <v>898</v>
      </c>
      <c r="S400" s="353">
        <v>898</v>
      </c>
      <c r="T400" s="353">
        <v>898</v>
      </c>
      <c r="U400" s="353">
        <v>898</v>
      </c>
      <c r="V400" s="364">
        <v>898</v>
      </c>
      <c r="W400" s="364">
        <v>898</v>
      </c>
      <c r="X400" s="364">
        <v>898</v>
      </c>
      <c r="Y400" s="364">
        <v>898</v>
      </c>
      <c r="Z400" s="364">
        <v>898</v>
      </c>
      <c r="AA400" s="364">
        <v>898</v>
      </c>
      <c r="AB400" s="364">
        <v>898</v>
      </c>
      <c r="AC400" s="364">
        <v>898</v>
      </c>
      <c r="AD400" s="364">
        <v>898</v>
      </c>
      <c r="AE400" s="364">
        <v>898</v>
      </c>
      <c r="AF400" s="364">
        <v>898</v>
      </c>
      <c r="AG400" s="364">
        <v>898</v>
      </c>
      <c r="AH400" s="364">
        <v>898</v>
      </c>
      <c r="AI400" s="366">
        <v>898</v>
      </c>
      <c r="AJ400" s="364">
        <v>898</v>
      </c>
      <c r="AK400" s="364">
        <v>898</v>
      </c>
      <c r="AL400" s="364">
        <v>898</v>
      </c>
      <c r="AM400" s="364">
        <v>898</v>
      </c>
      <c r="AN400" s="364">
        <v>898</v>
      </c>
      <c r="AO400" s="364">
        <v>898</v>
      </c>
      <c r="AP400" s="364">
        <v>988</v>
      </c>
      <c r="AQ400" s="364">
        <v>988</v>
      </c>
      <c r="AR400" s="364">
        <v>988</v>
      </c>
      <c r="AS400" s="364">
        <v>988</v>
      </c>
      <c r="AT400" s="105"/>
      <c r="AU400" s="105" t="s">
        <v>4548</v>
      </c>
      <c r="AV400" s="126">
        <v>0</v>
      </c>
    </row>
    <row r="401" spans="1:48" ht="23.25" customHeight="1">
      <c r="A401"/>
      <c r="B401" s="440"/>
      <c r="D401" s="339" t="s">
        <v>5160</v>
      </c>
      <c r="E401" s="418" t="s">
        <v>5160</v>
      </c>
      <c r="F401" s="419" t="s">
        <v>5161</v>
      </c>
      <c r="G401" s="420">
        <v>0</v>
      </c>
      <c r="H401" s="345">
        <v>1132</v>
      </c>
      <c r="I401" s="345">
        <v>1132</v>
      </c>
      <c r="J401" s="345">
        <v>1132</v>
      </c>
      <c r="K401" s="364">
        <v>1132</v>
      </c>
      <c r="L401" s="364">
        <v>1132</v>
      </c>
      <c r="M401" s="364">
        <v>1132</v>
      </c>
      <c r="N401" s="364">
        <v>1132</v>
      </c>
      <c r="O401" s="364">
        <v>1132</v>
      </c>
      <c r="P401" s="364">
        <v>1132</v>
      </c>
      <c r="Q401" s="364">
        <v>1132</v>
      </c>
      <c r="R401" s="364">
        <v>1132</v>
      </c>
      <c r="S401" s="353">
        <v>1132</v>
      </c>
      <c r="T401" s="353">
        <v>1132</v>
      </c>
      <c r="U401" s="353">
        <v>1132</v>
      </c>
      <c r="V401" s="364">
        <v>1132</v>
      </c>
      <c r="W401" s="364">
        <v>1132</v>
      </c>
      <c r="X401" s="364">
        <v>1132</v>
      </c>
      <c r="Y401" s="364">
        <v>1132</v>
      </c>
      <c r="Z401" s="364">
        <v>1132</v>
      </c>
      <c r="AA401" s="364">
        <v>1132</v>
      </c>
      <c r="AB401" s="364">
        <v>1132</v>
      </c>
      <c r="AC401" s="364">
        <v>1132</v>
      </c>
      <c r="AD401" s="364">
        <v>1132</v>
      </c>
      <c r="AE401" s="364">
        <v>1132</v>
      </c>
      <c r="AF401" s="364">
        <v>1132</v>
      </c>
      <c r="AG401" s="364">
        <v>1132</v>
      </c>
      <c r="AH401" s="364">
        <v>1132</v>
      </c>
      <c r="AI401" s="366">
        <v>1132</v>
      </c>
      <c r="AJ401" s="364">
        <v>1132</v>
      </c>
      <c r="AK401" s="364">
        <v>1132</v>
      </c>
      <c r="AL401" s="364">
        <v>1132</v>
      </c>
      <c r="AM401" s="364">
        <v>1132</v>
      </c>
      <c r="AN401" s="364">
        <v>1132</v>
      </c>
      <c r="AO401" s="364">
        <v>1132</v>
      </c>
      <c r="AP401" s="364">
        <v>1246</v>
      </c>
      <c r="AQ401" s="364">
        <v>1246</v>
      </c>
      <c r="AR401" s="364">
        <v>1246</v>
      </c>
      <c r="AS401" s="364">
        <v>1246</v>
      </c>
      <c r="AT401" s="105"/>
      <c r="AU401" s="105" t="s">
        <v>5160</v>
      </c>
      <c r="AV401" s="126">
        <v>0</v>
      </c>
    </row>
    <row r="402" spans="1:48" ht="23.25" customHeight="1">
      <c r="A402"/>
      <c r="B402" s="440"/>
      <c r="D402" s="339" t="s">
        <v>4629</v>
      </c>
      <c r="E402" s="418" t="s">
        <v>4629</v>
      </c>
      <c r="F402" s="419" t="s">
        <v>4632</v>
      </c>
      <c r="G402" s="420">
        <v>0</v>
      </c>
      <c r="H402" s="345">
        <v>1061</v>
      </c>
      <c r="I402" s="345">
        <v>1061</v>
      </c>
      <c r="J402" s="345">
        <v>1061</v>
      </c>
      <c r="K402" s="364">
        <v>1061</v>
      </c>
      <c r="L402" s="364">
        <v>1061</v>
      </c>
      <c r="M402" s="364">
        <v>1061</v>
      </c>
      <c r="N402" s="364">
        <v>1061</v>
      </c>
      <c r="O402" s="364">
        <v>1061</v>
      </c>
      <c r="P402" s="364">
        <v>1061</v>
      </c>
      <c r="Q402" s="364">
        <v>1061</v>
      </c>
      <c r="R402" s="364">
        <v>1061</v>
      </c>
      <c r="S402" s="353">
        <v>1061</v>
      </c>
      <c r="T402" s="353">
        <v>1061</v>
      </c>
      <c r="U402" s="353">
        <v>1061</v>
      </c>
      <c r="V402" s="364">
        <v>1061</v>
      </c>
      <c r="W402" s="364">
        <v>1061</v>
      </c>
      <c r="X402" s="364">
        <v>1061</v>
      </c>
      <c r="Y402" s="364">
        <v>1061</v>
      </c>
      <c r="Z402" s="364">
        <v>1061</v>
      </c>
      <c r="AA402" s="364">
        <v>1061</v>
      </c>
      <c r="AB402" s="364">
        <v>1061</v>
      </c>
      <c r="AC402" s="364">
        <v>1061</v>
      </c>
      <c r="AD402" s="364">
        <v>1061</v>
      </c>
      <c r="AE402" s="364">
        <v>1061</v>
      </c>
      <c r="AF402" s="364">
        <v>1061</v>
      </c>
      <c r="AG402" s="364">
        <v>1061</v>
      </c>
      <c r="AH402" s="364">
        <v>1061</v>
      </c>
      <c r="AI402" s="366">
        <v>1061</v>
      </c>
      <c r="AJ402" s="364">
        <v>1061</v>
      </c>
      <c r="AK402" s="364">
        <v>1061</v>
      </c>
      <c r="AL402" s="364">
        <v>1061</v>
      </c>
      <c r="AM402" s="364">
        <v>1061</v>
      </c>
      <c r="AN402" s="364">
        <v>1061</v>
      </c>
      <c r="AO402" s="364">
        <v>1061</v>
      </c>
      <c r="AP402" s="364">
        <v>1168</v>
      </c>
      <c r="AQ402" s="364">
        <v>1168</v>
      </c>
      <c r="AR402" s="364">
        <v>1168</v>
      </c>
      <c r="AS402" s="364">
        <v>1168</v>
      </c>
      <c r="AT402" s="105"/>
      <c r="AU402" s="105" t="s">
        <v>4629</v>
      </c>
      <c r="AV402" s="126">
        <v>0</v>
      </c>
    </row>
    <row r="403" spans="1:48" ht="23.25" customHeight="1">
      <c r="A403"/>
      <c r="B403" s="440"/>
      <c r="D403" s="339" t="s">
        <v>4630</v>
      </c>
      <c r="E403" s="418" t="s">
        <v>4630</v>
      </c>
      <c r="F403" s="419" t="s">
        <v>4631</v>
      </c>
      <c r="G403" s="420">
        <v>0</v>
      </c>
      <c r="H403" s="345">
        <v>1048</v>
      </c>
      <c r="I403" s="345">
        <v>1048</v>
      </c>
      <c r="J403" s="345">
        <v>1048</v>
      </c>
      <c r="K403" s="364">
        <v>1048</v>
      </c>
      <c r="L403" s="364">
        <v>1048</v>
      </c>
      <c r="M403" s="364">
        <v>1048</v>
      </c>
      <c r="N403" s="364">
        <v>1048</v>
      </c>
      <c r="O403" s="364">
        <v>1048</v>
      </c>
      <c r="P403" s="364">
        <v>1048</v>
      </c>
      <c r="Q403" s="364">
        <v>1048</v>
      </c>
      <c r="R403" s="364">
        <v>1048</v>
      </c>
      <c r="S403" s="353">
        <v>1048</v>
      </c>
      <c r="T403" s="353">
        <v>1048</v>
      </c>
      <c r="U403" s="353">
        <v>1048</v>
      </c>
      <c r="V403" s="364">
        <v>1048</v>
      </c>
      <c r="W403" s="364">
        <v>1048</v>
      </c>
      <c r="X403" s="364">
        <v>1048</v>
      </c>
      <c r="Y403" s="364">
        <v>1048</v>
      </c>
      <c r="Z403" s="364">
        <v>1048</v>
      </c>
      <c r="AA403" s="364">
        <v>1048</v>
      </c>
      <c r="AB403" s="364">
        <v>1048</v>
      </c>
      <c r="AC403" s="364">
        <v>1048</v>
      </c>
      <c r="AD403" s="364">
        <v>1048</v>
      </c>
      <c r="AE403" s="364">
        <v>1048</v>
      </c>
      <c r="AF403" s="364">
        <v>1048</v>
      </c>
      <c r="AG403" s="364">
        <v>1048</v>
      </c>
      <c r="AH403" s="364">
        <v>1048</v>
      </c>
      <c r="AI403" s="366">
        <v>1048</v>
      </c>
      <c r="AJ403" s="364">
        <v>1048</v>
      </c>
      <c r="AK403" s="364">
        <v>1048</v>
      </c>
      <c r="AL403" s="364">
        <v>1048</v>
      </c>
      <c r="AM403" s="364">
        <v>1048</v>
      </c>
      <c r="AN403" s="364">
        <v>1048</v>
      </c>
      <c r="AO403" s="364">
        <v>1048</v>
      </c>
      <c r="AP403" s="364">
        <v>1153</v>
      </c>
      <c r="AQ403" s="364">
        <v>1153</v>
      </c>
      <c r="AR403" s="364">
        <v>1153</v>
      </c>
      <c r="AS403" s="364">
        <v>1153</v>
      </c>
      <c r="AT403" s="105"/>
      <c r="AU403" s="105" t="s">
        <v>4630</v>
      </c>
      <c r="AV403" s="126">
        <v>0</v>
      </c>
    </row>
    <row r="404" spans="1:48" ht="23.25" customHeight="1">
      <c r="A404"/>
      <c r="B404" s="440"/>
      <c r="D404" s="339" t="s">
        <v>1355</v>
      </c>
      <c r="E404" s="418" t="s">
        <v>1355</v>
      </c>
      <c r="F404" s="419" t="s">
        <v>1360</v>
      </c>
      <c r="G404" s="420">
        <v>0</v>
      </c>
      <c r="H404" s="345">
        <v>174</v>
      </c>
      <c r="I404" s="345">
        <v>174</v>
      </c>
      <c r="J404" s="345">
        <v>174</v>
      </c>
      <c r="K404" s="364">
        <v>174</v>
      </c>
      <c r="L404" s="364">
        <v>174</v>
      </c>
      <c r="M404" s="364">
        <v>174</v>
      </c>
      <c r="N404" s="364">
        <v>174</v>
      </c>
      <c r="O404" s="364">
        <v>174</v>
      </c>
      <c r="P404" s="364">
        <v>174</v>
      </c>
      <c r="Q404" s="364">
        <v>174</v>
      </c>
      <c r="R404" s="364">
        <v>174</v>
      </c>
      <c r="S404" s="353">
        <v>174</v>
      </c>
      <c r="T404" s="353">
        <v>174</v>
      </c>
      <c r="U404" s="353">
        <v>174</v>
      </c>
      <c r="V404" s="364">
        <v>174</v>
      </c>
      <c r="W404" s="364">
        <v>174</v>
      </c>
      <c r="X404" s="364">
        <v>174</v>
      </c>
      <c r="Y404" s="364">
        <v>174</v>
      </c>
      <c r="Z404" s="364">
        <v>174</v>
      </c>
      <c r="AA404" s="364">
        <v>174</v>
      </c>
      <c r="AB404" s="364">
        <v>174</v>
      </c>
      <c r="AC404" s="364">
        <v>174</v>
      </c>
      <c r="AD404" s="364">
        <v>174</v>
      </c>
      <c r="AE404" s="364">
        <v>174</v>
      </c>
      <c r="AF404" s="364">
        <v>174</v>
      </c>
      <c r="AG404" s="364">
        <v>174</v>
      </c>
      <c r="AH404" s="364">
        <v>174</v>
      </c>
      <c r="AI404" s="366">
        <v>174</v>
      </c>
      <c r="AJ404" s="364">
        <v>174</v>
      </c>
      <c r="AK404" s="364">
        <v>174</v>
      </c>
      <c r="AL404" s="364">
        <v>174</v>
      </c>
      <c r="AM404" s="364">
        <v>174</v>
      </c>
      <c r="AN404" s="364">
        <v>174</v>
      </c>
      <c r="AO404" s="364">
        <v>174</v>
      </c>
      <c r="AP404" s="364">
        <v>192</v>
      </c>
      <c r="AQ404" s="364">
        <v>192</v>
      </c>
      <c r="AR404" s="364">
        <v>192</v>
      </c>
      <c r="AS404" s="364">
        <v>192</v>
      </c>
      <c r="AT404" s="105"/>
      <c r="AU404" s="105" t="s">
        <v>1355</v>
      </c>
      <c r="AV404" s="126">
        <v>0</v>
      </c>
    </row>
    <row r="405" spans="1:48" ht="23.25" customHeight="1">
      <c r="A405"/>
      <c r="B405" s="440"/>
      <c r="D405" s="339" t="s">
        <v>1356</v>
      </c>
      <c r="E405" s="418" t="s">
        <v>1356</v>
      </c>
      <c r="F405" s="419" t="s">
        <v>1361</v>
      </c>
      <c r="G405" s="420">
        <v>0</v>
      </c>
      <c r="H405" s="345">
        <v>179</v>
      </c>
      <c r="I405" s="345">
        <v>179</v>
      </c>
      <c r="J405" s="345">
        <v>179</v>
      </c>
      <c r="K405" s="364">
        <v>179</v>
      </c>
      <c r="L405" s="364">
        <v>179</v>
      </c>
      <c r="M405" s="364">
        <v>179</v>
      </c>
      <c r="N405" s="364">
        <v>179</v>
      </c>
      <c r="O405" s="364">
        <v>179</v>
      </c>
      <c r="P405" s="364">
        <v>179</v>
      </c>
      <c r="Q405" s="364">
        <v>179</v>
      </c>
      <c r="R405" s="364">
        <v>179</v>
      </c>
      <c r="S405" s="353">
        <v>179</v>
      </c>
      <c r="T405" s="353">
        <v>179</v>
      </c>
      <c r="U405" s="353">
        <v>179</v>
      </c>
      <c r="V405" s="364">
        <v>179</v>
      </c>
      <c r="W405" s="364">
        <v>179</v>
      </c>
      <c r="X405" s="364">
        <v>179</v>
      </c>
      <c r="Y405" s="364">
        <v>179</v>
      </c>
      <c r="Z405" s="364">
        <v>179</v>
      </c>
      <c r="AA405" s="364">
        <v>179</v>
      </c>
      <c r="AB405" s="364">
        <v>179</v>
      </c>
      <c r="AC405" s="364">
        <v>179</v>
      </c>
      <c r="AD405" s="364">
        <v>179</v>
      </c>
      <c r="AE405" s="364">
        <v>179</v>
      </c>
      <c r="AF405" s="364">
        <v>179</v>
      </c>
      <c r="AG405" s="364">
        <v>179</v>
      </c>
      <c r="AH405" s="364">
        <v>179</v>
      </c>
      <c r="AI405" s="366">
        <v>179</v>
      </c>
      <c r="AJ405" s="364">
        <v>179</v>
      </c>
      <c r="AK405" s="364">
        <v>179</v>
      </c>
      <c r="AL405" s="364">
        <v>179</v>
      </c>
      <c r="AM405" s="364">
        <v>179</v>
      </c>
      <c r="AN405" s="364">
        <v>179</v>
      </c>
      <c r="AO405" s="364">
        <v>179</v>
      </c>
      <c r="AP405" s="364">
        <v>197</v>
      </c>
      <c r="AQ405" s="364">
        <v>197</v>
      </c>
      <c r="AR405" s="364">
        <v>197</v>
      </c>
      <c r="AS405" s="364">
        <v>197</v>
      </c>
      <c r="AT405" s="105"/>
      <c r="AU405" s="105" t="s">
        <v>1356</v>
      </c>
      <c r="AV405" s="126">
        <v>0</v>
      </c>
    </row>
    <row r="406" spans="1:48" ht="23.25" customHeight="1">
      <c r="A406"/>
      <c r="B406" s="440"/>
      <c r="D406" s="339" t="s">
        <v>1357</v>
      </c>
      <c r="E406" s="418" t="s">
        <v>1357</v>
      </c>
      <c r="F406" s="419" t="s">
        <v>1362</v>
      </c>
      <c r="G406" s="420">
        <v>0</v>
      </c>
      <c r="H406" s="345">
        <v>187</v>
      </c>
      <c r="I406" s="345">
        <v>187</v>
      </c>
      <c r="J406" s="345">
        <v>187</v>
      </c>
      <c r="K406" s="364">
        <v>187</v>
      </c>
      <c r="L406" s="364">
        <v>187</v>
      </c>
      <c r="M406" s="364">
        <v>187</v>
      </c>
      <c r="N406" s="364">
        <v>187</v>
      </c>
      <c r="O406" s="364">
        <v>187</v>
      </c>
      <c r="P406" s="364">
        <v>187</v>
      </c>
      <c r="Q406" s="364">
        <v>187</v>
      </c>
      <c r="R406" s="364">
        <v>187</v>
      </c>
      <c r="S406" s="353">
        <v>187</v>
      </c>
      <c r="T406" s="353">
        <v>187</v>
      </c>
      <c r="U406" s="353">
        <v>187</v>
      </c>
      <c r="V406" s="364">
        <v>187</v>
      </c>
      <c r="W406" s="364">
        <v>187</v>
      </c>
      <c r="X406" s="364">
        <v>187</v>
      </c>
      <c r="Y406" s="364">
        <v>187</v>
      </c>
      <c r="Z406" s="364">
        <v>187</v>
      </c>
      <c r="AA406" s="364">
        <v>187</v>
      </c>
      <c r="AB406" s="364">
        <v>187</v>
      </c>
      <c r="AC406" s="364">
        <v>187</v>
      </c>
      <c r="AD406" s="364">
        <v>187</v>
      </c>
      <c r="AE406" s="364">
        <v>187</v>
      </c>
      <c r="AF406" s="364">
        <v>187</v>
      </c>
      <c r="AG406" s="364">
        <v>187</v>
      </c>
      <c r="AH406" s="364">
        <v>187</v>
      </c>
      <c r="AI406" s="366">
        <v>187</v>
      </c>
      <c r="AJ406" s="364">
        <v>187</v>
      </c>
      <c r="AK406" s="364">
        <v>187</v>
      </c>
      <c r="AL406" s="364">
        <v>187</v>
      </c>
      <c r="AM406" s="364">
        <v>187</v>
      </c>
      <c r="AN406" s="364">
        <v>187</v>
      </c>
      <c r="AO406" s="364">
        <v>187</v>
      </c>
      <c r="AP406" s="364">
        <v>206</v>
      </c>
      <c r="AQ406" s="364">
        <v>206</v>
      </c>
      <c r="AR406" s="364">
        <v>206</v>
      </c>
      <c r="AS406" s="364">
        <v>206</v>
      </c>
      <c r="AT406" s="105"/>
      <c r="AU406" s="105" t="s">
        <v>1357</v>
      </c>
      <c r="AV406" s="126">
        <v>0</v>
      </c>
    </row>
    <row r="407" spans="1:48" ht="23.25" customHeight="1">
      <c r="A407"/>
      <c r="B407" s="440"/>
      <c r="D407" s="339" t="s">
        <v>1358</v>
      </c>
      <c r="E407" s="418" t="s">
        <v>1358</v>
      </c>
      <c r="F407" s="419" t="s">
        <v>1363</v>
      </c>
      <c r="G407" s="420">
        <v>0</v>
      </c>
      <c r="H407" s="345">
        <v>196</v>
      </c>
      <c r="I407" s="345">
        <v>196</v>
      </c>
      <c r="J407" s="345">
        <v>196</v>
      </c>
      <c r="K407" s="364">
        <v>196</v>
      </c>
      <c r="L407" s="364">
        <v>196</v>
      </c>
      <c r="M407" s="364">
        <v>196</v>
      </c>
      <c r="N407" s="364">
        <v>196</v>
      </c>
      <c r="O407" s="364">
        <v>196</v>
      </c>
      <c r="P407" s="364">
        <v>196</v>
      </c>
      <c r="Q407" s="364">
        <v>196</v>
      </c>
      <c r="R407" s="364">
        <v>196</v>
      </c>
      <c r="S407" s="353">
        <v>196</v>
      </c>
      <c r="T407" s="353">
        <v>196</v>
      </c>
      <c r="U407" s="353">
        <v>196</v>
      </c>
      <c r="V407" s="364">
        <v>196</v>
      </c>
      <c r="W407" s="364">
        <v>196</v>
      </c>
      <c r="X407" s="364">
        <v>196</v>
      </c>
      <c r="Y407" s="364">
        <v>196</v>
      </c>
      <c r="Z407" s="364">
        <v>196</v>
      </c>
      <c r="AA407" s="364">
        <v>196</v>
      </c>
      <c r="AB407" s="364">
        <v>196</v>
      </c>
      <c r="AC407" s="364">
        <v>196</v>
      </c>
      <c r="AD407" s="364">
        <v>196</v>
      </c>
      <c r="AE407" s="364">
        <v>196</v>
      </c>
      <c r="AF407" s="364">
        <v>196</v>
      </c>
      <c r="AG407" s="364">
        <v>196</v>
      </c>
      <c r="AH407" s="364">
        <v>196</v>
      </c>
      <c r="AI407" s="366">
        <v>196</v>
      </c>
      <c r="AJ407" s="364">
        <v>196</v>
      </c>
      <c r="AK407" s="364">
        <v>196</v>
      </c>
      <c r="AL407" s="364">
        <v>196</v>
      </c>
      <c r="AM407" s="364">
        <v>196</v>
      </c>
      <c r="AN407" s="364">
        <v>196</v>
      </c>
      <c r="AO407" s="364">
        <v>196</v>
      </c>
      <c r="AP407" s="364">
        <v>216</v>
      </c>
      <c r="AQ407" s="364">
        <v>216</v>
      </c>
      <c r="AR407" s="364">
        <v>216</v>
      </c>
      <c r="AS407" s="364">
        <v>216</v>
      </c>
      <c r="AT407" s="105"/>
      <c r="AU407" s="105" t="s">
        <v>1358</v>
      </c>
      <c r="AV407" s="126">
        <v>0</v>
      </c>
    </row>
    <row r="408" spans="1:48" ht="23.25" customHeight="1">
      <c r="A408"/>
      <c r="B408" s="440"/>
      <c r="D408" s="339" t="s">
        <v>1359</v>
      </c>
      <c r="E408" s="418" t="s">
        <v>1359</v>
      </c>
      <c r="F408" s="419" t="s">
        <v>1364</v>
      </c>
      <c r="G408" s="420">
        <v>0</v>
      </c>
      <c r="H408" s="345">
        <v>202</v>
      </c>
      <c r="I408" s="345">
        <v>202</v>
      </c>
      <c r="J408" s="345">
        <v>202</v>
      </c>
      <c r="K408" s="364">
        <v>202</v>
      </c>
      <c r="L408" s="364">
        <v>202</v>
      </c>
      <c r="M408" s="364">
        <v>202</v>
      </c>
      <c r="N408" s="364">
        <v>202</v>
      </c>
      <c r="O408" s="364">
        <v>202</v>
      </c>
      <c r="P408" s="364">
        <v>202</v>
      </c>
      <c r="Q408" s="364">
        <v>202</v>
      </c>
      <c r="R408" s="364">
        <v>202</v>
      </c>
      <c r="S408" s="353">
        <v>202</v>
      </c>
      <c r="T408" s="353">
        <v>202</v>
      </c>
      <c r="U408" s="353">
        <v>202</v>
      </c>
      <c r="V408" s="364">
        <v>202</v>
      </c>
      <c r="W408" s="364">
        <v>202</v>
      </c>
      <c r="X408" s="364">
        <v>202</v>
      </c>
      <c r="Y408" s="364">
        <v>202</v>
      </c>
      <c r="Z408" s="364">
        <v>202</v>
      </c>
      <c r="AA408" s="364">
        <v>202</v>
      </c>
      <c r="AB408" s="364">
        <v>202</v>
      </c>
      <c r="AC408" s="364">
        <v>202</v>
      </c>
      <c r="AD408" s="364">
        <v>202</v>
      </c>
      <c r="AE408" s="364">
        <v>202</v>
      </c>
      <c r="AF408" s="364">
        <v>202</v>
      </c>
      <c r="AG408" s="364">
        <v>202</v>
      </c>
      <c r="AH408" s="364">
        <v>202</v>
      </c>
      <c r="AI408" s="366">
        <v>202</v>
      </c>
      <c r="AJ408" s="364">
        <v>202</v>
      </c>
      <c r="AK408" s="364">
        <v>202</v>
      </c>
      <c r="AL408" s="364">
        <v>202</v>
      </c>
      <c r="AM408" s="364">
        <v>202</v>
      </c>
      <c r="AN408" s="364">
        <v>202</v>
      </c>
      <c r="AO408" s="364">
        <v>202</v>
      </c>
      <c r="AP408" s="364">
        <v>223</v>
      </c>
      <c r="AQ408" s="364">
        <v>223</v>
      </c>
      <c r="AR408" s="364">
        <v>223</v>
      </c>
      <c r="AS408" s="364">
        <v>223</v>
      </c>
      <c r="AT408" s="105"/>
      <c r="AU408" s="105" t="s">
        <v>1359</v>
      </c>
      <c r="AV408" s="126">
        <v>0</v>
      </c>
    </row>
    <row r="409" spans="1:48" ht="23.25" customHeight="1">
      <c r="A409"/>
      <c r="B409" s="440"/>
      <c r="D409" s="339" t="s">
        <v>1967</v>
      </c>
      <c r="E409" s="418" t="s">
        <v>1967</v>
      </c>
      <c r="F409" s="419" t="s">
        <v>4613</v>
      </c>
      <c r="G409" s="420">
        <v>0</v>
      </c>
      <c r="H409" s="345">
        <v>329</v>
      </c>
      <c r="I409" s="345">
        <v>329</v>
      </c>
      <c r="J409" s="345">
        <v>329</v>
      </c>
      <c r="K409" s="364">
        <v>329</v>
      </c>
      <c r="L409" s="364">
        <v>329</v>
      </c>
      <c r="M409" s="364">
        <v>329</v>
      </c>
      <c r="N409" s="364">
        <v>329</v>
      </c>
      <c r="O409" s="364">
        <v>329</v>
      </c>
      <c r="P409" s="364">
        <v>329</v>
      </c>
      <c r="Q409" s="364">
        <v>329</v>
      </c>
      <c r="R409" s="364">
        <v>329</v>
      </c>
      <c r="S409" s="353">
        <v>329</v>
      </c>
      <c r="T409" s="353">
        <v>329</v>
      </c>
      <c r="U409" s="353">
        <v>329</v>
      </c>
      <c r="V409" s="364">
        <v>329</v>
      </c>
      <c r="W409" s="364">
        <v>329</v>
      </c>
      <c r="X409" s="364">
        <v>329</v>
      </c>
      <c r="Y409" s="364">
        <v>329</v>
      </c>
      <c r="Z409" s="364">
        <v>329</v>
      </c>
      <c r="AA409" s="364">
        <v>329</v>
      </c>
      <c r="AB409" s="364">
        <v>329</v>
      </c>
      <c r="AC409" s="364">
        <v>329</v>
      </c>
      <c r="AD409" s="364">
        <v>329</v>
      </c>
      <c r="AE409" s="364">
        <v>329</v>
      </c>
      <c r="AF409" s="364">
        <v>329</v>
      </c>
      <c r="AG409" s="364">
        <v>329</v>
      </c>
      <c r="AH409" s="364">
        <v>329</v>
      </c>
      <c r="AI409" s="366">
        <v>329</v>
      </c>
      <c r="AJ409" s="364">
        <v>329</v>
      </c>
      <c r="AK409" s="364">
        <v>329</v>
      </c>
      <c r="AL409" s="364">
        <v>329</v>
      </c>
      <c r="AM409" s="364">
        <v>329</v>
      </c>
      <c r="AN409" s="364">
        <v>329</v>
      </c>
      <c r="AO409" s="364">
        <v>329</v>
      </c>
      <c r="AP409" s="364">
        <v>362</v>
      </c>
      <c r="AQ409" s="364">
        <v>362</v>
      </c>
      <c r="AR409" s="364">
        <v>362</v>
      </c>
      <c r="AS409" s="364">
        <v>362</v>
      </c>
      <c r="AT409" s="105"/>
      <c r="AU409" s="105" t="s">
        <v>1967</v>
      </c>
      <c r="AV409" s="126">
        <v>0</v>
      </c>
    </row>
    <row r="410" spans="1:48" ht="23.25" customHeight="1">
      <c r="A410"/>
      <c r="B410" s="440"/>
      <c r="D410" s="339" t="s">
        <v>1968</v>
      </c>
      <c r="E410" s="418" t="s">
        <v>1968</v>
      </c>
      <c r="F410" s="419" t="s">
        <v>4614</v>
      </c>
      <c r="G410" s="420">
        <v>0</v>
      </c>
      <c r="H410" s="345">
        <v>352</v>
      </c>
      <c r="I410" s="345">
        <v>352</v>
      </c>
      <c r="J410" s="345">
        <v>352</v>
      </c>
      <c r="K410" s="364">
        <v>352</v>
      </c>
      <c r="L410" s="364">
        <v>352</v>
      </c>
      <c r="M410" s="364">
        <v>352</v>
      </c>
      <c r="N410" s="364">
        <v>352</v>
      </c>
      <c r="O410" s="364">
        <v>352</v>
      </c>
      <c r="P410" s="364">
        <v>352</v>
      </c>
      <c r="Q410" s="364">
        <v>352</v>
      </c>
      <c r="R410" s="364">
        <v>352</v>
      </c>
      <c r="S410" s="353">
        <v>352</v>
      </c>
      <c r="T410" s="353">
        <v>352</v>
      </c>
      <c r="U410" s="353">
        <v>352</v>
      </c>
      <c r="V410" s="364">
        <v>352</v>
      </c>
      <c r="W410" s="364">
        <v>352</v>
      </c>
      <c r="X410" s="364">
        <v>352</v>
      </c>
      <c r="Y410" s="364">
        <v>352</v>
      </c>
      <c r="Z410" s="364">
        <v>352</v>
      </c>
      <c r="AA410" s="364">
        <v>352</v>
      </c>
      <c r="AB410" s="364">
        <v>352</v>
      </c>
      <c r="AC410" s="364">
        <v>352</v>
      </c>
      <c r="AD410" s="364">
        <v>352</v>
      </c>
      <c r="AE410" s="364">
        <v>352</v>
      </c>
      <c r="AF410" s="364">
        <v>352</v>
      </c>
      <c r="AG410" s="364">
        <v>352</v>
      </c>
      <c r="AH410" s="364">
        <v>352</v>
      </c>
      <c r="AI410" s="366">
        <v>352</v>
      </c>
      <c r="AJ410" s="364">
        <v>352</v>
      </c>
      <c r="AK410" s="364">
        <v>352</v>
      </c>
      <c r="AL410" s="364">
        <v>352</v>
      </c>
      <c r="AM410" s="364">
        <v>352</v>
      </c>
      <c r="AN410" s="364">
        <v>352</v>
      </c>
      <c r="AO410" s="364">
        <v>352</v>
      </c>
      <c r="AP410" s="364">
        <v>388</v>
      </c>
      <c r="AQ410" s="364">
        <v>388</v>
      </c>
      <c r="AR410" s="364">
        <v>388</v>
      </c>
      <c r="AS410" s="364">
        <v>388</v>
      </c>
      <c r="AT410" s="105"/>
      <c r="AU410" s="105" t="s">
        <v>1968</v>
      </c>
      <c r="AV410" s="126">
        <v>0</v>
      </c>
    </row>
    <row r="411" spans="1:48" ht="23.25" customHeight="1">
      <c r="A411"/>
      <c r="B411" s="440"/>
      <c r="D411" s="339" t="s">
        <v>1969</v>
      </c>
      <c r="E411" s="418" t="s">
        <v>1969</v>
      </c>
      <c r="F411" s="419" t="s">
        <v>4615</v>
      </c>
      <c r="G411" s="420">
        <v>0</v>
      </c>
      <c r="H411" s="345">
        <v>381</v>
      </c>
      <c r="I411" s="345">
        <v>381</v>
      </c>
      <c r="J411" s="345">
        <v>381</v>
      </c>
      <c r="K411" s="364">
        <v>381</v>
      </c>
      <c r="L411" s="364">
        <v>381</v>
      </c>
      <c r="M411" s="364">
        <v>381</v>
      </c>
      <c r="N411" s="364">
        <v>381</v>
      </c>
      <c r="O411" s="364">
        <v>381</v>
      </c>
      <c r="P411" s="364">
        <v>381</v>
      </c>
      <c r="Q411" s="364">
        <v>381</v>
      </c>
      <c r="R411" s="364">
        <v>381</v>
      </c>
      <c r="S411" s="353">
        <v>381</v>
      </c>
      <c r="T411" s="353">
        <v>381</v>
      </c>
      <c r="U411" s="353">
        <v>381</v>
      </c>
      <c r="V411" s="364">
        <v>381</v>
      </c>
      <c r="W411" s="364">
        <v>381</v>
      </c>
      <c r="X411" s="364">
        <v>381</v>
      </c>
      <c r="Y411" s="364">
        <v>381</v>
      </c>
      <c r="Z411" s="364">
        <v>381</v>
      </c>
      <c r="AA411" s="364">
        <v>381</v>
      </c>
      <c r="AB411" s="364">
        <v>381</v>
      </c>
      <c r="AC411" s="364">
        <v>381</v>
      </c>
      <c r="AD411" s="364">
        <v>381</v>
      </c>
      <c r="AE411" s="364">
        <v>381</v>
      </c>
      <c r="AF411" s="364">
        <v>381</v>
      </c>
      <c r="AG411" s="364">
        <v>381</v>
      </c>
      <c r="AH411" s="364">
        <v>381</v>
      </c>
      <c r="AI411" s="366">
        <v>381</v>
      </c>
      <c r="AJ411" s="364">
        <v>381</v>
      </c>
      <c r="AK411" s="364">
        <v>381</v>
      </c>
      <c r="AL411" s="364">
        <v>381</v>
      </c>
      <c r="AM411" s="364">
        <v>381</v>
      </c>
      <c r="AN411" s="364">
        <v>381</v>
      </c>
      <c r="AO411" s="364">
        <v>381</v>
      </c>
      <c r="AP411" s="364">
        <v>420</v>
      </c>
      <c r="AQ411" s="364">
        <v>420</v>
      </c>
      <c r="AR411" s="364">
        <v>420</v>
      </c>
      <c r="AS411" s="364">
        <v>420</v>
      </c>
      <c r="AT411" s="105"/>
      <c r="AU411" s="105" t="s">
        <v>1969</v>
      </c>
      <c r="AV411" s="126">
        <v>0</v>
      </c>
    </row>
    <row r="412" spans="1:48" ht="23.25" customHeight="1">
      <c r="A412"/>
      <c r="B412" s="440"/>
      <c r="D412" s="339" t="s">
        <v>1970</v>
      </c>
      <c r="E412" s="418" t="s">
        <v>1970</v>
      </c>
      <c r="F412" s="419" t="s">
        <v>4616</v>
      </c>
      <c r="G412" s="420">
        <v>0</v>
      </c>
      <c r="H412" s="345">
        <v>360</v>
      </c>
      <c r="I412" s="345">
        <v>360</v>
      </c>
      <c r="J412" s="345">
        <v>360</v>
      </c>
      <c r="K412" s="364">
        <v>360</v>
      </c>
      <c r="L412" s="364">
        <v>360</v>
      </c>
      <c r="M412" s="364">
        <v>360</v>
      </c>
      <c r="N412" s="364">
        <v>360</v>
      </c>
      <c r="O412" s="364">
        <v>360</v>
      </c>
      <c r="P412" s="364">
        <v>360</v>
      </c>
      <c r="Q412" s="364">
        <v>360</v>
      </c>
      <c r="R412" s="364">
        <v>360</v>
      </c>
      <c r="S412" s="353">
        <v>360</v>
      </c>
      <c r="T412" s="353">
        <v>360</v>
      </c>
      <c r="U412" s="353">
        <v>360</v>
      </c>
      <c r="V412" s="364">
        <v>360</v>
      </c>
      <c r="W412" s="364">
        <v>360</v>
      </c>
      <c r="X412" s="364">
        <v>360</v>
      </c>
      <c r="Y412" s="364">
        <v>360</v>
      </c>
      <c r="Z412" s="364">
        <v>360</v>
      </c>
      <c r="AA412" s="364">
        <v>360</v>
      </c>
      <c r="AB412" s="364">
        <v>360</v>
      </c>
      <c r="AC412" s="364">
        <v>360</v>
      </c>
      <c r="AD412" s="364">
        <v>360</v>
      </c>
      <c r="AE412" s="364">
        <v>360</v>
      </c>
      <c r="AF412" s="364">
        <v>360</v>
      </c>
      <c r="AG412" s="364">
        <v>360</v>
      </c>
      <c r="AH412" s="364">
        <v>360</v>
      </c>
      <c r="AI412" s="366">
        <v>360</v>
      </c>
      <c r="AJ412" s="364">
        <v>360</v>
      </c>
      <c r="AK412" s="364">
        <v>360</v>
      </c>
      <c r="AL412" s="364">
        <v>360</v>
      </c>
      <c r="AM412" s="364">
        <v>360</v>
      </c>
      <c r="AN412" s="364">
        <v>360</v>
      </c>
      <c r="AO412" s="364">
        <v>360</v>
      </c>
      <c r="AP412" s="364">
        <v>396</v>
      </c>
      <c r="AQ412" s="364">
        <v>396</v>
      </c>
      <c r="AR412" s="364">
        <v>396</v>
      </c>
      <c r="AS412" s="364">
        <v>396</v>
      </c>
      <c r="AT412" s="105"/>
      <c r="AU412" s="105" t="s">
        <v>1970</v>
      </c>
      <c r="AV412" s="126">
        <v>0</v>
      </c>
    </row>
    <row r="413" spans="1:48" ht="23.25" customHeight="1">
      <c r="A413"/>
      <c r="B413" s="440"/>
      <c r="D413" s="339" t="s">
        <v>2425</v>
      </c>
      <c r="E413" s="428" t="s">
        <v>2425</v>
      </c>
      <c r="F413" s="419" t="s">
        <v>2427</v>
      </c>
      <c r="G413" s="420">
        <v>0</v>
      </c>
      <c r="H413" s="345">
        <v>425</v>
      </c>
      <c r="I413" s="345">
        <v>425</v>
      </c>
      <c r="J413" s="345">
        <v>425</v>
      </c>
      <c r="K413" s="364">
        <v>425</v>
      </c>
      <c r="L413" s="364">
        <v>425</v>
      </c>
      <c r="M413" s="364">
        <v>425</v>
      </c>
      <c r="N413" s="364">
        <v>425</v>
      </c>
      <c r="O413" s="364">
        <v>425</v>
      </c>
      <c r="P413" s="364">
        <v>425</v>
      </c>
      <c r="Q413" s="364">
        <v>425</v>
      </c>
      <c r="R413" s="364">
        <v>425</v>
      </c>
      <c r="S413" s="353">
        <v>425</v>
      </c>
      <c r="T413" s="353">
        <v>425</v>
      </c>
      <c r="U413" s="353">
        <v>425</v>
      </c>
      <c r="V413" s="364">
        <v>425</v>
      </c>
      <c r="W413" s="364">
        <v>425</v>
      </c>
      <c r="X413" s="364">
        <v>425</v>
      </c>
      <c r="Y413" s="364">
        <v>425</v>
      </c>
      <c r="Z413" s="364">
        <v>425</v>
      </c>
      <c r="AA413" s="364">
        <v>425</v>
      </c>
      <c r="AB413" s="364">
        <v>425</v>
      </c>
      <c r="AC413" s="364">
        <v>425</v>
      </c>
      <c r="AD413" s="364">
        <v>425</v>
      </c>
      <c r="AE413" s="364">
        <v>425</v>
      </c>
      <c r="AF413" s="364">
        <v>425</v>
      </c>
      <c r="AG413" s="364">
        <v>425</v>
      </c>
      <c r="AH413" s="364">
        <v>425</v>
      </c>
      <c r="AI413" s="366">
        <v>425</v>
      </c>
      <c r="AJ413" s="364">
        <v>425</v>
      </c>
      <c r="AK413" s="364">
        <v>425</v>
      </c>
      <c r="AL413" s="364">
        <v>425</v>
      </c>
      <c r="AM413" s="364">
        <v>425</v>
      </c>
      <c r="AN413" s="364">
        <v>425</v>
      </c>
      <c r="AO413" s="364">
        <v>425</v>
      </c>
      <c r="AP413" s="364">
        <v>468</v>
      </c>
      <c r="AQ413" s="364">
        <v>468</v>
      </c>
      <c r="AR413" s="364">
        <v>468</v>
      </c>
      <c r="AS413" s="364">
        <v>468</v>
      </c>
      <c r="AT413" s="105"/>
      <c r="AU413" s="105" t="s">
        <v>2425</v>
      </c>
      <c r="AV413" s="126">
        <v>0</v>
      </c>
    </row>
    <row r="414" spans="1:48" ht="23.25" customHeight="1">
      <c r="A414"/>
      <c r="B414" s="440"/>
      <c r="D414" s="339" t="s">
        <v>2426</v>
      </c>
      <c r="E414" s="428" t="s">
        <v>2426</v>
      </c>
      <c r="F414" s="419" t="s">
        <v>2428</v>
      </c>
      <c r="G414" s="420">
        <v>0</v>
      </c>
      <c r="H414" s="345">
        <v>634</v>
      </c>
      <c r="I414" s="345">
        <v>634</v>
      </c>
      <c r="J414" s="345">
        <v>634</v>
      </c>
      <c r="K414" s="364">
        <v>634</v>
      </c>
      <c r="L414" s="364">
        <v>634</v>
      </c>
      <c r="M414" s="364">
        <v>634</v>
      </c>
      <c r="N414" s="364">
        <v>634</v>
      </c>
      <c r="O414" s="364">
        <v>634</v>
      </c>
      <c r="P414" s="364">
        <v>634</v>
      </c>
      <c r="Q414" s="364">
        <v>634</v>
      </c>
      <c r="R414" s="364">
        <v>634</v>
      </c>
      <c r="S414" s="353">
        <v>634</v>
      </c>
      <c r="T414" s="353">
        <v>634</v>
      </c>
      <c r="U414" s="353">
        <v>634</v>
      </c>
      <c r="V414" s="364">
        <v>634</v>
      </c>
      <c r="W414" s="364">
        <v>634</v>
      </c>
      <c r="X414" s="364">
        <v>634</v>
      </c>
      <c r="Y414" s="364">
        <v>634</v>
      </c>
      <c r="Z414" s="364">
        <v>634</v>
      </c>
      <c r="AA414" s="364">
        <v>634</v>
      </c>
      <c r="AB414" s="364">
        <v>634</v>
      </c>
      <c r="AC414" s="364">
        <v>634</v>
      </c>
      <c r="AD414" s="364">
        <v>634</v>
      </c>
      <c r="AE414" s="364">
        <v>634</v>
      </c>
      <c r="AF414" s="364">
        <v>634</v>
      </c>
      <c r="AG414" s="364">
        <v>634</v>
      </c>
      <c r="AH414" s="364">
        <v>634</v>
      </c>
      <c r="AI414" s="366">
        <v>634</v>
      </c>
      <c r="AJ414" s="364">
        <v>634</v>
      </c>
      <c r="AK414" s="364">
        <v>634</v>
      </c>
      <c r="AL414" s="364">
        <v>634</v>
      </c>
      <c r="AM414" s="364">
        <v>634</v>
      </c>
      <c r="AN414" s="364">
        <v>634</v>
      </c>
      <c r="AO414" s="364">
        <v>634</v>
      </c>
      <c r="AP414" s="364">
        <v>698</v>
      </c>
      <c r="AQ414" s="364">
        <v>698</v>
      </c>
      <c r="AR414" s="364">
        <v>698</v>
      </c>
      <c r="AS414" s="364">
        <v>698</v>
      </c>
      <c r="AT414" s="105"/>
      <c r="AU414" s="105" t="s">
        <v>2426</v>
      </c>
      <c r="AV414" s="126">
        <v>0</v>
      </c>
    </row>
    <row r="415" spans="1:48" ht="23.25" customHeight="1">
      <c r="A415"/>
      <c r="B415" s="440"/>
      <c r="D415" s="339" t="s">
        <v>2033</v>
      </c>
      <c r="E415" s="428" t="s">
        <v>2033</v>
      </c>
      <c r="F415" s="419" t="s">
        <v>2429</v>
      </c>
      <c r="G415" s="420">
        <v>0</v>
      </c>
      <c r="H415" s="345">
        <v>862</v>
      </c>
      <c r="I415" s="345">
        <v>862</v>
      </c>
      <c r="J415" s="345">
        <v>862</v>
      </c>
      <c r="K415" s="364">
        <v>862</v>
      </c>
      <c r="L415" s="364">
        <v>862</v>
      </c>
      <c r="M415" s="364">
        <v>862</v>
      </c>
      <c r="N415" s="364">
        <v>862</v>
      </c>
      <c r="O415" s="364">
        <v>862</v>
      </c>
      <c r="P415" s="364">
        <v>862</v>
      </c>
      <c r="Q415" s="364">
        <v>862</v>
      </c>
      <c r="R415" s="364">
        <v>862</v>
      </c>
      <c r="S415" s="353">
        <v>862</v>
      </c>
      <c r="T415" s="353">
        <v>862</v>
      </c>
      <c r="U415" s="353">
        <v>862</v>
      </c>
      <c r="V415" s="364">
        <v>862</v>
      </c>
      <c r="W415" s="364">
        <v>862</v>
      </c>
      <c r="X415" s="364">
        <v>862</v>
      </c>
      <c r="Y415" s="364">
        <v>862</v>
      </c>
      <c r="Z415" s="364">
        <v>862</v>
      </c>
      <c r="AA415" s="364">
        <v>862</v>
      </c>
      <c r="AB415" s="364">
        <v>862</v>
      </c>
      <c r="AC415" s="364">
        <v>862</v>
      </c>
      <c r="AD415" s="364">
        <v>862</v>
      </c>
      <c r="AE415" s="364">
        <v>862</v>
      </c>
      <c r="AF415" s="364">
        <v>862</v>
      </c>
      <c r="AG415" s="364">
        <v>862</v>
      </c>
      <c r="AH415" s="364">
        <v>862</v>
      </c>
      <c r="AI415" s="366">
        <v>862</v>
      </c>
      <c r="AJ415" s="364">
        <v>862</v>
      </c>
      <c r="AK415" s="364">
        <v>862</v>
      </c>
      <c r="AL415" s="364">
        <v>862</v>
      </c>
      <c r="AM415" s="364">
        <v>862</v>
      </c>
      <c r="AN415" s="364">
        <v>862</v>
      </c>
      <c r="AO415" s="364">
        <v>862</v>
      </c>
      <c r="AP415" s="364">
        <v>949</v>
      </c>
      <c r="AQ415" s="364">
        <v>949</v>
      </c>
      <c r="AR415" s="364">
        <v>949</v>
      </c>
      <c r="AS415" s="364">
        <v>949</v>
      </c>
      <c r="AT415" s="105"/>
      <c r="AU415" s="105" t="s">
        <v>2033</v>
      </c>
      <c r="AV415" s="126">
        <v>0</v>
      </c>
    </row>
    <row r="416" spans="1:48" ht="23.25" customHeight="1">
      <c r="A416"/>
      <c r="B416" s="440"/>
      <c r="D416" s="339" t="s">
        <v>4332</v>
      </c>
      <c r="E416" s="428" t="s">
        <v>4332</v>
      </c>
      <c r="F416" s="419" t="s">
        <v>4334</v>
      </c>
      <c r="G416" s="420">
        <v>0</v>
      </c>
      <c r="H416" s="345">
        <v>1058</v>
      </c>
      <c r="I416" s="345">
        <v>1058</v>
      </c>
      <c r="J416" s="345">
        <v>1058</v>
      </c>
      <c r="K416" s="364">
        <v>1058</v>
      </c>
      <c r="L416" s="364">
        <v>1058</v>
      </c>
      <c r="M416" s="364">
        <v>1058</v>
      </c>
      <c r="N416" s="364">
        <v>1058</v>
      </c>
      <c r="O416" s="364">
        <v>1058</v>
      </c>
      <c r="P416" s="364">
        <v>1058</v>
      </c>
      <c r="Q416" s="364">
        <v>1058</v>
      </c>
      <c r="R416" s="364">
        <v>1058</v>
      </c>
      <c r="S416" s="353">
        <v>1058</v>
      </c>
      <c r="T416" s="353">
        <v>1058</v>
      </c>
      <c r="U416" s="353">
        <v>1058</v>
      </c>
      <c r="V416" s="364">
        <v>1058</v>
      </c>
      <c r="W416" s="364">
        <v>1058</v>
      </c>
      <c r="X416" s="364">
        <v>1058</v>
      </c>
      <c r="Y416" s="364">
        <v>1058</v>
      </c>
      <c r="Z416" s="364">
        <v>1058</v>
      </c>
      <c r="AA416" s="364">
        <v>1058</v>
      </c>
      <c r="AB416" s="364">
        <v>1058</v>
      </c>
      <c r="AC416" s="364">
        <v>1058</v>
      </c>
      <c r="AD416" s="364">
        <v>1058</v>
      </c>
      <c r="AE416" s="364">
        <v>1058</v>
      </c>
      <c r="AF416" s="364">
        <v>1058</v>
      </c>
      <c r="AG416" s="364">
        <v>1058</v>
      </c>
      <c r="AH416" s="364">
        <v>1058</v>
      </c>
      <c r="AI416" s="366">
        <v>1058</v>
      </c>
      <c r="AJ416" s="364">
        <v>1058</v>
      </c>
      <c r="AK416" s="364">
        <v>1058</v>
      </c>
      <c r="AL416" s="364">
        <v>1058</v>
      </c>
      <c r="AM416" s="364">
        <v>1058</v>
      </c>
      <c r="AN416" s="364">
        <v>1058</v>
      </c>
      <c r="AO416" s="364">
        <v>1058</v>
      </c>
      <c r="AP416" s="364">
        <v>1164</v>
      </c>
      <c r="AQ416" s="364">
        <v>1164</v>
      </c>
      <c r="AR416" s="364">
        <v>1164</v>
      </c>
      <c r="AS416" s="364">
        <v>1164</v>
      </c>
      <c r="AT416" s="105"/>
      <c r="AU416" s="105" t="s">
        <v>4332</v>
      </c>
      <c r="AV416" s="126">
        <v>0</v>
      </c>
    </row>
    <row r="417" spans="1:48" ht="23.25" customHeight="1">
      <c r="A417"/>
      <c r="B417" s="440"/>
      <c r="D417" s="339" t="s">
        <v>4333</v>
      </c>
      <c r="E417" s="428" t="s">
        <v>4333</v>
      </c>
      <c r="F417" s="419" t="s">
        <v>4334</v>
      </c>
      <c r="G417" s="420">
        <v>0</v>
      </c>
      <c r="H417" s="345">
        <v>1257</v>
      </c>
      <c r="I417" s="345">
        <v>1257</v>
      </c>
      <c r="J417" s="345">
        <v>1257</v>
      </c>
      <c r="K417" s="364">
        <v>1257</v>
      </c>
      <c r="L417" s="364">
        <v>1257</v>
      </c>
      <c r="M417" s="364">
        <v>1257</v>
      </c>
      <c r="N417" s="364">
        <v>1257</v>
      </c>
      <c r="O417" s="364">
        <v>1257</v>
      </c>
      <c r="P417" s="364">
        <v>1257</v>
      </c>
      <c r="Q417" s="364">
        <v>1257</v>
      </c>
      <c r="R417" s="364">
        <v>1257</v>
      </c>
      <c r="S417" s="353">
        <v>1257</v>
      </c>
      <c r="T417" s="353">
        <v>1257</v>
      </c>
      <c r="U417" s="353">
        <v>1257</v>
      </c>
      <c r="V417" s="364">
        <v>1257</v>
      </c>
      <c r="W417" s="364">
        <v>1257</v>
      </c>
      <c r="X417" s="364">
        <v>1257</v>
      </c>
      <c r="Y417" s="364">
        <v>1257</v>
      </c>
      <c r="Z417" s="364">
        <v>1257</v>
      </c>
      <c r="AA417" s="364">
        <v>1257</v>
      </c>
      <c r="AB417" s="364">
        <v>1257</v>
      </c>
      <c r="AC417" s="364">
        <v>1257</v>
      </c>
      <c r="AD417" s="364">
        <v>1257</v>
      </c>
      <c r="AE417" s="364">
        <v>1257</v>
      </c>
      <c r="AF417" s="364">
        <v>1257</v>
      </c>
      <c r="AG417" s="364">
        <v>1257</v>
      </c>
      <c r="AH417" s="364">
        <v>1257</v>
      </c>
      <c r="AI417" s="366">
        <v>1257</v>
      </c>
      <c r="AJ417" s="364">
        <v>1257</v>
      </c>
      <c r="AK417" s="364">
        <v>1257</v>
      </c>
      <c r="AL417" s="364">
        <v>1257</v>
      </c>
      <c r="AM417" s="364">
        <v>1257</v>
      </c>
      <c r="AN417" s="364">
        <v>1257</v>
      </c>
      <c r="AO417" s="364">
        <v>1257</v>
      </c>
      <c r="AP417" s="364">
        <v>1383</v>
      </c>
      <c r="AQ417" s="364">
        <v>1383</v>
      </c>
      <c r="AR417" s="364">
        <v>1383</v>
      </c>
      <c r="AS417" s="364">
        <v>1383</v>
      </c>
      <c r="AT417" s="105"/>
      <c r="AU417" s="105" t="s">
        <v>4333</v>
      </c>
      <c r="AV417" s="126">
        <v>0</v>
      </c>
    </row>
    <row r="418" spans="1:48" ht="23.25" customHeight="1">
      <c r="A418"/>
      <c r="B418" s="440"/>
      <c r="D418" s="339" t="s">
        <v>4092</v>
      </c>
      <c r="E418" s="428" t="s">
        <v>4092</v>
      </c>
      <c r="F418" s="419" t="s">
        <v>4093</v>
      </c>
      <c r="G418" s="420">
        <v>0</v>
      </c>
      <c r="H418" s="345">
        <v>2061</v>
      </c>
      <c r="I418" s="345">
        <v>2061</v>
      </c>
      <c r="J418" s="345">
        <v>2061</v>
      </c>
      <c r="K418" s="364">
        <v>2061</v>
      </c>
      <c r="L418" s="364">
        <v>2061</v>
      </c>
      <c r="M418" s="364">
        <v>2061</v>
      </c>
      <c r="N418" s="364">
        <v>2061</v>
      </c>
      <c r="O418" s="364">
        <v>2061</v>
      </c>
      <c r="P418" s="364">
        <v>2061</v>
      </c>
      <c r="Q418" s="364">
        <v>2061</v>
      </c>
      <c r="R418" s="364">
        <v>2061</v>
      </c>
      <c r="S418" s="353">
        <v>2061</v>
      </c>
      <c r="T418" s="353">
        <v>2061</v>
      </c>
      <c r="U418" s="353">
        <v>2061</v>
      </c>
      <c r="V418" s="364">
        <v>2061</v>
      </c>
      <c r="W418" s="364">
        <v>2061</v>
      </c>
      <c r="X418" s="364">
        <v>2061</v>
      </c>
      <c r="Y418" s="364">
        <v>2061</v>
      </c>
      <c r="Z418" s="364">
        <v>2061</v>
      </c>
      <c r="AA418" s="364">
        <v>2061</v>
      </c>
      <c r="AB418" s="364">
        <v>2061</v>
      </c>
      <c r="AC418" s="364">
        <v>2061</v>
      </c>
      <c r="AD418" s="364">
        <v>2061</v>
      </c>
      <c r="AE418" s="364">
        <v>2061</v>
      </c>
      <c r="AF418" s="364">
        <v>2061</v>
      </c>
      <c r="AG418" s="364">
        <v>2061</v>
      </c>
      <c r="AH418" s="364">
        <v>2061</v>
      </c>
      <c r="AI418" s="366">
        <v>2061</v>
      </c>
      <c r="AJ418" s="364">
        <v>2061</v>
      </c>
      <c r="AK418" s="364">
        <v>2061</v>
      </c>
      <c r="AL418" s="364">
        <v>2061</v>
      </c>
      <c r="AM418" s="364">
        <v>2061</v>
      </c>
      <c r="AN418" s="364">
        <v>2061</v>
      </c>
      <c r="AO418" s="364">
        <v>2061</v>
      </c>
      <c r="AP418" s="364">
        <v>2268</v>
      </c>
      <c r="AQ418" s="364">
        <v>2268</v>
      </c>
      <c r="AR418" s="364">
        <v>2268</v>
      </c>
      <c r="AS418" s="364">
        <v>2268</v>
      </c>
      <c r="AT418" s="105"/>
      <c r="AU418" s="105" t="s">
        <v>4092</v>
      </c>
      <c r="AV418" s="126">
        <v>0</v>
      </c>
    </row>
    <row r="419" spans="1:48" ht="23.25" customHeight="1">
      <c r="A419"/>
      <c r="B419" s="440"/>
      <c r="D419" s="339" t="s">
        <v>1365</v>
      </c>
      <c r="E419" s="418" t="s">
        <v>1365</v>
      </c>
      <c r="F419" s="419" t="s">
        <v>2928</v>
      </c>
      <c r="G419" s="420">
        <v>0</v>
      </c>
      <c r="H419" s="345">
        <v>511</v>
      </c>
      <c r="I419" s="345">
        <v>511</v>
      </c>
      <c r="J419" s="345">
        <v>511</v>
      </c>
      <c r="K419" s="364">
        <v>511</v>
      </c>
      <c r="L419" s="364">
        <v>511</v>
      </c>
      <c r="M419" s="364">
        <v>511</v>
      </c>
      <c r="N419" s="364">
        <v>511</v>
      </c>
      <c r="O419" s="364">
        <v>511</v>
      </c>
      <c r="P419" s="364">
        <v>511</v>
      </c>
      <c r="Q419" s="364">
        <v>511</v>
      </c>
      <c r="R419" s="364">
        <v>511</v>
      </c>
      <c r="S419" s="353">
        <v>511</v>
      </c>
      <c r="T419" s="353">
        <v>511</v>
      </c>
      <c r="U419" s="353">
        <v>511</v>
      </c>
      <c r="V419" s="364">
        <v>511</v>
      </c>
      <c r="W419" s="364">
        <v>511</v>
      </c>
      <c r="X419" s="364">
        <v>511</v>
      </c>
      <c r="Y419" s="364">
        <v>511</v>
      </c>
      <c r="Z419" s="364">
        <v>511</v>
      </c>
      <c r="AA419" s="364">
        <v>511</v>
      </c>
      <c r="AB419" s="364">
        <v>511</v>
      </c>
      <c r="AC419" s="364">
        <v>511</v>
      </c>
      <c r="AD419" s="364">
        <v>511</v>
      </c>
      <c r="AE419" s="364">
        <v>511</v>
      </c>
      <c r="AF419" s="364">
        <v>511</v>
      </c>
      <c r="AG419" s="364">
        <v>511</v>
      </c>
      <c r="AH419" s="364">
        <v>511</v>
      </c>
      <c r="AI419" s="366">
        <v>511</v>
      </c>
      <c r="AJ419" s="364">
        <v>511</v>
      </c>
      <c r="AK419" s="364">
        <v>511</v>
      </c>
      <c r="AL419" s="364">
        <v>511</v>
      </c>
      <c r="AM419" s="364">
        <v>511</v>
      </c>
      <c r="AN419" s="364">
        <v>511</v>
      </c>
      <c r="AO419" s="364">
        <v>511</v>
      </c>
      <c r="AP419" s="364">
        <v>563</v>
      </c>
      <c r="AQ419" s="364">
        <v>563</v>
      </c>
      <c r="AR419" s="364">
        <v>563</v>
      </c>
      <c r="AS419" s="364">
        <v>563</v>
      </c>
      <c r="AT419" s="105"/>
      <c r="AU419" s="105" t="s">
        <v>1365</v>
      </c>
      <c r="AV419" s="126">
        <v>0</v>
      </c>
    </row>
    <row r="420" spans="1:48" ht="23.25" customHeight="1">
      <c r="A420"/>
      <c r="B420" s="440"/>
      <c r="D420" s="339" t="s">
        <v>1366</v>
      </c>
      <c r="E420" s="418" t="s">
        <v>1366</v>
      </c>
      <c r="F420" s="419" t="s">
        <v>1368</v>
      </c>
      <c r="G420" s="420">
        <v>0</v>
      </c>
      <c r="H420" s="345">
        <v>155</v>
      </c>
      <c r="I420" s="345">
        <v>155</v>
      </c>
      <c r="J420" s="345">
        <v>155</v>
      </c>
      <c r="K420" s="364">
        <v>155</v>
      </c>
      <c r="L420" s="364">
        <v>155</v>
      </c>
      <c r="M420" s="364">
        <v>155</v>
      </c>
      <c r="N420" s="364">
        <v>155</v>
      </c>
      <c r="O420" s="364">
        <v>155</v>
      </c>
      <c r="P420" s="364">
        <v>155</v>
      </c>
      <c r="Q420" s="364">
        <v>155</v>
      </c>
      <c r="R420" s="364">
        <v>155</v>
      </c>
      <c r="S420" s="353">
        <v>155</v>
      </c>
      <c r="T420" s="353">
        <v>155</v>
      </c>
      <c r="U420" s="353">
        <v>155</v>
      </c>
      <c r="V420" s="364">
        <v>155</v>
      </c>
      <c r="W420" s="364">
        <v>155</v>
      </c>
      <c r="X420" s="364">
        <v>155</v>
      </c>
      <c r="Y420" s="364">
        <v>155</v>
      </c>
      <c r="Z420" s="364">
        <v>155</v>
      </c>
      <c r="AA420" s="364">
        <v>155</v>
      </c>
      <c r="AB420" s="364">
        <v>155</v>
      </c>
      <c r="AC420" s="364">
        <v>155</v>
      </c>
      <c r="AD420" s="364">
        <v>155</v>
      </c>
      <c r="AE420" s="364">
        <v>155</v>
      </c>
      <c r="AF420" s="364">
        <v>155</v>
      </c>
      <c r="AG420" s="364">
        <v>155</v>
      </c>
      <c r="AH420" s="364">
        <v>155</v>
      </c>
      <c r="AI420" s="366">
        <v>155</v>
      </c>
      <c r="AJ420" s="364">
        <v>155</v>
      </c>
      <c r="AK420" s="364">
        <v>155</v>
      </c>
      <c r="AL420" s="364">
        <v>155</v>
      </c>
      <c r="AM420" s="364">
        <v>155</v>
      </c>
      <c r="AN420" s="364">
        <v>155</v>
      </c>
      <c r="AO420" s="364">
        <v>155</v>
      </c>
      <c r="AP420" s="364">
        <v>171</v>
      </c>
      <c r="AQ420" s="364">
        <v>171</v>
      </c>
      <c r="AR420" s="364">
        <v>171</v>
      </c>
      <c r="AS420" s="364">
        <v>171</v>
      </c>
      <c r="AT420" s="105"/>
      <c r="AU420" s="105" t="s">
        <v>1366</v>
      </c>
      <c r="AV420" s="126">
        <v>0</v>
      </c>
    </row>
    <row r="421" spans="1:48" ht="23.25" customHeight="1">
      <c r="A421"/>
      <c r="B421" s="440"/>
      <c r="D421" s="339" t="s">
        <v>1367</v>
      </c>
      <c r="E421" s="418" t="s">
        <v>1367</v>
      </c>
      <c r="F421" s="419" t="s">
        <v>1369</v>
      </c>
      <c r="G421" s="420">
        <v>0</v>
      </c>
      <c r="H421" s="345">
        <v>664</v>
      </c>
      <c r="I421" s="345">
        <v>664</v>
      </c>
      <c r="J421" s="345">
        <v>664</v>
      </c>
      <c r="K421" s="364">
        <v>664</v>
      </c>
      <c r="L421" s="364">
        <v>664</v>
      </c>
      <c r="M421" s="364">
        <v>664</v>
      </c>
      <c r="N421" s="364">
        <v>664</v>
      </c>
      <c r="O421" s="364">
        <v>664</v>
      </c>
      <c r="P421" s="364">
        <v>664</v>
      </c>
      <c r="Q421" s="364">
        <v>664</v>
      </c>
      <c r="R421" s="364">
        <v>664</v>
      </c>
      <c r="S421" s="353">
        <v>664</v>
      </c>
      <c r="T421" s="353">
        <v>664</v>
      </c>
      <c r="U421" s="353">
        <v>664</v>
      </c>
      <c r="V421" s="364">
        <v>664</v>
      </c>
      <c r="W421" s="364">
        <v>664</v>
      </c>
      <c r="X421" s="364">
        <v>664</v>
      </c>
      <c r="Y421" s="364">
        <v>664</v>
      </c>
      <c r="Z421" s="364">
        <v>664</v>
      </c>
      <c r="AA421" s="364">
        <v>664</v>
      </c>
      <c r="AB421" s="364">
        <v>664</v>
      </c>
      <c r="AC421" s="364">
        <v>664</v>
      </c>
      <c r="AD421" s="364">
        <v>664</v>
      </c>
      <c r="AE421" s="364">
        <v>664</v>
      </c>
      <c r="AF421" s="364">
        <v>664</v>
      </c>
      <c r="AG421" s="364">
        <v>664</v>
      </c>
      <c r="AH421" s="364">
        <v>664</v>
      </c>
      <c r="AI421" s="366">
        <v>664</v>
      </c>
      <c r="AJ421" s="364">
        <v>664</v>
      </c>
      <c r="AK421" s="364">
        <v>664</v>
      </c>
      <c r="AL421" s="364">
        <v>664</v>
      </c>
      <c r="AM421" s="364">
        <v>664</v>
      </c>
      <c r="AN421" s="364">
        <v>664</v>
      </c>
      <c r="AO421" s="364">
        <v>664</v>
      </c>
      <c r="AP421" s="364">
        <v>731</v>
      </c>
      <c r="AQ421" s="364">
        <v>731</v>
      </c>
      <c r="AR421" s="364">
        <v>731</v>
      </c>
      <c r="AS421" s="364">
        <v>731</v>
      </c>
      <c r="AT421" s="105"/>
      <c r="AU421" s="105" t="s">
        <v>1367</v>
      </c>
      <c r="AV421" s="126">
        <v>0</v>
      </c>
    </row>
    <row r="422" spans="1:48" ht="23.25" customHeight="1">
      <c r="A422"/>
      <c r="B422" s="440"/>
      <c r="D422" s="339" t="s">
        <v>2417</v>
      </c>
      <c r="E422" s="418" t="s">
        <v>2417</v>
      </c>
      <c r="F422" s="419" t="s">
        <v>2418</v>
      </c>
      <c r="G422" s="420">
        <v>0</v>
      </c>
      <c r="H422" s="345">
        <v>842</v>
      </c>
      <c r="I422" s="345">
        <v>842</v>
      </c>
      <c r="J422" s="345">
        <v>842</v>
      </c>
      <c r="K422" s="364">
        <v>842</v>
      </c>
      <c r="L422" s="364">
        <v>842</v>
      </c>
      <c r="M422" s="364">
        <v>842</v>
      </c>
      <c r="N422" s="364">
        <v>842</v>
      </c>
      <c r="O422" s="364">
        <v>842</v>
      </c>
      <c r="P422" s="364">
        <v>842</v>
      </c>
      <c r="Q422" s="364">
        <v>842</v>
      </c>
      <c r="R422" s="364">
        <v>842</v>
      </c>
      <c r="S422" s="353">
        <v>842</v>
      </c>
      <c r="T422" s="353">
        <v>842</v>
      </c>
      <c r="U422" s="353">
        <v>842</v>
      </c>
      <c r="V422" s="364">
        <v>842</v>
      </c>
      <c r="W422" s="364">
        <v>842</v>
      </c>
      <c r="X422" s="364">
        <v>842</v>
      </c>
      <c r="Y422" s="364">
        <v>842</v>
      </c>
      <c r="Z422" s="364">
        <v>842</v>
      </c>
      <c r="AA422" s="364">
        <v>842</v>
      </c>
      <c r="AB422" s="364">
        <v>842</v>
      </c>
      <c r="AC422" s="364">
        <v>842</v>
      </c>
      <c r="AD422" s="364">
        <v>842</v>
      </c>
      <c r="AE422" s="364">
        <v>842</v>
      </c>
      <c r="AF422" s="364">
        <v>842</v>
      </c>
      <c r="AG422" s="364">
        <v>842</v>
      </c>
      <c r="AH422" s="364">
        <v>842</v>
      </c>
      <c r="AI422" s="366">
        <v>842</v>
      </c>
      <c r="AJ422" s="364">
        <v>842</v>
      </c>
      <c r="AK422" s="364">
        <v>842</v>
      </c>
      <c r="AL422" s="364">
        <v>842</v>
      </c>
      <c r="AM422" s="364">
        <v>842</v>
      </c>
      <c r="AN422" s="364">
        <v>842</v>
      </c>
      <c r="AO422" s="364">
        <v>842</v>
      </c>
      <c r="AP422" s="364">
        <v>927</v>
      </c>
      <c r="AQ422" s="364">
        <v>927</v>
      </c>
      <c r="AR422" s="364">
        <v>927</v>
      </c>
      <c r="AS422" s="364">
        <v>927</v>
      </c>
      <c r="AT422" s="105"/>
      <c r="AU422" s="105" t="s">
        <v>2417</v>
      </c>
      <c r="AV422" s="126">
        <v>0</v>
      </c>
    </row>
    <row r="423" spans="1:48" ht="23.25" customHeight="1">
      <c r="A423"/>
      <c r="B423" s="440"/>
      <c r="D423" s="339" t="s">
        <v>1372</v>
      </c>
      <c r="E423" s="418" t="s">
        <v>1372</v>
      </c>
      <c r="F423" s="419" t="s">
        <v>1374</v>
      </c>
      <c r="G423" s="420">
        <v>0</v>
      </c>
      <c r="H423" s="345">
        <v>234</v>
      </c>
      <c r="I423" s="345">
        <v>234</v>
      </c>
      <c r="J423" s="345">
        <v>234</v>
      </c>
      <c r="K423" s="364">
        <v>234</v>
      </c>
      <c r="L423" s="364">
        <v>234</v>
      </c>
      <c r="M423" s="364">
        <v>234</v>
      </c>
      <c r="N423" s="364">
        <v>234</v>
      </c>
      <c r="O423" s="364">
        <v>234</v>
      </c>
      <c r="P423" s="364">
        <v>234</v>
      </c>
      <c r="Q423" s="364">
        <v>234</v>
      </c>
      <c r="R423" s="364">
        <v>234</v>
      </c>
      <c r="S423" s="353">
        <v>234</v>
      </c>
      <c r="T423" s="353">
        <v>234</v>
      </c>
      <c r="U423" s="353">
        <v>234</v>
      </c>
      <c r="V423" s="364">
        <v>234</v>
      </c>
      <c r="W423" s="364">
        <v>234</v>
      </c>
      <c r="X423" s="364">
        <v>234</v>
      </c>
      <c r="Y423" s="364">
        <v>234</v>
      </c>
      <c r="Z423" s="364">
        <v>234</v>
      </c>
      <c r="AA423" s="364">
        <v>234</v>
      </c>
      <c r="AB423" s="364">
        <v>234</v>
      </c>
      <c r="AC423" s="364">
        <v>234</v>
      </c>
      <c r="AD423" s="364">
        <v>234</v>
      </c>
      <c r="AE423" s="364">
        <v>234</v>
      </c>
      <c r="AF423" s="364">
        <v>234</v>
      </c>
      <c r="AG423" s="364">
        <v>234</v>
      </c>
      <c r="AH423" s="364">
        <v>234</v>
      </c>
      <c r="AI423" s="366">
        <v>234</v>
      </c>
      <c r="AJ423" s="364">
        <v>234</v>
      </c>
      <c r="AK423" s="364">
        <v>234</v>
      </c>
      <c r="AL423" s="364">
        <v>234</v>
      </c>
      <c r="AM423" s="364">
        <v>234</v>
      </c>
      <c r="AN423" s="364">
        <v>234</v>
      </c>
      <c r="AO423" s="364">
        <v>234</v>
      </c>
      <c r="AP423" s="364">
        <v>258</v>
      </c>
      <c r="AQ423" s="364">
        <v>258</v>
      </c>
      <c r="AR423" s="364">
        <v>258</v>
      </c>
      <c r="AS423" s="364">
        <v>258</v>
      </c>
      <c r="AT423" s="105"/>
      <c r="AU423" s="105" t="s">
        <v>1372</v>
      </c>
      <c r="AV423" s="126">
        <v>0</v>
      </c>
    </row>
    <row r="424" spans="1:48" ht="23.25" customHeight="1">
      <c r="A424"/>
      <c r="B424" s="440"/>
      <c r="D424" s="339" t="s">
        <v>4328</v>
      </c>
      <c r="E424" s="418" t="s">
        <v>4328</v>
      </c>
      <c r="F424" s="419" t="s">
        <v>1374</v>
      </c>
      <c r="G424" s="420">
        <v>0</v>
      </c>
      <c r="H424" s="345">
        <v>456</v>
      </c>
      <c r="I424" s="345">
        <v>456</v>
      </c>
      <c r="J424" s="345">
        <v>456</v>
      </c>
      <c r="K424" s="364">
        <v>456</v>
      </c>
      <c r="L424" s="364">
        <v>456</v>
      </c>
      <c r="M424" s="364">
        <v>456</v>
      </c>
      <c r="N424" s="364">
        <v>456</v>
      </c>
      <c r="O424" s="364">
        <v>456</v>
      </c>
      <c r="P424" s="364">
        <v>456</v>
      </c>
      <c r="Q424" s="364">
        <v>456</v>
      </c>
      <c r="R424" s="364">
        <v>456</v>
      </c>
      <c r="S424" s="353">
        <v>456</v>
      </c>
      <c r="T424" s="353">
        <v>456</v>
      </c>
      <c r="U424" s="353">
        <v>456</v>
      </c>
      <c r="V424" s="364">
        <v>456</v>
      </c>
      <c r="W424" s="364">
        <v>456</v>
      </c>
      <c r="X424" s="364">
        <v>456</v>
      </c>
      <c r="Y424" s="364">
        <v>456</v>
      </c>
      <c r="Z424" s="364">
        <v>456</v>
      </c>
      <c r="AA424" s="364">
        <v>456</v>
      </c>
      <c r="AB424" s="364">
        <v>456</v>
      </c>
      <c r="AC424" s="364">
        <v>456</v>
      </c>
      <c r="AD424" s="364">
        <v>456</v>
      </c>
      <c r="AE424" s="364">
        <v>456</v>
      </c>
      <c r="AF424" s="364">
        <v>456</v>
      </c>
      <c r="AG424" s="364">
        <v>456</v>
      </c>
      <c r="AH424" s="364">
        <v>456</v>
      </c>
      <c r="AI424" s="366">
        <v>456</v>
      </c>
      <c r="AJ424" s="364">
        <v>456</v>
      </c>
      <c r="AK424" s="364">
        <v>456</v>
      </c>
      <c r="AL424" s="364">
        <v>456</v>
      </c>
      <c r="AM424" s="364">
        <v>456</v>
      </c>
      <c r="AN424" s="364">
        <v>456</v>
      </c>
      <c r="AO424" s="364">
        <v>456</v>
      </c>
      <c r="AP424" s="364">
        <v>502</v>
      </c>
      <c r="AQ424" s="364">
        <v>502</v>
      </c>
      <c r="AR424" s="364">
        <v>502</v>
      </c>
      <c r="AS424" s="364">
        <v>502</v>
      </c>
      <c r="AT424" s="105"/>
      <c r="AU424" s="105" t="s">
        <v>4328</v>
      </c>
      <c r="AV424" s="126">
        <v>0</v>
      </c>
    </row>
    <row r="425" spans="1:48" ht="23.25" customHeight="1">
      <c r="A425"/>
      <c r="B425" s="440"/>
      <c r="D425" s="339" t="s">
        <v>1373</v>
      </c>
      <c r="E425" s="418" t="s">
        <v>1373</v>
      </c>
      <c r="F425" s="419" t="s">
        <v>1375</v>
      </c>
      <c r="G425" s="420">
        <v>0</v>
      </c>
      <c r="H425" s="345">
        <v>322</v>
      </c>
      <c r="I425" s="345">
        <v>322</v>
      </c>
      <c r="J425" s="345">
        <v>322</v>
      </c>
      <c r="K425" s="364">
        <v>322</v>
      </c>
      <c r="L425" s="364">
        <v>322</v>
      </c>
      <c r="M425" s="364">
        <v>322</v>
      </c>
      <c r="N425" s="364">
        <v>322</v>
      </c>
      <c r="O425" s="364">
        <v>322</v>
      </c>
      <c r="P425" s="364">
        <v>322</v>
      </c>
      <c r="Q425" s="364">
        <v>322</v>
      </c>
      <c r="R425" s="364">
        <v>322</v>
      </c>
      <c r="S425" s="353">
        <v>322</v>
      </c>
      <c r="T425" s="353">
        <v>322</v>
      </c>
      <c r="U425" s="353">
        <v>322</v>
      </c>
      <c r="V425" s="364">
        <v>322</v>
      </c>
      <c r="W425" s="364">
        <v>322</v>
      </c>
      <c r="X425" s="364">
        <v>322</v>
      </c>
      <c r="Y425" s="364">
        <v>322</v>
      </c>
      <c r="Z425" s="364">
        <v>322</v>
      </c>
      <c r="AA425" s="364">
        <v>322</v>
      </c>
      <c r="AB425" s="364">
        <v>322</v>
      </c>
      <c r="AC425" s="364">
        <v>322</v>
      </c>
      <c r="AD425" s="364">
        <v>322</v>
      </c>
      <c r="AE425" s="364">
        <v>322</v>
      </c>
      <c r="AF425" s="364">
        <v>322</v>
      </c>
      <c r="AG425" s="364">
        <v>322</v>
      </c>
      <c r="AH425" s="364">
        <v>322</v>
      </c>
      <c r="AI425" s="366">
        <v>322</v>
      </c>
      <c r="AJ425" s="364">
        <v>322</v>
      </c>
      <c r="AK425" s="364">
        <v>322</v>
      </c>
      <c r="AL425" s="364">
        <v>322</v>
      </c>
      <c r="AM425" s="364">
        <v>322</v>
      </c>
      <c r="AN425" s="364">
        <v>322</v>
      </c>
      <c r="AO425" s="364">
        <v>322</v>
      </c>
      <c r="AP425" s="364">
        <v>355</v>
      </c>
      <c r="AQ425" s="364">
        <v>355</v>
      </c>
      <c r="AR425" s="364">
        <v>355</v>
      </c>
      <c r="AS425" s="364">
        <v>355</v>
      </c>
      <c r="AT425" s="105"/>
      <c r="AU425" s="105" t="s">
        <v>1373</v>
      </c>
      <c r="AV425" s="126">
        <v>0</v>
      </c>
    </row>
    <row r="426" spans="1:48" ht="23.25" customHeight="1">
      <c r="A426"/>
      <c r="B426" s="440"/>
      <c r="D426" s="339" t="s">
        <v>4329</v>
      </c>
      <c r="E426" s="418" t="s">
        <v>4329</v>
      </c>
      <c r="F426" s="419" t="s">
        <v>1375</v>
      </c>
      <c r="G426" s="420">
        <v>0</v>
      </c>
      <c r="H426" s="345">
        <v>609</v>
      </c>
      <c r="I426" s="345">
        <v>609</v>
      </c>
      <c r="J426" s="345">
        <v>609</v>
      </c>
      <c r="K426" s="364">
        <v>609</v>
      </c>
      <c r="L426" s="364">
        <v>609</v>
      </c>
      <c r="M426" s="364">
        <v>609</v>
      </c>
      <c r="N426" s="364">
        <v>609</v>
      </c>
      <c r="O426" s="364">
        <v>609</v>
      </c>
      <c r="P426" s="364">
        <v>609</v>
      </c>
      <c r="Q426" s="364">
        <v>609</v>
      </c>
      <c r="R426" s="364">
        <v>609</v>
      </c>
      <c r="S426" s="353">
        <v>609</v>
      </c>
      <c r="T426" s="353">
        <v>609</v>
      </c>
      <c r="U426" s="353">
        <v>609</v>
      </c>
      <c r="V426" s="364">
        <v>609</v>
      </c>
      <c r="W426" s="364">
        <v>609</v>
      </c>
      <c r="X426" s="364">
        <v>609</v>
      </c>
      <c r="Y426" s="364">
        <v>609</v>
      </c>
      <c r="Z426" s="364">
        <v>609</v>
      </c>
      <c r="AA426" s="364">
        <v>609</v>
      </c>
      <c r="AB426" s="364">
        <v>609</v>
      </c>
      <c r="AC426" s="364">
        <v>609</v>
      </c>
      <c r="AD426" s="364">
        <v>609</v>
      </c>
      <c r="AE426" s="364">
        <v>609</v>
      </c>
      <c r="AF426" s="364">
        <v>609</v>
      </c>
      <c r="AG426" s="364">
        <v>609</v>
      </c>
      <c r="AH426" s="364">
        <v>609</v>
      </c>
      <c r="AI426" s="366">
        <v>609</v>
      </c>
      <c r="AJ426" s="364">
        <v>609</v>
      </c>
      <c r="AK426" s="364">
        <v>609</v>
      </c>
      <c r="AL426" s="364">
        <v>609</v>
      </c>
      <c r="AM426" s="364">
        <v>609</v>
      </c>
      <c r="AN426" s="364">
        <v>609</v>
      </c>
      <c r="AO426" s="364">
        <v>609</v>
      </c>
      <c r="AP426" s="364">
        <v>670</v>
      </c>
      <c r="AQ426" s="364">
        <v>670</v>
      </c>
      <c r="AR426" s="364">
        <v>670</v>
      </c>
      <c r="AS426" s="364">
        <v>670</v>
      </c>
      <c r="AT426" s="105"/>
      <c r="AU426" s="105" t="s">
        <v>4329</v>
      </c>
      <c r="AV426" s="126">
        <v>0</v>
      </c>
    </row>
    <row r="427" spans="1:48" ht="23.25" customHeight="1">
      <c r="A427"/>
      <c r="B427" s="440"/>
      <c r="D427" s="339" t="s">
        <v>1744</v>
      </c>
      <c r="E427" s="418" t="s">
        <v>1744</v>
      </c>
      <c r="F427" s="419" t="s">
        <v>1745</v>
      </c>
      <c r="G427" s="420">
        <v>0</v>
      </c>
      <c r="H427" s="345">
        <v>496</v>
      </c>
      <c r="I427" s="345">
        <v>496</v>
      </c>
      <c r="J427" s="345">
        <v>496</v>
      </c>
      <c r="K427" s="364">
        <v>496</v>
      </c>
      <c r="L427" s="364">
        <v>496</v>
      </c>
      <c r="M427" s="364">
        <v>496</v>
      </c>
      <c r="N427" s="364">
        <v>496</v>
      </c>
      <c r="O427" s="364">
        <v>496</v>
      </c>
      <c r="P427" s="364">
        <v>496</v>
      </c>
      <c r="Q427" s="364">
        <v>496</v>
      </c>
      <c r="R427" s="364">
        <v>496</v>
      </c>
      <c r="S427" s="353">
        <v>496</v>
      </c>
      <c r="T427" s="353">
        <v>496</v>
      </c>
      <c r="U427" s="353">
        <v>496</v>
      </c>
      <c r="V427" s="364">
        <v>496</v>
      </c>
      <c r="W427" s="364">
        <v>496</v>
      </c>
      <c r="X427" s="364">
        <v>496</v>
      </c>
      <c r="Y427" s="364">
        <v>496</v>
      </c>
      <c r="Z427" s="364">
        <v>496</v>
      </c>
      <c r="AA427" s="364">
        <v>496</v>
      </c>
      <c r="AB427" s="364">
        <v>496</v>
      </c>
      <c r="AC427" s="364">
        <v>496</v>
      </c>
      <c r="AD427" s="364">
        <v>496</v>
      </c>
      <c r="AE427" s="364">
        <v>496</v>
      </c>
      <c r="AF427" s="364">
        <v>496</v>
      </c>
      <c r="AG427" s="364">
        <v>496</v>
      </c>
      <c r="AH427" s="364">
        <v>496</v>
      </c>
      <c r="AI427" s="366">
        <v>496</v>
      </c>
      <c r="AJ427" s="364">
        <v>496</v>
      </c>
      <c r="AK427" s="364">
        <v>496</v>
      </c>
      <c r="AL427" s="364">
        <v>496</v>
      </c>
      <c r="AM427" s="364">
        <v>496</v>
      </c>
      <c r="AN427" s="364">
        <v>496</v>
      </c>
      <c r="AO427" s="364">
        <v>496</v>
      </c>
      <c r="AP427" s="364">
        <v>546</v>
      </c>
      <c r="AQ427" s="364">
        <v>546</v>
      </c>
      <c r="AR427" s="364">
        <v>546</v>
      </c>
      <c r="AS427" s="364">
        <v>546</v>
      </c>
      <c r="AT427" s="105"/>
      <c r="AU427" s="105" t="s">
        <v>1744</v>
      </c>
      <c r="AV427" s="126">
        <v>0</v>
      </c>
    </row>
    <row r="428" spans="1:48" ht="23.25" customHeight="1">
      <c r="A428"/>
      <c r="B428" s="440"/>
      <c r="D428" s="339" t="s">
        <v>1371</v>
      </c>
      <c r="E428" s="418" t="s">
        <v>1371</v>
      </c>
      <c r="F428" s="419" t="s">
        <v>1370</v>
      </c>
      <c r="G428" s="420">
        <v>0</v>
      </c>
      <c r="H428" s="345">
        <v>51</v>
      </c>
      <c r="I428" s="345">
        <v>51</v>
      </c>
      <c r="J428" s="345">
        <v>51</v>
      </c>
      <c r="K428" s="364">
        <v>51</v>
      </c>
      <c r="L428" s="364">
        <v>51</v>
      </c>
      <c r="M428" s="364">
        <v>51</v>
      </c>
      <c r="N428" s="364">
        <v>51</v>
      </c>
      <c r="O428" s="364">
        <v>51</v>
      </c>
      <c r="P428" s="364">
        <v>51</v>
      </c>
      <c r="Q428" s="364">
        <v>51</v>
      </c>
      <c r="R428" s="364">
        <v>51</v>
      </c>
      <c r="S428" s="353">
        <v>51</v>
      </c>
      <c r="T428" s="353">
        <v>51</v>
      </c>
      <c r="U428" s="353">
        <v>51</v>
      </c>
      <c r="V428" s="364">
        <v>51</v>
      </c>
      <c r="W428" s="364">
        <v>51</v>
      </c>
      <c r="X428" s="364">
        <v>51</v>
      </c>
      <c r="Y428" s="364">
        <v>51</v>
      </c>
      <c r="Z428" s="364">
        <v>51</v>
      </c>
      <c r="AA428" s="364">
        <v>51</v>
      </c>
      <c r="AB428" s="364">
        <v>51</v>
      </c>
      <c r="AC428" s="364">
        <v>51</v>
      </c>
      <c r="AD428" s="364">
        <v>51</v>
      </c>
      <c r="AE428" s="364">
        <v>51</v>
      </c>
      <c r="AF428" s="364">
        <v>51</v>
      </c>
      <c r="AG428" s="364">
        <v>51</v>
      </c>
      <c r="AH428" s="364">
        <v>51</v>
      </c>
      <c r="AI428" s="366">
        <v>51</v>
      </c>
      <c r="AJ428" s="364">
        <v>51</v>
      </c>
      <c r="AK428" s="364">
        <v>51</v>
      </c>
      <c r="AL428" s="364">
        <v>51</v>
      </c>
      <c r="AM428" s="364">
        <v>51</v>
      </c>
      <c r="AN428" s="364">
        <v>51</v>
      </c>
      <c r="AO428" s="364">
        <v>51</v>
      </c>
      <c r="AP428" s="364">
        <v>57</v>
      </c>
      <c r="AQ428" s="364">
        <v>57</v>
      </c>
      <c r="AR428" s="364">
        <v>57</v>
      </c>
      <c r="AS428" s="364">
        <v>57</v>
      </c>
      <c r="AT428" s="105"/>
      <c r="AU428" s="105" t="s">
        <v>1371</v>
      </c>
      <c r="AV428" s="126">
        <v>0</v>
      </c>
    </row>
    <row r="429" spans="1:48" ht="23.25" customHeight="1">
      <c r="A429"/>
      <c r="B429" s="440"/>
      <c r="D429" s="339" t="s">
        <v>1378</v>
      </c>
      <c r="E429" s="418" t="s">
        <v>1378</v>
      </c>
      <c r="F429" s="419" t="s">
        <v>1379</v>
      </c>
      <c r="G429" s="420">
        <v>0</v>
      </c>
      <c r="H429" s="345">
        <v>630</v>
      </c>
      <c r="I429" s="345">
        <v>630</v>
      </c>
      <c r="J429" s="345">
        <v>630</v>
      </c>
      <c r="K429" s="364">
        <v>630</v>
      </c>
      <c r="L429" s="364">
        <v>630</v>
      </c>
      <c r="M429" s="364">
        <v>630</v>
      </c>
      <c r="N429" s="364">
        <v>630</v>
      </c>
      <c r="O429" s="364">
        <v>630</v>
      </c>
      <c r="P429" s="364">
        <v>630</v>
      </c>
      <c r="Q429" s="364">
        <v>630</v>
      </c>
      <c r="R429" s="364">
        <v>630</v>
      </c>
      <c r="S429" s="353">
        <v>630</v>
      </c>
      <c r="T429" s="353">
        <v>630</v>
      </c>
      <c r="U429" s="353">
        <v>630</v>
      </c>
      <c r="V429" s="364">
        <v>630</v>
      </c>
      <c r="W429" s="364">
        <v>630</v>
      </c>
      <c r="X429" s="364">
        <v>630</v>
      </c>
      <c r="Y429" s="364">
        <v>630</v>
      </c>
      <c r="Z429" s="364">
        <v>630</v>
      </c>
      <c r="AA429" s="364">
        <v>630</v>
      </c>
      <c r="AB429" s="364">
        <v>630</v>
      </c>
      <c r="AC429" s="364">
        <v>630</v>
      </c>
      <c r="AD429" s="364">
        <v>630</v>
      </c>
      <c r="AE429" s="364">
        <v>630</v>
      </c>
      <c r="AF429" s="364">
        <v>630</v>
      </c>
      <c r="AG429" s="364">
        <v>630</v>
      </c>
      <c r="AH429" s="364">
        <v>630</v>
      </c>
      <c r="AI429" s="366">
        <v>630</v>
      </c>
      <c r="AJ429" s="364">
        <v>630</v>
      </c>
      <c r="AK429" s="364">
        <v>630</v>
      </c>
      <c r="AL429" s="364">
        <v>630</v>
      </c>
      <c r="AM429" s="364">
        <v>630</v>
      </c>
      <c r="AN429" s="364">
        <v>630</v>
      </c>
      <c r="AO429" s="364">
        <v>630</v>
      </c>
      <c r="AP429" s="364">
        <v>693</v>
      </c>
      <c r="AQ429" s="364">
        <v>693</v>
      </c>
      <c r="AR429" s="364">
        <v>693</v>
      </c>
      <c r="AS429" s="364">
        <v>693</v>
      </c>
      <c r="AT429" s="105"/>
      <c r="AU429" s="105" t="s">
        <v>1378</v>
      </c>
      <c r="AV429" s="126">
        <v>0</v>
      </c>
    </row>
    <row r="430" spans="1:48" ht="23.25" customHeight="1">
      <c r="A430"/>
      <c r="B430" s="440"/>
      <c r="D430" s="339" t="s">
        <v>1380</v>
      </c>
      <c r="E430" s="418" t="s">
        <v>1380</v>
      </c>
      <c r="F430" s="419" t="s">
        <v>1381</v>
      </c>
      <c r="G430" s="420">
        <v>0</v>
      </c>
      <c r="H430" s="345">
        <v>95</v>
      </c>
      <c r="I430" s="345">
        <v>95</v>
      </c>
      <c r="J430" s="345">
        <v>95</v>
      </c>
      <c r="K430" s="364">
        <v>95</v>
      </c>
      <c r="L430" s="364">
        <v>95</v>
      </c>
      <c r="M430" s="364">
        <v>95</v>
      </c>
      <c r="N430" s="364">
        <v>95</v>
      </c>
      <c r="O430" s="364">
        <v>95</v>
      </c>
      <c r="P430" s="364">
        <v>95</v>
      </c>
      <c r="Q430" s="364">
        <v>95</v>
      </c>
      <c r="R430" s="364">
        <v>95</v>
      </c>
      <c r="S430" s="353">
        <v>95</v>
      </c>
      <c r="T430" s="353">
        <v>95</v>
      </c>
      <c r="U430" s="353">
        <v>95</v>
      </c>
      <c r="V430" s="364">
        <v>95</v>
      </c>
      <c r="W430" s="364">
        <v>95</v>
      </c>
      <c r="X430" s="364">
        <v>95</v>
      </c>
      <c r="Y430" s="364">
        <v>95</v>
      </c>
      <c r="Z430" s="364">
        <v>95</v>
      </c>
      <c r="AA430" s="364">
        <v>95</v>
      </c>
      <c r="AB430" s="364">
        <v>95</v>
      </c>
      <c r="AC430" s="364">
        <v>95</v>
      </c>
      <c r="AD430" s="364">
        <v>95</v>
      </c>
      <c r="AE430" s="364">
        <v>95</v>
      </c>
      <c r="AF430" s="364">
        <v>95</v>
      </c>
      <c r="AG430" s="364">
        <v>95</v>
      </c>
      <c r="AH430" s="364">
        <v>95</v>
      </c>
      <c r="AI430" s="366">
        <v>95</v>
      </c>
      <c r="AJ430" s="364">
        <v>95</v>
      </c>
      <c r="AK430" s="364">
        <v>95</v>
      </c>
      <c r="AL430" s="364">
        <v>95</v>
      </c>
      <c r="AM430" s="364">
        <v>95</v>
      </c>
      <c r="AN430" s="364">
        <v>95</v>
      </c>
      <c r="AO430" s="364">
        <v>95</v>
      </c>
      <c r="AP430" s="364">
        <v>105</v>
      </c>
      <c r="AQ430" s="364">
        <v>105</v>
      </c>
      <c r="AR430" s="364">
        <v>105</v>
      </c>
      <c r="AS430" s="364">
        <v>105</v>
      </c>
      <c r="AT430" s="105"/>
      <c r="AU430" s="105" t="s">
        <v>1380</v>
      </c>
      <c r="AV430" s="126">
        <v>0</v>
      </c>
    </row>
    <row r="431" spans="1:48" ht="23.25" customHeight="1">
      <c r="A431"/>
      <c r="B431" s="440"/>
      <c r="D431" s="339" t="s">
        <v>1382</v>
      </c>
      <c r="E431" s="418" t="s">
        <v>1382</v>
      </c>
      <c r="F431" s="419" t="s">
        <v>1384</v>
      </c>
      <c r="G431" s="420">
        <v>0</v>
      </c>
      <c r="H431" s="345">
        <v>400</v>
      </c>
      <c r="I431" s="345">
        <v>400</v>
      </c>
      <c r="J431" s="345">
        <v>400</v>
      </c>
      <c r="K431" s="364">
        <v>400</v>
      </c>
      <c r="L431" s="364">
        <v>400</v>
      </c>
      <c r="M431" s="364">
        <v>400</v>
      </c>
      <c r="N431" s="364">
        <v>400</v>
      </c>
      <c r="O431" s="364">
        <v>400</v>
      </c>
      <c r="P431" s="364">
        <v>400</v>
      </c>
      <c r="Q431" s="364">
        <v>400</v>
      </c>
      <c r="R431" s="364">
        <v>400</v>
      </c>
      <c r="S431" s="353">
        <v>400</v>
      </c>
      <c r="T431" s="353">
        <v>400</v>
      </c>
      <c r="U431" s="353">
        <v>400</v>
      </c>
      <c r="V431" s="364">
        <v>400</v>
      </c>
      <c r="W431" s="364">
        <v>400</v>
      </c>
      <c r="X431" s="364">
        <v>400</v>
      </c>
      <c r="Y431" s="364">
        <v>400</v>
      </c>
      <c r="Z431" s="364">
        <v>400</v>
      </c>
      <c r="AA431" s="364">
        <v>400</v>
      </c>
      <c r="AB431" s="364">
        <v>400</v>
      </c>
      <c r="AC431" s="364">
        <v>400</v>
      </c>
      <c r="AD431" s="364">
        <v>400</v>
      </c>
      <c r="AE431" s="364">
        <v>400</v>
      </c>
      <c r="AF431" s="364">
        <v>400</v>
      </c>
      <c r="AG431" s="364">
        <v>400</v>
      </c>
      <c r="AH431" s="364">
        <v>400</v>
      </c>
      <c r="AI431" s="366">
        <v>400</v>
      </c>
      <c r="AJ431" s="364">
        <v>400</v>
      </c>
      <c r="AK431" s="364">
        <v>400</v>
      </c>
      <c r="AL431" s="364">
        <v>400</v>
      </c>
      <c r="AM431" s="364">
        <v>400</v>
      </c>
      <c r="AN431" s="364">
        <v>400</v>
      </c>
      <c r="AO431" s="364">
        <v>400</v>
      </c>
      <c r="AP431" s="364">
        <v>440</v>
      </c>
      <c r="AQ431" s="364">
        <v>440</v>
      </c>
      <c r="AR431" s="364">
        <v>440</v>
      </c>
      <c r="AS431" s="364">
        <v>440</v>
      </c>
      <c r="AT431" s="105"/>
      <c r="AU431" s="105" t="s">
        <v>1382</v>
      </c>
      <c r="AV431" s="126">
        <v>0</v>
      </c>
    </row>
    <row r="432" spans="1:48" ht="23.25" customHeight="1">
      <c r="A432"/>
      <c r="B432" s="440"/>
      <c r="D432" s="339" t="s">
        <v>1383</v>
      </c>
      <c r="E432" s="418" t="s">
        <v>1383</v>
      </c>
      <c r="F432" s="419" t="s">
        <v>1385</v>
      </c>
      <c r="G432" s="420">
        <v>0</v>
      </c>
      <c r="H432" s="345">
        <v>314</v>
      </c>
      <c r="I432" s="345">
        <v>314</v>
      </c>
      <c r="J432" s="345">
        <v>314</v>
      </c>
      <c r="K432" s="364">
        <v>314</v>
      </c>
      <c r="L432" s="364">
        <v>314</v>
      </c>
      <c r="M432" s="364">
        <v>314</v>
      </c>
      <c r="N432" s="364">
        <v>314</v>
      </c>
      <c r="O432" s="364">
        <v>314</v>
      </c>
      <c r="P432" s="364">
        <v>314</v>
      </c>
      <c r="Q432" s="364">
        <v>314</v>
      </c>
      <c r="R432" s="364">
        <v>314</v>
      </c>
      <c r="S432" s="353">
        <v>314</v>
      </c>
      <c r="T432" s="353">
        <v>314</v>
      </c>
      <c r="U432" s="353">
        <v>314</v>
      </c>
      <c r="V432" s="364">
        <v>314</v>
      </c>
      <c r="W432" s="364">
        <v>314</v>
      </c>
      <c r="X432" s="364">
        <v>314</v>
      </c>
      <c r="Y432" s="364">
        <v>314</v>
      </c>
      <c r="Z432" s="364">
        <v>314</v>
      </c>
      <c r="AA432" s="364">
        <v>314</v>
      </c>
      <c r="AB432" s="364">
        <v>314</v>
      </c>
      <c r="AC432" s="364">
        <v>314</v>
      </c>
      <c r="AD432" s="364">
        <v>314</v>
      </c>
      <c r="AE432" s="364">
        <v>314</v>
      </c>
      <c r="AF432" s="364">
        <v>314</v>
      </c>
      <c r="AG432" s="364">
        <v>314</v>
      </c>
      <c r="AH432" s="364">
        <v>314</v>
      </c>
      <c r="AI432" s="366">
        <v>314</v>
      </c>
      <c r="AJ432" s="364">
        <v>314</v>
      </c>
      <c r="AK432" s="364">
        <v>314</v>
      </c>
      <c r="AL432" s="364">
        <v>314</v>
      </c>
      <c r="AM432" s="364">
        <v>314</v>
      </c>
      <c r="AN432" s="364">
        <v>314</v>
      </c>
      <c r="AO432" s="364">
        <v>314</v>
      </c>
      <c r="AP432" s="364">
        <v>346</v>
      </c>
      <c r="AQ432" s="364">
        <v>346</v>
      </c>
      <c r="AR432" s="364">
        <v>346</v>
      </c>
      <c r="AS432" s="364">
        <v>346</v>
      </c>
      <c r="AT432" s="105"/>
      <c r="AU432" s="105" t="s">
        <v>1383</v>
      </c>
      <c r="AV432" s="126">
        <v>0</v>
      </c>
    </row>
    <row r="433" spans="1:48" ht="23.25" customHeight="1">
      <c r="A433"/>
      <c r="B433" s="440"/>
      <c r="D433" s="339" t="s">
        <v>2184</v>
      </c>
      <c r="E433" s="418" t="s">
        <v>2184</v>
      </c>
      <c r="F433" s="419" t="s">
        <v>5265</v>
      </c>
      <c r="G433" s="420">
        <v>0</v>
      </c>
      <c r="H433" s="345">
        <v>146</v>
      </c>
      <c r="I433" s="345">
        <v>146</v>
      </c>
      <c r="J433" s="345">
        <v>146</v>
      </c>
      <c r="K433" s="364">
        <v>146</v>
      </c>
      <c r="L433" s="364">
        <v>146</v>
      </c>
      <c r="M433" s="364">
        <v>146</v>
      </c>
      <c r="N433" s="364">
        <v>146</v>
      </c>
      <c r="O433" s="364">
        <v>146</v>
      </c>
      <c r="P433" s="364">
        <v>146</v>
      </c>
      <c r="Q433" s="364">
        <v>146</v>
      </c>
      <c r="R433" s="364">
        <v>146</v>
      </c>
      <c r="S433" s="353">
        <v>146</v>
      </c>
      <c r="T433" s="353">
        <v>146</v>
      </c>
      <c r="U433" s="353">
        <v>146</v>
      </c>
      <c r="V433" s="365">
        <v>146</v>
      </c>
      <c r="W433" s="365">
        <v>146</v>
      </c>
      <c r="X433" s="364">
        <v>146</v>
      </c>
      <c r="Y433" s="364">
        <v>146</v>
      </c>
      <c r="Z433" s="364">
        <v>146</v>
      </c>
      <c r="AA433" s="364">
        <v>146</v>
      </c>
      <c r="AB433" s="364">
        <v>146</v>
      </c>
      <c r="AC433" s="364">
        <v>146</v>
      </c>
      <c r="AD433" s="364">
        <v>146</v>
      </c>
      <c r="AE433" s="364">
        <v>146</v>
      </c>
      <c r="AF433" s="364">
        <v>146</v>
      </c>
      <c r="AG433" s="364">
        <v>146</v>
      </c>
      <c r="AH433" s="364">
        <v>146</v>
      </c>
      <c r="AI433" s="366" t="s">
        <v>2207</v>
      </c>
      <c r="AJ433" s="364">
        <v>146</v>
      </c>
      <c r="AK433" s="364">
        <v>146</v>
      </c>
      <c r="AL433" s="364">
        <v>146</v>
      </c>
      <c r="AM433" s="364">
        <v>146</v>
      </c>
      <c r="AN433" s="364">
        <v>146</v>
      </c>
      <c r="AO433" s="364">
        <v>146</v>
      </c>
      <c r="AP433" s="365" t="s">
        <v>2207</v>
      </c>
      <c r="AQ433" s="365" t="s">
        <v>2207</v>
      </c>
      <c r="AR433" s="365" t="s">
        <v>2207</v>
      </c>
      <c r="AS433" s="364">
        <v>161</v>
      </c>
      <c r="AT433" s="105"/>
      <c r="AU433" s="105" t="s">
        <v>2184</v>
      </c>
      <c r="AV433" s="126">
        <v>0</v>
      </c>
    </row>
    <row r="434" spans="1:48" ht="23.25" customHeight="1">
      <c r="A434"/>
      <c r="B434" s="440"/>
      <c r="D434" s="339" t="s">
        <v>499</v>
      </c>
      <c r="E434" s="418" t="s">
        <v>499</v>
      </c>
      <c r="F434" s="419" t="s">
        <v>626</v>
      </c>
      <c r="G434" s="420">
        <v>0.9</v>
      </c>
      <c r="H434" s="345">
        <v>188</v>
      </c>
      <c r="I434" s="345">
        <v>195</v>
      </c>
      <c r="J434" s="345">
        <v>225</v>
      </c>
      <c r="K434" s="364">
        <v>188</v>
      </c>
      <c r="L434" s="364">
        <v>195</v>
      </c>
      <c r="M434" s="364">
        <v>225</v>
      </c>
      <c r="N434" s="364">
        <v>231</v>
      </c>
      <c r="O434" s="364">
        <v>188</v>
      </c>
      <c r="P434" s="364">
        <v>195</v>
      </c>
      <c r="Q434" s="364">
        <v>225</v>
      </c>
      <c r="R434" s="364">
        <v>231</v>
      </c>
      <c r="S434" s="353">
        <v>188</v>
      </c>
      <c r="T434" s="353">
        <v>195</v>
      </c>
      <c r="U434" s="353">
        <v>225</v>
      </c>
      <c r="V434" s="364">
        <v>195</v>
      </c>
      <c r="W434" s="364">
        <v>225</v>
      </c>
      <c r="X434" s="364">
        <v>188</v>
      </c>
      <c r="Y434" s="364">
        <v>195</v>
      </c>
      <c r="Z434" s="364">
        <v>225</v>
      </c>
      <c r="AA434" s="364">
        <v>231</v>
      </c>
      <c r="AB434" s="364">
        <v>188</v>
      </c>
      <c r="AC434" s="364">
        <v>195</v>
      </c>
      <c r="AD434" s="364">
        <v>225</v>
      </c>
      <c r="AE434" s="364">
        <v>231</v>
      </c>
      <c r="AF434" s="364">
        <v>188</v>
      </c>
      <c r="AG434" s="364">
        <v>195</v>
      </c>
      <c r="AH434" s="364">
        <v>225</v>
      </c>
      <c r="AI434" s="366">
        <v>195</v>
      </c>
      <c r="AJ434" s="364">
        <v>188</v>
      </c>
      <c r="AK434" s="364">
        <v>195</v>
      </c>
      <c r="AL434" s="364">
        <v>225</v>
      </c>
      <c r="AM434" s="364">
        <v>188</v>
      </c>
      <c r="AN434" s="364">
        <v>195</v>
      </c>
      <c r="AO434" s="364">
        <v>225</v>
      </c>
      <c r="AP434" s="364">
        <v>215</v>
      </c>
      <c r="AQ434" s="364">
        <v>215</v>
      </c>
      <c r="AR434" s="364">
        <v>215</v>
      </c>
      <c r="AS434" s="364">
        <v>215</v>
      </c>
      <c r="AT434" s="105"/>
      <c r="AU434" s="105" t="s">
        <v>499</v>
      </c>
      <c r="AV434" s="126">
        <v>0.9</v>
      </c>
    </row>
    <row r="435" spans="1:48" ht="23.25" customHeight="1">
      <c r="A435"/>
      <c r="B435" s="440"/>
      <c r="D435" s="339" t="s">
        <v>1169</v>
      </c>
      <c r="E435" s="418" t="s">
        <v>1169</v>
      </c>
      <c r="F435" s="419" t="s">
        <v>1172</v>
      </c>
      <c r="G435" s="420">
        <v>0.9</v>
      </c>
      <c r="H435" s="345">
        <v>194</v>
      </c>
      <c r="I435" s="345">
        <v>201</v>
      </c>
      <c r="J435" s="345">
        <v>231</v>
      </c>
      <c r="K435" s="364">
        <v>194</v>
      </c>
      <c r="L435" s="364">
        <v>201</v>
      </c>
      <c r="M435" s="364">
        <v>231</v>
      </c>
      <c r="N435" s="364">
        <v>238</v>
      </c>
      <c r="O435" s="364">
        <v>194</v>
      </c>
      <c r="P435" s="364">
        <v>201</v>
      </c>
      <c r="Q435" s="364">
        <v>231</v>
      </c>
      <c r="R435" s="364">
        <v>238</v>
      </c>
      <c r="S435" s="353">
        <v>194</v>
      </c>
      <c r="T435" s="353">
        <v>201</v>
      </c>
      <c r="U435" s="353">
        <v>231</v>
      </c>
      <c r="V435" s="364">
        <v>201</v>
      </c>
      <c r="W435" s="364">
        <v>231</v>
      </c>
      <c r="X435" s="364">
        <v>194</v>
      </c>
      <c r="Y435" s="364">
        <v>201</v>
      </c>
      <c r="Z435" s="364">
        <v>231</v>
      </c>
      <c r="AA435" s="364">
        <v>238</v>
      </c>
      <c r="AB435" s="364">
        <v>194</v>
      </c>
      <c r="AC435" s="364">
        <v>201</v>
      </c>
      <c r="AD435" s="364">
        <v>231</v>
      </c>
      <c r="AE435" s="364">
        <v>238</v>
      </c>
      <c r="AF435" s="364">
        <v>194</v>
      </c>
      <c r="AG435" s="364">
        <v>201</v>
      </c>
      <c r="AH435" s="364">
        <v>231</v>
      </c>
      <c r="AI435" s="366">
        <v>201</v>
      </c>
      <c r="AJ435" s="364">
        <v>194</v>
      </c>
      <c r="AK435" s="364">
        <v>201</v>
      </c>
      <c r="AL435" s="364">
        <v>231</v>
      </c>
      <c r="AM435" s="364">
        <v>194</v>
      </c>
      <c r="AN435" s="364">
        <v>201</v>
      </c>
      <c r="AO435" s="364">
        <v>231</v>
      </c>
      <c r="AP435" s="364">
        <v>222</v>
      </c>
      <c r="AQ435" s="364">
        <v>222</v>
      </c>
      <c r="AR435" s="364">
        <v>222</v>
      </c>
      <c r="AS435" s="364">
        <v>222</v>
      </c>
      <c r="AT435" s="105"/>
      <c r="AU435" s="105" t="s">
        <v>1169</v>
      </c>
      <c r="AV435" s="126">
        <v>0.9</v>
      </c>
    </row>
    <row r="436" spans="1:48" ht="23.25" customHeight="1">
      <c r="A436"/>
      <c r="B436" s="440"/>
      <c r="D436" s="339" t="s">
        <v>500</v>
      </c>
      <c r="E436" s="418" t="s">
        <v>500</v>
      </c>
      <c r="F436" s="419" t="s">
        <v>627</v>
      </c>
      <c r="G436" s="420">
        <v>1.1000000000000001</v>
      </c>
      <c r="H436" s="345">
        <v>145</v>
      </c>
      <c r="I436" s="345">
        <v>156</v>
      </c>
      <c r="J436" s="345">
        <v>175</v>
      </c>
      <c r="K436" s="364">
        <v>145</v>
      </c>
      <c r="L436" s="364">
        <v>156</v>
      </c>
      <c r="M436" s="364">
        <v>175</v>
      </c>
      <c r="N436" s="364">
        <v>187</v>
      </c>
      <c r="O436" s="364">
        <v>145</v>
      </c>
      <c r="P436" s="364">
        <v>156</v>
      </c>
      <c r="Q436" s="364">
        <v>175</v>
      </c>
      <c r="R436" s="364">
        <v>187</v>
      </c>
      <c r="S436" s="353">
        <v>145</v>
      </c>
      <c r="T436" s="353">
        <v>156</v>
      </c>
      <c r="U436" s="353">
        <v>175</v>
      </c>
      <c r="V436" s="364">
        <v>156</v>
      </c>
      <c r="W436" s="364">
        <v>175</v>
      </c>
      <c r="X436" s="364">
        <v>145</v>
      </c>
      <c r="Y436" s="364">
        <v>156</v>
      </c>
      <c r="Z436" s="364">
        <v>175</v>
      </c>
      <c r="AA436" s="364">
        <v>187</v>
      </c>
      <c r="AB436" s="364">
        <v>145</v>
      </c>
      <c r="AC436" s="364">
        <v>156</v>
      </c>
      <c r="AD436" s="364">
        <v>175</v>
      </c>
      <c r="AE436" s="364">
        <v>187</v>
      </c>
      <c r="AF436" s="364">
        <v>145</v>
      </c>
      <c r="AG436" s="364">
        <v>156</v>
      </c>
      <c r="AH436" s="364">
        <v>175</v>
      </c>
      <c r="AI436" s="366">
        <v>156</v>
      </c>
      <c r="AJ436" s="364">
        <v>145</v>
      </c>
      <c r="AK436" s="364">
        <v>156</v>
      </c>
      <c r="AL436" s="364">
        <v>175</v>
      </c>
      <c r="AM436" s="364">
        <v>145</v>
      </c>
      <c r="AN436" s="364">
        <v>156</v>
      </c>
      <c r="AO436" s="364">
        <v>175</v>
      </c>
      <c r="AP436" s="364">
        <v>172</v>
      </c>
      <c r="AQ436" s="364">
        <v>172</v>
      </c>
      <c r="AR436" s="364">
        <v>172</v>
      </c>
      <c r="AS436" s="364">
        <v>172</v>
      </c>
      <c r="AT436" s="105"/>
      <c r="AU436" s="105" t="s">
        <v>500</v>
      </c>
      <c r="AV436" s="126">
        <v>1.1000000000000001</v>
      </c>
    </row>
    <row r="437" spans="1:48" ht="23.25" customHeight="1">
      <c r="A437"/>
      <c r="B437" s="440"/>
      <c r="D437" s="339" t="s">
        <v>3239</v>
      </c>
      <c r="E437" s="418" t="s">
        <v>3239</v>
      </c>
      <c r="F437" s="419" t="s">
        <v>627</v>
      </c>
      <c r="G437" s="420">
        <v>1.1000000000000001</v>
      </c>
      <c r="H437" s="345">
        <v>145</v>
      </c>
      <c r="I437" s="345">
        <v>156</v>
      </c>
      <c r="J437" s="345">
        <v>175</v>
      </c>
      <c r="K437" s="364">
        <v>145</v>
      </c>
      <c r="L437" s="364">
        <v>156</v>
      </c>
      <c r="M437" s="364">
        <v>175</v>
      </c>
      <c r="N437" s="364">
        <v>187</v>
      </c>
      <c r="O437" s="364">
        <v>145</v>
      </c>
      <c r="P437" s="364">
        <v>156</v>
      </c>
      <c r="Q437" s="364">
        <v>175</v>
      </c>
      <c r="R437" s="364">
        <v>187</v>
      </c>
      <c r="S437" s="353">
        <v>145</v>
      </c>
      <c r="T437" s="353">
        <v>156</v>
      </c>
      <c r="U437" s="353">
        <v>175</v>
      </c>
      <c r="V437" s="364">
        <v>156</v>
      </c>
      <c r="W437" s="364">
        <v>175</v>
      </c>
      <c r="X437" s="364">
        <v>145</v>
      </c>
      <c r="Y437" s="364">
        <v>156</v>
      </c>
      <c r="Z437" s="364">
        <v>175</v>
      </c>
      <c r="AA437" s="364">
        <v>187</v>
      </c>
      <c r="AB437" s="364">
        <v>145</v>
      </c>
      <c r="AC437" s="364">
        <v>156</v>
      </c>
      <c r="AD437" s="364">
        <v>175</v>
      </c>
      <c r="AE437" s="364">
        <v>187</v>
      </c>
      <c r="AF437" s="364">
        <v>145</v>
      </c>
      <c r="AG437" s="364">
        <v>156</v>
      </c>
      <c r="AH437" s="364">
        <v>175</v>
      </c>
      <c r="AI437" s="366">
        <v>156</v>
      </c>
      <c r="AJ437" s="364">
        <v>145</v>
      </c>
      <c r="AK437" s="364">
        <v>156</v>
      </c>
      <c r="AL437" s="364">
        <v>175</v>
      </c>
      <c r="AM437" s="364">
        <v>145</v>
      </c>
      <c r="AN437" s="364">
        <v>156</v>
      </c>
      <c r="AO437" s="364">
        <v>175</v>
      </c>
      <c r="AP437" s="364">
        <v>172</v>
      </c>
      <c r="AQ437" s="364">
        <v>172</v>
      </c>
      <c r="AR437" s="364">
        <v>172</v>
      </c>
      <c r="AS437" s="364">
        <v>172</v>
      </c>
      <c r="AT437" s="105"/>
      <c r="AU437" s="105" t="s">
        <v>3239</v>
      </c>
      <c r="AV437" s="126">
        <v>1.1000000000000001</v>
      </c>
    </row>
    <row r="438" spans="1:48" ht="23.25" customHeight="1">
      <c r="A438"/>
      <c r="B438" s="440"/>
      <c r="D438" s="339" t="s">
        <v>1170</v>
      </c>
      <c r="E438" s="418" t="s">
        <v>1170</v>
      </c>
      <c r="F438" s="419" t="s">
        <v>1173</v>
      </c>
      <c r="G438" s="420">
        <v>1.1000000000000001</v>
      </c>
      <c r="H438" s="345">
        <v>181</v>
      </c>
      <c r="I438" s="345">
        <v>195</v>
      </c>
      <c r="J438" s="345">
        <v>220</v>
      </c>
      <c r="K438" s="364">
        <v>181</v>
      </c>
      <c r="L438" s="364">
        <v>195</v>
      </c>
      <c r="M438" s="364">
        <v>220</v>
      </c>
      <c r="N438" s="364">
        <v>235</v>
      </c>
      <c r="O438" s="364">
        <v>181</v>
      </c>
      <c r="P438" s="364">
        <v>195</v>
      </c>
      <c r="Q438" s="364">
        <v>220</v>
      </c>
      <c r="R438" s="364">
        <v>235</v>
      </c>
      <c r="S438" s="353">
        <v>181</v>
      </c>
      <c r="T438" s="353">
        <v>195</v>
      </c>
      <c r="U438" s="353">
        <v>220</v>
      </c>
      <c r="V438" s="364">
        <v>195</v>
      </c>
      <c r="W438" s="364">
        <v>220</v>
      </c>
      <c r="X438" s="364">
        <v>181</v>
      </c>
      <c r="Y438" s="364">
        <v>195</v>
      </c>
      <c r="Z438" s="364">
        <v>220</v>
      </c>
      <c r="AA438" s="364">
        <v>235</v>
      </c>
      <c r="AB438" s="364">
        <v>181</v>
      </c>
      <c r="AC438" s="364">
        <v>195</v>
      </c>
      <c r="AD438" s="364">
        <v>220</v>
      </c>
      <c r="AE438" s="364">
        <v>235</v>
      </c>
      <c r="AF438" s="364">
        <v>181</v>
      </c>
      <c r="AG438" s="364">
        <v>195</v>
      </c>
      <c r="AH438" s="364">
        <v>220</v>
      </c>
      <c r="AI438" s="366">
        <v>195</v>
      </c>
      <c r="AJ438" s="364">
        <v>181</v>
      </c>
      <c r="AK438" s="364">
        <v>195</v>
      </c>
      <c r="AL438" s="364">
        <v>220</v>
      </c>
      <c r="AM438" s="364">
        <v>181</v>
      </c>
      <c r="AN438" s="364">
        <v>195</v>
      </c>
      <c r="AO438" s="364">
        <v>220</v>
      </c>
      <c r="AP438" s="364">
        <v>215</v>
      </c>
      <c r="AQ438" s="364">
        <v>215</v>
      </c>
      <c r="AR438" s="364">
        <v>215</v>
      </c>
      <c r="AS438" s="364">
        <v>215</v>
      </c>
      <c r="AT438" s="105"/>
      <c r="AU438" s="105" t="s">
        <v>1170</v>
      </c>
      <c r="AV438" s="126">
        <v>1.1000000000000001</v>
      </c>
    </row>
    <row r="439" spans="1:48" ht="23.25" customHeight="1">
      <c r="A439"/>
      <c r="B439" s="440"/>
      <c r="D439" s="339" t="s">
        <v>3240</v>
      </c>
      <c r="E439" s="418" t="s">
        <v>3240</v>
      </c>
      <c r="F439" s="419" t="s">
        <v>1173</v>
      </c>
      <c r="G439" s="420">
        <v>1.1000000000000001</v>
      </c>
      <c r="H439" s="345">
        <v>181</v>
      </c>
      <c r="I439" s="345">
        <v>195</v>
      </c>
      <c r="J439" s="345">
        <v>220</v>
      </c>
      <c r="K439" s="364">
        <v>181</v>
      </c>
      <c r="L439" s="364">
        <v>195</v>
      </c>
      <c r="M439" s="364">
        <v>220</v>
      </c>
      <c r="N439" s="364">
        <v>235</v>
      </c>
      <c r="O439" s="364">
        <v>181</v>
      </c>
      <c r="P439" s="364">
        <v>195</v>
      </c>
      <c r="Q439" s="364">
        <v>220</v>
      </c>
      <c r="R439" s="364">
        <v>235</v>
      </c>
      <c r="S439" s="353">
        <v>181</v>
      </c>
      <c r="T439" s="353">
        <v>195</v>
      </c>
      <c r="U439" s="353">
        <v>220</v>
      </c>
      <c r="V439" s="364">
        <v>195</v>
      </c>
      <c r="W439" s="364">
        <v>220</v>
      </c>
      <c r="X439" s="364">
        <v>181</v>
      </c>
      <c r="Y439" s="364">
        <v>195</v>
      </c>
      <c r="Z439" s="364">
        <v>220</v>
      </c>
      <c r="AA439" s="364">
        <v>235</v>
      </c>
      <c r="AB439" s="364">
        <v>181</v>
      </c>
      <c r="AC439" s="364">
        <v>195</v>
      </c>
      <c r="AD439" s="364">
        <v>220</v>
      </c>
      <c r="AE439" s="364">
        <v>235</v>
      </c>
      <c r="AF439" s="364">
        <v>181</v>
      </c>
      <c r="AG439" s="364">
        <v>195</v>
      </c>
      <c r="AH439" s="364">
        <v>220</v>
      </c>
      <c r="AI439" s="366">
        <v>195</v>
      </c>
      <c r="AJ439" s="364">
        <v>181</v>
      </c>
      <c r="AK439" s="364">
        <v>195</v>
      </c>
      <c r="AL439" s="364">
        <v>220</v>
      </c>
      <c r="AM439" s="364">
        <v>181</v>
      </c>
      <c r="AN439" s="364">
        <v>195</v>
      </c>
      <c r="AO439" s="364">
        <v>220</v>
      </c>
      <c r="AP439" s="364">
        <v>215</v>
      </c>
      <c r="AQ439" s="364">
        <v>215</v>
      </c>
      <c r="AR439" s="364">
        <v>215</v>
      </c>
      <c r="AS439" s="364">
        <v>215</v>
      </c>
      <c r="AT439" s="105"/>
      <c r="AU439" s="105" t="s">
        <v>3240</v>
      </c>
      <c r="AV439" s="126">
        <v>1.1000000000000001</v>
      </c>
    </row>
    <row r="440" spans="1:48" ht="23.25" customHeight="1">
      <c r="A440"/>
      <c r="B440" s="440"/>
      <c r="D440" s="339" t="s">
        <v>501</v>
      </c>
      <c r="E440" s="418" t="s">
        <v>501</v>
      </c>
      <c r="F440" s="419" t="s">
        <v>628</v>
      </c>
      <c r="G440" s="420">
        <v>2.3000000000000003</v>
      </c>
      <c r="H440" s="345">
        <v>161</v>
      </c>
      <c r="I440" s="345">
        <v>163</v>
      </c>
      <c r="J440" s="345">
        <v>188</v>
      </c>
      <c r="K440" s="364">
        <v>161</v>
      </c>
      <c r="L440" s="364">
        <v>163</v>
      </c>
      <c r="M440" s="364">
        <v>188</v>
      </c>
      <c r="N440" s="364">
        <v>194</v>
      </c>
      <c r="O440" s="364">
        <v>161</v>
      </c>
      <c r="P440" s="364">
        <v>163</v>
      </c>
      <c r="Q440" s="364">
        <v>188</v>
      </c>
      <c r="R440" s="364">
        <v>194</v>
      </c>
      <c r="S440" s="353">
        <v>161</v>
      </c>
      <c r="T440" s="353">
        <v>163</v>
      </c>
      <c r="U440" s="353">
        <v>188</v>
      </c>
      <c r="V440" s="364">
        <v>163</v>
      </c>
      <c r="W440" s="364">
        <v>188</v>
      </c>
      <c r="X440" s="364">
        <v>161</v>
      </c>
      <c r="Y440" s="364">
        <v>163</v>
      </c>
      <c r="Z440" s="364">
        <v>188</v>
      </c>
      <c r="AA440" s="364">
        <v>194</v>
      </c>
      <c r="AB440" s="364">
        <v>161</v>
      </c>
      <c r="AC440" s="364">
        <v>163</v>
      </c>
      <c r="AD440" s="364">
        <v>188</v>
      </c>
      <c r="AE440" s="364">
        <v>194</v>
      </c>
      <c r="AF440" s="364">
        <v>161</v>
      </c>
      <c r="AG440" s="364">
        <v>163</v>
      </c>
      <c r="AH440" s="364">
        <v>188</v>
      </c>
      <c r="AI440" s="366">
        <v>163</v>
      </c>
      <c r="AJ440" s="364">
        <v>161</v>
      </c>
      <c r="AK440" s="364">
        <v>163</v>
      </c>
      <c r="AL440" s="364">
        <v>188</v>
      </c>
      <c r="AM440" s="364">
        <v>161</v>
      </c>
      <c r="AN440" s="364">
        <v>163</v>
      </c>
      <c r="AO440" s="364">
        <v>188</v>
      </c>
      <c r="AP440" s="364">
        <v>180</v>
      </c>
      <c r="AQ440" s="364">
        <v>180</v>
      </c>
      <c r="AR440" s="364">
        <v>180</v>
      </c>
      <c r="AS440" s="364">
        <v>180</v>
      </c>
      <c r="AT440" s="105"/>
      <c r="AU440" s="105" t="s">
        <v>501</v>
      </c>
      <c r="AV440" s="126">
        <v>2.3000000000000003</v>
      </c>
    </row>
    <row r="441" spans="1:48" ht="23.25" customHeight="1">
      <c r="A441"/>
      <c r="B441" s="440"/>
      <c r="D441" s="339" t="s">
        <v>3241</v>
      </c>
      <c r="E441" s="418" t="s">
        <v>3241</v>
      </c>
      <c r="F441" s="419" t="s">
        <v>628</v>
      </c>
      <c r="G441" s="420">
        <v>2.3000000000000003</v>
      </c>
      <c r="H441" s="345">
        <v>161</v>
      </c>
      <c r="I441" s="345">
        <v>163</v>
      </c>
      <c r="J441" s="345">
        <v>188</v>
      </c>
      <c r="K441" s="364">
        <v>161</v>
      </c>
      <c r="L441" s="364">
        <v>163</v>
      </c>
      <c r="M441" s="364">
        <v>188</v>
      </c>
      <c r="N441" s="364">
        <v>194</v>
      </c>
      <c r="O441" s="364">
        <v>161</v>
      </c>
      <c r="P441" s="364">
        <v>163</v>
      </c>
      <c r="Q441" s="364">
        <v>188</v>
      </c>
      <c r="R441" s="364">
        <v>194</v>
      </c>
      <c r="S441" s="353">
        <v>161</v>
      </c>
      <c r="T441" s="353">
        <v>163</v>
      </c>
      <c r="U441" s="353">
        <v>188</v>
      </c>
      <c r="V441" s="364">
        <v>163</v>
      </c>
      <c r="W441" s="364">
        <v>188</v>
      </c>
      <c r="X441" s="364">
        <v>161</v>
      </c>
      <c r="Y441" s="364">
        <v>163</v>
      </c>
      <c r="Z441" s="364">
        <v>188</v>
      </c>
      <c r="AA441" s="364">
        <v>194</v>
      </c>
      <c r="AB441" s="364">
        <v>161</v>
      </c>
      <c r="AC441" s="364">
        <v>163</v>
      </c>
      <c r="AD441" s="364">
        <v>188</v>
      </c>
      <c r="AE441" s="364">
        <v>194</v>
      </c>
      <c r="AF441" s="364">
        <v>161</v>
      </c>
      <c r="AG441" s="364">
        <v>163</v>
      </c>
      <c r="AH441" s="364">
        <v>188</v>
      </c>
      <c r="AI441" s="366">
        <v>163</v>
      </c>
      <c r="AJ441" s="364">
        <v>161</v>
      </c>
      <c r="AK441" s="364">
        <v>163</v>
      </c>
      <c r="AL441" s="364">
        <v>188</v>
      </c>
      <c r="AM441" s="364">
        <v>161</v>
      </c>
      <c r="AN441" s="364">
        <v>163</v>
      </c>
      <c r="AO441" s="364">
        <v>188</v>
      </c>
      <c r="AP441" s="364">
        <v>180</v>
      </c>
      <c r="AQ441" s="364">
        <v>180</v>
      </c>
      <c r="AR441" s="364">
        <v>180</v>
      </c>
      <c r="AS441" s="364">
        <v>180</v>
      </c>
      <c r="AT441" s="105"/>
      <c r="AU441" s="105" t="s">
        <v>3241</v>
      </c>
      <c r="AV441" s="126">
        <v>2.3000000000000003</v>
      </c>
    </row>
    <row r="442" spans="1:48" ht="23.25" customHeight="1">
      <c r="A442"/>
      <c r="B442" s="440"/>
      <c r="D442" s="339" t="s">
        <v>1171</v>
      </c>
      <c r="E442" s="418" t="s">
        <v>1171</v>
      </c>
      <c r="F442" s="419" t="s">
        <v>1174</v>
      </c>
      <c r="G442" s="420">
        <v>2.4</v>
      </c>
      <c r="H442" s="345">
        <v>198</v>
      </c>
      <c r="I442" s="345">
        <v>203</v>
      </c>
      <c r="J442" s="345">
        <v>234</v>
      </c>
      <c r="K442" s="364">
        <v>198</v>
      </c>
      <c r="L442" s="364">
        <v>203</v>
      </c>
      <c r="M442" s="364">
        <v>234</v>
      </c>
      <c r="N442" s="364">
        <v>242</v>
      </c>
      <c r="O442" s="364">
        <v>198</v>
      </c>
      <c r="P442" s="364">
        <v>203</v>
      </c>
      <c r="Q442" s="364">
        <v>234</v>
      </c>
      <c r="R442" s="364">
        <v>242</v>
      </c>
      <c r="S442" s="353">
        <v>198</v>
      </c>
      <c r="T442" s="353">
        <v>203</v>
      </c>
      <c r="U442" s="353">
        <v>234</v>
      </c>
      <c r="V442" s="364">
        <v>203</v>
      </c>
      <c r="W442" s="364">
        <v>234</v>
      </c>
      <c r="X442" s="364">
        <v>198</v>
      </c>
      <c r="Y442" s="364">
        <v>203</v>
      </c>
      <c r="Z442" s="364">
        <v>234</v>
      </c>
      <c r="AA442" s="364">
        <v>242</v>
      </c>
      <c r="AB442" s="364">
        <v>198</v>
      </c>
      <c r="AC442" s="364">
        <v>203</v>
      </c>
      <c r="AD442" s="364">
        <v>234</v>
      </c>
      <c r="AE442" s="364">
        <v>242</v>
      </c>
      <c r="AF442" s="364">
        <v>198</v>
      </c>
      <c r="AG442" s="364">
        <v>203</v>
      </c>
      <c r="AH442" s="364">
        <v>234</v>
      </c>
      <c r="AI442" s="366">
        <v>203</v>
      </c>
      <c r="AJ442" s="364">
        <v>198</v>
      </c>
      <c r="AK442" s="364">
        <v>203</v>
      </c>
      <c r="AL442" s="364">
        <v>234</v>
      </c>
      <c r="AM442" s="364">
        <v>198</v>
      </c>
      <c r="AN442" s="364">
        <v>203</v>
      </c>
      <c r="AO442" s="364">
        <v>234</v>
      </c>
      <c r="AP442" s="364">
        <v>224</v>
      </c>
      <c r="AQ442" s="364">
        <v>224</v>
      </c>
      <c r="AR442" s="364">
        <v>224</v>
      </c>
      <c r="AS442" s="364">
        <v>224</v>
      </c>
      <c r="AT442" s="105"/>
      <c r="AU442" s="105" t="s">
        <v>1171</v>
      </c>
      <c r="AV442" s="126">
        <v>2.4</v>
      </c>
    </row>
    <row r="443" spans="1:48" ht="23.25" customHeight="1">
      <c r="A443"/>
      <c r="B443" s="440"/>
      <c r="D443" s="339" t="s">
        <v>3242</v>
      </c>
      <c r="E443" s="418" t="s">
        <v>3242</v>
      </c>
      <c r="F443" s="419" t="s">
        <v>1174</v>
      </c>
      <c r="G443" s="420">
        <v>2.4</v>
      </c>
      <c r="H443" s="345">
        <v>198</v>
      </c>
      <c r="I443" s="345">
        <v>203</v>
      </c>
      <c r="J443" s="345">
        <v>234</v>
      </c>
      <c r="K443" s="364">
        <v>198</v>
      </c>
      <c r="L443" s="364">
        <v>203</v>
      </c>
      <c r="M443" s="364">
        <v>234</v>
      </c>
      <c r="N443" s="364">
        <v>242</v>
      </c>
      <c r="O443" s="364">
        <v>198</v>
      </c>
      <c r="P443" s="364">
        <v>203</v>
      </c>
      <c r="Q443" s="364">
        <v>234</v>
      </c>
      <c r="R443" s="364">
        <v>242</v>
      </c>
      <c r="S443" s="353">
        <v>198</v>
      </c>
      <c r="T443" s="353">
        <v>203</v>
      </c>
      <c r="U443" s="353">
        <v>234</v>
      </c>
      <c r="V443" s="364">
        <v>203</v>
      </c>
      <c r="W443" s="364">
        <v>234</v>
      </c>
      <c r="X443" s="364">
        <v>198</v>
      </c>
      <c r="Y443" s="364">
        <v>203</v>
      </c>
      <c r="Z443" s="364">
        <v>234</v>
      </c>
      <c r="AA443" s="364">
        <v>242</v>
      </c>
      <c r="AB443" s="364">
        <v>198</v>
      </c>
      <c r="AC443" s="364">
        <v>203</v>
      </c>
      <c r="AD443" s="364">
        <v>234</v>
      </c>
      <c r="AE443" s="364">
        <v>242</v>
      </c>
      <c r="AF443" s="364">
        <v>198</v>
      </c>
      <c r="AG443" s="364">
        <v>203</v>
      </c>
      <c r="AH443" s="364">
        <v>234</v>
      </c>
      <c r="AI443" s="366">
        <v>203</v>
      </c>
      <c r="AJ443" s="364">
        <v>198</v>
      </c>
      <c r="AK443" s="364">
        <v>203</v>
      </c>
      <c r="AL443" s="364">
        <v>234</v>
      </c>
      <c r="AM443" s="364">
        <v>198</v>
      </c>
      <c r="AN443" s="364">
        <v>203</v>
      </c>
      <c r="AO443" s="364">
        <v>234</v>
      </c>
      <c r="AP443" s="364">
        <v>224</v>
      </c>
      <c r="AQ443" s="364">
        <v>224</v>
      </c>
      <c r="AR443" s="364">
        <v>224</v>
      </c>
      <c r="AS443" s="364">
        <v>224</v>
      </c>
      <c r="AT443" s="105"/>
      <c r="AU443" s="105" t="s">
        <v>3242</v>
      </c>
      <c r="AV443" s="126">
        <v>2.4</v>
      </c>
    </row>
    <row r="444" spans="1:48" ht="23.25" customHeight="1">
      <c r="A444"/>
      <c r="B444" s="440"/>
      <c r="D444" s="339" t="s">
        <v>502</v>
      </c>
      <c r="E444" s="418" t="s">
        <v>502</v>
      </c>
      <c r="F444" s="419" t="s">
        <v>629</v>
      </c>
      <c r="G444" s="420">
        <v>5.3999999999999995</v>
      </c>
      <c r="H444" s="345">
        <v>456</v>
      </c>
      <c r="I444" s="345">
        <v>470</v>
      </c>
      <c r="J444" s="345">
        <v>546</v>
      </c>
      <c r="K444" s="364">
        <v>456</v>
      </c>
      <c r="L444" s="364">
        <v>470</v>
      </c>
      <c r="M444" s="364">
        <v>546</v>
      </c>
      <c r="N444" s="364">
        <v>563</v>
      </c>
      <c r="O444" s="364">
        <v>456</v>
      </c>
      <c r="P444" s="364">
        <v>470</v>
      </c>
      <c r="Q444" s="364">
        <v>546</v>
      </c>
      <c r="R444" s="364">
        <v>563</v>
      </c>
      <c r="S444" s="353">
        <v>456</v>
      </c>
      <c r="T444" s="353">
        <v>470</v>
      </c>
      <c r="U444" s="353">
        <v>546</v>
      </c>
      <c r="V444" s="364">
        <v>470</v>
      </c>
      <c r="W444" s="364">
        <v>546</v>
      </c>
      <c r="X444" s="364">
        <v>456</v>
      </c>
      <c r="Y444" s="364">
        <v>470</v>
      </c>
      <c r="Z444" s="364">
        <v>546</v>
      </c>
      <c r="AA444" s="364">
        <v>563</v>
      </c>
      <c r="AB444" s="364">
        <v>456</v>
      </c>
      <c r="AC444" s="364">
        <v>470</v>
      </c>
      <c r="AD444" s="364">
        <v>546</v>
      </c>
      <c r="AE444" s="364">
        <v>563</v>
      </c>
      <c r="AF444" s="364">
        <v>456</v>
      </c>
      <c r="AG444" s="364">
        <v>470</v>
      </c>
      <c r="AH444" s="364">
        <v>546</v>
      </c>
      <c r="AI444" s="366">
        <v>470</v>
      </c>
      <c r="AJ444" s="364">
        <v>456</v>
      </c>
      <c r="AK444" s="364">
        <v>470</v>
      </c>
      <c r="AL444" s="364">
        <v>546</v>
      </c>
      <c r="AM444" s="364">
        <v>456</v>
      </c>
      <c r="AN444" s="364">
        <v>470</v>
      </c>
      <c r="AO444" s="364">
        <v>546</v>
      </c>
      <c r="AP444" s="364">
        <v>517</v>
      </c>
      <c r="AQ444" s="364">
        <v>517</v>
      </c>
      <c r="AR444" s="364">
        <v>517</v>
      </c>
      <c r="AS444" s="364">
        <v>517</v>
      </c>
      <c r="AT444" s="105"/>
      <c r="AU444" s="105" t="s">
        <v>502</v>
      </c>
      <c r="AV444" s="126">
        <v>5.3999999999999995</v>
      </c>
    </row>
    <row r="445" spans="1:48" ht="23.25" customHeight="1">
      <c r="A445"/>
      <c r="B445" s="440"/>
      <c r="D445" s="339" t="s">
        <v>3243</v>
      </c>
      <c r="E445" s="418" t="s">
        <v>3243</v>
      </c>
      <c r="F445" s="419" t="s">
        <v>629</v>
      </c>
      <c r="G445" s="420">
        <v>5.3999999999999995</v>
      </c>
      <c r="H445" s="345">
        <v>456</v>
      </c>
      <c r="I445" s="345">
        <v>470</v>
      </c>
      <c r="J445" s="345">
        <v>546</v>
      </c>
      <c r="K445" s="364">
        <v>456</v>
      </c>
      <c r="L445" s="364">
        <v>470</v>
      </c>
      <c r="M445" s="364">
        <v>546</v>
      </c>
      <c r="N445" s="364">
        <v>563</v>
      </c>
      <c r="O445" s="364">
        <v>456</v>
      </c>
      <c r="P445" s="364">
        <v>470</v>
      </c>
      <c r="Q445" s="364">
        <v>546</v>
      </c>
      <c r="R445" s="364">
        <v>563</v>
      </c>
      <c r="S445" s="353">
        <v>456</v>
      </c>
      <c r="T445" s="353">
        <v>470</v>
      </c>
      <c r="U445" s="353">
        <v>546</v>
      </c>
      <c r="V445" s="364">
        <v>470</v>
      </c>
      <c r="W445" s="364">
        <v>546</v>
      </c>
      <c r="X445" s="364">
        <v>456</v>
      </c>
      <c r="Y445" s="364">
        <v>470</v>
      </c>
      <c r="Z445" s="364">
        <v>546</v>
      </c>
      <c r="AA445" s="364">
        <v>563</v>
      </c>
      <c r="AB445" s="364">
        <v>456</v>
      </c>
      <c r="AC445" s="364">
        <v>470</v>
      </c>
      <c r="AD445" s="364">
        <v>546</v>
      </c>
      <c r="AE445" s="364">
        <v>563</v>
      </c>
      <c r="AF445" s="364">
        <v>456</v>
      </c>
      <c r="AG445" s="364">
        <v>470</v>
      </c>
      <c r="AH445" s="364">
        <v>546</v>
      </c>
      <c r="AI445" s="366">
        <v>470</v>
      </c>
      <c r="AJ445" s="364">
        <v>456</v>
      </c>
      <c r="AK445" s="364">
        <v>470</v>
      </c>
      <c r="AL445" s="364">
        <v>546</v>
      </c>
      <c r="AM445" s="364">
        <v>456</v>
      </c>
      <c r="AN445" s="364">
        <v>470</v>
      </c>
      <c r="AO445" s="364">
        <v>546</v>
      </c>
      <c r="AP445" s="364">
        <v>517</v>
      </c>
      <c r="AQ445" s="364">
        <v>517</v>
      </c>
      <c r="AR445" s="364">
        <v>517</v>
      </c>
      <c r="AS445" s="364">
        <v>517</v>
      </c>
      <c r="AT445" s="105"/>
      <c r="AU445" s="105" t="s">
        <v>3243</v>
      </c>
      <c r="AV445" s="126">
        <v>5.3999999999999995</v>
      </c>
    </row>
    <row r="446" spans="1:48" ht="23.25" customHeight="1">
      <c r="A446"/>
      <c r="B446" s="440"/>
      <c r="D446" s="105" t="s">
        <v>4895</v>
      </c>
      <c r="E446" s="164" t="s">
        <v>4895</v>
      </c>
      <c r="F446" s="165" t="s">
        <v>4899</v>
      </c>
      <c r="G446" s="126">
        <v>0</v>
      </c>
      <c r="H446" s="166">
        <v>394</v>
      </c>
      <c r="I446" s="166">
        <v>394</v>
      </c>
      <c r="J446" s="166">
        <v>394</v>
      </c>
      <c r="K446" s="357">
        <v>394</v>
      </c>
      <c r="L446" s="357">
        <v>394</v>
      </c>
      <c r="M446" s="357">
        <v>394</v>
      </c>
      <c r="N446" s="357">
        <v>394</v>
      </c>
      <c r="O446" s="357">
        <v>394</v>
      </c>
      <c r="P446" s="357">
        <v>394</v>
      </c>
      <c r="Q446" s="357">
        <v>394</v>
      </c>
      <c r="R446" s="357">
        <v>394</v>
      </c>
      <c r="S446" s="353">
        <v>394</v>
      </c>
      <c r="T446" s="353">
        <v>394</v>
      </c>
      <c r="U446" s="353">
        <v>394</v>
      </c>
      <c r="V446" s="357">
        <v>394</v>
      </c>
      <c r="W446" s="357">
        <v>394</v>
      </c>
      <c r="X446" s="357">
        <v>394</v>
      </c>
      <c r="Y446" s="357">
        <v>394</v>
      </c>
      <c r="Z446" s="357">
        <v>394</v>
      </c>
      <c r="AA446" s="357">
        <v>394</v>
      </c>
      <c r="AB446" s="357">
        <v>394</v>
      </c>
      <c r="AC446" s="357">
        <v>394</v>
      </c>
      <c r="AD446" s="357">
        <v>394</v>
      </c>
      <c r="AE446" s="357">
        <v>394</v>
      </c>
      <c r="AF446" s="357">
        <v>394</v>
      </c>
      <c r="AG446" s="357">
        <v>394</v>
      </c>
      <c r="AH446" s="357">
        <v>394</v>
      </c>
      <c r="AI446" s="368" t="s">
        <v>2207</v>
      </c>
      <c r="AJ446" s="357">
        <v>394</v>
      </c>
      <c r="AK446" s="357">
        <v>394</v>
      </c>
      <c r="AL446" s="357">
        <v>394</v>
      </c>
      <c r="AM446" s="357">
        <v>394</v>
      </c>
      <c r="AN446" s="357">
        <v>394</v>
      </c>
      <c r="AO446" s="357">
        <v>394</v>
      </c>
      <c r="AP446" s="357">
        <v>394</v>
      </c>
      <c r="AQ446" s="357">
        <v>394</v>
      </c>
      <c r="AR446" s="357">
        <v>394</v>
      </c>
      <c r="AS446" s="357">
        <v>394</v>
      </c>
      <c r="AT446" s="166">
        <v>394</v>
      </c>
      <c r="AU446" s="105" t="s">
        <v>4895</v>
      </c>
      <c r="AV446" s="126">
        <v>0</v>
      </c>
    </row>
    <row r="447" spans="1:48" ht="23.25" customHeight="1">
      <c r="B447" s="440"/>
      <c r="D447" s="105" t="s">
        <v>4896</v>
      </c>
      <c r="E447" s="164" t="s">
        <v>4896</v>
      </c>
      <c r="F447" s="165" t="s">
        <v>4900</v>
      </c>
      <c r="G447" s="126">
        <v>0</v>
      </c>
      <c r="H447" s="166">
        <v>423</v>
      </c>
      <c r="I447" s="166">
        <v>423</v>
      </c>
      <c r="J447" s="166">
        <v>423</v>
      </c>
      <c r="K447" s="357">
        <v>423</v>
      </c>
      <c r="L447" s="357">
        <v>423</v>
      </c>
      <c r="M447" s="357">
        <v>423</v>
      </c>
      <c r="N447" s="357">
        <v>423</v>
      </c>
      <c r="O447" s="357">
        <v>423</v>
      </c>
      <c r="P447" s="357">
        <v>423</v>
      </c>
      <c r="Q447" s="357">
        <v>423</v>
      </c>
      <c r="R447" s="357">
        <v>423</v>
      </c>
      <c r="S447" s="353">
        <v>423</v>
      </c>
      <c r="T447" s="353">
        <v>423</v>
      </c>
      <c r="U447" s="353">
        <v>423</v>
      </c>
      <c r="V447" s="357">
        <v>423</v>
      </c>
      <c r="W447" s="357">
        <v>423</v>
      </c>
      <c r="X447" s="357">
        <v>423</v>
      </c>
      <c r="Y447" s="357">
        <v>423</v>
      </c>
      <c r="Z447" s="357">
        <v>423</v>
      </c>
      <c r="AA447" s="357">
        <v>423</v>
      </c>
      <c r="AB447" s="357">
        <v>423</v>
      </c>
      <c r="AC447" s="357">
        <v>423</v>
      </c>
      <c r="AD447" s="357">
        <v>423</v>
      </c>
      <c r="AE447" s="357">
        <v>423</v>
      </c>
      <c r="AF447" s="357">
        <v>423</v>
      </c>
      <c r="AG447" s="357">
        <v>423</v>
      </c>
      <c r="AH447" s="357">
        <v>423</v>
      </c>
      <c r="AI447" s="368" t="s">
        <v>2207</v>
      </c>
      <c r="AJ447" s="357">
        <v>423</v>
      </c>
      <c r="AK447" s="357">
        <v>423</v>
      </c>
      <c r="AL447" s="357">
        <v>423</v>
      </c>
      <c r="AM447" s="357">
        <v>423</v>
      </c>
      <c r="AN447" s="357">
        <v>423</v>
      </c>
      <c r="AO447" s="357">
        <v>423</v>
      </c>
      <c r="AP447" s="357">
        <v>423</v>
      </c>
      <c r="AQ447" s="357">
        <v>423</v>
      </c>
      <c r="AR447" s="357">
        <v>423</v>
      </c>
      <c r="AS447" s="357">
        <v>423</v>
      </c>
      <c r="AT447" s="166">
        <v>423</v>
      </c>
      <c r="AU447" s="105" t="s">
        <v>4896</v>
      </c>
      <c r="AV447" s="126">
        <v>0</v>
      </c>
    </row>
    <row r="448" spans="1:48" ht="23.25" customHeight="1">
      <c r="B448" s="440"/>
      <c r="D448" s="105" t="s">
        <v>4897</v>
      </c>
      <c r="E448" s="164" t="s">
        <v>4897</v>
      </c>
      <c r="F448" s="165" t="s">
        <v>4901</v>
      </c>
      <c r="G448" s="126">
        <v>0</v>
      </c>
      <c r="H448" s="166">
        <v>450</v>
      </c>
      <c r="I448" s="166">
        <v>450</v>
      </c>
      <c r="J448" s="166">
        <v>450</v>
      </c>
      <c r="K448" s="357">
        <v>450</v>
      </c>
      <c r="L448" s="357">
        <v>450</v>
      </c>
      <c r="M448" s="357">
        <v>450</v>
      </c>
      <c r="N448" s="357">
        <v>450</v>
      </c>
      <c r="O448" s="357">
        <v>450</v>
      </c>
      <c r="P448" s="357">
        <v>450</v>
      </c>
      <c r="Q448" s="357">
        <v>450</v>
      </c>
      <c r="R448" s="357">
        <v>450</v>
      </c>
      <c r="S448" s="353">
        <v>450</v>
      </c>
      <c r="T448" s="353">
        <v>450</v>
      </c>
      <c r="U448" s="353">
        <v>450</v>
      </c>
      <c r="V448" s="357">
        <v>450</v>
      </c>
      <c r="W448" s="357">
        <v>450</v>
      </c>
      <c r="X448" s="357">
        <v>450</v>
      </c>
      <c r="Y448" s="357">
        <v>450</v>
      </c>
      <c r="Z448" s="357">
        <v>450</v>
      </c>
      <c r="AA448" s="357">
        <v>450</v>
      </c>
      <c r="AB448" s="357">
        <v>450</v>
      </c>
      <c r="AC448" s="357">
        <v>450</v>
      </c>
      <c r="AD448" s="357">
        <v>450</v>
      </c>
      <c r="AE448" s="357">
        <v>450</v>
      </c>
      <c r="AF448" s="357">
        <v>450</v>
      </c>
      <c r="AG448" s="357">
        <v>450</v>
      </c>
      <c r="AH448" s="357">
        <v>450</v>
      </c>
      <c r="AI448" s="368" t="s">
        <v>2207</v>
      </c>
      <c r="AJ448" s="357">
        <v>450</v>
      </c>
      <c r="AK448" s="357">
        <v>450</v>
      </c>
      <c r="AL448" s="357">
        <v>450</v>
      </c>
      <c r="AM448" s="357">
        <v>450</v>
      </c>
      <c r="AN448" s="357">
        <v>450</v>
      </c>
      <c r="AO448" s="357">
        <v>450</v>
      </c>
      <c r="AP448" s="357">
        <v>450</v>
      </c>
      <c r="AQ448" s="357">
        <v>450</v>
      </c>
      <c r="AR448" s="357">
        <v>450</v>
      </c>
      <c r="AS448" s="357">
        <v>450</v>
      </c>
      <c r="AT448" s="166">
        <v>450</v>
      </c>
      <c r="AU448" s="105" t="s">
        <v>4897</v>
      </c>
      <c r="AV448" s="126">
        <v>0</v>
      </c>
    </row>
    <row r="449" spans="1:48" ht="23.25" customHeight="1">
      <c r="B449" s="440"/>
      <c r="D449" s="105" t="s">
        <v>4898</v>
      </c>
      <c r="E449" s="164" t="s">
        <v>4898</v>
      </c>
      <c r="F449" s="165" t="s">
        <v>4902</v>
      </c>
      <c r="G449" s="126">
        <v>0</v>
      </c>
      <c r="H449" s="166">
        <v>497</v>
      </c>
      <c r="I449" s="166">
        <v>497</v>
      </c>
      <c r="J449" s="166">
        <v>497</v>
      </c>
      <c r="K449" s="357">
        <v>497</v>
      </c>
      <c r="L449" s="357">
        <v>497</v>
      </c>
      <c r="M449" s="357">
        <v>497</v>
      </c>
      <c r="N449" s="357">
        <v>497</v>
      </c>
      <c r="O449" s="357">
        <v>497</v>
      </c>
      <c r="P449" s="357">
        <v>497</v>
      </c>
      <c r="Q449" s="357">
        <v>497</v>
      </c>
      <c r="R449" s="357">
        <v>497</v>
      </c>
      <c r="S449" s="354">
        <v>497</v>
      </c>
      <c r="T449" s="354">
        <v>497</v>
      </c>
      <c r="U449" s="354">
        <v>497</v>
      </c>
      <c r="V449" s="357">
        <v>497</v>
      </c>
      <c r="W449" s="357">
        <v>497</v>
      </c>
      <c r="X449" s="357">
        <v>497</v>
      </c>
      <c r="Y449" s="357">
        <v>497</v>
      </c>
      <c r="Z449" s="357">
        <v>497</v>
      </c>
      <c r="AA449" s="357">
        <v>497</v>
      </c>
      <c r="AB449" s="357">
        <v>497</v>
      </c>
      <c r="AC449" s="357">
        <v>497</v>
      </c>
      <c r="AD449" s="357">
        <v>497</v>
      </c>
      <c r="AE449" s="357">
        <v>497</v>
      </c>
      <c r="AF449" s="357">
        <v>497</v>
      </c>
      <c r="AG449" s="357">
        <v>497</v>
      </c>
      <c r="AH449" s="357">
        <v>497</v>
      </c>
      <c r="AI449" s="368" t="s">
        <v>2207</v>
      </c>
      <c r="AJ449" s="357">
        <v>497</v>
      </c>
      <c r="AK449" s="357">
        <v>497</v>
      </c>
      <c r="AL449" s="357">
        <v>497</v>
      </c>
      <c r="AM449" s="357">
        <v>497</v>
      </c>
      <c r="AN449" s="357">
        <v>497</v>
      </c>
      <c r="AO449" s="357">
        <v>497</v>
      </c>
      <c r="AP449" s="357">
        <v>497</v>
      </c>
      <c r="AQ449" s="357">
        <v>497</v>
      </c>
      <c r="AR449" s="357">
        <v>497</v>
      </c>
      <c r="AS449" s="357">
        <v>497</v>
      </c>
      <c r="AT449" s="166">
        <v>497</v>
      </c>
      <c r="AU449" s="105" t="s">
        <v>4898</v>
      </c>
      <c r="AV449" s="126">
        <v>0</v>
      </c>
    </row>
    <row r="450" spans="1:48" ht="23.25" customHeight="1">
      <c r="B450" s="441"/>
      <c r="D450" s="105" t="s">
        <v>1204</v>
      </c>
      <c r="E450" s="164" t="s">
        <v>1204</v>
      </c>
      <c r="F450" s="165" t="s">
        <v>923</v>
      </c>
      <c r="G450" s="126">
        <v>0.1</v>
      </c>
      <c r="H450" s="166">
        <v>56</v>
      </c>
      <c r="I450" s="166">
        <v>56</v>
      </c>
      <c r="J450" s="166">
        <v>64</v>
      </c>
      <c r="K450" s="357">
        <v>56</v>
      </c>
      <c r="L450" s="357">
        <v>56</v>
      </c>
      <c r="M450" s="357">
        <v>64</v>
      </c>
      <c r="N450" s="357">
        <v>59</v>
      </c>
      <c r="O450" s="357">
        <v>56</v>
      </c>
      <c r="P450" s="357">
        <v>56</v>
      </c>
      <c r="Q450" s="357">
        <v>64</v>
      </c>
      <c r="R450" s="357">
        <v>59</v>
      </c>
      <c r="S450" s="354">
        <v>56</v>
      </c>
      <c r="T450" s="354">
        <v>56</v>
      </c>
      <c r="U450" s="354">
        <v>64</v>
      </c>
      <c r="V450" s="357">
        <v>56</v>
      </c>
      <c r="W450" s="357">
        <v>64</v>
      </c>
      <c r="X450" s="357">
        <v>56</v>
      </c>
      <c r="Y450" s="357">
        <v>56</v>
      </c>
      <c r="Z450" s="357">
        <v>64</v>
      </c>
      <c r="AA450" s="357">
        <v>59</v>
      </c>
      <c r="AB450" s="357">
        <v>56</v>
      </c>
      <c r="AC450" s="357">
        <v>56</v>
      </c>
      <c r="AD450" s="357">
        <v>64</v>
      </c>
      <c r="AE450" s="357">
        <v>59</v>
      </c>
      <c r="AF450" s="357">
        <v>56</v>
      </c>
      <c r="AG450" s="357">
        <v>56</v>
      </c>
      <c r="AH450" s="357">
        <v>64</v>
      </c>
      <c r="AI450" s="368" t="s">
        <v>2207</v>
      </c>
      <c r="AJ450" s="357">
        <v>56</v>
      </c>
      <c r="AK450" s="357">
        <v>56</v>
      </c>
      <c r="AL450" s="357">
        <v>64</v>
      </c>
      <c r="AM450" s="357">
        <v>56</v>
      </c>
      <c r="AN450" s="357">
        <v>56</v>
      </c>
      <c r="AO450" s="357">
        <v>64</v>
      </c>
      <c r="AP450" s="357">
        <v>65</v>
      </c>
      <c r="AQ450" s="357">
        <v>65</v>
      </c>
      <c r="AR450" s="357">
        <v>65</v>
      </c>
      <c r="AS450" s="357">
        <v>65</v>
      </c>
      <c r="AT450" s="105"/>
      <c r="AU450" s="105" t="s">
        <v>1204</v>
      </c>
      <c r="AV450" s="126">
        <v>0.1</v>
      </c>
    </row>
    <row r="451" spans="1:48" ht="23.25" customHeight="1">
      <c r="B451" s="441"/>
      <c r="D451" s="105" t="s">
        <v>3875</v>
      </c>
      <c r="E451" s="164" t="s">
        <v>3875</v>
      </c>
      <c r="F451" s="165" t="s">
        <v>923</v>
      </c>
      <c r="G451" s="126">
        <v>0.1</v>
      </c>
      <c r="H451" s="166">
        <v>56</v>
      </c>
      <c r="I451" s="166">
        <v>56</v>
      </c>
      <c r="J451" s="166">
        <v>64</v>
      </c>
      <c r="K451" s="357">
        <v>56</v>
      </c>
      <c r="L451" s="357">
        <v>56</v>
      </c>
      <c r="M451" s="357">
        <v>64</v>
      </c>
      <c r="N451" s="357">
        <v>59</v>
      </c>
      <c r="O451" s="357">
        <v>56</v>
      </c>
      <c r="P451" s="357">
        <v>56</v>
      </c>
      <c r="Q451" s="357">
        <v>64</v>
      </c>
      <c r="R451" s="357">
        <v>59</v>
      </c>
      <c r="S451" s="354">
        <v>56</v>
      </c>
      <c r="T451" s="354">
        <v>56</v>
      </c>
      <c r="U451" s="354">
        <v>64</v>
      </c>
      <c r="V451" s="357">
        <v>56</v>
      </c>
      <c r="W451" s="357">
        <v>64</v>
      </c>
      <c r="X451" s="357">
        <v>56</v>
      </c>
      <c r="Y451" s="357">
        <v>56</v>
      </c>
      <c r="Z451" s="357">
        <v>64</v>
      </c>
      <c r="AA451" s="357">
        <v>59</v>
      </c>
      <c r="AB451" s="357">
        <v>56</v>
      </c>
      <c r="AC451" s="357">
        <v>56</v>
      </c>
      <c r="AD451" s="357">
        <v>64</v>
      </c>
      <c r="AE451" s="357">
        <v>59</v>
      </c>
      <c r="AF451" s="357">
        <v>56</v>
      </c>
      <c r="AG451" s="357">
        <v>56</v>
      </c>
      <c r="AH451" s="357">
        <v>64</v>
      </c>
      <c r="AI451" s="368" t="s">
        <v>2207</v>
      </c>
      <c r="AJ451" s="357">
        <v>56</v>
      </c>
      <c r="AK451" s="357">
        <v>56</v>
      </c>
      <c r="AL451" s="357">
        <v>64</v>
      </c>
      <c r="AM451" s="357">
        <v>56</v>
      </c>
      <c r="AN451" s="357">
        <v>56</v>
      </c>
      <c r="AO451" s="357">
        <v>64</v>
      </c>
      <c r="AP451" s="357">
        <v>65</v>
      </c>
      <c r="AQ451" s="357">
        <v>65</v>
      </c>
      <c r="AR451" s="357">
        <v>65</v>
      </c>
      <c r="AS451" s="357">
        <v>65</v>
      </c>
      <c r="AT451" s="105"/>
      <c r="AU451" s="105" t="s">
        <v>3875</v>
      </c>
      <c r="AV451" s="126">
        <v>0.1</v>
      </c>
    </row>
    <row r="452" spans="1:48" ht="23.25" customHeight="1">
      <c r="B452" s="441"/>
      <c r="D452" s="105" t="s">
        <v>396</v>
      </c>
      <c r="E452" s="164" t="s">
        <v>396</v>
      </c>
      <c r="F452" s="165" t="s">
        <v>772</v>
      </c>
      <c r="G452" s="126">
        <v>11.5</v>
      </c>
      <c r="H452" s="166">
        <v>516</v>
      </c>
      <c r="I452" s="166">
        <v>524</v>
      </c>
      <c r="J452" s="166">
        <v>618</v>
      </c>
      <c r="K452" s="357">
        <v>556</v>
      </c>
      <c r="L452" s="357">
        <v>546</v>
      </c>
      <c r="M452" s="357">
        <v>690</v>
      </c>
      <c r="N452" s="357">
        <v>626</v>
      </c>
      <c r="O452" s="357">
        <v>524</v>
      </c>
      <c r="P452" s="357">
        <v>575</v>
      </c>
      <c r="Q452" s="357">
        <v>662</v>
      </c>
      <c r="R452" s="357">
        <v>609</v>
      </c>
      <c r="S452" s="354">
        <v>762</v>
      </c>
      <c r="T452" s="354">
        <v>882</v>
      </c>
      <c r="U452" s="354">
        <v>936</v>
      </c>
      <c r="V452" s="357">
        <v>691</v>
      </c>
      <c r="W452" s="357">
        <v>785</v>
      </c>
      <c r="X452" s="357">
        <v>588</v>
      </c>
      <c r="Y452" s="357">
        <v>666</v>
      </c>
      <c r="Z452" s="357">
        <v>813</v>
      </c>
      <c r="AA452" s="357">
        <v>682</v>
      </c>
      <c r="AB452" s="357">
        <v>634</v>
      </c>
      <c r="AC452" s="357">
        <v>739</v>
      </c>
      <c r="AD452" s="357">
        <v>916</v>
      </c>
      <c r="AE452" s="357">
        <v>732</v>
      </c>
      <c r="AF452" s="357">
        <v>736</v>
      </c>
      <c r="AG452" s="357">
        <v>844</v>
      </c>
      <c r="AH452" s="357">
        <v>1039</v>
      </c>
      <c r="AI452" s="368" t="s">
        <v>2207</v>
      </c>
      <c r="AJ452" s="357">
        <v>710</v>
      </c>
      <c r="AK452" s="357">
        <v>796</v>
      </c>
      <c r="AL452" s="357">
        <v>952</v>
      </c>
      <c r="AM452" s="357">
        <v>596</v>
      </c>
      <c r="AN452" s="357">
        <v>646</v>
      </c>
      <c r="AO452" s="357">
        <v>753</v>
      </c>
      <c r="AP452" s="357">
        <v>634</v>
      </c>
      <c r="AQ452" s="357">
        <v>634</v>
      </c>
      <c r="AR452" s="357">
        <v>827</v>
      </c>
      <c r="AS452" s="357">
        <v>757</v>
      </c>
      <c r="AT452" s="105"/>
      <c r="AU452" s="105" t="s">
        <v>396</v>
      </c>
      <c r="AV452" s="126">
        <v>11.5</v>
      </c>
    </row>
    <row r="453" spans="1:48" ht="23.25" customHeight="1">
      <c r="D453" s="105" t="s">
        <v>1764</v>
      </c>
      <c r="E453" s="168" t="s">
        <v>1764</v>
      </c>
      <c r="F453" s="165" t="s">
        <v>1765</v>
      </c>
      <c r="G453" s="126">
        <v>0</v>
      </c>
      <c r="H453" s="166">
        <v>32</v>
      </c>
      <c r="I453" s="166">
        <v>32</v>
      </c>
      <c r="J453" s="166">
        <v>32</v>
      </c>
      <c r="K453" s="357">
        <v>32</v>
      </c>
      <c r="L453" s="357">
        <v>32</v>
      </c>
      <c r="M453" s="357">
        <v>32</v>
      </c>
      <c r="N453" s="357">
        <v>32</v>
      </c>
      <c r="O453" s="357">
        <v>32</v>
      </c>
      <c r="P453" s="357">
        <v>32</v>
      </c>
      <c r="Q453" s="357">
        <v>32</v>
      </c>
      <c r="R453" s="357">
        <v>32</v>
      </c>
      <c r="S453" s="354">
        <v>32</v>
      </c>
      <c r="T453" s="354">
        <v>32</v>
      </c>
      <c r="U453" s="354">
        <v>32</v>
      </c>
      <c r="V453" s="357">
        <v>32</v>
      </c>
      <c r="W453" s="357">
        <v>32</v>
      </c>
      <c r="X453" s="357">
        <v>32</v>
      </c>
      <c r="Y453" s="357">
        <v>32</v>
      </c>
      <c r="Z453" s="357">
        <v>32</v>
      </c>
      <c r="AA453" s="357">
        <v>32</v>
      </c>
      <c r="AB453" s="357">
        <v>32</v>
      </c>
      <c r="AC453" s="357">
        <v>32</v>
      </c>
      <c r="AD453" s="357">
        <v>32</v>
      </c>
      <c r="AE453" s="357">
        <v>32</v>
      </c>
      <c r="AF453" s="357">
        <v>32</v>
      </c>
      <c r="AG453" s="357">
        <v>32</v>
      </c>
      <c r="AH453" s="357">
        <v>32</v>
      </c>
      <c r="AI453" s="368" t="s">
        <v>2207</v>
      </c>
      <c r="AJ453" s="357">
        <v>32</v>
      </c>
      <c r="AK453" s="357">
        <v>32</v>
      </c>
      <c r="AL453" s="357">
        <v>32</v>
      </c>
      <c r="AM453" s="357">
        <v>32</v>
      </c>
      <c r="AN453" s="357">
        <v>32</v>
      </c>
      <c r="AO453" s="357">
        <v>32</v>
      </c>
      <c r="AP453" s="357">
        <v>32</v>
      </c>
      <c r="AQ453" s="357">
        <v>32</v>
      </c>
      <c r="AR453" s="357">
        <v>32</v>
      </c>
      <c r="AS453" s="357">
        <v>32</v>
      </c>
      <c r="AT453" s="105"/>
      <c r="AU453" s="105" t="s">
        <v>1764</v>
      </c>
      <c r="AV453" s="126">
        <v>0</v>
      </c>
    </row>
    <row r="454" spans="1:48" ht="23.25" customHeight="1">
      <c r="D454" s="105" t="s">
        <v>4121</v>
      </c>
      <c r="E454" s="168" t="s">
        <v>4121</v>
      </c>
      <c r="F454" s="165" t="s">
        <v>1765</v>
      </c>
      <c r="G454" s="126">
        <v>0</v>
      </c>
      <c r="H454" s="166">
        <v>32</v>
      </c>
      <c r="I454" s="166">
        <v>32</v>
      </c>
      <c r="J454" s="166">
        <v>32</v>
      </c>
      <c r="K454" s="357">
        <v>32</v>
      </c>
      <c r="L454" s="357">
        <v>32</v>
      </c>
      <c r="M454" s="357">
        <v>32</v>
      </c>
      <c r="N454" s="357">
        <v>32</v>
      </c>
      <c r="O454" s="357">
        <v>32</v>
      </c>
      <c r="P454" s="357">
        <v>32</v>
      </c>
      <c r="Q454" s="357">
        <v>32</v>
      </c>
      <c r="R454" s="357">
        <v>32</v>
      </c>
      <c r="S454" s="354">
        <v>32</v>
      </c>
      <c r="T454" s="354">
        <v>32</v>
      </c>
      <c r="U454" s="354">
        <v>32</v>
      </c>
      <c r="V454" s="357">
        <v>32</v>
      </c>
      <c r="W454" s="357">
        <v>32</v>
      </c>
      <c r="X454" s="357">
        <v>32</v>
      </c>
      <c r="Y454" s="357">
        <v>32</v>
      </c>
      <c r="Z454" s="357">
        <v>32</v>
      </c>
      <c r="AA454" s="357">
        <v>32</v>
      </c>
      <c r="AB454" s="357">
        <v>32</v>
      </c>
      <c r="AC454" s="357">
        <v>32</v>
      </c>
      <c r="AD454" s="357">
        <v>32</v>
      </c>
      <c r="AE454" s="357">
        <v>32</v>
      </c>
      <c r="AF454" s="357">
        <v>32</v>
      </c>
      <c r="AG454" s="357">
        <v>32</v>
      </c>
      <c r="AH454" s="357">
        <v>32</v>
      </c>
      <c r="AI454" s="368" t="s">
        <v>2207</v>
      </c>
      <c r="AJ454" s="357">
        <v>32</v>
      </c>
      <c r="AK454" s="357">
        <v>32</v>
      </c>
      <c r="AL454" s="357">
        <v>32</v>
      </c>
      <c r="AM454" s="357">
        <v>32</v>
      </c>
      <c r="AN454" s="357">
        <v>32</v>
      </c>
      <c r="AO454" s="357">
        <v>32</v>
      </c>
      <c r="AP454" s="357">
        <v>32</v>
      </c>
      <c r="AQ454" s="357">
        <v>32</v>
      </c>
      <c r="AR454" s="357">
        <v>32</v>
      </c>
      <c r="AS454" s="357">
        <v>32</v>
      </c>
      <c r="AT454" s="105"/>
      <c r="AU454" s="105" t="s">
        <v>4121</v>
      </c>
      <c r="AV454" s="126">
        <v>0</v>
      </c>
    </row>
    <row r="455" spans="1:48" ht="23.25" customHeight="1">
      <c r="D455" s="105" t="s">
        <v>2371</v>
      </c>
      <c r="E455" s="164" t="s">
        <v>2371</v>
      </c>
      <c r="F455" s="165" t="s">
        <v>2375</v>
      </c>
      <c r="G455" s="126">
        <v>6</v>
      </c>
      <c r="H455" s="166">
        <v>300</v>
      </c>
      <c r="I455" s="166">
        <v>304</v>
      </c>
      <c r="J455" s="166">
        <v>346</v>
      </c>
      <c r="K455" s="357">
        <v>322</v>
      </c>
      <c r="L455" s="357">
        <v>319</v>
      </c>
      <c r="M455" s="357">
        <v>378</v>
      </c>
      <c r="N455" s="357">
        <v>338</v>
      </c>
      <c r="O455" s="357">
        <v>301</v>
      </c>
      <c r="P455" s="357">
        <v>326</v>
      </c>
      <c r="Q455" s="357">
        <v>367</v>
      </c>
      <c r="R455" s="357">
        <v>341</v>
      </c>
      <c r="S455" s="354">
        <v>378</v>
      </c>
      <c r="T455" s="354">
        <v>433</v>
      </c>
      <c r="U455" s="354">
        <v>490</v>
      </c>
      <c r="V455" s="357">
        <v>372</v>
      </c>
      <c r="W455" s="357">
        <v>414</v>
      </c>
      <c r="X455" s="357">
        <v>323</v>
      </c>
      <c r="Y455" s="357">
        <v>354</v>
      </c>
      <c r="Z455" s="357">
        <v>420</v>
      </c>
      <c r="AA455" s="357">
        <v>363</v>
      </c>
      <c r="AB455" s="357">
        <v>338</v>
      </c>
      <c r="AC455" s="357">
        <v>380</v>
      </c>
      <c r="AD455" s="357">
        <v>456</v>
      </c>
      <c r="AE455" s="357">
        <v>380</v>
      </c>
      <c r="AF455" s="357">
        <v>374</v>
      </c>
      <c r="AG455" s="357">
        <v>416</v>
      </c>
      <c r="AH455" s="357">
        <v>499</v>
      </c>
      <c r="AI455" s="368" t="s">
        <v>2207</v>
      </c>
      <c r="AJ455" s="357">
        <v>359</v>
      </c>
      <c r="AK455" s="357">
        <v>400</v>
      </c>
      <c r="AL455" s="357">
        <v>469</v>
      </c>
      <c r="AM455" s="357">
        <v>317</v>
      </c>
      <c r="AN455" s="357">
        <v>341</v>
      </c>
      <c r="AO455" s="357">
        <v>388</v>
      </c>
      <c r="AP455" s="357">
        <v>386</v>
      </c>
      <c r="AQ455" s="357">
        <v>386</v>
      </c>
      <c r="AR455" s="357">
        <v>458</v>
      </c>
      <c r="AS455" s="357">
        <v>435</v>
      </c>
      <c r="AT455" s="105"/>
      <c r="AU455" s="105" t="s">
        <v>2371</v>
      </c>
      <c r="AV455" s="126">
        <v>6</v>
      </c>
    </row>
    <row r="456" spans="1:48" ht="23.25" customHeight="1">
      <c r="D456" s="105" t="s">
        <v>3244</v>
      </c>
      <c r="E456" s="164" t="s">
        <v>3244</v>
      </c>
      <c r="F456" s="165" t="s">
        <v>2375</v>
      </c>
      <c r="G456" s="126">
        <v>6</v>
      </c>
      <c r="H456" s="166">
        <v>300</v>
      </c>
      <c r="I456" s="166">
        <v>304</v>
      </c>
      <c r="J456" s="166">
        <v>346</v>
      </c>
      <c r="K456" s="357">
        <v>322</v>
      </c>
      <c r="L456" s="357">
        <v>319</v>
      </c>
      <c r="M456" s="357">
        <v>378</v>
      </c>
      <c r="N456" s="357">
        <v>338</v>
      </c>
      <c r="O456" s="357">
        <v>301</v>
      </c>
      <c r="P456" s="357">
        <v>326</v>
      </c>
      <c r="Q456" s="357">
        <v>367</v>
      </c>
      <c r="R456" s="357">
        <v>341</v>
      </c>
      <c r="S456" s="354">
        <v>378</v>
      </c>
      <c r="T456" s="354">
        <v>433</v>
      </c>
      <c r="U456" s="354">
        <v>490</v>
      </c>
      <c r="V456" s="357">
        <v>372</v>
      </c>
      <c r="W456" s="357">
        <v>414</v>
      </c>
      <c r="X456" s="357">
        <v>323</v>
      </c>
      <c r="Y456" s="357">
        <v>354</v>
      </c>
      <c r="Z456" s="357">
        <v>420</v>
      </c>
      <c r="AA456" s="357">
        <v>363</v>
      </c>
      <c r="AB456" s="357">
        <v>338</v>
      </c>
      <c r="AC456" s="357">
        <v>380</v>
      </c>
      <c r="AD456" s="357">
        <v>456</v>
      </c>
      <c r="AE456" s="357">
        <v>380</v>
      </c>
      <c r="AF456" s="357">
        <v>374</v>
      </c>
      <c r="AG456" s="357">
        <v>416</v>
      </c>
      <c r="AH456" s="357">
        <v>499</v>
      </c>
      <c r="AI456" s="368" t="s">
        <v>2207</v>
      </c>
      <c r="AJ456" s="357">
        <v>359</v>
      </c>
      <c r="AK456" s="357">
        <v>400</v>
      </c>
      <c r="AL456" s="357">
        <v>469</v>
      </c>
      <c r="AM456" s="357">
        <v>317</v>
      </c>
      <c r="AN456" s="357">
        <v>341</v>
      </c>
      <c r="AO456" s="357">
        <v>388</v>
      </c>
      <c r="AP456" s="357">
        <v>386</v>
      </c>
      <c r="AQ456" s="357">
        <v>386</v>
      </c>
      <c r="AR456" s="357">
        <v>458</v>
      </c>
      <c r="AS456" s="357">
        <v>435</v>
      </c>
      <c r="AT456" s="105"/>
      <c r="AU456" s="105" t="s">
        <v>3244</v>
      </c>
      <c r="AV456" s="126">
        <v>6</v>
      </c>
    </row>
    <row r="457" spans="1:48" ht="23.25" customHeight="1">
      <c r="D457" s="105" t="s">
        <v>2380</v>
      </c>
      <c r="E457" s="164" t="s">
        <v>2380</v>
      </c>
      <c r="F457" s="165" t="s">
        <v>2382</v>
      </c>
      <c r="G457" s="126">
        <v>6</v>
      </c>
      <c r="H457" s="166">
        <v>665</v>
      </c>
      <c r="I457" s="166">
        <v>658</v>
      </c>
      <c r="J457" s="166">
        <v>754</v>
      </c>
      <c r="K457" s="357">
        <v>687</v>
      </c>
      <c r="L457" s="357">
        <v>674</v>
      </c>
      <c r="M457" s="357">
        <v>785</v>
      </c>
      <c r="N457" s="357">
        <v>714</v>
      </c>
      <c r="O457" s="357">
        <v>659</v>
      </c>
      <c r="P457" s="357">
        <v>680</v>
      </c>
      <c r="Q457" s="357">
        <v>774</v>
      </c>
      <c r="R457" s="357">
        <v>716</v>
      </c>
      <c r="S457" s="354">
        <v>965</v>
      </c>
      <c r="T457" s="354">
        <v>1031</v>
      </c>
      <c r="U457" s="354">
        <v>1219</v>
      </c>
      <c r="V457" s="357">
        <v>993</v>
      </c>
      <c r="W457" s="357">
        <v>1119</v>
      </c>
      <c r="X457" s="357">
        <v>676</v>
      </c>
      <c r="Y457" s="357">
        <v>714</v>
      </c>
      <c r="Z457" s="357">
        <v>843</v>
      </c>
      <c r="AA457" s="357">
        <v>755</v>
      </c>
      <c r="AB457" s="357">
        <v>691</v>
      </c>
      <c r="AC457" s="357">
        <v>740</v>
      </c>
      <c r="AD457" s="357">
        <v>879</v>
      </c>
      <c r="AE457" s="357">
        <v>772</v>
      </c>
      <c r="AF457" s="357">
        <v>727</v>
      </c>
      <c r="AG457" s="357">
        <v>776</v>
      </c>
      <c r="AH457" s="357">
        <v>922</v>
      </c>
      <c r="AI457" s="368" t="s">
        <v>2207</v>
      </c>
      <c r="AJ457" s="357">
        <v>712</v>
      </c>
      <c r="AK457" s="357">
        <v>760</v>
      </c>
      <c r="AL457" s="357">
        <v>892</v>
      </c>
      <c r="AM457" s="357">
        <v>669</v>
      </c>
      <c r="AN457" s="357">
        <v>694</v>
      </c>
      <c r="AO457" s="357">
        <v>794</v>
      </c>
      <c r="AP457" s="357">
        <v>744</v>
      </c>
      <c r="AQ457" s="357">
        <v>744</v>
      </c>
      <c r="AR457" s="357">
        <v>816</v>
      </c>
      <c r="AS457" s="357">
        <v>788</v>
      </c>
      <c r="AT457" s="105"/>
      <c r="AU457" s="105" t="s">
        <v>2380</v>
      </c>
      <c r="AV457" s="126">
        <v>6</v>
      </c>
    </row>
    <row r="458" spans="1:48" ht="23.25" customHeight="1">
      <c r="D458" s="105" t="s">
        <v>4618</v>
      </c>
      <c r="E458" s="164" t="s">
        <v>4618</v>
      </c>
      <c r="F458" s="165" t="s">
        <v>4624</v>
      </c>
      <c r="G458" s="126">
        <v>6</v>
      </c>
      <c r="H458" s="166">
        <v>1239</v>
      </c>
      <c r="I458" s="166">
        <v>1213</v>
      </c>
      <c r="J458" s="166">
        <v>1392</v>
      </c>
      <c r="K458" s="357">
        <v>1262</v>
      </c>
      <c r="L458" s="357">
        <v>1228</v>
      </c>
      <c r="M458" s="357">
        <v>1423</v>
      </c>
      <c r="N458" s="357">
        <v>1302</v>
      </c>
      <c r="O458" s="357">
        <v>1222</v>
      </c>
      <c r="P458" s="357">
        <v>1235</v>
      </c>
      <c r="Q458" s="357">
        <v>1413</v>
      </c>
      <c r="R458" s="357">
        <v>1305</v>
      </c>
      <c r="S458" s="354">
        <v>1439</v>
      </c>
      <c r="T458" s="354">
        <v>1514</v>
      </c>
      <c r="U458" s="354">
        <v>1807</v>
      </c>
      <c r="V458" s="357">
        <v>1492</v>
      </c>
      <c r="W458" s="357">
        <v>1687</v>
      </c>
      <c r="X458" s="357">
        <v>1238</v>
      </c>
      <c r="Y458" s="357">
        <v>1284</v>
      </c>
      <c r="Z458" s="357">
        <v>1507</v>
      </c>
      <c r="AA458" s="357">
        <v>1369</v>
      </c>
      <c r="AB458" s="357">
        <v>1259</v>
      </c>
      <c r="AC458" s="357">
        <v>1315</v>
      </c>
      <c r="AD458" s="357">
        <v>1545</v>
      </c>
      <c r="AE458" s="357">
        <v>1387</v>
      </c>
      <c r="AF458" s="357">
        <v>1293</v>
      </c>
      <c r="AG458" s="357">
        <v>1350</v>
      </c>
      <c r="AH458" s="357">
        <v>1587</v>
      </c>
      <c r="AI458" s="368" t="s">
        <v>2207</v>
      </c>
      <c r="AJ458" s="357">
        <v>1269</v>
      </c>
      <c r="AK458" s="357">
        <v>1326</v>
      </c>
      <c r="AL458" s="357">
        <v>1558</v>
      </c>
      <c r="AM458" s="357">
        <v>1227</v>
      </c>
      <c r="AN458" s="357">
        <v>1249</v>
      </c>
      <c r="AO458" s="357">
        <v>1432</v>
      </c>
      <c r="AP458" s="357">
        <v>1385</v>
      </c>
      <c r="AQ458" s="357">
        <v>1372</v>
      </c>
      <c r="AR458" s="357">
        <v>1443</v>
      </c>
      <c r="AS458" s="357">
        <v>1416</v>
      </c>
      <c r="AT458" s="105"/>
      <c r="AU458" s="105" t="s">
        <v>4618</v>
      </c>
      <c r="AV458" s="126">
        <v>6</v>
      </c>
    </row>
    <row r="459" spans="1:48" ht="23.25" customHeight="1">
      <c r="B459" s="395"/>
      <c r="D459" s="105" t="s">
        <v>0</v>
      </c>
      <c r="E459" s="164" t="s">
        <v>0</v>
      </c>
      <c r="F459" s="165" t="s">
        <v>1005</v>
      </c>
      <c r="G459" s="126">
        <v>6</v>
      </c>
      <c r="H459" s="166">
        <v>419</v>
      </c>
      <c r="I459" s="166">
        <v>415</v>
      </c>
      <c r="J459" s="166">
        <v>480</v>
      </c>
      <c r="K459" s="357">
        <v>438</v>
      </c>
      <c r="L459" s="357">
        <v>428</v>
      </c>
      <c r="M459" s="357">
        <v>506</v>
      </c>
      <c r="N459" s="357">
        <v>457</v>
      </c>
      <c r="O459" s="357">
        <v>417</v>
      </c>
      <c r="P459" s="357">
        <v>430</v>
      </c>
      <c r="Q459" s="357">
        <v>494</v>
      </c>
      <c r="R459" s="357">
        <v>475</v>
      </c>
      <c r="S459" s="354">
        <v>592</v>
      </c>
      <c r="T459" s="354">
        <v>661</v>
      </c>
      <c r="U459" s="354">
        <v>697</v>
      </c>
      <c r="V459" s="357">
        <v>527</v>
      </c>
      <c r="W459" s="357">
        <v>588</v>
      </c>
      <c r="X459" s="357">
        <v>479</v>
      </c>
      <c r="Y459" s="357">
        <v>513</v>
      </c>
      <c r="Z459" s="357">
        <v>608</v>
      </c>
      <c r="AA459" s="357">
        <v>536</v>
      </c>
      <c r="AB459" s="357">
        <v>494</v>
      </c>
      <c r="AC459" s="357">
        <v>538</v>
      </c>
      <c r="AD459" s="357">
        <v>643</v>
      </c>
      <c r="AE459" s="357">
        <v>553</v>
      </c>
      <c r="AF459" s="357">
        <v>561</v>
      </c>
      <c r="AG459" s="357">
        <v>606</v>
      </c>
      <c r="AH459" s="357">
        <v>724</v>
      </c>
      <c r="AI459" s="368" t="s">
        <v>2207</v>
      </c>
      <c r="AJ459" s="357">
        <v>522</v>
      </c>
      <c r="AK459" s="357">
        <v>561</v>
      </c>
      <c r="AL459" s="357">
        <v>664</v>
      </c>
      <c r="AM459" s="357">
        <v>459</v>
      </c>
      <c r="AN459" s="357">
        <v>485</v>
      </c>
      <c r="AO459" s="357">
        <v>555</v>
      </c>
      <c r="AP459" s="357">
        <v>504</v>
      </c>
      <c r="AQ459" s="357">
        <v>504</v>
      </c>
      <c r="AR459" s="357">
        <v>592</v>
      </c>
      <c r="AS459" s="357">
        <v>575</v>
      </c>
      <c r="AT459" s="105"/>
      <c r="AU459" s="105" t="s">
        <v>0</v>
      </c>
      <c r="AV459" s="126">
        <v>6</v>
      </c>
    </row>
    <row r="460" spans="1:48" ht="23.25" customHeight="1">
      <c r="B460" s="441"/>
      <c r="D460" s="105" t="s">
        <v>3245</v>
      </c>
      <c r="E460" s="164" t="s">
        <v>3245</v>
      </c>
      <c r="F460" s="165" t="s">
        <v>1005</v>
      </c>
      <c r="G460" s="126">
        <v>6</v>
      </c>
      <c r="H460" s="166">
        <v>419</v>
      </c>
      <c r="I460" s="166">
        <v>415</v>
      </c>
      <c r="J460" s="166">
        <v>480</v>
      </c>
      <c r="K460" s="357">
        <v>438</v>
      </c>
      <c r="L460" s="357">
        <v>428</v>
      </c>
      <c r="M460" s="357">
        <v>506</v>
      </c>
      <c r="N460" s="357">
        <v>457</v>
      </c>
      <c r="O460" s="357">
        <v>417</v>
      </c>
      <c r="P460" s="357">
        <v>430</v>
      </c>
      <c r="Q460" s="357">
        <v>494</v>
      </c>
      <c r="R460" s="357">
        <v>475</v>
      </c>
      <c r="S460" s="354">
        <v>592</v>
      </c>
      <c r="T460" s="354">
        <v>661</v>
      </c>
      <c r="U460" s="354">
        <v>697</v>
      </c>
      <c r="V460" s="357">
        <v>527</v>
      </c>
      <c r="W460" s="357">
        <v>588</v>
      </c>
      <c r="X460" s="357">
        <v>479</v>
      </c>
      <c r="Y460" s="357">
        <v>513</v>
      </c>
      <c r="Z460" s="357">
        <v>608</v>
      </c>
      <c r="AA460" s="357">
        <v>536</v>
      </c>
      <c r="AB460" s="357">
        <v>494</v>
      </c>
      <c r="AC460" s="357">
        <v>538</v>
      </c>
      <c r="AD460" s="357">
        <v>643</v>
      </c>
      <c r="AE460" s="357">
        <v>553</v>
      </c>
      <c r="AF460" s="357">
        <v>561</v>
      </c>
      <c r="AG460" s="357">
        <v>606</v>
      </c>
      <c r="AH460" s="357">
        <v>724</v>
      </c>
      <c r="AI460" s="368" t="s">
        <v>2207</v>
      </c>
      <c r="AJ460" s="357">
        <v>522</v>
      </c>
      <c r="AK460" s="357">
        <v>561</v>
      </c>
      <c r="AL460" s="357">
        <v>664</v>
      </c>
      <c r="AM460" s="357">
        <v>459</v>
      </c>
      <c r="AN460" s="357">
        <v>485</v>
      </c>
      <c r="AO460" s="357">
        <v>555</v>
      </c>
      <c r="AP460" s="357">
        <v>504</v>
      </c>
      <c r="AQ460" s="357">
        <v>504</v>
      </c>
      <c r="AR460" s="357">
        <v>592</v>
      </c>
      <c r="AS460" s="357">
        <v>575</v>
      </c>
      <c r="AT460" s="105"/>
      <c r="AU460" s="105" t="s">
        <v>3245</v>
      </c>
      <c r="AV460" s="126">
        <v>6</v>
      </c>
    </row>
    <row r="461" spans="1:48" ht="23.25" customHeight="1">
      <c r="D461" s="105" t="s">
        <v>2372</v>
      </c>
      <c r="E461" s="164" t="s">
        <v>2372</v>
      </c>
      <c r="F461" s="165" t="s">
        <v>2376</v>
      </c>
      <c r="G461" s="126">
        <v>7.5</v>
      </c>
      <c r="H461" s="166">
        <v>319</v>
      </c>
      <c r="I461" s="166">
        <v>325</v>
      </c>
      <c r="J461" s="166">
        <v>369</v>
      </c>
      <c r="K461" s="357">
        <v>342</v>
      </c>
      <c r="L461" s="357">
        <v>339</v>
      </c>
      <c r="M461" s="357">
        <v>410</v>
      </c>
      <c r="N461" s="357">
        <v>361</v>
      </c>
      <c r="O461" s="357">
        <v>322</v>
      </c>
      <c r="P461" s="357">
        <v>356</v>
      </c>
      <c r="Q461" s="357">
        <v>398</v>
      </c>
      <c r="R461" s="357">
        <v>370</v>
      </c>
      <c r="S461" s="354">
        <v>405</v>
      </c>
      <c r="T461" s="354">
        <v>471</v>
      </c>
      <c r="U461" s="354">
        <v>530</v>
      </c>
      <c r="V461" s="357">
        <v>405</v>
      </c>
      <c r="W461" s="357">
        <v>449</v>
      </c>
      <c r="X461" s="357">
        <v>342</v>
      </c>
      <c r="Y461" s="357">
        <v>380</v>
      </c>
      <c r="Z461" s="357">
        <v>451</v>
      </c>
      <c r="AA461" s="357">
        <v>386</v>
      </c>
      <c r="AB461" s="357">
        <v>363</v>
      </c>
      <c r="AC461" s="357">
        <v>414</v>
      </c>
      <c r="AD461" s="357">
        <v>499</v>
      </c>
      <c r="AE461" s="357">
        <v>408</v>
      </c>
      <c r="AF461" s="357">
        <v>398</v>
      </c>
      <c r="AG461" s="357">
        <v>450</v>
      </c>
      <c r="AH461" s="357">
        <v>541</v>
      </c>
      <c r="AI461" s="368" t="s">
        <v>2207</v>
      </c>
      <c r="AJ461" s="357">
        <v>386</v>
      </c>
      <c r="AK461" s="357">
        <v>436</v>
      </c>
      <c r="AL461" s="357">
        <v>512</v>
      </c>
      <c r="AM461" s="357">
        <v>337</v>
      </c>
      <c r="AN461" s="357">
        <v>367</v>
      </c>
      <c r="AO461" s="357">
        <v>418</v>
      </c>
      <c r="AP461" s="357">
        <v>420</v>
      </c>
      <c r="AQ461" s="357">
        <v>420</v>
      </c>
      <c r="AR461" s="357">
        <v>510</v>
      </c>
      <c r="AS461" s="357">
        <v>468</v>
      </c>
      <c r="AT461" s="105"/>
      <c r="AU461" s="105" t="s">
        <v>2372</v>
      </c>
      <c r="AV461" s="126">
        <v>7.5</v>
      </c>
    </row>
    <row r="462" spans="1:48" ht="23.25" customHeight="1">
      <c r="D462" s="105" t="s">
        <v>3246</v>
      </c>
      <c r="E462" s="164" t="s">
        <v>3246</v>
      </c>
      <c r="F462" s="165" t="s">
        <v>2376</v>
      </c>
      <c r="G462" s="126">
        <v>7.5</v>
      </c>
      <c r="H462" s="166">
        <v>319</v>
      </c>
      <c r="I462" s="166">
        <v>325</v>
      </c>
      <c r="J462" s="166">
        <v>369</v>
      </c>
      <c r="K462" s="357">
        <v>342</v>
      </c>
      <c r="L462" s="357">
        <v>339</v>
      </c>
      <c r="M462" s="357">
        <v>410</v>
      </c>
      <c r="N462" s="357">
        <v>361</v>
      </c>
      <c r="O462" s="357">
        <v>322</v>
      </c>
      <c r="P462" s="357">
        <v>356</v>
      </c>
      <c r="Q462" s="357">
        <v>398</v>
      </c>
      <c r="R462" s="357">
        <v>370</v>
      </c>
      <c r="S462" s="354">
        <v>405</v>
      </c>
      <c r="T462" s="354">
        <v>471</v>
      </c>
      <c r="U462" s="354">
        <v>530</v>
      </c>
      <c r="V462" s="357">
        <v>405</v>
      </c>
      <c r="W462" s="357">
        <v>449</v>
      </c>
      <c r="X462" s="357">
        <v>342</v>
      </c>
      <c r="Y462" s="357">
        <v>380</v>
      </c>
      <c r="Z462" s="357">
        <v>451</v>
      </c>
      <c r="AA462" s="357">
        <v>386</v>
      </c>
      <c r="AB462" s="357">
        <v>363</v>
      </c>
      <c r="AC462" s="357">
        <v>414</v>
      </c>
      <c r="AD462" s="357">
        <v>499</v>
      </c>
      <c r="AE462" s="357">
        <v>408</v>
      </c>
      <c r="AF462" s="357">
        <v>398</v>
      </c>
      <c r="AG462" s="357">
        <v>450</v>
      </c>
      <c r="AH462" s="357">
        <v>541</v>
      </c>
      <c r="AI462" s="368" t="s">
        <v>2207</v>
      </c>
      <c r="AJ462" s="357">
        <v>386</v>
      </c>
      <c r="AK462" s="357">
        <v>436</v>
      </c>
      <c r="AL462" s="357">
        <v>512</v>
      </c>
      <c r="AM462" s="357">
        <v>337</v>
      </c>
      <c r="AN462" s="357">
        <v>367</v>
      </c>
      <c r="AO462" s="357">
        <v>418</v>
      </c>
      <c r="AP462" s="357">
        <v>420</v>
      </c>
      <c r="AQ462" s="357">
        <v>420</v>
      </c>
      <c r="AR462" s="357">
        <v>510</v>
      </c>
      <c r="AS462" s="357">
        <v>468</v>
      </c>
      <c r="AT462" s="105"/>
      <c r="AU462" s="105" t="s">
        <v>3246</v>
      </c>
      <c r="AV462" s="126">
        <v>7.5</v>
      </c>
    </row>
    <row r="463" spans="1:48" ht="23.25" customHeight="1">
      <c r="D463" s="105" t="s">
        <v>1</v>
      </c>
      <c r="E463" s="164" t="s">
        <v>1</v>
      </c>
      <c r="F463" s="165" t="s">
        <v>1006</v>
      </c>
      <c r="G463" s="126">
        <v>7.5</v>
      </c>
      <c r="H463" s="166">
        <v>443</v>
      </c>
      <c r="I463" s="166">
        <v>440</v>
      </c>
      <c r="J463" s="166">
        <v>509</v>
      </c>
      <c r="K463" s="357">
        <v>463</v>
      </c>
      <c r="L463" s="357">
        <v>452</v>
      </c>
      <c r="M463" s="357">
        <v>541</v>
      </c>
      <c r="N463" s="357">
        <v>485</v>
      </c>
      <c r="O463" s="357">
        <v>442</v>
      </c>
      <c r="P463" s="357">
        <v>462</v>
      </c>
      <c r="Q463" s="357">
        <v>528</v>
      </c>
      <c r="R463" s="357">
        <v>510</v>
      </c>
      <c r="S463" s="354">
        <v>621</v>
      </c>
      <c r="T463" s="354">
        <v>699</v>
      </c>
      <c r="U463" s="354">
        <v>738</v>
      </c>
      <c r="V463" s="357">
        <v>559</v>
      </c>
      <c r="W463" s="357">
        <v>623</v>
      </c>
      <c r="X463" s="357">
        <v>501</v>
      </c>
      <c r="Y463" s="357">
        <v>541</v>
      </c>
      <c r="Z463" s="357">
        <v>642</v>
      </c>
      <c r="AA463" s="357">
        <v>562</v>
      </c>
      <c r="AB463" s="357">
        <v>521</v>
      </c>
      <c r="AC463" s="357">
        <v>575</v>
      </c>
      <c r="AD463" s="357">
        <v>689</v>
      </c>
      <c r="AE463" s="357">
        <v>584</v>
      </c>
      <c r="AF463" s="357">
        <v>588</v>
      </c>
      <c r="AG463" s="357">
        <v>643</v>
      </c>
      <c r="AH463" s="357">
        <v>769</v>
      </c>
      <c r="AI463" s="368" t="s">
        <v>2207</v>
      </c>
      <c r="AJ463" s="357">
        <v>553</v>
      </c>
      <c r="AK463" s="357">
        <v>601</v>
      </c>
      <c r="AL463" s="357">
        <v>711</v>
      </c>
      <c r="AM463" s="357">
        <v>485</v>
      </c>
      <c r="AN463" s="357">
        <v>517</v>
      </c>
      <c r="AO463" s="357">
        <v>591</v>
      </c>
      <c r="AP463" s="357">
        <v>537</v>
      </c>
      <c r="AQ463" s="357">
        <v>537</v>
      </c>
      <c r="AR463" s="357">
        <v>640</v>
      </c>
      <c r="AS463" s="357">
        <v>606</v>
      </c>
      <c r="AT463" s="105"/>
      <c r="AU463" s="105" t="s">
        <v>1</v>
      </c>
      <c r="AV463" s="126">
        <v>7.5</v>
      </c>
    </row>
    <row r="464" spans="1:48" ht="23.25" customHeight="1">
      <c r="A464" s="396"/>
      <c r="B464" s="397"/>
      <c r="D464" s="105" t="s">
        <v>3247</v>
      </c>
      <c r="E464" s="164" t="s">
        <v>3247</v>
      </c>
      <c r="F464" s="165" t="s">
        <v>1006</v>
      </c>
      <c r="G464" s="126">
        <v>7.5</v>
      </c>
      <c r="H464" s="166">
        <v>443</v>
      </c>
      <c r="I464" s="166">
        <v>440</v>
      </c>
      <c r="J464" s="166">
        <v>509</v>
      </c>
      <c r="K464" s="357">
        <v>463</v>
      </c>
      <c r="L464" s="357">
        <v>452</v>
      </c>
      <c r="M464" s="357">
        <v>541</v>
      </c>
      <c r="N464" s="357">
        <v>485</v>
      </c>
      <c r="O464" s="357">
        <v>442</v>
      </c>
      <c r="P464" s="357">
        <v>462</v>
      </c>
      <c r="Q464" s="357">
        <v>528</v>
      </c>
      <c r="R464" s="357">
        <v>510</v>
      </c>
      <c r="S464" s="354">
        <v>621</v>
      </c>
      <c r="T464" s="354">
        <v>699</v>
      </c>
      <c r="U464" s="354">
        <v>738</v>
      </c>
      <c r="V464" s="357">
        <v>559</v>
      </c>
      <c r="W464" s="357">
        <v>623</v>
      </c>
      <c r="X464" s="357">
        <v>501</v>
      </c>
      <c r="Y464" s="357">
        <v>541</v>
      </c>
      <c r="Z464" s="357">
        <v>642</v>
      </c>
      <c r="AA464" s="357">
        <v>562</v>
      </c>
      <c r="AB464" s="357">
        <v>521</v>
      </c>
      <c r="AC464" s="357">
        <v>575</v>
      </c>
      <c r="AD464" s="357">
        <v>689</v>
      </c>
      <c r="AE464" s="357">
        <v>584</v>
      </c>
      <c r="AF464" s="357">
        <v>588</v>
      </c>
      <c r="AG464" s="357">
        <v>643</v>
      </c>
      <c r="AH464" s="357">
        <v>769</v>
      </c>
      <c r="AI464" s="368" t="s">
        <v>2207</v>
      </c>
      <c r="AJ464" s="357">
        <v>553</v>
      </c>
      <c r="AK464" s="357">
        <v>601</v>
      </c>
      <c r="AL464" s="357">
        <v>711</v>
      </c>
      <c r="AM464" s="357">
        <v>485</v>
      </c>
      <c r="AN464" s="357">
        <v>517</v>
      </c>
      <c r="AO464" s="357">
        <v>591</v>
      </c>
      <c r="AP464" s="357">
        <v>537</v>
      </c>
      <c r="AQ464" s="357">
        <v>537</v>
      </c>
      <c r="AR464" s="357">
        <v>640</v>
      </c>
      <c r="AS464" s="357">
        <v>606</v>
      </c>
      <c r="AT464" s="105"/>
      <c r="AU464" s="105" t="s">
        <v>3247</v>
      </c>
      <c r="AV464" s="126">
        <v>7.5</v>
      </c>
    </row>
    <row r="465" spans="1:48" ht="23.25" customHeight="1">
      <c r="D465" s="105" t="s">
        <v>4619</v>
      </c>
      <c r="E465" s="164" t="s">
        <v>4619</v>
      </c>
      <c r="F465" s="165" t="s">
        <v>4625</v>
      </c>
      <c r="G465" s="126">
        <v>7.5</v>
      </c>
      <c r="H465" s="166">
        <v>812</v>
      </c>
      <c r="I465" s="166">
        <v>794</v>
      </c>
      <c r="J465" s="166">
        <v>920</v>
      </c>
      <c r="K465" s="357">
        <v>832</v>
      </c>
      <c r="L465" s="357">
        <v>815</v>
      </c>
      <c r="M465" s="357">
        <v>953</v>
      </c>
      <c r="N465" s="357">
        <v>875</v>
      </c>
      <c r="O465" s="357">
        <v>806</v>
      </c>
      <c r="P465" s="357">
        <v>826</v>
      </c>
      <c r="Q465" s="357">
        <v>938</v>
      </c>
      <c r="R465" s="357">
        <v>878</v>
      </c>
      <c r="S465" s="354">
        <v>954</v>
      </c>
      <c r="T465" s="354">
        <v>1039</v>
      </c>
      <c r="U465" s="354">
        <v>1151</v>
      </c>
      <c r="V465" s="357">
        <v>910</v>
      </c>
      <c r="W465" s="357">
        <v>1023</v>
      </c>
      <c r="X465" s="357">
        <v>865</v>
      </c>
      <c r="Y465" s="357">
        <v>909</v>
      </c>
      <c r="Z465" s="357">
        <v>1065</v>
      </c>
      <c r="AA465" s="357">
        <v>947</v>
      </c>
      <c r="AB465" s="357">
        <v>894</v>
      </c>
      <c r="AC465" s="357">
        <v>951</v>
      </c>
      <c r="AD465" s="357">
        <v>1117</v>
      </c>
      <c r="AE465" s="357">
        <v>979</v>
      </c>
      <c r="AF465" s="357">
        <v>951</v>
      </c>
      <c r="AG465" s="357">
        <v>1009</v>
      </c>
      <c r="AH465" s="357">
        <v>1185</v>
      </c>
      <c r="AI465" s="368" t="s">
        <v>2207</v>
      </c>
      <c r="AJ465" s="357">
        <v>902</v>
      </c>
      <c r="AK465" s="357">
        <v>959</v>
      </c>
      <c r="AL465" s="357">
        <v>1126</v>
      </c>
      <c r="AM465" s="357">
        <v>830</v>
      </c>
      <c r="AN465" s="357">
        <v>858</v>
      </c>
      <c r="AO465" s="357">
        <v>983</v>
      </c>
      <c r="AP465" s="357">
        <v>919</v>
      </c>
      <c r="AQ465" s="357">
        <v>919</v>
      </c>
      <c r="AR465" s="357">
        <v>1037</v>
      </c>
      <c r="AS465" s="357">
        <v>992</v>
      </c>
      <c r="AT465" s="105"/>
      <c r="AU465" s="105" t="s">
        <v>4619</v>
      </c>
      <c r="AV465" s="126">
        <v>7.5</v>
      </c>
    </row>
    <row r="466" spans="1:48" ht="23.25" customHeight="1">
      <c r="D466" s="105" t="s">
        <v>768</v>
      </c>
      <c r="E466" s="164" t="s">
        <v>768</v>
      </c>
      <c r="F466" s="165" t="s">
        <v>1165</v>
      </c>
      <c r="G466" s="126">
        <v>7.5</v>
      </c>
      <c r="H466" s="166">
        <v>727</v>
      </c>
      <c r="I466" s="166">
        <v>717</v>
      </c>
      <c r="J466" s="166">
        <v>827</v>
      </c>
      <c r="K466" s="357">
        <v>747</v>
      </c>
      <c r="L466" s="357">
        <v>728</v>
      </c>
      <c r="M466" s="357">
        <v>859</v>
      </c>
      <c r="N466" s="357">
        <v>778</v>
      </c>
      <c r="O466" s="357">
        <v>721</v>
      </c>
      <c r="P466" s="357">
        <v>738</v>
      </c>
      <c r="Q466" s="357">
        <v>846</v>
      </c>
      <c r="R466" s="357">
        <v>802</v>
      </c>
      <c r="S466" s="354">
        <v>968</v>
      </c>
      <c r="T466" s="354">
        <v>1053</v>
      </c>
      <c r="U466" s="354">
        <v>1168</v>
      </c>
      <c r="V466" s="357">
        <v>925</v>
      </c>
      <c r="W466" s="357">
        <v>1039</v>
      </c>
      <c r="X466" s="357">
        <v>775</v>
      </c>
      <c r="Y466" s="357">
        <v>821</v>
      </c>
      <c r="Z466" s="357">
        <v>972</v>
      </c>
      <c r="AA466" s="357">
        <v>867</v>
      </c>
      <c r="AB466" s="357">
        <v>796</v>
      </c>
      <c r="AC466" s="357">
        <v>854</v>
      </c>
      <c r="AD466" s="357">
        <v>1018</v>
      </c>
      <c r="AE466" s="357">
        <v>889</v>
      </c>
      <c r="AF466" s="357">
        <v>863</v>
      </c>
      <c r="AG466" s="357">
        <v>923</v>
      </c>
      <c r="AH466" s="357">
        <v>1099</v>
      </c>
      <c r="AI466" s="368" t="s">
        <v>2207</v>
      </c>
      <c r="AJ466" s="357">
        <v>826</v>
      </c>
      <c r="AK466" s="357">
        <v>880</v>
      </c>
      <c r="AL466" s="357">
        <v>1040</v>
      </c>
      <c r="AM466" s="357">
        <v>758</v>
      </c>
      <c r="AN466" s="357">
        <v>791</v>
      </c>
      <c r="AO466" s="357">
        <v>906</v>
      </c>
      <c r="AP466" s="357">
        <v>844</v>
      </c>
      <c r="AQ466" s="357">
        <v>844</v>
      </c>
      <c r="AR466" s="357">
        <v>946</v>
      </c>
      <c r="AS466" s="357">
        <v>913</v>
      </c>
      <c r="AT466" s="105"/>
      <c r="AU466" s="105" t="s">
        <v>768</v>
      </c>
      <c r="AV466" s="126">
        <v>7.5</v>
      </c>
    </row>
    <row r="467" spans="1:48" ht="23.25" customHeight="1">
      <c r="D467" s="105" t="s">
        <v>4456</v>
      </c>
      <c r="E467" s="164" t="s">
        <v>4456</v>
      </c>
      <c r="F467" s="165" t="s">
        <v>4468</v>
      </c>
      <c r="G467" s="126">
        <v>7.5</v>
      </c>
      <c r="H467" s="166">
        <v>994</v>
      </c>
      <c r="I467" s="166">
        <v>975</v>
      </c>
      <c r="J467" s="166">
        <v>1128</v>
      </c>
      <c r="K467" s="357">
        <v>1014</v>
      </c>
      <c r="L467" s="357">
        <v>996</v>
      </c>
      <c r="M467" s="357">
        <v>1160</v>
      </c>
      <c r="N467" s="357">
        <v>1066</v>
      </c>
      <c r="O467" s="357">
        <v>985</v>
      </c>
      <c r="P467" s="357">
        <v>1007</v>
      </c>
      <c r="Q467" s="357">
        <v>1145</v>
      </c>
      <c r="R467" s="357">
        <v>1070</v>
      </c>
      <c r="S467" s="354">
        <v>1318</v>
      </c>
      <c r="T467" s="354">
        <v>1368</v>
      </c>
      <c r="U467" s="354">
        <v>1578</v>
      </c>
      <c r="V467" s="357">
        <v>1325</v>
      </c>
      <c r="W467" s="357">
        <v>1496</v>
      </c>
      <c r="X467" s="357">
        <v>1041</v>
      </c>
      <c r="Y467" s="357">
        <v>1093</v>
      </c>
      <c r="Z467" s="357">
        <v>1282</v>
      </c>
      <c r="AA467" s="357">
        <v>1148</v>
      </c>
      <c r="AB467" s="357">
        <v>1071</v>
      </c>
      <c r="AC467" s="357">
        <v>1135</v>
      </c>
      <c r="AD467" s="357">
        <v>1333</v>
      </c>
      <c r="AE467" s="357">
        <v>1180</v>
      </c>
      <c r="AF467" s="357">
        <v>1128</v>
      </c>
      <c r="AG467" s="357">
        <v>1193</v>
      </c>
      <c r="AH467" s="357">
        <v>1402</v>
      </c>
      <c r="AI467" s="368" t="s">
        <v>2207</v>
      </c>
      <c r="AJ467" s="357">
        <v>1079</v>
      </c>
      <c r="AK467" s="357">
        <v>1143</v>
      </c>
      <c r="AL467" s="357">
        <v>1343</v>
      </c>
      <c r="AM467" s="357">
        <v>1006</v>
      </c>
      <c r="AN467" s="357">
        <v>1039</v>
      </c>
      <c r="AO467" s="357">
        <v>1191</v>
      </c>
      <c r="AP467" s="357">
        <v>1121</v>
      </c>
      <c r="AQ467" s="357">
        <v>1121</v>
      </c>
      <c r="AR467" s="357">
        <v>1224</v>
      </c>
      <c r="AS467" s="357">
        <v>1194</v>
      </c>
      <c r="AT467" s="105"/>
      <c r="AU467" s="105" t="s">
        <v>4456</v>
      </c>
      <c r="AV467" s="126">
        <v>7.5</v>
      </c>
    </row>
    <row r="468" spans="1:48" ht="23.25" customHeight="1">
      <c r="D468" s="105" t="s">
        <v>2</v>
      </c>
      <c r="E468" s="164" t="s">
        <v>2</v>
      </c>
      <c r="F468" s="165" t="s">
        <v>773</v>
      </c>
      <c r="G468" s="126">
        <v>9</v>
      </c>
      <c r="H468" s="166">
        <v>322</v>
      </c>
      <c r="I468" s="166">
        <v>326</v>
      </c>
      <c r="J468" s="166">
        <v>374</v>
      </c>
      <c r="K468" s="357">
        <v>345</v>
      </c>
      <c r="L468" s="357">
        <v>337</v>
      </c>
      <c r="M468" s="357">
        <v>422</v>
      </c>
      <c r="N468" s="357">
        <v>365</v>
      </c>
      <c r="O468" s="357">
        <v>328</v>
      </c>
      <c r="P468" s="357">
        <v>363</v>
      </c>
      <c r="Q468" s="357">
        <v>408</v>
      </c>
      <c r="R468" s="357">
        <v>394</v>
      </c>
      <c r="S468" s="354">
        <v>434</v>
      </c>
      <c r="T468" s="354">
        <v>512</v>
      </c>
      <c r="U468" s="354">
        <v>571</v>
      </c>
      <c r="V468" s="357">
        <v>440</v>
      </c>
      <c r="W468" s="357">
        <v>488</v>
      </c>
      <c r="X468" s="357">
        <v>346</v>
      </c>
      <c r="Y468" s="357">
        <v>389</v>
      </c>
      <c r="Z468" s="357">
        <v>465</v>
      </c>
      <c r="AA468" s="357">
        <v>391</v>
      </c>
      <c r="AB468" s="357">
        <v>372</v>
      </c>
      <c r="AC468" s="357">
        <v>431</v>
      </c>
      <c r="AD468" s="357">
        <v>524</v>
      </c>
      <c r="AE468" s="357">
        <v>420</v>
      </c>
      <c r="AF468" s="357">
        <v>408</v>
      </c>
      <c r="AG468" s="357">
        <v>468</v>
      </c>
      <c r="AH468" s="357">
        <v>566</v>
      </c>
      <c r="AI468" s="368" t="s">
        <v>2207</v>
      </c>
      <c r="AJ468" s="357">
        <v>408</v>
      </c>
      <c r="AK468" s="357">
        <v>467</v>
      </c>
      <c r="AL468" s="357">
        <v>548</v>
      </c>
      <c r="AM468" s="357">
        <v>352</v>
      </c>
      <c r="AN468" s="357">
        <v>389</v>
      </c>
      <c r="AO468" s="357">
        <v>442</v>
      </c>
      <c r="AP468" s="357">
        <v>416</v>
      </c>
      <c r="AQ468" s="357">
        <v>416</v>
      </c>
      <c r="AR468" s="357">
        <v>525</v>
      </c>
      <c r="AS468" s="357">
        <v>471</v>
      </c>
      <c r="AT468" s="105"/>
      <c r="AU468" s="105" t="s">
        <v>2</v>
      </c>
      <c r="AV468" s="126">
        <v>9</v>
      </c>
    </row>
    <row r="469" spans="1:48" ht="23.25" customHeight="1">
      <c r="A469"/>
      <c r="B469"/>
      <c r="D469" s="105" t="s">
        <v>3248</v>
      </c>
      <c r="E469" s="164" t="s">
        <v>3248</v>
      </c>
      <c r="F469" s="165" t="s">
        <v>773</v>
      </c>
      <c r="G469" s="126">
        <v>9</v>
      </c>
      <c r="H469" s="166">
        <v>322</v>
      </c>
      <c r="I469" s="166">
        <v>326</v>
      </c>
      <c r="J469" s="166">
        <v>374</v>
      </c>
      <c r="K469" s="357">
        <v>345</v>
      </c>
      <c r="L469" s="357">
        <v>337</v>
      </c>
      <c r="M469" s="357">
        <v>422</v>
      </c>
      <c r="N469" s="357">
        <v>365</v>
      </c>
      <c r="O469" s="357">
        <v>328</v>
      </c>
      <c r="P469" s="357">
        <v>363</v>
      </c>
      <c r="Q469" s="357">
        <v>408</v>
      </c>
      <c r="R469" s="357">
        <v>394</v>
      </c>
      <c r="S469" s="354">
        <v>434</v>
      </c>
      <c r="T469" s="354">
        <v>512</v>
      </c>
      <c r="U469" s="354">
        <v>571</v>
      </c>
      <c r="V469" s="357">
        <v>440</v>
      </c>
      <c r="W469" s="357">
        <v>488</v>
      </c>
      <c r="X469" s="357">
        <v>346</v>
      </c>
      <c r="Y469" s="357">
        <v>389</v>
      </c>
      <c r="Z469" s="357">
        <v>465</v>
      </c>
      <c r="AA469" s="357">
        <v>391</v>
      </c>
      <c r="AB469" s="357">
        <v>372</v>
      </c>
      <c r="AC469" s="357">
        <v>431</v>
      </c>
      <c r="AD469" s="357">
        <v>524</v>
      </c>
      <c r="AE469" s="357">
        <v>420</v>
      </c>
      <c r="AF469" s="357">
        <v>408</v>
      </c>
      <c r="AG469" s="357">
        <v>468</v>
      </c>
      <c r="AH469" s="357">
        <v>566</v>
      </c>
      <c r="AI469" s="368" t="s">
        <v>2207</v>
      </c>
      <c r="AJ469" s="357">
        <v>408</v>
      </c>
      <c r="AK469" s="357">
        <v>467</v>
      </c>
      <c r="AL469" s="357">
        <v>548</v>
      </c>
      <c r="AM469" s="357">
        <v>352</v>
      </c>
      <c r="AN469" s="357">
        <v>389</v>
      </c>
      <c r="AO469" s="357">
        <v>442</v>
      </c>
      <c r="AP469" s="357">
        <v>416</v>
      </c>
      <c r="AQ469" s="357">
        <v>416</v>
      </c>
      <c r="AR469" s="357">
        <v>525</v>
      </c>
      <c r="AS469" s="357">
        <v>471</v>
      </c>
      <c r="AT469" s="105"/>
      <c r="AU469" s="105" t="s">
        <v>3248</v>
      </c>
      <c r="AV469" s="126">
        <v>9</v>
      </c>
    </row>
    <row r="470" spans="1:48" ht="23.25" customHeight="1">
      <c r="A470"/>
      <c r="B470"/>
      <c r="D470" s="105" t="s">
        <v>3</v>
      </c>
      <c r="E470" s="164" t="s">
        <v>3</v>
      </c>
      <c r="F470" s="165" t="s">
        <v>1007</v>
      </c>
      <c r="G470" s="126">
        <v>9</v>
      </c>
      <c r="H470" s="166">
        <v>467</v>
      </c>
      <c r="I470" s="166">
        <v>466</v>
      </c>
      <c r="J470" s="166">
        <v>538</v>
      </c>
      <c r="K470" s="357">
        <v>487</v>
      </c>
      <c r="L470" s="357">
        <v>476</v>
      </c>
      <c r="M470" s="357">
        <v>576</v>
      </c>
      <c r="N470" s="357">
        <v>513</v>
      </c>
      <c r="O470" s="357">
        <v>468</v>
      </c>
      <c r="P470" s="357">
        <v>494</v>
      </c>
      <c r="Q470" s="357">
        <v>562</v>
      </c>
      <c r="R470" s="357">
        <v>545</v>
      </c>
      <c r="S470" s="354">
        <v>650</v>
      </c>
      <c r="T470" s="354">
        <v>739</v>
      </c>
      <c r="U470" s="354">
        <v>779</v>
      </c>
      <c r="V470" s="357">
        <v>592</v>
      </c>
      <c r="W470" s="357">
        <v>660</v>
      </c>
      <c r="X470" s="357">
        <v>523</v>
      </c>
      <c r="Y470" s="357">
        <v>570</v>
      </c>
      <c r="Z470" s="357">
        <v>678</v>
      </c>
      <c r="AA470" s="357">
        <v>588</v>
      </c>
      <c r="AB470" s="357">
        <v>549</v>
      </c>
      <c r="AC470" s="357">
        <v>611</v>
      </c>
      <c r="AD470" s="357">
        <v>735</v>
      </c>
      <c r="AE470" s="357">
        <v>616</v>
      </c>
      <c r="AF470" s="357">
        <v>616</v>
      </c>
      <c r="AG470" s="357">
        <v>680</v>
      </c>
      <c r="AH470" s="357">
        <v>816</v>
      </c>
      <c r="AI470" s="368" t="s">
        <v>2207</v>
      </c>
      <c r="AJ470" s="357">
        <v>584</v>
      </c>
      <c r="AK470" s="357">
        <v>642</v>
      </c>
      <c r="AL470" s="357">
        <v>759</v>
      </c>
      <c r="AM470" s="357">
        <v>511</v>
      </c>
      <c r="AN470" s="357">
        <v>550</v>
      </c>
      <c r="AO470" s="357">
        <v>628</v>
      </c>
      <c r="AP470" s="357">
        <v>571</v>
      </c>
      <c r="AQ470" s="357">
        <v>571</v>
      </c>
      <c r="AR470" s="357">
        <v>688</v>
      </c>
      <c r="AS470" s="357">
        <v>639</v>
      </c>
      <c r="AT470" s="105"/>
      <c r="AU470" s="105" t="s">
        <v>3</v>
      </c>
      <c r="AV470" s="126">
        <v>9</v>
      </c>
    </row>
    <row r="471" spans="1:48" ht="23.25" customHeight="1">
      <c r="A471"/>
      <c r="B471"/>
      <c r="D471" s="105" t="s">
        <v>1951</v>
      </c>
      <c r="E471" s="164" t="s">
        <v>1951</v>
      </c>
      <c r="F471" s="165" t="s">
        <v>1953</v>
      </c>
      <c r="G471" s="126">
        <v>9</v>
      </c>
      <c r="H471" s="166">
        <v>935</v>
      </c>
      <c r="I471" s="166">
        <v>926</v>
      </c>
      <c r="J471" s="166">
        <v>1059</v>
      </c>
      <c r="K471" s="357">
        <v>958</v>
      </c>
      <c r="L471" s="357">
        <v>938</v>
      </c>
      <c r="M471" s="357">
        <v>1108</v>
      </c>
      <c r="N471" s="357">
        <v>998</v>
      </c>
      <c r="O471" s="357">
        <v>929</v>
      </c>
      <c r="P471" s="357">
        <v>967</v>
      </c>
      <c r="Q471" s="357">
        <v>1096</v>
      </c>
      <c r="R471" s="357">
        <v>1014</v>
      </c>
      <c r="S471" s="354">
        <v>890</v>
      </c>
      <c r="T471" s="354">
        <v>977</v>
      </c>
      <c r="U471" s="354">
        <v>1137</v>
      </c>
      <c r="V471" s="357">
        <v>920</v>
      </c>
      <c r="W471" s="357">
        <v>1035</v>
      </c>
      <c r="X471" s="357">
        <v>940</v>
      </c>
      <c r="Y471" s="357">
        <v>997</v>
      </c>
      <c r="Z471" s="357">
        <v>1178</v>
      </c>
      <c r="AA471" s="357">
        <v>1051</v>
      </c>
      <c r="AB471" s="357">
        <v>967</v>
      </c>
      <c r="AC471" s="357">
        <v>1039</v>
      </c>
      <c r="AD471" s="357">
        <v>1237</v>
      </c>
      <c r="AE471" s="357">
        <v>1080</v>
      </c>
      <c r="AF471" s="357">
        <v>1002</v>
      </c>
      <c r="AG471" s="357">
        <v>1075</v>
      </c>
      <c r="AH471" s="357">
        <v>1279</v>
      </c>
      <c r="AI471" s="368" t="s">
        <v>2207</v>
      </c>
      <c r="AJ471" s="357">
        <v>993</v>
      </c>
      <c r="AK471" s="357">
        <v>1064</v>
      </c>
      <c r="AL471" s="357">
        <v>1250</v>
      </c>
      <c r="AM471" s="357">
        <v>937</v>
      </c>
      <c r="AN471" s="357">
        <v>974</v>
      </c>
      <c r="AO471" s="357">
        <v>1115</v>
      </c>
      <c r="AP471" s="357">
        <v>1071</v>
      </c>
      <c r="AQ471" s="357">
        <v>1071</v>
      </c>
      <c r="AR471" s="357">
        <v>1180</v>
      </c>
      <c r="AS471" s="357">
        <v>1119</v>
      </c>
      <c r="AT471" s="105"/>
      <c r="AU471" s="105" t="s">
        <v>1951</v>
      </c>
      <c r="AV471" s="126">
        <v>9</v>
      </c>
    </row>
    <row r="472" spans="1:48" ht="23.25" customHeight="1">
      <c r="A472"/>
      <c r="B472"/>
      <c r="D472" s="105" t="s">
        <v>3250</v>
      </c>
      <c r="E472" s="164" t="s">
        <v>3250</v>
      </c>
      <c r="F472" s="165" t="s">
        <v>1953</v>
      </c>
      <c r="G472" s="126">
        <v>9</v>
      </c>
      <c r="H472" s="166">
        <v>935</v>
      </c>
      <c r="I472" s="166">
        <v>926</v>
      </c>
      <c r="J472" s="166">
        <v>1059</v>
      </c>
      <c r="K472" s="357">
        <v>958</v>
      </c>
      <c r="L472" s="357">
        <v>938</v>
      </c>
      <c r="M472" s="357">
        <v>1108</v>
      </c>
      <c r="N472" s="357">
        <v>998</v>
      </c>
      <c r="O472" s="357">
        <v>929</v>
      </c>
      <c r="P472" s="357">
        <v>967</v>
      </c>
      <c r="Q472" s="357">
        <v>1096</v>
      </c>
      <c r="R472" s="357">
        <v>1014</v>
      </c>
      <c r="S472" s="354">
        <v>890</v>
      </c>
      <c r="T472" s="354">
        <v>977</v>
      </c>
      <c r="U472" s="354">
        <v>1137</v>
      </c>
      <c r="V472" s="357">
        <v>920</v>
      </c>
      <c r="W472" s="357">
        <v>1035</v>
      </c>
      <c r="X472" s="357">
        <v>940</v>
      </c>
      <c r="Y472" s="357">
        <v>997</v>
      </c>
      <c r="Z472" s="357">
        <v>1178</v>
      </c>
      <c r="AA472" s="357">
        <v>1051</v>
      </c>
      <c r="AB472" s="357">
        <v>967</v>
      </c>
      <c r="AC472" s="357">
        <v>1039</v>
      </c>
      <c r="AD472" s="357">
        <v>1237</v>
      </c>
      <c r="AE472" s="357">
        <v>1080</v>
      </c>
      <c r="AF472" s="357">
        <v>1002</v>
      </c>
      <c r="AG472" s="357">
        <v>1075</v>
      </c>
      <c r="AH472" s="357">
        <v>1279</v>
      </c>
      <c r="AI472" s="368" t="s">
        <v>2207</v>
      </c>
      <c r="AJ472" s="357">
        <v>993</v>
      </c>
      <c r="AK472" s="357">
        <v>1064</v>
      </c>
      <c r="AL472" s="357">
        <v>1250</v>
      </c>
      <c r="AM472" s="357">
        <v>937</v>
      </c>
      <c r="AN472" s="357">
        <v>974</v>
      </c>
      <c r="AO472" s="357">
        <v>1115</v>
      </c>
      <c r="AP472" s="357">
        <v>1071</v>
      </c>
      <c r="AQ472" s="357">
        <v>1071</v>
      </c>
      <c r="AR472" s="357">
        <v>1180</v>
      </c>
      <c r="AS472" s="357">
        <v>1119</v>
      </c>
      <c r="AT472" s="105"/>
      <c r="AU472" s="105" t="s">
        <v>3250</v>
      </c>
      <c r="AV472" s="126">
        <v>9</v>
      </c>
    </row>
    <row r="473" spans="1:48" ht="23.25" customHeight="1">
      <c r="A473"/>
      <c r="B473"/>
      <c r="D473" s="105" t="s">
        <v>3249</v>
      </c>
      <c r="E473" s="164" t="s">
        <v>3249</v>
      </c>
      <c r="F473" s="165" t="s">
        <v>1007</v>
      </c>
      <c r="G473" s="126">
        <v>9</v>
      </c>
      <c r="H473" s="166">
        <v>467</v>
      </c>
      <c r="I473" s="166">
        <v>466</v>
      </c>
      <c r="J473" s="166">
        <v>538</v>
      </c>
      <c r="K473" s="357">
        <v>487</v>
      </c>
      <c r="L473" s="357">
        <v>476</v>
      </c>
      <c r="M473" s="357">
        <v>576</v>
      </c>
      <c r="N473" s="357">
        <v>513</v>
      </c>
      <c r="O473" s="357">
        <v>468</v>
      </c>
      <c r="P473" s="357">
        <v>494</v>
      </c>
      <c r="Q473" s="357">
        <v>562</v>
      </c>
      <c r="R473" s="357">
        <v>545</v>
      </c>
      <c r="S473" s="354">
        <v>650</v>
      </c>
      <c r="T473" s="354">
        <v>739</v>
      </c>
      <c r="U473" s="354">
        <v>779</v>
      </c>
      <c r="V473" s="357">
        <v>592</v>
      </c>
      <c r="W473" s="357">
        <v>660</v>
      </c>
      <c r="X473" s="357">
        <v>523</v>
      </c>
      <c r="Y473" s="357">
        <v>570</v>
      </c>
      <c r="Z473" s="357">
        <v>678</v>
      </c>
      <c r="AA473" s="357">
        <v>588</v>
      </c>
      <c r="AB473" s="357">
        <v>549</v>
      </c>
      <c r="AC473" s="357">
        <v>611</v>
      </c>
      <c r="AD473" s="357">
        <v>735</v>
      </c>
      <c r="AE473" s="357">
        <v>616</v>
      </c>
      <c r="AF473" s="357">
        <v>616</v>
      </c>
      <c r="AG473" s="357">
        <v>680</v>
      </c>
      <c r="AH473" s="357">
        <v>816</v>
      </c>
      <c r="AI473" s="368" t="s">
        <v>2207</v>
      </c>
      <c r="AJ473" s="357">
        <v>584</v>
      </c>
      <c r="AK473" s="357">
        <v>642</v>
      </c>
      <c r="AL473" s="357">
        <v>759</v>
      </c>
      <c r="AM473" s="357">
        <v>511</v>
      </c>
      <c r="AN473" s="357">
        <v>550</v>
      </c>
      <c r="AO473" s="357">
        <v>628</v>
      </c>
      <c r="AP473" s="357">
        <v>571</v>
      </c>
      <c r="AQ473" s="357">
        <v>571</v>
      </c>
      <c r="AR473" s="357">
        <v>688</v>
      </c>
      <c r="AS473" s="357">
        <v>639</v>
      </c>
      <c r="AT473" s="105"/>
      <c r="AU473" s="105" t="s">
        <v>3249</v>
      </c>
      <c r="AV473" s="126">
        <v>9</v>
      </c>
    </row>
    <row r="474" spans="1:48" ht="23.25" customHeight="1">
      <c r="A474"/>
      <c r="B474"/>
      <c r="D474" s="105" t="s">
        <v>4620</v>
      </c>
      <c r="E474" s="164" t="s">
        <v>4620</v>
      </c>
      <c r="F474" s="165" t="s">
        <v>4626</v>
      </c>
      <c r="G474" s="126">
        <v>9</v>
      </c>
      <c r="H474" s="166">
        <v>870</v>
      </c>
      <c r="I474" s="166">
        <v>848</v>
      </c>
      <c r="J474" s="166">
        <v>984</v>
      </c>
      <c r="K474" s="357">
        <v>890</v>
      </c>
      <c r="L474" s="357">
        <v>870</v>
      </c>
      <c r="M474" s="357">
        <v>1023</v>
      </c>
      <c r="N474" s="357">
        <v>936</v>
      </c>
      <c r="O474" s="357">
        <v>863</v>
      </c>
      <c r="P474" s="357">
        <v>889</v>
      </c>
      <c r="Q474" s="357">
        <v>1006</v>
      </c>
      <c r="R474" s="357">
        <v>945</v>
      </c>
      <c r="S474" s="354">
        <v>1086</v>
      </c>
      <c r="T474" s="354">
        <v>1183</v>
      </c>
      <c r="U474" s="354">
        <v>1319</v>
      </c>
      <c r="V474" s="357">
        <v>1052</v>
      </c>
      <c r="W474" s="357">
        <v>1182</v>
      </c>
      <c r="X474" s="357">
        <v>919</v>
      </c>
      <c r="Y474" s="357">
        <v>970</v>
      </c>
      <c r="Z474" s="357">
        <v>1136</v>
      </c>
      <c r="AA474" s="357">
        <v>1008</v>
      </c>
      <c r="AB474" s="357">
        <v>955</v>
      </c>
      <c r="AC474" s="357">
        <v>1021</v>
      </c>
      <c r="AD474" s="357">
        <v>1199</v>
      </c>
      <c r="AE474" s="357">
        <v>1045</v>
      </c>
      <c r="AF474" s="357">
        <v>1012</v>
      </c>
      <c r="AG474" s="357">
        <v>1079</v>
      </c>
      <c r="AH474" s="357">
        <v>1268</v>
      </c>
      <c r="AI474" s="368" t="s">
        <v>2207</v>
      </c>
      <c r="AJ474" s="357">
        <v>963</v>
      </c>
      <c r="AK474" s="357">
        <v>1029</v>
      </c>
      <c r="AL474" s="357">
        <v>1209</v>
      </c>
      <c r="AM474" s="357">
        <v>885</v>
      </c>
      <c r="AN474" s="357">
        <v>920</v>
      </c>
      <c r="AO474" s="357">
        <v>1054</v>
      </c>
      <c r="AP474" s="357">
        <v>985</v>
      </c>
      <c r="AQ474" s="357">
        <v>1021</v>
      </c>
      <c r="AR474" s="357">
        <v>1140</v>
      </c>
      <c r="AS474" s="357">
        <v>1058</v>
      </c>
      <c r="AT474" s="105"/>
      <c r="AU474" s="105" t="s">
        <v>4620</v>
      </c>
      <c r="AV474" s="126">
        <v>9</v>
      </c>
    </row>
    <row r="475" spans="1:48" ht="23.25" customHeight="1">
      <c r="A475"/>
      <c r="B475"/>
      <c r="D475" s="105" t="s">
        <v>760</v>
      </c>
      <c r="E475" s="164" t="s">
        <v>760</v>
      </c>
      <c r="F475" s="165" t="s">
        <v>1166</v>
      </c>
      <c r="G475" s="126">
        <v>9</v>
      </c>
      <c r="H475" s="166">
        <v>712</v>
      </c>
      <c r="I475" s="166">
        <v>704</v>
      </c>
      <c r="J475" s="166">
        <v>811</v>
      </c>
      <c r="K475" s="357">
        <v>732</v>
      </c>
      <c r="L475" s="357">
        <v>714</v>
      </c>
      <c r="M475" s="357">
        <v>850</v>
      </c>
      <c r="N475" s="357">
        <v>765</v>
      </c>
      <c r="O475" s="357">
        <v>708</v>
      </c>
      <c r="P475" s="357">
        <v>732</v>
      </c>
      <c r="Q475" s="357">
        <v>835</v>
      </c>
      <c r="R475" s="357">
        <v>796</v>
      </c>
      <c r="S475" s="354">
        <v>972</v>
      </c>
      <c r="T475" s="354">
        <v>1067</v>
      </c>
      <c r="U475" s="354">
        <v>1179</v>
      </c>
      <c r="V475" s="357">
        <v>932</v>
      </c>
      <c r="W475" s="357">
        <v>1046</v>
      </c>
      <c r="X475" s="357">
        <v>759</v>
      </c>
      <c r="Y475" s="357">
        <v>811</v>
      </c>
      <c r="Z475" s="357">
        <v>961</v>
      </c>
      <c r="AA475" s="357">
        <v>850</v>
      </c>
      <c r="AB475" s="357">
        <v>785</v>
      </c>
      <c r="AC475" s="357">
        <v>852</v>
      </c>
      <c r="AD475" s="357">
        <v>1018</v>
      </c>
      <c r="AE475" s="357">
        <v>878</v>
      </c>
      <c r="AF475" s="357">
        <v>852</v>
      </c>
      <c r="AG475" s="357">
        <v>920</v>
      </c>
      <c r="AH475" s="357">
        <v>1099</v>
      </c>
      <c r="AI475" s="368" t="s">
        <v>2207</v>
      </c>
      <c r="AJ475" s="357">
        <v>833</v>
      </c>
      <c r="AK475" s="357">
        <v>896</v>
      </c>
      <c r="AL475" s="357">
        <v>1058</v>
      </c>
      <c r="AM475" s="357">
        <v>759</v>
      </c>
      <c r="AN475" s="357">
        <v>799</v>
      </c>
      <c r="AO475" s="357">
        <v>914</v>
      </c>
      <c r="AP475" s="357">
        <v>849</v>
      </c>
      <c r="AQ475" s="357">
        <v>849</v>
      </c>
      <c r="AR475" s="357">
        <v>966</v>
      </c>
      <c r="AS475" s="357">
        <v>913</v>
      </c>
      <c r="AT475" s="105"/>
      <c r="AU475" s="105" t="s">
        <v>760</v>
      </c>
      <c r="AV475" s="126">
        <v>9</v>
      </c>
    </row>
    <row r="476" spans="1:48" ht="23.25" customHeight="1">
      <c r="A476"/>
      <c r="B476"/>
      <c r="D476" s="105" t="s">
        <v>4457</v>
      </c>
      <c r="E476" s="164" t="s">
        <v>4457</v>
      </c>
      <c r="F476" s="165" t="s">
        <v>4469</v>
      </c>
      <c r="G476" s="126">
        <v>9</v>
      </c>
      <c r="H476" s="166">
        <v>1066</v>
      </c>
      <c r="I476" s="166">
        <v>1042</v>
      </c>
      <c r="J476" s="166">
        <v>1207</v>
      </c>
      <c r="K476" s="357">
        <v>1086</v>
      </c>
      <c r="L476" s="357">
        <v>1064</v>
      </c>
      <c r="M476" s="357">
        <v>1246</v>
      </c>
      <c r="N476" s="357">
        <v>1142</v>
      </c>
      <c r="O476" s="357">
        <v>1054</v>
      </c>
      <c r="P476" s="357">
        <v>1083</v>
      </c>
      <c r="Q476" s="357">
        <v>1229</v>
      </c>
      <c r="R476" s="357">
        <v>1150</v>
      </c>
      <c r="S476" s="354">
        <v>1560</v>
      </c>
      <c r="T476" s="354">
        <v>1667</v>
      </c>
      <c r="U476" s="354">
        <v>1908</v>
      </c>
      <c r="V476" s="357">
        <v>1551</v>
      </c>
      <c r="W476" s="357">
        <v>1751</v>
      </c>
      <c r="X476" s="357">
        <v>1108</v>
      </c>
      <c r="Y476" s="357">
        <v>1168</v>
      </c>
      <c r="Z476" s="357">
        <v>1369</v>
      </c>
      <c r="AA476" s="357">
        <v>1223</v>
      </c>
      <c r="AB476" s="357">
        <v>1145</v>
      </c>
      <c r="AC476" s="357">
        <v>1219</v>
      </c>
      <c r="AD476" s="357">
        <v>1432</v>
      </c>
      <c r="AE476" s="357">
        <v>1260</v>
      </c>
      <c r="AF476" s="357">
        <v>1202</v>
      </c>
      <c r="AG476" s="357">
        <v>1277</v>
      </c>
      <c r="AH476" s="357">
        <v>1501</v>
      </c>
      <c r="AI476" s="368" t="s">
        <v>2207</v>
      </c>
      <c r="AJ476" s="357">
        <v>1153</v>
      </c>
      <c r="AK476" s="357">
        <v>1227</v>
      </c>
      <c r="AL476" s="357">
        <v>1442</v>
      </c>
      <c r="AM476" s="357">
        <v>1075</v>
      </c>
      <c r="AN476" s="357">
        <v>1114</v>
      </c>
      <c r="AO476" s="357">
        <v>1276</v>
      </c>
      <c r="AP476" s="357">
        <v>1202</v>
      </c>
      <c r="AQ476" s="357">
        <v>1202</v>
      </c>
      <c r="AR476" s="357">
        <v>1319</v>
      </c>
      <c r="AS476" s="357">
        <v>1275</v>
      </c>
      <c r="AT476" s="105"/>
      <c r="AU476" s="105" t="s">
        <v>4457</v>
      </c>
      <c r="AV476" s="126">
        <v>9</v>
      </c>
    </row>
    <row r="477" spans="1:48" ht="23.25" customHeight="1">
      <c r="A477"/>
      <c r="B477"/>
      <c r="D477" s="105" t="s">
        <v>4</v>
      </c>
      <c r="E477" s="164" t="s">
        <v>4</v>
      </c>
      <c r="F477" s="165" t="s">
        <v>774</v>
      </c>
      <c r="G477" s="126">
        <v>12</v>
      </c>
      <c r="H477" s="166">
        <v>542</v>
      </c>
      <c r="I477" s="166">
        <v>544</v>
      </c>
      <c r="J477" s="166">
        <v>630</v>
      </c>
      <c r="K477" s="357">
        <v>581</v>
      </c>
      <c r="L477" s="357">
        <v>568</v>
      </c>
      <c r="M477" s="357">
        <v>684</v>
      </c>
      <c r="N477" s="357">
        <v>611</v>
      </c>
      <c r="O477" s="357">
        <v>544</v>
      </c>
      <c r="P477" s="357">
        <v>577</v>
      </c>
      <c r="Q477" s="357">
        <v>660</v>
      </c>
      <c r="R477" s="357">
        <v>644</v>
      </c>
      <c r="S477" s="354">
        <v>794</v>
      </c>
      <c r="T477" s="354">
        <v>904</v>
      </c>
      <c r="U477" s="354">
        <v>966</v>
      </c>
      <c r="V477" s="357">
        <v>702</v>
      </c>
      <c r="W477" s="357">
        <v>782</v>
      </c>
      <c r="X477" s="357">
        <v>622</v>
      </c>
      <c r="Y477" s="357">
        <v>683</v>
      </c>
      <c r="Z477" s="357">
        <v>813</v>
      </c>
      <c r="AA477" s="357">
        <v>700</v>
      </c>
      <c r="AB477" s="357">
        <v>653</v>
      </c>
      <c r="AC477" s="357">
        <v>735</v>
      </c>
      <c r="AD477" s="357">
        <v>886</v>
      </c>
      <c r="AE477" s="357">
        <v>734</v>
      </c>
      <c r="AF477" s="357">
        <v>756</v>
      </c>
      <c r="AG477" s="357">
        <v>839</v>
      </c>
      <c r="AH477" s="357">
        <v>1009</v>
      </c>
      <c r="AI477" s="368" t="s">
        <v>2207</v>
      </c>
      <c r="AJ477" s="357">
        <v>705</v>
      </c>
      <c r="AK477" s="357">
        <v>782</v>
      </c>
      <c r="AL477" s="357">
        <v>924</v>
      </c>
      <c r="AM477" s="357">
        <v>606</v>
      </c>
      <c r="AN477" s="357">
        <v>658</v>
      </c>
      <c r="AO477" s="357">
        <v>751</v>
      </c>
      <c r="AP477" s="357">
        <v>644</v>
      </c>
      <c r="AQ477" s="357">
        <v>644</v>
      </c>
      <c r="AR477" s="357">
        <v>790</v>
      </c>
      <c r="AS477" s="357">
        <v>760</v>
      </c>
      <c r="AT477" s="105"/>
      <c r="AU477" s="105" t="s">
        <v>4</v>
      </c>
      <c r="AV477" s="126">
        <v>12</v>
      </c>
    </row>
    <row r="478" spans="1:48" ht="23.25" customHeight="1">
      <c r="A478"/>
      <c r="B478"/>
      <c r="D478" s="105" t="s">
        <v>5</v>
      </c>
      <c r="E478" s="164" t="s">
        <v>5</v>
      </c>
      <c r="F478" s="165" t="s">
        <v>775</v>
      </c>
      <c r="G478" s="126">
        <v>13.5</v>
      </c>
      <c r="H478" s="166">
        <v>567</v>
      </c>
      <c r="I478" s="166">
        <v>569</v>
      </c>
      <c r="J478" s="166">
        <v>660</v>
      </c>
      <c r="K478" s="357">
        <v>606</v>
      </c>
      <c r="L478" s="357">
        <v>593</v>
      </c>
      <c r="M478" s="357">
        <v>720</v>
      </c>
      <c r="N478" s="357">
        <v>639</v>
      </c>
      <c r="O478" s="357">
        <v>571</v>
      </c>
      <c r="P478" s="357">
        <v>609</v>
      </c>
      <c r="Q478" s="357">
        <v>695</v>
      </c>
      <c r="R478" s="357">
        <v>680</v>
      </c>
      <c r="S478" s="354">
        <v>825</v>
      </c>
      <c r="T478" s="354">
        <v>946</v>
      </c>
      <c r="U478" s="354">
        <v>1010</v>
      </c>
      <c r="V478" s="357">
        <v>737</v>
      </c>
      <c r="W478" s="357">
        <v>821</v>
      </c>
      <c r="X478" s="357">
        <v>644</v>
      </c>
      <c r="Y478" s="357">
        <v>712</v>
      </c>
      <c r="Z478" s="357">
        <v>849</v>
      </c>
      <c r="AA478" s="357">
        <v>726</v>
      </c>
      <c r="AB478" s="357">
        <v>681</v>
      </c>
      <c r="AC478" s="357">
        <v>772</v>
      </c>
      <c r="AD478" s="357">
        <v>933</v>
      </c>
      <c r="AE478" s="357">
        <v>766</v>
      </c>
      <c r="AF478" s="357">
        <v>784</v>
      </c>
      <c r="AG478" s="357">
        <v>877</v>
      </c>
      <c r="AH478" s="357">
        <v>1056</v>
      </c>
      <c r="AI478" s="368" t="s">
        <v>2207</v>
      </c>
      <c r="AJ478" s="357">
        <v>737</v>
      </c>
      <c r="AK478" s="357">
        <v>823</v>
      </c>
      <c r="AL478" s="357">
        <v>973</v>
      </c>
      <c r="AM478" s="357">
        <v>632</v>
      </c>
      <c r="AN478" s="357">
        <v>690</v>
      </c>
      <c r="AO478" s="357">
        <v>788</v>
      </c>
      <c r="AP478" s="357">
        <v>680</v>
      </c>
      <c r="AQ478" s="357">
        <v>680</v>
      </c>
      <c r="AR478" s="357">
        <v>843</v>
      </c>
      <c r="AS478" s="357">
        <v>794</v>
      </c>
      <c r="AT478" s="105"/>
      <c r="AU478" s="105" t="s">
        <v>5</v>
      </c>
      <c r="AV478" s="126">
        <v>13.5</v>
      </c>
    </row>
    <row r="479" spans="1:48" ht="23.25" customHeight="1">
      <c r="A479"/>
      <c r="B479"/>
      <c r="D479" s="105" t="s">
        <v>6</v>
      </c>
      <c r="E479" s="164" t="s">
        <v>6</v>
      </c>
      <c r="F479" s="165" t="s">
        <v>776</v>
      </c>
      <c r="G479" s="126">
        <v>15</v>
      </c>
      <c r="H479" s="166">
        <v>597</v>
      </c>
      <c r="I479" s="166">
        <v>601</v>
      </c>
      <c r="J479" s="166">
        <v>695</v>
      </c>
      <c r="K479" s="357">
        <v>637</v>
      </c>
      <c r="L479" s="357">
        <v>623</v>
      </c>
      <c r="M479" s="357">
        <v>762</v>
      </c>
      <c r="N479" s="357">
        <v>673</v>
      </c>
      <c r="O479" s="357">
        <v>602</v>
      </c>
      <c r="P479" s="357">
        <v>647</v>
      </c>
      <c r="Q479" s="357">
        <v>735</v>
      </c>
      <c r="R479" s="357">
        <v>722</v>
      </c>
      <c r="S479" s="354">
        <v>865</v>
      </c>
      <c r="T479" s="354">
        <v>998</v>
      </c>
      <c r="U479" s="354">
        <v>1065</v>
      </c>
      <c r="V479" s="357">
        <v>782</v>
      </c>
      <c r="W479" s="357">
        <v>870</v>
      </c>
      <c r="X479" s="357">
        <v>672</v>
      </c>
      <c r="Y479" s="357">
        <v>747</v>
      </c>
      <c r="Z479" s="357">
        <v>891</v>
      </c>
      <c r="AA479" s="357">
        <v>758</v>
      </c>
      <c r="AB479" s="357">
        <v>714</v>
      </c>
      <c r="AC479" s="357">
        <v>815</v>
      </c>
      <c r="AD479" s="357">
        <v>986</v>
      </c>
      <c r="AE479" s="357">
        <v>804</v>
      </c>
      <c r="AF479" s="357">
        <v>817</v>
      </c>
      <c r="AG479" s="357">
        <v>919</v>
      </c>
      <c r="AH479" s="357">
        <v>1109</v>
      </c>
      <c r="AI479" s="368" t="s">
        <v>2207</v>
      </c>
      <c r="AJ479" s="357">
        <v>775</v>
      </c>
      <c r="AK479" s="357">
        <v>871</v>
      </c>
      <c r="AL479" s="357">
        <v>1028</v>
      </c>
      <c r="AM479" s="357">
        <v>664</v>
      </c>
      <c r="AN479" s="357">
        <v>729</v>
      </c>
      <c r="AO479" s="357">
        <v>832</v>
      </c>
      <c r="AP479" s="357">
        <v>725</v>
      </c>
      <c r="AQ479" s="357">
        <v>725</v>
      </c>
      <c r="AR479" s="357">
        <v>907</v>
      </c>
      <c r="AS479" s="357">
        <v>837</v>
      </c>
      <c r="AT479" s="105"/>
      <c r="AU479" s="105" t="s">
        <v>6</v>
      </c>
      <c r="AV479" s="126">
        <v>15</v>
      </c>
    </row>
    <row r="480" spans="1:48" ht="23.25" customHeight="1">
      <c r="A480"/>
      <c r="B480"/>
      <c r="D480" s="105" t="s">
        <v>7</v>
      </c>
      <c r="E480" s="164" t="s">
        <v>7</v>
      </c>
      <c r="F480" s="165" t="s">
        <v>777</v>
      </c>
      <c r="G480" s="126">
        <v>16.5</v>
      </c>
      <c r="H480" s="166">
        <v>643</v>
      </c>
      <c r="I480" s="166">
        <v>647</v>
      </c>
      <c r="J480" s="166">
        <v>743</v>
      </c>
      <c r="K480" s="357">
        <v>683</v>
      </c>
      <c r="L480" s="357">
        <v>668</v>
      </c>
      <c r="M480" s="357">
        <v>817</v>
      </c>
      <c r="N480" s="357">
        <v>742</v>
      </c>
      <c r="O480" s="357">
        <v>649</v>
      </c>
      <c r="P480" s="357">
        <v>700</v>
      </c>
      <c r="Q480" s="357">
        <v>788</v>
      </c>
      <c r="R480" s="357">
        <v>780</v>
      </c>
      <c r="S480" s="354">
        <v>917</v>
      </c>
      <c r="T480" s="354">
        <v>1062</v>
      </c>
      <c r="U480" s="354">
        <v>1134</v>
      </c>
      <c r="V480" s="357">
        <v>837</v>
      </c>
      <c r="W480" s="357">
        <v>933</v>
      </c>
      <c r="X480" s="357">
        <v>716</v>
      </c>
      <c r="Y480" s="357">
        <v>797</v>
      </c>
      <c r="Z480" s="357">
        <v>951</v>
      </c>
      <c r="AA480" s="357">
        <v>807</v>
      </c>
      <c r="AB480" s="357">
        <v>763</v>
      </c>
      <c r="AC480" s="357">
        <v>873</v>
      </c>
      <c r="AD480" s="357">
        <v>1057</v>
      </c>
      <c r="AE480" s="357">
        <v>859</v>
      </c>
      <c r="AF480" s="357">
        <v>866</v>
      </c>
      <c r="AG480" s="357">
        <v>978</v>
      </c>
      <c r="AH480" s="357">
        <v>1180</v>
      </c>
      <c r="AI480" s="368" t="s">
        <v>2207</v>
      </c>
      <c r="AJ480" s="357">
        <v>827</v>
      </c>
      <c r="AK480" s="357">
        <v>933</v>
      </c>
      <c r="AL480" s="357">
        <v>1101</v>
      </c>
      <c r="AM480" s="357">
        <v>711</v>
      </c>
      <c r="AN480" s="357">
        <v>783</v>
      </c>
      <c r="AO480" s="357">
        <v>893</v>
      </c>
      <c r="AP480" s="357">
        <v>787</v>
      </c>
      <c r="AQ480" s="357">
        <v>787</v>
      </c>
      <c r="AR480" s="357">
        <v>987</v>
      </c>
      <c r="AS480" s="357">
        <v>897</v>
      </c>
      <c r="AT480" s="105"/>
      <c r="AU480" s="105" t="s">
        <v>7</v>
      </c>
      <c r="AV480" s="126">
        <v>16.5</v>
      </c>
    </row>
    <row r="481" spans="1:48" ht="23.25" customHeight="1">
      <c r="A481"/>
      <c r="B481"/>
      <c r="D481" s="105" t="s">
        <v>8</v>
      </c>
      <c r="E481" s="164" t="s">
        <v>8</v>
      </c>
      <c r="F481" s="165" t="s">
        <v>778</v>
      </c>
      <c r="G481" s="126">
        <v>18</v>
      </c>
      <c r="H481" s="166">
        <v>668</v>
      </c>
      <c r="I481" s="166">
        <v>673</v>
      </c>
      <c r="J481" s="166">
        <v>779</v>
      </c>
      <c r="K481" s="357">
        <v>709</v>
      </c>
      <c r="L481" s="357">
        <v>693</v>
      </c>
      <c r="M481" s="357">
        <v>859</v>
      </c>
      <c r="N481" s="357">
        <v>752</v>
      </c>
      <c r="O481" s="357">
        <v>676</v>
      </c>
      <c r="P481" s="357">
        <v>733</v>
      </c>
      <c r="Q481" s="357">
        <v>829</v>
      </c>
      <c r="R481" s="357">
        <v>817</v>
      </c>
      <c r="S481" s="354">
        <v>950</v>
      </c>
      <c r="T481" s="354">
        <v>1107</v>
      </c>
      <c r="U481" s="354">
        <v>1181</v>
      </c>
      <c r="V481" s="357">
        <v>875</v>
      </c>
      <c r="W481" s="357">
        <v>975</v>
      </c>
      <c r="X481" s="357">
        <v>738</v>
      </c>
      <c r="Y481" s="357">
        <v>826</v>
      </c>
      <c r="Z481" s="357">
        <v>987</v>
      </c>
      <c r="AA481" s="357">
        <v>834</v>
      </c>
      <c r="AB481" s="357">
        <v>791</v>
      </c>
      <c r="AC481" s="357">
        <v>911</v>
      </c>
      <c r="AD481" s="357">
        <v>1104</v>
      </c>
      <c r="AE481" s="357">
        <v>892</v>
      </c>
      <c r="AF481" s="357">
        <v>894</v>
      </c>
      <c r="AG481" s="357">
        <v>1015</v>
      </c>
      <c r="AH481" s="357">
        <v>1228</v>
      </c>
      <c r="AI481" s="368" t="s">
        <v>2207</v>
      </c>
      <c r="AJ481" s="357">
        <v>860</v>
      </c>
      <c r="AK481" s="357">
        <v>974</v>
      </c>
      <c r="AL481" s="357">
        <v>1150</v>
      </c>
      <c r="AM481" s="357">
        <v>738</v>
      </c>
      <c r="AN481" s="357">
        <v>816</v>
      </c>
      <c r="AO481" s="357">
        <v>931</v>
      </c>
      <c r="AP481" s="357">
        <v>826</v>
      </c>
      <c r="AQ481" s="357">
        <v>826</v>
      </c>
      <c r="AR481" s="357">
        <v>1044</v>
      </c>
      <c r="AS481" s="357">
        <v>934</v>
      </c>
      <c r="AT481" s="105"/>
      <c r="AU481" s="105" t="s">
        <v>8</v>
      </c>
      <c r="AV481" s="126">
        <v>18</v>
      </c>
    </row>
    <row r="482" spans="1:48" ht="23.25" customHeight="1">
      <c r="A482"/>
      <c r="B482"/>
      <c r="D482" s="105" t="s">
        <v>1979</v>
      </c>
      <c r="E482" s="164" t="s">
        <v>1979</v>
      </c>
      <c r="F482" s="165" t="s">
        <v>1996</v>
      </c>
      <c r="G482" s="126">
        <v>19.5</v>
      </c>
      <c r="H482" s="166">
        <v>724</v>
      </c>
      <c r="I482" s="166">
        <v>719</v>
      </c>
      <c r="J482" s="166">
        <v>840</v>
      </c>
      <c r="K482" s="357">
        <v>756</v>
      </c>
      <c r="L482" s="357">
        <v>749</v>
      </c>
      <c r="M482" s="357">
        <v>881</v>
      </c>
      <c r="N482" s="357">
        <v>866</v>
      </c>
      <c r="O482" s="357">
        <v>738</v>
      </c>
      <c r="P482" s="357">
        <v>797</v>
      </c>
      <c r="Q482" s="357">
        <v>870</v>
      </c>
      <c r="R482" s="357">
        <v>868</v>
      </c>
      <c r="S482" s="354">
        <v>985</v>
      </c>
      <c r="T482" s="354">
        <v>1159</v>
      </c>
      <c r="U482" s="354">
        <v>1236</v>
      </c>
      <c r="V482" s="357">
        <v>924</v>
      </c>
      <c r="W482" s="357">
        <v>1024</v>
      </c>
      <c r="X482" s="357">
        <v>795</v>
      </c>
      <c r="Y482" s="357">
        <v>899</v>
      </c>
      <c r="Z482" s="357">
        <v>1073</v>
      </c>
      <c r="AA482" s="357">
        <v>899</v>
      </c>
      <c r="AB482" s="357">
        <v>849</v>
      </c>
      <c r="AC482" s="357">
        <v>980</v>
      </c>
      <c r="AD482" s="357">
        <v>1177</v>
      </c>
      <c r="AE482" s="357">
        <v>949</v>
      </c>
      <c r="AF482" s="357">
        <v>950</v>
      </c>
      <c r="AG482" s="357">
        <v>1083</v>
      </c>
      <c r="AH482" s="357">
        <v>1299</v>
      </c>
      <c r="AI482" s="368" t="s">
        <v>2207</v>
      </c>
      <c r="AJ482" s="357">
        <v>897</v>
      </c>
      <c r="AK482" s="357">
        <v>1022</v>
      </c>
      <c r="AL482" s="357">
        <v>1204</v>
      </c>
      <c r="AM482" s="357">
        <v>769</v>
      </c>
      <c r="AN482" s="357">
        <v>855</v>
      </c>
      <c r="AO482" s="357">
        <v>974</v>
      </c>
      <c r="AP482" s="357">
        <v>866</v>
      </c>
      <c r="AQ482" s="357">
        <v>866</v>
      </c>
      <c r="AR482" s="357">
        <v>1103</v>
      </c>
      <c r="AS482" s="357">
        <v>978</v>
      </c>
      <c r="AT482" s="105"/>
      <c r="AU482" s="105" t="s">
        <v>1979</v>
      </c>
      <c r="AV482" s="126">
        <v>19.5</v>
      </c>
    </row>
    <row r="483" spans="1:48" ht="23.25" customHeight="1">
      <c r="A483"/>
      <c r="B483"/>
      <c r="D483" s="105" t="s">
        <v>2373</v>
      </c>
      <c r="E483" s="164" t="s">
        <v>2373</v>
      </c>
      <c r="F483" s="165" t="s">
        <v>2377</v>
      </c>
      <c r="G483" s="126">
        <v>10.5</v>
      </c>
      <c r="H483" s="166">
        <v>360</v>
      </c>
      <c r="I483" s="166">
        <v>371</v>
      </c>
      <c r="J483" s="166">
        <v>420</v>
      </c>
      <c r="K483" s="357">
        <v>384</v>
      </c>
      <c r="L483" s="357">
        <v>382</v>
      </c>
      <c r="M483" s="357">
        <v>477</v>
      </c>
      <c r="N483" s="357">
        <v>410</v>
      </c>
      <c r="O483" s="357">
        <v>369</v>
      </c>
      <c r="P483" s="357">
        <v>466</v>
      </c>
      <c r="Q483" s="357">
        <v>465</v>
      </c>
      <c r="R483" s="357">
        <v>432</v>
      </c>
      <c r="S483" s="354">
        <v>462</v>
      </c>
      <c r="T483" s="354">
        <v>551</v>
      </c>
      <c r="U483" s="354">
        <v>612</v>
      </c>
      <c r="V483" s="357">
        <v>473</v>
      </c>
      <c r="W483" s="357">
        <v>525</v>
      </c>
      <c r="X483" s="357">
        <v>383</v>
      </c>
      <c r="Y483" s="357">
        <v>434</v>
      </c>
      <c r="Z483" s="357">
        <v>518</v>
      </c>
      <c r="AA483" s="357">
        <v>433</v>
      </c>
      <c r="AB483" s="357">
        <v>415</v>
      </c>
      <c r="AC483" s="357">
        <v>484</v>
      </c>
      <c r="AD483" s="357">
        <v>587</v>
      </c>
      <c r="AE483" s="357">
        <v>468</v>
      </c>
      <c r="AF483" s="357">
        <v>450</v>
      </c>
      <c r="AG483" s="357">
        <v>521</v>
      </c>
      <c r="AH483" s="357">
        <v>630</v>
      </c>
      <c r="AI483" s="368" t="s">
        <v>2207</v>
      </c>
      <c r="AJ483" s="357">
        <v>444</v>
      </c>
      <c r="AK483" s="357">
        <v>512</v>
      </c>
      <c r="AL483" s="357">
        <v>601</v>
      </c>
      <c r="AM483" s="357">
        <v>381</v>
      </c>
      <c r="AN483" s="357">
        <v>424</v>
      </c>
      <c r="AO483" s="357">
        <v>482</v>
      </c>
      <c r="AP483" s="357">
        <v>490</v>
      </c>
      <c r="AQ483" s="357">
        <v>490</v>
      </c>
      <c r="AR483" s="357">
        <v>617</v>
      </c>
      <c r="AS483" s="357">
        <v>537</v>
      </c>
      <c r="AT483" s="105"/>
      <c r="AU483" s="105" t="s">
        <v>2373</v>
      </c>
      <c r="AV483" s="126">
        <v>10.5</v>
      </c>
    </row>
    <row r="484" spans="1:48" ht="23.25" customHeight="1">
      <c r="A484"/>
      <c r="B484"/>
      <c r="D484" s="105" t="s">
        <v>3251</v>
      </c>
      <c r="E484" s="164" t="s">
        <v>3251</v>
      </c>
      <c r="F484" s="165" t="s">
        <v>2377</v>
      </c>
      <c r="G484" s="126">
        <v>10.5</v>
      </c>
      <c r="H484" s="166">
        <v>360</v>
      </c>
      <c r="I484" s="166">
        <v>371</v>
      </c>
      <c r="J484" s="166">
        <v>420</v>
      </c>
      <c r="K484" s="357">
        <v>384</v>
      </c>
      <c r="L484" s="357">
        <v>382</v>
      </c>
      <c r="M484" s="357">
        <v>477</v>
      </c>
      <c r="N484" s="357">
        <v>410</v>
      </c>
      <c r="O484" s="357">
        <v>369</v>
      </c>
      <c r="P484" s="357">
        <v>466</v>
      </c>
      <c r="Q484" s="357">
        <v>465</v>
      </c>
      <c r="R484" s="357">
        <v>432</v>
      </c>
      <c r="S484" s="354">
        <v>462</v>
      </c>
      <c r="T484" s="354">
        <v>551</v>
      </c>
      <c r="U484" s="354">
        <v>612</v>
      </c>
      <c r="V484" s="357">
        <v>473</v>
      </c>
      <c r="W484" s="357">
        <v>525</v>
      </c>
      <c r="X484" s="357">
        <v>383</v>
      </c>
      <c r="Y484" s="357">
        <v>434</v>
      </c>
      <c r="Z484" s="357">
        <v>518</v>
      </c>
      <c r="AA484" s="357">
        <v>433</v>
      </c>
      <c r="AB484" s="357">
        <v>415</v>
      </c>
      <c r="AC484" s="357">
        <v>484</v>
      </c>
      <c r="AD484" s="357">
        <v>587</v>
      </c>
      <c r="AE484" s="357">
        <v>468</v>
      </c>
      <c r="AF484" s="357">
        <v>450</v>
      </c>
      <c r="AG484" s="357">
        <v>521</v>
      </c>
      <c r="AH484" s="357">
        <v>630</v>
      </c>
      <c r="AI484" s="368" t="s">
        <v>2207</v>
      </c>
      <c r="AJ484" s="357">
        <v>444</v>
      </c>
      <c r="AK484" s="357">
        <v>512</v>
      </c>
      <c r="AL484" s="357">
        <v>601</v>
      </c>
      <c r="AM484" s="357">
        <v>381</v>
      </c>
      <c r="AN484" s="357">
        <v>424</v>
      </c>
      <c r="AO484" s="357">
        <v>482</v>
      </c>
      <c r="AP484" s="357">
        <v>490</v>
      </c>
      <c r="AQ484" s="357">
        <v>490</v>
      </c>
      <c r="AR484" s="357">
        <v>617</v>
      </c>
      <c r="AS484" s="357">
        <v>537</v>
      </c>
      <c r="AT484" s="105"/>
      <c r="AU484" s="105" t="s">
        <v>3251</v>
      </c>
      <c r="AV484" s="126">
        <v>10.5</v>
      </c>
    </row>
    <row r="485" spans="1:48" ht="23.25" customHeight="1">
      <c r="D485" s="105" t="s">
        <v>9</v>
      </c>
      <c r="E485" s="164" t="s">
        <v>9</v>
      </c>
      <c r="F485" s="165" t="s">
        <v>1008</v>
      </c>
      <c r="G485" s="126">
        <v>10.5</v>
      </c>
      <c r="H485" s="166">
        <v>491</v>
      </c>
      <c r="I485" s="166">
        <v>492</v>
      </c>
      <c r="J485" s="166">
        <v>568</v>
      </c>
      <c r="K485" s="357">
        <v>512</v>
      </c>
      <c r="L485" s="357">
        <v>501</v>
      </c>
      <c r="M485" s="357">
        <v>613</v>
      </c>
      <c r="N485" s="357">
        <v>541</v>
      </c>
      <c r="O485" s="357">
        <v>494</v>
      </c>
      <c r="P485" s="357">
        <v>526</v>
      </c>
      <c r="Q485" s="357">
        <v>597</v>
      </c>
      <c r="R485" s="357">
        <v>581</v>
      </c>
      <c r="S485" s="354">
        <v>680</v>
      </c>
      <c r="T485" s="354">
        <v>779</v>
      </c>
      <c r="U485" s="354">
        <v>820</v>
      </c>
      <c r="V485" s="357">
        <v>625</v>
      </c>
      <c r="W485" s="357">
        <v>696</v>
      </c>
      <c r="X485" s="357">
        <v>546</v>
      </c>
      <c r="Y485" s="357">
        <v>599</v>
      </c>
      <c r="Z485" s="357">
        <v>714</v>
      </c>
      <c r="AA485" s="357">
        <v>614</v>
      </c>
      <c r="AB485" s="357">
        <v>577</v>
      </c>
      <c r="AC485" s="357">
        <v>649</v>
      </c>
      <c r="AD485" s="357">
        <v>782</v>
      </c>
      <c r="AE485" s="357">
        <v>649</v>
      </c>
      <c r="AF485" s="357">
        <v>644</v>
      </c>
      <c r="AG485" s="357">
        <v>717</v>
      </c>
      <c r="AH485" s="357">
        <v>863</v>
      </c>
      <c r="AI485" s="368" t="s">
        <v>2207</v>
      </c>
      <c r="AJ485" s="357">
        <v>616</v>
      </c>
      <c r="AK485" s="357">
        <v>683</v>
      </c>
      <c r="AL485" s="357">
        <v>808</v>
      </c>
      <c r="AM485" s="357">
        <v>538</v>
      </c>
      <c r="AN485" s="357">
        <v>583</v>
      </c>
      <c r="AO485" s="357">
        <v>666</v>
      </c>
      <c r="AP485" s="357">
        <v>605</v>
      </c>
      <c r="AQ485" s="357">
        <v>605</v>
      </c>
      <c r="AR485" s="357">
        <v>737</v>
      </c>
      <c r="AS485" s="357">
        <v>672</v>
      </c>
      <c r="AT485" s="105"/>
      <c r="AU485" s="105" t="s">
        <v>9</v>
      </c>
      <c r="AV485" s="126">
        <v>10.5</v>
      </c>
    </row>
    <row r="486" spans="1:48" ht="23.25" customHeight="1">
      <c r="B486" s="395"/>
      <c r="D486" s="105" t="s">
        <v>3252</v>
      </c>
      <c r="E486" s="164" t="s">
        <v>3252</v>
      </c>
      <c r="F486" s="165" t="s">
        <v>1008</v>
      </c>
      <c r="G486" s="126">
        <v>10.5</v>
      </c>
      <c r="H486" s="166">
        <v>491</v>
      </c>
      <c r="I486" s="166">
        <v>492</v>
      </c>
      <c r="J486" s="166">
        <v>568</v>
      </c>
      <c r="K486" s="357">
        <v>512</v>
      </c>
      <c r="L486" s="357">
        <v>501</v>
      </c>
      <c r="M486" s="357">
        <v>613</v>
      </c>
      <c r="N486" s="357">
        <v>541</v>
      </c>
      <c r="O486" s="357">
        <v>494</v>
      </c>
      <c r="P486" s="357">
        <v>526</v>
      </c>
      <c r="Q486" s="357">
        <v>597</v>
      </c>
      <c r="R486" s="357">
        <v>581</v>
      </c>
      <c r="S486" s="354">
        <v>680</v>
      </c>
      <c r="T486" s="354">
        <v>779</v>
      </c>
      <c r="U486" s="354">
        <v>820</v>
      </c>
      <c r="V486" s="357">
        <v>625</v>
      </c>
      <c r="W486" s="357">
        <v>696</v>
      </c>
      <c r="X486" s="357">
        <v>546</v>
      </c>
      <c r="Y486" s="357">
        <v>599</v>
      </c>
      <c r="Z486" s="357">
        <v>714</v>
      </c>
      <c r="AA486" s="357">
        <v>614</v>
      </c>
      <c r="AB486" s="357">
        <v>577</v>
      </c>
      <c r="AC486" s="357">
        <v>649</v>
      </c>
      <c r="AD486" s="357">
        <v>782</v>
      </c>
      <c r="AE486" s="357">
        <v>649</v>
      </c>
      <c r="AF486" s="357">
        <v>644</v>
      </c>
      <c r="AG486" s="357">
        <v>717</v>
      </c>
      <c r="AH486" s="357">
        <v>863</v>
      </c>
      <c r="AI486" s="368" t="s">
        <v>2207</v>
      </c>
      <c r="AJ486" s="357">
        <v>616</v>
      </c>
      <c r="AK486" s="357">
        <v>683</v>
      </c>
      <c r="AL486" s="357">
        <v>808</v>
      </c>
      <c r="AM486" s="357">
        <v>538</v>
      </c>
      <c r="AN486" s="357">
        <v>583</v>
      </c>
      <c r="AO486" s="357">
        <v>666</v>
      </c>
      <c r="AP486" s="357">
        <v>605</v>
      </c>
      <c r="AQ486" s="357">
        <v>605</v>
      </c>
      <c r="AR486" s="357">
        <v>737</v>
      </c>
      <c r="AS486" s="357">
        <v>672</v>
      </c>
      <c r="AT486" s="105"/>
      <c r="AU486" s="105" t="s">
        <v>3252</v>
      </c>
      <c r="AV486" s="126">
        <v>10.5</v>
      </c>
    </row>
    <row r="487" spans="1:48" ht="23.25" customHeight="1">
      <c r="D487" s="105" t="s">
        <v>4621</v>
      </c>
      <c r="E487" s="164" t="s">
        <v>4621</v>
      </c>
      <c r="F487" s="165" t="s">
        <v>4627</v>
      </c>
      <c r="G487" s="126">
        <v>10.5</v>
      </c>
      <c r="H487" s="166">
        <v>993</v>
      </c>
      <c r="I487" s="166">
        <v>980</v>
      </c>
      <c r="J487" s="166">
        <v>1123</v>
      </c>
      <c r="K487" s="357">
        <v>1013</v>
      </c>
      <c r="L487" s="357">
        <v>990</v>
      </c>
      <c r="M487" s="357">
        <v>1168</v>
      </c>
      <c r="N487" s="357">
        <v>1067</v>
      </c>
      <c r="O487" s="357">
        <v>985</v>
      </c>
      <c r="P487" s="357">
        <v>1017</v>
      </c>
      <c r="Q487" s="357">
        <v>1150</v>
      </c>
      <c r="R487" s="357">
        <v>1080</v>
      </c>
      <c r="S487" s="354">
        <v>1143</v>
      </c>
      <c r="T487" s="354">
        <v>1251</v>
      </c>
      <c r="U487" s="354">
        <v>1395</v>
      </c>
      <c r="V487" s="357">
        <v>1113</v>
      </c>
      <c r="W487" s="357">
        <v>1252</v>
      </c>
      <c r="X487" s="357">
        <v>1038</v>
      </c>
      <c r="Y487" s="357">
        <v>1097</v>
      </c>
      <c r="Z487" s="357">
        <v>1285</v>
      </c>
      <c r="AA487" s="357">
        <v>1140</v>
      </c>
      <c r="AB487" s="357">
        <v>1081</v>
      </c>
      <c r="AC487" s="357">
        <v>1158</v>
      </c>
      <c r="AD487" s="357">
        <v>1360</v>
      </c>
      <c r="AE487" s="357">
        <v>1182</v>
      </c>
      <c r="AF487" s="357">
        <v>1138</v>
      </c>
      <c r="AG487" s="357">
        <v>1216</v>
      </c>
      <c r="AH487" s="357">
        <v>1429</v>
      </c>
      <c r="AI487" s="368" t="s">
        <v>2207</v>
      </c>
      <c r="AJ487" s="357">
        <v>1089</v>
      </c>
      <c r="AK487" s="357">
        <v>1166</v>
      </c>
      <c r="AL487" s="357">
        <v>1370</v>
      </c>
      <c r="AM487" s="357">
        <v>1005</v>
      </c>
      <c r="AN487" s="357">
        <v>1047</v>
      </c>
      <c r="AO487" s="357">
        <v>1199</v>
      </c>
      <c r="AP487" s="357">
        <v>1124</v>
      </c>
      <c r="AQ487" s="357">
        <v>1124</v>
      </c>
      <c r="AR487" s="357">
        <v>1256</v>
      </c>
      <c r="AS487" s="357">
        <v>1196</v>
      </c>
      <c r="AT487" s="105"/>
      <c r="AU487" s="105" t="s">
        <v>4621</v>
      </c>
      <c r="AV487" s="126">
        <v>10.5</v>
      </c>
    </row>
    <row r="488" spans="1:48" ht="23.25" customHeight="1">
      <c r="B488" s="441"/>
      <c r="D488" s="105" t="s">
        <v>761</v>
      </c>
      <c r="E488" s="164" t="s">
        <v>761</v>
      </c>
      <c r="F488" s="165" t="s">
        <v>1167</v>
      </c>
      <c r="G488" s="126">
        <v>10.5</v>
      </c>
      <c r="H488" s="166">
        <v>836</v>
      </c>
      <c r="I488" s="166">
        <v>826</v>
      </c>
      <c r="J488" s="166">
        <v>952</v>
      </c>
      <c r="K488" s="357">
        <v>857</v>
      </c>
      <c r="L488" s="357">
        <v>835</v>
      </c>
      <c r="M488" s="357">
        <v>997</v>
      </c>
      <c r="N488" s="357">
        <v>895</v>
      </c>
      <c r="O488" s="357">
        <v>832</v>
      </c>
      <c r="P488" s="357">
        <v>861</v>
      </c>
      <c r="Q488" s="357">
        <v>981</v>
      </c>
      <c r="R488" s="357">
        <v>934</v>
      </c>
      <c r="S488" s="354">
        <v>1011</v>
      </c>
      <c r="T488" s="354">
        <v>1115</v>
      </c>
      <c r="U488" s="354">
        <v>1230</v>
      </c>
      <c r="V488" s="357">
        <v>973</v>
      </c>
      <c r="W488" s="357">
        <v>1092</v>
      </c>
      <c r="X488" s="357">
        <v>878</v>
      </c>
      <c r="Y488" s="357">
        <v>938</v>
      </c>
      <c r="Z488" s="357">
        <v>1113</v>
      </c>
      <c r="AA488" s="357">
        <v>983</v>
      </c>
      <c r="AB488" s="357">
        <v>910</v>
      </c>
      <c r="AC488" s="357">
        <v>988</v>
      </c>
      <c r="AD488" s="357">
        <v>1181</v>
      </c>
      <c r="AE488" s="357">
        <v>1018</v>
      </c>
      <c r="AF488" s="357">
        <v>977</v>
      </c>
      <c r="AG488" s="357">
        <v>1056</v>
      </c>
      <c r="AH488" s="357">
        <v>1262</v>
      </c>
      <c r="AI488" s="368" t="s">
        <v>2207</v>
      </c>
      <c r="AJ488" s="357">
        <v>947</v>
      </c>
      <c r="AK488" s="357">
        <v>1021</v>
      </c>
      <c r="AL488" s="357">
        <v>1205</v>
      </c>
      <c r="AM488" s="357">
        <v>869</v>
      </c>
      <c r="AN488" s="357">
        <v>914</v>
      </c>
      <c r="AO488" s="357">
        <v>1046</v>
      </c>
      <c r="AP488" s="357">
        <v>976</v>
      </c>
      <c r="AQ488" s="357">
        <v>976</v>
      </c>
      <c r="AR488" s="357">
        <v>1108</v>
      </c>
      <c r="AS488" s="357">
        <v>1038</v>
      </c>
      <c r="AT488" s="105"/>
      <c r="AU488" s="105" t="s">
        <v>761</v>
      </c>
      <c r="AV488" s="126">
        <v>10.5</v>
      </c>
    </row>
    <row r="489" spans="1:48" ht="23.25" customHeight="1">
      <c r="D489" s="105" t="s">
        <v>4465</v>
      </c>
      <c r="E489" s="164" t="s">
        <v>4465</v>
      </c>
      <c r="F489" s="165" t="s">
        <v>4470</v>
      </c>
      <c r="G489" s="126">
        <v>10.5</v>
      </c>
      <c r="H489" s="166">
        <v>1206</v>
      </c>
      <c r="I489" s="166">
        <v>1191</v>
      </c>
      <c r="J489" s="166">
        <v>1366</v>
      </c>
      <c r="K489" s="357">
        <v>1227</v>
      </c>
      <c r="L489" s="357">
        <v>1201</v>
      </c>
      <c r="M489" s="357">
        <v>1411</v>
      </c>
      <c r="N489" s="357">
        <v>1291</v>
      </c>
      <c r="O489" s="357">
        <v>1194</v>
      </c>
      <c r="P489" s="357">
        <v>1229</v>
      </c>
      <c r="Q489" s="357">
        <v>1393</v>
      </c>
      <c r="R489" s="357">
        <v>1304</v>
      </c>
      <c r="S489" s="354">
        <v>1526</v>
      </c>
      <c r="T489" s="354">
        <v>1640</v>
      </c>
      <c r="U489" s="354">
        <v>1870</v>
      </c>
      <c r="V489" s="357">
        <v>1517</v>
      </c>
      <c r="W489" s="357">
        <v>1711</v>
      </c>
      <c r="X489" s="357">
        <v>1245</v>
      </c>
      <c r="Y489" s="357">
        <v>1313</v>
      </c>
      <c r="Z489" s="357">
        <v>1539</v>
      </c>
      <c r="AA489" s="357">
        <v>1374</v>
      </c>
      <c r="AB489" s="357">
        <v>1288</v>
      </c>
      <c r="AC489" s="357">
        <v>1373</v>
      </c>
      <c r="AD489" s="357">
        <v>1614</v>
      </c>
      <c r="AE489" s="357">
        <v>1417</v>
      </c>
      <c r="AF489" s="357">
        <v>1345</v>
      </c>
      <c r="AG489" s="357">
        <v>1432</v>
      </c>
      <c r="AH489" s="357">
        <v>1682</v>
      </c>
      <c r="AI489" s="368" t="s">
        <v>2207</v>
      </c>
      <c r="AJ489" s="357">
        <v>1296</v>
      </c>
      <c r="AK489" s="357">
        <v>1382</v>
      </c>
      <c r="AL489" s="357">
        <v>1624</v>
      </c>
      <c r="AM489" s="357">
        <v>1212</v>
      </c>
      <c r="AN489" s="357">
        <v>1258</v>
      </c>
      <c r="AO489" s="357">
        <v>1442</v>
      </c>
      <c r="AP489" s="357">
        <v>1361</v>
      </c>
      <c r="AQ489" s="357">
        <v>1361</v>
      </c>
      <c r="AR489" s="357">
        <v>1493</v>
      </c>
      <c r="AS489" s="357">
        <v>1433</v>
      </c>
      <c r="AT489" s="105"/>
      <c r="AU489" s="105" t="s">
        <v>4465</v>
      </c>
      <c r="AV489" s="126">
        <v>10.5</v>
      </c>
    </row>
    <row r="490" spans="1:48" ht="23.25" customHeight="1">
      <c r="D490" s="150" t="s">
        <v>2383</v>
      </c>
      <c r="E490" s="164" t="s">
        <v>2383</v>
      </c>
      <c r="F490" s="169" t="s">
        <v>2388</v>
      </c>
      <c r="G490" s="126">
        <v>12</v>
      </c>
      <c r="H490" s="166">
        <v>425</v>
      </c>
      <c r="I490" s="166">
        <v>424</v>
      </c>
      <c r="J490" s="166">
        <v>506</v>
      </c>
      <c r="K490" s="357">
        <v>459</v>
      </c>
      <c r="L490" s="357">
        <v>456</v>
      </c>
      <c r="M490" s="357">
        <v>554</v>
      </c>
      <c r="N490" s="357">
        <v>525</v>
      </c>
      <c r="O490" s="357">
        <v>435</v>
      </c>
      <c r="P490" s="357">
        <v>478</v>
      </c>
      <c r="Q490" s="357">
        <v>527</v>
      </c>
      <c r="R490" s="357">
        <v>510</v>
      </c>
      <c r="S490" s="354">
        <v>586</v>
      </c>
      <c r="T490" s="354">
        <v>690</v>
      </c>
      <c r="U490" s="354">
        <v>773</v>
      </c>
      <c r="V490" s="357">
        <v>563</v>
      </c>
      <c r="W490" s="357">
        <v>627</v>
      </c>
      <c r="X490" s="357">
        <v>471</v>
      </c>
      <c r="Y490" s="357">
        <v>530</v>
      </c>
      <c r="Z490" s="357">
        <v>632</v>
      </c>
      <c r="AA490" s="357">
        <v>533</v>
      </c>
      <c r="AB490" s="357">
        <v>503</v>
      </c>
      <c r="AC490" s="357">
        <v>583</v>
      </c>
      <c r="AD490" s="357">
        <v>706</v>
      </c>
      <c r="AE490" s="357">
        <v>567</v>
      </c>
      <c r="AF490" s="357">
        <v>574</v>
      </c>
      <c r="AG490" s="357">
        <v>655</v>
      </c>
      <c r="AH490" s="357">
        <v>791</v>
      </c>
      <c r="AI490" s="368" t="s">
        <v>2207</v>
      </c>
      <c r="AJ490" s="357">
        <v>544</v>
      </c>
      <c r="AK490" s="357">
        <v>623</v>
      </c>
      <c r="AL490" s="357">
        <v>732</v>
      </c>
      <c r="AM490" s="357">
        <v>459</v>
      </c>
      <c r="AN490" s="357">
        <v>507</v>
      </c>
      <c r="AO490" s="357">
        <v>578</v>
      </c>
      <c r="AP490" s="357">
        <v>527</v>
      </c>
      <c r="AQ490" s="357">
        <v>527</v>
      </c>
      <c r="AR490" s="357">
        <v>672</v>
      </c>
      <c r="AS490" s="357">
        <v>624</v>
      </c>
      <c r="AT490" s="105"/>
      <c r="AU490" s="150" t="s">
        <v>2383</v>
      </c>
      <c r="AV490" s="126">
        <v>12</v>
      </c>
    </row>
    <row r="491" spans="1:48" ht="23.25" customHeight="1">
      <c r="D491" s="105" t="s">
        <v>2374</v>
      </c>
      <c r="E491" s="164" t="s">
        <v>2374</v>
      </c>
      <c r="F491" s="165" t="s">
        <v>2378</v>
      </c>
      <c r="G491" s="126">
        <v>12</v>
      </c>
      <c r="H491" s="166">
        <v>377</v>
      </c>
      <c r="I491" s="166">
        <v>390</v>
      </c>
      <c r="J491" s="166">
        <v>441</v>
      </c>
      <c r="K491" s="357">
        <v>401</v>
      </c>
      <c r="L491" s="357">
        <v>399</v>
      </c>
      <c r="M491" s="357">
        <v>506</v>
      </c>
      <c r="N491" s="357">
        <v>431</v>
      </c>
      <c r="O491" s="357">
        <v>388</v>
      </c>
      <c r="P491" s="357">
        <v>450</v>
      </c>
      <c r="Q491" s="357">
        <v>494</v>
      </c>
      <c r="R491" s="357">
        <v>459</v>
      </c>
      <c r="S491" s="354">
        <v>485</v>
      </c>
      <c r="T491" s="354">
        <v>588</v>
      </c>
      <c r="U491" s="354">
        <v>648</v>
      </c>
      <c r="V491" s="357">
        <v>503</v>
      </c>
      <c r="W491" s="357">
        <v>558</v>
      </c>
      <c r="X491" s="357">
        <v>400</v>
      </c>
      <c r="Y491" s="357">
        <v>457</v>
      </c>
      <c r="Z491" s="357">
        <v>546</v>
      </c>
      <c r="AA491" s="357">
        <v>453</v>
      </c>
      <c r="AB491" s="357">
        <v>437</v>
      </c>
      <c r="AC491" s="357">
        <v>516</v>
      </c>
      <c r="AD491" s="357">
        <v>627</v>
      </c>
      <c r="AE491" s="357">
        <v>494</v>
      </c>
      <c r="AF491" s="357">
        <v>473</v>
      </c>
      <c r="AG491" s="357">
        <v>552</v>
      </c>
      <c r="AH491" s="357">
        <v>670</v>
      </c>
      <c r="AI491" s="368" t="s">
        <v>2207</v>
      </c>
      <c r="AJ491" s="357">
        <v>469</v>
      </c>
      <c r="AK491" s="357">
        <v>547</v>
      </c>
      <c r="AL491" s="357">
        <v>642</v>
      </c>
      <c r="AM491" s="357">
        <v>399</v>
      </c>
      <c r="AN491" s="357">
        <v>448</v>
      </c>
      <c r="AO491" s="357">
        <v>509</v>
      </c>
      <c r="AP491" s="357">
        <v>521</v>
      </c>
      <c r="AQ491" s="357">
        <v>521</v>
      </c>
      <c r="AR491" s="357">
        <v>667</v>
      </c>
      <c r="AS491" s="357">
        <v>568</v>
      </c>
      <c r="AT491" s="105"/>
      <c r="AU491" s="105" t="s">
        <v>2374</v>
      </c>
      <c r="AV491" s="126">
        <v>12</v>
      </c>
    </row>
    <row r="492" spans="1:48" ht="23.25" customHeight="1">
      <c r="D492" s="105" t="s">
        <v>3253</v>
      </c>
      <c r="E492" s="164" t="s">
        <v>3253</v>
      </c>
      <c r="F492" s="165" t="s">
        <v>2378</v>
      </c>
      <c r="G492" s="126">
        <v>12</v>
      </c>
      <c r="H492" s="166">
        <v>377</v>
      </c>
      <c r="I492" s="166">
        <v>390</v>
      </c>
      <c r="J492" s="166">
        <v>441</v>
      </c>
      <c r="K492" s="357">
        <v>401</v>
      </c>
      <c r="L492" s="357">
        <v>399</v>
      </c>
      <c r="M492" s="357">
        <v>506</v>
      </c>
      <c r="N492" s="357">
        <v>431</v>
      </c>
      <c r="O492" s="357">
        <v>388</v>
      </c>
      <c r="P492" s="357">
        <v>450</v>
      </c>
      <c r="Q492" s="357">
        <v>494</v>
      </c>
      <c r="R492" s="357">
        <v>459</v>
      </c>
      <c r="S492" s="354">
        <v>485</v>
      </c>
      <c r="T492" s="354">
        <v>588</v>
      </c>
      <c r="U492" s="354">
        <v>648</v>
      </c>
      <c r="V492" s="357">
        <v>503</v>
      </c>
      <c r="W492" s="357">
        <v>558</v>
      </c>
      <c r="X492" s="357">
        <v>400</v>
      </c>
      <c r="Y492" s="357">
        <v>457</v>
      </c>
      <c r="Z492" s="357">
        <v>546</v>
      </c>
      <c r="AA492" s="357">
        <v>453</v>
      </c>
      <c r="AB492" s="357">
        <v>437</v>
      </c>
      <c r="AC492" s="357">
        <v>516</v>
      </c>
      <c r="AD492" s="357">
        <v>627</v>
      </c>
      <c r="AE492" s="357">
        <v>494</v>
      </c>
      <c r="AF492" s="357">
        <v>473</v>
      </c>
      <c r="AG492" s="357">
        <v>552</v>
      </c>
      <c r="AH492" s="357">
        <v>670</v>
      </c>
      <c r="AI492" s="368" t="s">
        <v>2207</v>
      </c>
      <c r="AJ492" s="357">
        <v>469</v>
      </c>
      <c r="AK492" s="357">
        <v>547</v>
      </c>
      <c r="AL492" s="357">
        <v>642</v>
      </c>
      <c r="AM492" s="357">
        <v>399</v>
      </c>
      <c r="AN492" s="357">
        <v>448</v>
      </c>
      <c r="AO492" s="357">
        <v>509</v>
      </c>
      <c r="AP492" s="357">
        <v>521</v>
      </c>
      <c r="AQ492" s="357">
        <v>521</v>
      </c>
      <c r="AR492" s="357">
        <v>667</v>
      </c>
      <c r="AS492" s="357">
        <v>568</v>
      </c>
      <c r="AT492" s="105"/>
      <c r="AU492" s="105" t="s">
        <v>3253</v>
      </c>
      <c r="AV492" s="126">
        <v>12</v>
      </c>
    </row>
    <row r="493" spans="1:48" ht="23.25" customHeight="1">
      <c r="A493"/>
      <c r="D493" s="105" t="s">
        <v>10</v>
      </c>
      <c r="E493" s="164" t="s">
        <v>10</v>
      </c>
      <c r="F493" s="165" t="s">
        <v>1009</v>
      </c>
      <c r="G493" s="126">
        <v>12</v>
      </c>
      <c r="H493" s="166">
        <v>515</v>
      </c>
      <c r="I493" s="166">
        <v>516</v>
      </c>
      <c r="J493" s="166">
        <v>596</v>
      </c>
      <c r="K493" s="357">
        <v>536</v>
      </c>
      <c r="L493" s="357">
        <v>524</v>
      </c>
      <c r="M493" s="357">
        <v>647</v>
      </c>
      <c r="N493" s="357">
        <v>568</v>
      </c>
      <c r="O493" s="357">
        <v>519</v>
      </c>
      <c r="P493" s="357">
        <v>557</v>
      </c>
      <c r="Q493" s="357">
        <v>630</v>
      </c>
      <c r="R493" s="357">
        <v>616</v>
      </c>
      <c r="S493" s="354">
        <v>708</v>
      </c>
      <c r="T493" s="354">
        <v>816</v>
      </c>
      <c r="U493" s="354">
        <v>859</v>
      </c>
      <c r="V493" s="357">
        <v>656</v>
      </c>
      <c r="W493" s="357">
        <v>730</v>
      </c>
      <c r="X493" s="357">
        <v>566</v>
      </c>
      <c r="Y493" s="357">
        <v>626</v>
      </c>
      <c r="Z493" s="357">
        <v>747</v>
      </c>
      <c r="AA493" s="357">
        <v>638</v>
      </c>
      <c r="AB493" s="357">
        <v>603</v>
      </c>
      <c r="AC493" s="357">
        <v>684</v>
      </c>
      <c r="AD493" s="357">
        <v>827</v>
      </c>
      <c r="AE493" s="357">
        <v>679</v>
      </c>
      <c r="AF493" s="357">
        <v>670</v>
      </c>
      <c r="AG493" s="357">
        <v>753</v>
      </c>
      <c r="AH493" s="357">
        <v>907</v>
      </c>
      <c r="AI493" s="368" t="s">
        <v>2207</v>
      </c>
      <c r="AJ493" s="357">
        <v>646</v>
      </c>
      <c r="AK493" s="357">
        <v>722</v>
      </c>
      <c r="AL493" s="357">
        <v>854</v>
      </c>
      <c r="AM493" s="357">
        <v>562</v>
      </c>
      <c r="AN493" s="357">
        <v>614</v>
      </c>
      <c r="AO493" s="357">
        <v>701</v>
      </c>
      <c r="AP493" s="357">
        <v>637</v>
      </c>
      <c r="AQ493" s="357">
        <v>637</v>
      </c>
      <c r="AR493" s="357">
        <v>783</v>
      </c>
      <c r="AS493" s="357">
        <v>702</v>
      </c>
      <c r="AT493" s="105"/>
      <c r="AU493" s="105" t="s">
        <v>10</v>
      </c>
      <c r="AV493" s="126">
        <v>12</v>
      </c>
    </row>
    <row r="494" spans="1:48" ht="23.25" customHeight="1">
      <c r="A494"/>
      <c r="D494" s="105" t="s">
        <v>3254</v>
      </c>
      <c r="E494" s="164" t="s">
        <v>3254</v>
      </c>
      <c r="F494" s="165" t="s">
        <v>1009</v>
      </c>
      <c r="G494" s="126">
        <v>12</v>
      </c>
      <c r="H494" s="166">
        <v>515</v>
      </c>
      <c r="I494" s="166">
        <v>516</v>
      </c>
      <c r="J494" s="166">
        <v>596</v>
      </c>
      <c r="K494" s="357">
        <v>536</v>
      </c>
      <c r="L494" s="357">
        <v>524</v>
      </c>
      <c r="M494" s="357">
        <v>647</v>
      </c>
      <c r="N494" s="357">
        <v>568</v>
      </c>
      <c r="O494" s="357">
        <v>519</v>
      </c>
      <c r="P494" s="357">
        <v>557</v>
      </c>
      <c r="Q494" s="357">
        <v>630</v>
      </c>
      <c r="R494" s="357">
        <v>616</v>
      </c>
      <c r="S494" s="354">
        <v>708</v>
      </c>
      <c r="T494" s="354">
        <v>816</v>
      </c>
      <c r="U494" s="354">
        <v>859</v>
      </c>
      <c r="V494" s="357">
        <v>656</v>
      </c>
      <c r="W494" s="357">
        <v>730</v>
      </c>
      <c r="X494" s="357">
        <v>566</v>
      </c>
      <c r="Y494" s="357">
        <v>626</v>
      </c>
      <c r="Z494" s="357">
        <v>747</v>
      </c>
      <c r="AA494" s="357">
        <v>638</v>
      </c>
      <c r="AB494" s="357">
        <v>603</v>
      </c>
      <c r="AC494" s="357">
        <v>684</v>
      </c>
      <c r="AD494" s="357">
        <v>827</v>
      </c>
      <c r="AE494" s="357">
        <v>679</v>
      </c>
      <c r="AF494" s="357">
        <v>670</v>
      </c>
      <c r="AG494" s="357">
        <v>753</v>
      </c>
      <c r="AH494" s="357">
        <v>907</v>
      </c>
      <c r="AI494" s="368" t="s">
        <v>2207</v>
      </c>
      <c r="AJ494" s="357">
        <v>646</v>
      </c>
      <c r="AK494" s="357">
        <v>722</v>
      </c>
      <c r="AL494" s="357">
        <v>854</v>
      </c>
      <c r="AM494" s="357">
        <v>562</v>
      </c>
      <c r="AN494" s="357">
        <v>614</v>
      </c>
      <c r="AO494" s="357">
        <v>701</v>
      </c>
      <c r="AP494" s="357">
        <v>637</v>
      </c>
      <c r="AQ494" s="357">
        <v>637</v>
      </c>
      <c r="AR494" s="357">
        <v>783</v>
      </c>
      <c r="AS494" s="357">
        <v>702</v>
      </c>
      <c r="AT494" s="105"/>
      <c r="AU494" s="105" t="s">
        <v>3254</v>
      </c>
      <c r="AV494" s="126">
        <v>12</v>
      </c>
    </row>
    <row r="495" spans="1:48" ht="23.25" customHeight="1">
      <c r="A495"/>
      <c r="D495" s="105" t="s">
        <v>4622</v>
      </c>
      <c r="E495" s="164" t="s">
        <v>4622</v>
      </c>
      <c r="F495" s="165" t="s">
        <v>4628</v>
      </c>
      <c r="G495" s="126">
        <v>12</v>
      </c>
      <c r="H495" s="166">
        <v>1064</v>
      </c>
      <c r="I495" s="166">
        <v>1052</v>
      </c>
      <c r="J495" s="166">
        <v>1204</v>
      </c>
      <c r="K495" s="357">
        <v>1086</v>
      </c>
      <c r="L495" s="357">
        <v>1061</v>
      </c>
      <c r="M495" s="357">
        <v>1256</v>
      </c>
      <c r="N495" s="357">
        <v>1146</v>
      </c>
      <c r="O495" s="357">
        <v>1057</v>
      </c>
      <c r="P495" s="357">
        <v>1097</v>
      </c>
      <c r="Q495" s="357">
        <v>1237</v>
      </c>
      <c r="R495" s="357">
        <v>1163</v>
      </c>
      <c r="S495" s="354">
        <v>1208</v>
      </c>
      <c r="T495" s="354">
        <v>1326</v>
      </c>
      <c r="U495" s="354">
        <v>1480</v>
      </c>
      <c r="V495" s="357">
        <v>1184</v>
      </c>
      <c r="W495" s="357">
        <v>1330</v>
      </c>
      <c r="X495" s="357">
        <v>1074</v>
      </c>
      <c r="Y495" s="357">
        <v>1140</v>
      </c>
      <c r="Z495" s="357">
        <v>1334</v>
      </c>
      <c r="AA495" s="357">
        <v>1178</v>
      </c>
      <c r="AB495" s="357">
        <v>1123</v>
      </c>
      <c r="AC495" s="357">
        <v>1209</v>
      </c>
      <c r="AD495" s="357">
        <v>1421</v>
      </c>
      <c r="AE495" s="357">
        <v>1227</v>
      </c>
      <c r="AF495" s="357">
        <v>1181</v>
      </c>
      <c r="AG495" s="357">
        <v>1268</v>
      </c>
      <c r="AH495" s="357">
        <v>1490</v>
      </c>
      <c r="AI495" s="368" t="s">
        <v>2207</v>
      </c>
      <c r="AJ495" s="357">
        <v>1132</v>
      </c>
      <c r="AK495" s="357">
        <v>1218</v>
      </c>
      <c r="AL495" s="357">
        <v>1455</v>
      </c>
      <c r="AM495" s="357">
        <v>1043</v>
      </c>
      <c r="AN495" s="357">
        <v>1090</v>
      </c>
      <c r="AO495" s="357">
        <v>1248</v>
      </c>
      <c r="AP495" s="357">
        <v>1218</v>
      </c>
      <c r="AQ495" s="357">
        <v>1207</v>
      </c>
      <c r="AR495" s="357">
        <v>1354</v>
      </c>
      <c r="AS495" s="357">
        <v>1279</v>
      </c>
      <c r="AT495" s="105"/>
      <c r="AU495" s="105" t="s">
        <v>4622</v>
      </c>
      <c r="AV495" s="126">
        <v>12</v>
      </c>
    </row>
    <row r="496" spans="1:48" ht="23.25" customHeight="1">
      <c r="A496"/>
      <c r="D496" s="150" t="s">
        <v>2384</v>
      </c>
      <c r="E496" s="164" t="s">
        <v>2384</v>
      </c>
      <c r="F496" s="169" t="s">
        <v>2389</v>
      </c>
      <c r="G496" s="126">
        <v>13.5</v>
      </c>
      <c r="H496" s="166">
        <v>445</v>
      </c>
      <c r="I496" s="166">
        <v>445</v>
      </c>
      <c r="J496" s="166">
        <v>532</v>
      </c>
      <c r="K496" s="357">
        <v>480</v>
      </c>
      <c r="L496" s="357">
        <v>478</v>
      </c>
      <c r="M496" s="357">
        <v>580</v>
      </c>
      <c r="N496" s="357">
        <v>551</v>
      </c>
      <c r="O496" s="357">
        <v>458</v>
      </c>
      <c r="P496" s="357">
        <v>509</v>
      </c>
      <c r="Q496" s="357">
        <v>560</v>
      </c>
      <c r="R496" s="357">
        <v>543</v>
      </c>
      <c r="S496" s="354">
        <v>615</v>
      </c>
      <c r="T496" s="354">
        <v>730</v>
      </c>
      <c r="U496" s="354">
        <v>814</v>
      </c>
      <c r="V496" s="357">
        <v>597</v>
      </c>
      <c r="W496" s="357">
        <v>665</v>
      </c>
      <c r="X496" s="357">
        <v>492</v>
      </c>
      <c r="Y496" s="357">
        <v>558</v>
      </c>
      <c r="Z496" s="357">
        <v>666</v>
      </c>
      <c r="AA496" s="357">
        <v>557</v>
      </c>
      <c r="AB496" s="357">
        <v>529</v>
      </c>
      <c r="AC496" s="357">
        <v>619</v>
      </c>
      <c r="AD496" s="357">
        <v>750</v>
      </c>
      <c r="AE496" s="357">
        <v>598</v>
      </c>
      <c r="AF496" s="357">
        <v>601</v>
      </c>
      <c r="AG496" s="357">
        <v>691</v>
      </c>
      <c r="AH496" s="357">
        <v>836</v>
      </c>
      <c r="AI496" s="368" t="s">
        <v>2207</v>
      </c>
      <c r="AJ496" s="357">
        <v>573</v>
      </c>
      <c r="AK496" s="357">
        <v>661</v>
      </c>
      <c r="AL496" s="357">
        <v>777</v>
      </c>
      <c r="AM496" s="357">
        <v>481</v>
      </c>
      <c r="AN496" s="357">
        <v>536</v>
      </c>
      <c r="AO496" s="357">
        <v>610</v>
      </c>
      <c r="AP496" s="357">
        <v>563</v>
      </c>
      <c r="AQ496" s="357">
        <v>563</v>
      </c>
      <c r="AR496" s="357">
        <v>727</v>
      </c>
      <c r="AS496" s="357">
        <v>659</v>
      </c>
      <c r="AT496" s="105"/>
      <c r="AU496" s="150" t="s">
        <v>2384</v>
      </c>
      <c r="AV496" s="126">
        <v>13.5</v>
      </c>
    </row>
    <row r="497" spans="1:48" ht="23.25" customHeight="1">
      <c r="A497"/>
      <c r="D497" s="105" t="s">
        <v>397</v>
      </c>
      <c r="E497" s="164" t="s">
        <v>397</v>
      </c>
      <c r="F497" s="165" t="s">
        <v>779</v>
      </c>
      <c r="G497" s="126">
        <v>24</v>
      </c>
      <c r="H497" s="166">
        <v>998</v>
      </c>
      <c r="I497" s="166">
        <v>1003</v>
      </c>
      <c r="J497" s="166">
        <v>1163</v>
      </c>
      <c r="K497" s="357">
        <v>1076</v>
      </c>
      <c r="L497" s="357">
        <v>1052</v>
      </c>
      <c r="M497" s="357">
        <v>1271</v>
      </c>
      <c r="N497" s="357">
        <v>1133</v>
      </c>
      <c r="O497" s="357">
        <v>1004</v>
      </c>
      <c r="P497" s="357">
        <v>1070</v>
      </c>
      <c r="Q497" s="357">
        <v>1223</v>
      </c>
      <c r="R497" s="357">
        <v>1196</v>
      </c>
      <c r="S497" s="354">
        <v>1496</v>
      </c>
      <c r="T497" s="354">
        <v>1714</v>
      </c>
      <c r="U497" s="354">
        <v>1826</v>
      </c>
      <c r="V497" s="357">
        <v>1312</v>
      </c>
      <c r="W497" s="357">
        <v>1461</v>
      </c>
      <c r="X497" s="357">
        <v>1313</v>
      </c>
      <c r="Y497" s="357">
        <v>1437</v>
      </c>
      <c r="Z497" s="357">
        <v>1710</v>
      </c>
      <c r="AA497" s="357">
        <v>1477</v>
      </c>
      <c r="AB497" s="357">
        <v>1375</v>
      </c>
      <c r="AC497" s="357">
        <v>1540</v>
      </c>
      <c r="AD497" s="357">
        <v>1855</v>
      </c>
      <c r="AE497" s="357">
        <v>1545</v>
      </c>
      <c r="AF497" s="357">
        <v>1580</v>
      </c>
      <c r="AG497" s="357">
        <v>1749</v>
      </c>
      <c r="AH497" s="357">
        <v>2101</v>
      </c>
      <c r="AI497" s="368" t="s">
        <v>2207</v>
      </c>
      <c r="AJ497" s="357">
        <v>1477</v>
      </c>
      <c r="AK497" s="357">
        <v>1632</v>
      </c>
      <c r="AL497" s="357">
        <v>1928</v>
      </c>
      <c r="AM497" s="357">
        <v>1277</v>
      </c>
      <c r="AN497" s="357">
        <v>1381</v>
      </c>
      <c r="AO497" s="357">
        <v>1578</v>
      </c>
      <c r="AP497" s="357">
        <v>1362</v>
      </c>
      <c r="AQ497" s="357">
        <v>1362</v>
      </c>
      <c r="AR497" s="357">
        <v>1655</v>
      </c>
      <c r="AS497" s="357">
        <v>1422</v>
      </c>
      <c r="AT497" s="105"/>
      <c r="AU497" s="105" t="s">
        <v>397</v>
      </c>
      <c r="AV497" s="126">
        <v>24</v>
      </c>
    </row>
    <row r="498" spans="1:48" ht="23.25" customHeight="1">
      <c r="A498"/>
      <c r="D498" s="150" t="s">
        <v>2385</v>
      </c>
      <c r="E498" s="164" t="s">
        <v>2385</v>
      </c>
      <c r="F498" s="169" t="s">
        <v>2390</v>
      </c>
      <c r="G498" s="126">
        <v>15</v>
      </c>
      <c r="H498" s="166">
        <v>470</v>
      </c>
      <c r="I498" s="166">
        <v>470</v>
      </c>
      <c r="J498" s="166">
        <v>564</v>
      </c>
      <c r="K498" s="357">
        <v>506</v>
      </c>
      <c r="L498" s="357">
        <v>504</v>
      </c>
      <c r="M498" s="357">
        <v>612</v>
      </c>
      <c r="N498" s="357">
        <v>583</v>
      </c>
      <c r="O498" s="357">
        <v>487</v>
      </c>
      <c r="P498" s="357">
        <v>544</v>
      </c>
      <c r="Q498" s="357">
        <v>598</v>
      </c>
      <c r="R498" s="357">
        <v>580</v>
      </c>
      <c r="S498" s="354">
        <v>650</v>
      </c>
      <c r="T498" s="354">
        <v>777</v>
      </c>
      <c r="U498" s="354">
        <v>863</v>
      </c>
      <c r="V498" s="357">
        <v>638</v>
      </c>
      <c r="W498" s="357">
        <v>710</v>
      </c>
      <c r="X498" s="357">
        <v>518</v>
      </c>
      <c r="Y498" s="357">
        <v>590</v>
      </c>
      <c r="Z498" s="357">
        <v>705</v>
      </c>
      <c r="AA498" s="357">
        <v>587</v>
      </c>
      <c r="AB498" s="357">
        <v>560</v>
      </c>
      <c r="AC498" s="357">
        <v>659</v>
      </c>
      <c r="AD498" s="357">
        <v>801</v>
      </c>
      <c r="AE498" s="357">
        <v>633</v>
      </c>
      <c r="AF498" s="357">
        <v>632</v>
      </c>
      <c r="AG498" s="357">
        <v>731</v>
      </c>
      <c r="AH498" s="357">
        <v>886</v>
      </c>
      <c r="AI498" s="368" t="s">
        <v>2207</v>
      </c>
      <c r="AJ498" s="357">
        <v>607</v>
      </c>
      <c r="AK498" s="357">
        <v>705</v>
      </c>
      <c r="AL498" s="357">
        <v>828</v>
      </c>
      <c r="AM498" s="357">
        <v>509</v>
      </c>
      <c r="AN498" s="357">
        <v>569</v>
      </c>
      <c r="AO498" s="357">
        <v>647</v>
      </c>
      <c r="AP498" s="357">
        <v>603</v>
      </c>
      <c r="AQ498" s="357">
        <v>603</v>
      </c>
      <c r="AR498" s="357">
        <v>786</v>
      </c>
      <c r="AS498" s="357">
        <v>699</v>
      </c>
      <c r="AT498" s="105"/>
      <c r="AU498" s="150" t="s">
        <v>2385</v>
      </c>
      <c r="AV498" s="126">
        <v>15</v>
      </c>
    </row>
    <row r="499" spans="1:48" ht="23.25" customHeight="1">
      <c r="A499"/>
      <c r="D499" s="150" t="s">
        <v>2386</v>
      </c>
      <c r="E499" s="164" t="s">
        <v>2386</v>
      </c>
      <c r="F499" s="169" t="s">
        <v>2392</v>
      </c>
      <c r="G499" s="126">
        <v>16.5</v>
      </c>
      <c r="H499" s="166">
        <v>511</v>
      </c>
      <c r="I499" s="166">
        <v>511</v>
      </c>
      <c r="J499" s="166">
        <v>613</v>
      </c>
      <c r="K499" s="357">
        <v>547</v>
      </c>
      <c r="L499" s="357">
        <v>545</v>
      </c>
      <c r="M499" s="357">
        <v>662</v>
      </c>
      <c r="N499" s="357">
        <v>630</v>
      </c>
      <c r="O499" s="357">
        <v>530</v>
      </c>
      <c r="P499" s="357">
        <v>595</v>
      </c>
      <c r="Q499" s="357">
        <v>653</v>
      </c>
      <c r="R499" s="357">
        <v>634</v>
      </c>
      <c r="S499" s="354">
        <v>695</v>
      </c>
      <c r="T499" s="354">
        <v>835</v>
      </c>
      <c r="U499" s="354">
        <v>926</v>
      </c>
      <c r="V499" s="357">
        <v>690</v>
      </c>
      <c r="W499" s="357">
        <v>769</v>
      </c>
      <c r="X499" s="357">
        <v>559</v>
      </c>
      <c r="Y499" s="357">
        <v>638</v>
      </c>
      <c r="Z499" s="357">
        <v>762</v>
      </c>
      <c r="AA499" s="357">
        <v>633</v>
      </c>
      <c r="AB499" s="357">
        <v>607</v>
      </c>
      <c r="AC499" s="357">
        <v>715</v>
      </c>
      <c r="AD499" s="357">
        <v>870</v>
      </c>
      <c r="AE499" s="357">
        <v>686</v>
      </c>
      <c r="AF499" s="357">
        <v>678</v>
      </c>
      <c r="AG499" s="357">
        <v>787</v>
      </c>
      <c r="AH499" s="357">
        <v>955</v>
      </c>
      <c r="AI499" s="368" t="s">
        <v>2207</v>
      </c>
      <c r="AJ499" s="357">
        <v>656</v>
      </c>
      <c r="AK499" s="357">
        <v>763</v>
      </c>
      <c r="AL499" s="357">
        <v>897</v>
      </c>
      <c r="AM499" s="357">
        <v>551</v>
      </c>
      <c r="AN499" s="357">
        <v>617</v>
      </c>
      <c r="AO499" s="357">
        <v>702</v>
      </c>
      <c r="AP499" s="357">
        <v>661</v>
      </c>
      <c r="AQ499" s="357">
        <v>661</v>
      </c>
      <c r="AR499" s="357">
        <v>862</v>
      </c>
      <c r="AS499" s="357">
        <v>756</v>
      </c>
      <c r="AT499" s="105"/>
      <c r="AU499" s="150" t="s">
        <v>2386</v>
      </c>
      <c r="AV499" s="126">
        <v>16.5</v>
      </c>
    </row>
    <row r="500" spans="1:48" ht="23.25" customHeight="1">
      <c r="A500"/>
      <c r="D500" s="150" t="s">
        <v>391</v>
      </c>
      <c r="E500" s="164" t="s">
        <v>391</v>
      </c>
      <c r="F500" s="169" t="s">
        <v>780</v>
      </c>
      <c r="G500" s="126">
        <v>18</v>
      </c>
      <c r="H500" s="166">
        <v>535</v>
      </c>
      <c r="I500" s="166">
        <v>547</v>
      </c>
      <c r="J500" s="166">
        <v>628</v>
      </c>
      <c r="K500" s="357">
        <v>582</v>
      </c>
      <c r="L500" s="357">
        <v>568</v>
      </c>
      <c r="M500" s="357">
        <v>728</v>
      </c>
      <c r="N500" s="357">
        <v>619</v>
      </c>
      <c r="O500" s="357">
        <v>552</v>
      </c>
      <c r="P500" s="357">
        <v>622</v>
      </c>
      <c r="Q500" s="357">
        <v>700</v>
      </c>
      <c r="R500" s="357">
        <v>675</v>
      </c>
      <c r="S500" s="354">
        <v>753</v>
      </c>
      <c r="T500" s="354">
        <v>905</v>
      </c>
      <c r="U500" s="354">
        <v>1004</v>
      </c>
      <c r="V500" s="357">
        <v>756</v>
      </c>
      <c r="W500" s="357">
        <v>843</v>
      </c>
      <c r="X500" s="357">
        <v>583</v>
      </c>
      <c r="Y500" s="357">
        <v>668</v>
      </c>
      <c r="Z500" s="357">
        <v>801</v>
      </c>
      <c r="AA500" s="357">
        <v>661</v>
      </c>
      <c r="AB500" s="357">
        <v>636</v>
      </c>
      <c r="AC500" s="357">
        <v>753</v>
      </c>
      <c r="AD500" s="357">
        <v>919</v>
      </c>
      <c r="AE500" s="357">
        <v>720</v>
      </c>
      <c r="AF500" s="357">
        <v>707</v>
      </c>
      <c r="AG500" s="357">
        <v>825</v>
      </c>
      <c r="AH500" s="357">
        <v>1005</v>
      </c>
      <c r="AI500" s="368" t="s">
        <v>2207</v>
      </c>
      <c r="AJ500" s="357">
        <v>705</v>
      </c>
      <c r="AK500" s="357">
        <v>821</v>
      </c>
      <c r="AL500" s="357">
        <v>965</v>
      </c>
      <c r="AM500" s="357">
        <v>592</v>
      </c>
      <c r="AN500" s="357">
        <v>665</v>
      </c>
      <c r="AO500" s="357">
        <v>756</v>
      </c>
      <c r="AP500" s="357">
        <v>706</v>
      </c>
      <c r="AQ500" s="357">
        <v>706</v>
      </c>
      <c r="AR500" s="357">
        <v>926</v>
      </c>
      <c r="AS500" s="357">
        <v>817</v>
      </c>
      <c r="AT500" s="105"/>
      <c r="AU500" s="150" t="s">
        <v>391</v>
      </c>
      <c r="AV500" s="126">
        <v>18</v>
      </c>
    </row>
    <row r="501" spans="1:48" ht="23.25" customHeight="1">
      <c r="A501"/>
      <c r="D501" s="105" t="s">
        <v>1952</v>
      </c>
      <c r="E501" s="164" t="s">
        <v>1952</v>
      </c>
      <c r="F501" s="165" t="s">
        <v>1954</v>
      </c>
      <c r="G501" s="126">
        <v>18</v>
      </c>
      <c r="H501" s="166">
        <v>1723</v>
      </c>
      <c r="I501" s="166">
        <v>1709</v>
      </c>
      <c r="J501" s="166">
        <v>1956</v>
      </c>
      <c r="K501" s="357">
        <v>1770</v>
      </c>
      <c r="L501" s="357">
        <v>1733</v>
      </c>
      <c r="M501" s="357">
        <v>2057</v>
      </c>
      <c r="N501" s="357">
        <v>1847</v>
      </c>
      <c r="O501" s="357">
        <v>1716</v>
      </c>
      <c r="P501" s="357">
        <v>1790</v>
      </c>
      <c r="Q501" s="357">
        <v>2033</v>
      </c>
      <c r="R501" s="357">
        <v>1881</v>
      </c>
      <c r="S501" s="354">
        <v>1636</v>
      </c>
      <c r="T501" s="354">
        <v>1806</v>
      </c>
      <c r="U501" s="354">
        <v>2100</v>
      </c>
      <c r="V501" s="357">
        <v>1688</v>
      </c>
      <c r="W501" s="357">
        <v>1902</v>
      </c>
      <c r="X501" s="357">
        <v>1736</v>
      </c>
      <c r="Y501" s="357">
        <v>1845</v>
      </c>
      <c r="Z501" s="357">
        <v>2183</v>
      </c>
      <c r="AA501" s="357">
        <v>1941</v>
      </c>
      <c r="AB501" s="357">
        <v>1789</v>
      </c>
      <c r="AC501" s="357">
        <v>1930</v>
      </c>
      <c r="AD501" s="357">
        <v>2301</v>
      </c>
      <c r="AE501" s="357">
        <v>1999</v>
      </c>
      <c r="AF501" s="357">
        <v>1860</v>
      </c>
      <c r="AG501" s="357">
        <v>2002</v>
      </c>
      <c r="AH501" s="357">
        <v>2387</v>
      </c>
      <c r="AI501" s="368" t="s">
        <v>2207</v>
      </c>
      <c r="AJ501" s="357">
        <v>1842</v>
      </c>
      <c r="AK501" s="357">
        <v>1981</v>
      </c>
      <c r="AL501" s="357">
        <v>2329</v>
      </c>
      <c r="AM501" s="357">
        <v>1729</v>
      </c>
      <c r="AN501" s="357">
        <v>1802</v>
      </c>
      <c r="AO501" s="357">
        <v>2064</v>
      </c>
      <c r="AP501" s="357">
        <v>1979</v>
      </c>
      <c r="AQ501" s="357">
        <v>1979</v>
      </c>
      <c r="AR501" s="357">
        <v>2199</v>
      </c>
      <c r="AS501" s="357">
        <v>2074</v>
      </c>
      <c r="AT501" s="105"/>
      <c r="AU501" s="105" t="s">
        <v>1952</v>
      </c>
      <c r="AV501" s="126">
        <v>18</v>
      </c>
    </row>
    <row r="502" spans="1:48" ht="23.25" customHeight="1">
      <c r="A502"/>
      <c r="D502" s="150" t="s">
        <v>2387</v>
      </c>
      <c r="E502" s="164" t="s">
        <v>2387</v>
      </c>
      <c r="F502" s="169" t="s">
        <v>2391</v>
      </c>
      <c r="G502" s="126">
        <v>19.5</v>
      </c>
      <c r="H502" s="166">
        <v>557</v>
      </c>
      <c r="I502" s="166">
        <v>559</v>
      </c>
      <c r="J502" s="166">
        <v>671</v>
      </c>
      <c r="K502" s="357">
        <v>594</v>
      </c>
      <c r="L502" s="357">
        <v>594</v>
      </c>
      <c r="M502" s="357">
        <v>721</v>
      </c>
      <c r="N502" s="357">
        <v>688</v>
      </c>
      <c r="O502" s="357">
        <v>581</v>
      </c>
      <c r="P502" s="357">
        <v>663</v>
      </c>
      <c r="Q502" s="357">
        <v>724</v>
      </c>
      <c r="R502" s="357">
        <v>705</v>
      </c>
      <c r="S502" s="354">
        <v>755</v>
      </c>
      <c r="T502" s="354">
        <v>923</v>
      </c>
      <c r="U502" s="354">
        <v>1017</v>
      </c>
      <c r="V502" s="357">
        <v>770</v>
      </c>
      <c r="W502" s="357">
        <v>853</v>
      </c>
      <c r="X502" s="357">
        <v>666</v>
      </c>
      <c r="Y502" s="357">
        <v>790</v>
      </c>
      <c r="Z502" s="357">
        <v>960</v>
      </c>
      <c r="AA502" s="357">
        <v>753</v>
      </c>
      <c r="AB502" s="357">
        <v>699</v>
      </c>
      <c r="AC502" s="357">
        <v>825</v>
      </c>
      <c r="AD502" s="357">
        <v>967</v>
      </c>
      <c r="AE502" s="357">
        <v>752</v>
      </c>
      <c r="AF502" s="357">
        <v>767</v>
      </c>
      <c r="AG502" s="357">
        <v>895</v>
      </c>
      <c r="AH502" s="357">
        <v>1050</v>
      </c>
      <c r="AI502" s="368" t="s">
        <v>2207</v>
      </c>
      <c r="AJ502" s="357">
        <v>720</v>
      </c>
      <c r="AK502" s="357">
        <v>846</v>
      </c>
      <c r="AL502" s="357">
        <v>993</v>
      </c>
      <c r="AM502" s="357">
        <v>600</v>
      </c>
      <c r="AN502" s="357">
        <v>680</v>
      </c>
      <c r="AO502" s="357">
        <v>772</v>
      </c>
      <c r="AP502" s="357">
        <v>739</v>
      </c>
      <c r="AQ502" s="357">
        <v>739</v>
      </c>
      <c r="AR502" s="357">
        <v>978</v>
      </c>
      <c r="AS502" s="357">
        <v>834</v>
      </c>
      <c r="AT502" s="105"/>
      <c r="AU502" s="150" t="s">
        <v>2387</v>
      </c>
      <c r="AV502" s="126">
        <v>19.5</v>
      </c>
    </row>
    <row r="503" spans="1:48" ht="23.25" customHeight="1">
      <c r="D503" s="105" t="s">
        <v>11</v>
      </c>
      <c r="E503" s="164" t="s">
        <v>11</v>
      </c>
      <c r="F503" s="165" t="s">
        <v>1010</v>
      </c>
      <c r="G503" s="126">
        <v>21</v>
      </c>
      <c r="H503" s="166">
        <v>846</v>
      </c>
      <c r="I503" s="166">
        <v>850</v>
      </c>
      <c r="J503" s="166">
        <v>982</v>
      </c>
      <c r="K503" s="357">
        <v>887</v>
      </c>
      <c r="L503" s="357">
        <v>868</v>
      </c>
      <c r="M503" s="357">
        <v>1072</v>
      </c>
      <c r="N503" s="357">
        <v>941</v>
      </c>
      <c r="O503" s="357">
        <v>854</v>
      </c>
      <c r="P503" s="357">
        <v>919</v>
      </c>
      <c r="Q503" s="357">
        <v>1040</v>
      </c>
      <c r="R503" s="357">
        <v>1018</v>
      </c>
      <c r="S503" s="354">
        <v>1225</v>
      </c>
      <c r="T503" s="354">
        <v>1419</v>
      </c>
      <c r="U503" s="354">
        <v>1480</v>
      </c>
      <c r="V503" s="357">
        <v>1112</v>
      </c>
      <c r="W503" s="357">
        <v>1237</v>
      </c>
      <c r="X503" s="357">
        <v>958</v>
      </c>
      <c r="Y503" s="357">
        <v>1062</v>
      </c>
      <c r="Z503" s="357">
        <v>1267</v>
      </c>
      <c r="AA503" s="357">
        <v>1080</v>
      </c>
      <c r="AB503" s="357">
        <v>1021</v>
      </c>
      <c r="AC503" s="357">
        <v>1162</v>
      </c>
      <c r="AD503" s="357">
        <v>1405</v>
      </c>
      <c r="AE503" s="357">
        <v>1149</v>
      </c>
      <c r="AF503" s="357">
        <v>1155</v>
      </c>
      <c r="AG503" s="357">
        <v>1298</v>
      </c>
      <c r="AH503" s="357">
        <v>1565</v>
      </c>
      <c r="AI503" s="368" t="s">
        <v>2207</v>
      </c>
      <c r="AJ503" s="357">
        <v>1096</v>
      </c>
      <c r="AK503" s="357">
        <v>1227</v>
      </c>
      <c r="AL503" s="357">
        <v>1452</v>
      </c>
      <c r="AM503" s="357">
        <v>938</v>
      </c>
      <c r="AN503" s="357">
        <v>1030</v>
      </c>
      <c r="AO503" s="357">
        <v>1174</v>
      </c>
      <c r="AP503" s="357">
        <v>1057</v>
      </c>
      <c r="AQ503" s="357">
        <v>1057</v>
      </c>
      <c r="AR503" s="357">
        <v>1321</v>
      </c>
      <c r="AS503" s="357">
        <v>1190</v>
      </c>
      <c r="AT503" s="105"/>
      <c r="AU503" s="105" t="s">
        <v>11</v>
      </c>
      <c r="AV503" s="126">
        <v>21</v>
      </c>
    </row>
    <row r="504" spans="1:48" ht="23.25" customHeight="1">
      <c r="D504" s="105" t="s">
        <v>2393</v>
      </c>
      <c r="E504" s="164" t="s">
        <v>2393</v>
      </c>
      <c r="F504" s="165" t="s">
        <v>2396</v>
      </c>
      <c r="G504" s="126">
        <v>21</v>
      </c>
      <c r="H504" s="166">
        <v>600</v>
      </c>
      <c r="I504" s="166">
        <v>625</v>
      </c>
      <c r="J504" s="166">
        <v>706</v>
      </c>
      <c r="K504" s="357">
        <v>648</v>
      </c>
      <c r="L504" s="357">
        <v>647</v>
      </c>
      <c r="M504" s="357">
        <v>819</v>
      </c>
      <c r="N504" s="357">
        <v>697</v>
      </c>
      <c r="O504" s="357">
        <v>619</v>
      </c>
      <c r="P504" s="357">
        <v>815</v>
      </c>
      <c r="Q504" s="357">
        <v>795</v>
      </c>
      <c r="R504" s="357">
        <v>741</v>
      </c>
      <c r="S504" s="354">
        <v>804</v>
      </c>
      <c r="T504" s="354">
        <v>983</v>
      </c>
      <c r="U504" s="354">
        <v>1084</v>
      </c>
      <c r="V504" s="357">
        <v>826</v>
      </c>
      <c r="W504" s="357">
        <v>916</v>
      </c>
      <c r="X504" s="357">
        <v>649</v>
      </c>
      <c r="Y504" s="357">
        <v>750</v>
      </c>
      <c r="Z504" s="357">
        <v>896</v>
      </c>
      <c r="AA504" s="357">
        <v>738</v>
      </c>
      <c r="AB504" s="357">
        <v>713</v>
      </c>
      <c r="AC504" s="357">
        <v>850</v>
      </c>
      <c r="AD504" s="357">
        <v>1035</v>
      </c>
      <c r="AE504" s="357">
        <v>808</v>
      </c>
      <c r="AF504" s="357">
        <v>784</v>
      </c>
      <c r="AG504" s="357">
        <v>923</v>
      </c>
      <c r="AH504" s="357">
        <v>1120</v>
      </c>
      <c r="AI504" s="368" t="s">
        <v>2207</v>
      </c>
      <c r="AJ504" s="357">
        <v>771</v>
      </c>
      <c r="AK504" s="357">
        <v>906</v>
      </c>
      <c r="AL504" s="357">
        <v>1063</v>
      </c>
      <c r="AM504" s="357">
        <v>646</v>
      </c>
      <c r="AN504" s="357">
        <v>731</v>
      </c>
      <c r="AO504" s="357">
        <v>830</v>
      </c>
      <c r="AP504" s="357">
        <v>775</v>
      </c>
      <c r="AQ504" s="357">
        <v>775</v>
      </c>
      <c r="AR504" s="357">
        <v>1030</v>
      </c>
      <c r="AS504" s="357">
        <v>869</v>
      </c>
      <c r="AT504" s="105"/>
      <c r="AU504" s="105" t="s">
        <v>2393</v>
      </c>
      <c r="AV504" s="126">
        <v>21</v>
      </c>
    </row>
    <row r="505" spans="1:48" ht="23.25" customHeight="1">
      <c r="D505" s="105" t="s">
        <v>2087</v>
      </c>
      <c r="E505" s="164" t="s">
        <v>2087</v>
      </c>
      <c r="F505" s="165" t="s">
        <v>2088</v>
      </c>
      <c r="G505" s="126">
        <v>22.5</v>
      </c>
      <c r="H505" s="166">
        <v>941</v>
      </c>
      <c r="I505" s="166">
        <v>936</v>
      </c>
      <c r="J505" s="166">
        <v>1085</v>
      </c>
      <c r="K505" s="357">
        <v>974</v>
      </c>
      <c r="L505" s="357">
        <v>965</v>
      </c>
      <c r="M505" s="357">
        <v>1127</v>
      </c>
      <c r="N505" s="357">
        <v>1099</v>
      </c>
      <c r="O505" s="357">
        <v>955</v>
      </c>
      <c r="P505" s="357">
        <v>1025</v>
      </c>
      <c r="Q505" s="357">
        <v>1133</v>
      </c>
      <c r="R505" s="357">
        <v>1107</v>
      </c>
      <c r="S505" s="354">
        <v>1285</v>
      </c>
      <c r="T505" s="354">
        <v>1492</v>
      </c>
      <c r="U505" s="354">
        <v>1560</v>
      </c>
      <c r="V505" s="357">
        <v>1179</v>
      </c>
      <c r="W505" s="357">
        <v>1312</v>
      </c>
      <c r="X505" s="357">
        <v>1057</v>
      </c>
      <c r="Y505" s="357">
        <v>1171</v>
      </c>
      <c r="Z505" s="357">
        <v>1365</v>
      </c>
      <c r="AA505" s="357">
        <v>1166</v>
      </c>
      <c r="AB505" s="357">
        <v>1150</v>
      </c>
      <c r="AC505" s="357">
        <v>1301</v>
      </c>
      <c r="AD505" s="357">
        <v>1526</v>
      </c>
      <c r="AE505" s="357">
        <v>1249</v>
      </c>
      <c r="AF505" s="357">
        <v>1264</v>
      </c>
      <c r="AG505" s="357">
        <v>1418</v>
      </c>
      <c r="AH505" s="357">
        <v>1664</v>
      </c>
      <c r="AI505" s="368" t="s">
        <v>2207</v>
      </c>
      <c r="AJ505" s="357">
        <v>1166</v>
      </c>
      <c r="AK505" s="357">
        <v>1318</v>
      </c>
      <c r="AL505" s="357">
        <v>1546</v>
      </c>
      <c r="AM505" s="357">
        <v>993</v>
      </c>
      <c r="AN505" s="357">
        <v>1091</v>
      </c>
      <c r="AO505" s="357">
        <v>1245</v>
      </c>
      <c r="AP505" s="357">
        <v>1123</v>
      </c>
      <c r="AQ505" s="357">
        <v>1123</v>
      </c>
      <c r="AR505" s="357">
        <v>1402</v>
      </c>
      <c r="AS505" s="357">
        <v>1266</v>
      </c>
      <c r="AT505" s="105"/>
      <c r="AU505" s="105" t="s">
        <v>2087</v>
      </c>
      <c r="AV505" s="126">
        <v>22.5</v>
      </c>
    </row>
    <row r="506" spans="1:48" ht="23.25" customHeight="1">
      <c r="D506" s="105" t="s">
        <v>2394</v>
      </c>
      <c r="E506" s="164" t="s">
        <v>2394</v>
      </c>
      <c r="F506" s="165" t="s">
        <v>2397</v>
      </c>
      <c r="G506" s="126">
        <v>22.5</v>
      </c>
      <c r="H506" s="166">
        <v>657</v>
      </c>
      <c r="I506" s="166">
        <v>659</v>
      </c>
      <c r="J506" s="166">
        <v>788</v>
      </c>
      <c r="K506" s="357">
        <v>696</v>
      </c>
      <c r="L506" s="357">
        <v>694</v>
      </c>
      <c r="M506" s="357">
        <v>839</v>
      </c>
      <c r="N506" s="357">
        <v>799</v>
      </c>
      <c r="O506" s="357">
        <v>685</v>
      </c>
      <c r="P506" s="357">
        <v>777</v>
      </c>
      <c r="Q506" s="357">
        <v>852</v>
      </c>
      <c r="R506" s="357">
        <v>826</v>
      </c>
      <c r="S506" s="354">
        <v>864</v>
      </c>
      <c r="T506" s="354">
        <v>1056</v>
      </c>
      <c r="U506" s="354">
        <v>1164</v>
      </c>
      <c r="V506" s="357">
        <v>893</v>
      </c>
      <c r="W506" s="357">
        <v>991</v>
      </c>
      <c r="X506" s="357">
        <v>728</v>
      </c>
      <c r="Y506" s="357">
        <v>835</v>
      </c>
      <c r="Z506" s="357">
        <v>971</v>
      </c>
      <c r="AA506" s="357">
        <v>800</v>
      </c>
      <c r="AB506" s="357">
        <v>817</v>
      </c>
      <c r="AC506" s="357">
        <v>962</v>
      </c>
      <c r="AD506" s="357">
        <v>1129</v>
      </c>
      <c r="AE506" s="357">
        <v>880</v>
      </c>
      <c r="AF506" s="357">
        <v>886</v>
      </c>
      <c r="AG506" s="357">
        <v>1032</v>
      </c>
      <c r="AH506" s="357">
        <v>1211</v>
      </c>
      <c r="AI506" s="368" t="s">
        <v>2207</v>
      </c>
      <c r="AJ506" s="357">
        <v>839</v>
      </c>
      <c r="AK506" s="357">
        <v>984</v>
      </c>
      <c r="AL506" s="357">
        <v>1154</v>
      </c>
      <c r="AM506" s="357">
        <v>706</v>
      </c>
      <c r="AN506" s="357">
        <v>797</v>
      </c>
      <c r="AO506" s="357">
        <v>906</v>
      </c>
      <c r="AP506" s="357">
        <v>854</v>
      </c>
      <c r="AQ506" s="357">
        <v>854</v>
      </c>
      <c r="AR506" s="357">
        <v>1127</v>
      </c>
      <c r="AS506" s="357">
        <v>947</v>
      </c>
      <c r="AT506" s="105"/>
      <c r="AU506" s="105" t="s">
        <v>2394</v>
      </c>
      <c r="AV506" s="126">
        <v>22.5</v>
      </c>
    </row>
    <row r="507" spans="1:48" ht="23.25" customHeight="1">
      <c r="D507" s="105" t="s">
        <v>12</v>
      </c>
      <c r="E507" s="164" t="s">
        <v>12</v>
      </c>
      <c r="F507" s="165" t="s">
        <v>1011</v>
      </c>
      <c r="G507" s="126">
        <v>24</v>
      </c>
      <c r="H507" s="166">
        <v>938</v>
      </c>
      <c r="I507" s="166">
        <v>944</v>
      </c>
      <c r="J507" s="166">
        <v>1090</v>
      </c>
      <c r="K507" s="357">
        <v>981</v>
      </c>
      <c r="L507" s="357">
        <v>960</v>
      </c>
      <c r="M507" s="357">
        <v>1193</v>
      </c>
      <c r="N507" s="357">
        <v>1043</v>
      </c>
      <c r="O507" s="357">
        <v>949</v>
      </c>
      <c r="P507" s="357">
        <v>1026</v>
      </c>
      <c r="Q507" s="357">
        <v>1158</v>
      </c>
      <c r="R507" s="357">
        <v>1135</v>
      </c>
      <c r="S507" s="354">
        <v>1319</v>
      </c>
      <c r="T507" s="354">
        <v>1535</v>
      </c>
      <c r="U507" s="354">
        <v>1606</v>
      </c>
      <c r="V507" s="357">
        <v>1215</v>
      </c>
      <c r="W507" s="357">
        <v>1352</v>
      </c>
      <c r="X507" s="357">
        <v>1044</v>
      </c>
      <c r="Y507" s="357">
        <v>1162</v>
      </c>
      <c r="Z507" s="357">
        <v>1387</v>
      </c>
      <c r="AA507" s="357">
        <v>1178</v>
      </c>
      <c r="AB507" s="357">
        <v>1118</v>
      </c>
      <c r="AC507" s="357">
        <v>1278</v>
      </c>
      <c r="AD507" s="357">
        <v>1547</v>
      </c>
      <c r="AE507" s="357">
        <v>1259</v>
      </c>
      <c r="AF507" s="357">
        <v>1252</v>
      </c>
      <c r="AG507" s="357">
        <v>1415</v>
      </c>
      <c r="AH507" s="357">
        <v>1708</v>
      </c>
      <c r="AI507" s="368" t="s">
        <v>2207</v>
      </c>
      <c r="AJ507" s="357">
        <v>1201</v>
      </c>
      <c r="AK507" s="357">
        <v>1351</v>
      </c>
      <c r="AL507" s="357">
        <v>1597</v>
      </c>
      <c r="AM507" s="357">
        <v>1032</v>
      </c>
      <c r="AN507" s="357">
        <v>1137</v>
      </c>
      <c r="AO507" s="357">
        <v>1296</v>
      </c>
      <c r="AP507" s="357">
        <v>1171</v>
      </c>
      <c r="AQ507" s="357">
        <v>1171</v>
      </c>
      <c r="AR507" s="357">
        <v>1464</v>
      </c>
      <c r="AS507" s="357">
        <v>1301</v>
      </c>
      <c r="AT507" s="105"/>
      <c r="AU507" s="105" t="s">
        <v>12</v>
      </c>
      <c r="AV507" s="126">
        <v>24</v>
      </c>
    </row>
    <row r="508" spans="1:48" ht="23.25" customHeight="1">
      <c r="D508" s="105" t="s">
        <v>2395</v>
      </c>
      <c r="E508" s="164" t="s">
        <v>2395</v>
      </c>
      <c r="F508" s="165" t="s">
        <v>2398</v>
      </c>
      <c r="G508" s="126">
        <v>24</v>
      </c>
      <c r="H508" s="166">
        <v>683</v>
      </c>
      <c r="I508" s="166">
        <v>711</v>
      </c>
      <c r="J508" s="166">
        <v>802</v>
      </c>
      <c r="K508" s="357">
        <v>732</v>
      </c>
      <c r="L508" s="357">
        <v>730</v>
      </c>
      <c r="M508" s="357">
        <v>933</v>
      </c>
      <c r="N508" s="357">
        <v>789</v>
      </c>
      <c r="O508" s="357">
        <v>706</v>
      </c>
      <c r="P508" s="357">
        <v>830</v>
      </c>
      <c r="Q508" s="357">
        <v>908</v>
      </c>
      <c r="R508" s="357">
        <v>845</v>
      </c>
      <c r="S508" s="354">
        <v>895</v>
      </c>
      <c r="T508" s="354">
        <v>1098</v>
      </c>
      <c r="U508" s="354">
        <v>1209</v>
      </c>
      <c r="V508" s="357">
        <v>930</v>
      </c>
      <c r="W508" s="357">
        <v>1032</v>
      </c>
      <c r="X508" s="357">
        <v>731</v>
      </c>
      <c r="Y508" s="357">
        <v>845</v>
      </c>
      <c r="Z508" s="357">
        <v>1010</v>
      </c>
      <c r="AA508" s="357">
        <v>831</v>
      </c>
      <c r="AB508" s="357">
        <v>806</v>
      </c>
      <c r="AC508" s="357">
        <v>962</v>
      </c>
      <c r="AD508" s="357">
        <v>1172</v>
      </c>
      <c r="AE508" s="357">
        <v>912</v>
      </c>
      <c r="AF508" s="357">
        <v>877</v>
      </c>
      <c r="AG508" s="357">
        <v>1035</v>
      </c>
      <c r="AH508" s="357">
        <v>1257</v>
      </c>
      <c r="AI508" s="368" t="s">
        <v>2207</v>
      </c>
      <c r="AJ508" s="357">
        <v>869</v>
      </c>
      <c r="AK508" s="357">
        <v>1024</v>
      </c>
      <c r="AL508" s="357">
        <v>1201</v>
      </c>
      <c r="AM508" s="357">
        <v>730</v>
      </c>
      <c r="AN508" s="357">
        <v>827</v>
      </c>
      <c r="AO508" s="357">
        <v>940</v>
      </c>
      <c r="AP508" s="357">
        <v>891</v>
      </c>
      <c r="AQ508" s="357">
        <v>891</v>
      </c>
      <c r="AR508" s="357">
        <v>1183</v>
      </c>
      <c r="AS508" s="357">
        <v>983</v>
      </c>
      <c r="AT508" s="105"/>
      <c r="AU508" s="105" t="s">
        <v>2395</v>
      </c>
      <c r="AV508" s="126">
        <v>24</v>
      </c>
    </row>
    <row r="509" spans="1:48" ht="23.25" customHeight="1">
      <c r="D509" s="105" t="s">
        <v>2399</v>
      </c>
      <c r="E509" s="164" t="s">
        <v>2399</v>
      </c>
      <c r="F509" s="165" t="s">
        <v>2400</v>
      </c>
      <c r="G509" s="126">
        <v>24</v>
      </c>
      <c r="H509" s="166">
        <v>778</v>
      </c>
      <c r="I509" s="166">
        <v>779</v>
      </c>
      <c r="J509" s="166">
        <v>932</v>
      </c>
      <c r="K509" s="357">
        <v>846</v>
      </c>
      <c r="L509" s="357">
        <v>844</v>
      </c>
      <c r="M509" s="357">
        <v>1028</v>
      </c>
      <c r="N509" s="357">
        <v>978</v>
      </c>
      <c r="O509" s="357">
        <v>800</v>
      </c>
      <c r="P509" s="357">
        <v>888</v>
      </c>
      <c r="Q509" s="357">
        <v>975</v>
      </c>
      <c r="R509" s="357">
        <v>947</v>
      </c>
      <c r="S509" s="354">
        <v>1096</v>
      </c>
      <c r="T509" s="354">
        <v>1303</v>
      </c>
      <c r="U509" s="354">
        <v>1458</v>
      </c>
      <c r="V509" s="357">
        <v>1051</v>
      </c>
      <c r="W509" s="357">
        <v>1171</v>
      </c>
      <c r="X509" s="357">
        <v>874</v>
      </c>
      <c r="Y509" s="357">
        <v>991</v>
      </c>
      <c r="Z509" s="357">
        <v>1182</v>
      </c>
      <c r="AA509" s="357">
        <v>990</v>
      </c>
      <c r="AB509" s="357">
        <v>937</v>
      </c>
      <c r="AC509" s="357">
        <v>1096</v>
      </c>
      <c r="AD509" s="357">
        <v>1329</v>
      </c>
      <c r="AE509" s="357">
        <v>1058</v>
      </c>
      <c r="AF509" s="357">
        <v>1080</v>
      </c>
      <c r="AG509" s="357">
        <v>1241</v>
      </c>
      <c r="AH509" s="357">
        <v>1500</v>
      </c>
      <c r="AI509" s="368" t="s">
        <v>2207</v>
      </c>
      <c r="AJ509" s="357">
        <v>1020</v>
      </c>
      <c r="AK509" s="357">
        <v>1176</v>
      </c>
      <c r="AL509" s="357">
        <v>1381</v>
      </c>
      <c r="AM509" s="357">
        <v>850</v>
      </c>
      <c r="AN509" s="357">
        <v>946</v>
      </c>
      <c r="AO509" s="357">
        <v>1076</v>
      </c>
      <c r="AP509" s="357">
        <v>903</v>
      </c>
      <c r="AQ509" s="357">
        <v>903</v>
      </c>
      <c r="AR509" s="357">
        <v>1193</v>
      </c>
      <c r="AS509" s="357">
        <v>1096</v>
      </c>
      <c r="AT509" s="105"/>
      <c r="AU509" s="105" t="s">
        <v>2399</v>
      </c>
      <c r="AV509" s="126">
        <v>24</v>
      </c>
    </row>
    <row r="510" spans="1:48" ht="23.25" customHeight="1">
      <c r="A510" s="396"/>
      <c r="B510" s="397"/>
      <c r="D510" s="105" t="s">
        <v>13</v>
      </c>
      <c r="E510" s="164" t="s">
        <v>13</v>
      </c>
      <c r="F510" s="165" t="s">
        <v>14</v>
      </c>
      <c r="G510" s="126">
        <v>2.5</v>
      </c>
      <c r="H510" s="166">
        <v>243</v>
      </c>
      <c r="I510" s="166">
        <v>241</v>
      </c>
      <c r="J510" s="166">
        <v>279</v>
      </c>
      <c r="K510" s="357">
        <v>243</v>
      </c>
      <c r="L510" s="357">
        <v>241</v>
      </c>
      <c r="M510" s="357">
        <v>279</v>
      </c>
      <c r="N510" s="357">
        <v>258</v>
      </c>
      <c r="O510" s="357">
        <v>242</v>
      </c>
      <c r="P510" s="357">
        <v>250</v>
      </c>
      <c r="Q510" s="357">
        <v>287</v>
      </c>
      <c r="R510" s="357">
        <v>274</v>
      </c>
      <c r="S510" s="354">
        <v>313</v>
      </c>
      <c r="T510" s="354">
        <v>348</v>
      </c>
      <c r="U510" s="354">
        <v>400</v>
      </c>
      <c r="V510" s="357">
        <v>297</v>
      </c>
      <c r="W510" s="357">
        <v>330</v>
      </c>
      <c r="X510" s="357">
        <v>267</v>
      </c>
      <c r="Y510" s="357">
        <v>287</v>
      </c>
      <c r="Z510" s="357">
        <v>340</v>
      </c>
      <c r="AA510" s="357">
        <v>300</v>
      </c>
      <c r="AB510" s="357">
        <v>274</v>
      </c>
      <c r="AC510" s="357">
        <v>300</v>
      </c>
      <c r="AD510" s="357">
        <v>359</v>
      </c>
      <c r="AE510" s="357">
        <v>307</v>
      </c>
      <c r="AF510" s="357">
        <v>310</v>
      </c>
      <c r="AG510" s="357">
        <v>336</v>
      </c>
      <c r="AH510" s="357">
        <v>402</v>
      </c>
      <c r="AI510" s="368" t="s">
        <v>2207</v>
      </c>
      <c r="AJ510" s="357">
        <v>296</v>
      </c>
      <c r="AK510" s="357">
        <v>322</v>
      </c>
      <c r="AL510" s="357">
        <v>378</v>
      </c>
      <c r="AM510" s="357">
        <v>264</v>
      </c>
      <c r="AN510" s="357">
        <v>279</v>
      </c>
      <c r="AO510" s="357">
        <v>318</v>
      </c>
      <c r="AP510" s="357">
        <v>280</v>
      </c>
      <c r="AQ510" s="357">
        <v>280</v>
      </c>
      <c r="AR510" s="357">
        <v>322</v>
      </c>
      <c r="AS510" s="357">
        <v>286</v>
      </c>
      <c r="AT510" s="105"/>
      <c r="AU510" s="105" t="s">
        <v>13</v>
      </c>
      <c r="AV510" s="126">
        <v>2.5</v>
      </c>
    </row>
    <row r="511" spans="1:48" ht="23.25" customHeight="1">
      <c r="D511" s="105" t="s">
        <v>3255</v>
      </c>
      <c r="E511" s="164" t="s">
        <v>3255</v>
      </c>
      <c r="F511" s="165" t="s">
        <v>14</v>
      </c>
      <c r="G511" s="126">
        <v>2.5</v>
      </c>
      <c r="H511" s="166">
        <v>243</v>
      </c>
      <c r="I511" s="166">
        <v>241</v>
      </c>
      <c r="J511" s="166">
        <v>279</v>
      </c>
      <c r="K511" s="357">
        <v>243</v>
      </c>
      <c r="L511" s="357">
        <v>241</v>
      </c>
      <c r="M511" s="357">
        <v>279</v>
      </c>
      <c r="N511" s="357">
        <v>258</v>
      </c>
      <c r="O511" s="357">
        <v>242</v>
      </c>
      <c r="P511" s="357">
        <v>250</v>
      </c>
      <c r="Q511" s="357">
        <v>287</v>
      </c>
      <c r="R511" s="357">
        <v>274</v>
      </c>
      <c r="S511" s="354">
        <v>313</v>
      </c>
      <c r="T511" s="354">
        <v>348</v>
      </c>
      <c r="U511" s="354">
        <v>400</v>
      </c>
      <c r="V511" s="357">
        <v>297</v>
      </c>
      <c r="W511" s="357">
        <v>330</v>
      </c>
      <c r="X511" s="357">
        <v>267</v>
      </c>
      <c r="Y511" s="357">
        <v>287</v>
      </c>
      <c r="Z511" s="357">
        <v>340</v>
      </c>
      <c r="AA511" s="357">
        <v>300</v>
      </c>
      <c r="AB511" s="357">
        <v>274</v>
      </c>
      <c r="AC511" s="357">
        <v>300</v>
      </c>
      <c r="AD511" s="357">
        <v>359</v>
      </c>
      <c r="AE511" s="357">
        <v>307</v>
      </c>
      <c r="AF511" s="357">
        <v>310</v>
      </c>
      <c r="AG511" s="357">
        <v>336</v>
      </c>
      <c r="AH511" s="357">
        <v>402</v>
      </c>
      <c r="AI511" s="368" t="s">
        <v>2207</v>
      </c>
      <c r="AJ511" s="357">
        <v>296</v>
      </c>
      <c r="AK511" s="357">
        <v>322</v>
      </c>
      <c r="AL511" s="357">
        <v>378</v>
      </c>
      <c r="AM511" s="357">
        <v>264</v>
      </c>
      <c r="AN511" s="357">
        <v>279</v>
      </c>
      <c r="AO511" s="357">
        <v>318</v>
      </c>
      <c r="AP511" s="357">
        <v>280</v>
      </c>
      <c r="AQ511" s="357">
        <v>280</v>
      </c>
      <c r="AR511" s="357">
        <v>322</v>
      </c>
      <c r="AS511" s="357">
        <v>286</v>
      </c>
      <c r="AT511" s="105"/>
      <c r="AU511" s="105" t="s">
        <v>3255</v>
      </c>
      <c r="AV511" s="126">
        <v>2.5</v>
      </c>
    </row>
    <row r="512" spans="1:48" ht="23.25" customHeight="1">
      <c r="D512" s="105" t="s">
        <v>15</v>
      </c>
      <c r="E512" s="164" t="s">
        <v>15</v>
      </c>
      <c r="F512" s="165" t="s">
        <v>4531</v>
      </c>
      <c r="G512" s="126">
        <v>4.5</v>
      </c>
      <c r="H512" s="166">
        <v>313</v>
      </c>
      <c r="I512" s="166">
        <v>311</v>
      </c>
      <c r="J512" s="166">
        <v>358</v>
      </c>
      <c r="K512" s="357">
        <v>313</v>
      </c>
      <c r="L512" s="357">
        <v>311</v>
      </c>
      <c r="M512" s="357">
        <v>358</v>
      </c>
      <c r="N512" s="357">
        <v>332</v>
      </c>
      <c r="O512" s="357">
        <v>311</v>
      </c>
      <c r="P512" s="357">
        <v>322</v>
      </c>
      <c r="Q512" s="357">
        <v>370</v>
      </c>
      <c r="R512" s="357">
        <v>352</v>
      </c>
      <c r="S512" s="354">
        <v>525</v>
      </c>
      <c r="T512" s="354">
        <v>609</v>
      </c>
      <c r="U512" s="354">
        <v>688</v>
      </c>
      <c r="V512" s="357">
        <v>492</v>
      </c>
      <c r="W512" s="357">
        <v>549</v>
      </c>
      <c r="X512" s="357">
        <v>336</v>
      </c>
      <c r="Y512" s="357">
        <v>360</v>
      </c>
      <c r="Z512" s="357">
        <v>427</v>
      </c>
      <c r="AA512" s="357">
        <v>376</v>
      </c>
      <c r="AB512" s="357">
        <v>346</v>
      </c>
      <c r="AC512" s="357">
        <v>378</v>
      </c>
      <c r="AD512" s="357">
        <v>452</v>
      </c>
      <c r="AE512" s="357">
        <v>387</v>
      </c>
      <c r="AF512" s="357">
        <v>381</v>
      </c>
      <c r="AG512" s="357">
        <v>414</v>
      </c>
      <c r="AH512" s="357">
        <v>495</v>
      </c>
      <c r="AI512" s="368" t="s">
        <v>2207</v>
      </c>
      <c r="AJ512" s="357">
        <v>370</v>
      </c>
      <c r="AK512" s="357">
        <v>403</v>
      </c>
      <c r="AL512" s="357">
        <v>473</v>
      </c>
      <c r="AM512" s="357">
        <v>335</v>
      </c>
      <c r="AN512" s="357">
        <v>353</v>
      </c>
      <c r="AO512" s="357">
        <v>403</v>
      </c>
      <c r="AP512" s="357">
        <v>341</v>
      </c>
      <c r="AQ512" s="357">
        <v>341</v>
      </c>
      <c r="AR512" s="357">
        <v>394</v>
      </c>
      <c r="AS512" s="357">
        <v>344</v>
      </c>
      <c r="AT512" s="105"/>
      <c r="AU512" s="105" t="s">
        <v>15</v>
      </c>
      <c r="AV512" s="126">
        <v>4.5</v>
      </c>
    </row>
    <row r="513" spans="1:48" ht="23.25" customHeight="1">
      <c r="D513" s="105" t="s">
        <v>3256</v>
      </c>
      <c r="E513" s="164" t="s">
        <v>3256</v>
      </c>
      <c r="F513" s="165" t="s">
        <v>4531</v>
      </c>
      <c r="G513" s="126">
        <v>4.5</v>
      </c>
      <c r="H513" s="166">
        <v>313</v>
      </c>
      <c r="I513" s="166">
        <v>311</v>
      </c>
      <c r="J513" s="166">
        <v>358</v>
      </c>
      <c r="K513" s="357">
        <v>313</v>
      </c>
      <c r="L513" s="357">
        <v>311</v>
      </c>
      <c r="M513" s="357">
        <v>358</v>
      </c>
      <c r="N513" s="357">
        <v>332</v>
      </c>
      <c r="O513" s="357">
        <v>311</v>
      </c>
      <c r="P513" s="357">
        <v>322</v>
      </c>
      <c r="Q513" s="357">
        <v>370</v>
      </c>
      <c r="R513" s="357">
        <v>352</v>
      </c>
      <c r="S513" s="354">
        <v>525</v>
      </c>
      <c r="T513" s="354">
        <v>609</v>
      </c>
      <c r="U513" s="354">
        <v>688</v>
      </c>
      <c r="V513" s="357">
        <v>492</v>
      </c>
      <c r="W513" s="357">
        <v>549</v>
      </c>
      <c r="X513" s="357">
        <v>336</v>
      </c>
      <c r="Y513" s="357">
        <v>360</v>
      </c>
      <c r="Z513" s="357">
        <v>427</v>
      </c>
      <c r="AA513" s="357">
        <v>376</v>
      </c>
      <c r="AB513" s="357">
        <v>346</v>
      </c>
      <c r="AC513" s="357">
        <v>378</v>
      </c>
      <c r="AD513" s="357">
        <v>452</v>
      </c>
      <c r="AE513" s="357">
        <v>387</v>
      </c>
      <c r="AF513" s="357">
        <v>381</v>
      </c>
      <c r="AG513" s="357">
        <v>414</v>
      </c>
      <c r="AH513" s="357">
        <v>495</v>
      </c>
      <c r="AI513" s="368" t="s">
        <v>2207</v>
      </c>
      <c r="AJ513" s="357">
        <v>370</v>
      </c>
      <c r="AK513" s="357">
        <v>403</v>
      </c>
      <c r="AL513" s="357">
        <v>473</v>
      </c>
      <c r="AM513" s="357">
        <v>335</v>
      </c>
      <c r="AN513" s="357">
        <v>353</v>
      </c>
      <c r="AO513" s="357">
        <v>403</v>
      </c>
      <c r="AP513" s="357">
        <v>341</v>
      </c>
      <c r="AQ513" s="357">
        <v>341</v>
      </c>
      <c r="AR513" s="357">
        <v>394</v>
      </c>
      <c r="AS513" s="357">
        <v>344</v>
      </c>
      <c r="AT513" s="105"/>
      <c r="AU513" s="105" t="s">
        <v>3256</v>
      </c>
      <c r="AV513" s="126">
        <v>4.5</v>
      </c>
    </row>
    <row r="514" spans="1:48" ht="23.25" customHeight="1">
      <c r="D514" s="105" t="s">
        <v>2379</v>
      </c>
      <c r="E514" s="164" t="s">
        <v>2379</v>
      </c>
      <c r="F514" s="165" t="s">
        <v>2381</v>
      </c>
      <c r="G514" s="126">
        <v>4.5</v>
      </c>
      <c r="H514" s="166">
        <v>549</v>
      </c>
      <c r="I514" s="166">
        <v>543</v>
      </c>
      <c r="J514" s="166">
        <v>622</v>
      </c>
      <c r="K514" s="357">
        <v>549</v>
      </c>
      <c r="L514" s="357">
        <v>543</v>
      </c>
      <c r="M514" s="357">
        <v>622</v>
      </c>
      <c r="N514" s="357">
        <v>577</v>
      </c>
      <c r="O514" s="357">
        <v>543</v>
      </c>
      <c r="P514" s="357">
        <v>556</v>
      </c>
      <c r="Q514" s="357">
        <v>635</v>
      </c>
      <c r="R514" s="357">
        <v>588</v>
      </c>
      <c r="S514" s="354">
        <v>900</v>
      </c>
      <c r="T514" s="354">
        <v>991</v>
      </c>
      <c r="U514" s="354">
        <v>1153</v>
      </c>
      <c r="V514" s="357">
        <v>887</v>
      </c>
      <c r="W514" s="357">
        <v>998</v>
      </c>
      <c r="X514" s="357">
        <v>563</v>
      </c>
      <c r="Y514" s="357">
        <v>593</v>
      </c>
      <c r="Z514" s="357">
        <v>700</v>
      </c>
      <c r="AA514" s="357">
        <v>629</v>
      </c>
      <c r="AB514" s="357">
        <v>573</v>
      </c>
      <c r="AC514" s="357">
        <v>610</v>
      </c>
      <c r="AD514" s="357">
        <v>724</v>
      </c>
      <c r="AE514" s="357">
        <v>639</v>
      </c>
      <c r="AF514" s="357">
        <v>608</v>
      </c>
      <c r="AG514" s="357">
        <v>647</v>
      </c>
      <c r="AH514" s="357">
        <v>767</v>
      </c>
      <c r="AI514" s="368" t="s">
        <v>2207</v>
      </c>
      <c r="AJ514" s="357">
        <v>590</v>
      </c>
      <c r="AK514" s="357">
        <v>628</v>
      </c>
      <c r="AL514" s="357">
        <v>737</v>
      </c>
      <c r="AM514" s="357">
        <v>555</v>
      </c>
      <c r="AN514" s="357">
        <v>574</v>
      </c>
      <c r="AO514" s="357">
        <v>656</v>
      </c>
      <c r="AP514" s="357">
        <v>606</v>
      </c>
      <c r="AQ514" s="357">
        <v>606</v>
      </c>
      <c r="AR514" s="357">
        <v>659</v>
      </c>
      <c r="AS514" s="357">
        <v>603</v>
      </c>
      <c r="AT514" s="105"/>
      <c r="AU514" s="105" t="s">
        <v>2379</v>
      </c>
      <c r="AV514" s="126">
        <v>4.5</v>
      </c>
    </row>
    <row r="515" spans="1:48" ht="23.25" customHeight="1">
      <c r="D515" s="105" t="s">
        <v>4617</v>
      </c>
      <c r="E515" s="164" t="s">
        <v>4617</v>
      </c>
      <c r="F515" s="165" t="s">
        <v>4623</v>
      </c>
      <c r="G515" s="126">
        <v>4.5</v>
      </c>
      <c r="H515" s="166">
        <v>1119</v>
      </c>
      <c r="I515" s="166">
        <v>1094</v>
      </c>
      <c r="J515" s="166">
        <v>1256</v>
      </c>
      <c r="K515" s="357">
        <v>1119</v>
      </c>
      <c r="L515" s="357">
        <v>1094</v>
      </c>
      <c r="M515" s="357">
        <v>1256</v>
      </c>
      <c r="N515" s="357">
        <v>1161</v>
      </c>
      <c r="O515" s="357">
        <v>1102</v>
      </c>
      <c r="P515" s="357">
        <v>1106</v>
      </c>
      <c r="Q515" s="357">
        <v>1269</v>
      </c>
      <c r="R515" s="357">
        <v>1171</v>
      </c>
      <c r="S515" s="354">
        <v>1413</v>
      </c>
      <c r="T515" s="354">
        <v>1514</v>
      </c>
      <c r="U515" s="354">
        <v>1790</v>
      </c>
      <c r="V515" s="357">
        <v>1428</v>
      </c>
      <c r="W515" s="357">
        <v>1614</v>
      </c>
      <c r="X515" s="357">
        <v>1119</v>
      </c>
      <c r="Y515" s="357">
        <v>1158</v>
      </c>
      <c r="Z515" s="357">
        <v>1359</v>
      </c>
      <c r="AA515" s="357">
        <v>1238</v>
      </c>
      <c r="AB515" s="357">
        <v>1133</v>
      </c>
      <c r="AC515" s="357">
        <v>1179</v>
      </c>
      <c r="AD515" s="357">
        <v>1385</v>
      </c>
      <c r="AE515" s="357">
        <v>1250</v>
      </c>
      <c r="AF515" s="357">
        <v>1168</v>
      </c>
      <c r="AG515" s="357">
        <v>1214</v>
      </c>
      <c r="AH515" s="357">
        <v>1426</v>
      </c>
      <c r="AI515" s="368" t="s">
        <v>2207</v>
      </c>
      <c r="AJ515" s="357">
        <v>1144</v>
      </c>
      <c r="AK515" s="357">
        <v>1189</v>
      </c>
      <c r="AL515" s="357">
        <v>1398</v>
      </c>
      <c r="AM515" s="357">
        <v>1109</v>
      </c>
      <c r="AN515" s="357">
        <v>1124</v>
      </c>
      <c r="AO515" s="357">
        <v>1290</v>
      </c>
      <c r="AP515" s="357">
        <v>1241</v>
      </c>
      <c r="AQ515" s="357">
        <v>1229</v>
      </c>
      <c r="AR515" s="357">
        <v>1281</v>
      </c>
      <c r="AS515" s="357">
        <v>1226</v>
      </c>
      <c r="AT515" s="105"/>
      <c r="AU515" s="105" t="s">
        <v>4617</v>
      </c>
      <c r="AV515" s="126">
        <v>4.5</v>
      </c>
    </row>
    <row r="516" spans="1:48" ht="23.25" customHeight="1">
      <c r="D516" s="105" t="s">
        <v>16</v>
      </c>
      <c r="E516" s="164" t="s">
        <v>16</v>
      </c>
      <c r="F516" s="165" t="s">
        <v>4532</v>
      </c>
      <c r="G516" s="126">
        <v>4.5</v>
      </c>
      <c r="H516" s="166">
        <v>452</v>
      </c>
      <c r="I516" s="166">
        <v>445</v>
      </c>
      <c r="J516" s="166">
        <v>515</v>
      </c>
      <c r="K516" s="357">
        <v>452</v>
      </c>
      <c r="L516" s="357">
        <v>445</v>
      </c>
      <c r="M516" s="357">
        <v>515</v>
      </c>
      <c r="N516" s="357">
        <v>476</v>
      </c>
      <c r="O516" s="357">
        <v>447</v>
      </c>
      <c r="P516" s="357">
        <v>454</v>
      </c>
      <c r="Q516" s="357">
        <v>524</v>
      </c>
      <c r="R516" s="357">
        <v>498</v>
      </c>
      <c r="S516" s="354">
        <v>625</v>
      </c>
      <c r="T516" s="354">
        <v>685</v>
      </c>
      <c r="U516" s="354">
        <v>734</v>
      </c>
      <c r="V516" s="357">
        <v>560</v>
      </c>
      <c r="W516" s="357">
        <v>628</v>
      </c>
      <c r="X516" s="357">
        <v>512</v>
      </c>
      <c r="Y516" s="357">
        <v>541</v>
      </c>
      <c r="Z516" s="357">
        <v>639</v>
      </c>
      <c r="AA516" s="357">
        <v>572</v>
      </c>
      <c r="AB516" s="357">
        <v>522</v>
      </c>
      <c r="AC516" s="357">
        <v>558</v>
      </c>
      <c r="AD516" s="357">
        <v>664</v>
      </c>
      <c r="AE516" s="357">
        <v>583</v>
      </c>
      <c r="AF516" s="357">
        <v>589</v>
      </c>
      <c r="AG516" s="357">
        <v>626</v>
      </c>
      <c r="AH516" s="357">
        <v>744</v>
      </c>
      <c r="AI516" s="368" t="s">
        <v>2207</v>
      </c>
      <c r="AJ516" s="357">
        <v>545</v>
      </c>
      <c r="AK516" s="357">
        <v>577</v>
      </c>
      <c r="AL516" s="357">
        <v>683</v>
      </c>
      <c r="AM516" s="357">
        <v>488</v>
      </c>
      <c r="AN516" s="357">
        <v>508</v>
      </c>
      <c r="AO516" s="357">
        <v>581</v>
      </c>
      <c r="AP516" s="357">
        <v>533</v>
      </c>
      <c r="AQ516" s="357">
        <v>533</v>
      </c>
      <c r="AR516" s="357">
        <v>605</v>
      </c>
      <c r="AS516" s="357">
        <v>538</v>
      </c>
      <c r="AT516" s="105"/>
      <c r="AU516" s="105" t="s">
        <v>16</v>
      </c>
      <c r="AV516" s="126">
        <v>4.5</v>
      </c>
    </row>
    <row r="517" spans="1:48" ht="23.25" customHeight="1">
      <c r="D517" s="105" t="s">
        <v>3257</v>
      </c>
      <c r="E517" s="164" t="s">
        <v>3257</v>
      </c>
      <c r="F517" s="165" t="s">
        <v>4532</v>
      </c>
      <c r="G517" s="126">
        <v>4.5</v>
      </c>
      <c r="H517" s="166">
        <v>452</v>
      </c>
      <c r="I517" s="166">
        <v>445</v>
      </c>
      <c r="J517" s="166">
        <v>515</v>
      </c>
      <c r="K517" s="357">
        <v>452</v>
      </c>
      <c r="L517" s="357">
        <v>445</v>
      </c>
      <c r="M517" s="357">
        <v>515</v>
      </c>
      <c r="N517" s="357">
        <v>476</v>
      </c>
      <c r="O517" s="357">
        <v>447</v>
      </c>
      <c r="P517" s="357">
        <v>454</v>
      </c>
      <c r="Q517" s="357">
        <v>524</v>
      </c>
      <c r="R517" s="357">
        <v>498</v>
      </c>
      <c r="S517" s="354">
        <v>625</v>
      </c>
      <c r="T517" s="354">
        <v>685</v>
      </c>
      <c r="U517" s="354">
        <v>734</v>
      </c>
      <c r="V517" s="357">
        <v>560</v>
      </c>
      <c r="W517" s="357">
        <v>628</v>
      </c>
      <c r="X517" s="357">
        <v>512</v>
      </c>
      <c r="Y517" s="357">
        <v>541</v>
      </c>
      <c r="Z517" s="357">
        <v>639</v>
      </c>
      <c r="AA517" s="357">
        <v>572</v>
      </c>
      <c r="AB517" s="357">
        <v>522</v>
      </c>
      <c r="AC517" s="357">
        <v>558</v>
      </c>
      <c r="AD517" s="357">
        <v>664</v>
      </c>
      <c r="AE517" s="357">
        <v>583</v>
      </c>
      <c r="AF517" s="357">
        <v>589</v>
      </c>
      <c r="AG517" s="357">
        <v>626</v>
      </c>
      <c r="AH517" s="357">
        <v>744</v>
      </c>
      <c r="AI517" s="368" t="s">
        <v>2207</v>
      </c>
      <c r="AJ517" s="357">
        <v>545</v>
      </c>
      <c r="AK517" s="357">
        <v>577</v>
      </c>
      <c r="AL517" s="357">
        <v>683</v>
      </c>
      <c r="AM517" s="357">
        <v>488</v>
      </c>
      <c r="AN517" s="357">
        <v>508</v>
      </c>
      <c r="AO517" s="357">
        <v>581</v>
      </c>
      <c r="AP517" s="357">
        <v>533</v>
      </c>
      <c r="AQ517" s="357">
        <v>533</v>
      </c>
      <c r="AR517" s="357">
        <v>605</v>
      </c>
      <c r="AS517" s="357">
        <v>538</v>
      </c>
      <c r="AT517" s="105"/>
      <c r="AU517" s="105" t="s">
        <v>3257</v>
      </c>
      <c r="AV517" s="126">
        <v>4.5</v>
      </c>
    </row>
    <row r="518" spans="1:48" ht="23.25" customHeight="1">
      <c r="A518" s="396"/>
      <c r="B518" s="397"/>
      <c r="D518" s="105" t="s">
        <v>5247</v>
      </c>
      <c r="E518" s="164" t="s">
        <v>5247</v>
      </c>
      <c r="F518" s="165" t="s">
        <v>5258</v>
      </c>
      <c r="G518" s="126">
        <v>18</v>
      </c>
      <c r="H518" s="166">
        <v>490</v>
      </c>
      <c r="I518" s="166">
        <v>492</v>
      </c>
      <c r="J518" s="166">
        <v>553</v>
      </c>
      <c r="K518" s="357">
        <v>513</v>
      </c>
      <c r="L518" s="357">
        <v>507</v>
      </c>
      <c r="M518" s="357">
        <v>585</v>
      </c>
      <c r="N518" s="357">
        <v>534</v>
      </c>
      <c r="O518" s="357">
        <v>488</v>
      </c>
      <c r="P518" s="357">
        <v>514</v>
      </c>
      <c r="Q518" s="357">
        <v>574</v>
      </c>
      <c r="R518" s="357">
        <v>536</v>
      </c>
      <c r="S518" s="354">
        <v>558</v>
      </c>
      <c r="T518" s="354">
        <v>645</v>
      </c>
      <c r="U518" s="354">
        <v>717</v>
      </c>
      <c r="V518" s="357">
        <v>578</v>
      </c>
      <c r="W518" s="357">
        <v>633</v>
      </c>
      <c r="X518" s="357">
        <v>511</v>
      </c>
      <c r="Y518" s="357">
        <v>549</v>
      </c>
      <c r="Z518" s="357">
        <v>633</v>
      </c>
      <c r="AA518" s="357">
        <v>564</v>
      </c>
      <c r="AB518" s="357">
        <v>532</v>
      </c>
      <c r="AC518" s="357">
        <v>579</v>
      </c>
      <c r="AD518" s="357">
        <v>671</v>
      </c>
      <c r="AE518" s="357">
        <v>582</v>
      </c>
      <c r="AF518" s="357">
        <v>566</v>
      </c>
      <c r="AG518" s="357">
        <v>614</v>
      </c>
      <c r="AH518" s="357">
        <v>712</v>
      </c>
      <c r="AI518" s="368" t="s">
        <v>2207</v>
      </c>
      <c r="AJ518" s="357">
        <v>543</v>
      </c>
      <c r="AK518" s="357">
        <v>590</v>
      </c>
      <c r="AL518" s="357">
        <v>684</v>
      </c>
      <c r="AM518" s="357">
        <v>500</v>
      </c>
      <c r="AN518" s="357">
        <v>528</v>
      </c>
      <c r="AO518" s="357">
        <v>594</v>
      </c>
      <c r="AP518" s="357">
        <v>578</v>
      </c>
      <c r="AQ518" s="357">
        <v>564</v>
      </c>
      <c r="AR518" s="357">
        <v>636</v>
      </c>
      <c r="AS518" s="357">
        <v>608</v>
      </c>
      <c r="AT518" s="105"/>
      <c r="AU518" s="105" t="s">
        <v>5247</v>
      </c>
      <c r="AV518" s="126">
        <v>18</v>
      </c>
    </row>
    <row r="519" spans="1:48" ht="23.25" customHeight="1">
      <c r="A519" s="396"/>
      <c r="B519" s="397"/>
      <c r="D519" s="105" t="s">
        <v>5248</v>
      </c>
      <c r="E519" s="164" t="s">
        <v>5248</v>
      </c>
      <c r="F519" s="165" t="s">
        <v>5258</v>
      </c>
      <c r="G519" s="126">
        <v>18</v>
      </c>
      <c r="H519" s="166">
        <v>490</v>
      </c>
      <c r="I519" s="166">
        <v>492</v>
      </c>
      <c r="J519" s="166">
        <v>553</v>
      </c>
      <c r="K519" s="357">
        <v>513</v>
      </c>
      <c r="L519" s="357">
        <v>507</v>
      </c>
      <c r="M519" s="357">
        <v>585</v>
      </c>
      <c r="N519" s="357">
        <v>534</v>
      </c>
      <c r="O519" s="357">
        <v>488</v>
      </c>
      <c r="P519" s="357">
        <v>514</v>
      </c>
      <c r="Q519" s="357">
        <v>574</v>
      </c>
      <c r="R519" s="357">
        <v>536</v>
      </c>
      <c r="S519" s="354">
        <v>558</v>
      </c>
      <c r="T519" s="354">
        <v>645</v>
      </c>
      <c r="U519" s="354">
        <v>717</v>
      </c>
      <c r="V519" s="357">
        <v>578</v>
      </c>
      <c r="W519" s="357">
        <v>633</v>
      </c>
      <c r="X519" s="357">
        <v>511</v>
      </c>
      <c r="Y519" s="357">
        <v>549</v>
      </c>
      <c r="Z519" s="357">
        <v>633</v>
      </c>
      <c r="AA519" s="357">
        <v>564</v>
      </c>
      <c r="AB519" s="357">
        <v>532</v>
      </c>
      <c r="AC519" s="357">
        <v>579</v>
      </c>
      <c r="AD519" s="357">
        <v>671</v>
      </c>
      <c r="AE519" s="357">
        <v>582</v>
      </c>
      <c r="AF519" s="357">
        <v>566</v>
      </c>
      <c r="AG519" s="357">
        <v>614</v>
      </c>
      <c r="AH519" s="357">
        <v>712</v>
      </c>
      <c r="AI519" s="368" t="s">
        <v>2207</v>
      </c>
      <c r="AJ519" s="357">
        <v>543</v>
      </c>
      <c r="AK519" s="357">
        <v>590</v>
      </c>
      <c r="AL519" s="357">
        <v>684</v>
      </c>
      <c r="AM519" s="357">
        <v>500</v>
      </c>
      <c r="AN519" s="357">
        <v>528</v>
      </c>
      <c r="AO519" s="357">
        <v>594</v>
      </c>
      <c r="AP519" s="357">
        <v>578</v>
      </c>
      <c r="AQ519" s="357">
        <v>564</v>
      </c>
      <c r="AR519" s="357">
        <v>636</v>
      </c>
      <c r="AS519" s="357">
        <v>608</v>
      </c>
      <c r="AT519" s="105"/>
      <c r="AU519" s="105" t="s">
        <v>5248</v>
      </c>
      <c r="AV519" s="126">
        <v>18</v>
      </c>
    </row>
    <row r="520" spans="1:48" ht="23.25" customHeight="1">
      <c r="D520" s="105" t="s">
        <v>2028</v>
      </c>
      <c r="E520" s="164" t="s">
        <v>2028</v>
      </c>
      <c r="F520" s="165" t="s">
        <v>2023</v>
      </c>
      <c r="G520" s="126">
        <v>18</v>
      </c>
      <c r="H520" s="166">
        <v>596</v>
      </c>
      <c r="I520" s="166">
        <v>597</v>
      </c>
      <c r="J520" s="166">
        <v>679</v>
      </c>
      <c r="K520" s="357">
        <v>616</v>
      </c>
      <c r="L520" s="357">
        <v>611</v>
      </c>
      <c r="M520" s="357">
        <v>704</v>
      </c>
      <c r="N520" s="357">
        <v>653</v>
      </c>
      <c r="O520" s="357">
        <v>591</v>
      </c>
      <c r="P520" s="357">
        <v>614</v>
      </c>
      <c r="Q520" s="357">
        <v>691</v>
      </c>
      <c r="R520" s="357">
        <v>652</v>
      </c>
      <c r="S520" s="354">
        <v>762</v>
      </c>
      <c r="T520" s="354">
        <v>863</v>
      </c>
      <c r="U520" s="354">
        <v>911</v>
      </c>
      <c r="V520" s="357">
        <v>721</v>
      </c>
      <c r="W520" s="357">
        <v>795</v>
      </c>
      <c r="X520" s="357">
        <v>651</v>
      </c>
      <c r="Y520" s="357">
        <v>695</v>
      </c>
      <c r="Z520" s="357">
        <v>814</v>
      </c>
      <c r="AA520" s="357">
        <v>732</v>
      </c>
      <c r="AB520" s="357">
        <v>666</v>
      </c>
      <c r="AC520" s="357">
        <v>720</v>
      </c>
      <c r="AD520" s="357">
        <v>849</v>
      </c>
      <c r="AE520" s="357">
        <v>749</v>
      </c>
      <c r="AF520" s="357">
        <v>733</v>
      </c>
      <c r="AG520" s="357">
        <v>789</v>
      </c>
      <c r="AH520" s="357">
        <v>929</v>
      </c>
      <c r="AI520" s="368" t="s">
        <v>2207</v>
      </c>
      <c r="AJ520" s="357">
        <v>685</v>
      </c>
      <c r="AK520" s="357">
        <v>739</v>
      </c>
      <c r="AL520" s="357">
        <v>860</v>
      </c>
      <c r="AM520" s="357">
        <v>618</v>
      </c>
      <c r="AN520" s="357">
        <v>650</v>
      </c>
      <c r="AO520" s="357">
        <v>737</v>
      </c>
      <c r="AP520" s="357">
        <v>688</v>
      </c>
      <c r="AQ520" s="357">
        <v>688</v>
      </c>
      <c r="AR520" s="357">
        <v>776</v>
      </c>
      <c r="AS520" s="357">
        <v>764</v>
      </c>
      <c r="AT520" s="105"/>
      <c r="AU520" s="105" t="s">
        <v>2028</v>
      </c>
      <c r="AV520" s="126">
        <v>18</v>
      </c>
    </row>
    <row r="521" spans="1:48" ht="23.25" customHeight="1">
      <c r="D521" s="105" t="s">
        <v>3258</v>
      </c>
      <c r="E521" s="164" t="s">
        <v>3258</v>
      </c>
      <c r="F521" s="165" t="s">
        <v>4550</v>
      </c>
      <c r="G521" s="126">
        <v>18</v>
      </c>
      <c r="H521" s="166">
        <v>596</v>
      </c>
      <c r="I521" s="166">
        <v>597</v>
      </c>
      <c r="J521" s="166">
        <v>679</v>
      </c>
      <c r="K521" s="357">
        <v>616</v>
      </c>
      <c r="L521" s="357">
        <v>611</v>
      </c>
      <c r="M521" s="357">
        <v>704</v>
      </c>
      <c r="N521" s="357">
        <v>653</v>
      </c>
      <c r="O521" s="357">
        <v>591</v>
      </c>
      <c r="P521" s="357">
        <v>614</v>
      </c>
      <c r="Q521" s="357">
        <v>691</v>
      </c>
      <c r="R521" s="357">
        <v>652</v>
      </c>
      <c r="S521" s="354">
        <v>762</v>
      </c>
      <c r="T521" s="354">
        <v>863</v>
      </c>
      <c r="U521" s="354">
        <v>911</v>
      </c>
      <c r="V521" s="357">
        <v>721</v>
      </c>
      <c r="W521" s="357">
        <v>795</v>
      </c>
      <c r="X521" s="357">
        <v>651</v>
      </c>
      <c r="Y521" s="357">
        <v>695</v>
      </c>
      <c r="Z521" s="357">
        <v>814</v>
      </c>
      <c r="AA521" s="357">
        <v>732</v>
      </c>
      <c r="AB521" s="357">
        <v>666</v>
      </c>
      <c r="AC521" s="357">
        <v>720</v>
      </c>
      <c r="AD521" s="357">
        <v>849</v>
      </c>
      <c r="AE521" s="357">
        <v>749</v>
      </c>
      <c r="AF521" s="357">
        <v>733</v>
      </c>
      <c r="AG521" s="357">
        <v>789</v>
      </c>
      <c r="AH521" s="357">
        <v>929</v>
      </c>
      <c r="AI521" s="368" t="s">
        <v>2207</v>
      </c>
      <c r="AJ521" s="357">
        <v>685</v>
      </c>
      <c r="AK521" s="357">
        <v>739</v>
      </c>
      <c r="AL521" s="357">
        <v>860</v>
      </c>
      <c r="AM521" s="357">
        <v>618</v>
      </c>
      <c r="AN521" s="357">
        <v>650</v>
      </c>
      <c r="AO521" s="357">
        <v>737</v>
      </c>
      <c r="AP521" s="357">
        <v>688</v>
      </c>
      <c r="AQ521" s="357">
        <v>688</v>
      </c>
      <c r="AR521" s="357">
        <v>776</v>
      </c>
      <c r="AS521" s="357">
        <v>764</v>
      </c>
      <c r="AT521" s="105"/>
      <c r="AU521" s="105" t="s">
        <v>3258</v>
      </c>
      <c r="AV521" s="126">
        <v>18</v>
      </c>
    </row>
    <row r="522" spans="1:48" ht="23.25" customHeight="1">
      <c r="A522" s="396"/>
      <c r="B522" s="397"/>
      <c r="D522" s="105" t="s">
        <v>5249</v>
      </c>
      <c r="E522" s="164" t="s">
        <v>5249</v>
      </c>
      <c r="F522" s="165" t="s">
        <v>5259</v>
      </c>
      <c r="G522" s="126">
        <v>19.5</v>
      </c>
      <c r="H522" s="166">
        <v>510</v>
      </c>
      <c r="I522" s="166">
        <v>514</v>
      </c>
      <c r="J522" s="166">
        <v>577</v>
      </c>
      <c r="K522" s="357">
        <v>533</v>
      </c>
      <c r="L522" s="357">
        <v>528</v>
      </c>
      <c r="M522" s="357">
        <v>617</v>
      </c>
      <c r="N522" s="357">
        <v>557</v>
      </c>
      <c r="O522" s="357">
        <v>510</v>
      </c>
      <c r="P522" s="357">
        <v>545</v>
      </c>
      <c r="Q522" s="357">
        <v>606</v>
      </c>
      <c r="R522" s="357">
        <v>566</v>
      </c>
      <c r="S522" s="354">
        <v>585</v>
      </c>
      <c r="T522" s="354">
        <v>684</v>
      </c>
      <c r="U522" s="354">
        <v>757</v>
      </c>
      <c r="V522" s="357">
        <v>612</v>
      </c>
      <c r="W522" s="357">
        <v>670</v>
      </c>
      <c r="X522" s="357">
        <v>532</v>
      </c>
      <c r="Y522" s="357">
        <v>577</v>
      </c>
      <c r="Z522" s="357">
        <v>665</v>
      </c>
      <c r="AA522" s="357">
        <v>587</v>
      </c>
      <c r="AB522" s="357">
        <v>560</v>
      </c>
      <c r="AC522" s="357">
        <v>617</v>
      </c>
      <c r="AD522" s="357">
        <v>714</v>
      </c>
      <c r="AE522" s="357">
        <v>611</v>
      </c>
      <c r="AF522" s="357">
        <v>594</v>
      </c>
      <c r="AG522" s="357">
        <v>652</v>
      </c>
      <c r="AH522" s="357">
        <v>756</v>
      </c>
      <c r="AI522" s="368" t="s">
        <v>2207</v>
      </c>
      <c r="AJ522" s="357">
        <v>571</v>
      </c>
      <c r="AK522" s="357">
        <v>627</v>
      </c>
      <c r="AL522" s="357">
        <v>727</v>
      </c>
      <c r="AM522" s="357">
        <v>522</v>
      </c>
      <c r="AN522" s="357">
        <v>555</v>
      </c>
      <c r="AO522" s="357">
        <v>625</v>
      </c>
      <c r="AP522" s="357">
        <v>598</v>
      </c>
      <c r="AQ522" s="357">
        <v>598</v>
      </c>
      <c r="AR522" s="357">
        <v>688</v>
      </c>
      <c r="AS522" s="357">
        <v>642</v>
      </c>
      <c r="AT522" s="105"/>
      <c r="AU522" s="105" t="s">
        <v>5249</v>
      </c>
      <c r="AV522" s="126">
        <v>19.5</v>
      </c>
    </row>
    <row r="523" spans="1:48" ht="23.25" customHeight="1">
      <c r="A523" s="396"/>
      <c r="B523" s="397"/>
      <c r="D523" s="105" t="s">
        <v>5250</v>
      </c>
      <c r="E523" s="164" t="s">
        <v>5250</v>
      </c>
      <c r="F523" s="165" t="s">
        <v>5259</v>
      </c>
      <c r="G523" s="126">
        <v>19.5</v>
      </c>
      <c r="H523" s="166">
        <v>510</v>
      </c>
      <c r="I523" s="166">
        <v>514</v>
      </c>
      <c r="J523" s="166">
        <v>577</v>
      </c>
      <c r="K523" s="357">
        <v>533</v>
      </c>
      <c r="L523" s="357">
        <v>528</v>
      </c>
      <c r="M523" s="357">
        <v>617</v>
      </c>
      <c r="N523" s="357">
        <v>557</v>
      </c>
      <c r="O523" s="357">
        <v>510</v>
      </c>
      <c r="P523" s="357">
        <v>545</v>
      </c>
      <c r="Q523" s="357">
        <v>606</v>
      </c>
      <c r="R523" s="357">
        <v>566</v>
      </c>
      <c r="S523" s="354">
        <v>585</v>
      </c>
      <c r="T523" s="354">
        <v>684</v>
      </c>
      <c r="U523" s="354">
        <v>757</v>
      </c>
      <c r="V523" s="357">
        <v>612</v>
      </c>
      <c r="W523" s="357">
        <v>670</v>
      </c>
      <c r="X523" s="357">
        <v>532</v>
      </c>
      <c r="Y523" s="357">
        <v>577</v>
      </c>
      <c r="Z523" s="357">
        <v>665</v>
      </c>
      <c r="AA523" s="357">
        <v>587</v>
      </c>
      <c r="AB523" s="357">
        <v>560</v>
      </c>
      <c r="AC523" s="357">
        <v>617</v>
      </c>
      <c r="AD523" s="357">
        <v>714</v>
      </c>
      <c r="AE523" s="357">
        <v>611</v>
      </c>
      <c r="AF523" s="357">
        <v>594</v>
      </c>
      <c r="AG523" s="357">
        <v>652</v>
      </c>
      <c r="AH523" s="357">
        <v>756</v>
      </c>
      <c r="AI523" s="368" t="s">
        <v>2207</v>
      </c>
      <c r="AJ523" s="357">
        <v>571</v>
      </c>
      <c r="AK523" s="357">
        <v>627</v>
      </c>
      <c r="AL523" s="357">
        <v>727</v>
      </c>
      <c r="AM523" s="357">
        <v>522</v>
      </c>
      <c r="AN523" s="357">
        <v>555</v>
      </c>
      <c r="AO523" s="357">
        <v>625</v>
      </c>
      <c r="AP523" s="357">
        <v>598</v>
      </c>
      <c r="AQ523" s="357">
        <v>598</v>
      </c>
      <c r="AR523" s="357">
        <v>688</v>
      </c>
      <c r="AS523" s="357">
        <v>642</v>
      </c>
      <c r="AT523" s="105"/>
      <c r="AU523" s="105" t="s">
        <v>5250</v>
      </c>
      <c r="AV523" s="126">
        <v>19.5</v>
      </c>
    </row>
    <row r="524" spans="1:48" ht="23.25" customHeight="1">
      <c r="D524" s="105" t="s">
        <v>2029</v>
      </c>
      <c r="E524" s="164" t="s">
        <v>2029</v>
      </c>
      <c r="F524" s="165" t="s">
        <v>2024</v>
      </c>
      <c r="G524" s="126">
        <v>19.5</v>
      </c>
      <c r="H524" s="166">
        <v>619</v>
      </c>
      <c r="I524" s="166">
        <v>624</v>
      </c>
      <c r="J524" s="166">
        <v>708</v>
      </c>
      <c r="K524" s="357">
        <v>638</v>
      </c>
      <c r="L524" s="357">
        <v>636</v>
      </c>
      <c r="M524" s="357">
        <v>741</v>
      </c>
      <c r="N524" s="357">
        <v>684</v>
      </c>
      <c r="O524" s="357">
        <v>617</v>
      </c>
      <c r="P524" s="357">
        <v>647</v>
      </c>
      <c r="Q524" s="357">
        <v>726</v>
      </c>
      <c r="R524" s="357">
        <v>687</v>
      </c>
      <c r="S524" s="354">
        <v>790</v>
      </c>
      <c r="T524" s="354">
        <v>902</v>
      </c>
      <c r="U524" s="354">
        <v>952</v>
      </c>
      <c r="V524" s="357">
        <v>754</v>
      </c>
      <c r="W524" s="357">
        <v>830</v>
      </c>
      <c r="X524" s="357">
        <v>674</v>
      </c>
      <c r="Y524" s="357">
        <v>724</v>
      </c>
      <c r="Z524" s="357">
        <v>849</v>
      </c>
      <c r="AA524" s="357">
        <v>759</v>
      </c>
      <c r="AB524" s="357">
        <v>695</v>
      </c>
      <c r="AC524" s="357">
        <v>758</v>
      </c>
      <c r="AD524" s="357">
        <v>896</v>
      </c>
      <c r="AE524" s="357">
        <v>781</v>
      </c>
      <c r="AF524" s="357">
        <v>762</v>
      </c>
      <c r="AG524" s="357">
        <v>826</v>
      </c>
      <c r="AH524" s="357">
        <v>976</v>
      </c>
      <c r="AI524" s="368" t="s">
        <v>2207</v>
      </c>
      <c r="AJ524" s="357">
        <v>716</v>
      </c>
      <c r="AK524" s="357">
        <v>779</v>
      </c>
      <c r="AL524" s="357">
        <v>908</v>
      </c>
      <c r="AM524" s="357">
        <v>644</v>
      </c>
      <c r="AN524" s="357">
        <v>682</v>
      </c>
      <c r="AO524" s="357">
        <v>773</v>
      </c>
      <c r="AP524" s="357">
        <v>721</v>
      </c>
      <c r="AQ524" s="357">
        <v>721</v>
      </c>
      <c r="AR524" s="357">
        <v>823</v>
      </c>
      <c r="AS524" s="357">
        <v>796</v>
      </c>
      <c r="AT524" s="105"/>
      <c r="AU524" s="105" t="s">
        <v>2029</v>
      </c>
      <c r="AV524" s="126">
        <v>19.5</v>
      </c>
    </row>
    <row r="525" spans="1:48" ht="23.25" customHeight="1">
      <c r="D525" s="105" t="s">
        <v>3259</v>
      </c>
      <c r="E525" s="164" t="s">
        <v>3259</v>
      </c>
      <c r="F525" s="165" t="s">
        <v>4551</v>
      </c>
      <c r="G525" s="126">
        <v>19.5</v>
      </c>
      <c r="H525" s="166">
        <v>619</v>
      </c>
      <c r="I525" s="166">
        <v>624</v>
      </c>
      <c r="J525" s="166">
        <v>708</v>
      </c>
      <c r="K525" s="357">
        <v>638</v>
      </c>
      <c r="L525" s="357">
        <v>636</v>
      </c>
      <c r="M525" s="357">
        <v>741</v>
      </c>
      <c r="N525" s="357">
        <v>684</v>
      </c>
      <c r="O525" s="357">
        <v>617</v>
      </c>
      <c r="P525" s="357">
        <v>647</v>
      </c>
      <c r="Q525" s="357">
        <v>726</v>
      </c>
      <c r="R525" s="357">
        <v>687</v>
      </c>
      <c r="S525" s="354">
        <v>790</v>
      </c>
      <c r="T525" s="354">
        <v>902</v>
      </c>
      <c r="U525" s="354">
        <v>952</v>
      </c>
      <c r="V525" s="357">
        <v>754</v>
      </c>
      <c r="W525" s="357">
        <v>830</v>
      </c>
      <c r="X525" s="357">
        <v>674</v>
      </c>
      <c r="Y525" s="357">
        <v>724</v>
      </c>
      <c r="Z525" s="357">
        <v>849</v>
      </c>
      <c r="AA525" s="357">
        <v>759</v>
      </c>
      <c r="AB525" s="357">
        <v>695</v>
      </c>
      <c r="AC525" s="357">
        <v>758</v>
      </c>
      <c r="AD525" s="357">
        <v>896</v>
      </c>
      <c r="AE525" s="357">
        <v>781</v>
      </c>
      <c r="AF525" s="357">
        <v>762</v>
      </c>
      <c r="AG525" s="357">
        <v>826</v>
      </c>
      <c r="AH525" s="357">
        <v>976</v>
      </c>
      <c r="AI525" s="368" t="s">
        <v>2207</v>
      </c>
      <c r="AJ525" s="357">
        <v>716</v>
      </c>
      <c r="AK525" s="357">
        <v>779</v>
      </c>
      <c r="AL525" s="357">
        <v>908</v>
      </c>
      <c r="AM525" s="357">
        <v>644</v>
      </c>
      <c r="AN525" s="357">
        <v>682</v>
      </c>
      <c r="AO525" s="357">
        <v>773</v>
      </c>
      <c r="AP525" s="357">
        <v>721</v>
      </c>
      <c r="AQ525" s="357">
        <v>721</v>
      </c>
      <c r="AR525" s="357">
        <v>823</v>
      </c>
      <c r="AS525" s="357">
        <v>796</v>
      </c>
      <c r="AT525" s="105"/>
      <c r="AU525" s="105" t="s">
        <v>3259</v>
      </c>
      <c r="AV525" s="126">
        <v>19.5</v>
      </c>
    </row>
    <row r="526" spans="1:48" ht="23.25" customHeight="1">
      <c r="A526" s="396"/>
      <c r="B526" s="397"/>
      <c r="D526" s="105" t="s">
        <v>5251</v>
      </c>
      <c r="E526" s="164" t="s">
        <v>5251</v>
      </c>
      <c r="F526" s="165" t="s">
        <v>5260</v>
      </c>
      <c r="G526" s="126">
        <v>21</v>
      </c>
      <c r="H526" s="166">
        <v>531</v>
      </c>
      <c r="I526" s="166">
        <v>536</v>
      </c>
      <c r="J526" s="166">
        <v>602</v>
      </c>
      <c r="K526" s="357">
        <v>554</v>
      </c>
      <c r="L526" s="357">
        <v>548</v>
      </c>
      <c r="M526" s="357">
        <v>650</v>
      </c>
      <c r="N526" s="357">
        <v>581</v>
      </c>
      <c r="O526" s="357">
        <v>532</v>
      </c>
      <c r="P526" s="357">
        <v>577</v>
      </c>
      <c r="Q526" s="357">
        <v>639</v>
      </c>
      <c r="R526" s="357">
        <v>596</v>
      </c>
      <c r="S526" s="354">
        <v>613</v>
      </c>
      <c r="T526" s="354">
        <v>724</v>
      </c>
      <c r="U526" s="354">
        <v>798</v>
      </c>
      <c r="V526" s="357">
        <v>645</v>
      </c>
      <c r="W526" s="357">
        <v>707</v>
      </c>
      <c r="X526" s="357">
        <v>554</v>
      </c>
      <c r="Y526" s="357">
        <v>605</v>
      </c>
      <c r="Z526" s="357">
        <v>697</v>
      </c>
      <c r="AA526" s="357">
        <v>610</v>
      </c>
      <c r="AB526" s="357">
        <v>589</v>
      </c>
      <c r="AC526" s="357">
        <v>654</v>
      </c>
      <c r="AD526" s="357">
        <v>759</v>
      </c>
      <c r="AE526" s="357">
        <v>641</v>
      </c>
      <c r="AF526" s="357">
        <v>623</v>
      </c>
      <c r="AG526" s="357">
        <v>689</v>
      </c>
      <c r="AH526" s="357">
        <v>800</v>
      </c>
      <c r="AI526" s="368" t="s">
        <v>2207</v>
      </c>
      <c r="AJ526" s="357">
        <v>599</v>
      </c>
      <c r="AK526" s="357">
        <v>665</v>
      </c>
      <c r="AL526" s="357">
        <v>771</v>
      </c>
      <c r="AM526" s="357">
        <v>543</v>
      </c>
      <c r="AN526" s="357">
        <v>582</v>
      </c>
      <c r="AO526" s="357">
        <v>656</v>
      </c>
      <c r="AP526" s="357">
        <v>633</v>
      </c>
      <c r="AQ526" s="357">
        <v>633</v>
      </c>
      <c r="AR526" s="357">
        <v>742</v>
      </c>
      <c r="AS526" s="357">
        <v>676</v>
      </c>
      <c r="AT526" s="105"/>
      <c r="AU526" s="105" t="s">
        <v>5251</v>
      </c>
      <c r="AV526" s="126">
        <v>21</v>
      </c>
    </row>
    <row r="527" spans="1:48" ht="23.25" customHeight="1">
      <c r="A527" s="396"/>
      <c r="B527" s="397"/>
      <c r="D527" s="105" t="s">
        <v>5252</v>
      </c>
      <c r="E527" s="164" t="s">
        <v>5252</v>
      </c>
      <c r="F527" s="165" t="s">
        <v>5260</v>
      </c>
      <c r="G527" s="126">
        <v>21</v>
      </c>
      <c r="H527" s="166">
        <v>531</v>
      </c>
      <c r="I527" s="166">
        <v>536</v>
      </c>
      <c r="J527" s="166">
        <v>602</v>
      </c>
      <c r="K527" s="357">
        <v>554</v>
      </c>
      <c r="L527" s="357">
        <v>548</v>
      </c>
      <c r="M527" s="357">
        <v>650</v>
      </c>
      <c r="N527" s="357">
        <v>581</v>
      </c>
      <c r="O527" s="357">
        <v>532</v>
      </c>
      <c r="P527" s="357">
        <v>577</v>
      </c>
      <c r="Q527" s="357">
        <v>639</v>
      </c>
      <c r="R527" s="357">
        <v>596</v>
      </c>
      <c r="S527" s="354">
        <v>613</v>
      </c>
      <c r="T527" s="354">
        <v>724</v>
      </c>
      <c r="U527" s="354">
        <v>798</v>
      </c>
      <c r="V527" s="357">
        <v>645</v>
      </c>
      <c r="W527" s="357">
        <v>707</v>
      </c>
      <c r="X527" s="357">
        <v>554</v>
      </c>
      <c r="Y527" s="357">
        <v>605</v>
      </c>
      <c r="Z527" s="357">
        <v>697</v>
      </c>
      <c r="AA527" s="357">
        <v>610</v>
      </c>
      <c r="AB527" s="357">
        <v>589</v>
      </c>
      <c r="AC527" s="357">
        <v>654</v>
      </c>
      <c r="AD527" s="357">
        <v>759</v>
      </c>
      <c r="AE527" s="357">
        <v>641</v>
      </c>
      <c r="AF527" s="357">
        <v>623</v>
      </c>
      <c r="AG527" s="357">
        <v>689</v>
      </c>
      <c r="AH527" s="357">
        <v>800</v>
      </c>
      <c r="AI527" s="368" t="s">
        <v>2207</v>
      </c>
      <c r="AJ527" s="357">
        <v>599</v>
      </c>
      <c r="AK527" s="357">
        <v>665</v>
      </c>
      <c r="AL527" s="357">
        <v>771</v>
      </c>
      <c r="AM527" s="357">
        <v>543</v>
      </c>
      <c r="AN527" s="357">
        <v>582</v>
      </c>
      <c r="AO527" s="357">
        <v>656</v>
      </c>
      <c r="AP527" s="357">
        <v>633</v>
      </c>
      <c r="AQ527" s="357">
        <v>633</v>
      </c>
      <c r="AR527" s="357">
        <v>742</v>
      </c>
      <c r="AS527" s="357">
        <v>676</v>
      </c>
      <c r="AT527" s="105"/>
      <c r="AU527" s="105" t="s">
        <v>5252</v>
      </c>
      <c r="AV527" s="126">
        <v>21</v>
      </c>
    </row>
    <row r="528" spans="1:48" ht="23.25" customHeight="1">
      <c r="D528" s="105" t="s">
        <v>2030</v>
      </c>
      <c r="E528" s="164" t="s">
        <v>2030</v>
      </c>
      <c r="F528" s="165" t="s">
        <v>2025</v>
      </c>
      <c r="G528" s="126">
        <v>21</v>
      </c>
      <c r="H528" s="166">
        <v>647</v>
      </c>
      <c r="I528" s="166">
        <v>652</v>
      </c>
      <c r="J528" s="166">
        <v>739</v>
      </c>
      <c r="K528" s="357">
        <v>667</v>
      </c>
      <c r="L528" s="357">
        <v>663</v>
      </c>
      <c r="M528" s="357">
        <v>778</v>
      </c>
      <c r="N528" s="357">
        <v>715</v>
      </c>
      <c r="O528" s="357">
        <v>644</v>
      </c>
      <c r="P528" s="357">
        <v>682</v>
      </c>
      <c r="Q528" s="357">
        <v>761</v>
      </c>
      <c r="R528" s="357">
        <v>723</v>
      </c>
      <c r="S528" s="354">
        <v>820</v>
      </c>
      <c r="T528" s="354">
        <v>941</v>
      </c>
      <c r="U528" s="354">
        <v>993</v>
      </c>
      <c r="V528" s="357">
        <v>787</v>
      </c>
      <c r="W528" s="357">
        <v>867</v>
      </c>
      <c r="X528" s="357">
        <v>697</v>
      </c>
      <c r="Y528" s="357">
        <v>755</v>
      </c>
      <c r="Z528" s="357">
        <v>886</v>
      </c>
      <c r="AA528" s="357">
        <v>786</v>
      </c>
      <c r="AB528" s="357">
        <v>724</v>
      </c>
      <c r="AC528" s="357">
        <v>796</v>
      </c>
      <c r="AD528" s="357">
        <v>944</v>
      </c>
      <c r="AE528" s="357">
        <v>814</v>
      </c>
      <c r="AF528" s="357">
        <v>791</v>
      </c>
      <c r="AG528" s="357">
        <v>864</v>
      </c>
      <c r="AH528" s="357">
        <v>1024</v>
      </c>
      <c r="AI528" s="368" t="s">
        <v>2207</v>
      </c>
      <c r="AJ528" s="357">
        <v>748</v>
      </c>
      <c r="AK528" s="357">
        <v>820</v>
      </c>
      <c r="AL528" s="357">
        <v>956</v>
      </c>
      <c r="AM528" s="357">
        <v>670</v>
      </c>
      <c r="AN528" s="357">
        <v>715</v>
      </c>
      <c r="AO528" s="357">
        <v>811</v>
      </c>
      <c r="AP528" s="357">
        <v>755</v>
      </c>
      <c r="AQ528" s="357">
        <v>755</v>
      </c>
      <c r="AR528" s="357">
        <v>872</v>
      </c>
      <c r="AS528" s="357">
        <v>828</v>
      </c>
      <c r="AT528" s="105"/>
      <c r="AU528" s="105" t="s">
        <v>2030</v>
      </c>
      <c r="AV528" s="126">
        <v>21</v>
      </c>
    </row>
    <row r="529" spans="1:48" ht="23.25" customHeight="1">
      <c r="D529" s="105" t="s">
        <v>3260</v>
      </c>
      <c r="E529" s="164" t="s">
        <v>3260</v>
      </c>
      <c r="F529" s="165" t="s">
        <v>4552</v>
      </c>
      <c r="G529" s="126">
        <v>21</v>
      </c>
      <c r="H529" s="166">
        <v>647</v>
      </c>
      <c r="I529" s="166">
        <v>652</v>
      </c>
      <c r="J529" s="166">
        <v>739</v>
      </c>
      <c r="K529" s="357">
        <v>667</v>
      </c>
      <c r="L529" s="357">
        <v>663</v>
      </c>
      <c r="M529" s="357">
        <v>778</v>
      </c>
      <c r="N529" s="357">
        <v>715</v>
      </c>
      <c r="O529" s="357">
        <v>644</v>
      </c>
      <c r="P529" s="357">
        <v>682</v>
      </c>
      <c r="Q529" s="357">
        <v>761</v>
      </c>
      <c r="R529" s="357">
        <v>723</v>
      </c>
      <c r="S529" s="354">
        <v>820</v>
      </c>
      <c r="T529" s="354">
        <v>941</v>
      </c>
      <c r="U529" s="354">
        <v>993</v>
      </c>
      <c r="V529" s="357">
        <v>787</v>
      </c>
      <c r="W529" s="357">
        <v>867</v>
      </c>
      <c r="X529" s="357">
        <v>697</v>
      </c>
      <c r="Y529" s="357">
        <v>755</v>
      </c>
      <c r="Z529" s="357">
        <v>886</v>
      </c>
      <c r="AA529" s="357">
        <v>786</v>
      </c>
      <c r="AB529" s="357">
        <v>724</v>
      </c>
      <c r="AC529" s="357">
        <v>796</v>
      </c>
      <c r="AD529" s="357">
        <v>944</v>
      </c>
      <c r="AE529" s="357">
        <v>814</v>
      </c>
      <c r="AF529" s="357">
        <v>791</v>
      </c>
      <c r="AG529" s="357">
        <v>864</v>
      </c>
      <c r="AH529" s="357">
        <v>1024</v>
      </c>
      <c r="AI529" s="368" t="s">
        <v>2207</v>
      </c>
      <c r="AJ529" s="357">
        <v>748</v>
      </c>
      <c r="AK529" s="357">
        <v>820</v>
      </c>
      <c r="AL529" s="357">
        <v>956</v>
      </c>
      <c r="AM529" s="357">
        <v>670</v>
      </c>
      <c r="AN529" s="357">
        <v>715</v>
      </c>
      <c r="AO529" s="357">
        <v>811</v>
      </c>
      <c r="AP529" s="357">
        <v>755</v>
      </c>
      <c r="AQ529" s="357">
        <v>755</v>
      </c>
      <c r="AR529" s="357">
        <v>872</v>
      </c>
      <c r="AS529" s="357">
        <v>828</v>
      </c>
      <c r="AT529" s="105"/>
      <c r="AU529" s="105" t="s">
        <v>3260</v>
      </c>
      <c r="AV529" s="126">
        <v>21</v>
      </c>
    </row>
    <row r="530" spans="1:48" ht="23.25" customHeight="1">
      <c r="A530" s="396"/>
      <c r="B530" s="397"/>
      <c r="D530" s="105" t="s">
        <v>5253</v>
      </c>
      <c r="E530" s="164" t="s">
        <v>5253</v>
      </c>
      <c r="F530" s="165" t="s">
        <v>5261</v>
      </c>
      <c r="G530" s="126">
        <v>22.5</v>
      </c>
      <c r="H530" s="166">
        <v>595</v>
      </c>
      <c r="I530" s="166">
        <v>601</v>
      </c>
      <c r="J530" s="166">
        <v>676</v>
      </c>
      <c r="K530" s="357">
        <v>619</v>
      </c>
      <c r="L530" s="357">
        <v>612</v>
      </c>
      <c r="M530" s="357">
        <v>733</v>
      </c>
      <c r="N530" s="357">
        <v>651</v>
      </c>
      <c r="O530" s="357">
        <v>625</v>
      </c>
      <c r="P530" s="357">
        <v>696</v>
      </c>
      <c r="Q530" s="357">
        <v>721</v>
      </c>
      <c r="R530" s="357">
        <v>673</v>
      </c>
      <c r="S530" s="354">
        <v>678</v>
      </c>
      <c r="T530" s="354">
        <v>802</v>
      </c>
      <c r="U530" s="354">
        <v>884</v>
      </c>
      <c r="V530" s="357">
        <v>717</v>
      </c>
      <c r="W530" s="357">
        <v>789</v>
      </c>
      <c r="X530" s="357">
        <v>619</v>
      </c>
      <c r="Y530" s="357">
        <v>677</v>
      </c>
      <c r="Z530" s="357">
        <v>781</v>
      </c>
      <c r="AA530" s="357">
        <v>682</v>
      </c>
      <c r="AB530" s="357">
        <v>660</v>
      </c>
      <c r="AC530" s="357">
        <v>736</v>
      </c>
      <c r="AD530" s="357">
        <v>854</v>
      </c>
      <c r="AE530" s="357">
        <v>718</v>
      </c>
      <c r="AF530" s="357">
        <v>695</v>
      </c>
      <c r="AG530" s="357">
        <v>770</v>
      </c>
      <c r="AH530" s="357">
        <v>895</v>
      </c>
      <c r="AI530" s="368" t="s">
        <v>2207</v>
      </c>
      <c r="AJ530" s="357">
        <v>671</v>
      </c>
      <c r="AK530" s="357">
        <v>746</v>
      </c>
      <c r="AL530" s="357">
        <v>867</v>
      </c>
      <c r="AM530" s="357">
        <v>608</v>
      </c>
      <c r="AN530" s="357">
        <v>653</v>
      </c>
      <c r="AO530" s="357">
        <v>736</v>
      </c>
      <c r="AP530" s="357">
        <v>716</v>
      </c>
      <c r="AQ530" s="357">
        <v>716</v>
      </c>
      <c r="AR530" s="357">
        <v>897</v>
      </c>
      <c r="AS530" s="357">
        <v>758</v>
      </c>
      <c r="AT530" s="105"/>
      <c r="AU530" s="105" t="s">
        <v>5253</v>
      </c>
      <c r="AV530" s="126">
        <v>22.5</v>
      </c>
    </row>
    <row r="531" spans="1:48" ht="23.25" customHeight="1">
      <c r="A531" s="396"/>
      <c r="B531" s="397"/>
      <c r="D531" s="105" t="s">
        <v>5254</v>
      </c>
      <c r="E531" s="164" t="s">
        <v>5254</v>
      </c>
      <c r="F531" s="165" t="s">
        <v>5261</v>
      </c>
      <c r="G531" s="126">
        <v>22.5</v>
      </c>
      <c r="H531" s="166">
        <v>595</v>
      </c>
      <c r="I531" s="166">
        <v>601</v>
      </c>
      <c r="J531" s="166">
        <v>676</v>
      </c>
      <c r="K531" s="357">
        <v>619</v>
      </c>
      <c r="L531" s="357">
        <v>612</v>
      </c>
      <c r="M531" s="357">
        <v>733</v>
      </c>
      <c r="N531" s="357">
        <v>651</v>
      </c>
      <c r="O531" s="357">
        <v>625</v>
      </c>
      <c r="P531" s="357">
        <v>696</v>
      </c>
      <c r="Q531" s="357">
        <v>721</v>
      </c>
      <c r="R531" s="357">
        <v>673</v>
      </c>
      <c r="S531" s="354">
        <v>678</v>
      </c>
      <c r="T531" s="354">
        <v>802</v>
      </c>
      <c r="U531" s="354">
        <v>884</v>
      </c>
      <c r="V531" s="357">
        <v>717</v>
      </c>
      <c r="W531" s="357">
        <v>789</v>
      </c>
      <c r="X531" s="357">
        <v>619</v>
      </c>
      <c r="Y531" s="357">
        <v>677</v>
      </c>
      <c r="Z531" s="357">
        <v>781</v>
      </c>
      <c r="AA531" s="357">
        <v>682</v>
      </c>
      <c r="AB531" s="357">
        <v>660</v>
      </c>
      <c r="AC531" s="357">
        <v>736</v>
      </c>
      <c r="AD531" s="357">
        <v>854</v>
      </c>
      <c r="AE531" s="357">
        <v>718</v>
      </c>
      <c r="AF531" s="357">
        <v>695</v>
      </c>
      <c r="AG531" s="357">
        <v>770</v>
      </c>
      <c r="AH531" s="357">
        <v>895</v>
      </c>
      <c r="AI531" s="368" t="s">
        <v>2207</v>
      </c>
      <c r="AJ531" s="357">
        <v>671</v>
      </c>
      <c r="AK531" s="357">
        <v>746</v>
      </c>
      <c r="AL531" s="357">
        <v>867</v>
      </c>
      <c r="AM531" s="357">
        <v>608</v>
      </c>
      <c r="AN531" s="357">
        <v>653</v>
      </c>
      <c r="AO531" s="357">
        <v>736</v>
      </c>
      <c r="AP531" s="357">
        <v>716</v>
      </c>
      <c r="AQ531" s="357">
        <v>716</v>
      </c>
      <c r="AR531" s="357">
        <v>897</v>
      </c>
      <c r="AS531" s="357">
        <v>758</v>
      </c>
      <c r="AT531" s="105"/>
      <c r="AU531" s="105" t="s">
        <v>5254</v>
      </c>
      <c r="AV531" s="126">
        <v>22.5</v>
      </c>
    </row>
    <row r="532" spans="1:48" ht="23.25" customHeight="1">
      <c r="D532" s="105" t="s">
        <v>2031</v>
      </c>
      <c r="E532" s="164" t="s">
        <v>2031</v>
      </c>
      <c r="F532" s="165" t="s">
        <v>2026</v>
      </c>
      <c r="G532" s="126">
        <v>22.5</v>
      </c>
      <c r="H532" s="166">
        <v>716</v>
      </c>
      <c r="I532" s="166">
        <v>722</v>
      </c>
      <c r="J532" s="166">
        <v>819</v>
      </c>
      <c r="K532" s="357">
        <v>737</v>
      </c>
      <c r="L532" s="357">
        <v>732</v>
      </c>
      <c r="M532" s="357">
        <v>864</v>
      </c>
      <c r="N532" s="357">
        <v>792</v>
      </c>
      <c r="O532" s="357">
        <v>715</v>
      </c>
      <c r="P532" s="357">
        <v>759</v>
      </c>
      <c r="Q532" s="357">
        <v>846</v>
      </c>
      <c r="R532" s="357">
        <v>804</v>
      </c>
      <c r="S532" s="354">
        <v>887</v>
      </c>
      <c r="T532" s="354">
        <v>1018</v>
      </c>
      <c r="U532" s="354">
        <v>1080</v>
      </c>
      <c r="V532" s="357">
        <v>859</v>
      </c>
      <c r="W532" s="357">
        <v>948</v>
      </c>
      <c r="X532" s="357">
        <v>764</v>
      </c>
      <c r="Y532" s="357">
        <v>829</v>
      </c>
      <c r="Z532" s="357">
        <v>974</v>
      </c>
      <c r="AA532" s="357">
        <v>861</v>
      </c>
      <c r="AB532" s="357">
        <v>795</v>
      </c>
      <c r="AC532" s="357">
        <v>878</v>
      </c>
      <c r="AD532" s="357">
        <v>1043</v>
      </c>
      <c r="AE532" s="357">
        <v>895</v>
      </c>
      <c r="AF532" s="357">
        <v>862</v>
      </c>
      <c r="AG532" s="357">
        <v>947</v>
      </c>
      <c r="AH532" s="357">
        <v>1123</v>
      </c>
      <c r="AI532" s="368" t="s">
        <v>2207</v>
      </c>
      <c r="AJ532" s="357">
        <v>823</v>
      </c>
      <c r="AK532" s="357">
        <v>905</v>
      </c>
      <c r="AL532" s="357">
        <v>1055</v>
      </c>
      <c r="AM532" s="357">
        <v>739</v>
      </c>
      <c r="AN532" s="357">
        <v>790</v>
      </c>
      <c r="AO532" s="357">
        <v>897</v>
      </c>
      <c r="AP532" s="357">
        <v>837</v>
      </c>
      <c r="AQ532" s="357">
        <v>837</v>
      </c>
      <c r="AR532" s="357">
        <v>969</v>
      </c>
      <c r="AS532" s="357">
        <v>909</v>
      </c>
      <c r="AT532" s="105"/>
      <c r="AU532" s="105" t="s">
        <v>2031</v>
      </c>
      <c r="AV532" s="126">
        <v>22.5</v>
      </c>
    </row>
    <row r="533" spans="1:48" ht="23.25" customHeight="1">
      <c r="D533" s="105" t="s">
        <v>3261</v>
      </c>
      <c r="E533" s="164" t="s">
        <v>3261</v>
      </c>
      <c r="F533" s="165" t="s">
        <v>4553</v>
      </c>
      <c r="G533" s="126">
        <v>22.5</v>
      </c>
      <c r="H533" s="166">
        <v>716</v>
      </c>
      <c r="I533" s="166">
        <v>722</v>
      </c>
      <c r="J533" s="166">
        <v>819</v>
      </c>
      <c r="K533" s="357">
        <v>737</v>
      </c>
      <c r="L533" s="357">
        <v>732</v>
      </c>
      <c r="M533" s="357">
        <v>864</v>
      </c>
      <c r="N533" s="357">
        <v>792</v>
      </c>
      <c r="O533" s="357">
        <v>715</v>
      </c>
      <c r="P533" s="357">
        <v>759</v>
      </c>
      <c r="Q533" s="357">
        <v>846</v>
      </c>
      <c r="R533" s="357">
        <v>804</v>
      </c>
      <c r="S533" s="354">
        <v>887</v>
      </c>
      <c r="T533" s="354">
        <v>1018</v>
      </c>
      <c r="U533" s="354">
        <v>1080</v>
      </c>
      <c r="V533" s="357">
        <v>859</v>
      </c>
      <c r="W533" s="357">
        <v>948</v>
      </c>
      <c r="X533" s="357">
        <v>764</v>
      </c>
      <c r="Y533" s="357">
        <v>829</v>
      </c>
      <c r="Z533" s="357">
        <v>974</v>
      </c>
      <c r="AA533" s="357">
        <v>861</v>
      </c>
      <c r="AB533" s="357">
        <v>795</v>
      </c>
      <c r="AC533" s="357">
        <v>878</v>
      </c>
      <c r="AD533" s="357">
        <v>1043</v>
      </c>
      <c r="AE533" s="357">
        <v>895</v>
      </c>
      <c r="AF533" s="357">
        <v>862</v>
      </c>
      <c r="AG533" s="357">
        <v>947</v>
      </c>
      <c r="AH533" s="357">
        <v>1123</v>
      </c>
      <c r="AI533" s="368" t="s">
        <v>2207</v>
      </c>
      <c r="AJ533" s="357">
        <v>823</v>
      </c>
      <c r="AK533" s="357">
        <v>905</v>
      </c>
      <c r="AL533" s="357">
        <v>1055</v>
      </c>
      <c r="AM533" s="357">
        <v>739</v>
      </c>
      <c r="AN533" s="357">
        <v>790</v>
      </c>
      <c r="AO533" s="357">
        <v>897</v>
      </c>
      <c r="AP533" s="357">
        <v>837</v>
      </c>
      <c r="AQ533" s="357">
        <v>837</v>
      </c>
      <c r="AR533" s="357">
        <v>969</v>
      </c>
      <c r="AS533" s="357">
        <v>909</v>
      </c>
      <c r="AT533" s="105"/>
      <c r="AU533" s="105" t="s">
        <v>3261</v>
      </c>
      <c r="AV533" s="126">
        <v>22.5</v>
      </c>
    </row>
    <row r="534" spans="1:48" ht="23.25" customHeight="1">
      <c r="A534" s="396"/>
      <c r="B534" s="397"/>
      <c r="D534" s="105" t="s">
        <v>5255</v>
      </c>
      <c r="E534" s="164" t="s">
        <v>5255</v>
      </c>
      <c r="F534" s="165" t="s">
        <v>5262</v>
      </c>
      <c r="G534" s="126">
        <v>24</v>
      </c>
      <c r="H534" s="166">
        <v>615</v>
      </c>
      <c r="I534" s="166">
        <v>623</v>
      </c>
      <c r="J534" s="166">
        <v>700</v>
      </c>
      <c r="K534" s="357">
        <v>640</v>
      </c>
      <c r="L534" s="357">
        <v>633</v>
      </c>
      <c r="M534" s="357">
        <v>765</v>
      </c>
      <c r="N534" s="357">
        <v>674</v>
      </c>
      <c r="O534" s="357">
        <v>620</v>
      </c>
      <c r="P534" s="357">
        <v>683</v>
      </c>
      <c r="Q534" s="357">
        <v>753</v>
      </c>
      <c r="R534" s="357">
        <v>702</v>
      </c>
      <c r="S534" s="354">
        <v>705</v>
      </c>
      <c r="T534" s="354">
        <v>841</v>
      </c>
      <c r="U534" s="354">
        <v>924</v>
      </c>
      <c r="V534" s="357">
        <v>750</v>
      </c>
      <c r="W534" s="357">
        <v>825</v>
      </c>
      <c r="X534" s="357">
        <v>640</v>
      </c>
      <c r="Y534" s="357">
        <v>704</v>
      </c>
      <c r="Z534" s="357">
        <v>813</v>
      </c>
      <c r="AA534" s="357">
        <v>704</v>
      </c>
      <c r="AB534" s="357">
        <v>688</v>
      </c>
      <c r="AC534" s="357">
        <v>772</v>
      </c>
      <c r="AD534" s="357">
        <v>898</v>
      </c>
      <c r="AE534" s="357">
        <v>747</v>
      </c>
      <c r="AF534" s="357">
        <v>723</v>
      </c>
      <c r="AG534" s="357">
        <v>807</v>
      </c>
      <c r="AH534" s="357">
        <v>939</v>
      </c>
      <c r="AI534" s="368" t="s">
        <v>2207</v>
      </c>
      <c r="AJ534" s="357">
        <v>699</v>
      </c>
      <c r="AK534" s="357">
        <v>783</v>
      </c>
      <c r="AL534" s="357">
        <v>910</v>
      </c>
      <c r="AM534" s="357">
        <v>629</v>
      </c>
      <c r="AN534" s="357">
        <v>680</v>
      </c>
      <c r="AO534" s="357">
        <v>767</v>
      </c>
      <c r="AP534" s="357">
        <v>750</v>
      </c>
      <c r="AQ534" s="357">
        <v>750</v>
      </c>
      <c r="AR534" s="357">
        <v>896</v>
      </c>
      <c r="AS534" s="357">
        <v>792</v>
      </c>
      <c r="AT534" s="105"/>
      <c r="AU534" s="105" t="s">
        <v>5255</v>
      </c>
      <c r="AV534" s="126">
        <v>24</v>
      </c>
    </row>
    <row r="535" spans="1:48" ht="23.25" customHeight="1">
      <c r="A535" s="396"/>
      <c r="B535" s="397"/>
      <c r="D535" s="105" t="s">
        <v>5256</v>
      </c>
      <c r="E535" s="164" t="s">
        <v>5256</v>
      </c>
      <c r="F535" s="165" t="s">
        <v>5262</v>
      </c>
      <c r="G535" s="126">
        <v>24</v>
      </c>
      <c r="H535" s="166">
        <v>615</v>
      </c>
      <c r="I535" s="166">
        <v>623</v>
      </c>
      <c r="J535" s="166">
        <v>700</v>
      </c>
      <c r="K535" s="357">
        <v>640</v>
      </c>
      <c r="L535" s="357">
        <v>633</v>
      </c>
      <c r="M535" s="357">
        <v>765</v>
      </c>
      <c r="N535" s="357">
        <v>674</v>
      </c>
      <c r="O535" s="357">
        <v>620</v>
      </c>
      <c r="P535" s="357">
        <v>683</v>
      </c>
      <c r="Q535" s="357">
        <v>753</v>
      </c>
      <c r="R535" s="357">
        <v>702</v>
      </c>
      <c r="S535" s="354">
        <v>705</v>
      </c>
      <c r="T535" s="354">
        <v>841</v>
      </c>
      <c r="U535" s="354">
        <v>924</v>
      </c>
      <c r="V535" s="357">
        <v>750</v>
      </c>
      <c r="W535" s="357">
        <v>825</v>
      </c>
      <c r="X535" s="357">
        <v>640</v>
      </c>
      <c r="Y535" s="357">
        <v>704</v>
      </c>
      <c r="Z535" s="357">
        <v>813</v>
      </c>
      <c r="AA535" s="357">
        <v>704</v>
      </c>
      <c r="AB535" s="357">
        <v>688</v>
      </c>
      <c r="AC535" s="357">
        <v>772</v>
      </c>
      <c r="AD535" s="357">
        <v>898</v>
      </c>
      <c r="AE535" s="357">
        <v>747</v>
      </c>
      <c r="AF535" s="357">
        <v>723</v>
      </c>
      <c r="AG535" s="357">
        <v>807</v>
      </c>
      <c r="AH535" s="357">
        <v>939</v>
      </c>
      <c r="AI535" s="368" t="s">
        <v>2207</v>
      </c>
      <c r="AJ535" s="357">
        <v>699</v>
      </c>
      <c r="AK535" s="357">
        <v>783</v>
      </c>
      <c r="AL535" s="357">
        <v>910</v>
      </c>
      <c r="AM535" s="357">
        <v>629</v>
      </c>
      <c r="AN535" s="357">
        <v>680</v>
      </c>
      <c r="AO535" s="357">
        <v>767</v>
      </c>
      <c r="AP535" s="357">
        <v>750</v>
      </c>
      <c r="AQ535" s="357">
        <v>750</v>
      </c>
      <c r="AR535" s="357">
        <v>896</v>
      </c>
      <c r="AS535" s="357">
        <v>792</v>
      </c>
      <c r="AT535" s="105"/>
      <c r="AU535" s="105" t="s">
        <v>5256</v>
      </c>
      <c r="AV535" s="126">
        <v>24</v>
      </c>
    </row>
    <row r="536" spans="1:48" ht="23.25" customHeight="1">
      <c r="D536" s="105" t="s">
        <v>2032</v>
      </c>
      <c r="E536" s="164" t="s">
        <v>2032</v>
      </c>
      <c r="F536" s="165" t="s">
        <v>2027</v>
      </c>
      <c r="G536" s="126">
        <v>24</v>
      </c>
      <c r="H536" s="166">
        <v>742</v>
      </c>
      <c r="I536" s="166">
        <v>750</v>
      </c>
      <c r="J536" s="166">
        <v>850</v>
      </c>
      <c r="K536" s="357">
        <v>763</v>
      </c>
      <c r="L536" s="357">
        <v>759</v>
      </c>
      <c r="M536" s="357">
        <v>902</v>
      </c>
      <c r="N536" s="357">
        <v>824</v>
      </c>
      <c r="O536" s="357">
        <v>742</v>
      </c>
      <c r="P536" s="357">
        <v>794</v>
      </c>
      <c r="Q536" s="357">
        <v>883</v>
      </c>
      <c r="R536" s="357">
        <v>841</v>
      </c>
      <c r="S536" s="354">
        <v>916</v>
      </c>
      <c r="T536" s="354">
        <v>1058</v>
      </c>
      <c r="U536" s="354">
        <v>1122</v>
      </c>
      <c r="V536" s="357">
        <v>891</v>
      </c>
      <c r="W536" s="357">
        <v>984</v>
      </c>
      <c r="X536" s="357">
        <v>787</v>
      </c>
      <c r="Y536" s="357">
        <v>858</v>
      </c>
      <c r="Z536" s="357">
        <v>1010</v>
      </c>
      <c r="AA536" s="357">
        <v>888</v>
      </c>
      <c r="AB536" s="357">
        <v>824</v>
      </c>
      <c r="AC536" s="357">
        <v>916</v>
      </c>
      <c r="AD536" s="357">
        <v>1090</v>
      </c>
      <c r="AE536" s="357">
        <v>928</v>
      </c>
      <c r="AF536" s="357">
        <v>891</v>
      </c>
      <c r="AG536" s="357">
        <v>984</v>
      </c>
      <c r="AH536" s="357">
        <v>1171</v>
      </c>
      <c r="AI536" s="368" t="s">
        <v>2207</v>
      </c>
      <c r="AJ536" s="357">
        <v>854</v>
      </c>
      <c r="AK536" s="357">
        <v>945</v>
      </c>
      <c r="AL536" s="357">
        <v>1103</v>
      </c>
      <c r="AM536" s="357">
        <v>765</v>
      </c>
      <c r="AN536" s="357">
        <v>823</v>
      </c>
      <c r="AO536" s="357">
        <v>934</v>
      </c>
      <c r="AP536" s="357">
        <v>870</v>
      </c>
      <c r="AQ536" s="357">
        <v>870</v>
      </c>
      <c r="AR536" s="357">
        <v>1017</v>
      </c>
      <c r="AS536" s="357">
        <v>941</v>
      </c>
      <c r="AT536" s="105"/>
      <c r="AU536" s="105" t="s">
        <v>2032</v>
      </c>
      <c r="AV536" s="126">
        <v>24</v>
      </c>
    </row>
    <row r="537" spans="1:48" ht="23.25" customHeight="1">
      <c r="D537" s="105" t="s">
        <v>3262</v>
      </c>
      <c r="E537" s="164" t="s">
        <v>3262</v>
      </c>
      <c r="F537" s="165" t="s">
        <v>4554</v>
      </c>
      <c r="G537" s="126">
        <v>24</v>
      </c>
      <c r="H537" s="166">
        <v>742</v>
      </c>
      <c r="I537" s="166">
        <v>750</v>
      </c>
      <c r="J537" s="166">
        <v>850</v>
      </c>
      <c r="K537" s="357">
        <v>763</v>
      </c>
      <c r="L537" s="357">
        <v>759</v>
      </c>
      <c r="M537" s="357">
        <v>902</v>
      </c>
      <c r="N537" s="357">
        <v>824</v>
      </c>
      <c r="O537" s="357">
        <v>742</v>
      </c>
      <c r="P537" s="357">
        <v>794</v>
      </c>
      <c r="Q537" s="357">
        <v>883</v>
      </c>
      <c r="R537" s="357">
        <v>841</v>
      </c>
      <c r="S537" s="354">
        <v>916</v>
      </c>
      <c r="T537" s="354">
        <v>1058</v>
      </c>
      <c r="U537" s="354">
        <v>1122</v>
      </c>
      <c r="V537" s="357">
        <v>891</v>
      </c>
      <c r="W537" s="357">
        <v>984</v>
      </c>
      <c r="X537" s="357">
        <v>787</v>
      </c>
      <c r="Y537" s="357">
        <v>858</v>
      </c>
      <c r="Z537" s="357">
        <v>1010</v>
      </c>
      <c r="AA537" s="357">
        <v>888</v>
      </c>
      <c r="AB537" s="357">
        <v>824</v>
      </c>
      <c r="AC537" s="357">
        <v>916</v>
      </c>
      <c r="AD537" s="357">
        <v>1090</v>
      </c>
      <c r="AE537" s="357">
        <v>928</v>
      </c>
      <c r="AF537" s="357">
        <v>891</v>
      </c>
      <c r="AG537" s="357">
        <v>984</v>
      </c>
      <c r="AH537" s="357">
        <v>1171</v>
      </c>
      <c r="AI537" s="368" t="s">
        <v>2207</v>
      </c>
      <c r="AJ537" s="357">
        <v>854</v>
      </c>
      <c r="AK537" s="357">
        <v>945</v>
      </c>
      <c r="AL537" s="357">
        <v>1103</v>
      </c>
      <c r="AM537" s="357">
        <v>765</v>
      </c>
      <c r="AN537" s="357">
        <v>823</v>
      </c>
      <c r="AO537" s="357">
        <v>934</v>
      </c>
      <c r="AP537" s="357">
        <v>870</v>
      </c>
      <c r="AQ537" s="357">
        <v>870</v>
      </c>
      <c r="AR537" s="357">
        <v>1017</v>
      </c>
      <c r="AS537" s="357">
        <v>941</v>
      </c>
      <c r="AT537" s="105"/>
      <c r="AU537" s="105" t="s">
        <v>3262</v>
      </c>
      <c r="AV537" s="126">
        <v>24</v>
      </c>
    </row>
    <row r="538" spans="1:48" ht="23.25" customHeight="1">
      <c r="D538" s="105" t="s">
        <v>19</v>
      </c>
      <c r="E538" s="164" t="s">
        <v>19</v>
      </c>
      <c r="F538" s="165" t="s">
        <v>783</v>
      </c>
      <c r="G538" s="126">
        <v>6.1</v>
      </c>
      <c r="H538" s="166">
        <v>384</v>
      </c>
      <c r="I538" s="166">
        <v>393</v>
      </c>
      <c r="J538" s="166">
        <v>442</v>
      </c>
      <c r="K538" s="357">
        <v>407</v>
      </c>
      <c r="L538" s="357">
        <v>407</v>
      </c>
      <c r="M538" s="357">
        <v>481</v>
      </c>
      <c r="N538" s="357">
        <v>432</v>
      </c>
      <c r="O538" s="357">
        <v>386</v>
      </c>
      <c r="P538" s="357">
        <v>424</v>
      </c>
      <c r="Q538" s="357">
        <v>470</v>
      </c>
      <c r="R538" s="357">
        <v>441</v>
      </c>
      <c r="S538" s="354">
        <v>462</v>
      </c>
      <c r="T538" s="354">
        <v>557</v>
      </c>
      <c r="U538" s="354">
        <v>606</v>
      </c>
      <c r="V538" s="357">
        <v>480</v>
      </c>
      <c r="W538" s="357">
        <v>523</v>
      </c>
      <c r="X538" s="357">
        <v>412</v>
      </c>
      <c r="Y538" s="357">
        <v>457</v>
      </c>
      <c r="Z538" s="357">
        <v>527</v>
      </c>
      <c r="AA538" s="357">
        <v>459</v>
      </c>
      <c r="AB538" s="357">
        <v>440</v>
      </c>
      <c r="AC538" s="357">
        <v>497</v>
      </c>
      <c r="AD538" s="357">
        <v>576</v>
      </c>
      <c r="AE538" s="357">
        <v>484</v>
      </c>
      <c r="AF538" s="357">
        <v>474</v>
      </c>
      <c r="AG538" s="357">
        <v>532</v>
      </c>
      <c r="AH538" s="357">
        <v>618</v>
      </c>
      <c r="AI538" s="368" t="s">
        <v>2207</v>
      </c>
      <c r="AJ538" s="357">
        <v>451</v>
      </c>
      <c r="AK538" s="357">
        <v>507</v>
      </c>
      <c r="AL538" s="357">
        <v>589</v>
      </c>
      <c r="AM538" s="357">
        <v>402</v>
      </c>
      <c r="AN538" s="357">
        <v>437</v>
      </c>
      <c r="AO538" s="357">
        <v>493</v>
      </c>
      <c r="AP538" s="357">
        <v>442</v>
      </c>
      <c r="AQ538" s="357">
        <v>442</v>
      </c>
      <c r="AR538" s="357">
        <v>532</v>
      </c>
      <c r="AS538" s="357">
        <v>490</v>
      </c>
      <c r="AT538" s="105"/>
      <c r="AU538" s="105" t="s">
        <v>19</v>
      </c>
      <c r="AV538" s="126">
        <v>6.1</v>
      </c>
    </row>
    <row r="539" spans="1:48" ht="23.25" customHeight="1">
      <c r="B539" s="440"/>
      <c r="D539" s="105" t="s">
        <v>3265</v>
      </c>
      <c r="E539" s="164" t="s">
        <v>3265</v>
      </c>
      <c r="F539" s="165" t="s">
        <v>783</v>
      </c>
      <c r="G539" s="126">
        <v>6.1</v>
      </c>
      <c r="H539" s="166">
        <v>384</v>
      </c>
      <c r="I539" s="166">
        <v>393</v>
      </c>
      <c r="J539" s="166">
        <v>442</v>
      </c>
      <c r="K539" s="357">
        <v>407</v>
      </c>
      <c r="L539" s="357">
        <v>407</v>
      </c>
      <c r="M539" s="357">
        <v>481</v>
      </c>
      <c r="N539" s="357">
        <v>432</v>
      </c>
      <c r="O539" s="357">
        <v>386</v>
      </c>
      <c r="P539" s="357">
        <v>424</v>
      </c>
      <c r="Q539" s="357">
        <v>470</v>
      </c>
      <c r="R539" s="357">
        <v>441</v>
      </c>
      <c r="S539" s="354">
        <v>462</v>
      </c>
      <c r="T539" s="354">
        <v>557</v>
      </c>
      <c r="U539" s="354">
        <v>606</v>
      </c>
      <c r="V539" s="357">
        <v>480</v>
      </c>
      <c r="W539" s="357">
        <v>523</v>
      </c>
      <c r="X539" s="357">
        <v>412</v>
      </c>
      <c r="Y539" s="357">
        <v>457</v>
      </c>
      <c r="Z539" s="357">
        <v>527</v>
      </c>
      <c r="AA539" s="357">
        <v>459</v>
      </c>
      <c r="AB539" s="357">
        <v>440</v>
      </c>
      <c r="AC539" s="357">
        <v>497</v>
      </c>
      <c r="AD539" s="357">
        <v>576</v>
      </c>
      <c r="AE539" s="357">
        <v>484</v>
      </c>
      <c r="AF539" s="357">
        <v>474</v>
      </c>
      <c r="AG539" s="357">
        <v>532</v>
      </c>
      <c r="AH539" s="357">
        <v>618</v>
      </c>
      <c r="AI539" s="368" t="s">
        <v>2207</v>
      </c>
      <c r="AJ539" s="357">
        <v>451</v>
      </c>
      <c r="AK539" s="357">
        <v>507</v>
      </c>
      <c r="AL539" s="357">
        <v>589</v>
      </c>
      <c r="AM539" s="357">
        <v>402</v>
      </c>
      <c r="AN539" s="357">
        <v>437</v>
      </c>
      <c r="AO539" s="357">
        <v>493</v>
      </c>
      <c r="AP539" s="357">
        <v>442</v>
      </c>
      <c r="AQ539" s="357">
        <v>442</v>
      </c>
      <c r="AR539" s="357">
        <v>532</v>
      </c>
      <c r="AS539" s="357">
        <v>490</v>
      </c>
      <c r="AT539" s="105"/>
      <c r="AU539" s="105" t="s">
        <v>3265</v>
      </c>
      <c r="AV539" s="126">
        <v>6.1</v>
      </c>
    </row>
    <row r="540" spans="1:48" ht="23.25" customHeight="1">
      <c r="D540" s="105" t="s">
        <v>5298</v>
      </c>
      <c r="E540" s="13" t="s">
        <v>5298</v>
      </c>
      <c r="F540" s="2" t="s">
        <v>5299</v>
      </c>
      <c r="G540">
        <v>6.8</v>
      </c>
      <c r="H540" s="398" t="s">
        <v>2207</v>
      </c>
      <c r="I540" s="398" t="s">
        <v>2207</v>
      </c>
      <c r="J540" s="398" t="s">
        <v>2207</v>
      </c>
      <c r="K540" s="390" t="s">
        <v>2207</v>
      </c>
      <c r="L540" s="390" t="s">
        <v>2207</v>
      </c>
      <c r="M540" s="390" t="s">
        <v>2207</v>
      </c>
      <c r="N540" s="390" t="s">
        <v>2207</v>
      </c>
      <c r="O540" s="390" t="s">
        <v>2207</v>
      </c>
      <c r="P540" s="390" t="s">
        <v>2207</v>
      </c>
      <c r="Q540" s="390" t="s">
        <v>2207</v>
      </c>
      <c r="R540" s="390" t="s">
        <v>2207</v>
      </c>
      <c r="S540" s="354">
        <v>503</v>
      </c>
      <c r="T540" s="354">
        <v>608</v>
      </c>
      <c r="U540" s="354">
        <v>659</v>
      </c>
      <c r="V540" s="391">
        <v>515</v>
      </c>
      <c r="W540" s="391">
        <v>561</v>
      </c>
      <c r="X540" s="391">
        <v>416</v>
      </c>
      <c r="Y540" s="391">
        <v>461</v>
      </c>
      <c r="Z540" s="391">
        <v>539</v>
      </c>
      <c r="AA540" s="391">
        <v>466</v>
      </c>
      <c r="AB540" s="391">
        <v>472</v>
      </c>
      <c r="AC540" s="391">
        <v>503</v>
      </c>
      <c r="AD540" s="391">
        <v>594</v>
      </c>
      <c r="AE540" s="391">
        <v>492</v>
      </c>
      <c r="AF540" s="391">
        <v>506</v>
      </c>
      <c r="AG540" s="391">
        <v>539</v>
      </c>
      <c r="AH540" s="391">
        <v>636</v>
      </c>
      <c r="AI540" s="399" t="s">
        <v>2207</v>
      </c>
      <c r="AJ540" s="391">
        <v>467</v>
      </c>
      <c r="AK540" s="391">
        <v>527</v>
      </c>
      <c r="AL540" s="391">
        <v>613</v>
      </c>
      <c r="AM540" s="391">
        <v>430</v>
      </c>
      <c r="AN540" s="391">
        <v>452</v>
      </c>
      <c r="AO540" s="391">
        <v>510</v>
      </c>
      <c r="AP540" s="391">
        <v>461</v>
      </c>
      <c r="AQ540" s="391">
        <v>461</v>
      </c>
      <c r="AR540" s="391">
        <v>560</v>
      </c>
      <c r="AS540" s="391">
        <v>527</v>
      </c>
      <c r="AU540" s="105" t="s">
        <v>5298</v>
      </c>
      <c r="AV540" s="126">
        <v>6.8</v>
      </c>
    </row>
    <row r="541" spans="1:48" ht="23.25" customHeight="1">
      <c r="B541" s="440"/>
      <c r="D541" s="105" t="s">
        <v>5300</v>
      </c>
      <c r="E541" s="13" t="s">
        <v>5300</v>
      </c>
      <c r="F541" s="2" t="s">
        <v>5299</v>
      </c>
      <c r="G541">
        <v>6.8</v>
      </c>
      <c r="H541" s="398" t="s">
        <v>2207</v>
      </c>
      <c r="I541" s="398" t="s">
        <v>2207</v>
      </c>
      <c r="J541" s="398" t="s">
        <v>2207</v>
      </c>
      <c r="K541" s="390" t="s">
        <v>2207</v>
      </c>
      <c r="L541" s="390" t="s">
        <v>2207</v>
      </c>
      <c r="M541" s="390" t="s">
        <v>2207</v>
      </c>
      <c r="N541" s="390" t="s">
        <v>2207</v>
      </c>
      <c r="O541" s="390" t="s">
        <v>2207</v>
      </c>
      <c r="P541" s="390" t="s">
        <v>2207</v>
      </c>
      <c r="Q541" s="390" t="s">
        <v>2207</v>
      </c>
      <c r="R541" s="390" t="s">
        <v>2207</v>
      </c>
      <c r="S541" s="354">
        <v>503</v>
      </c>
      <c r="T541" s="354">
        <v>608</v>
      </c>
      <c r="U541" s="354">
        <v>659</v>
      </c>
      <c r="V541" s="391">
        <v>515</v>
      </c>
      <c r="W541" s="391">
        <v>561</v>
      </c>
      <c r="X541" s="391">
        <v>416</v>
      </c>
      <c r="Y541" s="391">
        <v>461</v>
      </c>
      <c r="Z541" s="391">
        <v>539</v>
      </c>
      <c r="AA541" s="391">
        <v>466</v>
      </c>
      <c r="AB541" s="391">
        <v>472</v>
      </c>
      <c r="AC541" s="391">
        <v>503</v>
      </c>
      <c r="AD541" s="391">
        <v>594</v>
      </c>
      <c r="AE541" s="391">
        <v>492</v>
      </c>
      <c r="AF541" s="391">
        <v>506</v>
      </c>
      <c r="AG541" s="391">
        <v>539</v>
      </c>
      <c r="AH541" s="391">
        <v>636</v>
      </c>
      <c r="AI541" s="399" t="s">
        <v>2207</v>
      </c>
      <c r="AJ541" s="391">
        <v>467</v>
      </c>
      <c r="AK541" s="391">
        <v>527</v>
      </c>
      <c r="AL541" s="391">
        <v>613</v>
      </c>
      <c r="AM541" s="391">
        <v>430</v>
      </c>
      <c r="AN541" s="391">
        <v>452</v>
      </c>
      <c r="AO541" s="391">
        <v>510</v>
      </c>
      <c r="AP541" s="391">
        <v>461</v>
      </c>
      <c r="AQ541" s="391">
        <v>461</v>
      </c>
      <c r="AR541" s="391">
        <v>560</v>
      </c>
      <c r="AS541" s="391">
        <v>527</v>
      </c>
      <c r="AU541" s="105" t="s">
        <v>5300</v>
      </c>
      <c r="AV541" s="126">
        <v>6.8</v>
      </c>
    </row>
    <row r="542" spans="1:48" ht="23.25" customHeight="1">
      <c r="D542" s="105" t="s">
        <v>2937</v>
      </c>
      <c r="E542" s="164" t="s">
        <v>2937</v>
      </c>
      <c r="F542" s="165" t="s">
        <v>2952</v>
      </c>
      <c r="G542" s="126">
        <v>7.3999999999999995</v>
      </c>
      <c r="H542" s="166">
        <v>440</v>
      </c>
      <c r="I542" s="166">
        <v>452</v>
      </c>
      <c r="J542" s="166">
        <v>507</v>
      </c>
      <c r="K542" s="357">
        <v>466</v>
      </c>
      <c r="L542" s="357">
        <v>467</v>
      </c>
      <c r="M542" s="357">
        <v>554</v>
      </c>
      <c r="N542" s="357">
        <v>496</v>
      </c>
      <c r="O542" s="357">
        <v>442</v>
      </c>
      <c r="P542" s="357">
        <v>489</v>
      </c>
      <c r="Q542" s="357">
        <v>541</v>
      </c>
      <c r="R542" s="357">
        <v>507</v>
      </c>
      <c r="S542" s="354">
        <v>521</v>
      </c>
      <c r="T542" s="354">
        <v>634</v>
      </c>
      <c r="U542" s="354">
        <v>685</v>
      </c>
      <c r="V542" s="357">
        <v>549</v>
      </c>
      <c r="W542" s="357">
        <v>598</v>
      </c>
      <c r="X542" s="357">
        <v>468</v>
      </c>
      <c r="Y542" s="357">
        <v>521</v>
      </c>
      <c r="Z542" s="357">
        <v>600</v>
      </c>
      <c r="AA542" s="357">
        <v>522</v>
      </c>
      <c r="AB542" s="357">
        <v>503</v>
      </c>
      <c r="AC542" s="357">
        <v>570</v>
      </c>
      <c r="AD542" s="357">
        <v>662</v>
      </c>
      <c r="AE542" s="357">
        <v>552</v>
      </c>
      <c r="AF542" s="357">
        <v>537</v>
      </c>
      <c r="AG542" s="357">
        <v>605</v>
      </c>
      <c r="AH542" s="357">
        <v>703</v>
      </c>
      <c r="AI542" s="368" t="s">
        <v>2207</v>
      </c>
      <c r="AJ542" s="357">
        <v>513</v>
      </c>
      <c r="AK542" s="357">
        <v>581</v>
      </c>
      <c r="AL542" s="357">
        <v>674</v>
      </c>
      <c r="AM542" s="357">
        <v>458</v>
      </c>
      <c r="AN542" s="357">
        <v>500</v>
      </c>
      <c r="AO542" s="357">
        <v>563</v>
      </c>
      <c r="AP542" s="357">
        <v>517</v>
      </c>
      <c r="AQ542" s="357">
        <v>517</v>
      </c>
      <c r="AR542" s="357">
        <v>625</v>
      </c>
      <c r="AS542" s="357">
        <v>564</v>
      </c>
      <c r="AT542" s="105"/>
      <c r="AU542" s="105" t="s">
        <v>2937</v>
      </c>
      <c r="AV542" s="126">
        <v>7.3999999999999995</v>
      </c>
    </row>
    <row r="543" spans="1:48" ht="23.25" customHeight="1">
      <c r="A543"/>
      <c r="B543" s="440"/>
      <c r="D543" s="105" t="s">
        <v>3269</v>
      </c>
      <c r="E543" s="164" t="s">
        <v>3269</v>
      </c>
      <c r="F543" s="165" t="s">
        <v>2952</v>
      </c>
      <c r="G543" s="126">
        <v>7.3999999999999995</v>
      </c>
      <c r="H543" s="166">
        <v>440</v>
      </c>
      <c r="I543" s="166">
        <v>452</v>
      </c>
      <c r="J543" s="166">
        <v>507</v>
      </c>
      <c r="K543" s="357">
        <v>466</v>
      </c>
      <c r="L543" s="357">
        <v>467</v>
      </c>
      <c r="M543" s="357">
        <v>554</v>
      </c>
      <c r="N543" s="357">
        <v>496</v>
      </c>
      <c r="O543" s="357">
        <v>442</v>
      </c>
      <c r="P543" s="357">
        <v>489</v>
      </c>
      <c r="Q543" s="357">
        <v>541</v>
      </c>
      <c r="R543" s="357">
        <v>507</v>
      </c>
      <c r="S543" s="354">
        <v>521</v>
      </c>
      <c r="T543" s="354">
        <v>634</v>
      </c>
      <c r="U543" s="354">
        <v>685</v>
      </c>
      <c r="V543" s="357">
        <v>549</v>
      </c>
      <c r="W543" s="357">
        <v>598</v>
      </c>
      <c r="X543" s="357">
        <v>468</v>
      </c>
      <c r="Y543" s="357">
        <v>521</v>
      </c>
      <c r="Z543" s="357">
        <v>600</v>
      </c>
      <c r="AA543" s="357">
        <v>522</v>
      </c>
      <c r="AB543" s="357">
        <v>503</v>
      </c>
      <c r="AC543" s="357">
        <v>570</v>
      </c>
      <c r="AD543" s="357">
        <v>662</v>
      </c>
      <c r="AE543" s="357">
        <v>552</v>
      </c>
      <c r="AF543" s="357">
        <v>537</v>
      </c>
      <c r="AG543" s="357">
        <v>605</v>
      </c>
      <c r="AH543" s="357">
        <v>703</v>
      </c>
      <c r="AI543" s="368" t="s">
        <v>2207</v>
      </c>
      <c r="AJ543" s="357">
        <v>513</v>
      </c>
      <c r="AK543" s="357">
        <v>581</v>
      </c>
      <c r="AL543" s="357">
        <v>674</v>
      </c>
      <c r="AM543" s="357">
        <v>458</v>
      </c>
      <c r="AN543" s="357">
        <v>500</v>
      </c>
      <c r="AO543" s="357">
        <v>563</v>
      </c>
      <c r="AP543" s="357">
        <v>517</v>
      </c>
      <c r="AQ543" s="357">
        <v>517</v>
      </c>
      <c r="AR543" s="357">
        <v>625</v>
      </c>
      <c r="AS543" s="357">
        <v>564</v>
      </c>
      <c r="AT543" s="105"/>
      <c r="AU543" s="105" t="s">
        <v>3269</v>
      </c>
      <c r="AV543" s="126">
        <v>7.3999999999999995</v>
      </c>
    </row>
    <row r="544" spans="1:48" ht="23.25" customHeight="1">
      <c r="A544"/>
      <c r="B544"/>
      <c r="D544" s="105" t="s">
        <v>2962</v>
      </c>
      <c r="E544" s="164" t="s">
        <v>2962</v>
      </c>
      <c r="F544" s="165" t="s">
        <v>3786</v>
      </c>
      <c r="G544" s="126">
        <v>8</v>
      </c>
      <c r="H544" s="166">
        <v>438</v>
      </c>
      <c r="I544" s="166">
        <v>439</v>
      </c>
      <c r="J544" s="166">
        <v>516</v>
      </c>
      <c r="K544" s="357">
        <v>459</v>
      </c>
      <c r="L544" s="357">
        <v>459</v>
      </c>
      <c r="M544" s="357">
        <v>548</v>
      </c>
      <c r="N544" s="357">
        <v>522</v>
      </c>
      <c r="O544" s="357">
        <v>468</v>
      </c>
      <c r="P544" s="357">
        <v>476</v>
      </c>
      <c r="Q544" s="357">
        <v>538</v>
      </c>
      <c r="R544" s="357">
        <v>519</v>
      </c>
      <c r="S544" s="354">
        <v>530</v>
      </c>
      <c r="T544" s="354">
        <v>652</v>
      </c>
      <c r="U544" s="354">
        <v>700</v>
      </c>
      <c r="V544" s="357">
        <v>561</v>
      </c>
      <c r="W544" s="357">
        <v>611</v>
      </c>
      <c r="X544" s="357">
        <v>470</v>
      </c>
      <c r="Y544" s="357">
        <v>526</v>
      </c>
      <c r="Z544" s="357">
        <v>606</v>
      </c>
      <c r="AA544" s="357">
        <v>524</v>
      </c>
      <c r="AB544" s="357">
        <v>508</v>
      </c>
      <c r="AC544" s="357">
        <v>580</v>
      </c>
      <c r="AD544" s="357">
        <v>673</v>
      </c>
      <c r="AE544" s="357">
        <v>557</v>
      </c>
      <c r="AF544" s="357">
        <v>542</v>
      </c>
      <c r="AG544" s="357">
        <v>615</v>
      </c>
      <c r="AH544" s="357">
        <v>714</v>
      </c>
      <c r="AI544" s="368" t="s">
        <v>2207</v>
      </c>
      <c r="AJ544" s="357">
        <v>519</v>
      </c>
      <c r="AK544" s="357">
        <v>591</v>
      </c>
      <c r="AL544" s="357">
        <v>686</v>
      </c>
      <c r="AM544" s="357">
        <v>459</v>
      </c>
      <c r="AN544" s="357">
        <v>505</v>
      </c>
      <c r="AO544" s="357">
        <v>568</v>
      </c>
      <c r="AP544" s="357">
        <v>524</v>
      </c>
      <c r="AQ544" s="357">
        <v>524</v>
      </c>
      <c r="AR544" s="357">
        <v>642</v>
      </c>
      <c r="AS544" s="357">
        <v>571</v>
      </c>
      <c r="AT544" s="105"/>
      <c r="AU544" s="105" t="s">
        <v>2962</v>
      </c>
      <c r="AV544" s="126">
        <v>8</v>
      </c>
    </row>
    <row r="545" spans="1:48" ht="23.25" customHeight="1">
      <c r="A545"/>
      <c r="B545" s="440"/>
      <c r="D545" s="105" t="s">
        <v>3273</v>
      </c>
      <c r="E545" s="164" t="s">
        <v>3273</v>
      </c>
      <c r="F545" s="165" t="s">
        <v>3786</v>
      </c>
      <c r="G545" s="126">
        <v>8</v>
      </c>
      <c r="H545" s="166">
        <v>438</v>
      </c>
      <c r="I545" s="166">
        <v>439</v>
      </c>
      <c r="J545" s="166">
        <v>516</v>
      </c>
      <c r="K545" s="357">
        <v>459</v>
      </c>
      <c r="L545" s="357">
        <v>459</v>
      </c>
      <c r="M545" s="357">
        <v>548</v>
      </c>
      <c r="N545" s="357">
        <v>522</v>
      </c>
      <c r="O545" s="357">
        <v>468</v>
      </c>
      <c r="P545" s="357">
        <v>476</v>
      </c>
      <c r="Q545" s="357">
        <v>538</v>
      </c>
      <c r="R545" s="357">
        <v>519</v>
      </c>
      <c r="S545" s="354">
        <v>530</v>
      </c>
      <c r="T545" s="354">
        <v>652</v>
      </c>
      <c r="U545" s="354">
        <v>700</v>
      </c>
      <c r="V545" s="357">
        <v>561</v>
      </c>
      <c r="W545" s="357">
        <v>611</v>
      </c>
      <c r="X545" s="357">
        <v>470</v>
      </c>
      <c r="Y545" s="357">
        <v>526</v>
      </c>
      <c r="Z545" s="357">
        <v>606</v>
      </c>
      <c r="AA545" s="357">
        <v>524</v>
      </c>
      <c r="AB545" s="357">
        <v>508</v>
      </c>
      <c r="AC545" s="357">
        <v>580</v>
      </c>
      <c r="AD545" s="357">
        <v>673</v>
      </c>
      <c r="AE545" s="357">
        <v>557</v>
      </c>
      <c r="AF545" s="357">
        <v>542</v>
      </c>
      <c r="AG545" s="357">
        <v>615</v>
      </c>
      <c r="AH545" s="357">
        <v>714</v>
      </c>
      <c r="AI545" s="368" t="s">
        <v>2207</v>
      </c>
      <c r="AJ545" s="357">
        <v>519</v>
      </c>
      <c r="AK545" s="357">
        <v>591</v>
      </c>
      <c r="AL545" s="357">
        <v>686</v>
      </c>
      <c r="AM545" s="357">
        <v>459</v>
      </c>
      <c r="AN545" s="357">
        <v>505</v>
      </c>
      <c r="AO545" s="357">
        <v>568</v>
      </c>
      <c r="AP545" s="357">
        <v>524</v>
      </c>
      <c r="AQ545" s="357">
        <v>524</v>
      </c>
      <c r="AR545" s="357">
        <v>642</v>
      </c>
      <c r="AS545" s="357">
        <v>571</v>
      </c>
      <c r="AT545" s="105"/>
      <c r="AU545" s="105" t="s">
        <v>3273</v>
      </c>
      <c r="AV545" s="126">
        <v>8</v>
      </c>
    </row>
    <row r="546" spans="1:48" ht="23.25" customHeight="1">
      <c r="A546"/>
      <c r="B546"/>
      <c r="D546" s="105" t="s">
        <v>23</v>
      </c>
      <c r="E546" s="164" t="s">
        <v>23</v>
      </c>
      <c r="F546" s="165" t="s">
        <v>787</v>
      </c>
      <c r="G546" s="126">
        <v>8.6</v>
      </c>
      <c r="H546" s="166">
        <v>457</v>
      </c>
      <c r="I546" s="166">
        <v>472</v>
      </c>
      <c r="J546" s="166">
        <v>527</v>
      </c>
      <c r="K546" s="357">
        <v>486</v>
      </c>
      <c r="L546" s="357">
        <v>489</v>
      </c>
      <c r="M546" s="357">
        <v>584</v>
      </c>
      <c r="N546" s="357">
        <v>520</v>
      </c>
      <c r="O546" s="357">
        <v>462</v>
      </c>
      <c r="P546" s="357">
        <v>517</v>
      </c>
      <c r="Q546" s="357">
        <v>568</v>
      </c>
      <c r="R546" s="357">
        <v>533</v>
      </c>
      <c r="S546" s="354">
        <v>554</v>
      </c>
      <c r="T546" s="354">
        <v>684</v>
      </c>
      <c r="U546" s="354">
        <v>733</v>
      </c>
      <c r="V546" s="357">
        <v>590</v>
      </c>
      <c r="W546" s="357">
        <v>642</v>
      </c>
      <c r="X546" s="357">
        <v>486</v>
      </c>
      <c r="Y546" s="357">
        <v>546</v>
      </c>
      <c r="Z546" s="357">
        <v>628</v>
      </c>
      <c r="AA546" s="357">
        <v>542</v>
      </c>
      <c r="AB546" s="357">
        <v>527</v>
      </c>
      <c r="AC546" s="357">
        <v>605</v>
      </c>
      <c r="AD546" s="357">
        <v>701</v>
      </c>
      <c r="AE546" s="357">
        <v>578</v>
      </c>
      <c r="AF546" s="357">
        <v>562</v>
      </c>
      <c r="AG546" s="357">
        <v>640</v>
      </c>
      <c r="AH546" s="357">
        <v>742</v>
      </c>
      <c r="AI546" s="368" t="s">
        <v>2207</v>
      </c>
      <c r="AJ546" s="357">
        <v>538</v>
      </c>
      <c r="AK546" s="357">
        <v>615</v>
      </c>
      <c r="AL546" s="357">
        <v>714</v>
      </c>
      <c r="AM546" s="357">
        <v>476</v>
      </c>
      <c r="AN546" s="357">
        <v>525</v>
      </c>
      <c r="AO546" s="357">
        <v>590</v>
      </c>
      <c r="AP546" s="357">
        <v>548</v>
      </c>
      <c r="AQ546" s="357">
        <v>548</v>
      </c>
      <c r="AR546" s="357">
        <v>675</v>
      </c>
      <c r="AS546" s="357">
        <v>595</v>
      </c>
      <c r="AT546" s="105"/>
      <c r="AU546" s="105" t="s">
        <v>23</v>
      </c>
      <c r="AV546" s="126">
        <v>8.6</v>
      </c>
    </row>
    <row r="547" spans="1:48" ht="23.25" customHeight="1">
      <c r="B547" s="440"/>
      <c r="D547" s="105" t="s">
        <v>3277</v>
      </c>
      <c r="E547" s="164" t="s">
        <v>3277</v>
      </c>
      <c r="F547" s="165" t="s">
        <v>787</v>
      </c>
      <c r="G547" s="126">
        <v>8.6</v>
      </c>
      <c r="H547" s="166">
        <v>457</v>
      </c>
      <c r="I547" s="166">
        <v>472</v>
      </c>
      <c r="J547" s="166">
        <v>527</v>
      </c>
      <c r="K547" s="357">
        <v>486</v>
      </c>
      <c r="L547" s="357">
        <v>489</v>
      </c>
      <c r="M547" s="357">
        <v>584</v>
      </c>
      <c r="N547" s="357">
        <v>520</v>
      </c>
      <c r="O547" s="357">
        <v>462</v>
      </c>
      <c r="P547" s="357">
        <v>517</v>
      </c>
      <c r="Q547" s="357">
        <v>568</v>
      </c>
      <c r="R547" s="357">
        <v>533</v>
      </c>
      <c r="S547" s="354">
        <v>554</v>
      </c>
      <c r="T547" s="354">
        <v>684</v>
      </c>
      <c r="U547" s="354">
        <v>733</v>
      </c>
      <c r="V547" s="357">
        <v>590</v>
      </c>
      <c r="W547" s="357">
        <v>642</v>
      </c>
      <c r="X547" s="357">
        <v>486</v>
      </c>
      <c r="Y547" s="357">
        <v>546</v>
      </c>
      <c r="Z547" s="357">
        <v>628</v>
      </c>
      <c r="AA547" s="357">
        <v>542</v>
      </c>
      <c r="AB547" s="357">
        <v>527</v>
      </c>
      <c r="AC547" s="357">
        <v>605</v>
      </c>
      <c r="AD547" s="357">
        <v>701</v>
      </c>
      <c r="AE547" s="357">
        <v>578</v>
      </c>
      <c r="AF547" s="357">
        <v>562</v>
      </c>
      <c r="AG547" s="357">
        <v>640</v>
      </c>
      <c r="AH547" s="357">
        <v>742</v>
      </c>
      <c r="AI547" s="368" t="s">
        <v>2207</v>
      </c>
      <c r="AJ547" s="357">
        <v>538</v>
      </c>
      <c r="AK547" s="357">
        <v>615</v>
      </c>
      <c r="AL547" s="357">
        <v>714</v>
      </c>
      <c r="AM547" s="357">
        <v>476</v>
      </c>
      <c r="AN547" s="357">
        <v>525</v>
      </c>
      <c r="AO547" s="357">
        <v>590</v>
      </c>
      <c r="AP547" s="357">
        <v>548</v>
      </c>
      <c r="AQ547" s="357">
        <v>548</v>
      </c>
      <c r="AR547" s="357">
        <v>675</v>
      </c>
      <c r="AS547" s="357">
        <v>595</v>
      </c>
      <c r="AT547" s="105"/>
      <c r="AU547" s="105" t="s">
        <v>3277</v>
      </c>
      <c r="AV547" s="126">
        <v>8.6</v>
      </c>
    </row>
    <row r="548" spans="1:48" ht="23.25" customHeight="1">
      <c r="D548" s="105" t="s">
        <v>27</v>
      </c>
      <c r="E548" s="164" t="s">
        <v>27</v>
      </c>
      <c r="F548" s="165" t="s">
        <v>783</v>
      </c>
      <c r="G548" s="126">
        <v>6.8</v>
      </c>
      <c r="H548" s="166">
        <v>403</v>
      </c>
      <c r="I548" s="166">
        <v>415</v>
      </c>
      <c r="J548" s="166">
        <v>466</v>
      </c>
      <c r="K548" s="357">
        <v>426</v>
      </c>
      <c r="L548" s="357">
        <v>427</v>
      </c>
      <c r="M548" s="357">
        <v>513</v>
      </c>
      <c r="N548" s="357">
        <v>455</v>
      </c>
      <c r="O548" s="357">
        <v>408</v>
      </c>
      <c r="P548" s="357">
        <v>455</v>
      </c>
      <c r="Q548" s="357">
        <v>502</v>
      </c>
      <c r="R548" s="357">
        <v>470</v>
      </c>
      <c r="S548" s="354">
        <v>489</v>
      </c>
      <c r="T548" s="354">
        <v>596</v>
      </c>
      <c r="U548" s="354">
        <v>646</v>
      </c>
      <c r="V548" s="357">
        <v>513</v>
      </c>
      <c r="W548" s="357">
        <v>560</v>
      </c>
      <c r="X548" s="357">
        <v>433</v>
      </c>
      <c r="Y548" s="357">
        <v>484</v>
      </c>
      <c r="Z548" s="357">
        <v>558</v>
      </c>
      <c r="AA548" s="357">
        <v>482</v>
      </c>
      <c r="AB548" s="357">
        <v>468</v>
      </c>
      <c r="AC548" s="357">
        <v>533</v>
      </c>
      <c r="AD548" s="357">
        <v>620</v>
      </c>
      <c r="AE548" s="357">
        <v>512</v>
      </c>
      <c r="AF548" s="357">
        <v>502</v>
      </c>
      <c r="AG548" s="357">
        <v>568</v>
      </c>
      <c r="AH548" s="357">
        <v>661</v>
      </c>
      <c r="AI548" s="368" t="s">
        <v>2207</v>
      </c>
      <c r="AJ548" s="357">
        <v>478</v>
      </c>
      <c r="AK548" s="357">
        <v>544</v>
      </c>
      <c r="AL548" s="357">
        <v>632</v>
      </c>
      <c r="AM548" s="357">
        <v>422</v>
      </c>
      <c r="AN548" s="357">
        <v>464</v>
      </c>
      <c r="AO548" s="357">
        <v>523</v>
      </c>
      <c r="AP548" s="357">
        <v>476</v>
      </c>
      <c r="AQ548" s="357">
        <v>476</v>
      </c>
      <c r="AR548" s="357">
        <v>585</v>
      </c>
      <c r="AS548" s="357">
        <v>523</v>
      </c>
      <c r="AT548" s="105"/>
      <c r="AU548" s="105" t="s">
        <v>27</v>
      </c>
      <c r="AV548" s="126">
        <v>6.8</v>
      </c>
    </row>
    <row r="549" spans="1:48" ht="23.25" customHeight="1">
      <c r="B549" s="440"/>
      <c r="D549" s="105" t="s">
        <v>3281</v>
      </c>
      <c r="E549" s="164" t="s">
        <v>3281</v>
      </c>
      <c r="F549" s="165" t="s">
        <v>783</v>
      </c>
      <c r="G549" s="126">
        <v>6.8</v>
      </c>
      <c r="H549" s="166">
        <v>403</v>
      </c>
      <c r="I549" s="166">
        <v>415</v>
      </c>
      <c r="J549" s="166">
        <v>466</v>
      </c>
      <c r="K549" s="357">
        <v>426</v>
      </c>
      <c r="L549" s="357">
        <v>427</v>
      </c>
      <c r="M549" s="357">
        <v>513</v>
      </c>
      <c r="N549" s="357">
        <v>455</v>
      </c>
      <c r="O549" s="357">
        <v>408</v>
      </c>
      <c r="P549" s="357">
        <v>455</v>
      </c>
      <c r="Q549" s="357">
        <v>502</v>
      </c>
      <c r="R549" s="357">
        <v>470</v>
      </c>
      <c r="S549" s="354">
        <v>489</v>
      </c>
      <c r="T549" s="354">
        <v>596</v>
      </c>
      <c r="U549" s="354">
        <v>646</v>
      </c>
      <c r="V549" s="357">
        <v>513</v>
      </c>
      <c r="W549" s="357">
        <v>560</v>
      </c>
      <c r="X549" s="357">
        <v>433</v>
      </c>
      <c r="Y549" s="357">
        <v>484</v>
      </c>
      <c r="Z549" s="357">
        <v>558</v>
      </c>
      <c r="AA549" s="357">
        <v>482</v>
      </c>
      <c r="AB549" s="357">
        <v>468</v>
      </c>
      <c r="AC549" s="357">
        <v>533</v>
      </c>
      <c r="AD549" s="357">
        <v>620</v>
      </c>
      <c r="AE549" s="357">
        <v>512</v>
      </c>
      <c r="AF549" s="357">
        <v>502</v>
      </c>
      <c r="AG549" s="357">
        <v>568</v>
      </c>
      <c r="AH549" s="357">
        <v>661</v>
      </c>
      <c r="AI549" s="368" t="s">
        <v>2207</v>
      </c>
      <c r="AJ549" s="357">
        <v>478</v>
      </c>
      <c r="AK549" s="357">
        <v>544</v>
      </c>
      <c r="AL549" s="357">
        <v>632</v>
      </c>
      <c r="AM549" s="357">
        <v>422</v>
      </c>
      <c r="AN549" s="357">
        <v>464</v>
      </c>
      <c r="AO549" s="357">
        <v>523</v>
      </c>
      <c r="AP549" s="357">
        <v>476</v>
      </c>
      <c r="AQ549" s="357">
        <v>476</v>
      </c>
      <c r="AR549" s="357">
        <v>585</v>
      </c>
      <c r="AS549" s="357">
        <v>523</v>
      </c>
      <c r="AT549" s="105"/>
      <c r="AU549" s="105" t="s">
        <v>3281</v>
      </c>
      <c r="AV549" s="126">
        <v>6.8</v>
      </c>
    </row>
    <row r="550" spans="1:48" ht="23.25" customHeight="1">
      <c r="D550" s="105" t="s">
        <v>5301</v>
      </c>
      <c r="E550" s="13" t="s">
        <v>5301</v>
      </c>
      <c r="F550" s="2" t="s">
        <v>5299</v>
      </c>
      <c r="G550">
        <v>7.5</v>
      </c>
      <c r="H550" s="398" t="s">
        <v>2207</v>
      </c>
      <c r="I550" s="398" t="s">
        <v>2207</v>
      </c>
      <c r="J550" s="398" t="s">
        <v>2207</v>
      </c>
      <c r="K550" s="390" t="s">
        <v>2207</v>
      </c>
      <c r="L550" s="390" t="s">
        <v>2207</v>
      </c>
      <c r="M550" s="390" t="s">
        <v>2207</v>
      </c>
      <c r="N550" s="390" t="s">
        <v>2207</v>
      </c>
      <c r="O550" s="390" t="s">
        <v>2207</v>
      </c>
      <c r="P550" s="390" t="s">
        <v>2207</v>
      </c>
      <c r="Q550" s="390" t="s">
        <v>2207</v>
      </c>
      <c r="R550" s="390" t="s">
        <v>2207</v>
      </c>
      <c r="S550" s="354">
        <v>532</v>
      </c>
      <c r="T550" s="354">
        <v>650</v>
      </c>
      <c r="U550" s="354">
        <v>702</v>
      </c>
      <c r="V550" s="391">
        <v>549</v>
      </c>
      <c r="W550" s="391">
        <v>600</v>
      </c>
      <c r="X550" s="391">
        <v>438</v>
      </c>
      <c r="Y550" s="391">
        <v>490</v>
      </c>
      <c r="Z550" s="391">
        <v>573</v>
      </c>
      <c r="AA550" s="391">
        <v>490</v>
      </c>
      <c r="AB550" s="391">
        <v>501</v>
      </c>
      <c r="AC550" s="391">
        <v>542</v>
      </c>
      <c r="AD550" s="391">
        <v>641</v>
      </c>
      <c r="AE550" s="391">
        <v>524</v>
      </c>
      <c r="AF550" s="391">
        <v>536</v>
      </c>
      <c r="AG550" s="391">
        <v>577</v>
      </c>
      <c r="AH550" s="391">
        <v>682</v>
      </c>
      <c r="AI550" s="399" t="s">
        <v>2207</v>
      </c>
      <c r="AJ550" s="391">
        <v>497</v>
      </c>
      <c r="AK550" s="391">
        <v>567</v>
      </c>
      <c r="AL550" s="391">
        <v>661</v>
      </c>
      <c r="AM550" s="391">
        <v>452</v>
      </c>
      <c r="AN550" s="391">
        <v>482</v>
      </c>
      <c r="AO550" s="391">
        <v>544</v>
      </c>
      <c r="AP550" s="391">
        <v>498</v>
      </c>
      <c r="AQ550" s="391">
        <v>498</v>
      </c>
      <c r="AR550" s="391">
        <v>618</v>
      </c>
      <c r="AS550" s="391">
        <v>563</v>
      </c>
      <c r="AU550" s="105" t="s">
        <v>5301</v>
      </c>
      <c r="AV550" s="126">
        <v>7.5</v>
      </c>
    </row>
    <row r="551" spans="1:48" ht="23.25" customHeight="1">
      <c r="B551" s="440"/>
      <c r="D551" s="105" t="s">
        <v>5302</v>
      </c>
      <c r="E551" s="13" t="s">
        <v>5302</v>
      </c>
      <c r="F551" s="2" t="s">
        <v>5299</v>
      </c>
      <c r="G551">
        <v>7.5</v>
      </c>
      <c r="H551" s="398" t="s">
        <v>2207</v>
      </c>
      <c r="I551" s="398" t="s">
        <v>2207</v>
      </c>
      <c r="J551" s="398" t="s">
        <v>2207</v>
      </c>
      <c r="K551" s="390" t="s">
        <v>2207</v>
      </c>
      <c r="L551" s="390" t="s">
        <v>2207</v>
      </c>
      <c r="M551" s="390" t="s">
        <v>2207</v>
      </c>
      <c r="N551" s="390" t="s">
        <v>2207</v>
      </c>
      <c r="O551" s="390" t="s">
        <v>2207</v>
      </c>
      <c r="P551" s="390" t="s">
        <v>2207</v>
      </c>
      <c r="Q551" s="390" t="s">
        <v>2207</v>
      </c>
      <c r="R551" s="390" t="s">
        <v>2207</v>
      </c>
      <c r="S551" s="354">
        <v>532</v>
      </c>
      <c r="T551" s="354">
        <v>650</v>
      </c>
      <c r="U551" s="354">
        <v>702</v>
      </c>
      <c r="V551" s="391">
        <v>549</v>
      </c>
      <c r="W551" s="391">
        <v>600</v>
      </c>
      <c r="X551" s="391">
        <v>438</v>
      </c>
      <c r="Y551" s="391">
        <v>490</v>
      </c>
      <c r="Z551" s="391">
        <v>573</v>
      </c>
      <c r="AA551" s="391">
        <v>490</v>
      </c>
      <c r="AB551" s="391">
        <v>501</v>
      </c>
      <c r="AC551" s="391">
        <v>542</v>
      </c>
      <c r="AD551" s="391">
        <v>641</v>
      </c>
      <c r="AE551" s="391">
        <v>524</v>
      </c>
      <c r="AF551" s="391">
        <v>536</v>
      </c>
      <c r="AG551" s="391">
        <v>577</v>
      </c>
      <c r="AH551" s="391">
        <v>682</v>
      </c>
      <c r="AI551" s="399" t="s">
        <v>2207</v>
      </c>
      <c r="AJ551" s="391">
        <v>497</v>
      </c>
      <c r="AK551" s="391">
        <v>567</v>
      </c>
      <c r="AL551" s="391">
        <v>661</v>
      </c>
      <c r="AM551" s="391">
        <v>452</v>
      </c>
      <c r="AN551" s="391">
        <v>482</v>
      </c>
      <c r="AO551" s="391">
        <v>544</v>
      </c>
      <c r="AP551" s="391">
        <v>498</v>
      </c>
      <c r="AQ551" s="391">
        <v>498</v>
      </c>
      <c r="AR551" s="391">
        <v>618</v>
      </c>
      <c r="AS551" s="391">
        <v>563</v>
      </c>
      <c r="AU551" s="105" t="s">
        <v>5302</v>
      </c>
      <c r="AV551" s="126">
        <v>7.5</v>
      </c>
    </row>
    <row r="552" spans="1:48" ht="23.25" customHeight="1">
      <c r="D552" s="105" t="s">
        <v>2938</v>
      </c>
      <c r="E552" s="164" t="s">
        <v>2938</v>
      </c>
      <c r="F552" s="165" t="s">
        <v>2952</v>
      </c>
      <c r="G552" s="126">
        <v>8.1999999999999993</v>
      </c>
      <c r="H552" s="166">
        <v>461</v>
      </c>
      <c r="I552" s="166">
        <v>476</v>
      </c>
      <c r="J552" s="166">
        <v>533</v>
      </c>
      <c r="K552" s="357">
        <v>488</v>
      </c>
      <c r="L552" s="357">
        <v>489</v>
      </c>
      <c r="M552" s="357">
        <v>591</v>
      </c>
      <c r="N552" s="357">
        <v>522</v>
      </c>
      <c r="O552" s="357">
        <v>468</v>
      </c>
      <c r="P552" s="357">
        <v>525</v>
      </c>
      <c r="Q552" s="357">
        <v>577</v>
      </c>
      <c r="R552" s="357">
        <v>541</v>
      </c>
      <c r="S552" s="354">
        <v>551</v>
      </c>
      <c r="T552" s="354">
        <v>679</v>
      </c>
      <c r="U552" s="354">
        <v>730</v>
      </c>
      <c r="V552" s="357">
        <v>585</v>
      </c>
      <c r="W552" s="357">
        <v>639</v>
      </c>
      <c r="X552" s="357">
        <v>492</v>
      </c>
      <c r="Y552" s="357">
        <v>552</v>
      </c>
      <c r="Z552" s="357">
        <v>636</v>
      </c>
      <c r="AA552" s="357">
        <v>547</v>
      </c>
      <c r="AB552" s="357">
        <v>534</v>
      </c>
      <c r="AC552" s="357">
        <v>613</v>
      </c>
      <c r="AD552" s="357">
        <v>712</v>
      </c>
      <c r="AE552" s="357">
        <v>585</v>
      </c>
      <c r="AF552" s="357">
        <v>569</v>
      </c>
      <c r="AG552" s="357">
        <v>648</v>
      </c>
      <c r="AH552" s="357">
        <v>753</v>
      </c>
      <c r="AI552" s="368" t="s">
        <v>2207</v>
      </c>
      <c r="AJ552" s="357">
        <v>545</v>
      </c>
      <c r="AK552" s="357">
        <v>623</v>
      </c>
      <c r="AL552" s="357">
        <v>724</v>
      </c>
      <c r="AM552" s="357">
        <v>481</v>
      </c>
      <c r="AN552" s="357">
        <v>531</v>
      </c>
      <c r="AO552" s="357">
        <v>598</v>
      </c>
      <c r="AP552" s="357">
        <v>555</v>
      </c>
      <c r="AQ552" s="357">
        <v>555</v>
      </c>
      <c r="AR552" s="357">
        <v>686</v>
      </c>
      <c r="AS552" s="357">
        <v>602</v>
      </c>
      <c r="AT552" s="105"/>
      <c r="AU552" s="105" t="s">
        <v>2938</v>
      </c>
      <c r="AV552" s="126">
        <v>8.1999999999999993</v>
      </c>
    </row>
    <row r="553" spans="1:48" ht="23.25" customHeight="1">
      <c r="B553" s="440"/>
      <c r="D553" s="105" t="s">
        <v>3285</v>
      </c>
      <c r="E553" s="164" t="s">
        <v>3285</v>
      </c>
      <c r="F553" s="165" t="s">
        <v>2952</v>
      </c>
      <c r="G553" s="126">
        <v>8.1999999999999993</v>
      </c>
      <c r="H553" s="166">
        <v>461</v>
      </c>
      <c r="I553" s="166">
        <v>476</v>
      </c>
      <c r="J553" s="166">
        <v>533</v>
      </c>
      <c r="K553" s="357">
        <v>488</v>
      </c>
      <c r="L553" s="357">
        <v>489</v>
      </c>
      <c r="M553" s="357">
        <v>591</v>
      </c>
      <c r="N553" s="357">
        <v>522</v>
      </c>
      <c r="O553" s="357">
        <v>468</v>
      </c>
      <c r="P553" s="357">
        <v>525</v>
      </c>
      <c r="Q553" s="357">
        <v>577</v>
      </c>
      <c r="R553" s="357">
        <v>541</v>
      </c>
      <c r="S553" s="354">
        <v>551</v>
      </c>
      <c r="T553" s="354">
        <v>679</v>
      </c>
      <c r="U553" s="354">
        <v>730</v>
      </c>
      <c r="V553" s="357">
        <v>585</v>
      </c>
      <c r="W553" s="357">
        <v>639</v>
      </c>
      <c r="X553" s="357">
        <v>492</v>
      </c>
      <c r="Y553" s="357">
        <v>552</v>
      </c>
      <c r="Z553" s="357">
        <v>636</v>
      </c>
      <c r="AA553" s="357">
        <v>547</v>
      </c>
      <c r="AB553" s="357">
        <v>534</v>
      </c>
      <c r="AC553" s="357">
        <v>613</v>
      </c>
      <c r="AD553" s="357">
        <v>712</v>
      </c>
      <c r="AE553" s="357">
        <v>585</v>
      </c>
      <c r="AF553" s="357">
        <v>569</v>
      </c>
      <c r="AG553" s="357">
        <v>648</v>
      </c>
      <c r="AH553" s="357">
        <v>753</v>
      </c>
      <c r="AI553" s="368" t="s">
        <v>2207</v>
      </c>
      <c r="AJ553" s="357">
        <v>545</v>
      </c>
      <c r="AK553" s="357">
        <v>623</v>
      </c>
      <c r="AL553" s="357">
        <v>724</v>
      </c>
      <c r="AM553" s="357">
        <v>481</v>
      </c>
      <c r="AN553" s="357">
        <v>531</v>
      </c>
      <c r="AO553" s="357">
        <v>598</v>
      </c>
      <c r="AP553" s="357">
        <v>555</v>
      </c>
      <c r="AQ553" s="357">
        <v>555</v>
      </c>
      <c r="AR553" s="357">
        <v>686</v>
      </c>
      <c r="AS553" s="357">
        <v>602</v>
      </c>
      <c r="AT553" s="105"/>
      <c r="AU553" s="105" t="s">
        <v>3285</v>
      </c>
      <c r="AV553" s="126">
        <v>8.1999999999999993</v>
      </c>
    </row>
    <row r="554" spans="1:48" ht="23.25" customHeight="1">
      <c r="D554" s="105" t="s">
        <v>2966</v>
      </c>
      <c r="E554" s="164" t="s">
        <v>2966</v>
      </c>
      <c r="F554" s="165" t="s">
        <v>3786</v>
      </c>
      <c r="G554" s="126">
        <v>8.9</v>
      </c>
      <c r="H554" s="166">
        <v>463</v>
      </c>
      <c r="I554" s="166">
        <v>465</v>
      </c>
      <c r="J554" s="166">
        <v>549</v>
      </c>
      <c r="K554" s="357">
        <v>485</v>
      </c>
      <c r="L554" s="357">
        <v>485</v>
      </c>
      <c r="M554" s="357">
        <v>581</v>
      </c>
      <c r="N554" s="357">
        <v>554</v>
      </c>
      <c r="O554" s="357">
        <v>504</v>
      </c>
      <c r="P554" s="357">
        <v>513</v>
      </c>
      <c r="Q554" s="357">
        <v>580</v>
      </c>
      <c r="R554" s="357">
        <v>560</v>
      </c>
      <c r="S554" s="354">
        <v>569</v>
      </c>
      <c r="T554" s="354">
        <v>706</v>
      </c>
      <c r="U554" s="354">
        <v>756</v>
      </c>
      <c r="V554" s="357">
        <v>608</v>
      </c>
      <c r="W554" s="357">
        <v>663</v>
      </c>
      <c r="X554" s="357">
        <v>500</v>
      </c>
      <c r="Y554" s="357">
        <v>564</v>
      </c>
      <c r="Z554" s="357">
        <v>650</v>
      </c>
      <c r="AA554" s="357">
        <v>556</v>
      </c>
      <c r="AB554" s="357">
        <v>546</v>
      </c>
      <c r="AC554" s="357">
        <v>630</v>
      </c>
      <c r="AD554" s="357">
        <v>732</v>
      </c>
      <c r="AE554" s="357">
        <v>597</v>
      </c>
      <c r="AF554" s="357">
        <v>581</v>
      </c>
      <c r="AG554" s="357">
        <v>665</v>
      </c>
      <c r="AH554" s="357">
        <v>773</v>
      </c>
      <c r="AI554" s="368" t="s">
        <v>2207</v>
      </c>
      <c r="AJ554" s="357">
        <v>557</v>
      </c>
      <c r="AK554" s="357">
        <v>641</v>
      </c>
      <c r="AL554" s="357">
        <v>745</v>
      </c>
      <c r="AM554" s="357">
        <v>489</v>
      </c>
      <c r="AN554" s="357">
        <v>543</v>
      </c>
      <c r="AO554" s="357">
        <v>610</v>
      </c>
      <c r="AP554" s="357">
        <v>571</v>
      </c>
      <c r="AQ554" s="357">
        <v>571</v>
      </c>
      <c r="AR554" s="357">
        <v>713</v>
      </c>
      <c r="AS554" s="357">
        <v>619</v>
      </c>
      <c r="AT554" s="105"/>
      <c r="AU554" s="105" t="s">
        <v>2966</v>
      </c>
      <c r="AV554" s="126">
        <v>8.9</v>
      </c>
    </row>
    <row r="555" spans="1:48" ht="23.25" customHeight="1">
      <c r="B555" s="440"/>
      <c r="D555" s="105" t="s">
        <v>3289</v>
      </c>
      <c r="E555" s="164" t="s">
        <v>3289</v>
      </c>
      <c r="F555" s="165" t="s">
        <v>3786</v>
      </c>
      <c r="G555" s="126">
        <v>8.9</v>
      </c>
      <c r="H555" s="166">
        <v>463</v>
      </c>
      <c r="I555" s="166">
        <v>465</v>
      </c>
      <c r="J555" s="166">
        <v>549</v>
      </c>
      <c r="K555" s="357">
        <v>485</v>
      </c>
      <c r="L555" s="357">
        <v>485</v>
      </c>
      <c r="M555" s="357">
        <v>581</v>
      </c>
      <c r="N555" s="357">
        <v>554</v>
      </c>
      <c r="O555" s="357">
        <v>504</v>
      </c>
      <c r="P555" s="357">
        <v>513</v>
      </c>
      <c r="Q555" s="357">
        <v>580</v>
      </c>
      <c r="R555" s="357">
        <v>560</v>
      </c>
      <c r="S555" s="354">
        <v>569</v>
      </c>
      <c r="T555" s="354">
        <v>706</v>
      </c>
      <c r="U555" s="354">
        <v>756</v>
      </c>
      <c r="V555" s="357">
        <v>608</v>
      </c>
      <c r="W555" s="357">
        <v>663</v>
      </c>
      <c r="X555" s="357">
        <v>500</v>
      </c>
      <c r="Y555" s="357">
        <v>564</v>
      </c>
      <c r="Z555" s="357">
        <v>650</v>
      </c>
      <c r="AA555" s="357">
        <v>556</v>
      </c>
      <c r="AB555" s="357">
        <v>546</v>
      </c>
      <c r="AC555" s="357">
        <v>630</v>
      </c>
      <c r="AD555" s="357">
        <v>732</v>
      </c>
      <c r="AE555" s="357">
        <v>597</v>
      </c>
      <c r="AF555" s="357">
        <v>581</v>
      </c>
      <c r="AG555" s="357">
        <v>665</v>
      </c>
      <c r="AH555" s="357">
        <v>773</v>
      </c>
      <c r="AI555" s="368" t="s">
        <v>2207</v>
      </c>
      <c r="AJ555" s="357">
        <v>557</v>
      </c>
      <c r="AK555" s="357">
        <v>641</v>
      </c>
      <c r="AL555" s="357">
        <v>745</v>
      </c>
      <c r="AM555" s="357">
        <v>489</v>
      </c>
      <c r="AN555" s="357">
        <v>543</v>
      </c>
      <c r="AO555" s="357">
        <v>610</v>
      </c>
      <c r="AP555" s="357">
        <v>571</v>
      </c>
      <c r="AQ555" s="357">
        <v>571</v>
      </c>
      <c r="AR555" s="357">
        <v>713</v>
      </c>
      <c r="AS555" s="357">
        <v>619</v>
      </c>
      <c r="AT555" s="105"/>
      <c r="AU555" s="105" t="s">
        <v>3289</v>
      </c>
      <c r="AV555" s="126">
        <v>8.9</v>
      </c>
    </row>
    <row r="556" spans="1:48" ht="23.25" customHeight="1">
      <c r="D556" s="105" t="s">
        <v>31</v>
      </c>
      <c r="E556" s="164" t="s">
        <v>31</v>
      </c>
      <c r="F556" s="165" t="s">
        <v>787</v>
      </c>
      <c r="G556" s="126">
        <v>9.5</v>
      </c>
      <c r="H556" s="166">
        <v>485</v>
      </c>
      <c r="I556" s="166">
        <v>502</v>
      </c>
      <c r="J556" s="166">
        <v>561</v>
      </c>
      <c r="K556" s="357">
        <v>515</v>
      </c>
      <c r="L556" s="357">
        <v>517</v>
      </c>
      <c r="M556" s="357">
        <v>630</v>
      </c>
      <c r="N556" s="357">
        <v>553</v>
      </c>
      <c r="O556" s="357">
        <v>493</v>
      </c>
      <c r="P556" s="357">
        <v>561</v>
      </c>
      <c r="Q556" s="357">
        <v>613</v>
      </c>
      <c r="R556" s="357">
        <v>575</v>
      </c>
      <c r="S556" s="354">
        <v>591</v>
      </c>
      <c r="T556" s="354">
        <v>738</v>
      </c>
      <c r="U556" s="354">
        <v>787</v>
      </c>
      <c r="V556" s="357">
        <v>634</v>
      </c>
      <c r="W556" s="357">
        <v>691</v>
      </c>
      <c r="X556" s="357">
        <v>517</v>
      </c>
      <c r="Y556" s="357">
        <v>587</v>
      </c>
      <c r="Z556" s="357">
        <v>675</v>
      </c>
      <c r="AA556" s="357">
        <v>576</v>
      </c>
      <c r="AB556" s="357">
        <v>568</v>
      </c>
      <c r="AC556" s="357">
        <v>658</v>
      </c>
      <c r="AD556" s="357">
        <v>764</v>
      </c>
      <c r="AE556" s="357">
        <v>621</v>
      </c>
      <c r="AF556" s="357">
        <v>602</v>
      </c>
      <c r="AG556" s="357">
        <v>693</v>
      </c>
      <c r="AH556" s="357">
        <v>805</v>
      </c>
      <c r="AI556" s="368" t="s">
        <v>2207</v>
      </c>
      <c r="AJ556" s="357">
        <v>579</v>
      </c>
      <c r="AK556" s="357">
        <v>669</v>
      </c>
      <c r="AL556" s="357">
        <v>777</v>
      </c>
      <c r="AM556" s="357">
        <v>507</v>
      </c>
      <c r="AN556" s="357">
        <v>564</v>
      </c>
      <c r="AO556" s="357">
        <v>635</v>
      </c>
      <c r="AP556" s="357">
        <v>598</v>
      </c>
      <c r="AQ556" s="357">
        <v>598</v>
      </c>
      <c r="AR556" s="357">
        <v>751</v>
      </c>
      <c r="AS556" s="357">
        <v>646</v>
      </c>
      <c r="AT556" s="105"/>
      <c r="AU556" s="105" t="s">
        <v>31</v>
      </c>
      <c r="AV556" s="126">
        <v>9.5</v>
      </c>
    </row>
    <row r="557" spans="1:48" ht="23.25" customHeight="1">
      <c r="A557"/>
      <c r="B557" s="440"/>
      <c r="D557" s="105" t="s">
        <v>3293</v>
      </c>
      <c r="E557" s="164" t="s">
        <v>3293</v>
      </c>
      <c r="F557" s="165" t="s">
        <v>787</v>
      </c>
      <c r="G557" s="126">
        <v>9.5</v>
      </c>
      <c r="H557" s="166">
        <v>485</v>
      </c>
      <c r="I557" s="166">
        <v>502</v>
      </c>
      <c r="J557" s="166">
        <v>561</v>
      </c>
      <c r="K557" s="357">
        <v>515</v>
      </c>
      <c r="L557" s="357">
        <v>517</v>
      </c>
      <c r="M557" s="357">
        <v>630</v>
      </c>
      <c r="N557" s="357">
        <v>553</v>
      </c>
      <c r="O557" s="357">
        <v>493</v>
      </c>
      <c r="P557" s="357">
        <v>561</v>
      </c>
      <c r="Q557" s="357">
        <v>613</v>
      </c>
      <c r="R557" s="357">
        <v>575</v>
      </c>
      <c r="S557" s="354">
        <v>591</v>
      </c>
      <c r="T557" s="354">
        <v>738</v>
      </c>
      <c r="U557" s="354">
        <v>787</v>
      </c>
      <c r="V557" s="357">
        <v>634</v>
      </c>
      <c r="W557" s="357">
        <v>691</v>
      </c>
      <c r="X557" s="357">
        <v>517</v>
      </c>
      <c r="Y557" s="357">
        <v>587</v>
      </c>
      <c r="Z557" s="357">
        <v>675</v>
      </c>
      <c r="AA557" s="357">
        <v>576</v>
      </c>
      <c r="AB557" s="357">
        <v>568</v>
      </c>
      <c r="AC557" s="357">
        <v>658</v>
      </c>
      <c r="AD557" s="357">
        <v>764</v>
      </c>
      <c r="AE557" s="357">
        <v>621</v>
      </c>
      <c r="AF557" s="357">
        <v>602</v>
      </c>
      <c r="AG557" s="357">
        <v>693</v>
      </c>
      <c r="AH557" s="357">
        <v>805</v>
      </c>
      <c r="AI557" s="368" t="s">
        <v>2207</v>
      </c>
      <c r="AJ557" s="357">
        <v>579</v>
      </c>
      <c r="AK557" s="357">
        <v>669</v>
      </c>
      <c r="AL557" s="357">
        <v>777</v>
      </c>
      <c r="AM557" s="357">
        <v>507</v>
      </c>
      <c r="AN557" s="357">
        <v>564</v>
      </c>
      <c r="AO557" s="357">
        <v>635</v>
      </c>
      <c r="AP557" s="357">
        <v>598</v>
      </c>
      <c r="AQ557" s="357">
        <v>598</v>
      </c>
      <c r="AR557" s="357">
        <v>751</v>
      </c>
      <c r="AS557" s="357">
        <v>646</v>
      </c>
      <c r="AT557" s="105"/>
      <c r="AU557" s="105" t="s">
        <v>3293</v>
      </c>
      <c r="AV557" s="126">
        <v>9.5</v>
      </c>
    </row>
    <row r="558" spans="1:48" ht="23.25" customHeight="1">
      <c r="A558"/>
      <c r="B558"/>
      <c r="D558" s="105" t="s">
        <v>33</v>
      </c>
      <c r="E558" s="164" t="s">
        <v>33</v>
      </c>
      <c r="F558" s="165" t="s">
        <v>783</v>
      </c>
      <c r="G558" s="126">
        <v>8.1999999999999993</v>
      </c>
      <c r="H558" s="166">
        <v>446</v>
      </c>
      <c r="I558" s="166">
        <v>462</v>
      </c>
      <c r="J558" s="166">
        <v>517</v>
      </c>
      <c r="K558" s="357">
        <v>470</v>
      </c>
      <c r="L558" s="357">
        <v>471</v>
      </c>
      <c r="M558" s="357">
        <v>581</v>
      </c>
      <c r="N558" s="357">
        <v>505</v>
      </c>
      <c r="O558" s="357">
        <v>455</v>
      </c>
      <c r="P558" s="357">
        <v>520</v>
      </c>
      <c r="Q558" s="357">
        <v>569</v>
      </c>
      <c r="R558" s="357">
        <v>533</v>
      </c>
      <c r="S558" s="354">
        <v>549</v>
      </c>
      <c r="T558" s="354">
        <v>681</v>
      </c>
      <c r="U558" s="354">
        <v>732</v>
      </c>
      <c r="V558" s="357">
        <v>585</v>
      </c>
      <c r="W558" s="357">
        <v>640</v>
      </c>
      <c r="X558" s="357">
        <v>479</v>
      </c>
      <c r="Y558" s="357">
        <v>543</v>
      </c>
      <c r="Z558" s="357">
        <v>626</v>
      </c>
      <c r="AA558" s="357">
        <v>531</v>
      </c>
      <c r="AB558" s="357">
        <v>527</v>
      </c>
      <c r="AC558" s="357">
        <v>611</v>
      </c>
      <c r="AD558" s="357">
        <v>711</v>
      </c>
      <c r="AE558" s="357">
        <v>574</v>
      </c>
      <c r="AF558" s="357">
        <v>561</v>
      </c>
      <c r="AG558" s="357">
        <v>646</v>
      </c>
      <c r="AH558" s="357">
        <v>752</v>
      </c>
      <c r="AI558" s="368" t="s">
        <v>2207</v>
      </c>
      <c r="AJ558" s="357">
        <v>537</v>
      </c>
      <c r="AK558" s="357">
        <v>622</v>
      </c>
      <c r="AL558" s="357">
        <v>724</v>
      </c>
      <c r="AM558" s="357">
        <v>468</v>
      </c>
      <c r="AN558" s="357">
        <v>521</v>
      </c>
      <c r="AO558" s="357">
        <v>588</v>
      </c>
      <c r="AP558" s="357">
        <v>548</v>
      </c>
      <c r="AQ558" s="357">
        <v>548</v>
      </c>
      <c r="AR558" s="357">
        <v>694</v>
      </c>
      <c r="AS558" s="357">
        <v>594</v>
      </c>
      <c r="AT558" s="105"/>
      <c r="AU558" s="105" t="s">
        <v>33</v>
      </c>
      <c r="AV558" s="126">
        <v>8.1999999999999993</v>
      </c>
    </row>
    <row r="559" spans="1:48" ht="23.25" customHeight="1">
      <c r="A559"/>
      <c r="B559" s="440"/>
      <c r="D559" s="105" t="s">
        <v>3295</v>
      </c>
      <c r="E559" s="164" t="s">
        <v>3295</v>
      </c>
      <c r="F559" s="165" t="s">
        <v>783</v>
      </c>
      <c r="G559" s="126">
        <v>8.1999999999999993</v>
      </c>
      <c r="H559" s="166">
        <v>446</v>
      </c>
      <c r="I559" s="166">
        <v>462</v>
      </c>
      <c r="J559" s="166">
        <v>517</v>
      </c>
      <c r="K559" s="357">
        <v>470</v>
      </c>
      <c r="L559" s="357">
        <v>471</v>
      </c>
      <c r="M559" s="357">
        <v>581</v>
      </c>
      <c r="N559" s="357">
        <v>505</v>
      </c>
      <c r="O559" s="357">
        <v>455</v>
      </c>
      <c r="P559" s="357">
        <v>520</v>
      </c>
      <c r="Q559" s="357">
        <v>569</v>
      </c>
      <c r="R559" s="357">
        <v>533</v>
      </c>
      <c r="S559" s="354">
        <v>549</v>
      </c>
      <c r="T559" s="354">
        <v>681</v>
      </c>
      <c r="U559" s="354">
        <v>732</v>
      </c>
      <c r="V559" s="357">
        <v>585</v>
      </c>
      <c r="W559" s="357">
        <v>640</v>
      </c>
      <c r="X559" s="357">
        <v>479</v>
      </c>
      <c r="Y559" s="357">
        <v>543</v>
      </c>
      <c r="Z559" s="357">
        <v>626</v>
      </c>
      <c r="AA559" s="357">
        <v>531</v>
      </c>
      <c r="AB559" s="357">
        <v>527</v>
      </c>
      <c r="AC559" s="357">
        <v>611</v>
      </c>
      <c r="AD559" s="357">
        <v>711</v>
      </c>
      <c r="AE559" s="357">
        <v>574</v>
      </c>
      <c r="AF559" s="357">
        <v>561</v>
      </c>
      <c r="AG559" s="357">
        <v>646</v>
      </c>
      <c r="AH559" s="357">
        <v>752</v>
      </c>
      <c r="AI559" s="368" t="s">
        <v>2207</v>
      </c>
      <c r="AJ559" s="357">
        <v>537</v>
      </c>
      <c r="AK559" s="357">
        <v>622</v>
      </c>
      <c r="AL559" s="357">
        <v>724</v>
      </c>
      <c r="AM559" s="357">
        <v>468</v>
      </c>
      <c r="AN559" s="357">
        <v>521</v>
      </c>
      <c r="AO559" s="357">
        <v>588</v>
      </c>
      <c r="AP559" s="357">
        <v>548</v>
      </c>
      <c r="AQ559" s="357">
        <v>548</v>
      </c>
      <c r="AR559" s="357">
        <v>694</v>
      </c>
      <c r="AS559" s="357">
        <v>594</v>
      </c>
      <c r="AT559" s="105"/>
      <c r="AU559" s="105" t="s">
        <v>3295</v>
      </c>
      <c r="AV559" s="126">
        <v>8.1999999999999993</v>
      </c>
    </row>
    <row r="560" spans="1:48" ht="23.25" customHeight="1">
      <c r="D560" s="105" t="s">
        <v>5303</v>
      </c>
      <c r="E560" s="13" t="s">
        <v>5303</v>
      </c>
      <c r="F560" s="2" t="s">
        <v>5299</v>
      </c>
      <c r="G560">
        <v>9</v>
      </c>
      <c r="H560" s="398" t="s">
        <v>2207</v>
      </c>
      <c r="I560" s="398" t="s">
        <v>2207</v>
      </c>
      <c r="J560" s="398" t="s">
        <v>2207</v>
      </c>
      <c r="K560" s="390" t="s">
        <v>2207</v>
      </c>
      <c r="L560" s="390" t="s">
        <v>2207</v>
      </c>
      <c r="M560" s="390" t="s">
        <v>2207</v>
      </c>
      <c r="N560" s="390" t="s">
        <v>2207</v>
      </c>
      <c r="O560" s="390" t="s">
        <v>2207</v>
      </c>
      <c r="P560" s="390" t="s">
        <v>2207</v>
      </c>
      <c r="Q560" s="390" t="s">
        <v>2207</v>
      </c>
      <c r="R560" s="390" t="s">
        <v>2207</v>
      </c>
      <c r="S560" s="354">
        <v>594</v>
      </c>
      <c r="T560" s="354">
        <v>737</v>
      </c>
      <c r="U560" s="354">
        <v>792</v>
      </c>
      <c r="V560" s="391">
        <v>626</v>
      </c>
      <c r="W560" s="391">
        <v>685</v>
      </c>
      <c r="X560" s="391">
        <v>483</v>
      </c>
      <c r="Y560" s="391">
        <v>551</v>
      </c>
      <c r="Z560" s="391">
        <v>645</v>
      </c>
      <c r="AA560" s="391">
        <v>541</v>
      </c>
      <c r="AB560" s="391">
        <v>565</v>
      </c>
      <c r="AC560" s="391">
        <v>621</v>
      </c>
      <c r="AD560" s="391">
        <v>737</v>
      </c>
      <c r="AE560" s="391">
        <v>588</v>
      </c>
      <c r="AF560" s="391">
        <v>599</v>
      </c>
      <c r="AG560" s="391">
        <v>657</v>
      </c>
      <c r="AH560" s="391">
        <v>779</v>
      </c>
      <c r="AI560" s="399" t="s">
        <v>2207</v>
      </c>
      <c r="AJ560" s="391">
        <v>561</v>
      </c>
      <c r="AK560" s="391">
        <v>652</v>
      </c>
      <c r="AL560" s="391">
        <v>760</v>
      </c>
      <c r="AM560" s="391">
        <v>500</v>
      </c>
      <c r="AN560" s="391">
        <v>543</v>
      </c>
      <c r="AO560" s="391">
        <v>614</v>
      </c>
      <c r="AP560" s="391">
        <v>576</v>
      </c>
      <c r="AQ560" s="391">
        <v>576</v>
      </c>
      <c r="AR560" s="391">
        <v>736</v>
      </c>
      <c r="AS560" s="391">
        <v>639</v>
      </c>
      <c r="AU560" s="105" t="s">
        <v>5303</v>
      </c>
      <c r="AV560" s="126">
        <v>9</v>
      </c>
    </row>
    <row r="561" spans="1:48" ht="23.25" customHeight="1">
      <c r="B561" s="440"/>
      <c r="D561" s="105" t="s">
        <v>5304</v>
      </c>
      <c r="E561" s="13" t="s">
        <v>5304</v>
      </c>
      <c r="F561" s="2" t="s">
        <v>5299</v>
      </c>
      <c r="G561">
        <v>9</v>
      </c>
      <c r="H561" s="398" t="s">
        <v>2207</v>
      </c>
      <c r="I561" s="398" t="s">
        <v>2207</v>
      </c>
      <c r="J561" s="398" t="s">
        <v>2207</v>
      </c>
      <c r="K561" s="390" t="s">
        <v>2207</v>
      </c>
      <c r="L561" s="390" t="s">
        <v>2207</v>
      </c>
      <c r="M561" s="390" t="s">
        <v>2207</v>
      </c>
      <c r="N561" s="390" t="s">
        <v>2207</v>
      </c>
      <c r="O561" s="390" t="s">
        <v>2207</v>
      </c>
      <c r="P561" s="390" t="s">
        <v>2207</v>
      </c>
      <c r="Q561" s="390" t="s">
        <v>2207</v>
      </c>
      <c r="R561" s="390" t="s">
        <v>2207</v>
      </c>
      <c r="S561" s="354">
        <v>594</v>
      </c>
      <c r="T561" s="354">
        <v>737</v>
      </c>
      <c r="U561" s="354">
        <v>792</v>
      </c>
      <c r="V561" s="391">
        <v>626</v>
      </c>
      <c r="W561" s="391">
        <v>685</v>
      </c>
      <c r="X561" s="391">
        <v>483</v>
      </c>
      <c r="Y561" s="391">
        <v>551</v>
      </c>
      <c r="Z561" s="391">
        <v>645</v>
      </c>
      <c r="AA561" s="391">
        <v>541</v>
      </c>
      <c r="AB561" s="391">
        <v>565</v>
      </c>
      <c r="AC561" s="391">
        <v>621</v>
      </c>
      <c r="AD561" s="391">
        <v>737</v>
      </c>
      <c r="AE561" s="391">
        <v>588</v>
      </c>
      <c r="AF561" s="391">
        <v>599</v>
      </c>
      <c r="AG561" s="391">
        <v>657</v>
      </c>
      <c r="AH561" s="391">
        <v>779</v>
      </c>
      <c r="AI561" s="399" t="s">
        <v>2207</v>
      </c>
      <c r="AJ561" s="391">
        <v>561</v>
      </c>
      <c r="AK561" s="391">
        <v>652</v>
      </c>
      <c r="AL561" s="391">
        <v>760</v>
      </c>
      <c r="AM561" s="391">
        <v>500</v>
      </c>
      <c r="AN561" s="391">
        <v>543</v>
      </c>
      <c r="AO561" s="391">
        <v>614</v>
      </c>
      <c r="AP561" s="391">
        <v>576</v>
      </c>
      <c r="AQ561" s="391">
        <v>576</v>
      </c>
      <c r="AR561" s="391">
        <v>736</v>
      </c>
      <c r="AS561" s="391">
        <v>639</v>
      </c>
      <c r="AU561" s="105" t="s">
        <v>5304</v>
      </c>
      <c r="AV561" s="126">
        <v>9</v>
      </c>
    </row>
    <row r="562" spans="1:48" ht="23.25" customHeight="1">
      <c r="A562"/>
      <c r="B562"/>
      <c r="D562" s="105" t="s">
        <v>2939</v>
      </c>
      <c r="E562" s="164" t="s">
        <v>2939</v>
      </c>
      <c r="F562" s="165" t="s">
        <v>2952</v>
      </c>
      <c r="G562" s="126">
        <v>9.7999999999999989</v>
      </c>
      <c r="H562" s="166">
        <v>509</v>
      </c>
      <c r="I562" s="166">
        <v>528</v>
      </c>
      <c r="J562" s="166">
        <v>590</v>
      </c>
      <c r="K562" s="357">
        <v>536</v>
      </c>
      <c r="L562" s="357">
        <v>537</v>
      </c>
      <c r="M562" s="357">
        <v>669</v>
      </c>
      <c r="N562" s="357">
        <v>578</v>
      </c>
      <c r="O562" s="357">
        <v>519</v>
      </c>
      <c r="P562" s="357">
        <v>600</v>
      </c>
      <c r="Q562" s="357">
        <v>654</v>
      </c>
      <c r="R562" s="357">
        <v>612</v>
      </c>
      <c r="S562" s="354">
        <v>620</v>
      </c>
      <c r="T562" s="354">
        <v>776</v>
      </c>
      <c r="U562" s="354">
        <v>830</v>
      </c>
      <c r="V562" s="357">
        <v>667</v>
      </c>
      <c r="W562" s="357">
        <v>730</v>
      </c>
      <c r="X562" s="357">
        <v>543</v>
      </c>
      <c r="Y562" s="357">
        <v>619</v>
      </c>
      <c r="Z562" s="357">
        <v>714</v>
      </c>
      <c r="AA562" s="357">
        <v>602</v>
      </c>
      <c r="AB562" s="357">
        <v>602</v>
      </c>
      <c r="AC562" s="357">
        <v>702</v>
      </c>
      <c r="AD562" s="357">
        <v>817</v>
      </c>
      <c r="AE562" s="357">
        <v>655</v>
      </c>
      <c r="AF562" s="357">
        <v>636</v>
      </c>
      <c r="AG562" s="357">
        <v>737</v>
      </c>
      <c r="AH562" s="357">
        <v>858</v>
      </c>
      <c r="AI562" s="368" t="s">
        <v>2207</v>
      </c>
      <c r="AJ562" s="357">
        <v>613</v>
      </c>
      <c r="AK562" s="357">
        <v>713</v>
      </c>
      <c r="AL562" s="357">
        <v>830</v>
      </c>
      <c r="AM562" s="357">
        <v>532</v>
      </c>
      <c r="AN562" s="357">
        <v>596</v>
      </c>
      <c r="AO562" s="357">
        <v>672</v>
      </c>
      <c r="AP562" s="357">
        <v>638</v>
      </c>
      <c r="AQ562" s="357">
        <v>638</v>
      </c>
      <c r="AR562" s="357">
        <v>813</v>
      </c>
      <c r="AS562" s="357">
        <v>683</v>
      </c>
      <c r="AT562" s="105"/>
      <c r="AU562" s="105" t="s">
        <v>2939</v>
      </c>
      <c r="AV562" s="126">
        <v>9.7999999999999989</v>
      </c>
    </row>
    <row r="563" spans="1:48" ht="23.25" customHeight="1">
      <c r="A563"/>
      <c r="B563" s="440"/>
      <c r="D563" s="105" t="s">
        <v>3296</v>
      </c>
      <c r="E563" s="164" t="s">
        <v>3296</v>
      </c>
      <c r="F563" s="165" t="s">
        <v>2952</v>
      </c>
      <c r="G563" s="126">
        <v>9.7999999999999989</v>
      </c>
      <c r="H563" s="166">
        <v>509</v>
      </c>
      <c r="I563" s="166">
        <v>528</v>
      </c>
      <c r="J563" s="166">
        <v>590</v>
      </c>
      <c r="K563" s="357">
        <v>536</v>
      </c>
      <c r="L563" s="357">
        <v>537</v>
      </c>
      <c r="M563" s="357">
        <v>669</v>
      </c>
      <c r="N563" s="357">
        <v>578</v>
      </c>
      <c r="O563" s="357">
        <v>519</v>
      </c>
      <c r="P563" s="357">
        <v>600</v>
      </c>
      <c r="Q563" s="357">
        <v>654</v>
      </c>
      <c r="R563" s="357">
        <v>612</v>
      </c>
      <c r="S563" s="354">
        <v>620</v>
      </c>
      <c r="T563" s="354">
        <v>776</v>
      </c>
      <c r="U563" s="354">
        <v>830</v>
      </c>
      <c r="V563" s="357">
        <v>667</v>
      </c>
      <c r="W563" s="357">
        <v>730</v>
      </c>
      <c r="X563" s="357">
        <v>543</v>
      </c>
      <c r="Y563" s="357">
        <v>619</v>
      </c>
      <c r="Z563" s="357">
        <v>714</v>
      </c>
      <c r="AA563" s="357">
        <v>602</v>
      </c>
      <c r="AB563" s="357">
        <v>602</v>
      </c>
      <c r="AC563" s="357">
        <v>702</v>
      </c>
      <c r="AD563" s="357">
        <v>817</v>
      </c>
      <c r="AE563" s="357">
        <v>655</v>
      </c>
      <c r="AF563" s="357">
        <v>636</v>
      </c>
      <c r="AG563" s="357">
        <v>737</v>
      </c>
      <c r="AH563" s="357">
        <v>858</v>
      </c>
      <c r="AI563" s="368" t="s">
        <v>2207</v>
      </c>
      <c r="AJ563" s="357">
        <v>613</v>
      </c>
      <c r="AK563" s="357">
        <v>713</v>
      </c>
      <c r="AL563" s="357">
        <v>830</v>
      </c>
      <c r="AM563" s="357">
        <v>532</v>
      </c>
      <c r="AN563" s="357">
        <v>596</v>
      </c>
      <c r="AO563" s="357">
        <v>672</v>
      </c>
      <c r="AP563" s="357">
        <v>638</v>
      </c>
      <c r="AQ563" s="357">
        <v>638</v>
      </c>
      <c r="AR563" s="357">
        <v>813</v>
      </c>
      <c r="AS563" s="357">
        <v>683</v>
      </c>
      <c r="AT563" s="105"/>
      <c r="AU563" s="105" t="s">
        <v>3296</v>
      </c>
      <c r="AV563" s="126">
        <v>9.7999999999999989</v>
      </c>
    </row>
    <row r="564" spans="1:48" ht="23.25" customHeight="1">
      <c r="A564"/>
      <c r="B564"/>
      <c r="D564" s="105" t="s">
        <v>2968</v>
      </c>
      <c r="E564" s="164" t="s">
        <v>2968</v>
      </c>
      <c r="F564" s="165" t="s">
        <v>3786</v>
      </c>
      <c r="G564" s="126">
        <v>10.6</v>
      </c>
      <c r="H564" s="166">
        <v>495</v>
      </c>
      <c r="I564" s="166">
        <v>498</v>
      </c>
      <c r="J564" s="166">
        <v>592</v>
      </c>
      <c r="K564" s="357">
        <v>519</v>
      </c>
      <c r="L564" s="357">
        <v>520</v>
      </c>
      <c r="M564" s="357">
        <v>626</v>
      </c>
      <c r="N564" s="357">
        <v>600</v>
      </c>
      <c r="O564" s="357">
        <v>556</v>
      </c>
      <c r="P564" s="357">
        <v>567</v>
      </c>
      <c r="Q564" s="357">
        <v>642</v>
      </c>
      <c r="R564" s="357">
        <v>623</v>
      </c>
      <c r="S564" s="354">
        <v>624</v>
      </c>
      <c r="T564" s="354">
        <v>792</v>
      </c>
      <c r="U564" s="354">
        <v>841</v>
      </c>
      <c r="V564" s="357">
        <v>676</v>
      </c>
      <c r="W564" s="357">
        <v>739</v>
      </c>
      <c r="X564" s="357">
        <v>538</v>
      </c>
      <c r="Y564" s="357">
        <v>619</v>
      </c>
      <c r="Z564" s="357">
        <v>713</v>
      </c>
      <c r="AA564" s="357">
        <v>597</v>
      </c>
      <c r="AB564" s="357">
        <v>603</v>
      </c>
      <c r="AC564" s="357">
        <v>710</v>
      </c>
      <c r="AD564" s="357">
        <v>826</v>
      </c>
      <c r="AE564" s="357">
        <v>655</v>
      </c>
      <c r="AF564" s="357">
        <v>637</v>
      </c>
      <c r="AG564" s="357">
        <v>745</v>
      </c>
      <c r="AH564" s="357">
        <v>867</v>
      </c>
      <c r="AI564" s="368" t="s">
        <v>2207</v>
      </c>
      <c r="AJ564" s="357">
        <v>613</v>
      </c>
      <c r="AK564" s="357">
        <v>721</v>
      </c>
      <c r="AL564" s="357">
        <v>839</v>
      </c>
      <c r="AM564" s="357">
        <v>527</v>
      </c>
      <c r="AN564" s="357">
        <v>597</v>
      </c>
      <c r="AO564" s="357">
        <v>671</v>
      </c>
      <c r="AP564" s="357">
        <v>641</v>
      </c>
      <c r="AQ564" s="357">
        <v>641</v>
      </c>
      <c r="AR564" s="357">
        <v>832</v>
      </c>
      <c r="AS564" s="357">
        <v>688</v>
      </c>
      <c r="AT564" s="105"/>
      <c r="AU564" s="105" t="s">
        <v>2968</v>
      </c>
      <c r="AV564" s="126">
        <v>10.6</v>
      </c>
    </row>
    <row r="565" spans="1:48" ht="23.25" customHeight="1">
      <c r="A565"/>
      <c r="B565" s="440"/>
      <c r="D565" s="105" t="s">
        <v>3297</v>
      </c>
      <c r="E565" s="164" t="s">
        <v>3297</v>
      </c>
      <c r="F565" s="165" t="s">
        <v>3786</v>
      </c>
      <c r="G565" s="126">
        <v>10.6</v>
      </c>
      <c r="H565" s="166">
        <v>495</v>
      </c>
      <c r="I565" s="166">
        <v>498</v>
      </c>
      <c r="J565" s="166">
        <v>592</v>
      </c>
      <c r="K565" s="357">
        <v>519</v>
      </c>
      <c r="L565" s="357">
        <v>520</v>
      </c>
      <c r="M565" s="357">
        <v>626</v>
      </c>
      <c r="N565" s="357">
        <v>600</v>
      </c>
      <c r="O565" s="357">
        <v>556</v>
      </c>
      <c r="P565" s="357">
        <v>567</v>
      </c>
      <c r="Q565" s="357">
        <v>642</v>
      </c>
      <c r="R565" s="357">
        <v>623</v>
      </c>
      <c r="S565" s="354">
        <v>624</v>
      </c>
      <c r="T565" s="354">
        <v>792</v>
      </c>
      <c r="U565" s="354">
        <v>841</v>
      </c>
      <c r="V565" s="357">
        <v>676</v>
      </c>
      <c r="W565" s="357">
        <v>739</v>
      </c>
      <c r="X565" s="357">
        <v>538</v>
      </c>
      <c r="Y565" s="357">
        <v>619</v>
      </c>
      <c r="Z565" s="357">
        <v>713</v>
      </c>
      <c r="AA565" s="357">
        <v>597</v>
      </c>
      <c r="AB565" s="357">
        <v>603</v>
      </c>
      <c r="AC565" s="357">
        <v>710</v>
      </c>
      <c r="AD565" s="357">
        <v>826</v>
      </c>
      <c r="AE565" s="357">
        <v>655</v>
      </c>
      <c r="AF565" s="357">
        <v>637</v>
      </c>
      <c r="AG565" s="357">
        <v>745</v>
      </c>
      <c r="AH565" s="357">
        <v>867</v>
      </c>
      <c r="AI565" s="368" t="s">
        <v>2207</v>
      </c>
      <c r="AJ565" s="357">
        <v>613</v>
      </c>
      <c r="AK565" s="357">
        <v>721</v>
      </c>
      <c r="AL565" s="357">
        <v>839</v>
      </c>
      <c r="AM565" s="357">
        <v>527</v>
      </c>
      <c r="AN565" s="357">
        <v>597</v>
      </c>
      <c r="AO565" s="357">
        <v>671</v>
      </c>
      <c r="AP565" s="357">
        <v>641</v>
      </c>
      <c r="AQ565" s="357">
        <v>641</v>
      </c>
      <c r="AR565" s="357">
        <v>832</v>
      </c>
      <c r="AS565" s="357">
        <v>688</v>
      </c>
      <c r="AT565" s="105"/>
      <c r="AU565" s="105" t="s">
        <v>3297</v>
      </c>
      <c r="AV565" s="126">
        <v>10.6</v>
      </c>
    </row>
    <row r="566" spans="1:48" ht="23.25" customHeight="1">
      <c r="A566"/>
      <c r="B566"/>
      <c r="D566" s="105" t="s">
        <v>34</v>
      </c>
      <c r="E566" s="164" t="s">
        <v>34</v>
      </c>
      <c r="F566" s="165" t="s">
        <v>787</v>
      </c>
      <c r="G566" s="126">
        <v>11.4</v>
      </c>
      <c r="H566" s="166">
        <v>520</v>
      </c>
      <c r="I566" s="166">
        <v>544</v>
      </c>
      <c r="J566" s="166">
        <v>607</v>
      </c>
      <c r="K566" s="357">
        <v>551</v>
      </c>
      <c r="L566" s="357">
        <v>554</v>
      </c>
      <c r="M566" s="357">
        <v>700</v>
      </c>
      <c r="N566" s="357">
        <v>598</v>
      </c>
      <c r="O566" s="357">
        <v>537</v>
      </c>
      <c r="P566" s="357">
        <v>630</v>
      </c>
      <c r="Q566" s="357">
        <v>681</v>
      </c>
      <c r="R566" s="357">
        <v>639</v>
      </c>
      <c r="S566" s="354">
        <v>650</v>
      </c>
      <c r="T566" s="354">
        <v>830</v>
      </c>
      <c r="U566" s="354">
        <v>877</v>
      </c>
      <c r="V566" s="357">
        <v>707</v>
      </c>
      <c r="W566" s="357">
        <v>773</v>
      </c>
      <c r="X566" s="357">
        <v>558</v>
      </c>
      <c r="Y566" s="357">
        <v>645</v>
      </c>
      <c r="Z566" s="357">
        <v>743</v>
      </c>
      <c r="AA566" s="357">
        <v>619</v>
      </c>
      <c r="AB566" s="357">
        <v>628</v>
      </c>
      <c r="AC566" s="357">
        <v>743</v>
      </c>
      <c r="AD566" s="357">
        <v>865</v>
      </c>
      <c r="AE566" s="357">
        <v>682</v>
      </c>
      <c r="AF566" s="357">
        <v>663</v>
      </c>
      <c r="AG566" s="357">
        <v>778</v>
      </c>
      <c r="AH566" s="357">
        <v>906</v>
      </c>
      <c r="AI566" s="368" t="s">
        <v>2207</v>
      </c>
      <c r="AJ566" s="357">
        <v>639</v>
      </c>
      <c r="AK566" s="357">
        <v>754</v>
      </c>
      <c r="AL566" s="357">
        <v>877</v>
      </c>
      <c r="AM566" s="357">
        <v>548</v>
      </c>
      <c r="AN566" s="357">
        <v>622</v>
      </c>
      <c r="AO566" s="357">
        <v>700</v>
      </c>
      <c r="AP566" s="357">
        <v>673</v>
      </c>
      <c r="AQ566" s="357">
        <v>673</v>
      </c>
      <c r="AR566" s="357">
        <v>878</v>
      </c>
      <c r="AS566" s="357">
        <v>719</v>
      </c>
      <c r="AT566" s="105"/>
      <c r="AU566" s="105" t="s">
        <v>34</v>
      </c>
      <c r="AV566" s="126">
        <v>11.4</v>
      </c>
    </row>
    <row r="567" spans="1:48" ht="23.25" customHeight="1">
      <c r="A567"/>
      <c r="B567" s="440"/>
      <c r="D567" s="105" t="s">
        <v>3298</v>
      </c>
      <c r="E567" s="164" t="s">
        <v>3298</v>
      </c>
      <c r="F567" s="165" t="s">
        <v>787</v>
      </c>
      <c r="G567" s="126">
        <v>11.4</v>
      </c>
      <c r="H567" s="166">
        <v>520</v>
      </c>
      <c r="I567" s="166">
        <v>544</v>
      </c>
      <c r="J567" s="166">
        <v>607</v>
      </c>
      <c r="K567" s="357">
        <v>551</v>
      </c>
      <c r="L567" s="357">
        <v>554</v>
      </c>
      <c r="M567" s="357">
        <v>700</v>
      </c>
      <c r="N567" s="357">
        <v>598</v>
      </c>
      <c r="O567" s="357">
        <v>537</v>
      </c>
      <c r="P567" s="357">
        <v>630</v>
      </c>
      <c r="Q567" s="357">
        <v>681</v>
      </c>
      <c r="R567" s="357">
        <v>639</v>
      </c>
      <c r="S567" s="354">
        <v>650</v>
      </c>
      <c r="T567" s="354">
        <v>830</v>
      </c>
      <c r="U567" s="354">
        <v>877</v>
      </c>
      <c r="V567" s="357">
        <v>707</v>
      </c>
      <c r="W567" s="357">
        <v>773</v>
      </c>
      <c r="X567" s="357">
        <v>558</v>
      </c>
      <c r="Y567" s="357">
        <v>645</v>
      </c>
      <c r="Z567" s="357">
        <v>743</v>
      </c>
      <c r="AA567" s="357">
        <v>619</v>
      </c>
      <c r="AB567" s="357">
        <v>628</v>
      </c>
      <c r="AC567" s="357">
        <v>743</v>
      </c>
      <c r="AD567" s="357">
        <v>865</v>
      </c>
      <c r="AE567" s="357">
        <v>682</v>
      </c>
      <c r="AF567" s="357">
        <v>663</v>
      </c>
      <c r="AG567" s="357">
        <v>778</v>
      </c>
      <c r="AH567" s="357">
        <v>906</v>
      </c>
      <c r="AI567" s="368" t="s">
        <v>2207</v>
      </c>
      <c r="AJ567" s="357">
        <v>639</v>
      </c>
      <c r="AK567" s="357">
        <v>754</v>
      </c>
      <c r="AL567" s="357">
        <v>877</v>
      </c>
      <c r="AM567" s="357">
        <v>548</v>
      </c>
      <c r="AN567" s="357">
        <v>622</v>
      </c>
      <c r="AO567" s="357">
        <v>700</v>
      </c>
      <c r="AP567" s="357">
        <v>673</v>
      </c>
      <c r="AQ567" s="357">
        <v>673</v>
      </c>
      <c r="AR567" s="357">
        <v>878</v>
      </c>
      <c r="AS567" s="357">
        <v>719</v>
      </c>
      <c r="AT567" s="105"/>
      <c r="AU567" s="105" t="s">
        <v>3298</v>
      </c>
      <c r="AV567" s="126">
        <v>11.4</v>
      </c>
    </row>
    <row r="568" spans="1:48" ht="23.25" customHeight="1">
      <c r="A568"/>
      <c r="B568"/>
      <c r="D568" s="105" t="s">
        <v>409</v>
      </c>
      <c r="E568" s="164" t="s">
        <v>409</v>
      </c>
      <c r="F568" s="165" t="s">
        <v>789</v>
      </c>
      <c r="G568" s="126">
        <v>8.9</v>
      </c>
      <c r="H568" s="166">
        <v>484</v>
      </c>
      <c r="I568" s="166">
        <v>503</v>
      </c>
      <c r="J568" s="166">
        <v>566</v>
      </c>
      <c r="K568" s="357">
        <v>529</v>
      </c>
      <c r="L568" s="357">
        <v>532</v>
      </c>
      <c r="M568" s="357">
        <v>641</v>
      </c>
      <c r="N568" s="357">
        <v>566</v>
      </c>
      <c r="O568" s="357">
        <v>493</v>
      </c>
      <c r="P568" s="357">
        <v>560</v>
      </c>
      <c r="Q568" s="357">
        <v>619</v>
      </c>
      <c r="R568" s="357">
        <v>580</v>
      </c>
      <c r="S568" s="354">
        <v>651</v>
      </c>
      <c r="T568" s="354">
        <v>796</v>
      </c>
      <c r="U568" s="354">
        <v>864</v>
      </c>
      <c r="V568" s="357">
        <v>650</v>
      </c>
      <c r="W568" s="357">
        <v>714</v>
      </c>
      <c r="X568" s="357">
        <v>543</v>
      </c>
      <c r="Y568" s="357">
        <v>614</v>
      </c>
      <c r="Z568" s="357">
        <v>710</v>
      </c>
      <c r="AA568" s="357">
        <v>602</v>
      </c>
      <c r="AB568" s="357">
        <v>593</v>
      </c>
      <c r="AC568" s="357">
        <v>686</v>
      </c>
      <c r="AD568" s="357">
        <v>799</v>
      </c>
      <c r="AE568" s="357">
        <v>645</v>
      </c>
      <c r="AF568" s="357">
        <v>661</v>
      </c>
      <c r="AG568" s="357">
        <v>756</v>
      </c>
      <c r="AH568" s="357">
        <v>882</v>
      </c>
      <c r="AI568" s="368" t="s">
        <v>2207</v>
      </c>
      <c r="AJ568" s="357">
        <v>614</v>
      </c>
      <c r="AK568" s="357">
        <v>708</v>
      </c>
      <c r="AL568" s="357">
        <v>825</v>
      </c>
      <c r="AM568" s="357">
        <v>522</v>
      </c>
      <c r="AN568" s="357">
        <v>581</v>
      </c>
      <c r="AO568" s="357">
        <v>656</v>
      </c>
      <c r="AP568" s="357">
        <v>601</v>
      </c>
      <c r="AQ568" s="357">
        <v>601</v>
      </c>
      <c r="AR568" s="357">
        <v>765</v>
      </c>
      <c r="AS568" s="357">
        <v>697</v>
      </c>
      <c r="AT568" s="105"/>
      <c r="AU568" s="105" t="s">
        <v>409</v>
      </c>
      <c r="AV568" s="126">
        <v>8.9</v>
      </c>
    </row>
    <row r="569" spans="1:48" ht="23.25" customHeight="1">
      <c r="A569"/>
      <c r="B569"/>
      <c r="D569" s="105" t="s">
        <v>3299</v>
      </c>
      <c r="E569" s="164" t="s">
        <v>3299</v>
      </c>
      <c r="F569" s="165" t="s">
        <v>789</v>
      </c>
      <c r="G569" s="126">
        <v>8.9</v>
      </c>
      <c r="H569" s="166">
        <v>484</v>
      </c>
      <c r="I569" s="166">
        <v>503</v>
      </c>
      <c r="J569" s="166">
        <v>566</v>
      </c>
      <c r="K569" s="357">
        <v>529</v>
      </c>
      <c r="L569" s="357">
        <v>532</v>
      </c>
      <c r="M569" s="357">
        <v>641</v>
      </c>
      <c r="N569" s="357">
        <v>566</v>
      </c>
      <c r="O569" s="357">
        <v>493</v>
      </c>
      <c r="P569" s="357">
        <v>560</v>
      </c>
      <c r="Q569" s="357">
        <v>619</v>
      </c>
      <c r="R569" s="357">
        <v>580</v>
      </c>
      <c r="S569" s="354">
        <v>651</v>
      </c>
      <c r="T569" s="354">
        <v>796</v>
      </c>
      <c r="U569" s="354">
        <v>864</v>
      </c>
      <c r="V569" s="357">
        <v>650</v>
      </c>
      <c r="W569" s="357">
        <v>714</v>
      </c>
      <c r="X569" s="357">
        <v>543</v>
      </c>
      <c r="Y569" s="357">
        <v>614</v>
      </c>
      <c r="Z569" s="357">
        <v>710</v>
      </c>
      <c r="AA569" s="357">
        <v>602</v>
      </c>
      <c r="AB569" s="357">
        <v>593</v>
      </c>
      <c r="AC569" s="357">
        <v>686</v>
      </c>
      <c r="AD569" s="357">
        <v>799</v>
      </c>
      <c r="AE569" s="357">
        <v>645</v>
      </c>
      <c r="AF569" s="357">
        <v>661</v>
      </c>
      <c r="AG569" s="357">
        <v>756</v>
      </c>
      <c r="AH569" s="357">
        <v>882</v>
      </c>
      <c r="AI569" s="368" t="s">
        <v>2207</v>
      </c>
      <c r="AJ569" s="357">
        <v>614</v>
      </c>
      <c r="AK569" s="357">
        <v>708</v>
      </c>
      <c r="AL569" s="357">
        <v>825</v>
      </c>
      <c r="AM569" s="357">
        <v>522</v>
      </c>
      <c r="AN569" s="357">
        <v>581</v>
      </c>
      <c r="AO569" s="357">
        <v>656</v>
      </c>
      <c r="AP569" s="357">
        <v>601</v>
      </c>
      <c r="AQ569" s="357">
        <v>601</v>
      </c>
      <c r="AR569" s="357">
        <v>765</v>
      </c>
      <c r="AS569" s="357">
        <v>697</v>
      </c>
      <c r="AT569" s="105"/>
      <c r="AU569" s="105" t="s">
        <v>3299</v>
      </c>
      <c r="AV569" s="126">
        <v>8.9</v>
      </c>
    </row>
    <row r="570" spans="1:48" ht="23.25" customHeight="1">
      <c r="D570" s="105" t="s">
        <v>5305</v>
      </c>
      <c r="E570" s="13" t="s">
        <v>5305</v>
      </c>
      <c r="F570" s="2" t="s">
        <v>5306</v>
      </c>
      <c r="G570">
        <v>9.6999999999999993</v>
      </c>
      <c r="H570" s="398" t="s">
        <v>2207</v>
      </c>
      <c r="I570" s="398" t="s">
        <v>2207</v>
      </c>
      <c r="J570" s="398" t="s">
        <v>2207</v>
      </c>
      <c r="K570" s="390" t="s">
        <v>2207</v>
      </c>
      <c r="L570" s="390" t="s">
        <v>2207</v>
      </c>
      <c r="M570" s="390" t="s">
        <v>2207</v>
      </c>
      <c r="N570" s="390" t="s">
        <v>2207</v>
      </c>
      <c r="O570" s="390" t="s">
        <v>2207</v>
      </c>
      <c r="P570" s="390" t="s">
        <v>2207</v>
      </c>
      <c r="Q570" s="390" t="s">
        <v>2207</v>
      </c>
      <c r="R570" s="390" t="s">
        <v>2207</v>
      </c>
      <c r="S570" s="354">
        <v>744</v>
      </c>
      <c r="T570" s="354">
        <v>903</v>
      </c>
      <c r="U570" s="354">
        <v>986</v>
      </c>
      <c r="V570" s="391">
        <v>714</v>
      </c>
      <c r="W570" s="391">
        <v>785</v>
      </c>
      <c r="X570" s="391">
        <v>570</v>
      </c>
      <c r="Y570" s="391">
        <v>645</v>
      </c>
      <c r="Z570" s="391">
        <v>757</v>
      </c>
      <c r="AA570" s="391">
        <v>638</v>
      </c>
      <c r="AB570" s="391">
        <v>654</v>
      </c>
      <c r="AC570" s="391">
        <v>720</v>
      </c>
      <c r="AD570" s="391">
        <v>855</v>
      </c>
      <c r="AE570" s="391">
        <v>685</v>
      </c>
      <c r="AF570" s="391">
        <v>722</v>
      </c>
      <c r="AG570" s="391">
        <v>792</v>
      </c>
      <c r="AH570" s="391">
        <v>939</v>
      </c>
      <c r="AI570" s="399" t="s">
        <v>2207</v>
      </c>
      <c r="AJ570" s="391">
        <v>661</v>
      </c>
      <c r="AK570" s="391">
        <v>762</v>
      </c>
      <c r="AL570" s="391">
        <v>890</v>
      </c>
      <c r="AM570" s="391">
        <v>577</v>
      </c>
      <c r="AN570" s="391">
        <v>626</v>
      </c>
      <c r="AO570" s="391">
        <v>709</v>
      </c>
      <c r="AP570" s="390" t="s">
        <v>2207</v>
      </c>
      <c r="AQ570" s="390" t="s">
        <v>2207</v>
      </c>
      <c r="AR570" s="390" t="s">
        <v>2207</v>
      </c>
      <c r="AS570" s="390" t="s">
        <v>2207</v>
      </c>
      <c r="AU570" s="105" t="s">
        <v>5305</v>
      </c>
      <c r="AV570" s="126">
        <v>9.6999999999999993</v>
      </c>
    </row>
    <row r="571" spans="1:48" ht="23.25" customHeight="1">
      <c r="D571" s="105" t="s">
        <v>5307</v>
      </c>
      <c r="E571" s="13" t="s">
        <v>5307</v>
      </c>
      <c r="F571" s="2" t="s">
        <v>5306</v>
      </c>
      <c r="G571">
        <v>9.6999999999999993</v>
      </c>
      <c r="H571" s="398" t="s">
        <v>2207</v>
      </c>
      <c r="I571" s="398" t="s">
        <v>2207</v>
      </c>
      <c r="J571" s="398" t="s">
        <v>2207</v>
      </c>
      <c r="K571" s="390" t="s">
        <v>2207</v>
      </c>
      <c r="L571" s="390" t="s">
        <v>2207</v>
      </c>
      <c r="M571" s="390" t="s">
        <v>2207</v>
      </c>
      <c r="N571" s="390" t="s">
        <v>2207</v>
      </c>
      <c r="O571" s="390" t="s">
        <v>2207</v>
      </c>
      <c r="P571" s="390" t="s">
        <v>2207</v>
      </c>
      <c r="Q571" s="390" t="s">
        <v>2207</v>
      </c>
      <c r="R571" s="390" t="s">
        <v>2207</v>
      </c>
      <c r="S571" s="354">
        <v>744</v>
      </c>
      <c r="T571" s="354">
        <v>903</v>
      </c>
      <c r="U571" s="354">
        <v>986</v>
      </c>
      <c r="V571" s="391">
        <v>714</v>
      </c>
      <c r="W571" s="391">
        <v>785</v>
      </c>
      <c r="X571" s="391">
        <v>570</v>
      </c>
      <c r="Y571" s="391">
        <v>645</v>
      </c>
      <c r="Z571" s="391">
        <v>757</v>
      </c>
      <c r="AA571" s="391">
        <v>638</v>
      </c>
      <c r="AB571" s="391">
        <v>654</v>
      </c>
      <c r="AC571" s="391">
        <v>720</v>
      </c>
      <c r="AD571" s="391">
        <v>855</v>
      </c>
      <c r="AE571" s="391">
        <v>685</v>
      </c>
      <c r="AF571" s="391">
        <v>722</v>
      </c>
      <c r="AG571" s="391">
        <v>792</v>
      </c>
      <c r="AH571" s="391">
        <v>939</v>
      </c>
      <c r="AI571" s="399" t="s">
        <v>2207</v>
      </c>
      <c r="AJ571" s="391">
        <v>661</v>
      </c>
      <c r="AK571" s="391">
        <v>762</v>
      </c>
      <c r="AL571" s="391">
        <v>890</v>
      </c>
      <c r="AM571" s="391">
        <v>577</v>
      </c>
      <c r="AN571" s="391">
        <v>626</v>
      </c>
      <c r="AO571" s="391">
        <v>709</v>
      </c>
      <c r="AP571" s="390" t="s">
        <v>2207</v>
      </c>
      <c r="AQ571" s="390" t="s">
        <v>2207</v>
      </c>
      <c r="AR571" s="390" t="s">
        <v>2207</v>
      </c>
      <c r="AS571" s="390" t="s">
        <v>2207</v>
      </c>
      <c r="AU571" s="105" t="s">
        <v>5307</v>
      </c>
      <c r="AV571" s="126">
        <v>9.6999999999999993</v>
      </c>
    </row>
    <row r="572" spans="1:48" ht="23.25" customHeight="1">
      <c r="A572"/>
      <c r="B572"/>
      <c r="D572" s="105" t="s">
        <v>2940</v>
      </c>
      <c r="E572" s="164" t="s">
        <v>2940</v>
      </c>
      <c r="F572" s="165" t="s">
        <v>2953</v>
      </c>
      <c r="G572" s="126">
        <v>10.6</v>
      </c>
      <c r="H572" s="166">
        <v>595</v>
      </c>
      <c r="I572" s="166">
        <v>617</v>
      </c>
      <c r="J572" s="166">
        <v>694</v>
      </c>
      <c r="K572" s="357">
        <v>647</v>
      </c>
      <c r="L572" s="357">
        <v>649</v>
      </c>
      <c r="M572" s="357">
        <v>784</v>
      </c>
      <c r="N572" s="357">
        <v>692</v>
      </c>
      <c r="O572" s="357">
        <v>606</v>
      </c>
      <c r="P572" s="357">
        <v>687</v>
      </c>
      <c r="Q572" s="357">
        <v>758</v>
      </c>
      <c r="R572" s="357">
        <v>710</v>
      </c>
      <c r="S572" s="354">
        <v>763</v>
      </c>
      <c r="T572" s="354">
        <v>934</v>
      </c>
      <c r="U572" s="354">
        <v>1014</v>
      </c>
      <c r="V572" s="357">
        <v>777</v>
      </c>
      <c r="W572" s="357">
        <v>855</v>
      </c>
      <c r="X572" s="357">
        <v>653</v>
      </c>
      <c r="Y572" s="357">
        <v>738</v>
      </c>
      <c r="Z572" s="357">
        <v>853</v>
      </c>
      <c r="AA572" s="357">
        <v>724</v>
      </c>
      <c r="AB572" s="357">
        <v>714</v>
      </c>
      <c r="AC572" s="357">
        <v>827</v>
      </c>
      <c r="AD572" s="357">
        <v>964</v>
      </c>
      <c r="AE572" s="357">
        <v>778</v>
      </c>
      <c r="AF572" s="357">
        <v>783</v>
      </c>
      <c r="AG572" s="357">
        <v>897</v>
      </c>
      <c r="AH572" s="357">
        <v>1046</v>
      </c>
      <c r="AI572" s="368" t="s">
        <v>2207</v>
      </c>
      <c r="AJ572" s="357">
        <v>736</v>
      </c>
      <c r="AK572" s="357">
        <v>848</v>
      </c>
      <c r="AL572" s="357">
        <v>989</v>
      </c>
      <c r="AM572" s="357">
        <v>632</v>
      </c>
      <c r="AN572" s="357">
        <v>702</v>
      </c>
      <c r="AO572" s="357">
        <v>794</v>
      </c>
      <c r="AP572" s="357">
        <v>696</v>
      </c>
      <c r="AQ572" s="357">
        <v>696</v>
      </c>
      <c r="AR572" s="357">
        <v>893</v>
      </c>
      <c r="AS572" s="357">
        <v>791</v>
      </c>
      <c r="AT572" s="105"/>
      <c r="AU572" s="105" t="s">
        <v>2940</v>
      </c>
      <c r="AV572" s="126">
        <v>10.6</v>
      </c>
    </row>
    <row r="573" spans="1:48" ht="23.25" customHeight="1">
      <c r="A573"/>
      <c r="B573"/>
      <c r="D573" s="105" t="s">
        <v>3300</v>
      </c>
      <c r="E573" s="164" t="s">
        <v>3300</v>
      </c>
      <c r="F573" s="165" t="s">
        <v>2953</v>
      </c>
      <c r="G573" s="126">
        <v>10.6</v>
      </c>
      <c r="H573" s="166">
        <v>595</v>
      </c>
      <c r="I573" s="166">
        <v>617</v>
      </c>
      <c r="J573" s="166">
        <v>694</v>
      </c>
      <c r="K573" s="357">
        <v>647</v>
      </c>
      <c r="L573" s="357">
        <v>649</v>
      </c>
      <c r="M573" s="357">
        <v>784</v>
      </c>
      <c r="N573" s="357">
        <v>692</v>
      </c>
      <c r="O573" s="357">
        <v>606</v>
      </c>
      <c r="P573" s="357">
        <v>687</v>
      </c>
      <c r="Q573" s="357">
        <v>758</v>
      </c>
      <c r="R573" s="357">
        <v>710</v>
      </c>
      <c r="S573" s="354">
        <v>763</v>
      </c>
      <c r="T573" s="354">
        <v>934</v>
      </c>
      <c r="U573" s="354">
        <v>1014</v>
      </c>
      <c r="V573" s="357">
        <v>777</v>
      </c>
      <c r="W573" s="357">
        <v>855</v>
      </c>
      <c r="X573" s="357">
        <v>653</v>
      </c>
      <c r="Y573" s="357">
        <v>738</v>
      </c>
      <c r="Z573" s="357">
        <v>853</v>
      </c>
      <c r="AA573" s="357">
        <v>724</v>
      </c>
      <c r="AB573" s="357">
        <v>714</v>
      </c>
      <c r="AC573" s="357">
        <v>827</v>
      </c>
      <c r="AD573" s="357">
        <v>964</v>
      </c>
      <c r="AE573" s="357">
        <v>778</v>
      </c>
      <c r="AF573" s="357">
        <v>783</v>
      </c>
      <c r="AG573" s="357">
        <v>897</v>
      </c>
      <c r="AH573" s="357">
        <v>1046</v>
      </c>
      <c r="AI573" s="368" t="s">
        <v>2207</v>
      </c>
      <c r="AJ573" s="357">
        <v>736</v>
      </c>
      <c r="AK573" s="357">
        <v>848</v>
      </c>
      <c r="AL573" s="357">
        <v>989</v>
      </c>
      <c r="AM573" s="357">
        <v>632</v>
      </c>
      <c r="AN573" s="357">
        <v>702</v>
      </c>
      <c r="AO573" s="357">
        <v>794</v>
      </c>
      <c r="AP573" s="357">
        <v>696</v>
      </c>
      <c r="AQ573" s="357">
        <v>696</v>
      </c>
      <c r="AR573" s="357">
        <v>893</v>
      </c>
      <c r="AS573" s="357">
        <v>791</v>
      </c>
      <c r="AT573" s="105"/>
      <c r="AU573" s="105" t="s">
        <v>3300</v>
      </c>
      <c r="AV573" s="126">
        <v>10.6</v>
      </c>
    </row>
    <row r="574" spans="1:48" ht="23.25" customHeight="1">
      <c r="A574"/>
      <c r="B574"/>
      <c r="D574" s="105" t="s">
        <v>2969</v>
      </c>
      <c r="E574" s="164" t="s">
        <v>2969</v>
      </c>
      <c r="F574" s="165" t="s">
        <v>3788</v>
      </c>
      <c r="G574" s="126">
        <v>11.5</v>
      </c>
      <c r="H574" s="166">
        <v>608</v>
      </c>
      <c r="I574" s="166">
        <v>609</v>
      </c>
      <c r="J574" s="166">
        <v>730</v>
      </c>
      <c r="K574" s="357">
        <v>650</v>
      </c>
      <c r="L574" s="357">
        <v>648</v>
      </c>
      <c r="M574" s="357">
        <v>794</v>
      </c>
      <c r="N574" s="357">
        <v>758</v>
      </c>
      <c r="O574" s="357">
        <v>667</v>
      </c>
      <c r="P574" s="357">
        <v>678</v>
      </c>
      <c r="Q574" s="357">
        <v>770</v>
      </c>
      <c r="R574" s="357">
        <v>748</v>
      </c>
      <c r="S574" s="354">
        <v>796</v>
      </c>
      <c r="T574" s="354">
        <v>981</v>
      </c>
      <c r="U574" s="354">
        <v>1062</v>
      </c>
      <c r="V574" s="357">
        <v>817</v>
      </c>
      <c r="W574" s="357">
        <v>898</v>
      </c>
      <c r="X574" s="357">
        <v>673</v>
      </c>
      <c r="Y574" s="357">
        <v>765</v>
      </c>
      <c r="Z574" s="357">
        <v>883</v>
      </c>
      <c r="AA574" s="357">
        <v>746</v>
      </c>
      <c r="AB574" s="357">
        <v>741</v>
      </c>
      <c r="AC574" s="357">
        <v>861</v>
      </c>
      <c r="AD574" s="357">
        <v>1004</v>
      </c>
      <c r="AE574" s="357">
        <v>806</v>
      </c>
      <c r="AF574" s="357">
        <v>809</v>
      </c>
      <c r="AG574" s="357">
        <v>931</v>
      </c>
      <c r="AH574" s="357">
        <v>1086</v>
      </c>
      <c r="AI574" s="368" t="s">
        <v>2207</v>
      </c>
      <c r="AJ574" s="357">
        <v>762</v>
      </c>
      <c r="AK574" s="357">
        <v>883</v>
      </c>
      <c r="AL574" s="357">
        <v>1030</v>
      </c>
      <c r="AM574" s="357">
        <v>652</v>
      </c>
      <c r="AN574" s="357">
        <v>728</v>
      </c>
      <c r="AO574" s="357">
        <v>822</v>
      </c>
      <c r="AP574" s="357">
        <v>728</v>
      </c>
      <c r="AQ574" s="357">
        <v>728</v>
      </c>
      <c r="AR574" s="357">
        <v>942</v>
      </c>
      <c r="AS574" s="357">
        <v>827</v>
      </c>
      <c r="AT574" s="105"/>
      <c r="AU574" s="105" t="s">
        <v>2969</v>
      </c>
      <c r="AV574" s="126">
        <v>11.5</v>
      </c>
    </row>
    <row r="575" spans="1:48" ht="23.25" customHeight="1">
      <c r="A575"/>
      <c r="B575"/>
      <c r="D575" s="105" t="s">
        <v>3301</v>
      </c>
      <c r="E575" s="164" t="s">
        <v>3301</v>
      </c>
      <c r="F575" s="165" t="s">
        <v>3788</v>
      </c>
      <c r="G575" s="126">
        <v>11.5</v>
      </c>
      <c r="H575" s="166">
        <v>608</v>
      </c>
      <c r="I575" s="166">
        <v>609</v>
      </c>
      <c r="J575" s="166">
        <v>730</v>
      </c>
      <c r="K575" s="357">
        <v>650</v>
      </c>
      <c r="L575" s="357">
        <v>648</v>
      </c>
      <c r="M575" s="357">
        <v>794</v>
      </c>
      <c r="N575" s="357">
        <v>758</v>
      </c>
      <c r="O575" s="357">
        <v>667</v>
      </c>
      <c r="P575" s="357">
        <v>678</v>
      </c>
      <c r="Q575" s="357">
        <v>770</v>
      </c>
      <c r="R575" s="357">
        <v>748</v>
      </c>
      <c r="S575" s="354">
        <v>796</v>
      </c>
      <c r="T575" s="354">
        <v>981</v>
      </c>
      <c r="U575" s="354">
        <v>1062</v>
      </c>
      <c r="V575" s="357">
        <v>817</v>
      </c>
      <c r="W575" s="357">
        <v>898</v>
      </c>
      <c r="X575" s="357">
        <v>673</v>
      </c>
      <c r="Y575" s="357">
        <v>765</v>
      </c>
      <c r="Z575" s="357">
        <v>883</v>
      </c>
      <c r="AA575" s="357">
        <v>746</v>
      </c>
      <c r="AB575" s="357">
        <v>741</v>
      </c>
      <c r="AC575" s="357">
        <v>861</v>
      </c>
      <c r="AD575" s="357">
        <v>1004</v>
      </c>
      <c r="AE575" s="357">
        <v>806</v>
      </c>
      <c r="AF575" s="357">
        <v>809</v>
      </c>
      <c r="AG575" s="357">
        <v>931</v>
      </c>
      <c r="AH575" s="357">
        <v>1086</v>
      </c>
      <c r="AI575" s="368" t="s">
        <v>2207</v>
      </c>
      <c r="AJ575" s="357">
        <v>762</v>
      </c>
      <c r="AK575" s="357">
        <v>883</v>
      </c>
      <c r="AL575" s="357">
        <v>1030</v>
      </c>
      <c r="AM575" s="357">
        <v>652</v>
      </c>
      <c r="AN575" s="357">
        <v>728</v>
      </c>
      <c r="AO575" s="357">
        <v>822</v>
      </c>
      <c r="AP575" s="357">
        <v>728</v>
      </c>
      <c r="AQ575" s="357">
        <v>728</v>
      </c>
      <c r="AR575" s="357">
        <v>942</v>
      </c>
      <c r="AS575" s="357">
        <v>827</v>
      </c>
      <c r="AT575" s="105"/>
      <c r="AU575" s="105" t="s">
        <v>3301</v>
      </c>
      <c r="AV575" s="126">
        <v>11.5</v>
      </c>
    </row>
    <row r="576" spans="1:48" ht="23.25" customHeight="1">
      <c r="A576"/>
      <c r="B576"/>
      <c r="D576" s="105" t="s">
        <v>410</v>
      </c>
      <c r="E576" s="164" t="s">
        <v>410</v>
      </c>
      <c r="F576" s="165" t="s">
        <v>790</v>
      </c>
      <c r="G576" s="126">
        <v>12.4</v>
      </c>
      <c r="H576" s="166">
        <v>635</v>
      </c>
      <c r="I576" s="166">
        <v>662</v>
      </c>
      <c r="J576" s="166">
        <v>742</v>
      </c>
      <c r="K576" s="357">
        <v>693</v>
      </c>
      <c r="L576" s="357">
        <v>697</v>
      </c>
      <c r="M576" s="357">
        <v>848</v>
      </c>
      <c r="N576" s="357">
        <v>744</v>
      </c>
      <c r="O576" s="357">
        <v>648</v>
      </c>
      <c r="P576" s="357">
        <v>744</v>
      </c>
      <c r="Q576" s="357">
        <v>817</v>
      </c>
      <c r="R576" s="357">
        <v>766</v>
      </c>
      <c r="S576" s="354">
        <v>823</v>
      </c>
      <c r="T576" s="354">
        <v>1022</v>
      </c>
      <c r="U576" s="354">
        <v>1101</v>
      </c>
      <c r="V576" s="357">
        <v>851</v>
      </c>
      <c r="W576" s="357">
        <v>935</v>
      </c>
      <c r="X576" s="357">
        <v>695</v>
      </c>
      <c r="Y576" s="357">
        <v>793</v>
      </c>
      <c r="Z576" s="357">
        <v>916</v>
      </c>
      <c r="AA576" s="357">
        <v>770</v>
      </c>
      <c r="AB576" s="357">
        <v>769</v>
      </c>
      <c r="AC576" s="357">
        <v>898</v>
      </c>
      <c r="AD576" s="357">
        <v>1047</v>
      </c>
      <c r="AE576" s="357">
        <v>835</v>
      </c>
      <c r="AF576" s="357">
        <v>837</v>
      </c>
      <c r="AG576" s="357">
        <v>968</v>
      </c>
      <c r="AH576" s="357">
        <v>1129</v>
      </c>
      <c r="AI576" s="368" t="s">
        <v>2207</v>
      </c>
      <c r="AJ576" s="357">
        <v>790</v>
      </c>
      <c r="AK576" s="357">
        <v>920</v>
      </c>
      <c r="AL576" s="357">
        <v>1072</v>
      </c>
      <c r="AM576" s="357">
        <v>673</v>
      </c>
      <c r="AN576" s="357">
        <v>756</v>
      </c>
      <c r="AO576" s="357">
        <v>853</v>
      </c>
      <c r="AP576" s="357">
        <v>763</v>
      </c>
      <c r="AQ576" s="357">
        <v>763</v>
      </c>
      <c r="AR576" s="357">
        <v>993</v>
      </c>
      <c r="AS576" s="357">
        <v>861</v>
      </c>
      <c r="AT576" s="105"/>
      <c r="AU576" s="105" t="s">
        <v>410</v>
      </c>
      <c r="AV576" s="126">
        <v>12.4</v>
      </c>
    </row>
    <row r="577" spans="1:48" ht="23.25" customHeight="1">
      <c r="A577" s="396"/>
      <c r="B577" s="397"/>
      <c r="D577" s="105" t="s">
        <v>3302</v>
      </c>
      <c r="E577" s="164" t="s">
        <v>3302</v>
      </c>
      <c r="F577" s="165" t="s">
        <v>790</v>
      </c>
      <c r="G577" s="126">
        <v>12.4</v>
      </c>
      <c r="H577" s="166">
        <v>635</v>
      </c>
      <c r="I577" s="166">
        <v>662</v>
      </c>
      <c r="J577" s="166">
        <v>742</v>
      </c>
      <c r="K577" s="357">
        <v>693</v>
      </c>
      <c r="L577" s="357">
        <v>697</v>
      </c>
      <c r="M577" s="357">
        <v>848</v>
      </c>
      <c r="N577" s="357">
        <v>744</v>
      </c>
      <c r="O577" s="357">
        <v>648</v>
      </c>
      <c r="P577" s="357">
        <v>744</v>
      </c>
      <c r="Q577" s="357">
        <v>817</v>
      </c>
      <c r="R577" s="357">
        <v>766</v>
      </c>
      <c r="S577" s="354">
        <v>823</v>
      </c>
      <c r="T577" s="354">
        <v>1022</v>
      </c>
      <c r="U577" s="354">
        <v>1101</v>
      </c>
      <c r="V577" s="357">
        <v>851</v>
      </c>
      <c r="W577" s="357">
        <v>935</v>
      </c>
      <c r="X577" s="357">
        <v>695</v>
      </c>
      <c r="Y577" s="357">
        <v>793</v>
      </c>
      <c r="Z577" s="357">
        <v>916</v>
      </c>
      <c r="AA577" s="357">
        <v>770</v>
      </c>
      <c r="AB577" s="357">
        <v>769</v>
      </c>
      <c r="AC577" s="357">
        <v>898</v>
      </c>
      <c r="AD577" s="357">
        <v>1047</v>
      </c>
      <c r="AE577" s="357">
        <v>835</v>
      </c>
      <c r="AF577" s="357">
        <v>837</v>
      </c>
      <c r="AG577" s="357">
        <v>968</v>
      </c>
      <c r="AH577" s="357">
        <v>1129</v>
      </c>
      <c r="AI577" s="368" t="s">
        <v>2207</v>
      </c>
      <c r="AJ577" s="357">
        <v>790</v>
      </c>
      <c r="AK577" s="357">
        <v>920</v>
      </c>
      <c r="AL577" s="357">
        <v>1072</v>
      </c>
      <c r="AM577" s="357">
        <v>673</v>
      </c>
      <c r="AN577" s="357">
        <v>756</v>
      </c>
      <c r="AO577" s="357">
        <v>853</v>
      </c>
      <c r="AP577" s="357">
        <v>763</v>
      </c>
      <c r="AQ577" s="357">
        <v>763</v>
      </c>
      <c r="AR577" s="357">
        <v>993</v>
      </c>
      <c r="AS577" s="357">
        <v>861</v>
      </c>
      <c r="AT577" s="105"/>
      <c r="AU577" s="105" t="s">
        <v>3302</v>
      </c>
      <c r="AV577" s="126">
        <v>12.4</v>
      </c>
    </row>
    <row r="578" spans="1:48" ht="23.25" customHeight="1">
      <c r="D578" s="105" t="s">
        <v>417</v>
      </c>
      <c r="E578" s="164" t="s">
        <v>417</v>
      </c>
      <c r="F578" s="165" t="s">
        <v>789</v>
      </c>
      <c r="G578" s="126">
        <v>9.5</v>
      </c>
      <c r="H578" s="166">
        <v>508</v>
      </c>
      <c r="I578" s="166">
        <v>530</v>
      </c>
      <c r="J578" s="166">
        <v>595</v>
      </c>
      <c r="K578" s="357">
        <v>554</v>
      </c>
      <c r="L578" s="357">
        <v>557</v>
      </c>
      <c r="M578" s="357">
        <v>678</v>
      </c>
      <c r="N578" s="357">
        <v>594</v>
      </c>
      <c r="O578" s="357">
        <v>519</v>
      </c>
      <c r="P578" s="357">
        <v>596</v>
      </c>
      <c r="Q578" s="357">
        <v>655</v>
      </c>
      <c r="R578" s="357">
        <v>614</v>
      </c>
      <c r="S578" s="354">
        <v>683</v>
      </c>
      <c r="T578" s="354">
        <v>841</v>
      </c>
      <c r="U578" s="354">
        <v>909</v>
      </c>
      <c r="V578" s="357">
        <v>690</v>
      </c>
      <c r="W578" s="357">
        <v>755</v>
      </c>
      <c r="X578" s="357">
        <v>569</v>
      </c>
      <c r="Y578" s="357">
        <v>647</v>
      </c>
      <c r="Z578" s="357">
        <v>747</v>
      </c>
      <c r="AA578" s="357">
        <v>630</v>
      </c>
      <c r="AB578" s="357">
        <v>625</v>
      </c>
      <c r="AC578" s="357">
        <v>728</v>
      </c>
      <c r="AD578" s="357">
        <v>848</v>
      </c>
      <c r="AE578" s="357">
        <v>679</v>
      </c>
      <c r="AF578" s="357">
        <v>693</v>
      </c>
      <c r="AG578" s="357">
        <v>798</v>
      </c>
      <c r="AH578" s="357">
        <v>931</v>
      </c>
      <c r="AI578" s="368" t="s">
        <v>2207</v>
      </c>
      <c r="AJ578" s="357">
        <v>646</v>
      </c>
      <c r="AK578" s="357">
        <v>750</v>
      </c>
      <c r="AL578" s="357">
        <v>874</v>
      </c>
      <c r="AM578" s="357">
        <v>547</v>
      </c>
      <c r="AN578" s="357">
        <v>613</v>
      </c>
      <c r="AO578" s="357">
        <v>692</v>
      </c>
      <c r="AP578" s="357">
        <v>641</v>
      </c>
      <c r="AQ578" s="357">
        <v>641</v>
      </c>
      <c r="AR578" s="357">
        <v>824</v>
      </c>
      <c r="AS578" s="357">
        <v>737</v>
      </c>
      <c r="AT578" s="105"/>
      <c r="AU578" s="105" t="s">
        <v>417</v>
      </c>
      <c r="AV578" s="126">
        <v>9.5</v>
      </c>
    </row>
    <row r="579" spans="1:48" ht="23.25" customHeight="1">
      <c r="D579" s="105" t="s">
        <v>3305</v>
      </c>
      <c r="E579" s="164" t="s">
        <v>3305</v>
      </c>
      <c r="F579" s="165" t="s">
        <v>789</v>
      </c>
      <c r="G579" s="126">
        <v>9.5</v>
      </c>
      <c r="H579" s="166">
        <v>508</v>
      </c>
      <c r="I579" s="166">
        <v>530</v>
      </c>
      <c r="J579" s="166">
        <v>595</v>
      </c>
      <c r="K579" s="357">
        <v>554</v>
      </c>
      <c r="L579" s="357">
        <v>557</v>
      </c>
      <c r="M579" s="357">
        <v>678</v>
      </c>
      <c r="N579" s="357">
        <v>594</v>
      </c>
      <c r="O579" s="357">
        <v>519</v>
      </c>
      <c r="P579" s="357">
        <v>596</v>
      </c>
      <c r="Q579" s="357">
        <v>655</v>
      </c>
      <c r="R579" s="357">
        <v>614</v>
      </c>
      <c r="S579" s="354">
        <v>683</v>
      </c>
      <c r="T579" s="354">
        <v>841</v>
      </c>
      <c r="U579" s="354">
        <v>909</v>
      </c>
      <c r="V579" s="357">
        <v>690</v>
      </c>
      <c r="W579" s="357">
        <v>755</v>
      </c>
      <c r="X579" s="357">
        <v>569</v>
      </c>
      <c r="Y579" s="357">
        <v>647</v>
      </c>
      <c r="Z579" s="357">
        <v>747</v>
      </c>
      <c r="AA579" s="357">
        <v>630</v>
      </c>
      <c r="AB579" s="357">
        <v>625</v>
      </c>
      <c r="AC579" s="357">
        <v>728</v>
      </c>
      <c r="AD579" s="357">
        <v>848</v>
      </c>
      <c r="AE579" s="357">
        <v>679</v>
      </c>
      <c r="AF579" s="357">
        <v>693</v>
      </c>
      <c r="AG579" s="357">
        <v>798</v>
      </c>
      <c r="AH579" s="357">
        <v>931</v>
      </c>
      <c r="AI579" s="368" t="s">
        <v>2207</v>
      </c>
      <c r="AJ579" s="357">
        <v>646</v>
      </c>
      <c r="AK579" s="357">
        <v>750</v>
      </c>
      <c r="AL579" s="357">
        <v>874</v>
      </c>
      <c r="AM579" s="357">
        <v>547</v>
      </c>
      <c r="AN579" s="357">
        <v>613</v>
      </c>
      <c r="AO579" s="357">
        <v>692</v>
      </c>
      <c r="AP579" s="357">
        <v>641</v>
      </c>
      <c r="AQ579" s="357">
        <v>641</v>
      </c>
      <c r="AR579" s="357">
        <v>824</v>
      </c>
      <c r="AS579" s="357">
        <v>737</v>
      </c>
      <c r="AT579" s="105"/>
      <c r="AU579" s="105" t="s">
        <v>3305</v>
      </c>
      <c r="AV579" s="126">
        <v>9.5</v>
      </c>
    </row>
    <row r="580" spans="1:48" ht="23.25" customHeight="1">
      <c r="D580" s="105" t="s">
        <v>5308</v>
      </c>
      <c r="E580" s="13" t="s">
        <v>5308</v>
      </c>
      <c r="F580" s="2" t="s">
        <v>5306</v>
      </c>
      <c r="G580">
        <v>10.5</v>
      </c>
      <c r="H580" s="398" t="s">
        <v>2207</v>
      </c>
      <c r="I580" s="398" t="s">
        <v>2207</v>
      </c>
      <c r="J580" s="398" t="s">
        <v>2207</v>
      </c>
      <c r="K580" s="390" t="s">
        <v>2207</v>
      </c>
      <c r="L580" s="390" t="s">
        <v>2207</v>
      </c>
      <c r="M580" s="390" t="s">
        <v>2207</v>
      </c>
      <c r="N580" s="390" t="s">
        <v>2207</v>
      </c>
      <c r="O580" s="390" t="s">
        <v>2207</v>
      </c>
      <c r="P580" s="390" t="s">
        <v>2207</v>
      </c>
      <c r="Q580" s="390" t="s">
        <v>2207</v>
      </c>
      <c r="R580" s="390" t="s">
        <v>2207</v>
      </c>
      <c r="S580" s="354">
        <v>778</v>
      </c>
      <c r="T580" s="354">
        <v>951</v>
      </c>
      <c r="U580" s="354">
        <v>1033</v>
      </c>
      <c r="V580" s="391">
        <v>756</v>
      </c>
      <c r="W580" s="391">
        <v>828</v>
      </c>
      <c r="X580" s="391">
        <v>591</v>
      </c>
      <c r="Y580" s="391">
        <v>673</v>
      </c>
      <c r="Z580" s="391">
        <v>790</v>
      </c>
      <c r="AA580" s="391">
        <v>661</v>
      </c>
      <c r="AB580" s="391">
        <v>688</v>
      </c>
      <c r="AC580" s="391">
        <v>758</v>
      </c>
      <c r="AD580" s="391">
        <v>900</v>
      </c>
      <c r="AE580" s="391">
        <v>715</v>
      </c>
      <c r="AF580" s="391">
        <v>756</v>
      </c>
      <c r="AG580" s="391">
        <v>829</v>
      </c>
      <c r="AH580" s="391">
        <v>984</v>
      </c>
      <c r="AI580" s="399" t="s">
        <v>2207</v>
      </c>
      <c r="AJ580" s="391">
        <v>690</v>
      </c>
      <c r="AK580" s="391">
        <v>801</v>
      </c>
      <c r="AL580" s="391">
        <v>936</v>
      </c>
      <c r="AM580" s="391">
        <v>604</v>
      </c>
      <c r="AN580" s="391">
        <v>654</v>
      </c>
      <c r="AO580" s="391">
        <v>740</v>
      </c>
      <c r="AP580" s="390" t="s">
        <v>2207</v>
      </c>
      <c r="AQ580" s="390" t="s">
        <v>2207</v>
      </c>
      <c r="AR580" s="390" t="s">
        <v>2207</v>
      </c>
      <c r="AS580" s="390" t="s">
        <v>2207</v>
      </c>
      <c r="AU580" s="105" t="s">
        <v>5308</v>
      </c>
      <c r="AV580" s="126">
        <v>10.5</v>
      </c>
    </row>
    <row r="581" spans="1:48" ht="23.25" customHeight="1">
      <c r="D581" s="105" t="s">
        <v>5309</v>
      </c>
      <c r="E581" s="13" t="s">
        <v>5309</v>
      </c>
      <c r="F581" s="2" t="s">
        <v>5306</v>
      </c>
      <c r="G581">
        <v>10.5</v>
      </c>
      <c r="H581" s="398" t="s">
        <v>2207</v>
      </c>
      <c r="I581" s="398" t="s">
        <v>2207</v>
      </c>
      <c r="J581" s="398" t="s">
        <v>2207</v>
      </c>
      <c r="K581" s="390" t="s">
        <v>2207</v>
      </c>
      <c r="L581" s="390" t="s">
        <v>2207</v>
      </c>
      <c r="M581" s="390" t="s">
        <v>2207</v>
      </c>
      <c r="N581" s="390" t="s">
        <v>2207</v>
      </c>
      <c r="O581" s="390" t="s">
        <v>2207</v>
      </c>
      <c r="P581" s="390" t="s">
        <v>2207</v>
      </c>
      <c r="Q581" s="390" t="s">
        <v>2207</v>
      </c>
      <c r="R581" s="390" t="s">
        <v>2207</v>
      </c>
      <c r="S581" s="354">
        <v>778</v>
      </c>
      <c r="T581" s="354">
        <v>951</v>
      </c>
      <c r="U581" s="354">
        <v>1033</v>
      </c>
      <c r="V581" s="391">
        <v>756</v>
      </c>
      <c r="W581" s="391">
        <v>828</v>
      </c>
      <c r="X581" s="391">
        <v>591</v>
      </c>
      <c r="Y581" s="391">
        <v>673</v>
      </c>
      <c r="Z581" s="391">
        <v>790</v>
      </c>
      <c r="AA581" s="391">
        <v>661</v>
      </c>
      <c r="AB581" s="391">
        <v>688</v>
      </c>
      <c r="AC581" s="391">
        <v>758</v>
      </c>
      <c r="AD581" s="391">
        <v>900</v>
      </c>
      <c r="AE581" s="391">
        <v>715</v>
      </c>
      <c r="AF581" s="391">
        <v>756</v>
      </c>
      <c r="AG581" s="391">
        <v>829</v>
      </c>
      <c r="AH581" s="391">
        <v>984</v>
      </c>
      <c r="AI581" s="399" t="s">
        <v>2207</v>
      </c>
      <c r="AJ581" s="391">
        <v>690</v>
      </c>
      <c r="AK581" s="391">
        <v>801</v>
      </c>
      <c r="AL581" s="391">
        <v>936</v>
      </c>
      <c r="AM581" s="391">
        <v>604</v>
      </c>
      <c r="AN581" s="391">
        <v>654</v>
      </c>
      <c r="AO581" s="391">
        <v>740</v>
      </c>
      <c r="AP581" s="390" t="s">
        <v>2207</v>
      </c>
      <c r="AQ581" s="390" t="s">
        <v>2207</v>
      </c>
      <c r="AR581" s="390" t="s">
        <v>2207</v>
      </c>
      <c r="AS581" s="390" t="s">
        <v>2207</v>
      </c>
      <c r="AU581" s="105" t="s">
        <v>5309</v>
      </c>
      <c r="AV581" s="126">
        <v>10.5</v>
      </c>
    </row>
    <row r="582" spans="1:48" ht="23.25" customHeight="1">
      <c r="D582" s="105" t="s">
        <v>2941</v>
      </c>
      <c r="E582" s="164" t="s">
        <v>2941</v>
      </c>
      <c r="F582" s="165" t="s">
        <v>2953</v>
      </c>
      <c r="G582" s="126">
        <v>11.4</v>
      </c>
      <c r="H582" s="166">
        <v>621</v>
      </c>
      <c r="I582" s="166">
        <v>646</v>
      </c>
      <c r="J582" s="166">
        <v>726</v>
      </c>
      <c r="K582" s="357">
        <v>674</v>
      </c>
      <c r="L582" s="357">
        <v>676</v>
      </c>
      <c r="M582" s="357">
        <v>826</v>
      </c>
      <c r="N582" s="357">
        <v>723</v>
      </c>
      <c r="O582" s="357">
        <v>635</v>
      </c>
      <c r="P582" s="357">
        <v>728</v>
      </c>
      <c r="Q582" s="357">
        <v>799</v>
      </c>
      <c r="R582" s="357">
        <v>748</v>
      </c>
      <c r="S582" s="354">
        <v>798</v>
      </c>
      <c r="T582" s="354">
        <v>986</v>
      </c>
      <c r="U582" s="354">
        <v>1064</v>
      </c>
      <c r="V582" s="357">
        <v>821</v>
      </c>
      <c r="W582" s="357">
        <v>901</v>
      </c>
      <c r="X582" s="357">
        <v>681</v>
      </c>
      <c r="Y582" s="357">
        <v>775</v>
      </c>
      <c r="Z582" s="357">
        <v>895</v>
      </c>
      <c r="AA582" s="357">
        <v>754</v>
      </c>
      <c r="AB582" s="357">
        <v>751</v>
      </c>
      <c r="AC582" s="357">
        <v>875</v>
      </c>
      <c r="AD582" s="357">
        <v>1020</v>
      </c>
      <c r="AE582" s="357">
        <v>816</v>
      </c>
      <c r="AF582" s="357">
        <v>819</v>
      </c>
      <c r="AG582" s="357">
        <v>945</v>
      </c>
      <c r="AH582" s="357">
        <v>1102</v>
      </c>
      <c r="AI582" s="368" t="s">
        <v>2207</v>
      </c>
      <c r="AJ582" s="357">
        <v>772</v>
      </c>
      <c r="AK582" s="357">
        <v>896</v>
      </c>
      <c r="AL582" s="357">
        <v>1045</v>
      </c>
      <c r="AM582" s="357">
        <v>660</v>
      </c>
      <c r="AN582" s="357">
        <v>738</v>
      </c>
      <c r="AO582" s="357">
        <v>833</v>
      </c>
      <c r="AP582" s="357">
        <v>741</v>
      </c>
      <c r="AQ582" s="357">
        <v>741</v>
      </c>
      <c r="AR582" s="357">
        <v>960</v>
      </c>
      <c r="AS582" s="357">
        <v>835</v>
      </c>
      <c r="AT582" s="105"/>
      <c r="AU582" s="105" t="s">
        <v>2941</v>
      </c>
      <c r="AV582" s="126">
        <v>11.4</v>
      </c>
    </row>
    <row r="583" spans="1:48" ht="23.25" customHeight="1">
      <c r="D583" s="105" t="s">
        <v>3309</v>
      </c>
      <c r="E583" s="164" t="s">
        <v>3309</v>
      </c>
      <c r="F583" s="165" t="s">
        <v>2953</v>
      </c>
      <c r="G583" s="126">
        <v>11.4</v>
      </c>
      <c r="H583" s="166">
        <v>621</v>
      </c>
      <c r="I583" s="166">
        <v>646</v>
      </c>
      <c r="J583" s="166">
        <v>726</v>
      </c>
      <c r="K583" s="357">
        <v>674</v>
      </c>
      <c r="L583" s="357">
        <v>676</v>
      </c>
      <c r="M583" s="357">
        <v>826</v>
      </c>
      <c r="N583" s="357">
        <v>723</v>
      </c>
      <c r="O583" s="357">
        <v>635</v>
      </c>
      <c r="P583" s="357">
        <v>728</v>
      </c>
      <c r="Q583" s="357">
        <v>799</v>
      </c>
      <c r="R583" s="357">
        <v>748</v>
      </c>
      <c r="S583" s="354">
        <v>798</v>
      </c>
      <c r="T583" s="354">
        <v>986</v>
      </c>
      <c r="U583" s="354">
        <v>1064</v>
      </c>
      <c r="V583" s="357">
        <v>821</v>
      </c>
      <c r="W583" s="357">
        <v>901</v>
      </c>
      <c r="X583" s="357">
        <v>681</v>
      </c>
      <c r="Y583" s="357">
        <v>775</v>
      </c>
      <c r="Z583" s="357">
        <v>895</v>
      </c>
      <c r="AA583" s="357">
        <v>754</v>
      </c>
      <c r="AB583" s="357">
        <v>751</v>
      </c>
      <c r="AC583" s="357">
        <v>875</v>
      </c>
      <c r="AD583" s="357">
        <v>1020</v>
      </c>
      <c r="AE583" s="357">
        <v>816</v>
      </c>
      <c r="AF583" s="357">
        <v>819</v>
      </c>
      <c r="AG583" s="357">
        <v>945</v>
      </c>
      <c r="AH583" s="357">
        <v>1102</v>
      </c>
      <c r="AI583" s="368" t="s">
        <v>2207</v>
      </c>
      <c r="AJ583" s="357">
        <v>772</v>
      </c>
      <c r="AK583" s="357">
        <v>896</v>
      </c>
      <c r="AL583" s="357">
        <v>1045</v>
      </c>
      <c r="AM583" s="357">
        <v>660</v>
      </c>
      <c r="AN583" s="357">
        <v>738</v>
      </c>
      <c r="AO583" s="357">
        <v>833</v>
      </c>
      <c r="AP583" s="357">
        <v>741</v>
      </c>
      <c r="AQ583" s="357">
        <v>741</v>
      </c>
      <c r="AR583" s="357">
        <v>960</v>
      </c>
      <c r="AS583" s="357">
        <v>835</v>
      </c>
      <c r="AT583" s="105"/>
      <c r="AU583" s="105" t="s">
        <v>3309</v>
      </c>
      <c r="AV583" s="126">
        <v>11.4</v>
      </c>
    </row>
    <row r="584" spans="1:48" ht="23.25" customHeight="1">
      <c r="D584" s="105" t="s">
        <v>2972</v>
      </c>
      <c r="E584" s="164" t="s">
        <v>2972</v>
      </c>
      <c r="F584" s="165" t="s">
        <v>3788</v>
      </c>
      <c r="G584" s="126">
        <v>12.4</v>
      </c>
      <c r="H584" s="166">
        <v>639</v>
      </c>
      <c r="I584" s="166">
        <v>642</v>
      </c>
      <c r="J584" s="166">
        <v>769</v>
      </c>
      <c r="K584" s="357">
        <v>682</v>
      </c>
      <c r="L584" s="357">
        <v>681</v>
      </c>
      <c r="M584" s="357">
        <v>833</v>
      </c>
      <c r="N584" s="357">
        <v>797</v>
      </c>
      <c r="O584" s="357">
        <v>708</v>
      </c>
      <c r="P584" s="357">
        <v>721</v>
      </c>
      <c r="Q584" s="357">
        <v>818</v>
      </c>
      <c r="R584" s="357">
        <v>795</v>
      </c>
      <c r="S584" s="354">
        <v>838</v>
      </c>
      <c r="T584" s="354">
        <v>1041</v>
      </c>
      <c r="U584" s="354">
        <v>1121</v>
      </c>
      <c r="V584" s="357">
        <v>870</v>
      </c>
      <c r="W584" s="357">
        <v>953</v>
      </c>
      <c r="X584" s="357">
        <v>707</v>
      </c>
      <c r="Y584" s="357">
        <v>808</v>
      </c>
      <c r="Z584" s="357">
        <v>933</v>
      </c>
      <c r="AA584" s="357">
        <v>783</v>
      </c>
      <c r="AB584" s="357">
        <v>784</v>
      </c>
      <c r="AC584" s="357">
        <v>917</v>
      </c>
      <c r="AD584" s="357">
        <v>1069</v>
      </c>
      <c r="AE584" s="357">
        <v>851</v>
      </c>
      <c r="AF584" s="357">
        <v>852</v>
      </c>
      <c r="AG584" s="357">
        <v>987</v>
      </c>
      <c r="AH584" s="357">
        <v>1151</v>
      </c>
      <c r="AI584" s="368" t="s">
        <v>2207</v>
      </c>
      <c r="AJ584" s="357">
        <v>805</v>
      </c>
      <c r="AK584" s="357">
        <v>939</v>
      </c>
      <c r="AL584" s="357">
        <v>1094</v>
      </c>
      <c r="AM584" s="357">
        <v>686</v>
      </c>
      <c r="AN584" s="357">
        <v>771</v>
      </c>
      <c r="AO584" s="357">
        <v>870</v>
      </c>
      <c r="AP584" s="357">
        <v>781</v>
      </c>
      <c r="AQ584" s="357">
        <v>781</v>
      </c>
      <c r="AR584" s="357">
        <v>1019</v>
      </c>
      <c r="AS584" s="357">
        <v>879</v>
      </c>
      <c r="AT584" s="105"/>
      <c r="AU584" s="105" t="s">
        <v>2972</v>
      </c>
      <c r="AV584" s="126">
        <v>12.4</v>
      </c>
    </row>
    <row r="585" spans="1:48" ht="23.25" customHeight="1">
      <c r="D585" s="105" t="s">
        <v>3313</v>
      </c>
      <c r="E585" s="164" t="s">
        <v>3313</v>
      </c>
      <c r="F585" s="165" t="s">
        <v>3788</v>
      </c>
      <c r="G585" s="126">
        <v>12.4</v>
      </c>
      <c r="H585" s="166">
        <v>639</v>
      </c>
      <c r="I585" s="166">
        <v>642</v>
      </c>
      <c r="J585" s="166">
        <v>769</v>
      </c>
      <c r="K585" s="357">
        <v>682</v>
      </c>
      <c r="L585" s="357">
        <v>681</v>
      </c>
      <c r="M585" s="357">
        <v>833</v>
      </c>
      <c r="N585" s="357">
        <v>797</v>
      </c>
      <c r="O585" s="357">
        <v>708</v>
      </c>
      <c r="P585" s="357">
        <v>721</v>
      </c>
      <c r="Q585" s="357">
        <v>818</v>
      </c>
      <c r="R585" s="357">
        <v>795</v>
      </c>
      <c r="S585" s="354">
        <v>838</v>
      </c>
      <c r="T585" s="354">
        <v>1041</v>
      </c>
      <c r="U585" s="354">
        <v>1121</v>
      </c>
      <c r="V585" s="357">
        <v>870</v>
      </c>
      <c r="W585" s="357">
        <v>953</v>
      </c>
      <c r="X585" s="357">
        <v>707</v>
      </c>
      <c r="Y585" s="357">
        <v>808</v>
      </c>
      <c r="Z585" s="357">
        <v>933</v>
      </c>
      <c r="AA585" s="357">
        <v>783</v>
      </c>
      <c r="AB585" s="357">
        <v>784</v>
      </c>
      <c r="AC585" s="357">
        <v>917</v>
      </c>
      <c r="AD585" s="357">
        <v>1069</v>
      </c>
      <c r="AE585" s="357">
        <v>851</v>
      </c>
      <c r="AF585" s="357">
        <v>852</v>
      </c>
      <c r="AG585" s="357">
        <v>987</v>
      </c>
      <c r="AH585" s="357">
        <v>1151</v>
      </c>
      <c r="AI585" s="368" t="s">
        <v>2207</v>
      </c>
      <c r="AJ585" s="357">
        <v>805</v>
      </c>
      <c r="AK585" s="357">
        <v>939</v>
      </c>
      <c r="AL585" s="357">
        <v>1094</v>
      </c>
      <c r="AM585" s="357">
        <v>686</v>
      </c>
      <c r="AN585" s="357">
        <v>771</v>
      </c>
      <c r="AO585" s="357">
        <v>870</v>
      </c>
      <c r="AP585" s="357">
        <v>781</v>
      </c>
      <c r="AQ585" s="357">
        <v>781</v>
      </c>
      <c r="AR585" s="357">
        <v>1019</v>
      </c>
      <c r="AS585" s="357">
        <v>879</v>
      </c>
      <c r="AT585" s="105"/>
      <c r="AU585" s="105" t="s">
        <v>3313</v>
      </c>
      <c r="AV585" s="126">
        <v>12.4</v>
      </c>
    </row>
    <row r="586" spans="1:48" ht="23.25" customHeight="1">
      <c r="D586" s="105" t="s">
        <v>418</v>
      </c>
      <c r="E586" s="164" t="s">
        <v>418</v>
      </c>
      <c r="F586" s="165" t="s">
        <v>790</v>
      </c>
      <c r="G586" s="126">
        <v>13.299999999999999</v>
      </c>
      <c r="H586" s="166">
        <v>668</v>
      </c>
      <c r="I586" s="166">
        <v>699</v>
      </c>
      <c r="J586" s="166">
        <v>782</v>
      </c>
      <c r="K586" s="357">
        <v>727</v>
      </c>
      <c r="L586" s="357">
        <v>731</v>
      </c>
      <c r="M586" s="357">
        <v>900</v>
      </c>
      <c r="N586" s="357">
        <v>783</v>
      </c>
      <c r="O586" s="357">
        <v>685</v>
      </c>
      <c r="P586" s="357">
        <v>795</v>
      </c>
      <c r="Q586" s="357">
        <v>868</v>
      </c>
      <c r="R586" s="357">
        <v>814</v>
      </c>
      <c r="S586" s="354">
        <v>868</v>
      </c>
      <c r="T586" s="354">
        <v>1085</v>
      </c>
      <c r="U586" s="354">
        <v>1164</v>
      </c>
      <c r="V586" s="357">
        <v>906</v>
      </c>
      <c r="W586" s="357">
        <v>992</v>
      </c>
      <c r="X586" s="357">
        <v>730</v>
      </c>
      <c r="Y586" s="357">
        <v>838</v>
      </c>
      <c r="Z586" s="357">
        <v>968</v>
      </c>
      <c r="AA586" s="357">
        <v>809</v>
      </c>
      <c r="AB586" s="357">
        <v>814</v>
      </c>
      <c r="AC586" s="357">
        <v>957</v>
      </c>
      <c r="AD586" s="357">
        <v>1115</v>
      </c>
      <c r="AE586" s="357">
        <v>883</v>
      </c>
      <c r="AF586" s="357">
        <v>882</v>
      </c>
      <c r="AG586" s="357">
        <v>1027</v>
      </c>
      <c r="AH586" s="357">
        <v>1197</v>
      </c>
      <c r="AI586" s="368" t="s">
        <v>2207</v>
      </c>
      <c r="AJ586" s="357">
        <v>835</v>
      </c>
      <c r="AK586" s="357">
        <v>979</v>
      </c>
      <c r="AL586" s="357">
        <v>1141</v>
      </c>
      <c r="AM586" s="357">
        <v>709</v>
      </c>
      <c r="AN586" s="357">
        <v>801</v>
      </c>
      <c r="AO586" s="357">
        <v>903</v>
      </c>
      <c r="AP586" s="357">
        <v>818</v>
      </c>
      <c r="AQ586" s="357">
        <v>818</v>
      </c>
      <c r="AR586" s="357">
        <v>1075</v>
      </c>
      <c r="AS586" s="357">
        <v>916</v>
      </c>
      <c r="AT586" s="105"/>
      <c r="AU586" s="105" t="s">
        <v>418</v>
      </c>
      <c r="AV586" s="126">
        <v>13.299999999999999</v>
      </c>
    </row>
    <row r="587" spans="1:48" ht="23.25" customHeight="1">
      <c r="D587" s="105" t="s">
        <v>3317</v>
      </c>
      <c r="E587" s="164" t="s">
        <v>3317</v>
      </c>
      <c r="F587" s="165" t="s">
        <v>790</v>
      </c>
      <c r="G587" s="126">
        <v>13.299999999999999</v>
      </c>
      <c r="H587" s="166">
        <v>668</v>
      </c>
      <c r="I587" s="166">
        <v>699</v>
      </c>
      <c r="J587" s="166">
        <v>782</v>
      </c>
      <c r="K587" s="357">
        <v>727</v>
      </c>
      <c r="L587" s="357">
        <v>731</v>
      </c>
      <c r="M587" s="357">
        <v>900</v>
      </c>
      <c r="N587" s="357">
        <v>783</v>
      </c>
      <c r="O587" s="357">
        <v>685</v>
      </c>
      <c r="P587" s="357">
        <v>795</v>
      </c>
      <c r="Q587" s="357">
        <v>868</v>
      </c>
      <c r="R587" s="357">
        <v>814</v>
      </c>
      <c r="S587" s="354">
        <v>868</v>
      </c>
      <c r="T587" s="354">
        <v>1085</v>
      </c>
      <c r="U587" s="354">
        <v>1164</v>
      </c>
      <c r="V587" s="357">
        <v>906</v>
      </c>
      <c r="W587" s="357">
        <v>992</v>
      </c>
      <c r="X587" s="357">
        <v>730</v>
      </c>
      <c r="Y587" s="357">
        <v>838</v>
      </c>
      <c r="Z587" s="357">
        <v>968</v>
      </c>
      <c r="AA587" s="357">
        <v>809</v>
      </c>
      <c r="AB587" s="357">
        <v>814</v>
      </c>
      <c r="AC587" s="357">
        <v>957</v>
      </c>
      <c r="AD587" s="357">
        <v>1115</v>
      </c>
      <c r="AE587" s="357">
        <v>883</v>
      </c>
      <c r="AF587" s="357">
        <v>882</v>
      </c>
      <c r="AG587" s="357">
        <v>1027</v>
      </c>
      <c r="AH587" s="357">
        <v>1197</v>
      </c>
      <c r="AI587" s="368" t="s">
        <v>2207</v>
      </c>
      <c r="AJ587" s="357">
        <v>835</v>
      </c>
      <c r="AK587" s="357">
        <v>979</v>
      </c>
      <c r="AL587" s="357">
        <v>1141</v>
      </c>
      <c r="AM587" s="357">
        <v>709</v>
      </c>
      <c r="AN587" s="357">
        <v>801</v>
      </c>
      <c r="AO587" s="357">
        <v>903</v>
      </c>
      <c r="AP587" s="357">
        <v>818</v>
      </c>
      <c r="AQ587" s="357">
        <v>818</v>
      </c>
      <c r="AR587" s="357">
        <v>1075</v>
      </c>
      <c r="AS587" s="357">
        <v>916</v>
      </c>
      <c r="AT587" s="105"/>
      <c r="AU587" s="105" t="s">
        <v>3317</v>
      </c>
      <c r="AV587" s="126">
        <v>13.299999999999999</v>
      </c>
    </row>
    <row r="588" spans="1:48" ht="23.25" customHeight="1">
      <c r="D588" s="105" t="s">
        <v>419</v>
      </c>
      <c r="E588" s="164" t="s">
        <v>419</v>
      </c>
      <c r="F588" s="165" t="s">
        <v>789</v>
      </c>
      <c r="G588" s="126">
        <v>10.199999999999999</v>
      </c>
      <c r="H588" s="166">
        <v>570</v>
      </c>
      <c r="I588" s="166">
        <v>593</v>
      </c>
      <c r="J588" s="166">
        <v>666</v>
      </c>
      <c r="K588" s="357">
        <v>616</v>
      </c>
      <c r="L588" s="357">
        <v>618</v>
      </c>
      <c r="M588" s="357">
        <v>757</v>
      </c>
      <c r="N588" s="357">
        <v>661</v>
      </c>
      <c r="O588" s="357">
        <v>583</v>
      </c>
      <c r="P588" s="357">
        <v>668</v>
      </c>
      <c r="Q588" s="357">
        <v>735</v>
      </c>
      <c r="R588" s="357">
        <v>687</v>
      </c>
      <c r="S588" s="354">
        <v>746</v>
      </c>
      <c r="T588" s="354">
        <v>916</v>
      </c>
      <c r="U588" s="354">
        <v>993</v>
      </c>
      <c r="V588" s="357">
        <v>760</v>
      </c>
      <c r="W588" s="357">
        <v>834</v>
      </c>
      <c r="X588" s="357">
        <v>631</v>
      </c>
      <c r="Y588" s="357">
        <v>717</v>
      </c>
      <c r="Z588" s="357">
        <v>828</v>
      </c>
      <c r="AA588" s="357">
        <v>698</v>
      </c>
      <c r="AB588" s="357">
        <v>694</v>
      </c>
      <c r="AC588" s="357">
        <v>807</v>
      </c>
      <c r="AD588" s="357">
        <v>941</v>
      </c>
      <c r="AE588" s="357">
        <v>754</v>
      </c>
      <c r="AF588" s="357">
        <v>762</v>
      </c>
      <c r="AG588" s="357">
        <v>877</v>
      </c>
      <c r="AH588" s="357">
        <v>1023</v>
      </c>
      <c r="AI588" s="368" t="s">
        <v>2207</v>
      </c>
      <c r="AJ588" s="357">
        <v>715</v>
      </c>
      <c r="AK588" s="357">
        <v>829</v>
      </c>
      <c r="AL588" s="357">
        <v>967</v>
      </c>
      <c r="AM588" s="357">
        <v>609</v>
      </c>
      <c r="AN588" s="357">
        <v>681</v>
      </c>
      <c r="AO588" s="357">
        <v>769</v>
      </c>
      <c r="AP588" s="357">
        <v>673</v>
      </c>
      <c r="AQ588" s="357">
        <v>673</v>
      </c>
      <c r="AR588" s="357">
        <v>874</v>
      </c>
      <c r="AS588" s="357">
        <v>768</v>
      </c>
      <c r="AT588" s="105"/>
      <c r="AU588" s="105" t="s">
        <v>419</v>
      </c>
      <c r="AV588" s="126">
        <v>10.199999999999999</v>
      </c>
    </row>
    <row r="589" spans="1:48" ht="23.25" customHeight="1">
      <c r="D589" s="105" t="s">
        <v>3319</v>
      </c>
      <c r="E589" s="164" t="s">
        <v>3319</v>
      </c>
      <c r="F589" s="165" t="s">
        <v>789</v>
      </c>
      <c r="G589" s="126">
        <v>10.199999999999999</v>
      </c>
      <c r="H589" s="166">
        <v>570</v>
      </c>
      <c r="I589" s="166">
        <v>593</v>
      </c>
      <c r="J589" s="166">
        <v>666</v>
      </c>
      <c r="K589" s="357">
        <v>616</v>
      </c>
      <c r="L589" s="357">
        <v>618</v>
      </c>
      <c r="M589" s="357">
        <v>757</v>
      </c>
      <c r="N589" s="357">
        <v>661</v>
      </c>
      <c r="O589" s="357">
        <v>583</v>
      </c>
      <c r="P589" s="357">
        <v>668</v>
      </c>
      <c r="Q589" s="357">
        <v>735</v>
      </c>
      <c r="R589" s="357">
        <v>687</v>
      </c>
      <c r="S589" s="354">
        <v>746</v>
      </c>
      <c r="T589" s="354">
        <v>916</v>
      </c>
      <c r="U589" s="354">
        <v>993</v>
      </c>
      <c r="V589" s="357">
        <v>760</v>
      </c>
      <c r="W589" s="357">
        <v>834</v>
      </c>
      <c r="X589" s="357">
        <v>631</v>
      </c>
      <c r="Y589" s="357">
        <v>717</v>
      </c>
      <c r="Z589" s="357">
        <v>828</v>
      </c>
      <c r="AA589" s="357">
        <v>698</v>
      </c>
      <c r="AB589" s="357">
        <v>694</v>
      </c>
      <c r="AC589" s="357">
        <v>807</v>
      </c>
      <c r="AD589" s="357">
        <v>941</v>
      </c>
      <c r="AE589" s="357">
        <v>754</v>
      </c>
      <c r="AF589" s="357">
        <v>762</v>
      </c>
      <c r="AG589" s="357">
        <v>877</v>
      </c>
      <c r="AH589" s="357">
        <v>1023</v>
      </c>
      <c r="AI589" s="368" t="s">
        <v>2207</v>
      </c>
      <c r="AJ589" s="357">
        <v>715</v>
      </c>
      <c r="AK589" s="357">
        <v>829</v>
      </c>
      <c r="AL589" s="357">
        <v>967</v>
      </c>
      <c r="AM589" s="357">
        <v>609</v>
      </c>
      <c r="AN589" s="357">
        <v>681</v>
      </c>
      <c r="AO589" s="357">
        <v>769</v>
      </c>
      <c r="AP589" s="357">
        <v>673</v>
      </c>
      <c r="AQ589" s="357">
        <v>673</v>
      </c>
      <c r="AR589" s="357">
        <v>874</v>
      </c>
      <c r="AS589" s="357">
        <v>768</v>
      </c>
      <c r="AT589" s="105"/>
      <c r="AU589" s="105" t="s">
        <v>3319</v>
      </c>
      <c r="AV589" s="126">
        <v>10.199999999999999</v>
      </c>
    </row>
    <row r="590" spans="1:48" ht="23.25" customHeight="1">
      <c r="D590" s="105" t="s">
        <v>5310</v>
      </c>
      <c r="E590" s="13" t="s">
        <v>5310</v>
      </c>
      <c r="F590" s="2" t="s">
        <v>5306</v>
      </c>
      <c r="G590">
        <v>11.2</v>
      </c>
      <c r="H590" s="398" t="s">
        <v>2207</v>
      </c>
      <c r="I590" s="398" t="s">
        <v>2207</v>
      </c>
      <c r="J590" s="398" t="s">
        <v>2207</v>
      </c>
      <c r="K590" s="390" t="s">
        <v>2207</v>
      </c>
      <c r="L590" s="390" t="s">
        <v>2207</v>
      </c>
      <c r="M590" s="390" t="s">
        <v>2207</v>
      </c>
      <c r="N590" s="390" t="s">
        <v>2207</v>
      </c>
      <c r="O590" s="390" t="s">
        <v>2207</v>
      </c>
      <c r="P590" s="390" t="s">
        <v>2207</v>
      </c>
      <c r="Q590" s="390" t="s">
        <v>2207</v>
      </c>
      <c r="R590" s="390" t="s">
        <v>2207</v>
      </c>
      <c r="S590" s="354">
        <v>788</v>
      </c>
      <c r="T590" s="354">
        <v>962</v>
      </c>
      <c r="U590" s="354">
        <v>1045</v>
      </c>
      <c r="V590" s="391">
        <v>809</v>
      </c>
      <c r="W590" s="391">
        <v>888</v>
      </c>
      <c r="X590" s="391">
        <v>631</v>
      </c>
      <c r="Y590" s="391">
        <v>722</v>
      </c>
      <c r="Z590" s="391">
        <v>848</v>
      </c>
      <c r="AA590" s="391">
        <v>706</v>
      </c>
      <c r="AB590" s="391">
        <v>738</v>
      </c>
      <c r="AC590" s="391">
        <v>816</v>
      </c>
      <c r="AD590" s="391">
        <v>970</v>
      </c>
      <c r="AE590" s="391">
        <v>767</v>
      </c>
      <c r="AF590" s="391">
        <v>806</v>
      </c>
      <c r="AG590" s="391">
        <v>887</v>
      </c>
      <c r="AH590" s="391">
        <v>1054</v>
      </c>
      <c r="AI590" s="399" t="s">
        <v>2207</v>
      </c>
      <c r="AJ590" s="391">
        <v>739</v>
      </c>
      <c r="AK590" s="391">
        <v>861</v>
      </c>
      <c r="AL590" s="391">
        <v>1007</v>
      </c>
      <c r="AM590" s="391">
        <v>646</v>
      </c>
      <c r="AN590" s="391">
        <v>703</v>
      </c>
      <c r="AO590" s="391">
        <v>796</v>
      </c>
      <c r="AP590" s="390" t="s">
        <v>2207</v>
      </c>
      <c r="AQ590" s="390" t="s">
        <v>2207</v>
      </c>
      <c r="AR590" s="390" t="s">
        <v>2207</v>
      </c>
      <c r="AS590" s="390" t="s">
        <v>2207</v>
      </c>
      <c r="AU590" s="105" t="s">
        <v>5310</v>
      </c>
      <c r="AV590" s="126">
        <v>11.2</v>
      </c>
    </row>
    <row r="591" spans="1:48" ht="23.25" customHeight="1">
      <c r="D591" s="105" t="s">
        <v>5311</v>
      </c>
      <c r="E591" s="13" t="s">
        <v>5311</v>
      </c>
      <c r="F591" s="2" t="s">
        <v>5306</v>
      </c>
      <c r="G591">
        <v>11.2</v>
      </c>
      <c r="H591" s="398" t="s">
        <v>2207</v>
      </c>
      <c r="I591" s="398" t="s">
        <v>2207</v>
      </c>
      <c r="J591" s="398" t="s">
        <v>2207</v>
      </c>
      <c r="K591" s="390" t="s">
        <v>2207</v>
      </c>
      <c r="L591" s="390" t="s">
        <v>2207</v>
      </c>
      <c r="M591" s="390" t="s">
        <v>2207</v>
      </c>
      <c r="N591" s="390" t="s">
        <v>2207</v>
      </c>
      <c r="O591" s="390" t="s">
        <v>2207</v>
      </c>
      <c r="P591" s="390" t="s">
        <v>2207</v>
      </c>
      <c r="Q591" s="390" t="s">
        <v>2207</v>
      </c>
      <c r="R591" s="390" t="s">
        <v>2207</v>
      </c>
      <c r="S591" s="354">
        <v>788</v>
      </c>
      <c r="T591" s="354">
        <v>962</v>
      </c>
      <c r="U591" s="354">
        <v>1045</v>
      </c>
      <c r="V591" s="391">
        <v>809</v>
      </c>
      <c r="W591" s="391">
        <v>888</v>
      </c>
      <c r="X591" s="391">
        <v>631</v>
      </c>
      <c r="Y591" s="391">
        <v>722</v>
      </c>
      <c r="Z591" s="391">
        <v>848</v>
      </c>
      <c r="AA591" s="391">
        <v>706</v>
      </c>
      <c r="AB591" s="391">
        <v>738</v>
      </c>
      <c r="AC591" s="391">
        <v>816</v>
      </c>
      <c r="AD591" s="391">
        <v>970</v>
      </c>
      <c r="AE591" s="391">
        <v>767</v>
      </c>
      <c r="AF591" s="391">
        <v>806</v>
      </c>
      <c r="AG591" s="391">
        <v>887</v>
      </c>
      <c r="AH591" s="391">
        <v>1054</v>
      </c>
      <c r="AI591" s="399" t="s">
        <v>2207</v>
      </c>
      <c r="AJ591" s="391">
        <v>739</v>
      </c>
      <c r="AK591" s="391">
        <v>861</v>
      </c>
      <c r="AL591" s="391">
        <v>1007</v>
      </c>
      <c r="AM591" s="391">
        <v>646</v>
      </c>
      <c r="AN591" s="391">
        <v>703</v>
      </c>
      <c r="AO591" s="391">
        <v>796</v>
      </c>
      <c r="AP591" s="390" t="s">
        <v>2207</v>
      </c>
      <c r="AQ591" s="390" t="s">
        <v>2207</v>
      </c>
      <c r="AR591" s="390" t="s">
        <v>2207</v>
      </c>
      <c r="AS591" s="390" t="s">
        <v>2207</v>
      </c>
      <c r="AU591" s="105" t="s">
        <v>5311</v>
      </c>
      <c r="AV591" s="126">
        <v>11.2</v>
      </c>
    </row>
    <row r="592" spans="1:48" ht="23.25" customHeight="1">
      <c r="D592" s="105" t="s">
        <v>2942</v>
      </c>
      <c r="E592" s="164" t="s">
        <v>2942</v>
      </c>
      <c r="F592" s="165" t="s">
        <v>2953</v>
      </c>
      <c r="G592" s="126">
        <v>12.2</v>
      </c>
      <c r="H592" s="166">
        <v>642</v>
      </c>
      <c r="I592" s="166">
        <v>669</v>
      </c>
      <c r="J592" s="166">
        <v>751</v>
      </c>
      <c r="K592" s="357">
        <v>694</v>
      </c>
      <c r="L592" s="357">
        <v>697</v>
      </c>
      <c r="M592" s="357">
        <v>861</v>
      </c>
      <c r="N592" s="357">
        <v>747</v>
      </c>
      <c r="O592" s="357">
        <v>658</v>
      </c>
      <c r="P592" s="357">
        <v>762</v>
      </c>
      <c r="Q592" s="357">
        <v>833</v>
      </c>
      <c r="R592" s="357">
        <v>781</v>
      </c>
      <c r="S592" s="354">
        <v>827</v>
      </c>
      <c r="T592" s="354">
        <v>1029</v>
      </c>
      <c r="U592" s="354">
        <v>1108</v>
      </c>
      <c r="V592" s="357">
        <v>857</v>
      </c>
      <c r="W592" s="357">
        <v>941</v>
      </c>
      <c r="X592" s="357">
        <v>703</v>
      </c>
      <c r="Y592" s="357">
        <v>805</v>
      </c>
      <c r="Z592" s="357">
        <v>930</v>
      </c>
      <c r="AA592" s="357">
        <v>778</v>
      </c>
      <c r="AB592" s="357">
        <v>781</v>
      </c>
      <c r="AC592" s="357">
        <v>916</v>
      </c>
      <c r="AD592" s="357">
        <v>1068</v>
      </c>
      <c r="AE592" s="357">
        <v>847</v>
      </c>
      <c r="AF592" s="357">
        <v>850</v>
      </c>
      <c r="AG592" s="357">
        <v>986</v>
      </c>
      <c r="AH592" s="357">
        <v>1150</v>
      </c>
      <c r="AI592" s="368" t="s">
        <v>2207</v>
      </c>
      <c r="AJ592" s="357">
        <v>802</v>
      </c>
      <c r="AK592" s="357">
        <v>938</v>
      </c>
      <c r="AL592" s="357">
        <v>1094</v>
      </c>
      <c r="AM592" s="357">
        <v>682</v>
      </c>
      <c r="AN592" s="357">
        <v>768</v>
      </c>
      <c r="AO592" s="357">
        <v>867</v>
      </c>
      <c r="AP592" s="357">
        <v>778</v>
      </c>
      <c r="AQ592" s="357">
        <v>778</v>
      </c>
      <c r="AR592" s="357">
        <v>1020</v>
      </c>
      <c r="AS592" s="357">
        <v>872</v>
      </c>
      <c r="AT592" s="105"/>
      <c r="AU592" s="105" t="s">
        <v>2942</v>
      </c>
      <c r="AV592" s="126">
        <v>12.2</v>
      </c>
    </row>
    <row r="593" spans="1:48" ht="23.25" customHeight="1">
      <c r="D593" s="105" t="s">
        <v>3320</v>
      </c>
      <c r="E593" s="164" t="s">
        <v>3320</v>
      </c>
      <c r="F593" s="165" t="s">
        <v>2953</v>
      </c>
      <c r="G593" s="126">
        <v>12.2</v>
      </c>
      <c r="H593" s="166">
        <v>642</v>
      </c>
      <c r="I593" s="166">
        <v>669</v>
      </c>
      <c r="J593" s="166">
        <v>751</v>
      </c>
      <c r="K593" s="357">
        <v>694</v>
      </c>
      <c r="L593" s="357">
        <v>697</v>
      </c>
      <c r="M593" s="357">
        <v>861</v>
      </c>
      <c r="N593" s="357">
        <v>747</v>
      </c>
      <c r="O593" s="357">
        <v>658</v>
      </c>
      <c r="P593" s="357">
        <v>762</v>
      </c>
      <c r="Q593" s="357">
        <v>833</v>
      </c>
      <c r="R593" s="357">
        <v>781</v>
      </c>
      <c r="S593" s="354">
        <v>827</v>
      </c>
      <c r="T593" s="354">
        <v>1029</v>
      </c>
      <c r="U593" s="354">
        <v>1108</v>
      </c>
      <c r="V593" s="357">
        <v>857</v>
      </c>
      <c r="W593" s="357">
        <v>941</v>
      </c>
      <c r="X593" s="357">
        <v>703</v>
      </c>
      <c r="Y593" s="357">
        <v>805</v>
      </c>
      <c r="Z593" s="357">
        <v>930</v>
      </c>
      <c r="AA593" s="357">
        <v>778</v>
      </c>
      <c r="AB593" s="357">
        <v>781</v>
      </c>
      <c r="AC593" s="357">
        <v>916</v>
      </c>
      <c r="AD593" s="357">
        <v>1068</v>
      </c>
      <c r="AE593" s="357">
        <v>847</v>
      </c>
      <c r="AF593" s="357">
        <v>850</v>
      </c>
      <c r="AG593" s="357">
        <v>986</v>
      </c>
      <c r="AH593" s="357">
        <v>1150</v>
      </c>
      <c r="AI593" s="368" t="s">
        <v>2207</v>
      </c>
      <c r="AJ593" s="357">
        <v>802</v>
      </c>
      <c r="AK593" s="357">
        <v>938</v>
      </c>
      <c r="AL593" s="357">
        <v>1094</v>
      </c>
      <c r="AM593" s="357">
        <v>682</v>
      </c>
      <c r="AN593" s="357">
        <v>768</v>
      </c>
      <c r="AO593" s="357">
        <v>867</v>
      </c>
      <c r="AP593" s="357">
        <v>778</v>
      </c>
      <c r="AQ593" s="357">
        <v>778</v>
      </c>
      <c r="AR593" s="357">
        <v>1020</v>
      </c>
      <c r="AS593" s="357">
        <v>872</v>
      </c>
      <c r="AT593" s="105"/>
      <c r="AU593" s="105" t="s">
        <v>3320</v>
      </c>
      <c r="AV593" s="126">
        <v>12.2</v>
      </c>
    </row>
    <row r="594" spans="1:48" ht="23.25" customHeight="1">
      <c r="D594" s="105" t="s">
        <v>2974</v>
      </c>
      <c r="E594" s="164" t="s">
        <v>2974</v>
      </c>
      <c r="F594" s="165" t="s">
        <v>3788</v>
      </c>
      <c r="G594" s="126">
        <v>13.299999999999999</v>
      </c>
      <c r="H594" s="166">
        <v>662</v>
      </c>
      <c r="I594" s="166">
        <v>666</v>
      </c>
      <c r="J594" s="166">
        <v>800</v>
      </c>
      <c r="K594" s="357">
        <v>706</v>
      </c>
      <c r="L594" s="357">
        <v>706</v>
      </c>
      <c r="M594" s="357">
        <v>865</v>
      </c>
      <c r="N594" s="357">
        <v>828</v>
      </c>
      <c r="O594" s="357">
        <v>743</v>
      </c>
      <c r="P594" s="357">
        <v>755</v>
      </c>
      <c r="Q594" s="357">
        <v>858</v>
      </c>
      <c r="R594" s="357">
        <v>835</v>
      </c>
      <c r="S594" s="354">
        <v>873</v>
      </c>
      <c r="T594" s="354">
        <v>1091</v>
      </c>
      <c r="U594" s="354">
        <v>1172</v>
      </c>
      <c r="V594" s="357">
        <v>912</v>
      </c>
      <c r="W594" s="357">
        <v>999</v>
      </c>
      <c r="X594" s="357">
        <v>734</v>
      </c>
      <c r="Y594" s="357">
        <v>844</v>
      </c>
      <c r="Z594" s="357">
        <v>974</v>
      </c>
      <c r="AA594" s="357">
        <v>813</v>
      </c>
      <c r="AB594" s="357">
        <v>820</v>
      </c>
      <c r="AC594" s="357">
        <v>965</v>
      </c>
      <c r="AD594" s="357">
        <v>1125</v>
      </c>
      <c r="AE594" s="357">
        <v>889</v>
      </c>
      <c r="AF594" s="357">
        <v>888</v>
      </c>
      <c r="AG594" s="357">
        <v>1035</v>
      </c>
      <c r="AH594" s="357">
        <v>1208</v>
      </c>
      <c r="AI594" s="368" t="s">
        <v>2207</v>
      </c>
      <c r="AJ594" s="357">
        <v>841</v>
      </c>
      <c r="AK594" s="357">
        <v>987</v>
      </c>
      <c r="AL594" s="357">
        <v>1151</v>
      </c>
      <c r="AM594" s="357">
        <v>713</v>
      </c>
      <c r="AN594" s="357">
        <v>806</v>
      </c>
      <c r="AO594" s="357">
        <v>909</v>
      </c>
      <c r="AP594" s="357">
        <v>825</v>
      </c>
      <c r="AQ594" s="357">
        <v>825</v>
      </c>
      <c r="AR594" s="357">
        <v>1088</v>
      </c>
      <c r="AS594" s="357">
        <v>922</v>
      </c>
      <c r="AT594" s="105"/>
      <c r="AU594" s="105" t="s">
        <v>2974</v>
      </c>
      <c r="AV594" s="126">
        <v>13.299999999999999</v>
      </c>
    </row>
    <row r="595" spans="1:48" ht="23.25" customHeight="1">
      <c r="D595" s="105" t="s">
        <v>3321</v>
      </c>
      <c r="E595" s="164" t="s">
        <v>3321</v>
      </c>
      <c r="F595" s="165" t="s">
        <v>3788</v>
      </c>
      <c r="G595" s="126">
        <v>13.299999999999999</v>
      </c>
      <c r="H595" s="166">
        <v>662</v>
      </c>
      <c r="I595" s="166">
        <v>666</v>
      </c>
      <c r="J595" s="166">
        <v>800</v>
      </c>
      <c r="K595" s="357">
        <v>706</v>
      </c>
      <c r="L595" s="357">
        <v>706</v>
      </c>
      <c r="M595" s="357">
        <v>865</v>
      </c>
      <c r="N595" s="357">
        <v>828</v>
      </c>
      <c r="O595" s="357">
        <v>743</v>
      </c>
      <c r="P595" s="357">
        <v>755</v>
      </c>
      <c r="Q595" s="357">
        <v>858</v>
      </c>
      <c r="R595" s="357">
        <v>835</v>
      </c>
      <c r="S595" s="354">
        <v>873</v>
      </c>
      <c r="T595" s="354">
        <v>1091</v>
      </c>
      <c r="U595" s="354">
        <v>1172</v>
      </c>
      <c r="V595" s="357">
        <v>912</v>
      </c>
      <c r="W595" s="357">
        <v>999</v>
      </c>
      <c r="X595" s="357">
        <v>734</v>
      </c>
      <c r="Y595" s="357">
        <v>844</v>
      </c>
      <c r="Z595" s="357">
        <v>974</v>
      </c>
      <c r="AA595" s="357">
        <v>813</v>
      </c>
      <c r="AB595" s="357">
        <v>820</v>
      </c>
      <c r="AC595" s="357">
        <v>965</v>
      </c>
      <c r="AD595" s="357">
        <v>1125</v>
      </c>
      <c r="AE595" s="357">
        <v>889</v>
      </c>
      <c r="AF595" s="357">
        <v>888</v>
      </c>
      <c r="AG595" s="357">
        <v>1035</v>
      </c>
      <c r="AH595" s="357">
        <v>1208</v>
      </c>
      <c r="AI595" s="368" t="s">
        <v>2207</v>
      </c>
      <c r="AJ595" s="357">
        <v>841</v>
      </c>
      <c r="AK595" s="357">
        <v>987</v>
      </c>
      <c r="AL595" s="357">
        <v>1151</v>
      </c>
      <c r="AM595" s="357">
        <v>713</v>
      </c>
      <c r="AN595" s="357">
        <v>806</v>
      </c>
      <c r="AO595" s="357">
        <v>909</v>
      </c>
      <c r="AP595" s="357">
        <v>825</v>
      </c>
      <c r="AQ595" s="357">
        <v>825</v>
      </c>
      <c r="AR595" s="357">
        <v>1088</v>
      </c>
      <c r="AS595" s="357">
        <v>922</v>
      </c>
      <c r="AT595" s="105"/>
      <c r="AU595" s="105" t="s">
        <v>3321</v>
      </c>
      <c r="AV595" s="126">
        <v>13.299999999999999</v>
      </c>
    </row>
    <row r="596" spans="1:48" ht="23.25" customHeight="1">
      <c r="D596" s="105" t="s">
        <v>420</v>
      </c>
      <c r="E596" s="164" t="s">
        <v>420</v>
      </c>
      <c r="F596" s="165" t="s">
        <v>790</v>
      </c>
      <c r="G596" s="126">
        <v>14.299999999999999</v>
      </c>
      <c r="H596" s="166">
        <v>694</v>
      </c>
      <c r="I596" s="166">
        <v>728</v>
      </c>
      <c r="J596" s="166">
        <v>814</v>
      </c>
      <c r="K596" s="357">
        <v>754</v>
      </c>
      <c r="L596" s="357">
        <v>758</v>
      </c>
      <c r="M596" s="357">
        <v>945</v>
      </c>
      <c r="N596" s="357">
        <v>814</v>
      </c>
      <c r="O596" s="357">
        <v>715</v>
      </c>
      <c r="P596" s="357">
        <v>837</v>
      </c>
      <c r="Q596" s="357">
        <v>912</v>
      </c>
      <c r="R596" s="357">
        <v>855</v>
      </c>
      <c r="S596" s="354">
        <v>904</v>
      </c>
      <c r="T596" s="354">
        <v>1139</v>
      </c>
      <c r="U596" s="354">
        <v>1218</v>
      </c>
      <c r="V596" s="357">
        <v>951</v>
      </c>
      <c r="W596" s="357">
        <v>1042</v>
      </c>
      <c r="X596" s="357">
        <v>759</v>
      </c>
      <c r="Y596" s="357">
        <v>876</v>
      </c>
      <c r="Z596" s="357">
        <v>1011</v>
      </c>
      <c r="AA596" s="357">
        <v>840</v>
      </c>
      <c r="AB596" s="357">
        <v>852</v>
      </c>
      <c r="AC596" s="357">
        <v>1008</v>
      </c>
      <c r="AD596" s="357">
        <v>1175</v>
      </c>
      <c r="AE596" s="357">
        <v>923</v>
      </c>
      <c r="AF596" s="357">
        <v>920</v>
      </c>
      <c r="AG596" s="357">
        <v>1078</v>
      </c>
      <c r="AH596" s="357">
        <v>1257</v>
      </c>
      <c r="AI596" s="368" t="s">
        <v>2207</v>
      </c>
      <c r="AJ596" s="357">
        <v>873</v>
      </c>
      <c r="AK596" s="357">
        <v>1030</v>
      </c>
      <c r="AL596" s="357">
        <v>1201</v>
      </c>
      <c r="AM596" s="357">
        <v>737</v>
      </c>
      <c r="AN596" s="357">
        <v>838</v>
      </c>
      <c r="AO596" s="357">
        <v>945</v>
      </c>
      <c r="AP596" s="357">
        <v>865</v>
      </c>
      <c r="AQ596" s="357">
        <v>865</v>
      </c>
      <c r="AR596" s="357">
        <v>1148</v>
      </c>
      <c r="AS596" s="357">
        <v>962</v>
      </c>
      <c r="AT596" s="105"/>
      <c r="AU596" s="105" t="s">
        <v>420</v>
      </c>
      <c r="AV596" s="126">
        <v>14.299999999999999</v>
      </c>
    </row>
    <row r="597" spans="1:48" ht="23.25" customHeight="1">
      <c r="A597" s="396"/>
      <c r="B597" s="397"/>
      <c r="D597" s="105" t="s">
        <v>3322</v>
      </c>
      <c r="E597" s="164" t="s">
        <v>3322</v>
      </c>
      <c r="F597" s="165" t="s">
        <v>790</v>
      </c>
      <c r="G597" s="126">
        <v>14.299999999999999</v>
      </c>
      <c r="H597" s="166">
        <v>694</v>
      </c>
      <c r="I597" s="166">
        <v>728</v>
      </c>
      <c r="J597" s="166">
        <v>814</v>
      </c>
      <c r="K597" s="357">
        <v>754</v>
      </c>
      <c r="L597" s="357">
        <v>758</v>
      </c>
      <c r="M597" s="357">
        <v>945</v>
      </c>
      <c r="N597" s="357">
        <v>814</v>
      </c>
      <c r="O597" s="357">
        <v>715</v>
      </c>
      <c r="P597" s="357">
        <v>837</v>
      </c>
      <c r="Q597" s="357">
        <v>912</v>
      </c>
      <c r="R597" s="357">
        <v>855</v>
      </c>
      <c r="S597" s="354">
        <v>904</v>
      </c>
      <c r="T597" s="354">
        <v>1139</v>
      </c>
      <c r="U597" s="354">
        <v>1218</v>
      </c>
      <c r="V597" s="357">
        <v>951</v>
      </c>
      <c r="W597" s="357">
        <v>1042</v>
      </c>
      <c r="X597" s="357">
        <v>759</v>
      </c>
      <c r="Y597" s="357">
        <v>876</v>
      </c>
      <c r="Z597" s="357">
        <v>1011</v>
      </c>
      <c r="AA597" s="357">
        <v>840</v>
      </c>
      <c r="AB597" s="357">
        <v>852</v>
      </c>
      <c r="AC597" s="357">
        <v>1008</v>
      </c>
      <c r="AD597" s="357">
        <v>1175</v>
      </c>
      <c r="AE597" s="357">
        <v>923</v>
      </c>
      <c r="AF597" s="357">
        <v>920</v>
      </c>
      <c r="AG597" s="357">
        <v>1078</v>
      </c>
      <c r="AH597" s="357">
        <v>1257</v>
      </c>
      <c r="AI597" s="368" t="s">
        <v>2207</v>
      </c>
      <c r="AJ597" s="357">
        <v>873</v>
      </c>
      <c r="AK597" s="357">
        <v>1030</v>
      </c>
      <c r="AL597" s="357">
        <v>1201</v>
      </c>
      <c r="AM597" s="357">
        <v>737</v>
      </c>
      <c r="AN597" s="357">
        <v>838</v>
      </c>
      <c r="AO597" s="357">
        <v>945</v>
      </c>
      <c r="AP597" s="357">
        <v>865</v>
      </c>
      <c r="AQ597" s="357">
        <v>865</v>
      </c>
      <c r="AR597" s="357">
        <v>1148</v>
      </c>
      <c r="AS597" s="357">
        <v>962</v>
      </c>
      <c r="AT597" s="105"/>
      <c r="AU597" s="105" t="s">
        <v>3322</v>
      </c>
      <c r="AV597" s="126">
        <v>14.299999999999999</v>
      </c>
    </row>
    <row r="598" spans="1:48" ht="23.25" customHeight="1">
      <c r="D598" s="105" t="s">
        <v>431</v>
      </c>
      <c r="E598" s="164" t="s">
        <v>431</v>
      </c>
      <c r="F598" s="165" t="s">
        <v>928</v>
      </c>
      <c r="G598" s="126">
        <v>0.1</v>
      </c>
      <c r="H598" s="166">
        <v>27</v>
      </c>
      <c r="I598" s="166">
        <v>26</v>
      </c>
      <c r="J598" s="166">
        <v>30</v>
      </c>
      <c r="K598" s="357">
        <v>27</v>
      </c>
      <c r="L598" s="357">
        <v>26</v>
      </c>
      <c r="M598" s="357">
        <v>30</v>
      </c>
      <c r="N598" s="357">
        <v>28</v>
      </c>
      <c r="O598" s="357">
        <v>27</v>
      </c>
      <c r="P598" s="357">
        <v>26</v>
      </c>
      <c r="Q598" s="357">
        <v>30</v>
      </c>
      <c r="R598" s="357">
        <v>28</v>
      </c>
      <c r="S598" s="354">
        <v>27</v>
      </c>
      <c r="T598" s="354">
        <v>26</v>
      </c>
      <c r="U598" s="354">
        <v>30</v>
      </c>
      <c r="V598" s="357">
        <v>26</v>
      </c>
      <c r="W598" s="357">
        <v>30</v>
      </c>
      <c r="X598" s="357">
        <v>27</v>
      </c>
      <c r="Y598" s="357">
        <v>26</v>
      </c>
      <c r="Z598" s="357">
        <v>30</v>
      </c>
      <c r="AA598" s="357">
        <v>28</v>
      </c>
      <c r="AB598" s="357">
        <v>27</v>
      </c>
      <c r="AC598" s="357">
        <v>26</v>
      </c>
      <c r="AD598" s="357">
        <v>30</v>
      </c>
      <c r="AE598" s="357">
        <v>28</v>
      </c>
      <c r="AF598" s="357">
        <v>27</v>
      </c>
      <c r="AG598" s="357">
        <v>26</v>
      </c>
      <c r="AH598" s="357">
        <v>30</v>
      </c>
      <c r="AI598" s="368" t="s">
        <v>2207</v>
      </c>
      <c r="AJ598" s="357">
        <v>27</v>
      </c>
      <c r="AK598" s="357">
        <v>26</v>
      </c>
      <c r="AL598" s="357">
        <v>30</v>
      </c>
      <c r="AM598" s="357">
        <v>27</v>
      </c>
      <c r="AN598" s="357">
        <v>26</v>
      </c>
      <c r="AO598" s="357">
        <v>30</v>
      </c>
      <c r="AP598" s="357">
        <v>30</v>
      </c>
      <c r="AQ598" s="357">
        <v>30</v>
      </c>
      <c r="AR598" s="357">
        <v>30</v>
      </c>
      <c r="AS598" s="357">
        <v>30</v>
      </c>
      <c r="AT598" s="105"/>
      <c r="AU598" s="105" t="s">
        <v>431</v>
      </c>
      <c r="AV598" s="126">
        <v>0.1</v>
      </c>
    </row>
    <row r="599" spans="1:48" ht="23.25" customHeight="1">
      <c r="D599" s="105" t="s">
        <v>432</v>
      </c>
      <c r="E599" s="164" t="s">
        <v>432</v>
      </c>
      <c r="F599" s="165" t="s">
        <v>598</v>
      </c>
      <c r="G599" s="126">
        <v>0.1</v>
      </c>
      <c r="H599" s="166">
        <v>32</v>
      </c>
      <c r="I599" s="166">
        <v>32</v>
      </c>
      <c r="J599" s="166">
        <v>37</v>
      </c>
      <c r="K599" s="357">
        <v>32</v>
      </c>
      <c r="L599" s="357">
        <v>32</v>
      </c>
      <c r="M599" s="357">
        <v>37</v>
      </c>
      <c r="N599" s="357">
        <v>34</v>
      </c>
      <c r="O599" s="357">
        <v>32</v>
      </c>
      <c r="P599" s="357">
        <v>32</v>
      </c>
      <c r="Q599" s="357">
        <v>37</v>
      </c>
      <c r="R599" s="357">
        <v>34</v>
      </c>
      <c r="S599" s="354">
        <v>32</v>
      </c>
      <c r="T599" s="354">
        <v>32</v>
      </c>
      <c r="U599" s="354">
        <v>37</v>
      </c>
      <c r="V599" s="357">
        <v>32</v>
      </c>
      <c r="W599" s="357">
        <v>37</v>
      </c>
      <c r="X599" s="357">
        <v>32</v>
      </c>
      <c r="Y599" s="357">
        <v>32</v>
      </c>
      <c r="Z599" s="357">
        <v>37</v>
      </c>
      <c r="AA599" s="357">
        <v>34</v>
      </c>
      <c r="AB599" s="357">
        <v>32</v>
      </c>
      <c r="AC599" s="357">
        <v>32</v>
      </c>
      <c r="AD599" s="357">
        <v>37</v>
      </c>
      <c r="AE599" s="357">
        <v>34</v>
      </c>
      <c r="AF599" s="357">
        <v>32</v>
      </c>
      <c r="AG599" s="357">
        <v>32</v>
      </c>
      <c r="AH599" s="357">
        <v>37</v>
      </c>
      <c r="AI599" s="368" t="s">
        <v>2207</v>
      </c>
      <c r="AJ599" s="357">
        <v>32</v>
      </c>
      <c r="AK599" s="357">
        <v>32</v>
      </c>
      <c r="AL599" s="357">
        <v>37</v>
      </c>
      <c r="AM599" s="357">
        <v>32</v>
      </c>
      <c r="AN599" s="357">
        <v>32</v>
      </c>
      <c r="AO599" s="357">
        <v>37</v>
      </c>
      <c r="AP599" s="357">
        <v>38</v>
      </c>
      <c r="AQ599" s="357">
        <v>38</v>
      </c>
      <c r="AR599" s="357">
        <v>38</v>
      </c>
      <c r="AS599" s="357">
        <v>38</v>
      </c>
      <c r="AT599" s="105"/>
      <c r="AU599" s="105" t="s">
        <v>432</v>
      </c>
      <c r="AV599" s="126">
        <v>0.1</v>
      </c>
    </row>
    <row r="600" spans="1:48" ht="23.25" customHeight="1">
      <c r="D600" s="105" t="s">
        <v>433</v>
      </c>
      <c r="E600" s="164" t="s">
        <v>433</v>
      </c>
      <c r="F600" s="165" t="s">
        <v>599</v>
      </c>
      <c r="G600" s="126">
        <v>0.1</v>
      </c>
      <c r="H600" s="166">
        <v>51</v>
      </c>
      <c r="I600" s="166">
        <v>50</v>
      </c>
      <c r="J600" s="166">
        <v>57</v>
      </c>
      <c r="K600" s="357">
        <v>51</v>
      </c>
      <c r="L600" s="357">
        <v>50</v>
      </c>
      <c r="M600" s="357">
        <v>57</v>
      </c>
      <c r="N600" s="357">
        <v>55</v>
      </c>
      <c r="O600" s="357">
        <v>51</v>
      </c>
      <c r="P600" s="357">
        <v>50</v>
      </c>
      <c r="Q600" s="357">
        <v>57</v>
      </c>
      <c r="R600" s="357">
        <v>55</v>
      </c>
      <c r="S600" s="354">
        <v>51</v>
      </c>
      <c r="T600" s="354">
        <v>50</v>
      </c>
      <c r="U600" s="354">
        <v>57</v>
      </c>
      <c r="V600" s="357">
        <v>50</v>
      </c>
      <c r="W600" s="357">
        <v>57</v>
      </c>
      <c r="X600" s="357">
        <v>51</v>
      </c>
      <c r="Y600" s="357">
        <v>50</v>
      </c>
      <c r="Z600" s="357">
        <v>57</v>
      </c>
      <c r="AA600" s="357">
        <v>55</v>
      </c>
      <c r="AB600" s="357">
        <v>51</v>
      </c>
      <c r="AC600" s="357">
        <v>50</v>
      </c>
      <c r="AD600" s="357">
        <v>57</v>
      </c>
      <c r="AE600" s="357">
        <v>55</v>
      </c>
      <c r="AF600" s="357">
        <v>51</v>
      </c>
      <c r="AG600" s="357">
        <v>50</v>
      </c>
      <c r="AH600" s="357">
        <v>57</v>
      </c>
      <c r="AI600" s="368" t="s">
        <v>2207</v>
      </c>
      <c r="AJ600" s="357">
        <v>51</v>
      </c>
      <c r="AK600" s="357">
        <v>50</v>
      </c>
      <c r="AL600" s="357">
        <v>57</v>
      </c>
      <c r="AM600" s="357">
        <v>51</v>
      </c>
      <c r="AN600" s="357">
        <v>50</v>
      </c>
      <c r="AO600" s="357">
        <v>57</v>
      </c>
      <c r="AP600" s="357">
        <v>62</v>
      </c>
      <c r="AQ600" s="357">
        <v>62</v>
      </c>
      <c r="AR600" s="357">
        <v>62</v>
      </c>
      <c r="AS600" s="357">
        <v>62</v>
      </c>
      <c r="AT600" s="105"/>
      <c r="AU600" s="105" t="s">
        <v>433</v>
      </c>
      <c r="AV600" s="126">
        <v>0.1</v>
      </c>
    </row>
    <row r="601" spans="1:48" ht="23.25" customHeight="1">
      <c r="A601" s="396"/>
      <c r="B601" s="397"/>
      <c r="D601" s="105" t="s">
        <v>435</v>
      </c>
      <c r="E601" s="164" t="s">
        <v>435</v>
      </c>
      <c r="F601" s="165" t="s">
        <v>930</v>
      </c>
      <c r="G601" s="126">
        <v>0.1</v>
      </c>
      <c r="H601" s="166">
        <v>31</v>
      </c>
      <c r="I601" s="166">
        <v>32</v>
      </c>
      <c r="J601" s="166">
        <v>36</v>
      </c>
      <c r="K601" s="357">
        <v>31</v>
      </c>
      <c r="L601" s="357">
        <v>32</v>
      </c>
      <c r="M601" s="357">
        <v>36</v>
      </c>
      <c r="N601" s="357">
        <v>33</v>
      </c>
      <c r="O601" s="357">
        <v>31</v>
      </c>
      <c r="P601" s="357">
        <v>32</v>
      </c>
      <c r="Q601" s="357">
        <v>36</v>
      </c>
      <c r="R601" s="357">
        <v>33</v>
      </c>
      <c r="S601" s="354">
        <v>31</v>
      </c>
      <c r="T601" s="354">
        <v>32</v>
      </c>
      <c r="U601" s="354">
        <v>36</v>
      </c>
      <c r="V601" s="357">
        <v>32</v>
      </c>
      <c r="W601" s="357">
        <v>36</v>
      </c>
      <c r="X601" s="357">
        <v>31</v>
      </c>
      <c r="Y601" s="357">
        <v>32</v>
      </c>
      <c r="Z601" s="357">
        <v>36</v>
      </c>
      <c r="AA601" s="357">
        <v>33</v>
      </c>
      <c r="AB601" s="357">
        <v>31</v>
      </c>
      <c r="AC601" s="357">
        <v>32</v>
      </c>
      <c r="AD601" s="357">
        <v>36</v>
      </c>
      <c r="AE601" s="357">
        <v>33</v>
      </c>
      <c r="AF601" s="357">
        <v>31</v>
      </c>
      <c r="AG601" s="357">
        <v>32</v>
      </c>
      <c r="AH601" s="357">
        <v>36</v>
      </c>
      <c r="AI601" s="368" t="s">
        <v>2207</v>
      </c>
      <c r="AJ601" s="357">
        <v>31</v>
      </c>
      <c r="AK601" s="357">
        <v>32</v>
      </c>
      <c r="AL601" s="357">
        <v>36</v>
      </c>
      <c r="AM601" s="357">
        <v>31</v>
      </c>
      <c r="AN601" s="357">
        <v>32</v>
      </c>
      <c r="AO601" s="357">
        <v>36</v>
      </c>
      <c r="AP601" s="357">
        <v>39</v>
      </c>
      <c r="AQ601" s="357">
        <v>39</v>
      </c>
      <c r="AR601" s="357">
        <v>39</v>
      </c>
      <c r="AS601" s="357">
        <v>39</v>
      </c>
      <c r="AT601" s="105"/>
      <c r="AU601" s="105" t="s">
        <v>435</v>
      </c>
      <c r="AV601" s="126">
        <v>0.1</v>
      </c>
    </row>
    <row r="602" spans="1:48" ht="23.25" customHeight="1">
      <c r="A602"/>
      <c r="B602"/>
      <c r="D602" s="105" t="s">
        <v>436</v>
      </c>
      <c r="E602" s="164" t="s">
        <v>436</v>
      </c>
      <c r="F602" s="165" t="s">
        <v>931</v>
      </c>
      <c r="G602" s="126">
        <v>2.9</v>
      </c>
      <c r="H602" s="166">
        <v>397</v>
      </c>
      <c r="I602" s="166">
        <v>393</v>
      </c>
      <c r="J602" s="166">
        <v>451</v>
      </c>
      <c r="K602" s="357">
        <v>397</v>
      </c>
      <c r="L602" s="357">
        <v>393</v>
      </c>
      <c r="M602" s="357">
        <v>451</v>
      </c>
      <c r="N602" s="357">
        <v>418</v>
      </c>
      <c r="O602" s="357">
        <v>397</v>
      </c>
      <c r="P602" s="357">
        <v>393</v>
      </c>
      <c r="Q602" s="357">
        <v>451</v>
      </c>
      <c r="R602" s="357">
        <v>418</v>
      </c>
      <c r="S602" s="356">
        <v>397</v>
      </c>
      <c r="T602" s="353">
        <v>393</v>
      </c>
      <c r="U602" s="356">
        <v>451</v>
      </c>
      <c r="V602" s="357">
        <v>393</v>
      </c>
      <c r="W602" s="357">
        <v>451</v>
      </c>
      <c r="X602" s="357">
        <v>397</v>
      </c>
      <c r="Y602" s="357">
        <v>393</v>
      </c>
      <c r="Z602" s="357">
        <v>451</v>
      </c>
      <c r="AA602" s="357">
        <v>418</v>
      </c>
      <c r="AB602" s="357">
        <v>397</v>
      </c>
      <c r="AC602" s="357">
        <v>393</v>
      </c>
      <c r="AD602" s="357">
        <v>451</v>
      </c>
      <c r="AE602" s="357">
        <v>418</v>
      </c>
      <c r="AF602" s="357">
        <v>397</v>
      </c>
      <c r="AG602" s="357">
        <v>393</v>
      </c>
      <c r="AH602" s="357">
        <v>451</v>
      </c>
      <c r="AI602" s="368" t="s">
        <v>2207</v>
      </c>
      <c r="AJ602" s="357">
        <v>397</v>
      </c>
      <c r="AK602" s="357">
        <v>393</v>
      </c>
      <c r="AL602" s="357">
        <v>451</v>
      </c>
      <c r="AM602" s="357">
        <v>397</v>
      </c>
      <c r="AN602" s="357">
        <v>393</v>
      </c>
      <c r="AO602" s="357">
        <v>451</v>
      </c>
      <c r="AP602" s="357">
        <v>476</v>
      </c>
      <c r="AQ602" s="357">
        <v>476</v>
      </c>
      <c r="AR602" s="357">
        <v>476</v>
      </c>
      <c r="AS602" s="357">
        <v>476</v>
      </c>
      <c r="AT602" s="105"/>
      <c r="AU602" s="105" t="s">
        <v>436</v>
      </c>
      <c r="AV602" s="126">
        <v>2.9</v>
      </c>
    </row>
    <row r="603" spans="1:48" ht="23.25" customHeight="1">
      <c r="A603"/>
      <c r="B603"/>
      <c r="D603" s="105" t="s">
        <v>1987</v>
      </c>
      <c r="E603" s="164" t="s">
        <v>1987</v>
      </c>
      <c r="F603" s="165" t="s">
        <v>1992</v>
      </c>
      <c r="G603" s="126">
        <v>3.2</v>
      </c>
      <c r="H603" s="166">
        <v>618</v>
      </c>
      <c r="I603" s="166">
        <v>609</v>
      </c>
      <c r="J603" s="166">
        <v>734</v>
      </c>
      <c r="K603" s="357">
        <v>618</v>
      </c>
      <c r="L603" s="357">
        <v>609</v>
      </c>
      <c r="M603" s="357">
        <v>734</v>
      </c>
      <c r="N603" s="362" t="s">
        <v>2207</v>
      </c>
      <c r="O603" s="357">
        <v>618</v>
      </c>
      <c r="P603" s="357">
        <v>609</v>
      </c>
      <c r="Q603" s="357">
        <v>734</v>
      </c>
      <c r="R603" s="362" t="s">
        <v>2207</v>
      </c>
      <c r="S603" s="354">
        <v>618</v>
      </c>
      <c r="T603" s="354">
        <v>609</v>
      </c>
      <c r="U603" s="354">
        <v>734</v>
      </c>
      <c r="V603" s="357">
        <v>609</v>
      </c>
      <c r="W603" s="357">
        <v>734</v>
      </c>
      <c r="X603" s="357">
        <v>618</v>
      </c>
      <c r="Y603" s="357">
        <v>609</v>
      </c>
      <c r="Z603" s="357">
        <v>734</v>
      </c>
      <c r="AA603" s="362" t="s">
        <v>2207</v>
      </c>
      <c r="AB603" s="357">
        <v>618</v>
      </c>
      <c r="AC603" s="357">
        <v>609</v>
      </c>
      <c r="AD603" s="357">
        <v>734</v>
      </c>
      <c r="AE603" s="362" t="s">
        <v>2207</v>
      </c>
      <c r="AF603" s="357">
        <v>618</v>
      </c>
      <c r="AG603" s="357">
        <v>609</v>
      </c>
      <c r="AH603" s="357">
        <v>734</v>
      </c>
      <c r="AI603" s="368" t="s">
        <v>2207</v>
      </c>
      <c r="AJ603" s="357">
        <v>618</v>
      </c>
      <c r="AK603" s="357">
        <v>609</v>
      </c>
      <c r="AL603" s="357">
        <v>734</v>
      </c>
      <c r="AM603" s="357">
        <v>618</v>
      </c>
      <c r="AN603" s="357">
        <v>609</v>
      </c>
      <c r="AO603" s="357">
        <v>734</v>
      </c>
      <c r="AP603" s="357">
        <v>670</v>
      </c>
      <c r="AQ603" s="357">
        <v>670</v>
      </c>
      <c r="AR603" s="357">
        <v>670</v>
      </c>
      <c r="AS603" s="357">
        <v>670</v>
      </c>
      <c r="AT603" s="105"/>
      <c r="AU603" s="105" t="s">
        <v>1987</v>
      </c>
      <c r="AV603" s="126">
        <v>3.2</v>
      </c>
    </row>
    <row r="604" spans="1:48" ht="23.25" customHeight="1">
      <c r="A604"/>
      <c r="B604"/>
      <c r="D604" s="105" t="s">
        <v>1988</v>
      </c>
      <c r="E604" s="164" t="s">
        <v>1988</v>
      </c>
      <c r="F604" s="165" t="s">
        <v>1993</v>
      </c>
      <c r="G604" s="126">
        <v>3.2</v>
      </c>
      <c r="H604" s="166">
        <v>538</v>
      </c>
      <c r="I604" s="166">
        <v>551</v>
      </c>
      <c r="J604" s="166">
        <v>654</v>
      </c>
      <c r="K604" s="357">
        <v>538</v>
      </c>
      <c r="L604" s="357">
        <v>551</v>
      </c>
      <c r="M604" s="357">
        <v>654</v>
      </c>
      <c r="N604" s="357">
        <v>590</v>
      </c>
      <c r="O604" s="357">
        <v>538</v>
      </c>
      <c r="P604" s="357">
        <v>551</v>
      </c>
      <c r="Q604" s="357">
        <v>654</v>
      </c>
      <c r="R604" s="357">
        <v>590</v>
      </c>
      <c r="S604" s="354">
        <v>538</v>
      </c>
      <c r="T604" s="354">
        <v>551</v>
      </c>
      <c r="U604" s="354">
        <v>654</v>
      </c>
      <c r="V604" s="357">
        <v>551</v>
      </c>
      <c r="W604" s="357">
        <v>654</v>
      </c>
      <c r="X604" s="357">
        <v>538</v>
      </c>
      <c r="Y604" s="357">
        <v>551</v>
      </c>
      <c r="Z604" s="357">
        <v>654</v>
      </c>
      <c r="AA604" s="357">
        <v>590</v>
      </c>
      <c r="AB604" s="357">
        <v>538</v>
      </c>
      <c r="AC604" s="357">
        <v>551</v>
      </c>
      <c r="AD604" s="357">
        <v>654</v>
      </c>
      <c r="AE604" s="357">
        <v>590</v>
      </c>
      <c r="AF604" s="357">
        <v>538</v>
      </c>
      <c r="AG604" s="357">
        <v>551</v>
      </c>
      <c r="AH604" s="357">
        <v>654</v>
      </c>
      <c r="AI604" s="368" t="s">
        <v>2207</v>
      </c>
      <c r="AJ604" s="357">
        <v>538</v>
      </c>
      <c r="AK604" s="357">
        <v>551</v>
      </c>
      <c r="AL604" s="357">
        <v>654</v>
      </c>
      <c r="AM604" s="357">
        <v>538</v>
      </c>
      <c r="AN604" s="357">
        <v>551</v>
      </c>
      <c r="AO604" s="357">
        <v>654</v>
      </c>
      <c r="AP604" s="357">
        <v>594</v>
      </c>
      <c r="AQ604" s="357">
        <v>594</v>
      </c>
      <c r="AR604" s="357">
        <v>594</v>
      </c>
      <c r="AS604" s="357">
        <v>594</v>
      </c>
      <c r="AT604" s="105"/>
      <c r="AU604" s="105" t="s">
        <v>1988</v>
      </c>
      <c r="AV604" s="126">
        <v>3.2</v>
      </c>
    </row>
    <row r="605" spans="1:48" ht="23.25" customHeight="1">
      <c r="A605"/>
      <c r="B605"/>
      <c r="D605" s="105" t="s">
        <v>35</v>
      </c>
      <c r="E605" s="164" t="s">
        <v>35</v>
      </c>
      <c r="F605" s="165" t="s">
        <v>795</v>
      </c>
      <c r="G605" s="126">
        <v>9</v>
      </c>
      <c r="H605" s="166">
        <v>686</v>
      </c>
      <c r="I605" s="166">
        <v>684</v>
      </c>
      <c r="J605" s="166">
        <v>783</v>
      </c>
      <c r="K605" s="357">
        <v>706</v>
      </c>
      <c r="L605" s="357">
        <v>695</v>
      </c>
      <c r="M605" s="357">
        <v>822</v>
      </c>
      <c r="N605" s="357">
        <v>751</v>
      </c>
      <c r="O605" s="357">
        <v>683</v>
      </c>
      <c r="P605" s="357">
        <v>714</v>
      </c>
      <c r="Q605" s="357">
        <v>805</v>
      </c>
      <c r="R605" s="357">
        <v>759</v>
      </c>
      <c r="S605" s="354">
        <v>951</v>
      </c>
      <c r="T605" s="354">
        <v>1046</v>
      </c>
      <c r="U605" s="354">
        <v>1152</v>
      </c>
      <c r="V605" s="357">
        <v>910</v>
      </c>
      <c r="W605" s="357">
        <v>1021</v>
      </c>
      <c r="X605" s="357">
        <v>735</v>
      </c>
      <c r="Y605" s="357">
        <v>788</v>
      </c>
      <c r="Z605" s="357">
        <v>932</v>
      </c>
      <c r="AA605" s="357">
        <v>824</v>
      </c>
      <c r="AB605" s="357">
        <v>762</v>
      </c>
      <c r="AC605" s="357">
        <v>829</v>
      </c>
      <c r="AD605" s="357">
        <v>990</v>
      </c>
      <c r="AE605" s="357">
        <v>852</v>
      </c>
      <c r="AF605" s="357">
        <v>829</v>
      </c>
      <c r="AG605" s="357">
        <v>898</v>
      </c>
      <c r="AH605" s="357">
        <v>1070</v>
      </c>
      <c r="AI605" s="368" t="s">
        <v>2207</v>
      </c>
      <c r="AJ605" s="357">
        <v>786</v>
      </c>
      <c r="AK605" s="357">
        <v>848</v>
      </c>
      <c r="AL605" s="357">
        <v>1002</v>
      </c>
      <c r="AM605" s="357">
        <v>713</v>
      </c>
      <c r="AN605" s="357">
        <v>752</v>
      </c>
      <c r="AO605" s="357">
        <v>860</v>
      </c>
      <c r="AP605" s="357">
        <v>797</v>
      </c>
      <c r="AQ605" s="357">
        <v>797</v>
      </c>
      <c r="AR605" s="357">
        <v>914</v>
      </c>
      <c r="AS605" s="357">
        <v>869</v>
      </c>
      <c r="AT605" s="105"/>
      <c r="AU605" s="105" t="s">
        <v>35</v>
      </c>
      <c r="AV605" s="126">
        <v>9</v>
      </c>
    </row>
    <row r="606" spans="1:48" ht="23.25" customHeight="1">
      <c r="A606"/>
      <c r="B606"/>
      <c r="D606" s="105" t="s">
        <v>3330</v>
      </c>
      <c r="E606" s="164" t="s">
        <v>3330</v>
      </c>
      <c r="F606" s="165" t="s">
        <v>795</v>
      </c>
      <c r="G606" s="126">
        <v>9</v>
      </c>
      <c r="H606" s="166">
        <v>686</v>
      </c>
      <c r="I606" s="166">
        <v>684</v>
      </c>
      <c r="J606" s="166">
        <v>783</v>
      </c>
      <c r="K606" s="357">
        <v>706</v>
      </c>
      <c r="L606" s="357">
        <v>695</v>
      </c>
      <c r="M606" s="357">
        <v>822</v>
      </c>
      <c r="N606" s="357">
        <v>751</v>
      </c>
      <c r="O606" s="357">
        <v>683</v>
      </c>
      <c r="P606" s="357">
        <v>714</v>
      </c>
      <c r="Q606" s="357">
        <v>805</v>
      </c>
      <c r="R606" s="357">
        <v>759</v>
      </c>
      <c r="S606" s="354">
        <v>951</v>
      </c>
      <c r="T606" s="354">
        <v>1046</v>
      </c>
      <c r="U606" s="354">
        <v>1152</v>
      </c>
      <c r="V606" s="357">
        <v>910</v>
      </c>
      <c r="W606" s="357">
        <v>1021</v>
      </c>
      <c r="X606" s="357">
        <v>735</v>
      </c>
      <c r="Y606" s="357">
        <v>788</v>
      </c>
      <c r="Z606" s="357">
        <v>932</v>
      </c>
      <c r="AA606" s="357">
        <v>824</v>
      </c>
      <c r="AB606" s="357">
        <v>762</v>
      </c>
      <c r="AC606" s="357">
        <v>829</v>
      </c>
      <c r="AD606" s="357">
        <v>990</v>
      </c>
      <c r="AE606" s="357">
        <v>852</v>
      </c>
      <c r="AF606" s="357">
        <v>829</v>
      </c>
      <c r="AG606" s="357">
        <v>898</v>
      </c>
      <c r="AH606" s="357">
        <v>1070</v>
      </c>
      <c r="AI606" s="368" t="s">
        <v>2207</v>
      </c>
      <c r="AJ606" s="357">
        <v>786</v>
      </c>
      <c r="AK606" s="357">
        <v>848</v>
      </c>
      <c r="AL606" s="357">
        <v>1002</v>
      </c>
      <c r="AM606" s="357">
        <v>713</v>
      </c>
      <c r="AN606" s="357">
        <v>752</v>
      </c>
      <c r="AO606" s="357">
        <v>860</v>
      </c>
      <c r="AP606" s="357">
        <v>797</v>
      </c>
      <c r="AQ606" s="357">
        <v>797</v>
      </c>
      <c r="AR606" s="357">
        <v>914</v>
      </c>
      <c r="AS606" s="357">
        <v>869</v>
      </c>
      <c r="AT606" s="105"/>
      <c r="AU606" s="105" t="s">
        <v>3330</v>
      </c>
      <c r="AV606" s="126">
        <v>9</v>
      </c>
    </row>
    <row r="607" spans="1:48" ht="23.25" customHeight="1">
      <c r="A607"/>
      <c r="B607"/>
      <c r="D607" s="105" t="s">
        <v>36</v>
      </c>
      <c r="E607" s="164" t="s">
        <v>36</v>
      </c>
      <c r="F607" s="165" t="s">
        <v>796</v>
      </c>
      <c r="G607" s="126">
        <v>10.5</v>
      </c>
      <c r="H607" s="166">
        <v>712</v>
      </c>
      <c r="I607" s="166">
        <v>712</v>
      </c>
      <c r="J607" s="166">
        <v>814</v>
      </c>
      <c r="K607" s="357">
        <v>733</v>
      </c>
      <c r="L607" s="357">
        <v>722</v>
      </c>
      <c r="M607" s="357">
        <v>860</v>
      </c>
      <c r="N607" s="357">
        <v>783</v>
      </c>
      <c r="O607" s="357">
        <v>711</v>
      </c>
      <c r="P607" s="357">
        <v>750</v>
      </c>
      <c r="Q607" s="357">
        <v>842</v>
      </c>
      <c r="R607" s="357">
        <v>796</v>
      </c>
      <c r="S607" s="354">
        <v>983</v>
      </c>
      <c r="T607" s="354">
        <v>1087</v>
      </c>
      <c r="U607" s="354">
        <v>1196</v>
      </c>
      <c r="V607" s="357">
        <v>945</v>
      </c>
      <c r="W607" s="357">
        <v>1059</v>
      </c>
      <c r="X607" s="357">
        <v>760</v>
      </c>
      <c r="Y607" s="357">
        <v>819</v>
      </c>
      <c r="Z607" s="357">
        <v>970</v>
      </c>
      <c r="AA607" s="357">
        <v>852</v>
      </c>
      <c r="AB607" s="357">
        <v>791</v>
      </c>
      <c r="AC607" s="357">
        <v>868</v>
      </c>
      <c r="AD607" s="357">
        <v>1038</v>
      </c>
      <c r="AE607" s="357">
        <v>886</v>
      </c>
      <c r="AF607" s="357">
        <v>858</v>
      </c>
      <c r="AG607" s="357">
        <v>937</v>
      </c>
      <c r="AH607" s="357">
        <v>1119</v>
      </c>
      <c r="AI607" s="368" t="s">
        <v>2207</v>
      </c>
      <c r="AJ607" s="357">
        <v>819</v>
      </c>
      <c r="AK607" s="357">
        <v>890</v>
      </c>
      <c r="AL607" s="357">
        <v>1051</v>
      </c>
      <c r="AM607" s="357">
        <v>740</v>
      </c>
      <c r="AN607" s="357">
        <v>786</v>
      </c>
      <c r="AO607" s="357">
        <v>899</v>
      </c>
      <c r="AP607" s="357">
        <v>832</v>
      </c>
      <c r="AQ607" s="357">
        <v>832</v>
      </c>
      <c r="AR607" s="357">
        <v>964</v>
      </c>
      <c r="AS607" s="357">
        <v>902</v>
      </c>
      <c r="AT607" s="105"/>
      <c r="AU607" s="105" t="s">
        <v>36</v>
      </c>
      <c r="AV607" s="126">
        <v>10.5</v>
      </c>
    </row>
    <row r="608" spans="1:48" ht="23.25" customHeight="1">
      <c r="A608"/>
      <c r="B608"/>
      <c r="D608" s="105" t="s">
        <v>3331</v>
      </c>
      <c r="E608" s="164" t="s">
        <v>3331</v>
      </c>
      <c r="F608" s="165" t="s">
        <v>796</v>
      </c>
      <c r="G608" s="126">
        <v>10.5</v>
      </c>
      <c r="H608" s="166">
        <v>712</v>
      </c>
      <c r="I608" s="166">
        <v>712</v>
      </c>
      <c r="J608" s="166">
        <v>814</v>
      </c>
      <c r="K608" s="357">
        <v>733</v>
      </c>
      <c r="L608" s="357">
        <v>722</v>
      </c>
      <c r="M608" s="357">
        <v>860</v>
      </c>
      <c r="N608" s="357">
        <v>783</v>
      </c>
      <c r="O608" s="357">
        <v>711</v>
      </c>
      <c r="P608" s="357">
        <v>750</v>
      </c>
      <c r="Q608" s="357">
        <v>842</v>
      </c>
      <c r="R608" s="357">
        <v>796</v>
      </c>
      <c r="S608" s="354">
        <v>983</v>
      </c>
      <c r="T608" s="354">
        <v>1087</v>
      </c>
      <c r="U608" s="354">
        <v>1196</v>
      </c>
      <c r="V608" s="357">
        <v>945</v>
      </c>
      <c r="W608" s="357">
        <v>1059</v>
      </c>
      <c r="X608" s="357">
        <v>760</v>
      </c>
      <c r="Y608" s="357">
        <v>819</v>
      </c>
      <c r="Z608" s="357">
        <v>970</v>
      </c>
      <c r="AA608" s="357">
        <v>852</v>
      </c>
      <c r="AB608" s="357">
        <v>791</v>
      </c>
      <c r="AC608" s="357">
        <v>868</v>
      </c>
      <c r="AD608" s="357">
        <v>1038</v>
      </c>
      <c r="AE608" s="357">
        <v>886</v>
      </c>
      <c r="AF608" s="357">
        <v>858</v>
      </c>
      <c r="AG608" s="357">
        <v>937</v>
      </c>
      <c r="AH608" s="357">
        <v>1119</v>
      </c>
      <c r="AI608" s="368" t="s">
        <v>2207</v>
      </c>
      <c r="AJ608" s="357">
        <v>819</v>
      </c>
      <c r="AK608" s="357">
        <v>890</v>
      </c>
      <c r="AL608" s="357">
        <v>1051</v>
      </c>
      <c r="AM608" s="357">
        <v>740</v>
      </c>
      <c r="AN608" s="357">
        <v>786</v>
      </c>
      <c r="AO608" s="357">
        <v>899</v>
      </c>
      <c r="AP608" s="357">
        <v>832</v>
      </c>
      <c r="AQ608" s="357">
        <v>832</v>
      </c>
      <c r="AR608" s="357">
        <v>964</v>
      </c>
      <c r="AS608" s="357">
        <v>902</v>
      </c>
      <c r="AT608" s="105"/>
      <c r="AU608" s="105" t="s">
        <v>3331</v>
      </c>
      <c r="AV608" s="126">
        <v>10.5</v>
      </c>
    </row>
    <row r="609" spans="1:48" ht="23.25" customHeight="1">
      <c r="D609" s="105" t="s">
        <v>37</v>
      </c>
      <c r="E609" s="164" t="s">
        <v>37</v>
      </c>
      <c r="F609" s="165" t="s">
        <v>797</v>
      </c>
      <c r="G609" s="126">
        <v>9</v>
      </c>
      <c r="H609" s="166">
        <v>631</v>
      </c>
      <c r="I609" s="166">
        <v>626</v>
      </c>
      <c r="J609" s="166">
        <v>720</v>
      </c>
      <c r="K609" s="357">
        <v>655</v>
      </c>
      <c r="L609" s="357">
        <v>637</v>
      </c>
      <c r="M609" s="357">
        <v>768</v>
      </c>
      <c r="N609" s="357">
        <v>683</v>
      </c>
      <c r="O609" s="357">
        <v>632</v>
      </c>
      <c r="P609" s="357">
        <v>664</v>
      </c>
      <c r="Q609" s="357">
        <v>754</v>
      </c>
      <c r="R609" s="357">
        <v>713</v>
      </c>
      <c r="S609" s="354">
        <v>839</v>
      </c>
      <c r="T609" s="354">
        <v>925</v>
      </c>
      <c r="U609" s="354">
        <v>1074</v>
      </c>
      <c r="V609" s="357">
        <v>868</v>
      </c>
      <c r="W609" s="357">
        <v>975</v>
      </c>
      <c r="X609" s="357">
        <v>646</v>
      </c>
      <c r="Y609" s="357">
        <v>695</v>
      </c>
      <c r="Z609" s="357">
        <v>826</v>
      </c>
      <c r="AA609" s="357">
        <v>724</v>
      </c>
      <c r="AB609" s="357">
        <v>672</v>
      </c>
      <c r="AC609" s="357">
        <v>738</v>
      </c>
      <c r="AD609" s="357">
        <v>884</v>
      </c>
      <c r="AE609" s="357">
        <v>753</v>
      </c>
      <c r="AF609" s="357">
        <v>708</v>
      </c>
      <c r="AG609" s="357">
        <v>774</v>
      </c>
      <c r="AH609" s="357">
        <v>927</v>
      </c>
      <c r="AI609" s="368" t="s">
        <v>2207</v>
      </c>
      <c r="AJ609" s="357">
        <v>709</v>
      </c>
      <c r="AK609" s="357">
        <v>774</v>
      </c>
      <c r="AL609" s="357">
        <v>910</v>
      </c>
      <c r="AM609" s="357">
        <v>653</v>
      </c>
      <c r="AN609" s="357">
        <v>690</v>
      </c>
      <c r="AO609" s="357">
        <v>788</v>
      </c>
      <c r="AP609" s="357">
        <v>753</v>
      </c>
      <c r="AQ609" s="357">
        <v>753</v>
      </c>
      <c r="AR609" s="357">
        <v>862</v>
      </c>
      <c r="AS609" s="357">
        <v>822</v>
      </c>
      <c r="AT609" s="105"/>
      <c r="AU609" s="105" t="s">
        <v>37</v>
      </c>
      <c r="AV609" s="126">
        <v>9</v>
      </c>
    </row>
    <row r="610" spans="1:48" ht="23.25" customHeight="1">
      <c r="D610" s="105" t="s">
        <v>3332</v>
      </c>
      <c r="E610" s="164" t="s">
        <v>3332</v>
      </c>
      <c r="F610" s="165" t="s">
        <v>797</v>
      </c>
      <c r="G610" s="126">
        <v>9</v>
      </c>
      <c r="H610" s="166">
        <v>631</v>
      </c>
      <c r="I610" s="166">
        <v>626</v>
      </c>
      <c r="J610" s="166">
        <v>720</v>
      </c>
      <c r="K610" s="357">
        <v>655</v>
      </c>
      <c r="L610" s="357">
        <v>637</v>
      </c>
      <c r="M610" s="357">
        <v>768</v>
      </c>
      <c r="N610" s="357">
        <v>683</v>
      </c>
      <c r="O610" s="357">
        <v>632</v>
      </c>
      <c r="P610" s="357">
        <v>664</v>
      </c>
      <c r="Q610" s="357">
        <v>754</v>
      </c>
      <c r="R610" s="357">
        <v>713</v>
      </c>
      <c r="S610" s="354">
        <v>839</v>
      </c>
      <c r="T610" s="354">
        <v>925</v>
      </c>
      <c r="U610" s="354">
        <v>1074</v>
      </c>
      <c r="V610" s="357">
        <v>868</v>
      </c>
      <c r="W610" s="357">
        <v>975</v>
      </c>
      <c r="X610" s="357">
        <v>646</v>
      </c>
      <c r="Y610" s="357">
        <v>695</v>
      </c>
      <c r="Z610" s="357">
        <v>826</v>
      </c>
      <c r="AA610" s="357">
        <v>724</v>
      </c>
      <c r="AB610" s="357">
        <v>672</v>
      </c>
      <c r="AC610" s="357">
        <v>738</v>
      </c>
      <c r="AD610" s="357">
        <v>884</v>
      </c>
      <c r="AE610" s="357">
        <v>753</v>
      </c>
      <c r="AF610" s="357">
        <v>708</v>
      </c>
      <c r="AG610" s="357">
        <v>774</v>
      </c>
      <c r="AH610" s="357">
        <v>927</v>
      </c>
      <c r="AI610" s="368" t="s">
        <v>2207</v>
      </c>
      <c r="AJ610" s="357">
        <v>709</v>
      </c>
      <c r="AK610" s="357">
        <v>774</v>
      </c>
      <c r="AL610" s="357">
        <v>910</v>
      </c>
      <c r="AM610" s="357">
        <v>653</v>
      </c>
      <c r="AN610" s="357">
        <v>690</v>
      </c>
      <c r="AO610" s="357">
        <v>788</v>
      </c>
      <c r="AP610" s="357">
        <v>753</v>
      </c>
      <c r="AQ610" s="357">
        <v>753</v>
      </c>
      <c r="AR610" s="357">
        <v>862</v>
      </c>
      <c r="AS610" s="357">
        <v>822</v>
      </c>
      <c r="AT610" s="105"/>
      <c r="AU610" s="105" t="s">
        <v>3332</v>
      </c>
      <c r="AV610" s="126">
        <v>9</v>
      </c>
    </row>
    <row r="611" spans="1:48" ht="23.25" customHeight="1">
      <c r="D611" s="105" t="s">
        <v>1706</v>
      </c>
      <c r="E611" s="164" t="s">
        <v>1706</v>
      </c>
      <c r="F611" s="165" t="s">
        <v>1709</v>
      </c>
      <c r="G611" s="126">
        <v>13</v>
      </c>
      <c r="H611" s="166">
        <v>284</v>
      </c>
      <c r="I611" s="166">
        <v>285</v>
      </c>
      <c r="J611" s="166">
        <v>323</v>
      </c>
      <c r="K611" s="357">
        <v>284</v>
      </c>
      <c r="L611" s="357">
        <v>285</v>
      </c>
      <c r="M611" s="357">
        <v>323</v>
      </c>
      <c r="N611" s="357">
        <v>299</v>
      </c>
      <c r="O611" s="357">
        <v>284</v>
      </c>
      <c r="P611" s="357">
        <v>285</v>
      </c>
      <c r="Q611" s="357">
        <v>323</v>
      </c>
      <c r="R611" s="357">
        <v>299</v>
      </c>
      <c r="S611" s="354">
        <v>284</v>
      </c>
      <c r="T611" s="354">
        <v>285</v>
      </c>
      <c r="U611" s="354">
        <v>323</v>
      </c>
      <c r="V611" s="357">
        <v>285</v>
      </c>
      <c r="W611" s="357">
        <v>323</v>
      </c>
      <c r="X611" s="357">
        <v>284</v>
      </c>
      <c r="Y611" s="357">
        <v>285</v>
      </c>
      <c r="Z611" s="357">
        <v>323</v>
      </c>
      <c r="AA611" s="357">
        <v>299</v>
      </c>
      <c r="AB611" s="357">
        <v>284</v>
      </c>
      <c r="AC611" s="357">
        <v>285</v>
      </c>
      <c r="AD611" s="357">
        <v>323</v>
      </c>
      <c r="AE611" s="357">
        <v>299</v>
      </c>
      <c r="AF611" s="357">
        <v>284</v>
      </c>
      <c r="AG611" s="357">
        <v>285</v>
      </c>
      <c r="AH611" s="357">
        <v>323</v>
      </c>
      <c r="AI611" s="368" t="s">
        <v>2207</v>
      </c>
      <c r="AJ611" s="357">
        <v>284</v>
      </c>
      <c r="AK611" s="357">
        <v>285</v>
      </c>
      <c r="AL611" s="357">
        <v>323</v>
      </c>
      <c r="AM611" s="357">
        <v>284</v>
      </c>
      <c r="AN611" s="357">
        <v>285</v>
      </c>
      <c r="AO611" s="357">
        <v>323</v>
      </c>
      <c r="AP611" s="357">
        <v>314</v>
      </c>
      <c r="AQ611" s="357">
        <v>314</v>
      </c>
      <c r="AR611" s="357">
        <v>314</v>
      </c>
      <c r="AS611" s="357">
        <v>314</v>
      </c>
      <c r="AT611" s="105"/>
      <c r="AU611" s="105" t="s">
        <v>1706</v>
      </c>
      <c r="AV611" s="126">
        <v>13</v>
      </c>
    </row>
    <row r="612" spans="1:48" ht="23.25" customHeight="1">
      <c r="D612" s="105" t="s">
        <v>1707</v>
      </c>
      <c r="E612" s="164" t="s">
        <v>1707</v>
      </c>
      <c r="F612" s="165" t="s">
        <v>939</v>
      </c>
      <c r="G612" s="126">
        <v>14.4</v>
      </c>
      <c r="H612" s="166">
        <v>290</v>
      </c>
      <c r="I612" s="166">
        <v>291</v>
      </c>
      <c r="J612" s="166">
        <v>330</v>
      </c>
      <c r="K612" s="357">
        <v>290</v>
      </c>
      <c r="L612" s="357">
        <v>291</v>
      </c>
      <c r="M612" s="357">
        <v>330</v>
      </c>
      <c r="N612" s="357">
        <v>306</v>
      </c>
      <c r="O612" s="357">
        <v>290</v>
      </c>
      <c r="P612" s="357">
        <v>291</v>
      </c>
      <c r="Q612" s="357">
        <v>330</v>
      </c>
      <c r="R612" s="357">
        <v>306</v>
      </c>
      <c r="S612" s="354">
        <v>290</v>
      </c>
      <c r="T612" s="354">
        <v>291</v>
      </c>
      <c r="U612" s="354">
        <v>330</v>
      </c>
      <c r="V612" s="357">
        <v>291</v>
      </c>
      <c r="W612" s="357">
        <v>330</v>
      </c>
      <c r="X612" s="357">
        <v>290</v>
      </c>
      <c r="Y612" s="357">
        <v>291</v>
      </c>
      <c r="Z612" s="357">
        <v>330</v>
      </c>
      <c r="AA612" s="357">
        <v>306</v>
      </c>
      <c r="AB612" s="357">
        <v>290</v>
      </c>
      <c r="AC612" s="357">
        <v>291</v>
      </c>
      <c r="AD612" s="357">
        <v>330</v>
      </c>
      <c r="AE612" s="357">
        <v>306</v>
      </c>
      <c r="AF612" s="357">
        <v>290</v>
      </c>
      <c r="AG612" s="357">
        <v>291</v>
      </c>
      <c r="AH612" s="357">
        <v>330</v>
      </c>
      <c r="AI612" s="368" t="s">
        <v>2207</v>
      </c>
      <c r="AJ612" s="357">
        <v>290</v>
      </c>
      <c r="AK612" s="357">
        <v>291</v>
      </c>
      <c r="AL612" s="357">
        <v>330</v>
      </c>
      <c r="AM612" s="357">
        <v>290</v>
      </c>
      <c r="AN612" s="357">
        <v>291</v>
      </c>
      <c r="AO612" s="357">
        <v>330</v>
      </c>
      <c r="AP612" s="357">
        <v>320</v>
      </c>
      <c r="AQ612" s="357">
        <v>320</v>
      </c>
      <c r="AR612" s="357">
        <v>320</v>
      </c>
      <c r="AS612" s="357">
        <v>320</v>
      </c>
      <c r="AT612" s="105"/>
      <c r="AU612" s="105" t="s">
        <v>1707</v>
      </c>
      <c r="AV612" s="126">
        <v>14.4</v>
      </c>
    </row>
    <row r="613" spans="1:48" ht="23.25" customHeight="1">
      <c r="D613" s="105" t="s">
        <v>1708</v>
      </c>
      <c r="E613" s="164" t="s">
        <v>1708</v>
      </c>
      <c r="F613" s="165" t="s">
        <v>940</v>
      </c>
      <c r="G613" s="126">
        <v>15.9</v>
      </c>
      <c r="H613" s="166">
        <v>297</v>
      </c>
      <c r="I613" s="166">
        <v>299</v>
      </c>
      <c r="J613" s="166">
        <v>338</v>
      </c>
      <c r="K613" s="357">
        <v>297</v>
      </c>
      <c r="L613" s="357">
        <v>299</v>
      </c>
      <c r="M613" s="357">
        <v>338</v>
      </c>
      <c r="N613" s="357">
        <v>313</v>
      </c>
      <c r="O613" s="357">
        <v>297</v>
      </c>
      <c r="P613" s="357">
        <v>299</v>
      </c>
      <c r="Q613" s="357">
        <v>338</v>
      </c>
      <c r="R613" s="357">
        <v>313</v>
      </c>
      <c r="S613" s="354">
        <v>297</v>
      </c>
      <c r="T613" s="354">
        <v>299</v>
      </c>
      <c r="U613" s="354">
        <v>338</v>
      </c>
      <c r="V613" s="357">
        <v>299</v>
      </c>
      <c r="W613" s="357">
        <v>338</v>
      </c>
      <c r="X613" s="357">
        <v>297</v>
      </c>
      <c r="Y613" s="357">
        <v>299</v>
      </c>
      <c r="Z613" s="357">
        <v>338</v>
      </c>
      <c r="AA613" s="357">
        <v>313</v>
      </c>
      <c r="AB613" s="357">
        <v>297</v>
      </c>
      <c r="AC613" s="357">
        <v>299</v>
      </c>
      <c r="AD613" s="357">
        <v>338</v>
      </c>
      <c r="AE613" s="357">
        <v>313</v>
      </c>
      <c r="AF613" s="357">
        <v>297</v>
      </c>
      <c r="AG613" s="357">
        <v>299</v>
      </c>
      <c r="AH613" s="357">
        <v>338</v>
      </c>
      <c r="AI613" s="368" t="s">
        <v>2207</v>
      </c>
      <c r="AJ613" s="357">
        <v>297</v>
      </c>
      <c r="AK613" s="357">
        <v>299</v>
      </c>
      <c r="AL613" s="357">
        <v>338</v>
      </c>
      <c r="AM613" s="357">
        <v>297</v>
      </c>
      <c r="AN613" s="357">
        <v>299</v>
      </c>
      <c r="AO613" s="357">
        <v>338</v>
      </c>
      <c r="AP613" s="357">
        <v>329</v>
      </c>
      <c r="AQ613" s="357">
        <v>329</v>
      </c>
      <c r="AR613" s="357">
        <v>329</v>
      </c>
      <c r="AS613" s="357">
        <v>329</v>
      </c>
      <c r="AT613" s="105"/>
      <c r="AU613" s="105" t="s">
        <v>1708</v>
      </c>
      <c r="AV613" s="126">
        <v>15.9</v>
      </c>
    </row>
    <row r="614" spans="1:48" ht="23.25" customHeight="1">
      <c r="D614" s="105" t="s">
        <v>4458</v>
      </c>
      <c r="E614" s="164" t="s">
        <v>4458</v>
      </c>
      <c r="F614" s="165" t="s">
        <v>4463</v>
      </c>
      <c r="G614" s="126">
        <v>12</v>
      </c>
      <c r="H614" s="166">
        <v>481</v>
      </c>
      <c r="I614" s="166">
        <v>477</v>
      </c>
      <c r="J614" s="166">
        <v>532</v>
      </c>
      <c r="K614" s="357">
        <v>481</v>
      </c>
      <c r="L614" s="357">
        <v>477</v>
      </c>
      <c r="M614" s="357">
        <v>532</v>
      </c>
      <c r="N614" s="357">
        <v>496</v>
      </c>
      <c r="O614" s="357">
        <v>470</v>
      </c>
      <c r="P614" s="357">
        <v>477</v>
      </c>
      <c r="Q614" s="357">
        <v>537</v>
      </c>
      <c r="R614" s="357">
        <v>496</v>
      </c>
      <c r="S614" s="354">
        <v>566</v>
      </c>
      <c r="T614" s="354">
        <v>619</v>
      </c>
      <c r="U614" s="354">
        <v>657</v>
      </c>
      <c r="V614" s="357">
        <v>532</v>
      </c>
      <c r="W614" s="357">
        <v>588</v>
      </c>
      <c r="X614" s="357">
        <v>500</v>
      </c>
      <c r="Y614" s="357">
        <v>530</v>
      </c>
      <c r="Z614" s="357">
        <v>617</v>
      </c>
      <c r="AA614" s="357">
        <v>551</v>
      </c>
      <c r="AB614" s="357">
        <v>515</v>
      </c>
      <c r="AC614" s="357">
        <v>552</v>
      </c>
      <c r="AD614" s="357">
        <v>644</v>
      </c>
      <c r="AE614" s="357">
        <v>567</v>
      </c>
      <c r="AF614" s="357">
        <v>545</v>
      </c>
      <c r="AG614" s="357">
        <v>582</v>
      </c>
      <c r="AH614" s="357">
        <v>681</v>
      </c>
      <c r="AI614" s="368" t="s">
        <v>2207</v>
      </c>
      <c r="AJ614" s="357">
        <v>518</v>
      </c>
      <c r="AK614" s="357">
        <v>555</v>
      </c>
      <c r="AL614" s="357">
        <v>648</v>
      </c>
      <c r="AM614" s="357">
        <v>482</v>
      </c>
      <c r="AN614" s="357">
        <v>508</v>
      </c>
      <c r="AO614" s="357">
        <v>580</v>
      </c>
      <c r="AP614" s="357">
        <v>526</v>
      </c>
      <c r="AQ614" s="357">
        <v>526</v>
      </c>
      <c r="AR614" s="357">
        <v>575</v>
      </c>
      <c r="AS614" s="357">
        <v>550</v>
      </c>
      <c r="AT614" s="105"/>
      <c r="AU614" s="105" t="s">
        <v>4458</v>
      </c>
      <c r="AV614" s="126">
        <v>12</v>
      </c>
    </row>
    <row r="615" spans="1:48" ht="23.25" customHeight="1">
      <c r="D615" s="105" t="s">
        <v>4459</v>
      </c>
      <c r="E615" s="164" t="s">
        <v>4459</v>
      </c>
      <c r="F615" s="165" t="s">
        <v>4464</v>
      </c>
      <c r="G615" s="126">
        <v>13.5</v>
      </c>
      <c r="H615" s="166">
        <v>531</v>
      </c>
      <c r="I615" s="166">
        <v>527</v>
      </c>
      <c r="J615" s="166">
        <v>587</v>
      </c>
      <c r="K615" s="357">
        <v>531</v>
      </c>
      <c r="L615" s="357">
        <v>527</v>
      </c>
      <c r="M615" s="357">
        <v>587</v>
      </c>
      <c r="N615" s="357">
        <v>548</v>
      </c>
      <c r="O615" s="357">
        <v>518</v>
      </c>
      <c r="P615" s="357">
        <v>527</v>
      </c>
      <c r="Q615" s="357">
        <v>592</v>
      </c>
      <c r="R615" s="357">
        <v>548</v>
      </c>
      <c r="S615" s="354">
        <v>615</v>
      </c>
      <c r="T615" s="354">
        <v>676</v>
      </c>
      <c r="U615" s="354">
        <v>720</v>
      </c>
      <c r="V615" s="357">
        <v>589</v>
      </c>
      <c r="W615" s="357">
        <v>645</v>
      </c>
      <c r="X615" s="357">
        <v>546</v>
      </c>
      <c r="Y615" s="357">
        <v>580</v>
      </c>
      <c r="Z615" s="357">
        <v>675</v>
      </c>
      <c r="AA615" s="357">
        <v>602</v>
      </c>
      <c r="AB615" s="357">
        <v>563</v>
      </c>
      <c r="AC615" s="357">
        <v>605</v>
      </c>
      <c r="AD615" s="357">
        <v>706</v>
      </c>
      <c r="AE615" s="357">
        <v>621</v>
      </c>
      <c r="AF615" s="357">
        <v>594</v>
      </c>
      <c r="AG615" s="357">
        <v>636</v>
      </c>
      <c r="AH615" s="357">
        <v>742</v>
      </c>
      <c r="AI615" s="368" t="s">
        <v>2207</v>
      </c>
      <c r="AJ615" s="357">
        <v>566</v>
      </c>
      <c r="AK615" s="357">
        <v>608</v>
      </c>
      <c r="AL615" s="357">
        <v>710</v>
      </c>
      <c r="AM615" s="357">
        <v>530</v>
      </c>
      <c r="AN615" s="357">
        <v>560</v>
      </c>
      <c r="AO615" s="357">
        <v>639</v>
      </c>
      <c r="AP615" s="357">
        <v>582</v>
      </c>
      <c r="AQ615" s="357">
        <v>582</v>
      </c>
      <c r="AR615" s="357">
        <v>638</v>
      </c>
      <c r="AS615" s="357">
        <v>605</v>
      </c>
      <c r="AT615" s="105"/>
      <c r="AU615" s="105" t="s">
        <v>4459</v>
      </c>
      <c r="AV615" s="126">
        <v>13.5</v>
      </c>
    </row>
    <row r="616" spans="1:48" ht="23.25" customHeight="1">
      <c r="D616" s="105" t="s">
        <v>1710</v>
      </c>
      <c r="E616" s="164" t="s">
        <v>1710</v>
      </c>
      <c r="F616" s="165" t="s">
        <v>1711</v>
      </c>
      <c r="G616" s="126">
        <v>15</v>
      </c>
      <c r="H616" s="166">
        <v>529</v>
      </c>
      <c r="I616" s="166">
        <v>525</v>
      </c>
      <c r="J616" s="166">
        <v>592</v>
      </c>
      <c r="K616" s="357">
        <v>529</v>
      </c>
      <c r="L616" s="357">
        <v>525</v>
      </c>
      <c r="M616" s="357">
        <v>592</v>
      </c>
      <c r="N616" s="357">
        <v>546</v>
      </c>
      <c r="O616" s="357">
        <v>519</v>
      </c>
      <c r="P616" s="357">
        <v>525</v>
      </c>
      <c r="Q616" s="357">
        <v>592</v>
      </c>
      <c r="R616" s="357">
        <v>546</v>
      </c>
      <c r="S616" s="354">
        <v>616</v>
      </c>
      <c r="T616" s="354">
        <v>680</v>
      </c>
      <c r="U616" s="354">
        <v>729</v>
      </c>
      <c r="V616" s="357">
        <v>595</v>
      </c>
      <c r="W616" s="357">
        <v>650</v>
      </c>
      <c r="X616" s="357">
        <v>550</v>
      </c>
      <c r="Y616" s="357">
        <v>584</v>
      </c>
      <c r="Z616" s="357">
        <v>683</v>
      </c>
      <c r="AA616" s="357">
        <v>616</v>
      </c>
      <c r="AB616" s="357">
        <v>559</v>
      </c>
      <c r="AC616" s="357">
        <v>601</v>
      </c>
      <c r="AD616" s="357">
        <v>707</v>
      </c>
      <c r="AE616" s="357">
        <v>626</v>
      </c>
      <c r="AF616" s="357">
        <v>591</v>
      </c>
      <c r="AG616" s="357">
        <v>633</v>
      </c>
      <c r="AH616" s="357">
        <v>745</v>
      </c>
      <c r="AI616" s="368" t="s">
        <v>2207</v>
      </c>
      <c r="AJ616" s="357">
        <v>571</v>
      </c>
      <c r="AK616" s="357">
        <v>608</v>
      </c>
      <c r="AL616" s="357">
        <v>713</v>
      </c>
      <c r="AM616" s="357">
        <v>540</v>
      </c>
      <c r="AN616" s="357">
        <v>570</v>
      </c>
      <c r="AO616" s="357">
        <v>648</v>
      </c>
      <c r="AP616" s="357">
        <v>594</v>
      </c>
      <c r="AQ616" s="357">
        <v>594</v>
      </c>
      <c r="AR616" s="357">
        <v>646</v>
      </c>
      <c r="AS616" s="357">
        <v>606</v>
      </c>
      <c r="AT616" s="105"/>
      <c r="AU616" s="105" t="s">
        <v>1710</v>
      </c>
      <c r="AV616" s="126">
        <v>15</v>
      </c>
    </row>
    <row r="617" spans="1:48" ht="23.25" customHeight="1">
      <c r="D617" s="105" t="s">
        <v>1983</v>
      </c>
      <c r="E617" s="164" t="s">
        <v>1983</v>
      </c>
      <c r="F617" s="165" t="s">
        <v>1984</v>
      </c>
      <c r="G617" s="126">
        <v>23.8</v>
      </c>
      <c r="H617" s="166">
        <v>634</v>
      </c>
      <c r="I617" s="166">
        <v>634</v>
      </c>
      <c r="J617" s="166">
        <v>727</v>
      </c>
      <c r="K617" s="357">
        <v>634</v>
      </c>
      <c r="L617" s="357">
        <v>634</v>
      </c>
      <c r="M617" s="357">
        <v>727</v>
      </c>
      <c r="N617" s="357">
        <v>676</v>
      </c>
      <c r="O617" s="357">
        <v>627</v>
      </c>
      <c r="P617" s="357">
        <v>658</v>
      </c>
      <c r="Q617" s="357">
        <v>751</v>
      </c>
      <c r="R617" s="357">
        <v>696</v>
      </c>
      <c r="S617" s="354">
        <v>767</v>
      </c>
      <c r="T617" s="354">
        <v>844</v>
      </c>
      <c r="U617" s="354">
        <v>981</v>
      </c>
      <c r="V617" s="357">
        <v>744</v>
      </c>
      <c r="W617" s="357">
        <v>834</v>
      </c>
      <c r="X617" s="357">
        <v>695</v>
      </c>
      <c r="Y617" s="357">
        <v>754</v>
      </c>
      <c r="Z617" s="357">
        <v>899</v>
      </c>
      <c r="AA617" s="357">
        <v>777</v>
      </c>
      <c r="AB617" s="357">
        <v>702</v>
      </c>
      <c r="AC617" s="357">
        <v>761</v>
      </c>
      <c r="AD617" s="357">
        <v>894</v>
      </c>
      <c r="AE617" s="357">
        <v>769</v>
      </c>
      <c r="AF617" s="357">
        <v>730</v>
      </c>
      <c r="AG617" s="357">
        <v>777</v>
      </c>
      <c r="AH617" s="357">
        <v>910</v>
      </c>
      <c r="AI617" s="368" t="s">
        <v>2207</v>
      </c>
      <c r="AJ617" s="357">
        <v>723</v>
      </c>
      <c r="AK617" s="357">
        <v>783</v>
      </c>
      <c r="AL617" s="357">
        <v>919</v>
      </c>
      <c r="AM617" s="357">
        <v>656</v>
      </c>
      <c r="AN617" s="357">
        <v>688</v>
      </c>
      <c r="AO617" s="357">
        <v>787</v>
      </c>
      <c r="AP617" s="357">
        <v>660</v>
      </c>
      <c r="AQ617" s="357">
        <v>660</v>
      </c>
      <c r="AR617" s="357">
        <v>756</v>
      </c>
      <c r="AS617" s="357">
        <v>662</v>
      </c>
      <c r="AT617" s="105"/>
      <c r="AU617" s="105" t="s">
        <v>1983</v>
      </c>
      <c r="AV617" s="126">
        <v>23.8</v>
      </c>
    </row>
    <row r="618" spans="1:48" ht="23.25" customHeight="1">
      <c r="D618" s="105" t="s">
        <v>3333</v>
      </c>
      <c r="E618" s="164" t="s">
        <v>3333</v>
      </c>
      <c r="F618" s="165" t="s">
        <v>1984</v>
      </c>
      <c r="G618" s="126">
        <v>23.8</v>
      </c>
      <c r="H618" s="166">
        <v>634</v>
      </c>
      <c r="I618" s="166">
        <v>634</v>
      </c>
      <c r="J618" s="166">
        <v>727</v>
      </c>
      <c r="K618" s="357">
        <v>634</v>
      </c>
      <c r="L618" s="357">
        <v>634</v>
      </c>
      <c r="M618" s="357">
        <v>727</v>
      </c>
      <c r="N618" s="357">
        <v>676</v>
      </c>
      <c r="O618" s="357">
        <v>627</v>
      </c>
      <c r="P618" s="357">
        <v>658</v>
      </c>
      <c r="Q618" s="357">
        <v>751</v>
      </c>
      <c r="R618" s="357">
        <v>696</v>
      </c>
      <c r="S618" s="354">
        <v>767</v>
      </c>
      <c r="T618" s="354">
        <v>844</v>
      </c>
      <c r="U618" s="354">
        <v>981</v>
      </c>
      <c r="V618" s="357">
        <v>744</v>
      </c>
      <c r="W618" s="357">
        <v>834</v>
      </c>
      <c r="X618" s="357">
        <v>695</v>
      </c>
      <c r="Y618" s="357">
        <v>754</v>
      </c>
      <c r="Z618" s="357">
        <v>899</v>
      </c>
      <c r="AA618" s="357">
        <v>777</v>
      </c>
      <c r="AB618" s="357">
        <v>702</v>
      </c>
      <c r="AC618" s="357">
        <v>761</v>
      </c>
      <c r="AD618" s="357">
        <v>894</v>
      </c>
      <c r="AE618" s="357">
        <v>769</v>
      </c>
      <c r="AF618" s="357">
        <v>730</v>
      </c>
      <c r="AG618" s="357">
        <v>777</v>
      </c>
      <c r="AH618" s="357">
        <v>910</v>
      </c>
      <c r="AI618" s="368" t="s">
        <v>2207</v>
      </c>
      <c r="AJ618" s="357">
        <v>723</v>
      </c>
      <c r="AK618" s="357">
        <v>783</v>
      </c>
      <c r="AL618" s="357">
        <v>919</v>
      </c>
      <c r="AM618" s="357">
        <v>656</v>
      </c>
      <c r="AN618" s="357">
        <v>688</v>
      </c>
      <c r="AO618" s="357">
        <v>787</v>
      </c>
      <c r="AP618" s="357">
        <v>660</v>
      </c>
      <c r="AQ618" s="357">
        <v>660</v>
      </c>
      <c r="AR618" s="357">
        <v>756</v>
      </c>
      <c r="AS618" s="357">
        <v>662</v>
      </c>
      <c r="AT618" s="105"/>
      <c r="AU618" s="105" t="s">
        <v>3333</v>
      </c>
      <c r="AV618" s="126">
        <v>23.8</v>
      </c>
    </row>
    <row r="619" spans="1:48" ht="23.25" customHeight="1">
      <c r="B619" s="395"/>
      <c r="D619" s="105" t="s">
        <v>389</v>
      </c>
      <c r="E619" s="164" t="s">
        <v>389</v>
      </c>
      <c r="F619" s="165" t="s">
        <v>798</v>
      </c>
      <c r="G619" s="126">
        <v>25.900000000000002</v>
      </c>
      <c r="H619" s="166">
        <v>653</v>
      </c>
      <c r="I619" s="166">
        <v>652</v>
      </c>
      <c r="J619" s="166">
        <v>751</v>
      </c>
      <c r="K619" s="357">
        <v>653</v>
      </c>
      <c r="L619" s="357">
        <v>652</v>
      </c>
      <c r="M619" s="357">
        <v>751</v>
      </c>
      <c r="N619" s="357">
        <v>698</v>
      </c>
      <c r="O619" s="357">
        <v>655</v>
      </c>
      <c r="P619" s="357">
        <v>691</v>
      </c>
      <c r="Q619" s="357">
        <v>788</v>
      </c>
      <c r="R619" s="357">
        <v>763</v>
      </c>
      <c r="S619" s="354">
        <v>827</v>
      </c>
      <c r="T619" s="354">
        <v>929</v>
      </c>
      <c r="U619" s="354">
        <v>1067</v>
      </c>
      <c r="V619" s="357">
        <v>816</v>
      </c>
      <c r="W619" s="357">
        <v>913</v>
      </c>
      <c r="X619" s="357">
        <v>691</v>
      </c>
      <c r="Y619" s="357">
        <v>750</v>
      </c>
      <c r="Z619" s="357">
        <v>892</v>
      </c>
      <c r="AA619" s="357">
        <v>776</v>
      </c>
      <c r="AB619" s="357">
        <v>720</v>
      </c>
      <c r="AC619" s="357">
        <v>798</v>
      </c>
      <c r="AD619" s="357">
        <v>958</v>
      </c>
      <c r="AE619" s="357">
        <v>807</v>
      </c>
      <c r="AF619" s="357">
        <v>791</v>
      </c>
      <c r="AG619" s="357">
        <v>870</v>
      </c>
      <c r="AH619" s="357">
        <v>1044</v>
      </c>
      <c r="AI619" s="368" t="s">
        <v>2207</v>
      </c>
      <c r="AJ619" s="357">
        <v>786</v>
      </c>
      <c r="AK619" s="357">
        <v>864</v>
      </c>
      <c r="AL619" s="357">
        <v>1015</v>
      </c>
      <c r="AM619" s="357">
        <v>705</v>
      </c>
      <c r="AN619" s="357">
        <v>750</v>
      </c>
      <c r="AO619" s="357">
        <v>857</v>
      </c>
      <c r="AP619" s="357">
        <v>736</v>
      </c>
      <c r="AQ619" s="357">
        <v>736</v>
      </c>
      <c r="AR619" s="357">
        <v>870</v>
      </c>
      <c r="AS619" s="357">
        <v>829</v>
      </c>
      <c r="AT619" s="105"/>
      <c r="AU619" s="105" t="s">
        <v>389</v>
      </c>
      <c r="AV619" s="126">
        <v>25.900000000000002</v>
      </c>
    </row>
    <row r="620" spans="1:48" ht="23.25" customHeight="1">
      <c r="B620" s="395"/>
      <c r="D620" s="105" t="s">
        <v>3334</v>
      </c>
      <c r="E620" s="164" t="s">
        <v>3334</v>
      </c>
      <c r="F620" s="165" t="s">
        <v>798</v>
      </c>
      <c r="G620" s="126">
        <v>25.900000000000002</v>
      </c>
      <c r="H620" s="166">
        <v>653</v>
      </c>
      <c r="I620" s="166">
        <v>652</v>
      </c>
      <c r="J620" s="166">
        <v>751</v>
      </c>
      <c r="K620" s="357">
        <v>653</v>
      </c>
      <c r="L620" s="357">
        <v>652</v>
      </c>
      <c r="M620" s="357">
        <v>751</v>
      </c>
      <c r="N620" s="357">
        <v>698</v>
      </c>
      <c r="O620" s="357">
        <v>655</v>
      </c>
      <c r="P620" s="357">
        <v>691</v>
      </c>
      <c r="Q620" s="357">
        <v>788</v>
      </c>
      <c r="R620" s="357">
        <v>763</v>
      </c>
      <c r="S620" s="354">
        <v>827</v>
      </c>
      <c r="T620" s="354">
        <v>929</v>
      </c>
      <c r="U620" s="354">
        <v>1067</v>
      </c>
      <c r="V620" s="357">
        <v>816</v>
      </c>
      <c r="W620" s="357">
        <v>913</v>
      </c>
      <c r="X620" s="357">
        <v>691</v>
      </c>
      <c r="Y620" s="357">
        <v>750</v>
      </c>
      <c r="Z620" s="357">
        <v>892</v>
      </c>
      <c r="AA620" s="357">
        <v>776</v>
      </c>
      <c r="AB620" s="357">
        <v>720</v>
      </c>
      <c r="AC620" s="357">
        <v>798</v>
      </c>
      <c r="AD620" s="357">
        <v>958</v>
      </c>
      <c r="AE620" s="357">
        <v>807</v>
      </c>
      <c r="AF620" s="357">
        <v>791</v>
      </c>
      <c r="AG620" s="357">
        <v>870</v>
      </c>
      <c r="AH620" s="357">
        <v>1044</v>
      </c>
      <c r="AI620" s="368" t="s">
        <v>2207</v>
      </c>
      <c r="AJ620" s="357">
        <v>786</v>
      </c>
      <c r="AK620" s="357">
        <v>864</v>
      </c>
      <c r="AL620" s="357">
        <v>1015</v>
      </c>
      <c r="AM620" s="357">
        <v>705</v>
      </c>
      <c r="AN620" s="357">
        <v>750</v>
      </c>
      <c r="AO620" s="357">
        <v>857</v>
      </c>
      <c r="AP620" s="357">
        <v>736</v>
      </c>
      <c r="AQ620" s="357">
        <v>736</v>
      </c>
      <c r="AR620" s="357">
        <v>870</v>
      </c>
      <c r="AS620" s="357">
        <v>829</v>
      </c>
      <c r="AT620" s="105"/>
      <c r="AU620" s="105" t="s">
        <v>3334</v>
      </c>
      <c r="AV620" s="126">
        <v>25.900000000000002</v>
      </c>
    </row>
    <row r="621" spans="1:48" ht="23.25" customHeight="1">
      <c r="D621" s="105" t="s">
        <v>1038</v>
      </c>
      <c r="E621" s="164" t="s">
        <v>1038</v>
      </c>
      <c r="F621" s="165" t="s">
        <v>934</v>
      </c>
      <c r="G621" s="126">
        <v>1.8</v>
      </c>
      <c r="H621" s="166">
        <v>230</v>
      </c>
      <c r="I621" s="166">
        <v>250</v>
      </c>
      <c r="J621" s="166">
        <v>287</v>
      </c>
      <c r="K621" s="357">
        <v>230</v>
      </c>
      <c r="L621" s="357">
        <v>250</v>
      </c>
      <c r="M621" s="357">
        <v>287</v>
      </c>
      <c r="N621" s="357">
        <v>255</v>
      </c>
      <c r="O621" s="357">
        <v>230</v>
      </c>
      <c r="P621" s="357">
        <v>250</v>
      </c>
      <c r="Q621" s="357">
        <v>287</v>
      </c>
      <c r="R621" s="357">
        <v>255</v>
      </c>
      <c r="S621" s="354">
        <v>230</v>
      </c>
      <c r="T621" s="354">
        <v>250</v>
      </c>
      <c r="U621" s="354">
        <v>287</v>
      </c>
      <c r="V621" s="357">
        <v>250</v>
      </c>
      <c r="W621" s="357">
        <v>287</v>
      </c>
      <c r="X621" s="357">
        <v>230</v>
      </c>
      <c r="Y621" s="357">
        <v>250</v>
      </c>
      <c r="Z621" s="357">
        <v>287</v>
      </c>
      <c r="AA621" s="357">
        <v>255</v>
      </c>
      <c r="AB621" s="357">
        <v>230</v>
      </c>
      <c r="AC621" s="357">
        <v>250</v>
      </c>
      <c r="AD621" s="357">
        <v>287</v>
      </c>
      <c r="AE621" s="357">
        <v>255</v>
      </c>
      <c r="AF621" s="357">
        <v>230</v>
      </c>
      <c r="AG621" s="357">
        <v>250</v>
      </c>
      <c r="AH621" s="357">
        <v>287</v>
      </c>
      <c r="AI621" s="368" t="s">
        <v>2207</v>
      </c>
      <c r="AJ621" s="357">
        <v>230</v>
      </c>
      <c r="AK621" s="357">
        <v>250</v>
      </c>
      <c r="AL621" s="357">
        <v>287</v>
      </c>
      <c r="AM621" s="357">
        <v>230</v>
      </c>
      <c r="AN621" s="357">
        <v>250</v>
      </c>
      <c r="AO621" s="357">
        <v>287</v>
      </c>
      <c r="AP621" s="357">
        <v>281</v>
      </c>
      <c r="AQ621" s="357">
        <v>281</v>
      </c>
      <c r="AR621" s="357">
        <v>281</v>
      </c>
      <c r="AS621" s="357">
        <v>281</v>
      </c>
      <c r="AT621" s="105"/>
      <c r="AU621" s="105" t="s">
        <v>1038</v>
      </c>
      <c r="AV621" s="126">
        <v>1.8</v>
      </c>
    </row>
    <row r="622" spans="1:48" ht="23.25" customHeight="1">
      <c r="D622" s="105" t="s">
        <v>446</v>
      </c>
      <c r="E622" s="164" t="s">
        <v>446</v>
      </c>
      <c r="F622" s="165" t="s">
        <v>600</v>
      </c>
      <c r="G622" s="126">
        <v>5.8</v>
      </c>
      <c r="H622" s="166">
        <v>347</v>
      </c>
      <c r="I622" s="166">
        <v>394</v>
      </c>
      <c r="J622" s="166">
        <v>455</v>
      </c>
      <c r="K622" s="357">
        <v>347</v>
      </c>
      <c r="L622" s="357">
        <v>394</v>
      </c>
      <c r="M622" s="357">
        <v>455</v>
      </c>
      <c r="N622" s="357">
        <v>396</v>
      </c>
      <c r="O622" s="357">
        <v>347</v>
      </c>
      <c r="P622" s="357">
        <v>394</v>
      </c>
      <c r="Q622" s="357">
        <v>455</v>
      </c>
      <c r="R622" s="357">
        <v>396</v>
      </c>
      <c r="S622" s="354">
        <v>347</v>
      </c>
      <c r="T622" s="354">
        <v>394</v>
      </c>
      <c r="U622" s="354">
        <v>455</v>
      </c>
      <c r="V622" s="357">
        <v>394</v>
      </c>
      <c r="W622" s="357">
        <v>455</v>
      </c>
      <c r="X622" s="357">
        <v>347</v>
      </c>
      <c r="Y622" s="357">
        <v>394</v>
      </c>
      <c r="Z622" s="357">
        <v>455</v>
      </c>
      <c r="AA622" s="357">
        <v>396</v>
      </c>
      <c r="AB622" s="357">
        <v>347</v>
      </c>
      <c r="AC622" s="357">
        <v>394</v>
      </c>
      <c r="AD622" s="357">
        <v>455</v>
      </c>
      <c r="AE622" s="357">
        <v>396</v>
      </c>
      <c r="AF622" s="357">
        <v>347</v>
      </c>
      <c r="AG622" s="357">
        <v>394</v>
      </c>
      <c r="AH622" s="357">
        <v>455</v>
      </c>
      <c r="AI622" s="368" t="s">
        <v>2207</v>
      </c>
      <c r="AJ622" s="357">
        <v>347</v>
      </c>
      <c r="AK622" s="357">
        <v>394</v>
      </c>
      <c r="AL622" s="357">
        <v>455</v>
      </c>
      <c r="AM622" s="357">
        <v>347</v>
      </c>
      <c r="AN622" s="357">
        <v>394</v>
      </c>
      <c r="AO622" s="357">
        <v>455</v>
      </c>
      <c r="AP622" s="357">
        <v>439</v>
      </c>
      <c r="AQ622" s="357">
        <v>439</v>
      </c>
      <c r="AR622" s="357">
        <v>439</v>
      </c>
      <c r="AS622" s="357">
        <v>439</v>
      </c>
      <c r="AT622" s="105"/>
      <c r="AU622" s="105" t="s">
        <v>446</v>
      </c>
      <c r="AV622" s="126">
        <v>5.8</v>
      </c>
    </row>
    <row r="623" spans="1:48" ht="23.25" customHeight="1">
      <c r="D623" s="105" t="s">
        <v>447</v>
      </c>
      <c r="E623" s="164" t="s">
        <v>447</v>
      </c>
      <c r="F623" s="165" t="s">
        <v>601</v>
      </c>
      <c r="G623" s="126">
        <v>5.8</v>
      </c>
      <c r="H623" s="166">
        <v>366</v>
      </c>
      <c r="I623" s="166">
        <v>412</v>
      </c>
      <c r="J623" s="166">
        <v>475</v>
      </c>
      <c r="K623" s="357">
        <v>366</v>
      </c>
      <c r="L623" s="357">
        <v>412</v>
      </c>
      <c r="M623" s="357">
        <v>475</v>
      </c>
      <c r="N623" s="357">
        <v>416</v>
      </c>
      <c r="O623" s="357">
        <v>366</v>
      </c>
      <c r="P623" s="357">
        <v>412</v>
      </c>
      <c r="Q623" s="357">
        <v>475</v>
      </c>
      <c r="R623" s="357">
        <v>416</v>
      </c>
      <c r="S623" s="354">
        <v>366</v>
      </c>
      <c r="T623" s="354">
        <v>412</v>
      </c>
      <c r="U623" s="354">
        <v>475</v>
      </c>
      <c r="V623" s="357">
        <v>412</v>
      </c>
      <c r="W623" s="357">
        <v>475</v>
      </c>
      <c r="X623" s="357">
        <v>366</v>
      </c>
      <c r="Y623" s="357">
        <v>412</v>
      </c>
      <c r="Z623" s="357">
        <v>475</v>
      </c>
      <c r="AA623" s="357">
        <v>416</v>
      </c>
      <c r="AB623" s="357">
        <v>366</v>
      </c>
      <c r="AC623" s="357">
        <v>412</v>
      </c>
      <c r="AD623" s="357">
        <v>475</v>
      </c>
      <c r="AE623" s="357">
        <v>416</v>
      </c>
      <c r="AF623" s="357">
        <v>366</v>
      </c>
      <c r="AG623" s="357">
        <v>412</v>
      </c>
      <c r="AH623" s="357">
        <v>475</v>
      </c>
      <c r="AI623" s="368" t="s">
        <v>2207</v>
      </c>
      <c r="AJ623" s="357">
        <v>366</v>
      </c>
      <c r="AK623" s="357">
        <v>412</v>
      </c>
      <c r="AL623" s="357">
        <v>475</v>
      </c>
      <c r="AM623" s="357">
        <v>366</v>
      </c>
      <c r="AN623" s="357">
        <v>412</v>
      </c>
      <c r="AO623" s="357">
        <v>475</v>
      </c>
      <c r="AP623" s="357">
        <v>463</v>
      </c>
      <c r="AQ623" s="357">
        <v>463</v>
      </c>
      <c r="AR623" s="357">
        <v>463</v>
      </c>
      <c r="AS623" s="357">
        <v>463</v>
      </c>
      <c r="AT623" s="105"/>
      <c r="AU623" s="105" t="s">
        <v>447</v>
      </c>
      <c r="AV623" s="126">
        <v>5.8</v>
      </c>
    </row>
    <row r="624" spans="1:48" ht="23.25" customHeight="1">
      <c r="A624" s="396"/>
      <c r="B624" s="397"/>
      <c r="D624" s="105" t="s">
        <v>1041</v>
      </c>
      <c r="E624" s="164" t="s">
        <v>1041</v>
      </c>
      <c r="F624" s="165" t="s">
        <v>1790</v>
      </c>
      <c r="G624" s="126">
        <v>8</v>
      </c>
      <c r="H624" s="166">
        <v>499</v>
      </c>
      <c r="I624" s="166">
        <v>572</v>
      </c>
      <c r="J624" s="166">
        <v>661</v>
      </c>
      <c r="K624" s="357">
        <v>499</v>
      </c>
      <c r="L624" s="357">
        <v>572</v>
      </c>
      <c r="M624" s="357">
        <v>661</v>
      </c>
      <c r="N624" s="357">
        <v>575</v>
      </c>
      <c r="O624" s="357">
        <v>499</v>
      </c>
      <c r="P624" s="357">
        <v>572</v>
      </c>
      <c r="Q624" s="357">
        <v>661</v>
      </c>
      <c r="R624" s="357">
        <v>575</v>
      </c>
      <c r="S624" s="354">
        <v>499</v>
      </c>
      <c r="T624" s="354">
        <v>572</v>
      </c>
      <c r="U624" s="354">
        <v>661</v>
      </c>
      <c r="V624" s="357">
        <v>572</v>
      </c>
      <c r="W624" s="357">
        <v>661</v>
      </c>
      <c r="X624" s="357">
        <v>499</v>
      </c>
      <c r="Y624" s="357">
        <v>572</v>
      </c>
      <c r="Z624" s="357">
        <v>661</v>
      </c>
      <c r="AA624" s="357">
        <v>575</v>
      </c>
      <c r="AB624" s="357">
        <v>499</v>
      </c>
      <c r="AC624" s="357">
        <v>572</v>
      </c>
      <c r="AD624" s="357">
        <v>661</v>
      </c>
      <c r="AE624" s="357">
        <v>575</v>
      </c>
      <c r="AF624" s="357">
        <v>499</v>
      </c>
      <c r="AG624" s="357">
        <v>572</v>
      </c>
      <c r="AH624" s="357">
        <v>661</v>
      </c>
      <c r="AI624" s="368" t="s">
        <v>2207</v>
      </c>
      <c r="AJ624" s="357">
        <v>499</v>
      </c>
      <c r="AK624" s="357">
        <v>572</v>
      </c>
      <c r="AL624" s="357">
        <v>661</v>
      </c>
      <c r="AM624" s="357">
        <v>499</v>
      </c>
      <c r="AN624" s="357">
        <v>572</v>
      </c>
      <c r="AO624" s="357">
        <v>661</v>
      </c>
      <c r="AP624" s="357">
        <v>634</v>
      </c>
      <c r="AQ624" s="357">
        <v>634</v>
      </c>
      <c r="AR624" s="357">
        <v>634</v>
      </c>
      <c r="AS624" s="357">
        <v>634</v>
      </c>
      <c r="AT624" s="105"/>
      <c r="AU624" s="105" t="s">
        <v>1041</v>
      </c>
      <c r="AV624" s="126">
        <v>8</v>
      </c>
    </row>
    <row r="625" spans="4:48" ht="23.25" customHeight="1">
      <c r="D625" s="105" t="s">
        <v>1295</v>
      </c>
      <c r="E625" s="164" t="s">
        <v>1295</v>
      </c>
      <c r="F625" s="165" t="s">
        <v>601</v>
      </c>
      <c r="G625" s="126">
        <v>2.9</v>
      </c>
      <c r="H625" s="166">
        <v>317</v>
      </c>
      <c r="I625" s="166">
        <v>347</v>
      </c>
      <c r="J625" s="166">
        <v>398</v>
      </c>
      <c r="K625" s="357">
        <v>317</v>
      </c>
      <c r="L625" s="357">
        <v>347</v>
      </c>
      <c r="M625" s="357">
        <v>398</v>
      </c>
      <c r="N625" s="357">
        <v>351</v>
      </c>
      <c r="O625" s="357">
        <v>317</v>
      </c>
      <c r="P625" s="357">
        <v>347</v>
      </c>
      <c r="Q625" s="357">
        <v>398</v>
      </c>
      <c r="R625" s="357">
        <v>351</v>
      </c>
      <c r="S625" s="354">
        <v>317</v>
      </c>
      <c r="T625" s="354">
        <v>347</v>
      </c>
      <c r="U625" s="354">
        <v>398</v>
      </c>
      <c r="V625" s="357">
        <v>347</v>
      </c>
      <c r="W625" s="357">
        <v>398</v>
      </c>
      <c r="X625" s="357">
        <v>317</v>
      </c>
      <c r="Y625" s="357">
        <v>347</v>
      </c>
      <c r="Z625" s="357">
        <v>398</v>
      </c>
      <c r="AA625" s="357">
        <v>351</v>
      </c>
      <c r="AB625" s="357">
        <v>317</v>
      </c>
      <c r="AC625" s="357">
        <v>347</v>
      </c>
      <c r="AD625" s="357">
        <v>398</v>
      </c>
      <c r="AE625" s="357">
        <v>351</v>
      </c>
      <c r="AF625" s="357">
        <v>317</v>
      </c>
      <c r="AG625" s="357">
        <v>347</v>
      </c>
      <c r="AH625" s="357">
        <v>398</v>
      </c>
      <c r="AI625" s="368" t="s">
        <v>2207</v>
      </c>
      <c r="AJ625" s="357">
        <v>317</v>
      </c>
      <c r="AK625" s="357">
        <v>347</v>
      </c>
      <c r="AL625" s="357">
        <v>398</v>
      </c>
      <c r="AM625" s="357">
        <v>317</v>
      </c>
      <c r="AN625" s="357">
        <v>347</v>
      </c>
      <c r="AO625" s="357">
        <v>398</v>
      </c>
      <c r="AP625" s="357">
        <v>390</v>
      </c>
      <c r="AQ625" s="357">
        <v>390</v>
      </c>
      <c r="AR625" s="357">
        <v>390</v>
      </c>
      <c r="AS625" s="357">
        <v>390</v>
      </c>
      <c r="AT625" s="105"/>
      <c r="AU625" s="105" t="s">
        <v>1295</v>
      </c>
      <c r="AV625" s="126">
        <v>2.9</v>
      </c>
    </row>
    <row r="626" spans="4:48" ht="23.25" customHeight="1">
      <c r="D626" s="105" t="s">
        <v>448</v>
      </c>
      <c r="E626" s="164" t="s">
        <v>448</v>
      </c>
      <c r="F626" s="165" t="s">
        <v>602</v>
      </c>
      <c r="G626" s="126">
        <v>8.1999999999999993</v>
      </c>
      <c r="H626" s="166">
        <v>405</v>
      </c>
      <c r="I626" s="166">
        <v>463</v>
      </c>
      <c r="J626" s="166">
        <v>536</v>
      </c>
      <c r="K626" s="357">
        <v>405</v>
      </c>
      <c r="L626" s="357">
        <v>463</v>
      </c>
      <c r="M626" s="357">
        <v>536</v>
      </c>
      <c r="N626" s="357">
        <v>467</v>
      </c>
      <c r="O626" s="357">
        <v>405</v>
      </c>
      <c r="P626" s="357">
        <v>463</v>
      </c>
      <c r="Q626" s="357">
        <v>536</v>
      </c>
      <c r="R626" s="357">
        <v>467</v>
      </c>
      <c r="S626" s="354">
        <v>405</v>
      </c>
      <c r="T626" s="354">
        <v>463</v>
      </c>
      <c r="U626" s="354">
        <v>536</v>
      </c>
      <c r="V626" s="357">
        <v>463</v>
      </c>
      <c r="W626" s="357">
        <v>536</v>
      </c>
      <c r="X626" s="357">
        <v>405</v>
      </c>
      <c r="Y626" s="357">
        <v>463</v>
      </c>
      <c r="Z626" s="357">
        <v>536</v>
      </c>
      <c r="AA626" s="357">
        <v>467</v>
      </c>
      <c r="AB626" s="357">
        <v>405</v>
      </c>
      <c r="AC626" s="357">
        <v>463</v>
      </c>
      <c r="AD626" s="357">
        <v>536</v>
      </c>
      <c r="AE626" s="357">
        <v>467</v>
      </c>
      <c r="AF626" s="357">
        <v>405</v>
      </c>
      <c r="AG626" s="357">
        <v>463</v>
      </c>
      <c r="AH626" s="357">
        <v>536</v>
      </c>
      <c r="AI626" s="368" t="s">
        <v>2207</v>
      </c>
      <c r="AJ626" s="357">
        <v>405</v>
      </c>
      <c r="AK626" s="357">
        <v>463</v>
      </c>
      <c r="AL626" s="357">
        <v>536</v>
      </c>
      <c r="AM626" s="357">
        <v>405</v>
      </c>
      <c r="AN626" s="357">
        <v>463</v>
      </c>
      <c r="AO626" s="357">
        <v>536</v>
      </c>
      <c r="AP626" s="357">
        <v>515</v>
      </c>
      <c r="AQ626" s="357">
        <v>515</v>
      </c>
      <c r="AR626" s="357">
        <v>515</v>
      </c>
      <c r="AS626" s="357">
        <v>515</v>
      </c>
      <c r="AT626" s="105"/>
      <c r="AU626" s="105" t="s">
        <v>448</v>
      </c>
      <c r="AV626" s="126">
        <v>8.1999999999999993</v>
      </c>
    </row>
    <row r="627" spans="4:48" ht="23.25" customHeight="1">
      <c r="D627" s="105" t="s">
        <v>449</v>
      </c>
      <c r="E627" s="164" t="s">
        <v>449</v>
      </c>
      <c r="F627" s="165" t="s">
        <v>603</v>
      </c>
      <c r="G627" s="126">
        <v>7.1999999999999993</v>
      </c>
      <c r="H627" s="166">
        <v>389</v>
      </c>
      <c r="I627" s="166">
        <v>440</v>
      </c>
      <c r="J627" s="166">
        <v>508</v>
      </c>
      <c r="K627" s="357">
        <v>389</v>
      </c>
      <c r="L627" s="357">
        <v>440</v>
      </c>
      <c r="M627" s="357">
        <v>508</v>
      </c>
      <c r="N627" s="357">
        <v>443</v>
      </c>
      <c r="O627" s="357">
        <v>389</v>
      </c>
      <c r="P627" s="357">
        <v>440</v>
      </c>
      <c r="Q627" s="357">
        <v>508</v>
      </c>
      <c r="R627" s="357">
        <v>443</v>
      </c>
      <c r="S627" s="354">
        <v>389</v>
      </c>
      <c r="T627" s="354">
        <v>440</v>
      </c>
      <c r="U627" s="354">
        <v>508</v>
      </c>
      <c r="V627" s="357">
        <v>440</v>
      </c>
      <c r="W627" s="357">
        <v>508</v>
      </c>
      <c r="X627" s="357">
        <v>389</v>
      </c>
      <c r="Y627" s="357">
        <v>440</v>
      </c>
      <c r="Z627" s="357">
        <v>508</v>
      </c>
      <c r="AA627" s="357">
        <v>443</v>
      </c>
      <c r="AB627" s="357">
        <v>389</v>
      </c>
      <c r="AC627" s="357">
        <v>440</v>
      </c>
      <c r="AD627" s="357">
        <v>508</v>
      </c>
      <c r="AE627" s="357">
        <v>443</v>
      </c>
      <c r="AF627" s="357">
        <v>389</v>
      </c>
      <c r="AG627" s="357">
        <v>440</v>
      </c>
      <c r="AH627" s="357">
        <v>508</v>
      </c>
      <c r="AI627" s="368" t="s">
        <v>2207</v>
      </c>
      <c r="AJ627" s="357">
        <v>389</v>
      </c>
      <c r="AK627" s="357">
        <v>440</v>
      </c>
      <c r="AL627" s="357">
        <v>508</v>
      </c>
      <c r="AM627" s="357">
        <v>389</v>
      </c>
      <c r="AN627" s="357">
        <v>440</v>
      </c>
      <c r="AO627" s="357">
        <v>508</v>
      </c>
      <c r="AP627" s="357">
        <v>490</v>
      </c>
      <c r="AQ627" s="357">
        <v>490</v>
      </c>
      <c r="AR627" s="357">
        <v>490</v>
      </c>
      <c r="AS627" s="357">
        <v>490</v>
      </c>
      <c r="AT627" s="105"/>
      <c r="AU627" s="105" t="s">
        <v>449</v>
      </c>
      <c r="AV627" s="126">
        <v>7.1999999999999993</v>
      </c>
    </row>
    <row r="628" spans="4:48" ht="23.25" customHeight="1">
      <c r="D628" s="105" t="s">
        <v>450</v>
      </c>
      <c r="E628" s="164" t="s">
        <v>450</v>
      </c>
      <c r="F628" s="165" t="s">
        <v>604</v>
      </c>
      <c r="G628" s="126">
        <v>23.5</v>
      </c>
      <c r="H628" s="166">
        <v>910</v>
      </c>
      <c r="I628" s="166">
        <v>1068</v>
      </c>
      <c r="J628" s="166">
        <v>1235</v>
      </c>
      <c r="K628" s="357">
        <v>910</v>
      </c>
      <c r="L628" s="357">
        <v>1068</v>
      </c>
      <c r="M628" s="357">
        <v>1235</v>
      </c>
      <c r="N628" s="357">
        <v>1064</v>
      </c>
      <c r="O628" s="357">
        <v>910</v>
      </c>
      <c r="P628" s="357">
        <v>1068</v>
      </c>
      <c r="Q628" s="357">
        <v>1235</v>
      </c>
      <c r="R628" s="357">
        <v>1064</v>
      </c>
      <c r="S628" s="354">
        <v>910</v>
      </c>
      <c r="T628" s="354">
        <v>1068</v>
      </c>
      <c r="U628" s="354">
        <v>1235</v>
      </c>
      <c r="V628" s="357">
        <v>1068</v>
      </c>
      <c r="W628" s="357">
        <v>1235</v>
      </c>
      <c r="X628" s="357">
        <v>910</v>
      </c>
      <c r="Y628" s="357">
        <v>1068</v>
      </c>
      <c r="Z628" s="357">
        <v>1235</v>
      </c>
      <c r="AA628" s="357">
        <v>1064</v>
      </c>
      <c r="AB628" s="357">
        <v>910</v>
      </c>
      <c r="AC628" s="357">
        <v>1068</v>
      </c>
      <c r="AD628" s="357">
        <v>1235</v>
      </c>
      <c r="AE628" s="357">
        <v>1064</v>
      </c>
      <c r="AF628" s="357">
        <v>910</v>
      </c>
      <c r="AG628" s="357">
        <v>1068</v>
      </c>
      <c r="AH628" s="357">
        <v>1235</v>
      </c>
      <c r="AI628" s="368" t="s">
        <v>2207</v>
      </c>
      <c r="AJ628" s="357">
        <v>910</v>
      </c>
      <c r="AK628" s="357">
        <v>1068</v>
      </c>
      <c r="AL628" s="357">
        <v>1235</v>
      </c>
      <c r="AM628" s="357">
        <v>910</v>
      </c>
      <c r="AN628" s="357">
        <v>1068</v>
      </c>
      <c r="AO628" s="357">
        <v>1235</v>
      </c>
      <c r="AP628" s="357">
        <v>1187</v>
      </c>
      <c r="AQ628" s="357">
        <v>1187</v>
      </c>
      <c r="AR628" s="357">
        <v>1187</v>
      </c>
      <c r="AS628" s="357">
        <v>1187</v>
      </c>
      <c r="AT628" s="105"/>
      <c r="AU628" s="105" t="s">
        <v>450</v>
      </c>
      <c r="AV628" s="126">
        <v>23.5</v>
      </c>
    </row>
    <row r="629" spans="4:48" ht="23.25" customHeight="1">
      <c r="D629" s="105" t="s">
        <v>451</v>
      </c>
      <c r="E629" s="164" t="s">
        <v>451</v>
      </c>
      <c r="F629" s="165" t="s">
        <v>605</v>
      </c>
      <c r="G629" s="126">
        <v>5.8</v>
      </c>
      <c r="H629" s="166">
        <v>461</v>
      </c>
      <c r="I629" s="166">
        <v>507</v>
      </c>
      <c r="J629" s="166">
        <v>580</v>
      </c>
      <c r="K629" s="357">
        <v>461</v>
      </c>
      <c r="L629" s="357">
        <v>507</v>
      </c>
      <c r="M629" s="357">
        <v>580</v>
      </c>
      <c r="N629" s="357">
        <v>536</v>
      </c>
      <c r="O629" s="357">
        <v>461</v>
      </c>
      <c r="P629" s="357">
        <v>507</v>
      </c>
      <c r="Q629" s="357">
        <v>580</v>
      </c>
      <c r="R629" s="357">
        <v>536</v>
      </c>
      <c r="S629" s="354">
        <v>461</v>
      </c>
      <c r="T629" s="354">
        <v>507</v>
      </c>
      <c r="U629" s="354">
        <v>580</v>
      </c>
      <c r="V629" s="357">
        <v>507</v>
      </c>
      <c r="W629" s="357">
        <v>580</v>
      </c>
      <c r="X629" s="357">
        <v>461</v>
      </c>
      <c r="Y629" s="357">
        <v>507</v>
      </c>
      <c r="Z629" s="357">
        <v>580</v>
      </c>
      <c r="AA629" s="357">
        <v>536</v>
      </c>
      <c r="AB629" s="357">
        <v>461</v>
      </c>
      <c r="AC629" s="357">
        <v>507</v>
      </c>
      <c r="AD629" s="357">
        <v>580</v>
      </c>
      <c r="AE629" s="357">
        <v>536</v>
      </c>
      <c r="AF629" s="357">
        <v>461</v>
      </c>
      <c r="AG629" s="357">
        <v>507</v>
      </c>
      <c r="AH629" s="357">
        <v>580</v>
      </c>
      <c r="AI629" s="368" t="s">
        <v>2207</v>
      </c>
      <c r="AJ629" s="357">
        <v>461</v>
      </c>
      <c r="AK629" s="357">
        <v>507</v>
      </c>
      <c r="AL629" s="357">
        <v>580</v>
      </c>
      <c r="AM629" s="357">
        <v>461</v>
      </c>
      <c r="AN629" s="357">
        <v>507</v>
      </c>
      <c r="AO629" s="357">
        <v>580</v>
      </c>
      <c r="AP629" s="357">
        <v>574</v>
      </c>
      <c r="AQ629" s="357">
        <v>574</v>
      </c>
      <c r="AR629" s="357">
        <v>574</v>
      </c>
      <c r="AS629" s="357">
        <v>574</v>
      </c>
      <c r="AT629" s="105"/>
      <c r="AU629" s="105" t="s">
        <v>451</v>
      </c>
      <c r="AV629" s="126">
        <v>5.8</v>
      </c>
    </row>
    <row r="630" spans="4:48" ht="23.25" customHeight="1">
      <c r="D630" s="105" t="s">
        <v>452</v>
      </c>
      <c r="E630" s="164" t="s">
        <v>452</v>
      </c>
      <c r="F630" s="165" t="s">
        <v>606</v>
      </c>
      <c r="G630" s="126">
        <v>5.8</v>
      </c>
      <c r="H630" s="166">
        <v>464</v>
      </c>
      <c r="I630" s="166">
        <v>488</v>
      </c>
      <c r="J630" s="166">
        <v>564</v>
      </c>
      <c r="K630" s="357">
        <v>464</v>
      </c>
      <c r="L630" s="357">
        <v>488</v>
      </c>
      <c r="M630" s="357">
        <v>564</v>
      </c>
      <c r="N630" s="357">
        <v>544</v>
      </c>
      <c r="O630" s="357">
        <v>464</v>
      </c>
      <c r="P630" s="357">
        <v>488</v>
      </c>
      <c r="Q630" s="357">
        <v>564</v>
      </c>
      <c r="R630" s="357">
        <v>544</v>
      </c>
      <c r="S630" s="354">
        <v>464</v>
      </c>
      <c r="T630" s="354">
        <v>488</v>
      </c>
      <c r="U630" s="354">
        <v>564</v>
      </c>
      <c r="V630" s="357">
        <v>488</v>
      </c>
      <c r="W630" s="357">
        <v>564</v>
      </c>
      <c r="X630" s="357">
        <v>464</v>
      </c>
      <c r="Y630" s="357">
        <v>488</v>
      </c>
      <c r="Z630" s="357">
        <v>564</v>
      </c>
      <c r="AA630" s="357">
        <v>544</v>
      </c>
      <c r="AB630" s="357">
        <v>464</v>
      </c>
      <c r="AC630" s="357">
        <v>488</v>
      </c>
      <c r="AD630" s="357">
        <v>564</v>
      </c>
      <c r="AE630" s="357">
        <v>544</v>
      </c>
      <c r="AF630" s="357">
        <v>464</v>
      </c>
      <c r="AG630" s="357">
        <v>488</v>
      </c>
      <c r="AH630" s="357">
        <v>564</v>
      </c>
      <c r="AI630" s="368" t="s">
        <v>2207</v>
      </c>
      <c r="AJ630" s="357">
        <v>464</v>
      </c>
      <c r="AK630" s="357">
        <v>488</v>
      </c>
      <c r="AL630" s="357">
        <v>564</v>
      </c>
      <c r="AM630" s="357">
        <v>464</v>
      </c>
      <c r="AN630" s="357">
        <v>488</v>
      </c>
      <c r="AO630" s="357">
        <v>564</v>
      </c>
      <c r="AP630" s="357">
        <v>553</v>
      </c>
      <c r="AQ630" s="357">
        <v>553</v>
      </c>
      <c r="AR630" s="357">
        <v>553</v>
      </c>
      <c r="AS630" s="357">
        <v>553</v>
      </c>
      <c r="AT630" s="105"/>
      <c r="AU630" s="105" t="s">
        <v>452</v>
      </c>
      <c r="AV630" s="126">
        <v>5.8</v>
      </c>
    </row>
    <row r="631" spans="4:48" ht="23.25" customHeight="1">
      <c r="D631" s="105" t="s">
        <v>453</v>
      </c>
      <c r="E631" s="164" t="s">
        <v>453</v>
      </c>
      <c r="F631" s="165" t="s">
        <v>607</v>
      </c>
      <c r="G631" s="126">
        <v>13.6</v>
      </c>
      <c r="H631" s="166">
        <v>628</v>
      </c>
      <c r="I631" s="166">
        <v>707</v>
      </c>
      <c r="J631" s="166">
        <v>815</v>
      </c>
      <c r="K631" s="357">
        <v>628</v>
      </c>
      <c r="L631" s="357">
        <v>707</v>
      </c>
      <c r="M631" s="357">
        <v>815</v>
      </c>
      <c r="N631" s="357">
        <v>713</v>
      </c>
      <c r="O631" s="357">
        <v>628</v>
      </c>
      <c r="P631" s="357">
        <v>707</v>
      </c>
      <c r="Q631" s="357">
        <v>815</v>
      </c>
      <c r="R631" s="357">
        <v>713</v>
      </c>
      <c r="S631" s="354">
        <v>628</v>
      </c>
      <c r="T631" s="354">
        <v>707</v>
      </c>
      <c r="U631" s="354">
        <v>815</v>
      </c>
      <c r="V631" s="357">
        <v>707</v>
      </c>
      <c r="W631" s="357">
        <v>815</v>
      </c>
      <c r="X631" s="357">
        <v>628</v>
      </c>
      <c r="Y631" s="357">
        <v>707</v>
      </c>
      <c r="Z631" s="357">
        <v>815</v>
      </c>
      <c r="AA631" s="357">
        <v>713</v>
      </c>
      <c r="AB631" s="357">
        <v>628</v>
      </c>
      <c r="AC631" s="357">
        <v>707</v>
      </c>
      <c r="AD631" s="357">
        <v>815</v>
      </c>
      <c r="AE631" s="357">
        <v>713</v>
      </c>
      <c r="AF631" s="357">
        <v>628</v>
      </c>
      <c r="AG631" s="357">
        <v>707</v>
      </c>
      <c r="AH631" s="357">
        <v>815</v>
      </c>
      <c r="AI631" s="368" t="s">
        <v>2207</v>
      </c>
      <c r="AJ631" s="357">
        <v>628</v>
      </c>
      <c r="AK631" s="357">
        <v>707</v>
      </c>
      <c r="AL631" s="357">
        <v>815</v>
      </c>
      <c r="AM631" s="357">
        <v>628</v>
      </c>
      <c r="AN631" s="357">
        <v>707</v>
      </c>
      <c r="AO631" s="357">
        <v>815</v>
      </c>
      <c r="AP631" s="357">
        <v>791</v>
      </c>
      <c r="AQ631" s="357">
        <v>791</v>
      </c>
      <c r="AR631" s="357">
        <v>791</v>
      </c>
      <c r="AS631" s="357">
        <v>791</v>
      </c>
      <c r="AT631" s="105"/>
      <c r="AU631" s="105" t="s">
        <v>453</v>
      </c>
      <c r="AV631" s="126">
        <v>13.6</v>
      </c>
    </row>
    <row r="632" spans="4:48" ht="23.25" customHeight="1">
      <c r="D632" s="105" t="s">
        <v>459</v>
      </c>
      <c r="E632" s="164" t="s">
        <v>459</v>
      </c>
      <c r="F632" s="165" t="s">
        <v>608</v>
      </c>
      <c r="G632" s="126">
        <v>17.5</v>
      </c>
      <c r="H632" s="166">
        <v>961</v>
      </c>
      <c r="I632" s="166">
        <v>1084</v>
      </c>
      <c r="J632" s="166">
        <v>1247</v>
      </c>
      <c r="K632" s="357">
        <v>961</v>
      </c>
      <c r="L632" s="357">
        <v>1084</v>
      </c>
      <c r="M632" s="357">
        <v>1247</v>
      </c>
      <c r="N632" s="362" t="s">
        <v>2207</v>
      </c>
      <c r="O632" s="357">
        <v>961</v>
      </c>
      <c r="P632" s="357">
        <v>1084</v>
      </c>
      <c r="Q632" s="357">
        <v>1247</v>
      </c>
      <c r="R632" s="362" t="s">
        <v>2207</v>
      </c>
      <c r="S632" s="354">
        <v>961</v>
      </c>
      <c r="T632" s="354">
        <v>1084</v>
      </c>
      <c r="U632" s="354">
        <v>1247</v>
      </c>
      <c r="V632" s="357">
        <v>1084</v>
      </c>
      <c r="W632" s="357">
        <v>1247</v>
      </c>
      <c r="X632" s="357">
        <v>961</v>
      </c>
      <c r="Y632" s="357">
        <v>1084</v>
      </c>
      <c r="Z632" s="357">
        <v>1247</v>
      </c>
      <c r="AA632" s="362" t="s">
        <v>2207</v>
      </c>
      <c r="AB632" s="357">
        <v>961</v>
      </c>
      <c r="AC632" s="357">
        <v>1084</v>
      </c>
      <c r="AD632" s="357">
        <v>1247</v>
      </c>
      <c r="AE632" s="362" t="s">
        <v>2207</v>
      </c>
      <c r="AF632" s="357">
        <v>961</v>
      </c>
      <c r="AG632" s="357">
        <v>1084</v>
      </c>
      <c r="AH632" s="357">
        <v>1247</v>
      </c>
      <c r="AI632" s="368" t="s">
        <v>2207</v>
      </c>
      <c r="AJ632" s="357">
        <v>961</v>
      </c>
      <c r="AK632" s="357">
        <v>1084</v>
      </c>
      <c r="AL632" s="357">
        <v>1247</v>
      </c>
      <c r="AM632" s="357">
        <v>961</v>
      </c>
      <c r="AN632" s="357">
        <v>1084</v>
      </c>
      <c r="AO632" s="357">
        <v>1247</v>
      </c>
      <c r="AP632" s="357">
        <v>1227</v>
      </c>
      <c r="AQ632" s="357">
        <v>1227</v>
      </c>
      <c r="AR632" s="357">
        <v>1227</v>
      </c>
      <c r="AS632" s="357">
        <v>1227</v>
      </c>
      <c r="AT632" s="105"/>
      <c r="AU632" s="105" t="s">
        <v>459</v>
      </c>
      <c r="AV632" s="126">
        <v>17.5</v>
      </c>
    </row>
    <row r="633" spans="4:48" ht="23.25" customHeight="1">
      <c r="D633" s="105" t="s">
        <v>460</v>
      </c>
      <c r="E633" s="164" t="s">
        <v>460</v>
      </c>
      <c r="F633" s="165" t="s">
        <v>609</v>
      </c>
      <c r="G633" s="126">
        <v>22</v>
      </c>
      <c r="H633" s="166">
        <v>1043</v>
      </c>
      <c r="I633" s="166">
        <v>1188</v>
      </c>
      <c r="J633" s="166">
        <v>1367</v>
      </c>
      <c r="K633" s="357">
        <v>1043</v>
      </c>
      <c r="L633" s="357">
        <v>1188</v>
      </c>
      <c r="M633" s="357">
        <v>1367</v>
      </c>
      <c r="N633" s="362" t="s">
        <v>2207</v>
      </c>
      <c r="O633" s="357">
        <v>1043</v>
      </c>
      <c r="P633" s="357">
        <v>1188</v>
      </c>
      <c r="Q633" s="357">
        <v>1367</v>
      </c>
      <c r="R633" s="362" t="s">
        <v>2207</v>
      </c>
      <c r="S633" s="354">
        <v>1043</v>
      </c>
      <c r="T633" s="354">
        <v>1188</v>
      </c>
      <c r="U633" s="354">
        <v>1367</v>
      </c>
      <c r="V633" s="357">
        <v>1188</v>
      </c>
      <c r="W633" s="357">
        <v>1367</v>
      </c>
      <c r="X633" s="357">
        <v>1043</v>
      </c>
      <c r="Y633" s="357">
        <v>1188</v>
      </c>
      <c r="Z633" s="357">
        <v>1367</v>
      </c>
      <c r="AA633" s="362" t="s">
        <v>2207</v>
      </c>
      <c r="AB633" s="357">
        <v>1043</v>
      </c>
      <c r="AC633" s="357">
        <v>1188</v>
      </c>
      <c r="AD633" s="357">
        <v>1367</v>
      </c>
      <c r="AE633" s="362" t="s">
        <v>2207</v>
      </c>
      <c r="AF633" s="357">
        <v>1043</v>
      </c>
      <c r="AG633" s="357">
        <v>1188</v>
      </c>
      <c r="AH633" s="357">
        <v>1367</v>
      </c>
      <c r="AI633" s="368" t="s">
        <v>2207</v>
      </c>
      <c r="AJ633" s="357">
        <v>1043</v>
      </c>
      <c r="AK633" s="357">
        <v>1188</v>
      </c>
      <c r="AL633" s="357">
        <v>1367</v>
      </c>
      <c r="AM633" s="357">
        <v>1043</v>
      </c>
      <c r="AN633" s="357">
        <v>1188</v>
      </c>
      <c r="AO633" s="357">
        <v>1367</v>
      </c>
      <c r="AP633" s="357">
        <v>1345</v>
      </c>
      <c r="AQ633" s="357">
        <v>1345</v>
      </c>
      <c r="AR633" s="357">
        <v>1345</v>
      </c>
      <c r="AS633" s="357">
        <v>1345</v>
      </c>
      <c r="AT633" s="105"/>
      <c r="AU633" s="105" t="s">
        <v>460</v>
      </c>
      <c r="AV633" s="126">
        <v>22</v>
      </c>
    </row>
    <row r="634" spans="4:48" ht="23.25" customHeight="1">
      <c r="D634" s="105" t="s">
        <v>461</v>
      </c>
      <c r="E634" s="164" t="s">
        <v>461</v>
      </c>
      <c r="F634" s="165" t="s">
        <v>1934</v>
      </c>
      <c r="G634" s="126">
        <v>7.8999999999999995</v>
      </c>
      <c r="H634" s="166">
        <v>398</v>
      </c>
      <c r="I634" s="166">
        <v>472</v>
      </c>
      <c r="J634" s="166">
        <v>548</v>
      </c>
      <c r="K634" s="357">
        <v>398</v>
      </c>
      <c r="L634" s="357">
        <v>472</v>
      </c>
      <c r="M634" s="357">
        <v>548</v>
      </c>
      <c r="N634" s="357">
        <v>474</v>
      </c>
      <c r="O634" s="357">
        <v>398</v>
      </c>
      <c r="P634" s="357">
        <v>472</v>
      </c>
      <c r="Q634" s="357">
        <v>548</v>
      </c>
      <c r="R634" s="357">
        <v>474</v>
      </c>
      <c r="S634" s="354">
        <v>398</v>
      </c>
      <c r="T634" s="354">
        <v>472</v>
      </c>
      <c r="U634" s="354">
        <v>548</v>
      </c>
      <c r="V634" s="357">
        <v>472</v>
      </c>
      <c r="W634" s="357">
        <v>548</v>
      </c>
      <c r="X634" s="357">
        <v>398</v>
      </c>
      <c r="Y634" s="357">
        <v>472</v>
      </c>
      <c r="Z634" s="357">
        <v>548</v>
      </c>
      <c r="AA634" s="357">
        <v>474</v>
      </c>
      <c r="AB634" s="357">
        <v>398</v>
      </c>
      <c r="AC634" s="357">
        <v>472</v>
      </c>
      <c r="AD634" s="357">
        <v>548</v>
      </c>
      <c r="AE634" s="357">
        <v>474</v>
      </c>
      <c r="AF634" s="357">
        <v>398</v>
      </c>
      <c r="AG634" s="357">
        <v>472</v>
      </c>
      <c r="AH634" s="357">
        <v>548</v>
      </c>
      <c r="AI634" s="368" t="s">
        <v>2207</v>
      </c>
      <c r="AJ634" s="357">
        <v>398</v>
      </c>
      <c r="AK634" s="357">
        <v>472</v>
      </c>
      <c r="AL634" s="357">
        <v>548</v>
      </c>
      <c r="AM634" s="357">
        <v>398</v>
      </c>
      <c r="AN634" s="357">
        <v>472</v>
      </c>
      <c r="AO634" s="357">
        <v>548</v>
      </c>
      <c r="AP634" s="357">
        <v>523</v>
      </c>
      <c r="AQ634" s="357">
        <v>523</v>
      </c>
      <c r="AR634" s="357">
        <v>523</v>
      </c>
      <c r="AS634" s="357">
        <v>523</v>
      </c>
      <c r="AT634" s="105"/>
      <c r="AU634" s="105" t="s">
        <v>461</v>
      </c>
      <c r="AV634" s="126">
        <v>7.8999999999999995</v>
      </c>
    </row>
    <row r="635" spans="4:48" ht="23.25" customHeight="1">
      <c r="D635" s="105" t="s">
        <v>462</v>
      </c>
      <c r="E635" s="164" t="s">
        <v>462</v>
      </c>
      <c r="F635" s="165" t="s">
        <v>1933</v>
      </c>
      <c r="G635" s="126">
        <v>5</v>
      </c>
      <c r="H635" s="166">
        <v>301</v>
      </c>
      <c r="I635" s="166">
        <v>347</v>
      </c>
      <c r="J635" s="166">
        <v>402</v>
      </c>
      <c r="K635" s="357">
        <v>301</v>
      </c>
      <c r="L635" s="357">
        <v>347</v>
      </c>
      <c r="M635" s="357">
        <v>402</v>
      </c>
      <c r="N635" s="357">
        <v>348</v>
      </c>
      <c r="O635" s="357">
        <v>301</v>
      </c>
      <c r="P635" s="357">
        <v>347</v>
      </c>
      <c r="Q635" s="357">
        <v>402</v>
      </c>
      <c r="R635" s="357">
        <v>348</v>
      </c>
      <c r="S635" s="354">
        <v>301</v>
      </c>
      <c r="T635" s="354">
        <v>347</v>
      </c>
      <c r="U635" s="354">
        <v>402</v>
      </c>
      <c r="V635" s="357">
        <v>347</v>
      </c>
      <c r="W635" s="357">
        <v>402</v>
      </c>
      <c r="X635" s="357">
        <v>301</v>
      </c>
      <c r="Y635" s="357">
        <v>347</v>
      </c>
      <c r="Z635" s="357">
        <v>402</v>
      </c>
      <c r="AA635" s="357">
        <v>348</v>
      </c>
      <c r="AB635" s="357">
        <v>301</v>
      </c>
      <c r="AC635" s="357">
        <v>347</v>
      </c>
      <c r="AD635" s="357">
        <v>402</v>
      </c>
      <c r="AE635" s="357">
        <v>348</v>
      </c>
      <c r="AF635" s="357">
        <v>301</v>
      </c>
      <c r="AG635" s="357">
        <v>347</v>
      </c>
      <c r="AH635" s="357">
        <v>402</v>
      </c>
      <c r="AI635" s="368" t="s">
        <v>2207</v>
      </c>
      <c r="AJ635" s="357">
        <v>301</v>
      </c>
      <c r="AK635" s="357">
        <v>347</v>
      </c>
      <c r="AL635" s="357">
        <v>402</v>
      </c>
      <c r="AM635" s="357">
        <v>301</v>
      </c>
      <c r="AN635" s="357">
        <v>347</v>
      </c>
      <c r="AO635" s="357">
        <v>402</v>
      </c>
      <c r="AP635" s="357">
        <v>386</v>
      </c>
      <c r="AQ635" s="357">
        <v>386</v>
      </c>
      <c r="AR635" s="357">
        <v>386</v>
      </c>
      <c r="AS635" s="357">
        <v>386</v>
      </c>
      <c r="AT635" s="105"/>
      <c r="AU635" s="105" t="s">
        <v>462</v>
      </c>
      <c r="AV635" s="126">
        <v>5</v>
      </c>
    </row>
    <row r="636" spans="4:48" ht="23.25" customHeight="1">
      <c r="D636" s="105" t="s">
        <v>2865</v>
      </c>
      <c r="E636" s="164" t="s">
        <v>2865</v>
      </c>
      <c r="F636" s="165" t="s">
        <v>2925</v>
      </c>
      <c r="G636" s="126">
        <v>19.200000000000003</v>
      </c>
      <c r="H636" s="166">
        <v>1409</v>
      </c>
      <c r="I636" s="166">
        <v>1507</v>
      </c>
      <c r="J636" s="166">
        <v>1726</v>
      </c>
      <c r="K636" s="357">
        <v>1450</v>
      </c>
      <c r="L636" s="357">
        <v>1530</v>
      </c>
      <c r="M636" s="357">
        <v>1804</v>
      </c>
      <c r="N636" s="357">
        <v>1584</v>
      </c>
      <c r="O636" s="357">
        <v>1402</v>
      </c>
      <c r="P636" s="357">
        <v>1568</v>
      </c>
      <c r="Q636" s="357">
        <v>1778</v>
      </c>
      <c r="R636" s="357">
        <v>1600</v>
      </c>
      <c r="S636" s="354">
        <v>1784</v>
      </c>
      <c r="T636" s="354">
        <v>2035</v>
      </c>
      <c r="U636" s="354">
        <v>2357</v>
      </c>
      <c r="V636" s="357">
        <v>1828</v>
      </c>
      <c r="W636" s="357">
        <v>2034</v>
      </c>
      <c r="X636" s="357">
        <v>1443</v>
      </c>
      <c r="Y636" s="357">
        <v>1642</v>
      </c>
      <c r="Z636" s="357">
        <v>1925</v>
      </c>
      <c r="AA636" s="357">
        <v>1672</v>
      </c>
      <c r="AB636" s="357">
        <v>1496</v>
      </c>
      <c r="AC636" s="357">
        <v>1718</v>
      </c>
      <c r="AD636" s="357">
        <v>2020</v>
      </c>
      <c r="AE636" s="357">
        <v>1718</v>
      </c>
      <c r="AF636" s="357">
        <v>1564</v>
      </c>
      <c r="AG636" s="357">
        <v>1788</v>
      </c>
      <c r="AH636" s="357">
        <v>2102</v>
      </c>
      <c r="AI636" s="368" t="s">
        <v>2207</v>
      </c>
      <c r="AJ636" s="357">
        <v>1517</v>
      </c>
      <c r="AK636" s="357">
        <v>1740</v>
      </c>
      <c r="AL636" s="357">
        <v>2046</v>
      </c>
      <c r="AM636" s="357">
        <v>1422</v>
      </c>
      <c r="AN636" s="357">
        <v>1589</v>
      </c>
      <c r="AO636" s="357">
        <v>1820</v>
      </c>
      <c r="AP636" s="357">
        <v>1732</v>
      </c>
      <c r="AQ636" s="357">
        <v>1732</v>
      </c>
      <c r="AR636" s="357">
        <v>1905</v>
      </c>
      <c r="AS636" s="357">
        <v>1929</v>
      </c>
      <c r="AT636" s="105"/>
      <c r="AU636" s="105" t="s">
        <v>2865</v>
      </c>
      <c r="AV636" s="126">
        <v>19.200000000000003</v>
      </c>
    </row>
    <row r="637" spans="4:48" ht="23.25" customHeight="1">
      <c r="D637" s="105" t="s">
        <v>2866</v>
      </c>
      <c r="E637" s="170" t="s">
        <v>2866</v>
      </c>
      <c r="F637" s="165" t="s">
        <v>2926</v>
      </c>
      <c r="G637" s="126">
        <v>19.200000000000003</v>
      </c>
      <c r="H637" s="166">
        <v>1579</v>
      </c>
      <c r="I637" s="166">
        <v>1693</v>
      </c>
      <c r="J637" s="166">
        <v>1937</v>
      </c>
      <c r="K637" s="357">
        <v>1658</v>
      </c>
      <c r="L637" s="357">
        <v>1742</v>
      </c>
      <c r="M637" s="357">
        <v>2069</v>
      </c>
      <c r="N637" s="357">
        <v>1810</v>
      </c>
      <c r="O637" s="357">
        <v>1581</v>
      </c>
      <c r="P637" s="357">
        <v>1790</v>
      </c>
      <c r="Q637" s="357">
        <v>2020</v>
      </c>
      <c r="R637" s="357">
        <v>1827</v>
      </c>
      <c r="S637" s="354">
        <v>2103</v>
      </c>
      <c r="T637" s="354">
        <v>2436</v>
      </c>
      <c r="U637" s="354">
        <v>2801</v>
      </c>
      <c r="V637" s="357">
        <v>2112</v>
      </c>
      <c r="W637" s="357">
        <v>2348</v>
      </c>
      <c r="X637" s="357">
        <v>1675</v>
      </c>
      <c r="Y637" s="357">
        <v>1918</v>
      </c>
      <c r="Z637" s="357">
        <v>2244</v>
      </c>
      <c r="AA637" s="357">
        <v>1926</v>
      </c>
      <c r="AB637" s="357">
        <v>1759</v>
      </c>
      <c r="AC637" s="357">
        <v>2042</v>
      </c>
      <c r="AD637" s="357">
        <v>2399</v>
      </c>
      <c r="AE637" s="357">
        <v>1999</v>
      </c>
      <c r="AF637" s="357">
        <v>1896</v>
      </c>
      <c r="AG637" s="357">
        <v>2182</v>
      </c>
      <c r="AH637" s="357">
        <v>2563</v>
      </c>
      <c r="AI637" s="368" t="s">
        <v>2207</v>
      </c>
      <c r="AJ637" s="357">
        <v>1802</v>
      </c>
      <c r="AK637" s="357">
        <v>2085</v>
      </c>
      <c r="AL637" s="357">
        <v>2450</v>
      </c>
      <c r="AM637" s="357">
        <v>1632</v>
      </c>
      <c r="AN637" s="357">
        <v>1838</v>
      </c>
      <c r="AO637" s="357">
        <v>2102</v>
      </c>
      <c r="AP637" s="357">
        <v>1952</v>
      </c>
      <c r="AQ637" s="357">
        <v>1952</v>
      </c>
      <c r="AR637" s="357">
        <v>2241</v>
      </c>
      <c r="AS637" s="357">
        <v>2247</v>
      </c>
      <c r="AT637" s="150"/>
      <c r="AU637" s="105" t="s">
        <v>2866</v>
      </c>
      <c r="AV637" s="126">
        <v>19.200000000000003</v>
      </c>
    </row>
    <row r="638" spans="4:48" ht="23.25" customHeight="1">
      <c r="D638" s="105" t="s">
        <v>2005</v>
      </c>
      <c r="E638" s="164" t="s">
        <v>2005</v>
      </c>
      <c r="F638" s="165" t="s">
        <v>2006</v>
      </c>
      <c r="G638" s="126">
        <v>2.9</v>
      </c>
      <c r="H638" s="166">
        <v>390</v>
      </c>
      <c r="I638" s="166">
        <v>424</v>
      </c>
      <c r="J638" s="166">
        <v>488</v>
      </c>
      <c r="K638" s="357">
        <v>390</v>
      </c>
      <c r="L638" s="357">
        <v>424</v>
      </c>
      <c r="M638" s="357">
        <v>488</v>
      </c>
      <c r="N638" s="357">
        <v>435</v>
      </c>
      <c r="O638" s="357">
        <v>390</v>
      </c>
      <c r="P638" s="357">
        <v>424</v>
      </c>
      <c r="Q638" s="357">
        <v>488</v>
      </c>
      <c r="R638" s="357">
        <v>435</v>
      </c>
      <c r="S638" s="354">
        <v>390</v>
      </c>
      <c r="T638" s="354">
        <v>424</v>
      </c>
      <c r="U638" s="354">
        <v>488</v>
      </c>
      <c r="V638" s="357">
        <v>424</v>
      </c>
      <c r="W638" s="357">
        <v>488</v>
      </c>
      <c r="X638" s="357">
        <v>390</v>
      </c>
      <c r="Y638" s="357">
        <v>424</v>
      </c>
      <c r="Z638" s="357">
        <v>488</v>
      </c>
      <c r="AA638" s="357">
        <v>435</v>
      </c>
      <c r="AB638" s="357">
        <v>390</v>
      </c>
      <c r="AC638" s="357">
        <v>424</v>
      </c>
      <c r="AD638" s="357">
        <v>488</v>
      </c>
      <c r="AE638" s="357">
        <v>435</v>
      </c>
      <c r="AF638" s="357">
        <v>390</v>
      </c>
      <c r="AG638" s="357">
        <v>424</v>
      </c>
      <c r="AH638" s="357">
        <v>488</v>
      </c>
      <c r="AI638" s="368" t="s">
        <v>2207</v>
      </c>
      <c r="AJ638" s="357">
        <v>390</v>
      </c>
      <c r="AK638" s="357">
        <v>424</v>
      </c>
      <c r="AL638" s="357">
        <v>488</v>
      </c>
      <c r="AM638" s="357">
        <v>390</v>
      </c>
      <c r="AN638" s="357">
        <v>424</v>
      </c>
      <c r="AO638" s="357">
        <v>488</v>
      </c>
      <c r="AP638" s="357">
        <v>466</v>
      </c>
      <c r="AQ638" s="357">
        <v>466</v>
      </c>
      <c r="AR638" s="357">
        <v>466</v>
      </c>
      <c r="AS638" s="357">
        <v>466</v>
      </c>
      <c r="AT638" s="105"/>
      <c r="AU638" s="105" t="s">
        <v>2005</v>
      </c>
      <c r="AV638" s="126">
        <v>2.9</v>
      </c>
    </row>
    <row r="639" spans="4:48" ht="23.25" customHeight="1">
      <c r="D639" s="105" t="s">
        <v>2003</v>
      </c>
      <c r="E639" s="164" t="s">
        <v>2003</v>
      </c>
      <c r="F639" s="165" t="s">
        <v>2004</v>
      </c>
      <c r="G639" s="126">
        <v>1.5</v>
      </c>
      <c r="H639" s="166">
        <v>297</v>
      </c>
      <c r="I639" s="166">
        <v>327</v>
      </c>
      <c r="J639" s="166">
        <v>377</v>
      </c>
      <c r="K639" s="357">
        <v>297</v>
      </c>
      <c r="L639" s="357">
        <v>327</v>
      </c>
      <c r="M639" s="357">
        <v>377</v>
      </c>
      <c r="N639" s="357">
        <v>337</v>
      </c>
      <c r="O639" s="357">
        <v>297</v>
      </c>
      <c r="P639" s="357">
        <v>327</v>
      </c>
      <c r="Q639" s="357">
        <v>377</v>
      </c>
      <c r="R639" s="357">
        <v>337</v>
      </c>
      <c r="S639" s="354">
        <v>297</v>
      </c>
      <c r="T639" s="354">
        <v>327</v>
      </c>
      <c r="U639" s="354">
        <v>377</v>
      </c>
      <c r="V639" s="357">
        <v>327</v>
      </c>
      <c r="W639" s="357">
        <v>377</v>
      </c>
      <c r="X639" s="357">
        <v>297</v>
      </c>
      <c r="Y639" s="357">
        <v>327</v>
      </c>
      <c r="Z639" s="357">
        <v>377</v>
      </c>
      <c r="AA639" s="357">
        <v>337</v>
      </c>
      <c r="AB639" s="357">
        <v>297</v>
      </c>
      <c r="AC639" s="357">
        <v>327</v>
      </c>
      <c r="AD639" s="357">
        <v>377</v>
      </c>
      <c r="AE639" s="357">
        <v>337</v>
      </c>
      <c r="AF639" s="357">
        <v>297</v>
      </c>
      <c r="AG639" s="357">
        <v>327</v>
      </c>
      <c r="AH639" s="357">
        <v>377</v>
      </c>
      <c r="AI639" s="368" t="s">
        <v>2207</v>
      </c>
      <c r="AJ639" s="357">
        <v>297</v>
      </c>
      <c r="AK639" s="357">
        <v>327</v>
      </c>
      <c r="AL639" s="357">
        <v>377</v>
      </c>
      <c r="AM639" s="357">
        <v>297</v>
      </c>
      <c r="AN639" s="357">
        <v>327</v>
      </c>
      <c r="AO639" s="357">
        <v>377</v>
      </c>
      <c r="AP639" s="357">
        <v>359</v>
      </c>
      <c r="AQ639" s="357">
        <v>359</v>
      </c>
      <c r="AR639" s="357">
        <v>359</v>
      </c>
      <c r="AS639" s="357">
        <v>359</v>
      </c>
      <c r="AT639" s="105"/>
      <c r="AU639" s="105" t="s">
        <v>2003</v>
      </c>
      <c r="AV639" s="126">
        <v>1.5</v>
      </c>
    </row>
    <row r="640" spans="4:48" ht="23.25" customHeight="1">
      <c r="D640" s="105" t="s">
        <v>463</v>
      </c>
      <c r="E640" s="164" t="s">
        <v>463</v>
      </c>
      <c r="F640" s="165" t="s">
        <v>1554</v>
      </c>
      <c r="G640" s="126">
        <v>5.0999999999999996</v>
      </c>
      <c r="H640" s="166">
        <v>606</v>
      </c>
      <c r="I640" s="166">
        <v>646</v>
      </c>
      <c r="J640" s="166">
        <v>792</v>
      </c>
      <c r="K640" s="357">
        <v>606</v>
      </c>
      <c r="L640" s="357">
        <v>646</v>
      </c>
      <c r="M640" s="357">
        <v>792</v>
      </c>
      <c r="N640" s="357">
        <v>665</v>
      </c>
      <c r="O640" s="357">
        <v>606</v>
      </c>
      <c r="P640" s="357">
        <v>646</v>
      </c>
      <c r="Q640" s="357">
        <v>792</v>
      </c>
      <c r="R640" s="357">
        <v>665</v>
      </c>
      <c r="S640" s="354">
        <v>606</v>
      </c>
      <c r="T640" s="354">
        <v>646</v>
      </c>
      <c r="U640" s="354">
        <v>792</v>
      </c>
      <c r="V640" s="357">
        <v>646</v>
      </c>
      <c r="W640" s="357">
        <v>792</v>
      </c>
      <c r="X640" s="357">
        <v>606</v>
      </c>
      <c r="Y640" s="357">
        <v>646</v>
      </c>
      <c r="Z640" s="357">
        <v>792</v>
      </c>
      <c r="AA640" s="357">
        <v>665</v>
      </c>
      <c r="AB640" s="357">
        <v>606</v>
      </c>
      <c r="AC640" s="357">
        <v>646</v>
      </c>
      <c r="AD640" s="357">
        <v>792</v>
      </c>
      <c r="AE640" s="357">
        <v>665</v>
      </c>
      <c r="AF640" s="357">
        <v>606</v>
      </c>
      <c r="AG640" s="357">
        <v>646</v>
      </c>
      <c r="AH640" s="357">
        <v>792</v>
      </c>
      <c r="AI640" s="368" t="s">
        <v>2207</v>
      </c>
      <c r="AJ640" s="357">
        <v>606</v>
      </c>
      <c r="AK640" s="357">
        <v>646</v>
      </c>
      <c r="AL640" s="357">
        <v>792</v>
      </c>
      <c r="AM640" s="357">
        <v>606</v>
      </c>
      <c r="AN640" s="357">
        <v>646</v>
      </c>
      <c r="AO640" s="357">
        <v>792</v>
      </c>
      <c r="AP640" s="357">
        <v>714</v>
      </c>
      <c r="AQ640" s="357">
        <v>714</v>
      </c>
      <c r="AR640" s="357">
        <v>714</v>
      </c>
      <c r="AS640" s="357">
        <v>714</v>
      </c>
      <c r="AT640" s="105"/>
      <c r="AU640" s="105" t="s">
        <v>463</v>
      </c>
      <c r="AV640" s="126">
        <v>5.0999999999999996</v>
      </c>
    </row>
    <row r="641" spans="1:48" ht="23.25" customHeight="1">
      <c r="D641" s="105" t="s">
        <v>1772</v>
      </c>
      <c r="E641" s="164" t="s">
        <v>1772</v>
      </c>
      <c r="F641" s="165" t="s">
        <v>1773</v>
      </c>
      <c r="G641" s="126">
        <v>7.1999999999999993</v>
      </c>
      <c r="H641" s="166">
        <v>548</v>
      </c>
      <c r="I641" s="166">
        <v>620</v>
      </c>
      <c r="J641" s="166">
        <v>690</v>
      </c>
      <c r="K641" s="357">
        <v>548</v>
      </c>
      <c r="L641" s="357">
        <v>620</v>
      </c>
      <c r="M641" s="357">
        <v>690</v>
      </c>
      <c r="N641" s="357">
        <v>634</v>
      </c>
      <c r="O641" s="357">
        <v>548</v>
      </c>
      <c r="P641" s="357">
        <v>620</v>
      </c>
      <c r="Q641" s="357">
        <v>690</v>
      </c>
      <c r="R641" s="357">
        <v>634</v>
      </c>
      <c r="S641" s="354">
        <v>548</v>
      </c>
      <c r="T641" s="354">
        <v>620</v>
      </c>
      <c r="U641" s="354">
        <v>690</v>
      </c>
      <c r="V641" s="357">
        <v>620</v>
      </c>
      <c r="W641" s="357">
        <v>690</v>
      </c>
      <c r="X641" s="357">
        <v>548</v>
      </c>
      <c r="Y641" s="357">
        <v>620</v>
      </c>
      <c r="Z641" s="357">
        <v>690</v>
      </c>
      <c r="AA641" s="357">
        <v>634</v>
      </c>
      <c r="AB641" s="357">
        <v>548</v>
      </c>
      <c r="AC641" s="357">
        <v>620</v>
      </c>
      <c r="AD641" s="357">
        <v>690</v>
      </c>
      <c r="AE641" s="357">
        <v>634</v>
      </c>
      <c r="AF641" s="357">
        <v>548</v>
      </c>
      <c r="AG641" s="357">
        <v>620</v>
      </c>
      <c r="AH641" s="357">
        <v>690</v>
      </c>
      <c r="AI641" s="368" t="s">
        <v>2207</v>
      </c>
      <c r="AJ641" s="357">
        <v>548</v>
      </c>
      <c r="AK641" s="357">
        <v>620</v>
      </c>
      <c r="AL641" s="357">
        <v>690</v>
      </c>
      <c r="AM641" s="357">
        <v>548</v>
      </c>
      <c r="AN641" s="357">
        <v>620</v>
      </c>
      <c r="AO641" s="357">
        <v>690</v>
      </c>
      <c r="AP641" s="357">
        <v>697</v>
      </c>
      <c r="AQ641" s="357">
        <v>697</v>
      </c>
      <c r="AR641" s="357">
        <v>697</v>
      </c>
      <c r="AS641" s="357">
        <v>697</v>
      </c>
      <c r="AT641" s="105"/>
      <c r="AU641" s="105" t="s">
        <v>1772</v>
      </c>
      <c r="AV641" s="126">
        <v>7.1999999999999993</v>
      </c>
    </row>
    <row r="642" spans="1:48" ht="23.25" customHeight="1">
      <c r="D642" s="105" t="s">
        <v>3335</v>
      </c>
      <c r="E642" s="164" t="s">
        <v>3335</v>
      </c>
      <c r="F642" s="165" t="s">
        <v>1773</v>
      </c>
      <c r="G642" s="126">
        <v>7.1999999999999993</v>
      </c>
      <c r="H642" s="166">
        <v>548</v>
      </c>
      <c r="I642" s="166">
        <v>620</v>
      </c>
      <c r="J642" s="166">
        <v>690</v>
      </c>
      <c r="K642" s="357">
        <v>548</v>
      </c>
      <c r="L642" s="357">
        <v>620</v>
      </c>
      <c r="M642" s="357">
        <v>690</v>
      </c>
      <c r="N642" s="357">
        <v>634</v>
      </c>
      <c r="O642" s="357">
        <v>548</v>
      </c>
      <c r="P642" s="357">
        <v>620</v>
      </c>
      <c r="Q642" s="357">
        <v>690</v>
      </c>
      <c r="R642" s="357">
        <v>634</v>
      </c>
      <c r="S642" s="354">
        <v>548</v>
      </c>
      <c r="T642" s="354">
        <v>620</v>
      </c>
      <c r="U642" s="354">
        <v>690</v>
      </c>
      <c r="V642" s="357">
        <v>620</v>
      </c>
      <c r="W642" s="357">
        <v>690</v>
      </c>
      <c r="X642" s="357">
        <v>548</v>
      </c>
      <c r="Y642" s="357">
        <v>620</v>
      </c>
      <c r="Z642" s="357">
        <v>690</v>
      </c>
      <c r="AA642" s="357">
        <v>634</v>
      </c>
      <c r="AB642" s="357">
        <v>548</v>
      </c>
      <c r="AC642" s="357">
        <v>620</v>
      </c>
      <c r="AD642" s="357">
        <v>690</v>
      </c>
      <c r="AE642" s="357">
        <v>634</v>
      </c>
      <c r="AF642" s="357">
        <v>548</v>
      </c>
      <c r="AG642" s="357">
        <v>620</v>
      </c>
      <c r="AH642" s="357">
        <v>690</v>
      </c>
      <c r="AI642" s="368" t="s">
        <v>2207</v>
      </c>
      <c r="AJ642" s="357">
        <v>548</v>
      </c>
      <c r="AK642" s="357">
        <v>620</v>
      </c>
      <c r="AL642" s="357">
        <v>690</v>
      </c>
      <c r="AM642" s="357">
        <v>548</v>
      </c>
      <c r="AN642" s="357">
        <v>620</v>
      </c>
      <c r="AO642" s="357">
        <v>690</v>
      </c>
      <c r="AP642" s="357">
        <v>697</v>
      </c>
      <c r="AQ642" s="357">
        <v>697</v>
      </c>
      <c r="AR642" s="357">
        <v>697</v>
      </c>
      <c r="AS642" s="357">
        <v>697</v>
      </c>
      <c r="AT642" s="105"/>
      <c r="AU642" s="105" t="s">
        <v>3335</v>
      </c>
      <c r="AV642" s="126">
        <v>7.1999999999999993</v>
      </c>
    </row>
    <row r="643" spans="1:48" ht="23.25" customHeight="1">
      <c r="D643" s="105" t="s">
        <v>38</v>
      </c>
      <c r="E643" s="164" t="s">
        <v>38</v>
      </c>
      <c r="F643" s="165" t="s">
        <v>39</v>
      </c>
      <c r="G643" s="126">
        <v>15.1</v>
      </c>
      <c r="H643" s="166">
        <v>641</v>
      </c>
      <c r="I643" s="166">
        <v>641</v>
      </c>
      <c r="J643" s="166">
        <v>737</v>
      </c>
      <c r="K643" s="357">
        <v>662</v>
      </c>
      <c r="L643" s="357">
        <v>648</v>
      </c>
      <c r="M643" s="357">
        <v>788</v>
      </c>
      <c r="N643" s="357">
        <v>701</v>
      </c>
      <c r="O643" s="357">
        <v>643</v>
      </c>
      <c r="P643" s="357">
        <v>682</v>
      </c>
      <c r="Q643" s="357">
        <v>771</v>
      </c>
      <c r="R643" s="357">
        <v>756</v>
      </c>
      <c r="S643" s="354">
        <v>830</v>
      </c>
      <c r="T643" s="354">
        <v>991</v>
      </c>
      <c r="U643" s="354">
        <v>1018</v>
      </c>
      <c r="V643" s="357">
        <v>800</v>
      </c>
      <c r="W643" s="357">
        <v>884</v>
      </c>
      <c r="X643" s="357">
        <v>689</v>
      </c>
      <c r="Y643" s="357">
        <v>753</v>
      </c>
      <c r="Z643" s="357">
        <v>894</v>
      </c>
      <c r="AA643" s="357">
        <v>777</v>
      </c>
      <c r="AB643" s="357">
        <v>726</v>
      </c>
      <c r="AC643" s="357">
        <v>811</v>
      </c>
      <c r="AD643" s="357">
        <v>973</v>
      </c>
      <c r="AE643" s="357">
        <v>817</v>
      </c>
      <c r="AF643" s="357">
        <v>793</v>
      </c>
      <c r="AG643" s="357">
        <v>879</v>
      </c>
      <c r="AH643" s="357">
        <v>1054</v>
      </c>
      <c r="AI643" s="368" t="s">
        <v>2207</v>
      </c>
      <c r="AJ643" s="357">
        <v>774</v>
      </c>
      <c r="AK643" s="357">
        <v>859</v>
      </c>
      <c r="AL643" s="357">
        <v>1007</v>
      </c>
      <c r="AM643" s="357">
        <v>690</v>
      </c>
      <c r="AN643" s="357">
        <v>748</v>
      </c>
      <c r="AO643" s="357">
        <v>847</v>
      </c>
      <c r="AP643" s="357">
        <v>787</v>
      </c>
      <c r="AQ643" s="357">
        <v>787</v>
      </c>
      <c r="AR643" s="357">
        <v>934</v>
      </c>
      <c r="AS643" s="357">
        <v>868</v>
      </c>
      <c r="AT643" s="105"/>
      <c r="AU643" s="105" t="s">
        <v>38</v>
      </c>
      <c r="AV643" s="126">
        <v>15.1</v>
      </c>
    </row>
    <row r="644" spans="1:48" ht="23.25" customHeight="1">
      <c r="D644" s="105" t="s">
        <v>3336</v>
      </c>
      <c r="E644" s="164" t="s">
        <v>3336</v>
      </c>
      <c r="F644" s="165" t="s">
        <v>39</v>
      </c>
      <c r="G644" s="126">
        <v>15.1</v>
      </c>
      <c r="H644" s="166">
        <v>641</v>
      </c>
      <c r="I644" s="166">
        <v>641</v>
      </c>
      <c r="J644" s="166">
        <v>737</v>
      </c>
      <c r="K644" s="357">
        <v>662</v>
      </c>
      <c r="L644" s="357">
        <v>648</v>
      </c>
      <c r="M644" s="357">
        <v>788</v>
      </c>
      <c r="N644" s="357">
        <v>701</v>
      </c>
      <c r="O644" s="357">
        <v>643</v>
      </c>
      <c r="P644" s="357">
        <v>682</v>
      </c>
      <c r="Q644" s="357">
        <v>771</v>
      </c>
      <c r="R644" s="357">
        <v>756</v>
      </c>
      <c r="S644" s="354">
        <v>830</v>
      </c>
      <c r="T644" s="354">
        <v>991</v>
      </c>
      <c r="U644" s="354">
        <v>1018</v>
      </c>
      <c r="V644" s="357">
        <v>800</v>
      </c>
      <c r="W644" s="357">
        <v>884</v>
      </c>
      <c r="X644" s="357">
        <v>689</v>
      </c>
      <c r="Y644" s="357">
        <v>753</v>
      </c>
      <c r="Z644" s="357">
        <v>894</v>
      </c>
      <c r="AA644" s="357">
        <v>777</v>
      </c>
      <c r="AB644" s="357">
        <v>726</v>
      </c>
      <c r="AC644" s="357">
        <v>811</v>
      </c>
      <c r="AD644" s="357">
        <v>973</v>
      </c>
      <c r="AE644" s="357">
        <v>817</v>
      </c>
      <c r="AF644" s="357">
        <v>793</v>
      </c>
      <c r="AG644" s="357">
        <v>879</v>
      </c>
      <c r="AH644" s="357">
        <v>1054</v>
      </c>
      <c r="AI644" s="368" t="s">
        <v>2207</v>
      </c>
      <c r="AJ644" s="357">
        <v>774</v>
      </c>
      <c r="AK644" s="357">
        <v>859</v>
      </c>
      <c r="AL644" s="357">
        <v>1007</v>
      </c>
      <c r="AM644" s="357">
        <v>690</v>
      </c>
      <c r="AN644" s="357">
        <v>748</v>
      </c>
      <c r="AO644" s="357">
        <v>847</v>
      </c>
      <c r="AP644" s="357">
        <v>787</v>
      </c>
      <c r="AQ644" s="357">
        <v>787</v>
      </c>
      <c r="AR644" s="357">
        <v>934</v>
      </c>
      <c r="AS644" s="357">
        <v>868</v>
      </c>
      <c r="AT644" s="105"/>
      <c r="AU644" s="105" t="s">
        <v>3336</v>
      </c>
      <c r="AV644" s="126">
        <v>15.1</v>
      </c>
    </row>
    <row r="645" spans="1:48" ht="23.25" customHeight="1">
      <c r="D645" s="105" t="s">
        <v>40</v>
      </c>
      <c r="E645" s="164" t="s">
        <v>40</v>
      </c>
      <c r="F645" s="165" t="s">
        <v>41</v>
      </c>
      <c r="G645" s="126">
        <v>15.1</v>
      </c>
      <c r="H645" s="166">
        <v>507</v>
      </c>
      <c r="I645" s="166">
        <v>511</v>
      </c>
      <c r="J645" s="166">
        <v>588</v>
      </c>
      <c r="K645" s="357">
        <v>529</v>
      </c>
      <c r="L645" s="357">
        <v>519</v>
      </c>
      <c r="M645" s="357">
        <v>639</v>
      </c>
      <c r="N645" s="357">
        <v>563</v>
      </c>
      <c r="O645" s="357">
        <v>512</v>
      </c>
      <c r="P645" s="357">
        <v>552</v>
      </c>
      <c r="Q645" s="357">
        <v>622</v>
      </c>
      <c r="R645" s="357">
        <v>616</v>
      </c>
      <c r="S645" s="354">
        <v>684</v>
      </c>
      <c r="T645" s="354">
        <v>841</v>
      </c>
      <c r="U645" s="354">
        <v>837</v>
      </c>
      <c r="V645" s="357">
        <v>676</v>
      </c>
      <c r="W645" s="357">
        <v>744</v>
      </c>
      <c r="X645" s="357">
        <v>554</v>
      </c>
      <c r="Y645" s="357">
        <v>616</v>
      </c>
      <c r="Z645" s="357">
        <v>732</v>
      </c>
      <c r="AA645" s="357">
        <v>628</v>
      </c>
      <c r="AB645" s="357">
        <v>591</v>
      </c>
      <c r="AC645" s="357">
        <v>674</v>
      </c>
      <c r="AD645" s="357">
        <v>812</v>
      </c>
      <c r="AE645" s="357">
        <v>668</v>
      </c>
      <c r="AF645" s="357">
        <v>658</v>
      </c>
      <c r="AG645" s="357">
        <v>742</v>
      </c>
      <c r="AH645" s="357">
        <v>893</v>
      </c>
      <c r="AI645" s="368" t="s">
        <v>2207</v>
      </c>
      <c r="AJ645" s="357">
        <v>637</v>
      </c>
      <c r="AK645" s="357">
        <v>725</v>
      </c>
      <c r="AL645" s="357">
        <v>842</v>
      </c>
      <c r="AM645" s="357">
        <v>553</v>
      </c>
      <c r="AN645" s="357">
        <v>611</v>
      </c>
      <c r="AO645" s="357">
        <v>690</v>
      </c>
      <c r="AP645" s="357">
        <v>634</v>
      </c>
      <c r="AQ645" s="357">
        <v>634</v>
      </c>
      <c r="AR645" s="357">
        <v>780</v>
      </c>
      <c r="AS645" s="357">
        <v>726</v>
      </c>
      <c r="AT645" s="105"/>
      <c r="AU645" s="105" t="s">
        <v>40</v>
      </c>
      <c r="AV645" s="126">
        <v>15.1</v>
      </c>
    </row>
    <row r="646" spans="1:48" ht="23.25" customHeight="1">
      <c r="A646" s="396"/>
      <c r="B646" s="397"/>
      <c r="D646" s="105" t="s">
        <v>3337</v>
      </c>
      <c r="E646" s="164" t="s">
        <v>3337</v>
      </c>
      <c r="F646" s="165" t="s">
        <v>41</v>
      </c>
      <c r="G646" s="126">
        <v>15.1</v>
      </c>
      <c r="H646" s="166">
        <v>507</v>
      </c>
      <c r="I646" s="166">
        <v>511</v>
      </c>
      <c r="J646" s="166">
        <v>588</v>
      </c>
      <c r="K646" s="357">
        <v>529</v>
      </c>
      <c r="L646" s="357">
        <v>519</v>
      </c>
      <c r="M646" s="357">
        <v>639</v>
      </c>
      <c r="N646" s="357">
        <v>563</v>
      </c>
      <c r="O646" s="357">
        <v>512</v>
      </c>
      <c r="P646" s="357">
        <v>552</v>
      </c>
      <c r="Q646" s="357">
        <v>622</v>
      </c>
      <c r="R646" s="357">
        <v>616</v>
      </c>
      <c r="S646" s="354">
        <v>684</v>
      </c>
      <c r="T646" s="354">
        <v>841</v>
      </c>
      <c r="U646" s="354">
        <v>837</v>
      </c>
      <c r="V646" s="357">
        <v>676</v>
      </c>
      <c r="W646" s="357">
        <v>744</v>
      </c>
      <c r="X646" s="357">
        <v>554</v>
      </c>
      <c r="Y646" s="357">
        <v>616</v>
      </c>
      <c r="Z646" s="357">
        <v>732</v>
      </c>
      <c r="AA646" s="357">
        <v>628</v>
      </c>
      <c r="AB646" s="357">
        <v>591</v>
      </c>
      <c r="AC646" s="357">
        <v>674</v>
      </c>
      <c r="AD646" s="357">
        <v>812</v>
      </c>
      <c r="AE646" s="357">
        <v>668</v>
      </c>
      <c r="AF646" s="357">
        <v>658</v>
      </c>
      <c r="AG646" s="357">
        <v>742</v>
      </c>
      <c r="AH646" s="357">
        <v>893</v>
      </c>
      <c r="AI646" s="368" t="s">
        <v>2207</v>
      </c>
      <c r="AJ646" s="357">
        <v>637</v>
      </c>
      <c r="AK646" s="357">
        <v>725</v>
      </c>
      <c r="AL646" s="357">
        <v>842</v>
      </c>
      <c r="AM646" s="357">
        <v>553</v>
      </c>
      <c r="AN646" s="357">
        <v>611</v>
      </c>
      <c r="AO646" s="357">
        <v>690</v>
      </c>
      <c r="AP646" s="357">
        <v>634</v>
      </c>
      <c r="AQ646" s="357">
        <v>634</v>
      </c>
      <c r="AR646" s="357">
        <v>780</v>
      </c>
      <c r="AS646" s="357">
        <v>726</v>
      </c>
      <c r="AT646" s="105"/>
      <c r="AU646" s="105" t="s">
        <v>3337</v>
      </c>
      <c r="AV646" s="126">
        <v>15.1</v>
      </c>
    </row>
    <row r="647" spans="1:48" ht="23.25" customHeight="1">
      <c r="D647" s="105" t="s">
        <v>4557</v>
      </c>
      <c r="E647" s="164" t="s">
        <v>4557</v>
      </c>
      <c r="F647" s="165" t="s">
        <v>4584</v>
      </c>
      <c r="G647" s="126">
        <v>80</v>
      </c>
      <c r="H647" s="166">
        <v>8092</v>
      </c>
      <c r="I647" s="166">
        <v>8234</v>
      </c>
      <c r="J647" s="166">
        <v>9497</v>
      </c>
      <c r="K647" s="357">
        <v>8092</v>
      </c>
      <c r="L647" s="357">
        <v>8234</v>
      </c>
      <c r="M647" s="357">
        <v>9497</v>
      </c>
      <c r="N647" s="357">
        <v>8848</v>
      </c>
      <c r="O647" s="357">
        <v>8092</v>
      </c>
      <c r="P647" s="357">
        <v>8234</v>
      </c>
      <c r="Q647" s="357">
        <v>9497</v>
      </c>
      <c r="R647" s="357">
        <v>8848</v>
      </c>
      <c r="S647" s="354">
        <v>8092</v>
      </c>
      <c r="T647" s="354">
        <v>8234</v>
      </c>
      <c r="U647" s="354">
        <v>9497</v>
      </c>
      <c r="V647" s="357">
        <v>8234</v>
      </c>
      <c r="W647" s="357">
        <v>9497</v>
      </c>
      <c r="X647" s="357">
        <v>8092</v>
      </c>
      <c r="Y647" s="357">
        <v>8234</v>
      </c>
      <c r="Z647" s="357">
        <v>9497</v>
      </c>
      <c r="AA647" s="357">
        <v>8848</v>
      </c>
      <c r="AB647" s="357">
        <v>8092</v>
      </c>
      <c r="AC647" s="357">
        <v>8234</v>
      </c>
      <c r="AD647" s="357">
        <v>9497</v>
      </c>
      <c r="AE647" s="357">
        <v>8848</v>
      </c>
      <c r="AF647" s="357">
        <v>8092</v>
      </c>
      <c r="AG647" s="357">
        <v>8234</v>
      </c>
      <c r="AH647" s="357">
        <v>9497</v>
      </c>
      <c r="AI647" s="368" t="s">
        <v>2207</v>
      </c>
      <c r="AJ647" s="357">
        <v>8092</v>
      </c>
      <c r="AK647" s="357">
        <v>8234</v>
      </c>
      <c r="AL647" s="357">
        <v>9497</v>
      </c>
      <c r="AM647" s="357">
        <v>8092</v>
      </c>
      <c r="AN647" s="357">
        <v>8234</v>
      </c>
      <c r="AO647" s="357">
        <v>9497</v>
      </c>
      <c r="AP647" s="357">
        <v>8937</v>
      </c>
      <c r="AQ647" s="357">
        <v>8937</v>
      </c>
      <c r="AR647" s="357">
        <v>8937</v>
      </c>
      <c r="AS647" s="357">
        <v>8937</v>
      </c>
      <c r="AT647" s="105"/>
      <c r="AU647" s="105" t="s">
        <v>4557</v>
      </c>
      <c r="AV647" s="126">
        <v>80</v>
      </c>
    </row>
    <row r="648" spans="1:48" ht="23.25" customHeight="1">
      <c r="D648" s="105" t="s">
        <v>4555</v>
      </c>
      <c r="E648" s="164" t="s">
        <v>4555</v>
      </c>
      <c r="F648" s="165" t="s">
        <v>4582</v>
      </c>
      <c r="G648" s="126">
        <v>80</v>
      </c>
      <c r="H648" s="166">
        <v>5196</v>
      </c>
      <c r="I648" s="166">
        <v>5367</v>
      </c>
      <c r="J648" s="166">
        <v>6198</v>
      </c>
      <c r="K648" s="357">
        <v>5196</v>
      </c>
      <c r="L648" s="357">
        <v>5367</v>
      </c>
      <c r="M648" s="357">
        <v>6198</v>
      </c>
      <c r="N648" s="357">
        <v>5808</v>
      </c>
      <c r="O648" s="357">
        <v>5196</v>
      </c>
      <c r="P648" s="357">
        <v>5367</v>
      </c>
      <c r="Q648" s="357">
        <v>6198</v>
      </c>
      <c r="R648" s="357">
        <v>5808</v>
      </c>
      <c r="S648" s="354">
        <v>5196</v>
      </c>
      <c r="T648" s="354">
        <v>5367</v>
      </c>
      <c r="U648" s="354">
        <v>6198</v>
      </c>
      <c r="V648" s="357">
        <v>5367</v>
      </c>
      <c r="W648" s="357">
        <v>6198</v>
      </c>
      <c r="X648" s="357">
        <v>5196</v>
      </c>
      <c r="Y648" s="357">
        <v>5367</v>
      </c>
      <c r="Z648" s="357">
        <v>6198</v>
      </c>
      <c r="AA648" s="357">
        <v>5808</v>
      </c>
      <c r="AB648" s="357">
        <v>5196</v>
      </c>
      <c r="AC648" s="357">
        <v>5367</v>
      </c>
      <c r="AD648" s="357">
        <v>6198</v>
      </c>
      <c r="AE648" s="357">
        <v>5808</v>
      </c>
      <c r="AF648" s="357">
        <v>5196</v>
      </c>
      <c r="AG648" s="357">
        <v>5367</v>
      </c>
      <c r="AH648" s="357">
        <v>6198</v>
      </c>
      <c r="AI648" s="368" t="s">
        <v>2207</v>
      </c>
      <c r="AJ648" s="357">
        <v>5196</v>
      </c>
      <c r="AK648" s="357">
        <v>5367</v>
      </c>
      <c r="AL648" s="357">
        <v>6198</v>
      </c>
      <c r="AM648" s="357">
        <v>5196</v>
      </c>
      <c r="AN648" s="357">
        <v>5367</v>
      </c>
      <c r="AO648" s="357">
        <v>6198</v>
      </c>
      <c r="AP648" s="357">
        <v>5783</v>
      </c>
      <c r="AQ648" s="357">
        <v>5783</v>
      </c>
      <c r="AR648" s="357">
        <v>5783</v>
      </c>
      <c r="AS648" s="357">
        <v>5783</v>
      </c>
      <c r="AT648" s="105"/>
      <c r="AU648" s="105" t="s">
        <v>4555</v>
      </c>
      <c r="AV648" s="126">
        <v>80</v>
      </c>
    </row>
    <row r="649" spans="1:48" ht="23.25" customHeight="1">
      <c r="D649" s="105" t="s">
        <v>4556</v>
      </c>
      <c r="E649" s="164" t="s">
        <v>4556</v>
      </c>
      <c r="F649" s="165" t="s">
        <v>4583</v>
      </c>
      <c r="G649" s="126">
        <v>80</v>
      </c>
      <c r="H649" s="166">
        <v>7140</v>
      </c>
      <c r="I649" s="166">
        <v>7291</v>
      </c>
      <c r="J649" s="166">
        <v>8413</v>
      </c>
      <c r="K649" s="357">
        <v>7140</v>
      </c>
      <c r="L649" s="357">
        <v>7291</v>
      </c>
      <c r="M649" s="357">
        <v>8413</v>
      </c>
      <c r="N649" s="357">
        <v>7849</v>
      </c>
      <c r="O649" s="357">
        <v>7140</v>
      </c>
      <c r="P649" s="357">
        <v>7291</v>
      </c>
      <c r="Q649" s="357">
        <v>8413</v>
      </c>
      <c r="R649" s="357">
        <v>7849</v>
      </c>
      <c r="S649" s="354">
        <v>7140</v>
      </c>
      <c r="T649" s="354">
        <v>7291</v>
      </c>
      <c r="U649" s="354">
        <v>8413</v>
      </c>
      <c r="V649" s="357">
        <v>7291</v>
      </c>
      <c r="W649" s="357">
        <v>8413</v>
      </c>
      <c r="X649" s="357">
        <v>7140</v>
      </c>
      <c r="Y649" s="357">
        <v>7291</v>
      </c>
      <c r="Z649" s="357">
        <v>8413</v>
      </c>
      <c r="AA649" s="357">
        <v>7849</v>
      </c>
      <c r="AB649" s="357">
        <v>7140</v>
      </c>
      <c r="AC649" s="357">
        <v>7291</v>
      </c>
      <c r="AD649" s="357">
        <v>8413</v>
      </c>
      <c r="AE649" s="357">
        <v>7849</v>
      </c>
      <c r="AF649" s="357">
        <v>7140</v>
      </c>
      <c r="AG649" s="357">
        <v>7291</v>
      </c>
      <c r="AH649" s="357">
        <v>8413</v>
      </c>
      <c r="AI649" s="368" t="s">
        <v>2207</v>
      </c>
      <c r="AJ649" s="357">
        <v>7140</v>
      </c>
      <c r="AK649" s="357">
        <v>7291</v>
      </c>
      <c r="AL649" s="357">
        <v>8413</v>
      </c>
      <c r="AM649" s="357">
        <v>7140</v>
      </c>
      <c r="AN649" s="357">
        <v>7291</v>
      </c>
      <c r="AO649" s="357">
        <v>8413</v>
      </c>
      <c r="AP649" s="357">
        <v>7900</v>
      </c>
      <c r="AQ649" s="357">
        <v>7900</v>
      </c>
      <c r="AR649" s="357">
        <v>7900</v>
      </c>
      <c r="AS649" s="357">
        <v>7900</v>
      </c>
      <c r="AT649" s="105"/>
      <c r="AU649" s="105" t="s">
        <v>4556</v>
      </c>
      <c r="AV649" s="126">
        <v>80</v>
      </c>
    </row>
    <row r="650" spans="1:48" ht="23.25" customHeight="1">
      <c r="D650" s="105" t="s">
        <v>4560</v>
      </c>
      <c r="E650" s="164" t="s">
        <v>4560</v>
      </c>
      <c r="F650" s="165" t="s">
        <v>4587</v>
      </c>
      <c r="G650" s="126">
        <v>80</v>
      </c>
      <c r="H650" s="166">
        <v>8125</v>
      </c>
      <c r="I650" s="166">
        <v>8271</v>
      </c>
      <c r="J650" s="166">
        <v>9542</v>
      </c>
      <c r="K650" s="357">
        <v>8125</v>
      </c>
      <c r="L650" s="357">
        <v>8271</v>
      </c>
      <c r="M650" s="357">
        <v>9542</v>
      </c>
      <c r="N650" s="357">
        <v>8890</v>
      </c>
      <c r="O650" s="357">
        <v>8125</v>
      </c>
      <c r="P650" s="357">
        <v>8271</v>
      </c>
      <c r="Q650" s="357">
        <v>9542</v>
      </c>
      <c r="R650" s="357">
        <v>8890</v>
      </c>
      <c r="S650" s="354">
        <v>8125</v>
      </c>
      <c r="T650" s="354">
        <v>8271</v>
      </c>
      <c r="U650" s="354">
        <v>9542</v>
      </c>
      <c r="V650" s="357">
        <v>8271</v>
      </c>
      <c r="W650" s="357">
        <v>9542</v>
      </c>
      <c r="X650" s="357">
        <v>8125</v>
      </c>
      <c r="Y650" s="357">
        <v>8271</v>
      </c>
      <c r="Z650" s="357">
        <v>9542</v>
      </c>
      <c r="AA650" s="357">
        <v>8890</v>
      </c>
      <c r="AB650" s="357">
        <v>8125</v>
      </c>
      <c r="AC650" s="357">
        <v>8271</v>
      </c>
      <c r="AD650" s="357">
        <v>9542</v>
      </c>
      <c r="AE650" s="357">
        <v>8890</v>
      </c>
      <c r="AF650" s="357">
        <v>8125</v>
      </c>
      <c r="AG650" s="357">
        <v>8271</v>
      </c>
      <c r="AH650" s="357">
        <v>9542</v>
      </c>
      <c r="AI650" s="368" t="s">
        <v>2207</v>
      </c>
      <c r="AJ650" s="357">
        <v>8125</v>
      </c>
      <c r="AK650" s="357">
        <v>8271</v>
      </c>
      <c r="AL650" s="357">
        <v>9542</v>
      </c>
      <c r="AM650" s="357">
        <v>8125</v>
      </c>
      <c r="AN650" s="357">
        <v>8271</v>
      </c>
      <c r="AO650" s="357">
        <v>9542</v>
      </c>
      <c r="AP650" s="357">
        <v>8976</v>
      </c>
      <c r="AQ650" s="357">
        <v>8976</v>
      </c>
      <c r="AR650" s="357">
        <v>8976</v>
      </c>
      <c r="AS650" s="357">
        <v>8976</v>
      </c>
      <c r="AT650" s="105"/>
      <c r="AU650" s="105" t="s">
        <v>4560</v>
      </c>
      <c r="AV650" s="126">
        <v>80</v>
      </c>
    </row>
    <row r="651" spans="1:48" ht="23.25" customHeight="1">
      <c r="D651" s="105" t="s">
        <v>4558</v>
      </c>
      <c r="E651" s="164" t="s">
        <v>4558</v>
      </c>
      <c r="F651" s="165" t="s">
        <v>4585</v>
      </c>
      <c r="G651" s="126">
        <v>80</v>
      </c>
      <c r="H651" s="166">
        <v>5227</v>
      </c>
      <c r="I651" s="166">
        <v>5402</v>
      </c>
      <c r="J651" s="166">
        <v>6244</v>
      </c>
      <c r="K651" s="357">
        <v>5227</v>
      </c>
      <c r="L651" s="357">
        <v>5402</v>
      </c>
      <c r="M651" s="357">
        <v>6244</v>
      </c>
      <c r="N651" s="357">
        <v>5850</v>
      </c>
      <c r="O651" s="357">
        <v>5227</v>
      </c>
      <c r="P651" s="357">
        <v>5402</v>
      </c>
      <c r="Q651" s="357">
        <v>6244</v>
      </c>
      <c r="R651" s="357">
        <v>5850</v>
      </c>
      <c r="S651" s="354">
        <v>5227</v>
      </c>
      <c r="T651" s="354">
        <v>5402</v>
      </c>
      <c r="U651" s="354">
        <v>6244</v>
      </c>
      <c r="V651" s="357">
        <v>5402</v>
      </c>
      <c r="W651" s="357">
        <v>6244</v>
      </c>
      <c r="X651" s="357">
        <v>5227</v>
      </c>
      <c r="Y651" s="357">
        <v>5402</v>
      </c>
      <c r="Z651" s="357">
        <v>6244</v>
      </c>
      <c r="AA651" s="357">
        <v>5850</v>
      </c>
      <c r="AB651" s="357">
        <v>5227</v>
      </c>
      <c r="AC651" s="357">
        <v>5402</v>
      </c>
      <c r="AD651" s="357">
        <v>6244</v>
      </c>
      <c r="AE651" s="357">
        <v>5850</v>
      </c>
      <c r="AF651" s="357">
        <v>5227</v>
      </c>
      <c r="AG651" s="357">
        <v>5402</v>
      </c>
      <c r="AH651" s="357">
        <v>6244</v>
      </c>
      <c r="AI651" s="368" t="s">
        <v>2207</v>
      </c>
      <c r="AJ651" s="357">
        <v>5227</v>
      </c>
      <c r="AK651" s="357">
        <v>5402</v>
      </c>
      <c r="AL651" s="357">
        <v>6244</v>
      </c>
      <c r="AM651" s="357">
        <v>5227</v>
      </c>
      <c r="AN651" s="357">
        <v>5402</v>
      </c>
      <c r="AO651" s="357">
        <v>6244</v>
      </c>
      <c r="AP651" s="357">
        <v>5823</v>
      </c>
      <c r="AQ651" s="357">
        <v>5823</v>
      </c>
      <c r="AR651" s="357">
        <v>5823</v>
      </c>
      <c r="AS651" s="357">
        <v>5823</v>
      </c>
      <c r="AT651" s="105"/>
      <c r="AU651" s="105" t="s">
        <v>4558</v>
      </c>
      <c r="AV651" s="126">
        <v>80</v>
      </c>
    </row>
    <row r="652" spans="1:48" ht="23.25" customHeight="1">
      <c r="D652" s="105" t="s">
        <v>4559</v>
      </c>
      <c r="E652" s="164" t="s">
        <v>4559</v>
      </c>
      <c r="F652" s="165" t="s">
        <v>4586</v>
      </c>
      <c r="G652" s="126">
        <v>80</v>
      </c>
      <c r="H652" s="166">
        <v>7172</v>
      </c>
      <c r="I652" s="166">
        <v>7328</v>
      </c>
      <c r="J652" s="166">
        <v>8458</v>
      </c>
      <c r="K652" s="357">
        <v>7172</v>
      </c>
      <c r="L652" s="357">
        <v>7328</v>
      </c>
      <c r="M652" s="357">
        <v>8458</v>
      </c>
      <c r="N652" s="357">
        <v>7891</v>
      </c>
      <c r="O652" s="357">
        <v>7172</v>
      </c>
      <c r="P652" s="357">
        <v>7328</v>
      </c>
      <c r="Q652" s="357">
        <v>8458</v>
      </c>
      <c r="R652" s="357">
        <v>7891</v>
      </c>
      <c r="S652" s="354">
        <v>7172</v>
      </c>
      <c r="T652" s="354">
        <v>7328</v>
      </c>
      <c r="U652" s="354">
        <v>8458</v>
      </c>
      <c r="V652" s="357">
        <v>7328</v>
      </c>
      <c r="W652" s="357">
        <v>8458</v>
      </c>
      <c r="X652" s="357">
        <v>7172</v>
      </c>
      <c r="Y652" s="357">
        <v>7328</v>
      </c>
      <c r="Z652" s="357">
        <v>8458</v>
      </c>
      <c r="AA652" s="357">
        <v>7891</v>
      </c>
      <c r="AB652" s="357">
        <v>7172</v>
      </c>
      <c r="AC652" s="357">
        <v>7328</v>
      </c>
      <c r="AD652" s="357">
        <v>8458</v>
      </c>
      <c r="AE652" s="357">
        <v>7891</v>
      </c>
      <c r="AF652" s="357">
        <v>7172</v>
      </c>
      <c r="AG652" s="357">
        <v>7328</v>
      </c>
      <c r="AH652" s="357">
        <v>8458</v>
      </c>
      <c r="AI652" s="368" t="s">
        <v>2207</v>
      </c>
      <c r="AJ652" s="357">
        <v>7172</v>
      </c>
      <c r="AK652" s="357">
        <v>7328</v>
      </c>
      <c r="AL652" s="357">
        <v>8458</v>
      </c>
      <c r="AM652" s="357">
        <v>7172</v>
      </c>
      <c r="AN652" s="357">
        <v>7328</v>
      </c>
      <c r="AO652" s="357">
        <v>8458</v>
      </c>
      <c r="AP652" s="357">
        <v>7939</v>
      </c>
      <c r="AQ652" s="357">
        <v>7939</v>
      </c>
      <c r="AR652" s="357">
        <v>7939</v>
      </c>
      <c r="AS652" s="357">
        <v>7939</v>
      </c>
      <c r="AT652" s="105"/>
      <c r="AU652" s="105" t="s">
        <v>4559</v>
      </c>
      <c r="AV652" s="126">
        <v>80</v>
      </c>
    </row>
    <row r="653" spans="1:48" ht="23.25" customHeight="1">
      <c r="D653" s="105" t="s">
        <v>4563</v>
      </c>
      <c r="E653" s="164" t="s">
        <v>4563</v>
      </c>
      <c r="F653" s="165" t="s">
        <v>4590</v>
      </c>
      <c r="G653" s="126">
        <v>80</v>
      </c>
      <c r="H653" s="166">
        <v>8157</v>
      </c>
      <c r="I653" s="166">
        <v>8307</v>
      </c>
      <c r="J653" s="166">
        <v>9589</v>
      </c>
      <c r="K653" s="357">
        <v>8157</v>
      </c>
      <c r="L653" s="357">
        <v>8307</v>
      </c>
      <c r="M653" s="357">
        <v>9589</v>
      </c>
      <c r="N653" s="357">
        <v>8933</v>
      </c>
      <c r="O653" s="357">
        <v>8157</v>
      </c>
      <c r="P653" s="357">
        <v>8307</v>
      </c>
      <c r="Q653" s="357">
        <v>9589</v>
      </c>
      <c r="R653" s="357">
        <v>8933</v>
      </c>
      <c r="S653" s="354">
        <v>8157</v>
      </c>
      <c r="T653" s="354">
        <v>8307</v>
      </c>
      <c r="U653" s="354">
        <v>9589</v>
      </c>
      <c r="V653" s="357">
        <v>8307</v>
      </c>
      <c r="W653" s="357">
        <v>9589</v>
      </c>
      <c r="X653" s="357">
        <v>8157</v>
      </c>
      <c r="Y653" s="357">
        <v>8307</v>
      </c>
      <c r="Z653" s="357">
        <v>9589</v>
      </c>
      <c r="AA653" s="357">
        <v>8933</v>
      </c>
      <c r="AB653" s="357">
        <v>8157</v>
      </c>
      <c r="AC653" s="357">
        <v>8307</v>
      </c>
      <c r="AD653" s="357">
        <v>9589</v>
      </c>
      <c r="AE653" s="357">
        <v>8933</v>
      </c>
      <c r="AF653" s="357">
        <v>8157</v>
      </c>
      <c r="AG653" s="357">
        <v>8307</v>
      </c>
      <c r="AH653" s="357">
        <v>9589</v>
      </c>
      <c r="AI653" s="368" t="s">
        <v>2207</v>
      </c>
      <c r="AJ653" s="357">
        <v>8157</v>
      </c>
      <c r="AK653" s="357">
        <v>8307</v>
      </c>
      <c r="AL653" s="357">
        <v>9589</v>
      </c>
      <c r="AM653" s="357">
        <v>8157</v>
      </c>
      <c r="AN653" s="357">
        <v>8307</v>
      </c>
      <c r="AO653" s="357">
        <v>9589</v>
      </c>
      <c r="AP653" s="357">
        <v>9017</v>
      </c>
      <c r="AQ653" s="357">
        <v>9017</v>
      </c>
      <c r="AR653" s="357">
        <v>9017</v>
      </c>
      <c r="AS653" s="357">
        <v>9017</v>
      </c>
      <c r="AT653" s="105"/>
      <c r="AU653" s="105" t="s">
        <v>4563</v>
      </c>
      <c r="AV653" s="126">
        <v>80</v>
      </c>
    </row>
    <row r="654" spans="1:48" ht="23.25" customHeight="1">
      <c r="D654" s="105" t="s">
        <v>4561</v>
      </c>
      <c r="E654" s="164" t="s">
        <v>4561</v>
      </c>
      <c r="F654" s="165" t="s">
        <v>4588</v>
      </c>
      <c r="G654" s="126">
        <v>80</v>
      </c>
      <c r="H654" s="166">
        <v>5261</v>
      </c>
      <c r="I654" s="166">
        <v>5440</v>
      </c>
      <c r="J654" s="166">
        <v>6291</v>
      </c>
      <c r="K654" s="357">
        <v>5261</v>
      </c>
      <c r="L654" s="357">
        <v>5440</v>
      </c>
      <c r="M654" s="357">
        <v>6291</v>
      </c>
      <c r="N654" s="357">
        <v>5893</v>
      </c>
      <c r="O654" s="357">
        <v>5261</v>
      </c>
      <c r="P654" s="357">
        <v>5440</v>
      </c>
      <c r="Q654" s="357">
        <v>6291</v>
      </c>
      <c r="R654" s="357">
        <v>5893</v>
      </c>
      <c r="S654" s="354">
        <v>5261</v>
      </c>
      <c r="T654" s="354">
        <v>5440</v>
      </c>
      <c r="U654" s="354">
        <v>6291</v>
      </c>
      <c r="V654" s="357">
        <v>5440</v>
      </c>
      <c r="W654" s="357">
        <v>6291</v>
      </c>
      <c r="X654" s="357">
        <v>5261</v>
      </c>
      <c r="Y654" s="357">
        <v>5440</v>
      </c>
      <c r="Z654" s="357">
        <v>6291</v>
      </c>
      <c r="AA654" s="357">
        <v>5893</v>
      </c>
      <c r="AB654" s="357">
        <v>5261</v>
      </c>
      <c r="AC654" s="357">
        <v>5440</v>
      </c>
      <c r="AD654" s="357">
        <v>6291</v>
      </c>
      <c r="AE654" s="357">
        <v>5893</v>
      </c>
      <c r="AF654" s="357">
        <v>5261</v>
      </c>
      <c r="AG654" s="357">
        <v>5440</v>
      </c>
      <c r="AH654" s="357">
        <v>6291</v>
      </c>
      <c r="AI654" s="368" t="s">
        <v>2207</v>
      </c>
      <c r="AJ654" s="357">
        <v>5261</v>
      </c>
      <c r="AK654" s="357">
        <v>5440</v>
      </c>
      <c r="AL654" s="357">
        <v>6291</v>
      </c>
      <c r="AM654" s="357">
        <v>5261</v>
      </c>
      <c r="AN654" s="357">
        <v>5440</v>
      </c>
      <c r="AO654" s="357">
        <v>6291</v>
      </c>
      <c r="AP654" s="357">
        <v>5863</v>
      </c>
      <c r="AQ654" s="357">
        <v>5863</v>
      </c>
      <c r="AR654" s="357">
        <v>5863</v>
      </c>
      <c r="AS654" s="357">
        <v>5863</v>
      </c>
      <c r="AT654" s="105"/>
      <c r="AU654" s="105" t="s">
        <v>4561</v>
      </c>
      <c r="AV654" s="126">
        <v>80</v>
      </c>
    </row>
    <row r="655" spans="1:48" ht="23.25" customHeight="1">
      <c r="D655" s="105" t="s">
        <v>4562</v>
      </c>
      <c r="E655" s="164" t="s">
        <v>4562</v>
      </c>
      <c r="F655" s="165" t="s">
        <v>4589</v>
      </c>
      <c r="G655" s="126">
        <v>80</v>
      </c>
      <c r="H655" s="166">
        <v>7205</v>
      </c>
      <c r="I655" s="166">
        <v>7364</v>
      </c>
      <c r="J655" s="166">
        <v>8505</v>
      </c>
      <c r="K655" s="357">
        <v>7205</v>
      </c>
      <c r="L655" s="357">
        <v>7364</v>
      </c>
      <c r="M655" s="357">
        <v>8505</v>
      </c>
      <c r="N655" s="357">
        <v>7933</v>
      </c>
      <c r="O655" s="357">
        <v>7205</v>
      </c>
      <c r="P655" s="357">
        <v>7364</v>
      </c>
      <c r="Q655" s="357">
        <v>8505</v>
      </c>
      <c r="R655" s="357">
        <v>7933</v>
      </c>
      <c r="S655" s="354">
        <v>7205</v>
      </c>
      <c r="T655" s="354">
        <v>7364</v>
      </c>
      <c r="U655" s="354">
        <v>8505</v>
      </c>
      <c r="V655" s="357">
        <v>7364</v>
      </c>
      <c r="W655" s="357">
        <v>8505</v>
      </c>
      <c r="X655" s="357">
        <v>7205</v>
      </c>
      <c r="Y655" s="357">
        <v>7364</v>
      </c>
      <c r="Z655" s="357">
        <v>8505</v>
      </c>
      <c r="AA655" s="357">
        <v>7933</v>
      </c>
      <c r="AB655" s="357">
        <v>7205</v>
      </c>
      <c r="AC655" s="357">
        <v>7364</v>
      </c>
      <c r="AD655" s="357">
        <v>8505</v>
      </c>
      <c r="AE655" s="357">
        <v>7933</v>
      </c>
      <c r="AF655" s="357">
        <v>7205</v>
      </c>
      <c r="AG655" s="357">
        <v>7364</v>
      </c>
      <c r="AH655" s="357">
        <v>8505</v>
      </c>
      <c r="AI655" s="368" t="s">
        <v>2207</v>
      </c>
      <c r="AJ655" s="357">
        <v>7205</v>
      </c>
      <c r="AK655" s="357">
        <v>7364</v>
      </c>
      <c r="AL655" s="357">
        <v>8505</v>
      </c>
      <c r="AM655" s="357">
        <v>7205</v>
      </c>
      <c r="AN655" s="357">
        <v>7364</v>
      </c>
      <c r="AO655" s="357">
        <v>8505</v>
      </c>
      <c r="AP655" s="357">
        <v>7980</v>
      </c>
      <c r="AQ655" s="357">
        <v>7980</v>
      </c>
      <c r="AR655" s="357">
        <v>7980</v>
      </c>
      <c r="AS655" s="357">
        <v>7980</v>
      </c>
      <c r="AT655" s="105"/>
      <c r="AU655" s="105" t="s">
        <v>4562</v>
      </c>
      <c r="AV655" s="126">
        <v>80</v>
      </c>
    </row>
    <row r="656" spans="1:48" ht="23.25" customHeight="1">
      <c r="D656" s="105" t="s">
        <v>4565</v>
      </c>
      <c r="E656" s="164" t="s">
        <v>4565</v>
      </c>
      <c r="F656" s="165" t="s">
        <v>4592</v>
      </c>
      <c r="G656" s="126">
        <v>80</v>
      </c>
      <c r="H656" s="166">
        <v>8236</v>
      </c>
      <c r="I656" s="166">
        <v>8381</v>
      </c>
      <c r="J656" s="166">
        <v>9670</v>
      </c>
      <c r="K656" s="357">
        <v>8236</v>
      </c>
      <c r="L656" s="357">
        <v>8381</v>
      </c>
      <c r="M656" s="357">
        <v>9670</v>
      </c>
      <c r="N656" s="357">
        <v>9008</v>
      </c>
      <c r="O656" s="357">
        <v>8236</v>
      </c>
      <c r="P656" s="357">
        <v>8381</v>
      </c>
      <c r="Q656" s="357">
        <v>9670</v>
      </c>
      <c r="R656" s="357">
        <v>9008</v>
      </c>
      <c r="S656" s="354">
        <v>8236</v>
      </c>
      <c r="T656" s="354">
        <v>8381</v>
      </c>
      <c r="U656" s="354">
        <v>9670</v>
      </c>
      <c r="V656" s="357">
        <v>8381</v>
      </c>
      <c r="W656" s="357">
        <v>9670</v>
      </c>
      <c r="X656" s="357">
        <v>8236</v>
      </c>
      <c r="Y656" s="357">
        <v>8381</v>
      </c>
      <c r="Z656" s="357">
        <v>9670</v>
      </c>
      <c r="AA656" s="357">
        <v>9008</v>
      </c>
      <c r="AB656" s="357">
        <v>8236</v>
      </c>
      <c r="AC656" s="357">
        <v>8381</v>
      </c>
      <c r="AD656" s="357">
        <v>9670</v>
      </c>
      <c r="AE656" s="357">
        <v>9008</v>
      </c>
      <c r="AF656" s="357">
        <v>8236</v>
      </c>
      <c r="AG656" s="357">
        <v>8381</v>
      </c>
      <c r="AH656" s="357">
        <v>9670</v>
      </c>
      <c r="AI656" s="368" t="s">
        <v>2207</v>
      </c>
      <c r="AJ656" s="357">
        <v>8236</v>
      </c>
      <c r="AK656" s="357">
        <v>8381</v>
      </c>
      <c r="AL656" s="357">
        <v>9670</v>
      </c>
      <c r="AM656" s="357">
        <v>8236</v>
      </c>
      <c r="AN656" s="357">
        <v>8381</v>
      </c>
      <c r="AO656" s="357">
        <v>9670</v>
      </c>
      <c r="AP656" s="357">
        <v>9099</v>
      </c>
      <c r="AQ656" s="357">
        <v>9099</v>
      </c>
      <c r="AR656" s="357">
        <v>9099</v>
      </c>
      <c r="AS656" s="357">
        <v>9099</v>
      </c>
      <c r="AT656" s="105"/>
      <c r="AU656" s="105" t="s">
        <v>4565</v>
      </c>
      <c r="AV656" s="126">
        <v>80</v>
      </c>
    </row>
    <row r="657" spans="4:48" ht="23.25" customHeight="1">
      <c r="D657" s="105" t="s">
        <v>4564</v>
      </c>
      <c r="E657" s="164" t="s">
        <v>4564</v>
      </c>
      <c r="F657" s="165" t="s">
        <v>4591</v>
      </c>
      <c r="G657" s="126">
        <v>80</v>
      </c>
      <c r="H657" s="166">
        <v>7284</v>
      </c>
      <c r="I657" s="166">
        <v>7438</v>
      </c>
      <c r="J657" s="166">
        <v>8586</v>
      </c>
      <c r="K657" s="357">
        <v>7284</v>
      </c>
      <c r="L657" s="357">
        <v>7438</v>
      </c>
      <c r="M657" s="357">
        <v>8586</v>
      </c>
      <c r="N657" s="357">
        <v>8008</v>
      </c>
      <c r="O657" s="357">
        <v>7284</v>
      </c>
      <c r="P657" s="357">
        <v>7438</v>
      </c>
      <c r="Q657" s="357">
        <v>8586</v>
      </c>
      <c r="R657" s="357">
        <v>8008</v>
      </c>
      <c r="S657" s="354">
        <v>7284</v>
      </c>
      <c r="T657" s="354">
        <v>7438</v>
      </c>
      <c r="U657" s="354">
        <v>8586</v>
      </c>
      <c r="V657" s="357">
        <v>7438</v>
      </c>
      <c r="W657" s="357">
        <v>8586</v>
      </c>
      <c r="X657" s="357">
        <v>7284</v>
      </c>
      <c r="Y657" s="357">
        <v>7438</v>
      </c>
      <c r="Z657" s="357">
        <v>8586</v>
      </c>
      <c r="AA657" s="357">
        <v>8008</v>
      </c>
      <c r="AB657" s="357">
        <v>7284</v>
      </c>
      <c r="AC657" s="357">
        <v>7438</v>
      </c>
      <c r="AD657" s="357">
        <v>8586</v>
      </c>
      <c r="AE657" s="357">
        <v>8008</v>
      </c>
      <c r="AF657" s="357">
        <v>7284</v>
      </c>
      <c r="AG657" s="357">
        <v>7438</v>
      </c>
      <c r="AH657" s="357">
        <v>8586</v>
      </c>
      <c r="AI657" s="368" t="s">
        <v>2207</v>
      </c>
      <c r="AJ657" s="357">
        <v>7284</v>
      </c>
      <c r="AK657" s="357">
        <v>7438</v>
      </c>
      <c r="AL657" s="357">
        <v>8586</v>
      </c>
      <c r="AM657" s="357">
        <v>7284</v>
      </c>
      <c r="AN657" s="357">
        <v>7438</v>
      </c>
      <c r="AO657" s="357">
        <v>8586</v>
      </c>
      <c r="AP657" s="357">
        <v>8062</v>
      </c>
      <c r="AQ657" s="357">
        <v>8062</v>
      </c>
      <c r="AR657" s="357">
        <v>8062</v>
      </c>
      <c r="AS657" s="357">
        <v>8062</v>
      </c>
      <c r="AT657" s="105"/>
      <c r="AU657" s="105" t="s">
        <v>4564</v>
      </c>
      <c r="AV657" s="126">
        <v>80</v>
      </c>
    </row>
    <row r="658" spans="4:48" ht="23.25" customHeight="1">
      <c r="D658" s="105" t="s">
        <v>4567</v>
      </c>
      <c r="E658" s="164" t="s">
        <v>4567</v>
      </c>
      <c r="F658" s="165" t="s">
        <v>4594</v>
      </c>
      <c r="G658" s="126">
        <v>80</v>
      </c>
      <c r="H658" s="166">
        <v>8269</v>
      </c>
      <c r="I658" s="166">
        <v>8418</v>
      </c>
      <c r="J658" s="166">
        <v>9716</v>
      </c>
      <c r="K658" s="357">
        <v>8269</v>
      </c>
      <c r="L658" s="357">
        <v>8418</v>
      </c>
      <c r="M658" s="357">
        <v>9716</v>
      </c>
      <c r="N658" s="357">
        <v>9050</v>
      </c>
      <c r="O658" s="357">
        <v>8269</v>
      </c>
      <c r="P658" s="357">
        <v>8418</v>
      </c>
      <c r="Q658" s="357">
        <v>9716</v>
      </c>
      <c r="R658" s="357">
        <v>9050</v>
      </c>
      <c r="S658" s="354">
        <v>8269</v>
      </c>
      <c r="T658" s="354">
        <v>8418</v>
      </c>
      <c r="U658" s="354">
        <v>9716</v>
      </c>
      <c r="V658" s="357">
        <v>8418</v>
      </c>
      <c r="W658" s="357">
        <v>9716</v>
      </c>
      <c r="X658" s="357">
        <v>8269</v>
      </c>
      <c r="Y658" s="357">
        <v>8418</v>
      </c>
      <c r="Z658" s="357">
        <v>9716</v>
      </c>
      <c r="AA658" s="357">
        <v>9050</v>
      </c>
      <c r="AB658" s="357">
        <v>8269</v>
      </c>
      <c r="AC658" s="357">
        <v>8418</v>
      </c>
      <c r="AD658" s="357">
        <v>9716</v>
      </c>
      <c r="AE658" s="357">
        <v>9050</v>
      </c>
      <c r="AF658" s="357">
        <v>8269</v>
      </c>
      <c r="AG658" s="357">
        <v>8418</v>
      </c>
      <c r="AH658" s="357">
        <v>9716</v>
      </c>
      <c r="AI658" s="368" t="s">
        <v>2207</v>
      </c>
      <c r="AJ658" s="357">
        <v>8269</v>
      </c>
      <c r="AK658" s="357">
        <v>8418</v>
      </c>
      <c r="AL658" s="357">
        <v>9716</v>
      </c>
      <c r="AM658" s="357">
        <v>8269</v>
      </c>
      <c r="AN658" s="357">
        <v>8418</v>
      </c>
      <c r="AO658" s="357">
        <v>9716</v>
      </c>
      <c r="AP658" s="357">
        <v>9139</v>
      </c>
      <c r="AQ658" s="357">
        <v>9139</v>
      </c>
      <c r="AR658" s="357">
        <v>9139</v>
      </c>
      <c r="AS658" s="357">
        <v>9139</v>
      </c>
      <c r="AT658" s="105"/>
      <c r="AU658" s="105" t="s">
        <v>4567</v>
      </c>
      <c r="AV658" s="126">
        <v>80</v>
      </c>
    </row>
    <row r="659" spans="4:48" ht="23.25" customHeight="1">
      <c r="D659" s="105" t="s">
        <v>4566</v>
      </c>
      <c r="E659" s="164" t="s">
        <v>4566</v>
      </c>
      <c r="F659" s="165" t="s">
        <v>4593</v>
      </c>
      <c r="G659" s="126">
        <v>80</v>
      </c>
      <c r="H659" s="166">
        <v>7317</v>
      </c>
      <c r="I659" s="166">
        <v>7476</v>
      </c>
      <c r="J659" s="166">
        <v>8632</v>
      </c>
      <c r="K659" s="357">
        <v>7317</v>
      </c>
      <c r="L659" s="357">
        <v>7476</v>
      </c>
      <c r="M659" s="357">
        <v>8632</v>
      </c>
      <c r="N659" s="357">
        <v>8051</v>
      </c>
      <c r="O659" s="357">
        <v>7317</v>
      </c>
      <c r="P659" s="357">
        <v>7476</v>
      </c>
      <c r="Q659" s="357">
        <v>8632</v>
      </c>
      <c r="R659" s="357">
        <v>8051</v>
      </c>
      <c r="S659" s="354">
        <v>7317</v>
      </c>
      <c r="T659" s="354">
        <v>7476</v>
      </c>
      <c r="U659" s="354">
        <v>8632</v>
      </c>
      <c r="V659" s="357">
        <v>7476</v>
      </c>
      <c r="W659" s="357">
        <v>8632</v>
      </c>
      <c r="X659" s="357">
        <v>7317</v>
      </c>
      <c r="Y659" s="357">
        <v>7476</v>
      </c>
      <c r="Z659" s="357">
        <v>8632</v>
      </c>
      <c r="AA659" s="357">
        <v>8051</v>
      </c>
      <c r="AB659" s="357">
        <v>7317</v>
      </c>
      <c r="AC659" s="357">
        <v>7476</v>
      </c>
      <c r="AD659" s="357">
        <v>8632</v>
      </c>
      <c r="AE659" s="357">
        <v>8051</v>
      </c>
      <c r="AF659" s="357">
        <v>7317</v>
      </c>
      <c r="AG659" s="357">
        <v>7476</v>
      </c>
      <c r="AH659" s="357">
        <v>8632</v>
      </c>
      <c r="AI659" s="368" t="s">
        <v>2207</v>
      </c>
      <c r="AJ659" s="357">
        <v>7317</v>
      </c>
      <c r="AK659" s="357">
        <v>7476</v>
      </c>
      <c r="AL659" s="357">
        <v>8632</v>
      </c>
      <c r="AM659" s="357">
        <v>7317</v>
      </c>
      <c r="AN659" s="357">
        <v>7476</v>
      </c>
      <c r="AO659" s="357">
        <v>8632</v>
      </c>
      <c r="AP659" s="357">
        <v>8102</v>
      </c>
      <c r="AQ659" s="357">
        <v>8102</v>
      </c>
      <c r="AR659" s="357">
        <v>8102</v>
      </c>
      <c r="AS659" s="357">
        <v>8102</v>
      </c>
      <c r="AT659" s="105"/>
      <c r="AU659" s="105" t="s">
        <v>4566</v>
      </c>
      <c r="AV659" s="126">
        <v>80</v>
      </c>
    </row>
    <row r="660" spans="4:48" ht="23.25" customHeight="1">
      <c r="D660" s="105" t="s">
        <v>4569</v>
      </c>
      <c r="E660" s="164" t="s">
        <v>4569</v>
      </c>
      <c r="F660" s="165" t="s">
        <v>4596</v>
      </c>
      <c r="G660" s="126">
        <v>80</v>
      </c>
      <c r="H660" s="166">
        <v>8303</v>
      </c>
      <c r="I660" s="166">
        <v>8455</v>
      </c>
      <c r="J660" s="166">
        <v>9764</v>
      </c>
      <c r="K660" s="357">
        <v>8303</v>
      </c>
      <c r="L660" s="357">
        <v>8455</v>
      </c>
      <c r="M660" s="357">
        <v>9764</v>
      </c>
      <c r="N660" s="357">
        <v>9094</v>
      </c>
      <c r="O660" s="357">
        <v>8303</v>
      </c>
      <c r="P660" s="357">
        <v>8455</v>
      </c>
      <c r="Q660" s="357">
        <v>9764</v>
      </c>
      <c r="R660" s="357">
        <v>9094</v>
      </c>
      <c r="S660" s="354">
        <v>8303</v>
      </c>
      <c r="T660" s="354">
        <v>8455</v>
      </c>
      <c r="U660" s="354">
        <v>9764</v>
      </c>
      <c r="V660" s="357">
        <v>8455</v>
      </c>
      <c r="W660" s="357">
        <v>9764</v>
      </c>
      <c r="X660" s="357">
        <v>8303</v>
      </c>
      <c r="Y660" s="357">
        <v>8455</v>
      </c>
      <c r="Z660" s="357">
        <v>9764</v>
      </c>
      <c r="AA660" s="357">
        <v>9094</v>
      </c>
      <c r="AB660" s="357">
        <v>8303</v>
      </c>
      <c r="AC660" s="357">
        <v>8455</v>
      </c>
      <c r="AD660" s="357">
        <v>9764</v>
      </c>
      <c r="AE660" s="357">
        <v>9094</v>
      </c>
      <c r="AF660" s="357">
        <v>8303</v>
      </c>
      <c r="AG660" s="357">
        <v>8455</v>
      </c>
      <c r="AH660" s="357">
        <v>9764</v>
      </c>
      <c r="AI660" s="368" t="s">
        <v>2207</v>
      </c>
      <c r="AJ660" s="357">
        <v>8303</v>
      </c>
      <c r="AK660" s="357">
        <v>8455</v>
      </c>
      <c r="AL660" s="357">
        <v>9764</v>
      </c>
      <c r="AM660" s="357">
        <v>8303</v>
      </c>
      <c r="AN660" s="357">
        <v>8455</v>
      </c>
      <c r="AO660" s="357">
        <v>9764</v>
      </c>
      <c r="AP660" s="357">
        <v>9181</v>
      </c>
      <c r="AQ660" s="357">
        <v>9181</v>
      </c>
      <c r="AR660" s="357">
        <v>9181</v>
      </c>
      <c r="AS660" s="357">
        <v>9181</v>
      </c>
      <c r="AT660" s="105"/>
      <c r="AU660" s="105" t="s">
        <v>4569</v>
      </c>
      <c r="AV660" s="126">
        <v>80</v>
      </c>
    </row>
    <row r="661" spans="4:48" ht="23.25" customHeight="1">
      <c r="D661" s="105" t="s">
        <v>4568</v>
      </c>
      <c r="E661" s="164" t="s">
        <v>4568</v>
      </c>
      <c r="F661" s="165" t="s">
        <v>4595</v>
      </c>
      <c r="G661" s="126">
        <v>80</v>
      </c>
      <c r="H661" s="166">
        <v>7350</v>
      </c>
      <c r="I661" s="166">
        <v>7513</v>
      </c>
      <c r="J661" s="166">
        <v>8680</v>
      </c>
      <c r="K661" s="357">
        <v>7350</v>
      </c>
      <c r="L661" s="357">
        <v>7513</v>
      </c>
      <c r="M661" s="357">
        <v>8680</v>
      </c>
      <c r="N661" s="357">
        <v>8095</v>
      </c>
      <c r="O661" s="357">
        <v>7350</v>
      </c>
      <c r="P661" s="357">
        <v>7513</v>
      </c>
      <c r="Q661" s="357">
        <v>8680</v>
      </c>
      <c r="R661" s="357">
        <v>8095</v>
      </c>
      <c r="S661" s="354">
        <v>7350</v>
      </c>
      <c r="T661" s="354">
        <v>7513</v>
      </c>
      <c r="U661" s="354">
        <v>8680</v>
      </c>
      <c r="V661" s="357">
        <v>7513</v>
      </c>
      <c r="W661" s="357">
        <v>8680</v>
      </c>
      <c r="X661" s="357">
        <v>7350</v>
      </c>
      <c r="Y661" s="357">
        <v>7513</v>
      </c>
      <c r="Z661" s="357">
        <v>8680</v>
      </c>
      <c r="AA661" s="357">
        <v>8095</v>
      </c>
      <c r="AB661" s="357">
        <v>7350</v>
      </c>
      <c r="AC661" s="357">
        <v>7513</v>
      </c>
      <c r="AD661" s="357">
        <v>8680</v>
      </c>
      <c r="AE661" s="357">
        <v>8095</v>
      </c>
      <c r="AF661" s="357">
        <v>7350</v>
      </c>
      <c r="AG661" s="357">
        <v>7513</v>
      </c>
      <c r="AH661" s="357">
        <v>8680</v>
      </c>
      <c r="AI661" s="368" t="s">
        <v>2207</v>
      </c>
      <c r="AJ661" s="357">
        <v>7350</v>
      </c>
      <c r="AK661" s="357">
        <v>7513</v>
      </c>
      <c r="AL661" s="357">
        <v>8680</v>
      </c>
      <c r="AM661" s="357">
        <v>7350</v>
      </c>
      <c r="AN661" s="357">
        <v>7513</v>
      </c>
      <c r="AO661" s="357">
        <v>8680</v>
      </c>
      <c r="AP661" s="357">
        <v>8143</v>
      </c>
      <c r="AQ661" s="357">
        <v>8143</v>
      </c>
      <c r="AR661" s="357">
        <v>8143</v>
      </c>
      <c r="AS661" s="357">
        <v>8143</v>
      </c>
      <c r="AT661" s="105"/>
      <c r="AU661" s="105" t="s">
        <v>4568</v>
      </c>
      <c r="AV661" s="126">
        <v>80</v>
      </c>
    </row>
    <row r="662" spans="4:48" ht="23.25" customHeight="1">
      <c r="D662" s="105" t="s">
        <v>4571</v>
      </c>
      <c r="E662" s="164" t="s">
        <v>4571</v>
      </c>
      <c r="F662" s="165" t="s">
        <v>4598</v>
      </c>
      <c r="G662" s="126">
        <v>100</v>
      </c>
      <c r="H662" s="166">
        <v>8411</v>
      </c>
      <c r="I662" s="166">
        <v>8559</v>
      </c>
      <c r="J662" s="166">
        <v>9878</v>
      </c>
      <c r="K662" s="357">
        <v>8411</v>
      </c>
      <c r="L662" s="357">
        <v>8559</v>
      </c>
      <c r="M662" s="357">
        <v>9878</v>
      </c>
      <c r="N662" s="357">
        <v>9199</v>
      </c>
      <c r="O662" s="357">
        <v>8411</v>
      </c>
      <c r="P662" s="357">
        <v>8559</v>
      </c>
      <c r="Q662" s="357">
        <v>9878</v>
      </c>
      <c r="R662" s="357">
        <v>9199</v>
      </c>
      <c r="S662" s="354">
        <v>8411</v>
      </c>
      <c r="T662" s="354">
        <v>8559</v>
      </c>
      <c r="U662" s="354">
        <v>9878</v>
      </c>
      <c r="V662" s="357">
        <v>8559</v>
      </c>
      <c r="W662" s="357">
        <v>9878</v>
      </c>
      <c r="X662" s="357">
        <v>8411</v>
      </c>
      <c r="Y662" s="357">
        <v>8559</v>
      </c>
      <c r="Z662" s="357">
        <v>9878</v>
      </c>
      <c r="AA662" s="357">
        <v>9199</v>
      </c>
      <c r="AB662" s="357">
        <v>8411</v>
      </c>
      <c r="AC662" s="357">
        <v>8559</v>
      </c>
      <c r="AD662" s="357">
        <v>9878</v>
      </c>
      <c r="AE662" s="357">
        <v>9199</v>
      </c>
      <c r="AF662" s="357">
        <v>8411</v>
      </c>
      <c r="AG662" s="357">
        <v>8559</v>
      </c>
      <c r="AH662" s="357">
        <v>9878</v>
      </c>
      <c r="AI662" s="368" t="s">
        <v>2207</v>
      </c>
      <c r="AJ662" s="357">
        <v>8411</v>
      </c>
      <c r="AK662" s="357">
        <v>8559</v>
      </c>
      <c r="AL662" s="357">
        <v>9878</v>
      </c>
      <c r="AM662" s="357">
        <v>8411</v>
      </c>
      <c r="AN662" s="357">
        <v>8559</v>
      </c>
      <c r="AO662" s="357">
        <v>9878</v>
      </c>
      <c r="AP662" s="357">
        <v>9294</v>
      </c>
      <c r="AQ662" s="357">
        <v>9294</v>
      </c>
      <c r="AR662" s="357">
        <v>9294</v>
      </c>
      <c r="AS662" s="357">
        <v>9294</v>
      </c>
      <c r="AT662" s="105"/>
      <c r="AU662" s="105" t="s">
        <v>4571</v>
      </c>
      <c r="AV662" s="126">
        <v>100</v>
      </c>
    </row>
    <row r="663" spans="4:48" ht="23.25" customHeight="1">
      <c r="D663" s="105" t="s">
        <v>4570</v>
      </c>
      <c r="E663" s="164" t="s">
        <v>4570</v>
      </c>
      <c r="F663" s="165" t="s">
        <v>4597</v>
      </c>
      <c r="G663" s="126">
        <v>100</v>
      </c>
      <c r="H663" s="166">
        <v>7458</v>
      </c>
      <c r="I663" s="166">
        <v>7616</v>
      </c>
      <c r="J663" s="166">
        <v>8794</v>
      </c>
      <c r="K663" s="357">
        <v>7458</v>
      </c>
      <c r="L663" s="357">
        <v>7616</v>
      </c>
      <c r="M663" s="357">
        <v>8794</v>
      </c>
      <c r="N663" s="357">
        <v>8199</v>
      </c>
      <c r="O663" s="357">
        <v>7458</v>
      </c>
      <c r="P663" s="357">
        <v>7616</v>
      </c>
      <c r="Q663" s="357">
        <v>8794</v>
      </c>
      <c r="R663" s="357">
        <v>8199</v>
      </c>
      <c r="S663" s="354">
        <v>7458</v>
      </c>
      <c r="T663" s="354">
        <v>7616</v>
      </c>
      <c r="U663" s="354">
        <v>8794</v>
      </c>
      <c r="V663" s="357">
        <v>7616</v>
      </c>
      <c r="W663" s="357">
        <v>8794</v>
      </c>
      <c r="X663" s="357">
        <v>7458</v>
      </c>
      <c r="Y663" s="357">
        <v>7616</v>
      </c>
      <c r="Z663" s="357">
        <v>8794</v>
      </c>
      <c r="AA663" s="357">
        <v>8199</v>
      </c>
      <c r="AB663" s="357">
        <v>7458</v>
      </c>
      <c r="AC663" s="357">
        <v>7616</v>
      </c>
      <c r="AD663" s="357">
        <v>8794</v>
      </c>
      <c r="AE663" s="357">
        <v>8199</v>
      </c>
      <c r="AF663" s="357">
        <v>7458</v>
      </c>
      <c r="AG663" s="357">
        <v>7616</v>
      </c>
      <c r="AH663" s="357">
        <v>8794</v>
      </c>
      <c r="AI663" s="368" t="s">
        <v>2207</v>
      </c>
      <c r="AJ663" s="357">
        <v>7458</v>
      </c>
      <c r="AK663" s="357">
        <v>7616</v>
      </c>
      <c r="AL663" s="357">
        <v>8794</v>
      </c>
      <c r="AM663" s="357">
        <v>7458</v>
      </c>
      <c r="AN663" s="357">
        <v>7616</v>
      </c>
      <c r="AO663" s="357">
        <v>8794</v>
      </c>
      <c r="AP663" s="357">
        <v>8256</v>
      </c>
      <c r="AQ663" s="357">
        <v>8256</v>
      </c>
      <c r="AR663" s="357">
        <v>8256</v>
      </c>
      <c r="AS663" s="357">
        <v>8256</v>
      </c>
      <c r="AT663" s="105"/>
      <c r="AU663" s="105" t="s">
        <v>4570</v>
      </c>
      <c r="AV663" s="126">
        <v>100</v>
      </c>
    </row>
    <row r="664" spans="4:48" ht="23.25" customHeight="1">
      <c r="D664" s="105" t="s">
        <v>4573</v>
      </c>
      <c r="E664" s="164" t="s">
        <v>4573</v>
      </c>
      <c r="F664" s="165" t="s">
        <v>4600</v>
      </c>
      <c r="G664" s="126">
        <v>100</v>
      </c>
      <c r="H664" s="166">
        <v>8445</v>
      </c>
      <c r="I664" s="166">
        <v>8596</v>
      </c>
      <c r="J664" s="166">
        <v>9925</v>
      </c>
      <c r="K664" s="357">
        <v>8445</v>
      </c>
      <c r="L664" s="357">
        <v>8596</v>
      </c>
      <c r="M664" s="357">
        <v>9925</v>
      </c>
      <c r="N664" s="357">
        <v>9243</v>
      </c>
      <c r="O664" s="357">
        <v>8445</v>
      </c>
      <c r="P664" s="357">
        <v>8596</v>
      </c>
      <c r="Q664" s="357">
        <v>9925</v>
      </c>
      <c r="R664" s="357">
        <v>9243</v>
      </c>
      <c r="S664" s="354">
        <v>8445</v>
      </c>
      <c r="T664" s="354">
        <v>8596</v>
      </c>
      <c r="U664" s="354">
        <v>9925</v>
      </c>
      <c r="V664" s="357">
        <v>8596</v>
      </c>
      <c r="W664" s="357">
        <v>9925</v>
      </c>
      <c r="X664" s="357">
        <v>8445</v>
      </c>
      <c r="Y664" s="357">
        <v>8596</v>
      </c>
      <c r="Z664" s="357">
        <v>9925</v>
      </c>
      <c r="AA664" s="357">
        <v>9243</v>
      </c>
      <c r="AB664" s="357">
        <v>8445</v>
      </c>
      <c r="AC664" s="357">
        <v>8596</v>
      </c>
      <c r="AD664" s="357">
        <v>9925</v>
      </c>
      <c r="AE664" s="357">
        <v>9243</v>
      </c>
      <c r="AF664" s="357">
        <v>8445</v>
      </c>
      <c r="AG664" s="357">
        <v>8596</v>
      </c>
      <c r="AH664" s="357">
        <v>9925</v>
      </c>
      <c r="AI664" s="368" t="s">
        <v>2207</v>
      </c>
      <c r="AJ664" s="357">
        <v>8445</v>
      </c>
      <c r="AK664" s="357">
        <v>8596</v>
      </c>
      <c r="AL664" s="357">
        <v>9925</v>
      </c>
      <c r="AM664" s="357">
        <v>8445</v>
      </c>
      <c r="AN664" s="357">
        <v>8596</v>
      </c>
      <c r="AO664" s="357">
        <v>9925</v>
      </c>
      <c r="AP664" s="357">
        <v>9335</v>
      </c>
      <c r="AQ664" s="357">
        <v>9335</v>
      </c>
      <c r="AR664" s="357">
        <v>9335</v>
      </c>
      <c r="AS664" s="357">
        <v>9335</v>
      </c>
      <c r="AT664" s="105"/>
      <c r="AU664" s="105" t="s">
        <v>4573</v>
      </c>
      <c r="AV664" s="126">
        <v>100</v>
      </c>
    </row>
    <row r="665" spans="4:48" ht="23.25" customHeight="1">
      <c r="D665" s="105" t="s">
        <v>4572</v>
      </c>
      <c r="E665" s="164" t="s">
        <v>4572</v>
      </c>
      <c r="F665" s="165" t="s">
        <v>4599</v>
      </c>
      <c r="G665" s="126">
        <v>100</v>
      </c>
      <c r="H665" s="166">
        <v>7492</v>
      </c>
      <c r="I665" s="166">
        <v>7653</v>
      </c>
      <c r="J665" s="166">
        <v>8841</v>
      </c>
      <c r="K665" s="357">
        <v>7492</v>
      </c>
      <c r="L665" s="357">
        <v>7653</v>
      </c>
      <c r="M665" s="357">
        <v>8841</v>
      </c>
      <c r="N665" s="357">
        <v>8244</v>
      </c>
      <c r="O665" s="357">
        <v>7492</v>
      </c>
      <c r="P665" s="357">
        <v>7653</v>
      </c>
      <c r="Q665" s="357">
        <v>8841</v>
      </c>
      <c r="R665" s="357">
        <v>8244</v>
      </c>
      <c r="S665" s="354">
        <v>7492</v>
      </c>
      <c r="T665" s="354">
        <v>7653</v>
      </c>
      <c r="U665" s="354">
        <v>8841</v>
      </c>
      <c r="V665" s="357">
        <v>7653</v>
      </c>
      <c r="W665" s="357">
        <v>8841</v>
      </c>
      <c r="X665" s="357">
        <v>7492</v>
      </c>
      <c r="Y665" s="357">
        <v>7653</v>
      </c>
      <c r="Z665" s="357">
        <v>8841</v>
      </c>
      <c r="AA665" s="357">
        <v>8244</v>
      </c>
      <c r="AB665" s="357">
        <v>7492</v>
      </c>
      <c r="AC665" s="357">
        <v>7653</v>
      </c>
      <c r="AD665" s="357">
        <v>8841</v>
      </c>
      <c r="AE665" s="357">
        <v>8244</v>
      </c>
      <c r="AF665" s="357">
        <v>7492</v>
      </c>
      <c r="AG665" s="357">
        <v>7653</v>
      </c>
      <c r="AH665" s="357">
        <v>8841</v>
      </c>
      <c r="AI665" s="368" t="s">
        <v>2207</v>
      </c>
      <c r="AJ665" s="357">
        <v>7492</v>
      </c>
      <c r="AK665" s="357">
        <v>7653</v>
      </c>
      <c r="AL665" s="357">
        <v>8841</v>
      </c>
      <c r="AM665" s="357">
        <v>7492</v>
      </c>
      <c r="AN665" s="357">
        <v>7653</v>
      </c>
      <c r="AO665" s="357">
        <v>8841</v>
      </c>
      <c r="AP665" s="357">
        <v>8298</v>
      </c>
      <c r="AQ665" s="357">
        <v>8298</v>
      </c>
      <c r="AR665" s="357">
        <v>8298</v>
      </c>
      <c r="AS665" s="357">
        <v>8298</v>
      </c>
      <c r="AT665" s="105"/>
      <c r="AU665" s="105" t="s">
        <v>4572</v>
      </c>
      <c r="AV665" s="126">
        <v>100</v>
      </c>
    </row>
    <row r="666" spans="4:48" ht="23.25" customHeight="1">
      <c r="D666" s="105" t="s">
        <v>4575</v>
      </c>
      <c r="E666" s="164" t="s">
        <v>4575</v>
      </c>
      <c r="F666" s="165" t="s">
        <v>4602</v>
      </c>
      <c r="G666" s="126">
        <v>100</v>
      </c>
      <c r="H666" s="166">
        <v>8479</v>
      </c>
      <c r="I666" s="166">
        <v>8634</v>
      </c>
      <c r="J666" s="166">
        <v>9973</v>
      </c>
      <c r="K666" s="357">
        <v>8479</v>
      </c>
      <c r="L666" s="357">
        <v>8634</v>
      </c>
      <c r="M666" s="357">
        <v>9973</v>
      </c>
      <c r="N666" s="357">
        <v>9288</v>
      </c>
      <c r="O666" s="357">
        <v>8479</v>
      </c>
      <c r="P666" s="357">
        <v>8634</v>
      </c>
      <c r="Q666" s="357">
        <v>9973</v>
      </c>
      <c r="R666" s="357">
        <v>9288</v>
      </c>
      <c r="S666" s="354">
        <v>8479</v>
      </c>
      <c r="T666" s="354">
        <v>8634</v>
      </c>
      <c r="U666" s="354">
        <v>9973</v>
      </c>
      <c r="V666" s="357">
        <v>8634</v>
      </c>
      <c r="W666" s="357">
        <v>9973</v>
      </c>
      <c r="X666" s="357">
        <v>8479</v>
      </c>
      <c r="Y666" s="357">
        <v>8634</v>
      </c>
      <c r="Z666" s="357">
        <v>9973</v>
      </c>
      <c r="AA666" s="357">
        <v>9288</v>
      </c>
      <c r="AB666" s="357">
        <v>8479</v>
      </c>
      <c r="AC666" s="357">
        <v>8634</v>
      </c>
      <c r="AD666" s="357">
        <v>9973</v>
      </c>
      <c r="AE666" s="357">
        <v>9288</v>
      </c>
      <c r="AF666" s="357">
        <v>8479</v>
      </c>
      <c r="AG666" s="357">
        <v>8634</v>
      </c>
      <c r="AH666" s="357">
        <v>9973</v>
      </c>
      <c r="AI666" s="368" t="s">
        <v>2207</v>
      </c>
      <c r="AJ666" s="357">
        <v>8479</v>
      </c>
      <c r="AK666" s="357">
        <v>8634</v>
      </c>
      <c r="AL666" s="357">
        <v>9973</v>
      </c>
      <c r="AM666" s="357">
        <v>8479</v>
      </c>
      <c r="AN666" s="357">
        <v>8634</v>
      </c>
      <c r="AO666" s="357">
        <v>9973</v>
      </c>
      <c r="AP666" s="357">
        <v>9376</v>
      </c>
      <c r="AQ666" s="357">
        <v>9376</v>
      </c>
      <c r="AR666" s="357">
        <v>9376</v>
      </c>
      <c r="AS666" s="357">
        <v>9376</v>
      </c>
      <c r="AT666" s="105"/>
      <c r="AU666" s="105" t="s">
        <v>4575</v>
      </c>
      <c r="AV666" s="126">
        <v>100</v>
      </c>
    </row>
    <row r="667" spans="4:48" ht="23.25" customHeight="1">
      <c r="D667" s="105" t="s">
        <v>4574</v>
      </c>
      <c r="E667" s="164" t="s">
        <v>4574</v>
      </c>
      <c r="F667" s="165" t="s">
        <v>4601</v>
      </c>
      <c r="G667" s="126">
        <v>100</v>
      </c>
      <c r="H667" s="166">
        <v>7526</v>
      </c>
      <c r="I667" s="166">
        <v>7691</v>
      </c>
      <c r="J667" s="166">
        <v>8889</v>
      </c>
      <c r="K667" s="357">
        <v>7526</v>
      </c>
      <c r="L667" s="357">
        <v>7691</v>
      </c>
      <c r="M667" s="357">
        <v>8889</v>
      </c>
      <c r="N667" s="357">
        <v>8288</v>
      </c>
      <c r="O667" s="357">
        <v>7526</v>
      </c>
      <c r="P667" s="357">
        <v>7691</v>
      </c>
      <c r="Q667" s="357">
        <v>8889</v>
      </c>
      <c r="R667" s="357">
        <v>8288</v>
      </c>
      <c r="S667" s="354">
        <v>7526</v>
      </c>
      <c r="T667" s="354">
        <v>7691</v>
      </c>
      <c r="U667" s="354">
        <v>8889</v>
      </c>
      <c r="V667" s="357">
        <v>7691</v>
      </c>
      <c r="W667" s="357">
        <v>8889</v>
      </c>
      <c r="X667" s="357">
        <v>7526</v>
      </c>
      <c r="Y667" s="357">
        <v>7691</v>
      </c>
      <c r="Z667" s="357">
        <v>8889</v>
      </c>
      <c r="AA667" s="357">
        <v>8288</v>
      </c>
      <c r="AB667" s="357">
        <v>7526</v>
      </c>
      <c r="AC667" s="357">
        <v>7691</v>
      </c>
      <c r="AD667" s="357">
        <v>8889</v>
      </c>
      <c r="AE667" s="357">
        <v>8288</v>
      </c>
      <c r="AF667" s="357">
        <v>7526</v>
      </c>
      <c r="AG667" s="357">
        <v>7691</v>
      </c>
      <c r="AH667" s="357">
        <v>8889</v>
      </c>
      <c r="AI667" s="368" t="s">
        <v>2207</v>
      </c>
      <c r="AJ667" s="357">
        <v>7526</v>
      </c>
      <c r="AK667" s="357">
        <v>7691</v>
      </c>
      <c r="AL667" s="357">
        <v>8889</v>
      </c>
      <c r="AM667" s="357">
        <v>7526</v>
      </c>
      <c r="AN667" s="357">
        <v>7691</v>
      </c>
      <c r="AO667" s="357">
        <v>8889</v>
      </c>
      <c r="AP667" s="357">
        <v>8339</v>
      </c>
      <c r="AQ667" s="357">
        <v>8339</v>
      </c>
      <c r="AR667" s="357">
        <v>8339</v>
      </c>
      <c r="AS667" s="357">
        <v>8339</v>
      </c>
      <c r="AT667" s="105"/>
      <c r="AU667" s="105" t="s">
        <v>4574</v>
      </c>
      <c r="AV667" s="126">
        <v>100</v>
      </c>
    </row>
    <row r="668" spans="4:48" ht="23.25" customHeight="1">
      <c r="D668" s="105" t="s">
        <v>1085</v>
      </c>
      <c r="E668" s="164" t="s">
        <v>1085</v>
      </c>
      <c r="F668" s="165" t="s">
        <v>1093</v>
      </c>
      <c r="G668" s="126">
        <v>1</v>
      </c>
      <c r="H668" s="167" t="s">
        <v>2207</v>
      </c>
      <c r="I668" s="166">
        <v>120.06</v>
      </c>
      <c r="J668" s="167" t="s">
        <v>2207</v>
      </c>
      <c r="K668" s="362" t="s">
        <v>2207</v>
      </c>
      <c r="L668" s="357">
        <v>120.06</v>
      </c>
      <c r="M668" s="362" t="s">
        <v>2207</v>
      </c>
      <c r="N668" s="362" t="s">
        <v>2207</v>
      </c>
      <c r="O668" s="362" t="s">
        <v>2207</v>
      </c>
      <c r="P668" s="357">
        <v>120.06</v>
      </c>
      <c r="Q668" s="362" t="s">
        <v>2207</v>
      </c>
      <c r="R668" s="362" t="s">
        <v>2207</v>
      </c>
      <c r="S668" s="362" t="s">
        <v>2207</v>
      </c>
      <c r="T668" s="353">
        <v>120.06</v>
      </c>
      <c r="U668" s="362" t="s">
        <v>2207</v>
      </c>
      <c r="V668" s="357">
        <v>120.06</v>
      </c>
      <c r="W668" s="362" t="s">
        <v>2207</v>
      </c>
      <c r="X668" s="362" t="s">
        <v>2207</v>
      </c>
      <c r="Y668" s="357">
        <v>120.06</v>
      </c>
      <c r="Z668" s="362" t="s">
        <v>2207</v>
      </c>
      <c r="AA668" s="362" t="s">
        <v>2207</v>
      </c>
      <c r="AB668" s="362" t="s">
        <v>2207</v>
      </c>
      <c r="AC668" s="357">
        <v>120.06</v>
      </c>
      <c r="AD668" s="362" t="s">
        <v>2207</v>
      </c>
      <c r="AE668" s="362" t="s">
        <v>2207</v>
      </c>
      <c r="AF668" s="362" t="s">
        <v>2207</v>
      </c>
      <c r="AG668" s="357">
        <v>120.06</v>
      </c>
      <c r="AH668" s="362" t="s">
        <v>2207</v>
      </c>
      <c r="AI668" s="368" t="s">
        <v>2207</v>
      </c>
      <c r="AJ668" s="362" t="s">
        <v>2207</v>
      </c>
      <c r="AK668" s="357">
        <v>120.06</v>
      </c>
      <c r="AL668" s="362" t="s">
        <v>2207</v>
      </c>
      <c r="AM668" s="362" t="s">
        <v>2207</v>
      </c>
      <c r="AN668" s="357">
        <v>120.06</v>
      </c>
      <c r="AO668" s="362" t="s">
        <v>2207</v>
      </c>
      <c r="AP668" s="362" t="s">
        <v>2207</v>
      </c>
      <c r="AQ668" s="362" t="s">
        <v>2207</v>
      </c>
      <c r="AR668" s="362" t="s">
        <v>2207</v>
      </c>
      <c r="AS668" s="362" t="s">
        <v>2207</v>
      </c>
      <c r="AT668" s="105"/>
      <c r="AU668" s="105" t="s">
        <v>1085</v>
      </c>
      <c r="AV668" s="126">
        <v>1</v>
      </c>
    </row>
    <row r="669" spans="4:48" ht="23.25" customHeight="1">
      <c r="D669" s="105" t="s">
        <v>1086</v>
      </c>
      <c r="E669" s="164" t="s">
        <v>1086</v>
      </c>
      <c r="F669" s="165" t="s">
        <v>1157</v>
      </c>
      <c r="G669" s="126">
        <v>1</v>
      </c>
      <c r="H669" s="167" t="s">
        <v>2207</v>
      </c>
      <c r="I669" s="166">
        <v>120.06</v>
      </c>
      <c r="J669" s="167" t="s">
        <v>2207</v>
      </c>
      <c r="K669" s="362" t="s">
        <v>2207</v>
      </c>
      <c r="L669" s="357">
        <v>120.06</v>
      </c>
      <c r="M669" s="362" t="s">
        <v>2207</v>
      </c>
      <c r="N669" s="362" t="s">
        <v>2207</v>
      </c>
      <c r="O669" s="362" t="s">
        <v>2207</v>
      </c>
      <c r="P669" s="357">
        <v>120.06</v>
      </c>
      <c r="Q669" s="362" t="s">
        <v>2207</v>
      </c>
      <c r="R669" s="362" t="s">
        <v>2207</v>
      </c>
      <c r="S669" s="362" t="s">
        <v>2207</v>
      </c>
      <c r="T669" s="353">
        <v>120.06</v>
      </c>
      <c r="U669" s="362" t="s">
        <v>2207</v>
      </c>
      <c r="V669" s="357">
        <v>120.06</v>
      </c>
      <c r="W669" s="362" t="s">
        <v>2207</v>
      </c>
      <c r="X669" s="362" t="s">
        <v>2207</v>
      </c>
      <c r="Y669" s="357">
        <v>120.06</v>
      </c>
      <c r="Z669" s="362" t="s">
        <v>2207</v>
      </c>
      <c r="AA669" s="362" t="s">
        <v>2207</v>
      </c>
      <c r="AB669" s="362" t="s">
        <v>2207</v>
      </c>
      <c r="AC669" s="357">
        <v>120.06</v>
      </c>
      <c r="AD669" s="362" t="s">
        <v>2207</v>
      </c>
      <c r="AE669" s="362" t="s">
        <v>2207</v>
      </c>
      <c r="AF669" s="362" t="s">
        <v>2207</v>
      </c>
      <c r="AG669" s="357">
        <v>120.06</v>
      </c>
      <c r="AH669" s="362" t="s">
        <v>2207</v>
      </c>
      <c r="AI669" s="368" t="s">
        <v>2207</v>
      </c>
      <c r="AJ669" s="362" t="s">
        <v>2207</v>
      </c>
      <c r="AK669" s="357">
        <v>120.06</v>
      </c>
      <c r="AL669" s="362" t="s">
        <v>2207</v>
      </c>
      <c r="AM669" s="362" t="s">
        <v>2207</v>
      </c>
      <c r="AN669" s="357">
        <v>120.06</v>
      </c>
      <c r="AO669" s="362" t="s">
        <v>2207</v>
      </c>
      <c r="AP669" s="362" t="s">
        <v>2207</v>
      </c>
      <c r="AQ669" s="362" t="s">
        <v>2207</v>
      </c>
      <c r="AR669" s="362" t="s">
        <v>2207</v>
      </c>
      <c r="AS669" s="362" t="s">
        <v>2207</v>
      </c>
      <c r="AT669" s="105"/>
      <c r="AU669" s="105" t="s">
        <v>1086</v>
      </c>
      <c r="AV669" s="126">
        <v>1</v>
      </c>
    </row>
    <row r="670" spans="4:48" ht="23.25" customHeight="1">
      <c r="D670" s="105" t="s">
        <v>1087</v>
      </c>
      <c r="E670" s="164" t="s">
        <v>1087</v>
      </c>
      <c r="F670" s="165" t="s">
        <v>1094</v>
      </c>
      <c r="G670" s="126">
        <v>1.7000000000000002</v>
      </c>
      <c r="H670" s="167" t="s">
        <v>2207</v>
      </c>
      <c r="I670" s="166">
        <v>167.03</v>
      </c>
      <c r="J670" s="167" t="s">
        <v>2207</v>
      </c>
      <c r="K670" s="362" t="s">
        <v>2207</v>
      </c>
      <c r="L670" s="357">
        <v>167.03</v>
      </c>
      <c r="M670" s="362" t="s">
        <v>2207</v>
      </c>
      <c r="N670" s="362" t="s">
        <v>2207</v>
      </c>
      <c r="O670" s="362" t="s">
        <v>2207</v>
      </c>
      <c r="P670" s="357">
        <v>167.03</v>
      </c>
      <c r="Q670" s="362" t="s">
        <v>2207</v>
      </c>
      <c r="R670" s="362" t="s">
        <v>2207</v>
      </c>
      <c r="S670" s="362" t="s">
        <v>2207</v>
      </c>
      <c r="T670" s="353">
        <v>167.03</v>
      </c>
      <c r="U670" s="362" t="s">
        <v>2207</v>
      </c>
      <c r="V670" s="357">
        <v>167.03</v>
      </c>
      <c r="W670" s="362" t="s">
        <v>2207</v>
      </c>
      <c r="X670" s="362" t="s">
        <v>2207</v>
      </c>
      <c r="Y670" s="357">
        <v>167.03</v>
      </c>
      <c r="Z670" s="362" t="s">
        <v>2207</v>
      </c>
      <c r="AA670" s="362" t="s">
        <v>2207</v>
      </c>
      <c r="AB670" s="362" t="s">
        <v>2207</v>
      </c>
      <c r="AC670" s="357">
        <v>167.03</v>
      </c>
      <c r="AD670" s="362" t="s">
        <v>2207</v>
      </c>
      <c r="AE670" s="362" t="s">
        <v>2207</v>
      </c>
      <c r="AF670" s="362" t="s">
        <v>2207</v>
      </c>
      <c r="AG670" s="357">
        <v>167.03</v>
      </c>
      <c r="AH670" s="362" t="s">
        <v>2207</v>
      </c>
      <c r="AI670" s="368" t="s">
        <v>2207</v>
      </c>
      <c r="AJ670" s="362" t="s">
        <v>2207</v>
      </c>
      <c r="AK670" s="357">
        <v>167.03</v>
      </c>
      <c r="AL670" s="362" t="s">
        <v>2207</v>
      </c>
      <c r="AM670" s="362" t="s">
        <v>2207</v>
      </c>
      <c r="AN670" s="357">
        <v>167.03</v>
      </c>
      <c r="AO670" s="362" t="s">
        <v>2207</v>
      </c>
      <c r="AP670" s="362" t="s">
        <v>2207</v>
      </c>
      <c r="AQ670" s="362" t="s">
        <v>2207</v>
      </c>
      <c r="AR670" s="362" t="s">
        <v>2207</v>
      </c>
      <c r="AS670" s="362" t="s">
        <v>2207</v>
      </c>
      <c r="AT670" s="105"/>
      <c r="AU670" s="105" t="s">
        <v>1087</v>
      </c>
      <c r="AV670" s="126">
        <v>1.7000000000000002</v>
      </c>
    </row>
    <row r="671" spans="4:48" ht="23.25" customHeight="1">
      <c r="D671" s="105" t="s">
        <v>1088</v>
      </c>
      <c r="E671" s="164" t="s">
        <v>1088</v>
      </c>
      <c r="F671" s="165" t="s">
        <v>1095</v>
      </c>
      <c r="G671" s="126">
        <v>0.7</v>
      </c>
      <c r="H671" s="167" t="s">
        <v>2207</v>
      </c>
      <c r="I671" s="166">
        <v>83.52</v>
      </c>
      <c r="J671" s="167" t="s">
        <v>2207</v>
      </c>
      <c r="K671" s="362" t="s">
        <v>2207</v>
      </c>
      <c r="L671" s="357">
        <v>83.52</v>
      </c>
      <c r="M671" s="362" t="s">
        <v>2207</v>
      </c>
      <c r="N671" s="362" t="s">
        <v>2207</v>
      </c>
      <c r="O671" s="362" t="s">
        <v>2207</v>
      </c>
      <c r="P671" s="357">
        <v>83.52</v>
      </c>
      <c r="Q671" s="362" t="s">
        <v>2207</v>
      </c>
      <c r="R671" s="362" t="s">
        <v>2207</v>
      </c>
      <c r="S671" s="362" t="s">
        <v>2207</v>
      </c>
      <c r="T671" s="353">
        <v>83.52</v>
      </c>
      <c r="U671" s="362" t="s">
        <v>2207</v>
      </c>
      <c r="V671" s="357">
        <v>83.52</v>
      </c>
      <c r="W671" s="362" t="s">
        <v>2207</v>
      </c>
      <c r="X671" s="362" t="s">
        <v>2207</v>
      </c>
      <c r="Y671" s="357">
        <v>83.52</v>
      </c>
      <c r="Z671" s="362" t="s">
        <v>2207</v>
      </c>
      <c r="AA671" s="362" t="s">
        <v>2207</v>
      </c>
      <c r="AB671" s="362" t="s">
        <v>2207</v>
      </c>
      <c r="AC671" s="357">
        <v>83.52</v>
      </c>
      <c r="AD671" s="362" t="s">
        <v>2207</v>
      </c>
      <c r="AE671" s="362" t="s">
        <v>2207</v>
      </c>
      <c r="AF671" s="362" t="s">
        <v>2207</v>
      </c>
      <c r="AG671" s="357">
        <v>83.52</v>
      </c>
      <c r="AH671" s="362" t="s">
        <v>2207</v>
      </c>
      <c r="AI671" s="368" t="s">
        <v>2207</v>
      </c>
      <c r="AJ671" s="362" t="s">
        <v>2207</v>
      </c>
      <c r="AK671" s="357">
        <v>83.52</v>
      </c>
      <c r="AL671" s="362" t="s">
        <v>2207</v>
      </c>
      <c r="AM671" s="362" t="s">
        <v>2207</v>
      </c>
      <c r="AN671" s="357">
        <v>83.52</v>
      </c>
      <c r="AO671" s="362" t="s">
        <v>2207</v>
      </c>
      <c r="AP671" s="362" t="s">
        <v>2207</v>
      </c>
      <c r="AQ671" s="362" t="s">
        <v>2207</v>
      </c>
      <c r="AR671" s="362" t="s">
        <v>2207</v>
      </c>
      <c r="AS671" s="362" t="s">
        <v>2207</v>
      </c>
      <c r="AT671" s="105"/>
      <c r="AU671" s="105" t="s">
        <v>1088</v>
      </c>
      <c r="AV671" s="126">
        <v>0.7</v>
      </c>
    </row>
    <row r="672" spans="4:48" ht="23.25" customHeight="1">
      <c r="D672" s="105" t="s">
        <v>1092</v>
      </c>
      <c r="E672" s="164" t="s">
        <v>1092</v>
      </c>
      <c r="F672" s="165" t="s">
        <v>1158</v>
      </c>
      <c r="G672" s="126">
        <v>0.7</v>
      </c>
      <c r="H672" s="167" t="s">
        <v>2207</v>
      </c>
      <c r="I672" s="166">
        <v>83.52</v>
      </c>
      <c r="J672" s="167" t="s">
        <v>2207</v>
      </c>
      <c r="K672" s="362" t="s">
        <v>2207</v>
      </c>
      <c r="L672" s="357">
        <v>83.52</v>
      </c>
      <c r="M672" s="362" t="s">
        <v>2207</v>
      </c>
      <c r="N672" s="362" t="s">
        <v>2207</v>
      </c>
      <c r="O672" s="362" t="s">
        <v>2207</v>
      </c>
      <c r="P672" s="357">
        <v>83.52</v>
      </c>
      <c r="Q672" s="362" t="s">
        <v>2207</v>
      </c>
      <c r="R672" s="362" t="s">
        <v>2207</v>
      </c>
      <c r="S672" s="362" t="s">
        <v>2207</v>
      </c>
      <c r="T672" s="353">
        <v>83.52</v>
      </c>
      <c r="U672" s="362" t="s">
        <v>2207</v>
      </c>
      <c r="V672" s="357">
        <v>83.52</v>
      </c>
      <c r="W672" s="362" t="s">
        <v>2207</v>
      </c>
      <c r="X672" s="362" t="s">
        <v>2207</v>
      </c>
      <c r="Y672" s="357">
        <v>83.52</v>
      </c>
      <c r="Z672" s="362" t="s">
        <v>2207</v>
      </c>
      <c r="AA672" s="362" t="s">
        <v>2207</v>
      </c>
      <c r="AB672" s="362" t="s">
        <v>2207</v>
      </c>
      <c r="AC672" s="357">
        <v>83.52</v>
      </c>
      <c r="AD672" s="362" t="s">
        <v>2207</v>
      </c>
      <c r="AE672" s="362" t="s">
        <v>2207</v>
      </c>
      <c r="AF672" s="362" t="s">
        <v>2207</v>
      </c>
      <c r="AG672" s="357">
        <v>83.52</v>
      </c>
      <c r="AH672" s="362" t="s">
        <v>2207</v>
      </c>
      <c r="AI672" s="368" t="s">
        <v>2207</v>
      </c>
      <c r="AJ672" s="362" t="s">
        <v>2207</v>
      </c>
      <c r="AK672" s="357">
        <v>83.52</v>
      </c>
      <c r="AL672" s="362" t="s">
        <v>2207</v>
      </c>
      <c r="AM672" s="362" t="s">
        <v>2207</v>
      </c>
      <c r="AN672" s="357">
        <v>83.52</v>
      </c>
      <c r="AO672" s="362" t="s">
        <v>2207</v>
      </c>
      <c r="AP672" s="362" t="s">
        <v>2207</v>
      </c>
      <c r="AQ672" s="362" t="s">
        <v>2207</v>
      </c>
      <c r="AR672" s="362" t="s">
        <v>2207</v>
      </c>
      <c r="AS672" s="362" t="s">
        <v>2207</v>
      </c>
      <c r="AT672" s="105"/>
      <c r="AU672" s="105" t="s">
        <v>1092</v>
      </c>
      <c r="AV672" s="126">
        <v>0.7</v>
      </c>
    </row>
    <row r="673" spans="1:48" ht="23.25" customHeight="1">
      <c r="D673" s="105" t="s">
        <v>1089</v>
      </c>
      <c r="E673" s="164" t="s">
        <v>1089</v>
      </c>
      <c r="F673" s="165" t="s">
        <v>1096</v>
      </c>
      <c r="G673" s="126">
        <v>1</v>
      </c>
      <c r="H673" s="167" t="s">
        <v>2207</v>
      </c>
      <c r="I673" s="166">
        <v>117.45</v>
      </c>
      <c r="J673" s="167" t="s">
        <v>2207</v>
      </c>
      <c r="K673" s="362" t="s">
        <v>2207</v>
      </c>
      <c r="L673" s="357">
        <v>117.45</v>
      </c>
      <c r="M673" s="362" t="s">
        <v>2207</v>
      </c>
      <c r="N673" s="362" t="s">
        <v>2207</v>
      </c>
      <c r="O673" s="362" t="s">
        <v>2207</v>
      </c>
      <c r="P673" s="357">
        <v>117.45</v>
      </c>
      <c r="Q673" s="362" t="s">
        <v>2207</v>
      </c>
      <c r="R673" s="362" t="s">
        <v>2207</v>
      </c>
      <c r="S673" s="362" t="s">
        <v>2207</v>
      </c>
      <c r="T673" s="353">
        <v>117.45</v>
      </c>
      <c r="U673" s="362" t="s">
        <v>2207</v>
      </c>
      <c r="V673" s="357">
        <v>117.45</v>
      </c>
      <c r="W673" s="362" t="s">
        <v>2207</v>
      </c>
      <c r="X673" s="362" t="s">
        <v>2207</v>
      </c>
      <c r="Y673" s="357">
        <v>117.45</v>
      </c>
      <c r="Z673" s="362" t="s">
        <v>2207</v>
      </c>
      <c r="AA673" s="362" t="s">
        <v>2207</v>
      </c>
      <c r="AB673" s="362" t="s">
        <v>2207</v>
      </c>
      <c r="AC673" s="357">
        <v>117.45</v>
      </c>
      <c r="AD673" s="362" t="s">
        <v>2207</v>
      </c>
      <c r="AE673" s="362" t="s">
        <v>2207</v>
      </c>
      <c r="AF673" s="362" t="s">
        <v>2207</v>
      </c>
      <c r="AG673" s="357">
        <v>117.45</v>
      </c>
      <c r="AH673" s="362" t="s">
        <v>2207</v>
      </c>
      <c r="AI673" s="368" t="s">
        <v>2207</v>
      </c>
      <c r="AJ673" s="362" t="s">
        <v>2207</v>
      </c>
      <c r="AK673" s="357">
        <v>117.45</v>
      </c>
      <c r="AL673" s="362" t="s">
        <v>2207</v>
      </c>
      <c r="AM673" s="362" t="s">
        <v>2207</v>
      </c>
      <c r="AN673" s="357">
        <v>117.45</v>
      </c>
      <c r="AO673" s="362" t="s">
        <v>2207</v>
      </c>
      <c r="AP673" s="362" t="s">
        <v>2207</v>
      </c>
      <c r="AQ673" s="362" t="s">
        <v>2207</v>
      </c>
      <c r="AR673" s="362" t="s">
        <v>2207</v>
      </c>
      <c r="AS673" s="362" t="s">
        <v>2207</v>
      </c>
      <c r="AT673" s="105"/>
      <c r="AU673" s="105" t="s">
        <v>1089</v>
      </c>
      <c r="AV673" s="126">
        <v>1</v>
      </c>
    </row>
    <row r="674" spans="1:48" ht="23.25" customHeight="1">
      <c r="D674" s="105" t="s">
        <v>1090</v>
      </c>
      <c r="E674" s="164" t="s">
        <v>1090</v>
      </c>
      <c r="F674" s="165" t="s">
        <v>1159</v>
      </c>
      <c r="G674" s="126">
        <v>1</v>
      </c>
      <c r="H674" s="167" t="s">
        <v>2207</v>
      </c>
      <c r="I674" s="166">
        <v>117.45</v>
      </c>
      <c r="J674" s="167" t="s">
        <v>2207</v>
      </c>
      <c r="K674" s="362" t="s">
        <v>2207</v>
      </c>
      <c r="L674" s="357">
        <v>117.45</v>
      </c>
      <c r="M674" s="362" t="s">
        <v>2207</v>
      </c>
      <c r="N674" s="362" t="s">
        <v>2207</v>
      </c>
      <c r="O674" s="362" t="s">
        <v>2207</v>
      </c>
      <c r="P674" s="357">
        <v>117.45</v>
      </c>
      <c r="Q674" s="362" t="s">
        <v>2207</v>
      </c>
      <c r="R674" s="362" t="s">
        <v>2207</v>
      </c>
      <c r="S674" s="362" t="s">
        <v>2207</v>
      </c>
      <c r="T674" s="353">
        <v>117.45</v>
      </c>
      <c r="U674" s="362" t="s">
        <v>2207</v>
      </c>
      <c r="V674" s="357">
        <v>117.45</v>
      </c>
      <c r="W674" s="362" t="s">
        <v>2207</v>
      </c>
      <c r="X674" s="362" t="s">
        <v>2207</v>
      </c>
      <c r="Y674" s="357">
        <v>117.45</v>
      </c>
      <c r="Z674" s="362" t="s">
        <v>2207</v>
      </c>
      <c r="AA674" s="362" t="s">
        <v>2207</v>
      </c>
      <c r="AB674" s="362" t="s">
        <v>2207</v>
      </c>
      <c r="AC674" s="357">
        <v>117.45</v>
      </c>
      <c r="AD674" s="362" t="s">
        <v>2207</v>
      </c>
      <c r="AE674" s="362" t="s">
        <v>2207</v>
      </c>
      <c r="AF674" s="362" t="s">
        <v>2207</v>
      </c>
      <c r="AG674" s="357">
        <v>117.45</v>
      </c>
      <c r="AH674" s="362" t="s">
        <v>2207</v>
      </c>
      <c r="AI674" s="368" t="s">
        <v>2207</v>
      </c>
      <c r="AJ674" s="362" t="s">
        <v>2207</v>
      </c>
      <c r="AK674" s="357">
        <v>117.45</v>
      </c>
      <c r="AL674" s="362" t="s">
        <v>2207</v>
      </c>
      <c r="AM674" s="362" t="s">
        <v>2207</v>
      </c>
      <c r="AN674" s="357">
        <v>117.45</v>
      </c>
      <c r="AO674" s="362" t="s">
        <v>2207</v>
      </c>
      <c r="AP674" s="362" t="s">
        <v>2207</v>
      </c>
      <c r="AQ674" s="362" t="s">
        <v>2207</v>
      </c>
      <c r="AR674" s="362" t="s">
        <v>2207</v>
      </c>
      <c r="AS674" s="362" t="s">
        <v>2207</v>
      </c>
      <c r="AT674" s="105"/>
      <c r="AU674" s="105" t="s">
        <v>1090</v>
      </c>
      <c r="AV674" s="126">
        <v>1</v>
      </c>
    </row>
    <row r="675" spans="1:48" ht="23.25" customHeight="1">
      <c r="D675" s="105" t="s">
        <v>1091</v>
      </c>
      <c r="E675" s="164" t="s">
        <v>1091</v>
      </c>
      <c r="F675" s="165" t="s">
        <v>1097</v>
      </c>
      <c r="G675" s="126">
        <v>1.4000000000000001</v>
      </c>
      <c r="H675" s="167" t="s">
        <v>2207</v>
      </c>
      <c r="I675" s="166">
        <v>136.81</v>
      </c>
      <c r="J675" s="167" t="s">
        <v>2207</v>
      </c>
      <c r="K675" s="362" t="s">
        <v>2207</v>
      </c>
      <c r="L675" s="357">
        <v>136.81</v>
      </c>
      <c r="M675" s="362" t="s">
        <v>2207</v>
      </c>
      <c r="N675" s="362" t="s">
        <v>2207</v>
      </c>
      <c r="O675" s="362" t="s">
        <v>2207</v>
      </c>
      <c r="P675" s="357">
        <v>136.81</v>
      </c>
      <c r="Q675" s="362" t="s">
        <v>2207</v>
      </c>
      <c r="R675" s="362" t="s">
        <v>2207</v>
      </c>
      <c r="S675" s="362" t="s">
        <v>2207</v>
      </c>
      <c r="T675" s="353">
        <v>136.81</v>
      </c>
      <c r="U675" s="362" t="s">
        <v>2207</v>
      </c>
      <c r="V675" s="357">
        <v>136.81</v>
      </c>
      <c r="W675" s="362" t="s">
        <v>2207</v>
      </c>
      <c r="X675" s="362" t="s">
        <v>2207</v>
      </c>
      <c r="Y675" s="357">
        <v>136.81</v>
      </c>
      <c r="Z675" s="362" t="s">
        <v>2207</v>
      </c>
      <c r="AA675" s="362" t="s">
        <v>2207</v>
      </c>
      <c r="AB675" s="362" t="s">
        <v>2207</v>
      </c>
      <c r="AC675" s="357">
        <v>136.81</v>
      </c>
      <c r="AD675" s="362" t="s">
        <v>2207</v>
      </c>
      <c r="AE675" s="362" t="s">
        <v>2207</v>
      </c>
      <c r="AF675" s="362" t="s">
        <v>2207</v>
      </c>
      <c r="AG675" s="357">
        <v>136.81</v>
      </c>
      <c r="AH675" s="362" t="s">
        <v>2207</v>
      </c>
      <c r="AI675" s="368" t="s">
        <v>2207</v>
      </c>
      <c r="AJ675" s="362" t="s">
        <v>2207</v>
      </c>
      <c r="AK675" s="357">
        <v>136.81</v>
      </c>
      <c r="AL675" s="362" t="s">
        <v>2207</v>
      </c>
      <c r="AM675" s="362" t="s">
        <v>2207</v>
      </c>
      <c r="AN675" s="357">
        <v>136.81</v>
      </c>
      <c r="AO675" s="362" t="s">
        <v>2207</v>
      </c>
      <c r="AP675" s="362" t="s">
        <v>2207</v>
      </c>
      <c r="AQ675" s="362" t="s">
        <v>2207</v>
      </c>
      <c r="AR675" s="362" t="s">
        <v>2207</v>
      </c>
      <c r="AS675" s="362" t="s">
        <v>2207</v>
      </c>
      <c r="AT675" s="105"/>
      <c r="AU675" s="105" t="s">
        <v>1091</v>
      </c>
      <c r="AV675" s="126">
        <v>1.4000000000000001</v>
      </c>
    </row>
    <row r="676" spans="1:48" ht="23.25" customHeight="1">
      <c r="D676" s="105" t="s">
        <v>1098</v>
      </c>
      <c r="E676" s="164" t="s">
        <v>1098</v>
      </c>
      <c r="F676" s="165" t="s">
        <v>1160</v>
      </c>
      <c r="G676" s="126">
        <v>1.4000000000000001</v>
      </c>
      <c r="H676" s="167" t="s">
        <v>2207</v>
      </c>
      <c r="I676" s="166">
        <v>136.81</v>
      </c>
      <c r="J676" s="167" t="s">
        <v>2207</v>
      </c>
      <c r="K676" s="362" t="s">
        <v>2207</v>
      </c>
      <c r="L676" s="357">
        <v>136.81</v>
      </c>
      <c r="M676" s="362" t="s">
        <v>2207</v>
      </c>
      <c r="N676" s="362" t="s">
        <v>2207</v>
      </c>
      <c r="O676" s="362" t="s">
        <v>2207</v>
      </c>
      <c r="P676" s="357">
        <v>136.81</v>
      </c>
      <c r="Q676" s="362" t="s">
        <v>2207</v>
      </c>
      <c r="R676" s="362" t="s">
        <v>2207</v>
      </c>
      <c r="S676" s="362" t="s">
        <v>2207</v>
      </c>
      <c r="T676" s="353">
        <v>136.81</v>
      </c>
      <c r="U676" s="362" t="s">
        <v>2207</v>
      </c>
      <c r="V676" s="357">
        <v>136.81</v>
      </c>
      <c r="W676" s="362" t="s">
        <v>2207</v>
      </c>
      <c r="X676" s="362" t="s">
        <v>2207</v>
      </c>
      <c r="Y676" s="357">
        <v>136.81</v>
      </c>
      <c r="Z676" s="362" t="s">
        <v>2207</v>
      </c>
      <c r="AA676" s="362" t="s">
        <v>2207</v>
      </c>
      <c r="AB676" s="362" t="s">
        <v>2207</v>
      </c>
      <c r="AC676" s="357">
        <v>136.81</v>
      </c>
      <c r="AD676" s="362" t="s">
        <v>2207</v>
      </c>
      <c r="AE676" s="362" t="s">
        <v>2207</v>
      </c>
      <c r="AF676" s="362" t="s">
        <v>2207</v>
      </c>
      <c r="AG676" s="357">
        <v>136.81</v>
      </c>
      <c r="AH676" s="362" t="s">
        <v>2207</v>
      </c>
      <c r="AI676" s="368" t="s">
        <v>2207</v>
      </c>
      <c r="AJ676" s="362" t="s">
        <v>2207</v>
      </c>
      <c r="AK676" s="357">
        <v>136.81</v>
      </c>
      <c r="AL676" s="362" t="s">
        <v>2207</v>
      </c>
      <c r="AM676" s="362" t="s">
        <v>2207</v>
      </c>
      <c r="AN676" s="357">
        <v>136.81</v>
      </c>
      <c r="AO676" s="362" t="s">
        <v>2207</v>
      </c>
      <c r="AP676" s="362" t="s">
        <v>2207</v>
      </c>
      <c r="AQ676" s="362" t="s">
        <v>2207</v>
      </c>
      <c r="AR676" s="362" t="s">
        <v>2207</v>
      </c>
      <c r="AS676" s="362" t="s">
        <v>2207</v>
      </c>
      <c r="AT676" s="105"/>
      <c r="AU676" s="105" t="s">
        <v>1098</v>
      </c>
      <c r="AV676" s="126">
        <v>1.4000000000000001</v>
      </c>
    </row>
    <row r="677" spans="1:48" ht="23.25" customHeight="1">
      <c r="D677" s="105" t="s">
        <v>4875</v>
      </c>
      <c r="E677" s="164" t="s">
        <v>4875</v>
      </c>
      <c r="F677" s="165" t="s">
        <v>4876</v>
      </c>
      <c r="G677" s="126">
        <v>0</v>
      </c>
      <c r="H677" s="166">
        <v>200</v>
      </c>
      <c r="I677" s="166">
        <v>200</v>
      </c>
      <c r="J677" s="166">
        <v>200</v>
      </c>
      <c r="K677" s="357">
        <v>200</v>
      </c>
      <c r="L677" s="357">
        <v>200</v>
      </c>
      <c r="M677" s="357">
        <v>200</v>
      </c>
      <c r="N677" s="357">
        <v>200</v>
      </c>
      <c r="O677" s="357">
        <v>200</v>
      </c>
      <c r="P677" s="357">
        <v>200</v>
      </c>
      <c r="Q677" s="357">
        <v>200</v>
      </c>
      <c r="R677" s="357">
        <v>200</v>
      </c>
      <c r="S677" s="354">
        <v>200</v>
      </c>
      <c r="T677" s="354">
        <v>200</v>
      </c>
      <c r="U677" s="354">
        <v>200</v>
      </c>
      <c r="V677" s="357">
        <v>200</v>
      </c>
      <c r="W677" s="357">
        <v>200</v>
      </c>
      <c r="X677" s="357">
        <v>200</v>
      </c>
      <c r="Y677" s="357">
        <v>200</v>
      </c>
      <c r="Z677" s="357">
        <v>200</v>
      </c>
      <c r="AA677" s="357">
        <v>200</v>
      </c>
      <c r="AB677" s="357">
        <v>200</v>
      </c>
      <c r="AC677" s="357">
        <v>200</v>
      </c>
      <c r="AD677" s="357">
        <v>200</v>
      </c>
      <c r="AE677" s="357">
        <v>200</v>
      </c>
      <c r="AF677" s="357">
        <v>200</v>
      </c>
      <c r="AG677" s="357">
        <v>200</v>
      </c>
      <c r="AH677" s="357">
        <v>200</v>
      </c>
      <c r="AI677" s="368" t="s">
        <v>2207</v>
      </c>
      <c r="AJ677" s="357">
        <v>200</v>
      </c>
      <c r="AK677" s="357">
        <v>200</v>
      </c>
      <c r="AL677" s="357">
        <v>200</v>
      </c>
      <c r="AM677" s="357">
        <v>200</v>
      </c>
      <c r="AN677" s="357">
        <v>200</v>
      </c>
      <c r="AO677" s="357">
        <v>200</v>
      </c>
      <c r="AP677" s="357">
        <v>200</v>
      </c>
      <c r="AQ677" s="357">
        <v>200</v>
      </c>
      <c r="AR677" s="357">
        <v>200</v>
      </c>
      <c r="AS677" s="357">
        <v>200</v>
      </c>
      <c r="AT677" s="105"/>
      <c r="AU677" s="105" t="s">
        <v>4875</v>
      </c>
      <c r="AV677" s="126">
        <v>0</v>
      </c>
    </row>
    <row r="678" spans="1:48" ht="23.25" customHeight="1">
      <c r="D678" s="105" t="s">
        <v>4923</v>
      </c>
      <c r="E678" s="164" t="s">
        <v>4923</v>
      </c>
      <c r="F678" s="165" t="s">
        <v>4964</v>
      </c>
      <c r="G678" s="126">
        <v>0</v>
      </c>
      <c r="H678" s="166">
        <v>78</v>
      </c>
      <c r="I678" s="166">
        <v>78</v>
      </c>
      <c r="J678" s="166">
        <v>78</v>
      </c>
      <c r="K678" s="357">
        <v>78</v>
      </c>
      <c r="L678" s="357">
        <v>78</v>
      </c>
      <c r="M678" s="357">
        <v>78</v>
      </c>
      <c r="N678" s="357">
        <v>78</v>
      </c>
      <c r="O678" s="357">
        <v>78</v>
      </c>
      <c r="P678" s="357">
        <v>78</v>
      </c>
      <c r="Q678" s="357">
        <v>78</v>
      </c>
      <c r="R678" s="357">
        <v>78</v>
      </c>
      <c r="S678" s="354">
        <v>78</v>
      </c>
      <c r="T678" s="354">
        <v>78</v>
      </c>
      <c r="U678" s="354">
        <v>78</v>
      </c>
      <c r="V678" s="357">
        <v>78</v>
      </c>
      <c r="W678" s="357">
        <v>78</v>
      </c>
      <c r="X678" s="357">
        <v>78</v>
      </c>
      <c r="Y678" s="357">
        <v>78</v>
      </c>
      <c r="Z678" s="357">
        <v>78</v>
      </c>
      <c r="AA678" s="357">
        <v>78</v>
      </c>
      <c r="AB678" s="357">
        <v>78</v>
      </c>
      <c r="AC678" s="357">
        <v>78</v>
      </c>
      <c r="AD678" s="357">
        <v>78</v>
      </c>
      <c r="AE678" s="357">
        <v>78</v>
      </c>
      <c r="AF678" s="357">
        <v>78</v>
      </c>
      <c r="AG678" s="357">
        <v>78</v>
      </c>
      <c r="AH678" s="357">
        <v>78</v>
      </c>
      <c r="AI678" s="368" t="s">
        <v>2207</v>
      </c>
      <c r="AJ678" s="357">
        <v>78</v>
      </c>
      <c r="AK678" s="357">
        <v>78</v>
      </c>
      <c r="AL678" s="357">
        <v>78</v>
      </c>
      <c r="AM678" s="357">
        <v>78</v>
      </c>
      <c r="AN678" s="357">
        <v>78</v>
      </c>
      <c r="AO678" s="357">
        <v>78</v>
      </c>
      <c r="AP678" s="357">
        <v>78</v>
      </c>
      <c r="AQ678" s="357">
        <v>78</v>
      </c>
      <c r="AR678" s="357">
        <v>78</v>
      </c>
      <c r="AS678" s="357">
        <v>78</v>
      </c>
      <c r="AT678" s="105"/>
      <c r="AU678" s="105" t="s">
        <v>4923</v>
      </c>
      <c r="AV678" s="126">
        <v>0</v>
      </c>
    </row>
    <row r="679" spans="1:48" ht="23.25" customHeight="1">
      <c r="D679" s="105" t="s">
        <v>4924</v>
      </c>
      <c r="E679" s="164" t="s">
        <v>4924</v>
      </c>
      <c r="F679" s="165" t="s">
        <v>4965</v>
      </c>
      <c r="G679" s="126">
        <v>0</v>
      </c>
      <c r="H679" s="166">
        <v>265</v>
      </c>
      <c r="I679" s="166">
        <v>265</v>
      </c>
      <c r="J679" s="166">
        <v>265</v>
      </c>
      <c r="K679" s="357">
        <v>265</v>
      </c>
      <c r="L679" s="357">
        <v>265</v>
      </c>
      <c r="M679" s="357">
        <v>265</v>
      </c>
      <c r="N679" s="357">
        <v>265</v>
      </c>
      <c r="O679" s="357">
        <v>265</v>
      </c>
      <c r="P679" s="357">
        <v>265</v>
      </c>
      <c r="Q679" s="357">
        <v>265</v>
      </c>
      <c r="R679" s="357">
        <v>265</v>
      </c>
      <c r="S679" s="354">
        <v>265</v>
      </c>
      <c r="T679" s="354">
        <v>265</v>
      </c>
      <c r="U679" s="354">
        <v>265</v>
      </c>
      <c r="V679" s="357">
        <v>265</v>
      </c>
      <c r="W679" s="357">
        <v>265</v>
      </c>
      <c r="X679" s="357">
        <v>265</v>
      </c>
      <c r="Y679" s="357">
        <v>265</v>
      </c>
      <c r="Z679" s="357">
        <v>265</v>
      </c>
      <c r="AA679" s="357">
        <v>265</v>
      </c>
      <c r="AB679" s="357">
        <v>265</v>
      </c>
      <c r="AC679" s="357">
        <v>265</v>
      </c>
      <c r="AD679" s="357">
        <v>265</v>
      </c>
      <c r="AE679" s="357">
        <v>265</v>
      </c>
      <c r="AF679" s="357">
        <v>265</v>
      </c>
      <c r="AG679" s="357">
        <v>265</v>
      </c>
      <c r="AH679" s="357">
        <v>265</v>
      </c>
      <c r="AI679" s="368" t="s">
        <v>2207</v>
      </c>
      <c r="AJ679" s="357">
        <v>265</v>
      </c>
      <c r="AK679" s="357">
        <v>265</v>
      </c>
      <c r="AL679" s="357">
        <v>265</v>
      </c>
      <c r="AM679" s="357">
        <v>265</v>
      </c>
      <c r="AN679" s="357">
        <v>265</v>
      </c>
      <c r="AO679" s="357">
        <v>265</v>
      </c>
      <c r="AP679" s="357">
        <v>265</v>
      </c>
      <c r="AQ679" s="357">
        <v>265</v>
      </c>
      <c r="AR679" s="357">
        <v>265</v>
      </c>
      <c r="AS679" s="357">
        <v>265</v>
      </c>
      <c r="AT679" s="105"/>
      <c r="AU679" s="105" t="s">
        <v>4924</v>
      </c>
      <c r="AV679" s="126">
        <v>0</v>
      </c>
    </row>
    <row r="680" spans="1:48" ht="23.25" customHeight="1">
      <c r="B680" s="440"/>
      <c r="D680" s="105" t="s">
        <v>2355</v>
      </c>
      <c r="E680" s="164" t="s">
        <v>2355</v>
      </c>
      <c r="F680" s="165" t="s">
        <v>2356</v>
      </c>
      <c r="G680" s="126">
        <v>0</v>
      </c>
      <c r="H680" s="171">
        <v>0.15</v>
      </c>
      <c r="I680" s="171">
        <v>0.15</v>
      </c>
      <c r="J680" s="171">
        <v>0.15</v>
      </c>
      <c r="K680" s="358">
        <v>0.15</v>
      </c>
      <c r="L680" s="358">
        <v>0.15</v>
      </c>
      <c r="M680" s="358">
        <v>0.15</v>
      </c>
      <c r="N680" s="358">
        <v>0.15</v>
      </c>
      <c r="O680" s="358">
        <v>0.15</v>
      </c>
      <c r="P680" s="358">
        <v>0.15</v>
      </c>
      <c r="Q680" s="358">
        <v>0.15</v>
      </c>
      <c r="R680" s="358">
        <v>0.15</v>
      </c>
      <c r="S680" s="359">
        <v>0.15</v>
      </c>
      <c r="T680" s="359">
        <v>0.15</v>
      </c>
      <c r="U680" s="359">
        <v>0.15</v>
      </c>
      <c r="V680" s="358">
        <v>0.15</v>
      </c>
      <c r="W680" s="358">
        <v>0.15</v>
      </c>
      <c r="X680" s="358">
        <v>0.15</v>
      </c>
      <c r="Y680" s="358">
        <v>0.15</v>
      </c>
      <c r="Z680" s="358">
        <v>0.15</v>
      </c>
      <c r="AA680" s="358">
        <v>0.15</v>
      </c>
      <c r="AB680" s="358">
        <v>0.15</v>
      </c>
      <c r="AC680" s="358">
        <v>0.15</v>
      </c>
      <c r="AD680" s="358">
        <v>0.15</v>
      </c>
      <c r="AE680" s="358">
        <v>0.15</v>
      </c>
      <c r="AF680" s="358">
        <v>0.15</v>
      </c>
      <c r="AG680" s="358">
        <v>0.15</v>
      </c>
      <c r="AH680" s="358">
        <v>0.15</v>
      </c>
      <c r="AI680" s="368" t="s">
        <v>2207</v>
      </c>
      <c r="AJ680" s="358">
        <v>0.15</v>
      </c>
      <c r="AK680" s="358">
        <v>0.15</v>
      </c>
      <c r="AL680" s="358">
        <v>0.15</v>
      </c>
      <c r="AM680" s="358">
        <v>0.15</v>
      </c>
      <c r="AN680" s="358">
        <v>0.15</v>
      </c>
      <c r="AO680" s="358">
        <v>0.15</v>
      </c>
      <c r="AP680" s="362" t="s">
        <v>2207</v>
      </c>
      <c r="AQ680" s="362" t="s">
        <v>2207</v>
      </c>
      <c r="AR680" s="362" t="s">
        <v>2207</v>
      </c>
      <c r="AS680" s="362" t="s">
        <v>2207</v>
      </c>
      <c r="AT680" s="105"/>
      <c r="AU680" s="105" t="s">
        <v>2355</v>
      </c>
      <c r="AV680" s="126">
        <v>0</v>
      </c>
    </row>
    <row r="681" spans="1:48" ht="23.25" customHeight="1">
      <c r="D681" s="105" t="s">
        <v>470</v>
      </c>
      <c r="E681" s="164" t="s">
        <v>470</v>
      </c>
      <c r="F681" s="165" t="s">
        <v>1560</v>
      </c>
      <c r="G681" s="126">
        <v>26.3</v>
      </c>
      <c r="H681" s="166">
        <v>883</v>
      </c>
      <c r="I681" s="166">
        <v>1028</v>
      </c>
      <c r="J681" s="166">
        <v>1186</v>
      </c>
      <c r="K681" s="357">
        <v>883</v>
      </c>
      <c r="L681" s="357">
        <v>1028</v>
      </c>
      <c r="M681" s="357">
        <v>1186</v>
      </c>
      <c r="N681" s="357">
        <v>1018</v>
      </c>
      <c r="O681" s="357">
        <v>883</v>
      </c>
      <c r="P681" s="357">
        <v>1028</v>
      </c>
      <c r="Q681" s="357">
        <v>1186</v>
      </c>
      <c r="R681" s="357">
        <v>1018</v>
      </c>
      <c r="S681" s="354">
        <v>883</v>
      </c>
      <c r="T681" s="354">
        <v>1028</v>
      </c>
      <c r="U681" s="354">
        <v>1186</v>
      </c>
      <c r="V681" s="357">
        <v>1028</v>
      </c>
      <c r="W681" s="357">
        <v>1186</v>
      </c>
      <c r="X681" s="357">
        <v>883</v>
      </c>
      <c r="Y681" s="357">
        <v>1028</v>
      </c>
      <c r="Z681" s="357">
        <v>1186</v>
      </c>
      <c r="AA681" s="357">
        <v>1018</v>
      </c>
      <c r="AB681" s="357">
        <v>883</v>
      </c>
      <c r="AC681" s="357">
        <v>1028</v>
      </c>
      <c r="AD681" s="357">
        <v>1186</v>
      </c>
      <c r="AE681" s="357">
        <v>1018</v>
      </c>
      <c r="AF681" s="357">
        <v>883</v>
      </c>
      <c r="AG681" s="357">
        <v>1028</v>
      </c>
      <c r="AH681" s="357">
        <v>1186</v>
      </c>
      <c r="AI681" s="368" t="s">
        <v>2207</v>
      </c>
      <c r="AJ681" s="357">
        <v>883</v>
      </c>
      <c r="AK681" s="357">
        <v>1028</v>
      </c>
      <c r="AL681" s="357">
        <v>1186</v>
      </c>
      <c r="AM681" s="357">
        <v>883</v>
      </c>
      <c r="AN681" s="357">
        <v>1028</v>
      </c>
      <c r="AO681" s="357">
        <v>1186</v>
      </c>
      <c r="AP681" s="357">
        <v>1141</v>
      </c>
      <c r="AQ681" s="357">
        <v>1141</v>
      </c>
      <c r="AR681" s="357">
        <v>1141</v>
      </c>
      <c r="AS681" s="357">
        <v>1141</v>
      </c>
      <c r="AT681" s="105"/>
      <c r="AU681" s="105" t="s">
        <v>470</v>
      </c>
      <c r="AV681" s="126">
        <v>26.3</v>
      </c>
    </row>
    <row r="682" spans="1:48" ht="23.25" customHeight="1">
      <c r="D682" s="105" t="s">
        <v>4919</v>
      </c>
      <c r="E682" s="164" t="s">
        <v>4919</v>
      </c>
      <c r="F682" s="165" t="s">
        <v>4960</v>
      </c>
      <c r="G682" s="126">
        <v>0</v>
      </c>
      <c r="H682" s="166">
        <v>41</v>
      </c>
      <c r="I682" s="166">
        <v>41</v>
      </c>
      <c r="J682" s="166">
        <v>41</v>
      </c>
      <c r="K682" s="357">
        <v>41</v>
      </c>
      <c r="L682" s="357">
        <v>41</v>
      </c>
      <c r="M682" s="357">
        <v>41</v>
      </c>
      <c r="N682" s="357">
        <v>41</v>
      </c>
      <c r="O682" s="357">
        <v>41</v>
      </c>
      <c r="P682" s="357">
        <v>41</v>
      </c>
      <c r="Q682" s="357">
        <v>41</v>
      </c>
      <c r="R682" s="357">
        <v>41</v>
      </c>
      <c r="S682" s="354">
        <v>41</v>
      </c>
      <c r="T682" s="354">
        <v>41</v>
      </c>
      <c r="U682" s="354">
        <v>41</v>
      </c>
      <c r="V682" s="357">
        <v>41</v>
      </c>
      <c r="W682" s="357">
        <v>41</v>
      </c>
      <c r="X682" s="357">
        <v>41</v>
      </c>
      <c r="Y682" s="357">
        <v>41</v>
      </c>
      <c r="Z682" s="357">
        <v>41</v>
      </c>
      <c r="AA682" s="357">
        <v>41</v>
      </c>
      <c r="AB682" s="357">
        <v>41</v>
      </c>
      <c r="AC682" s="357">
        <v>41</v>
      </c>
      <c r="AD682" s="357">
        <v>41</v>
      </c>
      <c r="AE682" s="357">
        <v>41</v>
      </c>
      <c r="AF682" s="357">
        <v>41</v>
      </c>
      <c r="AG682" s="357">
        <v>41</v>
      </c>
      <c r="AH682" s="357">
        <v>41</v>
      </c>
      <c r="AI682" s="368" t="s">
        <v>2207</v>
      </c>
      <c r="AJ682" s="357">
        <v>41</v>
      </c>
      <c r="AK682" s="357">
        <v>41</v>
      </c>
      <c r="AL682" s="357">
        <v>41</v>
      </c>
      <c r="AM682" s="357">
        <v>41</v>
      </c>
      <c r="AN682" s="357">
        <v>41</v>
      </c>
      <c r="AO682" s="357">
        <v>41</v>
      </c>
      <c r="AP682" s="357">
        <v>41</v>
      </c>
      <c r="AQ682" s="357">
        <v>41</v>
      </c>
      <c r="AR682" s="357">
        <v>41</v>
      </c>
      <c r="AS682" s="357">
        <v>41</v>
      </c>
      <c r="AT682" s="105"/>
      <c r="AU682" s="105" t="s">
        <v>4919</v>
      </c>
      <c r="AV682" s="126">
        <v>0</v>
      </c>
    </row>
    <row r="683" spans="1:48" ht="23.25" customHeight="1">
      <c r="D683" s="105" t="s">
        <v>471</v>
      </c>
      <c r="E683" s="164" t="s">
        <v>471</v>
      </c>
      <c r="F683" s="165" t="s">
        <v>1561</v>
      </c>
      <c r="G683" s="126">
        <v>8.7999999999999989</v>
      </c>
      <c r="H683" s="166">
        <v>774</v>
      </c>
      <c r="I683" s="166">
        <v>883</v>
      </c>
      <c r="J683" s="166">
        <v>1023</v>
      </c>
      <c r="K683" s="357">
        <v>774</v>
      </c>
      <c r="L683" s="357">
        <v>883</v>
      </c>
      <c r="M683" s="357">
        <v>1023</v>
      </c>
      <c r="N683" s="357">
        <v>889</v>
      </c>
      <c r="O683" s="357">
        <v>774</v>
      </c>
      <c r="P683" s="357">
        <v>883</v>
      </c>
      <c r="Q683" s="357">
        <v>1023</v>
      </c>
      <c r="R683" s="357">
        <v>889</v>
      </c>
      <c r="S683" s="354">
        <v>774</v>
      </c>
      <c r="T683" s="354">
        <v>883</v>
      </c>
      <c r="U683" s="354">
        <v>1023</v>
      </c>
      <c r="V683" s="357">
        <v>883</v>
      </c>
      <c r="W683" s="357">
        <v>1023</v>
      </c>
      <c r="X683" s="357">
        <v>774</v>
      </c>
      <c r="Y683" s="357">
        <v>883</v>
      </c>
      <c r="Z683" s="357">
        <v>1023</v>
      </c>
      <c r="AA683" s="357">
        <v>889</v>
      </c>
      <c r="AB683" s="357">
        <v>774</v>
      </c>
      <c r="AC683" s="357">
        <v>883</v>
      </c>
      <c r="AD683" s="357">
        <v>1023</v>
      </c>
      <c r="AE683" s="357">
        <v>889</v>
      </c>
      <c r="AF683" s="357">
        <v>774</v>
      </c>
      <c r="AG683" s="357">
        <v>883</v>
      </c>
      <c r="AH683" s="357">
        <v>1023</v>
      </c>
      <c r="AI683" s="368" t="s">
        <v>2207</v>
      </c>
      <c r="AJ683" s="357">
        <v>774</v>
      </c>
      <c r="AK683" s="357">
        <v>883</v>
      </c>
      <c r="AL683" s="357">
        <v>1023</v>
      </c>
      <c r="AM683" s="357">
        <v>774</v>
      </c>
      <c r="AN683" s="357">
        <v>883</v>
      </c>
      <c r="AO683" s="357">
        <v>1023</v>
      </c>
      <c r="AP683" s="357">
        <v>979</v>
      </c>
      <c r="AQ683" s="357">
        <v>979</v>
      </c>
      <c r="AR683" s="357">
        <v>979</v>
      </c>
      <c r="AS683" s="357">
        <v>979</v>
      </c>
      <c r="AT683" s="105"/>
      <c r="AU683" s="105" t="s">
        <v>471</v>
      </c>
      <c r="AV683" s="126">
        <v>8.7999999999999989</v>
      </c>
    </row>
    <row r="684" spans="1:48" ht="23.25" customHeight="1">
      <c r="D684" s="105" t="s">
        <v>472</v>
      </c>
      <c r="E684" s="164" t="s">
        <v>472</v>
      </c>
      <c r="F684" s="165" t="s">
        <v>1561</v>
      </c>
      <c r="G684" s="126">
        <v>17.5</v>
      </c>
      <c r="H684" s="166">
        <v>878</v>
      </c>
      <c r="I684" s="166">
        <v>1004</v>
      </c>
      <c r="J684" s="166">
        <v>1163</v>
      </c>
      <c r="K684" s="357">
        <v>878</v>
      </c>
      <c r="L684" s="357">
        <v>1004</v>
      </c>
      <c r="M684" s="357">
        <v>1163</v>
      </c>
      <c r="N684" s="357">
        <v>1007</v>
      </c>
      <c r="O684" s="357">
        <v>878</v>
      </c>
      <c r="P684" s="357">
        <v>1004</v>
      </c>
      <c r="Q684" s="357">
        <v>1163</v>
      </c>
      <c r="R684" s="357">
        <v>1007</v>
      </c>
      <c r="S684" s="354">
        <v>878</v>
      </c>
      <c r="T684" s="354">
        <v>1004</v>
      </c>
      <c r="U684" s="354">
        <v>1163</v>
      </c>
      <c r="V684" s="357">
        <v>1004</v>
      </c>
      <c r="W684" s="357">
        <v>1163</v>
      </c>
      <c r="X684" s="357">
        <v>878</v>
      </c>
      <c r="Y684" s="357">
        <v>1004</v>
      </c>
      <c r="Z684" s="357">
        <v>1163</v>
      </c>
      <c r="AA684" s="357">
        <v>1007</v>
      </c>
      <c r="AB684" s="357">
        <v>878</v>
      </c>
      <c r="AC684" s="357">
        <v>1004</v>
      </c>
      <c r="AD684" s="357">
        <v>1163</v>
      </c>
      <c r="AE684" s="357">
        <v>1007</v>
      </c>
      <c r="AF684" s="357">
        <v>878</v>
      </c>
      <c r="AG684" s="357">
        <v>1004</v>
      </c>
      <c r="AH684" s="357">
        <v>1163</v>
      </c>
      <c r="AI684" s="368" t="s">
        <v>2207</v>
      </c>
      <c r="AJ684" s="357">
        <v>878</v>
      </c>
      <c r="AK684" s="357">
        <v>1004</v>
      </c>
      <c r="AL684" s="357">
        <v>1163</v>
      </c>
      <c r="AM684" s="357">
        <v>878</v>
      </c>
      <c r="AN684" s="357">
        <v>1004</v>
      </c>
      <c r="AO684" s="357">
        <v>1163</v>
      </c>
      <c r="AP684" s="357">
        <v>1113</v>
      </c>
      <c r="AQ684" s="357">
        <v>1113</v>
      </c>
      <c r="AR684" s="357">
        <v>1113</v>
      </c>
      <c r="AS684" s="357">
        <v>1113</v>
      </c>
      <c r="AT684" s="105"/>
      <c r="AU684" s="105" t="s">
        <v>472</v>
      </c>
      <c r="AV684" s="126">
        <v>17.5</v>
      </c>
    </row>
    <row r="685" spans="1:48" ht="23.25" customHeight="1">
      <c r="D685" s="105" t="s">
        <v>473</v>
      </c>
      <c r="E685" s="164" t="s">
        <v>473</v>
      </c>
      <c r="F685" s="165" t="s">
        <v>1935</v>
      </c>
      <c r="G685" s="126">
        <v>21.900000000000002</v>
      </c>
      <c r="H685" s="166">
        <v>1010</v>
      </c>
      <c r="I685" s="166">
        <v>1156</v>
      </c>
      <c r="J685" s="166">
        <v>1336</v>
      </c>
      <c r="K685" s="357">
        <v>1010</v>
      </c>
      <c r="L685" s="357">
        <v>1156</v>
      </c>
      <c r="M685" s="357">
        <v>1336</v>
      </c>
      <c r="N685" s="357">
        <v>1155</v>
      </c>
      <c r="O685" s="357">
        <v>1010</v>
      </c>
      <c r="P685" s="357">
        <v>1156</v>
      </c>
      <c r="Q685" s="357">
        <v>1336</v>
      </c>
      <c r="R685" s="357">
        <v>1155</v>
      </c>
      <c r="S685" s="354">
        <v>1010</v>
      </c>
      <c r="T685" s="354">
        <v>1156</v>
      </c>
      <c r="U685" s="354">
        <v>1336</v>
      </c>
      <c r="V685" s="357">
        <v>1156</v>
      </c>
      <c r="W685" s="357">
        <v>1336</v>
      </c>
      <c r="X685" s="357">
        <v>1010</v>
      </c>
      <c r="Y685" s="357">
        <v>1156</v>
      </c>
      <c r="Z685" s="357">
        <v>1336</v>
      </c>
      <c r="AA685" s="357">
        <v>1155</v>
      </c>
      <c r="AB685" s="357">
        <v>1010</v>
      </c>
      <c r="AC685" s="357">
        <v>1156</v>
      </c>
      <c r="AD685" s="357">
        <v>1336</v>
      </c>
      <c r="AE685" s="357">
        <v>1155</v>
      </c>
      <c r="AF685" s="357">
        <v>1010</v>
      </c>
      <c r="AG685" s="357">
        <v>1156</v>
      </c>
      <c r="AH685" s="357">
        <v>1336</v>
      </c>
      <c r="AI685" s="368" t="s">
        <v>2207</v>
      </c>
      <c r="AJ685" s="357">
        <v>1010</v>
      </c>
      <c r="AK685" s="357">
        <v>1156</v>
      </c>
      <c r="AL685" s="357">
        <v>1336</v>
      </c>
      <c r="AM685" s="357">
        <v>1010</v>
      </c>
      <c r="AN685" s="357">
        <v>1156</v>
      </c>
      <c r="AO685" s="357">
        <v>1336</v>
      </c>
      <c r="AP685" s="357">
        <v>1286</v>
      </c>
      <c r="AQ685" s="357">
        <v>1286</v>
      </c>
      <c r="AR685" s="357">
        <v>1286</v>
      </c>
      <c r="AS685" s="357">
        <v>1286</v>
      </c>
      <c r="AT685" s="105"/>
      <c r="AU685" s="105" t="s">
        <v>473</v>
      </c>
      <c r="AV685" s="126">
        <v>21.900000000000002</v>
      </c>
    </row>
    <row r="686" spans="1:48" ht="23.25" customHeight="1">
      <c r="D686" s="105" t="s">
        <v>474</v>
      </c>
      <c r="E686" s="164" t="s">
        <v>474</v>
      </c>
      <c r="F686" s="165" t="s">
        <v>1935</v>
      </c>
      <c r="G686" s="126">
        <v>30.700000000000003</v>
      </c>
      <c r="H686" s="166">
        <v>1218</v>
      </c>
      <c r="I686" s="166">
        <v>1398</v>
      </c>
      <c r="J686" s="166">
        <v>1616</v>
      </c>
      <c r="K686" s="357">
        <v>1218</v>
      </c>
      <c r="L686" s="357">
        <v>1398</v>
      </c>
      <c r="M686" s="357">
        <v>1616</v>
      </c>
      <c r="N686" s="357">
        <v>1390</v>
      </c>
      <c r="O686" s="357">
        <v>1218</v>
      </c>
      <c r="P686" s="357">
        <v>1398</v>
      </c>
      <c r="Q686" s="357">
        <v>1616</v>
      </c>
      <c r="R686" s="357">
        <v>1390</v>
      </c>
      <c r="S686" s="354">
        <v>1218</v>
      </c>
      <c r="T686" s="354">
        <v>1398</v>
      </c>
      <c r="U686" s="354">
        <v>1616</v>
      </c>
      <c r="V686" s="357">
        <v>1398</v>
      </c>
      <c r="W686" s="357">
        <v>1616</v>
      </c>
      <c r="X686" s="357">
        <v>1218</v>
      </c>
      <c r="Y686" s="357">
        <v>1398</v>
      </c>
      <c r="Z686" s="357">
        <v>1616</v>
      </c>
      <c r="AA686" s="357">
        <v>1390</v>
      </c>
      <c r="AB686" s="357">
        <v>1218</v>
      </c>
      <c r="AC686" s="357">
        <v>1398</v>
      </c>
      <c r="AD686" s="357">
        <v>1616</v>
      </c>
      <c r="AE686" s="357">
        <v>1390</v>
      </c>
      <c r="AF686" s="357">
        <v>1218</v>
      </c>
      <c r="AG686" s="357">
        <v>1398</v>
      </c>
      <c r="AH686" s="357">
        <v>1616</v>
      </c>
      <c r="AI686" s="368" t="s">
        <v>2207</v>
      </c>
      <c r="AJ686" s="357">
        <v>1218</v>
      </c>
      <c r="AK686" s="357">
        <v>1398</v>
      </c>
      <c r="AL686" s="357">
        <v>1616</v>
      </c>
      <c r="AM686" s="357">
        <v>1218</v>
      </c>
      <c r="AN686" s="357">
        <v>1398</v>
      </c>
      <c r="AO686" s="357">
        <v>1616</v>
      </c>
      <c r="AP686" s="357">
        <v>1554</v>
      </c>
      <c r="AQ686" s="357">
        <v>1554</v>
      </c>
      <c r="AR686" s="357">
        <v>1554</v>
      </c>
      <c r="AS686" s="357">
        <v>1554</v>
      </c>
      <c r="AT686" s="105"/>
      <c r="AU686" s="105" t="s">
        <v>474</v>
      </c>
      <c r="AV686" s="126">
        <v>30.700000000000003</v>
      </c>
    </row>
    <row r="687" spans="1:48" ht="23.25" customHeight="1">
      <c r="A687" s="396"/>
      <c r="B687" s="397"/>
      <c r="D687" s="105" t="s">
        <v>1023</v>
      </c>
      <c r="E687" s="164" t="s">
        <v>1023</v>
      </c>
      <c r="F687" s="165" t="s">
        <v>1562</v>
      </c>
      <c r="G687" s="126">
        <v>10</v>
      </c>
      <c r="H687" s="166">
        <v>569</v>
      </c>
      <c r="I687" s="166">
        <v>618</v>
      </c>
      <c r="J687" s="166">
        <v>718</v>
      </c>
      <c r="K687" s="357">
        <v>569</v>
      </c>
      <c r="L687" s="357">
        <v>618</v>
      </c>
      <c r="M687" s="357">
        <v>718</v>
      </c>
      <c r="N687" s="357">
        <v>651</v>
      </c>
      <c r="O687" s="357">
        <v>569</v>
      </c>
      <c r="P687" s="357">
        <v>618</v>
      </c>
      <c r="Q687" s="357">
        <v>718</v>
      </c>
      <c r="R687" s="357">
        <v>651</v>
      </c>
      <c r="S687" s="354">
        <v>569</v>
      </c>
      <c r="T687" s="354">
        <v>618</v>
      </c>
      <c r="U687" s="354">
        <v>718</v>
      </c>
      <c r="V687" s="357">
        <v>618</v>
      </c>
      <c r="W687" s="357">
        <v>718</v>
      </c>
      <c r="X687" s="357">
        <v>569</v>
      </c>
      <c r="Y687" s="357">
        <v>618</v>
      </c>
      <c r="Z687" s="357">
        <v>718</v>
      </c>
      <c r="AA687" s="357">
        <v>651</v>
      </c>
      <c r="AB687" s="357">
        <v>569</v>
      </c>
      <c r="AC687" s="357">
        <v>618</v>
      </c>
      <c r="AD687" s="357">
        <v>718</v>
      </c>
      <c r="AE687" s="357">
        <v>651</v>
      </c>
      <c r="AF687" s="357">
        <v>569</v>
      </c>
      <c r="AG687" s="357">
        <v>618</v>
      </c>
      <c r="AH687" s="357">
        <v>718</v>
      </c>
      <c r="AI687" s="368" t="s">
        <v>2207</v>
      </c>
      <c r="AJ687" s="357">
        <v>569</v>
      </c>
      <c r="AK687" s="357">
        <v>618</v>
      </c>
      <c r="AL687" s="357">
        <v>718</v>
      </c>
      <c r="AM687" s="357">
        <v>569</v>
      </c>
      <c r="AN687" s="357">
        <v>618</v>
      </c>
      <c r="AO687" s="357">
        <v>718</v>
      </c>
      <c r="AP687" s="357">
        <v>697</v>
      </c>
      <c r="AQ687" s="357">
        <v>697</v>
      </c>
      <c r="AR687" s="357">
        <v>697</v>
      </c>
      <c r="AS687" s="357">
        <v>697</v>
      </c>
      <c r="AT687" s="105"/>
      <c r="AU687" s="105" t="s">
        <v>1023</v>
      </c>
      <c r="AV687" s="126">
        <v>10</v>
      </c>
    </row>
    <row r="688" spans="1:48" ht="23.25" customHeight="1">
      <c r="D688" s="105" t="s">
        <v>475</v>
      </c>
      <c r="E688" s="164" t="s">
        <v>475</v>
      </c>
      <c r="F688" s="165" t="s">
        <v>1563</v>
      </c>
      <c r="G688" s="126">
        <v>17.3</v>
      </c>
      <c r="H688" s="166">
        <v>800</v>
      </c>
      <c r="I688" s="166">
        <v>884</v>
      </c>
      <c r="J688" s="166">
        <v>1031</v>
      </c>
      <c r="K688" s="357">
        <v>800</v>
      </c>
      <c r="L688" s="357">
        <v>884</v>
      </c>
      <c r="M688" s="357">
        <v>1031</v>
      </c>
      <c r="N688" s="357">
        <v>932</v>
      </c>
      <c r="O688" s="357">
        <v>800</v>
      </c>
      <c r="P688" s="357">
        <v>884</v>
      </c>
      <c r="Q688" s="357">
        <v>1031</v>
      </c>
      <c r="R688" s="357">
        <v>932</v>
      </c>
      <c r="S688" s="354">
        <v>800</v>
      </c>
      <c r="T688" s="354">
        <v>884</v>
      </c>
      <c r="U688" s="354">
        <v>1031</v>
      </c>
      <c r="V688" s="357">
        <v>884</v>
      </c>
      <c r="W688" s="357">
        <v>1031</v>
      </c>
      <c r="X688" s="357">
        <v>800</v>
      </c>
      <c r="Y688" s="357">
        <v>884</v>
      </c>
      <c r="Z688" s="357">
        <v>1031</v>
      </c>
      <c r="AA688" s="357">
        <v>932</v>
      </c>
      <c r="AB688" s="357">
        <v>800</v>
      </c>
      <c r="AC688" s="357">
        <v>884</v>
      </c>
      <c r="AD688" s="357">
        <v>1031</v>
      </c>
      <c r="AE688" s="357">
        <v>932</v>
      </c>
      <c r="AF688" s="357">
        <v>800</v>
      </c>
      <c r="AG688" s="357">
        <v>884</v>
      </c>
      <c r="AH688" s="357">
        <v>1031</v>
      </c>
      <c r="AI688" s="368" t="s">
        <v>2207</v>
      </c>
      <c r="AJ688" s="357">
        <v>800</v>
      </c>
      <c r="AK688" s="357">
        <v>884</v>
      </c>
      <c r="AL688" s="357">
        <v>1031</v>
      </c>
      <c r="AM688" s="357">
        <v>800</v>
      </c>
      <c r="AN688" s="357">
        <v>884</v>
      </c>
      <c r="AO688" s="357">
        <v>1031</v>
      </c>
      <c r="AP688" s="357">
        <v>998</v>
      </c>
      <c r="AQ688" s="357">
        <v>998</v>
      </c>
      <c r="AR688" s="357">
        <v>998</v>
      </c>
      <c r="AS688" s="357">
        <v>998</v>
      </c>
      <c r="AT688" s="105"/>
      <c r="AU688" s="105" t="s">
        <v>475</v>
      </c>
      <c r="AV688" s="126">
        <v>17.3</v>
      </c>
    </row>
    <row r="689" spans="4:48" ht="23.25" customHeight="1">
      <c r="D689" s="105" t="s">
        <v>476</v>
      </c>
      <c r="E689" s="164" t="s">
        <v>476</v>
      </c>
      <c r="F689" s="165" t="s">
        <v>1559</v>
      </c>
      <c r="G689" s="126">
        <v>26.3</v>
      </c>
      <c r="H689" s="166">
        <v>873</v>
      </c>
      <c r="I689" s="166">
        <v>1018</v>
      </c>
      <c r="J689" s="166">
        <v>1176</v>
      </c>
      <c r="K689" s="357">
        <v>873</v>
      </c>
      <c r="L689" s="357">
        <v>1018</v>
      </c>
      <c r="M689" s="357">
        <v>1176</v>
      </c>
      <c r="N689" s="357">
        <v>1008</v>
      </c>
      <c r="O689" s="357">
        <v>873</v>
      </c>
      <c r="P689" s="357">
        <v>1018</v>
      </c>
      <c r="Q689" s="357">
        <v>1176</v>
      </c>
      <c r="R689" s="357">
        <v>1008</v>
      </c>
      <c r="S689" s="354">
        <v>873</v>
      </c>
      <c r="T689" s="354">
        <v>1018</v>
      </c>
      <c r="U689" s="354">
        <v>1176</v>
      </c>
      <c r="V689" s="357">
        <v>1018</v>
      </c>
      <c r="W689" s="357">
        <v>1176</v>
      </c>
      <c r="X689" s="357">
        <v>873</v>
      </c>
      <c r="Y689" s="357">
        <v>1018</v>
      </c>
      <c r="Z689" s="357">
        <v>1176</v>
      </c>
      <c r="AA689" s="357">
        <v>1008</v>
      </c>
      <c r="AB689" s="357">
        <v>873</v>
      </c>
      <c r="AC689" s="357">
        <v>1018</v>
      </c>
      <c r="AD689" s="357">
        <v>1176</v>
      </c>
      <c r="AE689" s="357">
        <v>1008</v>
      </c>
      <c r="AF689" s="357">
        <v>873</v>
      </c>
      <c r="AG689" s="357">
        <v>1018</v>
      </c>
      <c r="AH689" s="357">
        <v>1176</v>
      </c>
      <c r="AI689" s="368" t="s">
        <v>2207</v>
      </c>
      <c r="AJ689" s="357">
        <v>873</v>
      </c>
      <c r="AK689" s="357">
        <v>1018</v>
      </c>
      <c r="AL689" s="357">
        <v>1176</v>
      </c>
      <c r="AM689" s="357">
        <v>873</v>
      </c>
      <c r="AN689" s="357">
        <v>1018</v>
      </c>
      <c r="AO689" s="357">
        <v>1176</v>
      </c>
      <c r="AP689" s="357">
        <v>1130</v>
      </c>
      <c r="AQ689" s="357">
        <v>1130</v>
      </c>
      <c r="AR689" s="357">
        <v>1130</v>
      </c>
      <c r="AS689" s="357">
        <v>1130</v>
      </c>
      <c r="AT689" s="105"/>
      <c r="AU689" s="105" t="s">
        <v>476</v>
      </c>
      <c r="AV689" s="126">
        <v>26.3</v>
      </c>
    </row>
    <row r="690" spans="4:48" ht="23.25" customHeight="1">
      <c r="D690" s="105" t="s">
        <v>762</v>
      </c>
      <c r="E690" s="164" t="s">
        <v>762</v>
      </c>
      <c r="F690" s="165" t="s">
        <v>951</v>
      </c>
      <c r="G690" s="126">
        <v>18</v>
      </c>
      <c r="H690" s="166">
        <v>767</v>
      </c>
      <c r="I690" s="166">
        <v>755</v>
      </c>
      <c r="J690" s="166">
        <v>862</v>
      </c>
      <c r="K690" s="357">
        <v>767</v>
      </c>
      <c r="L690" s="357">
        <v>755</v>
      </c>
      <c r="M690" s="357">
        <v>862</v>
      </c>
      <c r="N690" s="357">
        <v>779</v>
      </c>
      <c r="O690" s="357">
        <v>752</v>
      </c>
      <c r="P690" s="357">
        <v>755</v>
      </c>
      <c r="Q690" s="357">
        <v>862</v>
      </c>
      <c r="R690" s="357">
        <v>807</v>
      </c>
      <c r="S690" s="354">
        <v>934</v>
      </c>
      <c r="T690" s="354">
        <v>1069</v>
      </c>
      <c r="U690" s="354">
        <v>1079</v>
      </c>
      <c r="V690" s="357">
        <v>863</v>
      </c>
      <c r="W690" s="357">
        <v>959</v>
      </c>
      <c r="X690" s="357">
        <v>774</v>
      </c>
      <c r="Y690" s="357">
        <v>849</v>
      </c>
      <c r="Z690" s="357">
        <v>1009</v>
      </c>
      <c r="AA690" s="357">
        <v>871</v>
      </c>
      <c r="AB690" s="357">
        <v>814</v>
      </c>
      <c r="AC690" s="357">
        <v>914</v>
      </c>
      <c r="AD690" s="357">
        <v>1100</v>
      </c>
      <c r="AE690" s="357">
        <v>915</v>
      </c>
      <c r="AF690" s="357">
        <v>876</v>
      </c>
      <c r="AG690" s="357">
        <v>978</v>
      </c>
      <c r="AH690" s="357">
        <v>1176</v>
      </c>
      <c r="AI690" s="368" t="s">
        <v>2207</v>
      </c>
      <c r="AJ690" s="357">
        <v>865</v>
      </c>
      <c r="AK690" s="357">
        <v>956</v>
      </c>
      <c r="AL690" s="357">
        <v>1132</v>
      </c>
      <c r="AM690" s="357">
        <v>803</v>
      </c>
      <c r="AN690" s="357">
        <v>885</v>
      </c>
      <c r="AO690" s="357">
        <v>1013</v>
      </c>
      <c r="AP690" s="357">
        <v>878</v>
      </c>
      <c r="AQ690" s="357">
        <v>878</v>
      </c>
      <c r="AR690" s="357">
        <v>1052</v>
      </c>
      <c r="AS690" s="357">
        <v>882</v>
      </c>
      <c r="AT690" s="105"/>
      <c r="AU690" s="105" t="s">
        <v>762</v>
      </c>
      <c r="AV690" s="126">
        <v>18</v>
      </c>
    </row>
    <row r="691" spans="4:48" ht="23.25" customHeight="1">
      <c r="D691" s="105" t="s">
        <v>4529</v>
      </c>
      <c r="E691" s="164" t="s">
        <v>4529</v>
      </c>
      <c r="F691" s="165" t="s">
        <v>4530</v>
      </c>
      <c r="G691" s="126">
        <v>14.9</v>
      </c>
      <c r="H691" s="166">
        <v>767</v>
      </c>
      <c r="I691" s="166">
        <v>755</v>
      </c>
      <c r="J691" s="166">
        <v>862</v>
      </c>
      <c r="K691" s="357">
        <v>767</v>
      </c>
      <c r="L691" s="357">
        <v>755</v>
      </c>
      <c r="M691" s="357">
        <v>862</v>
      </c>
      <c r="N691" s="357">
        <v>779</v>
      </c>
      <c r="O691" s="357">
        <v>752</v>
      </c>
      <c r="P691" s="357">
        <v>755</v>
      </c>
      <c r="Q691" s="357">
        <v>862</v>
      </c>
      <c r="R691" s="357">
        <v>807</v>
      </c>
      <c r="S691" s="354">
        <v>934</v>
      </c>
      <c r="T691" s="354">
        <v>1069</v>
      </c>
      <c r="U691" s="354">
        <v>1079</v>
      </c>
      <c r="V691" s="357">
        <v>863</v>
      </c>
      <c r="W691" s="357">
        <v>959</v>
      </c>
      <c r="X691" s="357">
        <v>774</v>
      </c>
      <c r="Y691" s="357">
        <v>849</v>
      </c>
      <c r="Z691" s="357">
        <v>1009</v>
      </c>
      <c r="AA691" s="357">
        <v>871</v>
      </c>
      <c r="AB691" s="357">
        <v>814</v>
      </c>
      <c r="AC691" s="357">
        <v>914</v>
      </c>
      <c r="AD691" s="357">
        <v>1100</v>
      </c>
      <c r="AE691" s="357">
        <v>915</v>
      </c>
      <c r="AF691" s="357">
        <v>876</v>
      </c>
      <c r="AG691" s="357">
        <v>978</v>
      </c>
      <c r="AH691" s="357">
        <v>1176</v>
      </c>
      <c r="AI691" s="368" t="s">
        <v>2207</v>
      </c>
      <c r="AJ691" s="357">
        <v>865</v>
      </c>
      <c r="AK691" s="357">
        <v>956</v>
      </c>
      <c r="AL691" s="357">
        <v>1132</v>
      </c>
      <c r="AM691" s="357">
        <v>803</v>
      </c>
      <c r="AN691" s="357">
        <v>885</v>
      </c>
      <c r="AO691" s="357">
        <v>1013</v>
      </c>
      <c r="AP691" s="357">
        <v>878</v>
      </c>
      <c r="AQ691" s="357">
        <v>878</v>
      </c>
      <c r="AR691" s="357">
        <v>1052</v>
      </c>
      <c r="AS691" s="357">
        <v>882</v>
      </c>
      <c r="AT691" s="105"/>
      <c r="AU691" s="105" t="s">
        <v>4529</v>
      </c>
      <c r="AV691" s="126">
        <v>14.9</v>
      </c>
    </row>
    <row r="692" spans="4:48" ht="23.25" customHeight="1">
      <c r="D692" s="105" t="s">
        <v>2975</v>
      </c>
      <c r="E692" s="164" t="s">
        <v>2975</v>
      </c>
      <c r="F692" s="165" t="s">
        <v>3792</v>
      </c>
      <c r="G692" s="126">
        <v>4</v>
      </c>
      <c r="H692" s="166">
        <v>262</v>
      </c>
      <c r="I692" s="166">
        <v>260</v>
      </c>
      <c r="J692" s="166">
        <v>307</v>
      </c>
      <c r="K692" s="357">
        <v>274</v>
      </c>
      <c r="L692" s="357">
        <v>269</v>
      </c>
      <c r="M692" s="357">
        <v>319</v>
      </c>
      <c r="N692" s="357">
        <v>290</v>
      </c>
      <c r="O692" s="357">
        <v>260</v>
      </c>
      <c r="P692" s="357">
        <v>267</v>
      </c>
      <c r="Q692" s="357">
        <v>314</v>
      </c>
      <c r="R692" s="357">
        <v>288</v>
      </c>
      <c r="S692" s="354">
        <v>334</v>
      </c>
      <c r="T692" s="354">
        <v>372</v>
      </c>
      <c r="U692" s="354">
        <v>432</v>
      </c>
      <c r="V692" s="357">
        <v>327</v>
      </c>
      <c r="W692" s="357">
        <v>362</v>
      </c>
      <c r="X692" s="357">
        <v>289</v>
      </c>
      <c r="Y692" s="357">
        <v>305</v>
      </c>
      <c r="Z692" s="357">
        <v>365</v>
      </c>
      <c r="AA692" s="357">
        <v>326</v>
      </c>
      <c r="AB692" s="357">
        <v>294</v>
      </c>
      <c r="AC692" s="357">
        <v>313</v>
      </c>
      <c r="AD692" s="357">
        <v>376</v>
      </c>
      <c r="AE692" s="357">
        <v>329</v>
      </c>
      <c r="AF692" s="357">
        <v>328</v>
      </c>
      <c r="AG692" s="357">
        <v>348</v>
      </c>
      <c r="AH692" s="357">
        <v>417</v>
      </c>
      <c r="AI692" s="368" t="s">
        <v>2207</v>
      </c>
      <c r="AJ692" s="357">
        <v>304</v>
      </c>
      <c r="AK692" s="357">
        <v>324</v>
      </c>
      <c r="AL692" s="357">
        <v>388</v>
      </c>
      <c r="AM692" s="357">
        <v>280</v>
      </c>
      <c r="AN692" s="357">
        <v>290</v>
      </c>
      <c r="AO692" s="357">
        <v>340</v>
      </c>
      <c r="AP692" s="357">
        <v>290</v>
      </c>
      <c r="AQ692" s="357">
        <v>290</v>
      </c>
      <c r="AR692" s="357">
        <v>321</v>
      </c>
      <c r="AS692" s="357">
        <v>340</v>
      </c>
      <c r="AT692" s="105"/>
      <c r="AU692" s="105" t="s">
        <v>2975</v>
      </c>
      <c r="AV692" s="126">
        <v>4</v>
      </c>
    </row>
    <row r="693" spans="4:48" ht="23.25" customHeight="1">
      <c r="D693" s="105" t="s">
        <v>3338</v>
      </c>
      <c r="E693" s="164" t="s">
        <v>3338</v>
      </c>
      <c r="F693" s="165" t="s">
        <v>3792</v>
      </c>
      <c r="G693" s="126">
        <v>4</v>
      </c>
      <c r="H693" s="166">
        <v>262</v>
      </c>
      <c r="I693" s="166">
        <v>260</v>
      </c>
      <c r="J693" s="166">
        <v>307</v>
      </c>
      <c r="K693" s="357">
        <v>274</v>
      </c>
      <c r="L693" s="357">
        <v>269</v>
      </c>
      <c r="M693" s="357">
        <v>319</v>
      </c>
      <c r="N693" s="357">
        <v>290</v>
      </c>
      <c r="O693" s="357">
        <v>260</v>
      </c>
      <c r="P693" s="357">
        <v>267</v>
      </c>
      <c r="Q693" s="357">
        <v>314</v>
      </c>
      <c r="R693" s="357">
        <v>288</v>
      </c>
      <c r="S693" s="354">
        <v>334</v>
      </c>
      <c r="T693" s="354">
        <v>372</v>
      </c>
      <c r="U693" s="354">
        <v>432</v>
      </c>
      <c r="V693" s="357">
        <v>327</v>
      </c>
      <c r="W693" s="357">
        <v>362</v>
      </c>
      <c r="X693" s="357">
        <v>289</v>
      </c>
      <c r="Y693" s="357">
        <v>305</v>
      </c>
      <c r="Z693" s="357">
        <v>365</v>
      </c>
      <c r="AA693" s="357">
        <v>326</v>
      </c>
      <c r="AB693" s="357">
        <v>294</v>
      </c>
      <c r="AC693" s="357">
        <v>313</v>
      </c>
      <c r="AD693" s="357">
        <v>376</v>
      </c>
      <c r="AE693" s="357">
        <v>329</v>
      </c>
      <c r="AF693" s="357">
        <v>328</v>
      </c>
      <c r="AG693" s="357">
        <v>348</v>
      </c>
      <c r="AH693" s="357">
        <v>417</v>
      </c>
      <c r="AI693" s="368" t="s">
        <v>2207</v>
      </c>
      <c r="AJ693" s="357">
        <v>304</v>
      </c>
      <c r="AK693" s="357">
        <v>324</v>
      </c>
      <c r="AL693" s="357">
        <v>388</v>
      </c>
      <c r="AM693" s="357">
        <v>280</v>
      </c>
      <c r="AN693" s="357">
        <v>290</v>
      </c>
      <c r="AO693" s="357">
        <v>340</v>
      </c>
      <c r="AP693" s="357">
        <v>290</v>
      </c>
      <c r="AQ693" s="357">
        <v>290</v>
      </c>
      <c r="AR693" s="357">
        <v>321</v>
      </c>
      <c r="AS693" s="357">
        <v>340</v>
      </c>
      <c r="AT693" s="105"/>
      <c r="AU693" s="105" t="s">
        <v>3338</v>
      </c>
      <c r="AV693" s="126">
        <v>4</v>
      </c>
    </row>
    <row r="694" spans="4:48" ht="23.25" customHeight="1">
      <c r="D694" s="105" t="s">
        <v>2977</v>
      </c>
      <c r="E694" s="164" t="s">
        <v>2977</v>
      </c>
      <c r="F694" s="165" t="s">
        <v>3794</v>
      </c>
      <c r="G694" s="126">
        <v>4</v>
      </c>
      <c r="H694" s="166">
        <v>265</v>
      </c>
      <c r="I694" s="166">
        <v>264</v>
      </c>
      <c r="J694" s="166">
        <v>312</v>
      </c>
      <c r="K694" s="357">
        <v>278</v>
      </c>
      <c r="L694" s="357">
        <v>273</v>
      </c>
      <c r="M694" s="357">
        <v>326</v>
      </c>
      <c r="N694" s="357">
        <v>295</v>
      </c>
      <c r="O694" s="357">
        <v>264</v>
      </c>
      <c r="P694" s="357">
        <v>274</v>
      </c>
      <c r="Q694" s="357">
        <v>320</v>
      </c>
      <c r="R694" s="357">
        <v>295</v>
      </c>
      <c r="S694" s="354">
        <v>337</v>
      </c>
      <c r="T694" s="354">
        <v>379</v>
      </c>
      <c r="U694" s="354">
        <v>437</v>
      </c>
      <c r="V694" s="357">
        <v>332</v>
      </c>
      <c r="W694" s="357">
        <v>367</v>
      </c>
      <c r="X694" s="357">
        <v>292</v>
      </c>
      <c r="Y694" s="357">
        <v>311</v>
      </c>
      <c r="Z694" s="357">
        <v>372</v>
      </c>
      <c r="AA694" s="357">
        <v>329</v>
      </c>
      <c r="AB694" s="357">
        <v>300</v>
      </c>
      <c r="AC694" s="357">
        <v>323</v>
      </c>
      <c r="AD694" s="357">
        <v>387</v>
      </c>
      <c r="AE694" s="357">
        <v>335</v>
      </c>
      <c r="AF694" s="357">
        <v>334</v>
      </c>
      <c r="AG694" s="357">
        <v>358</v>
      </c>
      <c r="AH694" s="357">
        <v>428</v>
      </c>
      <c r="AI694" s="368" t="s">
        <v>2207</v>
      </c>
      <c r="AJ694" s="357">
        <v>311</v>
      </c>
      <c r="AK694" s="357">
        <v>334</v>
      </c>
      <c r="AL694" s="357">
        <v>400</v>
      </c>
      <c r="AM694" s="357">
        <v>282</v>
      </c>
      <c r="AN694" s="357">
        <v>294</v>
      </c>
      <c r="AO694" s="357">
        <v>344</v>
      </c>
      <c r="AP694" s="357">
        <v>295</v>
      </c>
      <c r="AQ694" s="357">
        <v>295</v>
      </c>
      <c r="AR694" s="357">
        <v>330</v>
      </c>
      <c r="AS694" s="357">
        <v>345</v>
      </c>
      <c r="AT694" s="105"/>
      <c r="AU694" s="105" t="s">
        <v>2977</v>
      </c>
      <c r="AV694" s="126">
        <v>4</v>
      </c>
    </row>
    <row r="695" spans="4:48" ht="23.25" customHeight="1">
      <c r="D695" s="105" t="s">
        <v>3340</v>
      </c>
      <c r="E695" s="164" t="s">
        <v>3340</v>
      </c>
      <c r="F695" s="165" t="s">
        <v>3794</v>
      </c>
      <c r="G695" s="126">
        <v>4</v>
      </c>
      <c r="H695" s="166">
        <v>265</v>
      </c>
      <c r="I695" s="166">
        <v>264</v>
      </c>
      <c r="J695" s="166">
        <v>312</v>
      </c>
      <c r="K695" s="357">
        <v>278</v>
      </c>
      <c r="L695" s="357">
        <v>273</v>
      </c>
      <c r="M695" s="357">
        <v>326</v>
      </c>
      <c r="N695" s="357">
        <v>295</v>
      </c>
      <c r="O695" s="357">
        <v>264</v>
      </c>
      <c r="P695" s="357">
        <v>274</v>
      </c>
      <c r="Q695" s="357">
        <v>320</v>
      </c>
      <c r="R695" s="357">
        <v>295</v>
      </c>
      <c r="S695" s="354">
        <v>337</v>
      </c>
      <c r="T695" s="354">
        <v>379</v>
      </c>
      <c r="U695" s="354">
        <v>437</v>
      </c>
      <c r="V695" s="357">
        <v>332</v>
      </c>
      <c r="W695" s="357">
        <v>367</v>
      </c>
      <c r="X695" s="357">
        <v>292</v>
      </c>
      <c r="Y695" s="357">
        <v>311</v>
      </c>
      <c r="Z695" s="357">
        <v>372</v>
      </c>
      <c r="AA695" s="357">
        <v>329</v>
      </c>
      <c r="AB695" s="357">
        <v>300</v>
      </c>
      <c r="AC695" s="357">
        <v>323</v>
      </c>
      <c r="AD695" s="357">
        <v>387</v>
      </c>
      <c r="AE695" s="357">
        <v>335</v>
      </c>
      <c r="AF695" s="357">
        <v>334</v>
      </c>
      <c r="AG695" s="357">
        <v>358</v>
      </c>
      <c r="AH695" s="357">
        <v>428</v>
      </c>
      <c r="AI695" s="368" t="s">
        <v>2207</v>
      </c>
      <c r="AJ695" s="357">
        <v>311</v>
      </c>
      <c r="AK695" s="357">
        <v>334</v>
      </c>
      <c r="AL695" s="357">
        <v>400</v>
      </c>
      <c r="AM695" s="357">
        <v>282</v>
      </c>
      <c r="AN695" s="357">
        <v>294</v>
      </c>
      <c r="AO695" s="357">
        <v>344</v>
      </c>
      <c r="AP695" s="357">
        <v>295</v>
      </c>
      <c r="AQ695" s="357">
        <v>295</v>
      </c>
      <c r="AR695" s="357">
        <v>330</v>
      </c>
      <c r="AS695" s="357">
        <v>345</v>
      </c>
      <c r="AT695" s="105"/>
      <c r="AU695" s="105" t="s">
        <v>3340</v>
      </c>
      <c r="AV695" s="126">
        <v>4</v>
      </c>
    </row>
    <row r="696" spans="4:48" ht="23.25" customHeight="1">
      <c r="D696" s="105" t="s">
        <v>2978</v>
      </c>
      <c r="E696" s="164" t="s">
        <v>2978</v>
      </c>
      <c r="F696" s="165" t="s">
        <v>3795</v>
      </c>
      <c r="G696" s="126">
        <v>5</v>
      </c>
      <c r="H696" s="166">
        <v>274</v>
      </c>
      <c r="I696" s="166">
        <v>269</v>
      </c>
      <c r="J696" s="166">
        <v>327</v>
      </c>
      <c r="K696" s="357">
        <v>282</v>
      </c>
      <c r="L696" s="357">
        <v>276</v>
      </c>
      <c r="M696" s="357">
        <v>338</v>
      </c>
      <c r="N696" s="357">
        <v>313</v>
      </c>
      <c r="O696" s="357">
        <v>278</v>
      </c>
      <c r="P696" s="357">
        <v>277</v>
      </c>
      <c r="Q696" s="357">
        <v>327</v>
      </c>
      <c r="R696" s="357">
        <v>306</v>
      </c>
      <c r="S696" s="354">
        <v>348</v>
      </c>
      <c r="T696" s="354">
        <v>392</v>
      </c>
      <c r="U696" s="354">
        <v>451</v>
      </c>
      <c r="V696" s="357">
        <v>346</v>
      </c>
      <c r="W696" s="357">
        <v>381</v>
      </c>
      <c r="X696" s="357">
        <v>301</v>
      </c>
      <c r="Y696" s="357">
        <v>320</v>
      </c>
      <c r="Z696" s="357">
        <v>384</v>
      </c>
      <c r="AA696" s="357">
        <v>341</v>
      </c>
      <c r="AB696" s="357">
        <v>309</v>
      </c>
      <c r="AC696" s="357">
        <v>332</v>
      </c>
      <c r="AD696" s="357">
        <v>400</v>
      </c>
      <c r="AE696" s="357">
        <v>346</v>
      </c>
      <c r="AF696" s="357">
        <v>343</v>
      </c>
      <c r="AG696" s="357">
        <v>367</v>
      </c>
      <c r="AH696" s="357">
        <v>441</v>
      </c>
      <c r="AI696" s="368" t="s">
        <v>2207</v>
      </c>
      <c r="AJ696" s="357">
        <v>319</v>
      </c>
      <c r="AK696" s="357">
        <v>343</v>
      </c>
      <c r="AL696" s="357">
        <v>413</v>
      </c>
      <c r="AM696" s="357">
        <v>291</v>
      </c>
      <c r="AN696" s="357">
        <v>303</v>
      </c>
      <c r="AO696" s="357">
        <v>356</v>
      </c>
      <c r="AP696" s="357">
        <v>305</v>
      </c>
      <c r="AQ696" s="357">
        <v>305</v>
      </c>
      <c r="AR696" s="357">
        <v>340</v>
      </c>
      <c r="AS696" s="357">
        <v>355</v>
      </c>
      <c r="AT696" s="105"/>
      <c r="AU696" s="105" t="s">
        <v>2978</v>
      </c>
      <c r="AV696" s="126">
        <v>5</v>
      </c>
    </row>
    <row r="697" spans="4:48" ht="23.25" customHeight="1">
      <c r="D697" s="105" t="s">
        <v>3341</v>
      </c>
      <c r="E697" s="164" t="s">
        <v>3341</v>
      </c>
      <c r="F697" s="165" t="s">
        <v>3795</v>
      </c>
      <c r="G697" s="126">
        <v>5</v>
      </c>
      <c r="H697" s="166">
        <v>274</v>
      </c>
      <c r="I697" s="166">
        <v>269</v>
      </c>
      <c r="J697" s="166">
        <v>327</v>
      </c>
      <c r="K697" s="357">
        <v>282</v>
      </c>
      <c r="L697" s="357">
        <v>276</v>
      </c>
      <c r="M697" s="357">
        <v>338</v>
      </c>
      <c r="N697" s="357">
        <v>313</v>
      </c>
      <c r="O697" s="357">
        <v>278</v>
      </c>
      <c r="P697" s="357">
        <v>277</v>
      </c>
      <c r="Q697" s="357">
        <v>327</v>
      </c>
      <c r="R697" s="357">
        <v>306</v>
      </c>
      <c r="S697" s="354">
        <v>348</v>
      </c>
      <c r="T697" s="354">
        <v>392</v>
      </c>
      <c r="U697" s="354">
        <v>451</v>
      </c>
      <c r="V697" s="357">
        <v>346</v>
      </c>
      <c r="W697" s="357">
        <v>381</v>
      </c>
      <c r="X697" s="357">
        <v>301</v>
      </c>
      <c r="Y697" s="357">
        <v>320</v>
      </c>
      <c r="Z697" s="357">
        <v>384</v>
      </c>
      <c r="AA697" s="357">
        <v>341</v>
      </c>
      <c r="AB697" s="357">
        <v>309</v>
      </c>
      <c r="AC697" s="357">
        <v>332</v>
      </c>
      <c r="AD697" s="357">
        <v>400</v>
      </c>
      <c r="AE697" s="357">
        <v>346</v>
      </c>
      <c r="AF697" s="357">
        <v>343</v>
      </c>
      <c r="AG697" s="357">
        <v>367</v>
      </c>
      <c r="AH697" s="357">
        <v>441</v>
      </c>
      <c r="AI697" s="368" t="s">
        <v>2207</v>
      </c>
      <c r="AJ697" s="357">
        <v>319</v>
      </c>
      <c r="AK697" s="357">
        <v>343</v>
      </c>
      <c r="AL697" s="357">
        <v>413</v>
      </c>
      <c r="AM697" s="357">
        <v>291</v>
      </c>
      <c r="AN697" s="357">
        <v>303</v>
      </c>
      <c r="AO697" s="357">
        <v>356</v>
      </c>
      <c r="AP697" s="357">
        <v>305</v>
      </c>
      <c r="AQ697" s="357">
        <v>305</v>
      </c>
      <c r="AR697" s="357">
        <v>340</v>
      </c>
      <c r="AS697" s="357">
        <v>355</v>
      </c>
      <c r="AT697" s="105"/>
      <c r="AU697" s="105" t="s">
        <v>3341</v>
      </c>
      <c r="AV697" s="126">
        <v>5</v>
      </c>
    </row>
    <row r="698" spans="4:48" ht="23.25" customHeight="1">
      <c r="D698" s="105" t="s">
        <v>2980</v>
      </c>
      <c r="E698" s="164" t="s">
        <v>2980</v>
      </c>
      <c r="F698" s="165" t="s">
        <v>3797</v>
      </c>
      <c r="G698" s="126">
        <v>5</v>
      </c>
      <c r="H698" s="166">
        <v>298</v>
      </c>
      <c r="I698" s="166">
        <v>298</v>
      </c>
      <c r="J698" s="166">
        <v>351</v>
      </c>
      <c r="K698" s="357">
        <v>312</v>
      </c>
      <c r="L698" s="357">
        <v>307</v>
      </c>
      <c r="M698" s="357">
        <v>369</v>
      </c>
      <c r="N698" s="357">
        <v>332</v>
      </c>
      <c r="O698" s="357">
        <v>297</v>
      </c>
      <c r="P698" s="357">
        <v>310</v>
      </c>
      <c r="Q698" s="357">
        <v>363</v>
      </c>
      <c r="R698" s="357">
        <v>333</v>
      </c>
      <c r="S698" s="354">
        <v>376</v>
      </c>
      <c r="T698" s="354">
        <v>427</v>
      </c>
      <c r="U698" s="354">
        <v>490</v>
      </c>
      <c r="V698" s="357">
        <v>378</v>
      </c>
      <c r="W698" s="357">
        <v>417</v>
      </c>
      <c r="X698" s="357">
        <v>325</v>
      </c>
      <c r="Y698" s="357">
        <v>347</v>
      </c>
      <c r="Z698" s="357">
        <v>416</v>
      </c>
      <c r="AA698" s="357">
        <v>367</v>
      </c>
      <c r="AB698" s="357">
        <v>336</v>
      </c>
      <c r="AC698" s="357">
        <v>364</v>
      </c>
      <c r="AD698" s="357">
        <v>437</v>
      </c>
      <c r="AE698" s="357">
        <v>375</v>
      </c>
      <c r="AF698" s="357">
        <v>370</v>
      </c>
      <c r="AG698" s="357">
        <v>399</v>
      </c>
      <c r="AH698" s="357">
        <v>478</v>
      </c>
      <c r="AI698" s="368" t="s">
        <v>2207</v>
      </c>
      <c r="AJ698" s="357">
        <v>346</v>
      </c>
      <c r="AK698" s="357">
        <v>375</v>
      </c>
      <c r="AL698" s="357">
        <v>450</v>
      </c>
      <c r="AM698" s="357">
        <v>314</v>
      </c>
      <c r="AN698" s="357">
        <v>330</v>
      </c>
      <c r="AO698" s="357">
        <v>386</v>
      </c>
      <c r="AP698" s="357">
        <v>337</v>
      </c>
      <c r="AQ698" s="357">
        <v>337</v>
      </c>
      <c r="AR698" s="357">
        <v>381</v>
      </c>
      <c r="AS698" s="357">
        <v>386</v>
      </c>
      <c r="AT698" s="105"/>
      <c r="AU698" s="105" t="s">
        <v>2980</v>
      </c>
      <c r="AV698" s="126">
        <v>5</v>
      </c>
    </row>
    <row r="699" spans="4:48" ht="23.25" customHeight="1">
      <c r="D699" s="105" t="s">
        <v>3343</v>
      </c>
      <c r="E699" s="164" t="s">
        <v>3343</v>
      </c>
      <c r="F699" s="165" t="s">
        <v>3797</v>
      </c>
      <c r="G699" s="126">
        <v>5</v>
      </c>
      <c r="H699" s="166">
        <v>298</v>
      </c>
      <c r="I699" s="166">
        <v>298</v>
      </c>
      <c r="J699" s="166">
        <v>351</v>
      </c>
      <c r="K699" s="357">
        <v>312</v>
      </c>
      <c r="L699" s="357">
        <v>307</v>
      </c>
      <c r="M699" s="357">
        <v>369</v>
      </c>
      <c r="N699" s="357">
        <v>332</v>
      </c>
      <c r="O699" s="357">
        <v>297</v>
      </c>
      <c r="P699" s="357">
        <v>310</v>
      </c>
      <c r="Q699" s="357">
        <v>363</v>
      </c>
      <c r="R699" s="357">
        <v>333</v>
      </c>
      <c r="S699" s="354">
        <v>376</v>
      </c>
      <c r="T699" s="354">
        <v>427</v>
      </c>
      <c r="U699" s="354">
        <v>490</v>
      </c>
      <c r="V699" s="357">
        <v>378</v>
      </c>
      <c r="W699" s="357">
        <v>417</v>
      </c>
      <c r="X699" s="357">
        <v>325</v>
      </c>
      <c r="Y699" s="357">
        <v>347</v>
      </c>
      <c r="Z699" s="357">
        <v>416</v>
      </c>
      <c r="AA699" s="357">
        <v>367</v>
      </c>
      <c r="AB699" s="357">
        <v>336</v>
      </c>
      <c r="AC699" s="357">
        <v>364</v>
      </c>
      <c r="AD699" s="357">
        <v>437</v>
      </c>
      <c r="AE699" s="357">
        <v>375</v>
      </c>
      <c r="AF699" s="357">
        <v>370</v>
      </c>
      <c r="AG699" s="357">
        <v>399</v>
      </c>
      <c r="AH699" s="357">
        <v>478</v>
      </c>
      <c r="AI699" s="368" t="s">
        <v>2207</v>
      </c>
      <c r="AJ699" s="357">
        <v>346</v>
      </c>
      <c r="AK699" s="357">
        <v>375</v>
      </c>
      <c r="AL699" s="357">
        <v>450</v>
      </c>
      <c r="AM699" s="357">
        <v>314</v>
      </c>
      <c r="AN699" s="357">
        <v>330</v>
      </c>
      <c r="AO699" s="357">
        <v>386</v>
      </c>
      <c r="AP699" s="357">
        <v>337</v>
      </c>
      <c r="AQ699" s="357">
        <v>337</v>
      </c>
      <c r="AR699" s="357">
        <v>381</v>
      </c>
      <c r="AS699" s="357">
        <v>386</v>
      </c>
      <c r="AT699" s="105"/>
      <c r="AU699" s="105" t="s">
        <v>3343</v>
      </c>
      <c r="AV699" s="126">
        <v>5</v>
      </c>
    </row>
    <row r="700" spans="4:48" ht="23.25" customHeight="1">
      <c r="D700" s="105" t="s">
        <v>4198</v>
      </c>
      <c r="E700" s="164" t="s">
        <v>4198</v>
      </c>
      <c r="F700" s="165" t="s">
        <v>4306</v>
      </c>
      <c r="G700" s="126">
        <v>6</v>
      </c>
      <c r="H700" s="166">
        <v>294</v>
      </c>
      <c r="I700" s="166">
        <v>293</v>
      </c>
      <c r="J700" s="166">
        <v>348</v>
      </c>
      <c r="K700" s="357">
        <v>309</v>
      </c>
      <c r="L700" s="357">
        <v>304</v>
      </c>
      <c r="M700" s="357">
        <v>366</v>
      </c>
      <c r="N700" s="357">
        <v>330</v>
      </c>
      <c r="O700" s="357">
        <v>292</v>
      </c>
      <c r="P700" s="357">
        <v>304</v>
      </c>
      <c r="Q700" s="357">
        <v>358</v>
      </c>
      <c r="R700" s="357">
        <v>329</v>
      </c>
      <c r="S700" s="354">
        <v>365</v>
      </c>
      <c r="T700" s="354">
        <v>416</v>
      </c>
      <c r="U700" s="354">
        <v>477</v>
      </c>
      <c r="V700" s="357">
        <v>369</v>
      </c>
      <c r="W700" s="357">
        <v>405</v>
      </c>
      <c r="X700" s="357">
        <v>319</v>
      </c>
      <c r="Y700" s="357">
        <v>340</v>
      </c>
      <c r="Z700" s="357">
        <v>410</v>
      </c>
      <c r="AA700" s="357">
        <v>361</v>
      </c>
      <c r="AB700" s="357">
        <v>329</v>
      </c>
      <c r="AC700" s="357">
        <v>356</v>
      </c>
      <c r="AD700" s="357">
        <v>430</v>
      </c>
      <c r="AE700" s="357">
        <v>369</v>
      </c>
      <c r="AF700" s="357">
        <v>363</v>
      </c>
      <c r="AG700" s="357">
        <v>391</v>
      </c>
      <c r="AH700" s="357">
        <v>471</v>
      </c>
      <c r="AI700" s="368" t="s">
        <v>2207</v>
      </c>
      <c r="AJ700" s="357">
        <v>339</v>
      </c>
      <c r="AK700" s="357">
        <v>367</v>
      </c>
      <c r="AL700" s="357">
        <v>443</v>
      </c>
      <c r="AM700" s="357">
        <v>308</v>
      </c>
      <c r="AN700" s="357">
        <v>323</v>
      </c>
      <c r="AO700" s="357">
        <v>381</v>
      </c>
      <c r="AP700" s="357">
        <v>329</v>
      </c>
      <c r="AQ700" s="357">
        <v>329</v>
      </c>
      <c r="AR700" s="357">
        <v>371</v>
      </c>
      <c r="AS700" s="357">
        <v>374</v>
      </c>
      <c r="AT700" s="105"/>
      <c r="AU700" s="105" t="s">
        <v>4198</v>
      </c>
      <c r="AV700" s="126">
        <v>6</v>
      </c>
    </row>
    <row r="701" spans="4:48" ht="23.25" customHeight="1">
      <c r="D701" s="105" t="s">
        <v>4199</v>
      </c>
      <c r="E701" s="164" t="s">
        <v>4199</v>
      </c>
      <c r="F701" s="165" t="s">
        <v>4306</v>
      </c>
      <c r="G701" s="126">
        <v>6</v>
      </c>
      <c r="H701" s="166">
        <v>294</v>
      </c>
      <c r="I701" s="166">
        <v>293</v>
      </c>
      <c r="J701" s="166">
        <v>348</v>
      </c>
      <c r="K701" s="357">
        <v>309</v>
      </c>
      <c r="L701" s="357">
        <v>304</v>
      </c>
      <c r="M701" s="357">
        <v>366</v>
      </c>
      <c r="N701" s="357">
        <v>330</v>
      </c>
      <c r="O701" s="357">
        <v>292</v>
      </c>
      <c r="P701" s="357">
        <v>304</v>
      </c>
      <c r="Q701" s="357">
        <v>358</v>
      </c>
      <c r="R701" s="357">
        <v>329</v>
      </c>
      <c r="S701" s="354">
        <v>365</v>
      </c>
      <c r="T701" s="354">
        <v>416</v>
      </c>
      <c r="U701" s="354">
        <v>477</v>
      </c>
      <c r="V701" s="357">
        <v>369</v>
      </c>
      <c r="W701" s="357">
        <v>405</v>
      </c>
      <c r="X701" s="357">
        <v>319</v>
      </c>
      <c r="Y701" s="357">
        <v>340</v>
      </c>
      <c r="Z701" s="357">
        <v>410</v>
      </c>
      <c r="AA701" s="357">
        <v>361</v>
      </c>
      <c r="AB701" s="357">
        <v>329</v>
      </c>
      <c r="AC701" s="357">
        <v>356</v>
      </c>
      <c r="AD701" s="357">
        <v>430</v>
      </c>
      <c r="AE701" s="357">
        <v>369</v>
      </c>
      <c r="AF701" s="357">
        <v>363</v>
      </c>
      <c r="AG701" s="357">
        <v>391</v>
      </c>
      <c r="AH701" s="357">
        <v>471</v>
      </c>
      <c r="AI701" s="368" t="s">
        <v>2207</v>
      </c>
      <c r="AJ701" s="357">
        <v>339</v>
      </c>
      <c r="AK701" s="357">
        <v>367</v>
      </c>
      <c r="AL701" s="357">
        <v>443</v>
      </c>
      <c r="AM701" s="357">
        <v>308</v>
      </c>
      <c r="AN701" s="357">
        <v>323</v>
      </c>
      <c r="AO701" s="357">
        <v>381</v>
      </c>
      <c r="AP701" s="357">
        <v>329</v>
      </c>
      <c r="AQ701" s="357">
        <v>329</v>
      </c>
      <c r="AR701" s="357">
        <v>371</v>
      </c>
      <c r="AS701" s="357">
        <v>374</v>
      </c>
      <c r="AT701" s="105"/>
      <c r="AU701" s="105" t="s">
        <v>4199</v>
      </c>
      <c r="AV701" s="126">
        <v>6</v>
      </c>
    </row>
    <row r="702" spans="4:48" ht="23.25" customHeight="1">
      <c r="D702" s="105" t="s">
        <v>4202</v>
      </c>
      <c r="E702" s="164" t="s">
        <v>4202</v>
      </c>
      <c r="F702" s="165" t="s">
        <v>4308</v>
      </c>
      <c r="G702" s="126">
        <v>6</v>
      </c>
      <c r="H702" s="166">
        <v>293</v>
      </c>
      <c r="I702" s="166">
        <v>289</v>
      </c>
      <c r="J702" s="166">
        <v>354</v>
      </c>
      <c r="K702" s="357">
        <v>303</v>
      </c>
      <c r="L702" s="357">
        <v>298</v>
      </c>
      <c r="M702" s="357">
        <v>368</v>
      </c>
      <c r="N702" s="357">
        <v>342</v>
      </c>
      <c r="O702" s="357">
        <v>303</v>
      </c>
      <c r="P702" s="357">
        <v>303</v>
      </c>
      <c r="Q702" s="357">
        <v>359</v>
      </c>
      <c r="R702" s="357">
        <v>337</v>
      </c>
      <c r="S702" s="354">
        <v>368</v>
      </c>
      <c r="T702" s="354">
        <v>427</v>
      </c>
      <c r="U702" s="354">
        <v>485</v>
      </c>
      <c r="V702" s="357">
        <v>374</v>
      </c>
      <c r="W702" s="357">
        <v>411</v>
      </c>
      <c r="X702" s="357">
        <v>321</v>
      </c>
      <c r="Y702" s="357">
        <v>346</v>
      </c>
      <c r="Z702" s="357">
        <v>416</v>
      </c>
      <c r="AA702" s="357">
        <v>363</v>
      </c>
      <c r="AB702" s="357">
        <v>335</v>
      </c>
      <c r="AC702" s="357">
        <v>367</v>
      </c>
      <c r="AD702" s="357">
        <v>443</v>
      </c>
      <c r="AE702" s="357">
        <v>375</v>
      </c>
      <c r="AF702" s="357">
        <v>369</v>
      </c>
      <c r="AG702" s="357">
        <v>402</v>
      </c>
      <c r="AH702" s="357">
        <v>484</v>
      </c>
      <c r="AI702" s="368" t="s">
        <v>2207</v>
      </c>
      <c r="AJ702" s="357">
        <v>345</v>
      </c>
      <c r="AK702" s="357">
        <v>378</v>
      </c>
      <c r="AL702" s="357">
        <v>456</v>
      </c>
      <c r="AM702" s="357">
        <v>310</v>
      </c>
      <c r="AN702" s="357">
        <v>328</v>
      </c>
      <c r="AO702" s="357">
        <v>387</v>
      </c>
      <c r="AP702" s="357">
        <v>337</v>
      </c>
      <c r="AQ702" s="357">
        <v>337</v>
      </c>
      <c r="AR702" s="357">
        <v>391</v>
      </c>
      <c r="AS702" s="357">
        <v>382</v>
      </c>
      <c r="AT702" s="105"/>
      <c r="AU702" s="105" t="s">
        <v>4202</v>
      </c>
      <c r="AV702" s="126">
        <v>6</v>
      </c>
    </row>
    <row r="703" spans="4:48" ht="23.25" customHeight="1">
      <c r="D703" s="105" t="s">
        <v>4205</v>
      </c>
      <c r="E703" s="164" t="s">
        <v>4205</v>
      </c>
      <c r="F703" s="165" t="s">
        <v>4308</v>
      </c>
      <c r="G703" s="126">
        <v>6</v>
      </c>
      <c r="H703" s="166">
        <v>293</v>
      </c>
      <c r="I703" s="166">
        <v>289</v>
      </c>
      <c r="J703" s="166">
        <v>354</v>
      </c>
      <c r="K703" s="357">
        <v>303</v>
      </c>
      <c r="L703" s="357">
        <v>298</v>
      </c>
      <c r="M703" s="357">
        <v>368</v>
      </c>
      <c r="N703" s="357">
        <v>342</v>
      </c>
      <c r="O703" s="357">
        <v>303</v>
      </c>
      <c r="P703" s="357">
        <v>303</v>
      </c>
      <c r="Q703" s="357">
        <v>359</v>
      </c>
      <c r="R703" s="357">
        <v>337</v>
      </c>
      <c r="S703" s="354">
        <v>368</v>
      </c>
      <c r="T703" s="354">
        <v>427</v>
      </c>
      <c r="U703" s="354">
        <v>485</v>
      </c>
      <c r="V703" s="357">
        <v>374</v>
      </c>
      <c r="W703" s="357">
        <v>411</v>
      </c>
      <c r="X703" s="357">
        <v>321</v>
      </c>
      <c r="Y703" s="357">
        <v>346</v>
      </c>
      <c r="Z703" s="357">
        <v>416</v>
      </c>
      <c r="AA703" s="357">
        <v>363</v>
      </c>
      <c r="AB703" s="357">
        <v>335</v>
      </c>
      <c r="AC703" s="357">
        <v>367</v>
      </c>
      <c r="AD703" s="357">
        <v>443</v>
      </c>
      <c r="AE703" s="357">
        <v>375</v>
      </c>
      <c r="AF703" s="357">
        <v>369</v>
      </c>
      <c r="AG703" s="357">
        <v>402</v>
      </c>
      <c r="AH703" s="357">
        <v>484</v>
      </c>
      <c r="AI703" s="368" t="s">
        <v>2207</v>
      </c>
      <c r="AJ703" s="357">
        <v>345</v>
      </c>
      <c r="AK703" s="357">
        <v>378</v>
      </c>
      <c r="AL703" s="357">
        <v>456</v>
      </c>
      <c r="AM703" s="357">
        <v>310</v>
      </c>
      <c r="AN703" s="357">
        <v>328</v>
      </c>
      <c r="AO703" s="357">
        <v>387</v>
      </c>
      <c r="AP703" s="357">
        <v>337</v>
      </c>
      <c r="AQ703" s="357">
        <v>337</v>
      </c>
      <c r="AR703" s="357">
        <v>391</v>
      </c>
      <c r="AS703" s="357">
        <v>382</v>
      </c>
      <c r="AT703" s="105"/>
      <c r="AU703" s="105" t="s">
        <v>4205</v>
      </c>
      <c r="AV703" s="126">
        <v>6</v>
      </c>
    </row>
    <row r="704" spans="4:48" ht="23.25" customHeight="1">
      <c r="D704" s="105" t="s">
        <v>54</v>
      </c>
      <c r="E704" s="164" t="s">
        <v>54</v>
      </c>
      <c r="F704" s="165" t="s">
        <v>800</v>
      </c>
      <c r="G704" s="126">
        <v>10</v>
      </c>
      <c r="H704" s="166">
        <v>368</v>
      </c>
      <c r="I704" s="166">
        <v>370</v>
      </c>
      <c r="J704" s="166">
        <v>443</v>
      </c>
      <c r="K704" s="357">
        <v>391</v>
      </c>
      <c r="L704" s="357">
        <v>382</v>
      </c>
      <c r="M704" s="357">
        <v>482</v>
      </c>
      <c r="N704" s="357">
        <v>411</v>
      </c>
      <c r="O704" s="357">
        <v>371</v>
      </c>
      <c r="P704" s="357">
        <v>398</v>
      </c>
      <c r="Q704" s="357">
        <v>469</v>
      </c>
      <c r="R704" s="357">
        <v>406</v>
      </c>
      <c r="S704" s="354">
        <v>477</v>
      </c>
      <c r="T704" s="354">
        <v>572</v>
      </c>
      <c r="U704" s="354">
        <v>640</v>
      </c>
      <c r="V704" s="357">
        <v>509</v>
      </c>
      <c r="W704" s="357">
        <v>556</v>
      </c>
      <c r="X704" s="357">
        <v>391</v>
      </c>
      <c r="Y704" s="357">
        <v>430</v>
      </c>
      <c r="Z704" s="357">
        <v>531</v>
      </c>
      <c r="AA704" s="357">
        <v>442</v>
      </c>
      <c r="AB704" s="357">
        <v>412</v>
      </c>
      <c r="AC704" s="357">
        <v>464</v>
      </c>
      <c r="AD704" s="357">
        <v>579</v>
      </c>
      <c r="AE704" s="357">
        <v>465</v>
      </c>
      <c r="AF704" s="357">
        <v>448</v>
      </c>
      <c r="AG704" s="357">
        <v>501</v>
      </c>
      <c r="AH704" s="357">
        <v>621</v>
      </c>
      <c r="AI704" s="368" t="s">
        <v>2207</v>
      </c>
      <c r="AJ704" s="357">
        <v>453</v>
      </c>
      <c r="AK704" s="357">
        <v>505</v>
      </c>
      <c r="AL704" s="357">
        <v>612</v>
      </c>
      <c r="AM704" s="357">
        <v>404</v>
      </c>
      <c r="AN704" s="357">
        <v>434</v>
      </c>
      <c r="AO704" s="357">
        <v>515</v>
      </c>
      <c r="AP704" s="357">
        <v>463</v>
      </c>
      <c r="AQ704" s="357">
        <v>463</v>
      </c>
      <c r="AR704" s="357">
        <v>554</v>
      </c>
      <c r="AS704" s="357">
        <v>510</v>
      </c>
      <c r="AT704" s="105"/>
      <c r="AU704" s="105" t="s">
        <v>54</v>
      </c>
      <c r="AV704" s="126">
        <v>10</v>
      </c>
    </row>
    <row r="705" spans="2:48" ht="23.25" customHeight="1">
      <c r="D705" s="105" t="s">
        <v>3346</v>
      </c>
      <c r="E705" s="164" t="s">
        <v>3346</v>
      </c>
      <c r="F705" s="165" t="s">
        <v>800</v>
      </c>
      <c r="G705" s="126">
        <v>10</v>
      </c>
      <c r="H705" s="166">
        <v>368</v>
      </c>
      <c r="I705" s="166">
        <v>370</v>
      </c>
      <c r="J705" s="166">
        <v>443</v>
      </c>
      <c r="K705" s="357">
        <v>391</v>
      </c>
      <c r="L705" s="357">
        <v>382</v>
      </c>
      <c r="M705" s="357">
        <v>482</v>
      </c>
      <c r="N705" s="357">
        <v>411</v>
      </c>
      <c r="O705" s="357">
        <v>371</v>
      </c>
      <c r="P705" s="357">
        <v>398</v>
      </c>
      <c r="Q705" s="357">
        <v>469</v>
      </c>
      <c r="R705" s="357">
        <v>406</v>
      </c>
      <c r="S705" s="354">
        <v>477</v>
      </c>
      <c r="T705" s="354">
        <v>572</v>
      </c>
      <c r="U705" s="354">
        <v>640</v>
      </c>
      <c r="V705" s="357">
        <v>509</v>
      </c>
      <c r="W705" s="357">
        <v>556</v>
      </c>
      <c r="X705" s="357">
        <v>391</v>
      </c>
      <c r="Y705" s="357">
        <v>430</v>
      </c>
      <c r="Z705" s="357">
        <v>531</v>
      </c>
      <c r="AA705" s="357">
        <v>442</v>
      </c>
      <c r="AB705" s="357">
        <v>412</v>
      </c>
      <c r="AC705" s="357">
        <v>464</v>
      </c>
      <c r="AD705" s="357">
        <v>579</v>
      </c>
      <c r="AE705" s="357">
        <v>465</v>
      </c>
      <c r="AF705" s="357">
        <v>448</v>
      </c>
      <c r="AG705" s="357">
        <v>501</v>
      </c>
      <c r="AH705" s="357">
        <v>621</v>
      </c>
      <c r="AI705" s="368" t="s">
        <v>2207</v>
      </c>
      <c r="AJ705" s="357">
        <v>453</v>
      </c>
      <c r="AK705" s="357">
        <v>505</v>
      </c>
      <c r="AL705" s="357">
        <v>612</v>
      </c>
      <c r="AM705" s="357">
        <v>404</v>
      </c>
      <c r="AN705" s="357">
        <v>434</v>
      </c>
      <c r="AO705" s="357">
        <v>515</v>
      </c>
      <c r="AP705" s="357">
        <v>463</v>
      </c>
      <c r="AQ705" s="357">
        <v>463</v>
      </c>
      <c r="AR705" s="357">
        <v>554</v>
      </c>
      <c r="AS705" s="357">
        <v>510</v>
      </c>
      <c r="AT705" s="105"/>
      <c r="AU705" s="105" t="s">
        <v>3346</v>
      </c>
      <c r="AV705" s="126">
        <v>10</v>
      </c>
    </row>
    <row r="706" spans="2:48" ht="23.25" customHeight="1">
      <c r="D706" s="105" t="s">
        <v>5312</v>
      </c>
      <c r="E706" s="13" t="s">
        <v>5312</v>
      </c>
      <c r="F706" s="2" t="s">
        <v>5313</v>
      </c>
      <c r="G706">
        <v>11</v>
      </c>
      <c r="H706" s="398" t="s">
        <v>2207</v>
      </c>
      <c r="I706" s="398" t="s">
        <v>2207</v>
      </c>
      <c r="J706" s="398" t="s">
        <v>2207</v>
      </c>
      <c r="K706" s="390" t="s">
        <v>2207</v>
      </c>
      <c r="L706" s="390" t="s">
        <v>2207</v>
      </c>
      <c r="M706" s="390" t="s">
        <v>2207</v>
      </c>
      <c r="N706" s="390" t="s">
        <v>2207</v>
      </c>
      <c r="O706" s="390" t="s">
        <v>2207</v>
      </c>
      <c r="P706" s="390" t="s">
        <v>2207</v>
      </c>
      <c r="Q706" s="390" t="s">
        <v>2207</v>
      </c>
      <c r="R706" s="390" t="s">
        <v>2207</v>
      </c>
      <c r="S706" s="354">
        <v>540</v>
      </c>
      <c r="T706" s="354">
        <v>632</v>
      </c>
      <c r="U706" s="354">
        <v>716</v>
      </c>
      <c r="V706" s="391">
        <v>599</v>
      </c>
      <c r="W706" s="391">
        <v>656</v>
      </c>
      <c r="X706" s="391">
        <v>480</v>
      </c>
      <c r="Y706" s="391">
        <v>520</v>
      </c>
      <c r="Z706" s="391">
        <v>640</v>
      </c>
      <c r="AA706" s="391">
        <v>540</v>
      </c>
      <c r="AB706" s="391">
        <v>499</v>
      </c>
      <c r="AC706" s="391">
        <v>552</v>
      </c>
      <c r="AD706" s="391">
        <v>685</v>
      </c>
      <c r="AE706" s="391">
        <v>562</v>
      </c>
      <c r="AF706" s="391">
        <v>535</v>
      </c>
      <c r="AG706" s="391">
        <v>588</v>
      </c>
      <c r="AH706" s="391">
        <v>727</v>
      </c>
      <c r="AI706" s="399" t="s">
        <v>2207</v>
      </c>
      <c r="AJ706" s="391">
        <v>540</v>
      </c>
      <c r="AK706" s="391">
        <v>592</v>
      </c>
      <c r="AL706" s="391">
        <v>719</v>
      </c>
      <c r="AM706" s="391">
        <v>493</v>
      </c>
      <c r="AN706" s="391">
        <v>522</v>
      </c>
      <c r="AO706" s="391">
        <v>619</v>
      </c>
      <c r="AP706" s="391">
        <v>537</v>
      </c>
      <c r="AQ706" s="391">
        <v>537</v>
      </c>
      <c r="AR706" s="391">
        <v>623</v>
      </c>
      <c r="AS706" s="391">
        <v>584</v>
      </c>
      <c r="AU706" s="105" t="s">
        <v>5312</v>
      </c>
      <c r="AV706" s="126">
        <v>11</v>
      </c>
    </row>
    <row r="707" spans="2:48" ht="23.25" customHeight="1">
      <c r="D707" s="105" t="s">
        <v>5314</v>
      </c>
      <c r="E707" s="13" t="s">
        <v>5314</v>
      </c>
      <c r="F707" s="2" t="s">
        <v>5313</v>
      </c>
      <c r="G707">
        <v>11</v>
      </c>
      <c r="H707" s="398" t="s">
        <v>2207</v>
      </c>
      <c r="I707" s="398" t="s">
        <v>2207</v>
      </c>
      <c r="J707" s="398" t="s">
        <v>2207</v>
      </c>
      <c r="K707" s="390" t="s">
        <v>2207</v>
      </c>
      <c r="L707" s="390" t="s">
        <v>2207</v>
      </c>
      <c r="M707" s="390" t="s">
        <v>2207</v>
      </c>
      <c r="N707" s="390" t="s">
        <v>2207</v>
      </c>
      <c r="O707" s="390" t="s">
        <v>2207</v>
      </c>
      <c r="P707" s="390" t="s">
        <v>2207</v>
      </c>
      <c r="Q707" s="390" t="s">
        <v>2207</v>
      </c>
      <c r="R707" s="390" t="s">
        <v>2207</v>
      </c>
      <c r="S707" s="354">
        <v>540</v>
      </c>
      <c r="T707" s="354">
        <v>632</v>
      </c>
      <c r="U707" s="354">
        <v>716</v>
      </c>
      <c r="V707" s="391">
        <v>599</v>
      </c>
      <c r="W707" s="391">
        <v>656</v>
      </c>
      <c r="X707" s="391">
        <v>480</v>
      </c>
      <c r="Y707" s="391">
        <v>520</v>
      </c>
      <c r="Z707" s="391">
        <v>640</v>
      </c>
      <c r="AA707" s="391">
        <v>540</v>
      </c>
      <c r="AB707" s="391">
        <v>499</v>
      </c>
      <c r="AC707" s="391">
        <v>552</v>
      </c>
      <c r="AD707" s="391">
        <v>685</v>
      </c>
      <c r="AE707" s="391">
        <v>562</v>
      </c>
      <c r="AF707" s="391">
        <v>535</v>
      </c>
      <c r="AG707" s="391">
        <v>588</v>
      </c>
      <c r="AH707" s="391">
        <v>727</v>
      </c>
      <c r="AI707" s="399" t="s">
        <v>2207</v>
      </c>
      <c r="AJ707" s="391">
        <v>540</v>
      </c>
      <c r="AK707" s="391">
        <v>592</v>
      </c>
      <c r="AL707" s="391">
        <v>719</v>
      </c>
      <c r="AM707" s="391">
        <v>493</v>
      </c>
      <c r="AN707" s="391">
        <v>522</v>
      </c>
      <c r="AO707" s="391">
        <v>619</v>
      </c>
      <c r="AP707" s="391">
        <v>537</v>
      </c>
      <c r="AQ707" s="391">
        <v>537</v>
      </c>
      <c r="AR707" s="391">
        <v>623</v>
      </c>
      <c r="AS707" s="391">
        <v>584</v>
      </c>
      <c r="AU707" s="105" t="s">
        <v>5314</v>
      </c>
      <c r="AV707" s="126">
        <v>11</v>
      </c>
    </row>
    <row r="708" spans="2:48" ht="23.25" customHeight="1">
      <c r="D708" s="105" t="s">
        <v>5315</v>
      </c>
      <c r="E708" s="13" t="s">
        <v>5315</v>
      </c>
      <c r="F708" s="2" t="s">
        <v>5316</v>
      </c>
      <c r="G708">
        <v>11</v>
      </c>
      <c r="H708" s="398" t="s">
        <v>2207</v>
      </c>
      <c r="I708" s="398" t="s">
        <v>2207</v>
      </c>
      <c r="J708" s="398" t="s">
        <v>2207</v>
      </c>
      <c r="K708" s="390" t="s">
        <v>2207</v>
      </c>
      <c r="L708" s="390" t="s">
        <v>2207</v>
      </c>
      <c r="M708" s="390" t="s">
        <v>2207</v>
      </c>
      <c r="N708" s="390" t="s">
        <v>2207</v>
      </c>
      <c r="O708" s="390" t="s">
        <v>2207</v>
      </c>
      <c r="P708" s="390" t="s">
        <v>2207</v>
      </c>
      <c r="Q708" s="390" t="s">
        <v>2207</v>
      </c>
      <c r="R708" s="390" t="s">
        <v>2207</v>
      </c>
      <c r="S708" s="354">
        <v>527</v>
      </c>
      <c r="T708" s="354">
        <v>631</v>
      </c>
      <c r="U708" s="354">
        <v>707</v>
      </c>
      <c r="V708" s="391">
        <v>549</v>
      </c>
      <c r="W708" s="391">
        <v>600</v>
      </c>
      <c r="X708" s="391">
        <v>424</v>
      </c>
      <c r="Y708" s="391">
        <v>466</v>
      </c>
      <c r="Z708" s="391">
        <v>576</v>
      </c>
      <c r="AA708" s="391">
        <v>479</v>
      </c>
      <c r="AB708" s="391">
        <v>447</v>
      </c>
      <c r="AC708" s="391">
        <v>504</v>
      </c>
      <c r="AD708" s="391">
        <v>629</v>
      </c>
      <c r="AE708" s="391">
        <v>505</v>
      </c>
      <c r="AF708" s="391">
        <v>483</v>
      </c>
      <c r="AG708" s="391">
        <v>541</v>
      </c>
      <c r="AH708" s="391">
        <v>672</v>
      </c>
      <c r="AI708" s="399" t="s">
        <v>2207</v>
      </c>
      <c r="AJ708" s="391">
        <v>490</v>
      </c>
      <c r="AK708" s="391">
        <v>547</v>
      </c>
      <c r="AL708" s="391">
        <v>663</v>
      </c>
      <c r="AM708" s="391">
        <v>437</v>
      </c>
      <c r="AN708" s="391">
        <v>471</v>
      </c>
      <c r="AO708" s="391">
        <v>558</v>
      </c>
      <c r="AP708" s="391">
        <v>494</v>
      </c>
      <c r="AQ708" s="391">
        <v>494</v>
      </c>
      <c r="AR708" s="391">
        <v>594</v>
      </c>
      <c r="AS708" s="391">
        <v>540</v>
      </c>
      <c r="AU708" s="105" t="s">
        <v>5315</v>
      </c>
      <c r="AV708" s="126">
        <v>11</v>
      </c>
    </row>
    <row r="709" spans="2:48" ht="23.25" customHeight="1">
      <c r="D709" s="105" t="s">
        <v>5317</v>
      </c>
      <c r="E709" s="13" t="s">
        <v>5317</v>
      </c>
      <c r="F709" s="2" t="s">
        <v>5316</v>
      </c>
      <c r="G709">
        <v>11</v>
      </c>
      <c r="H709" s="398" t="s">
        <v>2207</v>
      </c>
      <c r="I709" s="398" t="s">
        <v>2207</v>
      </c>
      <c r="J709" s="398" t="s">
        <v>2207</v>
      </c>
      <c r="K709" s="390" t="s">
        <v>2207</v>
      </c>
      <c r="L709" s="390" t="s">
        <v>2207</v>
      </c>
      <c r="M709" s="390" t="s">
        <v>2207</v>
      </c>
      <c r="N709" s="390" t="s">
        <v>2207</v>
      </c>
      <c r="O709" s="390" t="s">
        <v>2207</v>
      </c>
      <c r="P709" s="390" t="s">
        <v>2207</v>
      </c>
      <c r="Q709" s="390" t="s">
        <v>2207</v>
      </c>
      <c r="R709" s="390" t="s">
        <v>2207</v>
      </c>
      <c r="S709" s="354">
        <v>527</v>
      </c>
      <c r="T709" s="354">
        <v>631</v>
      </c>
      <c r="U709" s="354">
        <v>707</v>
      </c>
      <c r="V709" s="391">
        <v>549</v>
      </c>
      <c r="W709" s="391">
        <v>600</v>
      </c>
      <c r="X709" s="391">
        <v>424</v>
      </c>
      <c r="Y709" s="391">
        <v>466</v>
      </c>
      <c r="Z709" s="391">
        <v>576</v>
      </c>
      <c r="AA709" s="391">
        <v>479</v>
      </c>
      <c r="AB709" s="391">
        <v>447</v>
      </c>
      <c r="AC709" s="391">
        <v>504</v>
      </c>
      <c r="AD709" s="391">
        <v>629</v>
      </c>
      <c r="AE709" s="391">
        <v>505</v>
      </c>
      <c r="AF709" s="391">
        <v>483</v>
      </c>
      <c r="AG709" s="391">
        <v>541</v>
      </c>
      <c r="AH709" s="391">
        <v>672</v>
      </c>
      <c r="AI709" s="399" t="s">
        <v>2207</v>
      </c>
      <c r="AJ709" s="391">
        <v>490</v>
      </c>
      <c r="AK709" s="391">
        <v>547</v>
      </c>
      <c r="AL709" s="391">
        <v>663</v>
      </c>
      <c r="AM709" s="391">
        <v>437</v>
      </c>
      <c r="AN709" s="391">
        <v>471</v>
      </c>
      <c r="AO709" s="391">
        <v>558</v>
      </c>
      <c r="AP709" s="391">
        <v>494</v>
      </c>
      <c r="AQ709" s="391">
        <v>494</v>
      </c>
      <c r="AR709" s="391">
        <v>594</v>
      </c>
      <c r="AS709" s="391">
        <v>540</v>
      </c>
      <c r="AU709" s="105" t="s">
        <v>5317</v>
      </c>
      <c r="AV709" s="126">
        <v>11</v>
      </c>
    </row>
    <row r="710" spans="2:48" ht="23.25" customHeight="1">
      <c r="D710" s="105" t="s">
        <v>56</v>
      </c>
      <c r="E710" s="164" t="s">
        <v>56</v>
      </c>
      <c r="F710" s="165" t="s">
        <v>802</v>
      </c>
      <c r="G710" s="126">
        <v>12</v>
      </c>
      <c r="H710" s="166">
        <v>460</v>
      </c>
      <c r="I710" s="166">
        <v>459</v>
      </c>
      <c r="J710" s="166">
        <v>549</v>
      </c>
      <c r="K710" s="357">
        <v>486</v>
      </c>
      <c r="L710" s="357">
        <v>474</v>
      </c>
      <c r="M710" s="357">
        <v>586</v>
      </c>
      <c r="N710" s="357">
        <v>507</v>
      </c>
      <c r="O710" s="357">
        <v>460</v>
      </c>
      <c r="P710" s="357">
        <v>483</v>
      </c>
      <c r="Q710" s="357">
        <v>572</v>
      </c>
      <c r="R710" s="357">
        <v>491</v>
      </c>
      <c r="S710" s="354">
        <v>557</v>
      </c>
      <c r="T710" s="354">
        <v>656</v>
      </c>
      <c r="U710" s="354">
        <v>742</v>
      </c>
      <c r="V710" s="357">
        <v>599</v>
      </c>
      <c r="W710" s="357">
        <v>656</v>
      </c>
      <c r="X710" s="357">
        <v>480</v>
      </c>
      <c r="Y710" s="357">
        <v>520</v>
      </c>
      <c r="Z710" s="357">
        <v>640</v>
      </c>
      <c r="AA710" s="357">
        <v>540</v>
      </c>
      <c r="AB710" s="357">
        <v>499</v>
      </c>
      <c r="AC710" s="357">
        <v>552</v>
      </c>
      <c r="AD710" s="357">
        <v>685</v>
      </c>
      <c r="AE710" s="357">
        <v>562</v>
      </c>
      <c r="AF710" s="357">
        <v>535</v>
      </c>
      <c r="AG710" s="357">
        <v>588</v>
      </c>
      <c r="AH710" s="357">
        <v>727</v>
      </c>
      <c r="AI710" s="368" t="s">
        <v>2207</v>
      </c>
      <c r="AJ710" s="357">
        <v>540</v>
      </c>
      <c r="AK710" s="357">
        <v>592</v>
      </c>
      <c r="AL710" s="357">
        <v>719</v>
      </c>
      <c r="AM710" s="357">
        <v>493</v>
      </c>
      <c r="AN710" s="357">
        <v>522</v>
      </c>
      <c r="AO710" s="357">
        <v>619</v>
      </c>
      <c r="AP710" s="357">
        <v>537</v>
      </c>
      <c r="AQ710" s="357">
        <v>537</v>
      </c>
      <c r="AR710" s="357">
        <v>623</v>
      </c>
      <c r="AS710" s="357">
        <v>584</v>
      </c>
      <c r="AT710" s="105"/>
      <c r="AU710" s="105" t="s">
        <v>56</v>
      </c>
      <c r="AV710" s="126">
        <v>12</v>
      </c>
    </row>
    <row r="711" spans="2:48" ht="23.25" customHeight="1">
      <c r="D711" s="105" t="s">
        <v>3348</v>
      </c>
      <c r="E711" s="164" t="s">
        <v>3348</v>
      </c>
      <c r="F711" s="165" t="s">
        <v>802</v>
      </c>
      <c r="G711" s="126">
        <v>12</v>
      </c>
      <c r="H711" s="166">
        <v>460</v>
      </c>
      <c r="I711" s="166">
        <v>459</v>
      </c>
      <c r="J711" s="166">
        <v>549</v>
      </c>
      <c r="K711" s="357">
        <v>486</v>
      </c>
      <c r="L711" s="357">
        <v>474</v>
      </c>
      <c r="M711" s="357">
        <v>586</v>
      </c>
      <c r="N711" s="357">
        <v>507</v>
      </c>
      <c r="O711" s="357">
        <v>460</v>
      </c>
      <c r="P711" s="357">
        <v>483</v>
      </c>
      <c r="Q711" s="357">
        <v>572</v>
      </c>
      <c r="R711" s="357">
        <v>491</v>
      </c>
      <c r="S711" s="354">
        <v>557</v>
      </c>
      <c r="T711" s="354">
        <v>656</v>
      </c>
      <c r="U711" s="354">
        <v>742</v>
      </c>
      <c r="V711" s="357">
        <v>599</v>
      </c>
      <c r="W711" s="357">
        <v>656</v>
      </c>
      <c r="X711" s="357">
        <v>480</v>
      </c>
      <c r="Y711" s="357">
        <v>520</v>
      </c>
      <c r="Z711" s="357">
        <v>640</v>
      </c>
      <c r="AA711" s="357">
        <v>540</v>
      </c>
      <c r="AB711" s="357">
        <v>499</v>
      </c>
      <c r="AC711" s="357">
        <v>552</v>
      </c>
      <c r="AD711" s="357">
        <v>685</v>
      </c>
      <c r="AE711" s="357">
        <v>562</v>
      </c>
      <c r="AF711" s="357">
        <v>535</v>
      </c>
      <c r="AG711" s="357">
        <v>588</v>
      </c>
      <c r="AH711" s="357">
        <v>727</v>
      </c>
      <c r="AI711" s="368" t="s">
        <v>2207</v>
      </c>
      <c r="AJ711" s="357">
        <v>540</v>
      </c>
      <c r="AK711" s="357">
        <v>592</v>
      </c>
      <c r="AL711" s="357">
        <v>719</v>
      </c>
      <c r="AM711" s="357">
        <v>493</v>
      </c>
      <c r="AN711" s="357">
        <v>522</v>
      </c>
      <c r="AO711" s="357">
        <v>619</v>
      </c>
      <c r="AP711" s="357">
        <v>537</v>
      </c>
      <c r="AQ711" s="357">
        <v>537</v>
      </c>
      <c r="AR711" s="357">
        <v>623</v>
      </c>
      <c r="AS711" s="357">
        <v>584</v>
      </c>
      <c r="AT711" s="105"/>
      <c r="AU711" s="105" t="s">
        <v>3348</v>
      </c>
      <c r="AV711" s="126">
        <v>12</v>
      </c>
    </row>
    <row r="712" spans="2:48" ht="23.25" customHeight="1">
      <c r="D712" s="105" t="s">
        <v>57</v>
      </c>
      <c r="E712" s="164" t="s">
        <v>57</v>
      </c>
      <c r="F712" s="165" t="s">
        <v>803</v>
      </c>
      <c r="G712" s="126">
        <v>12</v>
      </c>
      <c r="H712" s="166">
        <v>435</v>
      </c>
      <c r="I712" s="166">
        <v>436</v>
      </c>
      <c r="J712" s="166">
        <v>523</v>
      </c>
      <c r="K712" s="357">
        <v>461</v>
      </c>
      <c r="L712" s="357">
        <v>450</v>
      </c>
      <c r="M712" s="357">
        <v>570</v>
      </c>
      <c r="N712" s="357">
        <v>484</v>
      </c>
      <c r="O712" s="357">
        <v>438</v>
      </c>
      <c r="P712" s="357">
        <v>471</v>
      </c>
      <c r="Q712" s="357">
        <v>555</v>
      </c>
      <c r="R712" s="357">
        <v>476</v>
      </c>
      <c r="S712" s="354">
        <v>543</v>
      </c>
      <c r="T712" s="354">
        <v>656</v>
      </c>
      <c r="U712" s="354">
        <v>733</v>
      </c>
      <c r="V712" s="357">
        <v>589</v>
      </c>
      <c r="W712" s="357">
        <v>644</v>
      </c>
      <c r="X712" s="357">
        <v>456</v>
      </c>
      <c r="Y712" s="357">
        <v>502</v>
      </c>
      <c r="Z712" s="357">
        <v>621</v>
      </c>
      <c r="AA712" s="357">
        <v>515</v>
      </c>
      <c r="AB712" s="357">
        <v>482</v>
      </c>
      <c r="AC712" s="357">
        <v>544</v>
      </c>
      <c r="AD712" s="357">
        <v>679</v>
      </c>
      <c r="AE712" s="357">
        <v>544</v>
      </c>
      <c r="AF712" s="357">
        <v>518</v>
      </c>
      <c r="AG712" s="357">
        <v>581</v>
      </c>
      <c r="AH712" s="357">
        <v>722</v>
      </c>
      <c r="AI712" s="368" t="s">
        <v>2207</v>
      </c>
      <c r="AJ712" s="357">
        <v>526</v>
      </c>
      <c r="AK712" s="357">
        <v>588</v>
      </c>
      <c r="AL712" s="357">
        <v>714</v>
      </c>
      <c r="AM712" s="357">
        <v>470</v>
      </c>
      <c r="AN712" s="357">
        <v>507</v>
      </c>
      <c r="AO712" s="357">
        <v>601</v>
      </c>
      <c r="AP712" s="357">
        <v>524</v>
      </c>
      <c r="AQ712" s="357">
        <v>524</v>
      </c>
      <c r="AR712" s="357">
        <v>633</v>
      </c>
      <c r="AS712" s="357">
        <v>570</v>
      </c>
      <c r="AT712" s="105"/>
      <c r="AU712" s="105" t="s">
        <v>57</v>
      </c>
      <c r="AV712" s="126">
        <v>12</v>
      </c>
    </row>
    <row r="713" spans="2:48" ht="23.25" customHeight="1">
      <c r="D713" s="105" t="s">
        <v>3351</v>
      </c>
      <c r="E713" s="164" t="s">
        <v>3351</v>
      </c>
      <c r="F713" s="165" t="s">
        <v>803</v>
      </c>
      <c r="G713" s="126">
        <v>12</v>
      </c>
      <c r="H713" s="166">
        <v>435</v>
      </c>
      <c r="I713" s="166">
        <v>436</v>
      </c>
      <c r="J713" s="166">
        <v>523</v>
      </c>
      <c r="K713" s="357">
        <v>461</v>
      </c>
      <c r="L713" s="357">
        <v>450</v>
      </c>
      <c r="M713" s="357">
        <v>570</v>
      </c>
      <c r="N713" s="357">
        <v>484</v>
      </c>
      <c r="O713" s="357">
        <v>438</v>
      </c>
      <c r="P713" s="357">
        <v>471</v>
      </c>
      <c r="Q713" s="357">
        <v>555</v>
      </c>
      <c r="R713" s="357">
        <v>476</v>
      </c>
      <c r="S713" s="354">
        <v>543</v>
      </c>
      <c r="T713" s="354">
        <v>656</v>
      </c>
      <c r="U713" s="354">
        <v>733</v>
      </c>
      <c r="V713" s="357">
        <v>589</v>
      </c>
      <c r="W713" s="357">
        <v>644</v>
      </c>
      <c r="X713" s="357">
        <v>456</v>
      </c>
      <c r="Y713" s="357">
        <v>502</v>
      </c>
      <c r="Z713" s="357">
        <v>621</v>
      </c>
      <c r="AA713" s="357">
        <v>515</v>
      </c>
      <c r="AB713" s="357">
        <v>482</v>
      </c>
      <c r="AC713" s="357">
        <v>544</v>
      </c>
      <c r="AD713" s="357">
        <v>679</v>
      </c>
      <c r="AE713" s="357">
        <v>544</v>
      </c>
      <c r="AF713" s="357">
        <v>518</v>
      </c>
      <c r="AG713" s="357">
        <v>581</v>
      </c>
      <c r="AH713" s="357">
        <v>722</v>
      </c>
      <c r="AI713" s="368" t="s">
        <v>2207</v>
      </c>
      <c r="AJ713" s="357">
        <v>526</v>
      </c>
      <c r="AK713" s="357">
        <v>588</v>
      </c>
      <c r="AL713" s="357">
        <v>714</v>
      </c>
      <c r="AM713" s="357">
        <v>470</v>
      </c>
      <c r="AN713" s="357">
        <v>507</v>
      </c>
      <c r="AO713" s="357">
        <v>601</v>
      </c>
      <c r="AP713" s="357">
        <v>524</v>
      </c>
      <c r="AQ713" s="357">
        <v>524</v>
      </c>
      <c r="AR713" s="357">
        <v>633</v>
      </c>
      <c r="AS713" s="357">
        <v>570</v>
      </c>
      <c r="AT713" s="105"/>
      <c r="AU713" s="105" t="s">
        <v>3351</v>
      </c>
      <c r="AV713" s="126">
        <v>12</v>
      </c>
    </row>
    <row r="714" spans="2:48" ht="23.25" customHeight="1">
      <c r="D714" s="105" t="s">
        <v>2981</v>
      </c>
      <c r="E714" s="164" t="s">
        <v>2981</v>
      </c>
      <c r="F714" s="165" t="s">
        <v>3798</v>
      </c>
      <c r="G714" s="126">
        <v>13</v>
      </c>
      <c r="H714" s="166">
        <v>482</v>
      </c>
      <c r="I714" s="166">
        <v>475</v>
      </c>
      <c r="J714" s="166">
        <v>587</v>
      </c>
      <c r="K714" s="357">
        <v>502</v>
      </c>
      <c r="L714" s="357">
        <v>494</v>
      </c>
      <c r="M714" s="357">
        <v>618</v>
      </c>
      <c r="N714" s="357">
        <v>573</v>
      </c>
      <c r="O714" s="357">
        <v>500</v>
      </c>
      <c r="P714" s="357">
        <v>502</v>
      </c>
      <c r="Q714" s="357">
        <v>600</v>
      </c>
      <c r="R714" s="357">
        <v>561</v>
      </c>
      <c r="S714" s="354">
        <v>575</v>
      </c>
      <c r="T714" s="354">
        <v>682</v>
      </c>
      <c r="U714" s="354">
        <v>768</v>
      </c>
      <c r="V714" s="357">
        <v>621</v>
      </c>
      <c r="W714" s="357">
        <v>679</v>
      </c>
      <c r="X714" s="357">
        <v>510</v>
      </c>
      <c r="Y714" s="357">
        <v>553</v>
      </c>
      <c r="Z714" s="357">
        <v>672</v>
      </c>
      <c r="AA714" s="357">
        <v>582</v>
      </c>
      <c r="AB714" s="357">
        <v>539</v>
      </c>
      <c r="AC714" s="357">
        <v>594</v>
      </c>
      <c r="AD714" s="357">
        <v>723</v>
      </c>
      <c r="AE714" s="357">
        <v>607</v>
      </c>
      <c r="AF714" s="357">
        <v>573</v>
      </c>
      <c r="AG714" s="357">
        <v>629</v>
      </c>
      <c r="AH714" s="357">
        <v>765</v>
      </c>
      <c r="AI714" s="368" t="s">
        <v>2207</v>
      </c>
      <c r="AJ714" s="357">
        <v>549</v>
      </c>
      <c r="AK714" s="357">
        <v>605</v>
      </c>
      <c r="AL714" s="357">
        <v>736</v>
      </c>
      <c r="AM714" s="357">
        <v>499</v>
      </c>
      <c r="AN714" s="357">
        <v>531</v>
      </c>
      <c r="AO714" s="357">
        <v>631</v>
      </c>
      <c r="AP714" s="357">
        <v>549</v>
      </c>
      <c r="AQ714" s="357">
        <v>549</v>
      </c>
      <c r="AR714" s="357">
        <v>642</v>
      </c>
      <c r="AS714" s="357">
        <v>598</v>
      </c>
      <c r="AT714" s="105"/>
      <c r="AU714" s="105" t="s">
        <v>2981</v>
      </c>
      <c r="AV714" s="126">
        <v>13</v>
      </c>
    </row>
    <row r="715" spans="2:48" ht="23.25" customHeight="1">
      <c r="B715" s="395"/>
      <c r="D715" s="105" t="s">
        <v>3353</v>
      </c>
      <c r="E715" s="164" t="s">
        <v>3353</v>
      </c>
      <c r="F715" s="165" t="s">
        <v>3798</v>
      </c>
      <c r="G715" s="126">
        <v>13</v>
      </c>
      <c r="H715" s="166">
        <v>482</v>
      </c>
      <c r="I715" s="166">
        <v>475</v>
      </c>
      <c r="J715" s="166">
        <v>587</v>
      </c>
      <c r="K715" s="357">
        <v>502</v>
      </c>
      <c r="L715" s="357">
        <v>494</v>
      </c>
      <c r="M715" s="357">
        <v>618</v>
      </c>
      <c r="N715" s="357">
        <v>573</v>
      </c>
      <c r="O715" s="357">
        <v>500</v>
      </c>
      <c r="P715" s="357">
        <v>502</v>
      </c>
      <c r="Q715" s="357">
        <v>600</v>
      </c>
      <c r="R715" s="357">
        <v>561</v>
      </c>
      <c r="S715" s="354">
        <v>575</v>
      </c>
      <c r="T715" s="354">
        <v>682</v>
      </c>
      <c r="U715" s="354">
        <v>768</v>
      </c>
      <c r="V715" s="357">
        <v>621</v>
      </c>
      <c r="W715" s="357">
        <v>679</v>
      </c>
      <c r="X715" s="357">
        <v>510</v>
      </c>
      <c r="Y715" s="357">
        <v>553</v>
      </c>
      <c r="Z715" s="357">
        <v>672</v>
      </c>
      <c r="AA715" s="357">
        <v>582</v>
      </c>
      <c r="AB715" s="357">
        <v>539</v>
      </c>
      <c r="AC715" s="357">
        <v>594</v>
      </c>
      <c r="AD715" s="357">
        <v>723</v>
      </c>
      <c r="AE715" s="357">
        <v>607</v>
      </c>
      <c r="AF715" s="357">
        <v>573</v>
      </c>
      <c r="AG715" s="357">
        <v>629</v>
      </c>
      <c r="AH715" s="357">
        <v>765</v>
      </c>
      <c r="AI715" s="368" t="s">
        <v>2207</v>
      </c>
      <c r="AJ715" s="357">
        <v>549</v>
      </c>
      <c r="AK715" s="357">
        <v>605</v>
      </c>
      <c r="AL715" s="357">
        <v>736</v>
      </c>
      <c r="AM715" s="357">
        <v>499</v>
      </c>
      <c r="AN715" s="357">
        <v>531</v>
      </c>
      <c r="AO715" s="357">
        <v>631</v>
      </c>
      <c r="AP715" s="357">
        <v>549</v>
      </c>
      <c r="AQ715" s="357">
        <v>549</v>
      </c>
      <c r="AR715" s="357">
        <v>642</v>
      </c>
      <c r="AS715" s="357">
        <v>598</v>
      </c>
      <c r="AT715" s="105"/>
      <c r="AU715" s="105" t="s">
        <v>3353</v>
      </c>
      <c r="AV715" s="126">
        <v>13</v>
      </c>
    </row>
    <row r="716" spans="2:48" ht="23.25" customHeight="1">
      <c r="D716" s="105" t="s">
        <v>2984</v>
      </c>
      <c r="E716" s="164" t="s">
        <v>2984</v>
      </c>
      <c r="F716" s="165" t="s">
        <v>3801</v>
      </c>
      <c r="G716" s="126">
        <v>13</v>
      </c>
      <c r="H716" s="166">
        <v>494</v>
      </c>
      <c r="I716" s="166">
        <v>487</v>
      </c>
      <c r="J716" s="166">
        <v>604</v>
      </c>
      <c r="K716" s="357">
        <v>515</v>
      </c>
      <c r="L716" s="357">
        <v>507</v>
      </c>
      <c r="M716" s="357">
        <v>636</v>
      </c>
      <c r="N716" s="357">
        <v>591</v>
      </c>
      <c r="O716" s="357">
        <v>523</v>
      </c>
      <c r="P716" s="357">
        <v>525</v>
      </c>
      <c r="Q716" s="357">
        <v>626</v>
      </c>
      <c r="R716" s="357">
        <v>588</v>
      </c>
      <c r="S716" s="354">
        <v>597</v>
      </c>
      <c r="T716" s="354">
        <v>720</v>
      </c>
      <c r="U716" s="354">
        <v>804</v>
      </c>
      <c r="V716" s="357">
        <v>650</v>
      </c>
      <c r="W716" s="357">
        <v>711</v>
      </c>
      <c r="X716" s="357">
        <v>525</v>
      </c>
      <c r="Y716" s="357">
        <v>576</v>
      </c>
      <c r="Z716" s="357">
        <v>699</v>
      </c>
      <c r="AA716" s="357">
        <v>598</v>
      </c>
      <c r="AB716" s="357">
        <v>563</v>
      </c>
      <c r="AC716" s="357">
        <v>630</v>
      </c>
      <c r="AD716" s="357">
        <v>766</v>
      </c>
      <c r="AE716" s="357">
        <v>631</v>
      </c>
      <c r="AF716" s="357">
        <v>597</v>
      </c>
      <c r="AG716" s="357">
        <v>665</v>
      </c>
      <c r="AH716" s="357">
        <v>807</v>
      </c>
      <c r="AI716" s="368" t="s">
        <v>2207</v>
      </c>
      <c r="AJ716" s="357">
        <v>574</v>
      </c>
      <c r="AK716" s="357">
        <v>641</v>
      </c>
      <c r="AL716" s="357">
        <v>778</v>
      </c>
      <c r="AM716" s="357">
        <v>514</v>
      </c>
      <c r="AN716" s="357">
        <v>554</v>
      </c>
      <c r="AO716" s="357">
        <v>657</v>
      </c>
      <c r="AP716" s="357">
        <v>579</v>
      </c>
      <c r="AQ716" s="357">
        <v>579</v>
      </c>
      <c r="AR716" s="357">
        <v>697</v>
      </c>
      <c r="AS716" s="357">
        <v>628</v>
      </c>
      <c r="AT716" s="105"/>
      <c r="AU716" s="105" t="s">
        <v>2984</v>
      </c>
      <c r="AV716" s="126">
        <v>13</v>
      </c>
    </row>
    <row r="717" spans="2:48" ht="23.25" customHeight="1">
      <c r="D717" s="105" t="s">
        <v>3356</v>
      </c>
      <c r="E717" s="164" t="s">
        <v>3356</v>
      </c>
      <c r="F717" s="165" t="s">
        <v>3801</v>
      </c>
      <c r="G717" s="126">
        <v>13</v>
      </c>
      <c r="H717" s="166">
        <v>494</v>
      </c>
      <c r="I717" s="166">
        <v>487</v>
      </c>
      <c r="J717" s="166">
        <v>604</v>
      </c>
      <c r="K717" s="357">
        <v>515</v>
      </c>
      <c r="L717" s="357">
        <v>507</v>
      </c>
      <c r="M717" s="357">
        <v>636</v>
      </c>
      <c r="N717" s="357">
        <v>591</v>
      </c>
      <c r="O717" s="357">
        <v>523</v>
      </c>
      <c r="P717" s="357">
        <v>525</v>
      </c>
      <c r="Q717" s="357">
        <v>626</v>
      </c>
      <c r="R717" s="357">
        <v>588</v>
      </c>
      <c r="S717" s="354">
        <v>597</v>
      </c>
      <c r="T717" s="354">
        <v>720</v>
      </c>
      <c r="U717" s="354">
        <v>804</v>
      </c>
      <c r="V717" s="357">
        <v>650</v>
      </c>
      <c r="W717" s="357">
        <v>711</v>
      </c>
      <c r="X717" s="357">
        <v>525</v>
      </c>
      <c r="Y717" s="357">
        <v>576</v>
      </c>
      <c r="Z717" s="357">
        <v>699</v>
      </c>
      <c r="AA717" s="357">
        <v>598</v>
      </c>
      <c r="AB717" s="357">
        <v>563</v>
      </c>
      <c r="AC717" s="357">
        <v>630</v>
      </c>
      <c r="AD717" s="357">
        <v>766</v>
      </c>
      <c r="AE717" s="357">
        <v>631</v>
      </c>
      <c r="AF717" s="357">
        <v>597</v>
      </c>
      <c r="AG717" s="357">
        <v>665</v>
      </c>
      <c r="AH717" s="357">
        <v>807</v>
      </c>
      <c r="AI717" s="368" t="s">
        <v>2207</v>
      </c>
      <c r="AJ717" s="357">
        <v>574</v>
      </c>
      <c r="AK717" s="357">
        <v>641</v>
      </c>
      <c r="AL717" s="357">
        <v>778</v>
      </c>
      <c r="AM717" s="357">
        <v>514</v>
      </c>
      <c r="AN717" s="357">
        <v>554</v>
      </c>
      <c r="AO717" s="357">
        <v>657</v>
      </c>
      <c r="AP717" s="357">
        <v>579</v>
      </c>
      <c r="AQ717" s="357">
        <v>579</v>
      </c>
      <c r="AR717" s="357">
        <v>697</v>
      </c>
      <c r="AS717" s="357">
        <v>628</v>
      </c>
      <c r="AT717" s="105"/>
      <c r="AU717" s="105" t="s">
        <v>3356</v>
      </c>
      <c r="AV717" s="126">
        <v>13</v>
      </c>
    </row>
    <row r="718" spans="2:48" ht="23.25" customHeight="1">
      <c r="D718" s="105" t="s">
        <v>58</v>
      </c>
      <c r="E718" s="164" t="s">
        <v>58</v>
      </c>
      <c r="F718" s="165" t="s">
        <v>804</v>
      </c>
      <c r="G718" s="126">
        <v>14</v>
      </c>
      <c r="H718" s="166">
        <v>477</v>
      </c>
      <c r="I718" s="166">
        <v>477</v>
      </c>
      <c r="J718" s="166">
        <v>574</v>
      </c>
      <c r="K718" s="357">
        <v>506</v>
      </c>
      <c r="L718" s="357">
        <v>495</v>
      </c>
      <c r="M718" s="357">
        <v>617</v>
      </c>
      <c r="N718" s="357">
        <v>529</v>
      </c>
      <c r="O718" s="357">
        <v>478</v>
      </c>
      <c r="P718" s="357">
        <v>506</v>
      </c>
      <c r="Q718" s="357">
        <v>601</v>
      </c>
      <c r="R718" s="357">
        <v>514</v>
      </c>
      <c r="S718" s="354">
        <v>596</v>
      </c>
      <c r="T718" s="354">
        <v>710</v>
      </c>
      <c r="U718" s="354">
        <v>799</v>
      </c>
      <c r="V718" s="357">
        <v>648</v>
      </c>
      <c r="W718" s="357">
        <v>708</v>
      </c>
      <c r="X718" s="357">
        <v>497</v>
      </c>
      <c r="Y718" s="357">
        <v>543</v>
      </c>
      <c r="Z718" s="357">
        <v>671</v>
      </c>
      <c r="AA718" s="357">
        <v>561</v>
      </c>
      <c r="AB718" s="357">
        <v>521</v>
      </c>
      <c r="AC718" s="357">
        <v>581</v>
      </c>
      <c r="AD718" s="357">
        <v>725</v>
      </c>
      <c r="AE718" s="357">
        <v>587</v>
      </c>
      <c r="AF718" s="357">
        <v>557</v>
      </c>
      <c r="AG718" s="357">
        <v>617</v>
      </c>
      <c r="AH718" s="357">
        <v>768</v>
      </c>
      <c r="AI718" s="368" t="s">
        <v>2207</v>
      </c>
      <c r="AJ718" s="357">
        <v>570</v>
      </c>
      <c r="AK718" s="357">
        <v>630</v>
      </c>
      <c r="AL718" s="357">
        <v>767</v>
      </c>
      <c r="AM718" s="357">
        <v>517</v>
      </c>
      <c r="AN718" s="357">
        <v>552</v>
      </c>
      <c r="AO718" s="357">
        <v>656</v>
      </c>
      <c r="AP718" s="357">
        <v>573</v>
      </c>
      <c r="AQ718" s="357">
        <v>573</v>
      </c>
      <c r="AR718" s="357">
        <v>673</v>
      </c>
      <c r="AS718" s="357">
        <v>621</v>
      </c>
      <c r="AT718" s="105"/>
      <c r="AU718" s="105" t="s">
        <v>58</v>
      </c>
      <c r="AV718" s="126">
        <v>14</v>
      </c>
    </row>
    <row r="719" spans="2:48" ht="23.25" customHeight="1">
      <c r="B719" s="395"/>
      <c r="D719" s="105" t="s">
        <v>3358</v>
      </c>
      <c r="E719" s="164" t="s">
        <v>3358</v>
      </c>
      <c r="F719" s="165" t="s">
        <v>804</v>
      </c>
      <c r="G719" s="126">
        <v>14</v>
      </c>
      <c r="H719" s="166">
        <v>477</v>
      </c>
      <c r="I719" s="166">
        <v>477</v>
      </c>
      <c r="J719" s="166">
        <v>574</v>
      </c>
      <c r="K719" s="357">
        <v>506</v>
      </c>
      <c r="L719" s="357">
        <v>495</v>
      </c>
      <c r="M719" s="357">
        <v>617</v>
      </c>
      <c r="N719" s="357">
        <v>529</v>
      </c>
      <c r="O719" s="357">
        <v>478</v>
      </c>
      <c r="P719" s="357">
        <v>506</v>
      </c>
      <c r="Q719" s="357">
        <v>601</v>
      </c>
      <c r="R719" s="357">
        <v>514</v>
      </c>
      <c r="S719" s="354">
        <v>596</v>
      </c>
      <c r="T719" s="354">
        <v>710</v>
      </c>
      <c r="U719" s="354">
        <v>799</v>
      </c>
      <c r="V719" s="357">
        <v>648</v>
      </c>
      <c r="W719" s="357">
        <v>708</v>
      </c>
      <c r="X719" s="357">
        <v>497</v>
      </c>
      <c r="Y719" s="357">
        <v>543</v>
      </c>
      <c r="Z719" s="357">
        <v>671</v>
      </c>
      <c r="AA719" s="357">
        <v>561</v>
      </c>
      <c r="AB719" s="357">
        <v>521</v>
      </c>
      <c r="AC719" s="357">
        <v>581</v>
      </c>
      <c r="AD719" s="357">
        <v>725</v>
      </c>
      <c r="AE719" s="357">
        <v>587</v>
      </c>
      <c r="AF719" s="357">
        <v>557</v>
      </c>
      <c r="AG719" s="357">
        <v>617</v>
      </c>
      <c r="AH719" s="357">
        <v>768</v>
      </c>
      <c r="AI719" s="368" t="s">
        <v>2207</v>
      </c>
      <c r="AJ719" s="357">
        <v>570</v>
      </c>
      <c r="AK719" s="357">
        <v>630</v>
      </c>
      <c r="AL719" s="357">
        <v>767</v>
      </c>
      <c r="AM719" s="357">
        <v>517</v>
      </c>
      <c r="AN719" s="357">
        <v>552</v>
      </c>
      <c r="AO719" s="357">
        <v>656</v>
      </c>
      <c r="AP719" s="357">
        <v>573</v>
      </c>
      <c r="AQ719" s="357">
        <v>573</v>
      </c>
      <c r="AR719" s="357">
        <v>673</v>
      </c>
      <c r="AS719" s="357">
        <v>621</v>
      </c>
      <c r="AT719" s="105"/>
      <c r="AU719" s="105" t="s">
        <v>3358</v>
      </c>
      <c r="AV719" s="126">
        <v>14</v>
      </c>
    </row>
    <row r="720" spans="2:48" ht="23.25" customHeight="1">
      <c r="D720" s="105" t="s">
        <v>61</v>
      </c>
      <c r="E720" s="164" t="s">
        <v>61</v>
      </c>
      <c r="F720" s="165" t="s">
        <v>806</v>
      </c>
      <c r="G720" s="126">
        <v>14</v>
      </c>
      <c r="H720" s="166">
        <v>485</v>
      </c>
      <c r="I720" s="166">
        <v>488</v>
      </c>
      <c r="J720" s="166">
        <v>585</v>
      </c>
      <c r="K720" s="357">
        <v>515</v>
      </c>
      <c r="L720" s="357">
        <v>503</v>
      </c>
      <c r="M720" s="357">
        <v>641</v>
      </c>
      <c r="N720" s="357">
        <v>542</v>
      </c>
      <c r="O720" s="357">
        <v>490</v>
      </c>
      <c r="P720" s="357">
        <v>529</v>
      </c>
      <c r="Q720" s="357">
        <v>623</v>
      </c>
      <c r="R720" s="357">
        <v>536</v>
      </c>
      <c r="S720" s="354">
        <v>611</v>
      </c>
      <c r="T720" s="354">
        <v>743</v>
      </c>
      <c r="U720" s="354">
        <v>827</v>
      </c>
      <c r="V720" s="357">
        <v>670</v>
      </c>
      <c r="W720" s="357">
        <v>733</v>
      </c>
      <c r="X720" s="357">
        <v>506</v>
      </c>
      <c r="Y720" s="357">
        <v>560</v>
      </c>
      <c r="Z720" s="357">
        <v>694</v>
      </c>
      <c r="AA720" s="357">
        <v>572</v>
      </c>
      <c r="AB720" s="357">
        <v>538</v>
      </c>
      <c r="AC720" s="357">
        <v>610</v>
      </c>
      <c r="AD720" s="357">
        <v>763</v>
      </c>
      <c r="AE720" s="357">
        <v>607</v>
      </c>
      <c r="AF720" s="357">
        <v>573</v>
      </c>
      <c r="AG720" s="357">
        <v>646</v>
      </c>
      <c r="AH720" s="357">
        <v>806</v>
      </c>
      <c r="AI720" s="368" t="s">
        <v>2207</v>
      </c>
      <c r="AJ720" s="357">
        <v>590</v>
      </c>
      <c r="AK720" s="357">
        <v>662</v>
      </c>
      <c r="AL720" s="357">
        <v>805</v>
      </c>
      <c r="AM720" s="357">
        <v>528</v>
      </c>
      <c r="AN720" s="357">
        <v>570</v>
      </c>
      <c r="AO720" s="357">
        <v>677</v>
      </c>
      <c r="AP720" s="357">
        <v>599</v>
      </c>
      <c r="AQ720" s="357">
        <v>599</v>
      </c>
      <c r="AR720" s="357">
        <v>726</v>
      </c>
      <c r="AS720" s="357">
        <v>647</v>
      </c>
      <c r="AT720" s="105"/>
      <c r="AU720" s="105" t="s">
        <v>61</v>
      </c>
      <c r="AV720" s="126">
        <v>14</v>
      </c>
    </row>
    <row r="721" spans="1:48" ht="23.25" customHeight="1">
      <c r="D721" s="105" t="s">
        <v>3361</v>
      </c>
      <c r="E721" s="164" t="s">
        <v>3361</v>
      </c>
      <c r="F721" s="165" t="s">
        <v>806</v>
      </c>
      <c r="G721" s="126">
        <v>14</v>
      </c>
      <c r="H721" s="166">
        <v>485</v>
      </c>
      <c r="I721" s="166">
        <v>488</v>
      </c>
      <c r="J721" s="166">
        <v>585</v>
      </c>
      <c r="K721" s="357">
        <v>515</v>
      </c>
      <c r="L721" s="357">
        <v>503</v>
      </c>
      <c r="M721" s="357">
        <v>641</v>
      </c>
      <c r="N721" s="357">
        <v>542</v>
      </c>
      <c r="O721" s="357">
        <v>490</v>
      </c>
      <c r="P721" s="357">
        <v>529</v>
      </c>
      <c r="Q721" s="357">
        <v>623</v>
      </c>
      <c r="R721" s="357">
        <v>536</v>
      </c>
      <c r="S721" s="354">
        <v>611</v>
      </c>
      <c r="T721" s="354">
        <v>743</v>
      </c>
      <c r="U721" s="354">
        <v>827</v>
      </c>
      <c r="V721" s="357">
        <v>670</v>
      </c>
      <c r="W721" s="357">
        <v>733</v>
      </c>
      <c r="X721" s="357">
        <v>506</v>
      </c>
      <c r="Y721" s="357">
        <v>560</v>
      </c>
      <c r="Z721" s="357">
        <v>694</v>
      </c>
      <c r="AA721" s="357">
        <v>572</v>
      </c>
      <c r="AB721" s="357">
        <v>538</v>
      </c>
      <c r="AC721" s="357">
        <v>610</v>
      </c>
      <c r="AD721" s="357">
        <v>763</v>
      </c>
      <c r="AE721" s="357">
        <v>607</v>
      </c>
      <c r="AF721" s="357">
        <v>573</v>
      </c>
      <c r="AG721" s="357">
        <v>646</v>
      </c>
      <c r="AH721" s="357">
        <v>806</v>
      </c>
      <c r="AI721" s="368" t="s">
        <v>2207</v>
      </c>
      <c r="AJ721" s="357">
        <v>590</v>
      </c>
      <c r="AK721" s="357">
        <v>662</v>
      </c>
      <c r="AL721" s="357">
        <v>805</v>
      </c>
      <c r="AM721" s="357">
        <v>528</v>
      </c>
      <c r="AN721" s="357">
        <v>570</v>
      </c>
      <c r="AO721" s="357">
        <v>677</v>
      </c>
      <c r="AP721" s="357">
        <v>599</v>
      </c>
      <c r="AQ721" s="357">
        <v>599</v>
      </c>
      <c r="AR721" s="357">
        <v>726</v>
      </c>
      <c r="AS721" s="357">
        <v>647</v>
      </c>
      <c r="AT721" s="105"/>
      <c r="AU721" s="105" t="s">
        <v>3361</v>
      </c>
      <c r="AV721" s="126">
        <v>14</v>
      </c>
    </row>
    <row r="722" spans="1:48" ht="23.25" customHeight="1">
      <c r="A722" s="396"/>
      <c r="B722" s="397"/>
      <c r="D722" s="105" t="s">
        <v>2987</v>
      </c>
      <c r="E722" s="164" t="s">
        <v>2987</v>
      </c>
      <c r="F722" s="165" t="s">
        <v>3794</v>
      </c>
      <c r="G722" s="126">
        <v>5.0999999999999996</v>
      </c>
      <c r="H722" s="166">
        <v>281</v>
      </c>
      <c r="I722" s="166">
        <v>279</v>
      </c>
      <c r="J722" s="166">
        <v>329</v>
      </c>
      <c r="K722" s="357">
        <v>293</v>
      </c>
      <c r="L722" s="357">
        <v>288</v>
      </c>
      <c r="M722" s="357">
        <v>343</v>
      </c>
      <c r="N722" s="357">
        <v>310</v>
      </c>
      <c r="O722" s="357">
        <v>278</v>
      </c>
      <c r="P722" s="357">
        <v>288</v>
      </c>
      <c r="Q722" s="357">
        <v>337</v>
      </c>
      <c r="R722" s="357">
        <v>310</v>
      </c>
      <c r="S722" s="354">
        <v>355</v>
      </c>
      <c r="T722" s="354">
        <v>397</v>
      </c>
      <c r="U722" s="354">
        <v>459</v>
      </c>
      <c r="V722" s="357">
        <v>351</v>
      </c>
      <c r="W722" s="357">
        <v>389</v>
      </c>
      <c r="X722" s="357">
        <v>307</v>
      </c>
      <c r="Y722" s="357">
        <v>326</v>
      </c>
      <c r="Z722" s="357">
        <v>389</v>
      </c>
      <c r="AA722" s="357">
        <v>346</v>
      </c>
      <c r="AB722" s="357">
        <v>315</v>
      </c>
      <c r="AC722" s="357">
        <v>338</v>
      </c>
      <c r="AD722" s="357">
        <v>405</v>
      </c>
      <c r="AE722" s="357">
        <v>351</v>
      </c>
      <c r="AF722" s="357">
        <v>349</v>
      </c>
      <c r="AG722" s="357">
        <v>373</v>
      </c>
      <c r="AH722" s="357">
        <v>446</v>
      </c>
      <c r="AI722" s="368" t="s">
        <v>2207</v>
      </c>
      <c r="AJ722" s="357">
        <v>325</v>
      </c>
      <c r="AK722" s="357">
        <v>349</v>
      </c>
      <c r="AL722" s="357">
        <v>418</v>
      </c>
      <c r="AM722" s="357">
        <v>296</v>
      </c>
      <c r="AN722" s="357">
        <v>309</v>
      </c>
      <c r="AO722" s="357">
        <v>361</v>
      </c>
      <c r="AP722" s="357">
        <v>312</v>
      </c>
      <c r="AQ722" s="357">
        <v>312</v>
      </c>
      <c r="AR722" s="357">
        <v>347</v>
      </c>
      <c r="AS722" s="357">
        <v>361</v>
      </c>
      <c r="AT722" s="105"/>
      <c r="AU722" s="105" t="s">
        <v>2987</v>
      </c>
      <c r="AV722" s="126">
        <v>5.0999999999999996</v>
      </c>
    </row>
    <row r="723" spans="1:48" ht="23.25" customHeight="1">
      <c r="D723" s="105" t="s">
        <v>3364</v>
      </c>
      <c r="E723" s="164" t="s">
        <v>3364</v>
      </c>
      <c r="F723" s="165" t="s">
        <v>3794</v>
      </c>
      <c r="G723" s="126">
        <v>5.0999999999999996</v>
      </c>
      <c r="H723" s="166">
        <v>281</v>
      </c>
      <c r="I723" s="166">
        <v>279</v>
      </c>
      <c r="J723" s="166">
        <v>329</v>
      </c>
      <c r="K723" s="357">
        <v>293</v>
      </c>
      <c r="L723" s="357">
        <v>288</v>
      </c>
      <c r="M723" s="357">
        <v>343</v>
      </c>
      <c r="N723" s="357">
        <v>310</v>
      </c>
      <c r="O723" s="357">
        <v>278</v>
      </c>
      <c r="P723" s="357">
        <v>288</v>
      </c>
      <c r="Q723" s="357">
        <v>337</v>
      </c>
      <c r="R723" s="357">
        <v>310</v>
      </c>
      <c r="S723" s="354">
        <v>355</v>
      </c>
      <c r="T723" s="354">
        <v>397</v>
      </c>
      <c r="U723" s="354">
        <v>459</v>
      </c>
      <c r="V723" s="357">
        <v>351</v>
      </c>
      <c r="W723" s="357">
        <v>389</v>
      </c>
      <c r="X723" s="357">
        <v>307</v>
      </c>
      <c r="Y723" s="357">
        <v>326</v>
      </c>
      <c r="Z723" s="357">
        <v>389</v>
      </c>
      <c r="AA723" s="357">
        <v>346</v>
      </c>
      <c r="AB723" s="357">
        <v>315</v>
      </c>
      <c r="AC723" s="357">
        <v>338</v>
      </c>
      <c r="AD723" s="357">
        <v>405</v>
      </c>
      <c r="AE723" s="357">
        <v>351</v>
      </c>
      <c r="AF723" s="357">
        <v>349</v>
      </c>
      <c r="AG723" s="357">
        <v>373</v>
      </c>
      <c r="AH723" s="357">
        <v>446</v>
      </c>
      <c r="AI723" s="368" t="s">
        <v>2207</v>
      </c>
      <c r="AJ723" s="357">
        <v>325</v>
      </c>
      <c r="AK723" s="357">
        <v>349</v>
      </c>
      <c r="AL723" s="357">
        <v>418</v>
      </c>
      <c r="AM723" s="357">
        <v>296</v>
      </c>
      <c r="AN723" s="357">
        <v>309</v>
      </c>
      <c r="AO723" s="357">
        <v>361</v>
      </c>
      <c r="AP723" s="357">
        <v>312</v>
      </c>
      <c r="AQ723" s="357">
        <v>312</v>
      </c>
      <c r="AR723" s="357">
        <v>347</v>
      </c>
      <c r="AS723" s="357">
        <v>361</v>
      </c>
      <c r="AT723" s="105"/>
      <c r="AU723" s="105" t="s">
        <v>3364</v>
      </c>
      <c r="AV723" s="126">
        <v>5.0999999999999996</v>
      </c>
    </row>
    <row r="724" spans="1:48" ht="23.25" customHeight="1">
      <c r="D724" s="105" t="s">
        <v>2989</v>
      </c>
      <c r="E724" s="164" t="s">
        <v>2989</v>
      </c>
      <c r="F724" s="165" t="s">
        <v>3797</v>
      </c>
      <c r="G724" s="126">
        <v>6.3999999999999995</v>
      </c>
      <c r="H724" s="166">
        <v>294</v>
      </c>
      <c r="I724" s="166">
        <v>294</v>
      </c>
      <c r="J724" s="166">
        <v>347</v>
      </c>
      <c r="K724" s="357">
        <v>309</v>
      </c>
      <c r="L724" s="357">
        <v>304</v>
      </c>
      <c r="M724" s="357">
        <v>365</v>
      </c>
      <c r="N724" s="357">
        <v>328</v>
      </c>
      <c r="O724" s="357">
        <v>293</v>
      </c>
      <c r="P724" s="357">
        <v>306</v>
      </c>
      <c r="Q724" s="357">
        <v>358</v>
      </c>
      <c r="R724" s="357">
        <v>329</v>
      </c>
      <c r="S724" s="354">
        <v>373</v>
      </c>
      <c r="T724" s="354">
        <v>423</v>
      </c>
      <c r="U724" s="354">
        <v>486</v>
      </c>
      <c r="V724" s="357">
        <v>375</v>
      </c>
      <c r="W724" s="357">
        <v>414</v>
      </c>
      <c r="X724" s="357">
        <v>321</v>
      </c>
      <c r="Y724" s="357">
        <v>343</v>
      </c>
      <c r="Z724" s="357">
        <v>412</v>
      </c>
      <c r="AA724" s="357">
        <v>362</v>
      </c>
      <c r="AB724" s="357">
        <v>332</v>
      </c>
      <c r="AC724" s="357">
        <v>360</v>
      </c>
      <c r="AD724" s="357">
        <v>433</v>
      </c>
      <c r="AE724" s="357">
        <v>371</v>
      </c>
      <c r="AF724" s="357">
        <v>366</v>
      </c>
      <c r="AG724" s="357">
        <v>395</v>
      </c>
      <c r="AH724" s="357">
        <v>474</v>
      </c>
      <c r="AI724" s="368" t="s">
        <v>2207</v>
      </c>
      <c r="AJ724" s="357">
        <v>343</v>
      </c>
      <c r="AK724" s="357">
        <v>371</v>
      </c>
      <c r="AL724" s="357">
        <v>446</v>
      </c>
      <c r="AM724" s="357">
        <v>311</v>
      </c>
      <c r="AN724" s="357">
        <v>326</v>
      </c>
      <c r="AO724" s="357">
        <v>382</v>
      </c>
      <c r="AP724" s="357">
        <v>333</v>
      </c>
      <c r="AQ724" s="357">
        <v>333</v>
      </c>
      <c r="AR724" s="357">
        <v>377</v>
      </c>
      <c r="AS724" s="357">
        <v>382</v>
      </c>
      <c r="AT724" s="105"/>
      <c r="AU724" s="105" t="s">
        <v>2989</v>
      </c>
      <c r="AV724" s="126">
        <v>6.3999999999999995</v>
      </c>
    </row>
    <row r="725" spans="1:48" ht="23.25" customHeight="1">
      <c r="D725" s="105" t="s">
        <v>3366</v>
      </c>
      <c r="E725" s="164" t="s">
        <v>3366</v>
      </c>
      <c r="F725" s="165" t="s">
        <v>3797</v>
      </c>
      <c r="G725" s="126">
        <v>6.3999999999999995</v>
      </c>
      <c r="H725" s="166">
        <v>294</v>
      </c>
      <c r="I725" s="166">
        <v>294</v>
      </c>
      <c r="J725" s="166">
        <v>347</v>
      </c>
      <c r="K725" s="357">
        <v>309</v>
      </c>
      <c r="L725" s="357">
        <v>304</v>
      </c>
      <c r="M725" s="357">
        <v>365</v>
      </c>
      <c r="N725" s="357">
        <v>328</v>
      </c>
      <c r="O725" s="357">
        <v>293</v>
      </c>
      <c r="P725" s="357">
        <v>306</v>
      </c>
      <c r="Q725" s="357">
        <v>358</v>
      </c>
      <c r="R725" s="357">
        <v>329</v>
      </c>
      <c r="S725" s="354">
        <v>373</v>
      </c>
      <c r="T725" s="354">
        <v>423</v>
      </c>
      <c r="U725" s="354">
        <v>486</v>
      </c>
      <c r="V725" s="357">
        <v>375</v>
      </c>
      <c r="W725" s="357">
        <v>414</v>
      </c>
      <c r="X725" s="357">
        <v>321</v>
      </c>
      <c r="Y725" s="357">
        <v>343</v>
      </c>
      <c r="Z725" s="357">
        <v>412</v>
      </c>
      <c r="AA725" s="357">
        <v>362</v>
      </c>
      <c r="AB725" s="357">
        <v>332</v>
      </c>
      <c r="AC725" s="357">
        <v>360</v>
      </c>
      <c r="AD725" s="357">
        <v>433</v>
      </c>
      <c r="AE725" s="357">
        <v>371</v>
      </c>
      <c r="AF725" s="357">
        <v>366</v>
      </c>
      <c r="AG725" s="357">
        <v>395</v>
      </c>
      <c r="AH725" s="357">
        <v>474</v>
      </c>
      <c r="AI725" s="368" t="s">
        <v>2207</v>
      </c>
      <c r="AJ725" s="357">
        <v>343</v>
      </c>
      <c r="AK725" s="357">
        <v>371</v>
      </c>
      <c r="AL725" s="357">
        <v>446</v>
      </c>
      <c r="AM725" s="357">
        <v>311</v>
      </c>
      <c r="AN725" s="357">
        <v>326</v>
      </c>
      <c r="AO725" s="357">
        <v>382</v>
      </c>
      <c r="AP725" s="357">
        <v>333</v>
      </c>
      <c r="AQ725" s="357">
        <v>333</v>
      </c>
      <c r="AR725" s="357">
        <v>377</v>
      </c>
      <c r="AS725" s="357">
        <v>382</v>
      </c>
      <c r="AT725" s="105"/>
      <c r="AU725" s="105" t="s">
        <v>3366</v>
      </c>
      <c r="AV725" s="126">
        <v>6.3999999999999995</v>
      </c>
    </row>
    <row r="726" spans="1:48" ht="23.25" customHeight="1">
      <c r="D726" s="105" t="s">
        <v>4208</v>
      </c>
      <c r="E726" s="164" t="s">
        <v>4208</v>
      </c>
      <c r="F726" s="165" t="s">
        <v>4308</v>
      </c>
      <c r="G726" s="126">
        <v>7.6</v>
      </c>
      <c r="H726" s="166">
        <v>300</v>
      </c>
      <c r="I726" s="166">
        <v>295</v>
      </c>
      <c r="J726" s="166">
        <v>361</v>
      </c>
      <c r="K726" s="357">
        <v>310</v>
      </c>
      <c r="L726" s="357">
        <v>304</v>
      </c>
      <c r="M726" s="357">
        <v>376</v>
      </c>
      <c r="N726" s="357">
        <v>349</v>
      </c>
      <c r="O726" s="357">
        <v>309</v>
      </c>
      <c r="P726" s="357">
        <v>309</v>
      </c>
      <c r="Q726" s="357">
        <v>366</v>
      </c>
      <c r="R726" s="357">
        <v>344</v>
      </c>
      <c r="S726" s="354">
        <v>375</v>
      </c>
      <c r="T726" s="354">
        <v>435</v>
      </c>
      <c r="U726" s="354">
        <v>495</v>
      </c>
      <c r="V726" s="357">
        <v>383</v>
      </c>
      <c r="W726" s="357">
        <v>421</v>
      </c>
      <c r="X726" s="357">
        <v>327</v>
      </c>
      <c r="Y726" s="357">
        <v>352</v>
      </c>
      <c r="Z726" s="357">
        <v>424</v>
      </c>
      <c r="AA726" s="357">
        <v>370</v>
      </c>
      <c r="AB726" s="357">
        <v>341</v>
      </c>
      <c r="AC726" s="357">
        <v>374</v>
      </c>
      <c r="AD726" s="357">
        <v>451</v>
      </c>
      <c r="AE726" s="357">
        <v>382</v>
      </c>
      <c r="AF726" s="357">
        <v>376</v>
      </c>
      <c r="AG726" s="357">
        <v>409</v>
      </c>
      <c r="AH726" s="357">
        <v>492</v>
      </c>
      <c r="AI726" s="368" t="s">
        <v>2207</v>
      </c>
      <c r="AJ726" s="357">
        <v>352</v>
      </c>
      <c r="AK726" s="357">
        <v>385</v>
      </c>
      <c r="AL726" s="357">
        <v>464</v>
      </c>
      <c r="AM726" s="357">
        <v>316</v>
      </c>
      <c r="AN726" s="357">
        <v>335</v>
      </c>
      <c r="AO726" s="357">
        <v>394</v>
      </c>
      <c r="AP726" s="357">
        <v>345</v>
      </c>
      <c r="AQ726" s="357">
        <v>345</v>
      </c>
      <c r="AR726" s="357">
        <v>398</v>
      </c>
      <c r="AS726" s="357">
        <v>389</v>
      </c>
      <c r="AT726" s="105"/>
      <c r="AU726" s="105" t="s">
        <v>4208</v>
      </c>
      <c r="AV726" s="126">
        <v>7.6</v>
      </c>
    </row>
    <row r="727" spans="1:48" ht="23.25" customHeight="1">
      <c r="D727" s="105" t="s">
        <v>4211</v>
      </c>
      <c r="E727" s="164" t="s">
        <v>4211</v>
      </c>
      <c r="F727" s="165" t="s">
        <v>4308</v>
      </c>
      <c r="G727" s="126">
        <v>7.6</v>
      </c>
      <c r="H727" s="166">
        <v>300</v>
      </c>
      <c r="I727" s="166">
        <v>295</v>
      </c>
      <c r="J727" s="166">
        <v>361</v>
      </c>
      <c r="K727" s="357">
        <v>310</v>
      </c>
      <c r="L727" s="357">
        <v>304</v>
      </c>
      <c r="M727" s="357">
        <v>376</v>
      </c>
      <c r="N727" s="357">
        <v>349</v>
      </c>
      <c r="O727" s="357">
        <v>309</v>
      </c>
      <c r="P727" s="357">
        <v>309</v>
      </c>
      <c r="Q727" s="357">
        <v>366</v>
      </c>
      <c r="R727" s="357">
        <v>344</v>
      </c>
      <c r="S727" s="354">
        <v>375</v>
      </c>
      <c r="T727" s="354">
        <v>435</v>
      </c>
      <c r="U727" s="354">
        <v>495</v>
      </c>
      <c r="V727" s="357">
        <v>383</v>
      </c>
      <c r="W727" s="357">
        <v>421</v>
      </c>
      <c r="X727" s="357">
        <v>327</v>
      </c>
      <c r="Y727" s="357">
        <v>352</v>
      </c>
      <c r="Z727" s="357">
        <v>424</v>
      </c>
      <c r="AA727" s="357">
        <v>370</v>
      </c>
      <c r="AB727" s="357">
        <v>341</v>
      </c>
      <c r="AC727" s="357">
        <v>374</v>
      </c>
      <c r="AD727" s="357">
        <v>451</v>
      </c>
      <c r="AE727" s="357">
        <v>382</v>
      </c>
      <c r="AF727" s="357">
        <v>376</v>
      </c>
      <c r="AG727" s="357">
        <v>409</v>
      </c>
      <c r="AH727" s="357">
        <v>492</v>
      </c>
      <c r="AI727" s="368" t="s">
        <v>2207</v>
      </c>
      <c r="AJ727" s="357">
        <v>352</v>
      </c>
      <c r="AK727" s="357">
        <v>385</v>
      </c>
      <c r="AL727" s="357">
        <v>464</v>
      </c>
      <c r="AM727" s="357">
        <v>316</v>
      </c>
      <c r="AN727" s="357">
        <v>335</v>
      </c>
      <c r="AO727" s="357">
        <v>394</v>
      </c>
      <c r="AP727" s="357">
        <v>345</v>
      </c>
      <c r="AQ727" s="357">
        <v>345</v>
      </c>
      <c r="AR727" s="357">
        <v>398</v>
      </c>
      <c r="AS727" s="357">
        <v>389</v>
      </c>
      <c r="AT727" s="105"/>
      <c r="AU727" s="105" t="s">
        <v>4211</v>
      </c>
      <c r="AV727" s="126">
        <v>7.6</v>
      </c>
    </row>
    <row r="728" spans="1:48" ht="23.25" customHeight="1">
      <c r="D728" s="105" t="s">
        <v>63</v>
      </c>
      <c r="E728" s="164" t="s">
        <v>63</v>
      </c>
      <c r="F728" s="165" t="s">
        <v>800</v>
      </c>
      <c r="G728" s="126">
        <v>12.7</v>
      </c>
      <c r="H728" s="166">
        <v>386</v>
      </c>
      <c r="I728" s="166">
        <v>387</v>
      </c>
      <c r="J728" s="166">
        <v>464</v>
      </c>
      <c r="K728" s="357">
        <v>409</v>
      </c>
      <c r="L728" s="357">
        <v>400</v>
      </c>
      <c r="M728" s="357">
        <v>502</v>
      </c>
      <c r="N728" s="357">
        <v>429</v>
      </c>
      <c r="O728" s="357">
        <v>389</v>
      </c>
      <c r="P728" s="357">
        <v>416</v>
      </c>
      <c r="Q728" s="357">
        <v>490</v>
      </c>
      <c r="R728" s="357">
        <v>428</v>
      </c>
      <c r="S728" s="354">
        <v>500</v>
      </c>
      <c r="T728" s="354">
        <v>595</v>
      </c>
      <c r="U728" s="354">
        <v>668</v>
      </c>
      <c r="V728" s="357">
        <v>533</v>
      </c>
      <c r="W728" s="357">
        <v>584</v>
      </c>
      <c r="X728" s="357">
        <v>409</v>
      </c>
      <c r="Y728" s="357">
        <v>448</v>
      </c>
      <c r="Z728" s="357">
        <v>553</v>
      </c>
      <c r="AA728" s="357">
        <v>461</v>
      </c>
      <c r="AB728" s="357">
        <v>430</v>
      </c>
      <c r="AC728" s="357">
        <v>482</v>
      </c>
      <c r="AD728" s="357">
        <v>600</v>
      </c>
      <c r="AE728" s="357">
        <v>484</v>
      </c>
      <c r="AF728" s="357">
        <v>465</v>
      </c>
      <c r="AG728" s="357">
        <v>519</v>
      </c>
      <c r="AH728" s="357">
        <v>642</v>
      </c>
      <c r="AI728" s="368" t="s">
        <v>2207</v>
      </c>
      <c r="AJ728" s="357">
        <v>473</v>
      </c>
      <c r="AK728" s="357">
        <v>526</v>
      </c>
      <c r="AL728" s="357">
        <v>637</v>
      </c>
      <c r="AM728" s="357">
        <v>424</v>
      </c>
      <c r="AN728" s="357">
        <v>455</v>
      </c>
      <c r="AO728" s="357">
        <v>538</v>
      </c>
      <c r="AP728" s="357">
        <v>487</v>
      </c>
      <c r="AQ728" s="357">
        <v>487</v>
      </c>
      <c r="AR728" s="357">
        <v>577</v>
      </c>
      <c r="AS728" s="357">
        <v>533</v>
      </c>
      <c r="AT728" s="105"/>
      <c r="AU728" s="105" t="s">
        <v>63</v>
      </c>
      <c r="AV728" s="126">
        <v>12.7</v>
      </c>
    </row>
    <row r="729" spans="1:48" ht="23.25" customHeight="1">
      <c r="D729" s="105" t="s">
        <v>3369</v>
      </c>
      <c r="E729" s="164" t="s">
        <v>3369</v>
      </c>
      <c r="F729" s="165" t="s">
        <v>800</v>
      </c>
      <c r="G729" s="126">
        <v>12.7</v>
      </c>
      <c r="H729" s="166">
        <v>386</v>
      </c>
      <c r="I729" s="166">
        <v>387</v>
      </c>
      <c r="J729" s="166">
        <v>464</v>
      </c>
      <c r="K729" s="357">
        <v>409</v>
      </c>
      <c r="L729" s="357">
        <v>400</v>
      </c>
      <c r="M729" s="357">
        <v>502</v>
      </c>
      <c r="N729" s="357">
        <v>429</v>
      </c>
      <c r="O729" s="357">
        <v>389</v>
      </c>
      <c r="P729" s="357">
        <v>416</v>
      </c>
      <c r="Q729" s="357">
        <v>490</v>
      </c>
      <c r="R729" s="357">
        <v>428</v>
      </c>
      <c r="S729" s="354">
        <v>500</v>
      </c>
      <c r="T729" s="354">
        <v>595</v>
      </c>
      <c r="U729" s="354">
        <v>668</v>
      </c>
      <c r="V729" s="357">
        <v>533</v>
      </c>
      <c r="W729" s="357">
        <v>584</v>
      </c>
      <c r="X729" s="357">
        <v>409</v>
      </c>
      <c r="Y729" s="357">
        <v>448</v>
      </c>
      <c r="Z729" s="357">
        <v>553</v>
      </c>
      <c r="AA729" s="357">
        <v>461</v>
      </c>
      <c r="AB729" s="357">
        <v>430</v>
      </c>
      <c r="AC729" s="357">
        <v>482</v>
      </c>
      <c r="AD729" s="357">
        <v>600</v>
      </c>
      <c r="AE729" s="357">
        <v>484</v>
      </c>
      <c r="AF729" s="357">
        <v>465</v>
      </c>
      <c r="AG729" s="357">
        <v>519</v>
      </c>
      <c r="AH729" s="357">
        <v>642</v>
      </c>
      <c r="AI729" s="368" t="s">
        <v>2207</v>
      </c>
      <c r="AJ729" s="357">
        <v>473</v>
      </c>
      <c r="AK729" s="357">
        <v>526</v>
      </c>
      <c r="AL729" s="357">
        <v>637</v>
      </c>
      <c r="AM729" s="357">
        <v>424</v>
      </c>
      <c r="AN729" s="357">
        <v>455</v>
      </c>
      <c r="AO729" s="357">
        <v>538</v>
      </c>
      <c r="AP729" s="357">
        <v>487</v>
      </c>
      <c r="AQ729" s="357">
        <v>487</v>
      </c>
      <c r="AR729" s="357">
        <v>577</v>
      </c>
      <c r="AS729" s="357">
        <v>533</v>
      </c>
      <c r="AT729" s="105"/>
      <c r="AU729" s="105" t="s">
        <v>3369</v>
      </c>
      <c r="AV729" s="126">
        <v>12.7</v>
      </c>
    </row>
    <row r="730" spans="1:48" ht="23.25" customHeight="1">
      <c r="D730" s="105" t="s">
        <v>5318</v>
      </c>
      <c r="E730" s="13" t="s">
        <v>5318</v>
      </c>
      <c r="F730" s="2" t="s">
        <v>5316</v>
      </c>
      <c r="G730">
        <v>14</v>
      </c>
      <c r="H730" s="398" t="s">
        <v>2207</v>
      </c>
      <c r="I730" s="398" t="s">
        <v>2207</v>
      </c>
      <c r="J730" s="398" t="s">
        <v>2207</v>
      </c>
      <c r="K730" s="390" t="s">
        <v>2207</v>
      </c>
      <c r="L730" s="390" t="s">
        <v>2207</v>
      </c>
      <c r="M730" s="390" t="s">
        <v>2207</v>
      </c>
      <c r="N730" s="390" t="s">
        <v>2207</v>
      </c>
      <c r="O730" s="390" t="s">
        <v>2207</v>
      </c>
      <c r="P730" s="390" t="s">
        <v>2207</v>
      </c>
      <c r="Q730" s="390" t="s">
        <v>2207</v>
      </c>
      <c r="R730" s="390" t="s">
        <v>2207</v>
      </c>
      <c r="S730" s="354">
        <v>560</v>
      </c>
      <c r="T730" s="354">
        <v>665</v>
      </c>
      <c r="U730" s="354">
        <v>748</v>
      </c>
      <c r="V730" s="391">
        <v>580</v>
      </c>
      <c r="W730" s="391">
        <v>635</v>
      </c>
      <c r="X730" s="391">
        <v>446</v>
      </c>
      <c r="Y730" s="391">
        <v>489</v>
      </c>
      <c r="Z730" s="391">
        <v>603</v>
      </c>
      <c r="AA730" s="391">
        <v>503</v>
      </c>
      <c r="AB730" s="391">
        <v>470</v>
      </c>
      <c r="AC730" s="391">
        <v>527</v>
      </c>
      <c r="AD730" s="391">
        <v>656</v>
      </c>
      <c r="AE730" s="391">
        <v>529</v>
      </c>
      <c r="AF730" s="391">
        <v>505</v>
      </c>
      <c r="AG730" s="391">
        <v>564</v>
      </c>
      <c r="AH730" s="391">
        <v>698</v>
      </c>
      <c r="AI730" s="399" t="s">
        <v>2207</v>
      </c>
      <c r="AJ730" s="391">
        <v>515</v>
      </c>
      <c r="AK730" s="391">
        <v>573</v>
      </c>
      <c r="AL730" s="391">
        <v>694</v>
      </c>
      <c r="AM730" s="391">
        <v>463</v>
      </c>
      <c r="AN730" s="391">
        <v>497</v>
      </c>
      <c r="AO730" s="391">
        <v>587</v>
      </c>
      <c r="AP730" s="391">
        <v>523</v>
      </c>
      <c r="AQ730" s="391">
        <v>523</v>
      </c>
      <c r="AR730" s="391">
        <v>622</v>
      </c>
      <c r="AS730" s="391">
        <v>569</v>
      </c>
      <c r="AU730" s="105" t="s">
        <v>5318</v>
      </c>
      <c r="AV730" s="126">
        <v>14</v>
      </c>
    </row>
    <row r="731" spans="1:48" ht="23.25" customHeight="1">
      <c r="D731" s="105" t="s">
        <v>5319</v>
      </c>
      <c r="E731" s="13" t="s">
        <v>5319</v>
      </c>
      <c r="F731" s="2" t="s">
        <v>5316</v>
      </c>
      <c r="G731">
        <v>14</v>
      </c>
      <c r="H731" s="398" t="s">
        <v>2207</v>
      </c>
      <c r="I731" s="398" t="s">
        <v>2207</v>
      </c>
      <c r="J731" s="398" t="s">
        <v>2207</v>
      </c>
      <c r="K731" s="390" t="s">
        <v>2207</v>
      </c>
      <c r="L731" s="390" t="s">
        <v>2207</v>
      </c>
      <c r="M731" s="390" t="s">
        <v>2207</v>
      </c>
      <c r="N731" s="390" t="s">
        <v>2207</v>
      </c>
      <c r="O731" s="390" t="s">
        <v>2207</v>
      </c>
      <c r="P731" s="390" t="s">
        <v>2207</v>
      </c>
      <c r="Q731" s="390" t="s">
        <v>2207</v>
      </c>
      <c r="R731" s="390" t="s">
        <v>2207</v>
      </c>
      <c r="S731" s="354">
        <v>560</v>
      </c>
      <c r="T731" s="354">
        <v>665</v>
      </c>
      <c r="U731" s="354">
        <v>748</v>
      </c>
      <c r="V731" s="391">
        <v>580</v>
      </c>
      <c r="W731" s="391">
        <v>635</v>
      </c>
      <c r="X731" s="391">
        <v>446</v>
      </c>
      <c r="Y731" s="391">
        <v>489</v>
      </c>
      <c r="Z731" s="391">
        <v>603</v>
      </c>
      <c r="AA731" s="391">
        <v>503</v>
      </c>
      <c r="AB731" s="391">
        <v>470</v>
      </c>
      <c r="AC731" s="391">
        <v>527</v>
      </c>
      <c r="AD731" s="391">
        <v>656</v>
      </c>
      <c r="AE731" s="391">
        <v>529</v>
      </c>
      <c r="AF731" s="391">
        <v>505</v>
      </c>
      <c r="AG731" s="391">
        <v>564</v>
      </c>
      <c r="AH731" s="391">
        <v>698</v>
      </c>
      <c r="AI731" s="399" t="s">
        <v>2207</v>
      </c>
      <c r="AJ731" s="391">
        <v>515</v>
      </c>
      <c r="AK731" s="391">
        <v>573</v>
      </c>
      <c r="AL731" s="391">
        <v>694</v>
      </c>
      <c r="AM731" s="391">
        <v>463</v>
      </c>
      <c r="AN731" s="391">
        <v>497</v>
      </c>
      <c r="AO731" s="391">
        <v>587</v>
      </c>
      <c r="AP731" s="391">
        <v>523</v>
      </c>
      <c r="AQ731" s="391">
        <v>523</v>
      </c>
      <c r="AR731" s="391">
        <v>622</v>
      </c>
      <c r="AS731" s="391">
        <v>569</v>
      </c>
      <c r="AU731" s="105" t="s">
        <v>5319</v>
      </c>
      <c r="AV731" s="126">
        <v>14</v>
      </c>
    </row>
    <row r="732" spans="1:48" ht="23.25" customHeight="1">
      <c r="A732" s="396"/>
      <c r="B732" s="397"/>
      <c r="D732" s="105" t="s">
        <v>66</v>
      </c>
      <c r="E732" s="164" t="s">
        <v>66</v>
      </c>
      <c r="F732" s="165" t="s">
        <v>803</v>
      </c>
      <c r="G732" s="126">
        <v>15.2</v>
      </c>
      <c r="H732" s="166">
        <v>462</v>
      </c>
      <c r="I732" s="166">
        <v>463</v>
      </c>
      <c r="J732" s="166">
        <v>554</v>
      </c>
      <c r="K732" s="357">
        <v>488</v>
      </c>
      <c r="L732" s="357">
        <v>477</v>
      </c>
      <c r="M732" s="357">
        <v>601</v>
      </c>
      <c r="N732" s="357">
        <v>512</v>
      </c>
      <c r="O732" s="357">
        <v>465</v>
      </c>
      <c r="P732" s="357">
        <v>498</v>
      </c>
      <c r="Q732" s="357">
        <v>585</v>
      </c>
      <c r="R732" s="357">
        <v>509</v>
      </c>
      <c r="S732" s="354">
        <v>578</v>
      </c>
      <c r="T732" s="354">
        <v>692</v>
      </c>
      <c r="U732" s="354">
        <v>775</v>
      </c>
      <c r="V732" s="357">
        <v>626</v>
      </c>
      <c r="W732" s="357">
        <v>685</v>
      </c>
      <c r="X732" s="357">
        <v>482</v>
      </c>
      <c r="Y732" s="357">
        <v>530</v>
      </c>
      <c r="Z732" s="357">
        <v>653</v>
      </c>
      <c r="AA732" s="357">
        <v>544</v>
      </c>
      <c r="AB732" s="357">
        <v>509</v>
      </c>
      <c r="AC732" s="357">
        <v>572</v>
      </c>
      <c r="AD732" s="357">
        <v>711</v>
      </c>
      <c r="AE732" s="357">
        <v>573</v>
      </c>
      <c r="AF732" s="357">
        <v>544</v>
      </c>
      <c r="AG732" s="357">
        <v>608</v>
      </c>
      <c r="AH732" s="357">
        <v>754</v>
      </c>
      <c r="AI732" s="368" t="s">
        <v>2207</v>
      </c>
      <c r="AJ732" s="357">
        <v>556</v>
      </c>
      <c r="AK732" s="357">
        <v>619</v>
      </c>
      <c r="AL732" s="357">
        <v>751</v>
      </c>
      <c r="AM732" s="357">
        <v>501</v>
      </c>
      <c r="AN732" s="357">
        <v>538</v>
      </c>
      <c r="AO732" s="357">
        <v>636</v>
      </c>
      <c r="AP732" s="357">
        <v>559</v>
      </c>
      <c r="AQ732" s="357">
        <v>559</v>
      </c>
      <c r="AR732" s="357">
        <v>667</v>
      </c>
      <c r="AS732" s="357">
        <v>605</v>
      </c>
      <c r="AT732" s="105"/>
      <c r="AU732" s="105" t="s">
        <v>66</v>
      </c>
      <c r="AV732" s="126">
        <v>15.2</v>
      </c>
    </row>
    <row r="733" spans="1:48" ht="23.25" customHeight="1">
      <c r="D733" s="105" t="s">
        <v>3373</v>
      </c>
      <c r="E733" s="164" t="s">
        <v>3373</v>
      </c>
      <c r="F733" s="165" t="s">
        <v>803</v>
      </c>
      <c r="G733" s="126">
        <v>15.2</v>
      </c>
      <c r="H733" s="166">
        <v>462</v>
      </c>
      <c r="I733" s="166">
        <v>463</v>
      </c>
      <c r="J733" s="166">
        <v>554</v>
      </c>
      <c r="K733" s="357">
        <v>488</v>
      </c>
      <c r="L733" s="357">
        <v>477</v>
      </c>
      <c r="M733" s="357">
        <v>601</v>
      </c>
      <c r="N733" s="357">
        <v>512</v>
      </c>
      <c r="O733" s="357">
        <v>465</v>
      </c>
      <c r="P733" s="357">
        <v>498</v>
      </c>
      <c r="Q733" s="357">
        <v>585</v>
      </c>
      <c r="R733" s="357">
        <v>509</v>
      </c>
      <c r="S733" s="354">
        <v>578</v>
      </c>
      <c r="T733" s="354">
        <v>692</v>
      </c>
      <c r="U733" s="354">
        <v>775</v>
      </c>
      <c r="V733" s="357">
        <v>626</v>
      </c>
      <c r="W733" s="357">
        <v>685</v>
      </c>
      <c r="X733" s="357">
        <v>482</v>
      </c>
      <c r="Y733" s="357">
        <v>530</v>
      </c>
      <c r="Z733" s="357">
        <v>653</v>
      </c>
      <c r="AA733" s="357">
        <v>544</v>
      </c>
      <c r="AB733" s="357">
        <v>509</v>
      </c>
      <c r="AC733" s="357">
        <v>572</v>
      </c>
      <c r="AD733" s="357">
        <v>711</v>
      </c>
      <c r="AE733" s="357">
        <v>573</v>
      </c>
      <c r="AF733" s="357">
        <v>544</v>
      </c>
      <c r="AG733" s="357">
        <v>608</v>
      </c>
      <c r="AH733" s="357">
        <v>754</v>
      </c>
      <c r="AI733" s="368" t="s">
        <v>2207</v>
      </c>
      <c r="AJ733" s="357">
        <v>556</v>
      </c>
      <c r="AK733" s="357">
        <v>619</v>
      </c>
      <c r="AL733" s="357">
        <v>751</v>
      </c>
      <c r="AM733" s="357">
        <v>501</v>
      </c>
      <c r="AN733" s="357">
        <v>538</v>
      </c>
      <c r="AO733" s="357">
        <v>636</v>
      </c>
      <c r="AP733" s="357">
        <v>559</v>
      </c>
      <c r="AQ733" s="357">
        <v>559</v>
      </c>
      <c r="AR733" s="357">
        <v>667</v>
      </c>
      <c r="AS733" s="357">
        <v>605</v>
      </c>
      <c r="AT733" s="105"/>
      <c r="AU733" s="105" t="s">
        <v>3373</v>
      </c>
      <c r="AV733" s="126">
        <v>15.2</v>
      </c>
    </row>
    <row r="734" spans="1:48" ht="23.25" customHeight="1">
      <c r="D734" s="105" t="s">
        <v>2992</v>
      </c>
      <c r="E734" s="164" t="s">
        <v>2992</v>
      </c>
      <c r="F734" s="165" t="s">
        <v>3801</v>
      </c>
      <c r="G734" s="126">
        <v>16.5</v>
      </c>
      <c r="H734" s="166">
        <v>528</v>
      </c>
      <c r="I734" s="166">
        <v>521</v>
      </c>
      <c r="J734" s="166">
        <v>642</v>
      </c>
      <c r="K734" s="357">
        <v>549</v>
      </c>
      <c r="L734" s="357">
        <v>540</v>
      </c>
      <c r="M734" s="357">
        <v>674</v>
      </c>
      <c r="N734" s="357">
        <v>626</v>
      </c>
      <c r="O734" s="357">
        <v>556</v>
      </c>
      <c r="P734" s="357">
        <v>558</v>
      </c>
      <c r="Q734" s="357">
        <v>664</v>
      </c>
      <c r="R734" s="357">
        <v>623</v>
      </c>
      <c r="S734" s="354">
        <v>633</v>
      </c>
      <c r="T734" s="354">
        <v>757</v>
      </c>
      <c r="U734" s="354">
        <v>848</v>
      </c>
      <c r="V734" s="357">
        <v>688</v>
      </c>
      <c r="W734" s="357">
        <v>755</v>
      </c>
      <c r="X734" s="357">
        <v>558</v>
      </c>
      <c r="Y734" s="357">
        <v>610</v>
      </c>
      <c r="Z734" s="357">
        <v>738</v>
      </c>
      <c r="AA734" s="357">
        <v>634</v>
      </c>
      <c r="AB734" s="357">
        <v>596</v>
      </c>
      <c r="AC734" s="357">
        <v>664</v>
      </c>
      <c r="AD734" s="357">
        <v>805</v>
      </c>
      <c r="AE734" s="357">
        <v>668</v>
      </c>
      <c r="AF734" s="357">
        <v>630</v>
      </c>
      <c r="AG734" s="357">
        <v>699</v>
      </c>
      <c r="AH734" s="357">
        <v>847</v>
      </c>
      <c r="AI734" s="368" t="s">
        <v>2207</v>
      </c>
      <c r="AJ734" s="357">
        <v>607</v>
      </c>
      <c r="AK734" s="357">
        <v>675</v>
      </c>
      <c r="AL734" s="357">
        <v>818</v>
      </c>
      <c r="AM734" s="357">
        <v>548</v>
      </c>
      <c r="AN734" s="357">
        <v>588</v>
      </c>
      <c r="AO734" s="357">
        <v>695</v>
      </c>
      <c r="AP734" s="357">
        <v>616</v>
      </c>
      <c r="AQ734" s="357">
        <v>616</v>
      </c>
      <c r="AR734" s="357">
        <v>734</v>
      </c>
      <c r="AS734" s="357">
        <v>666</v>
      </c>
      <c r="AT734" s="105"/>
      <c r="AU734" s="105" t="s">
        <v>2992</v>
      </c>
      <c r="AV734" s="126">
        <v>16.5</v>
      </c>
    </row>
    <row r="735" spans="1:48" ht="23.25" customHeight="1">
      <c r="D735" s="105" t="s">
        <v>3377</v>
      </c>
      <c r="E735" s="164" t="s">
        <v>3377</v>
      </c>
      <c r="F735" s="165" t="s">
        <v>3801</v>
      </c>
      <c r="G735" s="126">
        <v>16.5</v>
      </c>
      <c r="H735" s="166">
        <v>528</v>
      </c>
      <c r="I735" s="166">
        <v>521</v>
      </c>
      <c r="J735" s="166">
        <v>642</v>
      </c>
      <c r="K735" s="357">
        <v>549</v>
      </c>
      <c r="L735" s="357">
        <v>540</v>
      </c>
      <c r="M735" s="357">
        <v>674</v>
      </c>
      <c r="N735" s="357">
        <v>626</v>
      </c>
      <c r="O735" s="357">
        <v>556</v>
      </c>
      <c r="P735" s="357">
        <v>558</v>
      </c>
      <c r="Q735" s="357">
        <v>664</v>
      </c>
      <c r="R735" s="357">
        <v>623</v>
      </c>
      <c r="S735" s="354">
        <v>633</v>
      </c>
      <c r="T735" s="354">
        <v>757</v>
      </c>
      <c r="U735" s="354">
        <v>848</v>
      </c>
      <c r="V735" s="357">
        <v>688</v>
      </c>
      <c r="W735" s="357">
        <v>755</v>
      </c>
      <c r="X735" s="357">
        <v>558</v>
      </c>
      <c r="Y735" s="357">
        <v>610</v>
      </c>
      <c r="Z735" s="357">
        <v>738</v>
      </c>
      <c r="AA735" s="357">
        <v>634</v>
      </c>
      <c r="AB735" s="357">
        <v>596</v>
      </c>
      <c r="AC735" s="357">
        <v>664</v>
      </c>
      <c r="AD735" s="357">
        <v>805</v>
      </c>
      <c r="AE735" s="357">
        <v>668</v>
      </c>
      <c r="AF735" s="357">
        <v>630</v>
      </c>
      <c r="AG735" s="357">
        <v>699</v>
      </c>
      <c r="AH735" s="357">
        <v>847</v>
      </c>
      <c r="AI735" s="368" t="s">
        <v>2207</v>
      </c>
      <c r="AJ735" s="357">
        <v>607</v>
      </c>
      <c r="AK735" s="357">
        <v>675</v>
      </c>
      <c r="AL735" s="357">
        <v>818</v>
      </c>
      <c r="AM735" s="357">
        <v>548</v>
      </c>
      <c r="AN735" s="357">
        <v>588</v>
      </c>
      <c r="AO735" s="357">
        <v>695</v>
      </c>
      <c r="AP735" s="357">
        <v>616</v>
      </c>
      <c r="AQ735" s="357">
        <v>616</v>
      </c>
      <c r="AR735" s="357">
        <v>734</v>
      </c>
      <c r="AS735" s="357">
        <v>666</v>
      </c>
      <c r="AT735" s="105"/>
      <c r="AU735" s="105" t="s">
        <v>3377</v>
      </c>
      <c r="AV735" s="126">
        <v>16.5</v>
      </c>
    </row>
    <row r="736" spans="1:48" ht="23.25" customHeight="1">
      <c r="D736" s="105" t="s">
        <v>70</v>
      </c>
      <c r="E736" s="164" t="s">
        <v>70</v>
      </c>
      <c r="F736" s="165" t="s">
        <v>806</v>
      </c>
      <c r="G736" s="126">
        <v>17.8</v>
      </c>
      <c r="H736" s="166">
        <v>520</v>
      </c>
      <c r="I736" s="166">
        <v>521</v>
      </c>
      <c r="J736" s="166">
        <v>624</v>
      </c>
      <c r="K736" s="357">
        <v>549</v>
      </c>
      <c r="L736" s="357">
        <v>536</v>
      </c>
      <c r="M736" s="357">
        <v>679</v>
      </c>
      <c r="N736" s="357">
        <v>577</v>
      </c>
      <c r="O736" s="357">
        <v>524</v>
      </c>
      <c r="P736" s="357">
        <v>563</v>
      </c>
      <c r="Q736" s="357">
        <v>661</v>
      </c>
      <c r="R736" s="357">
        <v>576</v>
      </c>
      <c r="S736" s="354">
        <v>655</v>
      </c>
      <c r="T736" s="354">
        <v>786</v>
      </c>
      <c r="U736" s="354">
        <v>880</v>
      </c>
      <c r="V736" s="357">
        <v>716</v>
      </c>
      <c r="W736" s="357">
        <v>784</v>
      </c>
      <c r="X736" s="357">
        <v>539</v>
      </c>
      <c r="Y736" s="357">
        <v>594</v>
      </c>
      <c r="Z736" s="357">
        <v>734</v>
      </c>
      <c r="AA736" s="357">
        <v>609</v>
      </c>
      <c r="AB736" s="357">
        <v>571</v>
      </c>
      <c r="AC736" s="357">
        <v>644</v>
      </c>
      <c r="AD736" s="357">
        <v>803</v>
      </c>
      <c r="AE736" s="357">
        <v>644</v>
      </c>
      <c r="AF736" s="357">
        <v>607</v>
      </c>
      <c r="AG736" s="357">
        <v>680</v>
      </c>
      <c r="AH736" s="357">
        <v>846</v>
      </c>
      <c r="AI736" s="368" t="s">
        <v>2207</v>
      </c>
      <c r="AJ736" s="357">
        <v>628</v>
      </c>
      <c r="AK736" s="357">
        <v>701</v>
      </c>
      <c r="AL736" s="357">
        <v>851</v>
      </c>
      <c r="AM736" s="357">
        <v>566</v>
      </c>
      <c r="AN736" s="357">
        <v>609</v>
      </c>
      <c r="AO736" s="357">
        <v>721</v>
      </c>
      <c r="AP736" s="357">
        <v>642</v>
      </c>
      <c r="AQ736" s="357">
        <v>642</v>
      </c>
      <c r="AR736" s="357">
        <v>769</v>
      </c>
      <c r="AS736" s="357">
        <v>689</v>
      </c>
      <c r="AT736" s="105"/>
      <c r="AU736" s="105" t="s">
        <v>70</v>
      </c>
      <c r="AV736" s="126">
        <v>17.8</v>
      </c>
    </row>
    <row r="737" spans="1:48" ht="23.25" customHeight="1">
      <c r="A737" s="396"/>
      <c r="B737" s="397"/>
      <c r="D737" s="105" t="s">
        <v>3381</v>
      </c>
      <c r="E737" s="164" t="s">
        <v>3381</v>
      </c>
      <c r="F737" s="165" t="s">
        <v>806</v>
      </c>
      <c r="G737" s="126">
        <v>17.8</v>
      </c>
      <c r="H737" s="166">
        <v>520</v>
      </c>
      <c r="I737" s="166">
        <v>521</v>
      </c>
      <c r="J737" s="166">
        <v>624</v>
      </c>
      <c r="K737" s="357">
        <v>549</v>
      </c>
      <c r="L737" s="357">
        <v>536</v>
      </c>
      <c r="M737" s="357">
        <v>679</v>
      </c>
      <c r="N737" s="357">
        <v>577</v>
      </c>
      <c r="O737" s="357">
        <v>524</v>
      </c>
      <c r="P737" s="357">
        <v>563</v>
      </c>
      <c r="Q737" s="357">
        <v>661</v>
      </c>
      <c r="R737" s="357">
        <v>576</v>
      </c>
      <c r="S737" s="354">
        <v>655</v>
      </c>
      <c r="T737" s="354">
        <v>786</v>
      </c>
      <c r="U737" s="354">
        <v>880</v>
      </c>
      <c r="V737" s="357">
        <v>716</v>
      </c>
      <c r="W737" s="357">
        <v>784</v>
      </c>
      <c r="X737" s="357">
        <v>539</v>
      </c>
      <c r="Y737" s="357">
        <v>594</v>
      </c>
      <c r="Z737" s="357">
        <v>734</v>
      </c>
      <c r="AA737" s="357">
        <v>609</v>
      </c>
      <c r="AB737" s="357">
        <v>571</v>
      </c>
      <c r="AC737" s="357">
        <v>644</v>
      </c>
      <c r="AD737" s="357">
        <v>803</v>
      </c>
      <c r="AE737" s="357">
        <v>644</v>
      </c>
      <c r="AF737" s="357">
        <v>607</v>
      </c>
      <c r="AG737" s="357">
        <v>680</v>
      </c>
      <c r="AH737" s="357">
        <v>846</v>
      </c>
      <c r="AI737" s="368" t="s">
        <v>2207</v>
      </c>
      <c r="AJ737" s="357">
        <v>628</v>
      </c>
      <c r="AK737" s="357">
        <v>701</v>
      </c>
      <c r="AL737" s="357">
        <v>851</v>
      </c>
      <c r="AM737" s="357">
        <v>566</v>
      </c>
      <c r="AN737" s="357">
        <v>609</v>
      </c>
      <c r="AO737" s="357">
        <v>721</v>
      </c>
      <c r="AP737" s="357">
        <v>642</v>
      </c>
      <c r="AQ737" s="357">
        <v>642</v>
      </c>
      <c r="AR737" s="357">
        <v>769</v>
      </c>
      <c r="AS737" s="357">
        <v>689</v>
      </c>
      <c r="AT737" s="105"/>
      <c r="AU737" s="105" t="s">
        <v>3381</v>
      </c>
      <c r="AV737" s="126">
        <v>17.8</v>
      </c>
    </row>
    <row r="738" spans="1:48" ht="23.25" customHeight="1">
      <c r="D738" s="105" t="s">
        <v>1530</v>
      </c>
      <c r="E738" s="164" t="s">
        <v>1530</v>
      </c>
      <c r="F738" s="165" t="s">
        <v>1536</v>
      </c>
      <c r="G738" s="126">
        <v>20.3</v>
      </c>
      <c r="H738" s="166">
        <v>617</v>
      </c>
      <c r="I738" s="166">
        <v>624</v>
      </c>
      <c r="J738" s="166">
        <v>740</v>
      </c>
      <c r="K738" s="357">
        <v>650</v>
      </c>
      <c r="L738" s="357">
        <v>642</v>
      </c>
      <c r="M738" s="357">
        <v>805</v>
      </c>
      <c r="N738" s="357">
        <v>632</v>
      </c>
      <c r="O738" s="357">
        <v>622</v>
      </c>
      <c r="P738" s="357">
        <v>676</v>
      </c>
      <c r="Q738" s="357">
        <v>787</v>
      </c>
      <c r="R738" s="357">
        <v>648</v>
      </c>
      <c r="S738" s="354">
        <v>790</v>
      </c>
      <c r="T738" s="354">
        <v>942</v>
      </c>
      <c r="U738" s="354">
        <v>1059</v>
      </c>
      <c r="V738" s="357">
        <v>798</v>
      </c>
      <c r="W738" s="357">
        <v>874</v>
      </c>
      <c r="X738" s="357">
        <v>684</v>
      </c>
      <c r="Y738" s="357">
        <v>754</v>
      </c>
      <c r="Z738" s="357">
        <v>929</v>
      </c>
      <c r="AA738" s="357">
        <v>715</v>
      </c>
      <c r="AB738" s="357">
        <v>721</v>
      </c>
      <c r="AC738" s="357">
        <v>816</v>
      </c>
      <c r="AD738" s="357">
        <v>1014</v>
      </c>
      <c r="AE738" s="357">
        <v>756</v>
      </c>
      <c r="AF738" s="357">
        <v>900</v>
      </c>
      <c r="AG738" s="357">
        <v>998</v>
      </c>
      <c r="AH738" s="357">
        <v>1229</v>
      </c>
      <c r="AI738" s="368" t="s">
        <v>2207</v>
      </c>
      <c r="AJ738" s="357">
        <v>747</v>
      </c>
      <c r="AK738" s="357">
        <v>831</v>
      </c>
      <c r="AL738" s="357">
        <v>1008</v>
      </c>
      <c r="AM738" s="357">
        <v>661</v>
      </c>
      <c r="AN738" s="357">
        <v>711</v>
      </c>
      <c r="AO738" s="357">
        <v>842</v>
      </c>
      <c r="AP738" s="357">
        <v>683</v>
      </c>
      <c r="AQ738" s="357">
        <v>683</v>
      </c>
      <c r="AR738" s="357">
        <v>830</v>
      </c>
      <c r="AS738" s="357">
        <v>773</v>
      </c>
      <c r="AT738" s="105"/>
      <c r="AU738" s="105" t="s">
        <v>1530</v>
      </c>
      <c r="AV738" s="126">
        <v>20.3</v>
      </c>
    </row>
    <row r="739" spans="1:48" ht="23.25" customHeight="1">
      <c r="D739" s="105" t="s">
        <v>3385</v>
      </c>
      <c r="E739" s="164" t="s">
        <v>3385</v>
      </c>
      <c r="F739" s="165" t="s">
        <v>1536</v>
      </c>
      <c r="G739" s="126">
        <v>20.3</v>
      </c>
      <c r="H739" s="166">
        <v>617</v>
      </c>
      <c r="I739" s="166">
        <v>624</v>
      </c>
      <c r="J739" s="166">
        <v>740</v>
      </c>
      <c r="K739" s="357">
        <v>650</v>
      </c>
      <c r="L739" s="357">
        <v>642</v>
      </c>
      <c r="M739" s="357">
        <v>805</v>
      </c>
      <c r="N739" s="357">
        <v>632</v>
      </c>
      <c r="O739" s="357">
        <v>622</v>
      </c>
      <c r="P739" s="357">
        <v>676</v>
      </c>
      <c r="Q739" s="357">
        <v>787</v>
      </c>
      <c r="R739" s="357">
        <v>648</v>
      </c>
      <c r="S739" s="354">
        <v>790</v>
      </c>
      <c r="T739" s="354">
        <v>942</v>
      </c>
      <c r="U739" s="354">
        <v>1059</v>
      </c>
      <c r="V739" s="357">
        <v>798</v>
      </c>
      <c r="W739" s="357">
        <v>874</v>
      </c>
      <c r="X739" s="357">
        <v>684</v>
      </c>
      <c r="Y739" s="357">
        <v>754</v>
      </c>
      <c r="Z739" s="357">
        <v>929</v>
      </c>
      <c r="AA739" s="357">
        <v>715</v>
      </c>
      <c r="AB739" s="357">
        <v>721</v>
      </c>
      <c r="AC739" s="357">
        <v>816</v>
      </c>
      <c r="AD739" s="357">
        <v>1014</v>
      </c>
      <c r="AE739" s="357">
        <v>756</v>
      </c>
      <c r="AF739" s="357">
        <v>900</v>
      </c>
      <c r="AG739" s="357">
        <v>998</v>
      </c>
      <c r="AH739" s="357">
        <v>1229</v>
      </c>
      <c r="AI739" s="368" t="s">
        <v>2207</v>
      </c>
      <c r="AJ739" s="357">
        <v>747</v>
      </c>
      <c r="AK739" s="357">
        <v>831</v>
      </c>
      <c r="AL739" s="357">
        <v>1008</v>
      </c>
      <c r="AM739" s="357">
        <v>661</v>
      </c>
      <c r="AN739" s="357">
        <v>711</v>
      </c>
      <c r="AO739" s="357">
        <v>842</v>
      </c>
      <c r="AP739" s="357">
        <v>683</v>
      </c>
      <c r="AQ739" s="357">
        <v>683</v>
      </c>
      <c r="AR739" s="357">
        <v>830</v>
      </c>
      <c r="AS739" s="357">
        <v>773</v>
      </c>
      <c r="AT739" s="105"/>
      <c r="AU739" s="105" t="s">
        <v>3385</v>
      </c>
      <c r="AV739" s="126">
        <v>20.3</v>
      </c>
    </row>
    <row r="740" spans="1:48" ht="23.25" customHeight="1">
      <c r="D740" s="105" t="s">
        <v>1235</v>
      </c>
      <c r="E740" s="164" t="s">
        <v>1235</v>
      </c>
      <c r="F740" s="165" t="s">
        <v>810</v>
      </c>
      <c r="G740" s="126">
        <v>16</v>
      </c>
      <c r="H740" s="166">
        <v>564</v>
      </c>
      <c r="I740" s="166">
        <v>567</v>
      </c>
      <c r="J740" s="166">
        <v>682</v>
      </c>
      <c r="K740" s="357">
        <v>604</v>
      </c>
      <c r="L740" s="357">
        <v>590</v>
      </c>
      <c r="M740" s="357">
        <v>747</v>
      </c>
      <c r="N740" s="357">
        <v>634</v>
      </c>
      <c r="O740" s="357">
        <v>569</v>
      </c>
      <c r="P740" s="357">
        <v>613</v>
      </c>
      <c r="Q740" s="357">
        <v>724</v>
      </c>
      <c r="R740" s="357">
        <v>613</v>
      </c>
      <c r="S740" s="354">
        <v>742</v>
      </c>
      <c r="T740" s="354">
        <v>892</v>
      </c>
      <c r="U740" s="354">
        <v>999</v>
      </c>
      <c r="V740" s="357">
        <v>773</v>
      </c>
      <c r="W740" s="357">
        <v>845</v>
      </c>
      <c r="X740" s="357">
        <v>611</v>
      </c>
      <c r="Y740" s="357">
        <v>673</v>
      </c>
      <c r="Z740" s="357">
        <v>832</v>
      </c>
      <c r="AA740" s="357">
        <v>690</v>
      </c>
      <c r="AB740" s="357">
        <v>642</v>
      </c>
      <c r="AC740" s="357">
        <v>726</v>
      </c>
      <c r="AD740" s="357">
        <v>906</v>
      </c>
      <c r="AE740" s="357">
        <v>724</v>
      </c>
      <c r="AF740" s="357">
        <v>713</v>
      </c>
      <c r="AG740" s="357">
        <v>798</v>
      </c>
      <c r="AH740" s="357">
        <v>991</v>
      </c>
      <c r="AI740" s="368" t="s">
        <v>2207</v>
      </c>
      <c r="AJ740" s="357">
        <v>700</v>
      </c>
      <c r="AK740" s="357">
        <v>783</v>
      </c>
      <c r="AL740" s="357">
        <v>951</v>
      </c>
      <c r="AM740" s="357">
        <v>615</v>
      </c>
      <c r="AN740" s="357">
        <v>664</v>
      </c>
      <c r="AO740" s="357">
        <v>788</v>
      </c>
      <c r="AP740" s="357">
        <v>667</v>
      </c>
      <c r="AQ740" s="357">
        <v>667</v>
      </c>
      <c r="AR740" s="357">
        <v>812</v>
      </c>
      <c r="AS740" s="357">
        <v>762</v>
      </c>
      <c r="AT740" s="105"/>
      <c r="AU740" s="105" t="s">
        <v>1235</v>
      </c>
      <c r="AV740" s="126">
        <v>16</v>
      </c>
    </row>
    <row r="741" spans="1:48" ht="23.25" customHeight="1">
      <c r="D741" s="105" t="s">
        <v>3389</v>
      </c>
      <c r="E741" s="164" t="s">
        <v>3389</v>
      </c>
      <c r="F741" s="165" t="s">
        <v>810</v>
      </c>
      <c r="G741" s="126">
        <v>16</v>
      </c>
      <c r="H741" s="166">
        <v>564</v>
      </c>
      <c r="I741" s="166">
        <v>567</v>
      </c>
      <c r="J741" s="166">
        <v>682</v>
      </c>
      <c r="K741" s="357">
        <v>604</v>
      </c>
      <c r="L741" s="357">
        <v>590</v>
      </c>
      <c r="M741" s="357">
        <v>747</v>
      </c>
      <c r="N741" s="357">
        <v>634</v>
      </c>
      <c r="O741" s="357">
        <v>569</v>
      </c>
      <c r="P741" s="357">
        <v>613</v>
      </c>
      <c r="Q741" s="357">
        <v>724</v>
      </c>
      <c r="R741" s="357">
        <v>613</v>
      </c>
      <c r="S741" s="354">
        <v>742</v>
      </c>
      <c r="T741" s="354">
        <v>892</v>
      </c>
      <c r="U741" s="354">
        <v>999</v>
      </c>
      <c r="V741" s="357">
        <v>773</v>
      </c>
      <c r="W741" s="357">
        <v>845</v>
      </c>
      <c r="X741" s="357">
        <v>611</v>
      </c>
      <c r="Y741" s="357">
        <v>673</v>
      </c>
      <c r="Z741" s="357">
        <v>832</v>
      </c>
      <c r="AA741" s="357">
        <v>690</v>
      </c>
      <c r="AB741" s="357">
        <v>642</v>
      </c>
      <c r="AC741" s="357">
        <v>726</v>
      </c>
      <c r="AD741" s="357">
        <v>906</v>
      </c>
      <c r="AE741" s="357">
        <v>724</v>
      </c>
      <c r="AF741" s="357">
        <v>713</v>
      </c>
      <c r="AG741" s="357">
        <v>798</v>
      </c>
      <c r="AH741" s="357">
        <v>991</v>
      </c>
      <c r="AI741" s="368" t="s">
        <v>2207</v>
      </c>
      <c r="AJ741" s="357">
        <v>700</v>
      </c>
      <c r="AK741" s="357">
        <v>783</v>
      </c>
      <c r="AL741" s="357">
        <v>951</v>
      </c>
      <c r="AM741" s="357">
        <v>615</v>
      </c>
      <c r="AN741" s="357">
        <v>664</v>
      </c>
      <c r="AO741" s="357">
        <v>788</v>
      </c>
      <c r="AP741" s="357">
        <v>667</v>
      </c>
      <c r="AQ741" s="357">
        <v>667</v>
      </c>
      <c r="AR741" s="357">
        <v>812</v>
      </c>
      <c r="AS741" s="357">
        <v>762</v>
      </c>
      <c r="AT741" s="105"/>
      <c r="AU741" s="105" t="s">
        <v>3389</v>
      </c>
      <c r="AV741" s="126">
        <v>16</v>
      </c>
    </row>
    <row r="742" spans="1:48" ht="23.25" customHeight="1">
      <c r="D742" s="105" t="s">
        <v>1236</v>
      </c>
      <c r="E742" s="164" t="s">
        <v>1236</v>
      </c>
      <c r="F742" s="165" t="s">
        <v>818</v>
      </c>
      <c r="G742" s="126">
        <v>18</v>
      </c>
      <c r="H742" s="166">
        <v>585</v>
      </c>
      <c r="I742" s="166">
        <v>590</v>
      </c>
      <c r="J742" s="166">
        <v>711</v>
      </c>
      <c r="K742" s="357">
        <v>628</v>
      </c>
      <c r="L742" s="357">
        <v>614</v>
      </c>
      <c r="M742" s="357">
        <v>784</v>
      </c>
      <c r="N742" s="357">
        <v>661</v>
      </c>
      <c r="O742" s="357">
        <v>591</v>
      </c>
      <c r="P742" s="357">
        <v>642</v>
      </c>
      <c r="Q742" s="357">
        <v>758</v>
      </c>
      <c r="R742" s="357">
        <v>637</v>
      </c>
      <c r="S742" s="354">
        <v>769</v>
      </c>
      <c r="T742" s="354">
        <v>937</v>
      </c>
      <c r="U742" s="354">
        <v>1042</v>
      </c>
      <c r="V742" s="357">
        <v>811</v>
      </c>
      <c r="W742" s="357">
        <v>885</v>
      </c>
      <c r="X742" s="357">
        <v>630</v>
      </c>
      <c r="Y742" s="357">
        <v>699</v>
      </c>
      <c r="Z742" s="357">
        <v>867</v>
      </c>
      <c r="AA742" s="357">
        <v>713</v>
      </c>
      <c r="AB742" s="357">
        <v>667</v>
      </c>
      <c r="AC742" s="357">
        <v>759</v>
      </c>
      <c r="AD742" s="357">
        <v>951</v>
      </c>
      <c r="AE742" s="357">
        <v>753</v>
      </c>
      <c r="AF742" s="357">
        <v>738</v>
      </c>
      <c r="AG742" s="357">
        <v>831</v>
      </c>
      <c r="AH742" s="357">
        <v>1036</v>
      </c>
      <c r="AI742" s="368" t="s">
        <v>2207</v>
      </c>
      <c r="AJ742" s="357">
        <v>728</v>
      </c>
      <c r="AK742" s="357">
        <v>819</v>
      </c>
      <c r="AL742" s="357">
        <v>997</v>
      </c>
      <c r="AM742" s="357">
        <v>637</v>
      </c>
      <c r="AN742" s="357">
        <v>691</v>
      </c>
      <c r="AO742" s="357">
        <v>822</v>
      </c>
      <c r="AP742" s="357">
        <v>700</v>
      </c>
      <c r="AQ742" s="357">
        <v>700</v>
      </c>
      <c r="AR742" s="357">
        <v>862</v>
      </c>
      <c r="AS742" s="357">
        <v>795</v>
      </c>
      <c r="AT742" s="105"/>
      <c r="AU742" s="105" t="s">
        <v>1236</v>
      </c>
      <c r="AV742" s="126">
        <v>18</v>
      </c>
    </row>
    <row r="743" spans="1:48" ht="23.25" customHeight="1">
      <c r="D743" s="105" t="s">
        <v>3393</v>
      </c>
      <c r="E743" s="164" t="s">
        <v>3393</v>
      </c>
      <c r="F743" s="165" t="s">
        <v>818</v>
      </c>
      <c r="G743" s="126">
        <v>18</v>
      </c>
      <c r="H743" s="166">
        <v>585</v>
      </c>
      <c r="I743" s="166">
        <v>590</v>
      </c>
      <c r="J743" s="166">
        <v>711</v>
      </c>
      <c r="K743" s="357">
        <v>628</v>
      </c>
      <c r="L743" s="357">
        <v>614</v>
      </c>
      <c r="M743" s="357">
        <v>784</v>
      </c>
      <c r="N743" s="357">
        <v>661</v>
      </c>
      <c r="O743" s="357">
        <v>591</v>
      </c>
      <c r="P743" s="357">
        <v>642</v>
      </c>
      <c r="Q743" s="357">
        <v>758</v>
      </c>
      <c r="R743" s="357">
        <v>637</v>
      </c>
      <c r="S743" s="354">
        <v>769</v>
      </c>
      <c r="T743" s="354">
        <v>937</v>
      </c>
      <c r="U743" s="354">
        <v>1042</v>
      </c>
      <c r="V743" s="357">
        <v>811</v>
      </c>
      <c r="W743" s="357">
        <v>885</v>
      </c>
      <c r="X743" s="357">
        <v>630</v>
      </c>
      <c r="Y743" s="357">
        <v>699</v>
      </c>
      <c r="Z743" s="357">
        <v>867</v>
      </c>
      <c r="AA743" s="357">
        <v>713</v>
      </c>
      <c r="AB743" s="357">
        <v>667</v>
      </c>
      <c r="AC743" s="357">
        <v>759</v>
      </c>
      <c r="AD743" s="357">
        <v>951</v>
      </c>
      <c r="AE743" s="357">
        <v>753</v>
      </c>
      <c r="AF743" s="357">
        <v>738</v>
      </c>
      <c r="AG743" s="357">
        <v>831</v>
      </c>
      <c r="AH743" s="357">
        <v>1036</v>
      </c>
      <c r="AI743" s="368" t="s">
        <v>2207</v>
      </c>
      <c r="AJ743" s="357">
        <v>728</v>
      </c>
      <c r="AK743" s="357">
        <v>819</v>
      </c>
      <c r="AL743" s="357">
        <v>997</v>
      </c>
      <c r="AM743" s="357">
        <v>637</v>
      </c>
      <c r="AN743" s="357">
        <v>691</v>
      </c>
      <c r="AO743" s="357">
        <v>822</v>
      </c>
      <c r="AP743" s="357">
        <v>700</v>
      </c>
      <c r="AQ743" s="357">
        <v>700</v>
      </c>
      <c r="AR743" s="357">
        <v>862</v>
      </c>
      <c r="AS743" s="357">
        <v>795</v>
      </c>
      <c r="AT743" s="105"/>
      <c r="AU743" s="105" t="s">
        <v>3393</v>
      </c>
      <c r="AV743" s="126">
        <v>18</v>
      </c>
    </row>
    <row r="744" spans="1:48" ht="23.25" customHeight="1">
      <c r="D744" s="105" t="s">
        <v>2996</v>
      </c>
      <c r="E744" s="164" t="s">
        <v>2996</v>
      </c>
      <c r="F744" s="165" t="s">
        <v>3805</v>
      </c>
      <c r="G744" s="126">
        <v>19</v>
      </c>
      <c r="H744" s="166">
        <v>638</v>
      </c>
      <c r="I744" s="166">
        <v>638</v>
      </c>
      <c r="J744" s="166">
        <v>787</v>
      </c>
      <c r="K744" s="357">
        <v>677</v>
      </c>
      <c r="L744" s="357">
        <v>669</v>
      </c>
      <c r="M744" s="357">
        <v>845</v>
      </c>
      <c r="N744" s="357">
        <v>772</v>
      </c>
      <c r="O744" s="357">
        <v>671</v>
      </c>
      <c r="P744" s="357">
        <v>694</v>
      </c>
      <c r="Q744" s="357">
        <v>826</v>
      </c>
      <c r="R744" s="357">
        <v>771</v>
      </c>
      <c r="S744" s="354">
        <v>816</v>
      </c>
      <c r="T744" s="354">
        <v>993</v>
      </c>
      <c r="U744" s="354">
        <v>1105</v>
      </c>
      <c r="V744" s="357">
        <v>865</v>
      </c>
      <c r="W744" s="357">
        <v>945</v>
      </c>
      <c r="X744" s="357">
        <v>698</v>
      </c>
      <c r="Y744" s="357">
        <v>772</v>
      </c>
      <c r="Z744" s="357">
        <v>938</v>
      </c>
      <c r="AA744" s="357">
        <v>797</v>
      </c>
      <c r="AB744" s="357">
        <v>751</v>
      </c>
      <c r="AC744" s="357">
        <v>848</v>
      </c>
      <c r="AD744" s="357">
        <v>1033</v>
      </c>
      <c r="AE744" s="357">
        <v>842</v>
      </c>
      <c r="AF744" s="357">
        <v>820</v>
      </c>
      <c r="AG744" s="357">
        <v>918</v>
      </c>
      <c r="AH744" s="357">
        <v>1116</v>
      </c>
      <c r="AI744" s="368" t="s">
        <v>2207</v>
      </c>
      <c r="AJ744" s="357">
        <v>772</v>
      </c>
      <c r="AK744" s="357">
        <v>869</v>
      </c>
      <c r="AL744" s="357">
        <v>1059</v>
      </c>
      <c r="AM744" s="357">
        <v>677</v>
      </c>
      <c r="AN744" s="357">
        <v>735</v>
      </c>
      <c r="AO744" s="357">
        <v>875</v>
      </c>
      <c r="AP744" s="357">
        <v>752</v>
      </c>
      <c r="AQ744" s="357">
        <v>752</v>
      </c>
      <c r="AR744" s="357">
        <v>925</v>
      </c>
      <c r="AS744" s="357">
        <v>850</v>
      </c>
      <c r="AT744" s="105"/>
      <c r="AU744" s="105" t="s">
        <v>2996</v>
      </c>
      <c r="AV744" s="126">
        <v>19</v>
      </c>
    </row>
    <row r="745" spans="1:48" ht="23.25" customHeight="1">
      <c r="D745" s="105" t="s">
        <v>3397</v>
      </c>
      <c r="E745" s="164" t="s">
        <v>3397</v>
      </c>
      <c r="F745" s="165" t="s">
        <v>3805</v>
      </c>
      <c r="G745" s="126">
        <v>19</v>
      </c>
      <c r="H745" s="166">
        <v>638</v>
      </c>
      <c r="I745" s="166">
        <v>638</v>
      </c>
      <c r="J745" s="166">
        <v>787</v>
      </c>
      <c r="K745" s="357">
        <v>677</v>
      </c>
      <c r="L745" s="357">
        <v>669</v>
      </c>
      <c r="M745" s="357">
        <v>845</v>
      </c>
      <c r="N745" s="357">
        <v>772</v>
      </c>
      <c r="O745" s="357">
        <v>671</v>
      </c>
      <c r="P745" s="357">
        <v>694</v>
      </c>
      <c r="Q745" s="357">
        <v>826</v>
      </c>
      <c r="R745" s="357">
        <v>771</v>
      </c>
      <c r="S745" s="354">
        <v>816</v>
      </c>
      <c r="T745" s="354">
        <v>993</v>
      </c>
      <c r="U745" s="354">
        <v>1105</v>
      </c>
      <c r="V745" s="357">
        <v>865</v>
      </c>
      <c r="W745" s="357">
        <v>945</v>
      </c>
      <c r="X745" s="357">
        <v>698</v>
      </c>
      <c r="Y745" s="357">
        <v>772</v>
      </c>
      <c r="Z745" s="357">
        <v>938</v>
      </c>
      <c r="AA745" s="357">
        <v>797</v>
      </c>
      <c r="AB745" s="357">
        <v>751</v>
      </c>
      <c r="AC745" s="357">
        <v>848</v>
      </c>
      <c r="AD745" s="357">
        <v>1033</v>
      </c>
      <c r="AE745" s="357">
        <v>842</v>
      </c>
      <c r="AF745" s="357">
        <v>820</v>
      </c>
      <c r="AG745" s="357">
        <v>918</v>
      </c>
      <c r="AH745" s="357">
        <v>1116</v>
      </c>
      <c r="AI745" s="368" t="s">
        <v>2207</v>
      </c>
      <c r="AJ745" s="357">
        <v>772</v>
      </c>
      <c r="AK745" s="357">
        <v>869</v>
      </c>
      <c r="AL745" s="357">
        <v>1059</v>
      </c>
      <c r="AM745" s="357">
        <v>677</v>
      </c>
      <c r="AN745" s="357">
        <v>735</v>
      </c>
      <c r="AO745" s="357">
        <v>875</v>
      </c>
      <c r="AP745" s="357">
        <v>752</v>
      </c>
      <c r="AQ745" s="357">
        <v>752</v>
      </c>
      <c r="AR745" s="357">
        <v>925</v>
      </c>
      <c r="AS745" s="357">
        <v>850</v>
      </c>
      <c r="AT745" s="105"/>
      <c r="AU745" s="105" t="s">
        <v>3397</v>
      </c>
      <c r="AV745" s="126">
        <v>19</v>
      </c>
    </row>
    <row r="746" spans="1:48" ht="23.25" customHeight="1">
      <c r="D746" s="105" t="s">
        <v>1237</v>
      </c>
      <c r="E746" s="164" t="s">
        <v>1237</v>
      </c>
      <c r="F746" s="165" t="s">
        <v>814</v>
      </c>
      <c r="G746" s="126">
        <v>20</v>
      </c>
      <c r="H746" s="166">
        <v>637</v>
      </c>
      <c r="I746" s="166">
        <v>643</v>
      </c>
      <c r="J746" s="166">
        <v>776</v>
      </c>
      <c r="K746" s="357">
        <v>684</v>
      </c>
      <c r="L746" s="357">
        <v>669</v>
      </c>
      <c r="M746" s="357">
        <v>857</v>
      </c>
      <c r="N746" s="357">
        <v>721</v>
      </c>
      <c r="O746" s="357">
        <v>645</v>
      </c>
      <c r="P746" s="357">
        <v>702</v>
      </c>
      <c r="Q746" s="357">
        <v>829</v>
      </c>
      <c r="R746" s="357">
        <v>698</v>
      </c>
      <c r="S746" s="354">
        <v>840</v>
      </c>
      <c r="T746" s="354">
        <v>1025</v>
      </c>
      <c r="U746" s="354">
        <v>1140</v>
      </c>
      <c r="V746" s="357">
        <v>896</v>
      </c>
      <c r="W746" s="357">
        <v>978</v>
      </c>
      <c r="X746" s="357">
        <v>683</v>
      </c>
      <c r="Y746" s="357">
        <v>760</v>
      </c>
      <c r="Z746" s="357">
        <v>944</v>
      </c>
      <c r="AA746" s="357">
        <v>774</v>
      </c>
      <c r="AB746" s="357">
        <v>726</v>
      </c>
      <c r="AC746" s="357">
        <v>829</v>
      </c>
      <c r="AD746" s="357">
        <v>1040</v>
      </c>
      <c r="AE746" s="357">
        <v>820</v>
      </c>
      <c r="AF746" s="357">
        <v>797</v>
      </c>
      <c r="AG746" s="357">
        <v>901</v>
      </c>
      <c r="AH746" s="357">
        <v>1125</v>
      </c>
      <c r="AI746" s="368" t="s">
        <v>2207</v>
      </c>
      <c r="AJ746" s="357">
        <v>795</v>
      </c>
      <c r="AK746" s="357">
        <v>897</v>
      </c>
      <c r="AL746" s="357">
        <v>1093</v>
      </c>
      <c r="AM746" s="357">
        <v>697</v>
      </c>
      <c r="AN746" s="357">
        <v>758</v>
      </c>
      <c r="AO746" s="357">
        <v>903</v>
      </c>
      <c r="AP746" s="357">
        <v>779</v>
      </c>
      <c r="AQ746" s="357">
        <v>779</v>
      </c>
      <c r="AR746" s="357">
        <v>961</v>
      </c>
      <c r="AS746" s="357">
        <v>875</v>
      </c>
      <c r="AT746" s="105"/>
      <c r="AU746" s="105" t="s">
        <v>1237</v>
      </c>
      <c r="AV746" s="126">
        <v>20</v>
      </c>
    </row>
    <row r="747" spans="1:48" ht="23.25" customHeight="1">
      <c r="D747" s="105" t="s">
        <v>3401</v>
      </c>
      <c r="E747" s="164" t="s">
        <v>3401</v>
      </c>
      <c r="F747" s="165" t="s">
        <v>814</v>
      </c>
      <c r="G747" s="126">
        <v>20</v>
      </c>
      <c r="H747" s="166">
        <v>637</v>
      </c>
      <c r="I747" s="166">
        <v>643</v>
      </c>
      <c r="J747" s="166">
        <v>776</v>
      </c>
      <c r="K747" s="357">
        <v>684</v>
      </c>
      <c r="L747" s="357">
        <v>669</v>
      </c>
      <c r="M747" s="357">
        <v>857</v>
      </c>
      <c r="N747" s="357">
        <v>721</v>
      </c>
      <c r="O747" s="357">
        <v>645</v>
      </c>
      <c r="P747" s="357">
        <v>702</v>
      </c>
      <c r="Q747" s="357">
        <v>829</v>
      </c>
      <c r="R747" s="357">
        <v>698</v>
      </c>
      <c r="S747" s="354">
        <v>840</v>
      </c>
      <c r="T747" s="354">
        <v>1025</v>
      </c>
      <c r="U747" s="354">
        <v>1140</v>
      </c>
      <c r="V747" s="357">
        <v>896</v>
      </c>
      <c r="W747" s="357">
        <v>978</v>
      </c>
      <c r="X747" s="357">
        <v>683</v>
      </c>
      <c r="Y747" s="357">
        <v>760</v>
      </c>
      <c r="Z747" s="357">
        <v>944</v>
      </c>
      <c r="AA747" s="357">
        <v>774</v>
      </c>
      <c r="AB747" s="357">
        <v>726</v>
      </c>
      <c r="AC747" s="357">
        <v>829</v>
      </c>
      <c r="AD747" s="357">
        <v>1040</v>
      </c>
      <c r="AE747" s="357">
        <v>820</v>
      </c>
      <c r="AF747" s="357">
        <v>797</v>
      </c>
      <c r="AG747" s="357">
        <v>901</v>
      </c>
      <c r="AH747" s="357">
        <v>1125</v>
      </c>
      <c r="AI747" s="368" t="s">
        <v>2207</v>
      </c>
      <c r="AJ747" s="357">
        <v>795</v>
      </c>
      <c r="AK747" s="357">
        <v>897</v>
      </c>
      <c r="AL747" s="357">
        <v>1093</v>
      </c>
      <c r="AM747" s="357">
        <v>697</v>
      </c>
      <c r="AN747" s="357">
        <v>758</v>
      </c>
      <c r="AO747" s="357">
        <v>903</v>
      </c>
      <c r="AP747" s="357">
        <v>779</v>
      </c>
      <c r="AQ747" s="357">
        <v>779</v>
      </c>
      <c r="AR747" s="357">
        <v>961</v>
      </c>
      <c r="AS747" s="357">
        <v>875</v>
      </c>
      <c r="AT747" s="105"/>
      <c r="AU747" s="105" t="s">
        <v>3401</v>
      </c>
      <c r="AV747" s="126">
        <v>20</v>
      </c>
    </row>
    <row r="748" spans="1:48" ht="23.25" customHeight="1">
      <c r="A748" s="396"/>
      <c r="B748" s="397"/>
      <c r="D748" s="105" t="s">
        <v>1250</v>
      </c>
      <c r="E748" s="164" t="s">
        <v>1250</v>
      </c>
      <c r="F748" s="165" t="s">
        <v>810</v>
      </c>
      <c r="G748" s="126">
        <v>20.3</v>
      </c>
      <c r="H748" s="166">
        <v>606</v>
      </c>
      <c r="I748" s="166">
        <v>608</v>
      </c>
      <c r="J748" s="166">
        <v>729</v>
      </c>
      <c r="K748" s="357">
        <v>646</v>
      </c>
      <c r="L748" s="357">
        <v>631</v>
      </c>
      <c r="M748" s="357">
        <v>794</v>
      </c>
      <c r="N748" s="357">
        <v>678</v>
      </c>
      <c r="O748" s="357">
        <v>610</v>
      </c>
      <c r="P748" s="357">
        <v>653</v>
      </c>
      <c r="Q748" s="357">
        <v>770</v>
      </c>
      <c r="R748" s="357">
        <v>664</v>
      </c>
      <c r="S748" s="354">
        <v>792</v>
      </c>
      <c r="T748" s="354">
        <v>944</v>
      </c>
      <c r="U748" s="354">
        <v>1061</v>
      </c>
      <c r="V748" s="357">
        <v>826</v>
      </c>
      <c r="W748" s="357">
        <v>906</v>
      </c>
      <c r="X748" s="357">
        <v>652</v>
      </c>
      <c r="Y748" s="357">
        <v>715</v>
      </c>
      <c r="Z748" s="357">
        <v>881</v>
      </c>
      <c r="AA748" s="357">
        <v>735</v>
      </c>
      <c r="AB748" s="357">
        <v>683</v>
      </c>
      <c r="AC748" s="357">
        <v>767</v>
      </c>
      <c r="AD748" s="357">
        <v>955</v>
      </c>
      <c r="AE748" s="357">
        <v>770</v>
      </c>
      <c r="AF748" s="357">
        <v>754</v>
      </c>
      <c r="AG748" s="357">
        <v>840</v>
      </c>
      <c r="AH748" s="357">
        <v>1040</v>
      </c>
      <c r="AI748" s="368" t="s">
        <v>2207</v>
      </c>
      <c r="AJ748" s="357">
        <v>748</v>
      </c>
      <c r="AK748" s="357">
        <v>832</v>
      </c>
      <c r="AL748" s="357">
        <v>1009</v>
      </c>
      <c r="AM748" s="357">
        <v>663</v>
      </c>
      <c r="AN748" s="357">
        <v>712</v>
      </c>
      <c r="AO748" s="357">
        <v>843</v>
      </c>
      <c r="AP748" s="357">
        <v>720</v>
      </c>
      <c r="AQ748" s="357">
        <v>720</v>
      </c>
      <c r="AR748" s="357">
        <v>866</v>
      </c>
      <c r="AS748" s="357">
        <v>815</v>
      </c>
      <c r="AT748" s="105"/>
      <c r="AU748" s="105" t="s">
        <v>1250</v>
      </c>
      <c r="AV748" s="126">
        <v>20.3</v>
      </c>
    </row>
    <row r="749" spans="1:48" ht="23.25" customHeight="1">
      <c r="D749" s="105" t="s">
        <v>3405</v>
      </c>
      <c r="E749" s="164" t="s">
        <v>3405</v>
      </c>
      <c r="F749" s="165" t="s">
        <v>810</v>
      </c>
      <c r="G749" s="126">
        <v>20.3</v>
      </c>
      <c r="H749" s="166">
        <v>606</v>
      </c>
      <c r="I749" s="166">
        <v>608</v>
      </c>
      <c r="J749" s="166">
        <v>729</v>
      </c>
      <c r="K749" s="357">
        <v>646</v>
      </c>
      <c r="L749" s="357">
        <v>631</v>
      </c>
      <c r="M749" s="357">
        <v>794</v>
      </c>
      <c r="N749" s="357">
        <v>678</v>
      </c>
      <c r="O749" s="357">
        <v>610</v>
      </c>
      <c r="P749" s="357">
        <v>653</v>
      </c>
      <c r="Q749" s="357">
        <v>770</v>
      </c>
      <c r="R749" s="357">
        <v>664</v>
      </c>
      <c r="S749" s="354">
        <v>792</v>
      </c>
      <c r="T749" s="354">
        <v>944</v>
      </c>
      <c r="U749" s="354">
        <v>1061</v>
      </c>
      <c r="V749" s="357">
        <v>826</v>
      </c>
      <c r="W749" s="357">
        <v>906</v>
      </c>
      <c r="X749" s="357">
        <v>652</v>
      </c>
      <c r="Y749" s="357">
        <v>715</v>
      </c>
      <c r="Z749" s="357">
        <v>881</v>
      </c>
      <c r="AA749" s="357">
        <v>735</v>
      </c>
      <c r="AB749" s="357">
        <v>683</v>
      </c>
      <c r="AC749" s="357">
        <v>767</v>
      </c>
      <c r="AD749" s="357">
        <v>955</v>
      </c>
      <c r="AE749" s="357">
        <v>770</v>
      </c>
      <c r="AF749" s="357">
        <v>754</v>
      </c>
      <c r="AG749" s="357">
        <v>840</v>
      </c>
      <c r="AH749" s="357">
        <v>1040</v>
      </c>
      <c r="AI749" s="368" t="s">
        <v>2207</v>
      </c>
      <c r="AJ749" s="357">
        <v>748</v>
      </c>
      <c r="AK749" s="357">
        <v>832</v>
      </c>
      <c r="AL749" s="357">
        <v>1009</v>
      </c>
      <c r="AM749" s="357">
        <v>663</v>
      </c>
      <c r="AN749" s="357">
        <v>712</v>
      </c>
      <c r="AO749" s="357">
        <v>843</v>
      </c>
      <c r="AP749" s="357">
        <v>720</v>
      </c>
      <c r="AQ749" s="357">
        <v>720</v>
      </c>
      <c r="AR749" s="357">
        <v>866</v>
      </c>
      <c r="AS749" s="357">
        <v>815</v>
      </c>
      <c r="AT749" s="105"/>
      <c r="AU749" s="105" t="s">
        <v>3405</v>
      </c>
      <c r="AV749" s="126">
        <v>20.3</v>
      </c>
    </row>
    <row r="750" spans="1:48" ht="23.25" customHeight="1">
      <c r="D750" s="105" t="s">
        <v>72</v>
      </c>
      <c r="E750" s="164" t="s">
        <v>72</v>
      </c>
      <c r="F750" s="165" t="s">
        <v>818</v>
      </c>
      <c r="G750" s="126">
        <v>22.8</v>
      </c>
      <c r="H750" s="166">
        <v>633</v>
      </c>
      <c r="I750" s="166">
        <v>637</v>
      </c>
      <c r="J750" s="166">
        <v>765</v>
      </c>
      <c r="K750" s="357">
        <v>676</v>
      </c>
      <c r="L750" s="357">
        <v>661</v>
      </c>
      <c r="M750" s="357">
        <v>838</v>
      </c>
      <c r="N750" s="357">
        <v>711</v>
      </c>
      <c r="O750" s="357">
        <v>639</v>
      </c>
      <c r="P750" s="357">
        <v>689</v>
      </c>
      <c r="Q750" s="357">
        <v>812</v>
      </c>
      <c r="R750" s="357">
        <v>695</v>
      </c>
      <c r="S750" s="354">
        <v>829</v>
      </c>
      <c r="T750" s="354">
        <v>998</v>
      </c>
      <c r="U750" s="354">
        <v>1116</v>
      </c>
      <c r="V750" s="357">
        <v>874</v>
      </c>
      <c r="W750" s="357">
        <v>957</v>
      </c>
      <c r="X750" s="357">
        <v>678</v>
      </c>
      <c r="Y750" s="357">
        <v>748</v>
      </c>
      <c r="Z750" s="357">
        <v>925</v>
      </c>
      <c r="AA750" s="357">
        <v>766</v>
      </c>
      <c r="AB750" s="357">
        <v>715</v>
      </c>
      <c r="AC750" s="357">
        <v>809</v>
      </c>
      <c r="AD750" s="357">
        <v>1010</v>
      </c>
      <c r="AE750" s="357">
        <v>806</v>
      </c>
      <c r="AF750" s="357">
        <v>786</v>
      </c>
      <c r="AG750" s="357">
        <v>881</v>
      </c>
      <c r="AH750" s="357">
        <v>1095</v>
      </c>
      <c r="AI750" s="368" t="s">
        <v>2207</v>
      </c>
      <c r="AJ750" s="357">
        <v>784</v>
      </c>
      <c r="AK750" s="357">
        <v>877</v>
      </c>
      <c r="AL750" s="357">
        <v>1066</v>
      </c>
      <c r="AM750" s="357">
        <v>692</v>
      </c>
      <c r="AN750" s="357">
        <v>747</v>
      </c>
      <c r="AO750" s="357">
        <v>887</v>
      </c>
      <c r="AP750" s="357">
        <v>764</v>
      </c>
      <c r="AQ750" s="357">
        <v>764</v>
      </c>
      <c r="AR750" s="357">
        <v>927</v>
      </c>
      <c r="AS750" s="357">
        <v>858</v>
      </c>
      <c r="AT750" s="105"/>
      <c r="AU750" s="105" t="s">
        <v>72</v>
      </c>
      <c r="AV750" s="126">
        <v>22.8</v>
      </c>
    </row>
    <row r="751" spans="1:48" ht="23.25" customHeight="1">
      <c r="A751" s="396"/>
      <c r="B751" s="397"/>
      <c r="D751" s="105" t="s">
        <v>3409</v>
      </c>
      <c r="E751" s="164" t="s">
        <v>3409</v>
      </c>
      <c r="F751" s="165" t="s">
        <v>818</v>
      </c>
      <c r="G751" s="126">
        <v>22.8</v>
      </c>
      <c r="H751" s="166">
        <v>633</v>
      </c>
      <c r="I751" s="166">
        <v>637</v>
      </c>
      <c r="J751" s="166">
        <v>765</v>
      </c>
      <c r="K751" s="357">
        <v>676</v>
      </c>
      <c r="L751" s="357">
        <v>661</v>
      </c>
      <c r="M751" s="357">
        <v>838</v>
      </c>
      <c r="N751" s="357">
        <v>711</v>
      </c>
      <c r="O751" s="357">
        <v>639</v>
      </c>
      <c r="P751" s="357">
        <v>689</v>
      </c>
      <c r="Q751" s="357">
        <v>812</v>
      </c>
      <c r="R751" s="357">
        <v>695</v>
      </c>
      <c r="S751" s="354">
        <v>829</v>
      </c>
      <c r="T751" s="354">
        <v>998</v>
      </c>
      <c r="U751" s="354">
        <v>1116</v>
      </c>
      <c r="V751" s="357">
        <v>874</v>
      </c>
      <c r="W751" s="357">
        <v>957</v>
      </c>
      <c r="X751" s="357">
        <v>678</v>
      </c>
      <c r="Y751" s="357">
        <v>748</v>
      </c>
      <c r="Z751" s="357">
        <v>925</v>
      </c>
      <c r="AA751" s="357">
        <v>766</v>
      </c>
      <c r="AB751" s="357">
        <v>715</v>
      </c>
      <c r="AC751" s="357">
        <v>809</v>
      </c>
      <c r="AD751" s="357">
        <v>1010</v>
      </c>
      <c r="AE751" s="357">
        <v>806</v>
      </c>
      <c r="AF751" s="357">
        <v>786</v>
      </c>
      <c r="AG751" s="357">
        <v>881</v>
      </c>
      <c r="AH751" s="357">
        <v>1095</v>
      </c>
      <c r="AI751" s="368" t="s">
        <v>2207</v>
      </c>
      <c r="AJ751" s="357">
        <v>784</v>
      </c>
      <c r="AK751" s="357">
        <v>877</v>
      </c>
      <c r="AL751" s="357">
        <v>1066</v>
      </c>
      <c r="AM751" s="357">
        <v>692</v>
      </c>
      <c r="AN751" s="357">
        <v>747</v>
      </c>
      <c r="AO751" s="357">
        <v>887</v>
      </c>
      <c r="AP751" s="357">
        <v>764</v>
      </c>
      <c r="AQ751" s="357">
        <v>764</v>
      </c>
      <c r="AR751" s="357">
        <v>927</v>
      </c>
      <c r="AS751" s="357">
        <v>858</v>
      </c>
      <c r="AT751" s="105"/>
      <c r="AU751" s="105" t="s">
        <v>3409</v>
      </c>
      <c r="AV751" s="126">
        <v>22.8</v>
      </c>
    </row>
    <row r="752" spans="1:48" ht="23.25" customHeight="1">
      <c r="D752" s="105" t="s">
        <v>3000</v>
      </c>
      <c r="E752" s="164" t="s">
        <v>3000</v>
      </c>
      <c r="F752" s="165" t="s">
        <v>3805</v>
      </c>
      <c r="G752" s="126">
        <v>24.1</v>
      </c>
      <c r="H752" s="166">
        <v>701</v>
      </c>
      <c r="I752" s="166">
        <v>699</v>
      </c>
      <c r="J752" s="166">
        <v>857</v>
      </c>
      <c r="K752" s="357">
        <v>740</v>
      </c>
      <c r="L752" s="357">
        <v>730</v>
      </c>
      <c r="M752" s="357">
        <v>915</v>
      </c>
      <c r="N752" s="357">
        <v>836</v>
      </c>
      <c r="O752" s="357">
        <v>732</v>
      </c>
      <c r="P752" s="357">
        <v>755</v>
      </c>
      <c r="Q752" s="357">
        <v>896</v>
      </c>
      <c r="R752" s="357">
        <v>836</v>
      </c>
      <c r="S752" s="354">
        <v>882</v>
      </c>
      <c r="T752" s="354">
        <v>1061</v>
      </c>
      <c r="U752" s="354">
        <v>1188</v>
      </c>
      <c r="V752" s="357">
        <v>936</v>
      </c>
      <c r="W752" s="357">
        <v>1024</v>
      </c>
      <c r="X752" s="357">
        <v>760</v>
      </c>
      <c r="Y752" s="357">
        <v>834</v>
      </c>
      <c r="Z752" s="357">
        <v>1012</v>
      </c>
      <c r="AA752" s="357">
        <v>864</v>
      </c>
      <c r="AB752" s="357">
        <v>812</v>
      </c>
      <c r="AC752" s="357">
        <v>910</v>
      </c>
      <c r="AD752" s="357">
        <v>1106</v>
      </c>
      <c r="AE752" s="357">
        <v>910</v>
      </c>
      <c r="AF752" s="357">
        <v>881</v>
      </c>
      <c r="AG752" s="357">
        <v>980</v>
      </c>
      <c r="AH752" s="357">
        <v>1189</v>
      </c>
      <c r="AI752" s="368" t="s">
        <v>2207</v>
      </c>
      <c r="AJ752" s="357">
        <v>833</v>
      </c>
      <c r="AK752" s="357">
        <v>932</v>
      </c>
      <c r="AL752" s="357">
        <v>1132</v>
      </c>
      <c r="AM752" s="357">
        <v>738</v>
      </c>
      <c r="AN752" s="357">
        <v>796</v>
      </c>
      <c r="AO752" s="357">
        <v>945</v>
      </c>
      <c r="AP752" s="357">
        <v>820</v>
      </c>
      <c r="AQ752" s="357">
        <v>820</v>
      </c>
      <c r="AR752" s="357">
        <v>993</v>
      </c>
      <c r="AS752" s="357">
        <v>918</v>
      </c>
      <c r="AT752" s="105"/>
      <c r="AU752" s="105" t="s">
        <v>3000</v>
      </c>
      <c r="AV752" s="126">
        <v>24.1</v>
      </c>
    </row>
    <row r="753" spans="2:48" ht="23.25" customHeight="1">
      <c r="D753" s="105" t="s">
        <v>3413</v>
      </c>
      <c r="E753" s="164" t="s">
        <v>3413</v>
      </c>
      <c r="F753" s="165" t="s">
        <v>3805</v>
      </c>
      <c r="G753" s="126">
        <v>24.1</v>
      </c>
      <c r="H753" s="166">
        <v>701</v>
      </c>
      <c r="I753" s="166">
        <v>699</v>
      </c>
      <c r="J753" s="166">
        <v>857</v>
      </c>
      <c r="K753" s="357">
        <v>740</v>
      </c>
      <c r="L753" s="357">
        <v>730</v>
      </c>
      <c r="M753" s="357">
        <v>915</v>
      </c>
      <c r="N753" s="357">
        <v>836</v>
      </c>
      <c r="O753" s="357">
        <v>732</v>
      </c>
      <c r="P753" s="357">
        <v>755</v>
      </c>
      <c r="Q753" s="357">
        <v>896</v>
      </c>
      <c r="R753" s="357">
        <v>836</v>
      </c>
      <c r="S753" s="354">
        <v>882</v>
      </c>
      <c r="T753" s="354">
        <v>1061</v>
      </c>
      <c r="U753" s="354">
        <v>1188</v>
      </c>
      <c r="V753" s="357">
        <v>936</v>
      </c>
      <c r="W753" s="357">
        <v>1024</v>
      </c>
      <c r="X753" s="357">
        <v>760</v>
      </c>
      <c r="Y753" s="357">
        <v>834</v>
      </c>
      <c r="Z753" s="357">
        <v>1012</v>
      </c>
      <c r="AA753" s="357">
        <v>864</v>
      </c>
      <c r="AB753" s="357">
        <v>812</v>
      </c>
      <c r="AC753" s="357">
        <v>910</v>
      </c>
      <c r="AD753" s="357">
        <v>1106</v>
      </c>
      <c r="AE753" s="357">
        <v>910</v>
      </c>
      <c r="AF753" s="357">
        <v>881</v>
      </c>
      <c r="AG753" s="357">
        <v>980</v>
      </c>
      <c r="AH753" s="357">
        <v>1189</v>
      </c>
      <c r="AI753" s="368" t="s">
        <v>2207</v>
      </c>
      <c r="AJ753" s="357">
        <v>833</v>
      </c>
      <c r="AK753" s="357">
        <v>932</v>
      </c>
      <c r="AL753" s="357">
        <v>1132</v>
      </c>
      <c r="AM753" s="357">
        <v>738</v>
      </c>
      <c r="AN753" s="357">
        <v>796</v>
      </c>
      <c r="AO753" s="357">
        <v>945</v>
      </c>
      <c r="AP753" s="357">
        <v>820</v>
      </c>
      <c r="AQ753" s="357">
        <v>820</v>
      </c>
      <c r="AR753" s="357">
        <v>993</v>
      </c>
      <c r="AS753" s="357">
        <v>918</v>
      </c>
      <c r="AT753" s="105"/>
      <c r="AU753" s="105" t="s">
        <v>3413</v>
      </c>
      <c r="AV753" s="126">
        <v>24.1</v>
      </c>
    </row>
    <row r="754" spans="2:48" ht="23.25" customHeight="1">
      <c r="D754" s="105" t="s">
        <v>1251</v>
      </c>
      <c r="E754" s="164" t="s">
        <v>1251</v>
      </c>
      <c r="F754" s="165" t="s">
        <v>814</v>
      </c>
      <c r="G754" s="126">
        <v>25.400000000000002</v>
      </c>
      <c r="H754" s="166">
        <v>690</v>
      </c>
      <c r="I754" s="166">
        <v>695</v>
      </c>
      <c r="J754" s="166">
        <v>835</v>
      </c>
      <c r="K754" s="357">
        <v>737</v>
      </c>
      <c r="L754" s="357">
        <v>720</v>
      </c>
      <c r="M754" s="357">
        <v>917</v>
      </c>
      <c r="N754" s="357">
        <v>776</v>
      </c>
      <c r="O754" s="357">
        <v>697</v>
      </c>
      <c r="P754" s="357">
        <v>753</v>
      </c>
      <c r="Q754" s="357">
        <v>888</v>
      </c>
      <c r="R754" s="357">
        <v>763</v>
      </c>
      <c r="S754" s="354">
        <v>904</v>
      </c>
      <c r="T754" s="354">
        <v>1092</v>
      </c>
      <c r="U754" s="354">
        <v>1220</v>
      </c>
      <c r="V754" s="357">
        <v>964</v>
      </c>
      <c r="W754" s="357">
        <v>1056</v>
      </c>
      <c r="X754" s="357">
        <v>735</v>
      </c>
      <c r="Y754" s="357">
        <v>813</v>
      </c>
      <c r="Z754" s="357">
        <v>1006</v>
      </c>
      <c r="AA754" s="357">
        <v>831</v>
      </c>
      <c r="AB754" s="357">
        <v>777</v>
      </c>
      <c r="AC754" s="357">
        <v>881</v>
      </c>
      <c r="AD754" s="357">
        <v>1102</v>
      </c>
      <c r="AE754" s="357">
        <v>877</v>
      </c>
      <c r="AF754" s="357">
        <v>848</v>
      </c>
      <c r="AG754" s="357">
        <v>954</v>
      </c>
      <c r="AH754" s="357">
        <v>1187</v>
      </c>
      <c r="AI754" s="368" t="s">
        <v>2207</v>
      </c>
      <c r="AJ754" s="357">
        <v>856</v>
      </c>
      <c r="AK754" s="357">
        <v>959</v>
      </c>
      <c r="AL754" s="357">
        <v>1166</v>
      </c>
      <c r="AM754" s="357">
        <v>758</v>
      </c>
      <c r="AN754" s="357">
        <v>819</v>
      </c>
      <c r="AO754" s="357">
        <v>972</v>
      </c>
      <c r="AP754" s="357">
        <v>847</v>
      </c>
      <c r="AQ754" s="357">
        <v>847</v>
      </c>
      <c r="AR754" s="357">
        <v>1029</v>
      </c>
      <c r="AS754" s="357">
        <v>943</v>
      </c>
      <c r="AT754" s="105"/>
      <c r="AU754" s="105" t="s">
        <v>1251</v>
      </c>
      <c r="AV754" s="126">
        <v>25.400000000000002</v>
      </c>
    </row>
    <row r="755" spans="2:48" ht="23.25" customHeight="1">
      <c r="D755" s="105" t="s">
        <v>3416</v>
      </c>
      <c r="E755" s="164" t="s">
        <v>3416</v>
      </c>
      <c r="F755" s="165" t="s">
        <v>814</v>
      </c>
      <c r="G755" s="126">
        <v>25.400000000000002</v>
      </c>
      <c r="H755" s="166">
        <v>690</v>
      </c>
      <c r="I755" s="166">
        <v>695</v>
      </c>
      <c r="J755" s="166">
        <v>835</v>
      </c>
      <c r="K755" s="357">
        <v>737</v>
      </c>
      <c r="L755" s="357">
        <v>720</v>
      </c>
      <c r="M755" s="357">
        <v>917</v>
      </c>
      <c r="N755" s="357">
        <v>776</v>
      </c>
      <c r="O755" s="357">
        <v>697</v>
      </c>
      <c r="P755" s="357">
        <v>753</v>
      </c>
      <c r="Q755" s="357">
        <v>888</v>
      </c>
      <c r="R755" s="357">
        <v>763</v>
      </c>
      <c r="S755" s="354">
        <v>904</v>
      </c>
      <c r="T755" s="354">
        <v>1092</v>
      </c>
      <c r="U755" s="354">
        <v>1220</v>
      </c>
      <c r="V755" s="357">
        <v>964</v>
      </c>
      <c r="W755" s="357">
        <v>1056</v>
      </c>
      <c r="X755" s="357">
        <v>735</v>
      </c>
      <c r="Y755" s="357">
        <v>813</v>
      </c>
      <c r="Z755" s="357">
        <v>1006</v>
      </c>
      <c r="AA755" s="357">
        <v>831</v>
      </c>
      <c r="AB755" s="357">
        <v>777</v>
      </c>
      <c r="AC755" s="357">
        <v>881</v>
      </c>
      <c r="AD755" s="357">
        <v>1102</v>
      </c>
      <c r="AE755" s="357">
        <v>877</v>
      </c>
      <c r="AF755" s="357">
        <v>848</v>
      </c>
      <c r="AG755" s="357">
        <v>954</v>
      </c>
      <c r="AH755" s="357">
        <v>1187</v>
      </c>
      <c r="AI755" s="368" t="s">
        <v>2207</v>
      </c>
      <c r="AJ755" s="357">
        <v>856</v>
      </c>
      <c r="AK755" s="357">
        <v>959</v>
      </c>
      <c r="AL755" s="357">
        <v>1166</v>
      </c>
      <c r="AM755" s="357">
        <v>758</v>
      </c>
      <c r="AN755" s="357">
        <v>819</v>
      </c>
      <c r="AO755" s="357">
        <v>972</v>
      </c>
      <c r="AP755" s="357">
        <v>847</v>
      </c>
      <c r="AQ755" s="357">
        <v>847</v>
      </c>
      <c r="AR755" s="357">
        <v>1029</v>
      </c>
      <c r="AS755" s="357">
        <v>943</v>
      </c>
      <c r="AT755" s="105"/>
      <c r="AU755" s="105" t="s">
        <v>3416</v>
      </c>
      <c r="AV755" s="126">
        <v>25.400000000000002</v>
      </c>
    </row>
    <row r="756" spans="2:48" ht="23.25" customHeight="1">
      <c r="D756" s="105" t="s">
        <v>1266</v>
      </c>
      <c r="E756" s="164" t="s">
        <v>1266</v>
      </c>
      <c r="F756" s="165" t="s">
        <v>825</v>
      </c>
      <c r="G756" s="126">
        <v>20</v>
      </c>
      <c r="H756" s="166">
        <v>963</v>
      </c>
      <c r="I756" s="166">
        <v>1083</v>
      </c>
      <c r="J756" s="166">
        <v>1290</v>
      </c>
      <c r="K756" s="357">
        <v>996</v>
      </c>
      <c r="L756" s="357">
        <v>1103</v>
      </c>
      <c r="M756" s="357">
        <v>1336</v>
      </c>
      <c r="N756" s="357">
        <v>1110</v>
      </c>
      <c r="O756" s="357">
        <v>956</v>
      </c>
      <c r="P756" s="357">
        <v>1114</v>
      </c>
      <c r="Q756" s="357">
        <v>1317</v>
      </c>
      <c r="R756" s="357">
        <v>1053</v>
      </c>
      <c r="S756" s="354">
        <v>1230</v>
      </c>
      <c r="T756" s="354">
        <v>1415</v>
      </c>
      <c r="U756" s="354">
        <v>1680</v>
      </c>
      <c r="V756" s="357">
        <v>1332</v>
      </c>
      <c r="W756" s="357">
        <v>1448</v>
      </c>
      <c r="X756" s="357">
        <v>997</v>
      </c>
      <c r="Y756" s="357">
        <v>1189</v>
      </c>
      <c r="Z756" s="357">
        <v>1449</v>
      </c>
      <c r="AA756" s="357">
        <v>1196</v>
      </c>
      <c r="AB756" s="357">
        <v>1016</v>
      </c>
      <c r="AC756" s="357">
        <v>1223</v>
      </c>
      <c r="AD756" s="357">
        <v>1497</v>
      </c>
      <c r="AE756" s="357">
        <v>1216</v>
      </c>
      <c r="AF756" s="357">
        <v>1087</v>
      </c>
      <c r="AG756" s="357">
        <v>1296</v>
      </c>
      <c r="AH756" s="357">
        <v>1583</v>
      </c>
      <c r="AI756" s="368" t="s">
        <v>2207</v>
      </c>
      <c r="AJ756" s="357">
        <v>1054</v>
      </c>
      <c r="AK756" s="357">
        <v>1261</v>
      </c>
      <c r="AL756" s="357">
        <v>1526</v>
      </c>
      <c r="AM756" s="357">
        <v>985</v>
      </c>
      <c r="AN756" s="357">
        <v>1153</v>
      </c>
      <c r="AO756" s="357">
        <v>1364</v>
      </c>
      <c r="AP756" s="357">
        <v>1230</v>
      </c>
      <c r="AQ756" s="357">
        <v>1230</v>
      </c>
      <c r="AR756" s="357">
        <v>1333</v>
      </c>
      <c r="AS756" s="357">
        <v>1326</v>
      </c>
      <c r="AT756" s="105"/>
      <c r="AU756" s="105" t="s">
        <v>1266</v>
      </c>
      <c r="AV756" s="126">
        <v>20</v>
      </c>
    </row>
    <row r="757" spans="2:48" ht="23.25" customHeight="1">
      <c r="D757" s="105" t="s">
        <v>3420</v>
      </c>
      <c r="E757" s="164" t="s">
        <v>3420</v>
      </c>
      <c r="F757" s="165" t="s">
        <v>825</v>
      </c>
      <c r="G757" s="126">
        <v>20</v>
      </c>
      <c r="H757" s="166">
        <v>963</v>
      </c>
      <c r="I757" s="166">
        <v>1083</v>
      </c>
      <c r="J757" s="166">
        <v>1290</v>
      </c>
      <c r="K757" s="357">
        <v>996</v>
      </c>
      <c r="L757" s="357">
        <v>1103</v>
      </c>
      <c r="M757" s="357">
        <v>1336</v>
      </c>
      <c r="N757" s="357">
        <v>1110</v>
      </c>
      <c r="O757" s="357">
        <v>956</v>
      </c>
      <c r="P757" s="357">
        <v>1114</v>
      </c>
      <c r="Q757" s="357">
        <v>1317</v>
      </c>
      <c r="R757" s="357">
        <v>1053</v>
      </c>
      <c r="S757" s="354">
        <v>1230</v>
      </c>
      <c r="T757" s="354">
        <v>1415</v>
      </c>
      <c r="U757" s="354">
        <v>1680</v>
      </c>
      <c r="V757" s="357">
        <v>1332</v>
      </c>
      <c r="W757" s="357">
        <v>1448</v>
      </c>
      <c r="X757" s="357">
        <v>997</v>
      </c>
      <c r="Y757" s="357">
        <v>1189</v>
      </c>
      <c r="Z757" s="357">
        <v>1449</v>
      </c>
      <c r="AA757" s="357">
        <v>1196</v>
      </c>
      <c r="AB757" s="357">
        <v>1016</v>
      </c>
      <c r="AC757" s="357">
        <v>1223</v>
      </c>
      <c r="AD757" s="357">
        <v>1497</v>
      </c>
      <c r="AE757" s="357">
        <v>1216</v>
      </c>
      <c r="AF757" s="357">
        <v>1087</v>
      </c>
      <c r="AG757" s="357">
        <v>1296</v>
      </c>
      <c r="AH757" s="357">
        <v>1583</v>
      </c>
      <c r="AI757" s="368" t="s">
        <v>2207</v>
      </c>
      <c r="AJ757" s="357">
        <v>1054</v>
      </c>
      <c r="AK757" s="357">
        <v>1261</v>
      </c>
      <c r="AL757" s="357">
        <v>1526</v>
      </c>
      <c r="AM757" s="357">
        <v>985</v>
      </c>
      <c r="AN757" s="357">
        <v>1153</v>
      </c>
      <c r="AO757" s="357">
        <v>1364</v>
      </c>
      <c r="AP757" s="357">
        <v>1230</v>
      </c>
      <c r="AQ757" s="357">
        <v>1230</v>
      </c>
      <c r="AR757" s="357">
        <v>1333</v>
      </c>
      <c r="AS757" s="357">
        <v>1326</v>
      </c>
      <c r="AT757" s="105"/>
      <c r="AU757" s="105" t="s">
        <v>3420</v>
      </c>
      <c r="AV757" s="126">
        <v>20</v>
      </c>
    </row>
    <row r="758" spans="2:48" ht="23.25" customHeight="1">
      <c r="D758" s="105" t="s">
        <v>75</v>
      </c>
      <c r="E758" s="164" t="s">
        <v>75</v>
      </c>
      <c r="F758" s="165" t="s">
        <v>821</v>
      </c>
      <c r="G758" s="126">
        <v>14</v>
      </c>
      <c r="H758" s="166">
        <v>729</v>
      </c>
      <c r="I758" s="166">
        <v>818</v>
      </c>
      <c r="J758" s="166">
        <v>972</v>
      </c>
      <c r="K758" s="357">
        <v>745</v>
      </c>
      <c r="L758" s="357">
        <v>828</v>
      </c>
      <c r="M758" s="357">
        <v>993</v>
      </c>
      <c r="N758" s="357">
        <v>833</v>
      </c>
      <c r="O758" s="357">
        <v>720</v>
      </c>
      <c r="P758" s="357">
        <v>832</v>
      </c>
      <c r="Q758" s="357">
        <v>985</v>
      </c>
      <c r="R758" s="357">
        <v>791</v>
      </c>
      <c r="S758" s="354">
        <v>898</v>
      </c>
      <c r="T758" s="354">
        <v>1026</v>
      </c>
      <c r="U758" s="354">
        <v>1224</v>
      </c>
      <c r="V758" s="357">
        <v>997</v>
      </c>
      <c r="W758" s="357">
        <v>1085</v>
      </c>
      <c r="X758" s="357">
        <v>740</v>
      </c>
      <c r="Y758" s="357">
        <v>877</v>
      </c>
      <c r="Z758" s="357">
        <v>1067</v>
      </c>
      <c r="AA758" s="357">
        <v>891</v>
      </c>
      <c r="AB758" s="357">
        <v>749</v>
      </c>
      <c r="AC758" s="357">
        <v>892</v>
      </c>
      <c r="AD758" s="357">
        <v>1089</v>
      </c>
      <c r="AE758" s="357">
        <v>900</v>
      </c>
      <c r="AF758" s="357">
        <v>784</v>
      </c>
      <c r="AG758" s="357">
        <v>929</v>
      </c>
      <c r="AH758" s="357">
        <v>1131</v>
      </c>
      <c r="AI758" s="368" t="s">
        <v>2207</v>
      </c>
      <c r="AJ758" s="357">
        <v>768</v>
      </c>
      <c r="AK758" s="357">
        <v>912</v>
      </c>
      <c r="AL758" s="357">
        <v>1104</v>
      </c>
      <c r="AM758" s="357">
        <v>735</v>
      </c>
      <c r="AN758" s="357">
        <v>855</v>
      </c>
      <c r="AO758" s="357">
        <v>1011</v>
      </c>
      <c r="AP758" s="357">
        <v>926</v>
      </c>
      <c r="AQ758" s="357">
        <v>926</v>
      </c>
      <c r="AR758" s="357">
        <v>974</v>
      </c>
      <c r="AS758" s="357">
        <v>973</v>
      </c>
      <c r="AT758" s="105"/>
      <c r="AU758" s="105" t="s">
        <v>75</v>
      </c>
      <c r="AV758" s="126">
        <v>14</v>
      </c>
    </row>
    <row r="759" spans="2:48" ht="23.25" customHeight="1">
      <c r="D759" s="105" t="s">
        <v>3424</v>
      </c>
      <c r="E759" s="164" t="s">
        <v>3424</v>
      </c>
      <c r="F759" s="165" t="s">
        <v>821</v>
      </c>
      <c r="G759" s="126">
        <v>14</v>
      </c>
      <c r="H759" s="166">
        <v>729</v>
      </c>
      <c r="I759" s="166">
        <v>818</v>
      </c>
      <c r="J759" s="166">
        <v>972</v>
      </c>
      <c r="K759" s="357">
        <v>745</v>
      </c>
      <c r="L759" s="357">
        <v>828</v>
      </c>
      <c r="M759" s="357">
        <v>993</v>
      </c>
      <c r="N759" s="357">
        <v>833</v>
      </c>
      <c r="O759" s="357">
        <v>720</v>
      </c>
      <c r="P759" s="357">
        <v>832</v>
      </c>
      <c r="Q759" s="357">
        <v>985</v>
      </c>
      <c r="R759" s="357">
        <v>791</v>
      </c>
      <c r="S759" s="354">
        <v>898</v>
      </c>
      <c r="T759" s="354">
        <v>1026</v>
      </c>
      <c r="U759" s="354">
        <v>1224</v>
      </c>
      <c r="V759" s="357">
        <v>997</v>
      </c>
      <c r="W759" s="357">
        <v>1085</v>
      </c>
      <c r="X759" s="357">
        <v>740</v>
      </c>
      <c r="Y759" s="357">
        <v>877</v>
      </c>
      <c r="Z759" s="357">
        <v>1067</v>
      </c>
      <c r="AA759" s="357">
        <v>891</v>
      </c>
      <c r="AB759" s="357">
        <v>749</v>
      </c>
      <c r="AC759" s="357">
        <v>892</v>
      </c>
      <c r="AD759" s="357">
        <v>1089</v>
      </c>
      <c r="AE759" s="357">
        <v>900</v>
      </c>
      <c r="AF759" s="357">
        <v>784</v>
      </c>
      <c r="AG759" s="357">
        <v>929</v>
      </c>
      <c r="AH759" s="357">
        <v>1131</v>
      </c>
      <c r="AI759" s="368" t="s">
        <v>2207</v>
      </c>
      <c r="AJ759" s="357">
        <v>768</v>
      </c>
      <c r="AK759" s="357">
        <v>912</v>
      </c>
      <c r="AL759" s="357">
        <v>1104</v>
      </c>
      <c r="AM759" s="357">
        <v>735</v>
      </c>
      <c r="AN759" s="357">
        <v>855</v>
      </c>
      <c r="AO759" s="357">
        <v>1011</v>
      </c>
      <c r="AP759" s="357">
        <v>926</v>
      </c>
      <c r="AQ759" s="357">
        <v>926</v>
      </c>
      <c r="AR759" s="357">
        <v>974</v>
      </c>
      <c r="AS759" s="357">
        <v>973</v>
      </c>
      <c r="AT759" s="105"/>
      <c r="AU759" s="105" t="s">
        <v>3424</v>
      </c>
      <c r="AV759" s="126">
        <v>14</v>
      </c>
    </row>
    <row r="760" spans="2:48" ht="23.25" customHeight="1">
      <c r="B760" s="440"/>
      <c r="D760" s="105" t="s">
        <v>4525</v>
      </c>
      <c r="E760" s="164" t="s">
        <v>4525</v>
      </c>
      <c r="F760" s="165" t="s">
        <v>4527</v>
      </c>
      <c r="G760" s="126">
        <v>14</v>
      </c>
      <c r="H760" s="166">
        <v>897</v>
      </c>
      <c r="I760" s="166">
        <v>942</v>
      </c>
      <c r="J760" s="166">
        <v>1103</v>
      </c>
      <c r="K760" s="357">
        <v>920</v>
      </c>
      <c r="L760" s="357">
        <v>956</v>
      </c>
      <c r="M760" s="357">
        <v>1143</v>
      </c>
      <c r="N760" s="357">
        <v>996</v>
      </c>
      <c r="O760" s="357">
        <v>889</v>
      </c>
      <c r="P760" s="357">
        <v>973</v>
      </c>
      <c r="Q760" s="357">
        <v>1132</v>
      </c>
      <c r="R760" s="357">
        <v>1005</v>
      </c>
      <c r="S760" s="354">
        <v>1027</v>
      </c>
      <c r="T760" s="354">
        <v>1202</v>
      </c>
      <c r="U760" s="354">
        <v>1422</v>
      </c>
      <c r="V760" s="357">
        <v>1162</v>
      </c>
      <c r="W760" s="357">
        <v>1270</v>
      </c>
      <c r="X760" s="357">
        <v>909</v>
      </c>
      <c r="Y760" s="357">
        <v>1015</v>
      </c>
      <c r="Z760" s="357">
        <v>1215</v>
      </c>
      <c r="AA760" s="357">
        <v>1048</v>
      </c>
      <c r="AB760" s="357">
        <v>936</v>
      </c>
      <c r="AC760" s="357">
        <v>1055</v>
      </c>
      <c r="AD760" s="357">
        <v>1265</v>
      </c>
      <c r="AE760" s="357">
        <v>1073</v>
      </c>
      <c r="AF760" s="357">
        <v>971</v>
      </c>
      <c r="AG760" s="357">
        <v>1090</v>
      </c>
      <c r="AH760" s="357">
        <v>1306</v>
      </c>
      <c r="AI760" s="368" t="s">
        <v>2207</v>
      </c>
      <c r="AJ760" s="357">
        <v>947</v>
      </c>
      <c r="AK760" s="357">
        <v>1066</v>
      </c>
      <c r="AL760" s="357">
        <v>1277</v>
      </c>
      <c r="AM760" s="357">
        <v>898</v>
      </c>
      <c r="AN760" s="357">
        <v>984</v>
      </c>
      <c r="AO760" s="357">
        <v>1152</v>
      </c>
      <c r="AP760" s="357">
        <v>1079</v>
      </c>
      <c r="AQ760" s="357">
        <v>1079</v>
      </c>
      <c r="AR760" s="357">
        <v>1170</v>
      </c>
      <c r="AS760" s="357">
        <v>1123</v>
      </c>
      <c r="AT760" s="105"/>
      <c r="AU760" s="105" t="s">
        <v>4525</v>
      </c>
      <c r="AV760" s="126">
        <v>14</v>
      </c>
    </row>
    <row r="761" spans="2:48" ht="23.25" customHeight="1">
      <c r="B761" s="440"/>
      <c r="D761" s="105" t="s">
        <v>4526</v>
      </c>
      <c r="E761" s="164" t="s">
        <v>4526</v>
      </c>
      <c r="F761" s="165" t="s">
        <v>4527</v>
      </c>
      <c r="G761" s="126">
        <v>14</v>
      </c>
      <c r="H761" s="166">
        <v>897</v>
      </c>
      <c r="I761" s="166">
        <v>942</v>
      </c>
      <c r="J761" s="166">
        <v>1103</v>
      </c>
      <c r="K761" s="357">
        <v>920</v>
      </c>
      <c r="L761" s="357">
        <v>956</v>
      </c>
      <c r="M761" s="357">
        <v>1143</v>
      </c>
      <c r="N761" s="357">
        <v>996</v>
      </c>
      <c r="O761" s="357">
        <v>889</v>
      </c>
      <c r="P761" s="357">
        <v>973</v>
      </c>
      <c r="Q761" s="357">
        <v>1132</v>
      </c>
      <c r="R761" s="357">
        <v>1005</v>
      </c>
      <c r="S761" s="354">
        <v>1027</v>
      </c>
      <c r="T761" s="354">
        <v>1202</v>
      </c>
      <c r="U761" s="354">
        <v>1422</v>
      </c>
      <c r="V761" s="357">
        <v>1162</v>
      </c>
      <c r="W761" s="357">
        <v>1270</v>
      </c>
      <c r="X761" s="357">
        <v>909</v>
      </c>
      <c r="Y761" s="357">
        <v>1015</v>
      </c>
      <c r="Z761" s="357">
        <v>1215</v>
      </c>
      <c r="AA761" s="357">
        <v>1048</v>
      </c>
      <c r="AB761" s="357">
        <v>936</v>
      </c>
      <c r="AC761" s="357">
        <v>1055</v>
      </c>
      <c r="AD761" s="357">
        <v>1265</v>
      </c>
      <c r="AE761" s="357">
        <v>1073</v>
      </c>
      <c r="AF761" s="357">
        <v>971</v>
      </c>
      <c r="AG761" s="357">
        <v>1090</v>
      </c>
      <c r="AH761" s="357">
        <v>1306</v>
      </c>
      <c r="AI761" s="368" t="s">
        <v>2207</v>
      </c>
      <c r="AJ761" s="357">
        <v>947</v>
      </c>
      <c r="AK761" s="357">
        <v>1066</v>
      </c>
      <c r="AL761" s="357">
        <v>1277</v>
      </c>
      <c r="AM761" s="357">
        <v>898</v>
      </c>
      <c r="AN761" s="357">
        <v>984</v>
      </c>
      <c r="AO761" s="357">
        <v>1152</v>
      </c>
      <c r="AP761" s="357">
        <v>1079</v>
      </c>
      <c r="AQ761" s="357">
        <v>1079</v>
      </c>
      <c r="AR761" s="357">
        <v>1170</v>
      </c>
      <c r="AS761" s="357">
        <v>1123</v>
      </c>
      <c r="AT761" s="105"/>
      <c r="AU761" s="105" t="s">
        <v>4526</v>
      </c>
      <c r="AV761" s="126">
        <v>14</v>
      </c>
    </row>
    <row r="762" spans="2:48" ht="23.25" customHeight="1">
      <c r="D762" s="105" t="s">
        <v>4633</v>
      </c>
      <c r="E762" s="164" t="s">
        <v>4633</v>
      </c>
      <c r="F762" s="165" t="s">
        <v>4640</v>
      </c>
      <c r="G762" s="126">
        <v>4.3999999999999995</v>
      </c>
      <c r="H762" s="167" t="s">
        <v>2207</v>
      </c>
      <c r="I762" s="167" t="s">
        <v>2207</v>
      </c>
      <c r="J762" s="167" t="s">
        <v>2207</v>
      </c>
      <c r="K762" s="362" t="s">
        <v>2207</v>
      </c>
      <c r="L762" s="362" t="s">
        <v>2207</v>
      </c>
      <c r="M762" s="362" t="s">
        <v>2207</v>
      </c>
      <c r="N762" s="362" t="s">
        <v>2207</v>
      </c>
      <c r="O762" s="362" t="s">
        <v>2207</v>
      </c>
      <c r="P762" s="362" t="s">
        <v>2207</v>
      </c>
      <c r="Q762" s="362" t="s">
        <v>2207</v>
      </c>
      <c r="R762" s="362" t="s">
        <v>2207</v>
      </c>
      <c r="S762" s="354">
        <v>468</v>
      </c>
      <c r="T762" s="354">
        <v>505</v>
      </c>
      <c r="U762" s="354">
        <v>527</v>
      </c>
      <c r="V762" s="357">
        <v>406</v>
      </c>
      <c r="W762" s="357">
        <v>456</v>
      </c>
      <c r="X762" s="357">
        <v>413</v>
      </c>
      <c r="Y762" s="357">
        <v>434</v>
      </c>
      <c r="Z762" s="357">
        <v>508</v>
      </c>
      <c r="AA762" s="357">
        <v>451</v>
      </c>
      <c r="AB762" s="357">
        <v>425</v>
      </c>
      <c r="AC762" s="357">
        <v>452</v>
      </c>
      <c r="AD762" s="357">
        <v>531</v>
      </c>
      <c r="AE762" s="357">
        <v>465</v>
      </c>
      <c r="AF762" s="357">
        <v>455</v>
      </c>
      <c r="AG762" s="357">
        <v>483</v>
      </c>
      <c r="AH762" s="357">
        <v>567</v>
      </c>
      <c r="AI762" s="368" t="s">
        <v>2207</v>
      </c>
      <c r="AJ762" s="357">
        <v>428</v>
      </c>
      <c r="AK762" s="357">
        <v>442</v>
      </c>
      <c r="AL762" s="357">
        <v>534</v>
      </c>
      <c r="AM762" s="357">
        <v>392</v>
      </c>
      <c r="AN762" s="357">
        <v>410</v>
      </c>
      <c r="AO762" s="357">
        <v>471</v>
      </c>
      <c r="AP762" s="357">
        <v>419</v>
      </c>
      <c r="AQ762" s="357">
        <v>419</v>
      </c>
      <c r="AR762" s="357">
        <v>462</v>
      </c>
      <c r="AS762" s="357">
        <v>445</v>
      </c>
      <c r="AT762" s="105"/>
      <c r="AU762" s="105" t="s">
        <v>4633</v>
      </c>
      <c r="AV762" s="126">
        <v>4.3999999999999995</v>
      </c>
    </row>
    <row r="763" spans="2:48" ht="23.25" customHeight="1">
      <c r="D763" s="105" t="s">
        <v>4634</v>
      </c>
      <c r="E763" s="164" t="s">
        <v>4634</v>
      </c>
      <c r="F763" s="165" t="s">
        <v>4641</v>
      </c>
      <c r="G763" s="126">
        <v>5.0999999999999996</v>
      </c>
      <c r="H763" s="167" t="s">
        <v>2207</v>
      </c>
      <c r="I763" s="167" t="s">
        <v>2207</v>
      </c>
      <c r="J763" s="167" t="s">
        <v>2207</v>
      </c>
      <c r="K763" s="362" t="s">
        <v>2207</v>
      </c>
      <c r="L763" s="362" t="s">
        <v>2207</v>
      </c>
      <c r="M763" s="362" t="s">
        <v>2207</v>
      </c>
      <c r="N763" s="362" t="s">
        <v>2207</v>
      </c>
      <c r="O763" s="362" t="s">
        <v>2207</v>
      </c>
      <c r="P763" s="362" t="s">
        <v>2207</v>
      </c>
      <c r="Q763" s="362" t="s">
        <v>2207</v>
      </c>
      <c r="R763" s="362" t="s">
        <v>2207</v>
      </c>
      <c r="S763" s="354">
        <v>490</v>
      </c>
      <c r="T763" s="354">
        <v>534</v>
      </c>
      <c r="U763" s="354">
        <v>557</v>
      </c>
      <c r="V763" s="357">
        <v>429</v>
      </c>
      <c r="W763" s="357">
        <v>480</v>
      </c>
      <c r="X763" s="357">
        <v>430</v>
      </c>
      <c r="Y763" s="357">
        <v>454</v>
      </c>
      <c r="Z763" s="357">
        <v>531</v>
      </c>
      <c r="AA763" s="357">
        <v>470</v>
      </c>
      <c r="AB763" s="357">
        <v>445</v>
      </c>
      <c r="AC763" s="357">
        <v>476</v>
      </c>
      <c r="AD763" s="357">
        <v>558</v>
      </c>
      <c r="AE763" s="357">
        <v>486</v>
      </c>
      <c r="AF763" s="357">
        <v>475</v>
      </c>
      <c r="AG763" s="357">
        <v>507</v>
      </c>
      <c r="AH763" s="357">
        <v>595</v>
      </c>
      <c r="AI763" s="368" t="s">
        <v>2207</v>
      </c>
      <c r="AJ763" s="357">
        <v>448</v>
      </c>
      <c r="AK763" s="357">
        <v>479</v>
      </c>
      <c r="AL763" s="357">
        <v>562</v>
      </c>
      <c r="AM763" s="357">
        <v>412</v>
      </c>
      <c r="AN763" s="357">
        <v>433</v>
      </c>
      <c r="AO763" s="357">
        <v>497</v>
      </c>
      <c r="AP763" s="357">
        <v>442</v>
      </c>
      <c r="AQ763" s="357">
        <v>442</v>
      </c>
      <c r="AR763" s="357">
        <v>492</v>
      </c>
      <c r="AS763" s="357">
        <v>466</v>
      </c>
      <c r="AT763" s="105"/>
      <c r="AU763" s="105" t="s">
        <v>4634</v>
      </c>
      <c r="AV763" s="126">
        <v>5.0999999999999996</v>
      </c>
    </row>
    <row r="764" spans="2:48" ht="23.25" customHeight="1">
      <c r="D764" s="105" t="s">
        <v>4635</v>
      </c>
      <c r="E764" s="164" t="s">
        <v>4635</v>
      </c>
      <c r="F764" s="165" t="s">
        <v>4642</v>
      </c>
      <c r="G764" s="126">
        <v>5.8</v>
      </c>
      <c r="H764" s="167" t="s">
        <v>2207</v>
      </c>
      <c r="I764" s="167" t="s">
        <v>2207</v>
      </c>
      <c r="J764" s="167" t="s">
        <v>2207</v>
      </c>
      <c r="K764" s="362" t="s">
        <v>2207</v>
      </c>
      <c r="L764" s="362" t="s">
        <v>2207</v>
      </c>
      <c r="M764" s="362" t="s">
        <v>2207</v>
      </c>
      <c r="N764" s="362" t="s">
        <v>2207</v>
      </c>
      <c r="O764" s="362" t="s">
        <v>2207</v>
      </c>
      <c r="P764" s="362" t="s">
        <v>2207</v>
      </c>
      <c r="Q764" s="362" t="s">
        <v>2207</v>
      </c>
      <c r="R764" s="362" t="s">
        <v>2207</v>
      </c>
      <c r="S764" s="354">
        <v>513</v>
      </c>
      <c r="T764" s="354">
        <v>562</v>
      </c>
      <c r="U764" s="354">
        <v>586</v>
      </c>
      <c r="V764" s="357">
        <v>451</v>
      </c>
      <c r="W764" s="357">
        <v>505</v>
      </c>
      <c r="X764" s="357">
        <v>447</v>
      </c>
      <c r="Y764" s="357">
        <v>473</v>
      </c>
      <c r="Z764" s="357">
        <v>554</v>
      </c>
      <c r="AA764" s="357">
        <v>488</v>
      </c>
      <c r="AB764" s="357">
        <v>465</v>
      </c>
      <c r="AC764" s="357">
        <v>499</v>
      </c>
      <c r="AD764" s="357">
        <v>586</v>
      </c>
      <c r="AE764" s="357">
        <v>507</v>
      </c>
      <c r="AF764" s="357">
        <v>495</v>
      </c>
      <c r="AG764" s="357">
        <v>530</v>
      </c>
      <c r="AH764" s="357">
        <v>622</v>
      </c>
      <c r="AI764" s="368" t="s">
        <v>2207</v>
      </c>
      <c r="AJ764" s="357">
        <v>468</v>
      </c>
      <c r="AK764" s="357">
        <v>502</v>
      </c>
      <c r="AL764" s="357">
        <v>589</v>
      </c>
      <c r="AM764" s="357">
        <v>432</v>
      </c>
      <c r="AN764" s="357">
        <v>456</v>
      </c>
      <c r="AO764" s="357">
        <v>523</v>
      </c>
      <c r="AP764" s="357">
        <v>465</v>
      </c>
      <c r="AQ764" s="357">
        <v>465</v>
      </c>
      <c r="AR764" s="357">
        <v>523</v>
      </c>
      <c r="AS764" s="357">
        <v>488</v>
      </c>
      <c r="AT764" s="105"/>
      <c r="AU764" s="105" t="s">
        <v>4635</v>
      </c>
      <c r="AV764" s="126">
        <v>5.8</v>
      </c>
    </row>
    <row r="765" spans="2:48" ht="23.25" customHeight="1">
      <c r="D765" s="105" t="s">
        <v>4636</v>
      </c>
      <c r="E765" s="164" t="s">
        <v>4636</v>
      </c>
      <c r="F765" s="165" t="s">
        <v>4643</v>
      </c>
      <c r="G765" s="126">
        <v>6.5</v>
      </c>
      <c r="H765" s="167" t="s">
        <v>2207</v>
      </c>
      <c r="I765" s="167" t="s">
        <v>2207</v>
      </c>
      <c r="J765" s="167" t="s">
        <v>2207</v>
      </c>
      <c r="K765" s="362" t="s">
        <v>2207</v>
      </c>
      <c r="L765" s="362" t="s">
        <v>2207</v>
      </c>
      <c r="M765" s="362" t="s">
        <v>2207</v>
      </c>
      <c r="N765" s="362" t="s">
        <v>2207</v>
      </c>
      <c r="O765" s="362" t="s">
        <v>2207</v>
      </c>
      <c r="P765" s="362" t="s">
        <v>2207</v>
      </c>
      <c r="Q765" s="362" t="s">
        <v>2207</v>
      </c>
      <c r="R765" s="362" t="s">
        <v>2207</v>
      </c>
      <c r="S765" s="354">
        <v>536</v>
      </c>
      <c r="T765" s="354">
        <v>589</v>
      </c>
      <c r="U765" s="354">
        <v>616</v>
      </c>
      <c r="V765" s="357">
        <v>474</v>
      </c>
      <c r="W765" s="357">
        <v>529</v>
      </c>
      <c r="X765" s="357">
        <v>464</v>
      </c>
      <c r="Y765" s="357">
        <v>493</v>
      </c>
      <c r="Z765" s="357">
        <v>576</v>
      </c>
      <c r="AA765" s="357">
        <v>506</v>
      </c>
      <c r="AB765" s="357">
        <v>484</v>
      </c>
      <c r="AC765" s="357">
        <v>522</v>
      </c>
      <c r="AD765" s="357">
        <v>613</v>
      </c>
      <c r="AE765" s="357">
        <v>528</v>
      </c>
      <c r="AF765" s="357">
        <v>515</v>
      </c>
      <c r="AG765" s="357">
        <v>553</v>
      </c>
      <c r="AH765" s="357">
        <v>649</v>
      </c>
      <c r="AI765" s="368" t="s">
        <v>2207</v>
      </c>
      <c r="AJ765" s="357">
        <v>487</v>
      </c>
      <c r="AK765" s="357">
        <v>525</v>
      </c>
      <c r="AL765" s="357">
        <v>617</v>
      </c>
      <c r="AM765" s="357">
        <v>451</v>
      </c>
      <c r="AN765" s="357">
        <v>479</v>
      </c>
      <c r="AO765" s="357">
        <v>550</v>
      </c>
      <c r="AP765" s="357">
        <v>488</v>
      </c>
      <c r="AQ765" s="357">
        <v>488</v>
      </c>
      <c r="AR765" s="357">
        <v>553</v>
      </c>
      <c r="AS765" s="357">
        <v>509</v>
      </c>
      <c r="AT765" s="105"/>
      <c r="AU765" s="105" t="s">
        <v>4636</v>
      </c>
      <c r="AV765" s="126">
        <v>6.5</v>
      </c>
    </row>
    <row r="766" spans="2:48" ht="23.25" customHeight="1">
      <c r="D766" s="105" t="s">
        <v>4637</v>
      </c>
      <c r="E766" s="164" t="s">
        <v>4637</v>
      </c>
      <c r="F766" s="165" t="s">
        <v>4644</v>
      </c>
      <c r="G766" s="126">
        <v>7.3</v>
      </c>
      <c r="H766" s="167" t="s">
        <v>2207</v>
      </c>
      <c r="I766" s="167" t="s">
        <v>2207</v>
      </c>
      <c r="J766" s="167" t="s">
        <v>2207</v>
      </c>
      <c r="K766" s="362" t="s">
        <v>2207</v>
      </c>
      <c r="L766" s="362" t="s">
        <v>2207</v>
      </c>
      <c r="M766" s="362" t="s">
        <v>2207</v>
      </c>
      <c r="N766" s="362" t="s">
        <v>2207</v>
      </c>
      <c r="O766" s="362" t="s">
        <v>2207</v>
      </c>
      <c r="P766" s="362" t="s">
        <v>2207</v>
      </c>
      <c r="Q766" s="362" t="s">
        <v>2207</v>
      </c>
      <c r="R766" s="362" t="s">
        <v>2207</v>
      </c>
      <c r="S766" s="354">
        <v>558</v>
      </c>
      <c r="T766" s="354">
        <v>617</v>
      </c>
      <c r="U766" s="354">
        <v>646</v>
      </c>
      <c r="V766" s="357">
        <v>496</v>
      </c>
      <c r="W766" s="357">
        <v>555</v>
      </c>
      <c r="X766" s="357">
        <v>481</v>
      </c>
      <c r="Y766" s="357">
        <v>512</v>
      </c>
      <c r="Z766" s="357">
        <v>599</v>
      </c>
      <c r="AA766" s="357">
        <v>525</v>
      </c>
      <c r="AB766" s="357">
        <v>504</v>
      </c>
      <c r="AC766" s="357">
        <v>545</v>
      </c>
      <c r="AD766" s="357">
        <v>640</v>
      </c>
      <c r="AE766" s="357">
        <v>549</v>
      </c>
      <c r="AF766" s="357">
        <v>534</v>
      </c>
      <c r="AG766" s="357">
        <v>576</v>
      </c>
      <c r="AH766" s="357">
        <v>677</v>
      </c>
      <c r="AI766" s="368" t="s">
        <v>2207</v>
      </c>
      <c r="AJ766" s="357">
        <v>507</v>
      </c>
      <c r="AK766" s="357">
        <v>549</v>
      </c>
      <c r="AL766" s="357">
        <v>644</v>
      </c>
      <c r="AM766" s="357">
        <v>471</v>
      </c>
      <c r="AN766" s="357">
        <v>502</v>
      </c>
      <c r="AO766" s="357">
        <v>576</v>
      </c>
      <c r="AP766" s="357">
        <v>511</v>
      </c>
      <c r="AQ766" s="357">
        <v>511</v>
      </c>
      <c r="AR766" s="357">
        <v>583</v>
      </c>
      <c r="AS766" s="357">
        <v>530</v>
      </c>
      <c r="AT766" s="105"/>
      <c r="AU766" s="105" t="s">
        <v>4637</v>
      </c>
      <c r="AV766" s="126">
        <v>7.3</v>
      </c>
    </row>
    <row r="767" spans="2:48" ht="23.25" customHeight="1">
      <c r="D767" s="105" t="s">
        <v>4638</v>
      </c>
      <c r="E767" s="164" t="s">
        <v>4638</v>
      </c>
      <c r="F767" s="165" t="s">
        <v>4645</v>
      </c>
      <c r="G767" s="126">
        <v>8</v>
      </c>
      <c r="H767" s="167" t="s">
        <v>2207</v>
      </c>
      <c r="I767" s="167" t="s">
        <v>2207</v>
      </c>
      <c r="J767" s="167" t="s">
        <v>2207</v>
      </c>
      <c r="K767" s="362" t="s">
        <v>2207</v>
      </c>
      <c r="L767" s="362" t="s">
        <v>2207</v>
      </c>
      <c r="M767" s="362" t="s">
        <v>2207</v>
      </c>
      <c r="N767" s="362" t="s">
        <v>2207</v>
      </c>
      <c r="O767" s="362" t="s">
        <v>2207</v>
      </c>
      <c r="P767" s="362" t="s">
        <v>2207</v>
      </c>
      <c r="Q767" s="362" t="s">
        <v>2207</v>
      </c>
      <c r="R767" s="362" t="s">
        <v>2207</v>
      </c>
      <c r="S767" s="354">
        <v>618</v>
      </c>
      <c r="T767" s="354">
        <v>683</v>
      </c>
      <c r="U767" s="354">
        <v>721</v>
      </c>
      <c r="V767" s="357">
        <v>558</v>
      </c>
      <c r="W767" s="357">
        <v>624</v>
      </c>
      <c r="X767" s="357">
        <v>541</v>
      </c>
      <c r="Y767" s="357">
        <v>576</v>
      </c>
      <c r="Z767" s="357">
        <v>673</v>
      </c>
      <c r="AA767" s="357">
        <v>591</v>
      </c>
      <c r="AB767" s="357">
        <v>567</v>
      </c>
      <c r="AC767" s="357">
        <v>613</v>
      </c>
      <c r="AD767" s="357">
        <v>719</v>
      </c>
      <c r="AE767" s="357">
        <v>618</v>
      </c>
      <c r="AF767" s="357">
        <v>597</v>
      </c>
      <c r="AG767" s="357">
        <v>643</v>
      </c>
      <c r="AH767" s="357">
        <v>755</v>
      </c>
      <c r="AI767" s="368" t="s">
        <v>2207</v>
      </c>
      <c r="AJ767" s="357">
        <v>562</v>
      </c>
      <c r="AK767" s="357">
        <v>582</v>
      </c>
      <c r="AL767" s="357">
        <v>710</v>
      </c>
      <c r="AM767" s="357">
        <v>534</v>
      </c>
      <c r="AN767" s="357">
        <v>568</v>
      </c>
      <c r="AO767" s="357">
        <v>651</v>
      </c>
      <c r="AP767" s="357">
        <v>558</v>
      </c>
      <c r="AQ767" s="357">
        <v>558</v>
      </c>
      <c r="AR767" s="357">
        <v>637</v>
      </c>
      <c r="AS767" s="357">
        <v>576</v>
      </c>
      <c r="AT767" s="105"/>
      <c r="AU767" s="105" t="s">
        <v>4638</v>
      </c>
      <c r="AV767" s="126">
        <v>8</v>
      </c>
    </row>
    <row r="768" spans="2:48" ht="23.25" customHeight="1">
      <c r="D768" s="105" t="s">
        <v>4639</v>
      </c>
      <c r="E768" s="164" t="s">
        <v>4639</v>
      </c>
      <c r="F768" s="165" t="s">
        <v>4646</v>
      </c>
      <c r="G768" s="126">
        <v>8.6999999999999993</v>
      </c>
      <c r="H768" s="167" t="s">
        <v>2207</v>
      </c>
      <c r="I768" s="167" t="s">
        <v>2207</v>
      </c>
      <c r="J768" s="167" t="s">
        <v>2207</v>
      </c>
      <c r="K768" s="362" t="s">
        <v>2207</v>
      </c>
      <c r="L768" s="362" t="s">
        <v>2207</v>
      </c>
      <c r="M768" s="362" t="s">
        <v>2207</v>
      </c>
      <c r="N768" s="362" t="s">
        <v>2207</v>
      </c>
      <c r="O768" s="362" t="s">
        <v>2207</v>
      </c>
      <c r="P768" s="362" t="s">
        <v>2207</v>
      </c>
      <c r="Q768" s="362" t="s">
        <v>2207</v>
      </c>
      <c r="R768" s="362" t="s">
        <v>2207</v>
      </c>
      <c r="S768" s="354">
        <v>641</v>
      </c>
      <c r="T768" s="354">
        <v>711</v>
      </c>
      <c r="U768" s="354">
        <v>751</v>
      </c>
      <c r="V768" s="357">
        <v>580</v>
      </c>
      <c r="W768" s="357">
        <v>649</v>
      </c>
      <c r="X768" s="357">
        <v>557</v>
      </c>
      <c r="Y768" s="357">
        <v>595</v>
      </c>
      <c r="Z768" s="357">
        <v>696</v>
      </c>
      <c r="AA768" s="357">
        <v>609</v>
      </c>
      <c r="AB768" s="357">
        <v>586</v>
      </c>
      <c r="AC768" s="357">
        <v>636</v>
      </c>
      <c r="AD768" s="357">
        <v>746</v>
      </c>
      <c r="AE768" s="357">
        <v>638</v>
      </c>
      <c r="AF768" s="357">
        <v>616</v>
      </c>
      <c r="AG768" s="357">
        <v>667</v>
      </c>
      <c r="AH768" s="357">
        <v>782</v>
      </c>
      <c r="AI768" s="368" t="s">
        <v>2207</v>
      </c>
      <c r="AJ768" s="357">
        <v>589</v>
      </c>
      <c r="AK768" s="357">
        <v>639</v>
      </c>
      <c r="AL768" s="357">
        <v>750</v>
      </c>
      <c r="AM768" s="357">
        <v>553</v>
      </c>
      <c r="AN768" s="357">
        <v>590</v>
      </c>
      <c r="AO768" s="357">
        <v>677</v>
      </c>
      <c r="AP768" s="357">
        <v>581</v>
      </c>
      <c r="AQ768" s="357">
        <v>581</v>
      </c>
      <c r="AR768" s="357">
        <v>668</v>
      </c>
      <c r="AS768" s="357">
        <v>597</v>
      </c>
      <c r="AT768" s="105"/>
      <c r="AU768" s="105" t="s">
        <v>4639</v>
      </c>
      <c r="AV768" s="126">
        <v>8.6999999999999993</v>
      </c>
    </row>
    <row r="769" spans="1:48" ht="23.25" customHeight="1">
      <c r="D769" s="105" t="s">
        <v>4378</v>
      </c>
      <c r="E769" s="164" t="s">
        <v>4378</v>
      </c>
      <c r="F769" s="165" t="s">
        <v>4383</v>
      </c>
      <c r="G769" s="126">
        <v>12</v>
      </c>
      <c r="H769" s="166">
        <v>712</v>
      </c>
      <c r="I769" s="166">
        <v>706</v>
      </c>
      <c r="J769" s="166">
        <v>774</v>
      </c>
      <c r="K769" s="357">
        <v>712</v>
      </c>
      <c r="L769" s="357">
        <v>706</v>
      </c>
      <c r="M769" s="357">
        <v>774</v>
      </c>
      <c r="N769" s="357">
        <v>736</v>
      </c>
      <c r="O769" s="357">
        <v>698</v>
      </c>
      <c r="P769" s="357">
        <v>706</v>
      </c>
      <c r="Q769" s="357">
        <v>774</v>
      </c>
      <c r="R769" s="357">
        <v>736</v>
      </c>
      <c r="S769" s="354">
        <v>902</v>
      </c>
      <c r="T769" s="354">
        <v>1013</v>
      </c>
      <c r="U769" s="354">
        <v>1026</v>
      </c>
      <c r="V769" s="357">
        <v>778</v>
      </c>
      <c r="W769" s="357">
        <v>869</v>
      </c>
      <c r="X769" s="357">
        <v>743</v>
      </c>
      <c r="Y769" s="357">
        <v>807</v>
      </c>
      <c r="Z769" s="357">
        <v>943</v>
      </c>
      <c r="AA769" s="357">
        <v>851</v>
      </c>
      <c r="AB769" s="357">
        <v>789</v>
      </c>
      <c r="AC769" s="357">
        <v>873</v>
      </c>
      <c r="AD769" s="357">
        <v>1025</v>
      </c>
      <c r="AE769" s="357">
        <v>861</v>
      </c>
      <c r="AF769" s="357">
        <v>850</v>
      </c>
      <c r="AG769" s="357">
        <v>935</v>
      </c>
      <c r="AH769" s="357">
        <v>1098</v>
      </c>
      <c r="AI769" s="368" t="s">
        <v>2207</v>
      </c>
      <c r="AJ769" s="357">
        <v>795</v>
      </c>
      <c r="AK769" s="357">
        <v>879</v>
      </c>
      <c r="AL769" s="357">
        <v>1033</v>
      </c>
      <c r="AM769" s="357">
        <v>723</v>
      </c>
      <c r="AN769" s="357">
        <v>790</v>
      </c>
      <c r="AO769" s="357">
        <v>907</v>
      </c>
      <c r="AP769" s="357">
        <v>783</v>
      </c>
      <c r="AQ769" s="357">
        <v>783</v>
      </c>
      <c r="AR769" s="357">
        <v>927</v>
      </c>
      <c r="AS769" s="357">
        <v>821</v>
      </c>
      <c r="AT769" s="105"/>
      <c r="AU769" s="105" t="s">
        <v>4378</v>
      </c>
      <c r="AV769" s="126">
        <v>12</v>
      </c>
    </row>
    <row r="770" spans="1:48" ht="23.25" customHeight="1">
      <c r="D770" s="105" t="s">
        <v>1971</v>
      </c>
      <c r="E770" s="164" t="s">
        <v>1971</v>
      </c>
      <c r="F770" s="165" t="s">
        <v>1975</v>
      </c>
      <c r="G770" s="126">
        <v>12</v>
      </c>
      <c r="H770" s="166">
        <v>982</v>
      </c>
      <c r="I770" s="166">
        <v>968</v>
      </c>
      <c r="J770" s="166">
        <v>1075</v>
      </c>
      <c r="K770" s="357">
        <v>982</v>
      </c>
      <c r="L770" s="357">
        <v>968</v>
      </c>
      <c r="M770" s="357">
        <v>1075</v>
      </c>
      <c r="N770" s="357">
        <v>1014</v>
      </c>
      <c r="O770" s="357">
        <v>963</v>
      </c>
      <c r="P770" s="357">
        <v>968</v>
      </c>
      <c r="Q770" s="357">
        <v>1075</v>
      </c>
      <c r="R770" s="357">
        <v>1014</v>
      </c>
      <c r="S770" s="354">
        <v>1187</v>
      </c>
      <c r="T770" s="354">
        <v>1308</v>
      </c>
      <c r="U770" s="354">
        <v>1380</v>
      </c>
      <c r="V770" s="357">
        <v>1024</v>
      </c>
      <c r="W770" s="357">
        <v>1139</v>
      </c>
      <c r="X770" s="357">
        <v>1028</v>
      </c>
      <c r="Y770" s="357">
        <v>1117</v>
      </c>
      <c r="Z770" s="357">
        <v>1332</v>
      </c>
      <c r="AA770" s="357">
        <v>1150</v>
      </c>
      <c r="AB770" s="357">
        <v>1044</v>
      </c>
      <c r="AC770" s="357">
        <v>1133</v>
      </c>
      <c r="AD770" s="357">
        <v>1331</v>
      </c>
      <c r="AE770" s="357">
        <v>1145</v>
      </c>
      <c r="AF770" s="357">
        <v>1105</v>
      </c>
      <c r="AG770" s="357">
        <v>1195</v>
      </c>
      <c r="AH770" s="357">
        <v>1404</v>
      </c>
      <c r="AI770" s="368" t="s">
        <v>2207</v>
      </c>
      <c r="AJ770" s="357">
        <v>1061</v>
      </c>
      <c r="AK770" s="357">
        <v>1141</v>
      </c>
      <c r="AL770" s="357">
        <v>1351</v>
      </c>
      <c r="AM770" s="357">
        <v>993</v>
      </c>
      <c r="AN770" s="357">
        <v>1060</v>
      </c>
      <c r="AO770" s="357">
        <v>1217</v>
      </c>
      <c r="AP770" s="357">
        <v>1085</v>
      </c>
      <c r="AQ770" s="357">
        <v>1085</v>
      </c>
      <c r="AR770" s="357">
        <v>1229</v>
      </c>
      <c r="AS770" s="357">
        <v>1099</v>
      </c>
      <c r="AT770" s="105"/>
      <c r="AU770" s="105" t="s">
        <v>1971</v>
      </c>
      <c r="AV770" s="126">
        <v>12</v>
      </c>
    </row>
    <row r="771" spans="1:48" ht="23.25" customHeight="1">
      <c r="D771" s="105" t="s">
        <v>4379</v>
      </c>
      <c r="E771" s="164" t="s">
        <v>4379</v>
      </c>
      <c r="F771" s="165" t="s">
        <v>4384</v>
      </c>
      <c r="G771" s="126">
        <v>13.5</v>
      </c>
      <c r="H771" s="166">
        <v>771</v>
      </c>
      <c r="I771" s="166">
        <v>766</v>
      </c>
      <c r="J771" s="166">
        <v>837</v>
      </c>
      <c r="K771" s="357">
        <v>771</v>
      </c>
      <c r="L771" s="357">
        <v>766</v>
      </c>
      <c r="M771" s="357">
        <v>837</v>
      </c>
      <c r="N771" s="357">
        <v>798</v>
      </c>
      <c r="O771" s="357">
        <v>756</v>
      </c>
      <c r="P771" s="357">
        <v>766</v>
      </c>
      <c r="Q771" s="357">
        <v>837</v>
      </c>
      <c r="R771" s="357">
        <v>798</v>
      </c>
      <c r="S771" s="354">
        <v>965</v>
      </c>
      <c r="T771" s="354">
        <v>1089</v>
      </c>
      <c r="U771" s="354">
        <v>1108</v>
      </c>
      <c r="V771" s="357">
        <v>841</v>
      </c>
      <c r="W771" s="357">
        <v>940</v>
      </c>
      <c r="X771" s="357">
        <v>795</v>
      </c>
      <c r="Y771" s="357">
        <v>866</v>
      </c>
      <c r="Z771" s="357">
        <v>1012</v>
      </c>
      <c r="AA771" s="357">
        <v>914</v>
      </c>
      <c r="AB771" s="357">
        <v>848</v>
      </c>
      <c r="AC771" s="357">
        <v>942</v>
      </c>
      <c r="AD771" s="357">
        <v>1106</v>
      </c>
      <c r="AE771" s="357">
        <v>925</v>
      </c>
      <c r="AF771" s="357">
        <v>909</v>
      </c>
      <c r="AG771" s="357">
        <v>1004</v>
      </c>
      <c r="AH771" s="357">
        <v>1179</v>
      </c>
      <c r="AI771" s="368" t="s">
        <v>2207</v>
      </c>
      <c r="AJ771" s="357">
        <v>854</v>
      </c>
      <c r="AK771" s="357">
        <v>948</v>
      </c>
      <c r="AL771" s="357">
        <v>1113</v>
      </c>
      <c r="AM771" s="357">
        <v>782</v>
      </c>
      <c r="AN771" s="357">
        <v>857</v>
      </c>
      <c r="AO771" s="357">
        <v>984</v>
      </c>
      <c r="AP771" s="357">
        <v>851</v>
      </c>
      <c r="AQ771" s="357">
        <v>851</v>
      </c>
      <c r="AR771" s="357">
        <v>1015</v>
      </c>
      <c r="AS771" s="357">
        <v>886</v>
      </c>
      <c r="AT771" s="105"/>
      <c r="AU771" s="105" t="s">
        <v>4379</v>
      </c>
      <c r="AV771" s="126">
        <v>13.5</v>
      </c>
    </row>
    <row r="772" spans="1:48" ht="23.25" customHeight="1">
      <c r="D772" s="105" t="s">
        <v>1972</v>
      </c>
      <c r="E772" s="164" t="s">
        <v>1972</v>
      </c>
      <c r="F772" s="165" t="s">
        <v>1976</v>
      </c>
      <c r="G772" s="126">
        <v>13.5</v>
      </c>
      <c r="H772" s="166">
        <v>1052</v>
      </c>
      <c r="I772" s="166">
        <v>1038</v>
      </c>
      <c r="J772" s="166">
        <v>1150</v>
      </c>
      <c r="K772" s="357">
        <v>1052</v>
      </c>
      <c r="L772" s="357">
        <v>1038</v>
      </c>
      <c r="M772" s="357">
        <v>1150</v>
      </c>
      <c r="N772" s="357">
        <v>1087</v>
      </c>
      <c r="O772" s="357">
        <v>1032</v>
      </c>
      <c r="P772" s="357">
        <v>1038</v>
      </c>
      <c r="Q772" s="357">
        <v>1150</v>
      </c>
      <c r="R772" s="357">
        <v>1087</v>
      </c>
      <c r="S772" s="354">
        <v>1263</v>
      </c>
      <c r="T772" s="354">
        <v>1397</v>
      </c>
      <c r="U772" s="354">
        <v>1477</v>
      </c>
      <c r="V772" s="357">
        <v>1097</v>
      </c>
      <c r="W772" s="357">
        <v>1221</v>
      </c>
      <c r="X772" s="357">
        <v>1094</v>
      </c>
      <c r="Y772" s="357">
        <v>1192</v>
      </c>
      <c r="Z772" s="357">
        <v>1424</v>
      </c>
      <c r="AA772" s="357">
        <v>1224</v>
      </c>
      <c r="AB772" s="357">
        <v>1113</v>
      </c>
      <c r="AC772" s="357">
        <v>1212</v>
      </c>
      <c r="AD772" s="357">
        <v>1424</v>
      </c>
      <c r="AE772" s="357">
        <v>1219</v>
      </c>
      <c r="AF772" s="357">
        <v>1174</v>
      </c>
      <c r="AG772" s="357">
        <v>1274</v>
      </c>
      <c r="AH772" s="357">
        <v>1497</v>
      </c>
      <c r="AI772" s="368" t="s">
        <v>2207</v>
      </c>
      <c r="AJ772" s="357">
        <v>1130</v>
      </c>
      <c r="AK772" s="357">
        <v>1220</v>
      </c>
      <c r="AL772" s="357">
        <v>1444</v>
      </c>
      <c r="AM772" s="357">
        <v>1062</v>
      </c>
      <c r="AN772" s="357">
        <v>1137</v>
      </c>
      <c r="AO772" s="357">
        <v>1306</v>
      </c>
      <c r="AP772" s="357">
        <v>1165</v>
      </c>
      <c r="AQ772" s="357">
        <v>1165</v>
      </c>
      <c r="AR772" s="357">
        <v>1328</v>
      </c>
      <c r="AS772" s="357">
        <v>1171</v>
      </c>
      <c r="AT772" s="105"/>
      <c r="AU772" s="105" t="s">
        <v>1972</v>
      </c>
      <c r="AV772" s="126">
        <v>13.5</v>
      </c>
    </row>
    <row r="773" spans="1:48" ht="23.25" customHeight="1">
      <c r="D773" s="105" t="s">
        <v>4380</v>
      </c>
      <c r="E773" s="164" t="s">
        <v>4380</v>
      </c>
      <c r="F773" s="165" t="s">
        <v>4385</v>
      </c>
      <c r="G773" s="126">
        <v>15</v>
      </c>
      <c r="H773" s="166">
        <v>813</v>
      </c>
      <c r="I773" s="166">
        <v>808</v>
      </c>
      <c r="J773" s="166">
        <v>882</v>
      </c>
      <c r="K773" s="357">
        <v>813</v>
      </c>
      <c r="L773" s="357">
        <v>808</v>
      </c>
      <c r="M773" s="357">
        <v>882</v>
      </c>
      <c r="N773" s="357">
        <v>842</v>
      </c>
      <c r="O773" s="357">
        <v>798</v>
      </c>
      <c r="P773" s="357">
        <v>808</v>
      </c>
      <c r="Q773" s="357">
        <v>882</v>
      </c>
      <c r="R773" s="357">
        <v>842</v>
      </c>
      <c r="S773" s="354">
        <v>1014</v>
      </c>
      <c r="T773" s="354">
        <v>1151</v>
      </c>
      <c r="U773" s="354">
        <v>1173</v>
      </c>
      <c r="V773" s="357">
        <v>891</v>
      </c>
      <c r="W773" s="357">
        <v>995</v>
      </c>
      <c r="X773" s="357">
        <v>830</v>
      </c>
      <c r="Y773" s="357">
        <v>908</v>
      </c>
      <c r="Z773" s="357">
        <v>1061</v>
      </c>
      <c r="AA773" s="357">
        <v>958</v>
      </c>
      <c r="AB773" s="357">
        <v>890</v>
      </c>
      <c r="AC773" s="357">
        <v>993</v>
      </c>
      <c r="AD773" s="357">
        <v>1167</v>
      </c>
      <c r="AE773" s="357">
        <v>970</v>
      </c>
      <c r="AF773" s="357">
        <v>951</v>
      </c>
      <c r="AG773" s="357">
        <v>1055</v>
      </c>
      <c r="AH773" s="357">
        <v>1239</v>
      </c>
      <c r="AI773" s="368" t="s">
        <v>2207</v>
      </c>
      <c r="AJ773" s="357">
        <v>896</v>
      </c>
      <c r="AK773" s="357">
        <v>1000</v>
      </c>
      <c r="AL773" s="357">
        <v>1174</v>
      </c>
      <c r="AM773" s="357">
        <v>824</v>
      </c>
      <c r="AN773" s="357">
        <v>908</v>
      </c>
      <c r="AO773" s="357">
        <v>1042</v>
      </c>
      <c r="AP773" s="357">
        <v>901</v>
      </c>
      <c r="AQ773" s="357">
        <v>901</v>
      </c>
      <c r="AR773" s="357">
        <v>1083</v>
      </c>
      <c r="AS773" s="357">
        <v>932</v>
      </c>
      <c r="AT773" s="105"/>
      <c r="AU773" s="105" t="s">
        <v>4380</v>
      </c>
      <c r="AV773" s="126">
        <v>15</v>
      </c>
    </row>
    <row r="774" spans="1:48" ht="23.25" customHeight="1">
      <c r="D774" s="105" t="s">
        <v>1973</v>
      </c>
      <c r="E774" s="164" t="s">
        <v>1973</v>
      </c>
      <c r="F774" s="165" t="s">
        <v>1977</v>
      </c>
      <c r="G774" s="126">
        <v>15</v>
      </c>
      <c r="H774" s="166">
        <v>1103</v>
      </c>
      <c r="I774" s="166">
        <v>1089</v>
      </c>
      <c r="J774" s="166">
        <v>1205</v>
      </c>
      <c r="K774" s="357">
        <v>1103</v>
      </c>
      <c r="L774" s="357">
        <v>1089</v>
      </c>
      <c r="M774" s="357">
        <v>1205</v>
      </c>
      <c r="N774" s="357">
        <v>1140</v>
      </c>
      <c r="O774" s="357">
        <v>1082</v>
      </c>
      <c r="P774" s="357">
        <v>1089</v>
      </c>
      <c r="Q774" s="357">
        <v>1205</v>
      </c>
      <c r="R774" s="357">
        <v>1140</v>
      </c>
      <c r="S774" s="354">
        <v>1323</v>
      </c>
      <c r="T774" s="354">
        <v>1470</v>
      </c>
      <c r="U774" s="354">
        <v>1557</v>
      </c>
      <c r="V774" s="357">
        <v>1153</v>
      </c>
      <c r="W774" s="357">
        <v>1285</v>
      </c>
      <c r="X774" s="357">
        <v>1142</v>
      </c>
      <c r="Y774" s="357">
        <v>1249</v>
      </c>
      <c r="Z774" s="357">
        <v>1493</v>
      </c>
      <c r="AA774" s="357">
        <v>1278</v>
      </c>
      <c r="AB774" s="357">
        <v>1164</v>
      </c>
      <c r="AC774" s="357">
        <v>1273</v>
      </c>
      <c r="AD774" s="357">
        <v>1495</v>
      </c>
      <c r="AE774" s="357">
        <v>1274</v>
      </c>
      <c r="AF774" s="357">
        <v>1225</v>
      </c>
      <c r="AG774" s="357">
        <v>1335</v>
      </c>
      <c r="AH774" s="357">
        <v>1568</v>
      </c>
      <c r="AI774" s="368" t="s">
        <v>2207</v>
      </c>
      <c r="AJ774" s="357">
        <v>1181</v>
      </c>
      <c r="AK774" s="357">
        <v>1281</v>
      </c>
      <c r="AL774" s="357">
        <v>1515</v>
      </c>
      <c r="AM774" s="357">
        <v>1113</v>
      </c>
      <c r="AN774" s="357">
        <v>1197</v>
      </c>
      <c r="AO774" s="357">
        <v>1374</v>
      </c>
      <c r="AP774" s="357">
        <v>1225</v>
      </c>
      <c r="AQ774" s="357">
        <v>1225</v>
      </c>
      <c r="AR774" s="357">
        <v>1406</v>
      </c>
      <c r="AS774" s="357">
        <v>1224</v>
      </c>
      <c r="AT774" s="105"/>
      <c r="AU774" s="105" t="s">
        <v>1973</v>
      </c>
      <c r="AV774" s="126">
        <v>15</v>
      </c>
    </row>
    <row r="775" spans="1:48" ht="23.25" customHeight="1">
      <c r="D775" s="105" t="s">
        <v>4381</v>
      </c>
      <c r="E775" s="164" t="s">
        <v>4381</v>
      </c>
      <c r="F775" s="165" t="s">
        <v>4386</v>
      </c>
      <c r="G775" s="126">
        <v>16.5</v>
      </c>
      <c r="H775" s="166">
        <v>894</v>
      </c>
      <c r="I775" s="166">
        <v>888</v>
      </c>
      <c r="J775" s="166">
        <v>968</v>
      </c>
      <c r="K775" s="357">
        <v>894</v>
      </c>
      <c r="L775" s="357">
        <v>888</v>
      </c>
      <c r="M775" s="357">
        <v>968</v>
      </c>
      <c r="N775" s="357">
        <v>925</v>
      </c>
      <c r="O775" s="357">
        <v>876</v>
      </c>
      <c r="P775" s="357">
        <v>888</v>
      </c>
      <c r="Q775" s="357">
        <v>968</v>
      </c>
      <c r="R775" s="357">
        <v>925</v>
      </c>
      <c r="S775" s="354">
        <v>1094</v>
      </c>
      <c r="T775" s="354">
        <v>1243</v>
      </c>
      <c r="U775" s="354">
        <v>1276</v>
      </c>
      <c r="V775" s="357">
        <v>972</v>
      </c>
      <c r="W775" s="357">
        <v>1086</v>
      </c>
      <c r="X775" s="357">
        <v>902</v>
      </c>
      <c r="Y775" s="357">
        <v>988</v>
      </c>
      <c r="Z775" s="357">
        <v>1154</v>
      </c>
      <c r="AA775" s="357">
        <v>1043</v>
      </c>
      <c r="AB775" s="357">
        <v>969</v>
      </c>
      <c r="AC775" s="357">
        <v>1083</v>
      </c>
      <c r="AD775" s="357">
        <v>1271</v>
      </c>
      <c r="AE775" s="357">
        <v>1056</v>
      </c>
      <c r="AF775" s="357">
        <v>1030</v>
      </c>
      <c r="AG775" s="357">
        <v>1144</v>
      </c>
      <c r="AH775" s="357">
        <v>1344</v>
      </c>
      <c r="AI775" s="368" t="s">
        <v>2207</v>
      </c>
      <c r="AJ775" s="357">
        <v>975</v>
      </c>
      <c r="AK775" s="357">
        <v>1089</v>
      </c>
      <c r="AL775" s="357">
        <v>1279</v>
      </c>
      <c r="AM775" s="357">
        <v>903</v>
      </c>
      <c r="AN775" s="357">
        <v>996</v>
      </c>
      <c r="AO775" s="357">
        <v>1143</v>
      </c>
      <c r="AP775" s="357">
        <v>945</v>
      </c>
      <c r="AQ775" s="357">
        <v>945</v>
      </c>
      <c r="AR775" s="357">
        <v>1145</v>
      </c>
      <c r="AS775" s="357">
        <v>971</v>
      </c>
      <c r="AT775" s="105"/>
      <c r="AU775" s="105" t="s">
        <v>4381</v>
      </c>
      <c r="AV775" s="126">
        <v>16.5</v>
      </c>
    </row>
    <row r="776" spans="1:48" ht="23.25" customHeight="1">
      <c r="D776" s="105" t="s">
        <v>1974</v>
      </c>
      <c r="E776" s="164" t="s">
        <v>1974</v>
      </c>
      <c r="F776" s="165" t="s">
        <v>1978</v>
      </c>
      <c r="G776" s="126">
        <v>16.5</v>
      </c>
      <c r="H776" s="166">
        <v>1194</v>
      </c>
      <c r="I776" s="166">
        <v>1179</v>
      </c>
      <c r="J776" s="166">
        <v>1304</v>
      </c>
      <c r="K776" s="357">
        <v>1194</v>
      </c>
      <c r="L776" s="357">
        <v>1179</v>
      </c>
      <c r="M776" s="357">
        <v>1304</v>
      </c>
      <c r="N776" s="357">
        <v>1233</v>
      </c>
      <c r="O776" s="357">
        <v>1171</v>
      </c>
      <c r="P776" s="357">
        <v>1179</v>
      </c>
      <c r="Q776" s="357">
        <v>1304</v>
      </c>
      <c r="R776" s="357">
        <v>1233</v>
      </c>
      <c r="S776" s="354">
        <v>1415</v>
      </c>
      <c r="T776" s="354">
        <v>1575</v>
      </c>
      <c r="U776" s="354">
        <v>1674</v>
      </c>
      <c r="V776" s="357">
        <v>1244</v>
      </c>
      <c r="W776" s="357">
        <v>1387</v>
      </c>
      <c r="X776" s="357">
        <v>1228</v>
      </c>
      <c r="Y776" s="357">
        <v>1345</v>
      </c>
      <c r="Z776" s="357">
        <v>1609</v>
      </c>
      <c r="AA776" s="357">
        <v>1375</v>
      </c>
      <c r="AB776" s="357">
        <v>1254</v>
      </c>
      <c r="AC776" s="357">
        <v>1373</v>
      </c>
      <c r="AD776" s="357">
        <v>1613</v>
      </c>
      <c r="AE776" s="357">
        <v>1371</v>
      </c>
      <c r="AF776" s="357">
        <v>1314</v>
      </c>
      <c r="AG776" s="357">
        <v>1434</v>
      </c>
      <c r="AH776" s="357">
        <v>1685</v>
      </c>
      <c r="AI776" s="368" t="s">
        <v>2207</v>
      </c>
      <c r="AJ776" s="357">
        <v>1270</v>
      </c>
      <c r="AK776" s="357">
        <v>1381</v>
      </c>
      <c r="AL776" s="357">
        <v>1633</v>
      </c>
      <c r="AM776" s="357">
        <v>1202</v>
      </c>
      <c r="AN776" s="357">
        <v>1294</v>
      </c>
      <c r="AO776" s="357">
        <v>1487</v>
      </c>
      <c r="AP776" s="357">
        <v>1280</v>
      </c>
      <c r="AQ776" s="357">
        <v>1280</v>
      </c>
      <c r="AR776" s="357">
        <v>1480</v>
      </c>
      <c r="AS776" s="357">
        <v>1271</v>
      </c>
      <c r="AT776" s="105"/>
      <c r="AU776" s="105" t="s">
        <v>1974</v>
      </c>
      <c r="AV776" s="126">
        <v>16.5</v>
      </c>
    </row>
    <row r="777" spans="1:48" ht="23.25" customHeight="1">
      <c r="D777" s="105" t="s">
        <v>4382</v>
      </c>
      <c r="E777" s="164" t="s">
        <v>4382</v>
      </c>
      <c r="F777" s="165" t="s">
        <v>4387</v>
      </c>
      <c r="G777" s="126">
        <v>18</v>
      </c>
      <c r="H777" s="166">
        <v>961</v>
      </c>
      <c r="I777" s="166">
        <v>955</v>
      </c>
      <c r="J777" s="166">
        <v>1052</v>
      </c>
      <c r="K777" s="357">
        <v>961</v>
      </c>
      <c r="L777" s="357">
        <v>955</v>
      </c>
      <c r="M777" s="357">
        <v>1052</v>
      </c>
      <c r="N777" s="357">
        <v>964</v>
      </c>
      <c r="O777" s="357">
        <v>943</v>
      </c>
      <c r="P777" s="357">
        <v>955</v>
      </c>
      <c r="Q777" s="357">
        <v>1052</v>
      </c>
      <c r="R777" s="357">
        <v>964</v>
      </c>
      <c r="S777" s="354">
        <v>1134</v>
      </c>
      <c r="T777" s="354">
        <v>1295</v>
      </c>
      <c r="U777" s="354">
        <v>1329</v>
      </c>
      <c r="V777" s="357">
        <v>1011</v>
      </c>
      <c r="W777" s="357">
        <v>1130</v>
      </c>
      <c r="X777" s="357">
        <v>930</v>
      </c>
      <c r="Y777" s="357">
        <v>1022</v>
      </c>
      <c r="Z777" s="357">
        <v>1194</v>
      </c>
      <c r="AA777" s="357">
        <v>1023</v>
      </c>
      <c r="AB777" s="357">
        <v>1004</v>
      </c>
      <c r="AC777" s="357">
        <v>1126</v>
      </c>
      <c r="AD777" s="357">
        <v>1323</v>
      </c>
      <c r="AE777" s="357">
        <v>1092</v>
      </c>
      <c r="AF777" s="357">
        <v>1064</v>
      </c>
      <c r="AG777" s="357">
        <v>1188</v>
      </c>
      <c r="AH777" s="357">
        <v>1395</v>
      </c>
      <c r="AI777" s="368" t="s">
        <v>2207</v>
      </c>
      <c r="AJ777" s="357">
        <v>1010</v>
      </c>
      <c r="AK777" s="357">
        <v>1132</v>
      </c>
      <c r="AL777" s="357">
        <v>1330</v>
      </c>
      <c r="AM777" s="357">
        <v>938</v>
      </c>
      <c r="AN777" s="357">
        <v>1038</v>
      </c>
      <c r="AO777" s="357">
        <v>1192</v>
      </c>
      <c r="AP777" s="357">
        <v>986</v>
      </c>
      <c r="AQ777" s="357">
        <v>986</v>
      </c>
      <c r="AR777" s="357">
        <v>1205</v>
      </c>
      <c r="AS777" s="357">
        <v>1008</v>
      </c>
      <c r="AT777" s="105"/>
      <c r="AU777" s="105" t="s">
        <v>4382</v>
      </c>
      <c r="AV777" s="126">
        <v>18</v>
      </c>
    </row>
    <row r="778" spans="1:48" ht="23.25" customHeight="1">
      <c r="D778" s="105" t="s">
        <v>1949</v>
      </c>
      <c r="E778" s="164" t="s">
        <v>1949</v>
      </c>
      <c r="F778" s="165" t="s">
        <v>1950</v>
      </c>
      <c r="G778" s="126">
        <v>18</v>
      </c>
      <c r="H778" s="166">
        <v>1245</v>
      </c>
      <c r="I778" s="166">
        <v>1230</v>
      </c>
      <c r="J778" s="166">
        <v>1368</v>
      </c>
      <c r="K778" s="357">
        <v>1245</v>
      </c>
      <c r="L778" s="357">
        <v>1230</v>
      </c>
      <c r="M778" s="357">
        <v>1368</v>
      </c>
      <c r="N778" s="357">
        <v>1256</v>
      </c>
      <c r="O778" s="357">
        <v>1220</v>
      </c>
      <c r="P778" s="357">
        <v>1230</v>
      </c>
      <c r="Q778" s="357">
        <v>1368</v>
      </c>
      <c r="R778" s="357">
        <v>1256</v>
      </c>
      <c r="S778" s="354">
        <v>1466</v>
      </c>
      <c r="T778" s="354">
        <v>1638</v>
      </c>
      <c r="U778" s="354">
        <v>1740</v>
      </c>
      <c r="V778" s="357">
        <v>1291</v>
      </c>
      <c r="W778" s="357">
        <v>1439</v>
      </c>
      <c r="X778" s="357">
        <v>1213</v>
      </c>
      <c r="Y778" s="357">
        <v>1314</v>
      </c>
      <c r="Z778" s="357">
        <v>1536</v>
      </c>
      <c r="AA778" s="357">
        <v>1340</v>
      </c>
      <c r="AB778" s="357">
        <v>1285</v>
      </c>
      <c r="AC778" s="357">
        <v>1417</v>
      </c>
      <c r="AD778" s="357">
        <v>1665</v>
      </c>
      <c r="AE778" s="357">
        <v>1403</v>
      </c>
      <c r="AF778" s="357">
        <v>1348</v>
      </c>
      <c r="AG778" s="357">
        <v>1481</v>
      </c>
      <c r="AH778" s="357">
        <v>1740</v>
      </c>
      <c r="AI778" s="368" t="s">
        <v>2207</v>
      </c>
      <c r="AJ778" s="357">
        <v>1312</v>
      </c>
      <c r="AK778" s="357">
        <v>1432</v>
      </c>
      <c r="AL778" s="357">
        <v>1693</v>
      </c>
      <c r="AM778" s="357">
        <v>1244</v>
      </c>
      <c r="AN778" s="357">
        <v>1345</v>
      </c>
      <c r="AO778" s="357">
        <v>1544</v>
      </c>
      <c r="AP778" s="357">
        <v>1318</v>
      </c>
      <c r="AQ778" s="357">
        <v>1318</v>
      </c>
      <c r="AR778" s="357">
        <v>1537</v>
      </c>
      <c r="AS778" s="357">
        <v>1314</v>
      </c>
      <c r="AT778" s="105"/>
      <c r="AU778" s="105" t="s">
        <v>1949</v>
      </c>
      <c r="AV778" s="126">
        <v>18</v>
      </c>
    </row>
    <row r="779" spans="1:48" ht="23.25" customHeight="1">
      <c r="D779" s="105" t="s">
        <v>2091</v>
      </c>
      <c r="E779" s="164" t="s">
        <v>2091</v>
      </c>
      <c r="F779" s="165" t="s">
        <v>2092</v>
      </c>
      <c r="G779" s="126">
        <v>6</v>
      </c>
      <c r="H779" s="166">
        <v>699</v>
      </c>
      <c r="I779" s="166">
        <v>701</v>
      </c>
      <c r="J779" s="166">
        <v>777</v>
      </c>
      <c r="K779" s="357">
        <v>699</v>
      </c>
      <c r="L779" s="357">
        <v>701</v>
      </c>
      <c r="M779" s="357">
        <v>777</v>
      </c>
      <c r="N779" s="357">
        <v>729</v>
      </c>
      <c r="O779" s="357">
        <v>685</v>
      </c>
      <c r="P779" s="357">
        <v>701</v>
      </c>
      <c r="Q779" s="357">
        <v>775</v>
      </c>
      <c r="R779" s="357">
        <v>729</v>
      </c>
      <c r="S779" s="354">
        <v>957</v>
      </c>
      <c r="T779" s="354">
        <v>1036</v>
      </c>
      <c r="U779" s="354">
        <v>1025</v>
      </c>
      <c r="V779" s="357">
        <v>776</v>
      </c>
      <c r="W779" s="357">
        <v>871</v>
      </c>
      <c r="X779" s="357">
        <v>787</v>
      </c>
      <c r="Y779" s="357">
        <v>829</v>
      </c>
      <c r="Z779" s="357">
        <v>972</v>
      </c>
      <c r="AA779" s="357">
        <v>874</v>
      </c>
      <c r="AB779" s="357">
        <v>802</v>
      </c>
      <c r="AC779" s="357">
        <v>853</v>
      </c>
      <c r="AD779" s="357">
        <v>1004</v>
      </c>
      <c r="AE779" s="357">
        <v>885</v>
      </c>
      <c r="AF779" s="357">
        <v>896</v>
      </c>
      <c r="AG779" s="357">
        <v>949</v>
      </c>
      <c r="AH779" s="357">
        <v>1116</v>
      </c>
      <c r="AI779" s="368" t="s">
        <v>2207</v>
      </c>
      <c r="AJ779" s="357">
        <v>808</v>
      </c>
      <c r="AK779" s="357">
        <v>858</v>
      </c>
      <c r="AL779" s="357">
        <v>1008</v>
      </c>
      <c r="AM779" s="357">
        <v>720</v>
      </c>
      <c r="AN779" s="357">
        <v>754</v>
      </c>
      <c r="AO779" s="357">
        <v>865</v>
      </c>
      <c r="AP779" s="357">
        <v>769</v>
      </c>
      <c r="AQ779" s="357">
        <v>769</v>
      </c>
      <c r="AR779" s="357">
        <v>860</v>
      </c>
      <c r="AS779" s="357">
        <v>849</v>
      </c>
      <c r="AT779" s="105"/>
      <c r="AU779" s="105" t="s">
        <v>2091</v>
      </c>
      <c r="AV779" s="126">
        <v>6</v>
      </c>
    </row>
    <row r="780" spans="1:48" ht="23.25" customHeight="1">
      <c r="D780" s="105" t="s">
        <v>77</v>
      </c>
      <c r="E780" s="164" t="s">
        <v>77</v>
      </c>
      <c r="F780" s="165" t="s">
        <v>827</v>
      </c>
      <c r="G780" s="126">
        <v>7.5</v>
      </c>
      <c r="H780" s="166">
        <v>716</v>
      </c>
      <c r="I780" s="166">
        <v>700</v>
      </c>
      <c r="J780" s="166">
        <v>805</v>
      </c>
      <c r="K780" s="357">
        <v>716</v>
      </c>
      <c r="L780" s="357">
        <v>700</v>
      </c>
      <c r="M780" s="357">
        <v>805</v>
      </c>
      <c r="N780" s="357">
        <v>733</v>
      </c>
      <c r="O780" s="357">
        <v>702</v>
      </c>
      <c r="P780" s="357">
        <v>700</v>
      </c>
      <c r="Q780" s="357">
        <v>805</v>
      </c>
      <c r="R780" s="357">
        <v>755</v>
      </c>
      <c r="S780" s="354">
        <v>977</v>
      </c>
      <c r="T780" s="354">
        <v>1062</v>
      </c>
      <c r="U780" s="354">
        <v>1050</v>
      </c>
      <c r="V780" s="357">
        <v>797</v>
      </c>
      <c r="W780" s="357">
        <v>894</v>
      </c>
      <c r="X780" s="357">
        <v>805</v>
      </c>
      <c r="Y780" s="357">
        <v>851</v>
      </c>
      <c r="Z780" s="357">
        <v>1007</v>
      </c>
      <c r="AA780" s="357">
        <v>899</v>
      </c>
      <c r="AB780" s="357">
        <v>819</v>
      </c>
      <c r="AC780" s="357">
        <v>889</v>
      </c>
      <c r="AD780" s="357">
        <v>1046</v>
      </c>
      <c r="AE780" s="357">
        <v>915</v>
      </c>
      <c r="AF780" s="357">
        <v>913</v>
      </c>
      <c r="AG780" s="357">
        <v>974</v>
      </c>
      <c r="AH780" s="357">
        <v>1159</v>
      </c>
      <c r="AI780" s="368" t="s">
        <v>2207</v>
      </c>
      <c r="AJ780" s="357">
        <v>849</v>
      </c>
      <c r="AK780" s="357">
        <v>893</v>
      </c>
      <c r="AL780" s="357">
        <v>1066</v>
      </c>
      <c r="AM780" s="357">
        <v>761</v>
      </c>
      <c r="AN780" s="357">
        <v>802</v>
      </c>
      <c r="AO780" s="357">
        <v>921</v>
      </c>
      <c r="AP780" s="357">
        <v>790</v>
      </c>
      <c r="AQ780" s="357">
        <v>790</v>
      </c>
      <c r="AR780" s="357">
        <v>891</v>
      </c>
      <c r="AS780" s="357">
        <v>867</v>
      </c>
      <c r="AT780" s="105"/>
      <c r="AU780" s="105" t="s">
        <v>77</v>
      </c>
      <c r="AV780" s="126">
        <v>7.5</v>
      </c>
    </row>
    <row r="781" spans="1:48" ht="23.25" customHeight="1">
      <c r="A781" s="396"/>
      <c r="B781" s="397"/>
      <c r="D781" s="105" t="s">
        <v>78</v>
      </c>
      <c r="E781" s="164" t="s">
        <v>78</v>
      </c>
      <c r="F781" s="165" t="s">
        <v>828</v>
      </c>
      <c r="G781" s="126">
        <v>9</v>
      </c>
      <c r="H781" s="166">
        <v>759</v>
      </c>
      <c r="I781" s="166">
        <v>743</v>
      </c>
      <c r="J781" s="166">
        <v>854</v>
      </c>
      <c r="K781" s="357">
        <v>759</v>
      </c>
      <c r="L781" s="357">
        <v>743</v>
      </c>
      <c r="M781" s="357">
        <v>854</v>
      </c>
      <c r="N781" s="357">
        <v>776</v>
      </c>
      <c r="O781" s="357">
        <v>745</v>
      </c>
      <c r="P781" s="357">
        <v>743</v>
      </c>
      <c r="Q781" s="357">
        <v>854</v>
      </c>
      <c r="R781" s="357">
        <v>802</v>
      </c>
      <c r="S781" s="354">
        <v>1024</v>
      </c>
      <c r="T781" s="354">
        <v>1121</v>
      </c>
      <c r="U781" s="354">
        <v>1112</v>
      </c>
      <c r="V781" s="357">
        <v>843</v>
      </c>
      <c r="W781" s="357">
        <v>944</v>
      </c>
      <c r="X781" s="357">
        <v>839</v>
      </c>
      <c r="Y781" s="357">
        <v>893</v>
      </c>
      <c r="Z781" s="357">
        <v>1057</v>
      </c>
      <c r="AA781" s="357">
        <v>939</v>
      </c>
      <c r="AB781" s="357">
        <v>860</v>
      </c>
      <c r="AC781" s="357">
        <v>928</v>
      </c>
      <c r="AD781" s="357">
        <v>1108</v>
      </c>
      <c r="AE781" s="357">
        <v>961</v>
      </c>
      <c r="AF781" s="357">
        <v>954</v>
      </c>
      <c r="AG781" s="357">
        <v>1024</v>
      </c>
      <c r="AH781" s="357">
        <v>1221</v>
      </c>
      <c r="AI781" s="368" t="s">
        <v>2207</v>
      </c>
      <c r="AJ781" s="357">
        <v>893</v>
      </c>
      <c r="AK781" s="357">
        <v>947</v>
      </c>
      <c r="AL781" s="357">
        <v>1129</v>
      </c>
      <c r="AM781" s="357">
        <v>805</v>
      </c>
      <c r="AN781" s="357">
        <v>855</v>
      </c>
      <c r="AO781" s="357">
        <v>981</v>
      </c>
      <c r="AP781" s="357">
        <v>838</v>
      </c>
      <c r="AQ781" s="357">
        <v>838</v>
      </c>
      <c r="AR781" s="357">
        <v>954</v>
      </c>
      <c r="AS781" s="357">
        <v>910</v>
      </c>
      <c r="AT781" s="105"/>
      <c r="AU781" s="105" t="s">
        <v>78</v>
      </c>
      <c r="AV781" s="126">
        <v>9</v>
      </c>
    </row>
    <row r="782" spans="1:48" ht="23.25" customHeight="1">
      <c r="D782" s="105" t="s">
        <v>79</v>
      </c>
      <c r="E782" s="164" t="s">
        <v>79</v>
      </c>
      <c r="F782" s="165" t="s">
        <v>829</v>
      </c>
      <c r="G782" s="126">
        <v>10.5</v>
      </c>
      <c r="H782" s="166">
        <v>814</v>
      </c>
      <c r="I782" s="166">
        <v>797</v>
      </c>
      <c r="J782" s="166">
        <v>916</v>
      </c>
      <c r="K782" s="357">
        <v>814</v>
      </c>
      <c r="L782" s="357">
        <v>797</v>
      </c>
      <c r="M782" s="357">
        <v>916</v>
      </c>
      <c r="N782" s="357">
        <v>831</v>
      </c>
      <c r="O782" s="357">
        <v>823</v>
      </c>
      <c r="P782" s="357">
        <v>797</v>
      </c>
      <c r="Q782" s="357">
        <v>916</v>
      </c>
      <c r="R782" s="357">
        <v>861</v>
      </c>
      <c r="S782" s="354">
        <v>1089</v>
      </c>
      <c r="T782" s="354">
        <v>1196</v>
      </c>
      <c r="U782" s="354">
        <v>1195</v>
      </c>
      <c r="V782" s="357">
        <v>899</v>
      </c>
      <c r="W782" s="357">
        <v>1005</v>
      </c>
      <c r="X782" s="357">
        <v>885</v>
      </c>
      <c r="Y782" s="357">
        <v>945</v>
      </c>
      <c r="Z782" s="357">
        <v>1120</v>
      </c>
      <c r="AA782" s="357">
        <v>991</v>
      </c>
      <c r="AB782" s="357">
        <v>911</v>
      </c>
      <c r="AC782" s="357">
        <v>989</v>
      </c>
      <c r="AD782" s="357">
        <v>1182</v>
      </c>
      <c r="AE782" s="357">
        <v>1019</v>
      </c>
      <c r="AF782" s="357">
        <v>1005</v>
      </c>
      <c r="AG782" s="357">
        <v>1085</v>
      </c>
      <c r="AH782" s="357">
        <v>1295</v>
      </c>
      <c r="AI782" s="368" t="s">
        <v>2207</v>
      </c>
      <c r="AJ782" s="357">
        <v>948</v>
      </c>
      <c r="AK782" s="357">
        <v>1012</v>
      </c>
      <c r="AL782" s="357">
        <v>1206</v>
      </c>
      <c r="AM782" s="357">
        <v>860</v>
      </c>
      <c r="AN782" s="357">
        <v>919</v>
      </c>
      <c r="AO782" s="357">
        <v>1054</v>
      </c>
      <c r="AP782" s="357">
        <v>898</v>
      </c>
      <c r="AQ782" s="357">
        <v>898</v>
      </c>
      <c r="AR782" s="357">
        <v>1029</v>
      </c>
      <c r="AS782" s="357">
        <v>962</v>
      </c>
      <c r="AT782" s="105"/>
      <c r="AU782" s="105" t="s">
        <v>79</v>
      </c>
      <c r="AV782" s="126">
        <v>10.5</v>
      </c>
    </row>
    <row r="783" spans="1:48" ht="23.25" customHeight="1">
      <c r="A783"/>
      <c r="B783"/>
      <c r="D783" s="105" t="s">
        <v>80</v>
      </c>
      <c r="E783" s="164" t="s">
        <v>80</v>
      </c>
      <c r="F783" s="165" t="s">
        <v>830</v>
      </c>
      <c r="G783" s="126">
        <v>12</v>
      </c>
      <c r="H783" s="166">
        <v>864</v>
      </c>
      <c r="I783" s="166">
        <v>848</v>
      </c>
      <c r="J783" s="166">
        <v>974</v>
      </c>
      <c r="K783" s="357">
        <v>864</v>
      </c>
      <c r="L783" s="357">
        <v>848</v>
      </c>
      <c r="M783" s="357">
        <v>974</v>
      </c>
      <c r="N783" s="357">
        <v>888</v>
      </c>
      <c r="O783" s="357">
        <v>848</v>
      </c>
      <c r="P783" s="357">
        <v>848</v>
      </c>
      <c r="Q783" s="357">
        <v>974</v>
      </c>
      <c r="R783" s="357">
        <v>924</v>
      </c>
      <c r="S783" s="354">
        <v>1147</v>
      </c>
      <c r="T783" s="354">
        <v>1265</v>
      </c>
      <c r="U783" s="354">
        <v>1269</v>
      </c>
      <c r="V783" s="357">
        <v>954</v>
      </c>
      <c r="W783" s="357">
        <v>1068</v>
      </c>
      <c r="X783" s="357">
        <v>926</v>
      </c>
      <c r="Y783" s="357">
        <v>994</v>
      </c>
      <c r="Z783" s="357">
        <v>1179</v>
      </c>
      <c r="AA783" s="357">
        <v>1038</v>
      </c>
      <c r="AB783" s="357">
        <v>957</v>
      </c>
      <c r="AC783" s="357">
        <v>1045</v>
      </c>
      <c r="AD783" s="357">
        <v>1251</v>
      </c>
      <c r="AE783" s="357">
        <v>1072</v>
      </c>
      <c r="AF783" s="357">
        <v>1052</v>
      </c>
      <c r="AG783" s="357">
        <v>1141</v>
      </c>
      <c r="AH783" s="357">
        <v>1364</v>
      </c>
      <c r="AI783" s="368" t="s">
        <v>2207</v>
      </c>
      <c r="AJ783" s="357">
        <v>1000</v>
      </c>
      <c r="AK783" s="357">
        <v>1073</v>
      </c>
      <c r="AL783" s="357">
        <v>1277</v>
      </c>
      <c r="AM783" s="357">
        <v>912</v>
      </c>
      <c r="AN783" s="357">
        <v>979</v>
      </c>
      <c r="AO783" s="357">
        <v>1123</v>
      </c>
      <c r="AP783" s="357">
        <v>954</v>
      </c>
      <c r="AQ783" s="357">
        <v>954</v>
      </c>
      <c r="AR783" s="357">
        <v>1100</v>
      </c>
      <c r="AS783" s="357">
        <v>1013</v>
      </c>
      <c r="AT783" s="105"/>
      <c r="AU783" s="105" t="s">
        <v>80</v>
      </c>
      <c r="AV783" s="126">
        <v>12</v>
      </c>
    </row>
    <row r="784" spans="1:48" ht="23.25" customHeight="1">
      <c r="A784"/>
      <c r="B784"/>
      <c r="D784" s="105" t="s">
        <v>81</v>
      </c>
      <c r="E784" s="164" t="s">
        <v>81</v>
      </c>
      <c r="F784" s="165" t="s">
        <v>831</v>
      </c>
      <c r="G784" s="126">
        <v>13.5</v>
      </c>
      <c r="H784" s="166">
        <v>927</v>
      </c>
      <c r="I784" s="166">
        <v>910</v>
      </c>
      <c r="J784" s="166">
        <v>1046</v>
      </c>
      <c r="K784" s="357">
        <v>927</v>
      </c>
      <c r="L784" s="357">
        <v>910</v>
      </c>
      <c r="M784" s="357">
        <v>1046</v>
      </c>
      <c r="N784" s="357">
        <v>952</v>
      </c>
      <c r="O784" s="357">
        <v>909</v>
      </c>
      <c r="P784" s="357">
        <v>910</v>
      </c>
      <c r="Q784" s="357">
        <v>1046</v>
      </c>
      <c r="R784" s="357">
        <v>992</v>
      </c>
      <c r="S784" s="354">
        <v>1213</v>
      </c>
      <c r="T784" s="354">
        <v>1342</v>
      </c>
      <c r="U784" s="354">
        <v>1354</v>
      </c>
      <c r="V784" s="357">
        <v>1019</v>
      </c>
      <c r="W784" s="357">
        <v>1139</v>
      </c>
      <c r="X784" s="357">
        <v>981</v>
      </c>
      <c r="Y784" s="357">
        <v>1055</v>
      </c>
      <c r="Z784" s="357">
        <v>1252</v>
      </c>
      <c r="AA784" s="357">
        <v>1099</v>
      </c>
      <c r="AB784" s="357">
        <v>1017</v>
      </c>
      <c r="AC784" s="357">
        <v>1115</v>
      </c>
      <c r="AD784" s="357">
        <v>1335</v>
      </c>
      <c r="AE784" s="357">
        <v>1139</v>
      </c>
      <c r="AF784" s="357">
        <v>1111</v>
      </c>
      <c r="AG784" s="357">
        <v>1211</v>
      </c>
      <c r="AH784" s="357">
        <v>1449</v>
      </c>
      <c r="AI784" s="368" t="s">
        <v>2207</v>
      </c>
      <c r="AJ784" s="357">
        <v>1063</v>
      </c>
      <c r="AK784" s="357">
        <v>1146</v>
      </c>
      <c r="AL784" s="357">
        <v>1363</v>
      </c>
      <c r="AM784" s="357">
        <v>975</v>
      </c>
      <c r="AN784" s="357">
        <v>1050</v>
      </c>
      <c r="AO784" s="357">
        <v>1205</v>
      </c>
      <c r="AP784" s="357">
        <v>1026</v>
      </c>
      <c r="AQ784" s="357">
        <v>1026</v>
      </c>
      <c r="AR784" s="357">
        <v>1188</v>
      </c>
      <c r="AS784" s="357">
        <v>1078</v>
      </c>
      <c r="AT784" s="105"/>
      <c r="AU784" s="105" t="s">
        <v>81</v>
      </c>
      <c r="AV784" s="126">
        <v>13.5</v>
      </c>
    </row>
    <row r="785" spans="1:48" ht="23.25" customHeight="1">
      <c r="A785"/>
      <c r="B785"/>
      <c r="D785" s="105" t="s">
        <v>82</v>
      </c>
      <c r="E785" s="164" t="s">
        <v>82</v>
      </c>
      <c r="F785" s="165" t="s">
        <v>832</v>
      </c>
      <c r="G785" s="126">
        <v>15</v>
      </c>
      <c r="H785" s="166">
        <v>969</v>
      </c>
      <c r="I785" s="166">
        <v>952</v>
      </c>
      <c r="J785" s="166">
        <v>1093</v>
      </c>
      <c r="K785" s="357">
        <v>969</v>
      </c>
      <c r="L785" s="357">
        <v>952</v>
      </c>
      <c r="M785" s="357">
        <v>1093</v>
      </c>
      <c r="N785" s="357">
        <v>995</v>
      </c>
      <c r="O785" s="357">
        <v>950</v>
      </c>
      <c r="P785" s="357">
        <v>952</v>
      </c>
      <c r="Q785" s="357">
        <v>1093</v>
      </c>
      <c r="R785" s="357">
        <v>1039</v>
      </c>
      <c r="S785" s="354">
        <v>1263</v>
      </c>
      <c r="T785" s="354">
        <v>1405</v>
      </c>
      <c r="U785" s="354">
        <v>1419</v>
      </c>
      <c r="V785" s="357">
        <v>1067</v>
      </c>
      <c r="W785" s="357">
        <v>1192</v>
      </c>
      <c r="X785" s="357">
        <v>1014</v>
      </c>
      <c r="Y785" s="357">
        <v>1095</v>
      </c>
      <c r="Z785" s="357">
        <v>1301</v>
      </c>
      <c r="AA785" s="357">
        <v>1138</v>
      </c>
      <c r="AB785" s="357">
        <v>1056</v>
      </c>
      <c r="AC785" s="357">
        <v>1174</v>
      </c>
      <c r="AD785" s="357">
        <v>1395</v>
      </c>
      <c r="AE785" s="357">
        <v>1183</v>
      </c>
      <c r="AF785" s="357">
        <v>1150</v>
      </c>
      <c r="AG785" s="357">
        <v>1259</v>
      </c>
      <c r="AH785" s="357">
        <v>1508</v>
      </c>
      <c r="AI785" s="368" t="s">
        <v>2207</v>
      </c>
      <c r="AJ785" s="357">
        <v>1106</v>
      </c>
      <c r="AK785" s="357">
        <v>1198</v>
      </c>
      <c r="AL785" s="357">
        <v>1424</v>
      </c>
      <c r="AM785" s="357">
        <v>1018</v>
      </c>
      <c r="AN785" s="357">
        <v>1101</v>
      </c>
      <c r="AO785" s="357">
        <v>1264</v>
      </c>
      <c r="AP785" s="357">
        <v>1076</v>
      </c>
      <c r="AQ785" s="357">
        <v>1076</v>
      </c>
      <c r="AR785" s="357">
        <v>1257</v>
      </c>
      <c r="AS785" s="357">
        <v>1123</v>
      </c>
      <c r="AT785" s="105"/>
      <c r="AU785" s="105" t="s">
        <v>82</v>
      </c>
      <c r="AV785" s="126">
        <v>15</v>
      </c>
    </row>
    <row r="786" spans="1:48" ht="23.25" customHeight="1">
      <c r="A786"/>
      <c r="B786"/>
      <c r="D786" s="105" t="s">
        <v>1568</v>
      </c>
      <c r="E786" s="164" t="s">
        <v>1568</v>
      </c>
      <c r="F786" s="165" t="s">
        <v>1569</v>
      </c>
      <c r="G786" s="126">
        <v>16.5</v>
      </c>
      <c r="H786" s="166">
        <v>1023</v>
      </c>
      <c r="I786" s="166">
        <v>1019</v>
      </c>
      <c r="J786" s="166">
        <v>1147</v>
      </c>
      <c r="K786" s="357">
        <v>1023</v>
      </c>
      <c r="L786" s="357">
        <v>1019</v>
      </c>
      <c r="M786" s="357">
        <v>1147</v>
      </c>
      <c r="N786" s="357">
        <v>1080</v>
      </c>
      <c r="O786" s="357">
        <v>1003</v>
      </c>
      <c r="P786" s="357">
        <v>1019</v>
      </c>
      <c r="Q786" s="357">
        <v>1147</v>
      </c>
      <c r="R786" s="357">
        <v>1080</v>
      </c>
      <c r="S786" s="354">
        <v>1304</v>
      </c>
      <c r="T786" s="354">
        <v>1458</v>
      </c>
      <c r="U786" s="354">
        <v>1474</v>
      </c>
      <c r="V786" s="357">
        <v>1108</v>
      </c>
      <c r="W786" s="357">
        <v>1238</v>
      </c>
      <c r="X786" s="357">
        <v>1059</v>
      </c>
      <c r="Y786" s="357">
        <v>1148</v>
      </c>
      <c r="Z786" s="357">
        <v>1361</v>
      </c>
      <c r="AA786" s="357">
        <v>1189</v>
      </c>
      <c r="AB786" s="357">
        <v>1106</v>
      </c>
      <c r="AC786" s="357">
        <v>1224</v>
      </c>
      <c r="AD786" s="357">
        <v>1467</v>
      </c>
      <c r="AE786" s="357">
        <v>1240</v>
      </c>
      <c r="AF786" s="357">
        <v>1200</v>
      </c>
      <c r="AG786" s="357">
        <v>1320</v>
      </c>
      <c r="AH786" s="357">
        <v>1580</v>
      </c>
      <c r="AI786" s="368" t="s">
        <v>2207</v>
      </c>
      <c r="AJ786" s="357">
        <v>1128</v>
      </c>
      <c r="AK786" s="357">
        <v>1223</v>
      </c>
      <c r="AL786" s="357">
        <v>1453</v>
      </c>
      <c r="AM786" s="357">
        <v>1055</v>
      </c>
      <c r="AN786" s="357">
        <v>1147</v>
      </c>
      <c r="AO786" s="357">
        <v>1316</v>
      </c>
      <c r="AP786" s="357">
        <v>1121</v>
      </c>
      <c r="AQ786" s="357">
        <v>1121</v>
      </c>
      <c r="AR786" s="357">
        <v>1320</v>
      </c>
      <c r="AS786" s="357">
        <v>1160</v>
      </c>
      <c r="AT786" s="105"/>
      <c r="AU786" s="105" t="s">
        <v>1568</v>
      </c>
      <c r="AV786" s="126">
        <v>16.5</v>
      </c>
    </row>
    <row r="787" spans="1:48" ht="23.25" customHeight="1">
      <c r="A787"/>
      <c r="B787"/>
      <c r="D787" s="105" t="s">
        <v>83</v>
      </c>
      <c r="E787" s="164" t="s">
        <v>83</v>
      </c>
      <c r="F787" s="165" t="s">
        <v>1162</v>
      </c>
      <c r="G787" s="126">
        <v>18</v>
      </c>
      <c r="H787" s="166">
        <v>1058</v>
      </c>
      <c r="I787" s="166">
        <v>1041</v>
      </c>
      <c r="J787" s="166">
        <v>1195</v>
      </c>
      <c r="K787" s="357">
        <v>1058</v>
      </c>
      <c r="L787" s="357">
        <v>1041</v>
      </c>
      <c r="M787" s="357">
        <v>1195</v>
      </c>
      <c r="N787" s="357">
        <v>1086</v>
      </c>
      <c r="O787" s="357">
        <v>1038</v>
      </c>
      <c r="P787" s="357">
        <v>1041</v>
      </c>
      <c r="Q787" s="357">
        <v>1195</v>
      </c>
      <c r="R787" s="357">
        <v>1127</v>
      </c>
      <c r="S787" s="354">
        <v>1366</v>
      </c>
      <c r="T787" s="354">
        <v>1537</v>
      </c>
      <c r="U787" s="354">
        <v>1559</v>
      </c>
      <c r="V787" s="357">
        <v>1176</v>
      </c>
      <c r="W787" s="357">
        <v>1307</v>
      </c>
      <c r="X787" s="357">
        <v>1086</v>
      </c>
      <c r="Y787" s="357">
        <v>1182</v>
      </c>
      <c r="Z787" s="357">
        <v>1405</v>
      </c>
      <c r="AA787" s="357">
        <v>1221</v>
      </c>
      <c r="AB787" s="357">
        <v>1139</v>
      </c>
      <c r="AC787" s="357">
        <v>1266</v>
      </c>
      <c r="AD787" s="357">
        <v>1521</v>
      </c>
      <c r="AE787" s="357">
        <v>1278</v>
      </c>
      <c r="AF787" s="357">
        <v>1233</v>
      </c>
      <c r="AG787" s="357">
        <v>1362</v>
      </c>
      <c r="AH787" s="357">
        <v>1634</v>
      </c>
      <c r="AI787" s="368" t="s">
        <v>2207</v>
      </c>
      <c r="AJ787" s="357">
        <v>1197</v>
      </c>
      <c r="AK787" s="357">
        <v>1310</v>
      </c>
      <c r="AL787" s="357">
        <v>1554</v>
      </c>
      <c r="AM787" s="357">
        <v>1109</v>
      </c>
      <c r="AN787" s="357">
        <v>1211</v>
      </c>
      <c r="AO787" s="357">
        <v>1388</v>
      </c>
      <c r="AP787" s="357">
        <v>1186</v>
      </c>
      <c r="AQ787" s="357">
        <v>1186</v>
      </c>
      <c r="AR787" s="357">
        <v>1403</v>
      </c>
      <c r="AS787" s="357">
        <v>1219</v>
      </c>
      <c r="AT787" s="105"/>
      <c r="AU787" s="105" t="s">
        <v>83</v>
      </c>
      <c r="AV787" s="126">
        <v>18</v>
      </c>
    </row>
    <row r="788" spans="1:48" ht="23.25" customHeight="1">
      <c r="A788"/>
      <c r="B788"/>
      <c r="D788" s="105" t="s">
        <v>84</v>
      </c>
      <c r="E788" s="164" t="s">
        <v>84</v>
      </c>
      <c r="F788" s="165" t="s">
        <v>1163</v>
      </c>
      <c r="G788" s="126">
        <v>15</v>
      </c>
      <c r="H788" s="166">
        <v>836</v>
      </c>
      <c r="I788" s="166">
        <v>822</v>
      </c>
      <c r="J788" s="166">
        <v>944</v>
      </c>
      <c r="K788" s="357">
        <v>836</v>
      </c>
      <c r="L788" s="357">
        <v>822</v>
      </c>
      <c r="M788" s="357">
        <v>944</v>
      </c>
      <c r="N788" s="357">
        <v>857</v>
      </c>
      <c r="O788" s="357">
        <v>819</v>
      </c>
      <c r="P788" s="357">
        <v>822</v>
      </c>
      <c r="Q788" s="357">
        <v>944</v>
      </c>
      <c r="R788" s="357">
        <v>900</v>
      </c>
      <c r="S788" s="354">
        <v>1116</v>
      </c>
      <c r="T788" s="354">
        <v>1255</v>
      </c>
      <c r="U788" s="354">
        <v>1237</v>
      </c>
      <c r="V788" s="357">
        <v>948</v>
      </c>
      <c r="W788" s="357">
        <v>1057</v>
      </c>
      <c r="X788" s="357">
        <v>879</v>
      </c>
      <c r="Y788" s="357">
        <v>958</v>
      </c>
      <c r="Z788" s="357">
        <v>1139</v>
      </c>
      <c r="AA788" s="357">
        <v>988</v>
      </c>
      <c r="AB788" s="357">
        <v>921</v>
      </c>
      <c r="AC788" s="357">
        <v>1037</v>
      </c>
      <c r="AD788" s="357">
        <v>1234</v>
      </c>
      <c r="AE788" s="357">
        <v>1034</v>
      </c>
      <c r="AF788" s="357">
        <v>1015</v>
      </c>
      <c r="AG788" s="357">
        <v>1122</v>
      </c>
      <c r="AH788" s="357">
        <v>1347</v>
      </c>
      <c r="AI788" s="368" t="s">
        <v>2207</v>
      </c>
      <c r="AJ788" s="357">
        <v>970</v>
      </c>
      <c r="AK788" s="357">
        <v>1065</v>
      </c>
      <c r="AL788" s="357">
        <v>1262</v>
      </c>
      <c r="AM788" s="357">
        <v>882</v>
      </c>
      <c r="AN788" s="357">
        <v>966</v>
      </c>
      <c r="AO788" s="357">
        <v>1108</v>
      </c>
      <c r="AP788" s="357">
        <v>930</v>
      </c>
      <c r="AQ788" s="357">
        <v>930</v>
      </c>
      <c r="AR788" s="357">
        <v>1111</v>
      </c>
      <c r="AS788" s="357">
        <v>983</v>
      </c>
      <c r="AT788" s="105"/>
      <c r="AU788" s="105" t="s">
        <v>84</v>
      </c>
      <c r="AV788" s="126">
        <v>15</v>
      </c>
    </row>
    <row r="789" spans="1:48" ht="23.25" customHeight="1">
      <c r="A789"/>
      <c r="B789"/>
      <c r="D789" s="105" t="s">
        <v>85</v>
      </c>
      <c r="E789" s="164" t="s">
        <v>85</v>
      </c>
      <c r="F789" s="165" t="s">
        <v>1164</v>
      </c>
      <c r="G789" s="126">
        <v>18</v>
      </c>
      <c r="H789" s="166">
        <v>917</v>
      </c>
      <c r="I789" s="166">
        <v>904</v>
      </c>
      <c r="J789" s="166">
        <v>1037</v>
      </c>
      <c r="K789" s="357">
        <v>917</v>
      </c>
      <c r="L789" s="357">
        <v>904</v>
      </c>
      <c r="M789" s="357">
        <v>1037</v>
      </c>
      <c r="N789" s="357">
        <v>941</v>
      </c>
      <c r="O789" s="357">
        <v>899</v>
      </c>
      <c r="P789" s="357">
        <v>904</v>
      </c>
      <c r="Q789" s="357">
        <v>1037</v>
      </c>
      <c r="R789" s="357">
        <v>992</v>
      </c>
      <c r="S789" s="354">
        <v>1207</v>
      </c>
      <c r="T789" s="354">
        <v>1376</v>
      </c>
      <c r="U789" s="354">
        <v>1363</v>
      </c>
      <c r="V789" s="357">
        <v>1048</v>
      </c>
      <c r="W789" s="357">
        <v>1163</v>
      </c>
      <c r="X789" s="357">
        <v>944</v>
      </c>
      <c r="Y789" s="357">
        <v>1037</v>
      </c>
      <c r="Z789" s="357">
        <v>1234</v>
      </c>
      <c r="AA789" s="357">
        <v>1063</v>
      </c>
      <c r="AB789" s="357">
        <v>996</v>
      </c>
      <c r="AC789" s="357">
        <v>1121</v>
      </c>
      <c r="AD789" s="357">
        <v>1350</v>
      </c>
      <c r="AE789" s="357">
        <v>1120</v>
      </c>
      <c r="AF789" s="357">
        <v>1091</v>
      </c>
      <c r="AG789" s="357">
        <v>1217</v>
      </c>
      <c r="AH789" s="357">
        <v>1463</v>
      </c>
      <c r="AI789" s="368" t="s">
        <v>2207</v>
      </c>
      <c r="AJ789" s="357">
        <v>1054</v>
      </c>
      <c r="AK789" s="357">
        <v>1169</v>
      </c>
      <c r="AL789" s="357">
        <v>1382</v>
      </c>
      <c r="AM789" s="357">
        <v>966</v>
      </c>
      <c r="AN789" s="357">
        <v>1068</v>
      </c>
      <c r="AO789" s="357">
        <v>1223</v>
      </c>
      <c r="AP789" s="357">
        <v>1031</v>
      </c>
      <c r="AQ789" s="357">
        <v>1031</v>
      </c>
      <c r="AR789" s="357">
        <v>1248</v>
      </c>
      <c r="AS789" s="357">
        <v>1073</v>
      </c>
      <c r="AT789" s="105"/>
      <c r="AU789" s="105" t="s">
        <v>85</v>
      </c>
      <c r="AV789" s="126">
        <v>18</v>
      </c>
    </row>
    <row r="790" spans="1:48" ht="23.25" customHeight="1">
      <c r="A790"/>
      <c r="B790"/>
      <c r="D790" s="105" t="s">
        <v>2217</v>
      </c>
      <c r="E790" s="164" t="s">
        <v>2217</v>
      </c>
      <c r="F790" s="165" t="s">
        <v>95</v>
      </c>
      <c r="G790" s="126">
        <v>12</v>
      </c>
      <c r="H790" s="166">
        <v>1543</v>
      </c>
      <c r="I790" s="166">
        <v>1547</v>
      </c>
      <c r="J790" s="166">
        <v>1749</v>
      </c>
      <c r="K790" s="357">
        <v>1543</v>
      </c>
      <c r="L790" s="357">
        <v>1547</v>
      </c>
      <c r="M790" s="357">
        <v>1749</v>
      </c>
      <c r="N790" s="357">
        <v>1638</v>
      </c>
      <c r="O790" s="357">
        <v>1543</v>
      </c>
      <c r="P790" s="357">
        <v>1547</v>
      </c>
      <c r="Q790" s="357">
        <v>1749</v>
      </c>
      <c r="R790" s="357">
        <v>1638</v>
      </c>
      <c r="S790" s="354">
        <v>2005</v>
      </c>
      <c r="T790" s="354">
        <v>2140</v>
      </c>
      <c r="U790" s="354">
        <v>2334</v>
      </c>
      <c r="V790" s="357">
        <v>1892</v>
      </c>
      <c r="W790" s="357">
        <v>2134</v>
      </c>
      <c r="X790" s="357">
        <v>1628</v>
      </c>
      <c r="Y790" s="357">
        <v>1704</v>
      </c>
      <c r="Z790" s="357">
        <v>1998</v>
      </c>
      <c r="AA790" s="357">
        <v>1785</v>
      </c>
      <c r="AB790" s="357">
        <v>1676</v>
      </c>
      <c r="AC790" s="357">
        <v>1772</v>
      </c>
      <c r="AD790" s="357">
        <v>2082</v>
      </c>
      <c r="AE790" s="357">
        <v>1840</v>
      </c>
      <c r="AF790" s="357">
        <v>1759</v>
      </c>
      <c r="AG790" s="357">
        <v>1857</v>
      </c>
      <c r="AH790" s="357">
        <v>2182</v>
      </c>
      <c r="AI790" s="368" t="s">
        <v>2207</v>
      </c>
      <c r="AJ790" s="357">
        <v>1680</v>
      </c>
      <c r="AK790" s="357">
        <v>1776</v>
      </c>
      <c r="AL790" s="357">
        <v>2111</v>
      </c>
      <c r="AM790" s="357">
        <v>1577</v>
      </c>
      <c r="AN790" s="357">
        <v>1638</v>
      </c>
      <c r="AO790" s="357">
        <v>1881</v>
      </c>
      <c r="AP790" s="357">
        <v>1721</v>
      </c>
      <c r="AQ790" s="357">
        <v>1709</v>
      </c>
      <c r="AR790" s="357">
        <v>1855</v>
      </c>
      <c r="AS790" s="357">
        <v>1784</v>
      </c>
      <c r="AT790" s="105"/>
      <c r="AU790" s="105" t="s">
        <v>2217</v>
      </c>
      <c r="AV790" s="126">
        <v>12</v>
      </c>
    </row>
    <row r="791" spans="1:48" ht="23.25" customHeight="1">
      <c r="A791"/>
      <c r="B791"/>
      <c r="D791" s="105" t="s">
        <v>4299</v>
      </c>
      <c r="E791" s="164" t="s">
        <v>4299</v>
      </c>
      <c r="F791" s="165" t="s">
        <v>4321</v>
      </c>
      <c r="G791" s="126">
        <v>1.6</v>
      </c>
      <c r="H791" s="166">
        <v>335</v>
      </c>
      <c r="I791" s="166">
        <v>328</v>
      </c>
      <c r="J791" s="166">
        <v>376</v>
      </c>
      <c r="K791" s="357">
        <v>335</v>
      </c>
      <c r="L791" s="357">
        <v>328</v>
      </c>
      <c r="M791" s="357">
        <v>376</v>
      </c>
      <c r="N791" s="357">
        <v>351</v>
      </c>
      <c r="O791" s="357">
        <v>329</v>
      </c>
      <c r="P791" s="357">
        <v>328</v>
      </c>
      <c r="Q791" s="357">
        <v>376</v>
      </c>
      <c r="R791" s="357">
        <v>351</v>
      </c>
      <c r="S791" s="362" t="s">
        <v>2207</v>
      </c>
      <c r="T791" s="362" t="s">
        <v>2207</v>
      </c>
      <c r="U791" s="362" t="s">
        <v>2207</v>
      </c>
      <c r="V791" s="357">
        <v>349</v>
      </c>
      <c r="W791" s="357">
        <v>393</v>
      </c>
      <c r="X791" s="357">
        <v>328</v>
      </c>
      <c r="Y791" s="357">
        <v>345</v>
      </c>
      <c r="Z791" s="357">
        <v>405</v>
      </c>
      <c r="AA791" s="357">
        <v>364</v>
      </c>
      <c r="AB791" s="357">
        <v>328</v>
      </c>
      <c r="AC791" s="357">
        <v>345</v>
      </c>
      <c r="AD791" s="357">
        <v>405</v>
      </c>
      <c r="AE791" s="357">
        <v>364</v>
      </c>
      <c r="AF791" s="362" t="s">
        <v>2207</v>
      </c>
      <c r="AG791" s="362" t="s">
        <v>2207</v>
      </c>
      <c r="AH791" s="362" t="s">
        <v>2207</v>
      </c>
      <c r="AI791" s="368" t="s">
        <v>2207</v>
      </c>
      <c r="AJ791" s="357">
        <v>328</v>
      </c>
      <c r="AK791" s="357">
        <v>345</v>
      </c>
      <c r="AL791" s="357">
        <v>405</v>
      </c>
      <c r="AM791" s="357">
        <v>328</v>
      </c>
      <c r="AN791" s="357">
        <v>345</v>
      </c>
      <c r="AO791" s="357">
        <v>405</v>
      </c>
      <c r="AP791" s="357">
        <v>357</v>
      </c>
      <c r="AQ791" s="357">
        <v>357</v>
      </c>
      <c r="AR791" s="357">
        <v>387</v>
      </c>
      <c r="AS791" s="357">
        <v>364</v>
      </c>
      <c r="AT791" s="105"/>
      <c r="AU791" s="105" t="s">
        <v>4299</v>
      </c>
      <c r="AV791" s="126">
        <v>1.6</v>
      </c>
    </row>
    <row r="792" spans="1:48" ht="23.25" customHeight="1">
      <c r="A792"/>
      <c r="B792"/>
      <c r="D792" s="105" t="s">
        <v>4300</v>
      </c>
      <c r="E792" s="164" t="s">
        <v>4300</v>
      </c>
      <c r="F792" s="165" t="s">
        <v>4322</v>
      </c>
      <c r="G792" s="126">
        <v>1.8</v>
      </c>
      <c r="H792" s="166">
        <v>346</v>
      </c>
      <c r="I792" s="166">
        <v>338</v>
      </c>
      <c r="J792" s="166">
        <v>388</v>
      </c>
      <c r="K792" s="357">
        <v>346</v>
      </c>
      <c r="L792" s="357">
        <v>338</v>
      </c>
      <c r="M792" s="357">
        <v>388</v>
      </c>
      <c r="N792" s="357">
        <v>363</v>
      </c>
      <c r="O792" s="357">
        <v>339</v>
      </c>
      <c r="P792" s="357">
        <v>338</v>
      </c>
      <c r="Q792" s="357">
        <v>388</v>
      </c>
      <c r="R792" s="357">
        <v>363</v>
      </c>
      <c r="S792" s="362" t="s">
        <v>2207</v>
      </c>
      <c r="T792" s="362" t="s">
        <v>2207</v>
      </c>
      <c r="U792" s="362" t="s">
        <v>2207</v>
      </c>
      <c r="V792" s="357">
        <v>357</v>
      </c>
      <c r="W792" s="357">
        <v>402</v>
      </c>
      <c r="X792" s="357">
        <v>337</v>
      </c>
      <c r="Y792" s="357">
        <v>355</v>
      </c>
      <c r="Z792" s="357">
        <v>417</v>
      </c>
      <c r="AA792" s="357">
        <v>374</v>
      </c>
      <c r="AB792" s="357">
        <v>337</v>
      </c>
      <c r="AC792" s="357">
        <v>355</v>
      </c>
      <c r="AD792" s="357">
        <v>417</v>
      </c>
      <c r="AE792" s="357">
        <v>374</v>
      </c>
      <c r="AF792" s="362" t="s">
        <v>2207</v>
      </c>
      <c r="AG792" s="362" t="s">
        <v>2207</v>
      </c>
      <c r="AH792" s="362" t="s">
        <v>2207</v>
      </c>
      <c r="AI792" s="368" t="s">
        <v>2207</v>
      </c>
      <c r="AJ792" s="357">
        <v>337</v>
      </c>
      <c r="AK792" s="357">
        <v>355</v>
      </c>
      <c r="AL792" s="357">
        <v>417</v>
      </c>
      <c r="AM792" s="357">
        <v>337</v>
      </c>
      <c r="AN792" s="357">
        <v>355</v>
      </c>
      <c r="AO792" s="357">
        <v>417</v>
      </c>
      <c r="AP792" s="357">
        <v>364</v>
      </c>
      <c r="AQ792" s="357">
        <v>364</v>
      </c>
      <c r="AR792" s="357">
        <v>395</v>
      </c>
      <c r="AS792" s="357">
        <v>371</v>
      </c>
      <c r="AT792" s="105"/>
      <c r="AU792" s="105" t="s">
        <v>4300</v>
      </c>
      <c r="AV792" s="126">
        <v>1.8</v>
      </c>
    </row>
    <row r="793" spans="1:48" ht="23.25" customHeight="1">
      <c r="A793"/>
      <c r="B793"/>
      <c r="D793" s="105" t="s">
        <v>4301</v>
      </c>
      <c r="E793" s="164" t="s">
        <v>4301</v>
      </c>
      <c r="F793" s="165" t="s">
        <v>4323</v>
      </c>
      <c r="G793" s="126">
        <v>2</v>
      </c>
      <c r="H793" s="166">
        <v>356</v>
      </c>
      <c r="I793" s="166">
        <v>348</v>
      </c>
      <c r="J793" s="166">
        <v>399</v>
      </c>
      <c r="K793" s="357">
        <v>356</v>
      </c>
      <c r="L793" s="357">
        <v>348</v>
      </c>
      <c r="M793" s="357">
        <v>399</v>
      </c>
      <c r="N793" s="357">
        <v>374</v>
      </c>
      <c r="O793" s="357">
        <v>349</v>
      </c>
      <c r="P793" s="357">
        <v>348</v>
      </c>
      <c r="Q793" s="357">
        <v>399</v>
      </c>
      <c r="R793" s="357">
        <v>374</v>
      </c>
      <c r="S793" s="362" t="s">
        <v>2207</v>
      </c>
      <c r="T793" s="362" t="s">
        <v>2207</v>
      </c>
      <c r="U793" s="362" t="s">
        <v>2207</v>
      </c>
      <c r="V793" s="357">
        <v>364</v>
      </c>
      <c r="W793" s="357">
        <v>409</v>
      </c>
      <c r="X793" s="357">
        <v>345</v>
      </c>
      <c r="Y793" s="357">
        <v>365</v>
      </c>
      <c r="Z793" s="357">
        <v>429</v>
      </c>
      <c r="AA793" s="357">
        <v>383</v>
      </c>
      <c r="AB793" s="357">
        <v>345</v>
      </c>
      <c r="AC793" s="357">
        <v>365</v>
      </c>
      <c r="AD793" s="357">
        <v>429</v>
      </c>
      <c r="AE793" s="357">
        <v>383</v>
      </c>
      <c r="AF793" s="362" t="s">
        <v>2207</v>
      </c>
      <c r="AG793" s="362" t="s">
        <v>2207</v>
      </c>
      <c r="AH793" s="362" t="s">
        <v>2207</v>
      </c>
      <c r="AI793" s="368" t="s">
        <v>2207</v>
      </c>
      <c r="AJ793" s="357">
        <v>345</v>
      </c>
      <c r="AK793" s="357">
        <v>365</v>
      </c>
      <c r="AL793" s="357">
        <v>429</v>
      </c>
      <c r="AM793" s="357">
        <v>345</v>
      </c>
      <c r="AN793" s="357">
        <v>365</v>
      </c>
      <c r="AO793" s="357">
        <v>429</v>
      </c>
      <c r="AP793" s="357">
        <v>371</v>
      </c>
      <c r="AQ793" s="357">
        <v>371</v>
      </c>
      <c r="AR793" s="357">
        <v>401</v>
      </c>
      <c r="AS793" s="357">
        <v>377</v>
      </c>
      <c r="AT793" s="105"/>
      <c r="AU793" s="105" t="s">
        <v>4301</v>
      </c>
      <c r="AV793" s="126">
        <v>2</v>
      </c>
    </row>
    <row r="794" spans="1:48" ht="23.25" customHeight="1">
      <c r="A794"/>
      <c r="B794"/>
      <c r="D794" s="105" t="s">
        <v>4302</v>
      </c>
      <c r="E794" s="164" t="s">
        <v>4302</v>
      </c>
      <c r="F794" s="165" t="s">
        <v>4324</v>
      </c>
      <c r="G794" s="126">
        <v>2.2000000000000002</v>
      </c>
      <c r="H794" s="166">
        <v>367</v>
      </c>
      <c r="I794" s="166">
        <v>359</v>
      </c>
      <c r="J794" s="166">
        <v>411</v>
      </c>
      <c r="K794" s="357">
        <v>367</v>
      </c>
      <c r="L794" s="357">
        <v>359</v>
      </c>
      <c r="M794" s="357">
        <v>411</v>
      </c>
      <c r="N794" s="357">
        <v>386</v>
      </c>
      <c r="O794" s="357">
        <v>359</v>
      </c>
      <c r="P794" s="357">
        <v>359</v>
      </c>
      <c r="Q794" s="357">
        <v>411</v>
      </c>
      <c r="R794" s="357">
        <v>386</v>
      </c>
      <c r="S794" s="362" t="s">
        <v>2207</v>
      </c>
      <c r="T794" s="362" t="s">
        <v>2207</v>
      </c>
      <c r="U794" s="362" t="s">
        <v>2207</v>
      </c>
      <c r="V794" s="357">
        <v>372</v>
      </c>
      <c r="W794" s="357">
        <v>418</v>
      </c>
      <c r="X794" s="357">
        <v>354</v>
      </c>
      <c r="Y794" s="357">
        <v>376</v>
      </c>
      <c r="Z794" s="357">
        <v>441</v>
      </c>
      <c r="AA794" s="357">
        <v>393</v>
      </c>
      <c r="AB794" s="357">
        <v>354</v>
      </c>
      <c r="AC794" s="357">
        <v>376</v>
      </c>
      <c r="AD794" s="357">
        <v>441</v>
      </c>
      <c r="AE794" s="357">
        <v>393</v>
      </c>
      <c r="AF794" s="362" t="s">
        <v>2207</v>
      </c>
      <c r="AG794" s="362" t="s">
        <v>2207</v>
      </c>
      <c r="AH794" s="362" t="s">
        <v>2207</v>
      </c>
      <c r="AI794" s="368" t="s">
        <v>2207</v>
      </c>
      <c r="AJ794" s="357">
        <v>354</v>
      </c>
      <c r="AK794" s="357">
        <v>376</v>
      </c>
      <c r="AL794" s="357">
        <v>441</v>
      </c>
      <c r="AM794" s="357">
        <v>354</v>
      </c>
      <c r="AN794" s="357">
        <v>376</v>
      </c>
      <c r="AO794" s="357">
        <v>441</v>
      </c>
      <c r="AP794" s="357">
        <v>378</v>
      </c>
      <c r="AQ794" s="357">
        <v>378</v>
      </c>
      <c r="AR794" s="357">
        <v>408</v>
      </c>
      <c r="AS794" s="357">
        <v>385</v>
      </c>
      <c r="AT794" s="105"/>
      <c r="AU794" s="105" t="s">
        <v>4302</v>
      </c>
      <c r="AV794" s="126">
        <v>2.2000000000000002</v>
      </c>
    </row>
    <row r="795" spans="1:48" ht="23.25" customHeight="1">
      <c r="A795"/>
      <c r="B795"/>
      <c r="D795" s="105" t="s">
        <v>4303</v>
      </c>
      <c r="E795" s="164" t="s">
        <v>4303</v>
      </c>
      <c r="F795" s="165" t="s">
        <v>4325</v>
      </c>
      <c r="G795" s="126">
        <v>2.3000000000000003</v>
      </c>
      <c r="H795" s="166">
        <v>377</v>
      </c>
      <c r="I795" s="166">
        <v>369</v>
      </c>
      <c r="J795" s="166">
        <v>423</v>
      </c>
      <c r="K795" s="357">
        <v>377</v>
      </c>
      <c r="L795" s="357">
        <v>369</v>
      </c>
      <c r="M795" s="357">
        <v>423</v>
      </c>
      <c r="N795" s="357">
        <v>398</v>
      </c>
      <c r="O795" s="357">
        <v>370</v>
      </c>
      <c r="P795" s="357">
        <v>369</v>
      </c>
      <c r="Q795" s="357">
        <v>423</v>
      </c>
      <c r="R795" s="357">
        <v>398</v>
      </c>
      <c r="S795" s="362" t="s">
        <v>2207</v>
      </c>
      <c r="T795" s="362" t="s">
        <v>2207</v>
      </c>
      <c r="U795" s="362" t="s">
        <v>2207</v>
      </c>
      <c r="V795" s="357">
        <v>382</v>
      </c>
      <c r="W795" s="357">
        <v>429</v>
      </c>
      <c r="X795" s="357">
        <v>363</v>
      </c>
      <c r="Y795" s="357">
        <v>386</v>
      </c>
      <c r="Z795" s="357">
        <v>453</v>
      </c>
      <c r="AA795" s="357">
        <v>403</v>
      </c>
      <c r="AB795" s="357">
        <v>363</v>
      </c>
      <c r="AC795" s="357">
        <v>386</v>
      </c>
      <c r="AD795" s="357">
        <v>453</v>
      </c>
      <c r="AE795" s="357">
        <v>403</v>
      </c>
      <c r="AF795" s="362" t="s">
        <v>2207</v>
      </c>
      <c r="AG795" s="362" t="s">
        <v>2207</v>
      </c>
      <c r="AH795" s="362" t="s">
        <v>2207</v>
      </c>
      <c r="AI795" s="368" t="s">
        <v>2207</v>
      </c>
      <c r="AJ795" s="357">
        <v>363</v>
      </c>
      <c r="AK795" s="357">
        <v>386</v>
      </c>
      <c r="AL795" s="357">
        <v>453</v>
      </c>
      <c r="AM795" s="357">
        <v>363</v>
      </c>
      <c r="AN795" s="357">
        <v>386</v>
      </c>
      <c r="AO795" s="357">
        <v>453</v>
      </c>
      <c r="AP795" s="357">
        <v>387</v>
      </c>
      <c r="AQ795" s="357">
        <v>387</v>
      </c>
      <c r="AR795" s="357">
        <v>419</v>
      </c>
      <c r="AS795" s="357">
        <v>393</v>
      </c>
      <c r="AT795" s="105"/>
      <c r="AU795" s="105" t="s">
        <v>4303</v>
      </c>
      <c r="AV795" s="126">
        <v>2.3000000000000003</v>
      </c>
    </row>
    <row r="796" spans="1:48" ht="23.25" customHeight="1">
      <c r="A796"/>
      <c r="B796"/>
      <c r="D796" s="105" t="s">
        <v>88</v>
      </c>
      <c r="E796" s="164" t="s">
        <v>88</v>
      </c>
      <c r="F796" s="165" t="s">
        <v>833</v>
      </c>
      <c r="G796" s="126">
        <v>6</v>
      </c>
      <c r="H796" s="166">
        <v>803</v>
      </c>
      <c r="I796" s="166">
        <v>784</v>
      </c>
      <c r="J796" s="166">
        <v>901</v>
      </c>
      <c r="K796" s="357">
        <v>803</v>
      </c>
      <c r="L796" s="357">
        <v>784</v>
      </c>
      <c r="M796" s="357">
        <v>901</v>
      </c>
      <c r="N796" s="357">
        <v>823</v>
      </c>
      <c r="O796" s="357">
        <v>787</v>
      </c>
      <c r="P796" s="357">
        <v>784</v>
      </c>
      <c r="Q796" s="357">
        <v>901</v>
      </c>
      <c r="R796" s="357">
        <v>842</v>
      </c>
      <c r="S796" s="354">
        <v>1163</v>
      </c>
      <c r="T796" s="354">
        <v>1265</v>
      </c>
      <c r="U796" s="354">
        <v>1225</v>
      </c>
      <c r="V796" s="357">
        <v>935</v>
      </c>
      <c r="W796" s="357">
        <v>1050</v>
      </c>
      <c r="X796" s="357">
        <v>944</v>
      </c>
      <c r="Y796" s="357">
        <v>987</v>
      </c>
      <c r="Z796" s="357">
        <v>1166</v>
      </c>
      <c r="AA796" s="357">
        <v>1053</v>
      </c>
      <c r="AB796" s="357">
        <v>948</v>
      </c>
      <c r="AC796" s="357">
        <v>1001</v>
      </c>
      <c r="AD796" s="357">
        <v>1187</v>
      </c>
      <c r="AE796" s="357">
        <v>1057</v>
      </c>
      <c r="AF796" s="357">
        <v>1073</v>
      </c>
      <c r="AG796" s="357">
        <v>1129</v>
      </c>
      <c r="AH796" s="357">
        <v>1338</v>
      </c>
      <c r="AI796" s="368" t="s">
        <v>2207</v>
      </c>
      <c r="AJ796" s="357">
        <v>978</v>
      </c>
      <c r="AK796" s="357">
        <v>1011</v>
      </c>
      <c r="AL796" s="357">
        <v>1211</v>
      </c>
      <c r="AM796" s="357">
        <v>859</v>
      </c>
      <c r="AN796" s="357">
        <v>892</v>
      </c>
      <c r="AO796" s="357">
        <v>1024</v>
      </c>
      <c r="AP796" s="357">
        <v>917</v>
      </c>
      <c r="AQ796" s="357">
        <v>917</v>
      </c>
      <c r="AR796" s="357">
        <v>1038</v>
      </c>
      <c r="AS796" s="357">
        <v>1024</v>
      </c>
      <c r="AT796" s="105"/>
      <c r="AU796" s="105" t="s">
        <v>88</v>
      </c>
      <c r="AV796" s="126">
        <v>6</v>
      </c>
    </row>
    <row r="797" spans="1:48" ht="23.25" customHeight="1">
      <c r="A797"/>
      <c r="B797"/>
      <c r="D797" s="105" t="s">
        <v>89</v>
      </c>
      <c r="E797" s="164" t="s">
        <v>89</v>
      </c>
      <c r="F797" s="165" t="s">
        <v>834</v>
      </c>
      <c r="G797" s="126">
        <v>7.5</v>
      </c>
      <c r="H797" s="166">
        <v>848</v>
      </c>
      <c r="I797" s="166">
        <v>829</v>
      </c>
      <c r="J797" s="166">
        <v>953</v>
      </c>
      <c r="K797" s="357">
        <v>848</v>
      </c>
      <c r="L797" s="357">
        <v>829</v>
      </c>
      <c r="M797" s="357">
        <v>953</v>
      </c>
      <c r="N797" s="357">
        <v>869</v>
      </c>
      <c r="O797" s="357">
        <v>832</v>
      </c>
      <c r="P797" s="357">
        <v>829</v>
      </c>
      <c r="Q797" s="357">
        <v>953</v>
      </c>
      <c r="R797" s="357">
        <v>892</v>
      </c>
      <c r="S797" s="354">
        <v>1201</v>
      </c>
      <c r="T797" s="354">
        <v>1304</v>
      </c>
      <c r="U797" s="354">
        <v>1272</v>
      </c>
      <c r="V797" s="357">
        <v>965</v>
      </c>
      <c r="W797" s="357">
        <v>1083</v>
      </c>
      <c r="X797" s="357">
        <v>981</v>
      </c>
      <c r="Y797" s="357">
        <v>1031</v>
      </c>
      <c r="Z797" s="357">
        <v>1219</v>
      </c>
      <c r="AA797" s="357">
        <v>1095</v>
      </c>
      <c r="AB797" s="357">
        <v>990</v>
      </c>
      <c r="AC797" s="357">
        <v>1052</v>
      </c>
      <c r="AD797" s="357">
        <v>1251</v>
      </c>
      <c r="AE797" s="357">
        <v>1105</v>
      </c>
      <c r="AF797" s="357">
        <v>1116</v>
      </c>
      <c r="AG797" s="357">
        <v>1180</v>
      </c>
      <c r="AH797" s="357">
        <v>1401</v>
      </c>
      <c r="AI797" s="368" t="s">
        <v>2207</v>
      </c>
      <c r="AJ797" s="357">
        <v>1024</v>
      </c>
      <c r="AK797" s="357">
        <v>1067</v>
      </c>
      <c r="AL797" s="357">
        <v>1277</v>
      </c>
      <c r="AM797" s="357">
        <v>905</v>
      </c>
      <c r="AN797" s="357">
        <v>947</v>
      </c>
      <c r="AO797" s="357">
        <v>1087</v>
      </c>
      <c r="AP797" s="357">
        <v>948</v>
      </c>
      <c r="AQ797" s="357">
        <v>948</v>
      </c>
      <c r="AR797" s="357">
        <v>1070</v>
      </c>
      <c r="AS797" s="357">
        <v>1052</v>
      </c>
      <c r="AT797" s="105"/>
      <c r="AU797" s="105" t="s">
        <v>89</v>
      </c>
      <c r="AV797" s="126">
        <v>7.5</v>
      </c>
    </row>
    <row r="798" spans="1:48" ht="23.25" customHeight="1">
      <c r="A798"/>
      <c r="B798"/>
      <c r="D798" s="105" t="s">
        <v>90</v>
      </c>
      <c r="E798" s="164" t="s">
        <v>90</v>
      </c>
      <c r="F798" s="165" t="s">
        <v>835</v>
      </c>
      <c r="G798" s="126">
        <v>9</v>
      </c>
      <c r="H798" s="166">
        <v>1003</v>
      </c>
      <c r="I798" s="166">
        <v>980</v>
      </c>
      <c r="J798" s="166">
        <v>1126</v>
      </c>
      <c r="K798" s="357">
        <v>1003</v>
      </c>
      <c r="L798" s="357">
        <v>980</v>
      </c>
      <c r="M798" s="357">
        <v>1126</v>
      </c>
      <c r="N798" s="357">
        <v>1027</v>
      </c>
      <c r="O798" s="357">
        <v>983</v>
      </c>
      <c r="P798" s="357">
        <v>980</v>
      </c>
      <c r="Q798" s="357">
        <v>1126</v>
      </c>
      <c r="R798" s="357">
        <v>1054</v>
      </c>
      <c r="S798" s="354">
        <v>1238</v>
      </c>
      <c r="T798" s="354">
        <v>1342</v>
      </c>
      <c r="U798" s="354">
        <v>1316</v>
      </c>
      <c r="V798" s="357">
        <v>995</v>
      </c>
      <c r="W798" s="357">
        <v>1115</v>
      </c>
      <c r="X798" s="357">
        <v>1124</v>
      </c>
      <c r="Y798" s="357">
        <v>1183</v>
      </c>
      <c r="Z798" s="357">
        <v>1399</v>
      </c>
      <c r="AA798" s="357">
        <v>1255</v>
      </c>
      <c r="AB798" s="357">
        <v>1138</v>
      </c>
      <c r="AC798" s="357">
        <v>1212</v>
      </c>
      <c r="AD798" s="357">
        <v>1441</v>
      </c>
      <c r="AE798" s="357">
        <v>1270</v>
      </c>
      <c r="AF798" s="357">
        <v>1264</v>
      </c>
      <c r="AG798" s="357">
        <v>1340</v>
      </c>
      <c r="AH798" s="357">
        <v>1592</v>
      </c>
      <c r="AI798" s="368" t="s">
        <v>2207</v>
      </c>
      <c r="AJ798" s="357">
        <v>1177</v>
      </c>
      <c r="AK798" s="357">
        <v>1231</v>
      </c>
      <c r="AL798" s="357">
        <v>1469</v>
      </c>
      <c r="AM798" s="357">
        <v>1058</v>
      </c>
      <c r="AN798" s="357">
        <v>1108</v>
      </c>
      <c r="AO798" s="357">
        <v>1271</v>
      </c>
      <c r="AP798" s="357">
        <v>1099</v>
      </c>
      <c r="AQ798" s="357">
        <v>1099</v>
      </c>
      <c r="AR798" s="357">
        <v>1220</v>
      </c>
      <c r="AS798" s="357">
        <v>1080</v>
      </c>
      <c r="AT798" s="105"/>
      <c r="AU798" s="105" t="s">
        <v>90</v>
      </c>
      <c r="AV798" s="126">
        <v>9</v>
      </c>
    </row>
    <row r="799" spans="1:48" ht="23.25" customHeight="1">
      <c r="D799" s="105" t="s">
        <v>91</v>
      </c>
      <c r="E799" s="164" t="s">
        <v>91</v>
      </c>
      <c r="F799" s="165" t="s">
        <v>836</v>
      </c>
      <c r="G799" s="126">
        <v>10.5</v>
      </c>
      <c r="H799" s="166">
        <v>936</v>
      </c>
      <c r="I799" s="166">
        <v>916</v>
      </c>
      <c r="J799" s="166">
        <v>1053</v>
      </c>
      <c r="K799" s="357">
        <v>936</v>
      </c>
      <c r="L799" s="357">
        <v>916</v>
      </c>
      <c r="M799" s="357">
        <v>1053</v>
      </c>
      <c r="N799" s="357">
        <v>957</v>
      </c>
      <c r="O799" s="357">
        <v>918</v>
      </c>
      <c r="P799" s="357">
        <v>916</v>
      </c>
      <c r="Q799" s="357">
        <v>1053</v>
      </c>
      <c r="R799" s="357">
        <v>988</v>
      </c>
      <c r="S799" s="354">
        <v>1280</v>
      </c>
      <c r="T799" s="354">
        <v>1392</v>
      </c>
      <c r="U799" s="354">
        <v>1371</v>
      </c>
      <c r="V799" s="357">
        <v>1034</v>
      </c>
      <c r="W799" s="357">
        <v>1157</v>
      </c>
      <c r="X799" s="357">
        <v>1052</v>
      </c>
      <c r="Y799" s="357">
        <v>1116</v>
      </c>
      <c r="Z799" s="357">
        <v>1321</v>
      </c>
      <c r="AA799" s="357">
        <v>1177</v>
      </c>
      <c r="AB799" s="357">
        <v>1072</v>
      </c>
      <c r="AC799" s="357">
        <v>1153</v>
      </c>
      <c r="AD799" s="357">
        <v>1374</v>
      </c>
      <c r="AE799" s="357">
        <v>1198</v>
      </c>
      <c r="AF799" s="357">
        <v>1197</v>
      </c>
      <c r="AG799" s="357">
        <v>1281</v>
      </c>
      <c r="AH799" s="357">
        <v>1525</v>
      </c>
      <c r="AI799" s="368" t="s">
        <v>2207</v>
      </c>
      <c r="AJ799" s="357">
        <v>1114</v>
      </c>
      <c r="AK799" s="357">
        <v>1175</v>
      </c>
      <c r="AL799" s="357">
        <v>1404</v>
      </c>
      <c r="AM799" s="357">
        <v>995</v>
      </c>
      <c r="AN799" s="357">
        <v>1053</v>
      </c>
      <c r="AO799" s="357">
        <v>1208</v>
      </c>
      <c r="AP799" s="357">
        <v>1018</v>
      </c>
      <c r="AQ799" s="357">
        <v>1018</v>
      </c>
      <c r="AR799" s="357">
        <v>1148</v>
      </c>
      <c r="AS799" s="357">
        <v>1115</v>
      </c>
      <c r="AT799" s="105"/>
      <c r="AU799" s="105" t="s">
        <v>91</v>
      </c>
      <c r="AV799" s="126">
        <v>10.5</v>
      </c>
    </row>
    <row r="800" spans="1:48" ht="23.25" customHeight="1">
      <c r="D800" s="105" t="s">
        <v>92</v>
      </c>
      <c r="E800" s="164" t="s">
        <v>92</v>
      </c>
      <c r="F800" s="165" t="s">
        <v>837</v>
      </c>
      <c r="G800" s="126">
        <v>12</v>
      </c>
      <c r="H800" s="166">
        <v>958</v>
      </c>
      <c r="I800" s="166">
        <v>940</v>
      </c>
      <c r="J800" s="166">
        <v>1079</v>
      </c>
      <c r="K800" s="357">
        <v>958</v>
      </c>
      <c r="L800" s="357">
        <v>940</v>
      </c>
      <c r="M800" s="357">
        <v>1079</v>
      </c>
      <c r="N800" s="357">
        <v>985</v>
      </c>
      <c r="O800" s="357">
        <v>940</v>
      </c>
      <c r="P800" s="357">
        <v>940</v>
      </c>
      <c r="Q800" s="357">
        <v>1079</v>
      </c>
      <c r="R800" s="357">
        <v>1021</v>
      </c>
      <c r="S800" s="354">
        <v>1312</v>
      </c>
      <c r="T800" s="354">
        <v>1433</v>
      </c>
      <c r="U800" s="354">
        <v>1413</v>
      </c>
      <c r="V800" s="357">
        <v>1062</v>
      </c>
      <c r="W800" s="357">
        <v>1186</v>
      </c>
      <c r="X800" s="357">
        <v>1066</v>
      </c>
      <c r="Y800" s="357">
        <v>1136</v>
      </c>
      <c r="Z800" s="357">
        <v>1345</v>
      </c>
      <c r="AA800" s="357">
        <v>1193</v>
      </c>
      <c r="AB800" s="357">
        <v>1090</v>
      </c>
      <c r="AC800" s="357">
        <v>1180</v>
      </c>
      <c r="AD800" s="357">
        <v>1410</v>
      </c>
      <c r="AE800" s="357">
        <v>1219</v>
      </c>
      <c r="AF800" s="357">
        <v>1216</v>
      </c>
      <c r="AG800" s="357">
        <v>1309</v>
      </c>
      <c r="AH800" s="357">
        <v>1560</v>
      </c>
      <c r="AI800" s="368" t="s">
        <v>2207</v>
      </c>
      <c r="AJ800" s="357">
        <v>1137</v>
      </c>
      <c r="AK800" s="357">
        <v>1207</v>
      </c>
      <c r="AL800" s="357">
        <v>1441</v>
      </c>
      <c r="AM800" s="357">
        <v>1018</v>
      </c>
      <c r="AN800" s="357">
        <v>1085</v>
      </c>
      <c r="AO800" s="357">
        <v>1244</v>
      </c>
      <c r="AP800" s="357">
        <v>1043</v>
      </c>
      <c r="AQ800" s="357">
        <v>1043</v>
      </c>
      <c r="AR800" s="357">
        <v>1186</v>
      </c>
      <c r="AS800" s="357">
        <v>1132</v>
      </c>
      <c r="AT800" s="105"/>
      <c r="AU800" s="105" t="s">
        <v>92</v>
      </c>
      <c r="AV800" s="126">
        <v>12</v>
      </c>
    </row>
    <row r="801" spans="1:48" ht="23.25" customHeight="1">
      <c r="D801" s="105" t="s">
        <v>2093</v>
      </c>
      <c r="E801" s="164" t="s">
        <v>2093</v>
      </c>
      <c r="F801" s="165" t="s">
        <v>2094</v>
      </c>
      <c r="G801" s="126">
        <v>13.5</v>
      </c>
      <c r="H801" s="166">
        <v>1050</v>
      </c>
      <c r="I801" s="166">
        <v>1042</v>
      </c>
      <c r="J801" s="166">
        <v>1181</v>
      </c>
      <c r="K801" s="357">
        <v>1050</v>
      </c>
      <c r="L801" s="357">
        <v>1042</v>
      </c>
      <c r="M801" s="357">
        <v>1181</v>
      </c>
      <c r="N801" s="357">
        <v>1103</v>
      </c>
      <c r="O801" s="357">
        <v>1030</v>
      </c>
      <c r="P801" s="357">
        <v>1042</v>
      </c>
      <c r="Q801" s="357">
        <v>1177</v>
      </c>
      <c r="R801" s="357">
        <v>1103</v>
      </c>
      <c r="S801" s="354">
        <v>1393</v>
      </c>
      <c r="T801" s="354">
        <v>1526</v>
      </c>
      <c r="U801" s="354">
        <v>1516</v>
      </c>
      <c r="V801" s="357">
        <v>1142</v>
      </c>
      <c r="W801" s="357">
        <v>1276</v>
      </c>
      <c r="X801" s="357">
        <v>1149</v>
      </c>
      <c r="Y801" s="357">
        <v>1227</v>
      </c>
      <c r="Z801" s="357">
        <v>1439</v>
      </c>
      <c r="AA801" s="357">
        <v>1274</v>
      </c>
      <c r="AB801" s="357">
        <v>1195</v>
      </c>
      <c r="AC801" s="357">
        <v>1296</v>
      </c>
      <c r="AD801" s="357">
        <v>1526</v>
      </c>
      <c r="AE801" s="357">
        <v>1316</v>
      </c>
      <c r="AF801" s="357">
        <v>1317</v>
      </c>
      <c r="AG801" s="357">
        <v>1421</v>
      </c>
      <c r="AH801" s="357">
        <v>1673</v>
      </c>
      <c r="AI801" s="368" t="s">
        <v>2207</v>
      </c>
      <c r="AJ801" s="357">
        <v>1179</v>
      </c>
      <c r="AK801" s="357">
        <v>1265</v>
      </c>
      <c r="AL801" s="357">
        <v>1485</v>
      </c>
      <c r="AM801" s="357">
        <v>1074</v>
      </c>
      <c r="AN801" s="357">
        <v>1149</v>
      </c>
      <c r="AO801" s="357">
        <v>1318</v>
      </c>
      <c r="AP801" s="357">
        <v>1128</v>
      </c>
      <c r="AQ801" s="357">
        <v>1128</v>
      </c>
      <c r="AR801" s="357">
        <v>1288</v>
      </c>
      <c r="AS801" s="357">
        <v>1211</v>
      </c>
      <c r="AT801" s="105"/>
      <c r="AU801" s="105" t="s">
        <v>2093</v>
      </c>
      <c r="AV801" s="126">
        <v>13.5</v>
      </c>
    </row>
    <row r="802" spans="1:48" ht="23.25" customHeight="1">
      <c r="D802" s="105" t="s">
        <v>93</v>
      </c>
      <c r="E802" s="164" t="s">
        <v>93</v>
      </c>
      <c r="F802" s="165" t="s">
        <v>838</v>
      </c>
      <c r="G802" s="126">
        <v>15</v>
      </c>
      <c r="H802" s="166">
        <v>1073</v>
      </c>
      <c r="I802" s="166">
        <v>1054</v>
      </c>
      <c r="J802" s="166">
        <v>1210</v>
      </c>
      <c r="K802" s="357">
        <v>1073</v>
      </c>
      <c r="L802" s="357">
        <v>1054</v>
      </c>
      <c r="M802" s="357">
        <v>1210</v>
      </c>
      <c r="N802" s="357">
        <v>1102</v>
      </c>
      <c r="O802" s="357">
        <v>1053</v>
      </c>
      <c r="P802" s="357">
        <v>1054</v>
      </c>
      <c r="Q802" s="357">
        <v>1210</v>
      </c>
      <c r="R802" s="357">
        <v>1148</v>
      </c>
      <c r="S802" s="354">
        <v>1441</v>
      </c>
      <c r="T802" s="354">
        <v>1587</v>
      </c>
      <c r="U802" s="354">
        <v>1580</v>
      </c>
      <c r="V802" s="357">
        <v>1187</v>
      </c>
      <c r="W802" s="357">
        <v>1326</v>
      </c>
      <c r="X802" s="357">
        <v>1163</v>
      </c>
      <c r="Y802" s="357">
        <v>1247</v>
      </c>
      <c r="Z802" s="357">
        <v>1478</v>
      </c>
      <c r="AA802" s="357">
        <v>1303</v>
      </c>
      <c r="AB802" s="357">
        <v>1198</v>
      </c>
      <c r="AC802" s="357">
        <v>1308</v>
      </c>
      <c r="AD802" s="357">
        <v>1565</v>
      </c>
      <c r="AE802" s="357">
        <v>1341</v>
      </c>
      <c r="AF802" s="357">
        <v>1324</v>
      </c>
      <c r="AG802" s="357">
        <v>1436</v>
      </c>
      <c r="AH802" s="357">
        <v>1715</v>
      </c>
      <c r="AI802" s="368" t="s">
        <v>2207</v>
      </c>
      <c r="AJ802" s="357">
        <v>1253</v>
      </c>
      <c r="AK802" s="357">
        <v>1343</v>
      </c>
      <c r="AL802" s="357">
        <v>1600</v>
      </c>
      <c r="AM802" s="357">
        <v>1134</v>
      </c>
      <c r="AN802" s="357">
        <v>1218</v>
      </c>
      <c r="AO802" s="357">
        <v>1397</v>
      </c>
      <c r="AP802" s="357">
        <v>1176</v>
      </c>
      <c r="AQ802" s="357">
        <v>1176</v>
      </c>
      <c r="AR802" s="357">
        <v>1354</v>
      </c>
      <c r="AS802" s="357">
        <v>1251</v>
      </c>
      <c r="AT802" s="105"/>
      <c r="AU802" s="105" t="s">
        <v>93</v>
      </c>
      <c r="AV802" s="126">
        <v>15</v>
      </c>
    </row>
    <row r="803" spans="1:48" ht="23.25" customHeight="1">
      <c r="D803" s="105" t="s">
        <v>1270</v>
      </c>
      <c r="E803" s="164" t="s">
        <v>1270</v>
      </c>
      <c r="F803" s="165" t="s">
        <v>1929</v>
      </c>
      <c r="G803" s="126">
        <v>25.900000000000002</v>
      </c>
      <c r="H803" s="166">
        <v>643</v>
      </c>
      <c r="I803" s="166">
        <v>643</v>
      </c>
      <c r="J803" s="166">
        <v>756</v>
      </c>
      <c r="K803" s="357">
        <v>663</v>
      </c>
      <c r="L803" s="357">
        <v>655</v>
      </c>
      <c r="M803" s="357">
        <v>788</v>
      </c>
      <c r="N803" s="357">
        <v>718</v>
      </c>
      <c r="O803" s="357">
        <v>641</v>
      </c>
      <c r="P803" s="357">
        <v>666</v>
      </c>
      <c r="Q803" s="357">
        <v>773</v>
      </c>
      <c r="R803" s="357">
        <v>722</v>
      </c>
      <c r="S803" s="354">
        <v>822</v>
      </c>
      <c r="T803" s="354">
        <v>932</v>
      </c>
      <c r="U803" s="354">
        <v>1008</v>
      </c>
      <c r="V803" s="357">
        <v>800</v>
      </c>
      <c r="W803" s="357">
        <v>885</v>
      </c>
      <c r="X803" s="357">
        <v>698</v>
      </c>
      <c r="Y803" s="357">
        <v>743</v>
      </c>
      <c r="Z803" s="357">
        <v>899</v>
      </c>
      <c r="AA803" s="357">
        <v>795</v>
      </c>
      <c r="AB803" s="357">
        <v>719</v>
      </c>
      <c r="AC803" s="357">
        <v>777</v>
      </c>
      <c r="AD803" s="357">
        <v>946</v>
      </c>
      <c r="AE803" s="357">
        <v>817</v>
      </c>
      <c r="AF803" s="357">
        <v>786</v>
      </c>
      <c r="AG803" s="357">
        <v>845</v>
      </c>
      <c r="AH803" s="357">
        <v>1026</v>
      </c>
      <c r="AI803" s="368" t="s">
        <v>2207</v>
      </c>
      <c r="AJ803" s="357">
        <v>740</v>
      </c>
      <c r="AK803" s="357">
        <v>793</v>
      </c>
      <c r="AL803" s="357">
        <v>957</v>
      </c>
      <c r="AM803" s="357">
        <v>672</v>
      </c>
      <c r="AN803" s="357">
        <v>705</v>
      </c>
      <c r="AO803" s="357">
        <v>827</v>
      </c>
      <c r="AP803" s="357">
        <v>742</v>
      </c>
      <c r="AQ803" s="357">
        <v>742</v>
      </c>
      <c r="AR803" s="357">
        <v>844</v>
      </c>
      <c r="AS803" s="357">
        <v>817</v>
      </c>
      <c r="AT803" s="105"/>
      <c r="AU803" s="105" t="s">
        <v>1270</v>
      </c>
      <c r="AV803" s="126">
        <v>25.900000000000002</v>
      </c>
    </row>
    <row r="804" spans="1:48" ht="23.25" customHeight="1">
      <c r="D804" s="105" t="s">
        <v>3426</v>
      </c>
      <c r="E804" s="164" t="s">
        <v>3426</v>
      </c>
      <c r="F804" s="165" t="s">
        <v>1929</v>
      </c>
      <c r="G804" s="126">
        <v>25.900000000000002</v>
      </c>
      <c r="H804" s="166">
        <v>643</v>
      </c>
      <c r="I804" s="166">
        <v>643</v>
      </c>
      <c r="J804" s="166">
        <v>756</v>
      </c>
      <c r="K804" s="357">
        <v>663</v>
      </c>
      <c r="L804" s="357">
        <v>655</v>
      </c>
      <c r="M804" s="357">
        <v>788</v>
      </c>
      <c r="N804" s="357">
        <v>718</v>
      </c>
      <c r="O804" s="357">
        <v>641</v>
      </c>
      <c r="P804" s="357">
        <v>666</v>
      </c>
      <c r="Q804" s="357">
        <v>773</v>
      </c>
      <c r="R804" s="357">
        <v>722</v>
      </c>
      <c r="S804" s="354">
        <v>822</v>
      </c>
      <c r="T804" s="354">
        <v>932</v>
      </c>
      <c r="U804" s="354">
        <v>1008</v>
      </c>
      <c r="V804" s="357">
        <v>800</v>
      </c>
      <c r="W804" s="357">
        <v>885</v>
      </c>
      <c r="X804" s="357">
        <v>698</v>
      </c>
      <c r="Y804" s="357">
        <v>743</v>
      </c>
      <c r="Z804" s="357">
        <v>899</v>
      </c>
      <c r="AA804" s="357">
        <v>795</v>
      </c>
      <c r="AB804" s="357">
        <v>719</v>
      </c>
      <c r="AC804" s="357">
        <v>777</v>
      </c>
      <c r="AD804" s="357">
        <v>946</v>
      </c>
      <c r="AE804" s="357">
        <v>817</v>
      </c>
      <c r="AF804" s="357">
        <v>786</v>
      </c>
      <c r="AG804" s="357">
        <v>845</v>
      </c>
      <c r="AH804" s="357">
        <v>1026</v>
      </c>
      <c r="AI804" s="368" t="s">
        <v>2207</v>
      </c>
      <c r="AJ804" s="357">
        <v>740</v>
      </c>
      <c r="AK804" s="357">
        <v>793</v>
      </c>
      <c r="AL804" s="357">
        <v>957</v>
      </c>
      <c r="AM804" s="357">
        <v>672</v>
      </c>
      <c r="AN804" s="357">
        <v>705</v>
      </c>
      <c r="AO804" s="357">
        <v>827</v>
      </c>
      <c r="AP804" s="357">
        <v>742</v>
      </c>
      <c r="AQ804" s="357">
        <v>742</v>
      </c>
      <c r="AR804" s="357">
        <v>844</v>
      </c>
      <c r="AS804" s="357">
        <v>817</v>
      </c>
      <c r="AT804" s="105"/>
      <c r="AU804" s="105" t="s">
        <v>3426</v>
      </c>
      <c r="AV804" s="126">
        <v>25.900000000000002</v>
      </c>
    </row>
    <row r="805" spans="1:48" ht="23.25" customHeight="1">
      <c r="D805" s="105" t="s">
        <v>96</v>
      </c>
      <c r="E805" s="164" t="s">
        <v>96</v>
      </c>
      <c r="F805" s="165" t="s">
        <v>839</v>
      </c>
      <c r="G805" s="126">
        <v>25.900000000000002</v>
      </c>
      <c r="H805" s="166">
        <v>1152</v>
      </c>
      <c r="I805" s="166">
        <v>1140</v>
      </c>
      <c r="J805" s="166">
        <v>1322</v>
      </c>
      <c r="K805" s="357">
        <v>1175</v>
      </c>
      <c r="L805" s="357">
        <v>1152</v>
      </c>
      <c r="M805" s="357">
        <v>1366</v>
      </c>
      <c r="N805" s="357">
        <v>1227</v>
      </c>
      <c r="O805" s="357">
        <v>1141</v>
      </c>
      <c r="P805" s="357">
        <v>1174</v>
      </c>
      <c r="Q805" s="357">
        <v>1352</v>
      </c>
      <c r="R805" s="357">
        <v>1249</v>
      </c>
      <c r="S805" s="354">
        <v>1554</v>
      </c>
      <c r="T805" s="354">
        <v>1763</v>
      </c>
      <c r="U805" s="354">
        <v>2023</v>
      </c>
      <c r="V805" s="357">
        <v>1738</v>
      </c>
      <c r="W805" s="357">
        <v>1894</v>
      </c>
      <c r="X805" s="357">
        <v>1151</v>
      </c>
      <c r="Y805" s="357">
        <v>1218</v>
      </c>
      <c r="Z805" s="357">
        <v>1450</v>
      </c>
      <c r="AA805" s="357">
        <v>1295</v>
      </c>
      <c r="AB805" s="357">
        <v>1175</v>
      </c>
      <c r="AC805" s="357">
        <v>1256</v>
      </c>
      <c r="AD805" s="357">
        <v>1503</v>
      </c>
      <c r="AE805" s="357">
        <v>1321</v>
      </c>
      <c r="AF805" s="357">
        <v>1210</v>
      </c>
      <c r="AG805" s="357">
        <v>1292</v>
      </c>
      <c r="AH805" s="357">
        <v>1546</v>
      </c>
      <c r="AI805" s="368" t="s">
        <v>2207</v>
      </c>
      <c r="AJ805" s="357">
        <v>1226</v>
      </c>
      <c r="AK805" s="357">
        <v>1315</v>
      </c>
      <c r="AL805" s="357">
        <v>1540</v>
      </c>
      <c r="AM805" s="357">
        <v>1177</v>
      </c>
      <c r="AN805" s="357">
        <v>1229</v>
      </c>
      <c r="AO805" s="357">
        <v>1404</v>
      </c>
      <c r="AP805" s="357">
        <v>1353</v>
      </c>
      <c r="AQ805" s="357">
        <v>1353</v>
      </c>
      <c r="AR805" s="357">
        <v>1443</v>
      </c>
      <c r="AS805" s="357">
        <v>1469</v>
      </c>
      <c r="AT805" s="105"/>
      <c r="AU805" s="105" t="s">
        <v>96</v>
      </c>
      <c r="AV805" s="126">
        <v>25.900000000000002</v>
      </c>
    </row>
    <row r="806" spans="1:48" ht="23.25" customHeight="1">
      <c r="D806" s="105" t="s">
        <v>3233</v>
      </c>
      <c r="E806" s="164" t="s">
        <v>3233</v>
      </c>
      <c r="F806" s="165" t="s">
        <v>839</v>
      </c>
      <c r="G806" s="126">
        <v>25.900000000000002</v>
      </c>
      <c r="H806" s="166">
        <v>1152</v>
      </c>
      <c r="I806" s="166">
        <v>1140</v>
      </c>
      <c r="J806" s="166">
        <v>1322</v>
      </c>
      <c r="K806" s="357">
        <v>1175</v>
      </c>
      <c r="L806" s="357">
        <v>1152</v>
      </c>
      <c r="M806" s="357">
        <v>1366</v>
      </c>
      <c r="N806" s="357">
        <v>1227</v>
      </c>
      <c r="O806" s="357">
        <v>1141</v>
      </c>
      <c r="P806" s="357">
        <v>1174</v>
      </c>
      <c r="Q806" s="357">
        <v>1352</v>
      </c>
      <c r="R806" s="357">
        <v>1249</v>
      </c>
      <c r="S806" s="354">
        <v>1554</v>
      </c>
      <c r="T806" s="354">
        <v>1763</v>
      </c>
      <c r="U806" s="354">
        <v>2023</v>
      </c>
      <c r="V806" s="357">
        <v>1738</v>
      </c>
      <c r="W806" s="357">
        <v>1894</v>
      </c>
      <c r="X806" s="357">
        <v>1151</v>
      </c>
      <c r="Y806" s="357">
        <v>1218</v>
      </c>
      <c r="Z806" s="357">
        <v>1450</v>
      </c>
      <c r="AA806" s="357">
        <v>1295</v>
      </c>
      <c r="AB806" s="357">
        <v>1175</v>
      </c>
      <c r="AC806" s="357">
        <v>1256</v>
      </c>
      <c r="AD806" s="357">
        <v>1503</v>
      </c>
      <c r="AE806" s="357">
        <v>1321</v>
      </c>
      <c r="AF806" s="357">
        <v>1210</v>
      </c>
      <c r="AG806" s="357">
        <v>1292</v>
      </c>
      <c r="AH806" s="357">
        <v>1546</v>
      </c>
      <c r="AI806" s="368" t="s">
        <v>2207</v>
      </c>
      <c r="AJ806" s="357">
        <v>1226</v>
      </c>
      <c r="AK806" s="357">
        <v>1315</v>
      </c>
      <c r="AL806" s="357">
        <v>1540</v>
      </c>
      <c r="AM806" s="357">
        <v>1177</v>
      </c>
      <c r="AN806" s="357">
        <v>1229</v>
      </c>
      <c r="AO806" s="357">
        <v>1404</v>
      </c>
      <c r="AP806" s="357">
        <v>1353</v>
      </c>
      <c r="AQ806" s="357">
        <v>1353</v>
      </c>
      <c r="AR806" s="357">
        <v>1443</v>
      </c>
      <c r="AS806" s="357">
        <v>1469</v>
      </c>
      <c r="AT806" s="105"/>
      <c r="AU806" s="105" t="s">
        <v>3233</v>
      </c>
      <c r="AV806" s="126">
        <v>25.900000000000002</v>
      </c>
    </row>
    <row r="807" spans="1:48" ht="23.25" customHeight="1">
      <c r="D807" s="105" t="s">
        <v>1927</v>
      </c>
      <c r="E807" s="164" t="s">
        <v>1927</v>
      </c>
      <c r="F807" s="165" t="s">
        <v>1932</v>
      </c>
      <c r="G807" s="126">
        <v>25.900000000000002</v>
      </c>
      <c r="H807" s="166">
        <v>556</v>
      </c>
      <c r="I807" s="166">
        <v>565</v>
      </c>
      <c r="J807" s="166">
        <v>666</v>
      </c>
      <c r="K807" s="357">
        <v>595</v>
      </c>
      <c r="L807" s="357">
        <v>592</v>
      </c>
      <c r="M807" s="357">
        <v>721</v>
      </c>
      <c r="N807" s="357">
        <v>657</v>
      </c>
      <c r="O807" s="357">
        <v>557</v>
      </c>
      <c r="P807" s="357">
        <v>601</v>
      </c>
      <c r="Q807" s="357">
        <v>694</v>
      </c>
      <c r="R807" s="357">
        <v>658</v>
      </c>
      <c r="S807" s="354">
        <v>791</v>
      </c>
      <c r="T807" s="354">
        <v>928</v>
      </c>
      <c r="U807" s="354">
        <v>983</v>
      </c>
      <c r="V807" s="357">
        <v>758</v>
      </c>
      <c r="W807" s="357">
        <v>835</v>
      </c>
      <c r="X807" s="357">
        <v>630</v>
      </c>
      <c r="Y807" s="357">
        <v>692</v>
      </c>
      <c r="Z807" s="357">
        <v>843</v>
      </c>
      <c r="AA807" s="357">
        <v>723</v>
      </c>
      <c r="AB807" s="357">
        <v>661</v>
      </c>
      <c r="AC807" s="357">
        <v>744</v>
      </c>
      <c r="AD807" s="357">
        <v>915</v>
      </c>
      <c r="AE807" s="357">
        <v>757</v>
      </c>
      <c r="AF807" s="357">
        <v>763</v>
      </c>
      <c r="AG807" s="357">
        <v>849</v>
      </c>
      <c r="AH807" s="357">
        <v>1038</v>
      </c>
      <c r="AI807" s="368" t="s">
        <v>2207</v>
      </c>
      <c r="AJ807" s="357">
        <v>701</v>
      </c>
      <c r="AK807" s="357">
        <v>783</v>
      </c>
      <c r="AL807" s="357">
        <v>939</v>
      </c>
      <c r="AM807" s="357">
        <v>601</v>
      </c>
      <c r="AN807" s="357">
        <v>653</v>
      </c>
      <c r="AO807" s="357">
        <v>765</v>
      </c>
      <c r="AP807" s="357">
        <v>651</v>
      </c>
      <c r="AQ807" s="357">
        <v>651</v>
      </c>
      <c r="AR807" s="357">
        <v>797</v>
      </c>
      <c r="AS807" s="357">
        <v>778</v>
      </c>
      <c r="AT807" s="105"/>
      <c r="AU807" s="105" t="s">
        <v>1927</v>
      </c>
      <c r="AV807" s="126">
        <v>25.900000000000002</v>
      </c>
    </row>
    <row r="808" spans="1:48" ht="23.25" customHeight="1">
      <c r="D808" s="105" t="s">
        <v>1271</v>
      </c>
      <c r="E808" s="164" t="s">
        <v>1271</v>
      </c>
      <c r="F808" s="165" t="s">
        <v>1930</v>
      </c>
      <c r="G808" s="126">
        <v>25.900000000000002</v>
      </c>
      <c r="H808" s="166">
        <v>446</v>
      </c>
      <c r="I808" s="166">
        <v>451</v>
      </c>
      <c r="J808" s="166">
        <v>536</v>
      </c>
      <c r="K808" s="357">
        <v>466</v>
      </c>
      <c r="L808" s="357">
        <v>464</v>
      </c>
      <c r="M808" s="357">
        <v>568</v>
      </c>
      <c r="N808" s="357">
        <v>515</v>
      </c>
      <c r="O808" s="357">
        <v>448</v>
      </c>
      <c r="P808" s="357">
        <v>475</v>
      </c>
      <c r="Q808" s="357">
        <v>553</v>
      </c>
      <c r="R808" s="357">
        <v>519</v>
      </c>
      <c r="S808" s="354">
        <v>620</v>
      </c>
      <c r="T808" s="354">
        <v>725</v>
      </c>
      <c r="U808" s="354">
        <v>757</v>
      </c>
      <c r="V808" s="357">
        <v>612</v>
      </c>
      <c r="W808" s="357">
        <v>672</v>
      </c>
      <c r="X808" s="357">
        <v>502</v>
      </c>
      <c r="Y808" s="357">
        <v>543</v>
      </c>
      <c r="Z808" s="357">
        <v>663</v>
      </c>
      <c r="AA808" s="357">
        <v>577</v>
      </c>
      <c r="AB808" s="357">
        <v>522</v>
      </c>
      <c r="AC808" s="357">
        <v>577</v>
      </c>
      <c r="AD808" s="357">
        <v>710</v>
      </c>
      <c r="AE808" s="357">
        <v>599</v>
      </c>
      <c r="AF808" s="357">
        <v>589</v>
      </c>
      <c r="AG808" s="357">
        <v>645</v>
      </c>
      <c r="AH808" s="357">
        <v>790</v>
      </c>
      <c r="AI808" s="368" t="s">
        <v>2207</v>
      </c>
      <c r="AJ808" s="357">
        <v>544</v>
      </c>
      <c r="AK808" s="357">
        <v>598</v>
      </c>
      <c r="AL808" s="357">
        <v>722</v>
      </c>
      <c r="AM808" s="357">
        <v>476</v>
      </c>
      <c r="AN808" s="357">
        <v>509</v>
      </c>
      <c r="AO808" s="357">
        <v>601</v>
      </c>
      <c r="AP808" s="357">
        <v>528</v>
      </c>
      <c r="AQ808" s="357">
        <v>528</v>
      </c>
      <c r="AR808" s="357">
        <v>630</v>
      </c>
      <c r="AS808" s="357">
        <v>605</v>
      </c>
      <c r="AT808" s="105"/>
      <c r="AU808" s="105" t="s">
        <v>1271</v>
      </c>
      <c r="AV808" s="126">
        <v>25.900000000000002</v>
      </c>
    </row>
    <row r="809" spans="1:48" ht="23.25" customHeight="1">
      <c r="D809" s="105" t="s">
        <v>3427</v>
      </c>
      <c r="E809" s="164" t="s">
        <v>3427</v>
      </c>
      <c r="F809" s="165" t="s">
        <v>1930</v>
      </c>
      <c r="G809" s="126">
        <v>25.900000000000002</v>
      </c>
      <c r="H809" s="166">
        <v>446</v>
      </c>
      <c r="I809" s="166">
        <v>451</v>
      </c>
      <c r="J809" s="166">
        <v>536</v>
      </c>
      <c r="K809" s="357">
        <v>466</v>
      </c>
      <c r="L809" s="357">
        <v>464</v>
      </c>
      <c r="M809" s="357">
        <v>568</v>
      </c>
      <c r="N809" s="357">
        <v>515</v>
      </c>
      <c r="O809" s="357">
        <v>448</v>
      </c>
      <c r="P809" s="357">
        <v>475</v>
      </c>
      <c r="Q809" s="357">
        <v>553</v>
      </c>
      <c r="R809" s="357">
        <v>519</v>
      </c>
      <c r="S809" s="354">
        <v>620</v>
      </c>
      <c r="T809" s="354">
        <v>725</v>
      </c>
      <c r="U809" s="354">
        <v>757</v>
      </c>
      <c r="V809" s="357">
        <v>612</v>
      </c>
      <c r="W809" s="357">
        <v>672</v>
      </c>
      <c r="X809" s="357">
        <v>502</v>
      </c>
      <c r="Y809" s="357">
        <v>543</v>
      </c>
      <c r="Z809" s="357">
        <v>663</v>
      </c>
      <c r="AA809" s="357">
        <v>577</v>
      </c>
      <c r="AB809" s="357">
        <v>522</v>
      </c>
      <c r="AC809" s="357">
        <v>577</v>
      </c>
      <c r="AD809" s="357">
        <v>710</v>
      </c>
      <c r="AE809" s="357">
        <v>599</v>
      </c>
      <c r="AF809" s="357">
        <v>589</v>
      </c>
      <c r="AG809" s="357">
        <v>645</v>
      </c>
      <c r="AH809" s="357">
        <v>790</v>
      </c>
      <c r="AI809" s="368" t="s">
        <v>2207</v>
      </c>
      <c r="AJ809" s="357">
        <v>544</v>
      </c>
      <c r="AK809" s="357">
        <v>598</v>
      </c>
      <c r="AL809" s="357">
        <v>722</v>
      </c>
      <c r="AM809" s="357">
        <v>476</v>
      </c>
      <c r="AN809" s="357">
        <v>509</v>
      </c>
      <c r="AO809" s="357">
        <v>601</v>
      </c>
      <c r="AP809" s="357">
        <v>528</v>
      </c>
      <c r="AQ809" s="357">
        <v>528</v>
      </c>
      <c r="AR809" s="357">
        <v>630</v>
      </c>
      <c r="AS809" s="357">
        <v>605</v>
      </c>
      <c r="AT809" s="105"/>
      <c r="AU809" s="105" t="s">
        <v>3427</v>
      </c>
      <c r="AV809" s="126">
        <v>25.900000000000002</v>
      </c>
    </row>
    <row r="810" spans="1:48" ht="23.25" customHeight="1">
      <c r="D810" s="105" t="s">
        <v>1272</v>
      </c>
      <c r="E810" s="164" t="s">
        <v>1272</v>
      </c>
      <c r="F810" s="165" t="s">
        <v>1931</v>
      </c>
      <c r="G810" s="126">
        <v>35.300000000000004</v>
      </c>
      <c r="H810" s="166">
        <v>517</v>
      </c>
      <c r="I810" s="166">
        <v>526</v>
      </c>
      <c r="J810" s="166">
        <v>619</v>
      </c>
      <c r="K810" s="357">
        <v>538</v>
      </c>
      <c r="L810" s="357">
        <v>535</v>
      </c>
      <c r="M810" s="357">
        <v>671</v>
      </c>
      <c r="N810" s="357">
        <v>601</v>
      </c>
      <c r="O810" s="357">
        <v>521</v>
      </c>
      <c r="P810" s="357">
        <v>570</v>
      </c>
      <c r="Q810" s="357">
        <v>651</v>
      </c>
      <c r="R810" s="357">
        <v>618</v>
      </c>
      <c r="S810" s="354">
        <v>696</v>
      </c>
      <c r="T810" s="354">
        <v>831</v>
      </c>
      <c r="U810" s="354">
        <v>866</v>
      </c>
      <c r="V810" s="357">
        <v>703</v>
      </c>
      <c r="W810" s="357">
        <v>773</v>
      </c>
      <c r="X810" s="357">
        <v>565</v>
      </c>
      <c r="Y810" s="357">
        <v>626</v>
      </c>
      <c r="Z810" s="357">
        <v>765</v>
      </c>
      <c r="AA810" s="357">
        <v>651</v>
      </c>
      <c r="AB810" s="357">
        <v>602</v>
      </c>
      <c r="AC810" s="357">
        <v>684</v>
      </c>
      <c r="AD810" s="357">
        <v>845</v>
      </c>
      <c r="AE810" s="357">
        <v>691</v>
      </c>
      <c r="AF810" s="357">
        <v>669</v>
      </c>
      <c r="AG810" s="357">
        <v>752</v>
      </c>
      <c r="AH810" s="357">
        <v>925</v>
      </c>
      <c r="AI810" s="368" t="s">
        <v>2207</v>
      </c>
      <c r="AJ810" s="357">
        <v>632</v>
      </c>
      <c r="AK810" s="357">
        <v>713</v>
      </c>
      <c r="AL810" s="357">
        <v>857</v>
      </c>
      <c r="AM810" s="357">
        <v>548</v>
      </c>
      <c r="AN810" s="357">
        <v>600</v>
      </c>
      <c r="AO810" s="357">
        <v>704</v>
      </c>
      <c r="AP810" s="357">
        <v>621</v>
      </c>
      <c r="AQ810" s="357">
        <v>621</v>
      </c>
      <c r="AR810" s="357">
        <v>768</v>
      </c>
      <c r="AS810" s="357">
        <v>697</v>
      </c>
      <c r="AT810" s="105"/>
      <c r="AU810" s="105" t="s">
        <v>1272</v>
      </c>
      <c r="AV810" s="126">
        <v>35.300000000000004</v>
      </c>
    </row>
    <row r="811" spans="1:48" ht="23.25" customHeight="1">
      <c r="A811" s="396"/>
      <c r="B811" s="397"/>
      <c r="D811" s="105" t="s">
        <v>3428</v>
      </c>
      <c r="E811" s="164" t="s">
        <v>3428</v>
      </c>
      <c r="F811" s="165" t="s">
        <v>1931</v>
      </c>
      <c r="G811" s="126">
        <v>35.300000000000004</v>
      </c>
      <c r="H811" s="166">
        <v>517</v>
      </c>
      <c r="I811" s="166">
        <v>526</v>
      </c>
      <c r="J811" s="166">
        <v>619</v>
      </c>
      <c r="K811" s="357">
        <v>538</v>
      </c>
      <c r="L811" s="357">
        <v>535</v>
      </c>
      <c r="M811" s="357">
        <v>671</v>
      </c>
      <c r="N811" s="357">
        <v>601</v>
      </c>
      <c r="O811" s="357">
        <v>521</v>
      </c>
      <c r="P811" s="357">
        <v>570</v>
      </c>
      <c r="Q811" s="357">
        <v>651</v>
      </c>
      <c r="R811" s="357">
        <v>618</v>
      </c>
      <c r="S811" s="354">
        <v>696</v>
      </c>
      <c r="T811" s="354">
        <v>831</v>
      </c>
      <c r="U811" s="354">
        <v>866</v>
      </c>
      <c r="V811" s="357">
        <v>703</v>
      </c>
      <c r="W811" s="357">
        <v>773</v>
      </c>
      <c r="X811" s="357">
        <v>565</v>
      </c>
      <c r="Y811" s="357">
        <v>626</v>
      </c>
      <c r="Z811" s="357">
        <v>765</v>
      </c>
      <c r="AA811" s="357">
        <v>651</v>
      </c>
      <c r="AB811" s="357">
        <v>602</v>
      </c>
      <c r="AC811" s="357">
        <v>684</v>
      </c>
      <c r="AD811" s="357">
        <v>845</v>
      </c>
      <c r="AE811" s="357">
        <v>691</v>
      </c>
      <c r="AF811" s="357">
        <v>669</v>
      </c>
      <c r="AG811" s="357">
        <v>752</v>
      </c>
      <c r="AH811" s="357">
        <v>925</v>
      </c>
      <c r="AI811" s="368" t="s">
        <v>2207</v>
      </c>
      <c r="AJ811" s="357">
        <v>632</v>
      </c>
      <c r="AK811" s="357">
        <v>713</v>
      </c>
      <c r="AL811" s="357">
        <v>857</v>
      </c>
      <c r="AM811" s="357">
        <v>548</v>
      </c>
      <c r="AN811" s="357">
        <v>600</v>
      </c>
      <c r="AO811" s="357">
        <v>704</v>
      </c>
      <c r="AP811" s="357">
        <v>621</v>
      </c>
      <c r="AQ811" s="357">
        <v>621</v>
      </c>
      <c r="AR811" s="357">
        <v>768</v>
      </c>
      <c r="AS811" s="357">
        <v>697</v>
      </c>
      <c r="AT811" s="105"/>
      <c r="AU811" s="105" t="s">
        <v>3428</v>
      </c>
      <c r="AV811" s="126">
        <v>35.300000000000004</v>
      </c>
    </row>
    <row r="812" spans="1:48" ht="23.25" customHeight="1">
      <c r="D812" s="105" t="s">
        <v>1396</v>
      </c>
      <c r="E812" s="164" t="s">
        <v>1396</v>
      </c>
      <c r="F812" s="165" t="s">
        <v>1415</v>
      </c>
      <c r="G812" s="126">
        <v>0.1</v>
      </c>
      <c r="H812" s="166">
        <v>35</v>
      </c>
      <c r="I812" s="166">
        <v>38</v>
      </c>
      <c r="J812" s="166">
        <v>45</v>
      </c>
      <c r="K812" s="357">
        <v>47</v>
      </c>
      <c r="L812" s="357">
        <v>47</v>
      </c>
      <c r="M812" s="357">
        <v>57</v>
      </c>
      <c r="N812" s="357">
        <v>50</v>
      </c>
      <c r="O812" s="357">
        <v>36</v>
      </c>
      <c r="P812" s="357">
        <v>45</v>
      </c>
      <c r="Q812" s="357">
        <v>52</v>
      </c>
      <c r="R812" s="357">
        <v>48</v>
      </c>
      <c r="S812" s="354">
        <v>106</v>
      </c>
      <c r="T812" s="354">
        <v>126</v>
      </c>
      <c r="U812" s="354">
        <v>142</v>
      </c>
      <c r="V812" s="357">
        <v>72</v>
      </c>
      <c r="W812" s="357">
        <v>82</v>
      </c>
      <c r="X812" s="357">
        <v>65</v>
      </c>
      <c r="Y812" s="357">
        <v>76</v>
      </c>
      <c r="Z812" s="357">
        <v>91</v>
      </c>
      <c r="AA812" s="357">
        <v>74</v>
      </c>
      <c r="AB812" s="357">
        <v>68</v>
      </c>
      <c r="AC812" s="357">
        <v>82</v>
      </c>
      <c r="AD812" s="357">
        <v>101</v>
      </c>
      <c r="AE812" s="357">
        <v>77</v>
      </c>
      <c r="AF812" s="357">
        <v>104</v>
      </c>
      <c r="AG812" s="357">
        <v>119</v>
      </c>
      <c r="AH812" s="357">
        <v>144</v>
      </c>
      <c r="AI812" s="368" t="s">
        <v>2207</v>
      </c>
      <c r="AJ812" s="357">
        <v>82</v>
      </c>
      <c r="AK812" s="357">
        <v>96</v>
      </c>
      <c r="AL812" s="357">
        <v>113</v>
      </c>
      <c r="AM812" s="357">
        <v>57</v>
      </c>
      <c r="AN812" s="357">
        <v>67</v>
      </c>
      <c r="AO812" s="357">
        <v>76</v>
      </c>
      <c r="AP812" s="357">
        <v>40</v>
      </c>
      <c r="AQ812" s="357">
        <v>40</v>
      </c>
      <c r="AR812" s="357">
        <v>70</v>
      </c>
      <c r="AS812" s="357">
        <v>85</v>
      </c>
      <c r="AT812" s="105"/>
      <c r="AU812" s="105" t="s">
        <v>1396</v>
      </c>
      <c r="AV812" s="126">
        <v>0.1</v>
      </c>
    </row>
    <row r="813" spans="1:48" ht="23.25" customHeight="1">
      <c r="A813" s="396"/>
      <c r="B813" s="397"/>
      <c r="D813" s="105" t="s">
        <v>3002</v>
      </c>
      <c r="E813" s="164" t="s">
        <v>3002</v>
      </c>
      <c r="F813" s="165" t="s">
        <v>4390</v>
      </c>
      <c r="G813" s="126">
        <v>0.1</v>
      </c>
      <c r="H813" s="166">
        <v>39</v>
      </c>
      <c r="I813" s="166">
        <v>40</v>
      </c>
      <c r="J813" s="166">
        <v>54</v>
      </c>
      <c r="K813" s="357">
        <v>47</v>
      </c>
      <c r="L813" s="357">
        <v>47</v>
      </c>
      <c r="M813" s="357">
        <v>65</v>
      </c>
      <c r="N813" s="357">
        <v>63</v>
      </c>
      <c r="O813" s="357">
        <v>47</v>
      </c>
      <c r="P813" s="357">
        <v>48</v>
      </c>
      <c r="Q813" s="357">
        <v>55</v>
      </c>
      <c r="R813" s="357">
        <v>57</v>
      </c>
      <c r="S813" s="354">
        <v>110</v>
      </c>
      <c r="T813" s="354">
        <v>133</v>
      </c>
      <c r="U813" s="354">
        <v>148</v>
      </c>
      <c r="V813" s="357">
        <v>78</v>
      </c>
      <c r="W813" s="357">
        <v>88</v>
      </c>
      <c r="X813" s="357">
        <v>71</v>
      </c>
      <c r="Y813" s="357">
        <v>84</v>
      </c>
      <c r="Z813" s="357">
        <v>98</v>
      </c>
      <c r="AA813" s="357">
        <v>78</v>
      </c>
      <c r="AB813" s="357">
        <v>79</v>
      </c>
      <c r="AC813" s="357">
        <v>96</v>
      </c>
      <c r="AD813" s="357">
        <v>113</v>
      </c>
      <c r="AE813" s="357">
        <v>83</v>
      </c>
      <c r="AF813" s="357">
        <v>113</v>
      </c>
      <c r="AG813" s="357">
        <v>131</v>
      </c>
      <c r="AH813" s="357">
        <v>154</v>
      </c>
      <c r="AI813" s="368" t="s">
        <v>2207</v>
      </c>
      <c r="AJ813" s="357">
        <v>89</v>
      </c>
      <c r="AK813" s="357">
        <v>107</v>
      </c>
      <c r="AL813" s="357">
        <v>126</v>
      </c>
      <c r="AM813" s="357">
        <v>60</v>
      </c>
      <c r="AN813" s="357">
        <v>71</v>
      </c>
      <c r="AO813" s="357">
        <v>82</v>
      </c>
      <c r="AP813" s="357">
        <v>50</v>
      </c>
      <c r="AQ813" s="357">
        <v>50</v>
      </c>
      <c r="AR813" s="357">
        <v>87</v>
      </c>
      <c r="AS813" s="357">
        <v>91</v>
      </c>
      <c r="AT813" s="105"/>
      <c r="AU813" s="105" t="s">
        <v>3002</v>
      </c>
      <c r="AV813" s="126">
        <v>0.1</v>
      </c>
    </row>
    <row r="814" spans="1:48" ht="23.25" customHeight="1">
      <c r="D814" s="105" t="s">
        <v>1397</v>
      </c>
      <c r="E814" s="164" t="s">
        <v>1397</v>
      </c>
      <c r="F814" s="165" t="s">
        <v>1416</v>
      </c>
      <c r="G814" s="126">
        <v>0.1</v>
      </c>
      <c r="H814" s="166">
        <v>43</v>
      </c>
      <c r="I814" s="166">
        <v>49</v>
      </c>
      <c r="J814" s="166">
        <v>56</v>
      </c>
      <c r="K814" s="357">
        <v>59</v>
      </c>
      <c r="L814" s="357">
        <v>60</v>
      </c>
      <c r="M814" s="357">
        <v>75</v>
      </c>
      <c r="N814" s="357">
        <v>64</v>
      </c>
      <c r="O814" s="357">
        <v>46</v>
      </c>
      <c r="P814" s="357">
        <v>60</v>
      </c>
      <c r="Q814" s="357">
        <v>67</v>
      </c>
      <c r="R814" s="357">
        <v>63</v>
      </c>
      <c r="S814" s="354">
        <v>117</v>
      </c>
      <c r="T814" s="354">
        <v>144</v>
      </c>
      <c r="U814" s="354">
        <v>159</v>
      </c>
      <c r="V814" s="357">
        <v>86</v>
      </c>
      <c r="W814" s="357">
        <v>98</v>
      </c>
      <c r="X814" s="357">
        <v>74</v>
      </c>
      <c r="Y814" s="357">
        <v>89</v>
      </c>
      <c r="Z814" s="357">
        <v>108</v>
      </c>
      <c r="AA814" s="357">
        <v>84</v>
      </c>
      <c r="AB814" s="357">
        <v>81</v>
      </c>
      <c r="AC814" s="357">
        <v>102</v>
      </c>
      <c r="AD814" s="357">
        <v>126</v>
      </c>
      <c r="AE814" s="357">
        <v>92</v>
      </c>
      <c r="AF814" s="357">
        <v>116</v>
      </c>
      <c r="AG814" s="357">
        <v>138</v>
      </c>
      <c r="AH814" s="357">
        <v>169</v>
      </c>
      <c r="AI814" s="368" t="s">
        <v>2207</v>
      </c>
      <c r="AJ814" s="357">
        <v>97</v>
      </c>
      <c r="AK814" s="357">
        <v>118</v>
      </c>
      <c r="AL814" s="357">
        <v>139</v>
      </c>
      <c r="AM814" s="357">
        <v>65</v>
      </c>
      <c r="AN814" s="357">
        <v>79</v>
      </c>
      <c r="AO814" s="357">
        <v>89</v>
      </c>
      <c r="AP814" s="357">
        <v>59</v>
      </c>
      <c r="AQ814" s="357">
        <v>59</v>
      </c>
      <c r="AR814" s="357">
        <v>105</v>
      </c>
      <c r="AS814" s="357">
        <v>100</v>
      </c>
      <c r="AT814" s="105"/>
      <c r="AU814" s="105" t="s">
        <v>1397</v>
      </c>
      <c r="AV814" s="126">
        <v>0.1</v>
      </c>
    </row>
    <row r="815" spans="1:48" ht="23.25" customHeight="1">
      <c r="D815" s="105" t="s">
        <v>1398</v>
      </c>
      <c r="E815" s="164" t="s">
        <v>1398</v>
      </c>
      <c r="F815" s="165" t="s">
        <v>1417</v>
      </c>
      <c r="G815" s="126">
        <v>0.2</v>
      </c>
      <c r="H815" s="166">
        <v>52</v>
      </c>
      <c r="I815" s="166">
        <v>59</v>
      </c>
      <c r="J815" s="166">
        <v>68</v>
      </c>
      <c r="K815" s="357">
        <v>71</v>
      </c>
      <c r="L815" s="357">
        <v>72</v>
      </c>
      <c r="M815" s="357">
        <v>92</v>
      </c>
      <c r="N815" s="357">
        <v>78</v>
      </c>
      <c r="O815" s="357">
        <v>56</v>
      </c>
      <c r="P815" s="357">
        <v>76</v>
      </c>
      <c r="Q815" s="357">
        <v>82</v>
      </c>
      <c r="R815" s="357">
        <v>77</v>
      </c>
      <c r="S815" s="354">
        <v>130</v>
      </c>
      <c r="T815" s="354">
        <v>166</v>
      </c>
      <c r="U815" s="354">
        <v>180</v>
      </c>
      <c r="V815" s="357">
        <v>103</v>
      </c>
      <c r="W815" s="357">
        <v>116</v>
      </c>
      <c r="X815" s="357">
        <v>82</v>
      </c>
      <c r="Y815" s="357">
        <v>102</v>
      </c>
      <c r="Z815" s="357">
        <v>124</v>
      </c>
      <c r="AA815" s="357">
        <v>94</v>
      </c>
      <c r="AB815" s="357">
        <v>93</v>
      </c>
      <c r="AC815" s="357">
        <v>121</v>
      </c>
      <c r="AD815" s="357">
        <v>152</v>
      </c>
      <c r="AE815" s="357">
        <v>106</v>
      </c>
      <c r="AF815" s="357">
        <v>129</v>
      </c>
      <c r="AG815" s="357">
        <v>158</v>
      </c>
      <c r="AH815" s="357">
        <v>194</v>
      </c>
      <c r="AI815" s="368" t="s">
        <v>2207</v>
      </c>
      <c r="AJ815" s="357">
        <v>111</v>
      </c>
      <c r="AK815" s="357">
        <v>139</v>
      </c>
      <c r="AL815" s="357">
        <v>164</v>
      </c>
      <c r="AM815" s="357">
        <v>75</v>
      </c>
      <c r="AN815" s="357">
        <v>93</v>
      </c>
      <c r="AO815" s="357">
        <v>105</v>
      </c>
      <c r="AP815" s="357">
        <v>79</v>
      </c>
      <c r="AQ815" s="357">
        <v>79</v>
      </c>
      <c r="AR815" s="357">
        <v>139</v>
      </c>
      <c r="AS815" s="357">
        <v>118</v>
      </c>
      <c r="AT815" s="105"/>
      <c r="AU815" s="105" t="s">
        <v>1398</v>
      </c>
      <c r="AV815" s="126">
        <v>0.2</v>
      </c>
    </row>
    <row r="816" spans="1:48" ht="23.25" customHeight="1">
      <c r="D816" s="105" t="s">
        <v>1205</v>
      </c>
      <c r="E816" s="164" t="s">
        <v>1205</v>
      </c>
      <c r="F816" s="165" t="s">
        <v>1216</v>
      </c>
      <c r="G816" s="126">
        <v>0.2</v>
      </c>
      <c r="H816" s="166">
        <v>60</v>
      </c>
      <c r="I816" s="166">
        <v>66</v>
      </c>
      <c r="J816" s="166">
        <v>78</v>
      </c>
      <c r="K816" s="357">
        <v>83</v>
      </c>
      <c r="L816" s="357">
        <v>80</v>
      </c>
      <c r="M816" s="357">
        <v>108</v>
      </c>
      <c r="N816" s="357">
        <v>89</v>
      </c>
      <c r="O816" s="357">
        <v>66</v>
      </c>
      <c r="P816" s="357">
        <v>86</v>
      </c>
      <c r="Q816" s="357">
        <v>97</v>
      </c>
      <c r="R816" s="357">
        <v>94</v>
      </c>
      <c r="S816" s="354">
        <v>143</v>
      </c>
      <c r="T816" s="354">
        <v>188</v>
      </c>
      <c r="U816" s="354">
        <v>201</v>
      </c>
      <c r="V816" s="357">
        <v>119</v>
      </c>
      <c r="W816" s="357">
        <v>135</v>
      </c>
      <c r="X816" s="357">
        <v>90</v>
      </c>
      <c r="Y816" s="357">
        <v>115</v>
      </c>
      <c r="Z816" s="357">
        <v>141</v>
      </c>
      <c r="AA816" s="357">
        <v>104</v>
      </c>
      <c r="AB816" s="357">
        <v>106</v>
      </c>
      <c r="AC816" s="357">
        <v>141</v>
      </c>
      <c r="AD816" s="357">
        <v>177</v>
      </c>
      <c r="AE816" s="357">
        <v>121</v>
      </c>
      <c r="AF816" s="357">
        <v>141</v>
      </c>
      <c r="AG816" s="357">
        <v>177</v>
      </c>
      <c r="AH816" s="357">
        <v>220</v>
      </c>
      <c r="AI816" s="368" t="s">
        <v>2207</v>
      </c>
      <c r="AJ816" s="357">
        <v>126</v>
      </c>
      <c r="AK816" s="357">
        <v>161</v>
      </c>
      <c r="AL816" s="357">
        <v>190</v>
      </c>
      <c r="AM816" s="357">
        <v>84</v>
      </c>
      <c r="AN816" s="357">
        <v>107</v>
      </c>
      <c r="AO816" s="357">
        <v>121</v>
      </c>
      <c r="AP816" s="357">
        <v>98</v>
      </c>
      <c r="AQ816" s="357">
        <v>98</v>
      </c>
      <c r="AR816" s="357">
        <v>174</v>
      </c>
      <c r="AS816" s="357">
        <v>137</v>
      </c>
      <c r="AT816" s="105"/>
      <c r="AU816" s="105" t="s">
        <v>1205</v>
      </c>
      <c r="AV816" s="126">
        <v>0.2</v>
      </c>
    </row>
    <row r="817" spans="4:48" ht="23.25" customHeight="1">
      <c r="D817" s="105" t="s">
        <v>5320</v>
      </c>
      <c r="E817" s="13" t="s">
        <v>5320</v>
      </c>
      <c r="F817" s="2" t="s">
        <v>5321</v>
      </c>
      <c r="G817">
        <v>0.2</v>
      </c>
      <c r="H817" s="398" t="s">
        <v>2207</v>
      </c>
      <c r="I817" s="398" t="s">
        <v>2207</v>
      </c>
      <c r="J817" s="398" t="s">
        <v>2207</v>
      </c>
      <c r="K817" s="390" t="s">
        <v>2207</v>
      </c>
      <c r="L817" s="390" t="s">
        <v>2207</v>
      </c>
      <c r="M817" s="390" t="s">
        <v>2207</v>
      </c>
      <c r="N817" s="390" t="s">
        <v>2207</v>
      </c>
      <c r="O817" s="390" t="s">
        <v>2207</v>
      </c>
      <c r="P817" s="390" t="s">
        <v>2207</v>
      </c>
      <c r="Q817" s="390" t="s">
        <v>2207</v>
      </c>
      <c r="R817" s="390" t="s">
        <v>2207</v>
      </c>
      <c r="S817" s="354">
        <v>149</v>
      </c>
      <c r="T817" s="354">
        <v>199</v>
      </c>
      <c r="U817" s="354">
        <v>212</v>
      </c>
      <c r="V817" s="391">
        <v>138</v>
      </c>
      <c r="W817" s="391">
        <v>156</v>
      </c>
      <c r="X817" s="391">
        <v>105</v>
      </c>
      <c r="Y817" s="391">
        <v>133</v>
      </c>
      <c r="Z817" s="391">
        <v>162</v>
      </c>
      <c r="AA817" s="391">
        <v>121</v>
      </c>
      <c r="AB817" s="391">
        <v>123</v>
      </c>
      <c r="AC817" s="391">
        <v>162</v>
      </c>
      <c r="AD817" s="391">
        <v>203</v>
      </c>
      <c r="AE817" s="391">
        <v>141</v>
      </c>
      <c r="AF817" s="391">
        <v>158</v>
      </c>
      <c r="AG817" s="391">
        <v>198</v>
      </c>
      <c r="AH817" s="391">
        <v>246</v>
      </c>
      <c r="AI817" s="399" t="s">
        <v>2207</v>
      </c>
      <c r="AJ817" s="391">
        <v>144</v>
      </c>
      <c r="AK817" s="391">
        <v>183</v>
      </c>
      <c r="AL817" s="391">
        <v>216</v>
      </c>
      <c r="AM817" s="391">
        <v>100</v>
      </c>
      <c r="AN817" s="391">
        <v>125</v>
      </c>
      <c r="AO817" s="391">
        <v>142</v>
      </c>
      <c r="AP817" s="391">
        <v>108</v>
      </c>
      <c r="AQ817" s="391">
        <v>108</v>
      </c>
      <c r="AR817" s="391">
        <v>192</v>
      </c>
      <c r="AS817" s="391">
        <v>146</v>
      </c>
      <c r="AU817" s="105" t="s">
        <v>5320</v>
      </c>
      <c r="AV817" s="126">
        <v>0.2</v>
      </c>
    </row>
    <row r="818" spans="4:48" ht="23.25" customHeight="1">
      <c r="D818" s="105" t="s">
        <v>1207</v>
      </c>
      <c r="E818" s="164" t="s">
        <v>1207</v>
      </c>
      <c r="F818" s="165" t="s">
        <v>1218</v>
      </c>
      <c r="G818" s="126">
        <v>0.2</v>
      </c>
      <c r="H818" s="166">
        <v>91</v>
      </c>
      <c r="I818" s="166">
        <v>98</v>
      </c>
      <c r="J818" s="166">
        <v>113</v>
      </c>
      <c r="K818" s="357">
        <v>117</v>
      </c>
      <c r="L818" s="357">
        <v>114</v>
      </c>
      <c r="M818" s="357">
        <v>151</v>
      </c>
      <c r="N818" s="357">
        <v>125</v>
      </c>
      <c r="O818" s="357">
        <v>98</v>
      </c>
      <c r="P818" s="357">
        <v>122</v>
      </c>
      <c r="Q818" s="357">
        <v>136</v>
      </c>
      <c r="R818" s="357">
        <v>131</v>
      </c>
      <c r="S818" s="354">
        <v>174</v>
      </c>
      <c r="T818" s="354">
        <v>228</v>
      </c>
      <c r="U818" s="354">
        <v>246</v>
      </c>
      <c r="V818" s="357">
        <v>156</v>
      </c>
      <c r="W818" s="357">
        <v>176</v>
      </c>
      <c r="X818" s="357">
        <v>120</v>
      </c>
      <c r="Y818" s="357">
        <v>150</v>
      </c>
      <c r="Z818" s="357">
        <v>183</v>
      </c>
      <c r="AA818" s="357">
        <v>138</v>
      </c>
      <c r="AB818" s="357">
        <v>140</v>
      </c>
      <c r="AC818" s="357">
        <v>182</v>
      </c>
      <c r="AD818" s="357">
        <v>228</v>
      </c>
      <c r="AE818" s="357">
        <v>160</v>
      </c>
      <c r="AF818" s="357">
        <v>175</v>
      </c>
      <c r="AG818" s="357">
        <v>219</v>
      </c>
      <c r="AH818" s="357">
        <v>271</v>
      </c>
      <c r="AI818" s="368" t="s">
        <v>2207</v>
      </c>
      <c r="AJ818" s="357">
        <v>162</v>
      </c>
      <c r="AK818" s="357">
        <v>204</v>
      </c>
      <c r="AL818" s="357">
        <v>241</v>
      </c>
      <c r="AM818" s="357">
        <v>115</v>
      </c>
      <c r="AN818" s="357">
        <v>142</v>
      </c>
      <c r="AO818" s="357">
        <v>162</v>
      </c>
      <c r="AP818" s="357">
        <v>117</v>
      </c>
      <c r="AQ818" s="357">
        <v>117</v>
      </c>
      <c r="AR818" s="357">
        <v>209</v>
      </c>
      <c r="AS818" s="357">
        <v>155</v>
      </c>
      <c r="AT818" s="105"/>
      <c r="AU818" s="105" t="s">
        <v>1207</v>
      </c>
      <c r="AV818" s="126">
        <v>0.2</v>
      </c>
    </row>
    <row r="819" spans="4:48" ht="23.25" customHeight="1">
      <c r="D819" s="105" t="s">
        <v>3003</v>
      </c>
      <c r="E819" s="164" t="s">
        <v>3003</v>
      </c>
      <c r="F819" s="165" t="s">
        <v>4180</v>
      </c>
      <c r="G819" s="126">
        <v>0.2</v>
      </c>
      <c r="H819" s="166">
        <v>94</v>
      </c>
      <c r="I819" s="166">
        <v>96</v>
      </c>
      <c r="J819" s="166">
        <v>128</v>
      </c>
      <c r="K819" s="357">
        <v>114</v>
      </c>
      <c r="L819" s="357">
        <v>115</v>
      </c>
      <c r="M819" s="357">
        <v>159</v>
      </c>
      <c r="N819" s="357">
        <v>155</v>
      </c>
      <c r="O819" s="357">
        <v>120</v>
      </c>
      <c r="P819" s="357">
        <v>122</v>
      </c>
      <c r="Q819" s="357">
        <v>141</v>
      </c>
      <c r="R819" s="357">
        <v>144</v>
      </c>
      <c r="S819" s="354">
        <v>181</v>
      </c>
      <c r="T819" s="354">
        <v>240</v>
      </c>
      <c r="U819" s="354">
        <v>257</v>
      </c>
      <c r="V819" s="357">
        <v>164</v>
      </c>
      <c r="W819" s="357">
        <v>186</v>
      </c>
      <c r="X819" s="357">
        <v>130</v>
      </c>
      <c r="Y819" s="357">
        <v>163</v>
      </c>
      <c r="Z819" s="357">
        <v>190</v>
      </c>
      <c r="AA819" s="357">
        <v>141</v>
      </c>
      <c r="AB819" s="357">
        <v>159</v>
      </c>
      <c r="AC819" s="357">
        <v>204</v>
      </c>
      <c r="AD819" s="357">
        <v>241</v>
      </c>
      <c r="AE819" s="357">
        <v>167</v>
      </c>
      <c r="AF819" s="357">
        <v>193</v>
      </c>
      <c r="AG819" s="357">
        <v>239</v>
      </c>
      <c r="AH819" s="357">
        <v>282</v>
      </c>
      <c r="AI819" s="368" t="s">
        <v>2207</v>
      </c>
      <c r="AJ819" s="357">
        <v>170</v>
      </c>
      <c r="AK819" s="357">
        <v>215</v>
      </c>
      <c r="AL819" s="357">
        <v>254</v>
      </c>
      <c r="AM819" s="357">
        <v>120</v>
      </c>
      <c r="AN819" s="357">
        <v>149</v>
      </c>
      <c r="AO819" s="357">
        <v>169</v>
      </c>
      <c r="AP819" s="357">
        <v>127</v>
      </c>
      <c r="AQ819" s="357">
        <v>127</v>
      </c>
      <c r="AR819" s="357">
        <v>226</v>
      </c>
      <c r="AS819" s="357">
        <v>164</v>
      </c>
      <c r="AT819" s="105"/>
      <c r="AU819" s="105" t="s">
        <v>3003</v>
      </c>
      <c r="AV819" s="126">
        <v>0.2</v>
      </c>
    </row>
    <row r="820" spans="4:48" ht="23.25" customHeight="1">
      <c r="D820" s="105" t="s">
        <v>1208</v>
      </c>
      <c r="E820" s="164" t="s">
        <v>1208</v>
      </c>
      <c r="F820" s="165" t="s">
        <v>1219</v>
      </c>
      <c r="G820" s="126">
        <v>0.2</v>
      </c>
      <c r="H820" s="166">
        <v>100</v>
      </c>
      <c r="I820" s="166">
        <v>108</v>
      </c>
      <c r="J820" s="166">
        <v>125</v>
      </c>
      <c r="K820" s="357">
        <v>129</v>
      </c>
      <c r="L820" s="357">
        <v>125</v>
      </c>
      <c r="M820" s="357">
        <v>168</v>
      </c>
      <c r="N820" s="357">
        <v>138</v>
      </c>
      <c r="O820" s="357">
        <v>108</v>
      </c>
      <c r="P820" s="357">
        <v>137</v>
      </c>
      <c r="Q820" s="357">
        <v>151</v>
      </c>
      <c r="R820" s="357">
        <v>146</v>
      </c>
      <c r="S820" s="354">
        <v>188</v>
      </c>
      <c r="T820" s="354">
        <v>250</v>
      </c>
      <c r="U820" s="354">
        <v>267</v>
      </c>
      <c r="V820" s="357">
        <v>173</v>
      </c>
      <c r="W820" s="357">
        <v>195</v>
      </c>
      <c r="X820" s="357">
        <v>128</v>
      </c>
      <c r="Y820" s="357">
        <v>163</v>
      </c>
      <c r="Z820" s="357">
        <v>200</v>
      </c>
      <c r="AA820" s="357">
        <v>148</v>
      </c>
      <c r="AB820" s="357">
        <v>152</v>
      </c>
      <c r="AC820" s="357">
        <v>202</v>
      </c>
      <c r="AD820" s="357">
        <v>253</v>
      </c>
      <c r="AE820" s="357">
        <v>175</v>
      </c>
      <c r="AF820" s="357">
        <v>188</v>
      </c>
      <c r="AG820" s="357">
        <v>238</v>
      </c>
      <c r="AH820" s="357">
        <v>296</v>
      </c>
      <c r="AI820" s="368" t="s">
        <v>2207</v>
      </c>
      <c r="AJ820" s="357">
        <v>177</v>
      </c>
      <c r="AK820" s="357">
        <v>226</v>
      </c>
      <c r="AL820" s="357">
        <v>267</v>
      </c>
      <c r="AM820" s="357">
        <v>124</v>
      </c>
      <c r="AN820" s="357">
        <v>156</v>
      </c>
      <c r="AO820" s="357">
        <v>177</v>
      </c>
      <c r="AP820" s="357">
        <v>137</v>
      </c>
      <c r="AQ820" s="357">
        <v>137</v>
      </c>
      <c r="AR820" s="357">
        <v>243</v>
      </c>
      <c r="AS820" s="357">
        <v>173</v>
      </c>
      <c r="AT820" s="105"/>
      <c r="AU820" s="105" t="s">
        <v>1208</v>
      </c>
      <c r="AV820" s="126">
        <v>0.2</v>
      </c>
    </row>
    <row r="821" spans="4:48" ht="23.25" customHeight="1">
      <c r="D821" s="105" t="s">
        <v>1209</v>
      </c>
      <c r="E821" s="164" t="s">
        <v>1209</v>
      </c>
      <c r="F821" s="165" t="s">
        <v>1220</v>
      </c>
      <c r="G821" s="126">
        <v>0.1</v>
      </c>
      <c r="H821" s="166">
        <v>58</v>
      </c>
      <c r="I821" s="166">
        <v>59</v>
      </c>
      <c r="J821" s="166">
        <v>68</v>
      </c>
      <c r="K821" s="357">
        <v>66</v>
      </c>
      <c r="L821" s="357">
        <v>65</v>
      </c>
      <c r="M821" s="357">
        <v>75</v>
      </c>
      <c r="N821" s="357">
        <v>69</v>
      </c>
      <c r="O821" s="357">
        <v>56</v>
      </c>
      <c r="P821" s="357">
        <v>68</v>
      </c>
      <c r="Q821" s="357">
        <v>95</v>
      </c>
      <c r="R821" s="357">
        <v>91</v>
      </c>
      <c r="S821" s="354">
        <v>118</v>
      </c>
      <c r="T821" s="354">
        <v>146</v>
      </c>
      <c r="U821" s="354">
        <v>161</v>
      </c>
      <c r="V821" s="357">
        <v>88</v>
      </c>
      <c r="W821" s="357">
        <v>99</v>
      </c>
      <c r="X821" s="357">
        <v>74</v>
      </c>
      <c r="Y821" s="357">
        <v>90</v>
      </c>
      <c r="Z821" s="357">
        <v>109</v>
      </c>
      <c r="AA821" s="357">
        <v>85</v>
      </c>
      <c r="AB821" s="357">
        <v>82</v>
      </c>
      <c r="AC821" s="357">
        <v>103</v>
      </c>
      <c r="AD821" s="357">
        <v>129</v>
      </c>
      <c r="AE821" s="357">
        <v>93</v>
      </c>
      <c r="AF821" s="357">
        <v>117</v>
      </c>
      <c r="AG821" s="357">
        <v>140</v>
      </c>
      <c r="AH821" s="357">
        <v>171</v>
      </c>
      <c r="AI821" s="368" t="s">
        <v>2207</v>
      </c>
      <c r="AJ821" s="357">
        <v>98</v>
      </c>
      <c r="AK821" s="357">
        <v>119</v>
      </c>
      <c r="AL821" s="357">
        <v>141</v>
      </c>
      <c r="AM821" s="357">
        <v>66</v>
      </c>
      <c r="AN821" s="357">
        <v>80</v>
      </c>
      <c r="AO821" s="357">
        <v>91</v>
      </c>
      <c r="AP821" s="357">
        <v>59</v>
      </c>
      <c r="AQ821" s="357">
        <v>59</v>
      </c>
      <c r="AR821" s="357">
        <v>105</v>
      </c>
      <c r="AS821" s="357">
        <v>102</v>
      </c>
      <c r="AT821" s="105"/>
      <c r="AU821" s="105" t="s">
        <v>1209</v>
      </c>
      <c r="AV821" s="126">
        <v>0.1</v>
      </c>
    </row>
    <row r="822" spans="4:48" ht="23.25" customHeight="1">
      <c r="D822" s="105" t="s">
        <v>1210</v>
      </c>
      <c r="E822" s="164" t="s">
        <v>1210</v>
      </c>
      <c r="F822" s="165" t="s">
        <v>1221</v>
      </c>
      <c r="G822" s="126">
        <v>0.2</v>
      </c>
      <c r="H822" s="166">
        <v>71</v>
      </c>
      <c r="I822" s="166">
        <v>79</v>
      </c>
      <c r="J822" s="166">
        <v>91</v>
      </c>
      <c r="K822" s="357">
        <v>93</v>
      </c>
      <c r="L822" s="357">
        <v>91</v>
      </c>
      <c r="M822" s="357">
        <v>130</v>
      </c>
      <c r="N822" s="357">
        <v>102</v>
      </c>
      <c r="O822" s="357">
        <v>79</v>
      </c>
      <c r="P822" s="357">
        <v>107</v>
      </c>
      <c r="Q822" s="357">
        <v>117</v>
      </c>
      <c r="R822" s="357">
        <v>114</v>
      </c>
      <c r="S822" s="354">
        <v>160</v>
      </c>
      <c r="T822" s="354">
        <v>216</v>
      </c>
      <c r="U822" s="354">
        <v>229</v>
      </c>
      <c r="V822" s="357">
        <v>141</v>
      </c>
      <c r="W822" s="357">
        <v>160</v>
      </c>
      <c r="X822" s="357">
        <v>101</v>
      </c>
      <c r="Y822" s="357">
        <v>132</v>
      </c>
      <c r="Z822" s="357">
        <v>162</v>
      </c>
      <c r="AA822" s="357">
        <v>117</v>
      </c>
      <c r="AB822" s="357">
        <v>122</v>
      </c>
      <c r="AC822" s="357">
        <v>166</v>
      </c>
      <c r="AD822" s="357">
        <v>209</v>
      </c>
      <c r="AE822" s="357">
        <v>140</v>
      </c>
      <c r="AF822" s="357">
        <v>157</v>
      </c>
      <c r="AG822" s="357">
        <v>202</v>
      </c>
      <c r="AH822" s="357">
        <v>252</v>
      </c>
      <c r="AI822" s="368" t="s">
        <v>2207</v>
      </c>
      <c r="AJ822" s="357">
        <v>145</v>
      </c>
      <c r="AK822" s="357">
        <v>189</v>
      </c>
      <c r="AL822" s="357">
        <v>223</v>
      </c>
      <c r="AM822" s="357">
        <v>96</v>
      </c>
      <c r="AN822" s="357">
        <v>125</v>
      </c>
      <c r="AO822" s="357">
        <v>141</v>
      </c>
      <c r="AP822" s="357">
        <v>122</v>
      </c>
      <c r="AQ822" s="357">
        <v>122</v>
      </c>
      <c r="AR822" s="357">
        <v>217</v>
      </c>
      <c r="AS822" s="357">
        <v>160</v>
      </c>
      <c r="AT822" s="105"/>
      <c r="AU822" s="105" t="s">
        <v>1210</v>
      </c>
      <c r="AV822" s="126">
        <v>0.2</v>
      </c>
    </row>
    <row r="823" spans="4:48" ht="23.25" customHeight="1">
      <c r="D823" s="105" t="s">
        <v>5322</v>
      </c>
      <c r="E823" s="13" t="s">
        <v>5322</v>
      </c>
      <c r="F823" s="2" t="s">
        <v>5323</v>
      </c>
      <c r="G823">
        <v>0.30000000000000004</v>
      </c>
      <c r="H823" s="398" t="s">
        <v>2207</v>
      </c>
      <c r="I823" s="398" t="s">
        <v>2207</v>
      </c>
      <c r="J823" s="398" t="s">
        <v>2207</v>
      </c>
      <c r="K823" s="390" t="s">
        <v>2207</v>
      </c>
      <c r="L823" s="390" t="s">
        <v>2207</v>
      </c>
      <c r="M823" s="390" t="s">
        <v>2207</v>
      </c>
      <c r="N823" s="390" t="s">
        <v>2207</v>
      </c>
      <c r="O823" s="390" t="s">
        <v>2207</v>
      </c>
      <c r="P823" s="390" t="s">
        <v>2207</v>
      </c>
      <c r="Q823" s="390" t="s">
        <v>2207</v>
      </c>
      <c r="R823" s="390" t="s">
        <v>2207</v>
      </c>
      <c r="S823" s="354">
        <v>168</v>
      </c>
      <c r="T823" s="354">
        <v>229</v>
      </c>
      <c r="U823" s="354">
        <v>243</v>
      </c>
      <c r="V823" s="391">
        <v>162</v>
      </c>
      <c r="W823" s="391">
        <v>183</v>
      </c>
      <c r="X823" s="391">
        <v>117</v>
      </c>
      <c r="Y823" s="391">
        <v>152</v>
      </c>
      <c r="Z823" s="391">
        <v>186</v>
      </c>
      <c r="AA823" s="391">
        <v>136</v>
      </c>
      <c r="AB823" s="391">
        <v>141</v>
      </c>
      <c r="AC823" s="391">
        <v>189</v>
      </c>
      <c r="AD823" s="391">
        <v>238</v>
      </c>
      <c r="AE823" s="391">
        <v>162</v>
      </c>
      <c r="AF823" s="391">
        <v>176</v>
      </c>
      <c r="AG823" s="391">
        <v>226</v>
      </c>
      <c r="AH823" s="391">
        <v>281</v>
      </c>
      <c r="AI823" s="399" t="s">
        <v>2207</v>
      </c>
      <c r="AJ823" s="391">
        <v>165</v>
      </c>
      <c r="AK823" s="391">
        <v>214</v>
      </c>
      <c r="AL823" s="391">
        <v>252</v>
      </c>
      <c r="AM823" s="391">
        <v>113</v>
      </c>
      <c r="AN823" s="391">
        <v>145</v>
      </c>
      <c r="AO823" s="391">
        <v>164</v>
      </c>
      <c r="AP823" s="391">
        <v>135</v>
      </c>
      <c r="AQ823" s="391">
        <v>135</v>
      </c>
      <c r="AR823" s="391">
        <v>239</v>
      </c>
      <c r="AS823" s="391">
        <v>172</v>
      </c>
      <c r="AU823" s="105" t="s">
        <v>5322</v>
      </c>
      <c r="AV823" s="126">
        <v>0.30000000000000004</v>
      </c>
    </row>
    <row r="824" spans="4:48" ht="23.25" customHeight="1">
      <c r="D824" s="105" t="s">
        <v>1211</v>
      </c>
      <c r="E824" s="164" t="s">
        <v>1211</v>
      </c>
      <c r="F824" s="165" t="s">
        <v>1222</v>
      </c>
      <c r="G824" s="126">
        <v>0.2</v>
      </c>
      <c r="H824" s="166">
        <v>103</v>
      </c>
      <c r="I824" s="166">
        <v>112</v>
      </c>
      <c r="J824" s="166">
        <v>130</v>
      </c>
      <c r="K824" s="357">
        <v>129</v>
      </c>
      <c r="L824" s="357">
        <v>126</v>
      </c>
      <c r="M824" s="357">
        <v>177</v>
      </c>
      <c r="N824" s="357">
        <v>141</v>
      </c>
      <c r="O824" s="357">
        <v>113</v>
      </c>
      <c r="P824" s="357">
        <v>147</v>
      </c>
      <c r="Q824" s="357">
        <v>161</v>
      </c>
      <c r="R824" s="357">
        <v>155</v>
      </c>
      <c r="S824" s="354">
        <v>195</v>
      </c>
      <c r="T824" s="354">
        <v>262</v>
      </c>
      <c r="U824" s="354">
        <v>279</v>
      </c>
      <c r="V824" s="357">
        <v>182</v>
      </c>
      <c r="W824" s="357">
        <v>206</v>
      </c>
      <c r="X824" s="357">
        <v>133</v>
      </c>
      <c r="Y824" s="357">
        <v>171</v>
      </c>
      <c r="Z824" s="357">
        <v>209</v>
      </c>
      <c r="AA824" s="357">
        <v>154</v>
      </c>
      <c r="AB824" s="357">
        <v>159</v>
      </c>
      <c r="AC824" s="357">
        <v>212</v>
      </c>
      <c r="AD824" s="357">
        <v>267</v>
      </c>
      <c r="AE824" s="357">
        <v>183</v>
      </c>
      <c r="AF824" s="357">
        <v>195</v>
      </c>
      <c r="AG824" s="357">
        <v>249</v>
      </c>
      <c r="AH824" s="357">
        <v>310</v>
      </c>
      <c r="AI824" s="368" t="s">
        <v>2207</v>
      </c>
      <c r="AJ824" s="357">
        <v>185</v>
      </c>
      <c r="AK824" s="357">
        <v>238</v>
      </c>
      <c r="AL824" s="357">
        <v>281</v>
      </c>
      <c r="AM824" s="357">
        <v>129</v>
      </c>
      <c r="AN824" s="357">
        <v>164</v>
      </c>
      <c r="AO824" s="357">
        <v>186</v>
      </c>
      <c r="AP824" s="357">
        <v>147</v>
      </c>
      <c r="AQ824" s="357">
        <v>147</v>
      </c>
      <c r="AR824" s="357">
        <v>260</v>
      </c>
      <c r="AS824" s="357">
        <v>183</v>
      </c>
      <c r="AT824" s="105"/>
      <c r="AU824" s="105" t="s">
        <v>1211</v>
      </c>
      <c r="AV824" s="126">
        <v>0.2</v>
      </c>
    </row>
    <row r="825" spans="4:48" ht="23.25" customHeight="1">
      <c r="D825" s="105" t="s">
        <v>3004</v>
      </c>
      <c r="E825" s="164" t="s">
        <v>3004</v>
      </c>
      <c r="F825" s="165" t="s">
        <v>4181</v>
      </c>
      <c r="G825" s="126">
        <v>0.30000000000000004</v>
      </c>
      <c r="H825" s="166">
        <v>106</v>
      </c>
      <c r="I825" s="166">
        <v>108</v>
      </c>
      <c r="J825" s="166">
        <v>146</v>
      </c>
      <c r="K825" s="357">
        <v>128</v>
      </c>
      <c r="L825" s="357">
        <v>128</v>
      </c>
      <c r="M825" s="357">
        <v>178</v>
      </c>
      <c r="N825" s="357">
        <v>174</v>
      </c>
      <c r="O825" s="357">
        <v>143</v>
      </c>
      <c r="P825" s="357">
        <v>146</v>
      </c>
      <c r="Q825" s="357">
        <v>168</v>
      </c>
      <c r="R825" s="357">
        <v>172</v>
      </c>
      <c r="S825" s="354">
        <v>203</v>
      </c>
      <c r="T825" s="354">
        <v>276</v>
      </c>
      <c r="U825" s="354">
        <v>292</v>
      </c>
      <c r="V825" s="357">
        <v>192</v>
      </c>
      <c r="W825" s="357">
        <v>218</v>
      </c>
      <c r="X825" s="357">
        <v>146</v>
      </c>
      <c r="Y825" s="357">
        <v>187</v>
      </c>
      <c r="Z825" s="357">
        <v>217</v>
      </c>
      <c r="AA825" s="357">
        <v>158</v>
      </c>
      <c r="AB825" s="357">
        <v>184</v>
      </c>
      <c r="AC825" s="357">
        <v>241</v>
      </c>
      <c r="AD825" s="357">
        <v>284</v>
      </c>
      <c r="AE825" s="357">
        <v>191</v>
      </c>
      <c r="AF825" s="357">
        <v>218</v>
      </c>
      <c r="AG825" s="357">
        <v>276</v>
      </c>
      <c r="AH825" s="357">
        <v>325</v>
      </c>
      <c r="AI825" s="368" t="s">
        <v>2207</v>
      </c>
      <c r="AJ825" s="357">
        <v>194</v>
      </c>
      <c r="AK825" s="357">
        <v>251</v>
      </c>
      <c r="AL825" s="357">
        <v>297</v>
      </c>
      <c r="AM825" s="357">
        <v>135</v>
      </c>
      <c r="AN825" s="357">
        <v>172</v>
      </c>
      <c r="AO825" s="357">
        <v>196</v>
      </c>
      <c r="AP825" s="357">
        <v>159</v>
      </c>
      <c r="AQ825" s="357">
        <v>159</v>
      </c>
      <c r="AR825" s="357">
        <v>282</v>
      </c>
      <c r="AS825" s="357">
        <v>194</v>
      </c>
      <c r="AT825" s="105"/>
      <c r="AU825" s="105" t="s">
        <v>3004</v>
      </c>
      <c r="AV825" s="126">
        <v>0.30000000000000004</v>
      </c>
    </row>
    <row r="826" spans="4:48" ht="23.25" customHeight="1">
      <c r="D826" s="105" t="s">
        <v>1212</v>
      </c>
      <c r="E826" s="164" t="s">
        <v>1212</v>
      </c>
      <c r="F826" s="165" t="s">
        <v>1223</v>
      </c>
      <c r="G826" s="126">
        <v>0.30000000000000004</v>
      </c>
      <c r="H826" s="166">
        <v>114</v>
      </c>
      <c r="I826" s="166">
        <v>125</v>
      </c>
      <c r="J826" s="166">
        <v>143</v>
      </c>
      <c r="K826" s="357">
        <v>143</v>
      </c>
      <c r="L826" s="357">
        <v>140</v>
      </c>
      <c r="M826" s="357">
        <v>199</v>
      </c>
      <c r="N826" s="357">
        <v>157</v>
      </c>
      <c r="O826" s="357">
        <v>126</v>
      </c>
      <c r="P826" s="357">
        <v>166</v>
      </c>
      <c r="Q826" s="357">
        <v>181</v>
      </c>
      <c r="R826" s="357">
        <v>174</v>
      </c>
      <c r="S826" s="354">
        <v>212</v>
      </c>
      <c r="T826" s="354">
        <v>290</v>
      </c>
      <c r="U826" s="354">
        <v>306</v>
      </c>
      <c r="V826" s="357">
        <v>203</v>
      </c>
      <c r="W826" s="357">
        <v>229</v>
      </c>
      <c r="X826" s="357">
        <v>143</v>
      </c>
      <c r="Y826" s="357">
        <v>187</v>
      </c>
      <c r="Z826" s="357">
        <v>230</v>
      </c>
      <c r="AA826" s="357">
        <v>166</v>
      </c>
      <c r="AB826" s="357">
        <v>175</v>
      </c>
      <c r="AC826" s="357">
        <v>237</v>
      </c>
      <c r="AD826" s="357">
        <v>299</v>
      </c>
      <c r="AE826" s="357">
        <v>201</v>
      </c>
      <c r="AF826" s="357">
        <v>210</v>
      </c>
      <c r="AG826" s="357">
        <v>273</v>
      </c>
      <c r="AH826" s="357">
        <v>342</v>
      </c>
      <c r="AI826" s="368" t="s">
        <v>2207</v>
      </c>
      <c r="AJ826" s="357">
        <v>204</v>
      </c>
      <c r="AK826" s="357">
        <v>265</v>
      </c>
      <c r="AL826" s="357">
        <v>313</v>
      </c>
      <c r="AM826" s="357">
        <v>141</v>
      </c>
      <c r="AN826" s="357">
        <v>181</v>
      </c>
      <c r="AO826" s="357">
        <v>206</v>
      </c>
      <c r="AP826" s="357">
        <v>171</v>
      </c>
      <c r="AQ826" s="357">
        <v>171</v>
      </c>
      <c r="AR826" s="357">
        <v>304</v>
      </c>
      <c r="AS826" s="357">
        <v>206</v>
      </c>
      <c r="AT826" s="105"/>
      <c r="AU826" s="105" t="s">
        <v>1212</v>
      </c>
      <c r="AV826" s="126">
        <v>0.30000000000000004</v>
      </c>
    </row>
    <row r="827" spans="4:48" ht="23.25" customHeight="1">
      <c r="D827" s="105" t="s">
        <v>1419</v>
      </c>
      <c r="E827" s="164" t="s">
        <v>1419</v>
      </c>
      <c r="F827" s="165" t="s">
        <v>1420</v>
      </c>
      <c r="G827" s="126">
        <v>0.1</v>
      </c>
      <c r="H827" s="166">
        <v>52</v>
      </c>
      <c r="I827" s="166">
        <v>59</v>
      </c>
      <c r="J827" s="166">
        <v>68</v>
      </c>
      <c r="K827" s="357">
        <v>66</v>
      </c>
      <c r="L827" s="357">
        <v>67</v>
      </c>
      <c r="M827" s="357">
        <v>89</v>
      </c>
      <c r="N827" s="357">
        <v>73</v>
      </c>
      <c r="O827" s="357">
        <v>56</v>
      </c>
      <c r="P827" s="357">
        <v>76</v>
      </c>
      <c r="Q827" s="357">
        <v>84</v>
      </c>
      <c r="R827" s="357">
        <v>79</v>
      </c>
      <c r="S827" s="354">
        <v>130</v>
      </c>
      <c r="T827" s="354">
        <v>166</v>
      </c>
      <c r="U827" s="354">
        <v>180</v>
      </c>
      <c r="V827" s="357">
        <v>103</v>
      </c>
      <c r="W827" s="357">
        <v>116</v>
      </c>
      <c r="X827" s="357">
        <v>82</v>
      </c>
      <c r="Y827" s="357">
        <v>102</v>
      </c>
      <c r="Z827" s="357">
        <v>124</v>
      </c>
      <c r="AA827" s="357">
        <v>94</v>
      </c>
      <c r="AB827" s="357">
        <v>93</v>
      </c>
      <c r="AC827" s="357">
        <v>121</v>
      </c>
      <c r="AD827" s="357">
        <v>152</v>
      </c>
      <c r="AE827" s="357">
        <v>106</v>
      </c>
      <c r="AF827" s="357">
        <v>129</v>
      </c>
      <c r="AG827" s="357">
        <v>158</v>
      </c>
      <c r="AH827" s="357">
        <v>194</v>
      </c>
      <c r="AI827" s="368" t="s">
        <v>2207</v>
      </c>
      <c r="AJ827" s="357">
        <v>111</v>
      </c>
      <c r="AK827" s="357">
        <v>139</v>
      </c>
      <c r="AL827" s="357">
        <v>164</v>
      </c>
      <c r="AM827" s="357">
        <v>75</v>
      </c>
      <c r="AN827" s="357">
        <v>93</v>
      </c>
      <c r="AO827" s="357">
        <v>105</v>
      </c>
      <c r="AP827" s="357">
        <v>79</v>
      </c>
      <c r="AQ827" s="357">
        <v>79</v>
      </c>
      <c r="AR827" s="357">
        <v>139</v>
      </c>
      <c r="AS827" s="357">
        <v>118</v>
      </c>
      <c r="AT827" s="105"/>
      <c r="AU827" s="105" t="s">
        <v>1419</v>
      </c>
      <c r="AV827" s="126">
        <v>0.1</v>
      </c>
    </row>
    <row r="828" spans="4:48" ht="23.25" customHeight="1">
      <c r="D828" s="105" t="s">
        <v>1421</v>
      </c>
      <c r="E828" s="164" t="s">
        <v>1421</v>
      </c>
      <c r="F828" s="165" t="s">
        <v>1426</v>
      </c>
      <c r="G828" s="126">
        <v>0.2</v>
      </c>
      <c r="H828" s="166">
        <v>69</v>
      </c>
      <c r="I828" s="166">
        <v>79</v>
      </c>
      <c r="J828" s="166">
        <v>90</v>
      </c>
      <c r="K828" s="357">
        <v>86</v>
      </c>
      <c r="L828" s="357">
        <v>88</v>
      </c>
      <c r="M828" s="357">
        <v>125</v>
      </c>
      <c r="N828" s="357">
        <v>97</v>
      </c>
      <c r="O828" s="357">
        <v>77</v>
      </c>
      <c r="P828" s="357">
        <v>109</v>
      </c>
      <c r="Q828" s="357">
        <v>115</v>
      </c>
      <c r="R828" s="357">
        <v>108</v>
      </c>
      <c r="S828" s="354">
        <v>156</v>
      </c>
      <c r="T828" s="354">
        <v>210</v>
      </c>
      <c r="U828" s="354">
        <v>224</v>
      </c>
      <c r="V828" s="357">
        <v>137</v>
      </c>
      <c r="W828" s="357">
        <v>155</v>
      </c>
      <c r="X828" s="357">
        <v>99</v>
      </c>
      <c r="Y828" s="357">
        <v>129</v>
      </c>
      <c r="Z828" s="357">
        <v>158</v>
      </c>
      <c r="AA828" s="357">
        <v>115</v>
      </c>
      <c r="AB828" s="357">
        <v>119</v>
      </c>
      <c r="AC828" s="357">
        <v>161</v>
      </c>
      <c r="AD828" s="357">
        <v>203</v>
      </c>
      <c r="AE828" s="357">
        <v>137</v>
      </c>
      <c r="AF828" s="357">
        <v>154</v>
      </c>
      <c r="AG828" s="357">
        <v>198</v>
      </c>
      <c r="AH828" s="357">
        <v>246</v>
      </c>
      <c r="AI828" s="368" t="s">
        <v>2207</v>
      </c>
      <c r="AJ828" s="357">
        <v>142</v>
      </c>
      <c r="AK828" s="357">
        <v>183</v>
      </c>
      <c r="AL828" s="357">
        <v>217</v>
      </c>
      <c r="AM828" s="357">
        <v>94</v>
      </c>
      <c r="AN828" s="357">
        <v>121</v>
      </c>
      <c r="AO828" s="357">
        <v>138</v>
      </c>
      <c r="AP828" s="357">
        <v>117</v>
      </c>
      <c r="AQ828" s="357">
        <v>117</v>
      </c>
      <c r="AR828" s="357">
        <v>209</v>
      </c>
      <c r="AS828" s="357">
        <v>156</v>
      </c>
      <c r="AT828" s="105"/>
      <c r="AU828" s="105" t="s">
        <v>1421</v>
      </c>
      <c r="AV828" s="126">
        <v>0.2</v>
      </c>
    </row>
    <row r="829" spans="4:48" ht="23.25" customHeight="1">
      <c r="D829" s="105" t="s">
        <v>1422</v>
      </c>
      <c r="E829" s="164" t="s">
        <v>1422</v>
      </c>
      <c r="F829" s="165" t="s">
        <v>1427</v>
      </c>
      <c r="G829" s="126">
        <v>0.30000000000000004</v>
      </c>
      <c r="H829" s="166">
        <v>85</v>
      </c>
      <c r="I829" s="166">
        <v>100</v>
      </c>
      <c r="J829" s="166">
        <v>112</v>
      </c>
      <c r="K829" s="357">
        <v>106</v>
      </c>
      <c r="L829" s="357">
        <v>109</v>
      </c>
      <c r="M829" s="357">
        <v>161</v>
      </c>
      <c r="N829" s="357">
        <v>122</v>
      </c>
      <c r="O829" s="357">
        <v>97</v>
      </c>
      <c r="P829" s="357">
        <v>142</v>
      </c>
      <c r="Q829" s="357">
        <v>147</v>
      </c>
      <c r="R829" s="357">
        <v>138</v>
      </c>
      <c r="S829" s="354">
        <v>183</v>
      </c>
      <c r="T829" s="354">
        <v>255</v>
      </c>
      <c r="U829" s="354">
        <v>267</v>
      </c>
      <c r="V829" s="357">
        <v>171</v>
      </c>
      <c r="W829" s="357">
        <v>194</v>
      </c>
      <c r="X829" s="357">
        <v>116</v>
      </c>
      <c r="Y829" s="357">
        <v>156</v>
      </c>
      <c r="Z829" s="357">
        <v>192</v>
      </c>
      <c r="AA829" s="357">
        <v>135</v>
      </c>
      <c r="AB829" s="357">
        <v>144</v>
      </c>
      <c r="AC829" s="357">
        <v>201</v>
      </c>
      <c r="AD829" s="357">
        <v>255</v>
      </c>
      <c r="AE829" s="357">
        <v>167</v>
      </c>
      <c r="AF829" s="357">
        <v>180</v>
      </c>
      <c r="AG829" s="357">
        <v>237</v>
      </c>
      <c r="AH829" s="357">
        <v>298</v>
      </c>
      <c r="AI829" s="368" t="s">
        <v>2207</v>
      </c>
      <c r="AJ829" s="357">
        <v>172</v>
      </c>
      <c r="AK829" s="357">
        <v>228</v>
      </c>
      <c r="AL829" s="357">
        <v>269</v>
      </c>
      <c r="AM829" s="357">
        <v>113</v>
      </c>
      <c r="AN829" s="357">
        <v>150</v>
      </c>
      <c r="AO829" s="357">
        <v>170</v>
      </c>
      <c r="AP829" s="357">
        <v>156</v>
      </c>
      <c r="AQ829" s="357">
        <v>156</v>
      </c>
      <c r="AR829" s="357">
        <v>278</v>
      </c>
      <c r="AS829" s="357">
        <v>193</v>
      </c>
      <c r="AT829" s="105"/>
      <c r="AU829" s="105" t="s">
        <v>1422</v>
      </c>
      <c r="AV829" s="126">
        <v>0.30000000000000004</v>
      </c>
    </row>
    <row r="830" spans="4:48" ht="23.25" customHeight="1">
      <c r="D830" s="105" t="s">
        <v>1423</v>
      </c>
      <c r="E830" s="164" t="s">
        <v>1423</v>
      </c>
      <c r="F830" s="165" t="s">
        <v>1428</v>
      </c>
      <c r="G830" s="126">
        <v>0.30000000000000004</v>
      </c>
      <c r="H830" s="166">
        <v>102</v>
      </c>
      <c r="I830" s="166">
        <v>120</v>
      </c>
      <c r="J830" s="166">
        <v>133</v>
      </c>
      <c r="K830" s="357">
        <v>126</v>
      </c>
      <c r="L830" s="357">
        <v>129</v>
      </c>
      <c r="M830" s="357">
        <v>197</v>
      </c>
      <c r="N830" s="357">
        <v>146</v>
      </c>
      <c r="O830" s="357">
        <v>118</v>
      </c>
      <c r="P830" s="357">
        <v>179</v>
      </c>
      <c r="Q830" s="357">
        <v>185</v>
      </c>
      <c r="R830" s="357">
        <v>174</v>
      </c>
      <c r="S830" s="354">
        <v>210</v>
      </c>
      <c r="T830" s="354">
        <v>300</v>
      </c>
      <c r="U830" s="354">
        <v>311</v>
      </c>
      <c r="V830" s="357">
        <v>206</v>
      </c>
      <c r="W830" s="357">
        <v>232</v>
      </c>
      <c r="X830" s="357">
        <v>133</v>
      </c>
      <c r="Y830" s="357">
        <v>183</v>
      </c>
      <c r="Z830" s="357">
        <v>226</v>
      </c>
      <c r="AA830" s="357">
        <v>156</v>
      </c>
      <c r="AB830" s="357">
        <v>170</v>
      </c>
      <c r="AC830" s="357">
        <v>241</v>
      </c>
      <c r="AD830" s="357">
        <v>307</v>
      </c>
      <c r="AE830" s="357">
        <v>197</v>
      </c>
      <c r="AF830" s="357">
        <v>206</v>
      </c>
      <c r="AG830" s="357">
        <v>277</v>
      </c>
      <c r="AH830" s="357">
        <v>349</v>
      </c>
      <c r="AI830" s="368" t="s">
        <v>2207</v>
      </c>
      <c r="AJ830" s="357">
        <v>202</v>
      </c>
      <c r="AK830" s="357">
        <v>272</v>
      </c>
      <c r="AL830" s="357">
        <v>321</v>
      </c>
      <c r="AM830" s="357">
        <v>132</v>
      </c>
      <c r="AN830" s="357">
        <v>178</v>
      </c>
      <c r="AO830" s="357">
        <v>202</v>
      </c>
      <c r="AP830" s="357">
        <v>195</v>
      </c>
      <c r="AQ830" s="357">
        <v>195</v>
      </c>
      <c r="AR830" s="357">
        <v>347</v>
      </c>
      <c r="AS830" s="357">
        <v>230</v>
      </c>
      <c r="AT830" s="105"/>
      <c r="AU830" s="105" t="s">
        <v>1423</v>
      </c>
      <c r="AV830" s="126">
        <v>0.30000000000000004</v>
      </c>
    </row>
    <row r="831" spans="4:48" ht="23.25" customHeight="1">
      <c r="D831" s="105" t="s">
        <v>1424</v>
      </c>
      <c r="E831" s="164" t="s">
        <v>1424</v>
      </c>
      <c r="F831" s="165" t="s">
        <v>1429</v>
      </c>
      <c r="G831" s="126">
        <v>0.4</v>
      </c>
      <c r="H831" s="166">
        <v>140</v>
      </c>
      <c r="I831" s="166">
        <v>162</v>
      </c>
      <c r="J831" s="166">
        <v>180</v>
      </c>
      <c r="K831" s="357">
        <v>168</v>
      </c>
      <c r="L831" s="357">
        <v>171</v>
      </c>
      <c r="M831" s="357">
        <v>258</v>
      </c>
      <c r="N831" s="357">
        <v>193</v>
      </c>
      <c r="O831" s="357">
        <v>158</v>
      </c>
      <c r="P831" s="357">
        <v>234</v>
      </c>
      <c r="Q831" s="357">
        <v>243</v>
      </c>
      <c r="R831" s="357">
        <v>228</v>
      </c>
      <c r="S831" s="354">
        <v>255</v>
      </c>
      <c r="T831" s="354">
        <v>364</v>
      </c>
      <c r="U831" s="354">
        <v>378</v>
      </c>
      <c r="V831" s="357">
        <v>260</v>
      </c>
      <c r="W831" s="357">
        <v>293</v>
      </c>
      <c r="X831" s="357">
        <v>171</v>
      </c>
      <c r="Y831" s="357">
        <v>231</v>
      </c>
      <c r="Z831" s="357">
        <v>285</v>
      </c>
      <c r="AA831" s="357">
        <v>200</v>
      </c>
      <c r="AB831" s="357">
        <v>217</v>
      </c>
      <c r="AC831" s="357">
        <v>303</v>
      </c>
      <c r="AD831" s="357">
        <v>384</v>
      </c>
      <c r="AE831" s="357">
        <v>251</v>
      </c>
      <c r="AF831" s="357">
        <v>253</v>
      </c>
      <c r="AG831" s="357">
        <v>339</v>
      </c>
      <c r="AH831" s="357">
        <v>427</v>
      </c>
      <c r="AI831" s="368" t="s">
        <v>2207</v>
      </c>
      <c r="AJ831" s="357">
        <v>254</v>
      </c>
      <c r="AK831" s="357">
        <v>338</v>
      </c>
      <c r="AL831" s="357">
        <v>399</v>
      </c>
      <c r="AM831" s="357">
        <v>173</v>
      </c>
      <c r="AN831" s="357">
        <v>228</v>
      </c>
      <c r="AO831" s="357">
        <v>259</v>
      </c>
      <c r="AP831" s="357">
        <v>234</v>
      </c>
      <c r="AQ831" s="357">
        <v>234</v>
      </c>
      <c r="AR831" s="357">
        <v>416</v>
      </c>
      <c r="AS831" s="357">
        <v>267</v>
      </c>
      <c r="AT831" s="105"/>
      <c r="AU831" s="105" t="s">
        <v>1424</v>
      </c>
      <c r="AV831" s="126">
        <v>0.4</v>
      </c>
    </row>
    <row r="832" spans="4:48" ht="23.25" customHeight="1">
      <c r="D832" s="105" t="s">
        <v>3005</v>
      </c>
      <c r="E832" s="164" t="s">
        <v>3005</v>
      </c>
      <c r="F832" s="165" t="s">
        <v>4182</v>
      </c>
      <c r="G832" s="126">
        <v>0.4</v>
      </c>
      <c r="H832" s="166">
        <v>143</v>
      </c>
      <c r="I832" s="166">
        <v>147</v>
      </c>
      <c r="J832" s="166">
        <v>200</v>
      </c>
      <c r="K832" s="357">
        <v>167</v>
      </c>
      <c r="L832" s="357">
        <v>169</v>
      </c>
      <c r="M832" s="357">
        <v>233</v>
      </c>
      <c r="N832" s="357">
        <v>232</v>
      </c>
      <c r="O832" s="357">
        <v>211</v>
      </c>
      <c r="P832" s="357">
        <v>216</v>
      </c>
      <c r="Q832" s="357">
        <v>249</v>
      </c>
      <c r="R832" s="357">
        <v>255</v>
      </c>
      <c r="S832" s="354">
        <v>269</v>
      </c>
      <c r="T832" s="354">
        <v>387</v>
      </c>
      <c r="U832" s="354">
        <v>399</v>
      </c>
      <c r="V832" s="357">
        <v>277</v>
      </c>
      <c r="W832" s="357">
        <v>313</v>
      </c>
      <c r="X832" s="357">
        <v>193</v>
      </c>
      <c r="Y832" s="357">
        <v>259</v>
      </c>
      <c r="Z832" s="357">
        <v>300</v>
      </c>
      <c r="AA832" s="357">
        <v>208</v>
      </c>
      <c r="AB832" s="357">
        <v>258</v>
      </c>
      <c r="AC832" s="357">
        <v>349</v>
      </c>
      <c r="AD832" s="357">
        <v>413</v>
      </c>
      <c r="AE832" s="357">
        <v>266</v>
      </c>
      <c r="AF832" s="357">
        <v>292</v>
      </c>
      <c r="AG832" s="357">
        <v>384</v>
      </c>
      <c r="AH832" s="357">
        <v>454</v>
      </c>
      <c r="AI832" s="368" t="s">
        <v>2207</v>
      </c>
      <c r="AJ832" s="357">
        <v>269</v>
      </c>
      <c r="AK832" s="357">
        <v>360</v>
      </c>
      <c r="AL832" s="357">
        <v>426</v>
      </c>
      <c r="AM832" s="357">
        <v>183</v>
      </c>
      <c r="AN832" s="357">
        <v>243</v>
      </c>
      <c r="AO832" s="357">
        <v>275</v>
      </c>
      <c r="AP832" s="357">
        <v>253</v>
      </c>
      <c r="AQ832" s="357">
        <v>253</v>
      </c>
      <c r="AR832" s="357">
        <v>451</v>
      </c>
      <c r="AS832" s="357">
        <v>286</v>
      </c>
      <c r="AT832" s="105"/>
      <c r="AU832" s="105" t="s">
        <v>3005</v>
      </c>
      <c r="AV832" s="126">
        <v>0.4</v>
      </c>
    </row>
    <row r="833" spans="1:48" ht="23.25" customHeight="1">
      <c r="D833" s="105" t="s">
        <v>1425</v>
      </c>
      <c r="E833" s="164" t="s">
        <v>1425</v>
      </c>
      <c r="F833" s="165" t="s">
        <v>1430</v>
      </c>
      <c r="G833" s="126">
        <v>0.4</v>
      </c>
      <c r="H833" s="166">
        <v>157</v>
      </c>
      <c r="I833" s="166">
        <v>182</v>
      </c>
      <c r="J833" s="166">
        <v>201</v>
      </c>
      <c r="K833" s="357">
        <v>188</v>
      </c>
      <c r="L833" s="357">
        <v>192</v>
      </c>
      <c r="M833" s="357">
        <v>294</v>
      </c>
      <c r="N833" s="357">
        <v>218</v>
      </c>
      <c r="O833" s="357">
        <v>180</v>
      </c>
      <c r="P833" s="357">
        <v>268</v>
      </c>
      <c r="Q833" s="357">
        <v>276</v>
      </c>
      <c r="R833" s="357">
        <v>259</v>
      </c>
      <c r="S833" s="354">
        <v>282</v>
      </c>
      <c r="T833" s="354">
        <v>409</v>
      </c>
      <c r="U833" s="354">
        <v>421</v>
      </c>
      <c r="V833" s="357">
        <v>294</v>
      </c>
      <c r="W833" s="357">
        <v>332</v>
      </c>
      <c r="X833" s="357">
        <v>188</v>
      </c>
      <c r="Y833" s="357">
        <v>258</v>
      </c>
      <c r="Z833" s="357">
        <v>319</v>
      </c>
      <c r="AA833" s="357">
        <v>221</v>
      </c>
      <c r="AB833" s="357">
        <v>243</v>
      </c>
      <c r="AC833" s="357">
        <v>343</v>
      </c>
      <c r="AD833" s="357">
        <v>436</v>
      </c>
      <c r="AE833" s="357">
        <v>281</v>
      </c>
      <c r="AF833" s="357">
        <v>278</v>
      </c>
      <c r="AG833" s="357">
        <v>379</v>
      </c>
      <c r="AH833" s="357">
        <v>478</v>
      </c>
      <c r="AI833" s="368" t="s">
        <v>2207</v>
      </c>
      <c r="AJ833" s="357">
        <v>284</v>
      </c>
      <c r="AK833" s="357">
        <v>382</v>
      </c>
      <c r="AL833" s="357">
        <v>452</v>
      </c>
      <c r="AM833" s="357">
        <v>192</v>
      </c>
      <c r="AN833" s="357">
        <v>257</v>
      </c>
      <c r="AO833" s="357">
        <v>291</v>
      </c>
      <c r="AP833" s="357">
        <v>273</v>
      </c>
      <c r="AQ833" s="357">
        <v>273</v>
      </c>
      <c r="AR833" s="357">
        <v>485</v>
      </c>
      <c r="AS833" s="357">
        <v>304</v>
      </c>
      <c r="AT833" s="105"/>
      <c r="AU833" s="105" t="s">
        <v>1425</v>
      </c>
      <c r="AV833" s="126">
        <v>0.4</v>
      </c>
    </row>
    <row r="834" spans="1:48" ht="23.25" customHeight="1">
      <c r="D834" s="105" t="s">
        <v>1224</v>
      </c>
      <c r="E834" s="164" t="s">
        <v>1224</v>
      </c>
      <c r="F834" s="165" t="s">
        <v>5142</v>
      </c>
      <c r="G834" s="126">
        <v>0.9</v>
      </c>
      <c r="H834" s="166">
        <v>344</v>
      </c>
      <c r="I834" s="166">
        <v>379</v>
      </c>
      <c r="J834" s="166">
        <v>434</v>
      </c>
      <c r="K834" s="357">
        <v>413</v>
      </c>
      <c r="L834" s="357">
        <v>402</v>
      </c>
      <c r="M834" s="357">
        <v>502</v>
      </c>
      <c r="N834" s="357">
        <v>462</v>
      </c>
      <c r="O834" s="357">
        <v>388</v>
      </c>
      <c r="P834" s="357">
        <v>531</v>
      </c>
      <c r="Q834" s="357">
        <v>567</v>
      </c>
      <c r="R834" s="357">
        <v>547</v>
      </c>
      <c r="S834" s="354">
        <v>634</v>
      </c>
      <c r="T834" s="354">
        <v>877</v>
      </c>
      <c r="U834" s="354">
        <v>920</v>
      </c>
      <c r="V834" s="357">
        <v>585</v>
      </c>
      <c r="W834" s="357">
        <v>661</v>
      </c>
      <c r="X834" s="357">
        <v>424</v>
      </c>
      <c r="Y834" s="357">
        <v>560</v>
      </c>
      <c r="Z834" s="357">
        <v>459</v>
      </c>
      <c r="AA834" s="357">
        <v>494</v>
      </c>
      <c r="AB834" s="357">
        <v>523</v>
      </c>
      <c r="AC834" s="357">
        <v>715</v>
      </c>
      <c r="AD834" s="357">
        <v>903</v>
      </c>
      <c r="AE834" s="357">
        <v>602</v>
      </c>
      <c r="AF834" s="357">
        <v>737</v>
      </c>
      <c r="AG834" s="357">
        <v>933</v>
      </c>
      <c r="AH834" s="357">
        <v>1160</v>
      </c>
      <c r="AI834" s="368" t="s">
        <v>2207</v>
      </c>
      <c r="AJ834" s="357">
        <v>611</v>
      </c>
      <c r="AK834" s="357">
        <v>801</v>
      </c>
      <c r="AL834" s="357">
        <v>946</v>
      </c>
      <c r="AM834" s="357">
        <v>420</v>
      </c>
      <c r="AN834" s="357">
        <v>543</v>
      </c>
      <c r="AO834" s="357">
        <v>617</v>
      </c>
      <c r="AP834" s="357">
        <v>519</v>
      </c>
      <c r="AQ834" s="357">
        <v>519</v>
      </c>
      <c r="AR834" s="357">
        <v>924</v>
      </c>
      <c r="AS834" s="357">
        <v>631</v>
      </c>
      <c r="AT834" s="105"/>
      <c r="AU834" s="105" t="s">
        <v>1224</v>
      </c>
      <c r="AV834" s="126">
        <v>0.9</v>
      </c>
    </row>
    <row r="835" spans="1:48" ht="23.25" customHeight="1">
      <c r="D835" s="105" t="s">
        <v>5324</v>
      </c>
      <c r="E835" s="13" t="s">
        <v>5324</v>
      </c>
      <c r="F835" s="2" t="s">
        <v>5325</v>
      </c>
      <c r="G835">
        <v>0.9</v>
      </c>
      <c r="H835" s="398" t="s">
        <v>2207</v>
      </c>
      <c r="I835" s="398" t="s">
        <v>2207</v>
      </c>
      <c r="J835" s="398" t="s">
        <v>2207</v>
      </c>
      <c r="K835" s="390" t="s">
        <v>2207</v>
      </c>
      <c r="L835" s="390" t="s">
        <v>2207</v>
      </c>
      <c r="M835" s="390" t="s">
        <v>2207</v>
      </c>
      <c r="N835" s="390" t="s">
        <v>2207</v>
      </c>
      <c r="O835" s="390" t="s">
        <v>2207</v>
      </c>
      <c r="P835" s="390" t="s">
        <v>2207</v>
      </c>
      <c r="Q835" s="390" t="s">
        <v>2207</v>
      </c>
      <c r="R835" s="390" t="s">
        <v>2207</v>
      </c>
      <c r="S835" s="354">
        <v>647</v>
      </c>
      <c r="T835" s="354">
        <v>899</v>
      </c>
      <c r="U835" s="354">
        <v>942</v>
      </c>
      <c r="V835" s="391">
        <v>602</v>
      </c>
      <c r="W835" s="391">
        <v>680</v>
      </c>
      <c r="X835" s="391">
        <v>433</v>
      </c>
      <c r="Y835" s="391">
        <v>573</v>
      </c>
      <c r="Z835" s="391">
        <v>476</v>
      </c>
      <c r="AA835" s="391">
        <v>505</v>
      </c>
      <c r="AB835" s="391">
        <v>536</v>
      </c>
      <c r="AC835" s="391">
        <v>735</v>
      </c>
      <c r="AD835" s="391">
        <v>929</v>
      </c>
      <c r="AE835" s="391">
        <v>617</v>
      </c>
      <c r="AF835" s="391">
        <v>750</v>
      </c>
      <c r="AG835" s="391">
        <v>953</v>
      </c>
      <c r="AH835" s="391">
        <v>1186</v>
      </c>
      <c r="AI835" s="399" t="s">
        <v>2207</v>
      </c>
      <c r="AJ835" s="391">
        <v>626</v>
      </c>
      <c r="AK835" s="391">
        <v>823</v>
      </c>
      <c r="AL835" s="391">
        <v>972</v>
      </c>
      <c r="AM835" s="391">
        <v>430</v>
      </c>
      <c r="AN835" s="391">
        <v>558</v>
      </c>
      <c r="AO835" s="391">
        <v>633</v>
      </c>
      <c r="AP835" s="391">
        <v>539</v>
      </c>
      <c r="AQ835" s="391">
        <v>539</v>
      </c>
      <c r="AR835" s="391">
        <v>959</v>
      </c>
      <c r="AS835" s="391">
        <v>650</v>
      </c>
      <c r="AU835" s="105" t="s">
        <v>5324</v>
      </c>
      <c r="AV835" s="126">
        <v>0.9</v>
      </c>
    </row>
    <row r="836" spans="1:48" ht="23.25" customHeight="1">
      <c r="D836" s="105" t="s">
        <v>1225</v>
      </c>
      <c r="E836" s="164" t="s">
        <v>1225</v>
      </c>
      <c r="F836" s="165" t="s">
        <v>5143</v>
      </c>
      <c r="G836" s="126">
        <v>0.9</v>
      </c>
      <c r="H836" s="166">
        <v>361</v>
      </c>
      <c r="I836" s="166">
        <v>398</v>
      </c>
      <c r="J836" s="166">
        <v>456</v>
      </c>
      <c r="K836" s="357">
        <v>432</v>
      </c>
      <c r="L836" s="357">
        <v>422</v>
      </c>
      <c r="M836" s="357">
        <v>538</v>
      </c>
      <c r="N836" s="357">
        <v>486</v>
      </c>
      <c r="O836" s="357">
        <v>409</v>
      </c>
      <c r="P836" s="357">
        <v>562</v>
      </c>
      <c r="Q836" s="357">
        <v>598</v>
      </c>
      <c r="R836" s="357">
        <v>576</v>
      </c>
      <c r="S836" s="354">
        <v>661</v>
      </c>
      <c r="T836" s="354">
        <v>922</v>
      </c>
      <c r="U836" s="354">
        <v>963</v>
      </c>
      <c r="V836" s="357">
        <v>619</v>
      </c>
      <c r="W836" s="357">
        <v>699</v>
      </c>
      <c r="X836" s="357">
        <v>441</v>
      </c>
      <c r="Y836" s="357">
        <v>586</v>
      </c>
      <c r="Z836" s="357">
        <v>493</v>
      </c>
      <c r="AA836" s="357">
        <v>515</v>
      </c>
      <c r="AB836" s="357">
        <v>548</v>
      </c>
      <c r="AC836" s="357">
        <v>755</v>
      </c>
      <c r="AD836" s="357">
        <v>955</v>
      </c>
      <c r="AE836" s="357">
        <v>632</v>
      </c>
      <c r="AF836" s="357">
        <v>763</v>
      </c>
      <c r="AG836" s="357">
        <v>973</v>
      </c>
      <c r="AH836" s="357">
        <v>1212</v>
      </c>
      <c r="AI836" s="368" t="s">
        <v>2207</v>
      </c>
      <c r="AJ836" s="357">
        <v>641</v>
      </c>
      <c r="AK836" s="357">
        <v>845</v>
      </c>
      <c r="AL836" s="357">
        <v>998</v>
      </c>
      <c r="AM836" s="357">
        <v>439</v>
      </c>
      <c r="AN836" s="357">
        <v>572</v>
      </c>
      <c r="AO836" s="357">
        <v>649</v>
      </c>
      <c r="AP836" s="357">
        <v>558</v>
      </c>
      <c r="AQ836" s="357">
        <v>558</v>
      </c>
      <c r="AR836" s="357">
        <v>993</v>
      </c>
      <c r="AS836" s="357">
        <v>668</v>
      </c>
      <c r="AT836" s="105"/>
      <c r="AU836" s="105" t="s">
        <v>1225</v>
      </c>
      <c r="AV836" s="126">
        <v>0.9</v>
      </c>
    </row>
    <row r="837" spans="1:48" ht="23.25" customHeight="1">
      <c r="D837" s="105" t="s">
        <v>3006</v>
      </c>
      <c r="E837" s="164" t="s">
        <v>3006</v>
      </c>
      <c r="F837" s="165" t="s">
        <v>5144</v>
      </c>
      <c r="G837" s="126">
        <v>1</v>
      </c>
      <c r="H837" s="166">
        <v>366</v>
      </c>
      <c r="I837" s="166">
        <v>409</v>
      </c>
      <c r="J837" s="166">
        <v>481</v>
      </c>
      <c r="K837" s="357">
        <v>434</v>
      </c>
      <c r="L837" s="357">
        <v>441</v>
      </c>
      <c r="M837" s="357">
        <v>539</v>
      </c>
      <c r="N837" s="357">
        <v>527</v>
      </c>
      <c r="O837" s="357">
        <v>445</v>
      </c>
      <c r="P837" s="357">
        <v>590</v>
      </c>
      <c r="Q837" s="357">
        <v>629</v>
      </c>
      <c r="R837" s="357">
        <v>606</v>
      </c>
      <c r="S837" s="354">
        <v>674</v>
      </c>
      <c r="T837" s="354">
        <v>944</v>
      </c>
      <c r="U837" s="354">
        <v>985</v>
      </c>
      <c r="V837" s="357">
        <v>636</v>
      </c>
      <c r="W837" s="357">
        <v>719</v>
      </c>
      <c r="X837" s="357">
        <v>480</v>
      </c>
      <c r="Y837" s="357">
        <v>630</v>
      </c>
      <c r="Z837" s="357">
        <v>732</v>
      </c>
      <c r="AA837" s="357">
        <v>518</v>
      </c>
      <c r="AB837" s="357">
        <v>594</v>
      </c>
      <c r="AC837" s="357">
        <v>834</v>
      </c>
      <c r="AD837" s="357">
        <v>986</v>
      </c>
      <c r="AE837" s="357">
        <v>647</v>
      </c>
      <c r="AF837" s="357">
        <v>831</v>
      </c>
      <c r="AG837" s="357">
        <v>1045</v>
      </c>
      <c r="AH837" s="357">
        <v>1234</v>
      </c>
      <c r="AI837" s="368" t="s">
        <v>2207</v>
      </c>
      <c r="AJ837" s="357">
        <v>657</v>
      </c>
      <c r="AK837" s="357">
        <v>867</v>
      </c>
      <c r="AL837" s="357">
        <v>1024</v>
      </c>
      <c r="AM837" s="357">
        <v>448</v>
      </c>
      <c r="AN837" s="357">
        <v>586</v>
      </c>
      <c r="AO837" s="357">
        <v>665</v>
      </c>
      <c r="AP837" s="357">
        <v>577</v>
      </c>
      <c r="AQ837" s="357">
        <v>577</v>
      </c>
      <c r="AR837" s="357">
        <v>1027</v>
      </c>
      <c r="AS837" s="357">
        <v>687</v>
      </c>
      <c r="AT837" s="105"/>
      <c r="AU837" s="105" t="s">
        <v>3006</v>
      </c>
      <c r="AV837" s="126">
        <v>1</v>
      </c>
    </row>
    <row r="838" spans="1:48" ht="23.25" customHeight="1">
      <c r="D838" s="105" t="s">
        <v>1226</v>
      </c>
      <c r="E838" s="164" t="s">
        <v>1226</v>
      </c>
      <c r="F838" s="165" t="s">
        <v>5145</v>
      </c>
      <c r="G838" s="126">
        <v>1</v>
      </c>
      <c r="H838" s="166">
        <v>380</v>
      </c>
      <c r="I838" s="166">
        <v>421</v>
      </c>
      <c r="J838" s="166">
        <v>481</v>
      </c>
      <c r="K838" s="357">
        <v>456</v>
      </c>
      <c r="L838" s="357">
        <v>444</v>
      </c>
      <c r="M838" s="357">
        <v>580</v>
      </c>
      <c r="N838" s="357">
        <v>514</v>
      </c>
      <c r="O838" s="357">
        <v>432</v>
      </c>
      <c r="P838" s="357">
        <v>601</v>
      </c>
      <c r="Q838" s="357">
        <v>639</v>
      </c>
      <c r="R838" s="357">
        <v>617</v>
      </c>
      <c r="S838" s="354">
        <v>688</v>
      </c>
      <c r="T838" s="354">
        <v>966</v>
      </c>
      <c r="U838" s="354">
        <v>1007</v>
      </c>
      <c r="V838" s="357">
        <v>653</v>
      </c>
      <c r="W838" s="357">
        <v>738</v>
      </c>
      <c r="X838" s="357">
        <v>458</v>
      </c>
      <c r="Y838" s="357">
        <v>613</v>
      </c>
      <c r="Z838" s="357">
        <v>527</v>
      </c>
      <c r="AA838" s="357">
        <v>535</v>
      </c>
      <c r="AB838" s="357">
        <v>574</v>
      </c>
      <c r="AC838" s="357">
        <v>795</v>
      </c>
      <c r="AD838" s="357">
        <v>1006</v>
      </c>
      <c r="AE838" s="357">
        <v>662</v>
      </c>
      <c r="AF838" s="357">
        <v>788</v>
      </c>
      <c r="AG838" s="357">
        <v>1013</v>
      </c>
      <c r="AH838" s="357">
        <v>1263</v>
      </c>
      <c r="AI838" s="368" t="s">
        <v>2207</v>
      </c>
      <c r="AJ838" s="357">
        <v>672</v>
      </c>
      <c r="AK838" s="357">
        <v>889</v>
      </c>
      <c r="AL838" s="357">
        <v>1050</v>
      </c>
      <c r="AM838" s="357">
        <v>458</v>
      </c>
      <c r="AN838" s="357">
        <v>601</v>
      </c>
      <c r="AO838" s="357">
        <v>681</v>
      </c>
      <c r="AP838" s="357">
        <v>596</v>
      </c>
      <c r="AQ838" s="357">
        <v>596</v>
      </c>
      <c r="AR838" s="357">
        <v>1061</v>
      </c>
      <c r="AS838" s="357">
        <v>704</v>
      </c>
      <c r="AT838" s="105"/>
      <c r="AU838" s="105" t="s">
        <v>1226</v>
      </c>
      <c r="AV838" s="126">
        <v>1</v>
      </c>
    </row>
    <row r="839" spans="1:48" ht="23.25" customHeight="1">
      <c r="D839" s="105" t="s">
        <v>1281</v>
      </c>
      <c r="E839" s="164" t="s">
        <v>1281</v>
      </c>
      <c r="F839" s="165" t="s">
        <v>5146</v>
      </c>
      <c r="G839" s="126">
        <v>1</v>
      </c>
      <c r="H839" s="166">
        <v>500</v>
      </c>
      <c r="I839" s="166">
        <v>537</v>
      </c>
      <c r="J839" s="166">
        <v>623</v>
      </c>
      <c r="K839" s="357">
        <v>628</v>
      </c>
      <c r="L839" s="357">
        <v>612</v>
      </c>
      <c r="M839" s="357">
        <v>733</v>
      </c>
      <c r="N839" s="357">
        <v>677</v>
      </c>
      <c r="O839" s="357">
        <v>541</v>
      </c>
      <c r="P839" s="357">
        <v>684</v>
      </c>
      <c r="Q839" s="357">
        <v>758</v>
      </c>
      <c r="R839" s="357">
        <v>728</v>
      </c>
      <c r="S839" s="354">
        <v>956</v>
      </c>
      <c r="T839" s="354">
        <v>1233</v>
      </c>
      <c r="U839" s="354">
        <v>1336</v>
      </c>
      <c r="V839" s="357">
        <v>772</v>
      </c>
      <c r="W839" s="357">
        <v>874</v>
      </c>
      <c r="X839" s="357">
        <v>652</v>
      </c>
      <c r="Y839" s="357">
        <v>808</v>
      </c>
      <c r="Z839" s="357">
        <v>792</v>
      </c>
      <c r="AA839" s="357">
        <v>750</v>
      </c>
      <c r="AB839" s="357">
        <v>748</v>
      </c>
      <c r="AC839" s="357">
        <v>967</v>
      </c>
      <c r="AD839" s="357">
        <v>1207</v>
      </c>
      <c r="AE839" s="357">
        <v>854</v>
      </c>
      <c r="AF839" s="357">
        <v>1176</v>
      </c>
      <c r="AG839" s="357">
        <v>1404</v>
      </c>
      <c r="AH839" s="357">
        <v>1721</v>
      </c>
      <c r="AI839" s="368" t="s">
        <v>2207</v>
      </c>
      <c r="AJ839" s="357">
        <v>872</v>
      </c>
      <c r="AK839" s="357">
        <v>1088</v>
      </c>
      <c r="AL839" s="357">
        <v>1285</v>
      </c>
      <c r="AM839" s="357">
        <v>615</v>
      </c>
      <c r="AN839" s="357">
        <v>754</v>
      </c>
      <c r="AO839" s="357">
        <v>858</v>
      </c>
      <c r="AP839" s="357">
        <v>583</v>
      </c>
      <c r="AQ839" s="357">
        <v>583</v>
      </c>
      <c r="AR839" s="357">
        <v>1038</v>
      </c>
      <c r="AS839" s="357">
        <v>828</v>
      </c>
      <c r="AT839" s="105"/>
      <c r="AU839" s="105" t="s">
        <v>1281</v>
      </c>
      <c r="AV839" s="126">
        <v>1</v>
      </c>
    </row>
    <row r="840" spans="1:48" ht="23.25" customHeight="1">
      <c r="D840" s="105" t="s">
        <v>5326</v>
      </c>
      <c r="E840" s="13" t="s">
        <v>5326</v>
      </c>
      <c r="F840" s="2" t="s">
        <v>5327</v>
      </c>
      <c r="G840">
        <v>1.1000000000000001</v>
      </c>
      <c r="H840" s="398" t="s">
        <v>2207</v>
      </c>
      <c r="I840" s="398" t="s">
        <v>2207</v>
      </c>
      <c r="J840" s="398" t="s">
        <v>2207</v>
      </c>
      <c r="K840" s="390" t="s">
        <v>2207</v>
      </c>
      <c r="L840" s="390" t="s">
        <v>2207</v>
      </c>
      <c r="M840" s="390" t="s">
        <v>2207</v>
      </c>
      <c r="N840" s="390" t="s">
        <v>2207</v>
      </c>
      <c r="O840" s="390" t="s">
        <v>2207</v>
      </c>
      <c r="P840" s="390" t="s">
        <v>2207</v>
      </c>
      <c r="Q840" s="390" t="s">
        <v>2207</v>
      </c>
      <c r="R840" s="390" t="s">
        <v>2207</v>
      </c>
      <c r="S840" s="354">
        <v>971</v>
      </c>
      <c r="T840" s="354">
        <v>1259</v>
      </c>
      <c r="U840" s="354">
        <v>1360</v>
      </c>
      <c r="V840" s="391">
        <v>791</v>
      </c>
      <c r="W840" s="391">
        <v>896</v>
      </c>
      <c r="X840" s="391">
        <v>662</v>
      </c>
      <c r="Y840" s="391">
        <v>823</v>
      </c>
      <c r="Z840" s="391">
        <v>811</v>
      </c>
      <c r="AA840" s="391">
        <v>762</v>
      </c>
      <c r="AB840" s="391">
        <v>763</v>
      </c>
      <c r="AC840" s="391">
        <v>990</v>
      </c>
      <c r="AD840" s="391">
        <v>1236</v>
      </c>
      <c r="AE840" s="391">
        <v>871</v>
      </c>
      <c r="AF840" s="391">
        <v>1191</v>
      </c>
      <c r="AG840" s="391">
        <v>1426</v>
      </c>
      <c r="AH840" s="391">
        <v>1750</v>
      </c>
      <c r="AI840" s="399" t="s">
        <v>2207</v>
      </c>
      <c r="AJ840" s="391">
        <v>889</v>
      </c>
      <c r="AK840" s="391">
        <v>1113</v>
      </c>
      <c r="AL840" s="391">
        <v>1315</v>
      </c>
      <c r="AM840" s="391">
        <v>626</v>
      </c>
      <c r="AN840" s="391">
        <v>770</v>
      </c>
      <c r="AO840" s="391">
        <v>877</v>
      </c>
      <c r="AP840" s="391">
        <v>605</v>
      </c>
      <c r="AQ840" s="391">
        <v>605</v>
      </c>
      <c r="AR840" s="391">
        <v>1077</v>
      </c>
      <c r="AS840" s="391">
        <v>849</v>
      </c>
      <c r="AU840" s="105" t="s">
        <v>5326</v>
      </c>
      <c r="AV840" s="126">
        <v>1.1000000000000001</v>
      </c>
    </row>
    <row r="841" spans="1:48" ht="23.25" customHeight="1">
      <c r="D841" s="105" t="s">
        <v>1282</v>
      </c>
      <c r="E841" s="164" t="s">
        <v>1282</v>
      </c>
      <c r="F841" s="165" t="s">
        <v>5147</v>
      </c>
      <c r="G841" s="126">
        <v>1</v>
      </c>
      <c r="H841" s="166">
        <v>520</v>
      </c>
      <c r="I841" s="166">
        <v>561</v>
      </c>
      <c r="J841" s="166">
        <v>649</v>
      </c>
      <c r="K841" s="357">
        <v>655</v>
      </c>
      <c r="L841" s="357">
        <v>638</v>
      </c>
      <c r="M841" s="357">
        <v>774</v>
      </c>
      <c r="N841" s="357">
        <v>708</v>
      </c>
      <c r="O841" s="357">
        <v>565</v>
      </c>
      <c r="P841" s="357">
        <v>719</v>
      </c>
      <c r="Q841" s="357">
        <v>793</v>
      </c>
      <c r="R841" s="357">
        <v>762</v>
      </c>
      <c r="S841" s="354">
        <v>986</v>
      </c>
      <c r="T841" s="354">
        <v>1284</v>
      </c>
      <c r="U841" s="354">
        <v>1385</v>
      </c>
      <c r="V841" s="357">
        <v>810</v>
      </c>
      <c r="W841" s="357">
        <v>917</v>
      </c>
      <c r="X841" s="357">
        <v>671</v>
      </c>
      <c r="Y841" s="357">
        <v>838</v>
      </c>
      <c r="Z841" s="357">
        <v>830</v>
      </c>
      <c r="AA841" s="357">
        <v>773</v>
      </c>
      <c r="AB841" s="357">
        <v>777</v>
      </c>
      <c r="AC841" s="357">
        <v>1012</v>
      </c>
      <c r="AD841" s="357">
        <v>1265</v>
      </c>
      <c r="AE841" s="357">
        <v>888</v>
      </c>
      <c r="AF841" s="357">
        <v>1205</v>
      </c>
      <c r="AG841" s="357">
        <v>1448</v>
      </c>
      <c r="AH841" s="357">
        <v>1779</v>
      </c>
      <c r="AI841" s="368" t="s">
        <v>2207</v>
      </c>
      <c r="AJ841" s="357">
        <v>906</v>
      </c>
      <c r="AK841" s="357">
        <v>1138</v>
      </c>
      <c r="AL841" s="357">
        <v>1344</v>
      </c>
      <c r="AM841" s="357">
        <v>637</v>
      </c>
      <c r="AN841" s="357">
        <v>786</v>
      </c>
      <c r="AO841" s="357">
        <v>895</v>
      </c>
      <c r="AP841" s="357">
        <v>626</v>
      </c>
      <c r="AQ841" s="357">
        <v>626</v>
      </c>
      <c r="AR841" s="357">
        <v>1116</v>
      </c>
      <c r="AS841" s="357">
        <v>870</v>
      </c>
      <c r="AT841" s="105"/>
      <c r="AU841" s="105" t="s">
        <v>1282</v>
      </c>
      <c r="AV841" s="126">
        <v>1</v>
      </c>
    </row>
    <row r="842" spans="1:48" ht="23.25" customHeight="1">
      <c r="D842" s="105" t="s">
        <v>3007</v>
      </c>
      <c r="E842" s="164" t="s">
        <v>3007</v>
      </c>
      <c r="F842" s="165" t="s">
        <v>5148</v>
      </c>
      <c r="G842" s="126">
        <v>1.1000000000000001</v>
      </c>
      <c r="H842" s="166">
        <v>529</v>
      </c>
      <c r="I842" s="166">
        <v>578</v>
      </c>
      <c r="J842" s="166">
        <v>683</v>
      </c>
      <c r="K842" s="357">
        <v>655</v>
      </c>
      <c r="L842" s="357">
        <v>664</v>
      </c>
      <c r="M842" s="357">
        <v>797</v>
      </c>
      <c r="N842" s="357">
        <v>769</v>
      </c>
      <c r="O842" s="357">
        <v>606</v>
      </c>
      <c r="P842" s="357">
        <v>754</v>
      </c>
      <c r="Q842" s="357">
        <v>826</v>
      </c>
      <c r="R842" s="357">
        <v>794</v>
      </c>
      <c r="S842" s="354">
        <v>1001</v>
      </c>
      <c r="T842" s="354">
        <v>1309</v>
      </c>
      <c r="U842" s="354">
        <v>1409</v>
      </c>
      <c r="V842" s="357">
        <v>829</v>
      </c>
      <c r="W842" s="357">
        <v>938</v>
      </c>
      <c r="X842" s="357">
        <v>712</v>
      </c>
      <c r="Y842" s="357">
        <v>883</v>
      </c>
      <c r="Z842" s="357">
        <v>1029</v>
      </c>
      <c r="AA842" s="357">
        <v>773</v>
      </c>
      <c r="AB842" s="357">
        <v>797</v>
      </c>
      <c r="AC842" s="357">
        <v>1098</v>
      </c>
      <c r="AD842" s="357">
        <v>1296</v>
      </c>
      <c r="AE842" s="357">
        <v>901</v>
      </c>
      <c r="AF842" s="357">
        <v>1272</v>
      </c>
      <c r="AG842" s="357">
        <v>1519</v>
      </c>
      <c r="AH842" s="357">
        <v>1792</v>
      </c>
      <c r="AI842" s="368" t="s">
        <v>2207</v>
      </c>
      <c r="AJ842" s="357">
        <v>923</v>
      </c>
      <c r="AK842" s="357">
        <v>1163</v>
      </c>
      <c r="AL842" s="357">
        <v>1373</v>
      </c>
      <c r="AM842" s="357">
        <v>648</v>
      </c>
      <c r="AN842" s="357">
        <v>802</v>
      </c>
      <c r="AO842" s="357">
        <v>913</v>
      </c>
      <c r="AP842" s="357">
        <v>648</v>
      </c>
      <c r="AQ842" s="357">
        <v>648</v>
      </c>
      <c r="AR842" s="357">
        <v>1154</v>
      </c>
      <c r="AS842" s="357">
        <v>891</v>
      </c>
      <c r="AT842" s="105"/>
      <c r="AU842" s="105" t="s">
        <v>3007</v>
      </c>
      <c r="AV842" s="126">
        <v>1.1000000000000001</v>
      </c>
    </row>
    <row r="843" spans="1:48" ht="23.25" customHeight="1">
      <c r="D843" s="105" t="s">
        <v>1283</v>
      </c>
      <c r="E843" s="164" t="s">
        <v>1283</v>
      </c>
      <c r="F843" s="165" t="s">
        <v>5149</v>
      </c>
      <c r="G843" s="126">
        <v>1.1000000000000001</v>
      </c>
      <c r="H843" s="166">
        <v>540</v>
      </c>
      <c r="I843" s="166">
        <v>584</v>
      </c>
      <c r="J843" s="166">
        <v>675</v>
      </c>
      <c r="K843" s="357">
        <v>682</v>
      </c>
      <c r="L843" s="357">
        <v>664</v>
      </c>
      <c r="M843" s="357">
        <v>816</v>
      </c>
      <c r="N843" s="357">
        <v>738</v>
      </c>
      <c r="O843" s="357">
        <v>589</v>
      </c>
      <c r="P843" s="357">
        <v>756</v>
      </c>
      <c r="Q843" s="357">
        <v>833</v>
      </c>
      <c r="R843" s="357">
        <v>802</v>
      </c>
      <c r="S843" s="354">
        <v>1016</v>
      </c>
      <c r="T843" s="354">
        <v>1334</v>
      </c>
      <c r="U843" s="354">
        <v>1433</v>
      </c>
      <c r="V843" s="357">
        <v>848</v>
      </c>
      <c r="W843" s="357">
        <v>960</v>
      </c>
      <c r="X843" s="357">
        <v>690</v>
      </c>
      <c r="Y843" s="357">
        <v>868</v>
      </c>
      <c r="Z843" s="357">
        <v>868</v>
      </c>
      <c r="AA843" s="357">
        <v>796</v>
      </c>
      <c r="AB843" s="357">
        <v>805</v>
      </c>
      <c r="AC843" s="357">
        <v>1056</v>
      </c>
      <c r="AD843" s="357">
        <v>1323</v>
      </c>
      <c r="AE843" s="357">
        <v>922</v>
      </c>
      <c r="AF843" s="357">
        <v>1234</v>
      </c>
      <c r="AG843" s="357">
        <v>1493</v>
      </c>
      <c r="AH843" s="357">
        <v>1837</v>
      </c>
      <c r="AI843" s="368" t="s">
        <v>2207</v>
      </c>
      <c r="AJ843" s="357">
        <v>940</v>
      </c>
      <c r="AK843" s="357">
        <v>1187</v>
      </c>
      <c r="AL843" s="357">
        <v>1402</v>
      </c>
      <c r="AM843" s="357">
        <v>658</v>
      </c>
      <c r="AN843" s="357">
        <v>818</v>
      </c>
      <c r="AO843" s="357">
        <v>931</v>
      </c>
      <c r="AP843" s="357">
        <v>670</v>
      </c>
      <c r="AQ843" s="357">
        <v>670</v>
      </c>
      <c r="AR843" s="357">
        <v>1193</v>
      </c>
      <c r="AS843" s="357">
        <v>912</v>
      </c>
      <c r="AT843" s="105"/>
      <c r="AU843" s="105" t="s">
        <v>1283</v>
      </c>
      <c r="AV843" s="126">
        <v>1.1000000000000001</v>
      </c>
    </row>
    <row r="844" spans="1:48" ht="23.25" customHeight="1">
      <c r="A844" s="396"/>
      <c r="B844" s="397"/>
      <c r="D844" s="105" t="s">
        <v>4533</v>
      </c>
      <c r="E844" s="164" t="s">
        <v>4533</v>
      </c>
      <c r="F844" s="165" t="s">
        <v>1217</v>
      </c>
      <c r="G844" s="126">
        <v>0.2</v>
      </c>
      <c r="H844" s="166">
        <v>61</v>
      </c>
      <c r="I844" s="166">
        <v>67</v>
      </c>
      <c r="J844" s="166">
        <v>79</v>
      </c>
      <c r="K844" s="357">
        <v>84</v>
      </c>
      <c r="L844" s="357">
        <v>81</v>
      </c>
      <c r="M844" s="357">
        <v>110</v>
      </c>
      <c r="N844" s="357">
        <v>90</v>
      </c>
      <c r="O844" s="357">
        <v>67</v>
      </c>
      <c r="P844" s="357">
        <v>87</v>
      </c>
      <c r="Q844" s="357">
        <v>98</v>
      </c>
      <c r="R844" s="357">
        <v>95</v>
      </c>
      <c r="S844" s="354">
        <v>143</v>
      </c>
      <c r="T844" s="354">
        <v>188</v>
      </c>
      <c r="U844" s="354">
        <v>201</v>
      </c>
      <c r="V844" s="357">
        <v>119</v>
      </c>
      <c r="W844" s="357">
        <v>135</v>
      </c>
      <c r="X844" s="357">
        <v>90</v>
      </c>
      <c r="Y844" s="357">
        <v>115</v>
      </c>
      <c r="Z844" s="357">
        <v>141</v>
      </c>
      <c r="AA844" s="357">
        <v>104</v>
      </c>
      <c r="AB844" s="357">
        <v>106</v>
      </c>
      <c r="AC844" s="357">
        <v>141</v>
      </c>
      <c r="AD844" s="357">
        <v>177</v>
      </c>
      <c r="AE844" s="357">
        <v>121</v>
      </c>
      <c r="AF844" s="357">
        <v>141</v>
      </c>
      <c r="AG844" s="357">
        <v>177</v>
      </c>
      <c r="AH844" s="357">
        <v>220</v>
      </c>
      <c r="AI844" s="368" t="s">
        <v>2207</v>
      </c>
      <c r="AJ844" s="357">
        <v>126</v>
      </c>
      <c r="AK844" s="357">
        <v>161</v>
      </c>
      <c r="AL844" s="357">
        <v>190</v>
      </c>
      <c r="AM844" s="357">
        <v>84</v>
      </c>
      <c r="AN844" s="357">
        <v>107</v>
      </c>
      <c r="AO844" s="357">
        <v>121</v>
      </c>
      <c r="AP844" s="357">
        <v>100</v>
      </c>
      <c r="AQ844" s="357">
        <v>100</v>
      </c>
      <c r="AR844" s="357">
        <v>177</v>
      </c>
      <c r="AS844" s="357">
        <v>137</v>
      </c>
      <c r="AT844" s="105"/>
      <c r="AU844" s="105" t="s">
        <v>4533</v>
      </c>
      <c r="AV844" s="126">
        <v>0.2</v>
      </c>
    </row>
    <row r="845" spans="1:48" ht="23.25" customHeight="1">
      <c r="A845" s="396"/>
      <c r="B845" s="397"/>
      <c r="D845" s="105" t="s">
        <v>4534</v>
      </c>
      <c r="E845" s="164" t="s">
        <v>4534</v>
      </c>
      <c r="F845" s="165" t="s">
        <v>4471</v>
      </c>
      <c r="G845" s="126">
        <v>0.2</v>
      </c>
      <c r="H845" s="166">
        <v>72</v>
      </c>
      <c r="I845" s="166">
        <v>84</v>
      </c>
      <c r="J845" s="166">
        <v>94</v>
      </c>
      <c r="K845" s="357">
        <v>95</v>
      </c>
      <c r="L845" s="357">
        <v>98</v>
      </c>
      <c r="M845" s="357">
        <v>134</v>
      </c>
      <c r="N845" s="357">
        <v>107</v>
      </c>
      <c r="O845" s="357">
        <v>80</v>
      </c>
      <c r="P845" s="357">
        <v>115</v>
      </c>
      <c r="Q845" s="357">
        <v>123</v>
      </c>
      <c r="R845" s="357">
        <v>116</v>
      </c>
      <c r="S845" s="354">
        <v>160</v>
      </c>
      <c r="T845" s="354">
        <v>216</v>
      </c>
      <c r="U845" s="354">
        <v>229</v>
      </c>
      <c r="V845" s="357">
        <v>141</v>
      </c>
      <c r="W845" s="357">
        <v>160</v>
      </c>
      <c r="X845" s="357">
        <v>107</v>
      </c>
      <c r="Y845" s="357">
        <v>138</v>
      </c>
      <c r="Z845" s="357">
        <v>160</v>
      </c>
      <c r="AA845" s="357">
        <v>115</v>
      </c>
      <c r="AB845" s="357">
        <v>134</v>
      </c>
      <c r="AC845" s="357">
        <v>178</v>
      </c>
      <c r="AD845" s="357">
        <v>210</v>
      </c>
      <c r="AE845" s="357">
        <v>139</v>
      </c>
      <c r="AF845" s="357">
        <v>169</v>
      </c>
      <c r="AG845" s="357">
        <v>213</v>
      </c>
      <c r="AH845" s="357">
        <v>251</v>
      </c>
      <c r="AI845" s="368" t="s">
        <v>2207</v>
      </c>
      <c r="AJ845" s="357">
        <v>145</v>
      </c>
      <c r="AK845" s="357">
        <v>189</v>
      </c>
      <c r="AL845" s="357">
        <v>223</v>
      </c>
      <c r="AM845" s="357">
        <v>96</v>
      </c>
      <c r="AN845" s="357">
        <v>125</v>
      </c>
      <c r="AO845" s="357">
        <v>141</v>
      </c>
      <c r="AP845" s="357">
        <v>116</v>
      </c>
      <c r="AQ845" s="357">
        <v>116</v>
      </c>
      <c r="AR845" s="357">
        <v>206</v>
      </c>
      <c r="AS845" s="357">
        <v>160</v>
      </c>
      <c r="AT845" s="105"/>
      <c r="AU845" s="105" t="s">
        <v>4534</v>
      </c>
      <c r="AV845" s="126">
        <v>0.2</v>
      </c>
    </row>
    <row r="846" spans="1:48" ht="23.25" customHeight="1">
      <c r="D846" s="105" t="s">
        <v>4535</v>
      </c>
      <c r="E846" s="164" t="s">
        <v>4535</v>
      </c>
      <c r="F846" s="165" t="s">
        <v>4472</v>
      </c>
      <c r="G846" s="126">
        <v>0.30000000000000004</v>
      </c>
      <c r="H846" s="166">
        <v>83</v>
      </c>
      <c r="I846" s="166">
        <v>97</v>
      </c>
      <c r="J846" s="166">
        <v>108</v>
      </c>
      <c r="K846" s="357">
        <v>106</v>
      </c>
      <c r="L846" s="357">
        <v>109</v>
      </c>
      <c r="M846" s="357">
        <v>156</v>
      </c>
      <c r="N846" s="357">
        <v>121</v>
      </c>
      <c r="O846" s="357">
        <v>93</v>
      </c>
      <c r="P846" s="357">
        <v>137</v>
      </c>
      <c r="Q846" s="357">
        <v>145</v>
      </c>
      <c r="R846" s="357">
        <v>136</v>
      </c>
      <c r="S846" s="354">
        <v>176</v>
      </c>
      <c r="T846" s="354">
        <v>244</v>
      </c>
      <c r="U846" s="354">
        <v>256</v>
      </c>
      <c r="V846" s="357">
        <v>162</v>
      </c>
      <c r="W846" s="357">
        <v>184</v>
      </c>
      <c r="X846" s="357">
        <v>119</v>
      </c>
      <c r="Y846" s="357">
        <v>156</v>
      </c>
      <c r="Z846" s="357">
        <v>181</v>
      </c>
      <c r="AA846" s="357">
        <v>128</v>
      </c>
      <c r="AB846" s="357">
        <v>153</v>
      </c>
      <c r="AC846" s="357">
        <v>205</v>
      </c>
      <c r="AD846" s="357">
        <v>243</v>
      </c>
      <c r="AE846" s="357">
        <v>159</v>
      </c>
      <c r="AF846" s="357">
        <v>188</v>
      </c>
      <c r="AG846" s="357">
        <v>240</v>
      </c>
      <c r="AH846" s="357">
        <v>284</v>
      </c>
      <c r="AI846" s="368" t="s">
        <v>2207</v>
      </c>
      <c r="AJ846" s="357">
        <v>164</v>
      </c>
      <c r="AK846" s="357">
        <v>216</v>
      </c>
      <c r="AL846" s="357">
        <v>256</v>
      </c>
      <c r="AM846" s="357">
        <v>108</v>
      </c>
      <c r="AN846" s="357">
        <v>143</v>
      </c>
      <c r="AO846" s="357">
        <v>162</v>
      </c>
      <c r="AP846" s="357">
        <v>140</v>
      </c>
      <c r="AQ846" s="357">
        <v>140</v>
      </c>
      <c r="AR846" s="357">
        <v>249</v>
      </c>
      <c r="AS846" s="357">
        <v>183</v>
      </c>
      <c r="AT846" s="105"/>
      <c r="AU846" s="105" t="s">
        <v>4535</v>
      </c>
      <c r="AV846" s="126">
        <v>0.30000000000000004</v>
      </c>
    </row>
    <row r="847" spans="1:48" ht="23.25" customHeight="1">
      <c r="D847" s="105" t="s">
        <v>4536</v>
      </c>
      <c r="E847" s="164" t="s">
        <v>4536</v>
      </c>
      <c r="F847" s="165" t="s">
        <v>4544</v>
      </c>
      <c r="G847" s="126">
        <v>0.30000000000000004</v>
      </c>
      <c r="H847" s="166">
        <v>93</v>
      </c>
      <c r="I847" s="166">
        <v>104</v>
      </c>
      <c r="J847" s="166">
        <v>120</v>
      </c>
      <c r="K847" s="357">
        <v>117</v>
      </c>
      <c r="L847" s="357">
        <v>114</v>
      </c>
      <c r="M847" s="357">
        <v>176</v>
      </c>
      <c r="N847" s="357">
        <v>131</v>
      </c>
      <c r="O847" s="357">
        <v>106</v>
      </c>
      <c r="P847" s="357">
        <v>150</v>
      </c>
      <c r="Q847" s="357">
        <v>161</v>
      </c>
      <c r="R847" s="357">
        <v>156</v>
      </c>
      <c r="S847" s="354">
        <v>194</v>
      </c>
      <c r="T847" s="354">
        <v>272</v>
      </c>
      <c r="U847" s="354">
        <v>283</v>
      </c>
      <c r="V847" s="357">
        <v>184</v>
      </c>
      <c r="W847" s="357">
        <v>208</v>
      </c>
      <c r="X847" s="357">
        <v>122</v>
      </c>
      <c r="Y847" s="357">
        <v>166</v>
      </c>
      <c r="Z847" s="357">
        <v>205</v>
      </c>
      <c r="AA847" s="357">
        <v>143</v>
      </c>
      <c r="AB847" s="357">
        <v>154</v>
      </c>
      <c r="AC847" s="357">
        <v>216</v>
      </c>
      <c r="AD847" s="357">
        <v>274</v>
      </c>
      <c r="AE847" s="357">
        <v>178</v>
      </c>
      <c r="AF847" s="357">
        <v>190</v>
      </c>
      <c r="AG847" s="357">
        <v>252</v>
      </c>
      <c r="AH847" s="357">
        <v>317</v>
      </c>
      <c r="AI847" s="368" t="s">
        <v>2207</v>
      </c>
      <c r="AJ847" s="357">
        <v>183</v>
      </c>
      <c r="AK847" s="357">
        <v>244</v>
      </c>
      <c r="AL847" s="357">
        <v>288</v>
      </c>
      <c r="AM847" s="357">
        <v>120</v>
      </c>
      <c r="AN847" s="357">
        <v>160</v>
      </c>
      <c r="AO847" s="357">
        <v>182</v>
      </c>
      <c r="AP847" s="357">
        <v>174</v>
      </c>
      <c r="AQ847" s="357">
        <v>174</v>
      </c>
      <c r="AR847" s="357">
        <v>309</v>
      </c>
      <c r="AS847" s="357">
        <v>207</v>
      </c>
      <c r="AT847" s="105"/>
      <c r="AU847" s="105" t="s">
        <v>4536</v>
      </c>
      <c r="AV847" s="126">
        <v>0.30000000000000004</v>
      </c>
    </row>
    <row r="848" spans="1:48" ht="23.25" customHeight="1">
      <c r="D848" s="105" t="s">
        <v>4537</v>
      </c>
      <c r="E848" s="164" t="s">
        <v>4537</v>
      </c>
      <c r="F848" s="165" t="s">
        <v>4545</v>
      </c>
      <c r="G848" s="126">
        <v>0.30000000000000004</v>
      </c>
      <c r="H848" s="166">
        <v>103</v>
      </c>
      <c r="I848" s="166">
        <v>116</v>
      </c>
      <c r="J848" s="166">
        <v>133</v>
      </c>
      <c r="K848" s="357">
        <v>127</v>
      </c>
      <c r="L848" s="357">
        <v>124</v>
      </c>
      <c r="M848" s="357">
        <v>198</v>
      </c>
      <c r="N848" s="357">
        <v>145</v>
      </c>
      <c r="O848" s="357">
        <v>119</v>
      </c>
      <c r="P848" s="357">
        <v>171</v>
      </c>
      <c r="Q848" s="357">
        <v>182</v>
      </c>
      <c r="R848" s="357">
        <v>176</v>
      </c>
      <c r="S848" s="354">
        <v>210</v>
      </c>
      <c r="T848" s="354">
        <v>300</v>
      </c>
      <c r="U848" s="354">
        <v>311</v>
      </c>
      <c r="V848" s="357">
        <v>206</v>
      </c>
      <c r="W848" s="357">
        <v>232</v>
      </c>
      <c r="X848" s="357">
        <v>133</v>
      </c>
      <c r="Y848" s="357">
        <v>183</v>
      </c>
      <c r="Z848" s="357">
        <v>226</v>
      </c>
      <c r="AA848" s="357">
        <v>156</v>
      </c>
      <c r="AB848" s="357">
        <v>170</v>
      </c>
      <c r="AC848" s="357">
        <v>241</v>
      </c>
      <c r="AD848" s="357">
        <v>307</v>
      </c>
      <c r="AE848" s="357">
        <v>197</v>
      </c>
      <c r="AF848" s="357">
        <v>206</v>
      </c>
      <c r="AG848" s="357">
        <v>277</v>
      </c>
      <c r="AH848" s="357">
        <v>349</v>
      </c>
      <c r="AI848" s="368" t="s">
        <v>2207</v>
      </c>
      <c r="AJ848" s="357">
        <v>202</v>
      </c>
      <c r="AK848" s="357">
        <v>272</v>
      </c>
      <c r="AL848" s="357">
        <v>321</v>
      </c>
      <c r="AM848" s="357">
        <v>132</v>
      </c>
      <c r="AN848" s="357">
        <v>178</v>
      </c>
      <c r="AO848" s="357">
        <v>202</v>
      </c>
      <c r="AP848" s="357">
        <v>198</v>
      </c>
      <c r="AQ848" s="357">
        <v>198</v>
      </c>
      <c r="AR848" s="357">
        <v>353</v>
      </c>
      <c r="AS848" s="357">
        <v>230</v>
      </c>
      <c r="AT848" s="105"/>
      <c r="AU848" s="105" t="s">
        <v>4537</v>
      </c>
      <c r="AV848" s="126">
        <v>0.30000000000000004</v>
      </c>
    </row>
    <row r="849" spans="4:48" ht="23.25" customHeight="1">
      <c r="D849" s="105" t="s">
        <v>4538</v>
      </c>
      <c r="E849" s="164" t="s">
        <v>4538</v>
      </c>
      <c r="F849" s="165" t="s">
        <v>4541</v>
      </c>
      <c r="G849" s="126">
        <v>0.1</v>
      </c>
      <c r="H849" s="166">
        <v>58</v>
      </c>
      <c r="I849" s="166">
        <v>64</v>
      </c>
      <c r="J849" s="166">
        <v>75</v>
      </c>
      <c r="K849" s="357">
        <v>80</v>
      </c>
      <c r="L849" s="357">
        <v>64</v>
      </c>
      <c r="M849" s="357">
        <v>75</v>
      </c>
      <c r="N849" s="357">
        <v>86</v>
      </c>
      <c r="O849" s="357">
        <v>64</v>
      </c>
      <c r="P849" s="357">
        <v>83</v>
      </c>
      <c r="Q849" s="357">
        <v>93</v>
      </c>
      <c r="R849" s="357">
        <v>90</v>
      </c>
      <c r="S849" s="354">
        <v>126</v>
      </c>
      <c r="T849" s="354">
        <v>160</v>
      </c>
      <c r="U849" s="354">
        <v>174</v>
      </c>
      <c r="V849" s="357">
        <v>99</v>
      </c>
      <c r="W849" s="357">
        <v>111</v>
      </c>
      <c r="X849" s="357">
        <v>86</v>
      </c>
      <c r="Y849" s="357">
        <v>109</v>
      </c>
      <c r="Z849" s="357">
        <v>134</v>
      </c>
      <c r="AA849" s="357">
        <v>99</v>
      </c>
      <c r="AB849" s="357">
        <v>101</v>
      </c>
      <c r="AC849" s="357">
        <v>134</v>
      </c>
      <c r="AD849" s="357">
        <v>168</v>
      </c>
      <c r="AE849" s="357">
        <v>115</v>
      </c>
      <c r="AF849" s="357">
        <v>134</v>
      </c>
      <c r="AG849" s="357">
        <v>168</v>
      </c>
      <c r="AH849" s="357">
        <v>209</v>
      </c>
      <c r="AI849" s="368" t="s">
        <v>2207</v>
      </c>
      <c r="AJ849" s="357">
        <v>120</v>
      </c>
      <c r="AK849" s="357">
        <v>153</v>
      </c>
      <c r="AL849" s="357">
        <v>181</v>
      </c>
      <c r="AM849" s="357">
        <v>80</v>
      </c>
      <c r="AN849" s="357">
        <v>102</v>
      </c>
      <c r="AO849" s="357">
        <v>115</v>
      </c>
      <c r="AP849" s="357">
        <v>95</v>
      </c>
      <c r="AQ849" s="357">
        <v>95</v>
      </c>
      <c r="AR849" s="357">
        <v>168</v>
      </c>
      <c r="AS849" s="357">
        <v>130</v>
      </c>
      <c r="AT849" s="105"/>
      <c r="AU849" s="105" t="s">
        <v>4538</v>
      </c>
      <c r="AV849" s="126">
        <v>0.1</v>
      </c>
    </row>
    <row r="850" spans="4:48" ht="23.25" customHeight="1">
      <c r="D850" s="105" t="s">
        <v>2224</v>
      </c>
      <c r="E850" s="164" t="s">
        <v>2224</v>
      </c>
      <c r="F850" s="165" t="s">
        <v>2225</v>
      </c>
      <c r="G850" s="126">
        <v>0.2</v>
      </c>
      <c r="H850" s="167" t="s">
        <v>2207</v>
      </c>
      <c r="I850" s="167" t="s">
        <v>2207</v>
      </c>
      <c r="J850" s="167" t="s">
        <v>2207</v>
      </c>
      <c r="K850" s="362" t="s">
        <v>2207</v>
      </c>
      <c r="L850" s="362" t="s">
        <v>2207</v>
      </c>
      <c r="M850" s="362" t="s">
        <v>2207</v>
      </c>
      <c r="N850" s="362" t="s">
        <v>2207</v>
      </c>
      <c r="O850" s="362" t="s">
        <v>2207</v>
      </c>
      <c r="P850" s="362" t="s">
        <v>2207</v>
      </c>
      <c r="Q850" s="362" t="s">
        <v>2207</v>
      </c>
      <c r="R850" s="362" t="s">
        <v>2207</v>
      </c>
      <c r="S850" s="354">
        <v>144</v>
      </c>
      <c r="T850" s="354">
        <v>189</v>
      </c>
      <c r="U850" s="354">
        <v>203</v>
      </c>
      <c r="V850" s="357">
        <v>121</v>
      </c>
      <c r="W850" s="357">
        <v>137</v>
      </c>
      <c r="X850" s="357">
        <v>91</v>
      </c>
      <c r="Y850" s="357">
        <v>116</v>
      </c>
      <c r="Z850" s="357">
        <v>142</v>
      </c>
      <c r="AA850" s="357">
        <v>105</v>
      </c>
      <c r="AB850" s="357">
        <v>107</v>
      </c>
      <c r="AC850" s="357">
        <v>142</v>
      </c>
      <c r="AD850" s="357">
        <v>179</v>
      </c>
      <c r="AE850" s="357">
        <v>122</v>
      </c>
      <c r="AF850" s="357">
        <v>142</v>
      </c>
      <c r="AG850" s="357">
        <v>179</v>
      </c>
      <c r="AH850" s="357">
        <v>222</v>
      </c>
      <c r="AI850" s="368" t="s">
        <v>2207</v>
      </c>
      <c r="AJ850" s="357">
        <v>127</v>
      </c>
      <c r="AK850" s="357">
        <v>163</v>
      </c>
      <c r="AL850" s="357">
        <v>192</v>
      </c>
      <c r="AM850" s="357">
        <v>85</v>
      </c>
      <c r="AN850" s="357">
        <v>108</v>
      </c>
      <c r="AO850" s="357">
        <v>122</v>
      </c>
      <c r="AP850" s="362" t="s">
        <v>2207</v>
      </c>
      <c r="AQ850" s="362" t="s">
        <v>2207</v>
      </c>
      <c r="AR850" s="362" t="s">
        <v>2207</v>
      </c>
      <c r="AS850" s="362" t="s">
        <v>2207</v>
      </c>
      <c r="AT850" s="105"/>
      <c r="AU850" s="105" t="s">
        <v>2224</v>
      </c>
      <c r="AV850" s="126">
        <v>0.2</v>
      </c>
    </row>
    <row r="851" spans="4:48" ht="23.25" customHeight="1">
      <c r="D851" s="105" t="s">
        <v>5074</v>
      </c>
      <c r="E851" s="164" t="s">
        <v>5074</v>
      </c>
      <c r="F851" s="165" t="s">
        <v>5142</v>
      </c>
      <c r="G851" s="126">
        <v>0.9</v>
      </c>
      <c r="H851" s="166">
        <v>405</v>
      </c>
      <c r="I851" s="166">
        <v>490</v>
      </c>
      <c r="J851" s="166">
        <v>558</v>
      </c>
      <c r="K851" s="357">
        <v>463</v>
      </c>
      <c r="L851" s="357">
        <v>531</v>
      </c>
      <c r="M851" s="357">
        <v>659</v>
      </c>
      <c r="N851" s="357">
        <v>529</v>
      </c>
      <c r="O851" s="357">
        <v>509</v>
      </c>
      <c r="P851" s="357">
        <v>634</v>
      </c>
      <c r="Q851" s="357">
        <v>610</v>
      </c>
      <c r="R851" s="357">
        <v>637</v>
      </c>
      <c r="S851" s="354">
        <v>634</v>
      </c>
      <c r="T851" s="354">
        <v>877</v>
      </c>
      <c r="U851" s="354">
        <v>920</v>
      </c>
      <c r="V851" s="357">
        <v>585</v>
      </c>
      <c r="W851" s="357">
        <v>661</v>
      </c>
      <c r="X851" s="357">
        <v>470</v>
      </c>
      <c r="Y851" s="357">
        <v>614</v>
      </c>
      <c r="Z851" s="357">
        <v>705</v>
      </c>
      <c r="AA851" s="357">
        <v>488</v>
      </c>
      <c r="AB851" s="357">
        <v>587</v>
      </c>
      <c r="AC851" s="357">
        <v>819</v>
      </c>
      <c r="AD851" s="357">
        <v>957</v>
      </c>
      <c r="AE851" s="357">
        <v>601</v>
      </c>
      <c r="AF851" s="357">
        <v>825</v>
      </c>
      <c r="AG851" s="357">
        <v>1029</v>
      </c>
      <c r="AH851" s="357">
        <v>1205</v>
      </c>
      <c r="AI851" s="368" t="s">
        <v>2207</v>
      </c>
      <c r="AJ851" s="357">
        <v>650</v>
      </c>
      <c r="AK851" s="357">
        <v>851</v>
      </c>
      <c r="AL851" s="357">
        <v>996</v>
      </c>
      <c r="AM851" s="357">
        <v>438</v>
      </c>
      <c r="AN851" s="357">
        <v>570</v>
      </c>
      <c r="AO851" s="357">
        <v>639</v>
      </c>
      <c r="AP851" s="357">
        <v>504</v>
      </c>
      <c r="AQ851" s="357">
        <v>504</v>
      </c>
      <c r="AR851" s="357">
        <v>896</v>
      </c>
      <c r="AS851" s="357">
        <v>631</v>
      </c>
      <c r="AT851" s="105"/>
      <c r="AU851" s="105" t="s">
        <v>5074</v>
      </c>
      <c r="AV851" s="126">
        <v>0.9</v>
      </c>
    </row>
    <row r="852" spans="4:48" ht="23.25" customHeight="1">
      <c r="D852" s="105" t="s">
        <v>5328</v>
      </c>
      <c r="E852" s="13" t="s">
        <v>5328</v>
      </c>
      <c r="F852" s="2" t="s">
        <v>5329</v>
      </c>
      <c r="G852">
        <v>0.9</v>
      </c>
      <c r="H852" s="398" t="s">
        <v>2207</v>
      </c>
      <c r="I852" s="398" t="s">
        <v>2207</v>
      </c>
      <c r="J852" s="398" t="s">
        <v>2207</v>
      </c>
      <c r="K852" s="390" t="s">
        <v>2207</v>
      </c>
      <c r="L852" s="390" t="s">
        <v>2207</v>
      </c>
      <c r="M852" s="390" t="s">
        <v>2207</v>
      </c>
      <c r="N852" s="390" t="s">
        <v>2207</v>
      </c>
      <c r="O852" s="390" t="s">
        <v>2207</v>
      </c>
      <c r="P852" s="390" t="s">
        <v>2207</v>
      </c>
      <c r="Q852" s="390" t="s">
        <v>2207</v>
      </c>
      <c r="R852" s="390" t="s">
        <v>2207</v>
      </c>
      <c r="S852" s="354">
        <v>647</v>
      </c>
      <c r="T852" s="354">
        <v>899</v>
      </c>
      <c r="U852" s="354">
        <v>942</v>
      </c>
      <c r="V852" s="391">
        <v>612</v>
      </c>
      <c r="W852" s="391">
        <v>692</v>
      </c>
      <c r="X852" s="391">
        <v>490</v>
      </c>
      <c r="Y852" s="391">
        <v>640</v>
      </c>
      <c r="Z852" s="391">
        <v>735</v>
      </c>
      <c r="AA852" s="391">
        <v>510</v>
      </c>
      <c r="AB852" s="391">
        <v>613</v>
      </c>
      <c r="AC852" s="391">
        <v>852</v>
      </c>
      <c r="AD852" s="391">
        <v>996</v>
      </c>
      <c r="AE852" s="391">
        <v>628</v>
      </c>
      <c r="AF852" s="391">
        <v>851</v>
      </c>
      <c r="AG852" s="391">
        <v>1062</v>
      </c>
      <c r="AH852" s="391">
        <v>1244</v>
      </c>
      <c r="AI852" s="399" t="s">
        <v>2207</v>
      </c>
      <c r="AJ852" s="391">
        <v>676</v>
      </c>
      <c r="AK852" s="391">
        <v>884</v>
      </c>
      <c r="AL852" s="391">
        <v>1035</v>
      </c>
      <c r="AM852" s="391">
        <v>459</v>
      </c>
      <c r="AN852" s="391">
        <v>595</v>
      </c>
      <c r="AO852" s="391">
        <v>668</v>
      </c>
      <c r="AP852" s="391">
        <v>523</v>
      </c>
      <c r="AQ852" s="391">
        <v>523</v>
      </c>
      <c r="AR852" s="391">
        <v>930</v>
      </c>
      <c r="AS852" s="391">
        <v>650</v>
      </c>
      <c r="AU852" s="105" t="s">
        <v>5328</v>
      </c>
      <c r="AV852" s="126">
        <v>0.9</v>
      </c>
    </row>
    <row r="853" spans="4:48" ht="23.25" customHeight="1">
      <c r="D853" s="105" t="s">
        <v>5075</v>
      </c>
      <c r="E853" s="164" t="s">
        <v>5075</v>
      </c>
      <c r="F853" s="165" t="s">
        <v>5143</v>
      </c>
      <c r="G853" s="126">
        <v>0.9</v>
      </c>
      <c r="H853" s="166">
        <v>444</v>
      </c>
      <c r="I853" s="166">
        <v>531</v>
      </c>
      <c r="J853" s="166">
        <v>605</v>
      </c>
      <c r="K853" s="357">
        <v>505</v>
      </c>
      <c r="L853" s="357">
        <v>573</v>
      </c>
      <c r="M853" s="357">
        <v>720</v>
      </c>
      <c r="N853" s="357">
        <v>576</v>
      </c>
      <c r="O853" s="357">
        <v>550</v>
      </c>
      <c r="P853" s="357">
        <v>689</v>
      </c>
      <c r="Q853" s="357">
        <v>668</v>
      </c>
      <c r="R853" s="357">
        <v>691</v>
      </c>
      <c r="S853" s="354">
        <v>679</v>
      </c>
      <c r="T853" s="354">
        <v>941</v>
      </c>
      <c r="U853" s="354">
        <v>987</v>
      </c>
      <c r="V853" s="357">
        <v>639</v>
      </c>
      <c r="W853" s="357">
        <v>722</v>
      </c>
      <c r="X853" s="357">
        <v>510</v>
      </c>
      <c r="Y853" s="357">
        <v>665</v>
      </c>
      <c r="Z853" s="357">
        <v>765</v>
      </c>
      <c r="AA853" s="357">
        <v>532</v>
      </c>
      <c r="AB853" s="357">
        <v>639</v>
      </c>
      <c r="AC853" s="357">
        <v>885</v>
      </c>
      <c r="AD853" s="357">
        <v>1035</v>
      </c>
      <c r="AE853" s="357">
        <v>655</v>
      </c>
      <c r="AF853" s="357">
        <v>876</v>
      </c>
      <c r="AG853" s="357">
        <v>1095</v>
      </c>
      <c r="AH853" s="357">
        <v>1283</v>
      </c>
      <c r="AI853" s="368" t="s">
        <v>2207</v>
      </c>
      <c r="AJ853" s="357">
        <v>702</v>
      </c>
      <c r="AK853" s="357">
        <v>917</v>
      </c>
      <c r="AL853" s="357">
        <v>1074</v>
      </c>
      <c r="AM853" s="357">
        <v>479</v>
      </c>
      <c r="AN853" s="357">
        <v>620</v>
      </c>
      <c r="AO853" s="357">
        <v>696</v>
      </c>
      <c r="AP853" s="357">
        <v>542</v>
      </c>
      <c r="AQ853" s="357">
        <v>542</v>
      </c>
      <c r="AR853" s="357">
        <v>964</v>
      </c>
      <c r="AS853" s="357">
        <v>668</v>
      </c>
      <c r="AT853" s="105"/>
      <c r="AU853" s="105" t="s">
        <v>5075</v>
      </c>
      <c r="AV853" s="126">
        <v>0.9</v>
      </c>
    </row>
    <row r="854" spans="4:48" ht="23.25" customHeight="1">
      <c r="D854" s="105" t="s">
        <v>5076</v>
      </c>
      <c r="E854" s="164" t="s">
        <v>5076</v>
      </c>
      <c r="F854" s="165" t="s">
        <v>5144</v>
      </c>
      <c r="G854" s="126">
        <v>1</v>
      </c>
      <c r="H854" s="166">
        <v>446</v>
      </c>
      <c r="I854" s="166">
        <v>516</v>
      </c>
      <c r="J854" s="166">
        <v>624</v>
      </c>
      <c r="K854" s="357">
        <v>503</v>
      </c>
      <c r="L854" s="357">
        <v>570</v>
      </c>
      <c r="M854" s="357">
        <v>695</v>
      </c>
      <c r="N854" s="357">
        <v>613</v>
      </c>
      <c r="O854" s="357">
        <v>603</v>
      </c>
      <c r="P854" s="357">
        <v>670</v>
      </c>
      <c r="Q854" s="357">
        <v>674</v>
      </c>
      <c r="R854" s="357">
        <v>717</v>
      </c>
      <c r="S854" s="354">
        <v>693</v>
      </c>
      <c r="T854" s="354">
        <v>963</v>
      </c>
      <c r="U854" s="354">
        <v>1008</v>
      </c>
      <c r="V854" s="357">
        <v>656</v>
      </c>
      <c r="W854" s="357">
        <v>741</v>
      </c>
      <c r="X854" s="357">
        <v>520</v>
      </c>
      <c r="Y854" s="357">
        <v>680</v>
      </c>
      <c r="Z854" s="357">
        <v>781</v>
      </c>
      <c r="AA854" s="357">
        <v>542</v>
      </c>
      <c r="AB854" s="357">
        <v>654</v>
      </c>
      <c r="AC854" s="357">
        <v>907</v>
      </c>
      <c r="AD854" s="357">
        <v>1061</v>
      </c>
      <c r="AE854" s="357">
        <v>670</v>
      </c>
      <c r="AF854" s="357">
        <v>892</v>
      </c>
      <c r="AG854" s="357">
        <v>1118</v>
      </c>
      <c r="AH854" s="357">
        <v>1309</v>
      </c>
      <c r="AI854" s="368" t="s">
        <v>2207</v>
      </c>
      <c r="AJ854" s="357">
        <v>717</v>
      </c>
      <c r="AK854" s="357">
        <v>939</v>
      </c>
      <c r="AL854" s="357">
        <v>1100</v>
      </c>
      <c r="AM854" s="357">
        <v>488</v>
      </c>
      <c r="AN854" s="357">
        <v>635</v>
      </c>
      <c r="AO854" s="357">
        <v>712</v>
      </c>
      <c r="AP854" s="357">
        <v>561</v>
      </c>
      <c r="AQ854" s="357">
        <v>561</v>
      </c>
      <c r="AR854" s="357">
        <v>998</v>
      </c>
      <c r="AS854" s="357">
        <v>687</v>
      </c>
      <c r="AT854" s="105"/>
      <c r="AU854" s="105" t="s">
        <v>5076</v>
      </c>
      <c r="AV854" s="126">
        <v>1</v>
      </c>
    </row>
    <row r="855" spans="4:48" ht="23.25" customHeight="1">
      <c r="D855" s="105" t="s">
        <v>5077</v>
      </c>
      <c r="E855" s="164" t="s">
        <v>5077</v>
      </c>
      <c r="F855" s="165" t="s">
        <v>5145</v>
      </c>
      <c r="G855" s="126">
        <v>1</v>
      </c>
      <c r="H855" s="166">
        <v>438</v>
      </c>
      <c r="I855" s="166">
        <v>552</v>
      </c>
      <c r="J855" s="166">
        <v>626</v>
      </c>
      <c r="K855" s="357">
        <v>525</v>
      </c>
      <c r="L855" s="357">
        <v>594</v>
      </c>
      <c r="M855" s="357">
        <v>756</v>
      </c>
      <c r="N855" s="357">
        <v>600</v>
      </c>
      <c r="O855" s="357">
        <v>570</v>
      </c>
      <c r="P855" s="357">
        <v>723</v>
      </c>
      <c r="Q855" s="357">
        <v>701</v>
      </c>
      <c r="R855" s="357">
        <v>722</v>
      </c>
      <c r="S855" s="354">
        <v>706</v>
      </c>
      <c r="T855" s="354">
        <v>985</v>
      </c>
      <c r="U855" s="354">
        <v>1030</v>
      </c>
      <c r="V855" s="357">
        <v>673</v>
      </c>
      <c r="W855" s="357">
        <v>761</v>
      </c>
      <c r="X855" s="357">
        <v>530</v>
      </c>
      <c r="Y855" s="357">
        <v>694</v>
      </c>
      <c r="Z855" s="357">
        <v>798</v>
      </c>
      <c r="AA855" s="357">
        <v>552</v>
      </c>
      <c r="AB855" s="357">
        <v>669</v>
      </c>
      <c r="AC855" s="357">
        <v>929</v>
      </c>
      <c r="AD855" s="357">
        <v>1087</v>
      </c>
      <c r="AE855" s="357">
        <v>686</v>
      </c>
      <c r="AF855" s="357">
        <v>907</v>
      </c>
      <c r="AG855" s="357">
        <v>1140</v>
      </c>
      <c r="AH855" s="357">
        <v>1335</v>
      </c>
      <c r="AI855" s="368" t="s">
        <v>2207</v>
      </c>
      <c r="AJ855" s="357">
        <v>732</v>
      </c>
      <c r="AK855" s="357">
        <v>961</v>
      </c>
      <c r="AL855" s="357">
        <v>1126</v>
      </c>
      <c r="AM855" s="357">
        <v>498</v>
      </c>
      <c r="AN855" s="357">
        <v>649</v>
      </c>
      <c r="AO855" s="357">
        <v>728</v>
      </c>
      <c r="AP855" s="357">
        <v>578</v>
      </c>
      <c r="AQ855" s="357">
        <v>578</v>
      </c>
      <c r="AR855" s="357">
        <v>1030</v>
      </c>
      <c r="AS855" s="357">
        <v>704</v>
      </c>
      <c r="AT855" s="105"/>
      <c r="AU855" s="105" t="s">
        <v>5077</v>
      </c>
      <c r="AV855" s="126">
        <v>1</v>
      </c>
    </row>
    <row r="856" spans="4:48" ht="23.25" customHeight="1">
      <c r="D856" s="105" t="s">
        <v>5078</v>
      </c>
      <c r="E856" s="164" t="s">
        <v>5078</v>
      </c>
      <c r="F856" s="165" t="s">
        <v>5146</v>
      </c>
      <c r="G856" s="126">
        <v>1</v>
      </c>
      <c r="H856" s="166">
        <v>500</v>
      </c>
      <c r="I856" s="166">
        <v>537</v>
      </c>
      <c r="J856" s="166">
        <v>623</v>
      </c>
      <c r="K856" s="357">
        <v>628</v>
      </c>
      <c r="L856" s="357">
        <v>612</v>
      </c>
      <c r="M856" s="357">
        <v>733</v>
      </c>
      <c r="N856" s="357">
        <v>677</v>
      </c>
      <c r="O856" s="357">
        <v>541</v>
      </c>
      <c r="P856" s="357">
        <v>684</v>
      </c>
      <c r="Q856" s="357">
        <v>758</v>
      </c>
      <c r="R856" s="357">
        <v>728</v>
      </c>
      <c r="S856" s="354">
        <v>956</v>
      </c>
      <c r="T856" s="354">
        <v>1233</v>
      </c>
      <c r="U856" s="354">
        <v>1336</v>
      </c>
      <c r="V856" s="357">
        <v>772</v>
      </c>
      <c r="W856" s="357">
        <v>874</v>
      </c>
      <c r="X856" s="357">
        <v>652</v>
      </c>
      <c r="Y856" s="357">
        <v>808</v>
      </c>
      <c r="Z856" s="357">
        <v>792</v>
      </c>
      <c r="AA856" s="357">
        <v>750</v>
      </c>
      <c r="AB856" s="357">
        <v>748</v>
      </c>
      <c r="AC856" s="357">
        <v>967</v>
      </c>
      <c r="AD856" s="357">
        <v>1207</v>
      </c>
      <c r="AE856" s="357">
        <v>854</v>
      </c>
      <c r="AF856" s="357">
        <v>1176</v>
      </c>
      <c r="AG856" s="357">
        <v>1404</v>
      </c>
      <c r="AH856" s="357">
        <v>1721</v>
      </c>
      <c r="AI856" s="368" t="s">
        <v>2207</v>
      </c>
      <c r="AJ856" s="357">
        <v>872</v>
      </c>
      <c r="AK856" s="357">
        <v>1088</v>
      </c>
      <c r="AL856" s="357">
        <v>1285</v>
      </c>
      <c r="AM856" s="357">
        <v>615</v>
      </c>
      <c r="AN856" s="357">
        <v>754</v>
      </c>
      <c r="AO856" s="357">
        <v>858</v>
      </c>
      <c r="AP856" s="357">
        <v>583</v>
      </c>
      <c r="AQ856" s="357">
        <v>583</v>
      </c>
      <c r="AR856" s="357">
        <v>1038</v>
      </c>
      <c r="AS856" s="357">
        <v>828</v>
      </c>
      <c r="AT856" s="105"/>
      <c r="AU856" s="105" t="s">
        <v>5078</v>
      </c>
      <c r="AV856" s="126">
        <v>1</v>
      </c>
    </row>
    <row r="857" spans="4:48" ht="23.25" customHeight="1">
      <c r="D857" s="105" t="s">
        <v>5330</v>
      </c>
      <c r="E857" s="13" t="s">
        <v>5330</v>
      </c>
      <c r="F857" s="2" t="s">
        <v>5327</v>
      </c>
      <c r="G857">
        <v>1.1000000000000001</v>
      </c>
      <c r="H857" s="398" t="s">
        <v>2207</v>
      </c>
      <c r="I857" s="398" t="s">
        <v>2207</v>
      </c>
      <c r="J857" s="398" t="s">
        <v>2207</v>
      </c>
      <c r="K857" s="390" t="s">
        <v>2207</v>
      </c>
      <c r="L857" s="390" t="s">
        <v>2207</v>
      </c>
      <c r="M857" s="390" t="s">
        <v>2207</v>
      </c>
      <c r="N857" s="390" t="s">
        <v>2207</v>
      </c>
      <c r="O857" s="390" t="s">
        <v>2207</v>
      </c>
      <c r="P857" s="390" t="s">
        <v>2207</v>
      </c>
      <c r="Q857" s="390" t="s">
        <v>2207</v>
      </c>
      <c r="R857" s="390" t="s">
        <v>2207</v>
      </c>
      <c r="S857" s="354">
        <v>971</v>
      </c>
      <c r="T857" s="354">
        <v>1259</v>
      </c>
      <c r="U857" s="354">
        <v>1360</v>
      </c>
      <c r="V857" s="391">
        <v>811</v>
      </c>
      <c r="W857" s="391">
        <v>918</v>
      </c>
      <c r="X857" s="391">
        <v>732</v>
      </c>
      <c r="Y857" s="391">
        <v>904</v>
      </c>
      <c r="Z857" s="391">
        <v>1043</v>
      </c>
      <c r="AA857" s="391">
        <v>774</v>
      </c>
      <c r="AB857" s="391">
        <v>828</v>
      </c>
      <c r="AC857" s="391">
        <v>1127</v>
      </c>
      <c r="AD857" s="391">
        <v>1319</v>
      </c>
      <c r="AE857" s="391">
        <v>891</v>
      </c>
      <c r="AF857" s="391">
        <v>1304</v>
      </c>
      <c r="AG857" s="391">
        <v>1548</v>
      </c>
      <c r="AH857" s="391">
        <v>1814</v>
      </c>
      <c r="AI857" s="399" t="s">
        <v>2207</v>
      </c>
      <c r="AJ857" s="391">
        <v>954</v>
      </c>
      <c r="AK857" s="391">
        <v>1192</v>
      </c>
      <c r="AL857" s="391">
        <v>1396</v>
      </c>
      <c r="AM857" s="391">
        <v>668</v>
      </c>
      <c r="AN857" s="391">
        <v>823</v>
      </c>
      <c r="AO857" s="391">
        <v>926</v>
      </c>
      <c r="AP857" s="391">
        <v>736</v>
      </c>
      <c r="AQ857" s="391">
        <v>719</v>
      </c>
      <c r="AR857" s="391">
        <v>1280</v>
      </c>
      <c r="AS857" s="391">
        <v>1072</v>
      </c>
      <c r="AU857" s="105" t="s">
        <v>5330</v>
      </c>
      <c r="AV857" s="126">
        <v>1.1000000000000001</v>
      </c>
    </row>
    <row r="858" spans="4:48" ht="23.25" customHeight="1">
      <c r="D858" s="105" t="s">
        <v>5079</v>
      </c>
      <c r="E858" s="164" t="s">
        <v>5079</v>
      </c>
      <c r="F858" s="165" t="s">
        <v>5147</v>
      </c>
      <c r="G858" s="126">
        <v>1</v>
      </c>
      <c r="H858" s="166">
        <v>520</v>
      </c>
      <c r="I858" s="166">
        <v>561</v>
      </c>
      <c r="J858" s="166">
        <v>649</v>
      </c>
      <c r="K858" s="357">
        <v>655</v>
      </c>
      <c r="L858" s="357">
        <v>638</v>
      </c>
      <c r="M858" s="357">
        <v>774</v>
      </c>
      <c r="N858" s="357">
        <v>708</v>
      </c>
      <c r="O858" s="357">
        <v>565</v>
      </c>
      <c r="P858" s="357">
        <v>719</v>
      </c>
      <c r="Q858" s="357">
        <v>793</v>
      </c>
      <c r="R858" s="357">
        <v>762</v>
      </c>
      <c r="S858" s="354">
        <v>1023</v>
      </c>
      <c r="T858" s="354">
        <v>1322</v>
      </c>
      <c r="U858" s="354">
        <v>1431</v>
      </c>
      <c r="V858" s="357">
        <v>850</v>
      </c>
      <c r="W858" s="357">
        <v>962</v>
      </c>
      <c r="X858" s="357">
        <v>671</v>
      </c>
      <c r="Y858" s="357">
        <v>838</v>
      </c>
      <c r="Z858" s="357">
        <v>830</v>
      </c>
      <c r="AA858" s="357">
        <v>773</v>
      </c>
      <c r="AB858" s="357">
        <v>777</v>
      </c>
      <c r="AC858" s="357">
        <v>1012</v>
      </c>
      <c r="AD858" s="357">
        <v>1265</v>
      </c>
      <c r="AE858" s="357">
        <v>888</v>
      </c>
      <c r="AF858" s="357">
        <v>1205</v>
      </c>
      <c r="AG858" s="357">
        <v>1448</v>
      </c>
      <c r="AH858" s="357">
        <v>1779</v>
      </c>
      <c r="AI858" s="368" t="s">
        <v>2207</v>
      </c>
      <c r="AJ858" s="357">
        <v>906</v>
      </c>
      <c r="AK858" s="357">
        <v>1138</v>
      </c>
      <c r="AL858" s="357">
        <v>1344</v>
      </c>
      <c r="AM858" s="357">
        <v>637</v>
      </c>
      <c r="AN858" s="357">
        <v>786</v>
      </c>
      <c r="AO858" s="357">
        <v>895</v>
      </c>
      <c r="AP858" s="357">
        <v>626</v>
      </c>
      <c r="AQ858" s="357">
        <v>626</v>
      </c>
      <c r="AR858" s="357">
        <v>1116</v>
      </c>
      <c r="AS858" s="357">
        <v>870</v>
      </c>
      <c r="AT858" s="105"/>
      <c r="AU858" s="105" t="s">
        <v>5079</v>
      </c>
      <c r="AV858" s="126">
        <v>1</v>
      </c>
    </row>
    <row r="859" spans="4:48" ht="23.25" customHeight="1">
      <c r="D859" s="105" t="s">
        <v>5080</v>
      </c>
      <c r="E859" s="164" t="s">
        <v>5080</v>
      </c>
      <c r="F859" s="165" t="s">
        <v>5148</v>
      </c>
      <c r="G859" s="126">
        <v>1.1000000000000001</v>
      </c>
      <c r="H859" s="166">
        <v>529</v>
      </c>
      <c r="I859" s="166">
        <v>578</v>
      </c>
      <c r="J859" s="166">
        <v>683</v>
      </c>
      <c r="K859" s="357">
        <v>655</v>
      </c>
      <c r="L859" s="357">
        <v>664</v>
      </c>
      <c r="M859" s="357">
        <v>797</v>
      </c>
      <c r="N859" s="357">
        <v>769</v>
      </c>
      <c r="O859" s="357">
        <v>606</v>
      </c>
      <c r="P859" s="357">
        <v>754</v>
      </c>
      <c r="Q859" s="357">
        <v>826</v>
      </c>
      <c r="R859" s="357">
        <v>794</v>
      </c>
      <c r="S859" s="354">
        <v>1038</v>
      </c>
      <c r="T859" s="354">
        <v>1346</v>
      </c>
      <c r="U859" s="354">
        <v>1456</v>
      </c>
      <c r="V859" s="357">
        <v>869</v>
      </c>
      <c r="W859" s="357">
        <v>984</v>
      </c>
      <c r="X859" s="357">
        <v>712</v>
      </c>
      <c r="Y859" s="357">
        <v>883</v>
      </c>
      <c r="Z859" s="357">
        <v>1029</v>
      </c>
      <c r="AA859" s="357">
        <v>773</v>
      </c>
      <c r="AB859" s="357">
        <v>797</v>
      </c>
      <c r="AC859" s="357">
        <v>1098</v>
      </c>
      <c r="AD859" s="357">
        <v>1296</v>
      </c>
      <c r="AE859" s="357">
        <v>901</v>
      </c>
      <c r="AF859" s="357">
        <v>1272</v>
      </c>
      <c r="AG859" s="357">
        <v>1519</v>
      </c>
      <c r="AH859" s="357">
        <v>1792</v>
      </c>
      <c r="AI859" s="368" t="s">
        <v>2207</v>
      </c>
      <c r="AJ859" s="357">
        <v>923</v>
      </c>
      <c r="AK859" s="357">
        <v>1163</v>
      </c>
      <c r="AL859" s="357">
        <v>1373</v>
      </c>
      <c r="AM859" s="357">
        <v>648</v>
      </c>
      <c r="AN859" s="357">
        <v>802</v>
      </c>
      <c r="AO859" s="357">
        <v>913</v>
      </c>
      <c r="AP859" s="357">
        <v>648</v>
      </c>
      <c r="AQ859" s="357">
        <v>648</v>
      </c>
      <c r="AR859" s="357">
        <v>1154</v>
      </c>
      <c r="AS859" s="357">
        <v>891</v>
      </c>
      <c r="AT859" s="105"/>
      <c r="AU859" s="105" t="s">
        <v>5080</v>
      </c>
      <c r="AV859" s="126">
        <v>1.1000000000000001</v>
      </c>
    </row>
    <row r="860" spans="4:48" ht="23.25" customHeight="1">
      <c r="D860" s="105" t="s">
        <v>5081</v>
      </c>
      <c r="E860" s="164" t="s">
        <v>5081</v>
      </c>
      <c r="F860" s="165" t="s">
        <v>5149</v>
      </c>
      <c r="G860" s="126">
        <v>1.1000000000000001</v>
      </c>
      <c r="H860" s="166">
        <v>540</v>
      </c>
      <c r="I860" s="166">
        <v>584</v>
      </c>
      <c r="J860" s="166">
        <v>675</v>
      </c>
      <c r="K860" s="357">
        <v>682</v>
      </c>
      <c r="L860" s="357">
        <v>664</v>
      </c>
      <c r="M860" s="357">
        <v>816</v>
      </c>
      <c r="N860" s="357">
        <v>738</v>
      </c>
      <c r="O860" s="357">
        <v>589</v>
      </c>
      <c r="P860" s="357">
        <v>756</v>
      </c>
      <c r="Q860" s="357">
        <v>833</v>
      </c>
      <c r="R860" s="357">
        <v>802</v>
      </c>
      <c r="S860" s="354">
        <v>1053</v>
      </c>
      <c r="T860" s="354">
        <v>1372</v>
      </c>
      <c r="U860" s="354">
        <v>1480</v>
      </c>
      <c r="V860" s="357">
        <v>888</v>
      </c>
      <c r="W860" s="357">
        <v>1005</v>
      </c>
      <c r="X860" s="357">
        <v>690</v>
      </c>
      <c r="Y860" s="357">
        <v>868</v>
      </c>
      <c r="Z860" s="357">
        <v>868</v>
      </c>
      <c r="AA860" s="357">
        <v>796</v>
      </c>
      <c r="AB860" s="357">
        <v>805</v>
      </c>
      <c r="AC860" s="357">
        <v>1056</v>
      </c>
      <c r="AD860" s="357">
        <v>1323</v>
      </c>
      <c r="AE860" s="357">
        <v>922</v>
      </c>
      <c r="AF860" s="357">
        <v>1234</v>
      </c>
      <c r="AG860" s="357">
        <v>1493</v>
      </c>
      <c r="AH860" s="357">
        <v>1837</v>
      </c>
      <c r="AI860" s="368" t="s">
        <v>2207</v>
      </c>
      <c r="AJ860" s="357">
        <v>940</v>
      </c>
      <c r="AK860" s="357">
        <v>1187</v>
      </c>
      <c r="AL860" s="357">
        <v>1402</v>
      </c>
      <c r="AM860" s="357">
        <v>658</v>
      </c>
      <c r="AN860" s="357">
        <v>818</v>
      </c>
      <c r="AO860" s="357">
        <v>931</v>
      </c>
      <c r="AP860" s="357">
        <v>670</v>
      </c>
      <c r="AQ860" s="357">
        <v>670</v>
      </c>
      <c r="AR860" s="357">
        <v>1193</v>
      </c>
      <c r="AS860" s="357">
        <v>912</v>
      </c>
      <c r="AT860" s="105"/>
      <c r="AU860" s="105" t="s">
        <v>5081</v>
      </c>
      <c r="AV860" s="126">
        <v>1.1000000000000001</v>
      </c>
    </row>
    <row r="861" spans="4:48" ht="23.25" customHeight="1">
      <c r="D861" s="105" t="s">
        <v>4539</v>
      </c>
      <c r="E861" s="164" t="s">
        <v>4539</v>
      </c>
      <c r="F861" s="165" t="s">
        <v>4543</v>
      </c>
      <c r="G861" s="126">
        <v>0.2</v>
      </c>
      <c r="H861" s="166">
        <v>75</v>
      </c>
      <c r="I861" s="166">
        <v>84</v>
      </c>
      <c r="J861" s="166">
        <v>97</v>
      </c>
      <c r="K861" s="357">
        <v>95</v>
      </c>
      <c r="L861" s="357">
        <v>93</v>
      </c>
      <c r="M861" s="357">
        <v>140</v>
      </c>
      <c r="N861" s="357">
        <v>106</v>
      </c>
      <c r="O861" s="357">
        <v>86</v>
      </c>
      <c r="P861" s="357">
        <v>117</v>
      </c>
      <c r="Q861" s="357">
        <v>124</v>
      </c>
      <c r="R861" s="357">
        <v>121</v>
      </c>
      <c r="S861" s="354">
        <v>163</v>
      </c>
      <c r="T861" s="354">
        <v>221</v>
      </c>
      <c r="U861" s="354">
        <v>234</v>
      </c>
      <c r="V861" s="357">
        <v>145</v>
      </c>
      <c r="W861" s="357">
        <v>165</v>
      </c>
      <c r="X861" s="357">
        <v>102</v>
      </c>
      <c r="Y861" s="357">
        <v>135</v>
      </c>
      <c r="Z861" s="357">
        <v>166</v>
      </c>
      <c r="AA861" s="357">
        <v>119</v>
      </c>
      <c r="AB861" s="357">
        <v>125</v>
      </c>
      <c r="AC861" s="357">
        <v>172</v>
      </c>
      <c r="AD861" s="357">
        <v>218</v>
      </c>
      <c r="AE861" s="357">
        <v>144</v>
      </c>
      <c r="AF861" s="357">
        <v>159</v>
      </c>
      <c r="AG861" s="357">
        <v>207</v>
      </c>
      <c r="AH861" s="357">
        <v>258</v>
      </c>
      <c r="AI861" s="368" t="s">
        <v>2207</v>
      </c>
      <c r="AJ861" s="357">
        <v>149</v>
      </c>
      <c r="AK861" s="357">
        <v>196</v>
      </c>
      <c r="AL861" s="357">
        <v>231</v>
      </c>
      <c r="AM861" s="357">
        <v>98</v>
      </c>
      <c r="AN861" s="357">
        <v>129</v>
      </c>
      <c r="AO861" s="357">
        <v>146</v>
      </c>
      <c r="AP861" s="357">
        <v>143</v>
      </c>
      <c r="AQ861" s="357">
        <v>143</v>
      </c>
      <c r="AR861" s="357">
        <v>255</v>
      </c>
      <c r="AS861" s="357">
        <v>176</v>
      </c>
      <c r="AT861" s="105"/>
      <c r="AU861" s="105" t="s">
        <v>4539</v>
      </c>
      <c r="AV861" s="126">
        <v>0.2</v>
      </c>
    </row>
    <row r="862" spans="4:48" ht="23.25" customHeight="1">
      <c r="D862" s="105" t="s">
        <v>4540</v>
      </c>
      <c r="E862" s="164" t="s">
        <v>4540</v>
      </c>
      <c r="F862" s="165" t="s">
        <v>4542</v>
      </c>
      <c r="G862" s="126">
        <v>0.30000000000000004</v>
      </c>
      <c r="H862" s="166">
        <v>79</v>
      </c>
      <c r="I862" s="166">
        <v>88</v>
      </c>
      <c r="J862" s="166">
        <v>102</v>
      </c>
      <c r="K862" s="357">
        <v>100</v>
      </c>
      <c r="L862" s="357">
        <v>98</v>
      </c>
      <c r="M862" s="357">
        <v>147</v>
      </c>
      <c r="N862" s="357">
        <v>112</v>
      </c>
      <c r="O862" s="357">
        <v>90</v>
      </c>
      <c r="P862" s="357">
        <v>123</v>
      </c>
      <c r="Q862" s="357">
        <v>131</v>
      </c>
      <c r="R862" s="357">
        <v>127</v>
      </c>
      <c r="S862" s="354">
        <v>178</v>
      </c>
      <c r="T862" s="354">
        <v>246</v>
      </c>
      <c r="U862" s="354">
        <v>258</v>
      </c>
      <c r="V862" s="357">
        <v>164</v>
      </c>
      <c r="W862" s="357">
        <v>186</v>
      </c>
      <c r="X862" s="357">
        <v>107</v>
      </c>
      <c r="Y862" s="357">
        <v>142</v>
      </c>
      <c r="Z862" s="357">
        <v>175</v>
      </c>
      <c r="AA862" s="357">
        <v>125</v>
      </c>
      <c r="AB862" s="357">
        <v>132</v>
      </c>
      <c r="AC862" s="357">
        <v>181</v>
      </c>
      <c r="AD862" s="357">
        <v>229</v>
      </c>
      <c r="AE862" s="357">
        <v>152</v>
      </c>
      <c r="AF862" s="357">
        <v>167</v>
      </c>
      <c r="AG862" s="357">
        <v>218</v>
      </c>
      <c r="AH862" s="357">
        <v>272</v>
      </c>
      <c r="AI862" s="368" t="s">
        <v>2207</v>
      </c>
      <c r="AJ862" s="357">
        <v>157</v>
      </c>
      <c r="AK862" s="357">
        <v>206</v>
      </c>
      <c r="AL862" s="357">
        <v>243</v>
      </c>
      <c r="AM862" s="357">
        <v>103</v>
      </c>
      <c r="AN862" s="357">
        <v>136</v>
      </c>
      <c r="AO862" s="357">
        <v>154</v>
      </c>
      <c r="AP862" s="357">
        <v>151</v>
      </c>
      <c r="AQ862" s="357">
        <v>151</v>
      </c>
      <c r="AR862" s="357">
        <v>268</v>
      </c>
      <c r="AS862" s="357">
        <v>185</v>
      </c>
      <c r="AT862" s="105"/>
      <c r="AU862" s="105" t="s">
        <v>4540</v>
      </c>
      <c r="AV862" s="126">
        <v>0.30000000000000004</v>
      </c>
    </row>
    <row r="863" spans="4:48" ht="23.25" customHeight="1">
      <c r="D863" s="105" t="s">
        <v>478</v>
      </c>
      <c r="E863" s="164" t="s">
        <v>478</v>
      </c>
      <c r="F863" s="165" t="s">
        <v>613</v>
      </c>
      <c r="G863" s="126">
        <v>18.3</v>
      </c>
      <c r="H863" s="166">
        <v>3764</v>
      </c>
      <c r="I863" s="166">
        <v>3795</v>
      </c>
      <c r="J863" s="166">
        <v>4444</v>
      </c>
      <c r="K863" s="357">
        <v>3764</v>
      </c>
      <c r="L863" s="357">
        <v>3795</v>
      </c>
      <c r="M863" s="357">
        <v>4444</v>
      </c>
      <c r="N863" s="362" t="s">
        <v>2207</v>
      </c>
      <c r="O863" s="357">
        <v>3764</v>
      </c>
      <c r="P863" s="357">
        <v>3795</v>
      </c>
      <c r="Q863" s="357">
        <v>4444</v>
      </c>
      <c r="R863" s="362" t="s">
        <v>2207</v>
      </c>
      <c r="S863" s="354">
        <v>3764</v>
      </c>
      <c r="T863" s="354">
        <v>3795</v>
      </c>
      <c r="U863" s="354">
        <v>4444</v>
      </c>
      <c r="V863" s="357">
        <v>3795</v>
      </c>
      <c r="W863" s="357">
        <v>4444</v>
      </c>
      <c r="X863" s="357">
        <v>3764</v>
      </c>
      <c r="Y863" s="357">
        <v>3795</v>
      </c>
      <c r="Z863" s="357">
        <v>4444</v>
      </c>
      <c r="AA863" s="362" t="s">
        <v>2207</v>
      </c>
      <c r="AB863" s="357">
        <v>3764</v>
      </c>
      <c r="AC863" s="357">
        <v>3795</v>
      </c>
      <c r="AD863" s="357">
        <v>4444</v>
      </c>
      <c r="AE863" s="362" t="s">
        <v>2207</v>
      </c>
      <c r="AF863" s="357">
        <v>3764</v>
      </c>
      <c r="AG863" s="357">
        <v>3795</v>
      </c>
      <c r="AH863" s="357">
        <v>4444</v>
      </c>
      <c r="AI863" s="368" t="s">
        <v>2207</v>
      </c>
      <c r="AJ863" s="357">
        <v>3764</v>
      </c>
      <c r="AK863" s="357">
        <v>3795</v>
      </c>
      <c r="AL863" s="357">
        <v>4444</v>
      </c>
      <c r="AM863" s="357">
        <v>3764</v>
      </c>
      <c r="AN863" s="357">
        <v>3795</v>
      </c>
      <c r="AO863" s="357">
        <v>4444</v>
      </c>
      <c r="AP863" s="357">
        <v>4175</v>
      </c>
      <c r="AQ863" s="357">
        <v>4175</v>
      </c>
      <c r="AR863" s="357">
        <v>4175</v>
      </c>
      <c r="AS863" s="357">
        <v>4175</v>
      </c>
      <c r="AT863" s="105"/>
      <c r="AU863" s="105" t="s">
        <v>478</v>
      </c>
      <c r="AV863" s="126">
        <v>18.3</v>
      </c>
    </row>
    <row r="864" spans="4:48" ht="23.25" customHeight="1">
      <c r="D864" s="105" t="s">
        <v>479</v>
      </c>
      <c r="E864" s="164" t="s">
        <v>479</v>
      </c>
      <c r="F864" s="165" t="s">
        <v>614</v>
      </c>
      <c r="G864" s="126">
        <v>21.3</v>
      </c>
      <c r="H864" s="166">
        <v>3833</v>
      </c>
      <c r="I864" s="166">
        <v>3864</v>
      </c>
      <c r="J864" s="166">
        <v>4523</v>
      </c>
      <c r="K864" s="357">
        <v>3833</v>
      </c>
      <c r="L864" s="357">
        <v>3864</v>
      </c>
      <c r="M864" s="357">
        <v>4523</v>
      </c>
      <c r="N864" s="362" t="s">
        <v>2207</v>
      </c>
      <c r="O864" s="357">
        <v>3833</v>
      </c>
      <c r="P864" s="357">
        <v>3864</v>
      </c>
      <c r="Q864" s="357">
        <v>4523</v>
      </c>
      <c r="R864" s="362" t="s">
        <v>2207</v>
      </c>
      <c r="S864" s="354">
        <v>3833</v>
      </c>
      <c r="T864" s="354">
        <v>3864</v>
      </c>
      <c r="U864" s="354">
        <v>4523</v>
      </c>
      <c r="V864" s="357">
        <v>3864</v>
      </c>
      <c r="W864" s="357">
        <v>4523</v>
      </c>
      <c r="X864" s="357">
        <v>3833</v>
      </c>
      <c r="Y864" s="357">
        <v>3864</v>
      </c>
      <c r="Z864" s="357">
        <v>4523</v>
      </c>
      <c r="AA864" s="362" t="s">
        <v>2207</v>
      </c>
      <c r="AB864" s="357">
        <v>3833</v>
      </c>
      <c r="AC864" s="357">
        <v>3864</v>
      </c>
      <c r="AD864" s="357">
        <v>4523</v>
      </c>
      <c r="AE864" s="362" t="s">
        <v>2207</v>
      </c>
      <c r="AF864" s="357">
        <v>3833</v>
      </c>
      <c r="AG864" s="357">
        <v>3864</v>
      </c>
      <c r="AH864" s="357">
        <v>4523</v>
      </c>
      <c r="AI864" s="368" t="s">
        <v>2207</v>
      </c>
      <c r="AJ864" s="357">
        <v>3833</v>
      </c>
      <c r="AK864" s="357">
        <v>3864</v>
      </c>
      <c r="AL864" s="357">
        <v>4523</v>
      </c>
      <c r="AM864" s="357">
        <v>3833</v>
      </c>
      <c r="AN864" s="357">
        <v>3864</v>
      </c>
      <c r="AO864" s="357">
        <v>4523</v>
      </c>
      <c r="AP864" s="357">
        <v>4251</v>
      </c>
      <c r="AQ864" s="357">
        <v>4251</v>
      </c>
      <c r="AR864" s="357">
        <v>4251</v>
      </c>
      <c r="AS864" s="357">
        <v>4251</v>
      </c>
      <c r="AT864" s="105"/>
      <c r="AU864" s="105" t="s">
        <v>479</v>
      </c>
      <c r="AV864" s="126">
        <v>21.3</v>
      </c>
    </row>
    <row r="865" spans="1:48" ht="23.25" customHeight="1">
      <c r="D865" s="105" t="s">
        <v>480</v>
      </c>
      <c r="E865" s="164" t="s">
        <v>480</v>
      </c>
      <c r="F865" s="165" t="s">
        <v>615</v>
      </c>
      <c r="G865" s="126">
        <v>24.3</v>
      </c>
      <c r="H865" s="166">
        <v>4016</v>
      </c>
      <c r="I865" s="166">
        <v>4045</v>
      </c>
      <c r="J865" s="166">
        <v>4731</v>
      </c>
      <c r="K865" s="357">
        <v>4016</v>
      </c>
      <c r="L865" s="357">
        <v>4045</v>
      </c>
      <c r="M865" s="357">
        <v>4731</v>
      </c>
      <c r="N865" s="362" t="s">
        <v>2207</v>
      </c>
      <c r="O865" s="357">
        <v>4016</v>
      </c>
      <c r="P865" s="357">
        <v>4045</v>
      </c>
      <c r="Q865" s="357">
        <v>4731</v>
      </c>
      <c r="R865" s="362" t="s">
        <v>2207</v>
      </c>
      <c r="S865" s="354">
        <v>4016</v>
      </c>
      <c r="T865" s="354">
        <v>4045</v>
      </c>
      <c r="U865" s="354">
        <v>4731</v>
      </c>
      <c r="V865" s="357">
        <v>4045</v>
      </c>
      <c r="W865" s="357">
        <v>4731</v>
      </c>
      <c r="X865" s="357">
        <v>4016</v>
      </c>
      <c r="Y865" s="357">
        <v>4045</v>
      </c>
      <c r="Z865" s="357">
        <v>4731</v>
      </c>
      <c r="AA865" s="362" t="s">
        <v>2207</v>
      </c>
      <c r="AB865" s="357">
        <v>4016</v>
      </c>
      <c r="AC865" s="357">
        <v>4045</v>
      </c>
      <c r="AD865" s="357">
        <v>4731</v>
      </c>
      <c r="AE865" s="362" t="s">
        <v>2207</v>
      </c>
      <c r="AF865" s="357">
        <v>4016</v>
      </c>
      <c r="AG865" s="357">
        <v>4045</v>
      </c>
      <c r="AH865" s="357">
        <v>4731</v>
      </c>
      <c r="AI865" s="368" t="s">
        <v>2207</v>
      </c>
      <c r="AJ865" s="357">
        <v>4016</v>
      </c>
      <c r="AK865" s="357">
        <v>4045</v>
      </c>
      <c r="AL865" s="357">
        <v>4731</v>
      </c>
      <c r="AM865" s="357">
        <v>4016</v>
      </c>
      <c r="AN865" s="357">
        <v>4045</v>
      </c>
      <c r="AO865" s="357">
        <v>4731</v>
      </c>
      <c r="AP865" s="357">
        <v>4449</v>
      </c>
      <c r="AQ865" s="357">
        <v>4449</v>
      </c>
      <c r="AR865" s="357">
        <v>4449</v>
      </c>
      <c r="AS865" s="357">
        <v>4449</v>
      </c>
      <c r="AT865" s="105"/>
      <c r="AU865" s="105" t="s">
        <v>480</v>
      </c>
      <c r="AV865" s="126">
        <v>24.3</v>
      </c>
    </row>
    <row r="866" spans="1:48" ht="23.25" customHeight="1">
      <c r="D866" s="105" t="s">
        <v>1106</v>
      </c>
      <c r="E866" s="164" t="s">
        <v>1106</v>
      </c>
      <c r="F866" s="165" t="s">
        <v>1107</v>
      </c>
      <c r="G866" s="126">
        <v>6</v>
      </c>
      <c r="H866" s="166">
        <v>337</v>
      </c>
      <c r="I866" s="166">
        <v>338</v>
      </c>
      <c r="J866" s="166">
        <v>388</v>
      </c>
      <c r="K866" s="357">
        <v>354</v>
      </c>
      <c r="L866" s="357">
        <v>345</v>
      </c>
      <c r="M866" s="357">
        <v>423</v>
      </c>
      <c r="N866" s="357">
        <v>373</v>
      </c>
      <c r="O866" s="357">
        <v>340</v>
      </c>
      <c r="P866" s="357">
        <v>365</v>
      </c>
      <c r="Q866" s="357">
        <v>412</v>
      </c>
      <c r="R866" s="357">
        <v>396</v>
      </c>
      <c r="S866" s="354">
        <v>406</v>
      </c>
      <c r="T866" s="354">
        <v>485</v>
      </c>
      <c r="U866" s="354">
        <v>530</v>
      </c>
      <c r="V866" s="357">
        <v>406</v>
      </c>
      <c r="W866" s="357">
        <v>451</v>
      </c>
      <c r="X866" s="357">
        <v>346</v>
      </c>
      <c r="Y866" s="357">
        <v>382</v>
      </c>
      <c r="Z866" s="357">
        <v>455</v>
      </c>
      <c r="AA866" s="357">
        <v>391</v>
      </c>
      <c r="AB866" s="357">
        <v>366</v>
      </c>
      <c r="AC866" s="357">
        <v>415</v>
      </c>
      <c r="AD866" s="357">
        <v>500</v>
      </c>
      <c r="AE866" s="357">
        <v>413</v>
      </c>
      <c r="AF866" s="357">
        <v>402</v>
      </c>
      <c r="AG866" s="357">
        <v>451</v>
      </c>
      <c r="AH866" s="357">
        <v>543</v>
      </c>
      <c r="AI866" s="368" t="s">
        <v>2207</v>
      </c>
      <c r="AJ866" s="357">
        <v>397</v>
      </c>
      <c r="AK866" s="357">
        <v>448</v>
      </c>
      <c r="AL866" s="357">
        <v>523</v>
      </c>
      <c r="AM866" s="357">
        <v>349</v>
      </c>
      <c r="AN866" s="357">
        <v>380</v>
      </c>
      <c r="AO866" s="357">
        <v>431</v>
      </c>
      <c r="AP866" s="357">
        <v>402</v>
      </c>
      <c r="AQ866" s="357">
        <v>402</v>
      </c>
      <c r="AR866" s="357">
        <v>489</v>
      </c>
      <c r="AS866" s="357">
        <v>450</v>
      </c>
      <c r="AT866" s="105"/>
      <c r="AU866" s="105" t="s">
        <v>1106</v>
      </c>
      <c r="AV866" s="126">
        <v>6</v>
      </c>
    </row>
    <row r="867" spans="1:48" ht="23.25" customHeight="1">
      <c r="D867" s="105" t="s">
        <v>3234</v>
      </c>
      <c r="E867" s="164" t="s">
        <v>3234</v>
      </c>
      <c r="F867" s="165" t="s">
        <v>1107</v>
      </c>
      <c r="G867" s="126">
        <v>6</v>
      </c>
      <c r="H867" s="166">
        <v>337</v>
      </c>
      <c r="I867" s="166">
        <v>338</v>
      </c>
      <c r="J867" s="166">
        <v>388</v>
      </c>
      <c r="K867" s="357">
        <v>354</v>
      </c>
      <c r="L867" s="357">
        <v>345</v>
      </c>
      <c r="M867" s="357">
        <v>423</v>
      </c>
      <c r="N867" s="357">
        <v>373</v>
      </c>
      <c r="O867" s="357">
        <v>340</v>
      </c>
      <c r="P867" s="357">
        <v>365</v>
      </c>
      <c r="Q867" s="357">
        <v>412</v>
      </c>
      <c r="R867" s="357">
        <v>396</v>
      </c>
      <c r="S867" s="354">
        <v>406</v>
      </c>
      <c r="T867" s="354">
        <v>485</v>
      </c>
      <c r="U867" s="354">
        <v>530</v>
      </c>
      <c r="V867" s="357">
        <v>406</v>
      </c>
      <c r="W867" s="357">
        <v>451</v>
      </c>
      <c r="X867" s="357">
        <v>346</v>
      </c>
      <c r="Y867" s="357">
        <v>382</v>
      </c>
      <c r="Z867" s="357">
        <v>455</v>
      </c>
      <c r="AA867" s="357">
        <v>391</v>
      </c>
      <c r="AB867" s="357">
        <v>366</v>
      </c>
      <c r="AC867" s="357">
        <v>415</v>
      </c>
      <c r="AD867" s="357">
        <v>500</v>
      </c>
      <c r="AE867" s="357">
        <v>413</v>
      </c>
      <c r="AF867" s="357">
        <v>402</v>
      </c>
      <c r="AG867" s="357">
        <v>451</v>
      </c>
      <c r="AH867" s="357">
        <v>543</v>
      </c>
      <c r="AI867" s="368" t="s">
        <v>2207</v>
      </c>
      <c r="AJ867" s="357">
        <v>397</v>
      </c>
      <c r="AK867" s="357">
        <v>448</v>
      </c>
      <c r="AL867" s="357">
        <v>523</v>
      </c>
      <c r="AM867" s="357">
        <v>349</v>
      </c>
      <c r="AN867" s="357">
        <v>380</v>
      </c>
      <c r="AO867" s="357">
        <v>431</v>
      </c>
      <c r="AP867" s="357">
        <v>402</v>
      </c>
      <c r="AQ867" s="357">
        <v>402</v>
      </c>
      <c r="AR867" s="357">
        <v>489</v>
      </c>
      <c r="AS867" s="357">
        <v>450</v>
      </c>
      <c r="AT867" s="105"/>
      <c r="AU867" s="105" t="s">
        <v>3234</v>
      </c>
      <c r="AV867" s="126">
        <v>6</v>
      </c>
    </row>
    <row r="868" spans="1:48" ht="23.25" customHeight="1">
      <c r="D868" s="105" t="s">
        <v>1108</v>
      </c>
      <c r="E868" s="164" t="s">
        <v>1108</v>
      </c>
      <c r="F868" s="165" t="s">
        <v>1109</v>
      </c>
      <c r="G868" s="126">
        <v>10.4</v>
      </c>
      <c r="H868" s="166">
        <v>471</v>
      </c>
      <c r="I868" s="166">
        <v>475</v>
      </c>
      <c r="J868" s="166">
        <v>547</v>
      </c>
      <c r="K868" s="357">
        <v>505</v>
      </c>
      <c r="L868" s="357">
        <v>492</v>
      </c>
      <c r="M868" s="357">
        <v>608</v>
      </c>
      <c r="N868" s="357">
        <v>533</v>
      </c>
      <c r="O868" s="357">
        <v>478</v>
      </c>
      <c r="P868" s="357">
        <v>522</v>
      </c>
      <c r="Q868" s="357">
        <v>587</v>
      </c>
      <c r="R868" s="357">
        <v>570</v>
      </c>
      <c r="S868" s="354">
        <v>667</v>
      </c>
      <c r="T868" s="354">
        <v>809</v>
      </c>
      <c r="U868" s="354">
        <v>878</v>
      </c>
      <c r="V868" s="357">
        <v>658</v>
      </c>
      <c r="W868" s="357">
        <v>729</v>
      </c>
      <c r="X868" s="357">
        <v>555</v>
      </c>
      <c r="Y868" s="357">
        <v>617</v>
      </c>
      <c r="Z868" s="357">
        <v>735</v>
      </c>
      <c r="AA868" s="357">
        <v>628</v>
      </c>
      <c r="AB868" s="357">
        <v>588</v>
      </c>
      <c r="AC868" s="357">
        <v>672</v>
      </c>
      <c r="AD868" s="357">
        <v>812</v>
      </c>
      <c r="AE868" s="357">
        <v>664</v>
      </c>
      <c r="AF868" s="357">
        <v>659</v>
      </c>
      <c r="AG868" s="357">
        <v>744</v>
      </c>
      <c r="AH868" s="357">
        <v>897</v>
      </c>
      <c r="AI868" s="368" t="s">
        <v>2207</v>
      </c>
      <c r="AJ868" s="357">
        <v>643</v>
      </c>
      <c r="AK868" s="357">
        <v>732</v>
      </c>
      <c r="AL868" s="357">
        <v>853</v>
      </c>
      <c r="AM868" s="357">
        <v>556</v>
      </c>
      <c r="AN868" s="357">
        <v>611</v>
      </c>
      <c r="AO868" s="357">
        <v>691</v>
      </c>
      <c r="AP868" s="357">
        <v>632</v>
      </c>
      <c r="AQ868" s="357">
        <v>632</v>
      </c>
      <c r="AR868" s="357">
        <v>784</v>
      </c>
      <c r="AS868" s="357">
        <v>728</v>
      </c>
      <c r="AT868" s="105"/>
      <c r="AU868" s="105" t="s">
        <v>1108</v>
      </c>
      <c r="AV868" s="126">
        <v>10.4</v>
      </c>
    </row>
    <row r="869" spans="1:48" ht="23.25" customHeight="1">
      <c r="D869" s="105" t="s">
        <v>5051</v>
      </c>
      <c r="E869" s="164" t="s">
        <v>5051</v>
      </c>
      <c r="F869" s="165" t="s">
        <v>5062</v>
      </c>
      <c r="G869" s="126">
        <v>0</v>
      </c>
      <c r="H869" s="166">
        <v>100</v>
      </c>
      <c r="I869" s="166">
        <v>100</v>
      </c>
      <c r="J869" s="166">
        <v>100</v>
      </c>
      <c r="K869" s="357">
        <v>100</v>
      </c>
      <c r="L869" s="357">
        <v>100</v>
      </c>
      <c r="M869" s="357">
        <v>100</v>
      </c>
      <c r="N869" s="357">
        <v>100</v>
      </c>
      <c r="O869" s="357">
        <v>100</v>
      </c>
      <c r="P869" s="357">
        <v>100</v>
      </c>
      <c r="Q869" s="357">
        <v>100</v>
      </c>
      <c r="R869" s="357">
        <v>100</v>
      </c>
      <c r="S869" s="354">
        <v>100</v>
      </c>
      <c r="T869" s="354">
        <v>100</v>
      </c>
      <c r="U869" s="354">
        <v>100</v>
      </c>
      <c r="V869" s="357">
        <v>100</v>
      </c>
      <c r="W869" s="357">
        <v>100</v>
      </c>
      <c r="X869" s="357">
        <v>100</v>
      </c>
      <c r="Y869" s="357">
        <v>100</v>
      </c>
      <c r="Z869" s="357">
        <v>100</v>
      </c>
      <c r="AA869" s="357">
        <v>100</v>
      </c>
      <c r="AB869" s="357">
        <v>100</v>
      </c>
      <c r="AC869" s="357">
        <v>100</v>
      </c>
      <c r="AD869" s="357">
        <v>100</v>
      </c>
      <c r="AE869" s="357">
        <v>100</v>
      </c>
      <c r="AF869" s="357">
        <v>100</v>
      </c>
      <c r="AG869" s="357">
        <v>100</v>
      </c>
      <c r="AH869" s="357">
        <v>100</v>
      </c>
      <c r="AI869" s="368" t="s">
        <v>2207</v>
      </c>
      <c r="AJ869" s="357">
        <v>100</v>
      </c>
      <c r="AK869" s="357">
        <v>100</v>
      </c>
      <c r="AL869" s="357">
        <v>100</v>
      </c>
      <c r="AM869" s="357">
        <v>100</v>
      </c>
      <c r="AN869" s="357">
        <v>100</v>
      </c>
      <c r="AO869" s="357">
        <v>100</v>
      </c>
      <c r="AP869" s="357">
        <v>100</v>
      </c>
      <c r="AQ869" s="357">
        <v>100</v>
      </c>
      <c r="AR869" s="357">
        <v>100</v>
      </c>
      <c r="AS869" s="357">
        <v>100</v>
      </c>
      <c r="AT869" s="105"/>
      <c r="AU869" s="105" t="s">
        <v>5051</v>
      </c>
      <c r="AV869" s="126">
        <v>0</v>
      </c>
    </row>
    <row r="870" spans="1:48" ht="23.25" customHeight="1">
      <c r="D870" s="105" t="s">
        <v>5052</v>
      </c>
      <c r="E870" s="164" t="s">
        <v>5052</v>
      </c>
      <c r="F870" s="165" t="s">
        <v>5063</v>
      </c>
      <c r="G870" s="126">
        <v>0</v>
      </c>
      <c r="H870" s="166">
        <v>100</v>
      </c>
      <c r="I870" s="166">
        <v>100</v>
      </c>
      <c r="J870" s="166">
        <v>100</v>
      </c>
      <c r="K870" s="357">
        <v>100</v>
      </c>
      <c r="L870" s="357">
        <v>100</v>
      </c>
      <c r="M870" s="357">
        <v>100</v>
      </c>
      <c r="N870" s="357">
        <v>100</v>
      </c>
      <c r="O870" s="357">
        <v>100</v>
      </c>
      <c r="P870" s="357">
        <v>100</v>
      </c>
      <c r="Q870" s="357">
        <v>100</v>
      </c>
      <c r="R870" s="357">
        <v>100</v>
      </c>
      <c r="S870" s="354">
        <v>100</v>
      </c>
      <c r="T870" s="354">
        <v>100</v>
      </c>
      <c r="U870" s="354">
        <v>100</v>
      </c>
      <c r="V870" s="357">
        <v>100</v>
      </c>
      <c r="W870" s="357">
        <v>100</v>
      </c>
      <c r="X870" s="357">
        <v>100</v>
      </c>
      <c r="Y870" s="357">
        <v>100</v>
      </c>
      <c r="Z870" s="357">
        <v>100</v>
      </c>
      <c r="AA870" s="357">
        <v>100</v>
      </c>
      <c r="AB870" s="357">
        <v>100</v>
      </c>
      <c r="AC870" s="357">
        <v>100</v>
      </c>
      <c r="AD870" s="357">
        <v>100</v>
      </c>
      <c r="AE870" s="357">
        <v>100</v>
      </c>
      <c r="AF870" s="357">
        <v>100</v>
      </c>
      <c r="AG870" s="357">
        <v>100</v>
      </c>
      <c r="AH870" s="357">
        <v>100</v>
      </c>
      <c r="AI870" s="368" t="s">
        <v>2207</v>
      </c>
      <c r="AJ870" s="357">
        <v>100</v>
      </c>
      <c r="AK870" s="357">
        <v>100</v>
      </c>
      <c r="AL870" s="357">
        <v>100</v>
      </c>
      <c r="AM870" s="357">
        <v>100</v>
      </c>
      <c r="AN870" s="357">
        <v>100</v>
      </c>
      <c r="AO870" s="357">
        <v>100</v>
      </c>
      <c r="AP870" s="357">
        <v>100</v>
      </c>
      <c r="AQ870" s="357">
        <v>100</v>
      </c>
      <c r="AR870" s="357">
        <v>100</v>
      </c>
      <c r="AS870" s="357">
        <v>100</v>
      </c>
      <c r="AT870" s="105"/>
      <c r="AU870" s="105" t="s">
        <v>5052</v>
      </c>
      <c r="AV870" s="126">
        <v>0</v>
      </c>
    </row>
    <row r="871" spans="1:48" ht="23.25" customHeight="1">
      <c r="D871" s="105" t="s">
        <v>98</v>
      </c>
      <c r="E871" s="164" t="s">
        <v>98</v>
      </c>
      <c r="F871" s="165" t="s">
        <v>99</v>
      </c>
      <c r="G871" s="126">
        <v>6.6999999999999993</v>
      </c>
      <c r="H871" s="166">
        <v>675</v>
      </c>
      <c r="I871" s="166">
        <v>661</v>
      </c>
      <c r="J871" s="166">
        <v>757</v>
      </c>
      <c r="K871" s="357">
        <v>675</v>
      </c>
      <c r="L871" s="357">
        <v>661</v>
      </c>
      <c r="M871" s="357">
        <v>757</v>
      </c>
      <c r="N871" s="357">
        <v>685</v>
      </c>
      <c r="O871" s="357">
        <v>685</v>
      </c>
      <c r="P871" s="357">
        <v>661</v>
      </c>
      <c r="Q871" s="357">
        <v>757</v>
      </c>
      <c r="R871" s="357">
        <v>700</v>
      </c>
      <c r="S871" s="354">
        <v>886</v>
      </c>
      <c r="T871" s="354">
        <v>964</v>
      </c>
      <c r="U871" s="354">
        <v>995</v>
      </c>
      <c r="V871" s="357">
        <v>857</v>
      </c>
      <c r="W871" s="357">
        <v>962</v>
      </c>
      <c r="X871" s="357">
        <v>634</v>
      </c>
      <c r="Y871" s="357">
        <v>678</v>
      </c>
      <c r="Z871" s="357">
        <v>793</v>
      </c>
      <c r="AA871" s="357">
        <v>689</v>
      </c>
      <c r="AB871" s="357">
        <v>661</v>
      </c>
      <c r="AC871" s="357">
        <v>719</v>
      </c>
      <c r="AD871" s="357">
        <v>844</v>
      </c>
      <c r="AE871" s="357">
        <v>725</v>
      </c>
      <c r="AF871" s="357">
        <v>722</v>
      </c>
      <c r="AG871" s="357">
        <v>780</v>
      </c>
      <c r="AH871" s="357">
        <v>916</v>
      </c>
      <c r="AI871" s="368" t="s">
        <v>2207</v>
      </c>
      <c r="AJ871" s="357">
        <v>682</v>
      </c>
      <c r="AK871" s="357">
        <v>740</v>
      </c>
      <c r="AL871" s="357">
        <v>869</v>
      </c>
      <c r="AM871" s="357">
        <v>595</v>
      </c>
      <c r="AN871" s="357">
        <v>639</v>
      </c>
      <c r="AO871" s="357">
        <v>733</v>
      </c>
      <c r="AP871" s="357">
        <v>631</v>
      </c>
      <c r="AQ871" s="357">
        <v>631</v>
      </c>
      <c r="AR871" s="357">
        <v>724</v>
      </c>
      <c r="AS871" s="357">
        <v>682</v>
      </c>
      <c r="AT871" s="105"/>
      <c r="AU871" s="105" t="s">
        <v>98</v>
      </c>
      <c r="AV871" s="126">
        <v>6.6999999999999993</v>
      </c>
    </row>
    <row r="872" spans="1:48" ht="23.25" customHeight="1">
      <c r="D872" s="105" t="s">
        <v>101</v>
      </c>
      <c r="E872" s="164" t="s">
        <v>101</v>
      </c>
      <c r="F872" s="165" t="s">
        <v>102</v>
      </c>
      <c r="G872" s="126">
        <v>6.6999999999999993</v>
      </c>
      <c r="H872" s="166">
        <v>730</v>
      </c>
      <c r="I872" s="166">
        <v>714</v>
      </c>
      <c r="J872" s="166">
        <v>824</v>
      </c>
      <c r="K872" s="357">
        <v>730</v>
      </c>
      <c r="L872" s="357">
        <v>714</v>
      </c>
      <c r="M872" s="357">
        <v>824</v>
      </c>
      <c r="N872" s="357">
        <v>754</v>
      </c>
      <c r="O872" s="357">
        <v>727</v>
      </c>
      <c r="P872" s="357">
        <v>714</v>
      </c>
      <c r="Q872" s="357">
        <v>824</v>
      </c>
      <c r="R872" s="357">
        <v>788</v>
      </c>
      <c r="S872" s="354">
        <v>1077</v>
      </c>
      <c r="T872" s="354">
        <v>1171</v>
      </c>
      <c r="U872" s="354">
        <v>1176</v>
      </c>
      <c r="V872" s="357">
        <v>938</v>
      </c>
      <c r="W872" s="357">
        <v>1053</v>
      </c>
      <c r="X872" s="357">
        <v>818</v>
      </c>
      <c r="Y872" s="357">
        <v>866</v>
      </c>
      <c r="Z872" s="357">
        <v>1014</v>
      </c>
      <c r="AA872" s="357">
        <v>891</v>
      </c>
      <c r="AB872" s="357">
        <v>852</v>
      </c>
      <c r="AC872" s="357">
        <v>913</v>
      </c>
      <c r="AD872" s="357">
        <v>1072</v>
      </c>
      <c r="AE872" s="357">
        <v>937</v>
      </c>
      <c r="AF872" s="357">
        <v>928</v>
      </c>
      <c r="AG872" s="357">
        <v>991</v>
      </c>
      <c r="AH872" s="357">
        <v>1164</v>
      </c>
      <c r="AI872" s="368" t="s">
        <v>2207</v>
      </c>
      <c r="AJ872" s="357">
        <v>858</v>
      </c>
      <c r="AK872" s="357">
        <v>919</v>
      </c>
      <c r="AL872" s="357">
        <v>1079</v>
      </c>
      <c r="AM872" s="357">
        <v>753</v>
      </c>
      <c r="AN872" s="357">
        <v>797</v>
      </c>
      <c r="AO872" s="357">
        <v>914</v>
      </c>
      <c r="AP872" s="357">
        <v>806</v>
      </c>
      <c r="AQ872" s="357">
        <v>806</v>
      </c>
      <c r="AR872" s="357">
        <v>917</v>
      </c>
      <c r="AS872" s="357">
        <v>888</v>
      </c>
      <c r="AT872" s="105"/>
      <c r="AU872" s="105" t="s">
        <v>101</v>
      </c>
      <c r="AV872" s="126">
        <v>6.6999999999999993</v>
      </c>
    </row>
    <row r="873" spans="1:48" ht="23.25" customHeight="1">
      <c r="D873" s="105" t="s">
        <v>4337</v>
      </c>
      <c r="E873" s="164" t="s">
        <v>4337</v>
      </c>
      <c r="F873" s="165" t="s">
        <v>4340</v>
      </c>
      <c r="G873" s="126">
        <v>0</v>
      </c>
      <c r="H873" s="171">
        <v>-0.2</v>
      </c>
      <c r="I873" s="171">
        <v>-0.2</v>
      </c>
      <c r="J873" s="171">
        <v>-0.2</v>
      </c>
      <c r="K873" s="358">
        <v>-0.2</v>
      </c>
      <c r="L873" s="358">
        <v>-0.2</v>
      </c>
      <c r="M873" s="358">
        <v>-0.2</v>
      </c>
      <c r="N873" s="358">
        <v>-0.2</v>
      </c>
      <c r="O873" s="358">
        <v>-0.2</v>
      </c>
      <c r="P873" s="358">
        <v>-0.2</v>
      </c>
      <c r="Q873" s="358">
        <v>-0.2</v>
      </c>
      <c r="R873" s="358">
        <v>-0.2</v>
      </c>
      <c r="S873" s="359">
        <v>-0.2</v>
      </c>
      <c r="T873" s="359">
        <v>-0.2</v>
      </c>
      <c r="U873" s="359">
        <v>-0.2</v>
      </c>
      <c r="V873" s="358">
        <v>-0.2</v>
      </c>
      <c r="W873" s="358">
        <v>-0.2</v>
      </c>
      <c r="X873" s="358">
        <v>-0.2</v>
      </c>
      <c r="Y873" s="358">
        <v>-0.2</v>
      </c>
      <c r="Z873" s="358">
        <v>-0.2</v>
      </c>
      <c r="AA873" s="358">
        <v>-0.2</v>
      </c>
      <c r="AB873" s="358">
        <v>-0.2</v>
      </c>
      <c r="AC873" s="358">
        <v>-0.2</v>
      </c>
      <c r="AD873" s="358">
        <v>-0.2</v>
      </c>
      <c r="AE873" s="358">
        <v>-0.2</v>
      </c>
      <c r="AF873" s="358">
        <v>-0.2</v>
      </c>
      <c r="AG873" s="358">
        <v>-0.2</v>
      </c>
      <c r="AH873" s="358">
        <v>-0.2</v>
      </c>
      <c r="AI873" s="369" t="s">
        <v>2207</v>
      </c>
      <c r="AJ873" s="358">
        <v>-0.2</v>
      </c>
      <c r="AK873" s="358">
        <v>-0.2</v>
      </c>
      <c r="AL873" s="358">
        <v>-0.2</v>
      </c>
      <c r="AM873" s="358">
        <v>-0.2</v>
      </c>
      <c r="AN873" s="358">
        <v>-0.2</v>
      </c>
      <c r="AO873" s="358">
        <v>-0.2</v>
      </c>
      <c r="AP873" s="358">
        <v>-0.2</v>
      </c>
      <c r="AQ873" s="358">
        <v>-0.2</v>
      </c>
      <c r="AR873" s="358">
        <v>-0.2</v>
      </c>
      <c r="AS873" s="357" t="s">
        <v>4377</v>
      </c>
      <c r="AT873" s="105"/>
      <c r="AU873" s="105" t="s">
        <v>4337</v>
      </c>
      <c r="AV873" s="126">
        <v>0</v>
      </c>
    </row>
    <row r="874" spans="1:48" ht="23.25" customHeight="1">
      <c r="D874" s="105" t="s">
        <v>4172</v>
      </c>
      <c r="E874" s="164" t="s">
        <v>4172</v>
      </c>
      <c r="F874" s="165" t="s">
        <v>4173</v>
      </c>
      <c r="G874" s="126">
        <v>0</v>
      </c>
      <c r="H874" s="166">
        <v>42</v>
      </c>
      <c r="I874" s="166">
        <v>42</v>
      </c>
      <c r="J874" s="166">
        <v>42</v>
      </c>
      <c r="K874" s="357">
        <v>42</v>
      </c>
      <c r="L874" s="357">
        <v>42</v>
      </c>
      <c r="M874" s="357">
        <v>42</v>
      </c>
      <c r="N874" s="357">
        <v>42</v>
      </c>
      <c r="O874" s="357">
        <v>42</v>
      </c>
      <c r="P874" s="357">
        <v>42</v>
      </c>
      <c r="Q874" s="357">
        <v>42</v>
      </c>
      <c r="R874" s="357">
        <v>42</v>
      </c>
      <c r="S874" s="354">
        <v>42</v>
      </c>
      <c r="T874" s="354">
        <v>42</v>
      </c>
      <c r="U874" s="354">
        <v>42</v>
      </c>
      <c r="V874" s="357">
        <v>42</v>
      </c>
      <c r="W874" s="357">
        <v>42</v>
      </c>
      <c r="X874" s="357">
        <v>42</v>
      </c>
      <c r="Y874" s="357">
        <v>42</v>
      </c>
      <c r="Z874" s="357">
        <v>42</v>
      </c>
      <c r="AA874" s="357">
        <v>42</v>
      </c>
      <c r="AB874" s="357">
        <v>42</v>
      </c>
      <c r="AC874" s="357">
        <v>42</v>
      </c>
      <c r="AD874" s="357">
        <v>42</v>
      </c>
      <c r="AE874" s="357">
        <v>42</v>
      </c>
      <c r="AF874" s="357">
        <v>42</v>
      </c>
      <c r="AG874" s="357">
        <v>42</v>
      </c>
      <c r="AH874" s="357">
        <v>42</v>
      </c>
      <c r="AI874" s="368" t="s">
        <v>2207</v>
      </c>
      <c r="AJ874" s="357">
        <v>42</v>
      </c>
      <c r="AK874" s="357">
        <v>42</v>
      </c>
      <c r="AL874" s="357">
        <v>42</v>
      </c>
      <c r="AM874" s="357">
        <v>42</v>
      </c>
      <c r="AN874" s="357">
        <v>42</v>
      </c>
      <c r="AO874" s="357">
        <v>42</v>
      </c>
      <c r="AP874" s="357">
        <v>42</v>
      </c>
      <c r="AQ874" s="357">
        <v>42</v>
      </c>
      <c r="AR874" s="357">
        <v>42</v>
      </c>
      <c r="AS874" s="362" t="s">
        <v>2207</v>
      </c>
      <c r="AT874" s="105"/>
      <c r="AU874" s="105" t="s">
        <v>4172</v>
      </c>
      <c r="AV874" s="126">
        <v>0</v>
      </c>
    </row>
    <row r="875" spans="1:48" ht="23.25" customHeight="1">
      <c r="D875" s="105" t="s">
        <v>2275</v>
      </c>
      <c r="E875" s="164" t="s">
        <v>2275</v>
      </c>
      <c r="F875" s="165" t="s">
        <v>2276</v>
      </c>
      <c r="G875" s="126">
        <v>0.1</v>
      </c>
      <c r="H875" s="167" t="s">
        <v>2207</v>
      </c>
      <c r="I875" s="167" t="s">
        <v>2207</v>
      </c>
      <c r="J875" s="167" t="s">
        <v>2207</v>
      </c>
      <c r="K875" s="362" t="s">
        <v>2207</v>
      </c>
      <c r="L875" s="362" t="s">
        <v>2207</v>
      </c>
      <c r="M875" s="362" t="s">
        <v>2207</v>
      </c>
      <c r="N875" s="362" t="s">
        <v>2207</v>
      </c>
      <c r="O875" s="362" t="s">
        <v>2207</v>
      </c>
      <c r="P875" s="362" t="s">
        <v>2207</v>
      </c>
      <c r="Q875" s="362" t="s">
        <v>2207</v>
      </c>
      <c r="R875" s="362" t="s">
        <v>2207</v>
      </c>
      <c r="S875" s="354">
        <v>155</v>
      </c>
      <c r="T875" s="354">
        <v>166</v>
      </c>
      <c r="U875" s="354">
        <v>195</v>
      </c>
      <c r="V875" s="357">
        <v>179</v>
      </c>
      <c r="W875" s="357">
        <v>203</v>
      </c>
      <c r="X875" s="357">
        <v>155</v>
      </c>
      <c r="Y875" s="357">
        <v>166</v>
      </c>
      <c r="Z875" s="357">
        <v>195</v>
      </c>
      <c r="AA875" s="357">
        <v>172</v>
      </c>
      <c r="AB875" s="357">
        <v>155</v>
      </c>
      <c r="AC875" s="357">
        <v>166</v>
      </c>
      <c r="AD875" s="357">
        <v>195</v>
      </c>
      <c r="AE875" s="357">
        <v>172</v>
      </c>
      <c r="AF875" s="357">
        <v>155</v>
      </c>
      <c r="AG875" s="357">
        <v>166</v>
      </c>
      <c r="AH875" s="357">
        <v>195</v>
      </c>
      <c r="AI875" s="368" t="s">
        <v>2207</v>
      </c>
      <c r="AJ875" s="357">
        <v>155</v>
      </c>
      <c r="AK875" s="357">
        <v>166</v>
      </c>
      <c r="AL875" s="357">
        <v>195</v>
      </c>
      <c r="AM875" s="357">
        <v>155</v>
      </c>
      <c r="AN875" s="357">
        <v>162</v>
      </c>
      <c r="AO875" s="357">
        <v>187</v>
      </c>
      <c r="AP875" s="357">
        <v>40</v>
      </c>
      <c r="AQ875" s="357">
        <v>40</v>
      </c>
      <c r="AR875" s="357">
        <v>70</v>
      </c>
      <c r="AS875" s="357">
        <v>46</v>
      </c>
      <c r="AT875" s="105"/>
      <c r="AU875" s="105" t="s">
        <v>2275</v>
      </c>
      <c r="AV875" s="126">
        <v>0.1</v>
      </c>
    </row>
    <row r="876" spans="1:48" ht="23.25" customHeight="1">
      <c r="D876" s="105" t="s">
        <v>2277</v>
      </c>
      <c r="E876" s="164" t="s">
        <v>2277</v>
      </c>
      <c r="F876" s="165" t="s">
        <v>2278</v>
      </c>
      <c r="G876" s="126">
        <v>0.1</v>
      </c>
      <c r="H876" s="167" t="s">
        <v>2207</v>
      </c>
      <c r="I876" s="167" t="s">
        <v>2207</v>
      </c>
      <c r="J876" s="167" t="s">
        <v>2207</v>
      </c>
      <c r="K876" s="362" t="s">
        <v>2207</v>
      </c>
      <c r="L876" s="362" t="s">
        <v>2207</v>
      </c>
      <c r="M876" s="362" t="s">
        <v>2207</v>
      </c>
      <c r="N876" s="362" t="s">
        <v>2207</v>
      </c>
      <c r="O876" s="362" t="s">
        <v>2207</v>
      </c>
      <c r="P876" s="362" t="s">
        <v>2207</v>
      </c>
      <c r="Q876" s="362" t="s">
        <v>2207</v>
      </c>
      <c r="R876" s="362" t="s">
        <v>2207</v>
      </c>
      <c r="S876" s="354">
        <v>174</v>
      </c>
      <c r="T876" s="354">
        <v>193</v>
      </c>
      <c r="U876" s="354">
        <v>228</v>
      </c>
      <c r="V876" s="357">
        <v>183</v>
      </c>
      <c r="W876" s="357">
        <v>208</v>
      </c>
      <c r="X876" s="357">
        <v>174</v>
      </c>
      <c r="Y876" s="357">
        <v>193</v>
      </c>
      <c r="Z876" s="357">
        <v>228</v>
      </c>
      <c r="AA876" s="357">
        <v>193</v>
      </c>
      <c r="AB876" s="357">
        <v>174</v>
      </c>
      <c r="AC876" s="357">
        <v>193</v>
      </c>
      <c r="AD876" s="357">
        <v>228</v>
      </c>
      <c r="AE876" s="357">
        <v>193</v>
      </c>
      <c r="AF876" s="357">
        <v>174</v>
      </c>
      <c r="AG876" s="357">
        <v>193</v>
      </c>
      <c r="AH876" s="357">
        <v>228</v>
      </c>
      <c r="AI876" s="368" t="s">
        <v>2207</v>
      </c>
      <c r="AJ876" s="357">
        <v>174</v>
      </c>
      <c r="AK876" s="357">
        <v>193</v>
      </c>
      <c r="AL876" s="357">
        <v>228</v>
      </c>
      <c r="AM876" s="357">
        <v>174</v>
      </c>
      <c r="AN876" s="357">
        <v>190</v>
      </c>
      <c r="AO876" s="357">
        <v>218</v>
      </c>
      <c r="AP876" s="357">
        <v>45</v>
      </c>
      <c r="AQ876" s="357">
        <v>45</v>
      </c>
      <c r="AR876" s="357">
        <v>79</v>
      </c>
      <c r="AS876" s="357">
        <v>50</v>
      </c>
      <c r="AT876" s="105"/>
      <c r="AU876" s="105" t="s">
        <v>2277</v>
      </c>
      <c r="AV876" s="126">
        <v>0.1</v>
      </c>
    </row>
    <row r="877" spans="1:48" ht="23.25" customHeight="1">
      <c r="D877" s="105" t="s">
        <v>2343</v>
      </c>
      <c r="E877" s="164" t="s">
        <v>2343</v>
      </c>
      <c r="F877" s="165" t="s">
        <v>4106</v>
      </c>
      <c r="G877" s="126">
        <v>0.1</v>
      </c>
      <c r="H877" s="167" t="s">
        <v>2207</v>
      </c>
      <c r="I877" s="167" t="s">
        <v>2207</v>
      </c>
      <c r="J877" s="167" t="s">
        <v>2207</v>
      </c>
      <c r="K877" s="362" t="s">
        <v>2207</v>
      </c>
      <c r="L877" s="362" t="s">
        <v>2207</v>
      </c>
      <c r="M877" s="362" t="s">
        <v>2207</v>
      </c>
      <c r="N877" s="362" t="s">
        <v>2207</v>
      </c>
      <c r="O877" s="362" t="s">
        <v>2207</v>
      </c>
      <c r="P877" s="362" t="s">
        <v>2207</v>
      </c>
      <c r="Q877" s="362" t="s">
        <v>2207</v>
      </c>
      <c r="R877" s="362" t="s">
        <v>2207</v>
      </c>
      <c r="S877" s="354">
        <v>289</v>
      </c>
      <c r="T877" s="354">
        <v>314</v>
      </c>
      <c r="U877" s="354">
        <v>370</v>
      </c>
      <c r="V877" s="357">
        <v>252</v>
      </c>
      <c r="W877" s="357">
        <v>285</v>
      </c>
      <c r="X877" s="357">
        <v>289</v>
      </c>
      <c r="Y877" s="357">
        <v>314</v>
      </c>
      <c r="Z877" s="357">
        <v>370</v>
      </c>
      <c r="AA877" s="357">
        <v>320</v>
      </c>
      <c r="AB877" s="357">
        <v>289</v>
      </c>
      <c r="AC877" s="357">
        <v>314</v>
      </c>
      <c r="AD877" s="357">
        <v>370</v>
      </c>
      <c r="AE877" s="357">
        <v>320</v>
      </c>
      <c r="AF877" s="357">
        <v>289</v>
      </c>
      <c r="AG877" s="357">
        <v>314</v>
      </c>
      <c r="AH877" s="357">
        <v>370</v>
      </c>
      <c r="AI877" s="368" t="s">
        <v>2207</v>
      </c>
      <c r="AJ877" s="357">
        <v>289</v>
      </c>
      <c r="AK877" s="357">
        <v>314</v>
      </c>
      <c r="AL877" s="357">
        <v>370</v>
      </c>
      <c r="AM877" s="357">
        <v>289</v>
      </c>
      <c r="AN877" s="357">
        <v>308</v>
      </c>
      <c r="AO877" s="357">
        <v>354</v>
      </c>
      <c r="AP877" s="357">
        <v>55</v>
      </c>
      <c r="AQ877" s="357">
        <v>55</v>
      </c>
      <c r="AR877" s="357">
        <v>97</v>
      </c>
      <c r="AS877" s="357">
        <v>60</v>
      </c>
      <c r="AT877" s="105"/>
      <c r="AU877" s="105" t="s">
        <v>2343</v>
      </c>
      <c r="AV877" s="126">
        <v>0.1</v>
      </c>
    </row>
    <row r="878" spans="1:48" ht="23.25" customHeight="1">
      <c r="D878" s="105" t="s">
        <v>5331</v>
      </c>
      <c r="E878" s="13" t="s">
        <v>5331</v>
      </c>
      <c r="F878" s="2" t="s">
        <v>5332</v>
      </c>
      <c r="G878">
        <v>0.1</v>
      </c>
      <c r="H878" s="398" t="s">
        <v>2207</v>
      </c>
      <c r="I878" s="398" t="s">
        <v>2207</v>
      </c>
      <c r="J878" s="398" t="s">
        <v>2207</v>
      </c>
      <c r="K878" s="390" t="s">
        <v>2207</v>
      </c>
      <c r="L878" s="390" t="s">
        <v>2207</v>
      </c>
      <c r="M878" s="390" t="s">
        <v>2207</v>
      </c>
      <c r="N878" s="390" t="s">
        <v>2207</v>
      </c>
      <c r="O878" s="390" t="s">
        <v>2207</v>
      </c>
      <c r="P878" s="390" t="s">
        <v>2207</v>
      </c>
      <c r="Q878" s="390" t="s">
        <v>2207</v>
      </c>
      <c r="R878" s="390" t="s">
        <v>2207</v>
      </c>
      <c r="S878" s="354">
        <v>291</v>
      </c>
      <c r="T878" s="354">
        <v>317</v>
      </c>
      <c r="U878" s="354">
        <v>373</v>
      </c>
      <c r="V878" s="453">
        <v>254</v>
      </c>
      <c r="W878" s="453">
        <v>287</v>
      </c>
      <c r="X878" s="391">
        <v>291</v>
      </c>
      <c r="Y878" s="391">
        <v>317</v>
      </c>
      <c r="Z878" s="391">
        <v>373</v>
      </c>
      <c r="AA878" s="391">
        <v>322</v>
      </c>
      <c r="AB878" s="391">
        <v>291</v>
      </c>
      <c r="AC878" s="391">
        <v>317</v>
      </c>
      <c r="AD878" s="391">
        <v>373</v>
      </c>
      <c r="AE878" s="391">
        <v>322</v>
      </c>
      <c r="AF878" s="391">
        <v>291</v>
      </c>
      <c r="AG878" s="391">
        <v>317</v>
      </c>
      <c r="AH878" s="391">
        <v>373</v>
      </c>
      <c r="AI878" s="399" t="s">
        <v>2207</v>
      </c>
      <c r="AJ878" s="391">
        <v>291</v>
      </c>
      <c r="AK878" s="391">
        <v>317</v>
      </c>
      <c r="AL878" s="391">
        <v>373</v>
      </c>
      <c r="AM878" s="391">
        <v>291</v>
      </c>
      <c r="AN878" s="391">
        <v>311</v>
      </c>
      <c r="AO878" s="391">
        <v>357</v>
      </c>
      <c r="AP878" s="391">
        <v>57</v>
      </c>
      <c r="AQ878" s="391">
        <v>57</v>
      </c>
      <c r="AR878" s="391">
        <v>101</v>
      </c>
      <c r="AS878" s="391">
        <v>62</v>
      </c>
      <c r="AU878" s="105" t="s">
        <v>5331</v>
      </c>
      <c r="AV878" s="126">
        <v>0.1</v>
      </c>
    </row>
    <row r="879" spans="1:48" ht="23.25" customHeight="1">
      <c r="D879" s="105" t="s">
        <v>2344</v>
      </c>
      <c r="E879" s="164" t="s">
        <v>2344</v>
      </c>
      <c r="F879" s="165" t="s">
        <v>4107</v>
      </c>
      <c r="G879" s="126">
        <v>0.1</v>
      </c>
      <c r="H879" s="167" t="s">
        <v>2207</v>
      </c>
      <c r="I879" s="167" t="s">
        <v>2207</v>
      </c>
      <c r="J879" s="167" t="s">
        <v>2207</v>
      </c>
      <c r="K879" s="362" t="s">
        <v>2207</v>
      </c>
      <c r="L879" s="362" t="s">
        <v>2207</v>
      </c>
      <c r="M879" s="362" t="s">
        <v>2207</v>
      </c>
      <c r="N879" s="362" t="s">
        <v>2207</v>
      </c>
      <c r="O879" s="362" t="s">
        <v>2207</v>
      </c>
      <c r="P879" s="362" t="s">
        <v>2207</v>
      </c>
      <c r="Q879" s="362" t="s">
        <v>2207</v>
      </c>
      <c r="R879" s="362" t="s">
        <v>2207</v>
      </c>
      <c r="S879" s="354">
        <v>293</v>
      </c>
      <c r="T879" s="354">
        <v>319</v>
      </c>
      <c r="U879" s="354">
        <v>375</v>
      </c>
      <c r="V879" s="357">
        <v>255</v>
      </c>
      <c r="W879" s="357">
        <v>289</v>
      </c>
      <c r="X879" s="357">
        <v>293</v>
      </c>
      <c r="Y879" s="357">
        <v>319</v>
      </c>
      <c r="Z879" s="357">
        <v>375</v>
      </c>
      <c r="AA879" s="357">
        <v>324</v>
      </c>
      <c r="AB879" s="357">
        <v>293</v>
      </c>
      <c r="AC879" s="357">
        <v>319</v>
      </c>
      <c r="AD879" s="357">
        <v>375</v>
      </c>
      <c r="AE879" s="357">
        <v>324</v>
      </c>
      <c r="AF879" s="357">
        <v>293</v>
      </c>
      <c r="AG879" s="357">
        <v>319</v>
      </c>
      <c r="AH879" s="357">
        <v>375</v>
      </c>
      <c r="AI879" s="368" t="s">
        <v>2207</v>
      </c>
      <c r="AJ879" s="357">
        <v>293</v>
      </c>
      <c r="AK879" s="357">
        <v>319</v>
      </c>
      <c r="AL879" s="357">
        <v>375</v>
      </c>
      <c r="AM879" s="357">
        <v>293</v>
      </c>
      <c r="AN879" s="357">
        <v>313</v>
      </c>
      <c r="AO879" s="357">
        <v>360</v>
      </c>
      <c r="AP879" s="357">
        <v>59</v>
      </c>
      <c r="AQ879" s="357">
        <v>59</v>
      </c>
      <c r="AR879" s="357">
        <v>104</v>
      </c>
      <c r="AS879" s="357">
        <v>63</v>
      </c>
      <c r="AT879" s="105"/>
      <c r="AU879" s="105" t="s">
        <v>2344</v>
      </c>
      <c r="AV879" s="126">
        <v>0.1</v>
      </c>
    </row>
    <row r="880" spans="1:48" ht="23.25" customHeight="1">
      <c r="A880" s="396"/>
      <c r="B880" s="397"/>
      <c r="D880" s="105" t="s">
        <v>3008</v>
      </c>
      <c r="E880" s="164" t="s">
        <v>3008</v>
      </c>
      <c r="F880" s="165" t="s">
        <v>4105</v>
      </c>
      <c r="G880" s="126">
        <v>0.1</v>
      </c>
      <c r="H880" s="167" t="s">
        <v>2207</v>
      </c>
      <c r="I880" s="167" t="s">
        <v>2207</v>
      </c>
      <c r="J880" s="167" t="s">
        <v>2207</v>
      </c>
      <c r="K880" s="362" t="s">
        <v>2207</v>
      </c>
      <c r="L880" s="362" t="s">
        <v>2207</v>
      </c>
      <c r="M880" s="362" t="s">
        <v>2207</v>
      </c>
      <c r="N880" s="362" t="s">
        <v>2207</v>
      </c>
      <c r="O880" s="362" t="s">
        <v>2207</v>
      </c>
      <c r="P880" s="362" t="s">
        <v>2207</v>
      </c>
      <c r="Q880" s="362" t="s">
        <v>2207</v>
      </c>
      <c r="R880" s="362" t="s">
        <v>2207</v>
      </c>
      <c r="S880" s="354">
        <v>348</v>
      </c>
      <c r="T880" s="354">
        <v>376</v>
      </c>
      <c r="U880" s="354">
        <v>443</v>
      </c>
      <c r="V880" s="357">
        <v>306</v>
      </c>
      <c r="W880" s="357">
        <v>348</v>
      </c>
      <c r="X880" s="357">
        <v>348</v>
      </c>
      <c r="Y880" s="357">
        <v>376</v>
      </c>
      <c r="Z880" s="357">
        <v>443</v>
      </c>
      <c r="AA880" s="357">
        <v>385</v>
      </c>
      <c r="AB880" s="357">
        <v>348</v>
      </c>
      <c r="AC880" s="357">
        <v>376</v>
      </c>
      <c r="AD880" s="357">
        <v>443</v>
      </c>
      <c r="AE880" s="357">
        <v>385</v>
      </c>
      <c r="AF880" s="357">
        <v>348</v>
      </c>
      <c r="AG880" s="357">
        <v>376</v>
      </c>
      <c r="AH880" s="357">
        <v>443</v>
      </c>
      <c r="AI880" s="368" t="s">
        <v>2207</v>
      </c>
      <c r="AJ880" s="357">
        <v>348</v>
      </c>
      <c r="AK880" s="357">
        <v>376</v>
      </c>
      <c r="AL880" s="357">
        <v>443</v>
      </c>
      <c r="AM880" s="357">
        <v>348</v>
      </c>
      <c r="AN880" s="357">
        <v>368</v>
      </c>
      <c r="AO880" s="357">
        <v>424</v>
      </c>
      <c r="AP880" s="357">
        <v>63</v>
      </c>
      <c r="AQ880" s="357">
        <v>63</v>
      </c>
      <c r="AR880" s="357">
        <v>111</v>
      </c>
      <c r="AS880" s="357">
        <v>65</v>
      </c>
      <c r="AT880" s="105"/>
      <c r="AU880" s="105" t="s">
        <v>3008</v>
      </c>
      <c r="AV880" s="126">
        <v>0.1</v>
      </c>
    </row>
    <row r="881" spans="1:48" ht="23.25" customHeight="1">
      <c r="D881" s="105" t="s">
        <v>2345</v>
      </c>
      <c r="E881" s="164" t="s">
        <v>2345</v>
      </c>
      <c r="F881" s="165" t="s">
        <v>4108</v>
      </c>
      <c r="G881" s="126">
        <v>0.1</v>
      </c>
      <c r="H881" s="167" t="s">
        <v>2207</v>
      </c>
      <c r="I881" s="167" t="s">
        <v>2207</v>
      </c>
      <c r="J881" s="167" t="s">
        <v>2207</v>
      </c>
      <c r="K881" s="362" t="s">
        <v>2207</v>
      </c>
      <c r="L881" s="362" t="s">
        <v>2207</v>
      </c>
      <c r="M881" s="362" t="s">
        <v>2207</v>
      </c>
      <c r="N881" s="362" t="s">
        <v>2207</v>
      </c>
      <c r="O881" s="362" t="s">
        <v>2207</v>
      </c>
      <c r="P881" s="362" t="s">
        <v>2207</v>
      </c>
      <c r="Q881" s="362" t="s">
        <v>2207</v>
      </c>
      <c r="R881" s="362" t="s">
        <v>2207</v>
      </c>
      <c r="S881" s="354">
        <v>349</v>
      </c>
      <c r="T881" s="354">
        <v>378</v>
      </c>
      <c r="U881" s="354">
        <v>445</v>
      </c>
      <c r="V881" s="357">
        <v>308</v>
      </c>
      <c r="W881" s="357">
        <v>349</v>
      </c>
      <c r="X881" s="357">
        <v>349</v>
      </c>
      <c r="Y881" s="357">
        <v>378</v>
      </c>
      <c r="Z881" s="357">
        <v>445</v>
      </c>
      <c r="AA881" s="357">
        <v>387</v>
      </c>
      <c r="AB881" s="357">
        <v>349</v>
      </c>
      <c r="AC881" s="357">
        <v>378</v>
      </c>
      <c r="AD881" s="357">
        <v>445</v>
      </c>
      <c r="AE881" s="357">
        <v>387</v>
      </c>
      <c r="AF881" s="357">
        <v>349</v>
      </c>
      <c r="AG881" s="357">
        <v>378</v>
      </c>
      <c r="AH881" s="357">
        <v>445</v>
      </c>
      <c r="AI881" s="368" t="s">
        <v>2207</v>
      </c>
      <c r="AJ881" s="357">
        <v>349</v>
      </c>
      <c r="AK881" s="357">
        <v>378</v>
      </c>
      <c r="AL881" s="357">
        <v>445</v>
      </c>
      <c r="AM881" s="357">
        <v>349</v>
      </c>
      <c r="AN881" s="357">
        <v>371</v>
      </c>
      <c r="AO881" s="357">
        <v>427</v>
      </c>
      <c r="AP881" s="357">
        <v>63</v>
      </c>
      <c r="AQ881" s="357">
        <v>63</v>
      </c>
      <c r="AR881" s="357">
        <v>111</v>
      </c>
      <c r="AS881" s="357">
        <v>66</v>
      </c>
      <c r="AT881" s="105"/>
      <c r="AU881" s="105" t="s">
        <v>2345</v>
      </c>
      <c r="AV881" s="126">
        <v>0.1</v>
      </c>
    </row>
    <row r="882" spans="1:48" ht="23.25" customHeight="1">
      <c r="D882" s="105" t="s">
        <v>2346</v>
      </c>
      <c r="E882" s="164" t="s">
        <v>2346</v>
      </c>
      <c r="F882" s="165" t="s">
        <v>4109</v>
      </c>
      <c r="G882" s="126">
        <v>0.1</v>
      </c>
      <c r="H882" s="167" t="s">
        <v>2207</v>
      </c>
      <c r="I882" s="167" t="s">
        <v>2207</v>
      </c>
      <c r="J882" s="167" t="s">
        <v>2207</v>
      </c>
      <c r="K882" s="362" t="s">
        <v>2207</v>
      </c>
      <c r="L882" s="362" t="s">
        <v>2207</v>
      </c>
      <c r="M882" s="362" t="s">
        <v>2207</v>
      </c>
      <c r="N882" s="362" t="s">
        <v>2207</v>
      </c>
      <c r="O882" s="362" t="s">
        <v>2207</v>
      </c>
      <c r="P882" s="362" t="s">
        <v>2207</v>
      </c>
      <c r="Q882" s="362" t="s">
        <v>2207</v>
      </c>
      <c r="R882" s="362" t="s">
        <v>2207</v>
      </c>
      <c r="S882" s="354">
        <v>340</v>
      </c>
      <c r="T882" s="354">
        <v>389</v>
      </c>
      <c r="U882" s="354">
        <v>458</v>
      </c>
      <c r="V882" s="357">
        <v>309</v>
      </c>
      <c r="W882" s="357">
        <v>350</v>
      </c>
      <c r="X882" s="357">
        <v>340</v>
      </c>
      <c r="Y882" s="357">
        <v>389</v>
      </c>
      <c r="Z882" s="357">
        <v>458</v>
      </c>
      <c r="AA882" s="357">
        <v>376</v>
      </c>
      <c r="AB882" s="357">
        <v>340</v>
      </c>
      <c r="AC882" s="357">
        <v>389</v>
      </c>
      <c r="AD882" s="357">
        <v>458</v>
      </c>
      <c r="AE882" s="357">
        <v>376</v>
      </c>
      <c r="AF882" s="357">
        <v>340</v>
      </c>
      <c r="AG882" s="357">
        <v>389</v>
      </c>
      <c r="AH882" s="357">
        <v>458</v>
      </c>
      <c r="AI882" s="368" t="s">
        <v>2207</v>
      </c>
      <c r="AJ882" s="357">
        <v>340</v>
      </c>
      <c r="AK882" s="357">
        <v>389</v>
      </c>
      <c r="AL882" s="357">
        <v>458</v>
      </c>
      <c r="AM882" s="357">
        <v>340</v>
      </c>
      <c r="AN882" s="357">
        <v>381</v>
      </c>
      <c r="AO882" s="357">
        <v>439</v>
      </c>
      <c r="AP882" s="357">
        <v>119</v>
      </c>
      <c r="AQ882" s="357">
        <v>119</v>
      </c>
      <c r="AR882" s="357">
        <v>211</v>
      </c>
      <c r="AS882" s="357">
        <v>100</v>
      </c>
      <c r="AT882" s="105"/>
      <c r="AU882" s="105" t="s">
        <v>2346</v>
      </c>
      <c r="AV882" s="126">
        <v>0.1</v>
      </c>
    </row>
    <row r="883" spans="1:48" ht="23.25" customHeight="1">
      <c r="D883" s="105" t="s">
        <v>5333</v>
      </c>
      <c r="E883" s="13" t="s">
        <v>5333</v>
      </c>
      <c r="F883" s="2" t="s">
        <v>5334</v>
      </c>
      <c r="G883">
        <v>0.30000000000000004</v>
      </c>
      <c r="H883" s="398" t="s">
        <v>2207</v>
      </c>
      <c r="I883" s="398" t="s">
        <v>2207</v>
      </c>
      <c r="J883" s="398" t="s">
        <v>2207</v>
      </c>
      <c r="K883" s="390" t="s">
        <v>2207</v>
      </c>
      <c r="L883" s="390" t="s">
        <v>2207</v>
      </c>
      <c r="M883" s="390" t="s">
        <v>2207</v>
      </c>
      <c r="N883" s="390" t="s">
        <v>2207</v>
      </c>
      <c r="O883" s="390" t="s">
        <v>2207</v>
      </c>
      <c r="P883" s="390" t="s">
        <v>2207</v>
      </c>
      <c r="Q883" s="390" t="s">
        <v>2207</v>
      </c>
      <c r="R883" s="390" t="s">
        <v>2207</v>
      </c>
      <c r="S883" s="354">
        <v>344</v>
      </c>
      <c r="T883" s="354">
        <v>394</v>
      </c>
      <c r="U883" s="354">
        <v>465</v>
      </c>
      <c r="V883" s="453">
        <v>313</v>
      </c>
      <c r="W883" s="453">
        <v>355</v>
      </c>
      <c r="X883" s="391">
        <v>344</v>
      </c>
      <c r="Y883" s="391">
        <v>394</v>
      </c>
      <c r="Z883" s="391">
        <v>465</v>
      </c>
      <c r="AA883" s="391">
        <v>380</v>
      </c>
      <c r="AB883" s="391">
        <v>344</v>
      </c>
      <c r="AC883" s="391">
        <v>394</v>
      </c>
      <c r="AD883" s="391">
        <v>465</v>
      </c>
      <c r="AE883" s="391">
        <v>380</v>
      </c>
      <c r="AF883" s="391">
        <v>344</v>
      </c>
      <c r="AG883" s="391">
        <v>394</v>
      </c>
      <c r="AH883" s="391">
        <v>465</v>
      </c>
      <c r="AI883" s="399" t="s">
        <v>2207</v>
      </c>
      <c r="AJ883" s="391">
        <v>344</v>
      </c>
      <c r="AK883" s="391">
        <v>394</v>
      </c>
      <c r="AL883" s="391">
        <v>465</v>
      </c>
      <c r="AM883" s="391">
        <v>344</v>
      </c>
      <c r="AN883" s="391">
        <v>386</v>
      </c>
      <c r="AO883" s="391">
        <v>445</v>
      </c>
      <c r="AP883" s="391">
        <v>124</v>
      </c>
      <c r="AQ883" s="391">
        <v>124</v>
      </c>
      <c r="AR883" s="391">
        <v>219</v>
      </c>
      <c r="AS883" s="391">
        <v>103</v>
      </c>
      <c r="AU883" s="105" t="s">
        <v>5333</v>
      </c>
      <c r="AV883" s="126">
        <v>0.30000000000000004</v>
      </c>
    </row>
    <row r="884" spans="1:48" ht="23.25" customHeight="1">
      <c r="D884" s="105" t="s">
        <v>2347</v>
      </c>
      <c r="E884" s="164" t="s">
        <v>2347</v>
      </c>
      <c r="F884" s="165" t="s">
        <v>4110</v>
      </c>
      <c r="G884" s="126">
        <v>0.1</v>
      </c>
      <c r="H884" s="167" t="s">
        <v>2207</v>
      </c>
      <c r="I884" s="167" t="s">
        <v>2207</v>
      </c>
      <c r="J884" s="167" t="s">
        <v>2207</v>
      </c>
      <c r="K884" s="362" t="s">
        <v>2207</v>
      </c>
      <c r="L884" s="362" t="s">
        <v>2207</v>
      </c>
      <c r="M884" s="362" t="s">
        <v>2207</v>
      </c>
      <c r="N884" s="362" t="s">
        <v>2207</v>
      </c>
      <c r="O884" s="362" t="s">
        <v>2207</v>
      </c>
      <c r="P884" s="362" t="s">
        <v>2207</v>
      </c>
      <c r="Q884" s="362" t="s">
        <v>2207</v>
      </c>
      <c r="R884" s="362" t="s">
        <v>2207</v>
      </c>
      <c r="S884" s="354">
        <v>348</v>
      </c>
      <c r="T884" s="354">
        <v>399</v>
      </c>
      <c r="U884" s="354">
        <v>471</v>
      </c>
      <c r="V884" s="357">
        <v>317</v>
      </c>
      <c r="W884" s="357">
        <v>360</v>
      </c>
      <c r="X884" s="357">
        <v>348</v>
      </c>
      <c r="Y884" s="357">
        <v>399</v>
      </c>
      <c r="Z884" s="357">
        <v>471</v>
      </c>
      <c r="AA884" s="357">
        <v>384</v>
      </c>
      <c r="AB884" s="357">
        <v>348</v>
      </c>
      <c r="AC884" s="357">
        <v>399</v>
      </c>
      <c r="AD884" s="357">
        <v>471</v>
      </c>
      <c r="AE884" s="357">
        <v>384</v>
      </c>
      <c r="AF884" s="357">
        <v>348</v>
      </c>
      <c r="AG884" s="357">
        <v>399</v>
      </c>
      <c r="AH884" s="357">
        <v>471</v>
      </c>
      <c r="AI884" s="368" t="s">
        <v>2207</v>
      </c>
      <c r="AJ884" s="357">
        <v>348</v>
      </c>
      <c r="AK884" s="357">
        <v>399</v>
      </c>
      <c r="AL884" s="357">
        <v>471</v>
      </c>
      <c r="AM884" s="357">
        <v>348</v>
      </c>
      <c r="AN884" s="357">
        <v>391</v>
      </c>
      <c r="AO884" s="357">
        <v>451</v>
      </c>
      <c r="AP884" s="357">
        <v>128</v>
      </c>
      <c r="AQ884" s="357">
        <v>128</v>
      </c>
      <c r="AR884" s="357">
        <v>227</v>
      </c>
      <c r="AS884" s="357">
        <v>106</v>
      </c>
      <c r="AT884" s="105"/>
      <c r="AU884" s="105" t="s">
        <v>2347</v>
      </c>
      <c r="AV884" s="126">
        <v>0.1</v>
      </c>
    </row>
    <row r="885" spans="1:48" ht="23.25" customHeight="1">
      <c r="D885" s="105" t="s">
        <v>3009</v>
      </c>
      <c r="E885" s="164" t="s">
        <v>3009</v>
      </c>
      <c r="F885" s="165" t="s">
        <v>4111</v>
      </c>
      <c r="G885" s="126">
        <v>0.1</v>
      </c>
      <c r="H885" s="167" t="s">
        <v>2207</v>
      </c>
      <c r="I885" s="167" t="s">
        <v>2207</v>
      </c>
      <c r="J885" s="167" t="s">
        <v>2207</v>
      </c>
      <c r="K885" s="362" t="s">
        <v>2207</v>
      </c>
      <c r="L885" s="362" t="s">
        <v>2207</v>
      </c>
      <c r="M885" s="362" t="s">
        <v>2207</v>
      </c>
      <c r="N885" s="362" t="s">
        <v>2207</v>
      </c>
      <c r="O885" s="362" t="s">
        <v>2207</v>
      </c>
      <c r="P885" s="362" t="s">
        <v>2207</v>
      </c>
      <c r="Q885" s="362" t="s">
        <v>2207</v>
      </c>
      <c r="R885" s="362" t="s">
        <v>2207</v>
      </c>
      <c r="S885" s="354">
        <v>405</v>
      </c>
      <c r="T885" s="354">
        <v>459</v>
      </c>
      <c r="U885" s="354">
        <v>541</v>
      </c>
      <c r="V885" s="357">
        <v>370</v>
      </c>
      <c r="W885" s="357">
        <v>420</v>
      </c>
      <c r="X885" s="357">
        <v>405</v>
      </c>
      <c r="Y885" s="357">
        <v>459</v>
      </c>
      <c r="Z885" s="357">
        <v>541</v>
      </c>
      <c r="AA885" s="357">
        <v>447</v>
      </c>
      <c r="AB885" s="357">
        <v>405</v>
      </c>
      <c r="AC885" s="357">
        <v>459</v>
      </c>
      <c r="AD885" s="357">
        <v>541</v>
      </c>
      <c r="AE885" s="357">
        <v>447</v>
      </c>
      <c r="AF885" s="357">
        <v>405</v>
      </c>
      <c r="AG885" s="357">
        <v>459</v>
      </c>
      <c r="AH885" s="357">
        <v>541</v>
      </c>
      <c r="AI885" s="368" t="s">
        <v>2207</v>
      </c>
      <c r="AJ885" s="357">
        <v>405</v>
      </c>
      <c r="AK885" s="357">
        <v>459</v>
      </c>
      <c r="AL885" s="357">
        <v>541</v>
      </c>
      <c r="AM885" s="357">
        <v>405</v>
      </c>
      <c r="AN885" s="357">
        <v>450</v>
      </c>
      <c r="AO885" s="357">
        <v>519</v>
      </c>
      <c r="AP885" s="357">
        <v>137</v>
      </c>
      <c r="AQ885" s="357">
        <v>137</v>
      </c>
      <c r="AR885" s="357">
        <v>243</v>
      </c>
      <c r="AS885" s="357">
        <v>109</v>
      </c>
      <c r="AT885" s="105"/>
      <c r="AU885" s="105" t="s">
        <v>3009</v>
      </c>
      <c r="AV885" s="126">
        <v>0.1</v>
      </c>
    </row>
    <row r="886" spans="1:48" ht="23.25" customHeight="1">
      <c r="D886" s="105" t="s">
        <v>2348</v>
      </c>
      <c r="E886" s="164" t="s">
        <v>2348</v>
      </c>
      <c r="F886" s="165" t="s">
        <v>4112</v>
      </c>
      <c r="G886" s="126">
        <v>0.1</v>
      </c>
      <c r="H886" s="167" t="s">
        <v>2207</v>
      </c>
      <c r="I886" s="167" t="s">
        <v>2207</v>
      </c>
      <c r="J886" s="167" t="s">
        <v>2207</v>
      </c>
      <c r="K886" s="362" t="s">
        <v>2207</v>
      </c>
      <c r="L886" s="362" t="s">
        <v>2207</v>
      </c>
      <c r="M886" s="362" t="s">
        <v>2207</v>
      </c>
      <c r="N886" s="362" t="s">
        <v>2207</v>
      </c>
      <c r="O886" s="362" t="s">
        <v>2207</v>
      </c>
      <c r="P886" s="362" t="s">
        <v>2207</v>
      </c>
      <c r="Q886" s="362" t="s">
        <v>2207</v>
      </c>
      <c r="R886" s="362" t="s">
        <v>2207</v>
      </c>
      <c r="S886" s="354">
        <v>408</v>
      </c>
      <c r="T886" s="354">
        <v>464</v>
      </c>
      <c r="U886" s="354">
        <v>547</v>
      </c>
      <c r="V886" s="357">
        <v>374</v>
      </c>
      <c r="W886" s="357">
        <v>424</v>
      </c>
      <c r="X886" s="357">
        <v>408</v>
      </c>
      <c r="Y886" s="357">
        <v>464</v>
      </c>
      <c r="Z886" s="357">
        <v>547</v>
      </c>
      <c r="AA886" s="357">
        <v>451</v>
      </c>
      <c r="AB886" s="357">
        <v>408</v>
      </c>
      <c r="AC886" s="357">
        <v>464</v>
      </c>
      <c r="AD886" s="357">
        <v>547</v>
      </c>
      <c r="AE886" s="357">
        <v>451</v>
      </c>
      <c r="AF886" s="357">
        <v>408</v>
      </c>
      <c r="AG886" s="357">
        <v>464</v>
      </c>
      <c r="AH886" s="357">
        <v>547</v>
      </c>
      <c r="AI886" s="368" t="s">
        <v>2207</v>
      </c>
      <c r="AJ886" s="357">
        <v>408</v>
      </c>
      <c r="AK886" s="357">
        <v>464</v>
      </c>
      <c r="AL886" s="357">
        <v>547</v>
      </c>
      <c r="AM886" s="357">
        <v>408</v>
      </c>
      <c r="AN886" s="357">
        <v>455</v>
      </c>
      <c r="AO886" s="357">
        <v>524</v>
      </c>
      <c r="AP886" s="357">
        <v>137</v>
      </c>
      <c r="AQ886" s="357">
        <v>137</v>
      </c>
      <c r="AR886" s="357">
        <v>243</v>
      </c>
      <c r="AS886" s="357">
        <v>112</v>
      </c>
      <c r="AT886" s="105"/>
      <c r="AU886" s="105" t="s">
        <v>2348</v>
      </c>
      <c r="AV886" s="126">
        <v>0.1</v>
      </c>
    </row>
    <row r="887" spans="1:48" ht="23.25" customHeight="1">
      <c r="D887" s="105" t="s">
        <v>2279</v>
      </c>
      <c r="E887" s="164" t="s">
        <v>2279</v>
      </c>
      <c r="F887" s="165" t="s">
        <v>2280</v>
      </c>
      <c r="G887" s="126">
        <v>0.1</v>
      </c>
      <c r="H887" s="167" t="s">
        <v>2207</v>
      </c>
      <c r="I887" s="167" t="s">
        <v>2207</v>
      </c>
      <c r="J887" s="167" t="s">
        <v>2207</v>
      </c>
      <c r="K887" s="362" t="s">
        <v>2207</v>
      </c>
      <c r="L887" s="362" t="s">
        <v>2207</v>
      </c>
      <c r="M887" s="362" t="s">
        <v>2207</v>
      </c>
      <c r="N887" s="362" t="s">
        <v>2207</v>
      </c>
      <c r="O887" s="362" t="s">
        <v>2207</v>
      </c>
      <c r="P887" s="362" t="s">
        <v>2207</v>
      </c>
      <c r="Q887" s="362" t="s">
        <v>2207</v>
      </c>
      <c r="R887" s="362" t="s">
        <v>2207</v>
      </c>
      <c r="S887" s="354">
        <v>153</v>
      </c>
      <c r="T887" s="354">
        <v>162</v>
      </c>
      <c r="U887" s="354">
        <v>191</v>
      </c>
      <c r="V887" s="357">
        <v>179</v>
      </c>
      <c r="W887" s="357">
        <v>203</v>
      </c>
      <c r="X887" s="357">
        <v>153</v>
      </c>
      <c r="Y887" s="357">
        <v>162</v>
      </c>
      <c r="Z887" s="357">
        <v>191</v>
      </c>
      <c r="AA887" s="357">
        <v>170</v>
      </c>
      <c r="AB887" s="357">
        <v>153</v>
      </c>
      <c r="AC887" s="357">
        <v>162</v>
      </c>
      <c r="AD887" s="357">
        <v>191</v>
      </c>
      <c r="AE887" s="357">
        <v>170</v>
      </c>
      <c r="AF887" s="357">
        <v>153</v>
      </c>
      <c r="AG887" s="357">
        <v>162</v>
      </c>
      <c r="AH887" s="357">
        <v>191</v>
      </c>
      <c r="AI887" s="368" t="s">
        <v>2207</v>
      </c>
      <c r="AJ887" s="357">
        <v>153</v>
      </c>
      <c r="AK887" s="357">
        <v>162</v>
      </c>
      <c r="AL887" s="357">
        <v>191</v>
      </c>
      <c r="AM887" s="357">
        <v>153</v>
      </c>
      <c r="AN887" s="357">
        <v>159</v>
      </c>
      <c r="AO887" s="357">
        <v>183</v>
      </c>
      <c r="AP887" s="357">
        <v>40</v>
      </c>
      <c r="AQ887" s="357">
        <v>40</v>
      </c>
      <c r="AR887" s="357">
        <v>70</v>
      </c>
      <c r="AS887" s="357">
        <v>46</v>
      </c>
      <c r="AT887" s="105"/>
      <c r="AU887" s="105" t="s">
        <v>2279</v>
      </c>
      <c r="AV887" s="126">
        <v>0.1</v>
      </c>
    </row>
    <row r="888" spans="1:48" ht="23.25" customHeight="1">
      <c r="D888" s="105" t="s">
        <v>2281</v>
      </c>
      <c r="E888" s="164" t="s">
        <v>2281</v>
      </c>
      <c r="F888" s="165" t="s">
        <v>2282</v>
      </c>
      <c r="G888" s="126">
        <v>0.1</v>
      </c>
      <c r="H888" s="167" t="s">
        <v>2207</v>
      </c>
      <c r="I888" s="167" t="s">
        <v>2207</v>
      </c>
      <c r="J888" s="167" t="s">
        <v>2207</v>
      </c>
      <c r="K888" s="362" t="s">
        <v>2207</v>
      </c>
      <c r="L888" s="362" t="s">
        <v>2207</v>
      </c>
      <c r="M888" s="362" t="s">
        <v>2207</v>
      </c>
      <c r="N888" s="362" t="s">
        <v>2207</v>
      </c>
      <c r="O888" s="362" t="s">
        <v>2207</v>
      </c>
      <c r="P888" s="362" t="s">
        <v>2207</v>
      </c>
      <c r="Q888" s="362" t="s">
        <v>2207</v>
      </c>
      <c r="R888" s="362" t="s">
        <v>2207</v>
      </c>
      <c r="S888" s="354">
        <v>170</v>
      </c>
      <c r="T888" s="354">
        <v>186</v>
      </c>
      <c r="U888" s="354">
        <v>220</v>
      </c>
      <c r="V888" s="357">
        <v>179</v>
      </c>
      <c r="W888" s="357">
        <v>203</v>
      </c>
      <c r="X888" s="357">
        <v>170</v>
      </c>
      <c r="Y888" s="357">
        <v>186</v>
      </c>
      <c r="Z888" s="357">
        <v>220</v>
      </c>
      <c r="AA888" s="357">
        <v>188</v>
      </c>
      <c r="AB888" s="357">
        <v>170</v>
      </c>
      <c r="AC888" s="357">
        <v>186</v>
      </c>
      <c r="AD888" s="357">
        <v>220</v>
      </c>
      <c r="AE888" s="357">
        <v>188</v>
      </c>
      <c r="AF888" s="357">
        <v>170</v>
      </c>
      <c r="AG888" s="357">
        <v>186</v>
      </c>
      <c r="AH888" s="357">
        <v>220</v>
      </c>
      <c r="AI888" s="368" t="s">
        <v>2207</v>
      </c>
      <c r="AJ888" s="357">
        <v>170</v>
      </c>
      <c r="AK888" s="357">
        <v>186</v>
      </c>
      <c r="AL888" s="357">
        <v>220</v>
      </c>
      <c r="AM888" s="357">
        <v>170</v>
      </c>
      <c r="AN888" s="357">
        <v>183</v>
      </c>
      <c r="AO888" s="357">
        <v>210</v>
      </c>
      <c r="AP888" s="357">
        <v>40</v>
      </c>
      <c r="AQ888" s="357">
        <v>40</v>
      </c>
      <c r="AR888" s="357">
        <v>70</v>
      </c>
      <c r="AS888" s="357">
        <v>46</v>
      </c>
      <c r="AT888" s="105"/>
      <c r="AU888" s="105" t="s">
        <v>2281</v>
      </c>
      <c r="AV888" s="126">
        <v>0.1</v>
      </c>
    </row>
    <row r="889" spans="1:48" ht="23.25" customHeight="1">
      <c r="D889" s="105" t="s">
        <v>2251</v>
      </c>
      <c r="E889" s="164" t="s">
        <v>2251</v>
      </c>
      <c r="F889" s="165" t="s">
        <v>2252</v>
      </c>
      <c r="G889" s="126">
        <v>0.1</v>
      </c>
      <c r="H889" s="167" t="s">
        <v>2207</v>
      </c>
      <c r="I889" s="167" t="s">
        <v>2207</v>
      </c>
      <c r="J889" s="167" t="s">
        <v>2207</v>
      </c>
      <c r="K889" s="362" t="s">
        <v>2207</v>
      </c>
      <c r="L889" s="362" t="s">
        <v>2207</v>
      </c>
      <c r="M889" s="362" t="s">
        <v>2207</v>
      </c>
      <c r="N889" s="362" t="s">
        <v>2207</v>
      </c>
      <c r="O889" s="362" t="s">
        <v>2207</v>
      </c>
      <c r="P889" s="362" t="s">
        <v>2207</v>
      </c>
      <c r="Q889" s="362" t="s">
        <v>2207</v>
      </c>
      <c r="R889" s="362" t="s">
        <v>2207</v>
      </c>
      <c r="S889" s="354">
        <v>146</v>
      </c>
      <c r="T889" s="354">
        <v>151</v>
      </c>
      <c r="U889" s="354">
        <v>178</v>
      </c>
      <c r="V889" s="357">
        <v>179</v>
      </c>
      <c r="W889" s="357">
        <v>203</v>
      </c>
      <c r="X889" s="357">
        <v>146</v>
      </c>
      <c r="Y889" s="357">
        <v>151</v>
      </c>
      <c r="Z889" s="357">
        <v>178</v>
      </c>
      <c r="AA889" s="357">
        <v>162</v>
      </c>
      <c r="AB889" s="357">
        <v>146</v>
      </c>
      <c r="AC889" s="357">
        <v>151</v>
      </c>
      <c r="AD889" s="357">
        <v>178</v>
      </c>
      <c r="AE889" s="357">
        <v>162</v>
      </c>
      <c r="AF889" s="357">
        <v>146</v>
      </c>
      <c r="AG889" s="357">
        <v>151</v>
      </c>
      <c r="AH889" s="357">
        <v>178</v>
      </c>
      <c r="AI889" s="368" t="s">
        <v>2207</v>
      </c>
      <c r="AJ889" s="357">
        <v>146</v>
      </c>
      <c r="AK889" s="357">
        <v>151</v>
      </c>
      <c r="AL889" s="357">
        <v>178</v>
      </c>
      <c r="AM889" s="357">
        <v>146</v>
      </c>
      <c r="AN889" s="357">
        <v>149</v>
      </c>
      <c r="AO889" s="357">
        <v>171</v>
      </c>
      <c r="AP889" s="357">
        <v>40</v>
      </c>
      <c r="AQ889" s="357">
        <v>40</v>
      </c>
      <c r="AR889" s="357">
        <v>70</v>
      </c>
      <c r="AS889" s="357">
        <v>46</v>
      </c>
      <c r="AT889" s="105"/>
      <c r="AU889" s="105" t="s">
        <v>2251</v>
      </c>
      <c r="AV889" s="126">
        <v>0.1</v>
      </c>
    </row>
    <row r="890" spans="1:48" ht="23.25" customHeight="1">
      <c r="D890" s="105" t="s">
        <v>3861</v>
      </c>
      <c r="E890" s="164" t="s">
        <v>3861</v>
      </c>
      <c r="F890" s="165" t="s">
        <v>3862</v>
      </c>
      <c r="G890" s="126">
        <v>0.1</v>
      </c>
      <c r="H890" s="167" t="s">
        <v>2207</v>
      </c>
      <c r="I890" s="167" t="s">
        <v>2207</v>
      </c>
      <c r="J890" s="167" t="s">
        <v>2207</v>
      </c>
      <c r="K890" s="362" t="s">
        <v>2207</v>
      </c>
      <c r="L890" s="362" t="s">
        <v>2207</v>
      </c>
      <c r="M890" s="362" t="s">
        <v>2207</v>
      </c>
      <c r="N890" s="362" t="s">
        <v>2207</v>
      </c>
      <c r="O890" s="362" t="s">
        <v>2207</v>
      </c>
      <c r="P890" s="362" t="s">
        <v>2207</v>
      </c>
      <c r="Q890" s="362" t="s">
        <v>2207</v>
      </c>
      <c r="R890" s="362" t="s">
        <v>2207</v>
      </c>
      <c r="S890" s="354">
        <v>147</v>
      </c>
      <c r="T890" s="354">
        <v>154</v>
      </c>
      <c r="U890" s="354">
        <v>181</v>
      </c>
      <c r="V890" s="357">
        <v>179</v>
      </c>
      <c r="W890" s="357">
        <v>203</v>
      </c>
      <c r="X890" s="357">
        <v>147</v>
      </c>
      <c r="Y890" s="357">
        <v>154</v>
      </c>
      <c r="Z890" s="357">
        <v>181</v>
      </c>
      <c r="AA890" s="357">
        <v>163</v>
      </c>
      <c r="AB890" s="357">
        <v>147</v>
      </c>
      <c r="AC890" s="357">
        <v>154</v>
      </c>
      <c r="AD890" s="357">
        <v>181</v>
      </c>
      <c r="AE890" s="357">
        <v>163</v>
      </c>
      <c r="AF890" s="357">
        <v>147</v>
      </c>
      <c r="AG890" s="357">
        <v>154</v>
      </c>
      <c r="AH890" s="357">
        <v>181</v>
      </c>
      <c r="AI890" s="368" t="s">
        <v>2207</v>
      </c>
      <c r="AJ890" s="357">
        <v>147</v>
      </c>
      <c r="AK890" s="357">
        <v>154</v>
      </c>
      <c r="AL890" s="357">
        <v>181</v>
      </c>
      <c r="AM890" s="357">
        <v>147</v>
      </c>
      <c r="AN890" s="357">
        <v>151</v>
      </c>
      <c r="AO890" s="357">
        <v>173</v>
      </c>
      <c r="AP890" s="357">
        <v>40</v>
      </c>
      <c r="AQ890" s="357">
        <v>40</v>
      </c>
      <c r="AR890" s="357">
        <v>70</v>
      </c>
      <c r="AS890" s="357">
        <v>46</v>
      </c>
      <c r="AT890" s="105"/>
      <c r="AU890" s="105" t="s">
        <v>3861</v>
      </c>
      <c r="AV890" s="126">
        <v>0.1</v>
      </c>
    </row>
    <row r="891" spans="1:48" ht="23.25" customHeight="1">
      <c r="D891" s="105" t="s">
        <v>2253</v>
      </c>
      <c r="E891" s="164" t="s">
        <v>2253</v>
      </c>
      <c r="F891" s="165" t="s">
        <v>2254</v>
      </c>
      <c r="G891" s="126">
        <v>0.1</v>
      </c>
      <c r="H891" s="167" t="s">
        <v>2207</v>
      </c>
      <c r="I891" s="167" t="s">
        <v>2207</v>
      </c>
      <c r="J891" s="167" t="s">
        <v>2207</v>
      </c>
      <c r="K891" s="362" t="s">
        <v>2207</v>
      </c>
      <c r="L891" s="362" t="s">
        <v>2207</v>
      </c>
      <c r="M891" s="362" t="s">
        <v>2207</v>
      </c>
      <c r="N891" s="362" t="s">
        <v>2207</v>
      </c>
      <c r="O891" s="362" t="s">
        <v>2207</v>
      </c>
      <c r="P891" s="362" t="s">
        <v>2207</v>
      </c>
      <c r="Q891" s="362" t="s">
        <v>2207</v>
      </c>
      <c r="R891" s="362" t="s">
        <v>2207</v>
      </c>
      <c r="S891" s="354">
        <v>149</v>
      </c>
      <c r="T891" s="354">
        <v>156</v>
      </c>
      <c r="U891" s="354">
        <v>184</v>
      </c>
      <c r="V891" s="357">
        <v>179</v>
      </c>
      <c r="W891" s="357">
        <v>203</v>
      </c>
      <c r="X891" s="357">
        <v>149</v>
      </c>
      <c r="Y891" s="357">
        <v>156</v>
      </c>
      <c r="Z891" s="357">
        <v>184</v>
      </c>
      <c r="AA891" s="357">
        <v>165</v>
      </c>
      <c r="AB891" s="357">
        <v>149</v>
      </c>
      <c r="AC891" s="357">
        <v>156</v>
      </c>
      <c r="AD891" s="357">
        <v>184</v>
      </c>
      <c r="AE891" s="357">
        <v>165</v>
      </c>
      <c r="AF891" s="357">
        <v>149</v>
      </c>
      <c r="AG891" s="357">
        <v>156</v>
      </c>
      <c r="AH891" s="357">
        <v>184</v>
      </c>
      <c r="AI891" s="368" t="s">
        <v>2207</v>
      </c>
      <c r="AJ891" s="357">
        <v>149</v>
      </c>
      <c r="AK891" s="357">
        <v>156</v>
      </c>
      <c r="AL891" s="357">
        <v>184</v>
      </c>
      <c r="AM891" s="357">
        <v>149</v>
      </c>
      <c r="AN891" s="357">
        <v>153</v>
      </c>
      <c r="AO891" s="357">
        <v>176</v>
      </c>
      <c r="AP891" s="357">
        <v>40</v>
      </c>
      <c r="AQ891" s="357">
        <v>40</v>
      </c>
      <c r="AR891" s="357">
        <v>70</v>
      </c>
      <c r="AS891" s="357">
        <v>46</v>
      </c>
      <c r="AT891" s="105"/>
      <c r="AU891" s="105" t="s">
        <v>2253</v>
      </c>
      <c r="AV891" s="126">
        <v>0.1</v>
      </c>
    </row>
    <row r="892" spans="1:48" ht="23.25" customHeight="1">
      <c r="D892" s="105" t="s">
        <v>2255</v>
      </c>
      <c r="E892" s="164" t="s">
        <v>2255</v>
      </c>
      <c r="F892" s="165" t="s">
        <v>2256</v>
      </c>
      <c r="G892" s="126">
        <v>0.1</v>
      </c>
      <c r="H892" s="167" t="s">
        <v>2207</v>
      </c>
      <c r="I892" s="167" t="s">
        <v>2207</v>
      </c>
      <c r="J892" s="167" t="s">
        <v>2207</v>
      </c>
      <c r="K892" s="362" t="s">
        <v>2207</v>
      </c>
      <c r="L892" s="362" t="s">
        <v>2207</v>
      </c>
      <c r="M892" s="362" t="s">
        <v>2207</v>
      </c>
      <c r="N892" s="362" t="s">
        <v>2207</v>
      </c>
      <c r="O892" s="362" t="s">
        <v>2207</v>
      </c>
      <c r="P892" s="362" t="s">
        <v>2207</v>
      </c>
      <c r="Q892" s="362" t="s">
        <v>2207</v>
      </c>
      <c r="R892" s="362" t="s">
        <v>2207</v>
      </c>
      <c r="S892" s="354">
        <v>152</v>
      </c>
      <c r="T892" s="354">
        <v>161</v>
      </c>
      <c r="U892" s="354">
        <v>189</v>
      </c>
      <c r="V892" s="357">
        <v>179</v>
      </c>
      <c r="W892" s="357">
        <v>203</v>
      </c>
      <c r="X892" s="357">
        <v>152</v>
      </c>
      <c r="Y892" s="357">
        <v>161</v>
      </c>
      <c r="Z892" s="357">
        <v>189</v>
      </c>
      <c r="AA892" s="357">
        <v>169</v>
      </c>
      <c r="AB892" s="357">
        <v>152</v>
      </c>
      <c r="AC892" s="357">
        <v>161</v>
      </c>
      <c r="AD892" s="357">
        <v>189</v>
      </c>
      <c r="AE892" s="357">
        <v>169</v>
      </c>
      <c r="AF892" s="357">
        <v>152</v>
      </c>
      <c r="AG892" s="357">
        <v>161</v>
      </c>
      <c r="AH892" s="357">
        <v>189</v>
      </c>
      <c r="AI892" s="368" t="s">
        <v>2207</v>
      </c>
      <c r="AJ892" s="357">
        <v>152</v>
      </c>
      <c r="AK892" s="357">
        <v>161</v>
      </c>
      <c r="AL892" s="357">
        <v>189</v>
      </c>
      <c r="AM892" s="357">
        <v>152</v>
      </c>
      <c r="AN892" s="357">
        <v>158</v>
      </c>
      <c r="AO892" s="357">
        <v>181</v>
      </c>
      <c r="AP892" s="357">
        <v>40</v>
      </c>
      <c r="AQ892" s="357">
        <v>40</v>
      </c>
      <c r="AR892" s="357">
        <v>70</v>
      </c>
      <c r="AS892" s="357">
        <v>46</v>
      </c>
      <c r="AT892" s="105"/>
      <c r="AU892" s="105" t="s">
        <v>2255</v>
      </c>
      <c r="AV892" s="126">
        <v>0.1</v>
      </c>
    </row>
    <row r="893" spans="1:48" ht="23.25" customHeight="1">
      <c r="D893" s="105" t="s">
        <v>2257</v>
      </c>
      <c r="E893" s="164" t="s">
        <v>2257</v>
      </c>
      <c r="F893" s="165" t="s">
        <v>2258</v>
      </c>
      <c r="G893" s="126">
        <v>0.1</v>
      </c>
      <c r="H893" s="167" t="s">
        <v>2207</v>
      </c>
      <c r="I893" s="167" t="s">
        <v>2207</v>
      </c>
      <c r="J893" s="167" t="s">
        <v>2207</v>
      </c>
      <c r="K893" s="362" t="s">
        <v>2207</v>
      </c>
      <c r="L893" s="362" t="s">
        <v>2207</v>
      </c>
      <c r="M893" s="362" t="s">
        <v>2207</v>
      </c>
      <c r="N893" s="362" t="s">
        <v>2207</v>
      </c>
      <c r="O893" s="362" t="s">
        <v>2207</v>
      </c>
      <c r="P893" s="362" t="s">
        <v>2207</v>
      </c>
      <c r="Q893" s="362" t="s">
        <v>2207</v>
      </c>
      <c r="R893" s="362" t="s">
        <v>2207</v>
      </c>
      <c r="S893" s="354">
        <v>155</v>
      </c>
      <c r="T893" s="354">
        <v>166</v>
      </c>
      <c r="U893" s="354">
        <v>195</v>
      </c>
      <c r="V893" s="357">
        <v>179</v>
      </c>
      <c r="W893" s="357">
        <v>203</v>
      </c>
      <c r="X893" s="357">
        <v>155</v>
      </c>
      <c r="Y893" s="357">
        <v>166</v>
      </c>
      <c r="Z893" s="357">
        <v>195</v>
      </c>
      <c r="AA893" s="357">
        <v>172</v>
      </c>
      <c r="AB893" s="357">
        <v>155</v>
      </c>
      <c r="AC893" s="357">
        <v>166</v>
      </c>
      <c r="AD893" s="357">
        <v>195</v>
      </c>
      <c r="AE893" s="357">
        <v>172</v>
      </c>
      <c r="AF893" s="357">
        <v>155</v>
      </c>
      <c r="AG893" s="357">
        <v>166</v>
      </c>
      <c r="AH893" s="357">
        <v>195</v>
      </c>
      <c r="AI893" s="368" t="s">
        <v>2207</v>
      </c>
      <c r="AJ893" s="357">
        <v>155</v>
      </c>
      <c r="AK893" s="357">
        <v>166</v>
      </c>
      <c r="AL893" s="357">
        <v>195</v>
      </c>
      <c r="AM893" s="357">
        <v>155</v>
      </c>
      <c r="AN893" s="357">
        <v>162</v>
      </c>
      <c r="AO893" s="357">
        <v>187</v>
      </c>
      <c r="AP893" s="357">
        <v>40</v>
      </c>
      <c r="AQ893" s="357">
        <v>40</v>
      </c>
      <c r="AR893" s="357">
        <v>70</v>
      </c>
      <c r="AS893" s="357">
        <v>46</v>
      </c>
      <c r="AT893" s="105"/>
      <c r="AU893" s="105" t="s">
        <v>2257</v>
      </c>
      <c r="AV893" s="126">
        <v>0.1</v>
      </c>
    </row>
    <row r="894" spans="1:48" ht="23.25" customHeight="1">
      <c r="D894" s="105" t="s">
        <v>5335</v>
      </c>
      <c r="E894" s="13" t="s">
        <v>5335</v>
      </c>
      <c r="F894" s="2" t="s">
        <v>5336</v>
      </c>
      <c r="G894">
        <v>0.1</v>
      </c>
      <c r="H894" s="398" t="s">
        <v>2207</v>
      </c>
      <c r="I894" s="398" t="s">
        <v>2207</v>
      </c>
      <c r="J894" s="398" t="s">
        <v>2207</v>
      </c>
      <c r="K894" s="390" t="s">
        <v>2207</v>
      </c>
      <c r="L894" s="390" t="s">
        <v>2207</v>
      </c>
      <c r="M894" s="390" t="s">
        <v>2207</v>
      </c>
      <c r="N894" s="390" t="s">
        <v>2207</v>
      </c>
      <c r="O894" s="390" t="s">
        <v>2207</v>
      </c>
      <c r="P894" s="390" t="s">
        <v>2207</v>
      </c>
      <c r="Q894" s="390" t="s">
        <v>2207</v>
      </c>
      <c r="R894" s="390" t="s">
        <v>2207</v>
      </c>
      <c r="S894" s="354">
        <v>168</v>
      </c>
      <c r="T894" s="354">
        <v>179</v>
      </c>
      <c r="U894" s="354">
        <v>211</v>
      </c>
      <c r="V894" s="363">
        <v>189</v>
      </c>
      <c r="W894" s="363">
        <v>214</v>
      </c>
      <c r="X894" s="391">
        <v>168</v>
      </c>
      <c r="Y894" s="391">
        <v>179</v>
      </c>
      <c r="Z894" s="391">
        <v>211</v>
      </c>
      <c r="AA894" s="391">
        <v>186</v>
      </c>
      <c r="AB894" s="391">
        <v>168</v>
      </c>
      <c r="AC894" s="391">
        <v>179</v>
      </c>
      <c r="AD894" s="391">
        <v>211</v>
      </c>
      <c r="AE894" s="391">
        <v>186</v>
      </c>
      <c r="AF894" s="391">
        <v>168</v>
      </c>
      <c r="AG894" s="391">
        <v>179</v>
      </c>
      <c r="AH894" s="391">
        <v>211</v>
      </c>
      <c r="AI894" s="399" t="s">
        <v>2207</v>
      </c>
      <c r="AJ894" s="391">
        <v>168</v>
      </c>
      <c r="AK894" s="391">
        <v>179</v>
      </c>
      <c r="AL894" s="391">
        <v>211</v>
      </c>
      <c r="AM894" s="391">
        <v>168</v>
      </c>
      <c r="AN894" s="391">
        <v>175</v>
      </c>
      <c r="AO894" s="391">
        <v>202</v>
      </c>
      <c r="AP894" s="391">
        <v>40</v>
      </c>
      <c r="AQ894" s="391">
        <v>40</v>
      </c>
      <c r="AR894" s="391">
        <v>70</v>
      </c>
      <c r="AS894" s="391">
        <v>46</v>
      </c>
      <c r="AU894" s="105" t="s">
        <v>5335</v>
      </c>
      <c r="AV894" s="126">
        <v>0.1</v>
      </c>
    </row>
    <row r="895" spans="1:48" ht="23.25" customHeight="1">
      <c r="D895" s="105" t="s">
        <v>2259</v>
      </c>
      <c r="E895" s="164" t="s">
        <v>2259</v>
      </c>
      <c r="F895" s="165" t="s">
        <v>2260</v>
      </c>
      <c r="G895" s="126">
        <v>0.1</v>
      </c>
      <c r="H895" s="167" t="s">
        <v>2207</v>
      </c>
      <c r="I895" s="167" t="s">
        <v>2207</v>
      </c>
      <c r="J895" s="167" t="s">
        <v>2207</v>
      </c>
      <c r="K895" s="362" t="s">
        <v>2207</v>
      </c>
      <c r="L895" s="362" t="s">
        <v>2207</v>
      </c>
      <c r="M895" s="362" t="s">
        <v>2207</v>
      </c>
      <c r="N895" s="362" t="s">
        <v>2207</v>
      </c>
      <c r="O895" s="362" t="s">
        <v>2207</v>
      </c>
      <c r="P895" s="362" t="s">
        <v>2207</v>
      </c>
      <c r="Q895" s="362" t="s">
        <v>2207</v>
      </c>
      <c r="R895" s="362" t="s">
        <v>2207</v>
      </c>
      <c r="S895" s="354">
        <v>180</v>
      </c>
      <c r="T895" s="354">
        <v>192</v>
      </c>
      <c r="U895" s="354">
        <v>226</v>
      </c>
      <c r="V895" s="357">
        <v>198</v>
      </c>
      <c r="W895" s="357">
        <v>225</v>
      </c>
      <c r="X895" s="357">
        <v>180</v>
      </c>
      <c r="Y895" s="357">
        <v>192</v>
      </c>
      <c r="Z895" s="357">
        <v>226</v>
      </c>
      <c r="AA895" s="357">
        <v>200</v>
      </c>
      <c r="AB895" s="357">
        <v>180</v>
      </c>
      <c r="AC895" s="357">
        <v>192</v>
      </c>
      <c r="AD895" s="357">
        <v>226</v>
      </c>
      <c r="AE895" s="357">
        <v>200</v>
      </c>
      <c r="AF895" s="357">
        <v>180</v>
      </c>
      <c r="AG895" s="357">
        <v>192</v>
      </c>
      <c r="AH895" s="357">
        <v>226</v>
      </c>
      <c r="AI895" s="368" t="s">
        <v>2207</v>
      </c>
      <c r="AJ895" s="357">
        <v>180</v>
      </c>
      <c r="AK895" s="357">
        <v>192</v>
      </c>
      <c r="AL895" s="357">
        <v>226</v>
      </c>
      <c r="AM895" s="357">
        <v>180</v>
      </c>
      <c r="AN895" s="357">
        <v>188</v>
      </c>
      <c r="AO895" s="357">
        <v>217</v>
      </c>
      <c r="AP895" s="357">
        <v>40</v>
      </c>
      <c r="AQ895" s="357">
        <v>40</v>
      </c>
      <c r="AR895" s="357">
        <v>70</v>
      </c>
      <c r="AS895" s="357">
        <v>46</v>
      </c>
      <c r="AT895" s="105"/>
      <c r="AU895" s="105" t="s">
        <v>2259</v>
      </c>
      <c r="AV895" s="126">
        <v>0.1</v>
      </c>
    </row>
    <row r="896" spans="1:48" ht="23.25" customHeight="1">
      <c r="A896" s="396"/>
      <c r="B896" s="397"/>
      <c r="D896" s="105" t="s">
        <v>3010</v>
      </c>
      <c r="E896" s="164" t="s">
        <v>3010</v>
      </c>
      <c r="F896" s="165" t="s">
        <v>4103</v>
      </c>
      <c r="G896" s="126">
        <v>0.1</v>
      </c>
      <c r="H896" s="167" t="s">
        <v>2207</v>
      </c>
      <c r="I896" s="167" t="s">
        <v>2207</v>
      </c>
      <c r="J896" s="167" t="s">
        <v>2207</v>
      </c>
      <c r="K896" s="362" t="s">
        <v>2207</v>
      </c>
      <c r="L896" s="362" t="s">
        <v>2207</v>
      </c>
      <c r="M896" s="362" t="s">
        <v>2207</v>
      </c>
      <c r="N896" s="362" t="s">
        <v>2207</v>
      </c>
      <c r="O896" s="362" t="s">
        <v>2207</v>
      </c>
      <c r="P896" s="362" t="s">
        <v>2207</v>
      </c>
      <c r="Q896" s="362" t="s">
        <v>2207</v>
      </c>
      <c r="R896" s="362" t="s">
        <v>2207</v>
      </c>
      <c r="S896" s="354">
        <v>182</v>
      </c>
      <c r="T896" s="354">
        <v>195</v>
      </c>
      <c r="U896" s="354">
        <v>229</v>
      </c>
      <c r="V896" s="357">
        <v>198</v>
      </c>
      <c r="W896" s="357">
        <v>225</v>
      </c>
      <c r="X896" s="357">
        <v>182</v>
      </c>
      <c r="Y896" s="357">
        <v>195</v>
      </c>
      <c r="Z896" s="357">
        <v>229</v>
      </c>
      <c r="AA896" s="357">
        <v>201</v>
      </c>
      <c r="AB896" s="357">
        <v>182</v>
      </c>
      <c r="AC896" s="357">
        <v>195</v>
      </c>
      <c r="AD896" s="357">
        <v>229</v>
      </c>
      <c r="AE896" s="357">
        <v>201</v>
      </c>
      <c r="AF896" s="357">
        <v>182</v>
      </c>
      <c r="AG896" s="357">
        <v>195</v>
      </c>
      <c r="AH896" s="357">
        <v>229</v>
      </c>
      <c r="AI896" s="368" t="s">
        <v>2207</v>
      </c>
      <c r="AJ896" s="357">
        <v>182</v>
      </c>
      <c r="AK896" s="357">
        <v>195</v>
      </c>
      <c r="AL896" s="357">
        <v>229</v>
      </c>
      <c r="AM896" s="357">
        <v>182</v>
      </c>
      <c r="AN896" s="357">
        <v>191</v>
      </c>
      <c r="AO896" s="357">
        <v>219</v>
      </c>
      <c r="AP896" s="357">
        <v>40</v>
      </c>
      <c r="AQ896" s="357">
        <v>40</v>
      </c>
      <c r="AR896" s="357">
        <v>71</v>
      </c>
      <c r="AS896" s="357">
        <v>46</v>
      </c>
      <c r="AT896" s="105"/>
      <c r="AU896" s="105" t="s">
        <v>3010</v>
      </c>
      <c r="AV896" s="126">
        <v>0.1</v>
      </c>
    </row>
    <row r="897" spans="2:48" ht="23.25" customHeight="1">
      <c r="D897" s="105" t="s">
        <v>2261</v>
      </c>
      <c r="E897" s="164" t="s">
        <v>2261</v>
      </c>
      <c r="F897" s="165" t="s">
        <v>2262</v>
      </c>
      <c r="G897" s="126">
        <v>0.1</v>
      </c>
      <c r="H897" s="167" t="s">
        <v>2207</v>
      </c>
      <c r="I897" s="167" t="s">
        <v>2207</v>
      </c>
      <c r="J897" s="167" t="s">
        <v>2207</v>
      </c>
      <c r="K897" s="362" t="s">
        <v>2207</v>
      </c>
      <c r="L897" s="362" t="s">
        <v>2207</v>
      </c>
      <c r="M897" s="362" t="s">
        <v>2207</v>
      </c>
      <c r="N897" s="362" t="s">
        <v>2207</v>
      </c>
      <c r="O897" s="362" t="s">
        <v>2207</v>
      </c>
      <c r="P897" s="362" t="s">
        <v>2207</v>
      </c>
      <c r="Q897" s="362" t="s">
        <v>2207</v>
      </c>
      <c r="R897" s="362" t="s">
        <v>2207</v>
      </c>
      <c r="S897" s="354">
        <v>194</v>
      </c>
      <c r="T897" s="354">
        <v>208</v>
      </c>
      <c r="U897" s="354">
        <v>245</v>
      </c>
      <c r="V897" s="357">
        <v>198</v>
      </c>
      <c r="W897" s="357">
        <v>226</v>
      </c>
      <c r="X897" s="357">
        <v>194</v>
      </c>
      <c r="Y897" s="357">
        <v>208</v>
      </c>
      <c r="Z897" s="357">
        <v>245</v>
      </c>
      <c r="AA897" s="357">
        <v>215</v>
      </c>
      <c r="AB897" s="357">
        <v>194</v>
      </c>
      <c r="AC897" s="357">
        <v>208</v>
      </c>
      <c r="AD897" s="357">
        <v>245</v>
      </c>
      <c r="AE897" s="357">
        <v>215</v>
      </c>
      <c r="AF897" s="357">
        <v>194</v>
      </c>
      <c r="AG897" s="357">
        <v>208</v>
      </c>
      <c r="AH897" s="357">
        <v>245</v>
      </c>
      <c r="AI897" s="368" t="s">
        <v>2207</v>
      </c>
      <c r="AJ897" s="357">
        <v>194</v>
      </c>
      <c r="AK897" s="357">
        <v>208</v>
      </c>
      <c r="AL897" s="357">
        <v>245</v>
      </c>
      <c r="AM897" s="357">
        <v>194</v>
      </c>
      <c r="AN897" s="357">
        <v>204</v>
      </c>
      <c r="AO897" s="357">
        <v>235</v>
      </c>
      <c r="AP897" s="357">
        <v>40</v>
      </c>
      <c r="AQ897" s="357">
        <v>40</v>
      </c>
      <c r="AR897" s="357">
        <v>71</v>
      </c>
      <c r="AS897" s="357">
        <v>47</v>
      </c>
      <c r="AT897" s="105"/>
      <c r="AU897" s="105" t="s">
        <v>2261</v>
      </c>
      <c r="AV897" s="126">
        <v>0.1</v>
      </c>
    </row>
    <row r="898" spans="2:48" ht="23.25" customHeight="1">
      <c r="D898" s="105" t="s">
        <v>2263</v>
      </c>
      <c r="E898" s="164" t="s">
        <v>2263</v>
      </c>
      <c r="F898" s="165" t="s">
        <v>2264</v>
      </c>
      <c r="G898" s="126">
        <v>0.1</v>
      </c>
      <c r="H898" s="167" t="s">
        <v>2207</v>
      </c>
      <c r="I898" s="167" t="s">
        <v>2207</v>
      </c>
      <c r="J898" s="167" t="s">
        <v>2207</v>
      </c>
      <c r="K898" s="362" t="s">
        <v>2207</v>
      </c>
      <c r="L898" s="362" t="s">
        <v>2207</v>
      </c>
      <c r="M898" s="362" t="s">
        <v>2207</v>
      </c>
      <c r="N898" s="362" t="s">
        <v>2207</v>
      </c>
      <c r="O898" s="362" t="s">
        <v>2207</v>
      </c>
      <c r="P898" s="362" t="s">
        <v>2207</v>
      </c>
      <c r="Q898" s="362" t="s">
        <v>2207</v>
      </c>
      <c r="R898" s="362" t="s">
        <v>2207</v>
      </c>
      <c r="S898" s="354">
        <v>153</v>
      </c>
      <c r="T898" s="354">
        <v>162</v>
      </c>
      <c r="U898" s="354">
        <v>191</v>
      </c>
      <c r="V898" s="357">
        <v>179</v>
      </c>
      <c r="W898" s="357">
        <v>203</v>
      </c>
      <c r="X898" s="357">
        <v>153</v>
      </c>
      <c r="Y898" s="357">
        <v>162</v>
      </c>
      <c r="Z898" s="357">
        <v>191</v>
      </c>
      <c r="AA898" s="357">
        <v>170</v>
      </c>
      <c r="AB898" s="357">
        <v>153</v>
      </c>
      <c r="AC898" s="357">
        <v>162</v>
      </c>
      <c r="AD898" s="357">
        <v>191</v>
      </c>
      <c r="AE898" s="357">
        <v>170</v>
      </c>
      <c r="AF898" s="357">
        <v>153</v>
      </c>
      <c r="AG898" s="357">
        <v>162</v>
      </c>
      <c r="AH898" s="357">
        <v>191</v>
      </c>
      <c r="AI898" s="368" t="s">
        <v>2207</v>
      </c>
      <c r="AJ898" s="357">
        <v>153</v>
      </c>
      <c r="AK898" s="357">
        <v>162</v>
      </c>
      <c r="AL898" s="357">
        <v>191</v>
      </c>
      <c r="AM898" s="357">
        <v>153</v>
      </c>
      <c r="AN898" s="357">
        <v>159</v>
      </c>
      <c r="AO898" s="357">
        <v>183</v>
      </c>
      <c r="AP898" s="357">
        <v>40</v>
      </c>
      <c r="AQ898" s="357">
        <v>40</v>
      </c>
      <c r="AR898" s="357">
        <v>70</v>
      </c>
      <c r="AS898" s="357">
        <v>46</v>
      </c>
      <c r="AT898" s="105"/>
      <c r="AU898" s="105" t="s">
        <v>2263</v>
      </c>
      <c r="AV898" s="126">
        <v>0.1</v>
      </c>
    </row>
    <row r="899" spans="2:48" ht="23.25" customHeight="1">
      <c r="D899" s="105" t="s">
        <v>3863</v>
      </c>
      <c r="E899" s="164" t="s">
        <v>3863</v>
      </c>
      <c r="F899" s="165" t="s">
        <v>3864</v>
      </c>
      <c r="G899" s="126">
        <v>0.1</v>
      </c>
      <c r="H899" s="167" t="s">
        <v>2207</v>
      </c>
      <c r="I899" s="167" t="s">
        <v>2207</v>
      </c>
      <c r="J899" s="167" t="s">
        <v>2207</v>
      </c>
      <c r="K899" s="362" t="s">
        <v>2207</v>
      </c>
      <c r="L899" s="362" t="s">
        <v>2207</v>
      </c>
      <c r="M899" s="362" t="s">
        <v>2207</v>
      </c>
      <c r="N899" s="362" t="s">
        <v>2207</v>
      </c>
      <c r="O899" s="362" t="s">
        <v>2207</v>
      </c>
      <c r="P899" s="362" t="s">
        <v>2207</v>
      </c>
      <c r="Q899" s="362" t="s">
        <v>2207</v>
      </c>
      <c r="R899" s="362" t="s">
        <v>2207</v>
      </c>
      <c r="S899" s="354">
        <v>157</v>
      </c>
      <c r="T899" s="354">
        <v>167</v>
      </c>
      <c r="U899" s="354">
        <v>197</v>
      </c>
      <c r="V899" s="357">
        <v>179</v>
      </c>
      <c r="W899" s="357">
        <v>203</v>
      </c>
      <c r="X899" s="357">
        <v>157</v>
      </c>
      <c r="Y899" s="357">
        <v>167</v>
      </c>
      <c r="Z899" s="357">
        <v>197</v>
      </c>
      <c r="AA899" s="357">
        <v>174</v>
      </c>
      <c r="AB899" s="357">
        <v>157</v>
      </c>
      <c r="AC899" s="357">
        <v>167</v>
      </c>
      <c r="AD899" s="357">
        <v>197</v>
      </c>
      <c r="AE899" s="357">
        <v>174</v>
      </c>
      <c r="AF899" s="357">
        <v>157</v>
      </c>
      <c r="AG899" s="357">
        <v>167</v>
      </c>
      <c r="AH899" s="357">
        <v>197</v>
      </c>
      <c r="AI899" s="368" t="s">
        <v>2207</v>
      </c>
      <c r="AJ899" s="357">
        <v>157</v>
      </c>
      <c r="AK899" s="357">
        <v>167</v>
      </c>
      <c r="AL899" s="357">
        <v>197</v>
      </c>
      <c r="AM899" s="357">
        <v>157</v>
      </c>
      <c r="AN899" s="357">
        <v>164</v>
      </c>
      <c r="AO899" s="357">
        <v>189</v>
      </c>
      <c r="AP899" s="357">
        <v>40</v>
      </c>
      <c r="AQ899" s="357">
        <v>40</v>
      </c>
      <c r="AR899" s="357">
        <v>70</v>
      </c>
      <c r="AS899" s="357">
        <v>46</v>
      </c>
      <c r="AT899" s="105"/>
      <c r="AU899" s="105" t="s">
        <v>3863</v>
      </c>
      <c r="AV899" s="126">
        <v>0.1</v>
      </c>
    </row>
    <row r="900" spans="2:48" ht="23.25" customHeight="1">
      <c r="D900" s="105" t="s">
        <v>2265</v>
      </c>
      <c r="E900" s="164" t="s">
        <v>2265</v>
      </c>
      <c r="F900" s="165" t="s">
        <v>2266</v>
      </c>
      <c r="G900" s="126">
        <v>0.1</v>
      </c>
      <c r="H900" s="167" t="s">
        <v>2207</v>
      </c>
      <c r="I900" s="167" t="s">
        <v>2207</v>
      </c>
      <c r="J900" s="167" t="s">
        <v>2207</v>
      </c>
      <c r="K900" s="362" t="s">
        <v>2207</v>
      </c>
      <c r="L900" s="362" t="s">
        <v>2207</v>
      </c>
      <c r="M900" s="362" t="s">
        <v>2207</v>
      </c>
      <c r="N900" s="362" t="s">
        <v>2207</v>
      </c>
      <c r="O900" s="362" t="s">
        <v>2207</v>
      </c>
      <c r="P900" s="362" t="s">
        <v>2207</v>
      </c>
      <c r="Q900" s="362" t="s">
        <v>2207</v>
      </c>
      <c r="R900" s="362" t="s">
        <v>2207</v>
      </c>
      <c r="S900" s="354">
        <v>160</v>
      </c>
      <c r="T900" s="354">
        <v>173</v>
      </c>
      <c r="U900" s="354">
        <v>203</v>
      </c>
      <c r="V900" s="357">
        <v>179</v>
      </c>
      <c r="W900" s="357">
        <v>203</v>
      </c>
      <c r="X900" s="357">
        <v>160</v>
      </c>
      <c r="Y900" s="357">
        <v>173</v>
      </c>
      <c r="Z900" s="357">
        <v>203</v>
      </c>
      <c r="AA900" s="357">
        <v>177</v>
      </c>
      <c r="AB900" s="357">
        <v>160</v>
      </c>
      <c r="AC900" s="357">
        <v>173</v>
      </c>
      <c r="AD900" s="357">
        <v>203</v>
      </c>
      <c r="AE900" s="357">
        <v>177</v>
      </c>
      <c r="AF900" s="357">
        <v>160</v>
      </c>
      <c r="AG900" s="357">
        <v>173</v>
      </c>
      <c r="AH900" s="357">
        <v>203</v>
      </c>
      <c r="AI900" s="368" t="s">
        <v>2207</v>
      </c>
      <c r="AJ900" s="357">
        <v>160</v>
      </c>
      <c r="AK900" s="357">
        <v>173</v>
      </c>
      <c r="AL900" s="357">
        <v>203</v>
      </c>
      <c r="AM900" s="357">
        <v>160</v>
      </c>
      <c r="AN900" s="357">
        <v>169</v>
      </c>
      <c r="AO900" s="357">
        <v>195</v>
      </c>
      <c r="AP900" s="357">
        <v>40</v>
      </c>
      <c r="AQ900" s="357">
        <v>40</v>
      </c>
      <c r="AR900" s="357">
        <v>70</v>
      </c>
      <c r="AS900" s="357">
        <v>46</v>
      </c>
      <c r="AT900" s="105"/>
      <c r="AU900" s="105" t="s">
        <v>2265</v>
      </c>
      <c r="AV900" s="126">
        <v>0.1</v>
      </c>
    </row>
    <row r="901" spans="2:48" ht="23.25" customHeight="1">
      <c r="D901" s="105" t="s">
        <v>2267</v>
      </c>
      <c r="E901" s="164" t="s">
        <v>2267</v>
      </c>
      <c r="F901" s="165" t="s">
        <v>2268</v>
      </c>
      <c r="G901" s="126">
        <v>0.1</v>
      </c>
      <c r="H901" s="167" t="s">
        <v>2207</v>
      </c>
      <c r="I901" s="167" t="s">
        <v>2207</v>
      </c>
      <c r="J901" s="167" t="s">
        <v>2207</v>
      </c>
      <c r="K901" s="362" t="s">
        <v>2207</v>
      </c>
      <c r="L901" s="362" t="s">
        <v>2207</v>
      </c>
      <c r="M901" s="362" t="s">
        <v>2207</v>
      </c>
      <c r="N901" s="362" t="s">
        <v>2207</v>
      </c>
      <c r="O901" s="362" t="s">
        <v>2207</v>
      </c>
      <c r="P901" s="362" t="s">
        <v>2207</v>
      </c>
      <c r="Q901" s="362" t="s">
        <v>2207</v>
      </c>
      <c r="R901" s="362" t="s">
        <v>2207</v>
      </c>
      <c r="S901" s="354">
        <v>167</v>
      </c>
      <c r="T901" s="354">
        <v>183</v>
      </c>
      <c r="U901" s="354">
        <v>215</v>
      </c>
      <c r="V901" s="357">
        <v>179</v>
      </c>
      <c r="W901" s="357">
        <v>203</v>
      </c>
      <c r="X901" s="357">
        <v>167</v>
      </c>
      <c r="Y901" s="357">
        <v>183</v>
      </c>
      <c r="Z901" s="357">
        <v>215</v>
      </c>
      <c r="AA901" s="357">
        <v>185</v>
      </c>
      <c r="AB901" s="357">
        <v>167</v>
      </c>
      <c r="AC901" s="357">
        <v>183</v>
      </c>
      <c r="AD901" s="357">
        <v>215</v>
      </c>
      <c r="AE901" s="357">
        <v>185</v>
      </c>
      <c r="AF901" s="357">
        <v>167</v>
      </c>
      <c r="AG901" s="357">
        <v>183</v>
      </c>
      <c r="AH901" s="357">
        <v>215</v>
      </c>
      <c r="AI901" s="368" t="s">
        <v>2207</v>
      </c>
      <c r="AJ901" s="357">
        <v>167</v>
      </c>
      <c r="AK901" s="357">
        <v>183</v>
      </c>
      <c r="AL901" s="357">
        <v>215</v>
      </c>
      <c r="AM901" s="357">
        <v>167</v>
      </c>
      <c r="AN901" s="357">
        <v>179</v>
      </c>
      <c r="AO901" s="357">
        <v>206</v>
      </c>
      <c r="AP901" s="357">
        <v>40</v>
      </c>
      <c r="AQ901" s="357">
        <v>40</v>
      </c>
      <c r="AR901" s="357">
        <v>70</v>
      </c>
      <c r="AS901" s="357">
        <v>46</v>
      </c>
      <c r="AT901" s="105"/>
      <c r="AU901" s="105" t="s">
        <v>2267</v>
      </c>
      <c r="AV901" s="126">
        <v>0.1</v>
      </c>
    </row>
    <row r="902" spans="2:48" ht="23.25" customHeight="1">
      <c r="D902" s="105" t="s">
        <v>2269</v>
      </c>
      <c r="E902" s="164" t="s">
        <v>2269</v>
      </c>
      <c r="F902" s="165" t="s">
        <v>2270</v>
      </c>
      <c r="G902" s="126">
        <v>0.1</v>
      </c>
      <c r="H902" s="167" t="s">
        <v>2207</v>
      </c>
      <c r="I902" s="167" t="s">
        <v>2207</v>
      </c>
      <c r="J902" s="167" t="s">
        <v>2207</v>
      </c>
      <c r="K902" s="362" t="s">
        <v>2207</v>
      </c>
      <c r="L902" s="362" t="s">
        <v>2207</v>
      </c>
      <c r="M902" s="362" t="s">
        <v>2207</v>
      </c>
      <c r="N902" s="362" t="s">
        <v>2207</v>
      </c>
      <c r="O902" s="362" t="s">
        <v>2207</v>
      </c>
      <c r="P902" s="362" t="s">
        <v>2207</v>
      </c>
      <c r="Q902" s="362" t="s">
        <v>2207</v>
      </c>
      <c r="R902" s="362" t="s">
        <v>2207</v>
      </c>
      <c r="S902" s="354">
        <v>174</v>
      </c>
      <c r="T902" s="354">
        <v>193</v>
      </c>
      <c r="U902" s="354">
        <v>228</v>
      </c>
      <c r="V902" s="357">
        <v>183</v>
      </c>
      <c r="W902" s="357">
        <v>208</v>
      </c>
      <c r="X902" s="357">
        <v>174</v>
      </c>
      <c r="Y902" s="357">
        <v>193</v>
      </c>
      <c r="Z902" s="357">
        <v>228</v>
      </c>
      <c r="AA902" s="357">
        <v>193</v>
      </c>
      <c r="AB902" s="357">
        <v>174</v>
      </c>
      <c r="AC902" s="357">
        <v>193</v>
      </c>
      <c r="AD902" s="357">
        <v>228</v>
      </c>
      <c r="AE902" s="357">
        <v>193</v>
      </c>
      <c r="AF902" s="357">
        <v>174</v>
      </c>
      <c r="AG902" s="357">
        <v>193</v>
      </c>
      <c r="AH902" s="357">
        <v>228</v>
      </c>
      <c r="AI902" s="368" t="s">
        <v>2207</v>
      </c>
      <c r="AJ902" s="357">
        <v>174</v>
      </c>
      <c r="AK902" s="357">
        <v>193</v>
      </c>
      <c r="AL902" s="357">
        <v>228</v>
      </c>
      <c r="AM902" s="357">
        <v>174</v>
      </c>
      <c r="AN902" s="357">
        <v>190</v>
      </c>
      <c r="AO902" s="357">
        <v>218</v>
      </c>
      <c r="AP902" s="357">
        <v>45</v>
      </c>
      <c r="AQ902" s="357">
        <v>45</v>
      </c>
      <c r="AR902" s="357">
        <v>79</v>
      </c>
      <c r="AS902" s="357">
        <v>50</v>
      </c>
      <c r="AT902" s="105"/>
      <c r="AU902" s="105" t="s">
        <v>2269</v>
      </c>
      <c r="AV902" s="126">
        <v>0.1</v>
      </c>
    </row>
    <row r="903" spans="2:48" ht="23.25" customHeight="1">
      <c r="D903" s="105" t="s">
        <v>5337</v>
      </c>
      <c r="E903" s="13" t="s">
        <v>5337</v>
      </c>
      <c r="F903" s="2" t="s">
        <v>5338</v>
      </c>
      <c r="G903">
        <v>0.1</v>
      </c>
      <c r="H903" s="398" t="s">
        <v>2207</v>
      </c>
      <c r="I903" s="398" t="s">
        <v>2207</v>
      </c>
      <c r="J903" s="398" t="s">
        <v>2207</v>
      </c>
      <c r="K903" s="390" t="s">
        <v>2207</v>
      </c>
      <c r="L903" s="390" t="s">
        <v>2207</v>
      </c>
      <c r="M903" s="390" t="s">
        <v>2207</v>
      </c>
      <c r="N903" s="390" t="s">
        <v>2207</v>
      </c>
      <c r="O903" s="390" t="s">
        <v>2207</v>
      </c>
      <c r="P903" s="390" t="s">
        <v>2207</v>
      </c>
      <c r="Q903" s="390" t="s">
        <v>2207</v>
      </c>
      <c r="R903" s="390" t="s">
        <v>2207</v>
      </c>
      <c r="S903" s="354">
        <v>189</v>
      </c>
      <c r="T903" s="354">
        <v>210</v>
      </c>
      <c r="U903" s="354">
        <v>247</v>
      </c>
      <c r="V903" s="363">
        <v>197</v>
      </c>
      <c r="W903" s="363">
        <v>224</v>
      </c>
      <c r="X903" s="391">
        <v>189</v>
      </c>
      <c r="Y903" s="391">
        <v>210</v>
      </c>
      <c r="Z903" s="391">
        <v>247</v>
      </c>
      <c r="AA903" s="391">
        <v>209</v>
      </c>
      <c r="AB903" s="391">
        <v>189</v>
      </c>
      <c r="AC903" s="391">
        <v>210</v>
      </c>
      <c r="AD903" s="391">
        <v>247</v>
      </c>
      <c r="AE903" s="391">
        <v>209</v>
      </c>
      <c r="AF903" s="391">
        <v>189</v>
      </c>
      <c r="AG903" s="391">
        <v>210</v>
      </c>
      <c r="AH903" s="391">
        <v>247</v>
      </c>
      <c r="AI903" s="399" t="s">
        <v>2207</v>
      </c>
      <c r="AJ903" s="391">
        <v>189</v>
      </c>
      <c r="AK903" s="391">
        <v>210</v>
      </c>
      <c r="AL903" s="391">
        <v>247</v>
      </c>
      <c r="AM903" s="391">
        <v>189</v>
      </c>
      <c r="AN903" s="391">
        <v>206</v>
      </c>
      <c r="AO903" s="391">
        <v>237</v>
      </c>
      <c r="AP903" s="391">
        <v>49</v>
      </c>
      <c r="AQ903" s="391">
        <v>49</v>
      </c>
      <c r="AR903" s="391">
        <v>86</v>
      </c>
      <c r="AS903" s="391">
        <v>53</v>
      </c>
      <c r="AU903" s="105" t="s">
        <v>5337</v>
      </c>
      <c r="AV903" s="126">
        <v>0.1</v>
      </c>
    </row>
    <row r="904" spans="2:48" ht="23.25" customHeight="1">
      <c r="D904" s="105" t="s">
        <v>2271</v>
      </c>
      <c r="E904" s="164" t="s">
        <v>2271</v>
      </c>
      <c r="F904" s="165" t="s">
        <v>2272</v>
      </c>
      <c r="G904" s="126">
        <v>0.1</v>
      </c>
      <c r="H904" s="167" t="s">
        <v>2207</v>
      </c>
      <c r="I904" s="167" t="s">
        <v>2207</v>
      </c>
      <c r="J904" s="167" t="s">
        <v>2207</v>
      </c>
      <c r="K904" s="362" t="s">
        <v>2207</v>
      </c>
      <c r="L904" s="362" t="s">
        <v>2207</v>
      </c>
      <c r="M904" s="362" t="s">
        <v>2207</v>
      </c>
      <c r="N904" s="362" t="s">
        <v>2207</v>
      </c>
      <c r="O904" s="362" t="s">
        <v>2207</v>
      </c>
      <c r="P904" s="362" t="s">
        <v>2207</v>
      </c>
      <c r="Q904" s="362" t="s">
        <v>2207</v>
      </c>
      <c r="R904" s="362" t="s">
        <v>2207</v>
      </c>
      <c r="S904" s="354">
        <v>203</v>
      </c>
      <c r="T904" s="354">
        <v>226</v>
      </c>
      <c r="U904" s="354">
        <v>266</v>
      </c>
      <c r="V904" s="357">
        <v>211</v>
      </c>
      <c r="W904" s="357">
        <v>239</v>
      </c>
      <c r="X904" s="357">
        <v>203</v>
      </c>
      <c r="Y904" s="357">
        <v>226</v>
      </c>
      <c r="Z904" s="357">
        <v>266</v>
      </c>
      <c r="AA904" s="357">
        <v>224</v>
      </c>
      <c r="AB904" s="357">
        <v>203</v>
      </c>
      <c r="AC904" s="357">
        <v>226</v>
      </c>
      <c r="AD904" s="357">
        <v>266</v>
      </c>
      <c r="AE904" s="357">
        <v>224</v>
      </c>
      <c r="AF904" s="357">
        <v>203</v>
      </c>
      <c r="AG904" s="357">
        <v>226</v>
      </c>
      <c r="AH904" s="357">
        <v>266</v>
      </c>
      <c r="AI904" s="368" t="s">
        <v>2207</v>
      </c>
      <c r="AJ904" s="357">
        <v>203</v>
      </c>
      <c r="AK904" s="357">
        <v>226</v>
      </c>
      <c r="AL904" s="357">
        <v>266</v>
      </c>
      <c r="AM904" s="357">
        <v>203</v>
      </c>
      <c r="AN904" s="357">
        <v>221</v>
      </c>
      <c r="AO904" s="357">
        <v>255</v>
      </c>
      <c r="AP904" s="357">
        <v>52</v>
      </c>
      <c r="AQ904" s="357">
        <v>52</v>
      </c>
      <c r="AR904" s="357">
        <v>92</v>
      </c>
      <c r="AS904" s="357">
        <v>56</v>
      </c>
      <c r="AT904" s="105"/>
      <c r="AU904" s="105" t="s">
        <v>2271</v>
      </c>
      <c r="AV904" s="126">
        <v>0.1</v>
      </c>
    </row>
    <row r="905" spans="2:48" ht="23.25" customHeight="1">
      <c r="D905" s="105" t="s">
        <v>3011</v>
      </c>
      <c r="E905" s="164" t="s">
        <v>3011</v>
      </c>
      <c r="F905" s="165" t="s">
        <v>4104</v>
      </c>
      <c r="G905" s="126">
        <v>0.1</v>
      </c>
      <c r="H905" s="167" t="s">
        <v>2207</v>
      </c>
      <c r="I905" s="167" t="s">
        <v>2207</v>
      </c>
      <c r="J905" s="167" t="s">
        <v>2207</v>
      </c>
      <c r="K905" s="362" t="s">
        <v>2207</v>
      </c>
      <c r="L905" s="362" t="s">
        <v>2207</v>
      </c>
      <c r="M905" s="362" t="s">
        <v>2207</v>
      </c>
      <c r="N905" s="362" t="s">
        <v>2207</v>
      </c>
      <c r="O905" s="362" t="s">
        <v>2207</v>
      </c>
      <c r="P905" s="362" t="s">
        <v>2207</v>
      </c>
      <c r="Q905" s="362" t="s">
        <v>2207</v>
      </c>
      <c r="R905" s="362" t="s">
        <v>2207</v>
      </c>
      <c r="S905" s="354">
        <v>206</v>
      </c>
      <c r="T905" s="354">
        <v>231</v>
      </c>
      <c r="U905" s="354">
        <v>272</v>
      </c>
      <c r="V905" s="357">
        <v>215</v>
      </c>
      <c r="W905" s="357">
        <v>244</v>
      </c>
      <c r="X905" s="357">
        <v>206</v>
      </c>
      <c r="Y905" s="357">
        <v>231</v>
      </c>
      <c r="Z905" s="357">
        <v>272</v>
      </c>
      <c r="AA905" s="357">
        <v>228</v>
      </c>
      <c r="AB905" s="357">
        <v>206</v>
      </c>
      <c r="AC905" s="357">
        <v>231</v>
      </c>
      <c r="AD905" s="357">
        <v>272</v>
      </c>
      <c r="AE905" s="357">
        <v>228</v>
      </c>
      <c r="AF905" s="357">
        <v>206</v>
      </c>
      <c r="AG905" s="357">
        <v>231</v>
      </c>
      <c r="AH905" s="357">
        <v>272</v>
      </c>
      <c r="AI905" s="368" t="s">
        <v>2207</v>
      </c>
      <c r="AJ905" s="357">
        <v>206</v>
      </c>
      <c r="AK905" s="357">
        <v>231</v>
      </c>
      <c r="AL905" s="357">
        <v>272</v>
      </c>
      <c r="AM905" s="357">
        <v>206</v>
      </c>
      <c r="AN905" s="357">
        <v>226</v>
      </c>
      <c r="AO905" s="357">
        <v>261</v>
      </c>
      <c r="AP905" s="357">
        <v>63</v>
      </c>
      <c r="AQ905" s="357">
        <v>63</v>
      </c>
      <c r="AR905" s="357">
        <v>111</v>
      </c>
      <c r="AS905" s="357">
        <v>59</v>
      </c>
      <c r="AT905" s="105"/>
      <c r="AU905" s="105" t="s">
        <v>3011</v>
      </c>
      <c r="AV905" s="126">
        <v>0.1</v>
      </c>
    </row>
    <row r="906" spans="2:48" ht="23.25" customHeight="1">
      <c r="D906" s="105" t="s">
        <v>2273</v>
      </c>
      <c r="E906" s="164" t="s">
        <v>2273</v>
      </c>
      <c r="F906" s="165" t="s">
        <v>2274</v>
      </c>
      <c r="G906" s="126">
        <v>0.1</v>
      </c>
      <c r="H906" s="167" t="s">
        <v>2207</v>
      </c>
      <c r="I906" s="167" t="s">
        <v>2207</v>
      </c>
      <c r="J906" s="167" t="s">
        <v>2207</v>
      </c>
      <c r="K906" s="362" t="s">
        <v>2207</v>
      </c>
      <c r="L906" s="362" t="s">
        <v>2207</v>
      </c>
      <c r="M906" s="362" t="s">
        <v>2207</v>
      </c>
      <c r="N906" s="362" t="s">
        <v>2207</v>
      </c>
      <c r="O906" s="362" t="s">
        <v>2207</v>
      </c>
      <c r="P906" s="362" t="s">
        <v>2207</v>
      </c>
      <c r="Q906" s="362" t="s">
        <v>2207</v>
      </c>
      <c r="R906" s="362" t="s">
        <v>2207</v>
      </c>
      <c r="S906" s="354">
        <v>221</v>
      </c>
      <c r="T906" s="354">
        <v>247</v>
      </c>
      <c r="U906" s="354">
        <v>291</v>
      </c>
      <c r="V906" s="357">
        <v>219</v>
      </c>
      <c r="W906" s="357">
        <v>248</v>
      </c>
      <c r="X906" s="357">
        <v>221</v>
      </c>
      <c r="Y906" s="357">
        <v>247</v>
      </c>
      <c r="Z906" s="357">
        <v>291</v>
      </c>
      <c r="AA906" s="357">
        <v>244</v>
      </c>
      <c r="AB906" s="357">
        <v>221</v>
      </c>
      <c r="AC906" s="357">
        <v>247</v>
      </c>
      <c r="AD906" s="357">
        <v>291</v>
      </c>
      <c r="AE906" s="357">
        <v>244</v>
      </c>
      <c r="AF906" s="357">
        <v>221</v>
      </c>
      <c r="AG906" s="357">
        <v>247</v>
      </c>
      <c r="AH906" s="357">
        <v>291</v>
      </c>
      <c r="AI906" s="368" t="s">
        <v>2207</v>
      </c>
      <c r="AJ906" s="357">
        <v>221</v>
      </c>
      <c r="AK906" s="357">
        <v>247</v>
      </c>
      <c r="AL906" s="357">
        <v>291</v>
      </c>
      <c r="AM906" s="357">
        <v>221</v>
      </c>
      <c r="AN906" s="357">
        <v>242</v>
      </c>
      <c r="AO906" s="357">
        <v>279</v>
      </c>
      <c r="AP906" s="357">
        <v>63</v>
      </c>
      <c r="AQ906" s="357">
        <v>63</v>
      </c>
      <c r="AR906" s="357">
        <v>111</v>
      </c>
      <c r="AS906" s="357">
        <v>62</v>
      </c>
      <c r="AT906" s="105"/>
      <c r="AU906" s="105" t="s">
        <v>2273</v>
      </c>
      <c r="AV906" s="126">
        <v>0.1</v>
      </c>
    </row>
    <row r="907" spans="2:48" ht="23.25" customHeight="1">
      <c r="D907" s="105" t="s">
        <v>4460</v>
      </c>
      <c r="E907" s="164" t="s">
        <v>4460</v>
      </c>
      <c r="F907" s="165" t="s">
        <v>4466</v>
      </c>
      <c r="G907" s="126">
        <v>15</v>
      </c>
      <c r="H907" s="166">
        <v>554</v>
      </c>
      <c r="I907" s="166">
        <v>552</v>
      </c>
      <c r="J907" s="166">
        <v>632</v>
      </c>
      <c r="K907" s="357">
        <v>579</v>
      </c>
      <c r="L907" s="357">
        <v>575</v>
      </c>
      <c r="M907" s="357">
        <v>664</v>
      </c>
      <c r="N907" s="357">
        <v>631</v>
      </c>
      <c r="O907" s="357">
        <v>552</v>
      </c>
      <c r="P907" s="357">
        <v>598</v>
      </c>
      <c r="Q907" s="357">
        <v>650</v>
      </c>
      <c r="R907" s="357">
        <v>622</v>
      </c>
      <c r="S907" s="354">
        <v>666</v>
      </c>
      <c r="T907" s="354">
        <v>763</v>
      </c>
      <c r="U907" s="354">
        <v>853</v>
      </c>
      <c r="V907" s="357">
        <v>668</v>
      </c>
      <c r="W907" s="357">
        <v>708</v>
      </c>
      <c r="X907" s="357">
        <v>585</v>
      </c>
      <c r="Y907" s="357">
        <v>642</v>
      </c>
      <c r="Z907" s="357">
        <v>733</v>
      </c>
      <c r="AA907" s="357">
        <v>641</v>
      </c>
      <c r="AB907" s="357">
        <v>618</v>
      </c>
      <c r="AC907" s="357">
        <v>692</v>
      </c>
      <c r="AD907" s="357">
        <v>795</v>
      </c>
      <c r="AE907" s="357">
        <v>670</v>
      </c>
      <c r="AF907" s="357">
        <v>687</v>
      </c>
      <c r="AG907" s="357">
        <v>762</v>
      </c>
      <c r="AH907" s="357">
        <v>877</v>
      </c>
      <c r="AI907" s="368" t="s">
        <v>2207</v>
      </c>
      <c r="AJ907" s="357">
        <v>640</v>
      </c>
      <c r="AK907" s="357">
        <v>714</v>
      </c>
      <c r="AL907" s="357">
        <v>820</v>
      </c>
      <c r="AM907" s="357">
        <v>564</v>
      </c>
      <c r="AN907" s="357">
        <v>608</v>
      </c>
      <c r="AO907" s="357">
        <v>678</v>
      </c>
      <c r="AP907" s="357">
        <v>623</v>
      </c>
      <c r="AQ907" s="357">
        <v>623</v>
      </c>
      <c r="AR907" s="357">
        <v>744</v>
      </c>
      <c r="AS907" s="357">
        <v>712</v>
      </c>
      <c r="AT907" s="105"/>
      <c r="AU907" s="105" t="s">
        <v>4460</v>
      </c>
      <c r="AV907" s="126">
        <v>15</v>
      </c>
    </row>
    <row r="908" spans="2:48" ht="23.25" customHeight="1">
      <c r="D908" s="105" t="s">
        <v>4461</v>
      </c>
      <c r="E908" s="164" t="s">
        <v>4461</v>
      </c>
      <c r="F908" s="165" t="s">
        <v>4467</v>
      </c>
      <c r="G908" s="126">
        <v>16.5</v>
      </c>
      <c r="H908" s="166">
        <v>629</v>
      </c>
      <c r="I908" s="166">
        <v>629</v>
      </c>
      <c r="J908" s="166">
        <v>708</v>
      </c>
      <c r="K908" s="357">
        <v>655</v>
      </c>
      <c r="L908" s="357">
        <v>652</v>
      </c>
      <c r="M908" s="357">
        <v>741</v>
      </c>
      <c r="N908" s="357">
        <v>708</v>
      </c>
      <c r="O908" s="357">
        <v>627</v>
      </c>
      <c r="P908" s="357">
        <v>681</v>
      </c>
      <c r="Q908" s="357">
        <v>731</v>
      </c>
      <c r="R908" s="357">
        <v>703</v>
      </c>
      <c r="S908" s="354">
        <v>737</v>
      </c>
      <c r="T908" s="354">
        <v>850</v>
      </c>
      <c r="U908" s="354">
        <v>936</v>
      </c>
      <c r="V908" s="357">
        <v>767</v>
      </c>
      <c r="W908" s="357">
        <v>787</v>
      </c>
      <c r="X908" s="357">
        <v>659</v>
      </c>
      <c r="Y908" s="357">
        <v>725</v>
      </c>
      <c r="Z908" s="357">
        <v>816</v>
      </c>
      <c r="AA908" s="357">
        <v>719</v>
      </c>
      <c r="AB908" s="357">
        <v>697</v>
      </c>
      <c r="AC908" s="357">
        <v>781</v>
      </c>
      <c r="AD908" s="357">
        <v>886</v>
      </c>
      <c r="AE908" s="357">
        <v>752</v>
      </c>
      <c r="AF908" s="357">
        <v>765</v>
      </c>
      <c r="AG908" s="357">
        <v>851</v>
      </c>
      <c r="AH908" s="357">
        <v>968</v>
      </c>
      <c r="AI908" s="368" t="s">
        <v>2207</v>
      </c>
      <c r="AJ908" s="357">
        <v>718</v>
      </c>
      <c r="AK908" s="357">
        <v>803</v>
      </c>
      <c r="AL908" s="357">
        <v>911</v>
      </c>
      <c r="AM908" s="357">
        <v>638</v>
      </c>
      <c r="AN908" s="357">
        <v>690</v>
      </c>
      <c r="AO908" s="357">
        <v>757</v>
      </c>
      <c r="AP908" s="357">
        <v>717</v>
      </c>
      <c r="AQ908" s="357">
        <v>717</v>
      </c>
      <c r="AR908" s="357">
        <v>850</v>
      </c>
      <c r="AS908" s="357">
        <v>805</v>
      </c>
      <c r="AT908" s="105"/>
      <c r="AU908" s="105" t="s">
        <v>4461</v>
      </c>
      <c r="AV908" s="126">
        <v>16.5</v>
      </c>
    </row>
    <row r="909" spans="2:48" ht="23.25" customHeight="1">
      <c r="D909" s="105" t="s">
        <v>2434</v>
      </c>
      <c r="E909" s="164" t="s">
        <v>2434</v>
      </c>
      <c r="F909" s="165" t="s">
        <v>2435</v>
      </c>
      <c r="G909" s="126">
        <v>18</v>
      </c>
      <c r="H909" s="166">
        <v>609</v>
      </c>
      <c r="I909" s="166">
        <v>609</v>
      </c>
      <c r="J909" s="166">
        <v>688</v>
      </c>
      <c r="K909" s="357">
        <v>635</v>
      </c>
      <c r="L909" s="357">
        <v>633</v>
      </c>
      <c r="M909" s="357">
        <v>721</v>
      </c>
      <c r="N909" s="357">
        <v>691</v>
      </c>
      <c r="O909" s="357">
        <v>618</v>
      </c>
      <c r="P909" s="357">
        <v>667</v>
      </c>
      <c r="Q909" s="357">
        <v>714</v>
      </c>
      <c r="R909" s="357">
        <v>688</v>
      </c>
      <c r="S909" s="354">
        <v>743</v>
      </c>
      <c r="T909" s="354">
        <v>864</v>
      </c>
      <c r="U909" s="354">
        <v>948</v>
      </c>
      <c r="V909" s="357">
        <v>776</v>
      </c>
      <c r="W909" s="357">
        <v>797</v>
      </c>
      <c r="X909" s="357">
        <v>656</v>
      </c>
      <c r="Y909" s="357">
        <v>726</v>
      </c>
      <c r="Z909" s="357">
        <v>817</v>
      </c>
      <c r="AA909" s="357">
        <v>716</v>
      </c>
      <c r="AB909" s="357">
        <v>699</v>
      </c>
      <c r="AC909" s="357">
        <v>788</v>
      </c>
      <c r="AD909" s="357">
        <v>895</v>
      </c>
      <c r="AE909" s="357">
        <v>752</v>
      </c>
      <c r="AF909" s="357">
        <v>767</v>
      </c>
      <c r="AG909" s="357">
        <v>858</v>
      </c>
      <c r="AH909" s="357">
        <v>977</v>
      </c>
      <c r="AI909" s="368" t="s">
        <v>2207</v>
      </c>
      <c r="AJ909" s="357">
        <v>720</v>
      </c>
      <c r="AK909" s="357">
        <v>810</v>
      </c>
      <c r="AL909" s="357">
        <v>920</v>
      </c>
      <c r="AM909" s="357">
        <v>635</v>
      </c>
      <c r="AN909" s="357">
        <v>691</v>
      </c>
      <c r="AO909" s="357">
        <v>758</v>
      </c>
      <c r="AP909" s="357">
        <v>720</v>
      </c>
      <c r="AQ909" s="357">
        <v>720</v>
      </c>
      <c r="AR909" s="357">
        <v>866</v>
      </c>
      <c r="AS909" s="357">
        <v>817</v>
      </c>
      <c r="AT909" s="105"/>
      <c r="AU909" s="105" t="s">
        <v>2434</v>
      </c>
      <c r="AV909" s="126">
        <v>18</v>
      </c>
    </row>
    <row r="910" spans="2:48" ht="23.25" customHeight="1">
      <c r="B910" s="440"/>
      <c r="D910" s="105" t="s">
        <v>1376</v>
      </c>
      <c r="E910" s="164" t="s">
        <v>1376</v>
      </c>
      <c r="F910" s="165" t="s">
        <v>1377</v>
      </c>
      <c r="G910" s="126">
        <v>0</v>
      </c>
      <c r="H910" s="166">
        <v>35</v>
      </c>
      <c r="I910" s="166">
        <v>35</v>
      </c>
      <c r="J910" s="166">
        <v>35</v>
      </c>
      <c r="K910" s="357">
        <v>35</v>
      </c>
      <c r="L910" s="357">
        <v>35</v>
      </c>
      <c r="M910" s="357">
        <v>35</v>
      </c>
      <c r="N910" s="357">
        <v>35</v>
      </c>
      <c r="O910" s="357">
        <v>35</v>
      </c>
      <c r="P910" s="357">
        <v>35</v>
      </c>
      <c r="Q910" s="357">
        <v>35</v>
      </c>
      <c r="R910" s="357">
        <v>35</v>
      </c>
      <c r="S910" s="353">
        <v>35</v>
      </c>
      <c r="T910" s="353">
        <v>35</v>
      </c>
      <c r="U910" s="353">
        <v>35</v>
      </c>
      <c r="V910" s="357">
        <v>35</v>
      </c>
      <c r="W910" s="357">
        <v>35</v>
      </c>
      <c r="X910" s="357">
        <v>35</v>
      </c>
      <c r="Y910" s="357">
        <v>35</v>
      </c>
      <c r="Z910" s="357">
        <v>35</v>
      </c>
      <c r="AA910" s="357">
        <v>35</v>
      </c>
      <c r="AB910" s="357">
        <v>35</v>
      </c>
      <c r="AC910" s="357">
        <v>35</v>
      </c>
      <c r="AD910" s="357">
        <v>35</v>
      </c>
      <c r="AE910" s="357">
        <v>35</v>
      </c>
      <c r="AF910" s="357">
        <v>35</v>
      </c>
      <c r="AG910" s="357">
        <v>35</v>
      </c>
      <c r="AH910" s="357">
        <v>35</v>
      </c>
      <c r="AI910" s="368" t="s">
        <v>2207</v>
      </c>
      <c r="AJ910" s="357">
        <v>35</v>
      </c>
      <c r="AK910" s="357">
        <v>35</v>
      </c>
      <c r="AL910" s="357">
        <v>35</v>
      </c>
      <c r="AM910" s="357">
        <v>35</v>
      </c>
      <c r="AN910" s="357">
        <v>35</v>
      </c>
      <c r="AO910" s="357">
        <v>35</v>
      </c>
      <c r="AP910" s="357">
        <v>35</v>
      </c>
      <c r="AQ910" s="357">
        <v>35</v>
      </c>
      <c r="AR910" s="357">
        <v>35</v>
      </c>
      <c r="AS910" s="357">
        <v>35</v>
      </c>
      <c r="AT910" s="105"/>
      <c r="AU910" s="105" t="s">
        <v>1376</v>
      </c>
      <c r="AV910" s="126">
        <v>0</v>
      </c>
    </row>
    <row r="911" spans="2:48" ht="23.25" customHeight="1">
      <c r="D911" s="105" t="s">
        <v>4691</v>
      </c>
      <c r="E911" s="164" t="s">
        <v>4691</v>
      </c>
      <c r="F911" s="165" t="s">
        <v>4840</v>
      </c>
      <c r="G911" s="126">
        <v>9.2999999999999989</v>
      </c>
      <c r="H911" s="167" t="s">
        <v>2207</v>
      </c>
      <c r="I911" s="167" t="s">
        <v>2207</v>
      </c>
      <c r="J911" s="167" t="s">
        <v>2207</v>
      </c>
      <c r="K911" s="362" t="s">
        <v>2207</v>
      </c>
      <c r="L911" s="362" t="s">
        <v>2207</v>
      </c>
      <c r="M911" s="362" t="s">
        <v>2207</v>
      </c>
      <c r="N911" s="362" t="s">
        <v>2207</v>
      </c>
      <c r="O911" s="362" t="s">
        <v>2207</v>
      </c>
      <c r="P911" s="362" t="s">
        <v>2207</v>
      </c>
      <c r="Q911" s="362" t="s">
        <v>2207</v>
      </c>
      <c r="R911" s="362" t="s">
        <v>2207</v>
      </c>
      <c r="S911" s="354">
        <v>922</v>
      </c>
      <c r="T911" s="354">
        <v>1097</v>
      </c>
      <c r="U911" s="354">
        <v>1293</v>
      </c>
      <c r="V911" s="357">
        <v>1074</v>
      </c>
      <c r="W911" s="357">
        <v>1192</v>
      </c>
      <c r="X911" s="357">
        <v>860</v>
      </c>
      <c r="Y911" s="357">
        <v>892</v>
      </c>
      <c r="Z911" s="357">
        <v>1095</v>
      </c>
      <c r="AA911" s="357">
        <v>948</v>
      </c>
      <c r="AB911" s="357">
        <v>876</v>
      </c>
      <c r="AC911" s="357">
        <v>917</v>
      </c>
      <c r="AD911" s="357">
        <v>1190</v>
      </c>
      <c r="AE911" s="357">
        <v>961</v>
      </c>
      <c r="AF911" s="357">
        <v>911</v>
      </c>
      <c r="AG911" s="357">
        <v>952</v>
      </c>
      <c r="AH911" s="357">
        <v>1167</v>
      </c>
      <c r="AI911" s="368" t="s">
        <v>2207</v>
      </c>
      <c r="AJ911" s="357">
        <v>887</v>
      </c>
      <c r="AK911" s="357">
        <v>928</v>
      </c>
      <c r="AL911" s="357">
        <v>1139</v>
      </c>
      <c r="AM911" s="357">
        <v>849</v>
      </c>
      <c r="AN911" s="357">
        <v>864</v>
      </c>
      <c r="AO911" s="357">
        <v>1037</v>
      </c>
      <c r="AP911" s="357">
        <v>937</v>
      </c>
      <c r="AQ911" s="357">
        <v>937</v>
      </c>
      <c r="AR911" s="357">
        <v>997</v>
      </c>
      <c r="AS911" s="357">
        <v>982</v>
      </c>
      <c r="AT911" s="105"/>
      <c r="AU911" s="105" t="s">
        <v>4691</v>
      </c>
      <c r="AV911" s="126">
        <v>9.2999999999999989</v>
      </c>
    </row>
    <row r="912" spans="2:48" ht="23.25" customHeight="1">
      <c r="D912" s="105" t="s">
        <v>4692</v>
      </c>
      <c r="E912" s="164" t="s">
        <v>4692</v>
      </c>
      <c r="F912" s="165" t="s">
        <v>4840</v>
      </c>
      <c r="G912" s="126">
        <v>9.2999999999999989</v>
      </c>
      <c r="H912" s="167" t="s">
        <v>2207</v>
      </c>
      <c r="I912" s="167" t="s">
        <v>2207</v>
      </c>
      <c r="J912" s="167" t="s">
        <v>2207</v>
      </c>
      <c r="K912" s="362" t="s">
        <v>2207</v>
      </c>
      <c r="L912" s="362" t="s">
        <v>2207</v>
      </c>
      <c r="M912" s="362" t="s">
        <v>2207</v>
      </c>
      <c r="N912" s="362" t="s">
        <v>2207</v>
      </c>
      <c r="O912" s="362" t="s">
        <v>2207</v>
      </c>
      <c r="P912" s="362" t="s">
        <v>2207</v>
      </c>
      <c r="Q912" s="362" t="s">
        <v>2207</v>
      </c>
      <c r="R912" s="362" t="s">
        <v>2207</v>
      </c>
      <c r="S912" s="354">
        <v>922</v>
      </c>
      <c r="T912" s="354">
        <v>1097</v>
      </c>
      <c r="U912" s="354">
        <v>1293</v>
      </c>
      <c r="V912" s="357">
        <v>1074</v>
      </c>
      <c r="W912" s="357">
        <v>1192</v>
      </c>
      <c r="X912" s="357">
        <v>860</v>
      </c>
      <c r="Y912" s="357">
        <v>892</v>
      </c>
      <c r="Z912" s="357">
        <v>1095</v>
      </c>
      <c r="AA912" s="357">
        <v>948</v>
      </c>
      <c r="AB912" s="357">
        <v>876</v>
      </c>
      <c r="AC912" s="357">
        <v>917</v>
      </c>
      <c r="AD912" s="357">
        <v>1190</v>
      </c>
      <c r="AE912" s="357">
        <v>961</v>
      </c>
      <c r="AF912" s="357">
        <v>911</v>
      </c>
      <c r="AG912" s="357">
        <v>952</v>
      </c>
      <c r="AH912" s="357">
        <v>1167</v>
      </c>
      <c r="AI912" s="368" t="s">
        <v>2207</v>
      </c>
      <c r="AJ912" s="357">
        <v>887</v>
      </c>
      <c r="AK912" s="357">
        <v>928</v>
      </c>
      <c r="AL912" s="357">
        <v>1139</v>
      </c>
      <c r="AM912" s="357">
        <v>849</v>
      </c>
      <c r="AN912" s="357">
        <v>864</v>
      </c>
      <c r="AO912" s="357">
        <v>1037</v>
      </c>
      <c r="AP912" s="357">
        <v>937</v>
      </c>
      <c r="AQ912" s="357">
        <v>937</v>
      </c>
      <c r="AR912" s="357">
        <v>997</v>
      </c>
      <c r="AS912" s="357">
        <v>982</v>
      </c>
      <c r="AT912" s="105"/>
      <c r="AU912" s="105" t="s">
        <v>4692</v>
      </c>
      <c r="AV912" s="126">
        <v>9.2999999999999989</v>
      </c>
    </row>
    <row r="913" spans="1:48" ht="23.25" customHeight="1">
      <c r="D913" s="105" t="s">
        <v>4693</v>
      </c>
      <c r="E913" s="164" t="s">
        <v>4693</v>
      </c>
      <c r="F913" s="165" t="s">
        <v>4841</v>
      </c>
      <c r="G913" s="126">
        <v>10.6</v>
      </c>
      <c r="H913" s="167" t="s">
        <v>2207</v>
      </c>
      <c r="I913" s="167" t="s">
        <v>2207</v>
      </c>
      <c r="J913" s="167" t="s">
        <v>2207</v>
      </c>
      <c r="K913" s="362" t="s">
        <v>2207</v>
      </c>
      <c r="L913" s="362" t="s">
        <v>2207</v>
      </c>
      <c r="M913" s="362" t="s">
        <v>2207</v>
      </c>
      <c r="N913" s="362" t="s">
        <v>2207</v>
      </c>
      <c r="O913" s="362" t="s">
        <v>2207</v>
      </c>
      <c r="P913" s="362" t="s">
        <v>2207</v>
      </c>
      <c r="Q913" s="362" t="s">
        <v>2207</v>
      </c>
      <c r="R913" s="362" t="s">
        <v>2207</v>
      </c>
      <c r="S913" s="354">
        <v>950</v>
      </c>
      <c r="T913" s="354">
        <v>1133</v>
      </c>
      <c r="U913" s="354">
        <v>1332</v>
      </c>
      <c r="V913" s="357">
        <v>1107</v>
      </c>
      <c r="W913" s="357">
        <v>1227</v>
      </c>
      <c r="X913" s="357">
        <v>883</v>
      </c>
      <c r="Y913" s="357">
        <v>920</v>
      </c>
      <c r="Z913" s="357">
        <v>1128</v>
      </c>
      <c r="AA913" s="357">
        <v>972</v>
      </c>
      <c r="AB913" s="357">
        <v>904</v>
      </c>
      <c r="AC913" s="357">
        <v>950</v>
      </c>
      <c r="AD913" s="357">
        <v>1230</v>
      </c>
      <c r="AE913" s="357">
        <v>990</v>
      </c>
      <c r="AF913" s="357">
        <v>938</v>
      </c>
      <c r="AG913" s="357">
        <v>985</v>
      </c>
      <c r="AH913" s="357">
        <v>1208</v>
      </c>
      <c r="AI913" s="368" t="s">
        <v>2207</v>
      </c>
      <c r="AJ913" s="357">
        <v>914</v>
      </c>
      <c r="AK913" s="357">
        <v>961</v>
      </c>
      <c r="AL913" s="357">
        <v>1179</v>
      </c>
      <c r="AM913" s="357">
        <v>872</v>
      </c>
      <c r="AN913" s="357">
        <v>891</v>
      </c>
      <c r="AO913" s="357">
        <v>1069</v>
      </c>
      <c r="AP913" s="357">
        <v>969</v>
      </c>
      <c r="AQ913" s="357">
        <v>969</v>
      </c>
      <c r="AR913" s="357">
        <v>1041</v>
      </c>
      <c r="AS913" s="357">
        <v>1013</v>
      </c>
      <c r="AT913" s="105"/>
      <c r="AU913" s="105" t="s">
        <v>4693</v>
      </c>
      <c r="AV913" s="126">
        <v>10.6</v>
      </c>
    </row>
    <row r="914" spans="1:48" ht="23.25" customHeight="1">
      <c r="D914" s="105" t="s">
        <v>4694</v>
      </c>
      <c r="E914" s="164" t="s">
        <v>4694</v>
      </c>
      <c r="F914" s="165" t="s">
        <v>4841</v>
      </c>
      <c r="G914" s="126">
        <v>10.6</v>
      </c>
      <c r="H914" s="167" t="s">
        <v>2207</v>
      </c>
      <c r="I914" s="167" t="s">
        <v>2207</v>
      </c>
      <c r="J914" s="167" t="s">
        <v>2207</v>
      </c>
      <c r="K914" s="362" t="s">
        <v>2207</v>
      </c>
      <c r="L914" s="362" t="s">
        <v>2207</v>
      </c>
      <c r="M914" s="362" t="s">
        <v>2207</v>
      </c>
      <c r="N914" s="362" t="s">
        <v>2207</v>
      </c>
      <c r="O914" s="362" t="s">
        <v>2207</v>
      </c>
      <c r="P914" s="362" t="s">
        <v>2207</v>
      </c>
      <c r="Q914" s="362" t="s">
        <v>2207</v>
      </c>
      <c r="R914" s="362" t="s">
        <v>2207</v>
      </c>
      <c r="S914" s="354">
        <v>950</v>
      </c>
      <c r="T914" s="354">
        <v>1133</v>
      </c>
      <c r="U914" s="354">
        <v>1332</v>
      </c>
      <c r="V914" s="357">
        <v>1107</v>
      </c>
      <c r="W914" s="357">
        <v>1227</v>
      </c>
      <c r="X914" s="357">
        <v>883</v>
      </c>
      <c r="Y914" s="357">
        <v>920</v>
      </c>
      <c r="Z914" s="357">
        <v>1128</v>
      </c>
      <c r="AA914" s="357">
        <v>972</v>
      </c>
      <c r="AB914" s="357">
        <v>904</v>
      </c>
      <c r="AC914" s="357">
        <v>950</v>
      </c>
      <c r="AD914" s="357">
        <v>1230</v>
      </c>
      <c r="AE914" s="357">
        <v>990</v>
      </c>
      <c r="AF914" s="357">
        <v>938</v>
      </c>
      <c r="AG914" s="357">
        <v>985</v>
      </c>
      <c r="AH914" s="357">
        <v>1208</v>
      </c>
      <c r="AI914" s="368" t="s">
        <v>2207</v>
      </c>
      <c r="AJ914" s="357">
        <v>914</v>
      </c>
      <c r="AK914" s="357">
        <v>961</v>
      </c>
      <c r="AL914" s="357">
        <v>1179</v>
      </c>
      <c r="AM914" s="357">
        <v>872</v>
      </c>
      <c r="AN914" s="357">
        <v>891</v>
      </c>
      <c r="AO914" s="357">
        <v>1069</v>
      </c>
      <c r="AP914" s="357">
        <v>969</v>
      </c>
      <c r="AQ914" s="357">
        <v>969</v>
      </c>
      <c r="AR914" s="357">
        <v>1041</v>
      </c>
      <c r="AS914" s="357">
        <v>1013</v>
      </c>
      <c r="AT914" s="105"/>
      <c r="AU914" s="105" t="s">
        <v>4694</v>
      </c>
      <c r="AV914" s="126">
        <v>10.6</v>
      </c>
    </row>
    <row r="915" spans="1:48" ht="23.25" customHeight="1">
      <c r="D915" s="105" t="s">
        <v>4695</v>
      </c>
      <c r="E915" s="164" t="s">
        <v>4695</v>
      </c>
      <c r="F915" s="165" t="s">
        <v>4842</v>
      </c>
      <c r="G915" s="126">
        <v>11.9</v>
      </c>
      <c r="H915" s="167" t="s">
        <v>2207</v>
      </c>
      <c r="I915" s="167" t="s">
        <v>2207</v>
      </c>
      <c r="J915" s="167" t="s">
        <v>2207</v>
      </c>
      <c r="K915" s="362" t="s">
        <v>2207</v>
      </c>
      <c r="L915" s="362" t="s">
        <v>2207</v>
      </c>
      <c r="M915" s="362" t="s">
        <v>2207</v>
      </c>
      <c r="N915" s="362" t="s">
        <v>2207</v>
      </c>
      <c r="O915" s="362" t="s">
        <v>2207</v>
      </c>
      <c r="P915" s="362" t="s">
        <v>2207</v>
      </c>
      <c r="Q915" s="362" t="s">
        <v>2207</v>
      </c>
      <c r="R915" s="362" t="s">
        <v>2207</v>
      </c>
      <c r="S915" s="354">
        <v>974</v>
      </c>
      <c r="T915" s="354">
        <v>1166</v>
      </c>
      <c r="U915" s="354">
        <v>1366</v>
      </c>
      <c r="V915" s="357">
        <v>1137</v>
      </c>
      <c r="W915" s="357">
        <v>1259</v>
      </c>
      <c r="X915" s="357">
        <v>902</v>
      </c>
      <c r="Y915" s="357">
        <v>944</v>
      </c>
      <c r="Z915" s="357">
        <v>1157</v>
      </c>
      <c r="AA915" s="357">
        <v>992</v>
      </c>
      <c r="AB915" s="357">
        <v>928</v>
      </c>
      <c r="AC915" s="357">
        <v>981</v>
      </c>
      <c r="AD915" s="357">
        <v>1267</v>
      </c>
      <c r="AE915" s="357">
        <v>1015</v>
      </c>
      <c r="AF915" s="357">
        <v>962</v>
      </c>
      <c r="AG915" s="357">
        <v>1016</v>
      </c>
      <c r="AH915" s="357">
        <v>1244</v>
      </c>
      <c r="AI915" s="368" t="s">
        <v>2207</v>
      </c>
      <c r="AJ915" s="357">
        <v>938</v>
      </c>
      <c r="AK915" s="357">
        <v>992</v>
      </c>
      <c r="AL915" s="357">
        <v>1216</v>
      </c>
      <c r="AM915" s="357">
        <v>892</v>
      </c>
      <c r="AN915" s="357">
        <v>915</v>
      </c>
      <c r="AO915" s="357">
        <v>1096</v>
      </c>
      <c r="AP915" s="357">
        <v>998</v>
      </c>
      <c r="AQ915" s="357">
        <v>998</v>
      </c>
      <c r="AR915" s="357">
        <v>1082</v>
      </c>
      <c r="AS915" s="357">
        <v>1042</v>
      </c>
      <c r="AT915" s="105"/>
      <c r="AU915" s="105" t="s">
        <v>4695</v>
      </c>
      <c r="AV915" s="126">
        <v>11.9</v>
      </c>
    </row>
    <row r="916" spans="1:48" ht="23.25" customHeight="1">
      <c r="D916" s="105" t="s">
        <v>4696</v>
      </c>
      <c r="E916" s="164" t="s">
        <v>4696</v>
      </c>
      <c r="F916" s="165" t="s">
        <v>4842</v>
      </c>
      <c r="G916" s="126">
        <v>11.9</v>
      </c>
      <c r="H916" s="167" t="s">
        <v>2207</v>
      </c>
      <c r="I916" s="167" t="s">
        <v>2207</v>
      </c>
      <c r="J916" s="167" t="s">
        <v>2207</v>
      </c>
      <c r="K916" s="362" t="s">
        <v>2207</v>
      </c>
      <c r="L916" s="362" t="s">
        <v>2207</v>
      </c>
      <c r="M916" s="362" t="s">
        <v>2207</v>
      </c>
      <c r="N916" s="362" t="s">
        <v>2207</v>
      </c>
      <c r="O916" s="362" t="s">
        <v>2207</v>
      </c>
      <c r="P916" s="362" t="s">
        <v>2207</v>
      </c>
      <c r="Q916" s="362" t="s">
        <v>2207</v>
      </c>
      <c r="R916" s="362" t="s">
        <v>2207</v>
      </c>
      <c r="S916" s="354">
        <v>974</v>
      </c>
      <c r="T916" s="354">
        <v>1166</v>
      </c>
      <c r="U916" s="354">
        <v>1366</v>
      </c>
      <c r="V916" s="357">
        <v>1137</v>
      </c>
      <c r="W916" s="357">
        <v>1259</v>
      </c>
      <c r="X916" s="357">
        <v>902</v>
      </c>
      <c r="Y916" s="357">
        <v>944</v>
      </c>
      <c r="Z916" s="357">
        <v>1157</v>
      </c>
      <c r="AA916" s="357">
        <v>992</v>
      </c>
      <c r="AB916" s="357">
        <v>928</v>
      </c>
      <c r="AC916" s="357">
        <v>981</v>
      </c>
      <c r="AD916" s="357">
        <v>1267</v>
      </c>
      <c r="AE916" s="357">
        <v>1015</v>
      </c>
      <c r="AF916" s="357">
        <v>962</v>
      </c>
      <c r="AG916" s="357">
        <v>1016</v>
      </c>
      <c r="AH916" s="357">
        <v>1244</v>
      </c>
      <c r="AI916" s="368" t="s">
        <v>2207</v>
      </c>
      <c r="AJ916" s="357">
        <v>938</v>
      </c>
      <c r="AK916" s="357">
        <v>992</v>
      </c>
      <c r="AL916" s="357">
        <v>1216</v>
      </c>
      <c r="AM916" s="357">
        <v>892</v>
      </c>
      <c r="AN916" s="357">
        <v>915</v>
      </c>
      <c r="AO916" s="357">
        <v>1096</v>
      </c>
      <c r="AP916" s="357">
        <v>998</v>
      </c>
      <c r="AQ916" s="357">
        <v>998</v>
      </c>
      <c r="AR916" s="357">
        <v>1082</v>
      </c>
      <c r="AS916" s="357">
        <v>1042</v>
      </c>
      <c r="AT916" s="105"/>
      <c r="AU916" s="105" t="s">
        <v>4696</v>
      </c>
      <c r="AV916" s="126">
        <v>11.9</v>
      </c>
    </row>
    <row r="917" spans="1:48" ht="23.25" customHeight="1">
      <c r="D917" s="105" t="s">
        <v>4697</v>
      </c>
      <c r="E917" s="164" t="s">
        <v>4697</v>
      </c>
      <c r="F917" s="165" t="s">
        <v>4844</v>
      </c>
      <c r="G917" s="126">
        <v>9.2999999999999989</v>
      </c>
      <c r="H917" s="167" t="s">
        <v>2207</v>
      </c>
      <c r="I917" s="167" t="s">
        <v>2207</v>
      </c>
      <c r="J917" s="167" t="s">
        <v>2207</v>
      </c>
      <c r="K917" s="362" t="s">
        <v>2207</v>
      </c>
      <c r="L917" s="362" t="s">
        <v>2207</v>
      </c>
      <c r="M917" s="362" t="s">
        <v>2207</v>
      </c>
      <c r="N917" s="362" t="s">
        <v>2207</v>
      </c>
      <c r="O917" s="362" t="s">
        <v>2207</v>
      </c>
      <c r="P917" s="362" t="s">
        <v>2207</v>
      </c>
      <c r="Q917" s="362" t="s">
        <v>2207</v>
      </c>
      <c r="R917" s="362" t="s">
        <v>2207</v>
      </c>
      <c r="S917" s="354">
        <v>1140</v>
      </c>
      <c r="T917" s="354">
        <v>1320</v>
      </c>
      <c r="U917" s="354">
        <v>1435</v>
      </c>
      <c r="V917" s="357">
        <v>1216</v>
      </c>
      <c r="W917" s="357">
        <v>1352</v>
      </c>
      <c r="X917" s="357">
        <v>1044</v>
      </c>
      <c r="Y917" s="357">
        <v>1080</v>
      </c>
      <c r="Z917" s="357">
        <v>1315</v>
      </c>
      <c r="AA917" s="357">
        <v>1140</v>
      </c>
      <c r="AB917" s="357">
        <v>1059</v>
      </c>
      <c r="AC917" s="357">
        <v>1103</v>
      </c>
      <c r="AD917" s="357">
        <v>1407</v>
      </c>
      <c r="AE917" s="357">
        <v>1164</v>
      </c>
      <c r="AF917" s="357">
        <v>1119</v>
      </c>
      <c r="AG917" s="357">
        <v>1165</v>
      </c>
      <c r="AH917" s="357">
        <v>1417</v>
      </c>
      <c r="AI917" s="368" t="s">
        <v>2207</v>
      </c>
      <c r="AJ917" s="357">
        <v>1065</v>
      </c>
      <c r="AK917" s="357">
        <v>1109</v>
      </c>
      <c r="AL917" s="357">
        <v>1351</v>
      </c>
      <c r="AM917" s="357">
        <v>993</v>
      </c>
      <c r="AN917" s="357">
        <v>1015</v>
      </c>
      <c r="AO917" s="357">
        <v>1212</v>
      </c>
      <c r="AP917" s="357">
        <v>1067</v>
      </c>
      <c r="AQ917" s="357">
        <v>1067</v>
      </c>
      <c r="AR917" s="357">
        <v>1174</v>
      </c>
      <c r="AS917" s="357">
        <v>1125</v>
      </c>
      <c r="AT917" s="105"/>
      <c r="AU917" s="105" t="s">
        <v>4697</v>
      </c>
      <c r="AV917" s="126">
        <v>9.2999999999999989</v>
      </c>
    </row>
    <row r="918" spans="1:48" ht="23.25" customHeight="1">
      <c r="A918" s="396"/>
      <c r="B918" s="397"/>
      <c r="D918" s="105" t="s">
        <v>4698</v>
      </c>
      <c r="E918" s="164" t="s">
        <v>4698</v>
      </c>
      <c r="F918" s="165" t="s">
        <v>4845</v>
      </c>
      <c r="G918" s="126">
        <v>10.6</v>
      </c>
      <c r="H918" s="167" t="s">
        <v>2207</v>
      </c>
      <c r="I918" s="167" t="s">
        <v>2207</v>
      </c>
      <c r="J918" s="167" t="s">
        <v>2207</v>
      </c>
      <c r="K918" s="362" t="s">
        <v>2207</v>
      </c>
      <c r="L918" s="362" t="s">
        <v>2207</v>
      </c>
      <c r="M918" s="362" t="s">
        <v>2207</v>
      </c>
      <c r="N918" s="362" t="s">
        <v>2207</v>
      </c>
      <c r="O918" s="362" t="s">
        <v>2207</v>
      </c>
      <c r="P918" s="362" t="s">
        <v>2207</v>
      </c>
      <c r="Q918" s="362" t="s">
        <v>2207</v>
      </c>
      <c r="R918" s="362" t="s">
        <v>2207</v>
      </c>
      <c r="S918" s="354">
        <v>1173</v>
      </c>
      <c r="T918" s="354">
        <v>1362</v>
      </c>
      <c r="U918" s="354">
        <v>1479</v>
      </c>
      <c r="V918" s="357">
        <v>1252</v>
      </c>
      <c r="W918" s="357">
        <v>1391</v>
      </c>
      <c r="X918" s="357">
        <v>1072</v>
      </c>
      <c r="Y918" s="357">
        <v>1113</v>
      </c>
      <c r="Z918" s="357">
        <v>1354</v>
      </c>
      <c r="AA918" s="357">
        <v>1170</v>
      </c>
      <c r="AB918" s="357">
        <v>1092</v>
      </c>
      <c r="AC918" s="357">
        <v>1142</v>
      </c>
      <c r="AD918" s="357">
        <v>1454</v>
      </c>
      <c r="AE918" s="357">
        <v>1198</v>
      </c>
      <c r="AF918" s="357">
        <v>1152</v>
      </c>
      <c r="AG918" s="357">
        <v>1203</v>
      </c>
      <c r="AH918" s="357">
        <v>1463</v>
      </c>
      <c r="AI918" s="368" t="s">
        <v>2207</v>
      </c>
      <c r="AJ918" s="357">
        <v>1098</v>
      </c>
      <c r="AK918" s="357">
        <v>1148</v>
      </c>
      <c r="AL918" s="357">
        <v>1398</v>
      </c>
      <c r="AM918" s="357">
        <v>1026</v>
      </c>
      <c r="AN918" s="357">
        <v>1053</v>
      </c>
      <c r="AO918" s="357">
        <v>1257</v>
      </c>
      <c r="AP918" s="357">
        <v>1090</v>
      </c>
      <c r="AQ918" s="357">
        <v>1090</v>
      </c>
      <c r="AR918" s="357">
        <v>1151</v>
      </c>
      <c r="AS918" s="357">
        <v>1159</v>
      </c>
      <c r="AT918" s="105"/>
      <c r="AU918" s="105" t="s">
        <v>4698</v>
      </c>
      <c r="AV918" s="126">
        <v>10.6</v>
      </c>
    </row>
    <row r="919" spans="1:48" ht="23.25" customHeight="1">
      <c r="D919" s="105" t="s">
        <v>4699</v>
      </c>
      <c r="E919" s="164" t="s">
        <v>4699</v>
      </c>
      <c r="F919" s="165" t="s">
        <v>4846</v>
      </c>
      <c r="G919" s="126">
        <v>11.9</v>
      </c>
      <c r="H919" s="167" t="s">
        <v>2207</v>
      </c>
      <c r="I919" s="167" t="s">
        <v>2207</v>
      </c>
      <c r="J919" s="167" t="s">
        <v>2207</v>
      </c>
      <c r="K919" s="362" t="s">
        <v>2207</v>
      </c>
      <c r="L919" s="362" t="s">
        <v>2207</v>
      </c>
      <c r="M919" s="362" t="s">
        <v>2207</v>
      </c>
      <c r="N919" s="362" t="s">
        <v>2207</v>
      </c>
      <c r="O919" s="362" t="s">
        <v>2207</v>
      </c>
      <c r="P919" s="362" t="s">
        <v>2207</v>
      </c>
      <c r="Q919" s="362" t="s">
        <v>2207</v>
      </c>
      <c r="R919" s="362" t="s">
        <v>2207</v>
      </c>
      <c r="S919" s="354">
        <v>1205</v>
      </c>
      <c r="T919" s="354">
        <v>1403</v>
      </c>
      <c r="U919" s="354">
        <v>1521</v>
      </c>
      <c r="V919" s="357">
        <v>1287</v>
      </c>
      <c r="W919" s="357">
        <v>1428</v>
      </c>
      <c r="X919" s="357">
        <v>1097</v>
      </c>
      <c r="Y919" s="357">
        <v>1142</v>
      </c>
      <c r="Z919" s="357">
        <v>1389</v>
      </c>
      <c r="AA919" s="357">
        <v>1196</v>
      </c>
      <c r="AB919" s="357">
        <v>1121</v>
      </c>
      <c r="AC919" s="357">
        <v>1177</v>
      </c>
      <c r="AD919" s="357">
        <v>1497</v>
      </c>
      <c r="AE919" s="357">
        <v>1228</v>
      </c>
      <c r="AF919" s="357">
        <v>1181</v>
      </c>
      <c r="AG919" s="357">
        <v>1239</v>
      </c>
      <c r="AH919" s="357">
        <v>1506</v>
      </c>
      <c r="AI919" s="368" t="s">
        <v>2207</v>
      </c>
      <c r="AJ919" s="357">
        <v>1127</v>
      </c>
      <c r="AK919" s="357">
        <v>1183</v>
      </c>
      <c r="AL919" s="357">
        <v>1440</v>
      </c>
      <c r="AM919" s="357">
        <v>1055</v>
      </c>
      <c r="AN919" s="357">
        <v>1088</v>
      </c>
      <c r="AO919" s="357">
        <v>1298</v>
      </c>
      <c r="AP919" s="357">
        <v>1138</v>
      </c>
      <c r="AQ919" s="357">
        <v>1138</v>
      </c>
      <c r="AR919" s="357">
        <v>1221</v>
      </c>
      <c r="AS919" s="357">
        <v>1191</v>
      </c>
      <c r="AT919" s="105"/>
      <c r="AU919" s="105" t="s">
        <v>4699</v>
      </c>
      <c r="AV919" s="126">
        <v>11.9</v>
      </c>
    </row>
    <row r="920" spans="1:48" ht="23.25" customHeight="1">
      <c r="A920" s="442"/>
      <c r="B920" s="443"/>
      <c r="D920" s="105" t="s">
        <v>4700</v>
      </c>
      <c r="E920" s="164" t="s">
        <v>4700</v>
      </c>
      <c r="F920" s="165" t="s">
        <v>4847</v>
      </c>
      <c r="G920" s="126">
        <v>13.2</v>
      </c>
      <c r="H920" s="167" t="s">
        <v>2207</v>
      </c>
      <c r="I920" s="167" t="s">
        <v>2207</v>
      </c>
      <c r="J920" s="167" t="s">
        <v>2207</v>
      </c>
      <c r="K920" s="362" t="s">
        <v>2207</v>
      </c>
      <c r="L920" s="362" t="s">
        <v>2207</v>
      </c>
      <c r="M920" s="362" t="s">
        <v>2207</v>
      </c>
      <c r="N920" s="362" t="s">
        <v>2207</v>
      </c>
      <c r="O920" s="362" t="s">
        <v>2207</v>
      </c>
      <c r="P920" s="362" t="s">
        <v>2207</v>
      </c>
      <c r="Q920" s="362" t="s">
        <v>2207</v>
      </c>
      <c r="R920" s="362" t="s">
        <v>2207</v>
      </c>
      <c r="S920" s="354">
        <v>1236</v>
      </c>
      <c r="T920" s="354">
        <v>1444</v>
      </c>
      <c r="U920" s="354">
        <v>1563</v>
      </c>
      <c r="V920" s="357">
        <v>1322</v>
      </c>
      <c r="W920" s="357">
        <v>1466</v>
      </c>
      <c r="X920" s="357">
        <v>1122</v>
      </c>
      <c r="Y920" s="357">
        <v>1171</v>
      </c>
      <c r="Z920" s="357">
        <v>1424</v>
      </c>
      <c r="AA920" s="357">
        <v>1223</v>
      </c>
      <c r="AB920" s="357">
        <v>1150</v>
      </c>
      <c r="AC920" s="357">
        <v>1213</v>
      </c>
      <c r="AD920" s="357">
        <v>1540</v>
      </c>
      <c r="AE920" s="357">
        <v>1259</v>
      </c>
      <c r="AF920" s="357">
        <v>1211</v>
      </c>
      <c r="AG920" s="357">
        <v>1275</v>
      </c>
      <c r="AH920" s="357">
        <v>1549</v>
      </c>
      <c r="AI920" s="368" t="s">
        <v>2207</v>
      </c>
      <c r="AJ920" s="357">
        <v>1156</v>
      </c>
      <c r="AK920" s="357">
        <v>1219</v>
      </c>
      <c r="AL920" s="357">
        <v>1483</v>
      </c>
      <c r="AM920" s="357">
        <v>1084</v>
      </c>
      <c r="AN920" s="357">
        <v>1123</v>
      </c>
      <c r="AO920" s="357">
        <v>1339</v>
      </c>
      <c r="AP920" s="357">
        <v>1173</v>
      </c>
      <c r="AQ920" s="357">
        <v>1173</v>
      </c>
      <c r="AR920" s="357">
        <v>1268</v>
      </c>
      <c r="AS920" s="357">
        <v>1223</v>
      </c>
      <c r="AT920" s="105"/>
      <c r="AU920" s="105" t="s">
        <v>4700</v>
      </c>
      <c r="AV920" s="126">
        <v>13.2</v>
      </c>
    </row>
    <row r="921" spans="1:48" ht="23.25" customHeight="1">
      <c r="D921" s="105" t="s">
        <v>4701</v>
      </c>
      <c r="E921" s="164" t="s">
        <v>4701</v>
      </c>
      <c r="F921" s="165" t="s">
        <v>4848</v>
      </c>
      <c r="G921" s="126">
        <v>14.5</v>
      </c>
      <c r="H921" s="167" t="s">
        <v>2207</v>
      </c>
      <c r="I921" s="167" t="s">
        <v>2207</v>
      </c>
      <c r="J921" s="167" t="s">
        <v>2207</v>
      </c>
      <c r="K921" s="362" t="s">
        <v>2207</v>
      </c>
      <c r="L921" s="362" t="s">
        <v>2207</v>
      </c>
      <c r="M921" s="362" t="s">
        <v>2207</v>
      </c>
      <c r="N921" s="362" t="s">
        <v>2207</v>
      </c>
      <c r="O921" s="362" t="s">
        <v>2207</v>
      </c>
      <c r="P921" s="362" t="s">
        <v>2207</v>
      </c>
      <c r="Q921" s="362" t="s">
        <v>2207</v>
      </c>
      <c r="R921" s="362" t="s">
        <v>2207</v>
      </c>
      <c r="S921" s="354">
        <v>1269</v>
      </c>
      <c r="T921" s="354">
        <v>1486</v>
      </c>
      <c r="U921" s="354">
        <v>1606</v>
      </c>
      <c r="V921" s="357">
        <v>1358</v>
      </c>
      <c r="W921" s="357">
        <v>1504</v>
      </c>
      <c r="X921" s="357">
        <v>1148</v>
      </c>
      <c r="Y921" s="357">
        <v>1202</v>
      </c>
      <c r="Z921" s="357">
        <v>1460</v>
      </c>
      <c r="AA921" s="357">
        <v>1251</v>
      </c>
      <c r="AB921" s="357">
        <v>1181</v>
      </c>
      <c r="AC921" s="357">
        <v>1250</v>
      </c>
      <c r="AD921" s="357">
        <v>1583</v>
      </c>
      <c r="AE921" s="357">
        <v>1291</v>
      </c>
      <c r="AF921" s="357">
        <v>1241</v>
      </c>
      <c r="AG921" s="357">
        <v>1311</v>
      </c>
      <c r="AH921" s="357">
        <v>1592</v>
      </c>
      <c r="AI921" s="368" t="s">
        <v>2207</v>
      </c>
      <c r="AJ921" s="357">
        <v>1202</v>
      </c>
      <c r="AK921" s="357">
        <v>1271</v>
      </c>
      <c r="AL921" s="357">
        <v>1545</v>
      </c>
      <c r="AM921" s="357">
        <v>1115</v>
      </c>
      <c r="AN921" s="357">
        <v>1159</v>
      </c>
      <c r="AO921" s="357">
        <v>1381</v>
      </c>
      <c r="AP921" s="357">
        <v>1209</v>
      </c>
      <c r="AQ921" s="357">
        <v>1209</v>
      </c>
      <c r="AR921" s="357">
        <v>1316</v>
      </c>
      <c r="AS921" s="357">
        <v>1256</v>
      </c>
      <c r="AT921" s="105"/>
      <c r="AU921" s="105" t="s">
        <v>4701</v>
      </c>
      <c r="AV921" s="126">
        <v>14.5</v>
      </c>
    </row>
    <row r="922" spans="1:48" ht="23.25" customHeight="1">
      <c r="D922" s="105" t="s">
        <v>4702</v>
      </c>
      <c r="E922" s="164" t="s">
        <v>4702</v>
      </c>
      <c r="F922" s="165" t="s">
        <v>4849</v>
      </c>
      <c r="G922" s="126">
        <v>15.9</v>
      </c>
      <c r="H922" s="167" t="s">
        <v>2207</v>
      </c>
      <c r="I922" s="167" t="s">
        <v>2207</v>
      </c>
      <c r="J922" s="167" t="s">
        <v>2207</v>
      </c>
      <c r="K922" s="362" t="s">
        <v>2207</v>
      </c>
      <c r="L922" s="362" t="s">
        <v>2207</v>
      </c>
      <c r="M922" s="362" t="s">
        <v>2207</v>
      </c>
      <c r="N922" s="362" t="s">
        <v>2207</v>
      </c>
      <c r="O922" s="362" t="s">
        <v>2207</v>
      </c>
      <c r="P922" s="362" t="s">
        <v>2207</v>
      </c>
      <c r="Q922" s="362" t="s">
        <v>2207</v>
      </c>
      <c r="R922" s="362" t="s">
        <v>2207</v>
      </c>
      <c r="S922" s="354">
        <v>1301</v>
      </c>
      <c r="T922" s="354">
        <v>1527</v>
      </c>
      <c r="U922" s="354">
        <v>1648</v>
      </c>
      <c r="V922" s="357">
        <v>1394</v>
      </c>
      <c r="W922" s="357">
        <v>1543</v>
      </c>
      <c r="X922" s="357">
        <v>1174</v>
      </c>
      <c r="Y922" s="357">
        <v>1232</v>
      </c>
      <c r="Z922" s="357">
        <v>1497</v>
      </c>
      <c r="AA922" s="357">
        <v>1278</v>
      </c>
      <c r="AB922" s="357">
        <v>1211</v>
      </c>
      <c r="AC922" s="357">
        <v>1286</v>
      </c>
      <c r="AD922" s="357">
        <v>1627</v>
      </c>
      <c r="AE922" s="357">
        <v>1322</v>
      </c>
      <c r="AF922" s="357">
        <v>1272</v>
      </c>
      <c r="AG922" s="357">
        <v>1348</v>
      </c>
      <c r="AH922" s="357">
        <v>1636</v>
      </c>
      <c r="AI922" s="368" t="s">
        <v>2207</v>
      </c>
      <c r="AJ922" s="357">
        <v>1232</v>
      </c>
      <c r="AK922" s="357">
        <v>1308</v>
      </c>
      <c r="AL922" s="357">
        <v>1589</v>
      </c>
      <c r="AM922" s="357">
        <v>1145</v>
      </c>
      <c r="AN922" s="357">
        <v>1195</v>
      </c>
      <c r="AO922" s="357">
        <v>1423</v>
      </c>
      <c r="AP922" s="357">
        <v>1245</v>
      </c>
      <c r="AQ922" s="357">
        <v>1245</v>
      </c>
      <c r="AR922" s="357">
        <v>1364</v>
      </c>
      <c r="AS922" s="357">
        <v>1289</v>
      </c>
      <c r="AT922" s="105"/>
      <c r="AU922" s="105" t="s">
        <v>4702</v>
      </c>
      <c r="AV922" s="126">
        <v>15.9</v>
      </c>
    </row>
    <row r="923" spans="1:48" ht="23.25" customHeight="1">
      <c r="D923" s="105" t="s">
        <v>4703</v>
      </c>
      <c r="E923" s="164" t="s">
        <v>4703</v>
      </c>
      <c r="F923" s="165" t="s">
        <v>4850</v>
      </c>
      <c r="G923" s="126">
        <v>17.200000000000003</v>
      </c>
      <c r="H923" s="167" t="s">
        <v>2207</v>
      </c>
      <c r="I923" s="167" t="s">
        <v>2207</v>
      </c>
      <c r="J923" s="167" t="s">
        <v>2207</v>
      </c>
      <c r="K923" s="362" t="s">
        <v>2207</v>
      </c>
      <c r="L923" s="362" t="s">
        <v>2207</v>
      </c>
      <c r="M923" s="362" t="s">
        <v>2207</v>
      </c>
      <c r="N923" s="362" t="s">
        <v>2207</v>
      </c>
      <c r="O923" s="362" t="s">
        <v>2207</v>
      </c>
      <c r="P923" s="362" t="s">
        <v>2207</v>
      </c>
      <c r="Q923" s="362" t="s">
        <v>2207</v>
      </c>
      <c r="R923" s="362" t="s">
        <v>2207</v>
      </c>
      <c r="S923" s="354">
        <v>1335</v>
      </c>
      <c r="T923" s="354">
        <v>1571</v>
      </c>
      <c r="U923" s="354">
        <v>1693</v>
      </c>
      <c r="V923" s="357">
        <v>1431</v>
      </c>
      <c r="W923" s="357">
        <v>1583</v>
      </c>
      <c r="X923" s="357">
        <v>1201</v>
      </c>
      <c r="Y923" s="357">
        <v>1264</v>
      </c>
      <c r="Z923" s="357">
        <v>1535</v>
      </c>
      <c r="AA923" s="357">
        <v>1307</v>
      </c>
      <c r="AB923" s="357">
        <v>1243</v>
      </c>
      <c r="AC923" s="357">
        <v>1324</v>
      </c>
      <c r="AD923" s="357">
        <v>1673</v>
      </c>
      <c r="AE923" s="357">
        <v>1355</v>
      </c>
      <c r="AF923" s="357">
        <v>1303</v>
      </c>
      <c r="AG923" s="357">
        <v>1386</v>
      </c>
      <c r="AH923" s="357">
        <v>1682</v>
      </c>
      <c r="AI923" s="368" t="s">
        <v>2207</v>
      </c>
      <c r="AJ923" s="357">
        <v>1264</v>
      </c>
      <c r="AK923" s="357">
        <v>1346</v>
      </c>
      <c r="AL923" s="357">
        <v>1635</v>
      </c>
      <c r="AM923" s="357">
        <v>1177</v>
      </c>
      <c r="AN923" s="357">
        <v>1232</v>
      </c>
      <c r="AO923" s="357">
        <v>1466</v>
      </c>
      <c r="AP923" s="357">
        <v>1282</v>
      </c>
      <c r="AQ923" s="357">
        <v>1282</v>
      </c>
      <c r="AR923" s="357">
        <v>1414</v>
      </c>
      <c r="AS923" s="357">
        <v>1324</v>
      </c>
      <c r="AT923" s="105"/>
      <c r="AU923" s="105" t="s">
        <v>4703</v>
      </c>
      <c r="AV923" s="126">
        <v>17.200000000000003</v>
      </c>
    </row>
    <row r="924" spans="1:48" ht="23.25" customHeight="1">
      <c r="D924" s="105" t="s">
        <v>4704</v>
      </c>
      <c r="E924" s="164" t="s">
        <v>4704</v>
      </c>
      <c r="F924" s="165" t="s">
        <v>4851</v>
      </c>
      <c r="G924" s="126">
        <v>18.5</v>
      </c>
      <c r="H924" s="167" t="s">
        <v>2207</v>
      </c>
      <c r="I924" s="167" t="s">
        <v>2207</v>
      </c>
      <c r="J924" s="167" t="s">
        <v>2207</v>
      </c>
      <c r="K924" s="362" t="s">
        <v>2207</v>
      </c>
      <c r="L924" s="362" t="s">
        <v>2207</v>
      </c>
      <c r="M924" s="362" t="s">
        <v>2207</v>
      </c>
      <c r="N924" s="362" t="s">
        <v>2207</v>
      </c>
      <c r="O924" s="362" t="s">
        <v>2207</v>
      </c>
      <c r="P924" s="362" t="s">
        <v>2207</v>
      </c>
      <c r="Q924" s="362" t="s">
        <v>2207</v>
      </c>
      <c r="R924" s="362" t="s">
        <v>2207</v>
      </c>
      <c r="S924" s="354">
        <v>1366</v>
      </c>
      <c r="T924" s="354">
        <v>1611</v>
      </c>
      <c r="U924" s="354">
        <v>1735</v>
      </c>
      <c r="V924" s="357">
        <v>1465</v>
      </c>
      <c r="W924" s="357">
        <v>1620</v>
      </c>
      <c r="X924" s="357">
        <v>1225</v>
      </c>
      <c r="Y924" s="357">
        <v>1293</v>
      </c>
      <c r="Z924" s="357">
        <v>1569</v>
      </c>
      <c r="AA924" s="357">
        <v>1333</v>
      </c>
      <c r="AB924" s="357">
        <v>1272</v>
      </c>
      <c r="AC924" s="357">
        <v>1359</v>
      </c>
      <c r="AD924" s="357">
        <v>1715</v>
      </c>
      <c r="AE924" s="357">
        <v>1386</v>
      </c>
      <c r="AF924" s="357">
        <v>1332</v>
      </c>
      <c r="AG924" s="357">
        <v>1421</v>
      </c>
      <c r="AH924" s="357">
        <v>1724</v>
      </c>
      <c r="AI924" s="368" t="s">
        <v>2207</v>
      </c>
      <c r="AJ924" s="357">
        <v>1293</v>
      </c>
      <c r="AK924" s="357">
        <v>1381</v>
      </c>
      <c r="AL924" s="357">
        <v>1677</v>
      </c>
      <c r="AM924" s="357">
        <v>1206</v>
      </c>
      <c r="AN924" s="357">
        <v>1267</v>
      </c>
      <c r="AO924" s="357">
        <v>1506</v>
      </c>
      <c r="AP924" s="357">
        <v>1316</v>
      </c>
      <c r="AQ924" s="357">
        <v>1316</v>
      </c>
      <c r="AR924" s="357">
        <v>1460</v>
      </c>
      <c r="AS924" s="357">
        <v>1355</v>
      </c>
      <c r="AT924" s="105"/>
      <c r="AU924" s="105" t="s">
        <v>4704</v>
      </c>
      <c r="AV924" s="126">
        <v>18.5</v>
      </c>
    </row>
    <row r="925" spans="1:48" ht="23.25" customHeight="1">
      <c r="D925" s="105" t="s">
        <v>4705</v>
      </c>
      <c r="E925" s="164" t="s">
        <v>4705</v>
      </c>
      <c r="F925" s="165" t="s">
        <v>4835</v>
      </c>
      <c r="G925" s="126">
        <v>13.2</v>
      </c>
      <c r="H925" s="167" t="s">
        <v>2207</v>
      </c>
      <c r="I925" s="167" t="s">
        <v>2207</v>
      </c>
      <c r="J925" s="167" t="s">
        <v>2207</v>
      </c>
      <c r="K925" s="362" t="s">
        <v>2207</v>
      </c>
      <c r="L925" s="362" t="s">
        <v>2207</v>
      </c>
      <c r="M925" s="362" t="s">
        <v>2207</v>
      </c>
      <c r="N925" s="362" t="s">
        <v>2207</v>
      </c>
      <c r="O925" s="362" t="s">
        <v>2207</v>
      </c>
      <c r="P925" s="362" t="s">
        <v>2207</v>
      </c>
      <c r="Q925" s="362" t="s">
        <v>2207</v>
      </c>
      <c r="R925" s="362" t="s">
        <v>2207</v>
      </c>
      <c r="S925" s="354">
        <v>1090</v>
      </c>
      <c r="T925" s="354">
        <v>1293</v>
      </c>
      <c r="U925" s="354">
        <v>1513</v>
      </c>
      <c r="V925" s="357">
        <v>1218</v>
      </c>
      <c r="W925" s="357">
        <v>1350</v>
      </c>
      <c r="X925" s="357">
        <v>987</v>
      </c>
      <c r="Y925" s="357">
        <v>1034</v>
      </c>
      <c r="Z925" s="357">
        <v>1263</v>
      </c>
      <c r="AA925" s="357">
        <v>1085</v>
      </c>
      <c r="AB925" s="357">
        <v>1011</v>
      </c>
      <c r="AC925" s="357">
        <v>1071</v>
      </c>
      <c r="AD925" s="357">
        <v>1374</v>
      </c>
      <c r="AE925" s="357">
        <v>1105</v>
      </c>
      <c r="AF925" s="357">
        <v>1080</v>
      </c>
      <c r="AG925" s="357">
        <v>1141</v>
      </c>
      <c r="AH925" s="357">
        <v>1393</v>
      </c>
      <c r="AI925" s="368" t="s">
        <v>2207</v>
      </c>
      <c r="AJ925" s="357">
        <v>1033</v>
      </c>
      <c r="AK925" s="357">
        <v>1093</v>
      </c>
      <c r="AL925" s="357">
        <v>1336</v>
      </c>
      <c r="AM925" s="357">
        <v>966</v>
      </c>
      <c r="AN925" s="357">
        <v>992</v>
      </c>
      <c r="AO925" s="357">
        <v>1186</v>
      </c>
      <c r="AP925" s="357">
        <v>1046</v>
      </c>
      <c r="AQ925" s="357">
        <v>1046</v>
      </c>
      <c r="AR925" s="357">
        <v>1142</v>
      </c>
      <c r="AS925" s="357">
        <v>1136</v>
      </c>
      <c r="AT925" s="105"/>
      <c r="AU925" s="105" t="s">
        <v>4705</v>
      </c>
      <c r="AV925" s="126">
        <v>13.2</v>
      </c>
    </row>
    <row r="926" spans="1:48" ht="23.25" customHeight="1">
      <c r="D926" s="105" t="s">
        <v>4706</v>
      </c>
      <c r="E926" s="164" t="s">
        <v>4706</v>
      </c>
      <c r="F926" s="165" t="s">
        <v>4843</v>
      </c>
      <c r="G926" s="126">
        <v>13.2</v>
      </c>
      <c r="H926" s="167" t="s">
        <v>2207</v>
      </c>
      <c r="I926" s="167" t="s">
        <v>2207</v>
      </c>
      <c r="J926" s="167" t="s">
        <v>2207</v>
      </c>
      <c r="K926" s="362" t="s">
        <v>2207</v>
      </c>
      <c r="L926" s="362" t="s">
        <v>2207</v>
      </c>
      <c r="M926" s="362" t="s">
        <v>2207</v>
      </c>
      <c r="N926" s="362" t="s">
        <v>2207</v>
      </c>
      <c r="O926" s="362" t="s">
        <v>2207</v>
      </c>
      <c r="P926" s="362" t="s">
        <v>2207</v>
      </c>
      <c r="Q926" s="362" t="s">
        <v>2207</v>
      </c>
      <c r="R926" s="362" t="s">
        <v>2207</v>
      </c>
      <c r="S926" s="354">
        <v>998</v>
      </c>
      <c r="T926" s="354">
        <v>1200</v>
      </c>
      <c r="U926" s="354">
        <v>1400</v>
      </c>
      <c r="V926" s="357">
        <v>1166</v>
      </c>
      <c r="W926" s="357">
        <v>1291</v>
      </c>
      <c r="X926" s="357">
        <v>922</v>
      </c>
      <c r="Y926" s="357">
        <v>968</v>
      </c>
      <c r="Z926" s="357">
        <v>1186</v>
      </c>
      <c r="AA926" s="357">
        <v>1014</v>
      </c>
      <c r="AB926" s="357">
        <v>952</v>
      </c>
      <c r="AC926" s="357">
        <v>1012</v>
      </c>
      <c r="AD926" s="357">
        <v>1304</v>
      </c>
      <c r="AE926" s="357">
        <v>1040</v>
      </c>
      <c r="AF926" s="357">
        <v>987</v>
      </c>
      <c r="AG926" s="357">
        <v>1046</v>
      </c>
      <c r="AH926" s="357">
        <v>1281</v>
      </c>
      <c r="AI926" s="368" t="s">
        <v>2207</v>
      </c>
      <c r="AJ926" s="357">
        <v>963</v>
      </c>
      <c r="AK926" s="357">
        <v>1022</v>
      </c>
      <c r="AL926" s="357">
        <v>1253</v>
      </c>
      <c r="AM926" s="357">
        <v>912</v>
      </c>
      <c r="AN926" s="357">
        <v>939</v>
      </c>
      <c r="AO926" s="357">
        <v>1125</v>
      </c>
      <c r="AP926" s="357">
        <v>1027</v>
      </c>
      <c r="AQ926" s="357">
        <v>1027</v>
      </c>
      <c r="AR926" s="357">
        <v>1124</v>
      </c>
      <c r="AS926" s="357">
        <v>1071</v>
      </c>
      <c r="AT926" s="105"/>
      <c r="AU926" s="105" t="s">
        <v>4706</v>
      </c>
      <c r="AV926" s="126">
        <v>13.2</v>
      </c>
    </row>
    <row r="927" spans="1:48" ht="23.25" customHeight="1">
      <c r="D927" s="105" t="s">
        <v>4707</v>
      </c>
      <c r="E927" s="164" t="s">
        <v>4707</v>
      </c>
      <c r="F927" s="165" t="s">
        <v>4843</v>
      </c>
      <c r="G927" s="126">
        <v>13.2</v>
      </c>
      <c r="H927" s="167" t="s">
        <v>2207</v>
      </c>
      <c r="I927" s="167" t="s">
        <v>2207</v>
      </c>
      <c r="J927" s="167" t="s">
        <v>2207</v>
      </c>
      <c r="K927" s="362" t="s">
        <v>2207</v>
      </c>
      <c r="L927" s="362" t="s">
        <v>2207</v>
      </c>
      <c r="M927" s="362" t="s">
        <v>2207</v>
      </c>
      <c r="N927" s="362" t="s">
        <v>2207</v>
      </c>
      <c r="O927" s="362" t="s">
        <v>2207</v>
      </c>
      <c r="P927" s="362" t="s">
        <v>2207</v>
      </c>
      <c r="Q927" s="362" t="s">
        <v>2207</v>
      </c>
      <c r="R927" s="362" t="s">
        <v>2207</v>
      </c>
      <c r="S927" s="354">
        <v>998</v>
      </c>
      <c r="T927" s="354">
        <v>1200</v>
      </c>
      <c r="U927" s="354">
        <v>1400</v>
      </c>
      <c r="V927" s="357">
        <v>1166</v>
      </c>
      <c r="W927" s="357">
        <v>1291</v>
      </c>
      <c r="X927" s="357">
        <v>922</v>
      </c>
      <c r="Y927" s="357">
        <v>968</v>
      </c>
      <c r="Z927" s="357">
        <v>1186</v>
      </c>
      <c r="AA927" s="357">
        <v>1014</v>
      </c>
      <c r="AB927" s="357">
        <v>952</v>
      </c>
      <c r="AC927" s="357">
        <v>1012</v>
      </c>
      <c r="AD927" s="357">
        <v>1304</v>
      </c>
      <c r="AE927" s="357">
        <v>1040</v>
      </c>
      <c r="AF927" s="357">
        <v>987</v>
      </c>
      <c r="AG927" s="357">
        <v>1046</v>
      </c>
      <c r="AH927" s="357">
        <v>1281</v>
      </c>
      <c r="AI927" s="368" t="s">
        <v>2207</v>
      </c>
      <c r="AJ927" s="357">
        <v>963</v>
      </c>
      <c r="AK927" s="357">
        <v>1022</v>
      </c>
      <c r="AL927" s="357">
        <v>1253</v>
      </c>
      <c r="AM927" s="357">
        <v>912</v>
      </c>
      <c r="AN927" s="357">
        <v>939</v>
      </c>
      <c r="AO927" s="357">
        <v>1125</v>
      </c>
      <c r="AP927" s="357">
        <v>1027</v>
      </c>
      <c r="AQ927" s="357">
        <v>1027</v>
      </c>
      <c r="AR927" s="357">
        <v>1124</v>
      </c>
      <c r="AS927" s="357">
        <v>1071</v>
      </c>
      <c r="AT927" s="105"/>
      <c r="AU927" s="105" t="s">
        <v>4707</v>
      </c>
      <c r="AV927" s="126">
        <v>13.2</v>
      </c>
    </row>
    <row r="928" spans="1:48" ht="23.25" customHeight="1">
      <c r="D928" s="105" t="s">
        <v>4708</v>
      </c>
      <c r="E928" s="164" t="s">
        <v>4708</v>
      </c>
      <c r="F928" s="165" t="s">
        <v>4836</v>
      </c>
      <c r="G928" s="126">
        <v>14.5</v>
      </c>
      <c r="H928" s="167" t="s">
        <v>2207</v>
      </c>
      <c r="I928" s="167" t="s">
        <v>2207</v>
      </c>
      <c r="J928" s="167" t="s">
        <v>2207</v>
      </c>
      <c r="K928" s="362" t="s">
        <v>2207</v>
      </c>
      <c r="L928" s="362" t="s">
        <v>2207</v>
      </c>
      <c r="M928" s="362" t="s">
        <v>2207</v>
      </c>
      <c r="N928" s="362" t="s">
        <v>2207</v>
      </c>
      <c r="O928" s="362" t="s">
        <v>2207</v>
      </c>
      <c r="P928" s="362" t="s">
        <v>2207</v>
      </c>
      <c r="Q928" s="362" t="s">
        <v>2207</v>
      </c>
      <c r="R928" s="362" t="s">
        <v>2207</v>
      </c>
      <c r="S928" s="354">
        <v>1115</v>
      </c>
      <c r="T928" s="354">
        <v>1327</v>
      </c>
      <c r="U928" s="354">
        <v>1549</v>
      </c>
      <c r="V928" s="357">
        <v>1249</v>
      </c>
      <c r="W928" s="357">
        <v>1383</v>
      </c>
      <c r="X928" s="357">
        <v>1008</v>
      </c>
      <c r="Y928" s="357">
        <v>1059</v>
      </c>
      <c r="Z928" s="357">
        <v>1293</v>
      </c>
      <c r="AA928" s="357">
        <v>1107</v>
      </c>
      <c r="AB928" s="357">
        <v>1037</v>
      </c>
      <c r="AC928" s="357">
        <v>1103</v>
      </c>
      <c r="AD928" s="357">
        <v>1412</v>
      </c>
      <c r="AE928" s="357">
        <v>1131</v>
      </c>
      <c r="AF928" s="357">
        <v>1105</v>
      </c>
      <c r="AG928" s="357">
        <v>1173</v>
      </c>
      <c r="AH928" s="357">
        <v>1430</v>
      </c>
      <c r="AI928" s="368" t="s">
        <v>2207</v>
      </c>
      <c r="AJ928" s="357">
        <v>1058</v>
      </c>
      <c r="AK928" s="357">
        <v>1124</v>
      </c>
      <c r="AL928" s="357">
        <v>1374</v>
      </c>
      <c r="AM928" s="357">
        <v>986</v>
      </c>
      <c r="AN928" s="357">
        <v>1017</v>
      </c>
      <c r="AO928" s="357">
        <v>1215</v>
      </c>
      <c r="AP928" s="357">
        <v>1076</v>
      </c>
      <c r="AQ928" s="357">
        <v>1076</v>
      </c>
      <c r="AR928" s="357">
        <v>1185</v>
      </c>
      <c r="AS928" s="357">
        <v>1165</v>
      </c>
      <c r="AT928" s="105"/>
      <c r="AU928" s="105" t="s">
        <v>4708</v>
      </c>
      <c r="AV928" s="126">
        <v>14.5</v>
      </c>
    </row>
    <row r="929" spans="1:48" ht="23.25" customHeight="1">
      <c r="A929" s="396"/>
      <c r="B929" s="397"/>
      <c r="D929" s="105" t="s">
        <v>4709</v>
      </c>
      <c r="E929" s="164" t="s">
        <v>4709</v>
      </c>
      <c r="F929" s="165" t="s">
        <v>4837</v>
      </c>
      <c r="G929" s="126">
        <v>15.9</v>
      </c>
      <c r="H929" s="167" t="s">
        <v>2207</v>
      </c>
      <c r="I929" s="167" t="s">
        <v>2207</v>
      </c>
      <c r="J929" s="167" t="s">
        <v>2207</v>
      </c>
      <c r="K929" s="362" t="s">
        <v>2207</v>
      </c>
      <c r="L929" s="362" t="s">
        <v>2207</v>
      </c>
      <c r="M929" s="362" t="s">
        <v>2207</v>
      </c>
      <c r="N929" s="362" t="s">
        <v>2207</v>
      </c>
      <c r="O929" s="362" t="s">
        <v>2207</v>
      </c>
      <c r="P929" s="362" t="s">
        <v>2207</v>
      </c>
      <c r="Q929" s="362" t="s">
        <v>2207</v>
      </c>
      <c r="R929" s="362" t="s">
        <v>2207</v>
      </c>
      <c r="S929" s="354">
        <v>1140</v>
      </c>
      <c r="T929" s="354">
        <v>1363</v>
      </c>
      <c r="U929" s="354">
        <v>1585</v>
      </c>
      <c r="V929" s="357">
        <v>1279</v>
      </c>
      <c r="W929" s="357">
        <v>1416</v>
      </c>
      <c r="X929" s="357">
        <v>1029</v>
      </c>
      <c r="Y929" s="357">
        <v>1085</v>
      </c>
      <c r="Z929" s="357">
        <v>1324</v>
      </c>
      <c r="AA929" s="357">
        <v>1129</v>
      </c>
      <c r="AB929" s="357">
        <v>1062</v>
      </c>
      <c r="AC929" s="357">
        <v>1135</v>
      </c>
      <c r="AD929" s="357">
        <v>1450</v>
      </c>
      <c r="AE929" s="357">
        <v>1158</v>
      </c>
      <c r="AF929" s="357">
        <v>1131</v>
      </c>
      <c r="AG929" s="357">
        <v>1204</v>
      </c>
      <c r="AH929" s="357">
        <v>1469</v>
      </c>
      <c r="AI929" s="368" t="s">
        <v>2207</v>
      </c>
      <c r="AJ929" s="357">
        <v>1083</v>
      </c>
      <c r="AK929" s="357">
        <v>1156</v>
      </c>
      <c r="AL929" s="357">
        <v>1412</v>
      </c>
      <c r="AM929" s="357">
        <v>1007</v>
      </c>
      <c r="AN929" s="357">
        <v>1042</v>
      </c>
      <c r="AO929" s="357">
        <v>1245</v>
      </c>
      <c r="AP929" s="357">
        <v>1107</v>
      </c>
      <c r="AQ929" s="357">
        <v>1107</v>
      </c>
      <c r="AR929" s="357">
        <v>1227</v>
      </c>
      <c r="AS929" s="357">
        <v>1195</v>
      </c>
      <c r="AT929" s="105"/>
      <c r="AU929" s="105" t="s">
        <v>4709</v>
      </c>
      <c r="AV929" s="126">
        <v>15.9</v>
      </c>
    </row>
    <row r="930" spans="1:48" ht="23.25" customHeight="1">
      <c r="D930" s="105" t="s">
        <v>4710</v>
      </c>
      <c r="E930" s="164" t="s">
        <v>4710</v>
      </c>
      <c r="F930" s="165" t="s">
        <v>4838</v>
      </c>
      <c r="G930" s="126">
        <v>17.200000000000003</v>
      </c>
      <c r="H930" s="167" t="s">
        <v>2207</v>
      </c>
      <c r="I930" s="167" t="s">
        <v>2207</v>
      </c>
      <c r="J930" s="167" t="s">
        <v>2207</v>
      </c>
      <c r="K930" s="362" t="s">
        <v>2207</v>
      </c>
      <c r="L930" s="362" t="s">
        <v>2207</v>
      </c>
      <c r="M930" s="362" t="s">
        <v>2207</v>
      </c>
      <c r="N930" s="362" t="s">
        <v>2207</v>
      </c>
      <c r="O930" s="362" t="s">
        <v>2207</v>
      </c>
      <c r="P930" s="362" t="s">
        <v>2207</v>
      </c>
      <c r="Q930" s="362" t="s">
        <v>2207</v>
      </c>
      <c r="R930" s="362" t="s">
        <v>2207</v>
      </c>
      <c r="S930" s="354">
        <v>1167</v>
      </c>
      <c r="T930" s="354">
        <v>1399</v>
      </c>
      <c r="U930" s="354">
        <v>1622</v>
      </c>
      <c r="V930" s="357">
        <v>1312</v>
      </c>
      <c r="W930" s="357">
        <v>1451</v>
      </c>
      <c r="X930" s="357">
        <v>1050</v>
      </c>
      <c r="Y930" s="357">
        <v>1111</v>
      </c>
      <c r="Z930" s="357">
        <v>1356</v>
      </c>
      <c r="AA930" s="357">
        <v>1153</v>
      </c>
      <c r="AB930" s="357">
        <v>1089</v>
      </c>
      <c r="AC930" s="357">
        <v>1167</v>
      </c>
      <c r="AD930" s="357">
        <v>1490</v>
      </c>
      <c r="AE930" s="357">
        <v>1185</v>
      </c>
      <c r="AF930" s="357">
        <v>1157</v>
      </c>
      <c r="AG930" s="357">
        <v>1237</v>
      </c>
      <c r="AH930" s="357">
        <v>1508</v>
      </c>
      <c r="AI930" s="368" t="s">
        <v>2207</v>
      </c>
      <c r="AJ930" s="357">
        <v>1110</v>
      </c>
      <c r="AK930" s="357">
        <v>1189</v>
      </c>
      <c r="AL930" s="357">
        <v>1452</v>
      </c>
      <c r="AM930" s="357">
        <v>1029</v>
      </c>
      <c r="AN930" s="357">
        <v>1068</v>
      </c>
      <c r="AO930" s="357">
        <v>1275</v>
      </c>
      <c r="AP930" s="357">
        <v>1138</v>
      </c>
      <c r="AQ930" s="357">
        <v>1138</v>
      </c>
      <c r="AR930" s="357">
        <v>1271</v>
      </c>
      <c r="AS930" s="357">
        <v>1226</v>
      </c>
      <c r="AT930" s="105"/>
      <c r="AU930" s="105" t="s">
        <v>4710</v>
      </c>
      <c r="AV930" s="126">
        <v>17.200000000000003</v>
      </c>
    </row>
    <row r="931" spans="1:48" ht="23.25" customHeight="1">
      <c r="D931" s="105" t="s">
        <v>4711</v>
      </c>
      <c r="E931" s="164" t="s">
        <v>4711</v>
      </c>
      <c r="F931" s="165" t="s">
        <v>4839</v>
      </c>
      <c r="G931" s="126">
        <v>18.5</v>
      </c>
      <c r="H931" s="167" t="s">
        <v>2207</v>
      </c>
      <c r="I931" s="167" t="s">
        <v>2207</v>
      </c>
      <c r="J931" s="167" t="s">
        <v>2207</v>
      </c>
      <c r="K931" s="362" t="s">
        <v>2207</v>
      </c>
      <c r="L931" s="362" t="s">
        <v>2207</v>
      </c>
      <c r="M931" s="362" t="s">
        <v>2207</v>
      </c>
      <c r="N931" s="362" t="s">
        <v>2207</v>
      </c>
      <c r="O931" s="362" t="s">
        <v>2207</v>
      </c>
      <c r="P931" s="362" t="s">
        <v>2207</v>
      </c>
      <c r="Q931" s="362" t="s">
        <v>2207</v>
      </c>
      <c r="R931" s="362" t="s">
        <v>2207</v>
      </c>
      <c r="S931" s="354">
        <v>1191</v>
      </c>
      <c r="T931" s="354">
        <v>1431</v>
      </c>
      <c r="U931" s="354">
        <v>1656</v>
      </c>
      <c r="V931" s="357">
        <v>1341</v>
      </c>
      <c r="W931" s="357">
        <v>1482</v>
      </c>
      <c r="X931" s="357">
        <v>1070</v>
      </c>
      <c r="Y931" s="357">
        <v>1135</v>
      </c>
      <c r="Z931" s="357">
        <v>1384</v>
      </c>
      <c r="AA931" s="357">
        <v>1173</v>
      </c>
      <c r="AB931" s="357">
        <v>1112</v>
      </c>
      <c r="AC931" s="357">
        <v>1197</v>
      </c>
      <c r="AD931" s="357">
        <v>1526</v>
      </c>
      <c r="AE931" s="357">
        <v>1210</v>
      </c>
      <c r="AF931" s="357">
        <v>1181</v>
      </c>
      <c r="AG931" s="357">
        <v>1267</v>
      </c>
      <c r="AH931" s="357">
        <v>1544</v>
      </c>
      <c r="AI931" s="368" t="s">
        <v>2207</v>
      </c>
      <c r="AJ931" s="357">
        <v>1134</v>
      </c>
      <c r="AK931" s="357">
        <v>1219</v>
      </c>
      <c r="AL931" s="357">
        <v>1488</v>
      </c>
      <c r="AM931" s="357">
        <v>1049</v>
      </c>
      <c r="AN931" s="357">
        <v>1091</v>
      </c>
      <c r="AO931" s="357">
        <v>1302</v>
      </c>
      <c r="AP931" s="357">
        <v>1166</v>
      </c>
      <c r="AQ931" s="357">
        <v>1166</v>
      </c>
      <c r="AR931" s="357">
        <v>1312</v>
      </c>
      <c r="AS931" s="357">
        <v>1254</v>
      </c>
      <c r="AT931" s="105"/>
      <c r="AU931" s="105" t="s">
        <v>4711</v>
      </c>
      <c r="AV931" s="126">
        <v>18.5</v>
      </c>
    </row>
    <row r="932" spans="1:48" ht="23.25" customHeight="1">
      <c r="D932" s="105" t="s">
        <v>4712</v>
      </c>
      <c r="E932" s="164" t="s">
        <v>4712</v>
      </c>
      <c r="F932" s="165" t="s">
        <v>4852</v>
      </c>
      <c r="G932" s="126">
        <v>25.1</v>
      </c>
      <c r="H932" s="167" t="s">
        <v>2207</v>
      </c>
      <c r="I932" s="167" t="s">
        <v>2207</v>
      </c>
      <c r="J932" s="167" t="s">
        <v>2207</v>
      </c>
      <c r="K932" s="362" t="s">
        <v>2207</v>
      </c>
      <c r="L932" s="362" t="s">
        <v>2207</v>
      </c>
      <c r="M932" s="362" t="s">
        <v>2207</v>
      </c>
      <c r="N932" s="362" t="s">
        <v>2207</v>
      </c>
      <c r="O932" s="362" t="s">
        <v>2207</v>
      </c>
      <c r="P932" s="362" t="s">
        <v>2207</v>
      </c>
      <c r="Q932" s="362" t="s">
        <v>2207</v>
      </c>
      <c r="R932" s="362" t="s">
        <v>2207</v>
      </c>
      <c r="S932" s="354">
        <v>1848</v>
      </c>
      <c r="T932" s="354">
        <v>2169</v>
      </c>
      <c r="U932" s="354">
        <v>2378</v>
      </c>
      <c r="V932" s="357">
        <v>1920</v>
      </c>
      <c r="W932" s="357">
        <v>2117</v>
      </c>
      <c r="X932" s="357">
        <v>1636</v>
      </c>
      <c r="Y932" s="357">
        <v>1733</v>
      </c>
      <c r="Z932" s="357">
        <v>2086</v>
      </c>
      <c r="AA932" s="357">
        <v>1783</v>
      </c>
      <c r="AB932" s="357">
        <v>1693</v>
      </c>
      <c r="AC932" s="357">
        <v>1818</v>
      </c>
      <c r="AD932" s="357">
        <v>2255</v>
      </c>
      <c r="AE932" s="357">
        <v>1843</v>
      </c>
      <c r="AF932" s="357">
        <v>1822</v>
      </c>
      <c r="AG932" s="357">
        <v>1949</v>
      </c>
      <c r="AH932" s="357">
        <v>2347</v>
      </c>
      <c r="AI932" s="368" t="s">
        <v>2207</v>
      </c>
      <c r="AJ932" s="357">
        <v>1735</v>
      </c>
      <c r="AK932" s="357">
        <v>1861</v>
      </c>
      <c r="AL932" s="357">
        <v>2243</v>
      </c>
      <c r="AM932" s="357">
        <v>1554</v>
      </c>
      <c r="AN932" s="357">
        <v>1622</v>
      </c>
      <c r="AO932" s="357">
        <v>1912</v>
      </c>
      <c r="AP932" s="357">
        <v>1739</v>
      </c>
      <c r="AQ932" s="357">
        <v>1739</v>
      </c>
      <c r="AR932" s="357">
        <v>1968</v>
      </c>
      <c r="AS932" s="357">
        <v>1839</v>
      </c>
      <c r="AT932" s="105"/>
      <c r="AU932" s="105" t="s">
        <v>4712</v>
      </c>
      <c r="AV932" s="126">
        <v>25.1</v>
      </c>
    </row>
    <row r="933" spans="1:48" ht="23.25" customHeight="1">
      <c r="D933" s="105" t="s">
        <v>4713</v>
      </c>
      <c r="E933" s="164" t="s">
        <v>4713</v>
      </c>
      <c r="F933" s="165" t="s">
        <v>4853</v>
      </c>
      <c r="G933" s="126">
        <v>26.400000000000002</v>
      </c>
      <c r="H933" s="167" t="s">
        <v>2207</v>
      </c>
      <c r="I933" s="167" t="s">
        <v>2207</v>
      </c>
      <c r="J933" s="167" t="s">
        <v>2207</v>
      </c>
      <c r="K933" s="362" t="s">
        <v>2207</v>
      </c>
      <c r="L933" s="362" t="s">
        <v>2207</v>
      </c>
      <c r="M933" s="362" t="s">
        <v>2207</v>
      </c>
      <c r="N933" s="362" t="s">
        <v>2207</v>
      </c>
      <c r="O933" s="362" t="s">
        <v>2207</v>
      </c>
      <c r="P933" s="362" t="s">
        <v>2207</v>
      </c>
      <c r="Q933" s="362" t="s">
        <v>2207</v>
      </c>
      <c r="R933" s="362" t="s">
        <v>2207</v>
      </c>
      <c r="S933" s="354">
        <v>1861</v>
      </c>
      <c r="T933" s="354">
        <v>2179</v>
      </c>
      <c r="U933" s="354">
        <v>2396</v>
      </c>
      <c r="V933" s="357">
        <v>1924</v>
      </c>
      <c r="W933" s="357">
        <v>2129</v>
      </c>
      <c r="X933" s="357">
        <v>1648</v>
      </c>
      <c r="Y933" s="357">
        <v>1750</v>
      </c>
      <c r="Z933" s="357">
        <v>2109</v>
      </c>
      <c r="AA933" s="357">
        <v>1798</v>
      </c>
      <c r="AB933" s="357">
        <v>1710</v>
      </c>
      <c r="AC933" s="357">
        <v>1841</v>
      </c>
      <c r="AD933" s="357">
        <v>2286</v>
      </c>
      <c r="AE933" s="357">
        <v>1862</v>
      </c>
      <c r="AF933" s="357">
        <v>1839</v>
      </c>
      <c r="AG933" s="357">
        <v>1972</v>
      </c>
      <c r="AH933" s="357">
        <v>2377</v>
      </c>
      <c r="AI933" s="368" t="s">
        <v>2207</v>
      </c>
      <c r="AJ933" s="357">
        <v>1737</v>
      </c>
      <c r="AK933" s="357">
        <v>1868</v>
      </c>
      <c r="AL933" s="357">
        <v>2255</v>
      </c>
      <c r="AM933" s="357">
        <v>1571</v>
      </c>
      <c r="AN933" s="357">
        <v>1645</v>
      </c>
      <c r="AO933" s="357">
        <v>1941</v>
      </c>
      <c r="AP933" s="357">
        <v>1744</v>
      </c>
      <c r="AQ933" s="357">
        <v>1744</v>
      </c>
      <c r="AR933" s="357">
        <v>1973</v>
      </c>
      <c r="AS933" s="357">
        <v>1889</v>
      </c>
      <c r="AT933" s="105"/>
      <c r="AU933" s="105" t="s">
        <v>4713</v>
      </c>
      <c r="AV933" s="126">
        <v>26.400000000000002</v>
      </c>
    </row>
    <row r="934" spans="1:48" ht="23.25" customHeight="1">
      <c r="A934" s="442"/>
      <c r="D934" s="105" t="s">
        <v>4714</v>
      </c>
      <c r="E934" s="164" t="s">
        <v>4714</v>
      </c>
      <c r="F934" s="165" t="s">
        <v>4854</v>
      </c>
      <c r="G934" s="126">
        <v>27.700000000000003</v>
      </c>
      <c r="H934" s="167" t="s">
        <v>2207</v>
      </c>
      <c r="I934" s="167" t="s">
        <v>2207</v>
      </c>
      <c r="J934" s="167" t="s">
        <v>2207</v>
      </c>
      <c r="K934" s="362" t="s">
        <v>2207</v>
      </c>
      <c r="L934" s="362" t="s">
        <v>2207</v>
      </c>
      <c r="M934" s="362" t="s">
        <v>2207</v>
      </c>
      <c r="N934" s="362" t="s">
        <v>2207</v>
      </c>
      <c r="O934" s="362" t="s">
        <v>2207</v>
      </c>
      <c r="P934" s="362" t="s">
        <v>2207</v>
      </c>
      <c r="Q934" s="362" t="s">
        <v>2207</v>
      </c>
      <c r="R934" s="362" t="s">
        <v>2207</v>
      </c>
      <c r="S934" s="354">
        <v>1889</v>
      </c>
      <c r="T934" s="354">
        <v>2210</v>
      </c>
      <c r="U934" s="354">
        <v>2432</v>
      </c>
      <c r="V934" s="357">
        <v>1952</v>
      </c>
      <c r="W934" s="357">
        <v>2158</v>
      </c>
      <c r="X934" s="357">
        <v>1679</v>
      </c>
      <c r="Y934" s="357">
        <v>1786</v>
      </c>
      <c r="Z934" s="357">
        <v>2152</v>
      </c>
      <c r="AA934" s="357">
        <v>1832</v>
      </c>
      <c r="AB934" s="357">
        <v>1745</v>
      </c>
      <c r="AC934" s="357">
        <v>1883</v>
      </c>
      <c r="AD934" s="357">
        <v>2336</v>
      </c>
      <c r="AE934" s="357">
        <v>1900</v>
      </c>
      <c r="AF934" s="357">
        <v>1875</v>
      </c>
      <c r="AG934" s="357">
        <v>2014</v>
      </c>
      <c r="AH934" s="357">
        <v>2428</v>
      </c>
      <c r="AI934" s="368" t="s">
        <v>2207</v>
      </c>
      <c r="AJ934" s="357">
        <v>1773</v>
      </c>
      <c r="AK934" s="357">
        <v>1910</v>
      </c>
      <c r="AL934" s="357">
        <v>2306</v>
      </c>
      <c r="AM934" s="357">
        <v>1607</v>
      </c>
      <c r="AN934" s="357">
        <v>1686</v>
      </c>
      <c r="AO934" s="357">
        <v>1989</v>
      </c>
      <c r="AP934" s="357">
        <v>1770</v>
      </c>
      <c r="AQ934" s="357">
        <v>1770</v>
      </c>
      <c r="AR934" s="357">
        <v>2046</v>
      </c>
      <c r="AS934" s="357">
        <v>1916</v>
      </c>
      <c r="AT934" s="105"/>
      <c r="AU934" s="105" t="s">
        <v>4714</v>
      </c>
      <c r="AV934" s="126">
        <v>27.700000000000003</v>
      </c>
    </row>
    <row r="935" spans="1:48" ht="23.25" customHeight="1">
      <c r="D935" s="105" t="s">
        <v>4715</v>
      </c>
      <c r="E935" s="164" t="s">
        <v>4715</v>
      </c>
      <c r="F935" s="165" t="s">
        <v>4855</v>
      </c>
      <c r="G935" s="126">
        <v>29</v>
      </c>
      <c r="H935" s="167" t="s">
        <v>2207</v>
      </c>
      <c r="I935" s="167" t="s">
        <v>2207</v>
      </c>
      <c r="J935" s="167" t="s">
        <v>2207</v>
      </c>
      <c r="K935" s="362" t="s">
        <v>2207</v>
      </c>
      <c r="L935" s="362" t="s">
        <v>2207</v>
      </c>
      <c r="M935" s="362" t="s">
        <v>2207</v>
      </c>
      <c r="N935" s="362" t="s">
        <v>2207</v>
      </c>
      <c r="O935" s="362" t="s">
        <v>2207</v>
      </c>
      <c r="P935" s="362" t="s">
        <v>2207</v>
      </c>
      <c r="Q935" s="362" t="s">
        <v>2207</v>
      </c>
      <c r="R935" s="362" t="s">
        <v>2207</v>
      </c>
      <c r="S935" s="354">
        <v>1928</v>
      </c>
      <c r="T935" s="354">
        <v>2256</v>
      </c>
      <c r="U935" s="354">
        <v>2482</v>
      </c>
      <c r="V935" s="357">
        <v>1990</v>
      </c>
      <c r="W935" s="357">
        <v>2200</v>
      </c>
      <c r="X935" s="357">
        <v>1710</v>
      </c>
      <c r="Y935" s="357">
        <v>1821</v>
      </c>
      <c r="Z935" s="357">
        <v>2194</v>
      </c>
      <c r="AA935" s="357">
        <v>1865</v>
      </c>
      <c r="AB935" s="357">
        <v>1781</v>
      </c>
      <c r="AC935" s="357">
        <v>1924</v>
      </c>
      <c r="AD935" s="357">
        <v>2386</v>
      </c>
      <c r="AE935" s="357">
        <v>1937</v>
      </c>
      <c r="AF935" s="357">
        <v>1910</v>
      </c>
      <c r="AG935" s="357">
        <v>2056</v>
      </c>
      <c r="AH935" s="357">
        <v>2478</v>
      </c>
      <c r="AI935" s="368" t="s">
        <v>2207</v>
      </c>
      <c r="AJ935" s="357">
        <v>1808</v>
      </c>
      <c r="AK935" s="357">
        <v>1952</v>
      </c>
      <c r="AL935" s="357">
        <v>2356</v>
      </c>
      <c r="AM935" s="357">
        <v>1643</v>
      </c>
      <c r="AN935" s="357">
        <v>1727</v>
      </c>
      <c r="AO935" s="357">
        <v>2037</v>
      </c>
      <c r="AP935" s="357">
        <v>1796</v>
      </c>
      <c r="AQ935" s="357">
        <v>1796</v>
      </c>
      <c r="AR935" s="357">
        <v>2025</v>
      </c>
      <c r="AS935" s="357">
        <v>1952</v>
      </c>
      <c r="AT935" s="105"/>
      <c r="AU935" s="105" t="s">
        <v>4715</v>
      </c>
      <c r="AV935" s="126">
        <v>29</v>
      </c>
    </row>
    <row r="936" spans="1:48" ht="23.25" customHeight="1">
      <c r="D936" s="105" t="s">
        <v>4716</v>
      </c>
      <c r="E936" s="164" t="s">
        <v>4716</v>
      </c>
      <c r="F936" s="165" t="s">
        <v>4856</v>
      </c>
      <c r="G936" s="126">
        <v>19.8</v>
      </c>
      <c r="H936" s="167" t="s">
        <v>2207</v>
      </c>
      <c r="I936" s="167" t="s">
        <v>2207</v>
      </c>
      <c r="J936" s="167" t="s">
        <v>2207</v>
      </c>
      <c r="K936" s="362" t="s">
        <v>2207</v>
      </c>
      <c r="L936" s="362" t="s">
        <v>2207</v>
      </c>
      <c r="M936" s="362" t="s">
        <v>2207</v>
      </c>
      <c r="N936" s="362" t="s">
        <v>2207</v>
      </c>
      <c r="O936" s="362" t="s">
        <v>2207</v>
      </c>
      <c r="P936" s="362" t="s">
        <v>2207</v>
      </c>
      <c r="Q936" s="362" t="s">
        <v>2207</v>
      </c>
      <c r="R936" s="362" t="s">
        <v>2207</v>
      </c>
      <c r="S936" s="354">
        <v>2031</v>
      </c>
      <c r="T936" s="354">
        <v>2333</v>
      </c>
      <c r="U936" s="354">
        <v>2472</v>
      </c>
      <c r="V936" s="357">
        <v>1989</v>
      </c>
      <c r="W936" s="357">
        <v>2209</v>
      </c>
      <c r="X936" s="357">
        <v>1771</v>
      </c>
      <c r="Y936" s="357">
        <v>1855</v>
      </c>
      <c r="Z936" s="357">
        <v>2229</v>
      </c>
      <c r="AA936" s="357">
        <v>1928</v>
      </c>
      <c r="AB936" s="357">
        <v>1809</v>
      </c>
      <c r="AC936" s="357">
        <v>1913</v>
      </c>
      <c r="AD936" s="357">
        <v>2366</v>
      </c>
      <c r="AE936" s="357">
        <v>1982</v>
      </c>
      <c r="AF936" s="357">
        <v>1964</v>
      </c>
      <c r="AG936" s="357">
        <v>2072</v>
      </c>
      <c r="AH936" s="357">
        <v>2489</v>
      </c>
      <c r="AI936" s="368" t="s">
        <v>2207</v>
      </c>
      <c r="AJ936" s="357">
        <v>1862</v>
      </c>
      <c r="AK936" s="357">
        <v>1967</v>
      </c>
      <c r="AL936" s="357">
        <v>2366</v>
      </c>
      <c r="AM936" s="357">
        <v>1641</v>
      </c>
      <c r="AN936" s="357">
        <v>1697</v>
      </c>
      <c r="AO936" s="357">
        <v>1999</v>
      </c>
      <c r="AP936" s="357">
        <v>1817</v>
      </c>
      <c r="AQ936" s="357">
        <v>1817</v>
      </c>
      <c r="AR936" s="357">
        <v>2022</v>
      </c>
      <c r="AS936" s="357">
        <v>1887</v>
      </c>
      <c r="AT936" s="105"/>
      <c r="AU936" s="105" t="s">
        <v>4716</v>
      </c>
      <c r="AV936" s="126">
        <v>19.8</v>
      </c>
    </row>
    <row r="937" spans="1:48" ht="23.25" customHeight="1">
      <c r="D937" s="105" t="s">
        <v>4717</v>
      </c>
      <c r="E937" s="164" t="s">
        <v>4717</v>
      </c>
      <c r="F937" s="165" t="s">
        <v>4856</v>
      </c>
      <c r="G937" s="126">
        <v>19.8</v>
      </c>
      <c r="H937" s="167" t="s">
        <v>2207</v>
      </c>
      <c r="I937" s="167" t="s">
        <v>2207</v>
      </c>
      <c r="J937" s="167" t="s">
        <v>2207</v>
      </c>
      <c r="K937" s="362" t="s">
        <v>2207</v>
      </c>
      <c r="L937" s="362" t="s">
        <v>2207</v>
      </c>
      <c r="M937" s="362" t="s">
        <v>2207</v>
      </c>
      <c r="N937" s="362" t="s">
        <v>2207</v>
      </c>
      <c r="O937" s="362" t="s">
        <v>2207</v>
      </c>
      <c r="P937" s="362" t="s">
        <v>2207</v>
      </c>
      <c r="Q937" s="362" t="s">
        <v>2207</v>
      </c>
      <c r="R937" s="362" t="s">
        <v>2207</v>
      </c>
      <c r="S937" s="354">
        <v>2031</v>
      </c>
      <c r="T937" s="354">
        <v>2333</v>
      </c>
      <c r="U937" s="354">
        <v>2472</v>
      </c>
      <c r="V937" s="357">
        <v>1989</v>
      </c>
      <c r="W937" s="357">
        <v>2209</v>
      </c>
      <c r="X937" s="357">
        <v>1771</v>
      </c>
      <c r="Y937" s="357">
        <v>1855</v>
      </c>
      <c r="Z937" s="357">
        <v>2229</v>
      </c>
      <c r="AA937" s="357">
        <v>1928</v>
      </c>
      <c r="AB937" s="357">
        <v>1809</v>
      </c>
      <c r="AC937" s="357">
        <v>1913</v>
      </c>
      <c r="AD937" s="357">
        <v>2366</v>
      </c>
      <c r="AE937" s="357">
        <v>1982</v>
      </c>
      <c r="AF937" s="357">
        <v>1964</v>
      </c>
      <c r="AG937" s="357">
        <v>2072</v>
      </c>
      <c r="AH937" s="357">
        <v>2489</v>
      </c>
      <c r="AI937" s="368" t="s">
        <v>2207</v>
      </c>
      <c r="AJ937" s="357">
        <v>1862</v>
      </c>
      <c r="AK937" s="357">
        <v>1967</v>
      </c>
      <c r="AL937" s="357">
        <v>2366</v>
      </c>
      <c r="AM937" s="357">
        <v>1641</v>
      </c>
      <c r="AN937" s="357">
        <v>1697</v>
      </c>
      <c r="AO937" s="357">
        <v>1999</v>
      </c>
      <c r="AP937" s="357">
        <v>1817</v>
      </c>
      <c r="AQ937" s="357">
        <v>1817</v>
      </c>
      <c r="AR937" s="357">
        <v>2022</v>
      </c>
      <c r="AS937" s="357">
        <v>1887</v>
      </c>
      <c r="AT937" s="105"/>
      <c r="AU937" s="105" t="s">
        <v>4717</v>
      </c>
      <c r="AV937" s="126">
        <v>19.8</v>
      </c>
    </row>
    <row r="938" spans="1:48" ht="23.25" customHeight="1">
      <c r="A938" s="442"/>
      <c r="D938" s="105" t="s">
        <v>4718</v>
      </c>
      <c r="E938" s="164" t="s">
        <v>4718</v>
      </c>
      <c r="F938" s="165" t="s">
        <v>4858</v>
      </c>
      <c r="G938" s="126">
        <v>21.1</v>
      </c>
      <c r="H938" s="167" t="s">
        <v>2207</v>
      </c>
      <c r="I938" s="167" t="s">
        <v>2207</v>
      </c>
      <c r="J938" s="167" t="s">
        <v>2207</v>
      </c>
      <c r="K938" s="362" t="s">
        <v>2207</v>
      </c>
      <c r="L938" s="362" t="s">
        <v>2207</v>
      </c>
      <c r="M938" s="362" t="s">
        <v>2207</v>
      </c>
      <c r="N938" s="362" t="s">
        <v>2207</v>
      </c>
      <c r="O938" s="362" t="s">
        <v>2207</v>
      </c>
      <c r="P938" s="362" t="s">
        <v>2207</v>
      </c>
      <c r="Q938" s="362" t="s">
        <v>2207</v>
      </c>
      <c r="R938" s="362" t="s">
        <v>2207</v>
      </c>
      <c r="S938" s="354">
        <v>2150</v>
      </c>
      <c r="T938" s="354">
        <v>2463</v>
      </c>
      <c r="U938" s="354">
        <v>2623</v>
      </c>
      <c r="V938" s="357">
        <v>2072</v>
      </c>
      <c r="W938" s="357">
        <v>2303</v>
      </c>
      <c r="X938" s="357">
        <v>1858</v>
      </c>
      <c r="Y938" s="357">
        <v>1947</v>
      </c>
      <c r="Z938" s="357">
        <v>2339</v>
      </c>
      <c r="AA938" s="357">
        <v>2023</v>
      </c>
      <c r="AB938" s="357">
        <v>1894</v>
      </c>
      <c r="AC938" s="357">
        <v>2006</v>
      </c>
      <c r="AD938" s="357">
        <v>2476</v>
      </c>
      <c r="AE938" s="357">
        <v>2075</v>
      </c>
      <c r="AF938" s="357">
        <v>2084</v>
      </c>
      <c r="AG938" s="357">
        <v>2199</v>
      </c>
      <c r="AH938" s="357">
        <v>2640</v>
      </c>
      <c r="AI938" s="368" t="s">
        <v>2207</v>
      </c>
      <c r="AJ938" s="357">
        <v>1958</v>
      </c>
      <c r="AK938" s="357">
        <v>2071</v>
      </c>
      <c r="AL938" s="357">
        <v>2489</v>
      </c>
      <c r="AM938" s="357">
        <v>1717</v>
      </c>
      <c r="AN938" s="357">
        <v>1777</v>
      </c>
      <c r="AO938" s="357">
        <v>2091</v>
      </c>
      <c r="AP938" s="357">
        <v>1867</v>
      </c>
      <c r="AQ938" s="357">
        <v>1867</v>
      </c>
      <c r="AR938" s="357">
        <v>2085</v>
      </c>
      <c r="AS938" s="357">
        <v>1983</v>
      </c>
      <c r="AT938" s="105"/>
      <c r="AU938" s="105" t="s">
        <v>4718</v>
      </c>
      <c r="AV938" s="126">
        <v>21.1</v>
      </c>
    </row>
    <row r="939" spans="1:48" ht="23.25" customHeight="1">
      <c r="D939" s="105" t="s">
        <v>4719</v>
      </c>
      <c r="E939" s="164" t="s">
        <v>4719</v>
      </c>
      <c r="F939" s="165" t="s">
        <v>4857</v>
      </c>
      <c r="G939" s="126">
        <v>22.5</v>
      </c>
      <c r="H939" s="167" t="s">
        <v>2207</v>
      </c>
      <c r="I939" s="167" t="s">
        <v>2207</v>
      </c>
      <c r="J939" s="167" t="s">
        <v>2207</v>
      </c>
      <c r="K939" s="362" t="s">
        <v>2207</v>
      </c>
      <c r="L939" s="362" t="s">
        <v>2207</v>
      </c>
      <c r="M939" s="362" t="s">
        <v>2207</v>
      </c>
      <c r="N939" s="362" t="s">
        <v>2207</v>
      </c>
      <c r="O939" s="362" t="s">
        <v>2207</v>
      </c>
      <c r="P939" s="362" t="s">
        <v>2207</v>
      </c>
      <c r="Q939" s="362" t="s">
        <v>2207</v>
      </c>
      <c r="R939" s="362" t="s">
        <v>2207</v>
      </c>
      <c r="S939" s="354">
        <v>2125</v>
      </c>
      <c r="T939" s="354">
        <v>2431</v>
      </c>
      <c r="U939" s="354">
        <v>2588</v>
      </c>
      <c r="V939" s="357">
        <v>2080</v>
      </c>
      <c r="W939" s="357">
        <v>2310</v>
      </c>
      <c r="X939" s="357">
        <v>1875</v>
      </c>
      <c r="Y939" s="357">
        <v>1969</v>
      </c>
      <c r="Z939" s="357">
        <v>2364</v>
      </c>
      <c r="AA939" s="357">
        <v>2041</v>
      </c>
      <c r="AB939" s="357">
        <v>1922</v>
      </c>
      <c r="AC939" s="357">
        <v>2039</v>
      </c>
      <c r="AD939" s="357">
        <v>2516</v>
      </c>
      <c r="AE939" s="357">
        <v>2103</v>
      </c>
      <c r="AF939" s="357">
        <v>2077</v>
      </c>
      <c r="AG939" s="357">
        <v>2198</v>
      </c>
      <c r="AH939" s="357">
        <v>2639</v>
      </c>
      <c r="AI939" s="368" t="s">
        <v>2207</v>
      </c>
      <c r="AJ939" s="357">
        <v>1944</v>
      </c>
      <c r="AK939" s="357">
        <v>2063</v>
      </c>
      <c r="AL939" s="357">
        <v>2480</v>
      </c>
      <c r="AM939" s="357">
        <v>1754</v>
      </c>
      <c r="AN939" s="357">
        <v>1821</v>
      </c>
      <c r="AO939" s="357">
        <v>2142</v>
      </c>
      <c r="AP939" s="357">
        <v>1915</v>
      </c>
      <c r="AQ939" s="357">
        <v>1915</v>
      </c>
      <c r="AR939" s="357">
        <v>2121</v>
      </c>
      <c r="AS939" s="357">
        <v>2075</v>
      </c>
      <c r="AT939" s="105"/>
      <c r="AU939" s="105" t="s">
        <v>4719</v>
      </c>
      <c r="AV939" s="126">
        <v>22.5</v>
      </c>
    </row>
    <row r="940" spans="1:48" ht="23.25" customHeight="1">
      <c r="A940" s="396"/>
      <c r="B940" s="397"/>
      <c r="D940" s="105" t="s">
        <v>4720</v>
      </c>
      <c r="E940" s="164" t="s">
        <v>4720</v>
      </c>
      <c r="F940" s="165" t="s">
        <v>4857</v>
      </c>
      <c r="G940" s="126">
        <v>22.5</v>
      </c>
      <c r="H940" s="167" t="s">
        <v>2207</v>
      </c>
      <c r="I940" s="167" t="s">
        <v>2207</v>
      </c>
      <c r="J940" s="167" t="s">
        <v>2207</v>
      </c>
      <c r="K940" s="362" t="s">
        <v>2207</v>
      </c>
      <c r="L940" s="362" t="s">
        <v>2207</v>
      </c>
      <c r="M940" s="362" t="s">
        <v>2207</v>
      </c>
      <c r="N940" s="362" t="s">
        <v>2207</v>
      </c>
      <c r="O940" s="362" t="s">
        <v>2207</v>
      </c>
      <c r="P940" s="362" t="s">
        <v>2207</v>
      </c>
      <c r="Q940" s="362" t="s">
        <v>2207</v>
      </c>
      <c r="R940" s="362" t="s">
        <v>2207</v>
      </c>
      <c r="S940" s="354">
        <v>2125</v>
      </c>
      <c r="T940" s="354">
        <v>2431</v>
      </c>
      <c r="U940" s="354">
        <v>2588</v>
      </c>
      <c r="V940" s="357">
        <v>2080</v>
      </c>
      <c r="W940" s="357">
        <v>2310</v>
      </c>
      <c r="X940" s="357">
        <v>1875</v>
      </c>
      <c r="Y940" s="357">
        <v>1969</v>
      </c>
      <c r="Z940" s="357">
        <v>2364</v>
      </c>
      <c r="AA940" s="357">
        <v>2041</v>
      </c>
      <c r="AB940" s="357">
        <v>1922</v>
      </c>
      <c r="AC940" s="357">
        <v>2039</v>
      </c>
      <c r="AD940" s="357">
        <v>2516</v>
      </c>
      <c r="AE940" s="357">
        <v>2103</v>
      </c>
      <c r="AF940" s="357">
        <v>2077</v>
      </c>
      <c r="AG940" s="357">
        <v>2198</v>
      </c>
      <c r="AH940" s="357">
        <v>2639</v>
      </c>
      <c r="AI940" s="368" t="s">
        <v>2207</v>
      </c>
      <c r="AJ940" s="357">
        <v>1944</v>
      </c>
      <c r="AK940" s="357">
        <v>2063</v>
      </c>
      <c r="AL940" s="357">
        <v>2480</v>
      </c>
      <c r="AM940" s="357">
        <v>1754</v>
      </c>
      <c r="AN940" s="357">
        <v>1821</v>
      </c>
      <c r="AO940" s="357">
        <v>2142</v>
      </c>
      <c r="AP940" s="357">
        <v>1915</v>
      </c>
      <c r="AQ940" s="357">
        <v>1915</v>
      </c>
      <c r="AR940" s="357">
        <v>2121</v>
      </c>
      <c r="AS940" s="357">
        <v>2075</v>
      </c>
      <c r="AT940" s="105"/>
      <c r="AU940" s="105" t="s">
        <v>4720</v>
      </c>
      <c r="AV940" s="126">
        <v>22.5</v>
      </c>
    </row>
    <row r="941" spans="1:48" ht="23.25" customHeight="1">
      <c r="D941" s="105" t="s">
        <v>4721</v>
      </c>
      <c r="E941" s="164" t="s">
        <v>4721</v>
      </c>
      <c r="F941" s="165" t="s">
        <v>4859</v>
      </c>
      <c r="G941" s="126">
        <v>23.8</v>
      </c>
      <c r="H941" s="167" t="s">
        <v>2207</v>
      </c>
      <c r="I941" s="167" t="s">
        <v>2207</v>
      </c>
      <c r="J941" s="167" t="s">
        <v>2207</v>
      </c>
      <c r="K941" s="362" t="s">
        <v>2207</v>
      </c>
      <c r="L941" s="362" t="s">
        <v>2207</v>
      </c>
      <c r="M941" s="362" t="s">
        <v>2207</v>
      </c>
      <c r="N941" s="362" t="s">
        <v>2207</v>
      </c>
      <c r="O941" s="362" t="s">
        <v>2207</v>
      </c>
      <c r="P941" s="362" t="s">
        <v>2207</v>
      </c>
      <c r="Q941" s="362" t="s">
        <v>2207</v>
      </c>
      <c r="R941" s="362" t="s">
        <v>2207</v>
      </c>
      <c r="S941" s="354">
        <v>2242</v>
      </c>
      <c r="T941" s="354">
        <v>2560</v>
      </c>
      <c r="U941" s="354">
        <v>2738</v>
      </c>
      <c r="V941" s="357">
        <v>2163</v>
      </c>
      <c r="W941" s="357">
        <v>2403</v>
      </c>
      <c r="X941" s="357">
        <v>1961</v>
      </c>
      <c r="Y941" s="357">
        <v>2060</v>
      </c>
      <c r="Z941" s="357">
        <v>2472</v>
      </c>
      <c r="AA941" s="357">
        <v>2135</v>
      </c>
      <c r="AB941" s="357">
        <v>2006</v>
      </c>
      <c r="AC941" s="357">
        <v>2131</v>
      </c>
      <c r="AD941" s="357">
        <v>2625</v>
      </c>
      <c r="AE941" s="357">
        <v>2195</v>
      </c>
      <c r="AF941" s="357">
        <v>2196</v>
      </c>
      <c r="AG941" s="357">
        <v>2325</v>
      </c>
      <c r="AH941" s="357">
        <v>2789</v>
      </c>
      <c r="AI941" s="368" t="s">
        <v>2207</v>
      </c>
      <c r="AJ941" s="357">
        <v>2040</v>
      </c>
      <c r="AK941" s="357">
        <v>2165</v>
      </c>
      <c r="AL941" s="357">
        <v>2602</v>
      </c>
      <c r="AM941" s="357">
        <v>1829</v>
      </c>
      <c r="AN941" s="357">
        <v>1900</v>
      </c>
      <c r="AO941" s="357">
        <v>2234</v>
      </c>
      <c r="AP941" s="357">
        <v>1965</v>
      </c>
      <c r="AQ941" s="357">
        <v>1965</v>
      </c>
      <c r="AR941" s="357">
        <v>2183</v>
      </c>
      <c r="AS941" s="357">
        <v>2170</v>
      </c>
      <c r="AT941" s="105"/>
      <c r="AU941" s="105" t="s">
        <v>4721</v>
      </c>
      <c r="AV941" s="126">
        <v>23.8</v>
      </c>
    </row>
    <row r="942" spans="1:48" ht="23.25" customHeight="1">
      <c r="D942" s="105" t="s">
        <v>4722</v>
      </c>
      <c r="E942" s="164" t="s">
        <v>4722</v>
      </c>
      <c r="F942" s="165" t="s">
        <v>4860</v>
      </c>
      <c r="G942" s="126">
        <v>25.1</v>
      </c>
      <c r="H942" s="167" t="s">
        <v>2207</v>
      </c>
      <c r="I942" s="167" t="s">
        <v>2207</v>
      </c>
      <c r="J942" s="167" t="s">
        <v>2207</v>
      </c>
      <c r="K942" s="362" t="s">
        <v>2207</v>
      </c>
      <c r="L942" s="362" t="s">
        <v>2207</v>
      </c>
      <c r="M942" s="362" t="s">
        <v>2207</v>
      </c>
      <c r="N942" s="362" t="s">
        <v>2207</v>
      </c>
      <c r="O942" s="362" t="s">
        <v>2207</v>
      </c>
      <c r="P942" s="362" t="s">
        <v>2207</v>
      </c>
      <c r="Q942" s="362" t="s">
        <v>2207</v>
      </c>
      <c r="R942" s="362" t="s">
        <v>2207</v>
      </c>
      <c r="S942" s="354">
        <v>2269</v>
      </c>
      <c r="T942" s="354">
        <v>2597</v>
      </c>
      <c r="U942" s="354">
        <v>2776</v>
      </c>
      <c r="V942" s="357">
        <v>2196</v>
      </c>
      <c r="W942" s="357">
        <v>2437</v>
      </c>
      <c r="X942" s="357">
        <v>1983</v>
      </c>
      <c r="Y942" s="357">
        <v>2087</v>
      </c>
      <c r="Z942" s="357">
        <v>2504</v>
      </c>
      <c r="AA942" s="357">
        <v>2159</v>
      </c>
      <c r="AB942" s="357">
        <v>2033</v>
      </c>
      <c r="AC942" s="357">
        <v>2164</v>
      </c>
      <c r="AD942" s="357">
        <v>2665</v>
      </c>
      <c r="AE942" s="357">
        <v>2222</v>
      </c>
      <c r="AF942" s="357">
        <v>2223</v>
      </c>
      <c r="AG942" s="357">
        <v>2358</v>
      </c>
      <c r="AH942" s="357">
        <v>2829</v>
      </c>
      <c r="AI942" s="368" t="s">
        <v>2207</v>
      </c>
      <c r="AJ942" s="357">
        <v>2066</v>
      </c>
      <c r="AK942" s="357">
        <v>2198</v>
      </c>
      <c r="AL942" s="357">
        <v>2642</v>
      </c>
      <c r="AM942" s="357">
        <v>1851</v>
      </c>
      <c r="AN942" s="357">
        <v>1926</v>
      </c>
      <c r="AO942" s="357">
        <v>2265</v>
      </c>
      <c r="AP942" s="357">
        <v>1997</v>
      </c>
      <c r="AQ942" s="357">
        <v>1997</v>
      </c>
      <c r="AR942" s="357">
        <v>2227</v>
      </c>
      <c r="AS942" s="357">
        <v>2202</v>
      </c>
      <c r="AT942" s="105"/>
      <c r="AU942" s="105" t="s">
        <v>4722</v>
      </c>
      <c r="AV942" s="126">
        <v>25.1</v>
      </c>
    </row>
    <row r="943" spans="1:48" ht="23.25" customHeight="1">
      <c r="D943" s="105" t="s">
        <v>4723</v>
      </c>
      <c r="E943" s="164" t="s">
        <v>4723</v>
      </c>
      <c r="F943" s="165" t="s">
        <v>4861</v>
      </c>
      <c r="G943" s="126">
        <v>26.400000000000002</v>
      </c>
      <c r="H943" s="167" t="s">
        <v>2207</v>
      </c>
      <c r="I943" s="167" t="s">
        <v>2207</v>
      </c>
      <c r="J943" s="167" t="s">
        <v>2207</v>
      </c>
      <c r="K943" s="362" t="s">
        <v>2207</v>
      </c>
      <c r="L943" s="362" t="s">
        <v>2207</v>
      </c>
      <c r="M943" s="362" t="s">
        <v>2207</v>
      </c>
      <c r="N943" s="362" t="s">
        <v>2207</v>
      </c>
      <c r="O943" s="362" t="s">
        <v>2207</v>
      </c>
      <c r="P943" s="362" t="s">
        <v>2207</v>
      </c>
      <c r="Q943" s="362" t="s">
        <v>2207</v>
      </c>
      <c r="R943" s="362" t="s">
        <v>2207</v>
      </c>
      <c r="S943" s="354">
        <v>2293</v>
      </c>
      <c r="T943" s="354">
        <v>2629</v>
      </c>
      <c r="U943" s="354">
        <v>2809</v>
      </c>
      <c r="V943" s="357">
        <v>2224</v>
      </c>
      <c r="W943" s="357">
        <v>2468</v>
      </c>
      <c r="X943" s="357">
        <v>2002</v>
      </c>
      <c r="Y943" s="357">
        <v>2110</v>
      </c>
      <c r="Z943" s="357">
        <v>2532</v>
      </c>
      <c r="AA943" s="357">
        <v>2179</v>
      </c>
      <c r="AB943" s="357">
        <v>2056</v>
      </c>
      <c r="AC943" s="357">
        <v>2194</v>
      </c>
      <c r="AD943" s="357">
        <v>2701</v>
      </c>
      <c r="AE943" s="357">
        <v>2247</v>
      </c>
      <c r="AF943" s="357">
        <v>2246</v>
      </c>
      <c r="AG943" s="357">
        <v>2387</v>
      </c>
      <c r="AH943" s="357">
        <v>2865</v>
      </c>
      <c r="AI943" s="368" t="s">
        <v>2207</v>
      </c>
      <c r="AJ943" s="357">
        <v>2090</v>
      </c>
      <c r="AK943" s="357">
        <v>2228</v>
      </c>
      <c r="AL943" s="357">
        <v>2677</v>
      </c>
      <c r="AM943" s="357">
        <v>1870</v>
      </c>
      <c r="AN943" s="357">
        <v>1949</v>
      </c>
      <c r="AO943" s="357">
        <v>2291</v>
      </c>
      <c r="AP943" s="357">
        <v>2025</v>
      </c>
      <c r="AQ943" s="357">
        <v>2025</v>
      </c>
      <c r="AR943" s="357">
        <v>2267</v>
      </c>
      <c r="AS943" s="357">
        <v>2230</v>
      </c>
      <c r="AT943" s="105"/>
      <c r="AU943" s="105" t="s">
        <v>4723</v>
      </c>
      <c r="AV943" s="126">
        <v>26.400000000000002</v>
      </c>
    </row>
    <row r="944" spans="1:48" ht="23.25" customHeight="1">
      <c r="D944" s="105" t="s">
        <v>4724</v>
      </c>
      <c r="E944" s="164" t="s">
        <v>4724</v>
      </c>
      <c r="F944" s="165" t="s">
        <v>4862</v>
      </c>
      <c r="G944" s="126">
        <v>27.700000000000003</v>
      </c>
      <c r="H944" s="167" t="s">
        <v>2207</v>
      </c>
      <c r="I944" s="167" t="s">
        <v>2207</v>
      </c>
      <c r="J944" s="167" t="s">
        <v>2207</v>
      </c>
      <c r="K944" s="362" t="s">
        <v>2207</v>
      </c>
      <c r="L944" s="362" t="s">
        <v>2207</v>
      </c>
      <c r="M944" s="362" t="s">
        <v>2207</v>
      </c>
      <c r="N944" s="362" t="s">
        <v>2207</v>
      </c>
      <c r="O944" s="362" t="s">
        <v>2207</v>
      </c>
      <c r="P944" s="362" t="s">
        <v>2207</v>
      </c>
      <c r="Q944" s="362" t="s">
        <v>2207</v>
      </c>
      <c r="R944" s="362" t="s">
        <v>2207</v>
      </c>
      <c r="S944" s="354">
        <v>2325</v>
      </c>
      <c r="T944" s="354">
        <v>2657</v>
      </c>
      <c r="U944" s="354">
        <v>2845</v>
      </c>
      <c r="V944" s="357">
        <v>2247</v>
      </c>
      <c r="W944" s="357">
        <v>2492</v>
      </c>
      <c r="X944" s="357">
        <v>2043</v>
      </c>
      <c r="Y944" s="357">
        <v>2156</v>
      </c>
      <c r="Z944" s="357">
        <v>2587</v>
      </c>
      <c r="AA944" s="357">
        <v>2223</v>
      </c>
      <c r="AB944" s="357">
        <v>2102</v>
      </c>
      <c r="AC944" s="357">
        <v>2246</v>
      </c>
      <c r="AD944" s="357">
        <v>2763</v>
      </c>
      <c r="AE944" s="357">
        <v>2295</v>
      </c>
      <c r="AF944" s="357">
        <v>2292</v>
      </c>
      <c r="AG944" s="357">
        <v>2439</v>
      </c>
      <c r="AH944" s="357">
        <v>2927</v>
      </c>
      <c r="AI944" s="368" t="s">
        <v>2207</v>
      </c>
      <c r="AJ944" s="357">
        <v>2136</v>
      </c>
      <c r="AK944" s="357">
        <v>2280</v>
      </c>
      <c r="AL944" s="357">
        <v>2739</v>
      </c>
      <c r="AM944" s="357">
        <v>1920</v>
      </c>
      <c r="AN944" s="357">
        <v>2006</v>
      </c>
      <c r="AO944" s="357">
        <v>2358</v>
      </c>
      <c r="AP944" s="357">
        <v>2047</v>
      </c>
      <c r="AQ944" s="357">
        <v>2047</v>
      </c>
      <c r="AR944" s="357">
        <v>2370</v>
      </c>
      <c r="AS944" s="357">
        <v>2252</v>
      </c>
      <c r="AT944" s="105"/>
      <c r="AU944" s="105" t="s">
        <v>4724</v>
      </c>
      <c r="AV944" s="126">
        <v>27.700000000000003</v>
      </c>
    </row>
    <row r="945" spans="1:48" ht="23.25" customHeight="1">
      <c r="A945" s="442"/>
      <c r="D945" s="105" t="s">
        <v>4725</v>
      </c>
      <c r="E945" s="164" t="s">
        <v>4725</v>
      </c>
      <c r="F945" s="165" t="s">
        <v>4863</v>
      </c>
      <c r="G945" s="126">
        <v>29</v>
      </c>
      <c r="H945" s="167" t="s">
        <v>2207</v>
      </c>
      <c r="I945" s="167" t="s">
        <v>2207</v>
      </c>
      <c r="J945" s="167" t="s">
        <v>2207</v>
      </c>
      <c r="K945" s="362" t="s">
        <v>2207</v>
      </c>
      <c r="L945" s="362" t="s">
        <v>2207</v>
      </c>
      <c r="M945" s="362" t="s">
        <v>2207</v>
      </c>
      <c r="N945" s="362" t="s">
        <v>2207</v>
      </c>
      <c r="O945" s="362" t="s">
        <v>2207</v>
      </c>
      <c r="P945" s="362" t="s">
        <v>2207</v>
      </c>
      <c r="Q945" s="362" t="s">
        <v>2207</v>
      </c>
      <c r="R945" s="362" t="s">
        <v>2207</v>
      </c>
      <c r="S945" s="354">
        <v>2350</v>
      </c>
      <c r="T945" s="354">
        <v>2691</v>
      </c>
      <c r="U945" s="354">
        <v>2881</v>
      </c>
      <c r="V945" s="357">
        <v>2278</v>
      </c>
      <c r="W945" s="357">
        <v>2525</v>
      </c>
      <c r="X945" s="357">
        <v>2064</v>
      </c>
      <c r="Y945" s="357">
        <v>2182</v>
      </c>
      <c r="Z945" s="357">
        <v>2617</v>
      </c>
      <c r="AA945" s="357">
        <v>2245</v>
      </c>
      <c r="AB945" s="357">
        <v>2128</v>
      </c>
      <c r="AC945" s="357">
        <v>2278</v>
      </c>
      <c r="AD945" s="357">
        <v>2801</v>
      </c>
      <c r="AE945" s="357">
        <v>2322</v>
      </c>
      <c r="AF945" s="357">
        <v>2317</v>
      </c>
      <c r="AG945" s="357">
        <v>2471</v>
      </c>
      <c r="AH945" s="357">
        <v>2965</v>
      </c>
      <c r="AI945" s="368" t="s">
        <v>2207</v>
      </c>
      <c r="AJ945" s="357">
        <v>2161</v>
      </c>
      <c r="AK945" s="357">
        <v>2312</v>
      </c>
      <c r="AL945" s="357">
        <v>2778</v>
      </c>
      <c r="AM945" s="357">
        <v>1941</v>
      </c>
      <c r="AN945" s="357">
        <v>2031</v>
      </c>
      <c r="AO945" s="357">
        <v>2388</v>
      </c>
      <c r="AP945" s="357">
        <v>2077</v>
      </c>
      <c r="AQ945" s="357">
        <v>2077</v>
      </c>
      <c r="AR945" s="357">
        <v>2412</v>
      </c>
      <c r="AS945" s="357">
        <v>2282</v>
      </c>
      <c r="AT945" s="105"/>
      <c r="AU945" s="105" t="s">
        <v>4725</v>
      </c>
      <c r="AV945" s="126">
        <v>29</v>
      </c>
    </row>
    <row r="946" spans="1:48" ht="23.25" customHeight="1">
      <c r="D946" s="105" t="s">
        <v>4726</v>
      </c>
      <c r="E946" s="164" t="s">
        <v>4726</v>
      </c>
      <c r="F946" s="165" t="s">
        <v>4864</v>
      </c>
      <c r="G946" s="126">
        <v>23.8</v>
      </c>
      <c r="H946" s="167" t="s">
        <v>2207</v>
      </c>
      <c r="I946" s="167" t="s">
        <v>2207</v>
      </c>
      <c r="J946" s="167" t="s">
        <v>2207</v>
      </c>
      <c r="K946" s="362" t="s">
        <v>2207</v>
      </c>
      <c r="L946" s="362" t="s">
        <v>2207</v>
      </c>
      <c r="M946" s="362" t="s">
        <v>2207</v>
      </c>
      <c r="N946" s="362" t="s">
        <v>2207</v>
      </c>
      <c r="O946" s="362" t="s">
        <v>2207</v>
      </c>
      <c r="P946" s="362" t="s">
        <v>2207</v>
      </c>
      <c r="Q946" s="362" t="s">
        <v>2207</v>
      </c>
      <c r="R946" s="362" t="s">
        <v>2207</v>
      </c>
      <c r="S946" s="354">
        <v>1567</v>
      </c>
      <c r="T946" s="354">
        <v>1854</v>
      </c>
      <c r="U946" s="354">
        <v>2147</v>
      </c>
      <c r="V946" s="357">
        <v>1674</v>
      </c>
      <c r="W946" s="357">
        <v>1848</v>
      </c>
      <c r="X946" s="357">
        <v>1388</v>
      </c>
      <c r="Y946" s="357">
        <v>1477</v>
      </c>
      <c r="Z946" s="357">
        <v>1787</v>
      </c>
      <c r="AA946" s="357">
        <v>1523</v>
      </c>
      <c r="AB946" s="357">
        <v>1437</v>
      </c>
      <c r="AC946" s="357">
        <v>1552</v>
      </c>
      <c r="AD946" s="357">
        <v>1944</v>
      </c>
      <c r="AE946" s="357">
        <v>1563</v>
      </c>
      <c r="AF946" s="357">
        <v>1574</v>
      </c>
      <c r="AG946" s="357">
        <v>1692</v>
      </c>
      <c r="AH946" s="357">
        <v>2045</v>
      </c>
      <c r="AI946" s="368" t="s">
        <v>2207</v>
      </c>
      <c r="AJ946" s="357">
        <v>1479</v>
      </c>
      <c r="AK946" s="357">
        <v>1595</v>
      </c>
      <c r="AL946" s="357">
        <v>1932</v>
      </c>
      <c r="AM946" s="357">
        <v>1346</v>
      </c>
      <c r="AN946" s="357">
        <v>1406</v>
      </c>
      <c r="AO946" s="357">
        <v>1663</v>
      </c>
      <c r="AP946" s="357">
        <v>1444</v>
      </c>
      <c r="AQ946" s="357">
        <v>1444</v>
      </c>
      <c r="AR946" s="357">
        <v>1637</v>
      </c>
      <c r="AS946" s="357">
        <v>1624</v>
      </c>
      <c r="AT946" s="105"/>
      <c r="AU946" s="105" t="s">
        <v>4726</v>
      </c>
      <c r="AV946" s="126">
        <v>23.8</v>
      </c>
    </row>
    <row r="947" spans="1:48" ht="23.25" customHeight="1">
      <c r="D947" s="105" t="s">
        <v>4727</v>
      </c>
      <c r="E947" s="164" t="s">
        <v>4727</v>
      </c>
      <c r="F947" s="165" t="s">
        <v>4865</v>
      </c>
      <c r="G947" s="126">
        <v>26.400000000000002</v>
      </c>
      <c r="H947" s="167" t="s">
        <v>2207</v>
      </c>
      <c r="I947" s="167" t="s">
        <v>2207</v>
      </c>
      <c r="J947" s="167" t="s">
        <v>2207</v>
      </c>
      <c r="K947" s="362" t="s">
        <v>2207</v>
      </c>
      <c r="L947" s="362" t="s">
        <v>2207</v>
      </c>
      <c r="M947" s="362" t="s">
        <v>2207</v>
      </c>
      <c r="N947" s="362" t="s">
        <v>2207</v>
      </c>
      <c r="O947" s="362" t="s">
        <v>2207</v>
      </c>
      <c r="P947" s="362" t="s">
        <v>2207</v>
      </c>
      <c r="Q947" s="362" t="s">
        <v>2207</v>
      </c>
      <c r="R947" s="362" t="s">
        <v>2207</v>
      </c>
      <c r="S947" s="354">
        <v>1617</v>
      </c>
      <c r="T947" s="354">
        <v>1923</v>
      </c>
      <c r="U947" s="354">
        <v>2217</v>
      </c>
      <c r="V947" s="357">
        <v>1735</v>
      </c>
      <c r="W947" s="357">
        <v>1914</v>
      </c>
      <c r="X947" s="357">
        <v>1429</v>
      </c>
      <c r="Y947" s="357">
        <v>1527</v>
      </c>
      <c r="Z947" s="357">
        <v>1847</v>
      </c>
      <c r="AA947" s="357">
        <v>1566</v>
      </c>
      <c r="AB947" s="357">
        <v>1487</v>
      </c>
      <c r="AC947" s="357">
        <v>1614</v>
      </c>
      <c r="AD947" s="357">
        <v>2020</v>
      </c>
      <c r="AE947" s="357">
        <v>1615</v>
      </c>
      <c r="AF947" s="357">
        <v>1624</v>
      </c>
      <c r="AG947" s="357">
        <v>1754</v>
      </c>
      <c r="AH947" s="357">
        <v>2121</v>
      </c>
      <c r="AI947" s="368" t="s">
        <v>2207</v>
      </c>
      <c r="AJ947" s="357">
        <v>1530</v>
      </c>
      <c r="AK947" s="357">
        <v>1658</v>
      </c>
      <c r="AL947" s="357">
        <v>2007</v>
      </c>
      <c r="AM947" s="357">
        <v>1387</v>
      </c>
      <c r="AN947" s="357">
        <v>1455</v>
      </c>
      <c r="AO947" s="357">
        <v>1721</v>
      </c>
      <c r="AP947" s="357">
        <v>1504</v>
      </c>
      <c r="AQ947" s="357">
        <v>1504</v>
      </c>
      <c r="AR947" s="357">
        <v>1721</v>
      </c>
      <c r="AS947" s="357">
        <v>1682</v>
      </c>
      <c r="AT947" s="105"/>
      <c r="AU947" s="105" t="s">
        <v>4727</v>
      </c>
      <c r="AV947" s="126">
        <v>26.400000000000002</v>
      </c>
    </row>
    <row r="948" spans="1:48" ht="23.25" customHeight="1">
      <c r="D948" s="105" t="s">
        <v>4728</v>
      </c>
      <c r="E948" s="164" t="s">
        <v>4728</v>
      </c>
      <c r="F948" s="165" t="s">
        <v>4866</v>
      </c>
      <c r="G948" s="126">
        <v>29</v>
      </c>
      <c r="H948" s="167" t="s">
        <v>2207</v>
      </c>
      <c r="I948" s="167" t="s">
        <v>2207</v>
      </c>
      <c r="J948" s="167" t="s">
        <v>2207</v>
      </c>
      <c r="K948" s="362" t="s">
        <v>2207</v>
      </c>
      <c r="L948" s="362" t="s">
        <v>2207</v>
      </c>
      <c r="M948" s="362" t="s">
        <v>2207</v>
      </c>
      <c r="N948" s="362" t="s">
        <v>2207</v>
      </c>
      <c r="O948" s="362" t="s">
        <v>2207</v>
      </c>
      <c r="P948" s="362" t="s">
        <v>2207</v>
      </c>
      <c r="Q948" s="362" t="s">
        <v>2207</v>
      </c>
      <c r="R948" s="362" t="s">
        <v>2207</v>
      </c>
      <c r="S948" s="354">
        <v>1668</v>
      </c>
      <c r="T948" s="354">
        <v>1994</v>
      </c>
      <c r="U948" s="354">
        <v>2291</v>
      </c>
      <c r="V948" s="357">
        <v>1798</v>
      </c>
      <c r="W948" s="357">
        <v>1981</v>
      </c>
      <c r="X948" s="357">
        <v>1472</v>
      </c>
      <c r="Y948" s="357">
        <v>1579</v>
      </c>
      <c r="Z948" s="357">
        <v>1909</v>
      </c>
      <c r="AA948" s="357">
        <v>1612</v>
      </c>
      <c r="AB948" s="357">
        <v>1539</v>
      </c>
      <c r="AC948" s="357">
        <v>1678</v>
      </c>
      <c r="AD948" s="357">
        <v>2097</v>
      </c>
      <c r="AE948" s="357">
        <v>1669</v>
      </c>
      <c r="AF948" s="357">
        <v>1676</v>
      </c>
      <c r="AG948" s="357">
        <v>1818</v>
      </c>
      <c r="AH948" s="357">
        <v>2198</v>
      </c>
      <c r="AI948" s="368" t="s">
        <v>2207</v>
      </c>
      <c r="AJ948" s="357">
        <v>1581</v>
      </c>
      <c r="AK948" s="357">
        <v>1722</v>
      </c>
      <c r="AL948" s="357">
        <v>2085</v>
      </c>
      <c r="AM948" s="357">
        <v>1429</v>
      </c>
      <c r="AN948" s="357">
        <v>1505</v>
      </c>
      <c r="AO948" s="357">
        <v>1781</v>
      </c>
      <c r="AP948" s="357">
        <v>1565</v>
      </c>
      <c r="AQ948" s="357">
        <v>1565</v>
      </c>
      <c r="AR948" s="357">
        <v>1807</v>
      </c>
      <c r="AS948" s="357">
        <v>1743</v>
      </c>
      <c r="AT948" s="105"/>
      <c r="AU948" s="105" t="s">
        <v>4728</v>
      </c>
      <c r="AV948" s="126">
        <v>29</v>
      </c>
    </row>
    <row r="949" spans="1:48" ht="23.25" customHeight="1">
      <c r="A949" s="442"/>
      <c r="D949" s="105" t="s">
        <v>4729</v>
      </c>
      <c r="E949" s="164" t="s">
        <v>4729</v>
      </c>
      <c r="F949" s="165" t="s">
        <v>4867</v>
      </c>
      <c r="G949" s="126">
        <v>19.8</v>
      </c>
      <c r="H949" s="167" t="s">
        <v>2207</v>
      </c>
      <c r="I949" s="167" t="s">
        <v>2207</v>
      </c>
      <c r="J949" s="167" t="s">
        <v>2207</v>
      </c>
      <c r="K949" s="362" t="s">
        <v>2207</v>
      </c>
      <c r="L949" s="362" t="s">
        <v>2207</v>
      </c>
      <c r="M949" s="362" t="s">
        <v>2207</v>
      </c>
      <c r="N949" s="362" t="s">
        <v>2207</v>
      </c>
      <c r="O949" s="362" t="s">
        <v>2207</v>
      </c>
      <c r="P949" s="362" t="s">
        <v>2207</v>
      </c>
      <c r="Q949" s="362" t="s">
        <v>2207</v>
      </c>
      <c r="R949" s="362" t="s">
        <v>2207</v>
      </c>
      <c r="S949" s="354">
        <v>2360</v>
      </c>
      <c r="T949" s="354">
        <v>2668</v>
      </c>
      <c r="U949" s="354">
        <v>2748</v>
      </c>
      <c r="V949" s="357">
        <v>2211</v>
      </c>
      <c r="W949" s="357">
        <v>2460</v>
      </c>
      <c r="X949" s="357">
        <v>2042</v>
      </c>
      <c r="Y949" s="357">
        <v>2131</v>
      </c>
      <c r="Z949" s="357">
        <v>2553</v>
      </c>
      <c r="AA949" s="357">
        <v>2217</v>
      </c>
      <c r="AB949" s="357">
        <v>2078</v>
      </c>
      <c r="AC949" s="357">
        <v>2188</v>
      </c>
      <c r="AD949" s="357">
        <v>2688</v>
      </c>
      <c r="AE949" s="357">
        <v>2280</v>
      </c>
      <c r="AF949" s="357">
        <v>2260</v>
      </c>
      <c r="AG949" s="357">
        <v>2373</v>
      </c>
      <c r="AH949" s="357">
        <v>2843</v>
      </c>
      <c r="AI949" s="368" t="s">
        <v>2207</v>
      </c>
      <c r="AJ949" s="357">
        <v>2127</v>
      </c>
      <c r="AK949" s="357">
        <v>2237</v>
      </c>
      <c r="AL949" s="357">
        <v>2683</v>
      </c>
      <c r="AM949" s="357">
        <v>1881</v>
      </c>
      <c r="AN949" s="357">
        <v>1947</v>
      </c>
      <c r="AO949" s="357">
        <v>2288</v>
      </c>
      <c r="AP949" s="357">
        <v>2040</v>
      </c>
      <c r="AQ949" s="357">
        <v>2040</v>
      </c>
      <c r="AR949" s="357">
        <v>2245</v>
      </c>
      <c r="AS949" s="357">
        <v>2119</v>
      </c>
      <c r="AT949" s="105"/>
      <c r="AU949" s="105" t="s">
        <v>4729</v>
      </c>
      <c r="AV949" s="126">
        <v>19.8</v>
      </c>
    </row>
    <row r="950" spans="1:48" ht="23.25" customHeight="1">
      <c r="D950" s="105" t="s">
        <v>4730</v>
      </c>
      <c r="E950" s="164" t="s">
        <v>4730</v>
      </c>
      <c r="F950" s="165" t="s">
        <v>4868</v>
      </c>
      <c r="G950" s="126">
        <v>21.1</v>
      </c>
      <c r="H950" s="167" t="s">
        <v>2207</v>
      </c>
      <c r="I950" s="167" t="s">
        <v>2207</v>
      </c>
      <c r="J950" s="167" t="s">
        <v>2207</v>
      </c>
      <c r="K950" s="362" t="s">
        <v>2207</v>
      </c>
      <c r="L950" s="362" t="s">
        <v>2207</v>
      </c>
      <c r="M950" s="362" t="s">
        <v>2207</v>
      </c>
      <c r="N950" s="362" t="s">
        <v>2207</v>
      </c>
      <c r="O950" s="362" t="s">
        <v>2207</v>
      </c>
      <c r="P950" s="362" t="s">
        <v>2207</v>
      </c>
      <c r="Q950" s="362" t="s">
        <v>2207</v>
      </c>
      <c r="R950" s="362" t="s">
        <v>2207</v>
      </c>
      <c r="S950" s="354">
        <v>2400</v>
      </c>
      <c r="T950" s="354">
        <v>2718</v>
      </c>
      <c r="U950" s="354">
        <v>2801</v>
      </c>
      <c r="V950" s="357">
        <v>2253</v>
      </c>
      <c r="W950" s="357">
        <v>2505</v>
      </c>
      <c r="X950" s="357">
        <v>2074</v>
      </c>
      <c r="Y950" s="357">
        <v>2168</v>
      </c>
      <c r="Z950" s="357">
        <v>2597</v>
      </c>
      <c r="AA950" s="357">
        <v>2251</v>
      </c>
      <c r="AB950" s="357">
        <v>2115</v>
      </c>
      <c r="AC950" s="357">
        <v>2230</v>
      </c>
      <c r="AD950" s="357">
        <v>2739</v>
      </c>
      <c r="AE950" s="357">
        <v>2318</v>
      </c>
      <c r="AF950" s="357">
        <v>2296</v>
      </c>
      <c r="AG950" s="357">
        <v>2416</v>
      </c>
      <c r="AH950" s="357">
        <v>2894</v>
      </c>
      <c r="AI950" s="368" t="s">
        <v>2207</v>
      </c>
      <c r="AJ950" s="357">
        <v>2163</v>
      </c>
      <c r="AK950" s="357">
        <v>2280</v>
      </c>
      <c r="AL950" s="357">
        <v>2734</v>
      </c>
      <c r="AM950" s="357">
        <v>1917</v>
      </c>
      <c r="AN950" s="357">
        <v>1989</v>
      </c>
      <c r="AO950" s="357">
        <v>2337</v>
      </c>
      <c r="AP950" s="357">
        <v>2083</v>
      </c>
      <c r="AQ950" s="357">
        <v>2083</v>
      </c>
      <c r="AR950" s="357">
        <v>2300</v>
      </c>
      <c r="AS950" s="357">
        <v>2159</v>
      </c>
      <c r="AT950" s="105"/>
      <c r="AU950" s="105" t="s">
        <v>4730</v>
      </c>
      <c r="AV950" s="126">
        <v>21.1</v>
      </c>
    </row>
    <row r="951" spans="1:48" ht="23.25" customHeight="1">
      <c r="A951" s="396"/>
      <c r="B951" s="397"/>
      <c r="D951" s="105" t="s">
        <v>4731</v>
      </c>
      <c r="E951" s="164" t="s">
        <v>4731</v>
      </c>
      <c r="F951" s="165" t="s">
        <v>4869</v>
      </c>
      <c r="G951" s="126">
        <v>22.5</v>
      </c>
      <c r="H951" s="167" t="s">
        <v>2207</v>
      </c>
      <c r="I951" s="167" t="s">
        <v>2207</v>
      </c>
      <c r="J951" s="167" t="s">
        <v>2207</v>
      </c>
      <c r="K951" s="362" t="s">
        <v>2207</v>
      </c>
      <c r="L951" s="362" t="s">
        <v>2207</v>
      </c>
      <c r="M951" s="362" t="s">
        <v>2207</v>
      </c>
      <c r="N951" s="362" t="s">
        <v>2207</v>
      </c>
      <c r="O951" s="362" t="s">
        <v>2207</v>
      </c>
      <c r="P951" s="362" t="s">
        <v>2207</v>
      </c>
      <c r="Q951" s="362" t="s">
        <v>2207</v>
      </c>
      <c r="R951" s="362" t="s">
        <v>2207</v>
      </c>
      <c r="S951" s="354">
        <v>2453</v>
      </c>
      <c r="T951" s="354">
        <v>2767</v>
      </c>
      <c r="U951" s="354">
        <v>2864</v>
      </c>
      <c r="V951" s="357">
        <v>2303</v>
      </c>
      <c r="W951" s="357">
        <v>2561</v>
      </c>
      <c r="X951" s="357">
        <v>2146</v>
      </c>
      <c r="Y951" s="357">
        <v>2245</v>
      </c>
      <c r="Z951" s="357">
        <v>2689</v>
      </c>
      <c r="AA951" s="357">
        <v>2330</v>
      </c>
      <c r="AB951" s="357">
        <v>2191</v>
      </c>
      <c r="AC951" s="357">
        <v>2314</v>
      </c>
      <c r="AD951" s="357">
        <v>2839</v>
      </c>
      <c r="AE951" s="357">
        <v>2402</v>
      </c>
      <c r="AF951" s="357">
        <v>2373</v>
      </c>
      <c r="AG951" s="357">
        <v>2499</v>
      </c>
      <c r="AH951" s="357">
        <v>2993</v>
      </c>
      <c r="AI951" s="368" t="s">
        <v>2207</v>
      </c>
      <c r="AJ951" s="357">
        <v>2210</v>
      </c>
      <c r="AK951" s="357">
        <v>2333</v>
      </c>
      <c r="AL951" s="357">
        <v>2797</v>
      </c>
      <c r="AM951" s="357">
        <v>1994</v>
      </c>
      <c r="AN951" s="357">
        <v>2071</v>
      </c>
      <c r="AO951" s="357">
        <v>2432</v>
      </c>
      <c r="AP951" s="357">
        <v>2139</v>
      </c>
      <c r="AQ951" s="357">
        <v>2139</v>
      </c>
      <c r="AR951" s="357">
        <v>2344</v>
      </c>
      <c r="AS951" s="357">
        <v>2308</v>
      </c>
      <c r="AT951" s="105"/>
      <c r="AU951" s="105" t="s">
        <v>4731</v>
      </c>
      <c r="AV951" s="126">
        <v>22.5</v>
      </c>
    </row>
    <row r="952" spans="1:48" ht="23.25" customHeight="1">
      <c r="D952" s="105" t="s">
        <v>4732</v>
      </c>
      <c r="E952" s="164" t="s">
        <v>4732</v>
      </c>
      <c r="F952" s="165" t="s">
        <v>4870</v>
      </c>
      <c r="G952" s="126">
        <v>23.8</v>
      </c>
      <c r="H952" s="167" t="s">
        <v>2207</v>
      </c>
      <c r="I952" s="167" t="s">
        <v>2207</v>
      </c>
      <c r="J952" s="167" t="s">
        <v>2207</v>
      </c>
      <c r="K952" s="362" t="s">
        <v>2207</v>
      </c>
      <c r="L952" s="362" t="s">
        <v>2207</v>
      </c>
      <c r="M952" s="362" t="s">
        <v>2207</v>
      </c>
      <c r="N952" s="362" t="s">
        <v>2207</v>
      </c>
      <c r="O952" s="362" t="s">
        <v>2207</v>
      </c>
      <c r="P952" s="362" t="s">
        <v>2207</v>
      </c>
      <c r="Q952" s="362" t="s">
        <v>2207</v>
      </c>
      <c r="R952" s="362" t="s">
        <v>2207</v>
      </c>
      <c r="S952" s="354">
        <v>2493</v>
      </c>
      <c r="T952" s="354">
        <v>2817</v>
      </c>
      <c r="U952" s="354">
        <v>2916</v>
      </c>
      <c r="V952" s="357">
        <v>2344</v>
      </c>
      <c r="W952" s="357">
        <v>2605</v>
      </c>
      <c r="X952" s="357">
        <v>2177</v>
      </c>
      <c r="Y952" s="357">
        <v>2281</v>
      </c>
      <c r="Z952" s="357">
        <v>2731</v>
      </c>
      <c r="AA952" s="357">
        <v>2364</v>
      </c>
      <c r="AB952" s="357">
        <v>2227</v>
      </c>
      <c r="AC952" s="357">
        <v>2356</v>
      </c>
      <c r="AD952" s="357">
        <v>2889</v>
      </c>
      <c r="AE952" s="357">
        <v>2439</v>
      </c>
      <c r="AF952" s="357">
        <v>2409</v>
      </c>
      <c r="AG952" s="357">
        <v>2541</v>
      </c>
      <c r="AH952" s="357">
        <v>3043</v>
      </c>
      <c r="AI952" s="368" t="s">
        <v>2207</v>
      </c>
      <c r="AJ952" s="357">
        <v>2245</v>
      </c>
      <c r="AK952" s="357">
        <v>2375</v>
      </c>
      <c r="AL952" s="357">
        <v>2847</v>
      </c>
      <c r="AM952" s="357">
        <v>2029</v>
      </c>
      <c r="AN952" s="357">
        <v>2112</v>
      </c>
      <c r="AO952" s="357">
        <v>2480</v>
      </c>
      <c r="AP952" s="357">
        <v>2181</v>
      </c>
      <c r="AQ952" s="357">
        <v>2181</v>
      </c>
      <c r="AR952" s="357">
        <v>2398</v>
      </c>
      <c r="AS952" s="357">
        <v>2347</v>
      </c>
      <c r="AT952" s="105"/>
      <c r="AU952" s="105" t="s">
        <v>4732</v>
      </c>
      <c r="AV952" s="126">
        <v>23.8</v>
      </c>
    </row>
    <row r="953" spans="1:48" ht="23.25" customHeight="1">
      <c r="D953" s="105" t="s">
        <v>4733</v>
      </c>
      <c r="E953" s="164" t="s">
        <v>4733</v>
      </c>
      <c r="F953" s="165" t="s">
        <v>4871</v>
      </c>
      <c r="G953" s="126">
        <v>25.1</v>
      </c>
      <c r="H953" s="167" t="s">
        <v>2207</v>
      </c>
      <c r="I953" s="167" t="s">
        <v>2207</v>
      </c>
      <c r="J953" s="167" t="s">
        <v>2207</v>
      </c>
      <c r="K953" s="362" t="s">
        <v>2207</v>
      </c>
      <c r="L953" s="362" t="s">
        <v>2207</v>
      </c>
      <c r="M953" s="362" t="s">
        <v>2207</v>
      </c>
      <c r="N953" s="362" t="s">
        <v>2207</v>
      </c>
      <c r="O953" s="362" t="s">
        <v>2207</v>
      </c>
      <c r="P953" s="362" t="s">
        <v>2207</v>
      </c>
      <c r="Q953" s="362" t="s">
        <v>2207</v>
      </c>
      <c r="R953" s="362" t="s">
        <v>2207</v>
      </c>
      <c r="S953" s="354">
        <v>2534</v>
      </c>
      <c r="T953" s="354">
        <v>2867</v>
      </c>
      <c r="U953" s="354">
        <v>2970</v>
      </c>
      <c r="V953" s="357">
        <v>2385</v>
      </c>
      <c r="W953" s="357">
        <v>2651</v>
      </c>
      <c r="X953" s="357">
        <v>2209</v>
      </c>
      <c r="Y953" s="357">
        <v>2317</v>
      </c>
      <c r="Z953" s="357">
        <v>2774</v>
      </c>
      <c r="AA953" s="357">
        <v>2397</v>
      </c>
      <c r="AB953" s="357">
        <v>2263</v>
      </c>
      <c r="AC953" s="357">
        <v>2398</v>
      </c>
      <c r="AD953" s="357">
        <v>2940</v>
      </c>
      <c r="AE953" s="357">
        <v>2477</v>
      </c>
      <c r="AF953" s="357">
        <v>2445</v>
      </c>
      <c r="AG953" s="357">
        <v>2584</v>
      </c>
      <c r="AH953" s="357">
        <v>3094</v>
      </c>
      <c r="AI953" s="368" t="s">
        <v>2207</v>
      </c>
      <c r="AJ953" s="357">
        <v>2296</v>
      </c>
      <c r="AK953" s="357">
        <v>2432</v>
      </c>
      <c r="AL953" s="357">
        <v>2916</v>
      </c>
      <c r="AM953" s="357">
        <v>2065</v>
      </c>
      <c r="AN953" s="357">
        <v>2154</v>
      </c>
      <c r="AO953" s="357">
        <v>2529</v>
      </c>
      <c r="AP953" s="357">
        <v>2223</v>
      </c>
      <c r="AQ953" s="357">
        <v>2223</v>
      </c>
      <c r="AR953" s="357">
        <v>2452</v>
      </c>
      <c r="AS953" s="357">
        <v>2386</v>
      </c>
      <c r="AT953" s="105"/>
      <c r="AU953" s="105" t="s">
        <v>4733</v>
      </c>
      <c r="AV953" s="126">
        <v>25.1</v>
      </c>
    </row>
    <row r="954" spans="1:48" ht="23.25" customHeight="1">
      <c r="D954" s="105" t="s">
        <v>4734</v>
      </c>
      <c r="E954" s="164" t="s">
        <v>4734</v>
      </c>
      <c r="F954" s="165" t="s">
        <v>4872</v>
      </c>
      <c r="G954" s="126">
        <v>26.400000000000002</v>
      </c>
      <c r="H954" s="167" t="s">
        <v>2207</v>
      </c>
      <c r="I954" s="167" t="s">
        <v>2207</v>
      </c>
      <c r="J954" s="167" t="s">
        <v>2207</v>
      </c>
      <c r="K954" s="362" t="s">
        <v>2207</v>
      </c>
      <c r="L954" s="362" t="s">
        <v>2207</v>
      </c>
      <c r="M954" s="362" t="s">
        <v>2207</v>
      </c>
      <c r="N954" s="362" t="s">
        <v>2207</v>
      </c>
      <c r="O954" s="362" t="s">
        <v>2207</v>
      </c>
      <c r="P954" s="362" t="s">
        <v>2207</v>
      </c>
      <c r="Q954" s="362" t="s">
        <v>2207</v>
      </c>
      <c r="R954" s="362" t="s">
        <v>2207</v>
      </c>
      <c r="S954" s="354">
        <v>2571</v>
      </c>
      <c r="T954" s="354">
        <v>2914</v>
      </c>
      <c r="U954" s="354">
        <v>3019</v>
      </c>
      <c r="V954" s="357">
        <v>2424</v>
      </c>
      <c r="W954" s="357">
        <v>2692</v>
      </c>
      <c r="X954" s="357">
        <v>2238</v>
      </c>
      <c r="Y954" s="357">
        <v>2351</v>
      </c>
      <c r="Z954" s="357">
        <v>2814</v>
      </c>
      <c r="AA954" s="357">
        <v>2429</v>
      </c>
      <c r="AB954" s="357">
        <v>2296</v>
      </c>
      <c r="AC954" s="357">
        <v>2438</v>
      </c>
      <c r="AD954" s="357">
        <v>2987</v>
      </c>
      <c r="AE954" s="357">
        <v>2512</v>
      </c>
      <c r="AF954" s="357">
        <v>2478</v>
      </c>
      <c r="AG954" s="357">
        <v>2624</v>
      </c>
      <c r="AH954" s="357">
        <v>3141</v>
      </c>
      <c r="AI954" s="368" t="s">
        <v>2207</v>
      </c>
      <c r="AJ954" s="357">
        <v>2330</v>
      </c>
      <c r="AK954" s="357">
        <v>2472</v>
      </c>
      <c r="AL954" s="357">
        <v>2963</v>
      </c>
      <c r="AM954" s="357">
        <v>2099</v>
      </c>
      <c r="AN954" s="357">
        <v>2193</v>
      </c>
      <c r="AO954" s="357">
        <v>2574</v>
      </c>
      <c r="AP954" s="357">
        <v>2263</v>
      </c>
      <c r="AQ954" s="357">
        <v>2263</v>
      </c>
      <c r="AR954" s="357">
        <v>2504</v>
      </c>
      <c r="AS954" s="357">
        <v>2423</v>
      </c>
      <c r="AT954" s="105"/>
      <c r="AU954" s="105" t="s">
        <v>4734</v>
      </c>
      <c r="AV954" s="126">
        <v>26.400000000000002</v>
      </c>
    </row>
    <row r="955" spans="1:48" ht="23.25" customHeight="1">
      <c r="D955" s="105" t="s">
        <v>4735</v>
      </c>
      <c r="E955" s="164" t="s">
        <v>4735</v>
      </c>
      <c r="F955" s="165" t="s">
        <v>4873</v>
      </c>
      <c r="G955" s="126">
        <v>27.700000000000003</v>
      </c>
      <c r="H955" s="167" t="s">
        <v>2207</v>
      </c>
      <c r="I955" s="167" t="s">
        <v>2207</v>
      </c>
      <c r="J955" s="167" t="s">
        <v>2207</v>
      </c>
      <c r="K955" s="362" t="s">
        <v>2207</v>
      </c>
      <c r="L955" s="362" t="s">
        <v>2207</v>
      </c>
      <c r="M955" s="362" t="s">
        <v>2207</v>
      </c>
      <c r="N955" s="362" t="s">
        <v>2207</v>
      </c>
      <c r="O955" s="362" t="s">
        <v>2207</v>
      </c>
      <c r="P955" s="362" t="s">
        <v>2207</v>
      </c>
      <c r="Q955" s="362" t="s">
        <v>2207</v>
      </c>
      <c r="R955" s="362" t="s">
        <v>2207</v>
      </c>
      <c r="S955" s="354">
        <v>2590</v>
      </c>
      <c r="T955" s="354">
        <v>2927</v>
      </c>
      <c r="U955" s="354">
        <v>3039</v>
      </c>
      <c r="V955" s="357">
        <v>2437</v>
      </c>
      <c r="W955" s="357">
        <v>2705</v>
      </c>
      <c r="X955" s="357">
        <v>2269</v>
      </c>
      <c r="Y955" s="357">
        <v>2387</v>
      </c>
      <c r="Z955" s="357">
        <v>2857</v>
      </c>
      <c r="AA955" s="357">
        <v>2462</v>
      </c>
      <c r="AB955" s="357">
        <v>2332</v>
      </c>
      <c r="AC955" s="357">
        <v>2480</v>
      </c>
      <c r="AD955" s="357">
        <v>3037</v>
      </c>
      <c r="AE955" s="357">
        <v>2550</v>
      </c>
      <c r="AF955" s="357">
        <v>2514</v>
      </c>
      <c r="AG955" s="357">
        <v>2665</v>
      </c>
      <c r="AH955" s="357">
        <v>3192</v>
      </c>
      <c r="AI955" s="368" t="s">
        <v>2207</v>
      </c>
      <c r="AJ955" s="357">
        <v>2366</v>
      </c>
      <c r="AK955" s="357">
        <v>2514</v>
      </c>
      <c r="AL955" s="357">
        <v>3014</v>
      </c>
      <c r="AM955" s="357">
        <v>2134</v>
      </c>
      <c r="AN955" s="357">
        <v>2234</v>
      </c>
      <c r="AO955" s="357">
        <v>2622</v>
      </c>
      <c r="AP955" s="357">
        <v>2273</v>
      </c>
      <c r="AQ955" s="357">
        <v>2273</v>
      </c>
      <c r="AR955" s="357">
        <v>2595</v>
      </c>
      <c r="AS955" s="357">
        <v>2436</v>
      </c>
      <c r="AT955" s="105"/>
      <c r="AU955" s="105" t="s">
        <v>4735</v>
      </c>
      <c r="AV955" s="126">
        <v>27.700000000000003</v>
      </c>
    </row>
    <row r="956" spans="1:48" ht="23.25" customHeight="1">
      <c r="A956" s="442"/>
      <c r="D956" s="105" t="s">
        <v>4736</v>
      </c>
      <c r="E956" s="164" t="s">
        <v>4736</v>
      </c>
      <c r="F956" s="165" t="s">
        <v>4874</v>
      </c>
      <c r="G956" s="126">
        <v>29</v>
      </c>
      <c r="H956" s="167" t="s">
        <v>2207</v>
      </c>
      <c r="I956" s="167" t="s">
        <v>2207</v>
      </c>
      <c r="J956" s="167" t="s">
        <v>2207</v>
      </c>
      <c r="K956" s="362" t="s">
        <v>2207</v>
      </c>
      <c r="L956" s="362" t="s">
        <v>2207</v>
      </c>
      <c r="M956" s="362" t="s">
        <v>2207</v>
      </c>
      <c r="N956" s="362" t="s">
        <v>2207</v>
      </c>
      <c r="O956" s="362" t="s">
        <v>2207</v>
      </c>
      <c r="P956" s="362" t="s">
        <v>2207</v>
      </c>
      <c r="Q956" s="362" t="s">
        <v>2207</v>
      </c>
      <c r="R956" s="362" t="s">
        <v>2207</v>
      </c>
      <c r="S956" s="354">
        <v>2629</v>
      </c>
      <c r="T956" s="354">
        <v>2976</v>
      </c>
      <c r="U956" s="354">
        <v>3090</v>
      </c>
      <c r="V956" s="357">
        <v>2477</v>
      </c>
      <c r="W956" s="357">
        <v>2749</v>
      </c>
      <c r="X956" s="357">
        <v>2299</v>
      </c>
      <c r="Y956" s="357">
        <v>2422</v>
      </c>
      <c r="Z956" s="357">
        <v>2898</v>
      </c>
      <c r="AA956" s="357">
        <v>2494</v>
      </c>
      <c r="AB956" s="357">
        <v>2367</v>
      </c>
      <c r="AC956" s="357">
        <v>2521</v>
      </c>
      <c r="AD956" s="357">
        <v>3086</v>
      </c>
      <c r="AE956" s="357">
        <v>2586</v>
      </c>
      <c r="AF956" s="357">
        <v>2549</v>
      </c>
      <c r="AG956" s="357">
        <v>2707</v>
      </c>
      <c r="AH956" s="357">
        <v>3241</v>
      </c>
      <c r="AI956" s="368" t="s">
        <v>2207</v>
      </c>
      <c r="AJ956" s="357">
        <v>2400</v>
      </c>
      <c r="AK956" s="357">
        <v>2555</v>
      </c>
      <c r="AL956" s="357">
        <v>3063</v>
      </c>
      <c r="AM956" s="357">
        <v>2169</v>
      </c>
      <c r="AN956" s="357">
        <v>2274</v>
      </c>
      <c r="AO956" s="357">
        <v>2670</v>
      </c>
      <c r="AP956" s="357">
        <v>2314</v>
      </c>
      <c r="AQ956" s="357">
        <v>2314</v>
      </c>
      <c r="AR956" s="357">
        <v>2648</v>
      </c>
      <c r="AS956" s="357">
        <v>2474</v>
      </c>
      <c r="AT956" s="105"/>
      <c r="AU956" s="105" t="s">
        <v>4736</v>
      </c>
      <c r="AV956" s="126">
        <v>29</v>
      </c>
    </row>
    <row r="957" spans="1:48" ht="23.25" customHeight="1">
      <c r="D957" s="105" t="s">
        <v>2218</v>
      </c>
      <c r="E957" s="164" t="s">
        <v>2218</v>
      </c>
      <c r="F957" s="165" t="s">
        <v>2219</v>
      </c>
      <c r="G957" s="126">
        <v>17.5</v>
      </c>
      <c r="H957" s="167" t="s">
        <v>2207</v>
      </c>
      <c r="I957" s="167" t="s">
        <v>2207</v>
      </c>
      <c r="J957" s="167" t="s">
        <v>2207</v>
      </c>
      <c r="K957" s="362" t="s">
        <v>2207</v>
      </c>
      <c r="L957" s="362" t="s">
        <v>2207</v>
      </c>
      <c r="M957" s="362" t="s">
        <v>2207</v>
      </c>
      <c r="N957" s="362" t="s">
        <v>2207</v>
      </c>
      <c r="O957" s="362" t="s">
        <v>2207</v>
      </c>
      <c r="P957" s="362" t="s">
        <v>2207</v>
      </c>
      <c r="Q957" s="362" t="s">
        <v>2207</v>
      </c>
      <c r="R957" s="362" t="s">
        <v>2207</v>
      </c>
      <c r="S957" s="354">
        <v>1999</v>
      </c>
      <c r="T957" s="354">
        <v>2343</v>
      </c>
      <c r="U957" s="354">
        <v>2545</v>
      </c>
      <c r="V957" s="357">
        <v>2191</v>
      </c>
      <c r="W957" s="357">
        <v>1958</v>
      </c>
      <c r="X957" s="357">
        <v>1415</v>
      </c>
      <c r="Y957" s="357">
        <v>1628</v>
      </c>
      <c r="Z957" s="357">
        <v>2138</v>
      </c>
      <c r="AA957" s="357">
        <v>1777</v>
      </c>
      <c r="AB957" s="357">
        <v>1438</v>
      </c>
      <c r="AC957" s="357">
        <v>1667</v>
      </c>
      <c r="AD957" s="357">
        <v>2194</v>
      </c>
      <c r="AE957" s="357">
        <v>1802</v>
      </c>
      <c r="AF957" s="357">
        <v>1509</v>
      </c>
      <c r="AG957" s="357">
        <v>1740</v>
      </c>
      <c r="AH957" s="357">
        <v>2279</v>
      </c>
      <c r="AI957" s="368" t="s">
        <v>2207</v>
      </c>
      <c r="AJ957" s="357">
        <v>1474</v>
      </c>
      <c r="AK957" s="357">
        <v>1703</v>
      </c>
      <c r="AL957" s="357">
        <v>2219</v>
      </c>
      <c r="AM957" s="357">
        <v>1400</v>
      </c>
      <c r="AN957" s="357">
        <v>1581</v>
      </c>
      <c r="AO957" s="357">
        <v>2021</v>
      </c>
      <c r="AP957" s="362" t="s">
        <v>2207</v>
      </c>
      <c r="AQ957" s="362" t="s">
        <v>2207</v>
      </c>
      <c r="AR957" s="362" t="s">
        <v>2207</v>
      </c>
      <c r="AS957" s="362" t="s">
        <v>2207</v>
      </c>
      <c r="AT957" s="105"/>
      <c r="AU957" s="105" t="s">
        <v>2218</v>
      </c>
      <c r="AV957" s="126">
        <v>17.5</v>
      </c>
    </row>
    <row r="958" spans="1:48" ht="23.25" customHeight="1">
      <c r="D958" s="105" t="s">
        <v>2220</v>
      </c>
      <c r="E958" s="164" t="s">
        <v>2220</v>
      </c>
      <c r="F958" s="165" t="s">
        <v>2221</v>
      </c>
      <c r="G958" s="126">
        <v>20.5</v>
      </c>
      <c r="H958" s="167" t="s">
        <v>2207</v>
      </c>
      <c r="I958" s="167" t="s">
        <v>2207</v>
      </c>
      <c r="J958" s="167" t="s">
        <v>2207</v>
      </c>
      <c r="K958" s="362" t="s">
        <v>2207</v>
      </c>
      <c r="L958" s="362" t="s">
        <v>2207</v>
      </c>
      <c r="M958" s="362" t="s">
        <v>2207</v>
      </c>
      <c r="N958" s="362" t="s">
        <v>2207</v>
      </c>
      <c r="O958" s="362" t="s">
        <v>2207</v>
      </c>
      <c r="P958" s="362" t="s">
        <v>2207</v>
      </c>
      <c r="Q958" s="362" t="s">
        <v>2207</v>
      </c>
      <c r="R958" s="362" t="s">
        <v>2207</v>
      </c>
      <c r="S958" s="354">
        <v>2040</v>
      </c>
      <c r="T958" s="354">
        <v>2403</v>
      </c>
      <c r="U958" s="354">
        <v>2607</v>
      </c>
      <c r="V958" s="357">
        <v>2242</v>
      </c>
      <c r="W958" s="357">
        <v>2015</v>
      </c>
      <c r="X958" s="357">
        <v>1444</v>
      </c>
      <c r="Y958" s="357">
        <v>1667</v>
      </c>
      <c r="Z958" s="357">
        <v>2187</v>
      </c>
      <c r="AA958" s="357">
        <v>1811</v>
      </c>
      <c r="AB958" s="357">
        <v>1476</v>
      </c>
      <c r="AC958" s="357">
        <v>1720</v>
      </c>
      <c r="AD958" s="357">
        <v>2260</v>
      </c>
      <c r="AE958" s="357">
        <v>1846</v>
      </c>
      <c r="AF958" s="357">
        <v>1547</v>
      </c>
      <c r="AG958" s="357">
        <v>1792</v>
      </c>
      <c r="AH958" s="357">
        <v>2346</v>
      </c>
      <c r="AI958" s="368" t="s">
        <v>2207</v>
      </c>
      <c r="AJ958" s="357">
        <v>1517</v>
      </c>
      <c r="AK958" s="357">
        <v>1760</v>
      </c>
      <c r="AL958" s="357">
        <v>2286</v>
      </c>
      <c r="AM958" s="357">
        <v>1432</v>
      </c>
      <c r="AN958" s="357">
        <v>1622</v>
      </c>
      <c r="AO958" s="357">
        <v>2068</v>
      </c>
      <c r="AP958" s="362" t="s">
        <v>2207</v>
      </c>
      <c r="AQ958" s="362" t="s">
        <v>2207</v>
      </c>
      <c r="AR958" s="362" t="s">
        <v>2207</v>
      </c>
      <c r="AS958" s="362" t="s">
        <v>2207</v>
      </c>
      <c r="AT958" s="105"/>
      <c r="AU958" s="105" t="s">
        <v>2220</v>
      </c>
      <c r="AV958" s="126">
        <v>20.5</v>
      </c>
    </row>
    <row r="959" spans="1:48" ht="23.25" customHeight="1">
      <c r="D959" s="105" t="s">
        <v>2222</v>
      </c>
      <c r="E959" s="164" t="s">
        <v>2222</v>
      </c>
      <c r="F959" s="165" t="s">
        <v>2223</v>
      </c>
      <c r="G959" s="126">
        <v>29</v>
      </c>
      <c r="H959" s="167" t="s">
        <v>2207</v>
      </c>
      <c r="I959" s="167" t="s">
        <v>2207</v>
      </c>
      <c r="J959" s="167" t="s">
        <v>2207</v>
      </c>
      <c r="K959" s="362" t="s">
        <v>2207</v>
      </c>
      <c r="L959" s="362" t="s">
        <v>2207</v>
      </c>
      <c r="M959" s="362" t="s">
        <v>2207</v>
      </c>
      <c r="N959" s="362" t="s">
        <v>2207</v>
      </c>
      <c r="O959" s="362" t="s">
        <v>2207</v>
      </c>
      <c r="P959" s="362" t="s">
        <v>2207</v>
      </c>
      <c r="Q959" s="362" t="s">
        <v>2207</v>
      </c>
      <c r="R959" s="362" t="s">
        <v>2207</v>
      </c>
      <c r="S959" s="354">
        <v>2691</v>
      </c>
      <c r="T959" s="354">
        <v>3118</v>
      </c>
      <c r="U959" s="354">
        <v>3481</v>
      </c>
      <c r="V959" s="357">
        <v>2988</v>
      </c>
      <c r="W959" s="357">
        <v>2838</v>
      </c>
      <c r="X959" s="357">
        <v>1962</v>
      </c>
      <c r="Y959" s="357">
        <v>2305</v>
      </c>
      <c r="Z959" s="357">
        <v>2939</v>
      </c>
      <c r="AA959" s="357">
        <v>2470</v>
      </c>
      <c r="AB959" s="357">
        <v>1984</v>
      </c>
      <c r="AC959" s="357">
        <v>2344</v>
      </c>
      <c r="AD959" s="357">
        <v>2995</v>
      </c>
      <c r="AE959" s="357">
        <v>2495</v>
      </c>
      <c r="AF959" s="357">
        <v>2056</v>
      </c>
      <c r="AG959" s="357">
        <v>2417</v>
      </c>
      <c r="AH959" s="357">
        <v>3080</v>
      </c>
      <c r="AI959" s="368" t="s">
        <v>2207</v>
      </c>
      <c r="AJ959" s="357">
        <v>2021</v>
      </c>
      <c r="AK959" s="357">
        <v>2380</v>
      </c>
      <c r="AL959" s="357">
        <v>3020</v>
      </c>
      <c r="AM959" s="357">
        <v>1947</v>
      </c>
      <c r="AN959" s="357">
        <v>2245</v>
      </c>
      <c r="AO959" s="357">
        <v>2789</v>
      </c>
      <c r="AP959" s="362" t="s">
        <v>2207</v>
      </c>
      <c r="AQ959" s="362" t="s">
        <v>2207</v>
      </c>
      <c r="AR959" s="362" t="s">
        <v>2207</v>
      </c>
      <c r="AS959" s="362" t="s">
        <v>2207</v>
      </c>
      <c r="AT959" s="105"/>
      <c r="AU959" s="105" t="s">
        <v>2222</v>
      </c>
      <c r="AV959" s="126">
        <v>29</v>
      </c>
    </row>
    <row r="960" spans="1:48" ht="23.25" customHeight="1">
      <c r="A960" s="442"/>
      <c r="D960" s="105" t="s">
        <v>1936</v>
      </c>
      <c r="E960" s="164" t="s">
        <v>1936</v>
      </c>
      <c r="F960" s="165" t="s">
        <v>1945</v>
      </c>
      <c r="G960" s="126">
        <v>0.1</v>
      </c>
      <c r="H960" s="173">
        <v>29.22</v>
      </c>
      <c r="I960" s="173">
        <v>29.22</v>
      </c>
      <c r="J960" s="173">
        <v>29.22</v>
      </c>
      <c r="K960" s="361">
        <v>29.22</v>
      </c>
      <c r="L960" s="361">
        <v>29.22</v>
      </c>
      <c r="M960" s="361">
        <v>29.22</v>
      </c>
      <c r="N960" s="361">
        <v>29.22</v>
      </c>
      <c r="O960" s="361">
        <v>29.22</v>
      </c>
      <c r="P960" s="361">
        <v>29.22</v>
      </c>
      <c r="Q960" s="361">
        <v>29.22</v>
      </c>
      <c r="R960" s="361">
        <v>29.22</v>
      </c>
      <c r="S960" s="360">
        <v>29.22</v>
      </c>
      <c r="T960" s="360">
        <v>29.22</v>
      </c>
      <c r="U960" s="360">
        <v>29.22</v>
      </c>
      <c r="V960" s="361">
        <v>29.22</v>
      </c>
      <c r="W960" s="361">
        <v>29.22</v>
      </c>
      <c r="X960" s="361">
        <v>29.22</v>
      </c>
      <c r="Y960" s="361">
        <v>29.22</v>
      </c>
      <c r="Z960" s="361">
        <v>29.22</v>
      </c>
      <c r="AA960" s="361">
        <v>29.22</v>
      </c>
      <c r="AB960" s="361">
        <v>29.22</v>
      </c>
      <c r="AC960" s="361">
        <v>29.22</v>
      </c>
      <c r="AD960" s="361">
        <v>29.22</v>
      </c>
      <c r="AE960" s="361">
        <v>29.22</v>
      </c>
      <c r="AF960" s="361">
        <v>29.22</v>
      </c>
      <c r="AG960" s="361">
        <v>29.22</v>
      </c>
      <c r="AH960" s="361">
        <v>29.22</v>
      </c>
      <c r="AI960" s="370" t="s">
        <v>2207</v>
      </c>
      <c r="AJ960" s="361">
        <v>29.22</v>
      </c>
      <c r="AK960" s="361">
        <v>29.22</v>
      </c>
      <c r="AL960" s="361">
        <v>29.22</v>
      </c>
      <c r="AM960" s="361">
        <v>29.22</v>
      </c>
      <c r="AN960" s="361">
        <v>29.22</v>
      </c>
      <c r="AO960" s="361">
        <v>29.22</v>
      </c>
      <c r="AP960" s="361">
        <v>29.22</v>
      </c>
      <c r="AQ960" s="361">
        <v>29.22</v>
      </c>
      <c r="AR960" s="361">
        <v>29.22</v>
      </c>
      <c r="AS960" s="361">
        <v>29.22</v>
      </c>
      <c r="AT960" s="105"/>
      <c r="AU960" s="105" t="s">
        <v>1936</v>
      </c>
      <c r="AV960" s="126">
        <v>0.1</v>
      </c>
    </row>
    <row r="961" spans="1:48" ht="23.25" customHeight="1">
      <c r="A961" s="442"/>
      <c r="D961" s="105" t="s">
        <v>1938</v>
      </c>
      <c r="E961" s="164" t="s">
        <v>1938</v>
      </c>
      <c r="F961" s="165" t="s">
        <v>1941</v>
      </c>
      <c r="G961" s="126">
        <v>0.1</v>
      </c>
      <c r="H961" s="173">
        <v>1.88</v>
      </c>
      <c r="I961" s="173">
        <v>1.88</v>
      </c>
      <c r="J961" s="173">
        <v>1.88</v>
      </c>
      <c r="K961" s="361">
        <v>1.88</v>
      </c>
      <c r="L961" s="361">
        <v>1.88</v>
      </c>
      <c r="M961" s="361">
        <v>1.88</v>
      </c>
      <c r="N961" s="361">
        <v>1.88</v>
      </c>
      <c r="O961" s="361">
        <v>1.88</v>
      </c>
      <c r="P961" s="361">
        <v>1.88</v>
      </c>
      <c r="Q961" s="361">
        <v>1.88</v>
      </c>
      <c r="R961" s="361">
        <v>1.88</v>
      </c>
      <c r="S961" s="360">
        <v>1.88</v>
      </c>
      <c r="T961" s="360">
        <v>1.88</v>
      </c>
      <c r="U961" s="360">
        <v>1.88</v>
      </c>
      <c r="V961" s="361">
        <v>1.88</v>
      </c>
      <c r="W961" s="361">
        <v>1.88</v>
      </c>
      <c r="X961" s="361">
        <v>1.88</v>
      </c>
      <c r="Y961" s="361">
        <v>1.88</v>
      </c>
      <c r="Z961" s="361">
        <v>1.88</v>
      </c>
      <c r="AA961" s="361">
        <v>1.88</v>
      </c>
      <c r="AB961" s="361">
        <v>1.88</v>
      </c>
      <c r="AC961" s="361">
        <v>1.88</v>
      </c>
      <c r="AD961" s="361">
        <v>1.88</v>
      </c>
      <c r="AE961" s="361">
        <v>1.88</v>
      </c>
      <c r="AF961" s="361">
        <v>1.88</v>
      </c>
      <c r="AG961" s="361">
        <v>1.88</v>
      </c>
      <c r="AH961" s="361">
        <v>1.88</v>
      </c>
      <c r="AI961" s="370" t="s">
        <v>2207</v>
      </c>
      <c r="AJ961" s="361">
        <v>1.88</v>
      </c>
      <c r="AK961" s="361">
        <v>1.88</v>
      </c>
      <c r="AL961" s="361">
        <v>1.88</v>
      </c>
      <c r="AM961" s="361">
        <v>1.88</v>
      </c>
      <c r="AN961" s="361">
        <v>1.88</v>
      </c>
      <c r="AO961" s="361">
        <v>1.88</v>
      </c>
      <c r="AP961" s="361">
        <v>1.88</v>
      </c>
      <c r="AQ961" s="361">
        <v>1.88</v>
      </c>
      <c r="AR961" s="361">
        <v>1.88</v>
      </c>
      <c r="AS961" s="361">
        <v>1.88</v>
      </c>
      <c r="AT961" s="105"/>
      <c r="AU961" s="105" t="s">
        <v>1938</v>
      </c>
      <c r="AV961" s="126">
        <v>0.1</v>
      </c>
    </row>
    <row r="962" spans="1:48" ht="23.25" customHeight="1">
      <c r="D962" s="105" t="s">
        <v>1937</v>
      </c>
      <c r="E962" s="164" t="s">
        <v>1937</v>
      </c>
      <c r="F962" s="165" t="s">
        <v>1942</v>
      </c>
      <c r="G962" s="126">
        <v>0.1</v>
      </c>
      <c r="H962" s="173">
        <v>11.29</v>
      </c>
      <c r="I962" s="173">
        <v>11.29</v>
      </c>
      <c r="J962" s="173">
        <v>11.29</v>
      </c>
      <c r="K962" s="361">
        <v>11.29</v>
      </c>
      <c r="L962" s="361">
        <v>11.29</v>
      </c>
      <c r="M962" s="361">
        <v>11.29</v>
      </c>
      <c r="N962" s="361">
        <v>11.29</v>
      </c>
      <c r="O962" s="361">
        <v>11.29</v>
      </c>
      <c r="P962" s="361">
        <v>11.29</v>
      </c>
      <c r="Q962" s="361">
        <v>11.29</v>
      </c>
      <c r="R962" s="361">
        <v>11.29</v>
      </c>
      <c r="S962" s="360">
        <v>11.29</v>
      </c>
      <c r="T962" s="360">
        <v>11.29</v>
      </c>
      <c r="U962" s="360">
        <v>11.29</v>
      </c>
      <c r="V962" s="361">
        <v>11.29</v>
      </c>
      <c r="W962" s="361">
        <v>11.29</v>
      </c>
      <c r="X962" s="361">
        <v>11.29</v>
      </c>
      <c r="Y962" s="361">
        <v>11.29</v>
      </c>
      <c r="Z962" s="361">
        <v>11.29</v>
      </c>
      <c r="AA962" s="361">
        <v>11.29</v>
      </c>
      <c r="AB962" s="361">
        <v>11.29</v>
      </c>
      <c r="AC962" s="361">
        <v>11.29</v>
      </c>
      <c r="AD962" s="361">
        <v>11.29</v>
      </c>
      <c r="AE962" s="361">
        <v>11.29</v>
      </c>
      <c r="AF962" s="361">
        <v>11.29</v>
      </c>
      <c r="AG962" s="361">
        <v>11.29</v>
      </c>
      <c r="AH962" s="361">
        <v>11.29</v>
      </c>
      <c r="AI962" s="370" t="s">
        <v>2207</v>
      </c>
      <c r="AJ962" s="361">
        <v>11.29</v>
      </c>
      <c r="AK962" s="361">
        <v>11.29</v>
      </c>
      <c r="AL962" s="361">
        <v>11.29</v>
      </c>
      <c r="AM962" s="361">
        <v>11.29</v>
      </c>
      <c r="AN962" s="361">
        <v>11.29</v>
      </c>
      <c r="AO962" s="361">
        <v>11.29</v>
      </c>
      <c r="AP962" s="361">
        <v>11.29</v>
      </c>
      <c r="AQ962" s="361">
        <v>11.29</v>
      </c>
      <c r="AR962" s="361">
        <v>11.29</v>
      </c>
      <c r="AS962" s="361">
        <v>11.29</v>
      </c>
      <c r="AT962" s="105"/>
      <c r="AU962" s="105" t="s">
        <v>1937</v>
      </c>
      <c r="AV962" s="126">
        <v>0.1</v>
      </c>
    </row>
    <row r="963" spans="1:48" ht="23.25" customHeight="1">
      <c r="A963" s="396"/>
      <c r="B963" s="397"/>
      <c r="D963" s="105" t="s">
        <v>1940</v>
      </c>
      <c r="E963" s="164" t="s">
        <v>1940</v>
      </c>
      <c r="F963" s="165" t="s">
        <v>1943</v>
      </c>
      <c r="G963" s="126">
        <v>0.1</v>
      </c>
      <c r="H963" s="173">
        <v>3</v>
      </c>
      <c r="I963" s="173">
        <v>3</v>
      </c>
      <c r="J963" s="173">
        <v>3</v>
      </c>
      <c r="K963" s="361">
        <v>3</v>
      </c>
      <c r="L963" s="361">
        <v>3</v>
      </c>
      <c r="M963" s="361">
        <v>3</v>
      </c>
      <c r="N963" s="361">
        <v>3</v>
      </c>
      <c r="O963" s="361">
        <v>3</v>
      </c>
      <c r="P963" s="361">
        <v>3</v>
      </c>
      <c r="Q963" s="361">
        <v>3</v>
      </c>
      <c r="R963" s="361">
        <v>3</v>
      </c>
      <c r="S963" s="360">
        <v>3</v>
      </c>
      <c r="T963" s="360">
        <v>3</v>
      </c>
      <c r="U963" s="360">
        <v>3</v>
      </c>
      <c r="V963" s="361">
        <v>3</v>
      </c>
      <c r="W963" s="361">
        <v>3</v>
      </c>
      <c r="X963" s="361">
        <v>3</v>
      </c>
      <c r="Y963" s="361">
        <v>3</v>
      </c>
      <c r="Z963" s="361">
        <v>3</v>
      </c>
      <c r="AA963" s="361">
        <v>3</v>
      </c>
      <c r="AB963" s="361">
        <v>3</v>
      </c>
      <c r="AC963" s="361">
        <v>3</v>
      </c>
      <c r="AD963" s="361">
        <v>3</v>
      </c>
      <c r="AE963" s="361">
        <v>3</v>
      </c>
      <c r="AF963" s="361">
        <v>3</v>
      </c>
      <c r="AG963" s="361">
        <v>3</v>
      </c>
      <c r="AH963" s="361">
        <v>3</v>
      </c>
      <c r="AI963" s="370" t="s">
        <v>2207</v>
      </c>
      <c r="AJ963" s="361">
        <v>3</v>
      </c>
      <c r="AK963" s="361">
        <v>3</v>
      </c>
      <c r="AL963" s="361">
        <v>3</v>
      </c>
      <c r="AM963" s="361">
        <v>3</v>
      </c>
      <c r="AN963" s="361">
        <v>3</v>
      </c>
      <c r="AO963" s="361">
        <v>3</v>
      </c>
      <c r="AP963" s="361">
        <v>3</v>
      </c>
      <c r="AQ963" s="361">
        <v>3</v>
      </c>
      <c r="AR963" s="361">
        <v>3</v>
      </c>
      <c r="AS963" s="361">
        <v>3</v>
      </c>
      <c r="AT963" s="105"/>
      <c r="AU963" s="105" t="s">
        <v>1940</v>
      </c>
      <c r="AV963" s="126">
        <v>0.1</v>
      </c>
    </row>
    <row r="964" spans="1:48" ht="23.25" customHeight="1">
      <c r="A964" s="396"/>
      <c r="B964" s="397"/>
      <c r="D964" s="105" t="s">
        <v>1946</v>
      </c>
      <c r="E964" s="164" t="s">
        <v>1946</v>
      </c>
      <c r="F964" s="165" t="s">
        <v>1944</v>
      </c>
      <c r="G964" s="126">
        <v>0.1</v>
      </c>
      <c r="H964" s="173">
        <v>6.03</v>
      </c>
      <c r="I964" s="173">
        <v>6.03</v>
      </c>
      <c r="J964" s="173">
        <v>6.03</v>
      </c>
      <c r="K964" s="361">
        <v>6.03</v>
      </c>
      <c r="L964" s="361">
        <v>6.03</v>
      </c>
      <c r="M964" s="361">
        <v>6.03</v>
      </c>
      <c r="N964" s="361">
        <v>6.03</v>
      </c>
      <c r="O964" s="361">
        <v>6.03</v>
      </c>
      <c r="P964" s="361">
        <v>6.03</v>
      </c>
      <c r="Q964" s="361">
        <v>6.03</v>
      </c>
      <c r="R964" s="361">
        <v>6.03</v>
      </c>
      <c r="S964" s="360">
        <v>6.03</v>
      </c>
      <c r="T964" s="360">
        <v>6.03</v>
      </c>
      <c r="U964" s="360">
        <v>6.03</v>
      </c>
      <c r="V964" s="361">
        <v>6.03</v>
      </c>
      <c r="W964" s="361">
        <v>6.03</v>
      </c>
      <c r="X964" s="361">
        <v>6.03</v>
      </c>
      <c r="Y964" s="361">
        <v>6.03</v>
      </c>
      <c r="Z964" s="361">
        <v>6.03</v>
      </c>
      <c r="AA964" s="361">
        <v>6.03</v>
      </c>
      <c r="AB964" s="361">
        <v>6.03</v>
      </c>
      <c r="AC964" s="361">
        <v>6.03</v>
      </c>
      <c r="AD964" s="361">
        <v>6.03</v>
      </c>
      <c r="AE964" s="361">
        <v>6.03</v>
      </c>
      <c r="AF964" s="361">
        <v>6.03</v>
      </c>
      <c r="AG964" s="361">
        <v>6.03</v>
      </c>
      <c r="AH964" s="361">
        <v>6.03</v>
      </c>
      <c r="AI964" s="370" t="s">
        <v>2207</v>
      </c>
      <c r="AJ964" s="361">
        <v>6.03</v>
      </c>
      <c r="AK964" s="361">
        <v>6.03</v>
      </c>
      <c r="AL964" s="361">
        <v>6.03</v>
      </c>
      <c r="AM964" s="361">
        <v>6.03</v>
      </c>
      <c r="AN964" s="361">
        <v>6.03</v>
      </c>
      <c r="AO964" s="361">
        <v>6.03</v>
      </c>
      <c r="AP964" s="361">
        <v>6.03</v>
      </c>
      <c r="AQ964" s="361">
        <v>6.03</v>
      </c>
      <c r="AR964" s="361">
        <v>6.03</v>
      </c>
      <c r="AS964" s="361">
        <v>6.03</v>
      </c>
      <c r="AT964" s="105"/>
      <c r="AU964" s="105" t="s">
        <v>1946</v>
      </c>
      <c r="AV964" s="126">
        <v>0.1</v>
      </c>
    </row>
    <row r="965" spans="1:48" ht="23.25" customHeight="1">
      <c r="D965" s="105" t="s">
        <v>1763</v>
      </c>
      <c r="E965" s="164" t="s">
        <v>1763</v>
      </c>
      <c r="F965" s="165" t="s">
        <v>1794</v>
      </c>
      <c r="G965" s="126">
        <v>0.79999999999999993</v>
      </c>
      <c r="H965" s="166">
        <v>130</v>
      </c>
      <c r="I965" s="166">
        <v>130</v>
      </c>
      <c r="J965" s="166">
        <v>130</v>
      </c>
      <c r="K965" s="357">
        <v>130</v>
      </c>
      <c r="L965" s="357">
        <v>130</v>
      </c>
      <c r="M965" s="357">
        <v>130</v>
      </c>
      <c r="N965" s="357">
        <v>130</v>
      </c>
      <c r="O965" s="357">
        <v>130</v>
      </c>
      <c r="P965" s="357">
        <v>130</v>
      </c>
      <c r="Q965" s="357">
        <v>130</v>
      </c>
      <c r="R965" s="357">
        <v>130</v>
      </c>
      <c r="S965" s="354">
        <v>130</v>
      </c>
      <c r="T965" s="354">
        <v>130</v>
      </c>
      <c r="U965" s="354">
        <v>130</v>
      </c>
      <c r="V965" s="357">
        <v>130</v>
      </c>
      <c r="W965" s="357">
        <v>130</v>
      </c>
      <c r="X965" s="357">
        <v>130</v>
      </c>
      <c r="Y965" s="357">
        <v>130</v>
      </c>
      <c r="Z965" s="357">
        <v>130</v>
      </c>
      <c r="AA965" s="357">
        <v>130</v>
      </c>
      <c r="AB965" s="357">
        <v>130</v>
      </c>
      <c r="AC965" s="357">
        <v>130</v>
      </c>
      <c r="AD965" s="357">
        <v>130</v>
      </c>
      <c r="AE965" s="357">
        <v>130</v>
      </c>
      <c r="AF965" s="357">
        <v>130</v>
      </c>
      <c r="AG965" s="357">
        <v>130</v>
      </c>
      <c r="AH965" s="357">
        <v>130</v>
      </c>
      <c r="AI965" s="368" t="s">
        <v>2207</v>
      </c>
      <c r="AJ965" s="357">
        <v>130</v>
      </c>
      <c r="AK965" s="357">
        <v>130</v>
      </c>
      <c r="AL965" s="357">
        <v>130</v>
      </c>
      <c r="AM965" s="357">
        <v>130</v>
      </c>
      <c r="AN965" s="357">
        <v>130</v>
      </c>
      <c r="AO965" s="357">
        <v>130</v>
      </c>
      <c r="AP965" s="357">
        <v>130</v>
      </c>
      <c r="AQ965" s="357">
        <v>130</v>
      </c>
      <c r="AR965" s="357">
        <v>130</v>
      </c>
      <c r="AS965" s="357">
        <v>130</v>
      </c>
      <c r="AT965" s="105"/>
      <c r="AU965" s="105" t="s">
        <v>1763</v>
      </c>
      <c r="AV965" s="126">
        <v>0.79999999999999993</v>
      </c>
    </row>
    <row r="966" spans="1:48" ht="23.25" customHeight="1">
      <c r="D966" s="105" t="s">
        <v>1762</v>
      </c>
      <c r="E966" s="164" t="s">
        <v>1762</v>
      </c>
      <c r="F966" s="165" t="s">
        <v>1796</v>
      </c>
      <c r="G966" s="126">
        <v>2.1</v>
      </c>
      <c r="H966" s="166">
        <v>140</v>
      </c>
      <c r="I966" s="166">
        <v>140</v>
      </c>
      <c r="J966" s="166">
        <v>140</v>
      </c>
      <c r="K966" s="357">
        <v>140</v>
      </c>
      <c r="L966" s="357">
        <v>140</v>
      </c>
      <c r="M966" s="357">
        <v>140</v>
      </c>
      <c r="N966" s="357">
        <v>140</v>
      </c>
      <c r="O966" s="357">
        <v>140</v>
      </c>
      <c r="P966" s="357">
        <v>140</v>
      </c>
      <c r="Q966" s="357">
        <v>140</v>
      </c>
      <c r="R966" s="357">
        <v>140</v>
      </c>
      <c r="S966" s="354">
        <v>140</v>
      </c>
      <c r="T966" s="354">
        <v>140</v>
      </c>
      <c r="U966" s="354">
        <v>140</v>
      </c>
      <c r="V966" s="357">
        <v>140</v>
      </c>
      <c r="W966" s="357">
        <v>140</v>
      </c>
      <c r="X966" s="357">
        <v>140</v>
      </c>
      <c r="Y966" s="357">
        <v>140</v>
      </c>
      <c r="Z966" s="357">
        <v>140</v>
      </c>
      <c r="AA966" s="357">
        <v>140</v>
      </c>
      <c r="AB966" s="357">
        <v>140</v>
      </c>
      <c r="AC966" s="357">
        <v>140</v>
      </c>
      <c r="AD966" s="357">
        <v>140</v>
      </c>
      <c r="AE966" s="357">
        <v>140</v>
      </c>
      <c r="AF966" s="357">
        <v>140</v>
      </c>
      <c r="AG966" s="357">
        <v>140</v>
      </c>
      <c r="AH966" s="357">
        <v>140</v>
      </c>
      <c r="AI966" s="368" t="s">
        <v>2207</v>
      </c>
      <c r="AJ966" s="357">
        <v>140</v>
      </c>
      <c r="AK966" s="357">
        <v>140</v>
      </c>
      <c r="AL966" s="357">
        <v>140</v>
      </c>
      <c r="AM966" s="357">
        <v>140</v>
      </c>
      <c r="AN966" s="357">
        <v>140</v>
      </c>
      <c r="AO966" s="357">
        <v>140</v>
      </c>
      <c r="AP966" s="357">
        <v>140</v>
      </c>
      <c r="AQ966" s="357">
        <v>140</v>
      </c>
      <c r="AR966" s="357">
        <v>140</v>
      </c>
      <c r="AS966" s="357">
        <v>140</v>
      </c>
      <c r="AT966" s="105"/>
      <c r="AU966" s="105" t="s">
        <v>1762</v>
      </c>
      <c r="AV966" s="126">
        <v>2.1</v>
      </c>
    </row>
    <row r="967" spans="1:48" ht="23.25" customHeight="1">
      <c r="D967" s="175" t="s">
        <v>4338</v>
      </c>
      <c r="E967" s="164" t="s">
        <v>4338</v>
      </c>
      <c r="F967" s="165" t="s">
        <v>4339</v>
      </c>
      <c r="G967" s="126">
        <v>0.2</v>
      </c>
      <c r="H967" s="166">
        <v>50</v>
      </c>
      <c r="I967" s="166">
        <v>50</v>
      </c>
      <c r="J967" s="166">
        <v>50</v>
      </c>
      <c r="K967" s="357">
        <v>50</v>
      </c>
      <c r="L967" s="357">
        <v>50</v>
      </c>
      <c r="M967" s="357">
        <v>50</v>
      </c>
      <c r="N967" s="357">
        <v>50</v>
      </c>
      <c r="O967" s="357">
        <v>50</v>
      </c>
      <c r="P967" s="357">
        <v>50</v>
      </c>
      <c r="Q967" s="357">
        <v>50</v>
      </c>
      <c r="R967" s="357">
        <v>50</v>
      </c>
      <c r="S967" s="354">
        <v>50</v>
      </c>
      <c r="T967" s="354">
        <v>50</v>
      </c>
      <c r="U967" s="354">
        <v>50</v>
      </c>
      <c r="V967" s="357">
        <v>50</v>
      </c>
      <c r="W967" s="357">
        <v>50</v>
      </c>
      <c r="X967" s="357">
        <v>50</v>
      </c>
      <c r="Y967" s="357">
        <v>50</v>
      </c>
      <c r="Z967" s="357">
        <v>50</v>
      </c>
      <c r="AA967" s="357">
        <v>50</v>
      </c>
      <c r="AB967" s="357">
        <v>50</v>
      </c>
      <c r="AC967" s="357">
        <v>50</v>
      </c>
      <c r="AD967" s="357">
        <v>50</v>
      </c>
      <c r="AE967" s="357">
        <v>50</v>
      </c>
      <c r="AF967" s="357">
        <v>50</v>
      </c>
      <c r="AG967" s="357">
        <v>50</v>
      </c>
      <c r="AH967" s="357">
        <v>50</v>
      </c>
      <c r="AI967" s="368" t="s">
        <v>2207</v>
      </c>
      <c r="AJ967" s="357">
        <v>50</v>
      </c>
      <c r="AK967" s="357">
        <v>50</v>
      </c>
      <c r="AL967" s="357">
        <v>50</v>
      </c>
      <c r="AM967" s="357">
        <v>50</v>
      </c>
      <c r="AN967" s="357">
        <v>50</v>
      </c>
      <c r="AO967" s="357">
        <v>50</v>
      </c>
      <c r="AP967" s="357">
        <v>50</v>
      </c>
      <c r="AQ967" s="357">
        <v>50</v>
      </c>
      <c r="AR967" s="357">
        <v>50</v>
      </c>
      <c r="AS967" s="357">
        <v>50</v>
      </c>
      <c r="AT967" s="105"/>
      <c r="AU967" s="175" t="s">
        <v>4338</v>
      </c>
      <c r="AV967" s="126">
        <v>0.2</v>
      </c>
    </row>
    <row r="968" spans="1:48" ht="23.25" customHeight="1">
      <c r="D968" s="175" t="s">
        <v>4877</v>
      </c>
      <c r="E968" s="164" t="s">
        <v>4877</v>
      </c>
      <c r="F968" s="165" t="s">
        <v>4878</v>
      </c>
      <c r="G968" s="126">
        <v>0.1</v>
      </c>
      <c r="H968" s="166">
        <v>60</v>
      </c>
      <c r="I968" s="166">
        <v>60</v>
      </c>
      <c r="J968" s="166">
        <v>60</v>
      </c>
      <c r="K968" s="357">
        <v>60</v>
      </c>
      <c r="L968" s="357">
        <v>60</v>
      </c>
      <c r="M968" s="357">
        <v>60</v>
      </c>
      <c r="N968" s="357">
        <v>60</v>
      </c>
      <c r="O968" s="357">
        <v>60</v>
      </c>
      <c r="P968" s="357">
        <v>60</v>
      </c>
      <c r="Q968" s="357">
        <v>60</v>
      </c>
      <c r="R968" s="357">
        <v>60</v>
      </c>
      <c r="S968" s="354">
        <v>60</v>
      </c>
      <c r="T968" s="354">
        <v>60</v>
      </c>
      <c r="U968" s="354">
        <v>60</v>
      </c>
      <c r="V968" s="357">
        <v>60</v>
      </c>
      <c r="W968" s="357">
        <v>60</v>
      </c>
      <c r="X968" s="357">
        <v>60</v>
      </c>
      <c r="Y968" s="357">
        <v>60</v>
      </c>
      <c r="Z968" s="357">
        <v>60</v>
      </c>
      <c r="AA968" s="357">
        <v>60</v>
      </c>
      <c r="AB968" s="357">
        <v>60</v>
      </c>
      <c r="AC968" s="357">
        <v>60</v>
      </c>
      <c r="AD968" s="357">
        <v>60</v>
      </c>
      <c r="AE968" s="357">
        <v>60</v>
      </c>
      <c r="AF968" s="357">
        <v>60</v>
      </c>
      <c r="AG968" s="357">
        <v>60</v>
      </c>
      <c r="AH968" s="357">
        <v>60</v>
      </c>
      <c r="AI968" s="368" t="s">
        <v>2207</v>
      </c>
      <c r="AJ968" s="357">
        <v>60</v>
      </c>
      <c r="AK968" s="357">
        <v>60</v>
      </c>
      <c r="AL968" s="357">
        <v>60</v>
      </c>
      <c r="AM968" s="357">
        <v>60</v>
      </c>
      <c r="AN968" s="357">
        <v>60</v>
      </c>
      <c r="AO968" s="357">
        <v>60</v>
      </c>
      <c r="AP968" s="357">
        <v>60</v>
      </c>
      <c r="AQ968" s="357">
        <v>60</v>
      </c>
      <c r="AR968" s="357">
        <v>60</v>
      </c>
      <c r="AS968" s="357">
        <v>60</v>
      </c>
      <c r="AT968" s="105"/>
      <c r="AU968" s="175" t="s">
        <v>4877</v>
      </c>
      <c r="AV968" s="126">
        <v>0.1</v>
      </c>
    </row>
    <row r="969" spans="1:48" ht="23.25" customHeight="1">
      <c r="D969" s="174" t="s">
        <v>2034</v>
      </c>
      <c r="E969" s="164" t="s">
        <v>2034</v>
      </c>
      <c r="F969" s="165" t="s">
        <v>2037</v>
      </c>
      <c r="G969" s="126">
        <v>0.6</v>
      </c>
      <c r="H969" s="166">
        <v>157</v>
      </c>
      <c r="I969" s="166">
        <v>157</v>
      </c>
      <c r="J969" s="166">
        <v>157</v>
      </c>
      <c r="K969" s="357">
        <v>157</v>
      </c>
      <c r="L969" s="357">
        <v>157</v>
      </c>
      <c r="M969" s="357">
        <v>157</v>
      </c>
      <c r="N969" s="357">
        <v>157</v>
      </c>
      <c r="O969" s="357">
        <v>157</v>
      </c>
      <c r="P969" s="357">
        <v>157</v>
      </c>
      <c r="Q969" s="357">
        <v>157</v>
      </c>
      <c r="R969" s="357">
        <v>157</v>
      </c>
      <c r="S969" s="354">
        <v>157</v>
      </c>
      <c r="T969" s="354">
        <v>157</v>
      </c>
      <c r="U969" s="354">
        <v>157</v>
      </c>
      <c r="V969" s="357">
        <v>157</v>
      </c>
      <c r="W969" s="357">
        <v>157</v>
      </c>
      <c r="X969" s="357">
        <v>157</v>
      </c>
      <c r="Y969" s="357">
        <v>157</v>
      </c>
      <c r="Z969" s="357">
        <v>157</v>
      </c>
      <c r="AA969" s="357">
        <v>157</v>
      </c>
      <c r="AB969" s="357">
        <v>157</v>
      </c>
      <c r="AC969" s="357">
        <v>157</v>
      </c>
      <c r="AD969" s="357">
        <v>157</v>
      </c>
      <c r="AE969" s="357">
        <v>157</v>
      </c>
      <c r="AF969" s="357">
        <v>157</v>
      </c>
      <c r="AG969" s="357">
        <v>157</v>
      </c>
      <c r="AH969" s="357">
        <v>157</v>
      </c>
      <c r="AI969" s="368" t="s">
        <v>2207</v>
      </c>
      <c r="AJ969" s="357">
        <v>157</v>
      </c>
      <c r="AK969" s="357">
        <v>157</v>
      </c>
      <c r="AL969" s="357">
        <v>157</v>
      </c>
      <c r="AM969" s="357">
        <v>157</v>
      </c>
      <c r="AN969" s="357">
        <v>157</v>
      </c>
      <c r="AO969" s="357">
        <v>157</v>
      </c>
      <c r="AP969" s="357">
        <v>157</v>
      </c>
      <c r="AQ969" s="357">
        <v>157</v>
      </c>
      <c r="AR969" s="357">
        <v>157</v>
      </c>
      <c r="AS969" s="357">
        <v>157</v>
      </c>
      <c r="AT969" s="105"/>
      <c r="AU969" s="174" t="s">
        <v>2034</v>
      </c>
      <c r="AV969" s="126">
        <v>0.6</v>
      </c>
    </row>
    <row r="970" spans="1:48" ht="23.25" customHeight="1">
      <c r="D970" s="174" t="s">
        <v>2035</v>
      </c>
      <c r="E970" s="164" t="s">
        <v>2035</v>
      </c>
      <c r="F970" s="165" t="s">
        <v>2037</v>
      </c>
      <c r="G970" s="126">
        <v>0.79999999999999993</v>
      </c>
      <c r="H970" s="166">
        <v>194</v>
      </c>
      <c r="I970" s="166">
        <v>194</v>
      </c>
      <c r="J970" s="166">
        <v>194</v>
      </c>
      <c r="K970" s="357">
        <v>194</v>
      </c>
      <c r="L970" s="357">
        <v>194</v>
      </c>
      <c r="M970" s="357">
        <v>194</v>
      </c>
      <c r="N970" s="357">
        <v>194</v>
      </c>
      <c r="O970" s="357">
        <v>194</v>
      </c>
      <c r="P970" s="357">
        <v>194</v>
      </c>
      <c r="Q970" s="357">
        <v>194</v>
      </c>
      <c r="R970" s="357">
        <v>194</v>
      </c>
      <c r="S970" s="354">
        <v>194</v>
      </c>
      <c r="T970" s="354">
        <v>194</v>
      </c>
      <c r="U970" s="354">
        <v>194</v>
      </c>
      <c r="V970" s="357">
        <v>194</v>
      </c>
      <c r="W970" s="357">
        <v>194</v>
      </c>
      <c r="X970" s="357">
        <v>194</v>
      </c>
      <c r="Y970" s="357">
        <v>194</v>
      </c>
      <c r="Z970" s="357">
        <v>194</v>
      </c>
      <c r="AA970" s="357">
        <v>194</v>
      </c>
      <c r="AB970" s="357">
        <v>194</v>
      </c>
      <c r="AC970" s="357">
        <v>194</v>
      </c>
      <c r="AD970" s="357">
        <v>194</v>
      </c>
      <c r="AE970" s="357">
        <v>194</v>
      </c>
      <c r="AF970" s="357">
        <v>194</v>
      </c>
      <c r="AG970" s="357">
        <v>194</v>
      </c>
      <c r="AH970" s="357">
        <v>194</v>
      </c>
      <c r="AI970" s="368" t="s">
        <v>2207</v>
      </c>
      <c r="AJ970" s="357">
        <v>194</v>
      </c>
      <c r="AK970" s="357">
        <v>194</v>
      </c>
      <c r="AL970" s="357">
        <v>194</v>
      </c>
      <c r="AM970" s="357">
        <v>194</v>
      </c>
      <c r="AN970" s="357">
        <v>194</v>
      </c>
      <c r="AO970" s="357">
        <v>194</v>
      </c>
      <c r="AP970" s="357">
        <v>194</v>
      </c>
      <c r="AQ970" s="357">
        <v>194</v>
      </c>
      <c r="AR970" s="357">
        <v>194</v>
      </c>
      <c r="AS970" s="357">
        <v>194</v>
      </c>
      <c r="AT970" s="105"/>
      <c r="AU970" s="174" t="s">
        <v>2035</v>
      </c>
      <c r="AV970" s="126">
        <v>0.79999999999999993</v>
      </c>
    </row>
    <row r="971" spans="1:48" ht="23.25" customHeight="1">
      <c r="A971" s="442"/>
      <c r="D971" s="174" t="s">
        <v>2036</v>
      </c>
      <c r="E971" s="164" t="s">
        <v>2036</v>
      </c>
      <c r="F971" s="165" t="s">
        <v>2037</v>
      </c>
      <c r="G971" s="126">
        <v>0.9</v>
      </c>
      <c r="H971" s="166">
        <v>231</v>
      </c>
      <c r="I971" s="166">
        <v>231</v>
      </c>
      <c r="J971" s="166">
        <v>231</v>
      </c>
      <c r="K971" s="357">
        <v>231</v>
      </c>
      <c r="L971" s="357">
        <v>231</v>
      </c>
      <c r="M971" s="357">
        <v>231</v>
      </c>
      <c r="N971" s="357">
        <v>231</v>
      </c>
      <c r="O971" s="357">
        <v>231</v>
      </c>
      <c r="P971" s="357">
        <v>231</v>
      </c>
      <c r="Q971" s="357">
        <v>231</v>
      </c>
      <c r="R971" s="357">
        <v>231</v>
      </c>
      <c r="S971" s="354">
        <v>231</v>
      </c>
      <c r="T971" s="354">
        <v>231</v>
      </c>
      <c r="U971" s="354">
        <v>231</v>
      </c>
      <c r="V971" s="357">
        <v>231</v>
      </c>
      <c r="W971" s="357">
        <v>231</v>
      </c>
      <c r="X971" s="357">
        <v>231</v>
      </c>
      <c r="Y971" s="357">
        <v>231</v>
      </c>
      <c r="Z971" s="357">
        <v>231</v>
      </c>
      <c r="AA971" s="357">
        <v>231</v>
      </c>
      <c r="AB971" s="357">
        <v>231</v>
      </c>
      <c r="AC971" s="357">
        <v>231</v>
      </c>
      <c r="AD971" s="357">
        <v>231</v>
      </c>
      <c r="AE971" s="357">
        <v>231</v>
      </c>
      <c r="AF971" s="357">
        <v>231</v>
      </c>
      <c r="AG971" s="357">
        <v>231</v>
      </c>
      <c r="AH971" s="357">
        <v>231</v>
      </c>
      <c r="AI971" s="368" t="s">
        <v>2207</v>
      </c>
      <c r="AJ971" s="357">
        <v>231</v>
      </c>
      <c r="AK971" s="357">
        <v>231</v>
      </c>
      <c r="AL971" s="357">
        <v>231</v>
      </c>
      <c r="AM971" s="357">
        <v>231</v>
      </c>
      <c r="AN971" s="357">
        <v>231</v>
      </c>
      <c r="AO971" s="357">
        <v>231</v>
      </c>
      <c r="AP971" s="357">
        <v>231</v>
      </c>
      <c r="AQ971" s="357">
        <v>231</v>
      </c>
      <c r="AR971" s="357">
        <v>231</v>
      </c>
      <c r="AS971" s="357">
        <v>231</v>
      </c>
      <c r="AT971" s="105"/>
      <c r="AU971" s="174" t="s">
        <v>2036</v>
      </c>
      <c r="AV971" s="126">
        <v>0.9</v>
      </c>
    </row>
    <row r="972" spans="1:48" ht="23.25" customHeight="1">
      <c r="D972" s="175" t="s">
        <v>1761</v>
      </c>
      <c r="E972" s="164" t="s">
        <v>1761</v>
      </c>
      <c r="F972" s="165" t="s">
        <v>1760</v>
      </c>
      <c r="G972" s="126">
        <v>0.30000000000000004</v>
      </c>
      <c r="H972" s="166">
        <v>30</v>
      </c>
      <c r="I972" s="166">
        <v>30</v>
      </c>
      <c r="J972" s="166">
        <v>30</v>
      </c>
      <c r="K972" s="357">
        <v>30</v>
      </c>
      <c r="L972" s="357">
        <v>30</v>
      </c>
      <c r="M972" s="357">
        <v>30</v>
      </c>
      <c r="N972" s="357">
        <v>30</v>
      </c>
      <c r="O972" s="357">
        <v>30</v>
      </c>
      <c r="P972" s="357">
        <v>30</v>
      </c>
      <c r="Q972" s="357">
        <v>30</v>
      </c>
      <c r="R972" s="357">
        <v>30</v>
      </c>
      <c r="S972" s="354">
        <v>30</v>
      </c>
      <c r="T972" s="354">
        <v>30</v>
      </c>
      <c r="U972" s="354">
        <v>30</v>
      </c>
      <c r="V972" s="357">
        <v>30</v>
      </c>
      <c r="W972" s="357">
        <v>30</v>
      </c>
      <c r="X972" s="357">
        <v>30</v>
      </c>
      <c r="Y972" s="357">
        <v>30</v>
      </c>
      <c r="Z972" s="357">
        <v>30</v>
      </c>
      <c r="AA972" s="357">
        <v>30</v>
      </c>
      <c r="AB972" s="357">
        <v>30</v>
      </c>
      <c r="AC972" s="357">
        <v>30</v>
      </c>
      <c r="AD972" s="357">
        <v>30</v>
      </c>
      <c r="AE972" s="357">
        <v>30</v>
      </c>
      <c r="AF972" s="357">
        <v>30</v>
      </c>
      <c r="AG972" s="357">
        <v>30</v>
      </c>
      <c r="AH972" s="357">
        <v>30</v>
      </c>
      <c r="AI972" s="368" t="s">
        <v>2207</v>
      </c>
      <c r="AJ972" s="357">
        <v>30</v>
      </c>
      <c r="AK972" s="357">
        <v>30</v>
      </c>
      <c r="AL972" s="357">
        <v>30</v>
      </c>
      <c r="AM972" s="357">
        <v>30</v>
      </c>
      <c r="AN972" s="357">
        <v>30</v>
      </c>
      <c r="AO972" s="357">
        <v>30</v>
      </c>
      <c r="AP972" s="357">
        <v>30</v>
      </c>
      <c r="AQ972" s="357">
        <v>30</v>
      </c>
      <c r="AR972" s="357">
        <v>30</v>
      </c>
      <c r="AS972" s="357">
        <v>30</v>
      </c>
      <c r="AT972" s="105"/>
      <c r="AU972" s="175" t="s">
        <v>1761</v>
      </c>
      <c r="AV972" s="126">
        <v>0.30000000000000004</v>
      </c>
    </row>
    <row r="973" spans="1:48" ht="23.25" customHeight="1">
      <c r="A973" s="396"/>
      <c r="B973" s="397"/>
      <c r="D973" s="105" t="s">
        <v>103</v>
      </c>
      <c r="E973" s="164" t="s">
        <v>103</v>
      </c>
      <c r="F973" s="165" t="s">
        <v>1016</v>
      </c>
      <c r="G973" s="126">
        <v>5.6999999999999993</v>
      </c>
      <c r="H973" s="166">
        <v>409</v>
      </c>
      <c r="I973" s="166">
        <v>403</v>
      </c>
      <c r="J973" s="166">
        <v>467</v>
      </c>
      <c r="K973" s="357">
        <v>424</v>
      </c>
      <c r="L973" s="357">
        <v>414</v>
      </c>
      <c r="M973" s="357">
        <v>484</v>
      </c>
      <c r="N973" s="357">
        <v>441</v>
      </c>
      <c r="O973" s="357">
        <v>405</v>
      </c>
      <c r="P973" s="357">
        <v>413</v>
      </c>
      <c r="Q973" s="357">
        <v>476</v>
      </c>
      <c r="R973" s="357">
        <v>457</v>
      </c>
      <c r="S973" s="354">
        <v>579</v>
      </c>
      <c r="T973" s="354">
        <v>636</v>
      </c>
      <c r="U973" s="354">
        <v>675</v>
      </c>
      <c r="V973" s="357">
        <v>508</v>
      </c>
      <c r="W973" s="357">
        <v>569</v>
      </c>
      <c r="X973" s="357">
        <v>469</v>
      </c>
      <c r="Y973" s="357">
        <v>497</v>
      </c>
      <c r="Z973" s="357">
        <v>587</v>
      </c>
      <c r="AA973" s="357">
        <v>525</v>
      </c>
      <c r="AB973" s="357">
        <v>479</v>
      </c>
      <c r="AC973" s="357">
        <v>513</v>
      </c>
      <c r="AD973" s="357">
        <v>611</v>
      </c>
      <c r="AE973" s="357">
        <v>535</v>
      </c>
      <c r="AF973" s="357">
        <v>546</v>
      </c>
      <c r="AG973" s="357">
        <v>582</v>
      </c>
      <c r="AH973" s="357">
        <v>692</v>
      </c>
      <c r="AI973" s="368" t="s">
        <v>2207</v>
      </c>
      <c r="AJ973" s="357">
        <v>503</v>
      </c>
      <c r="AK973" s="357">
        <v>533</v>
      </c>
      <c r="AL973" s="357">
        <v>632</v>
      </c>
      <c r="AM973" s="357">
        <v>448</v>
      </c>
      <c r="AN973" s="357">
        <v>468</v>
      </c>
      <c r="AO973" s="357">
        <v>535</v>
      </c>
      <c r="AP973" s="357">
        <v>475</v>
      </c>
      <c r="AQ973" s="357">
        <v>475</v>
      </c>
      <c r="AR973" s="357">
        <v>543</v>
      </c>
      <c r="AS973" s="357">
        <v>552</v>
      </c>
      <c r="AT973" s="105"/>
      <c r="AU973" s="105" t="s">
        <v>103</v>
      </c>
      <c r="AV973" s="126">
        <v>5.6999999999999993</v>
      </c>
    </row>
    <row r="974" spans="1:48" ht="23.25" customHeight="1">
      <c r="D974" s="105" t="s">
        <v>3431</v>
      </c>
      <c r="E974" s="164" t="s">
        <v>3431</v>
      </c>
      <c r="F974" s="165" t="s">
        <v>1016</v>
      </c>
      <c r="G974" s="126">
        <v>5.6999999999999993</v>
      </c>
      <c r="H974" s="166">
        <v>409</v>
      </c>
      <c r="I974" s="166">
        <v>403</v>
      </c>
      <c r="J974" s="166">
        <v>467</v>
      </c>
      <c r="K974" s="357">
        <v>424</v>
      </c>
      <c r="L974" s="357">
        <v>414</v>
      </c>
      <c r="M974" s="357">
        <v>484</v>
      </c>
      <c r="N974" s="357">
        <v>441</v>
      </c>
      <c r="O974" s="357">
        <v>405</v>
      </c>
      <c r="P974" s="357">
        <v>413</v>
      </c>
      <c r="Q974" s="357">
        <v>476</v>
      </c>
      <c r="R974" s="357">
        <v>457</v>
      </c>
      <c r="S974" s="354">
        <v>579</v>
      </c>
      <c r="T974" s="354">
        <v>636</v>
      </c>
      <c r="U974" s="354">
        <v>675</v>
      </c>
      <c r="V974" s="357">
        <v>508</v>
      </c>
      <c r="W974" s="357">
        <v>569</v>
      </c>
      <c r="X974" s="357">
        <v>469</v>
      </c>
      <c r="Y974" s="357">
        <v>497</v>
      </c>
      <c r="Z974" s="357">
        <v>587</v>
      </c>
      <c r="AA974" s="357">
        <v>525</v>
      </c>
      <c r="AB974" s="357">
        <v>479</v>
      </c>
      <c r="AC974" s="357">
        <v>513</v>
      </c>
      <c r="AD974" s="357">
        <v>611</v>
      </c>
      <c r="AE974" s="357">
        <v>535</v>
      </c>
      <c r="AF974" s="357">
        <v>546</v>
      </c>
      <c r="AG974" s="357">
        <v>582</v>
      </c>
      <c r="AH974" s="357">
        <v>692</v>
      </c>
      <c r="AI974" s="368" t="s">
        <v>2207</v>
      </c>
      <c r="AJ974" s="357">
        <v>503</v>
      </c>
      <c r="AK974" s="357">
        <v>533</v>
      </c>
      <c r="AL974" s="357">
        <v>632</v>
      </c>
      <c r="AM974" s="357">
        <v>448</v>
      </c>
      <c r="AN974" s="357">
        <v>468</v>
      </c>
      <c r="AO974" s="357">
        <v>535</v>
      </c>
      <c r="AP974" s="357">
        <v>475</v>
      </c>
      <c r="AQ974" s="357">
        <v>475</v>
      </c>
      <c r="AR974" s="357">
        <v>543</v>
      </c>
      <c r="AS974" s="357">
        <v>552</v>
      </c>
      <c r="AT974" s="105"/>
      <c r="AU974" s="105" t="s">
        <v>3431</v>
      </c>
      <c r="AV974" s="126">
        <v>5.6999999999999993</v>
      </c>
    </row>
    <row r="975" spans="1:48" ht="23.25" customHeight="1">
      <c r="D975" s="105" t="s">
        <v>104</v>
      </c>
      <c r="E975" s="164" t="s">
        <v>104</v>
      </c>
      <c r="F975" s="165" t="s">
        <v>1017</v>
      </c>
      <c r="G975" s="126">
        <v>7.1</v>
      </c>
      <c r="H975" s="166">
        <v>427</v>
      </c>
      <c r="I975" s="166">
        <v>422</v>
      </c>
      <c r="J975" s="166">
        <v>489</v>
      </c>
      <c r="K975" s="357">
        <v>442</v>
      </c>
      <c r="L975" s="357">
        <v>432</v>
      </c>
      <c r="M975" s="357">
        <v>509</v>
      </c>
      <c r="N975" s="357">
        <v>462</v>
      </c>
      <c r="O975" s="357">
        <v>423</v>
      </c>
      <c r="P975" s="357">
        <v>436</v>
      </c>
      <c r="Q975" s="357">
        <v>501</v>
      </c>
      <c r="R975" s="357">
        <v>483</v>
      </c>
      <c r="S975" s="354">
        <v>599</v>
      </c>
      <c r="T975" s="354">
        <v>663</v>
      </c>
      <c r="U975" s="354">
        <v>702</v>
      </c>
      <c r="V975" s="357">
        <v>531</v>
      </c>
      <c r="W975" s="357">
        <v>592</v>
      </c>
      <c r="X975" s="357">
        <v>486</v>
      </c>
      <c r="Y975" s="357">
        <v>518</v>
      </c>
      <c r="Z975" s="357">
        <v>613</v>
      </c>
      <c r="AA975" s="357">
        <v>544</v>
      </c>
      <c r="AB975" s="357">
        <v>499</v>
      </c>
      <c r="AC975" s="357">
        <v>541</v>
      </c>
      <c r="AD975" s="357">
        <v>646</v>
      </c>
      <c r="AE975" s="357">
        <v>558</v>
      </c>
      <c r="AF975" s="357">
        <v>566</v>
      </c>
      <c r="AG975" s="357">
        <v>609</v>
      </c>
      <c r="AH975" s="357">
        <v>726</v>
      </c>
      <c r="AI975" s="368" t="s">
        <v>2207</v>
      </c>
      <c r="AJ975" s="357">
        <v>526</v>
      </c>
      <c r="AK975" s="357">
        <v>563</v>
      </c>
      <c r="AL975" s="357">
        <v>667</v>
      </c>
      <c r="AM975" s="357">
        <v>467</v>
      </c>
      <c r="AN975" s="357">
        <v>492</v>
      </c>
      <c r="AO975" s="357">
        <v>563</v>
      </c>
      <c r="AP975" s="357">
        <v>498</v>
      </c>
      <c r="AQ975" s="357">
        <v>498</v>
      </c>
      <c r="AR975" s="357">
        <v>577</v>
      </c>
      <c r="AS975" s="357">
        <v>574</v>
      </c>
      <c r="AT975" s="105"/>
      <c r="AU975" s="105" t="s">
        <v>104</v>
      </c>
      <c r="AV975" s="126">
        <v>7.1</v>
      </c>
    </row>
    <row r="976" spans="1:48" ht="23.25" customHeight="1">
      <c r="A976" s="442"/>
      <c r="D976" s="105" t="s">
        <v>3432</v>
      </c>
      <c r="E976" s="164" t="s">
        <v>3432</v>
      </c>
      <c r="F976" s="165" t="s">
        <v>1017</v>
      </c>
      <c r="G976" s="126">
        <v>7.1</v>
      </c>
      <c r="H976" s="166">
        <v>427</v>
      </c>
      <c r="I976" s="166">
        <v>422</v>
      </c>
      <c r="J976" s="166">
        <v>489</v>
      </c>
      <c r="K976" s="357">
        <v>442</v>
      </c>
      <c r="L976" s="357">
        <v>432</v>
      </c>
      <c r="M976" s="357">
        <v>509</v>
      </c>
      <c r="N976" s="357">
        <v>462</v>
      </c>
      <c r="O976" s="357">
        <v>423</v>
      </c>
      <c r="P976" s="357">
        <v>436</v>
      </c>
      <c r="Q976" s="357">
        <v>501</v>
      </c>
      <c r="R976" s="357">
        <v>483</v>
      </c>
      <c r="S976" s="354">
        <v>599</v>
      </c>
      <c r="T976" s="354">
        <v>663</v>
      </c>
      <c r="U976" s="354">
        <v>702</v>
      </c>
      <c r="V976" s="357">
        <v>531</v>
      </c>
      <c r="W976" s="357">
        <v>592</v>
      </c>
      <c r="X976" s="357">
        <v>486</v>
      </c>
      <c r="Y976" s="357">
        <v>518</v>
      </c>
      <c r="Z976" s="357">
        <v>613</v>
      </c>
      <c r="AA976" s="357">
        <v>544</v>
      </c>
      <c r="AB976" s="357">
        <v>499</v>
      </c>
      <c r="AC976" s="357">
        <v>541</v>
      </c>
      <c r="AD976" s="357">
        <v>646</v>
      </c>
      <c r="AE976" s="357">
        <v>558</v>
      </c>
      <c r="AF976" s="357">
        <v>566</v>
      </c>
      <c r="AG976" s="357">
        <v>609</v>
      </c>
      <c r="AH976" s="357">
        <v>726</v>
      </c>
      <c r="AI976" s="368" t="s">
        <v>2207</v>
      </c>
      <c r="AJ976" s="357">
        <v>526</v>
      </c>
      <c r="AK976" s="357">
        <v>563</v>
      </c>
      <c r="AL976" s="357">
        <v>667</v>
      </c>
      <c r="AM976" s="357">
        <v>467</v>
      </c>
      <c r="AN976" s="357">
        <v>492</v>
      </c>
      <c r="AO976" s="357">
        <v>563</v>
      </c>
      <c r="AP976" s="357">
        <v>498</v>
      </c>
      <c r="AQ976" s="357">
        <v>498</v>
      </c>
      <c r="AR976" s="357">
        <v>577</v>
      </c>
      <c r="AS976" s="357">
        <v>574</v>
      </c>
      <c r="AT976" s="105"/>
      <c r="AU976" s="105" t="s">
        <v>3432</v>
      </c>
      <c r="AV976" s="126">
        <v>7.1</v>
      </c>
    </row>
    <row r="977" spans="1:48" ht="23.25" customHeight="1">
      <c r="A977" s="442"/>
      <c r="D977" s="105" t="s">
        <v>105</v>
      </c>
      <c r="E977" s="164" t="s">
        <v>105</v>
      </c>
      <c r="F977" s="165" t="s">
        <v>1018</v>
      </c>
      <c r="G977" s="126">
        <v>8.5</v>
      </c>
      <c r="H977" s="166">
        <v>446</v>
      </c>
      <c r="I977" s="166">
        <v>443</v>
      </c>
      <c r="J977" s="166">
        <v>512</v>
      </c>
      <c r="K977" s="357">
        <v>462</v>
      </c>
      <c r="L977" s="357">
        <v>451</v>
      </c>
      <c r="M977" s="357">
        <v>537</v>
      </c>
      <c r="N977" s="357">
        <v>484</v>
      </c>
      <c r="O977" s="357">
        <v>444</v>
      </c>
      <c r="P977" s="357">
        <v>460</v>
      </c>
      <c r="Q977" s="357">
        <v>528</v>
      </c>
      <c r="R977" s="357">
        <v>511</v>
      </c>
      <c r="S977" s="354">
        <v>621</v>
      </c>
      <c r="T977" s="354">
        <v>691</v>
      </c>
      <c r="U977" s="354">
        <v>733</v>
      </c>
      <c r="V977" s="357">
        <v>554</v>
      </c>
      <c r="W977" s="357">
        <v>618</v>
      </c>
      <c r="X977" s="357">
        <v>503</v>
      </c>
      <c r="Y977" s="357">
        <v>540</v>
      </c>
      <c r="Z977" s="357">
        <v>641</v>
      </c>
      <c r="AA977" s="357">
        <v>564</v>
      </c>
      <c r="AB977" s="357">
        <v>521</v>
      </c>
      <c r="AC977" s="357">
        <v>569</v>
      </c>
      <c r="AD977" s="357">
        <v>681</v>
      </c>
      <c r="AE977" s="357">
        <v>583</v>
      </c>
      <c r="AF977" s="357">
        <v>588</v>
      </c>
      <c r="AG977" s="357">
        <v>638</v>
      </c>
      <c r="AH977" s="357">
        <v>762</v>
      </c>
      <c r="AI977" s="368" t="s">
        <v>2207</v>
      </c>
      <c r="AJ977" s="357">
        <v>551</v>
      </c>
      <c r="AK977" s="357">
        <v>595</v>
      </c>
      <c r="AL977" s="357">
        <v>704</v>
      </c>
      <c r="AM977" s="357">
        <v>488</v>
      </c>
      <c r="AN977" s="357">
        <v>518</v>
      </c>
      <c r="AO977" s="357">
        <v>592</v>
      </c>
      <c r="AP977" s="357">
        <v>523</v>
      </c>
      <c r="AQ977" s="357">
        <v>523</v>
      </c>
      <c r="AR977" s="357">
        <v>612</v>
      </c>
      <c r="AS977" s="357">
        <v>597</v>
      </c>
      <c r="AT977" s="105"/>
      <c r="AU977" s="105" t="s">
        <v>105</v>
      </c>
      <c r="AV977" s="126">
        <v>8.5</v>
      </c>
    </row>
    <row r="978" spans="1:48" ht="23.25" customHeight="1">
      <c r="A978" s="442"/>
      <c r="D978" s="105" t="s">
        <v>3433</v>
      </c>
      <c r="E978" s="164" t="s">
        <v>3433</v>
      </c>
      <c r="F978" s="165" t="s">
        <v>1018</v>
      </c>
      <c r="G978" s="126">
        <v>8.5</v>
      </c>
      <c r="H978" s="166">
        <v>446</v>
      </c>
      <c r="I978" s="166">
        <v>443</v>
      </c>
      <c r="J978" s="166">
        <v>512</v>
      </c>
      <c r="K978" s="357">
        <v>462</v>
      </c>
      <c r="L978" s="357">
        <v>451</v>
      </c>
      <c r="M978" s="357">
        <v>537</v>
      </c>
      <c r="N978" s="357">
        <v>484</v>
      </c>
      <c r="O978" s="357">
        <v>444</v>
      </c>
      <c r="P978" s="357">
        <v>460</v>
      </c>
      <c r="Q978" s="357">
        <v>528</v>
      </c>
      <c r="R978" s="357">
        <v>511</v>
      </c>
      <c r="S978" s="354">
        <v>621</v>
      </c>
      <c r="T978" s="354">
        <v>691</v>
      </c>
      <c r="U978" s="354">
        <v>733</v>
      </c>
      <c r="V978" s="357">
        <v>554</v>
      </c>
      <c r="W978" s="357">
        <v>618</v>
      </c>
      <c r="X978" s="357">
        <v>503</v>
      </c>
      <c r="Y978" s="357">
        <v>540</v>
      </c>
      <c r="Z978" s="357">
        <v>641</v>
      </c>
      <c r="AA978" s="357">
        <v>564</v>
      </c>
      <c r="AB978" s="357">
        <v>521</v>
      </c>
      <c r="AC978" s="357">
        <v>569</v>
      </c>
      <c r="AD978" s="357">
        <v>681</v>
      </c>
      <c r="AE978" s="357">
        <v>583</v>
      </c>
      <c r="AF978" s="357">
        <v>588</v>
      </c>
      <c r="AG978" s="357">
        <v>638</v>
      </c>
      <c r="AH978" s="357">
        <v>762</v>
      </c>
      <c r="AI978" s="368" t="s">
        <v>2207</v>
      </c>
      <c r="AJ978" s="357">
        <v>551</v>
      </c>
      <c r="AK978" s="357">
        <v>595</v>
      </c>
      <c r="AL978" s="357">
        <v>704</v>
      </c>
      <c r="AM978" s="357">
        <v>488</v>
      </c>
      <c r="AN978" s="357">
        <v>518</v>
      </c>
      <c r="AO978" s="357">
        <v>592</v>
      </c>
      <c r="AP978" s="357">
        <v>523</v>
      </c>
      <c r="AQ978" s="357">
        <v>523</v>
      </c>
      <c r="AR978" s="357">
        <v>612</v>
      </c>
      <c r="AS978" s="357">
        <v>597</v>
      </c>
      <c r="AT978" s="105"/>
      <c r="AU978" s="105" t="s">
        <v>3433</v>
      </c>
      <c r="AV978" s="126">
        <v>8.5</v>
      </c>
    </row>
    <row r="979" spans="1:48" ht="23.25" customHeight="1">
      <c r="A979" s="442"/>
      <c r="D979" s="105" t="s">
        <v>106</v>
      </c>
      <c r="E979" s="164" t="s">
        <v>106</v>
      </c>
      <c r="F979" s="165" t="s">
        <v>1019</v>
      </c>
      <c r="G979" s="126">
        <v>11.299999999999999</v>
      </c>
      <c r="H979" s="166">
        <v>488</v>
      </c>
      <c r="I979" s="166">
        <v>486</v>
      </c>
      <c r="J979" s="166">
        <v>562</v>
      </c>
      <c r="K979" s="357">
        <v>505</v>
      </c>
      <c r="L979" s="357">
        <v>493</v>
      </c>
      <c r="M979" s="357">
        <v>594</v>
      </c>
      <c r="N979" s="357">
        <v>531</v>
      </c>
      <c r="O979" s="357">
        <v>487</v>
      </c>
      <c r="P979" s="357">
        <v>511</v>
      </c>
      <c r="Q979" s="357">
        <v>584</v>
      </c>
      <c r="R979" s="357">
        <v>570</v>
      </c>
      <c r="S979" s="354">
        <v>668</v>
      </c>
      <c r="T979" s="354">
        <v>752</v>
      </c>
      <c r="U979" s="354">
        <v>797</v>
      </c>
      <c r="V979" s="357">
        <v>605</v>
      </c>
      <c r="W979" s="357">
        <v>674</v>
      </c>
      <c r="X979" s="357">
        <v>540</v>
      </c>
      <c r="Y979" s="357">
        <v>587</v>
      </c>
      <c r="Z979" s="357">
        <v>697</v>
      </c>
      <c r="AA979" s="357">
        <v>606</v>
      </c>
      <c r="AB979" s="357">
        <v>565</v>
      </c>
      <c r="AC979" s="357">
        <v>628</v>
      </c>
      <c r="AD979" s="357">
        <v>754</v>
      </c>
      <c r="AE979" s="357">
        <v>634</v>
      </c>
      <c r="AF979" s="357">
        <v>632</v>
      </c>
      <c r="AG979" s="357">
        <v>696</v>
      </c>
      <c r="AH979" s="357">
        <v>835</v>
      </c>
      <c r="AI979" s="368" t="s">
        <v>2207</v>
      </c>
      <c r="AJ979" s="357">
        <v>601</v>
      </c>
      <c r="AK979" s="357">
        <v>659</v>
      </c>
      <c r="AL979" s="357">
        <v>779</v>
      </c>
      <c r="AM979" s="357">
        <v>531</v>
      </c>
      <c r="AN979" s="357">
        <v>571</v>
      </c>
      <c r="AO979" s="357">
        <v>652</v>
      </c>
      <c r="AP979" s="357">
        <v>575</v>
      </c>
      <c r="AQ979" s="357">
        <v>575</v>
      </c>
      <c r="AR979" s="357">
        <v>683</v>
      </c>
      <c r="AS979" s="357">
        <v>646</v>
      </c>
      <c r="AT979" s="105"/>
      <c r="AU979" s="105" t="s">
        <v>106</v>
      </c>
      <c r="AV979" s="126">
        <v>11.299999999999999</v>
      </c>
    </row>
    <row r="980" spans="1:48" ht="23.25" customHeight="1">
      <c r="A980" s="442"/>
      <c r="D980" s="105" t="s">
        <v>3434</v>
      </c>
      <c r="E980" s="164" t="s">
        <v>3434</v>
      </c>
      <c r="F980" s="165" t="s">
        <v>1019</v>
      </c>
      <c r="G980" s="126">
        <v>11.299999999999999</v>
      </c>
      <c r="H980" s="166">
        <v>488</v>
      </c>
      <c r="I980" s="166">
        <v>486</v>
      </c>
      <c r="J980" s="166">
        <v>562</v>
      </c>
      <c r="K980" s="357">
        <v>505</v>
      </c>
      <c r="L980" s="357">
        <v>493</v>
      </c>
      <c r="M980" s="357">
        <v>594</v>
      </c>
      <c r="N980" s="357">
        <v>531</v>
      </c>
      <c r="O980" s="357">
        <v>487</v>
      </c>
      <c r="P980" s="357">
        <v>511</v>
      </c>
      <c r="Q980" s="357">
        <v>584</v>
      </c>
      <c r="R980" s="357">
        <v>570</v>
      </c>
      <c r="S980" s="354">
        <v>668</v>
      </c>
      <c r="T980" s="354">
        <v>752</v>
      </c>
      <c r="U980" s="354">
        <v>797</v>
      </c>
      <c r="V980" s="357">
        <v>605</v>
      </c>
      <c r="W980" s="357">
        <v>674</v>
      </c>
      <c r="X980" s="357">
        <v>540</v>
      </c>
      <c r="Y980" s="357">
        <v>587</v>
      </c>
      <c r="Z980" s="357">
        <v>697</v>
      </c>
      <c r="AA980" s="357">
        <v>606</v>
      </c>
      <c r="AB980" s="357">
        <v>565</v>
      </c>
      <c r="AC980" s="357">
        <v>628</v>
      </c>
      <c r="AD980" s="357">
        <v>754</v>
      </c>
      <c r="AE980" s="357">
        <v>634</v>
      </c>
      <c r="AF980" s="357">
        <v>632</v>
      </c>
      <c r="AG980" s="357">
        <v>696</v>
      </c>
      <c r="AH980" s="357">
        <v>835</v>
      </c>
      <c r="AI980" s="368" t="s">
        <v>2207</v>
      </c>
      <c r="AJ980" s="357">
        <v>601</v>
      </c>
      <c r="AK980" s="357">
        <v>659</v>
      </c>
      <c r="AL980" s="357">
        <v>779</v>
      </c>
      <c r="AM980" s="357">
        <v>531</v>
      </c>
      <c r="AN980" s="357">
        <v>571</v>
      </c>
      <c r="AO980" s="357">
        <v>652</v>
      </c>
      <c r="AP980" s="357">
        <v>575</v>
      </c>
      <c r="AQ980" s="357">
        <v>575</v>
      </c>
      <c r="AR980" s="357">
        <v>683</v>
      </c>
      <c r="AS980" s="357">
        <v>646</v>
      </c>
      <c r="AT980" s="105"/>
      <c r="AU980" s="105" t="s">
        <v>3434</v>
      </c>
      <c r="AV980" s="126">
        <v>11.299999999999999</v>
      </c>
    </row>
    <row r="981" spans="1:48" ht="23.25" customHeight="1">
      <c r="A981" s="442"/>
      <c r="D981" s="105" t="s">
        <v>107</v>
      </c>
      <c r="E981" s="164" t="s">
        <v>107</v>
      </c>
      <c r="F981" s="165" t="s">
        <v>1020</v>
      </c>
      <c r="G981" s="126">
        <v>14.2</v>
      </c>
      <c r="H981" s="166">
        <v>713</v>
      </c>
      <c r="I981" s="166">
        <v>707</v>
      </c>
      <c r="J981" s="166">
        <v>820</v>
      </c>
      <c r="K981" s="357">
        <v>744</v>
      </c>
      <c r="L981" s="357">
        <v>727</v>
      </c>
      <c r="M981" s="357">
        <v>862</v>
      </c>
      <c r="N981" s="357">
        <v>779</v>
      </c>
      <c r="O981" s="357">
        <v>709</v>
      </c>
      <c r="P981" s="357">
        <v>735</v>
      </c>
      <c r="Q981" s="357">
        <v>845</v>
      </c>
      <c r="R981" s="357">
        <v>817</v>
      </c>
      <c r="S981" s="354">
        <v>1056</v>
      </c>
      <c r="T981" s="354">
        <v>1181</v>
      </c>
      <c r="U981" s="354">
        <v>1235</v>
      </c>
      <c r="V981" s="357">
        <v>916</v>
      </c>
      <c r="W981" s="357">
        <v>1021</v>
      </c>
      <c r="X981" s="357">
        <v>835</v>
      </c>
      <c r="Y981" s="357">
        <v>897</v>
      </c>
      <c r="Z981" s="357">
        <v>1063</v>
      </c>
      <c r="AA981" s="357">
        <v>936</v>
      </c>
      <c r="AB981" s="357">
        <v>862</v>
      </c>
      <c r="AC981" s="357">
        <v>942</v>
      </c>
      <c r="AD981" s="357">
        <v>1128</v>
      </c>
      <c r="AE981" s="357">
        <v>965</v>
      </c>
      <c r="AF981" s="357">
        <v>996</v>
      </c>
      <c r="AG981" s="357">
        <v>1079</v>
      </c>
      <c r="AH981" s="357">
        <v>1289</v>
      </c>
      <c r="AI981" s="368" t="s">
        <v>2207</v>
      </c>
      <c r="AJ981" s="357">
        <v>912</v>
      </c>
      <c r="AK981" s="357">
        <v>984</v>
      </c>
      <c r="AL981" s="357">
        <v>1166</v>
      </c>
      <c r="AM981" s="357">
        <v>794</v>
      </c>
      <c r="AN981" s="357">
        <v>844</v>
      </c>
      <c r="AO981" s="357">
        <v>964</v>
      </c>
      <c r="AP981" s="357">
        <v>840</v>
      </c>
      <c r="AQ981" s="357">
        <v>840</v>
      </c>
      <c r="AR981" s="357">
        <v>997</v>
      </c>
      <c r="AS981" s="357">
        <v>990</v>
      </c>
      <c r="AT981" s="105"/>
      <c r="AU981" s="105" t="s">
        <v>107</v>
      </c>
      <c r="AV981" s="126">
        <v>14.2</v>
      </c>
    </row>
    <row r="982" spans="1:48" ht="23.25" customHeight="1">
      <c r="D982" s="105" t="s">
        <v>108</v>
      </c>
      <c r="E982" s="164" t="s">
        <v>108</v>
      </c>
      <c r="F982" s="165" t="s">
        <v>1021</v>
      </c>
      <c r="G982" s="126">
        <v>17</v>
      </c>
      <c r="H982" s="166">
        <v>755</v>
      </c>
      <c r="I982" s="166">
        <v>751</v>
      </c>
      <c r="J982" s="166">
        <v>870</v>
      </c>
      <c r="K982" s="357">
        <v>787</v>
      </c>
      <c r="L982" s="357">
        <v>769</v>
      </c>
      <c r="M982" s="357">
        <v>920</v>
      </c>
      <c r="N982" s="357">
        <v>826</v>
      </c>
      <c r="O982" s="357">
        <v>753</v>
      </c>
      <c r="P982" s="357">
        <v>786</v>
      </c>
      <c r="Q982" s="357">
        <v>901</v>
      </c>
      <c r="R982" s="357">
        <v>876</v>
      </c>
      <c r="S982" s="354">
        <v>1105</v>
      </c>
      <c r="T982" s="354">
        <v>1244</v>
      </c>
      <c r="U982" s="354">
        <v>1302</v>
      </c>
      <c r="V982" s="357">
        <v>969</v>
      </c>
      <c r="W982" s="357">
        <v>1079</v>
      </c>
      <c r="X982" s="357">
        <v>872</v>
      </c>
      <c r="Y982" s="357">
        <v>944</v>
      </c>
      <c r="Z982" s="357">
        <v>1121</v>
      </c>
      <c r="AA982" s="357">
        <v>980</v>
      </c>
      <c r="AB982" s="357">
        <v>908</v>
      </c>
      <c r="AC982" s="357">
        <v>1002</v>
      </c>
      <c r="AD982" s="357">
        <v>1202</v>
      </c>
      <c r="AE982" s="357">
        <v>1018</v>
      </c>
      <c r="AF982" s="357">
        <v>1042</v>
      </c>
      <c r="AG982" s="357">
        <v>1139</v>
      </c>
      <c r="AH982" s="357">
        <v>1363</v>
      </c>
      <c r="AI982" s="368" t="s">
        <v>2207</v>
      </c>
      <c r="AJ982" s="357">
        <v>964</v>
      </c>
      <c r="AK982" s="357">
        <v>1049</v>
      </c>
      <c r="AL982" s="357">
        <v>1242</v>
      </c>
      <c r="AM982" s="357">
        <v>838</v>
      </c>
      <c r="AN982" s="357">
        <v>898</v>
      </c>
      <c r="AO982" s="357">
        <v>1026</v>
      </c>
      <c r="AP982" s="357">
        <v>893</v>
      </c>
      <c r="AQ982" s="357">
        <v>893</v>
      </c>
      <c r="AR982" s="357">
        <v>1070</v>
      </c>
      <c r="AS982" s="357">
        <v>1041</v>
      </c>
      <c r="AT982" s="105"/>
      <c r="AU982" s="105" t="s">
        <v>108</v>
      </c>
      <c r="AV982" s="126">
        <v>17</v>
      </c>
    </row>
    <row r="983" spans="1:48" ht="23.25" customHeight="1">
      <c r="A983" s="396"/>
      <c r="B983" s="397"/>
      <c r="D983" s="105" t="s">
        <v>109</v>
      </c>
      <c r="E983" s="164" t="s">
        <v>109</v>
      </c>
      <c r="F983" s="165" t="s">
        <v>840</v>
      </c>
      <c r="G983" s="126">
        <v>14.2</v>
      </c>
      <c r="H983" s="166">
        <v>540</v>
      </c>
      <c r="I983" s="166">
        <v>532</v>
      </c>
      <c r="J983" s="166">
        <v>614</v>
      </c>
      <c r="K983" s="357">
        <v>555</v>
      </c>
      <c r="L983" s="357">
        <v>542</v>
      </c>
      <c r="M983" s="357">
        <v>631</v>
      </c>
      <c r="N983" s="357">
        <v>578</v>
      </c>
      <c r="O983" s="357">
        <v>533</v>
      </c>
      <c r="P983" s="357">
        <v>542</v>
      </c>
      <c r="Q983" s="357">
        <v>623</v>
      </c>
      <c r="R983" s="357">
        <v>607</v>
      </c>
      <c r="S983" s="354">
        <v>730</v>
      </c>
      <c r="T983" s="354">
        <v>814</v>
      </c>
      <c r="U983" s="354">
        <v>864</v>
      </c>
      <c r="V983" s="357">
        <v>681</v>
      </c>
      <c r="W983" s="357">
        <v>751</v>
      </c>
      <c r="X983" s="357">
        <v>597</v>
      </c>
      <c r="Y983" s="357">
        <v>628</v>
      </c>
      <c r="Z983" s="357">
        <v>740</v>
      </c>
      <c r="AA983" s="357">
        <v>668</v>
      </c>
      <c r="AB983" s="357">
        <v>606</v>
      </c>
      <c r="AC983" s="357">
        <v>645</v>
      </c>
      <c r="AD983" s="357">
        <v>764</v>
      </c>
      <c r="AE983" s="357">
        <v>678</v>
      </c>
      <c r="AF983" s="357">
        <v>673</v>
      </c>
      <c r="AG983" s="357">
        <v>713</v>
      </c>
      <c r="AH983" s="357">
        <v>845</v>
      </c>
      <c r="AI983" s="368" t="s">
        <v>2207</v>
      </c>
      <c r="AJ983" s="357">
        <v>641</v>
      </c>
      <c r="AK983" s="357">
        <v>679</v>
      </c>
      <c r="AL983" s="357">
        <v>797</v>
      </c>
      <c r="AM983" s="357">
        <v>586</v>
      </c>
      <c r="AN983" s="357">
        <v>611</v>
      </c>
      <c r="AO983" s="357">
        <v>694</v>
      </c>
      <c r="AP983" s="357">
        <v>635</v>
      </c>
      <c r="AQ983" s="357">
        <v>635</v>
      </c>
      <c r="AR983" s="357">
        <v>703</v>
      </c>
      <c r="AS983" s="357">
        <v>711</v>
      </c>
      <c r="AT983" s="105"/>
      <c r="AU983" s="105" t="s">
        <v>109</v>
      </c>
      <c r="AV983" s="126">
        <v>14.2</v>
      </c>
    </row>
    <row r="984" spans="1:48" ht="23.25" customHeight="1">
      <c r="D984" s="105" t="s">
        <v>3435</v>
      </c>
      <c r="E984" s="164" t="s">
        <v>3435</v>
      </c>
      <c r="F984" s="165" t="s">
        <v>840</v>
      </c>
      <c r="G984" s="126">
        <v>14.2</v>
      </c>
      <c r="H984" s="166">
        <v>540</v>
      </c>
      <c r="I984" s="166">
        <v>532</v>
      </c>
      <c r="J984" s="166">
        <v>614</v>
      </c>
      <c r="K984" s="357">
        <v>555</v>
      </c>
      <c r="L984" s="357">
        <v>542</v>
      </c>
      <c r="M984" s="357">
        <v>631</v>
      </c>
      <c r="N984" s="357">
        <v>578</v>
      </c>
      <c r="O984" s="357">
        <v>533</v>
      </c>
      <c r="P984" s="357">
        <v>542</v>
      </c>
      <c r="Q984" s="357">
        <v>623</v>
      </c>
      <c r="R984" s="357">
        <v>607</v>
      </c>
      <c r="S984" s="354">
        <v>730</v>
      </c>
      <c r="T984" s="354">
        <v>814</v>
      </c>
      <c r="U984" s="354">
        <v>864</v>
      </c>
      <c r="V984" s="357">
        <v>681</v>
      </c>
      <c r="W984" s="357">
        <v>751</v>
      </c>
      <c r="X984" s="357">
        <v>597</v>
      </c>
      <c r="Y984" s="357">
        <v>628</v>
      </c>
      <c r="Z984" s="357">
        <v>740</v>
      </c>
      <c r="AA984" s="357">
        <v>668</v>
      </c>
      <c r="AB984" s="357">
        <v>606</v>
      </c>
      <c r="AC984" s="357">
        <v>645</v>
      </c>
      <c r="AD984" s="357">
        <v>764</v>
      </c>
      <c r="AE984" s="357">
        <v>678</v>
      </c>
      <c r="AF984" s="357">
        <v>673</v>
      </c>
      <c r="AG984" s="357">
        <v>713</v>
      </c>
      <c r="AH984" s="357">
        <v>845</v>
      </c>
      <c r="AI984" s="368" t="s">
        <v>2207</v>
      </c>
      <c r="AJ984" s="357">
        <v>641</v>
      </c>
      <c r="AK984" s="357">
        <v>679</v>
      </c>
      <c r="AL984" s="357">
        <v>797</v>
      </c>
      <c r="AM984" s="357">
        <v>586</v>
      </c>
      <c r="AN984" s="357">
        <v>611</v>
      </c>
      <c r="AO984" s="357">
        <v>694</v>
      </c>
      <c r="AP984" s="357">
        <v>635</v>
      </c>
      <c r="AQ984" s="357">
        <v>635</v>
      </c>
      <c r="AR984" s="357">
        <v>703</v>
      </c>
      <c r="AS984" s="357">
        <v>711</v>
      </c>
      <c r="AT984" s="105"/>
      <c r="AU984" s="105" t="s">
        <v>3435</v>
      </c>
      <c r="AV984" s="126">
        <v>14.2</v>
      </c>
    </row>
    <row r="985" spans="1:48" ht="23.25" customHeight="1">
      <c r="D985" s="105" t="s">
        <v>110</v>
      </c>
      <c r="E985" s="164" t="s">
        <v>110</v>
      </c>
      <c r="F985" s="165" t="s">
        <v>841</v>
      </c>
      <c r="G985" s="126">
        <v>19.8</v>
      </c>
      <c r="H985" s="166">
        <v>551</v>
      </c>
      <c r="I985" s="166">
        <v>544</v>
      </c>
      <c r="J985" s="166">
        <v>628</v>
      </c>
      <c r="K985" s="357">
        <v>567</v>
      </c>
      <c r="L985" s="357">
        <v>554</v>
      </c>
      <c r="M985" s="357">
        <v>651</v>
      </c>
      <c r="N985" s="357">
        <v>592</v>
      </c>
      <c r="O985" s="357">
        <v>546</v>
      </c>
      <c r="P985" s="357">
        <v>560</v>
      </c>
      <c r="Q985" s="357">
        <v>642</v>
      </c>
      <c r="R985" s="357">
        <v>628</v>
      </c>
      <c r="S985" s="354">
        <v>743</v>
      </c>
      <c r="T985" s="354">
        <v>832</v>
      </c>
      <c r="U985" s="354">
        <v>881</v>
      </c>
      <c r="V985" s="357">
        <v>689</v>
      </c>
      <c r="W985" s="357">
        <v>763</v>
      </c>
      <c r="X985" s="357">
        <v>605</v>
      </c>
      <c r="Y985" s="357">
        <v>643</v>
      </c>
      <c r="Z985" s="357">
        <v>759</v>
      </c>
      <c r="AA985" s="357">
        <v>678</v>
      </c>
      <c r="AB985" s="357">
        <v>620</v>
      </c>
      <c r="AC985" s="357">
        <v>668</v>
      </c>
      <c r="AD985" s="357">
        <v>795</v>
      </c>
      <c r="AE985" s="357">
        <v>695</v>
      </c>
      <c r="AF985" s="357">
        <v>687</v>
      </c>
      <c r="AG985" s="357">
        <v>737</v>
      </c>
      <c r="AH985" s="357">
        <v>876</v>
      </c>
      <c r="AI985" s="368" t="s">
        <v>2207</v>
      </c>
      <c r="AJ985" s="357">
        <v>658</v>
      </c>
      <c r="AK985" s="357">
        <v>704</v>
      </c>
      <c r="AL985" s="357">
        <v>828</v>
      </c>
      <c r="AM985" s="357">
        <v>597</v>
      </c>
      <c r="AN985" s="357">
        <v>628</v>
      </c>
      <c r="AO985" s="357">
        <v>715</v>
      </c>
      <c r="AP985" s="357">
        <v>649</v>
      </c>
      <c r="AQ985" s="357">
        <v>649</v>
      </c>
      <c r="AR985" s="357">
        <v>731</v>
      </c>
      <c r="AS985" s="357">
        <v>724</v>
      </c>
      <c r="AT985" s="105"/>
      <c r="AU985" s="105" t="s">
        <v>110</v>
      </c>
      <c r="AV985" s="126">
        <v>19.8</v>
      </c>
    </row>
    <row r="986" spans="1:48" ht="23.25" customHeight="1">
      <c r="A986" s="442"/>
      <c r="D986" s="105" t="s">
        <v>3436</v>
      </c>
      <c r="E986" s="164" t="s">
        <v>3436</v>
      </c>
      <c r="F986" s="165" t="s">
        <v>841</v>
      </c>
      <c r="G986" s="126">
        <v>19.8</v>
      </c>
      <c r="H986" s="166">
        <v>551</v>
      </c>
      <c r="I986" s="166">
        <v>544</v>
      </c>
      <c r="J986" s="166">
        <v>628</v>
      </c>
      <c r="K986" s="357">
        <v>567</v>
      </c>
      <c r="L986" s="357">
        <v>554</v>
      </c>
      <c r="M986" s="357">
        <v>651</v>
      </c>
      <c r="N986" s="357">
        <v>592</v>
      </c>
      <c r="O986" s="357">
        <v>546</v>
      </c>
      <c r="P986" s="357">
        <v>560</v>
      </c>
      <c r="Q986" s="357">
        <v>642</v>
      </c>
      <c r="R986" s="357">
        <v>628</v>
      </c>
      <c r="S986" s="354">
        <v>743</v>
      </c>
      <c r="T986" s="354">
        <v>832</v>
      </c>
      <c r="U986" s="354">
        <v>881</v>
      </c>
      <c r="V986" s="357">
        <v>689</v>
      </c>
      <c r="W986" s="357">
        <v>763</v>
      </c>
      <c r="X986" s="357">
        <v>605</v>
      </c>
      <c r="Y986" s="357">
        <v>643</v>
      </c>
      <c r="Z986" s="357">
        <v>759</v>
      </c>
      <c r="AA986" s="357">
        <v>678</v>
      </c>
      <c r="AB986" s="357">
        <v>620</v>
      </c>
      <c r="AC986" s="357">
        <v>668</v>
      </c>
      <c r="AD986" s="357">
        <v>795</v>
      </c>
      <c r="AE986" s="357">
        <v>695</v>
      </c>
      <c r="AF986" s="357">
        <v>687</v>
      </c>
      <c r="AG986" s="357">
        <v>737</v>
      </c>
      <c r="AH986" s="357">
        <v>876</v>
      </c>
      <c r="AI986" s="368" t="s">
        <v>2207</v>
      </c>
      <c r="AJ986" s="357">
        <v>658</v>
      </c>
      <c r="AK986" s="357">
        <v>704</v>
      </c>
      <c r="AL986" s="357">
        <v>828</v>
      </c>
      <c r="AM986" s="357">
        <v>597</v>
      </c>
      <c r="AN986" s="357">
        <v>628</v>
      </c>
      <c r="AO986" s="357">
        <v>715</v>
      </c>
      <c r="AP986" s="357">
        <v>649</v>
      </c>
      <c r="AQ986" s="357">
        <v>649</v>
      </c>
      <c r="AR986" s="357">
        <v>731</v>
      </c>
      <c r="AS986" s="357">
        <v>724</v>
      </c>
      <c r="AT986" s="105"/>
      <c r="AU986" s="105" t="s">
        <v>3436</v>
      </c>
      <c r="AV986" s="126">
        <v>19.8</v>
      </c>
    </row>
    <row r="987" spans="1:48" ht="23.25" customHeight="1">
      <c r="A987" s="442"/>
      <c r="D987" s="105" t="s">
        <v>111</v>
      </c>
      <c r="E987" s="164" t="s">
        <v>111</v>
      </c>
      <c r="F987" s="165" t="s">
        <v>842</v>
      </c>
      <c r="G987" s="126">
        <v>19.8</v>
      </c>
      <c r="H987" s="166">
        <v>568</v>
      </c>
      <c r="I987" s="166">
        <v>563</v>
      </c>
      <c r="J987" s="166">
        <v>649</v>
      </c>
      <c r="K987" s="357">
        <v>584</v>
      </c>
      <c r="L987" s="357">
        <v>572</v>
      </c>
      <c r="M987" s="357">
        <v>673</v>
      </c>
      <c r="N987" s="357">
        <v>612</v>
      </c>
      <c r="O987" s="357">
        <v>563</v>
      </c>
      <c r="P987" s="357">
        <v>581</v>
      </c>
      <c r="Q987" s="357">
        <v>664</v>
      </c>
      <c r="R987" s="357">
        <v>651</v>
      </c>
      <c r="S987" s="354">
        <v>760</v>
      </c>
      <c r="T987" s="354">
        <v>861</v>
      </c>
      <c r="U987" s="354">
        <v>906</v>
      </c>
      <c r="V987" s="357">
        <v>718</v>
      </c>
      <c r="W987" s="357">
        <v>786</v>
      </c>
      <c r="X987" s="357">
        <v>621</v>
      </c>
      <c r="Y987" s="357">
        <v>663</v>
      </c>
      <c r="Z987" s="357">
        <v>783</v>
      </c>
      <c r="AA987" s="357">
        <v>698</v>
      </c>
      <c r="AB987" s="357">
        <v>639</v>
      </c>
      <c r="AC987" s="357">
        <v>692</v>
      </c>
      <c r="AD987" s="357">
        <v>824</v>
      </c>
      <c r="AE987" s="357">
        <v>717</v>
      </c>
      <c r="AF987" s="357">
        <v>706</v>
      </c>
      <c r="AG987" s="357">
        <v>761</v>
      </c>
      <c r="AH987" s="357">
        <v>904</v>
      </c>
      <c r="AI987" s="368" t="s">
        <v>2207</v>
      </c>
      <c r="AJ987" s="357">
        <v>679</v>
      </c>
      <c r="AK987" s="357">
        <v>732</v>
      </c>
      <c r="AL987" s="357">
        <v>858</v>
      </c>
      <c r="AM987" s="357">
        <v>616</v>
      </c>
      <c r="AN987" s="357">
        <v>652</v>
      </c>
      <c r="AO987" s="357">
        <v>739</v>
      </c>
      <c r="AP987" s="357">
        <v>674</v>
      </c>
      <c r="AQ987" s="357">
        <v>674</v>
      </c>
      <c r="AR987" s="357">
        <v>762</v>
      </c>
      <c r="AS987" s="357">
        <v>748</v>
      </c>
      <c r="AT987" s="105"/>
      <c r="AU987" s="105" t="s">
        <v>111</v>
      </c>
      <c r="AV987" s="126">
        <v>19.8</v>
      </c>
    </row>
    <row r="988" spans="1:48" ht="23.25" customHeight="1">
      <c r="A988" s="442"/>
      <c r="D988" s="105" t="s">
        <v>3437</v>
      </c>
      <c r="E988" s="164" t="s">
        <v>3437</v>
      </c>
      <c r="F988" s="165" t="s">
        <v>842</v>
      </c>
      <c r="G988" s="126">
        <v>19.8</v>
      </c>
      <c r="H988" s="166">
        <v>568</v>
      </c>
      <c r="I988" s="166">
        <v>563</v>
      </c>
      <c r="J988" s="166">
        <v>649</v>
      </c>
      <c r="K988" s="357">
        <v>584</v>
      </c>
      <c r="L988" s="357">
        <v>572</v>
      </c>
      <c r="M988" s="357">
        <v>673</v>
      </c>
      <c r="N988" s="357">
        <v>612</v>
      </c>
      <c r="O988" s="357">
        <v>563</v>
      </c>
      <c r="P988" s="357">
        <v>581</v>
      </c>
      <c r="Q988" s="357">
        <v>664</v>
      </c>
      <c r="R988" s="357">
        <v>651</v>
      </c>
      <c r="S988" s="354">
        <v>760</v>
      </c>
      <c r="T988" s="354">
        <v>861</v>
      </c>
      <c r="U988" s="354">
        <v>906</v>
      </c>
      <c r="V988" s="357">
        <v>718</v>
      </c>
      <c r="W988" s="357">
        <v>786</v>
      </c>
      <c r="X988" s="357">
        <v>621</v>
      </c>
      <c r="Y988" s="357">
        <v>663</v>
      </c>
      <c r="Z988" s="357">
        <v>783</v>
      </c>
      <c r="AA988" s="357">
        <v>698</v>
      </c>
      <c r="AB988" s="357">
        <v>639</v>
      </c>
      <c r="AC988" s="357">
        <v>692</v>
      </c>
      <c r="AD988" s="357">
        <v>824</v>
      </c>
      <c r="AE988" s="357">
        <v>717</v>
      </c>
      <c r="AF988" s="357">
        <v>706</v>
      </c>
      <c r="AG988" s="357">
        <v>761</v>
      </c>
      <c r="AH988" s="357">
        <v>904</v>
      </c>
      <c r="AI988" s="368" t="s">
        <v>2207</v>
      </c>
      <c r="AJ988" s="357">
        <v>679</v>
      </c>
      <c r="AK988" s="357">
        <v>732</v>
      </c>
      <c r="AL988" s="357">
        <v>858</v>
      </c>
      <c r="AM988" s="357">
        <v>616</v>
      </c>
      <c r="AN988" s="357">
        <v>652</v>
      </c>
      <c r="AO988" s="357">
        <v>739</v>
      </c>
      <c r="AP988" s="357">
        <v>674</v>
      </c>
      <c r="AQ988" s="357">
        <v>674</v>
      </c>
      <c r="AR988" s="357">
        <v>762</v>
      </c>
      <c r="AS988" s="357">
        <v>748</v>
      </c>
      <c r="AT988" s="105"/>
      <c r="AU988" s="105" t="s">
        <v>3437</v>
      </c>
      <c r="AV988" s="126">
        <v>19.8</v>
      </c>
    </row>
    <row r="989" spans="1:48" ht="23.25" customHeight="1">
      <c r="A989" s="442"/>
      <c r="D989" s="105" t="s">
        <v>484</v>
      </c>
      <c r="E989" s="164" t="s">
        <v>484</v>
      </c>
      <c r="F989" s="165" t="s">
        <v>1555</v>
      </c>
      <c r="G989" s="126">
        <v>0.1</v>
      </c>
      <c r="H989" s="166">
        <v>25</v>
      </c>
      <c r="I989" s="166">
        <v>25</v>
      </c>
      <c r="J989" s="166">
        <v>29</v>
      </c>
      <c r="K989" s="357">
        <v>25</v>
      </c>
      <c r="L989" s="357">
        <v>25</v>
      </c>
      <c r="M989" s="357">
        <v>29</v>
      </c>
      <c r="N989" s="357">
        <v>26</v>
      </c>
      <c r="O989" s="357">
        <v>25</v>
      </c>
      <c r="P989" s="357">
        <v>25</v>
      </c>
      <c r="Q989" s="357">
        <v>29</v>
      </c>
      <c r="R989" s="357">
        <v>26</v>
      </c>
      <c r="S989" s="354">
        <v>25</v>
      </c>
      <c r="T989" s="354">
        <v>25</v>
      </c>
      <c r="U989" s="354">
        <v>29</v>
      </c>
      <c r="V989" s="357">
        <v>25</v>
      </c>
      <c r="W989" s="357">
        <v>29</v>
      </c>
      <c r="X989" s="357">
        <v>25</v>
      </c>
      <c r="Y989" s="357">
        <v>25</v>
      </c>
      <c r="Z989" s="357">
        <v>29</v>
      </c>
      <c r="AA989" s="357">
        <v>26</v>
      </c>
      <c r="AB989" s="357">
        <v>25</v>
      </c>
      <c r="AC989" s="357">
        <v>25</v>
      </c>
      <c r="AD989" s="357">
        <v>29</v>
      </c>
      <c r="AE989" s="357">
        <v>26</v>
      </c>
      <c r="AF989" s="357">
        <v>25</v>
      </c>
      <c r="AG989" s="357">
        <v>25</v>
      </c>
      <c r="AH989" s="357">
        <v>29</v>
      </c>
      <c r="AI989" s="368" t="s">
        <v>2207</v>
      </c>
      <c r="AJ989" s="357">
        <v>25</v>
      </c>
      <c r="AK989" s="357">
        <v>25</v>
      </c>
      <c r="AL989" s="357">
        <v>29</v>
      </c>
      <c r="AM989" s="357">
        <v>25</v>
      </c>
      <c r="AN989" s="357">
        <v>25</v>
      </c>
      <c r="AO989" s="357">
        <v>29</v>
      </c>
      <c r="AP989" s="357">
        <v>28</v>
      </c>
      <c r="AQ989" s="357">
        <v>28</v>
      </c>
      <c r="AR989" s="357">
        <v>28</v>
      </c>
      <c r="AS989" s="357">
        <v>28</v>
      </c>
      <c r="AT989" s="105"/>
      <c r="AU989" s="105" t="s">
        <v>484</v>
      </c>
      <c r="AV989" s="126">
        <v>0.1</v>
      </c>
    </row>
    <row r="990" spans="1:48" ht="23.25" customHeight="1">
      <c r="D990" s="105" t="s">
        <v>485</v>
      </c>
      <c r="E990" s="164" t="s">
        <v>485</v>
      </c>
      <c r="F990" s="165" t="s">
        <v>1556</v>
      </c>
      <c r="G990" s="126">
        <v>0.1</v>
      </c>
      <c r="H990" s="166">
        <v>29</v>
      </c>
      <c r="I990" s="166">
        <v>30</v>
      </c>
      <c r="J990" s="166">
        <v>34</v>
      </c>
      <c r="K990" s="357">
        <v>29</v>
      </c>
      <c r="L990" s="357">
        <v>30</v>
      </c>
      <c r="M990" s="357">
        <v>34</v>
      </c>
      <c r="N990" s="357">
        <v>31</v>
      </c>
      <c r="O990" s="357">
        <v>29</v>
      </c>
      <c r="P990" s="357">
        <v>30</v>
      </c>
      <c r="Q990" s="357">
        <v>34</v>
      </c>
      <c r="R990" s="357">
        <v>31</v>
      </c>
      <c r="S990" s="354">
        <v>29</v>
      </c>
      <c r="T990" s="354">
        <v>30</v>
      </c>
      <c r="U990" s="354">
        <v>34</v>
      </c>
      <c r="V990" s="357">
        <v>30</v>
      </c>
      <c r="W990" s="357">
        <v>34</v>
      </c>
      <c r="X990" s="357">
        <v>29</v>
      </c>
      <c r="Y990" s="357">
        <v>30</v>
      </c>
      <c r="Z990" s="357">
        <v>34</v>
      </c>
      <c r="AA990" s="357">
        <v>31</v>
      </c>
      <c r="AB990" s="357">
        <v>29</v>
      </c>
      <c r="AC990" s="357">
        <v>30</v>
      </c>
      <c r="AD990" s="357">
        <v>34</v>
      </c>
      <c r="AE990" s="357">
        <v>31</v>
      </c>
      <c r="AF990" s="357">
        <v>29</v>
      </c>
      <c r="AG990" s="357">
        <v>30</v>
      </c>
      <c r="AH990" s="357">
        <v>34</v>
      </c>
      <c r="AI990" s="368" t="s">
        <v>2207</v>
      </c>
      <c r="AJ990" s="357">
        <v>29</v>
      </c>
      <c r="AK990" s="357">
        <v>30</v>
      </c>
      <c r="AL990" s="357">
        <v>34</v>
      </c>
      <c r="AM990" s="357">
        <v>29</v>
      </c>
      <c r="AN990" s="357">
        <v>30</v>
      </c>
      <c r="AO990" s="357">
        <v>34</v>
      </c>
      <c r="AP990" s="357">
        <v>34</v>
      </c>
      <c r="AQ990" s="357">
        <v>34</v>
      </c>
      <c r="AR990" s="357">
        <v>34</v>
      </c>
      <c r="AS990" s="357">
        <v>34</v>
      </c>
      <c r="AT990" s="105"/>
      <c r="AU990" s="105" t="s">
        <v>485</v>
      </c>
      <c r="AV990" s="126">
        <v>0.1</v>
      </c>
    </row>
    <row r="991" spans="1:48" ht="23.25" customHeight="1">
      <c r="A991" s="396"/>
      <c r="B991" s="397"/>
      <c r="D991" s="105" t="s">
        <v>486</v>
      </c>
      <c r="E991" s="164" t="s">
        <v>486</v>
      </c>
      <c r="F991" s="165" t="s">
        <v>1557</v>
      </c>
      <c r="G991" s="126">
        <v>0.1</v>
      </c>
      <c r="H991" s="166">
        <v>44</v>
      </c>
      <c r="I991" s="166">
        <v>44</v>
      </c>
      <c r="J991" s="166">
        <v>50</v>
      </c>
      <c r="K991" s="357">
        <v>44</v>
      </c>
      <c r="L991" s="357">
        <v>44</v>
      </c>
      <c r="M991" s="357">
        <v>50</v>
      </c>
      <c r="N991" s="357">
        <v>48</v>
      </c>
      <c r="O991" s="357">
        <v>44</v>
      </c>
      <c r="P991" s="357">
        <v>44</v>
      </c>
      <c r="Q991" s="357">
        <v>50</v>
      </c>
      <c r="R991" s="357">
        <v>48</v>
      </c>
      <c r="S991" s="354">
        <v>44</v>
      </c>
      <c r="T991" s="354">
        <v>44</v>
      </c>
      <c r="U991" s="354">
        <v>50</v>
      </c>
      <c r="V991" s="357">
        <v>44</v>
      </c>
      <c r="W991" s="357">
        <v>50</v>
      </c>
      <c r="X991" s="357">
        <v>44</v>
      </c>
      <c r="Y991" s="357">
        <v>44</v>
      </c>
      <c r="Z991" s="357">
        <v>50</v>
      </c>
      <c r="AA991" s="357">
        <v>48</v>
      </c>
      <c r="AB991" s="357">
        <v>44</v>
      </c>
      <c r="AC991" s="357">
        <v>44</v>
      </c>
      <c r="AD991" s="357">
        <v>50</v>
      </c>
      <c r="AE991" s="357">
        <v>48</v>
      </c>
      <c r="AF991" s="357">
        <v>44</v>
      </c>
      <c r="AG991" s="357">
        <v>44</v>
      </c>
      <c r="AH991" s="357">
        <v>50</v>
      </c>
      <c r="AI991" s="368" t="s">
        <v>2207</v>
      </c>
      <c r="AJ991" s="357">
        <v>44</v>
      </c>
      <c r="AK991" s="357">
        <v>44</v>
      </c>
      <c r="AL991" s="357">
        <v>50</v>
      </c>
      <c r="AM991" s="357">
        <v>44</v>
      </c>
      <c r="AN991" s="357">
        <v>44</v>
      </c>
      <c r="AO991" s="357">
        <v>50</v>
      </c>
      <c r="AP991" s="357">
        <v>53</v>
      </c>
      <c r="AQ991" s="357">
        <v>53</v>
      </c>
      <c r="AR991" s="357">
        <v>53</v>
      </c>
      <c r="AS991" s="357">
        <v>53</v>
      </c>
      <c r="AT991" s="105"/>
      <c r="AU991" s="105" t="s">
        <v>486</v>
      </c>
      <c r="AV991" s="126">
        <v>0.1</v>
      </c>
    </row>
    <row r="992" spans="1:48" ht="23.25" customHeight="1">
      <c r="D992" s="105" t="s">
        <v>112</v>
      </c>
      <c r="E992" s="164" t="s">
        <v>112</v>
      </c>
      <c r="F992" s="165" t="s">
        <v>1031</v>
      </c>
      <c r="G992" s="126">
        <v>5.6999999999999993</v>
      </c>
      <c r="H992" s="166">
        <v>651</v>
      </c>
      <c r="I992" s="166">
        <v>635</v>
      </c>
      <c r="J992" s="166">
        <v>731</v>
      </c>
      <c r="K992" s="357">
        <v>651</v>
      </c>
      <c r="L992" s="357">
        <v>635</v>
      </c>
      <c r="M992" s="357">
        <v>731</v>
      </c>
      <c r="N992" s="357">
        <v>669</v>
      </c>
      <c r="O992" s="357">
        <v>638</v>
      </c>
      <c r="P992" s="357">
        <v>635</v>
      </c>
      <c r="Q992" s="357">
        <v>731</v>
      </c>
      <c r="R992" s="357">
        <v>686</v>
      </c>
      <c r="S992" s="354">
        <v>924</v>
      </c>
      <c r="T992" s="354">
        <v>1000</v>
      </c>
      <c r="U992" s="354">
        <v>983</v>
      </c>
      <c r="V992" s="357">
        <v>756</v>
      </c>
      <c r="W992" s="357">
        <v>850</v>
      </c>
      <c r="X992" s="357">
        <v>755</v>
      </c>
      <c r="Y992" s="357">
        <v>788</v>
      </c>
      <c r="Z992" s="357">
        <v>930</v>
      </c>
      <c r="AA992" s="357">
        <v>842</v>
      </c>
      <c r="AB992" s="357">
        <v>759</v>
      </c>
      <c r="AC992" s="357">
        <v>799</v>
      </c>
      <c r="AD992" s="357">
        <v>947</v>
      </c>
      <c r="AE992" s="357">
        <v>846</v>
      </c>
      <c r="AF992" s="357">
        <v>853</v>
      </c>
      <c r="AG992" s="357">
        <v>895</v>
      </c>
      <c r="AH992" s="357">
        <v>1060</v>
      </c>
      <c r="AI992" s="368" t="s">
        <v>2207</v>
      </c>
      <c r="AJ992" s="357">
        <v>782</v>
      </c>
      <c r="AK992" s="357">
        <v>807</v>
      </c>
      <c r="AL992" s="357">
        <v>966</v>
      </c>
      <c r="AM992" s="357">
        <v>694</v>
      </c>
      <c r="AN992" s="357">
        <v>719</v>
      </c>
      <c r="AO992" s="357">
        <v>825</v>
      </c>
      <c r="AP992" s="357">
        <v>745</v>
      </c>
      <c r="AQ992" s="357">
        <v>745</v>
      </c>
      <c r="AR992" s="357">
        <v>836</v>
      </c>
      <c r="AS992" s="357">
        <v>825</v>
      </c>
      <c r="AT992" s="105"/>
      <c r="AU992" s="105" t="s">
        <v>112</v>
      </c>
      <c r="AV992" s="126">
        <v>5.6999999999999993</v>
      </c>
    </row>
    <row r="993" spans="1:48" ht="23.25" customHeight="1">
      <c r="D993" s="105" t="s">
        <v>113</v>
      </c>
      <c r="E993" s="164" t="s">
        <v>113</v>
      </c>
      <c r="F993" s="165" t="s">
        <v>1032</v>
      </c>
      <c r="G993" s="126">
        <v>7.1</v>
      </c>
      <c r="H993" s="166">
        <v>687</v>
      </c>
      <c r="I993" s="166">
        <v>671</v>
      </c>
      <c r="J993" s="166">
        <v>772</v>
      </c>
      <c r="K993" s="357">
        <v>687</v>
      </c>
      <c r="L993" s="357">
        <v>671</v>
      </c>
      <c r="M993" s="357">
        <v>772</v>
      </c>
      <c r="N993" s="357">
        <v>705</v>
      </c>
      <c r="O993" s="357">
        <v>673</v>
      </c>
      <c r="P993" s="357">
        <v>671</v>
      </c>
      <c r="Q993" s="357">
        <v>772</v>
      </c>
      <c r="R993" s="357">
        <v>726</v>
      </c>
      <c r="S993" s="354">
        <v>954</v>
      </c>
      <c r="T993" s="354">
        <v>1033</v>
      </c>
      <c r="U993" s="354">
        <v>1020</v>
      </c>
      <c r="V993" s="357">
        <v>783</v>
      </c>
      <c r="W993" s="357">
        <v>879</v>
      </c>
      <c r="X993" s="357">
        <v>785</v>
      </c>
      <c r="Y993" s="357">
        <v>823</v>
      </c>
      <c r="Z993" s="357">
        <v>972</v>
      </c>
      <c r="AA993" s="357">
        <v>876</v>
      </c>
      <c r="AB993" s="357">
        <v>792</v>
      </c>
      <c r="AC993" s="357">
        <v>839</v>
      </c>
      <c r="AD993" s="357">
        <v>997</v>
      </c>
      <c r="AE993" s="357">
        <v>884</v>
      </c>
      <c r="AF993" s="357">
        <v>887</v>
      </c>
      <c r="AG993" s="357">
        <v>935</v>
      </c>
      <c r="AH993" s="357">
        <v>1110</v>
      </c>
      <c r="AI993" s="368" t="s">
        <v>2207</v>
      </c>
      <c r="AJ993" s="357">
        <v>819</v>
      </c>
      <c r="AK993" s="357">
        <v>851</v>
      </c>
      <c r="AL993" s="357">
        <v>1017</v>
      </c>
      <c r="AM993" s="357">
        <v>731</v>
      </c>
      <c r="AN993" s="357">
        <v>762</v>
      </c>
      <c r="AO993" s="357">
        <v>874</v>
      </c>
      <c r="AP993" s="357">
        <v>771</v>
      </c>
      <c r="AQ993" s="357">
        <v>771</v>
      </c>
      <c r="AR993" s="357">
        <v>862</v>
      </c>
      <c r="AS993" s="357">
        <v>849</v>
      </c>
      <c r="AT993" s="105"/>
      <c r="AU993" s="105" t="s">
        <v>113</v>
      </c>
      <c r="AV993" s="126">
        <v>7.1</v>
      </c>
    </row>
    <row r="994" spans="1:48" ht="23.25" customHeight="1">
      <c r="A994" s="442"/>
      <c r="D994" s="105" t="s">
        <v>114</v>
      </c>
      <c r="E994" s="164" t="s">
        <v>114</v>
      </c>
      <c r="F994" s="165" t="s">
        <v>1033</v>
      </c>
      <c r="G994" s="126">
        <v>8.5</v>
      </c>
      <c r="H994" s="166">
        <v>721</v>
      </c>
      <c r="I994" s="166">
        <v>705</v>
      </c>
      <c r="J994" s="166">
        <v>811</v>
      </c>
      <c r="K994" s="357">
        <v>721</v>
      </c>
      <c r="L994" s="357">
        <v>705</v>
      </c>
      <c r="M994" s="357">
        <v>811</v>
      </c>
      <c r="N994" s="357">
        <v>740</v>
      </c>
      <c r="O994" s="357">
        <v>707</v>
      </c>
      <c r="P994" s="357">
        <v>705</v>
      </c>
      <c r="Q994" s="357">
        <v>811</v>
      </c>
      <c r="R994" s="357">
        <v>765</v>
      </c>
      <c r="S994" s="354">
        <v>984</v>
      </c>
      <c r="T994" s="354">
        <v>1065</v>
      </c>
      <c r="U994" s="354">
        <v>1057</v>
      </c>
      <c r="V994" s="357">
        <v>809</v>
      </c>
      <c r="W994" s="357">
        <v>907</v>
      </c>
      <c r="X994" s="357">
        <v>813</v>
      </c>
      <c r="Y994" s="357">
        <v>856</v>
      </c>
      <c r="Z994" s="357">
        <v>1012</v>
      </c>
      <c r="AA994" s="357">
        <v>908</v>
      </c>
      <c r="AB994" s="357">
        <v>825</v>
      </c>
      <c r="AC994" s="357">
        <v>879</v>
      </c>
      <c r="AD994" s="357">
        <v>1045</v>
      </c>
      <c r="AE994" s="357">
        <v>920</v>
      </c>
      <c r="AF994" s="357">
        <v>919</v>
      </c>
      <c r="AG994" s="357">
        <v>975</v>
      </c>
      <c r="AH994" s="357">
        <v>1158</v>
      </c>
      <c r="AI994" s="368" t="s">
        <v>2207</v>
      </c>
      <c r="AJ994" s="357">
        <v>854</v>
      </c>
      <c r="AK994" s="357">
        <v>894</v>
      </c>
      <c r="AL994" s="357">
        <v>1067</v>
      </c>
      <c r="AM994" s="357">
        <v>766</v>
      </c>
      <c r="AN994" s="357">
        <v>803</v>
      </c>
      <c r="AO994" s="357">
        <v>921</v>
      </c>
      <c r="AP994" s="357">
        <v>796</v>
      </c>
      <c r="AQ994" s="357">
        <v>796</v>
      </c>
      <c r="AR994" s="357">
        <v>887</v>
      </c>
      <c r="AS994" s="357">
        <v>873</v>
      </c>
      <c r="AT994" s="105"/>
      <c r="AU994" s="105" t="s">
        <v>114</v>
      </c>
      <c r="AV994" s="126">
        <v>8.5</v>
      </c>
    </row>
    <row r="995" spans="1:48" ht="23.25" customHeight="1">
      <c r="A995" s="442"/>
      <c r="D995" s="105" t="s">
        <v>115</v>
      </c>
      <c r="E995" s="164" t="s">
        <v>115</v>
      </c>
      <c r="F995" s="165" t="s">
        <v>1034</v>
      </c>
      <c r="G995" s="126">
        <v>9.9</v>
      </c>
      <c r="H995" s="166">
        <v>746</v>
      </c>
      <c r="I995" s="166">
        <v>730</v>
      </c>
      <c r="J995" s="166">
        <v>839</v>
      </c>
      <c r="K995" s="357">
        <v>746</v>
      </c>
      <c r="L995" s="357">
        <v>730</v>
      </c>
      <c r="M995" s="357">
        <v>839</v>
      </c>
      <c r="N995" s="357">
        <v>765</v>
      </c>
      <c r="O995" s="357">
        <v>731</v>
      </c>
      <c r="P995" s="357">
        <v>730</v>
      </c>
      <c r="Q995" s="357">
        <v>839</v>
      </c>
      <c r="R995" s="357">
        <v>793</v>
      </c>
      <c r="S995" s="354">
        <v>1007</v>
      </c>
      <c r="T995" s="354">
        <v>1091</v>
      </c>
      <c r="U995" s="354">
        <v>1086</v>
      </c>
      <c r="V995" s="357">
        <v>828</v>
      </c>
      <c r="W995" s="357">
        <v>926</v>
      </c>
      <c r="X995" s="357">
        <v>832</v>
      </c>
      <c r="Y995" s="357">
        <v>880</v>
      </c>
      <c r="Z995" s="357">
        <v>1041</v>
      </c>
      <c r="AA995" s="357">
        <v>930</v>
      </c>
      <c r="AB995" s="357">
        <v>847</v>
      </c>
      <c r="AC995" s="357">
        <v>908</v>
      </c>
      <c r="AD995" s="357">
        <v>1082</v>
      </c>
      <c r="AE995" s="357">
        <v>947</v>
      </c>
      <c r="AF995" s="357">
        <v>942</v>
      </c>
      <c r="AG995" s="357">
        <v>1004</v>
      </c>
      <c r="AH995" s="357">
        <v>1195</v>
      </c>
      <c r="AI995" s="368" t="s">
        <v>2207</v>
      </c>
      <c r="AJ995" s="357">
        <v>879</v>
      </c>
      <c r="AK995" s="357">
        <v>925</v>
      </c>
      <c r="AL995" s="357">
        <v>1104</v>
      </c>
      <c r="AM995" s="357">
        <v>791</v>
      </c>
      <c r="AN995" s="357">
        <v>834</v>
      </c>
      <c r="AO995" s="357">
        <v>957</v>
      </c>
      <c r="AP995" s="357">
        <v>816</v>
      </c>
      <c r="AQ995" s="357">
        <v>816</v>
      </c>
      <c r="AR995" s="357">
        <v>912</v>
      </c>
      <c r="AS995" s="357">
        <v>889</v>
      </c>
      <c r="AT995" s="105"/>
      <c r="AU995" s="105" t="s">
        <v>115</v>
      </c>
      <c r="AV995" s="126">
        <v>9.9</v>
      </c>
    </row>
    <row r="996" spans="1:48" ht="23.25" customHeight="1">
      <c r="A996" s="442"/>
      <c r="D996" s="105" t="s">
        <v>116</v>
      </c>
      <c r="E996" s="164" t="s">
        <v>116</v>
      </c>
      <c r="F996" s="165" t="s">
        <v>1035</v>
      </c>
      <c r="G996" s="126">
        <v>11.299999999999999</v>
      </c>
      <c r="H996" s="166">
        <v>784</v>
      </c>
      <c r="I996" s="166">
        <v>768</v>
      </c>
      <c r="J996" s="166">
        <v>883</v>
      </c>
      <c r="K996" s="357">
        <v>784</v>
      </c>
      <c r="L996" s="357">
        <v>768</v>
      </c>
      <c r="M996" s="357">
        <v>883</v>
      </c>
      <c r="N996" s="357">
        <v>807</v>
      </c>
      <c r="O996" s="357">
        <v>769</v>
      </c>
      <c r="P996" s="357">
        <v>768</v>
      </c>
      <c r="Q996" s="357">
        <v>883</v>
      </c>
      <c r="R996" s="357">
        <v>840</v>
      </c>
      <c r="S996" s="354">
        <v>1047</v>
      </c>
      <c r="T996" s="354">
        <v>1139</v>
      </c>
      <c r="U996" s="354">
        <v>1137</v>
      </c>
      <c r="V996" s="357">
        <v>865</v>
      </c>
      <c r="W996" s="357">
        <v>968</v>
      </c>
      <c r="X996" s="357">
        <v>863</v>
      </c>
      <c r="Y996" s="357">
        <v>916</v>
      </c>
      <c r="Z996" s="357">
        <v>1084</v>
      </c>
      <c r="AA996" s="357">
        <v>965</v>
      </c>
      <c r="AB996" s="357">
        <v>882</v>
      </c>
      <c r="AC996" s="357">
        <v>950</v>
      </c>
      <c r="AD996" s="357">
        <v>1132</v>
      </c>
      <c r="AE996" s="357">
        <v>986</v>
      </c>
      <c r="AF996" s="357">
        <v>976</v>
      </c>
      <c r="AG996" s="357">
        <v>1046</v>
      </c>
      <c r="AH996" s="357">
        <v>1246</v>
      </c>
      <c r="AI996" s="368" t="s">
        <v>2207</v>
      </c>
      <c r="AJ996" s="357">
        <v>917</v>
      </c>
      <c r="AK996" s="357">
        <v>970</v>
      </c>
      <c r="AL996" s="357">
        <v>1157</v>
      </c>
      <c r="AM996" s="357">
        <v>829</v>
      </c>
      <c r="AN996" s="357">
        <v>878</v>
      </c>
      <c r="AO996" s="357">
        <v>1007</v>
      </c>
      <c r="AP996" s="357">
        <v>856</v>
      </c>
      <c r="AQ996" s="357">
        <v>856</v>
      </c>
      <c r="AR996" s="357">
        <v>962</v>
      </c>
      <c r="AS996" s="357">
        <v>924</v>
      </c>
      <c r="AT996" s="105"/>
      <c r="AU996" s="105" t="s">
        <v>116</v>
      </c>
      <c r="AV996" s="126">
        <v>11.299999999999999</v>
      </c>
    </row>
    <row r="997" spans="1:48" ht="23.25" customHeight="1">
      <c r="A997" s="442"/>
      <c r="D997" s="105" t="s">
        <v>117</v>
      </c>
      <c r="E997" s="164" t="s">
        <v>117</v>
      </c>
      <c r="F997" s="165" t="s">
        <v>1022</v>
      </c>
      <c r="G997" s="126">
        <v>11.299999999999999</v>
      </c>
      <c r="H997" s="166">
        <v>384</v>
      </c>
      <c r="I997" s="166">
        <v>385</v>
      </c>
      <c r="J997" s="166">
        <v>446</v>
      </c>
      <c r="K997" s="357">
        <v>401</v>
      </c>
      <c r="L997" s="357">
        <v>393</v>
      </c>
      <c r="M997" s="357">
        <v>479</v>
      </c>
      <c r="N997" s="357">
        <v>425</v>
      </c>
      <c r="O997" s="357">
        <v>386</v>
      </c>
      <c r="P997" s="357">
        <v>411</v>
      </c>
      <c r="Q997" s="357">
        <v>468</v>
      </c>
      <c r="R997" s="357">
        <v>463</v>
      </c>
      <c r="S997" s="354">
        <v>549</v>
      </c>
      <c r="T997" s="354">
        <v>631</v>
      </c>
      <c r="U997" s="354">
        <v>650</v>
      </c>
      <c r="V997" s="357">
        <v>512</v>
      </c>
      <c r="W997" s="357">
        <v>568</v>
      </c>
      <c r="X997" s="357">
        <v>434</v>
      </c>
      <c r="Y997" s="357">
        <v>479</v>
      </c>
      <c r="Z997" s="357">
        <v>571</v>
      </c>
      <c r="AA997" s="357">
        <v>490</v>
      </c>
      <c r="AB997" s="357">
        <v>460</v>
      </c>
      <c r="AC997" s="357">
        <v>520</v>
      </c>
      <c r="AD997" s="357">
        <v>628</v>
      </c>
      <c r="AE997" s="357">
        <v>517</v>
      </c>
      <c r="AF997" s="357">
        <v>527</v>
      </c>
      <c r="AG997" s="357">
        <v>589</v>
      </c>
      <c r="AH997" s="357">
        <v>708</v>
      </c>
      <c r="AI997" s="368" t="s">
        <v>2207</v>
      </c>
      <c r="AJ997" s="357">
        <v>495</v>
      </c>
      <c r="AK997" s="357">
        <v>555</v>
      </c>
      <c r="AL997" s="357">
        <v>651</v>
      </c>
      <c r="AM997" s="357">
        <v>425</v>
      </c>
      <c r="AN997" s="357">
        <v>465</v>
      </c>
      <c r="AO997" s="357">
        <v>530</v>
      </c>
      <c r="AP997" s="357">
        <v>462</v>
      </c>
      <c r="AQ997" s="357">
        <v>462</v>
      </c>
      <c r="AR997" s="357">
        <v>570</v>
      </c>
      <c r="AS997" s="357">
        <v>539</v>
      </c>
      <c r="AT997" s="105"/>
      <c r="AU997" s="105" t="s">
        <v>117</v>
      </c>
      <c r="AV997" s="126">
        <v>11.299999999999999</v>
      </c>
    </row>
    <row r="998" spans="1:48" ht="23.25" customHeight="1">
      <c r="A998" s="442"/>
      <c r="D998" s="105" t="s">
        <v>3439</v>
      </c>
      <c r="E998" s="164" t="s">
        <v>3439</v>
      </c>
      <c r="F998" s="165" t="s">
        <v>1022</v>
      </c>
      <c r="G998" s="126">
        <v>11.299999999999999</v>
      </c>
      <c r="H998" s="166">
        <v>384</v>
      </c>
      <c r="I998" s="166">
        <v>385</v>
      </c>
      <c r="J998" s="166">
        <v>446</v>
      </c>
      <c r="K998" s="357">
        <v>401</v>
      </c>
      <c r="L998" s="357">
        <v>393</v>
      </c>
      <c r="M998" s="357">
        <v>479</v>
      </c>
      <c r="N998" s="357">
        <v>425</v>
      </c>
      <c r="O998" s="357">
        <v>386</v>
      </c>
      <c r="P998" s="357">
        <v>411</v>
      </c>
      <c r="Q998" s="357">
        <v>468</v>
      </c>
      <c r="R998" s="357">
        <v>463</v>
      </c>
      <c r="S998" s="354">
        <v>549</v>
      </c>
      <c r="T998" s="354">
        <v>631</v>
      </c>
      <c r="U998" s="354">
        <v>650</v>
      </c>
      <c r="V998" s="357">
        <v>512</v>
      </c>
      <c r="W998" s="357">
        <v>568</v>
      </c>
      <c r="X998" s="357">
        <v>434</v>
      </c>
      <c r="Y998" s="357">
        <v>479</v>
      </c>
      <c r="Z998" s="357">
        <v>571</v>
      </c>
      <c r="AA998" s="357">
        <v>490</v>
      </c>
      <c r="AB998" s="357">
        <v>460</v>
      </c>
      <c r="AC998" s="357">
        <v>520</v>
      </c>
      <c r="AD998" s="357">
        <v>628</v>
      </c>
      <c r="AE998" s="357">
        <v>517</v>
      </c>
      <c r="AF998" s="357">
        <v>527</v>
      </c>
      <c r="AG998" s="357">
        <v>589</v>
      </c>
      <c r="AH998" s="357">
        <v>708</v>
      </c>
      <c r="AI998" s="368" t="s">
        <v>2207</v>
      </c>
      <c r="AJ998" s="357">
        <v>495</v>
      </c>
      <c r="AK998" s="357">
        <v>555</v>
      </c>
      <c r="AL998" s="357">
        <v>651</v>
      </c>
      <c r="AM998" s="357">
        <v>425</v>
      </c>
      <c r="AN998" s="357">
        <v>465</v>
      </c>
      <c r="AO998" s="357">
        <v>530</v>
      </c>
      <c r="AP998" s="357">
        <v>462</v>
      </c>
      <c r="AQ998" s="357">
        <v>462</v>
      </c>
      <c r="AR998" s="357">
        <v>570</v>
      </c>
      <c r="AS998" s="357">
        <v>539</v>
      </c>
      <c r="AT998" s="105"/>
      <c r="AU998" s="105" t="s">
        <v>3439</v>
      </c>
      <c r="AV998" s="126">
        <v>11.299999999999999</v>
      </c>
    </row>
    <row r="999" spans="1:48" ht="23.25" customHeight="1">
      <c r="A999" s="442"/>
      <c r="D999" s="105" t="s">
        <v>118</v>
      </c>
      <c r="E999" s="164" t="s">
        <v>118</v>
      </c>
      <c r="F999" s="165" t="s">
        <v>843</v>
      </c>
      <c r="G999" s="126">
        <v>17</v>
      </c>
      <c r="H999" s="166">
        <v>543</v>
      </c>
      <c r="I999" s="166">
        <v>546</v>
      </c>
      <c r="J999" s="166">
        <v>634</v>
      </c>
      <c r="K999" s="357">
        <v>575</v>
      </c>
      <c r="L999" s="357">
        <v>564</v>
      </c>
      <c r="M999" s="357">
        <v>683</v>
      </c>
      <c r="N999" s="357">
        <v>609</v>
      </c>
      <c r="O999" s="357">
        <v>545</v>
      </c>
      <c r="P999" s="357">
        <v>581</v>
      </c>
      <c r="Q999" s="357">
        <v>665</v>
      </c>
      <c r="R999" s="357">
        <v>681</v>
      </c>
      <c r="S999" s="354">
        <v>892</v>
      </c>
      <c r="T999" s="354">
        <v>1027</v>
      </c>
      <c r="U999" s="354">
        <v>1038</v>
      </c>
      <c r="V999" s="357">
        <v>801</v>
      </c>
      <c r="W999" s="357">
        <v>888</v>
      </c>
      <c r="X999" s="357">
        <v>657</v>
      </c>
      <c r="Y999" s="357">
        <v>725</v>
      </c>
      <c r="Z999" s="357">
        <v>863</v>
      </c>
      <c r="AA999" s="357">
        <v>741</v>
      </c>
      <c r="AB999" s="357">
        <v>692</v>
      </c>
      <c r="AC999" s="357">
        <v>783</v>
      </c>
      <c r="AD999" s="357">
        <v>944</v>
      </c>
      <c r="AE999" s="357">
        <v>779</v>
      </c>
      <c r="AF999" s="357">
        <v>826</v>
      </c>
      <c r="AG999" s="357">
        <v>919</v>
      </c>
      <c r="AH999" s="357">
        <v>1105</v>
      </c>
      <c r="AI999" s="368" t="s">
        <v>2207</v>
      </c>
      <c r="AJ999" s="357">
        <v>769</v>
      </c>
      <c r="AK999" s="357">
        <v>861</v>
      </c>
      <c r="AL999" s="357">
        <v>1009</v>
      </c>
      <c r="AM999" s="357">
        <v>643</v>
      </c>
      <c r="AN999" s="357">
        <v>703</v>
      </c>
      <c r="AO999" s="357">
        <v>802</v>
      </c>
      <c r="AP999" s="357">
        <v>686</v>
      </c>
      <c r="AQ999" s="357">
        <v>686</v>
      </c>
      <c r="AR999" s="357">
        <v>863</v>
      </c>
      <c r="AS999" s="357">
        <v>841</v>
      </c>
      <c r="AT999" s="105"/>
      <c r="AU999" s="105" t="s">
        <v>118</v>
      </c>
      <c r="AV999" s="126">
        <v>17</v>
      </c>
    </row>
    <row r="1000" spans="1:48" ht="23.25" customHeight="1">
      <c r="D1000" s="105" t="s">
        <v>4609</v>
      </c>
      <c r="E1000" s="164" t="s">
        <v>4609</v>
      </c>
      <c r="F1000" s="165" t="s">
        <v>4610</v>
      </c>
      <c r="G1000" s="126">
        <v>0</v>
      </c>
      <c r="H1000" s="173">
        <v>0.75</v>
      </c>
      <c r="I1000" s="173">
        <v>0.75</v>
      </c>
      <c r="J1000" s="173">
        <v>0.75</v>
      </c>
      <c r="K1000" s="361">
        <v>0.75</v>
      </c>
      <c r="L1000" s="361">
        <v>0.75</v>
      </c>
      <c r="M1000" s="361">
        <v>0.75</v>
      </c>
      <c r="N1000" s="361">
        <v>0.75</v>
      </c>
      <c r="O1000" s="361">
        <v>0.75</v>
      </c>
      <c r="P1000" s="361">
        <v>0.75</v>
      </c>
      <c r="Q1000" s="361">
        <v>0.75</v>
      </c>
      <c r="R1000" s="361">
        <v>0.75</v>
      </c>
      <c r="S1000" s="360">
        <v>0.75</v>
      </c>
      <c r="T1000" s="360">
        <v>0.75</v>
      </c>
      <c r="U1000" s="360">
        <v>0.75</v>
      </c>
      <c r="V1000" s="361">
        <v>0.75</v>
      </c>
      <c r="W1000" s="361">
        <v>0.75</v>
      </c>
      <c r="X1000" s="361">
        <v>0.75</v>
      </c>
      <c r="Y1000" s="361">
        <v>0.75</v>
      </c>
      <c r="Z1000" s="361">
        <v>0.75</v>
      </c>
      <c r="AA1000" s="361">
        <v>0.75</v>
      </c>
      <c r="AB1000" s="361">
        <v>0.75</v>
      </c>
      <c r="AC1000" s="361">
        <v>0.75</v>
      </c>
      <c r="AD1000" s="361">
        <v>0.75</v>
      </c>
      <c r="AE1000" s="361">
        <v>0.75</v>
      </c>
      <c r="AF1000" s="361">
        <v>0.75</v>
      </c>
      <c r="AG1000" s="361">
        <v>0.75</v>
      </c>
      <c r="AH1000" s="361">
        <v>0.75</v>
      </c>
      <c r="AI1000" s="370" t="s">
        <v>2207</v>
      </c>
      <c r="AJ1000" s="361">
        <v>0.75</v>
      </c>
      <c r="AK1000" s="361">
        <v>0.75</v>
      </c>
      <c r="AL1000" s="361">
        <v>0.75</v>
      </c>
      <c r="AM1000" s="361">
        <v>0.75</v>
      </c>
      <c r="AN1000" s="361">
        <v>0.75</v>
      </c>
      <c r="AO1000" s="361">
        <v>0.75</v>
      </c>
      <c r="AP1000" s="361">
        <v>0.75</v>
      </c>
      <c r="AQ1000" s="361">
        <v>0.75</v>
      </c>
      <c r="AR1000" s="361">
        <v>0.75</v>
      </c>
      <c r="AS1000" s="361">
        <v>0.75</v>
      </c>
      <c r="AT1000" s="105"/>
      <c r="AU1000" s="105" t="s">
        <v>4609</v>
      </c>
      <c r="AV1000" s="126">
        <v>0</v>
      </c>
    </row>
    <row r="1001" spans="1:48" ht="23.25" customHeight="1">
      <c r="A1001" s="396"/>
      <c r="B1001" s="397"/>
      <c r="D1001" s="105" t="s">
        <v>487</v>
      </c>
      <c r="E1001" s="164" t="s">
        <v>487</v>
      </c>
      <c r="F1001" s="165" t="s">
        <v>617</v>
      </c>
      <c r="G1001" s="126">
        <v>0.30000000000000004</v>
      </c>
      <c r="H1001" s="166">
        <v>67</v>
      </c>
      <c r="I1001" s="166">
        <v>66</v>
      </c>
      <c r="J1001" s="166">
        <v>77</v>
      </c>
      <c r="K1001" s="357">
        <v>67</v>
      </c>
      <c r="L1001" s="357">
        <v>66</v>
      </c>
      <c r="M1001" s="357">
        <v>77</v>
      </c>
      <c r="N1001" s="357">
        <v>70</v>
      </c>
      <c r="O1001" s="357">
        <v>67</v>
      </c>
      <c r="P1001" s="357">
        <v>66</v>
      </c>
      <c r="Q1001" s="357">
        <v>77</v>
      </c>
      <c r="R1001" s="357">
        <v>70</v>
      </c>
      <c r="S1001" s="354">
        <v>67</v>
      </c>
      <c r="T1001" s="354">
        <v>66</v>
      </c>
      <c r="U1001" s="354">
        <v>77</v>
      </c>
      <c r="V1001" s="357">
        <v>66</v>
      </c>
      <c r="W1001" s="357">
        <v>77</v>
      </c>
      <c r="X1001" s="357">
        <v>67</v>
      </c>
      <c r="Y1001" s="357">
        <v>66</v>
      </c>
      <c r="Z1001" s="357">
        <v>77</v>
      </c>
      <c r="AA1001" s="357">
        <v>70</v>
      </c>
      <c r="AB1001" s="357">
        <v>67</v>
      </c>
      <c r="AC1001" s="357">
        <v>66</v>
      </c>
      <c r="AD1001" s="357">
        <v>77</v>
      </c>
      <c r="AE1001" s="357">
        <v>70</v>
      </c>
      <c r="AF1001" s="357">
        <v>67</v>
      </c>
      <c r="AG1001" s="357">
        <v>66</v>
      </c>
      <c r="AH1001" s="357">
        <v>77</v>
      </c>
      <c r="AI1001" s="368">
        <v>66</v>
      </c>
      <c r="AJ1001" s="357">
        <v>67</v>
      </c>
      <c r="AK1001" s="357">
        <v>66</v>
      </c>
      <c r="AL1001" s="357">
        <v>77</v>
      </c>
      <c r="AM1001" s="357">
        <v>67</v>
      </c>
      <c r="AN1001" s="357">
        <v>66</v>
      </c>
      <c r="AO1001" s="357">
        <v>77</v>
      </c>
      <c r="AP1001" s="357">
        <v>75</v>
      </c>
      <c r="AQ1001" s="357">
        <v>75</v>
      </c>
      <c r="AR1001" s="357">
        <v>75</v>
      </c>
      <c r="AS1001" s="357">
        <v>75</v>
      </c>
      <c r="AT1001" s="105"/>
      <c r="AU1001" s="105" t="s">
        <v>487</v>
      </c>
      <c r="AV1001" s="126">
        <v>0.30000000000000004</v>
      </c>
    </row>
    <row r="1002" spans="1:48" ht="23.25" customHeight="1">
      <c r="D1002" s="105" t="s">
        <v>488</v>
      </c>
      <c r="E1002" s="164" t="s">
        <v>488</v>
      </c>
      <c r="F1002" s="165" t="s">
        <v>618</v>
      </c>
      <c r="G1002" s="126">
        <v>0.30000000000000004</v>
      </c>
      <c r="H1002" s="166">
        <v>68</v>
      </c>
      <c r="I1002" s="166">
        <v>66</v>
      </c>
      <c r="J1002" s="166">
        <v>79</v>
      </c>
      <c r="K1002" s="357">
        <v>68</v>
      </c>
      <c r="L1002" s="357">
        <v>66</v>
      </c>
      <c r="M1002" s="357">
        <v>79</v>
      </c>
      <c r="N1002" s="357">
        <v>70</v>
      </c>
      <c r="O1002" s="357">
        <v>68</v>
      </c>
      <c r="P1002" s="357">
        <v>66</v>
      </c>
      <c r="Q1002" s="357">
        <v>79</v>
      </c>
      <c r="R1002" s="357">
        <v>70</v>
      </c>
      <c r="S1002" s="354">
        <v>68</v>
      </c>
      <c r="T1002" s="354">
        <v>66</v>
      </c>
      <c r="U1002" s="354">
        <v>79</v>
      </c>
      <c r="V1002" s="357">
        <v>66</v>
      </c>
      <c r="W1002" s="357">
        <v>79</v>
      </c>
      <c r="X1002" s="357">
        <v>68</v>
      </c>
      <c r="Y1002" s="357">
        <v>66</v>
      </c>
      <c r="Z1002" s="357">
        <v>79</v>
      </c>
      <c r="AA1002" s="357">
        <v>70</v>
      </c>
      <c r="AB1002" s="357">
        <v>68</v>
      </c>
      <c r="AC1002" s="357">
        <v>66</v>
      </c>
      <c r="AD1002" s="357">
        <v>79</v>
      </c>
      <c r="AE1002" s="357">
        <v>70</v>
      </c>
      <c r="AF1002" s="357">
        <v>68</v>
      </c>
      <c r="AG1002" s="357">
        <v>66</v>
      </c>
      <c r="AH1002" s="357">
        <v>79</v>
      </c>
      <c r="AI1002" s="368">
        <v>66</v>
      </c>
      <c r="AJ1002" s="357">
        <v>68</v>
      </c>
      <c r="AK1002" s="357">
        <v>66</v>
      </c>
      <c r="AL1002" s="357">
        <v>79</v>
      </c>
      <c r="AM1002" s="357">
        <v>68</v>
      </c>
      <c r="AN1002" s="357">
        <v>66</v>
      </c>
      <c r="AO1002" s="357">
        <v>79</v>
      </c>
      <c r="AP1002" s="357">
        <v>74</v>
      </c>
      <c r="AQ1002" s="357">
        <v>74</v>
      </c>
      <c r="AR1002" s="357">
        <v>74</v>
      </c>
      <c r="AS1002" s="357">
        <v>74</v>
      </c>
      <c r="AT1002" s="105"/>
      <c r="AU1002" s="105" t="s">
        <v>488</v>
      </c>
      <c r="AV1002" s="126">
        <v>0.30000000000000004</v>
      </c>
    </row>
    <row r="1003" spans="1:48" ht="23.25" customHeight="1">
      <c r="D1003" s="105" t="s">
        <v>4473</v>
      </c>
      <c r="E1003" s="164" t="s">
        <v>4473</v>
      </c>
      <c r="F1003" s="165" t="s">
        <v>5212</v>
      </c>
      <c r="G1003" s="126">
        <v>0.30000000000000004</v>
      </c>
      <c r="H1003" s="166">
        <v>71</v>
      </c>
      <c r="I1003" s="166">
        <v>70</v>
      </c>
      <c r="J1003" s="166">
        <v>83</v>
      </c>
      <c r="K1003" s="357">
        <v>71</v>
      </c>
      <c r="L1003" s="357">
        <v>70</v>
      </c>
      <c r="M1003" s="357">
        <v>83</v>
      </c>
      <c r="N1003" s="357">
        <v>73</v>
      </c>
      <c r="O1003" s="357">
        <v>71</v>
      </c>
      <c r="P1003" s="357">
        <v>70</v>
      </c>
      <c r="Q1003" s="357">
        <v>83</v>
      </c>
      <c r="R1003" s="357">
        <v>73</v>
      </c>
      <c r="S1003" s="354">
        <v>71</v>
      </c>
      <c r="T1003" s="354">
        <v>70</v>
      </c>
      <c r="U1003" s="354">
        <v>83</v>
      </c>
      <c r="V1003" s="357">
        <v>70</v>
      </c>
      <c r="W1003" s="357">
        <v>83</v>
      </c>
      <c r="X1003" s="357">
        <v>71</v>
      </c>
      <c r="Y1003" s="357">
        <v>70</v>
      </c>
      <c r="Z1003" s="357">
        <v>83</v>
      </c>
      <c r="AA1003" s="357">
        <v>73</v>
      </c>
      <c r="AB1003" s="357">
        <v>71</v>
      </c>
      <c r="AC1003" s="357">
        <v>70</v>
      </c>
      <c r="AD1003" s="357">
        <v>83</v>
      </c>
      <c r="AE1003" s="357">
        <v>73</v>
      </c>
      <c r="AF1003" s="357">
        <v>71</v>
      </c>
      <c r="AG1003" s="357">
        <v>70</v>
      </c>
      <c r="AH1003" s="357">
        <v>83</v>
      </c>
      <c r="AI1003" s="368">
        <v>70</v>
      </c>
      <c r="AJ1003" s="357">
        <v>71</v>
      </c>
      <c r="AK1003" s="357">
        <v>70</v>
      </c>
      <c r="AL1003" s="357">
        <v>83</v>
      </c>
      <c r="AM1003" s="357">
        <v>71</v>
      </c>
      <c r="AN1003" s="357">
        <v>70</v>
      </c>
      <c r="AO1003" s="357">
        <v>83</v>
      </c>
      <c r="AP1003" s="357">
        <v>77</v>
      </c>
      <c r="AQ1003" s="357">
        <v>77</v>
      </c>
      <c r="AR1003" s="357">
        <v>77</v>
      </c>
      <c r="AS1003" s="357">
        <v>77</v>
      </c>
      <c r="AT1003" s="105"/>
      <c r="AU1003" s="105" t="s">
        <v>4473</v>
      </c>
      <c r="AV1003" s="126">
        <v>0.30000000000000004</v>
      </c>
    </row>
    <row r="1004" spans="1:48" ht="23.25" customHeight="1">
      <c r="A1004" s="442"/>
      <c r="D1004" s="105" t="s">
        <v>4474</v>
      </c>
      <c r="E1004" s="164" t="s">
        <v>4474</v>
      </c>
      <c r="F1004" s="165" t="s">
        <v>5213</v>
      </c>
      <c r="G1004" s="126">
        <v>0.30000000000000004</v>
      </c>
      <c r="H1004" s="166">
        <v>74</v>
      </c>
      <c r="I1004" s="166">
        <v>72</v>
      </c>
      <c r="J1004" s="166">
        <v>87</v>
      </c>
      <c r="K1004" s="357">
        <v>74</v>
      </c>
      <c r="L1004" s="357">
        <v>72</v>
      </c>
      <c r="M1004" s="357">
        <v>87</v>
      </c>
      <c r="N1004" s="357">
        <v>76</v>
      </c>
      <c r="O1004" s="357">
        <v>74</v>
      </c>
      <c r="P1004" s="357">
        <v>72</v>
      </c>
      <c r="Q1004" s="357">
        <v>87</v>
      </c>
      <c r="R1004" s="357">
        <v>76</v>
      </c>
      <c r="S1004" s="354">
        <v>74</v>
      </c>
      <c r="T1004" s="354">
        <v>72</v>
      </c>
      <c r="U1004" s="354">
        <v>87</v>
      </c>
      <c r="V1004" s="357">
        <v>72</v>
      </c>
      <c r="W1004" s="357">
        <v>87</v>
      </c>
      <c r="X1004" s="357">
        <v>74</v>
      </c>
      <c r="Y1004" s="357">
        <v>72</v>
      </c>
      <c r="Z1004" s="357">
        <v>87</v>
      </c>
      <c r="AA1004" s="357">
        <v>76</v>
      </c>
      <c r="AB1004" s="357">
        <v>74</v>
      </c>
      <c r="AC1004" s="357">
        <v>72</v>
      </c>
      <c r="AD1004" s="357">
        <v>87</v>
      </c>
      <c r="AE1004" s="357">
        <v>76</v>
      </c>
      <c r="AF1004" s="357">
        <v>74</v>
      </c>
      <c r="AG1004" s="357">
        <v>72</v>
      </c>
      <c r="AH1004" s="357">
        <v>87</v>
      </c>
      <c r="AI1004" s="368">
        <v>72</v>
      </c>
      <c r="AJ1004" s="357">
        <v>74</v>
      </c>
      <c r="AK1004" s="357">
        <v>72</v>
      </c>
      <c r="AL1004" s="357">
        <v>87</v>
      </c>
      <c r="AM1004" s="357">
        <v>74</v>
      </c>
      <c r="AN1004" s="357">
        <v>72</v>
      </c>
      <c r="AO1004" s="357">
        <v>87</v>
      </c>
      <c r="AP1004" s="357">
        <v>80</v>
      </c>
      <c r="AQ1004" s="357">
        <v>80</v>
      </c>
      <c r="AR1004" s="357">
        <v>80</v>
      </c>
      <c r="AS1004" s="357">
        <v>80</v>
      </c>
      <c r="AT1004" s="105"/>
      <c r="AU1004" s="105" t="s">
        <v>4474</v>
      </c>
      <c r="AV1004" s="126">
        <v>0.30000000000000004</v>
      </c>
    </row>
    <row r="1005" spans="1:48" ht="23.25" customHeight="1">
      <c r="A1005" s="442"/>
      <c r="D1005" s="105" t="s">
        <v>489</v>
      </c>
      <c r="E1005" s="164" t="s">
        <v>489</v>
      </c>
      <c r="F1005" s="165" t="s">
        <v>619</v>
      </c>
      <c r="G1005" s="126">
        <v>0.6</v>
      </c>
      <c r="H1005" s="166">
        <v>83</v>
      </c>
      <c r="I1005" s="166">
        <v>81</v>
      </c>
      <c r="J1005" s="166">
        <v>97</v>
      </c>
      <c r="K1005" s="357">
        <v>83</v>
      </c>
      <c r="L1005" s="357">
        <v>81</v>
      </c>
      <c r="M1005" s="357">
        <v>97</v>
      </c>
      <c r="N1005" s="357">
        <v>85</v>
      </c>
      <c r="O1005" s="357">
        <v>83</v>
      </c>
      <c r="P1005" s="357">
        <v>81</v>
      </c>
      <c r="Q1005" s="357">
        <v>97</v>
      </c>
      <c r="R1005" s="357">
        <v>85</v>
      </c>
      <c r="S1005" s="354">
        <v>83</v>
      </c>
      <c r="T1005" s="354">
        <v>81</v>
      </c>
      <c r="U1005" s="354">
        <v>97</v>
      </c>
      <c r="V1005" s="357">
        <v>81</v>
      </c>
      <c r="W1005" s="357">
        <v>97</v>
      </c>
      <c r="X1005" s="357">
        <v>83</v>
      </c>
      <c r="Y1005" s="357">
        <v>81</v>
      </c>
      <c r="Z1005" s="357">
        <v>97</v>
      </c>
      <c r="AA1005" s="357">
        <v>85</v>
      </c>
      <c r="AB1005" s="357">
        <v>83</v>
      </c>
      <c r="AC1005" s="357">
        <v>81</v>
      </c>
      <c r="AD1005" s="357">
        <v>97</v>
      </c>
      <c r="AE1005" s="357">
        <v>85</v>
      </c>
      <c r="AF1005" s="357">
        <v>83</v>
      </c>
      <c r="AG1005" s="357">
        <v>81</v>
      </c>
      <c r="AH1005" s="357">
        <v>97</v>
      </c>
      <c r="AI1005" s="368">
        <v>81</v>
      </c>
      <c r="AJ1005" s="357">
        <v>83</v>
      </c>
      <c r="AK1005" s="357">
        <v>81</v>
      </c>
      <c r="AL1005" s="357">
        <v>97</v>
      </c>
      <c r="AM1005" s="357">
        <v>83</v>
      </c>
      <c r="AN1005" s="357">
        <v>81</v>
      </c>
      <c r="AO1005" s="357">
        <v>97</v>
      </c>
      <c r="AP1005" s="357">
        <v>93</v>
      </c>
      <c r="AQ1005" s="357">
        <v>93</v>
      </c>
      <c r="AR1005" s="357">
        <v>93</v>
      </c>
      <c r="AS1005" s="357">
        <v>93</v>
      </c>
      <c r="AT1005" s="105"/>
      <c r="AU1005" s="105" t="s">
        <v>489</v>
      </c>
      <c r="AV1005" s="126">
        <v>0.6</v>
      </c>
    </row>
    <row r="1006" spans="1:48" ht="23.25" customHeight="1">
      <c r="A1006" s="442"/>
      <c r="D1006" s="105" t="s">
        <v>490</v>
      </c>
      <c r="E1006" s="164" t="s">
        <v>490</v>
      </c>
      <c r="F1006" s="165" t="s">
        <v>620</v>
      </c>
      <c r="G1006" s="126">
        <v>0.6</v>
      </c>
      <c r="H1006" s="166">
        <v>84</v>
      </c>
      <c r="I1006" s="166">
        <v>82</v>
      </c>
      <c r="J1006" s="166">
        <v>99</v>
      </c>
      <c r="K1006" s="357">
        <v>84</v>
      </c>
      <c r="L1006" s="357">
        <v>82</v>
      </c>
      <c r="M1006" s="357">
        <v>99</v>
      </c>
      <c r="N1006" s="357">
        <v>86</v>
      </c>
      <c r="O1006" s="357">
        <v>84</v>
      </c>
      <c r="P1006" s="357">
        <v>82</v>
      </c>
      <c r="Q1006" s="357">
        <v>99</v>
      </c>
      <c r="R1006" s="357">
        <v>86</v>
      </c>
      <c r="S1006" s="354">
        <v>84</v>
      </c>
      <c r="T1006" s="354">
        <v>82</v>
      </c>
      <c r="U1006" s="354">
        <v>99</v>
      </c>
      <c r="V1006" s="357">
        <v>82</v>
      </c>
      <c r="W1006" s="357">
        <v>99</v>
      </c>
      <c r="X1006" s="357">
        <v>84</v>
      </c>
      <c r="Y1006" s="357">
        <v>82</v>
      </c>
      <c r="Z1006" s="357">
        <v>99</v>
      </c>
      <c r="AA1006" s="357">
        <v>86</v>
      </c>
      <c r="AB1006" s="357">
        <v>84</v>
      </c>
      <c r="AC1006" s="357">
        <v>82</v>
      </c>
      <c r="AD1006" s="357">
        <v>99</v>
      </c>
      <c r="AE1006" s="357">
        <v>86</v>
      </c>
      <c r="AF1006" s="357">
        <v>84</v>
      </c>
      <c r="AG1006" s="357">
        <v>82</v>
      </c>
      <c r="AH1006" s="357">
        <v>99</v>
      </c>
      <c r="AI1006" s="368">
        <v>82</v>
      </c>
      <c r="AJ1006" s="357">
        <v>84</v>
      </c>
      <c r="AK1006" s="357">
        <v>82</v>
      </c>
      <c r="AL1006" s="357">
        <v>99</v>
      </c>
      <c r="AM1006" s="357">
        <v>84</v>
      </c>
      <c r="AN1006" s="357">
        <v>82</v>
      </c>
      <c r="AO1006" s="357">
        <v>99</v>
      </c>
      <c r="AP1006" s="357">
        <v>94</v>
      </c>
      <c r="AQ1006" s="357">
        <v>94</v>
      </c>
      <c r="AR1006" s="357">
        <v>94</v>
      </c>
      <c r="AS1006" s="357">
        <v>94</v>
      </c>
      <c r="AT1006" s="105"/>
      <c r="AU1006" s="105" t="s">
        <v>490</v>
      </c>
      <c r="AV1006" s="126">
        <v>0.6</v>
      </c>
    </row>
    <row r="1007" spans="1:48" ht="23.25" customHeight="1">
      <c r="A1007" s="442"/>
      <c r="D1007" s="105" t="s">
        <v>491</v>
      </c>
      <c r="E1007" s="164" t="s">
        <v>491</v>
      </c>
      <c r="F1007" s="165" t="s">
        <v>621</v>
      </c>
      <c r="G1007" s="126">
        <v>0.30000000000000004</v>
      </c>
      <c r="H1007" s="166">
        <v>76</v>
      </c>
      <c r="I1007" s="166">
        <v>72</v>
      </c>
      <c r="J1007" s="166">
        <v>90</v>
      </c>
      <c r="K1007" s="357">
        <v>76</v>
      </c>
      <c r="L1007" s="357">
        <v>72</v>
      </c>
      <c r="M1007" s="357">
        <v>90</v>
      </c>
      <c r="N1007" s="357">
        <v>76</v>
      </c>
      <c r="O1007" s="357">
        <v>76</v>
      </c>
      <c r="P1007" s="357">
        <v>72</v>
      </c>
      <c r="Q1007" s="357">
        <v>90</v>
      </c>
      <c r="R1007" s="357">
        <v>76</v>
      </c>
      <c r="S1007" s="354">
        <v>76</v>
      </c>
      <c r="T1007" s="354">
        <v>72</v>
      </c>
      <c r="U1007" s="354">
        <v>90</v>
      </c>
      <c r="V1007" s="357">
        <v>72</v>
      </c>
      <c r="W1007" s="357">
        <v>90</v>
      </c>
      <c r="X1007" s="357">
        <v>76</v>
      </c>
      <c r="Y1007" s="357">
        <v>72</v>
      </c>
      <c r="Z1007" s="357">
        <v>90</v>
      </c>
      <c r="AA1007" s="357">
        <v>76</v>
      </c>
      <c r="AB1007" s="357">
        <v>76</v>
      </c>
      <c r="AC1007" s="357">
        <v>72</v>
      </c>
      <c r="AD1007" s="357">
        <v>90</v>
      </c>
      <c r="AE1007" s="357">
        <v>76</v>
      </c>
      <c r="AF1007" s="357">
        <v>76</v>
      </c>
      <c r="AG1007" s="357">
        <v>72</v>
      </c>
      <c r="AH1007" s="357">
        <v>90</v>
      </c>
      <c r="AI1007" s="368">
        <v>72</v>
      </c>
      <c r="AJ1007" s="357">
        <v>76</v>
      </c>
      <c r="AK1007" s="357">
        <v>72</v>
      </c>
      <c r="AL1007" s="357">
        <v>90</v>
      </c>
      <c r="AM1007" s="357">
        <v>76</v>
      </c>
      <c r="AN1007" s="357">
        <v>72</v>
      </c>
      <c r="AO1007" s="357">
        <v>90</v>
      </c>
      <c r="AP1007" s="357">
        <v>81</v>
      </c>
      <c r="AQ1007" s="357">
        <v>81</v>
      </c>
      <c r="AR1007" s="357">
        <v>81</v>
      </c>
      <c r="AS1007" s="357">
        <v>81</v>
      </c>
      <c r="AT1007" s="105"/>
      <c r="AU1007" s="105" t="s">
        <v>491</v>
      </c>
      <c r="AV1007" s="126">
        <v>0.30000000000000004</v>
      </c>
    </row>
    <row r="1008" spans="1:48" ht="23.25" customHeight="1">
      <c r="A1008" s="442"/>
      <c r="D1008" s="105" t="s">
        <v>492</v>
      </c>
      <c r="E1008" s="164" t="s">
        <v>492</v>
      </c>
      <c r="F1008" s="165" t="s">
        <v>622</v>
      </c>
      <c r="G1008" s="126">
        <v>0.4</v>
      </c>
      <c r="H1008" s="166">
        <v>81</v>
      </c>
      <c r="I1008" s="166">
        <v>78</v>
      </c>
      <c r="J1008" s="166">
        <v>96</v>
      </c>
      <c r="K1008" s="357">
        <v>81</v>
      </c>
      <c r="L1008" s="357">
        <v>78</v>
      </c>
      <c r="M1008" s="357">
        <v>96</v>
      </c>
      <c r="N1008" s="357">
        <v>82</v>
      </c>
      <c r="O1008" s="357">
        <v>81</v>
      </c>
      <c r="P1008" s="357">
        <v>78</v>
      </c>
      <c r="Q1008" s="357">
        <v>96</v>
      </c>
      <c r="R1008" s="357">
        <v>82</v>
      </c>
      <c r="S1008" s="354">
        <v>81</v>
      </c>
      <c r="T1008" s="354">
        <v>78</v>
      </c>
      <c r="U1008" s="354">
        <v>96</v>
      </c>
      <c r="V1008" s="357">
        <v>78</v>
      </c>
      <c r="W1008" s="357">
        <v>96</v>
      </c>
      <c r="X1008" s="357">
        <v>81</v>
      </c>
      <c r="Y1008" s="357">
        <v>78</v>
      </c>
      <c r="Z1008" s="357">
        <v>96</v>
      </c>
      <c r="AA1008" s="357">
        <v>82</v>
      </c>
      <c r="AB1008" s="357">
        <v>81</v>
      </c>
      <c r="AC1008" s="357">
        <v>78</v>
      </c>
      <c r="AD1008" s="357">
        <v>96</v>
      </c>
      <c r="AE1008" s="357">
        <v>82</v>
      </c>
      <c r="AF1008" s="357">
        <v>81</v>
      </c>
      <c r="AG1008" s="357">
        <v>78</v>
      </c>
      <c r="AH1008" s="357">
        <v>96</v>
      </c>
      <c r="AI1008" s="368">
        <v>78</v>
      </c>
      <c r="AJ1008" s="357">
        <v>81</v>
      </c>
      <c r="AK1008" s="357">
        <v>78</v>
      </c>
      <c r="AL1008" s="357">
        <v>96</v>
      </c>
      <c r="AM1008" s="357">
        <v>81</v>
      </c>
      <c r="AN1008" s="357">
        <v>78</v>
      </c>
      <c r="AO1008" s="357">
        <v>96</v>
      </c>
      <c r="AP1008" s="357">
        <v>88</v>
      </c>
      <c r="AQ1008" s="357">
        <v>88</v>
      </c>
      <c r="AR1008" s="357">
        <v>88</v>
      </c>
      <c r="AS1008" s="357">
        <v>88</v>
      </c>
      <c r="AT1008" s="105"/>
      <c r="AU1008" s="105" t="s">
        <v>492</v>
      </c>
      <c r="AV1008" s="126">
        <v>0.4</v>
      </c>
    </row>
    <row r="1009" spans="1:48" ht="23.25" customHeight="1">
      <c r="A1009" s="442"/>
      <c r="D1009" s="105" t="s">
        <v>119</v>
      </c>
      <c r="E1009" s="164" t="s">
        <v>119</v>
      </c>
      <c r="F1009" s="165" t="s">
        <v>844</v>
      </c>
      <c r="G1009" s="126">
        <v>6.3</v>
      </c>
      <c r="H1009" s="166">
        <v>585</v>
      </c>
      <c r="I1009" s="166">
        <v>586</v>
      </c>
      <c r="J1009" s="166">
        <v>679</v>
      </c>
      <c r="K1009" s="357">
        <v>624</v>
      </c>
      <c r="L1009" s="357">
        <v>611</v>
      </c>
      <c r="M1009" s="357">
        <v>730</v>
      </c>
      <c r="N1009" s="357">
        <v>655</v>
      </c>
      <c r="O1009" s="357">
        <v>586</v>
      </c>
      <c r="P1009" s="357">
        <v>616</v>
      </c>
      <c r="Q1009" s="357">
        <v>706</v>
      </c>
      <c r="R1009" s="357">
        <v>681</v>
      </c>
      <c r="S1009" s="354">
        <v>912</v>
      </c>
      <c r="T1009" s="354">
        <v>1048</v>
      </c>
      <c r="U1009" s="354">
        <v>1061</v>
      </c>
      <c r="V1009" s="357">
        <v>798</v>
      </c>
      <c r="W1009" s="357">
        <v>882</v>
      </c>
      <c r="X1009" s="357">
        <v>707</v>
      </c>
      <c r="Y1009" s="357">
        <v>771</v>
      </c>
      <c r="Z1009" s="357">
        <v>916</v>
      </c>
      <c r="AA1009" s="357">
        <v>796</v>
      </c>
      <c r="AB1009" s="357">
        <v>738</v>
      </c>
      <c r="AC1009" s="357">
        <v>822</v>
      </c>
      <c r="AD1009" s="357">
        <v>987</v>
      </c>
      <c r="AE1009" s="357">
        <v>829</v>
      </c>
      <c r="AF1009" s="357">
        <v>872</v>
      </c>
      <c r="AG1009" s="357">
        <v>958</v>
      </c>
      <c r="AH1009" s="357">
        <v>1147</v>
      </c>
      <c r="AI1009" s="368" t="s">
        <v>2207</v>
      </c>
      <c r="AJ1009" s="357">
        <v>785</v>
      </c>
      <c r="AK1009" s="357">
        <v>865</v>
      </c>
      <c r="AL1009" s="357">
        <v>1019</v>
      </c>
      <c r="AM1009" s="357">
        <v>660</v>
      </c>
      <c r="AN1009" s="357">
        <v>713</v>
      </c>
      <c r="AO1009" s="357">
        <v>812</v>
      </c>
      <c r="AP1009" s="357">
        <v>715</v>
      </c>
      <c r="AQ1009" s="357">
        <v>715</v>
      </c>
      <c r="AR1009" s="357">
        <v>890</v>
      </c>
      <c r="AS1009" s="357">
        <v>868</v>
      </c>
      <c r="AT1009" s="105"/>
      <c r="AU1009" s="105" t="s">
        <v>119</v>
      </c>
      <c r="AV1009" s="126">
        <v>6.3</v>
      </c>
    </row>
    <row r="1010" spans="1:48" ht="23.25" customHeight="1">
      <c r="D1010" s="105" t="s">
        <v>3440</v>
      </c>
      <c r="E1010" s="164" t="s">
        <v>3440</v>
      </c>
      <c r="F1010" s="165" t="s">
        <v>844</v>
      </c>
      <c r="G1010" s="126">
        <v>6.3</v>
      </c>
      <c r="H1010" s="166">
        <v>585</v>
      </c>
      <c r="I1010" s="166">
        <v>586</v>
      </c>
      <c r="J1010" s="166">
        <v>679</v>
      </c>
      <c r="K1010" s="357">
        <v>624</v>
      </c>
      <c r="L1010" s="357">
        <v>611</v>
      </c>
      <c r="M1010" s="357">
        <v>730</v>
      </c>
      <c r="N1010" s="357">
        <v>655</v>
      </c>
      <c r="O1010" s="357">
        <v>586</v>
      </c>
      <c r="P1010" s="357">
        <v>616</v>
      </c>
      <c r="Q1010" s="357">
        <v>706</v>
      </c>
      <c r="R1010" s="357">
        <v>681</v>
      </c>
      <c r="S1010" s="354">
        <v>912</v>
      </c>
      <c r="T1010" s="354">
        <v>1048</v>
      </c>
      <c r="U1010" s="354">
        <v>1061</v>
      </c>
      <c r="V1010" s="357">
        <v>798</v>
      </c>
      <c r="W1010" s="357">
        <v>882</v>
      </c>
      <c r="X1010" s="357">
        <v>707</v>
      </c>
      <c r="Y1010" s="357">
        <v>771</v>
      </c>
      <c r="Z1010" s="357">
        <v>916</v>
      </c>
      <c r="AA1010" s="357">
        <v>796</v>
      </c>
      <c r="AB1010" s="357">
        <v>738</v>
      </c>
      <c r="AC1010" s="357">
        <v>822</v>
      </c>
      <c r="AD1010" s="357">
        <v>987</v>
      </c>
      <c r="AE1010" s="357">
        <v>829</v>
      </c>
      <c r="AF1010" s="357">
        <v>872</v>
      </c>
      <c r="AG1010" s="357">
        <v>958</v>
      </c>
      <c r="AH1010" s="357">
        <v>1147</v>
      </c>
      <c r="AI1010" s="368" t="s">
        <v>2207</v>
      </c>
      <c r="AJ1010" s="357">
        <v>785</v>
      </c>
      <c r="AK1010" s="357">
        <v>865</v>
      </c>
      <c r="AL1010" s="357">
        <v>1019</v>
      </c>
      <c r="AM1010" s="357">
        <v>660</v>
      </c>
      <c r="AN1010" s="357">
        <v>713</v>
      </c>
      <c r="AO1010" s="357">
        <v>812</v>
      </c>
      <c r="AP1010" s="357">
        <v>715</v>
      </c>
      <c r="AQ1010" s="357">
        <v>715</v>
      </c>
      <c r="AR1010" s="357">
        <v>890</v>
      </c>
      <c r="AS1010" s="357">
        <v>868</v>
      </c>
      <c r="AT1010" s="105"/>
      <c r="AU1010" s="105" t="s">
        <v>3440</v>
      </c>
      <c r="AV1010" s="126">
        <v>6.3</v>
      </c>
    </row>
    <row r="1011" spans="1:48" ht="23.25" customHeight="1">
      <c r="A1011" s="396"/>
      <c r="B1011" s="397"/>
      <c r="D1011" s="105" t="s">
        <v>120</v>
      </c>
      <c r="E1011" s="164" t="s">
        <v>120</v>
      </c>
      <c r="F1011" s="165" t="s">
        <v>845</v>
      </c>
      <c r="G1011" s="126">
        <v>7.8</v>
      </c>
      <c r="H1011" s="166">
        <v>620</v>
      </c>
      <c r="I1011" s="166">
        <v>624</v>
      </c>
      <c r="J1011" s="166">
        <v>722</v>
      </c>
      <c r="K1011" s="357">
        <v>660</v>
      </c>
      <c r="L1011" s="357">
        <v>646</v>
      </c>
      <c r="M1011" s="357">
        <v>786</v>
      </c>
      <c r="N1011" s="357">
        <v>697</v>
      </c>
      <c r="O1011" s="357">
        <v>624</v>
      </c>
      <c r="P1011" s="357">
        <v>667</v>
      </c>
      <c r="Q1011" s="357">
        <v>760</v>
      </c>
      <c r="R1011" s="357">
        <v>737</v>
      </c>
      <c r="S1011" s="354">
        <v>953</v>
      </c>
      <c r="T1011" s="354">
        <v>1108</v>
      </c>
      <c r="U1011" s="354">
        <v>1120</v>
      </c>
      <c r="V1011" s="357">
        <v>846</v>
      </c>
      <c r="W1011" s="357">
        <v>934</v>
      </c>
      <c r="X1011" s="357">
        <v>739</v>
      </c>
      <c r="Y1011" s="357">
        <v>815</v>
      </c>
      <c r="Z1011" s="357">
        <v>971</v>
      </c>
      <c r="AA1011" s="357">
        <v>833</v>
      </c>
      <c r="AB1011" s="357">
        <v>780</v>
      </c>
      <c r="AC1011" s="357">
        <v>882</v>
      </c>
      <c r="AD1011" s="357">
        <v>1064</v>
      </c>
      <c r="AE1011" s="357">
        <v>878</v>
      </c>
      <c r="AF1011" s="357">
        <v>914</v>
      </c>
      <c r="AG1011" s="357">
        <v>1019</v>
      </c>
      <c r="AH1011" s="357">
        <v>1225</v>
      </c>
      <c r="AI1011" s="368" t="s">
        <v>2207</v>
      </c>
      <c r="AJ1011" s="357">
        <v>834</v>
      </c>
      <c r="AK1011" s="357">
        <v>932</v>
      </c>
      <c r="AL1011" s="357">
        <v>1097</v>
      </c>
      <c r="AM1011" s="357">
        <v>698</v>
      </c>
      <c r="AN1011" s="357">
        <v>764</v>
      </c>
      <c r="AO1011" s="357">
        <v>870</v>
      </c>
      <c r="AP1011" s="357">
        <v>766</v>
      </c>
      <c r="AQ1011" s="357">
        <v>766</v>
      </c>
      <c r="AR1011" s="357">
        <v>971</v>
      </c>
      <c r="AS1011" s="357">
        <v>918</v>
      </c>
      <c r="AT1011" s="105"/>
      <c r="AU1011" s="105" t="s">
        <v>120</v>
      </c>
      <c r="AV1011" s="126">
        <v>7.8</v>
      </c>
    </row>
    <row r="1012" spans="1:48" ht="23.25" customHeight="1">
      <c r="D1012" s="105" t="s">
        <v>3441</v>
      </c>
      <c r="E1012" s="164" t="s">
        <v>3441</v>
      </c>
      <c r="F1012" s="165" t="s">
        <v>845</v>
      </c>
      <c r="G1012" s="126">
        <v>7.8</v>
      </c>
      <c r="H1012" s="166">
        <v>620</v>
      </c>
      <c r="I1012" s="166">
        <v>624</v>
      </c>
      <c r="J1012" s="166">
        <v>722</v>
      </c>
      <c r="K1012" s="357">
        <v>660</v>
      </c>
      <c r="L1012" s="357">
        <v>646</v>
      </c>
      <c r="M1012" s="357">
        <v>786</v>
      </c>
      <c r="N1012" s="357">
        <v>697</v>
      </c>
      <c r="O1012" s="357">
        <v>624</v>
      </c>
      <c r="P1012" s="357">
        <v>667</v>
      </c>
      <c r="Q1012" s="357">
        <v>760</v>
      </c>
      <c r="R1012" s="357">
        <v>737</v>
      </c>
      <c r="S1012" s="354">
        <v>953</v>
      </c>
      <c r="T1012" s="354">
        <v>1108</v>
      </c>
      <c r="U1012" s="354">
        <v>1120</v>
      </c>
      <c r="V1012" s="357">
        <v>846</v>
      </c>
      <c r="W1012" s="357">
        <v>934</v>
      </c>
      <c r="X1012" s="357">
        <v>739</v>
      </c>
      <c r="Y1012" s="357">
        <v>815</v>
      </c>
      <c r="Z1012" s="357">
        <v>971</v>
      </c>
      <c r="AA1012" s="357">
        <v>833</v>
      </c>
      <c r="AB1012" s="357">
        <v>780</v>
      </c>
      <c r="AC1012" s="357">
        <v>882</v>
      </c>
      <c r="AD1012" s="357">
        <v>1064</v>
      </c>
      <c r="AE1012" s="357">
        <v>878</v>
      </c>
      <c r="AF1012" s="357">
        <v>914</v>
      </c>
      <c r="AG1012" s="357">
        <v>1019</v>
      </c>
      <c r="AH1012" s="357">
        <v>1225</v>
      </c>
      <c r="AI1012" s="368" t="s">
        <v>2207</v>
      </c>
      <c r="AJ1012" s="357">
        <v>834</v>
      </c>
      <c r="AK1012" s="357">
        <v>932</v>
      </c>
      <c r="AL1012" s="357">
        <v>1097</v>
      </c>
      <c r="AM1012" s="357">
        <v>698</v>
      </c>
      <c r="AN1012" s="357">
        <v>764</v>
      </c>
      <c r="AO1012" s="357">
        <v>870</v>
      </c>
      <c r="AP1012" s="357">
        <v>766</v>
      </c>
      <c r="AQ1012" s="357">
        <v>766</v>
      </c>
      <c r="AR1012" s="357">
        <v>971</v>
      </c>
      <c r="AS1012" s="357">
        <v>918</v>
      </c>
      <c r="AT1012" s="105"/>
      <c r="AU1012" s="105" t="s">
        <v>3441</v>
      </c>
      <c r="AV1012" s="126">
        <v>7.8</v>
      </c>
    </row>
    <row r="1013" spans="1:48" ht="23.25" customHeight="1">
      <c r="A1013" s="442"/>
      <c r="D1013" s="105" t="s">
        <v>121</v>
      </c>
      <c r="E1013" s="164" t="s">
        <v>121</v>
      </c>
      <c r="F1013" s="165" t="s">
        <v>846</v>
      </c>
      <c r="G1013" s="126">
        <v>9.4</v>
      </c>
      <c r="H1013" s="166">
        <v>656</v>
      </c>
      <c r="I1013" s="166">
        <v>662</v>
      </c>
      <c r="J1013" s="166">
        <v>766</v>
      </c>
      <c r="K1013" s="357">
        <v>697</v>
      </c>
      <c r="L1013" s="357">
        <v>683</v>
      </c>
      <c r="M1013" s="357">
        <v>843</v>
      </c>
      <c r="N1013" s="357">
        <v>740</v>
      </c>
      <c r="O1013" s="357">
        <v>664</v>
      </c>
      <c r="P1013" s="357">
        <v>719</v>
      </c>
      <c r="Q1013" s="357">
        <v>814</v>
      </c>
      <c r="R1013" s="357">
        <v>794</v>
      </c>
      <c r="S1013" s="354">
        <v>995</v>
      </c>
      <c r="T1013" s="354">
        <v>1169</v>
      </c>
      <c r="U1013" s="354">
        <v>1181</v>
      </c>
      <c r="V1013" s="357">
        <v>895</v>
      </c>
      <c r="W1013" s="357">
        <v>988</v>
      </c>
      <c r="X1013" s="357">
        <v>771</v>
      </c>
      <c r="Y1013" s="357">
        <v>861</v>
      </c>
      <c r="Z1013" s="357">
        <v>1027</v>
      </c>
      <c r="AA1013" s="357">
        <v>871</v>
      </c>
      <c r="AB1013" s="357">
        <v>823</v>
      </c>
      <c r="AC1013" s="357">
        <v>944</v>
      </c>
      <c r="AD1013" s="357">
        <v>1142</v>
      </c>
      <c r="AE1013" s="357">
        <v>928</v>
      </c>
      <c r="AF1013" s="357">
        <v>957</v>
      </c>
      <c r="AG1013" s="357">
        <v>1080</v>
      </c>
      <c r="AH1013" s="357">
        <v>1303</v>
      </c>
      <c r="AI1013" s="368" t="s">
        <v>2207</v>
      </c>
      <c r="AJ1013" s="357">
        <v>884</v>
      </c>
      <c r="AK1013" s="357">
        <v>999</v>
      </c>
      <c r="AL1013" s="357">
        <v>1177</v>
      </c>
      <c r="AM1013" s="357">
        <v>737</v>
      </c>
      <c r="AN1013" s="357">
        <v>816</v>
      </c>
      <c r="AO1013" s="357">
        <v>929</v>
      </c>
      <c r="AP1013" s="357">
        <v>818</v>
      </c>
      <c r="AQ1013" s="357">
        <v>818</v>
      </c>
      <c r="AR1013" s="357">
        <v>1052</v>
      </c>
      <c r="AS1013" s="357">
        <v>968</v>
      </c>
      <c r="AT1013" s="105"/>
      <c r="AU1013" s="105" t="s">
        <v>121</v>
      </c>
      <c r="AV1013" s="126">
        <v>9.4</v>
      </c>
    </row>
    <row r="1014" spans="1:48" ht="23.25" customHeight="1">
      <c r="A1014" s="442"/>
      <c r="D1014" s="105" t="s">
        <v>3442</v>
      </c>
      <c r="E1014" s="164" t="s">
        <v>3442</v>
      </c>
      <c r="F1014" s="165" t="s">
        <v>846</v>
      </c>
      <c r="G1014" s="126">
        <v>9.4</v>
      </c>
      <c r="H1014" s="166">
        <v>656</v>
      </c>
      <c r="I1014" s="166">
        <v>662</v>
      </c>
      <c r="J1014" s="166">
        <v>766</v>
      </c>
      <c r="K1014" s="357">
        <v>697</v>
      </c>
      <c r="L1014" s="357">
        <v>683</v>
      </c>
      <c r="M1014" s="357">
        <v>843</v>
      </c>
      <c r="N1014" s="357">
        <v>740</v>
      </c>
      <c r="O1014" s="357">
        <v>664</v>
      </c>
      <c r="P1014" s="357">
        <v>719</v>
      </c>
      <c r="Q1014" s="357">
        <v>814</v>
      </c>
      <c r="R1014" s="357">
        <v>794</v>
      </c>
      <c r="S1014" s="354">
        <v>995</v>
      </c>
      <c r="T1014" s="354">
        <v>1169</v>
      </c>
      <c r="U1014" s="354">
        <v>1181</v>
      </c>
      <c r="V1014" s="357">
        <v>895</v>
      </c>
      <c r="W1014" s="357">
        <v>988</v>
      </c>
      <c r="X1014" s="357">
        <v>771</v>
      </c>
      <c r="Y1014" s="357">
        <v>861</v>
      </c>
      <c r="Z1014" s="357">
        <v>1027</v>
      </c>
      <c r="AA1014" s="357">
        <v>871</v>
      </c>
      <c r="AB1014" s="357">
        <v>823</v>
      </c>
      <c r="AC1014" s="357">
        <v>944</v>
      </c>
      <c r="AD1014" s="357">
        <v>1142</v>
      </c>
      <c r="AE1014" s="357">
        <v>928</v>
      </c>
      <c r="AF1014" s="357">
        <v>957</v>
      </c>
      <c r="AG1014" s="357">
        <v>1080</v>
      </c>
      <c r="AH1014" s="357">
        <v>1303</v>
      </c>
      <c r="AI1014" s="368" t="s">
        <v>2207</v>
      </c>
      <c r="AJ1014" s="357">
        <v>884</v>
      </c>
      <c r="AK1014" s="357">
        <v>999</v>
      </c>
      <c r="AL1014" s="357">
        <v>1177</v>
      </c>
      <c r="AM1014" s="357">
        <v>737</v>
      </c>
      <c r="AN1014" s="357">
        <v>816</v>
      </c>
      <c r="AO1014" s="357">
        <v>929</v>
      </c>
      <c r="AP1014" s="357">
        <v>818</v>
      </c>
      <c r="AQ1014" s="357">
        <v>818</v>
      </c>
      <c r="AR1014" s="357">
        <v>1052</v>
      </c>
      <c r="AS1014" s="357">
        <v>968</v>
      </c>
      <c r="AT1014" s="105"/>
      <c r="AU1014" s="105" t="s">
        <v>3442</v>
      </c>
      <c r="AV1014" s="126">
        <v>9.4</v>
      </c>
    </row>
    <row r="1015" spans="1:48" ht="23.25" customHeight="1">
      <c r="D1015" s="105" t="s">
        <v>398</v>
      </c>
      <c r="E1015" s="164" t="s">
        <v>398</v>
      </c>
      <c r="F1015" s="165" t="s">
        <v>847</v>
      </c>
      <c r="G1015" s="126">
        <v>12.5</v>
      </c>
      <c r="H1015" s="166">
        <v>843</v>
      </c>
      <c r="I1015" s="166">
        <v>852</v>
      </c>
      <c r="J1015" s="166">
        <v>990</v>
      </c>
      <c r="K1015" s="357">
        <v>921</v>
      </c>
      <c r="L1015" s="357">
        <v>901</v>
      </c>
      <c r="M1015" s="357">
        <v>1098</v>
      </c>
      <c r="N1015" s="357">
        <v>973</v>
      </c>
      <c r="O1015" s="357">
        <v>851</v>
      </c>
      <c r="P1015" s="357">
        <v>919</v>
      </c>
      <c r="Q1015" s="357">
        <v>1049</v>
      </c>
      <c r="R1015" s="357">
        <v>1025</v>
      </c>
      <c r="S1015" s="354">
        <v>1299</v>
      </c>
      <c r="T1015" s="354">
        <v>1512</v>
      </c>
      <c r="U1015" s="354">
        <v>1573</v>
      </c>
      <c r="V1015" s="357">
        <v>1129</v>
      </c>
      <c r="W1015" s="357">
        <v>1253</v>
      </c>
      <c r="X1015" s="357">
        <v>1004</v>
      </c>
      <c r="Y1015" s="357">
        <v>1121</v>
      </c>
      <c r="Z1015" s="357">
        <v>1339</v>
      </c>
      <c r="AA1015" s="357">
        <v>1133</v>
      </c>
      <c r="AB1015" s="357">
        <v>1066</v>
      </c>
      <c r="AC1015" s="357">
        <v>1225</v>
      </c>
      <c r="AD1015" s="357">
        <v>1484</v>
      </c>
      <c r="AE1015" s="357">
        <v>1201</v>
      </c>
      <c r="AF1015" s="357">
        <v>1271</v>
      </c>
      <c r="AG1015" s="357">
        <v>1434</v>
      </c>
      <c r="AH1015" s="357">
        <v>1730</v>
      </c>
      <c r="AI1015" s="368" t="s">
        <v>2207</v>
      </c>
      <c r="AJ1015" s="357">
        <v>1157</v>
      </c>
      <c r="AK1015" s="357">
        <v>1311</v>
      </c>
      <c r="AL1015" s="357">
        <v>1544</v>
      </c>
      <c r="AM1015" s="357">
        <v>957</v>
      </c>
      <c r="AN1015" s="357">
        <v>1061</v>
      </c>
      <c r="AO1015" s="357">
        <v>1210</v>
      </c>
      <c r="AP1015" s="357">
        <v>998</v>
      </c>
      <c r="AQ1015" s="357">
        <v>998</v>
      </c>
      <c r="AR1015" s="357">
        <v>1291</v>
      </c>
      <c r="AS1015" s="357">
        <v>1246</v>
      </c>
      <c r="AT1015" s="105"/>
      <c r="AU1015" s="105" t="s">
        <v>398</v>
      </c>
      <c r="AV1015" s="126">
        <v>12.5</v>
      </c>
    </row>
    <row r="1016" spans="1:48" ht="23.25" customHeight="1">
      <c r="A1016" s="442"/>
      <c r="D1016" s="105" t="s">
        <v>399</v>
      </c>
      <c r="E1016" s="164" t="s">
        <v>399</v>
      </c>
      <c r="F1016" s="165" t="s">
        <v>848</v>
      </c>
      <c r="G1016" s="126">
        <v>14.1</v>
      </c>
      <c r="H1016" s="166">
        <v>922</v>
      </c>
      <c r="I1016" s="166">
        <v>933</v>
      </c>
      <c r="J1016" s="166">
        <v>1083</v>
      </c>
      <c r="K1016" s="357">
        <v>1001</v>
      </c>
      <c r="L1016" s="357">
        <v>980</v>
      </c>
      <c r="M1016" s="357">
        <v>1204</v>
      </c>
      <c r="N1016" s="357">
        <v>1061</v>
      </c>
      <c r="O1016" s="357">
        <v>934</v>
      </c>
      <c r="P1016" s="357">
        <v>1013</v>
      </c>
      <c r="Q1016" s="357">
        <v>1153</v>
      </c>
      <c r="R1016" s="357">
        <v>1127</v>
      </c>
      <c r="S1016" s="354">
        <v>1379</v>
      </c>
      <c r="T1016" s="354">
        <v>1615</v>
      </c>
      <c r="U1016" s="354">
        <v>1684</v>
      </c>
      <c r="V1016" s="357">
        <v>1221</v>
      </c>
      <c r="W1016" s="357">
        <v>1355</v>
      </c>
      <c r="X1016" s="357">
        <v>1078</v>
      </c>
      <c r="Y1016" s="357">
        <v>1209</v>
      </c>
      <c r="Z1016" s="357">
        <v>1445</v>
      </c>
      <c r="AA1016" s="357">
        <v>1219</v>
      </c>
      <c r="AB1016" s="357">
        <v>1151</v>
      </c>
      <c r="AC1016" s="357">
        <v>1329</v>
      </c>
      <c r="AD1016" s="357">
        <v>1613</v>
      </c>
      <c r="AE1016" s="357">
        <v>1298</v>
      </c>
      <c r="AF1016" s="357">
        <v>1357</v>
      </c>
      <c r="AG1016" s="357">
        <v>1539</v>
      </c>
      <c r="AH1016" s="357">
        <v>1859</v>
      </c>
      <c r="AI1016" s="368" t="s">
        <v>2207</v>
      </c>
      <c r="AJ1016" s="357">
        <v>1249</v>
      </c>
      <c r="AK1016" s="357">
        <v>1422</v>
      </c>
      <c r="AL1016" s="357">
        <v>1675</v>
      </c>
      <c r="AM1016" s="357">
        <v>1038</v>
      </c>
      <c r="AN1016" s="357">
        <v>1155</v>
      </c>
      <c r="AO1016" s="357">
        <v>1317</v>
      </c>
      <c r="AP1016" s="357">
        <v>1102</v>
      </c>
      <c r="AQ1016" s="357">
        <v>1102</v>
      </c>
      <c r="AR1016" s="357">
        <v>1428</v>
      </c>
      <c r="AS1016" s="357">
        <v>1347</v>
      </c>
      <c r="AT1016" s="105"/>
      <c r="AU1016" s="105" t="s">
        <v>399</v>
      </c>
      <c r="AV1016" s="126">
        <v>14.1</v>
      </c>
    </row>
    <row r="1017" spans="1:48" ht="23.25" customHeight="1">
      <c r="A1017" s="442"/>
      <c r="D1017" s="105" t="s">
        <v>400</v>
      </c>
      <c r="E1017" s="164" t="s">
        <v>400</v>
      </c>
      <c r="F1017" s="165" t="s">
        <v>849</v>
      </c>
      <c r="G1017" s="126">
        <v>15.6</v>
      </c>
      <c r="H1017" s="166">
        <v>970</v>
      </c>
      <c r="I1017" s="166">
        <v>984</v>
      </c>
      <c r="J1017" s="166">
        <v>1141</v>
      </c>
      <c r="K1017" s="357">
        <v>1050</v>
      </c>
      <c r="L1017" s="357">
        <v>1028</v>
      </c>
      <c r="M1017" s="357">
        <v>1275</v>
      </c>
      <c r="N1017" s="357">
        <v>1116</v>
      </c>
      <c r="O1017" s="357">
        <v>985</v>
      </c>
      <c r="P1017" s="357">
        <v>1077</v>
      </c>
      <c r="Q1017" s="357">
        <v>1221</v>
      </c>
      <c r="R1017" s="357">
        <v>1195</v>
      </c>
      <c r="S1017" s="354">
        <v>1446</v>
      </c>
      <c r="T1017" s="354">
        <v>1703</v>
      </c>
      <c r="U1017" s="354">
        <v>1776</v>
      </c>
      <c r="V1017" s="357">
        <v>1285</v>
      </c>
      <c r="W1017" s="357">
        <v>1426</v>
      </c>
      <c r="X1017" s="357">
        <v>1120</v>
      </c>
      <c r="Y1017" s="357">
        <v>1263</v>
      </c>
      <c r="Z1017" s="357">
        <v>1511</v>
      </c>
      <c r="AA1017" s="357">
        <v>1268</v>
      </c>
      <c r="AB1017" s="357">
        <v>1203</v>
      </c>
      <c r="AC1017" s="357">
        <v>1398</v>
      </c>
      <c r="AD1017" s="357">
        <v>1699</v>
      </c>
      <c r="AE1017" s="357">
        <v>1358</v>
      </c>
      <c r="AF1017" s="357">
        <v>1408</v>
      </c>
      <c r="AG1017" s="357">
        <v>1607</v>
      </c>
      <c r="AH1017" s="357">
        <v>1945</v>
      </c>
      <c r="AI1017" s="368" t="s">
        <v>2207</v>
      </c>
      <c r="AJ1017" s="357">
        <v>1306</v>
      </c>
      <c r="AK1017" s="357">
        <v>1496</v>
      </c>
      <c r="AL1017" s="357">
        <v>1761</v>
      </c>
      <c r="AM1017" s="357">
        <v>1086</v>
      </c>
      <c r="AN1017" s="357">
        <v>1215</v>
      </c>
      <c r="AO1017" s="357">
        <v>1384</v>
      </c>
      <c r="AP1017" s="357">
        <v>1172</v>
      </c>
      <c r="AQ1017" s="357">
        <v>1172</v>
      </c>
      <c r="AR1017" s="357">
        <v>1530</v>
      </c>
      <c r="AS1017" s="357">
        <v>1414</v>
      </c>
      <c r="AT1017" s="105"/>
      <c r="AU1017" s="105" t="s">
        <v>400</v>
      </c>
      <c r="AV1017" s="126">
        <v>15.6</v>
      </c>
    </row>
    <row r="1018" spans="1:48" ht="23.25" customHeight="1">
      <c r="A1018" s="442"/>
      <c r="D1018" s="105" t="s">
        <v>401</v>
      </c>
      <c r="E1018" s="164" t="s">
        <v>401</v>
      </c>
      <c r="F1018" s="165" t="s">
        <v>850</v>
      </c>
      <c r="G1018" s="126">
        <v>17.200000000000003</v>
      </c>
      <c r="H1018" s="166">
        <v>1007</v>
      </c>
      <c r="I1018" s="166">
        <v>1023</v>
      </c>
      <c r="J1018" s="166">
        <v>1175</v>
      </c>
      <c r="K1018" s="357">
        <v>1088</v>
      </c>
      <c r="L1018" s="357">
        <v>1066</v>
      </c>
      <c r="M1018" s="357">
        <v>1322</v>
      </c>
      <c r="N1018" s="357">
        <v>1196</v>
      </c>
      <c r="O1018" s="357">
        <v>1025</v>
      </c>
      <c r="P1018" s="357">
        <v>1130</v>
      </c>
      <c r="Q1018" s="357">
        <v>1265</v>
      </c>
      <c r="R1018" s="357">
        <v>1253</v>
      </c>
      <c r="S1018" s="354">
        <v>1498</v>
      </c>
      <c r="T1018" s="354">
        <v>1781</v>
      </c>
      <c r="U1018" s="354">
        <v>1853</v>
      </c>
      <c r="V1018" s="357">
        <v>1348</v>
      </c>
      <c r="W1018" s="357">
        <v>1494</v>
      </c>
      <c r="X1018" s="357">
        <v>1155</v>
      </c>
      <c r="Y1018" s="357">
        <v>1312</v>
      </c>
      <c r="Z1018" s="357">
        <v>1572</v>
      </c>
      <c r="AA1018" s="357">
        <v>1309</v>
      </c>
      <c r="AB1018" s="357">
        <v>1250</v>
      </c>
      <c r="AC1018" s="357">
        <v>1465</v>
      </c>
      <c r="AD1018" s="357">
        <v>1784</v>
      </c>
      <c r="AE1018" s="357">
        <v>1412</v>
      </c>
      <c r="AF1018" s="357">
        <v>1455</v>
      </c>
      <c r="AG1018" s="357">
        <v>1674</v>
      </c>
      <c r="AH1018" s="357">
        <v>2030</v>
      </c>
      <c r="AI1018" s="368" t="s">
        <v>2207</v>
      </c>
      <c r="AJ1018" s="357">
        <v>1360</v>
      </c>
      <c r="AK1018" s="357">
        <v>1570</v>
      </c>
      <c r="AL1018" s="357">
        <v>1849</v>
      </c>
      <c r="AM1018" s="357">
        <v>1128</v>
      </c>
      <c r="AN1018" s="357">
        <v>1271</v>
      </c>
      <c r="AO1018" s="357">
        <v>1448</v>
      </c>
      <c r="AP1018" s="357">
        <v>1239</v>
      </c>
      <c r="AQ1018" s="357">
        <v>1239</v>
      </c>
      <c r="AR1018" s="357">
        <v>1638</v>
      </c>
      <c r="AS1018" s="357">
        <v>1478</v>
      </c>
      <c r="AT1018" s="105"/>
      <c r="AU1018" s="105" t="s">
        <v>401</v>
      </c>
      <c r="AV1018" s="126">
        <v>17.200000000000003</v>
      </c>
    </row>
    <row r="1019" spans="1:48" ht="23.25" customHeight="1">
      <c r="D1019" s="105" t="s">
        <v>402</v>
      </c>
      <c r="E1019" s="164" t="s">
        <v>402</v>
      </c>
      <c r="F1019" s="165" t="s">
        <v>851</v>
      </c>
      <c r="G1019" s="126">
        <v>18.700000000000003</v>
      </c>
      <c r="H1019" s="166">
        <v>1041</v>
      </c>
      <c r="I1019" s="166">
        <v>1061</v>
      </c>
      <c r="J1019" s="166">
        <v>1229</v>
      </c>
      <c r="K1019" s="357">
        <v>1123</v>
      </c>
      <c r="L1019" s="357">
        <v>1101</v>
      </c>
      <c r="M1019" s="357">
        <v>1389</v>
      </c>
      <c r="N1019" s="357">
        <v>1201</v>
      </c>
      <c r="O1019" s="357">
        <v>1063</v>
      </c>
      <c r="P1019" s="357">
        <v>1180</v>
      </c>
      <c r="Q1019" s="357">
        <v>1329</v>
      </c>
      <c r="R1019" s="357">
        <v>1309</v>
      </c>
      <c r="S1019" s="354">
        <v>1544</v>
      </c>
      <c r="T1019" s="354">
        <v>1851</v>
      </c>
      <c r="U1019" s="354">
        <v>1921</v>
      </c>
      <c r="V1019" s="357">
        <v>1403</v>
      </c>
      <c r="W1019" s="357">
        <v>1555</v>
      </c>
      <c r="X1019" s="357">
        <v>1186</v>
      </c>
      <c r="Y1019" s="357">
        <v>1356</v>
      </c>
      <c r="Z1019" s="357">
        <v>1626</v>
      </c>
      <c r="AA1019" s="357">
        <v>1345</v>
      </c>
      <c r="AB1019" s="357">
        <v>1292</v>
      </c>
      <c r="AC1019" s="357">
        <v>1525</v>
      </c>
      <c r="AD1019" s="357">
        <v>1860</v>
      </c>
      <c r="AE1019" s="357">
        <v>1461</v>
      </c>
      <c r="AF1019" s="357">
        <v>1497</v>
      </c>
      <c r="AG1019" s="357">
        <v>1734</v>
      </c>
      <c r="AH1019" s="357">
        <v>2106</v>
      </c>
      <c r="AI1019" s="368" t="s">
        <v>2207</v>
      </c>
      <c r="AJ1019" s="357">
        <v>1408</v>
      </c>
      <c r="AK1019" s="357">
        <v>1636</v>
      </c>
      <c r="AL1019" s="357">
        <v>1926</v>
      </c>
      <c r="AM1019" s="357">
        <v>1165</v>
      </c>
      <c r="AN1019" s="357">
        <v>1321</v>
      </c>
      <c r="AO1019" s="357">
        <v>1504</v>
      </c>
      <c r="AP1019" s="357">
        <v>1298</v>
      </c>
      <c r="AQ1019" s="357">
        <v>1298</v>
      </c>
      <c r="AR1019" s="357">
        <v>1734</v>
      </c>
      <c r="AS1019" s="357">
        <v>1533</v>
      </c>
      <c r="AT1019" s="105"/>
      <c r="AU1019" s="105" t="s">
        <v>402</v>
      </c>
      <c r="AV1019" s="126">
        <v>18.700000000000003</v>
      </c>
    </row>
    <row r="1020" spans="1:48" ht="23.25" customHeight="1">
      <c r="A1020" s="442"/>
      <c r="D1020" s="105" t="s">
        <v>122</v>
      </c>
      <c r="E1020" s="164" t="s">
        <v>122</v>
      </c>
      <c r="F1020" s="165" t="s">
        <v>852</v>
      </c>
      <c r="G1020" s="126">
        <v>11</v>
      </c>
      <c r="H1020" s="166">
        <v>689</v>
      </c>
      <c r="I1020" s="166">
        <v>699</v>
      </c>
      <c r="J1020" s="166">
        <v>808</v>
      </c>
      <c r="K1020" s="357">
        <v>731</v>
      </c>
      <c r="L1020" s="357">
        <v>717</v>
      </c>
      <c r="M1020" s="357">
        <v>898</v>
      </c>
      <c r="N1020" s="357">
        <v>780</v>
      </c>
      <c r="O1020" s="357">
        <v>701</v>
      </c>
      <c r="P1020" s="357">
        <v>768</v>
      </c>
      <c r="Q1020" s="357">
        <v>866</v>
      </c>
      <c r="R1020" s="357">
        <v>848</v>
      </c>
      <c r="S1020" s="354">
        <v>1033</v>
      </c>
      <c r="T1020" s="354">
        <v>1226</v>
      </c>
      <c r="U1020" s="354">
        <v>1239</v>
      </c>
      <c r="V1020" s="357">
        <v>941</v>
      </c>
      <c r="W1020" s="357">
        <v>1038</v>
      </c>
      <c r="X1020" s="357">
        <v>801</v>
      </c>
      <c r="Y1020" s="357">
        <v>903</v>
      </c>
      <c r="Z1020" s="357">
        <v>1079</v>
      </c>
      <c r="AA1020" s="357">
        <v>907</v>
      </c>
      <c r="AB1020" s="357">
        <v>864</v>
      </c>
      <c r="AC1020" s="357">
        <v>1003</v>
      </c>
      <c r="AD1020" s="357">
        <v>1217</v>
      </c>
      <c r="AE1020" s="357">
        <v>976</v>
      </c>
      <c r="AF1020" s="357">
        <v>998</v>
      </c>
      <c r="AG1020" s="357">
        <v>1139</v>
      </c>
      <c r="AH1020" s="357">
        <v>1378</v>
      </c>
      <c r="AI1020" s="368" t="s">
        <v>2207</v>
      </c>
      <c r="AJ1020" s="357">
        <v>930</v>
      </c>
      <c r="AK1020" s="357">
        <v>1064</v>
      </c>
      <c r="AL1020" s="357">
        <v>1253</v>
      </c>
      <c r="AM1020" s="357">
        <v>773</v>
      </c>
      <c r="AN1020" s="357">
        <v>865</v>
      </c>
      <c r="AO1020" s="357">
        <v>984</v>
      </c>
      <c r="AP1020" s="357">
        <v>867</v>
      </c>
      <c r="AQ1020" s="357">
        <v>867</v>
      </c>
      <c r="AR1020" s="357">
        <v>1131</v>
      </c>
      <c r="AS1020" s="357">
        <v>1016</v>
      </c>
      <c r="AT1020" s="105"/>
      <c r="AU1020" s="105" t="s">
        <v>122</v>
      </c>
      <c r="AV1020" s="126">
        <v>11</v>
      </c>
    </row>
    <row r="1021" spans="1:48" ht="23.25" customHeight="1">
      <c r="A1021" s="442"/>
      <c r="D1021" s="105" t="s">
        <v>3443</v>
      </c>
      <c r="E1021" s="164" t="s">
        <v>3443</v>
      </c>
      <c r="F1021" s="165" t="s">
        <v>852</v>
      </c>
      <c r="G1021" s="126">
        <v>11</v>
      </c>
      <c r="H1021" s="166">
        <v>689</v>
      </c>
      <c r="I1021" s="166">
        <v>699</v>
      </c>
      <c r="J1021" s="166">
        <v>808</v>
      </c>
      <c r="K1021" s="357">
        <v>731</v>
      </c>
      <c r="L1021" s="357">
        <v>717</v>
      </c>
      <c r="M1021" s="357">
        <v>898</v>
      </c>
      <c r="N1021" s="357">
        <v>780</v>
      </c>
      <c r="O1021" s="357">
        <v>701</v>
      </c>
      <c r="P1021" s="357">
        <v>768</v>
      </c>
      <c r="Q1021" s="357">
        <v>866</v>
      </c>
      <c r="R1021" s="357">
        <v>848</v>
      </c>
      <c r="S1021" s="354">
        <v>1033</v>
      </c>
      <c r="T1021" s="354">
        <v>1226</v>
      </c>
      <c r="U1021" s="354">
        <v>1239</v>
      </c>
      <c r="V1021" s="357">
        <v>941</v>
      </c>
      <c r="W1021" s="357">
        <v>1038</v>
      </c>
      <c r="X1021" s="357">
        <v>801</v>
      </c>
      <c r="Y1021" s="357">
        <v>903</v>
      </c>
      <c r="Z1021" s="357">
        <v>1079</v>
      </c>
      <c r="AA1021" s="357">
        <v>907</v>
      </c>
      <c r="AB1021" s="357">
        <v>864</v>
      </c>
      <c r="AC1021" s="357">
        <v>1003</v>
      </c>
      <c r="AD1021" s="357">
        <v>1217</v>
      </c>
      <c r="AE1021" s="357">
        <v>976</v>
      </c>
      <c r="AF1021" s="357">
        <v>998</v>
      </c>
      <c r="AG1021" s="357">
        <v>1139</v>
      </c>
      <c r="AH1021" s="357">
        <v>1378</v>
      </c>
      <c r="AI1021" s="368" t="s">
        <v>2207</v>
      </c>
      <c r="AJ1021" s="357">
        <v>930</v>
      </c>
      <c r="AK1021" s="357">
        <v>1064</v>
      </c>
      <c r="AL1021" s="357">
        <v>1253</v>
      </c>
      <c r="AM1021" s="357">
        <v>773</v>
      </c>
      <c r="AN1021" s="357">
        <v>865</v>
      </c>
      <c r="AO1021" s="357">
        <v>984</v>
      </c>
      <c r="AP1021" s="357">
        <v>867</v>
      </c>
      <c r="AQ1021" s="357">
        <v>867</v>
      </c>
      <c r="AR1021" s="357">
        <v>1131</v>
      </c>
      <c r="AS1021" s="357">
        <v>1016</v>
      </c>
      <c r="AT1021" s="105"/>
      <c r="AU1021" s="105" t="s">
        <v>3443</v>
      </c>
      <c r="AV1021" s="126">
        <v>11</v>
      </c>
    </row>
    <row r="1022" spans="1:48" ht="23.25" customHeight="1">
      <c r="A1022" s="442"/>
      <c r="D1022" s="105" t="s">
        <v>123</v>
      </c>
      <c r="E1022" s="164" t="s">
        <v>123</v>
      </c>
      <c r="F1022" s="165" t="s">
        <v>853</v>
      </c>
      <c r="G1022" s="126">
        <v>12.5</v>
      </c>
      <c r="H1022" s="166">
        <v>726</v>
      </c>
      <c r="I1022" s="166">
        <v>739</v>
      </c>
      <c r="J1022" s="166">
        <v>854</v>
      </c>
      <c r="K1022" s="357">
        <v>769</v>
      </c>
      <c r="L1022" s="357">
        <v>755</v>
      </c>
      <c r="M1022" s="357">
        <v>957</v>
      </c>
      <c r="N1022" s="357">
        <v>825</v>
      </c>
      <c r="O1022" s="357">
        <v>741</v>
      </c>
      <c r="P1022" s="357">
        <v>822</v>
      </c>
      <c r="Q1022" s="357">
        <v>922</v>
      </c>
      <c r="R1022" s="357">
        <v>907</v>
      </c>
      <c r="S1022" s="354">
        <v>1075</v>
      </c>
      <c r="T1022" s="354">
        <v>1287</v>
      </c>
      <c r="U1022" s="354">
        <v>1299</v>
      </c>
      <c r="V1022" s="357">
        <v>990</v>
      </c>
      <c r="W1022" s="357">
        <v>1091</v>
      </c>
      <c r="X1022" s="357">
        <v>833</v>
      </c>
      <c r="Y1022" s="357">
        <v>948</v>
      </c>
      <c r="Z1022" s="357">
        <v>1135</v>
      </c>
      <c r="AA1022" s="357">
        <v>945</v>
      </c>
      <c r="AB1022" s="357">
        <v>907</v>
      </c>
      <c r="AC1022" s="357">
        <v>1064</v>
      </c>
      <c r="AD1022" s="357">
        <v>1295</v>
      </c>
      <c r="AE1022" s="357">
        <v>1026</v>
      </c>
      <c r="AF1022" s="357">
        <v>1041</v>
      </c>
      <c r="AG1022" s="357">
        <v>1201</v>
      </c>
      <c r="AH1022" s="357">
        <v>1456</v>
      </c>
      <c r="AI1022" s="368" t="s">
        <v>2207</v>
      </c>
      <c r="AJ1022" s="357">
        <v>980</v>
      </c>
      <c r="AK1022" s="357">
        <v>1132</v>
      </c>
      <c r="AL1022" s="357">
        <v>1333</v>
      </c>
      <c r="AM1022" s="357">
        <v>812</v>
      </c>
      <c r="AN1022" s="357">
        <v>917</v>
      </c>
      <c r="AO1022" s="357">
        <v>1043</v>
      </c>
      <c r="AP1022" s="357">
        <v>919</v>
      </c>
      <c r="AQ1022" s="357">
        <v>919</v>
      </c>
      <c r="AR1022" s="357">
        <v>1213</v>
      </c>
      <c r="AS1022" s="357">
        <v>1066</v>
      </c>
      <c r="AT1022" s="105"/>
      <c r="AU1022" s="105" t="s">
        <v>123</v>
      </c>
      <c r="AV1022" s="126">
        <v>12.5</v>
      </c>
    </row>
    <row r="1023" spans="1:48" ht="23.25" customHeight="1">
      <c r="A1023" s="442"/>
      <c r="D1023" s="105" t="s">
        <v>3444</v>
      </c>
      <c r="E1023" s="164" t="s">
        <v>3444</v>
      </c>
      <c r="F1023" s="165" t="s">
        <v>853</v>
      </c>
      <c r="G1023" s="126">
        <v>12.5</v>
      </c>
      <c r="H1023" s="166">
        <v>726</v>
      </c>
      <c r="I1023" s="166">
        <v>739</v>
      </c>
      <c r="J1023" s="166">
        <v>854</v>
      </c>
      <c r="K1023" s="357">
        <v>769</v>
      </c>
      <c r="L1023" s="357">
        <v>755</v>
      </c>
      <c r="M1023" s="357">
        <v>957</v>
      </c>
      <c r="N1023" s="357">
        <v>825</v>
      </c>
      <c r="O1023" s="357">
        <v>741</v>
      </c>
      <c r="P1023" s="357">
        <v>822</v>
      </c>
      <c r="Q1023" s="357">
        <v>922</v>
      </c>
      <c r="R1023" s="357">
        <v>907</v>
      </c>
      <c r="S1023" s="354">
        <v>1075</v>
      </c>
      <c r="T1023" s="354">
        <v>1287</v>
      </c>
      <c r="U1023" s="354">
        <v>1299</v>
      </c>
      <c r="V1023" s="357">
        <v>990</v>
      </c>
      <c r="W1023" s="357">
        <v>1091</v>
      </c>
      <c r="X1023" s="357">
        <v>833</v>
      </c>
      <c r="Y1023" s="357">
        <v>948</v>
      </c>
      <c r="Z1023" s="357">
        <v>1135</v>
      </c>
      <c r="AA1023" s="357">
        <v>945</v>
      </c>
      <c r="AB1023" s="357">
        <v>907</v>
      </c>
      <c r="AC1023" s="357">
        <v>1064</v>
      </c>
      <c r="AD1023" s="357">
        <v>1295</v>
      </c>
      <c r="AE1023" s="357">
        <v>1026</v>
      </c>
      <c r="AF1023" s="357">
        <v>1041</v>
      </c>
      <c r="AG1023" s="357">
        <v>1201</v>
      </c>
      <c r="AH1023" s="357">
        <v>1456</v>
      </c>
      <c r="AI1023" s="368" t="s">
        <v>2207</v>
      </c>
      <c r="AJ1023" s="357">
        <v>980</v>
      </c>
      <c r="AK1023" s="357">
        <v>1132</v>
      </c>
      <c r="AL1023" s="357">
        <v>1333</v>
      </c>
      <c r="AM1023" s="357">
        <v>812</v>
      </c>
      <c r="AN1023" s="357">
        <v>917</v>
      </c>
      <c r="AO1023" s="357">
        <v>1043</v>
      </c>
      <c r="AP1023" s="357">
        <v>919</v>
      </c>
      <c r="AQ1023" s="357">
        <v>919</v>
      </c>
      <c r="AR1023" s="357">
        <v>1213</v>
      </c>
      <c r="AS1023" s="357">
        <v>1066</v>
      </c>
      <c r="AT1023" s="105"/>
      <c r="AU1023" s="105" t="s">
        <v>3444</v>
      </c>
      <c r="AV1023" s="126">
        <v>12.5</v>
      </c>
    </row>
    <row r="1024" spans="1:48" ht="23.25" customHeight="1">
      <c r="A1024" s="442"/>
      <c r="D1024" s="105" t="s">
        <v>403</v>
      </c>
      <c r="E1024" s="164" t="s">
        <v>403</v>
      </c>
      <c r="F1024" s="165" t="s">
        <v>854</v>
      </c>
      <c r="G1024" s="126">
        <v>25</v>
      </c>
      <c r="H1024" s="166">
        <v>1537</v>
      </c>
      <c r="I1024" s="166">
        <v>1560</v>
      </c>
      <c r="J1024" s="166">
        <v>1814</v>
      </c>
      <c r="K1024" s="357">
        <v>1693</v>
      </c>
      <c r="L1024" s="357">
        <v>1659</v>
      </c>
      <c r="M1024" s="357">
        <v>2030</v>
      </c>
      <c r="N1024" s="357">
        <v>1794</v>
      </c>
      <c r="O1024" s="357">
        <v>1558</v>
      </c>
      <c r="P1024" s="357">
        <v>1695</v>
      </c>
      <c r="Q1024" s="357">
        <v>1934</v>
      </c>
      <c r="R1024" s="357">
        <v>1893</v>
      </c>
      <c r="S1024" s="354">
        <v>2448</v>
      </c>
      <c r="T1024" s="354">
        <v>2875</v>
      </c>
      <c r="U1024" s="354">
        <v>2977</v>
      </c>
      <c r="V1024" s="357">
        <v>2113</v>
      </c>
      <c r="W1024" s="357">
        <v>2343</v>
      </c>
      <c r="X1024" s="357">
        <v>1864</v>
      </c>
      <c r="Y1024" s="357">
        <v>2096</v>
      </c>
      <c r="Z1024" s="357">
        <v>2505</v>
      </c>
      <c r="AA1024" s="357">
        <v>2108</v>
      </c>
      <c r="AB1024" s="357">
        <v>1988</v>
      </c>
      <c r="AC1024" s="357">
        <v>2303</v>
      </c>
      <c r="AD1024" s="357">
        <v>2796</v>
      </c>
      <c r="AE1024" s="357">
        <v>2243</v>
      </c>
      <c r="AF1024" s="357">
        <v>2398</v>
      </c>
      <c r="AG1024" s="357">
        <v>2721</v>
      </c>
      <c r="AH1024" s="357">
        <v>3288</v>
      </c>
      <c r="AI1024" s="368" t="s">
        <v>2207</v>
      </c>
      <c r="AJ1024" s="357">
        <v>2166</v>
      </c>
      <c r="AK1024" s="357">
        <v>2472</v>
      </c>
      <c r="AL1024" s="357">
        <v>2912</v>
      </c>
      <c r="AM1024" s="357">
        <v>1767</v>
      </c>
      <c r="AN1024" s="357">
        <v>1976</v>
      </c>
      <c r="AO1024" s="357">
        <v>2250</v>
      </c>
      <c r="AP1024" s="357">
        <v>1832</v>
      </c>
      <c r="AQ1024" s="357">
        <v>1832</v>
      </c>
      <c r="AR1024" s="357">
        <v>2417</v>
      </c>
      <c r="AS1024" s="357">
        <v>2327</v>
      </c>
      <c r="AT1024" s="105"/>
      <c r="AU1024" s="105" t="s">
        <v>403</v>
      </c>
      <c r="AV1024" s="126">
        <v>25</v>
      </c>
    </row>
    <row r="1025" spans="1:48" ht="23.25" customHeight="1">
      <c r="A1025" s="442"/>
      <c r="D1025" s="105" t="s">
        <v>124</v>
      </c>
      <c r="E1025" s="164" t="s">
        <v>124</v>
      </c>
      <c r="F1025" s="165" t="s">
        <v>855</v>
      </c>
      <c r="G1025" s="126">
        <v>21.900000000000002</v>
      </c>
      <c r="H1025" s="166">
        <v>1218</v>
      </c>
      <c r="I1025" s="166">
        <v>1241</v>
      </c>
      <c r="J1025" s="166">
        <v>1436</v>
      </c>
      <c r="K1025" s="357">
        <v>1302</v>
      </c>
      <c r="L1025" s="357">
        <v>1278</v>
      </c>
      <c r="M1025" s="357">
        <v>1616</v>
      </c>
      <c r="N1025" s="357">
        <v>1395</v>
      </c>
      <c r="O1025" s="357">
        <v>1244</v>
      </c>
      <c r="P1025" s="357">
        <v>1381</v>
      </c>
      <c r="Q1025" s="357">
        <v>1552</v>
      </c>
      <c r="R1025" s="357">
        <v>1527</v>
      </c>
      <c r="S1025" s="354">
        <v>1907</v>
      </c>
      <c r="T1025" s="354">
        <v>2293</v>
      </c>
      <c r="U1025" s="354">
        <v>2295</v>
      </c>
      <c r="V1025" s="357">
        <v>1723</v>
      </c>
      <c r="W1025" s="357">
        <v>1898</v>
      </c>
      <c r="X1025" s="357">
        <v>1447</v>
      </c>
      <c r="Y1025" s="357">
        <v>1648</v>
      </c>
      <c r="Z1025" s="357">
        <v>1972</v>
      </c>
      <c r="AA1025" s="357">
        <v>1641</v>
      </c>
      <c r="AB1025" s="357">
        <v>1573</v>
      </c>
      <c r="AC1025" s="357">
        <v>1846</v>
      </c>
      <c r="AD1025" s="357">
        <v>2247</v>
      </c>
      <c r="AE1025" s="357">
        <v>1778</v>
      </c>
      <c r="AF1025" s="357">
        <v>1841</v>
      </c>
      <c r="AG1025" s="357">
        <v>2120</v>
      </c>
      <c r="AH1025" s="357">
        <v>2568</v>
      </c>
      <c r="AI1025" s="368" t="s">
        <v>2207</v>
      </c>
      <c r="AJ1025" s="357">
        <v>1701</v>
      </c>
      <c r="AK1025" s="357">
        <v>1966</v>
      </c>
      <c r="AL1025" s="357">
        <v>2315</v>
      </c>
      <c r="AM1025" s="357">
        <v>1386</v>
      </c>
      <c r="AN1025" s="357">
        <v>1571</v>
      </c>
      <c r="AO1025" s="357">
        <v>1784</v>
      </c>
      <c r="AP1025" s="357">
        <v>1556</v>
      </c>
      <c r="AQ1025" s="357">
        <v>1556</v>
      </c>
      <c r="AR1025" s="357">
        <v>2083</v>
      </c>
      <c r="AS1025" s="357">
        <v>1852</v>
      </c>
      <c r="AT1025" s="105"/>
      <c r="AU1025" s="105" t="s">
        <v>124</v>
      </c>
      <c r="AV1025" s="126">
        <v>21.900000000000002</v>
      </c>
    </row>
    <row r="1026" spans="1:48" ht="23.25" customHeight="1">
      <c r="A1026" s="442"/>
      <c r="D1026" s="105" t="s">
        <v>125</v>
      </c>
      <c r="E1026" s="164" t="s">
        <v>125</v>
      </c>
      <c r="F1026" s="165" t="s">
        <v>856</v>
      </c>
      <c r="G1026" s="126">
        <v>25</v>
      </c>
      <c r="H1026" s="166">
        <v>1381</v>
      </c>
      <c r="I1026" s="166">
        <v>1408</v>
      </c>
      <c r="J1026" s="166">
        <v>1628</v>
      </c>
      <c r="K1026" s="357">
        <v>1467</v>
      </c>
      <c r="L1026" s="357">
        <v>1440</v>
      </c>
      <c r="M1026" s="357">
        <v>1834</v>
      </c>
      <c r="N1026" s="357">
        <v>1577</v>
      </c>
      <c r="O1026" s="357">
        <v>1412</v>
      </c>
      <c r="P1026" s="357">
        <v>1573</v>
      </c>
      <c r="Q1026" s="357">
        <v>1764</v>
      </c>
      <c r="R1026" s="357">
        <v>1736</v>
      </c>
      <c r="S1026" s="354">
        <v>2065</v>
      </c>
      <c r="T1026" s="354">
        <v>2491</v>
      </c>
      <c r="U1026" s="354">
        <v>2509</v>
      </c>
      <c r="V1026" s="357">
        <v>1901</v>
      </c>
      <c r="W1026" s="357">
        <v>2095</v>
      </c>
      <c r="X1026" s="357">
        <v>1597</v>
      </c>
      <c r="Y1026" s="357">
        <v>1826</v>
      </c>
      <c r="Z1026" s="357">
        <v>2187</v>
      </c>
      <c r="AA1026" s="357">
        <v>1813</v>
      </c>
      <c r="AB1026" s="357">
        <v>1745</v>
      </c>
      <c r="AC1026" s="357">
        <v>2057</v>
      </c>
      <c r="AD1026" s="357">
        <v>2506</v>
      </c>
      <c r="AE1026" s="357">
        <v>1974</v>
      </c>
      <c r="AF1026" s="357">
        <v>2013</v>
      </c>
      <c r="AG1026" s="357">
        <v>2331</v>
      </c>
      <c r="AH1026" s="357">
        <v>2828</v>
      </c>
      <c r="AI1026" s="368" t="s">
        <v>2207</v>
      </c>
      <c r="AJ1026" s="357">
        <v>1887</v>
      </c>
      <c r="AK1026" s="357">
        <v>2190</v>
      </c>
      <c r="AL1026" s="357">
        <v>2578</v>
      </c>
      <c r="AM1026" s="357">
        <v>1550</v>
      </c>
      <c r="AN1026" s="357">
        <v>1761</v>
      </c>
      <c r="AO1026" s="357">
        <v>2001</v>
      </c>
      <c r="AP1026" s="357">
        <v>1757</v>
      </c>
      <c r="AQ1026" s="357">
        <v>1757</v>
      </c>
      <c r="AR1026" s="357">
        <v>2344</v>
      </c>
      <c r="AS1026" s="357">
        <v>2050</v>
      </c>
      <c r="AT1026" s="105"/>
      <c r="AU1026" s="105" t="s">
        <v>125</v>
      </c>
      <c r="AV1026" s="126">
        <v>25</v>
      </c>
    </row>
    <row r="1027" spans="1:48" ht="23.25" customHeight="1">
      <c r="A1027" s="396"/>
      <c r="B1027" s="397"/>
      <c r="D1027" s="105" t="s">
        <v>126</v>
      </c>
      <c r="E1027" s="164" t="s">
        <v>126</v>
      </c>
      <c r="F1027" s="165" t="s">
        <v>857</v>
      </c>
      <c r="G1027" s="126">
        <v>9.4</v>
      </c>
      <c r="H1027" s="166">
        <v>883</v>
      </c>
      <c r="I1027" s="166">
        <v>894</v>
      </c>
      <c r="J1027" s="166">
        <v>1020</v>
      </c>
      <c r="K1027" s="357">
        <v>923</v>
      </c>
      <c r="L1027" s="357">
        <v>916</v>
      </c>
      <c r="M1027" s="357">
        <v>1097</v>
      </c>
      <c r="N1027" s="357">
        <v>999</v>
      </c>
      <c r="O1027" s="357">
        <v>886</v>
      </c>
      <c r="P1027" s="357">
        <v>955</v>
      </c>
      <c r="Q1027" s="357">
        <v>1065</v>
      </c>
      <c r="R1027" s="357">
        <v>1015</v>
      </c>
      <c r="S1027" s="354">
        <v>1303</v>
      </c>
      <c r="T1027" s="354">
        <v>1484</v>
      </c>
      <c r="U1027" s="354">
        <v>1565</v>
      </c>
      <c r="V1027" s="357">
        <v>1221</v>
      </c>
      <c r="W1027" s="357">
        <v>1358</v>
      </c>
      <c r="X1027" s="357">
        <v>991</v>
      </c>
      <c r="Y1027" s="357">
        <v>1087</v>
      </c>
      <c r="Z1027" s="357">
        <v>1288</v>
      </c>
      <c r="AA1027" s="357">
        <v>1115</v>
      </c>
      <c r="AB1027" s="357">
        <v>1043</v>
      </c>
      <c r="AC1027" s="357">
        <v>1170</v>
      </c>
      <c r="AD1027" s="357">
        <v>1403</v>
      </c>
      <c r="AE1027" s="357">
        <v>1172</v>
      </c>
      <c r="AF1027" s="357">
        <v>1177</v>
      </c>
      <c r="AG1027" s="357">
        <v>1307</v>
      </c>
      <c r="AH1027" s="357">
        <v>1564</v>
      </c>
      <c r="AI1027" s="368" t="s">
        <v>2207</v>
      </c>
      <c r="AJ1027" s="357">
        <v>1092</v>
      </c>
      <c r="AK1027" s="357">
        <v>1213</v>
      </c>
      <c r="AL1027" s="357">
        <v>1428</v>
      </c>
      <c r="AM1027" s="357">
        <v>946</v>
      </c>
      <c r="AN1027" s="357">
        <v>1025</v>
      </c>
      <c r="AO1027" s="357">
        <v>1169</v>
      </c>
      <c r="AP1027" s="357">
        <v>1052</v>
      </c>
      <c r="AQ1027" s="357">
        <v>1052</v>
      </c>
      <c r="AR1027" s="357">
        <v>1286</v>
      </c>
      <c r="AS1027" s="357">
        <v>1206</v>
      </c>
      <c r="AT1027" s="105"/>
      <c r="AU1027" s="105" t="s">
        <v>126</v>
      </c>
      <c r="AV1027" s="126">
        <v>9.4</v>
      </c>
    </row>
    <row r="1028" spans="1:48" ht="23.25" customHeight="1">
      <c r="D1028" s="105" t="s">
        <v>3445</v>
      </c>
      <c r="E1028" s="164" t="s">
        <v>3445</v>
      </c>
      <c r="F1028" s="165" t="s">
        <v>857</v>
      </c>
      <c r="G1028" s="126">
        <v>9.4</v>
      </c>
      <c r="H1028" s="166">
        <v>883</v>
      </c>
      <c r="I1028" s="166">
        <v>894</v>
      </c>
      <c r="J1028" s="166">
        <v>1020</v>
      </c>
      <c r="K1028" s="357">
        <v>923</v>
      </c>
      <c r="L1028" s="357">
        <v>916</v>
      </c>
      <c r="M1028" s="357">
        <v>1097</v>
      </c>
      <c r="N1028" s="357">
        <v>999</v>
      </c>
      <c r="O1028" s="357">
        <v>886</v>
      </c>
      <c r="P1028" s="357">
        <v>955</v>
      </c>
      <c r="Q1028" s="357">
        <v>1065</v>
      </c>
      <c r="R1028" s="357">
        <v>1015</v>
      </c>
      <c r="S1028" s="354">
        <v>1303</v>
      </c>
      <c r="T1028" s="354">
        <v>1484</v>
      </c>
      <c r="U1028" s="354">
        <v>1565</v>
      </c>
      <c r="V1028" s="357">
        <v>1221</v>
      </c>
      <c r="W1028" s="357">
        <v>1358</v>
      </c>
      <c r="X1028" s="357">
        <v>991</v>
      </c>
      <c r="Y1028" s="357">
        <v>1087</v>
      </c>
      <c r="Z1028" s="357">
        <v>1288</v>
      </c>
      <c r="AA1028" s="357">
        <v>1115</v>
      </c>
      <c r="AB1028" s="357">
        <v>1043</v>
      </c>
      <c r="AC1028" s="357">
        <v>1170</v>
      </c>
      <c r="AD1028" s="357">
        <v>1403</v>
      </c>
      <c r="AE1028" s="357">
        <v>1172</v>
      </c>
      <c r="AF1028" s="357">
        <v>1177</v>
      </c>
      <c r="AG1028" s="357">
        <v>1307</v>
      </c>
      <c r="AH1028" s="357">
        <v>1564</v>
      </c>
      <c r="AI1028" s="368" t="s">
        <v>2207</v>
      </c>
      <c r="AJ1028" s="357">
        <v>1092</v>
      </c>
      <c r="AK1028" s="357">
        <v>1213</v>
      </c>
      <c r="AL1028" s="357">
        <v>1428</v>
      </c>
      <c r="AM1028" s="357">
        <v>946</v>
      </c>
      <c r="AN1028" s="357">
        <v>1025</v>
      </c>
      <c r="AO1028" s="357">
        <v>1169</v>
      </c>
      <c r="AP1028" s="357">
        <v>1052</v>
      </c>
      <c r="AQ1028" s="357">
        <v>1052</v>
      </c>
      <c r="AR1028" s="357">
        <v>1286</v>
      </c>
      <c r="AS1028" s="357">
        <v>1206</v>
      </c>
      <c r="AT1028" s="105"/>
      <c r="AU1028" s="105" t="s">
        <v>3445</v>
      </c>
      <c r="AV1028" s="126">
        <v>9.4</v>
      </c>
    </row>
    <row r="1029" spans="1:48" ht="23.25" customHeight="1">
      <c r="A1029" s="442"/>
      <c r="D1029" s="105" t="s">
        <v>127</v>
      </c>
      <c r="E1029" s="164" t="s">
        <v>127</v>
      </c>
      <c r="F1029" s="165" t="s">
        <v>858</v>
      </c>
      <c r="G1029" s="126">
        <v>11</v>
      </c>
      <c r="H1029" s="166">
        <v>917</v>
      </c>
      <c r="I1029" s="166">
        <v>933</v>
      </c>
      <c r="J1029" s="166">
        <v>1063</v>
      </c>
      <c r="K1029" s="357">
        <v>959</v>
      </c>
      <c r="L1029" s="357">
        <v>953</v>
      </c>
      <c r="M1029" s="357">
        <v>1154</v>
      </c>
      <c r="N1029" s="357">
        <v>1045</v>
      </c>
      <c r="O1029" s="357">
        <v>924</v>
      </c>
      <c r="P1029" s="357">
        <v>1008</v>
      </c>
      <c r="Q1029" s="357">
        <v>1118</v>
      </c>
      <c r="R1029" s="357">
        <v>1070</v>
      </c>
      <c r="S1029" s="354">
        <v>1343</v>
      </c>
      <c r="T1029" s="354">
        <v>1542</v>
      </c>
      <c r="U1029" s="354">
        <v>1623</v>
      </c>
      <c r="V1029" s="357">
        <v>1268</v>
      </c>
      <c r="W1029" s="357">
        <v>1409</v>
      </c>
      <c r="X1029" s="357">
        <v>1022</v>
      </c>
      <c r="Y1029" s="357">
        <v>1131</v>
      </c>
      <c r="Z1029" s="357">
        <v>1343</v>
      </c>
      <c r="AA1029" s="357">
        <v>1152</v>
      </c>
      <c r="AB1029" s="357">
        <v>1085</v>
      </c>
      <c r="AC1029" s="357">
        <v>1231</v>
      </c>
      <c r="AD1029" s="357">
        <v>1480</v>
      </c>
      <c r="AE1029" s="357">
        <v>1221</v>
      </c>
      <c r="AF1029" s="357">
        <v>1220</v>
      </c>
      <c r="AG1029" s="357">
        <v>1367</v>
      </c>
      <c r="AH1029" s="357">
        <v>1641</v>
      </c>
      <c r="AI1029" s="368" t="s">
        <v>2207</v>
      </c>
      <c r="AJ1029" s="357">
        <v>1140</v>
      </c>
      <c r="AK1029" s="357">
        <v>1278</v>
      </c>
      <c r="AL1029" s="357">
        <v>1505</v>
      </c>
      <c r="AM1029" s="357">
        <v>983</v>
      </c>
      <c r="AN1029" s="357">
        <v>1075</v>
      </c>
      <c r="AO1029" s="357">
        <v>1225</v>
      </c>
      <c r="AP1029" s="357">
        <v>1102</v>
      </c>
      <c r="AQ1029" s="357">
        <v>1102</v>
      </c>
      <c r="AR1029" s="357">
        <v>1366</v>
      </c>
      <c r="AS1029" s="357">
        <v>1254</v>
      </c>
      <c r="AT1029" s="105"/>
      <c r="AU1029" s="105" t="s">
        <v>127</v>
      </c>
      <c r="AV1029" s="126">
        <v>11</v>
      </c>
    </row>
    <row r="1030" spans="1:48" ht="23.25" customHeight="1">
      <c r="A1030" s="442"/>
      <c r="D1030" s="105" t="s">
        <v>3446</v>
      </c>
      <c r="E1030" s="164" t="s">
        <v>3446</v>
      </c>
      <c r="F1030" s="165" t="s">
        <v>858</v>
      </c>
      <c r="G1030" s="126">
        <v>11</v>
      </c>
      <c r="H1030" s="166">
        <v>917</v>
      </c>
      <c r="I1030" s="166">
        <v>933</v>
      </c>
      <c r="J1030" s="166">
        <v>1063</v>
      </c>
      <c r="K1030" s="357">
        <v>959</v>
      </c>
      <c r="L1030" s="357">
        <v>953</v>
      </c>
      <c r="M1030" s="357">
        <v>1154</v>
      </c>
      <c r="N1030" s="357">
        <v>1045</v>
      </c>
      <c r="O1030" s="357">
        <v>924</v>
      </c>
      <c r="P1030" s="357">
        <v>1008</v>
      </c>
      <c r="Q1030" s="357">
        <v>1118</v>
      </c>
      <c r="R1030" s="357">
        <v>1070</v>
      </c>
      <c r="S1030" s="354">
        <v>1343</v>
      </c>
      <c r="T1030" s="354">
        <v>1542</v>
      </c>
      <c r="U1030" s="354">
        <v>1623</v>
      </c>
      <c r="V1030" s="357">
        <v>1268</v>
      </c>
      <c r="W1030" s="357">
        <v>1409</v>
      </c>
      <c r="X1030" s="357">
        <v>1022</v>
      </c>
      <c r="Y1030" s="357">
        <v>1131</v>
      </c>
      <c r="Z1030" s="357">
        <v>1343</v>
      </c>
      <c r="AA1030" s="357">
        <v>1152</v>
      </c>
      <c r="AB1030" s="357">
        <v>1085</v>
      </c>
      <c r="AC1030" s="357">
        <v>1231</v>
      </c>
      <c r="AD1030" s="357">
        <v>1480</v>
      </c>
      <c r="AE1030" s="357">
        <v>1221</v>
      </c>
      <c r="AF1030" s="357">
        <v>1220</v>
      </c>
      <c r="AG1030" s="357">
        <v>1367</v>
      </c>
      <c r="AH1030" s="357">
        <v>1641</v>
      </c>
      <c r="AI1030" s="368" t="s">
        <v>2207</v>
      </c>
      <c r="AJ1030" s="357">
        <v>1140</v>
      </c>
      <c r="AK1030" s="357">
        <v>1278</v>
      </c>
      <c r="AL1030" s="357">
        <v>1505</v>
      </c>
      <c r="AM1030" s="357">
        <v>983</v>
      </c>
      <c r="AN1030" s="357">
        <v>1075</v>
      </c>
      <c r="AO1030" s="357">
        <v>1225</v>
      </c>
      <c r="AP1030" s="357">
        <v>1102</v>
      </c>
      <c r="AQ1030" s="357">
        <v>1102</v>
      </c>
      <c r="AR1030" s="357">
        <v>1366</v>
      </c>
      <c r="AS1030" s="357">
        <v>1254</v>
      </c>
      <c r="AT1030" s="105"/>
      <c r="AU1030" s="105" t="s">
        <v>3446</v>
      </c>
      <c r="AV1030" s="126">
        <v>11</v>
      </c>
    </row>
    <row r="1031" spans="1:48" ht="23.25" customHeight="1">
      <c r="D1031" s="105" t="s">
        <v>128</v>
      </c>
      <c r="E1031" s="164" t="s">
        <v>128</v>
      </c>
      <c r="F1031" s="165" t="s">
        <v>859</v>
      </c>
      <c r="G1031" s="126">
        <v>9.4</v>
      </c>
      <c r="H1031" s="166">
        <v>790</v>
      </c>
      <c r="I1031" s="166">
        <v>794</v>
      </c>
      <c r="J1031" s="166">
        <v>912</v>
      </c>
      <c r="K1031" s="357">
        <v>837</v>
      </c>
      <c r="L1031" s="357">
        <v>816</v>
      </c>
      <c r="M1031" s="357">
        <v>1008</v>
      </c>
      <c r="N1031" s="357">
        <v>880</v>
      </c>
      <c r="O1031" s="357">
        <v>800</v>
      </c>
      <c r="P1031" s="357">
        <v>869</v>
      </c>
      <c r="Q1031" s="357">
        <v>980</v>
      </c>
      <c r="R1031" s="357">
        <v>928</v>
      </c>
      <c r="S1031" s="354">
        <v>1082</v>
      </c>
      <c r="T1031" s="354">
        <v>1243</v>
      </c>
      <c r="U1031" s="354">
        <v>1410</v>
      </c>
      <c r="V1031" s="357">
        <v>1107</v>
      </c>
      <c r="W1031" s="357">
        <v>1235</v>
      </c>
      <c r="X1031" s="357">
        <v>833</v>
      </c>
      <c r="Y1031" s="357">
        <v>923</v>
      </c>
      <c r="Z1031" s="357">
        <v>1101</v>
      </c>
      <c r="AA1031" s="357">
        <v>939</v>
      </c>
      <c r="AB1031" s="357">
        <v>886</v>
      </c>
      <c r="AC1031" s="357">
        <v>1007</v>
      </c>
      <c r="AD1031" s="357">
        <v>1218</v>
      </c>
      <c r="AE1031" s="357">
        <v>997</v>
      </c>
      <c r="AF1031" s="357">
        <v>957</v>
      </c>
      <c r="AG1031" s="357">
        <v>1080</v>
      </c>
      <c r="AH1031" s="357">
        <v>1303</v>
      </c>
      <c r="AI1031" s="368" t="s">
        <v>2207</v>
      </c>
      <c r="AJ1031" s="357">
        <v>949</v>
      </c>
      <c r="AK1031" s="357">
        <v>1071</v>
      </c>
      <c r="AL1031" s="357">
        <v>1257</v>
      </c>
      <c r="AM1031" s="357">
        <v>838</v>
      </c>
      <c r="AN1031" s="357">
        <v>911</v>
      </c>
      <c r="AO1031" s="357">
        <v>1038</v>
      </c>
      <c r="AP1031" s="357">
        <v>981</v>
      </c>
      <c r="AQ1031" s="357">
        <v>981</v>
      </c>
      <c r="AR1031" s="357">
        <v>1199</v>
      </c>
      <c r="AS1031" s="357">
        <v>1098</v>
      </c>
      <c r="AT1031" s="105"/>
      <c r="AU1031" s="105" t="s">
        <v>128</v>
      </c>
      <c r="AV1031" s="126">
        <v>9.4</v>
      </c>
    </row>
    <row r="1032" spans="1:48" ht="23.25" customHeight="1">
      <c r="D1032" s="105" t="s">
        <v>3447</v>
      </c>
      <c r="E1032" s="164" t="s">
        <v>3447</v>
      </c>
      <c r="F1032" s="165" t="s">
        <v>859</v>
      </c>
      <c r="G1032" s="126">
        <v>9.4</v>
      </c>
      <c r="H1032" s="166">
        <v>790</v>
      </c>
      <c r="I1032" s="166">
        <v>794</v>
      </c>
      <c r="J1032" s="166">
        <v>912</v>
      </c>
      <c r="K1032" s="357">
        <v>837</v>
      </c>
      <c r="L1032" s="357">
        <v>816</v>
      </c>
      <c r="M1032" s="357">
        <v>1008</v>
      </c>
      <c r="N1032" s="357">
        <v>880</v>
      </c>
      <c r="O1032" s="357">
        <v>800</v>
      </c>
      <c r="P1032" s="357">
        <v>869</v>
      </c>
      <c r="Q1032" s="357">
        <v>980</v>
      </c>
      <c r="R1032" s="357">
        <v>928</v>
      </c>
      <c r="S1032" s="354">
        <v>1082</v>
      </c>
      <c r="T1032" s="354">
        <v>1243</v>
      </c>
      <c r="U1032" s="354">
        <v>1410</v>
      </c>
      <c r="V1032" s="357">
        <v>1107</v>
      </c>
      <c r="W1032" s="357">
        <v>1235</v>
      </c>
      <c r="X1032" s="357">
        <v>833</v>
      </c>
      <c r="Y1032" s="357">
        <v>923</v>
      </c>
      <c r="Z1032" s="357">
        <v>1101</v>
      </c>
      <c r="AA1032" s="357">
        <v>939</v>
      </c>
      <c r="AB1032" s="357">
        <v>886</v>
      </c>
      <c r="AC1032" s="357">
        <v>1007</v>
      </c>
      <c r="AD1032" s="357">
        <v>1218</v>
      </c>
      <c r="AE1032" s="357">
        <v>997</v>
      </c>
      <c r="AF1032" s="357">
        <v>957</v>
      </c>
      <c r="AG1032" s="357">
        <v>1080</v>
      </c>
      <c r="AH1032" s="357">
        <v>1303</v>
      </c>
      <c r="AI1032" s="368" t="s">
        <v>2207</v>
      </c>
      <c r="AJ1032" s="357">
        <v>949</v>
      </c>
      <c r="AK1032" s="357">
        <v>1071</v>
      </c>
      <c r="AL1032" s="357">
        <v>1257</v>
      </c>
      <c r="AM1032" s="357">
        <v>838</v>
      </c>
      <c r="AN1032" s="357">
        <v>911</v>
      </c>
      <c r="AO1032" s="357">
        <v>1038</v>
      </c>
      <c r="AP1032" s="357">
        <v>981</v>
      </c>
      <c r="AQ1032" s="357">
        <v>981</v>
      </c>
      <c r="AR1032" s="357">
        <v>1199</v>
      </c>
      <c r="AS1032" s="357">
        <v>1098</v>
      </c>
      <c r="AT1032" s="105"/>
      <c r="AU1032" s="105" t="s">
        <v>3447</v>
      </c>
      <c r="AV1032" s="126">
        <v>9.4</v>
      </c>
    </row>
    <row r="1033" spans="1:48" ht="23.25" customHeight="1">
      <c r="D1033" s="105" t="s">
        <v>129</v>
      </c>
      <c r="E1033" s="164" t="s">
        <v>129</v>
      </c>
      <c r="F1033" s="165" t="s">
        <v>860</v>
      </c>
      <c r="G1033" s="126">
        <v>7.8</v>
      </c>
      <c r="H1033" s="166">
        <v>1074</v>
      </c>
      <c r="I1033" s="166">
        <v>1054</v>
      </c>
      <c r="J1033" s="166">
        <v>1211</v>
      </c>
      <c r="K1033" s="357">
        <v>1074</v>
      </c>
      <c r="L1033" s="357">
        <v>1054</v>
      </c>
      <c r="M1033" s="357">
        <v>1211</v>
      </c>
      <c r="N1033" s="357">
        <v>1097</v>
      </c>
      <c r="O1033" s="357">
        <v>1053</v>
      </c>
      <c r="P1033" s="357">
        <v>1054</v>
      </c>
      <c r="Q1033" s="357">
        <v>1211</v>
      </c>
      <c r="R1033" s="357">
        <v>1134</v>
      </c>
      <c r="S1033" s="354">
        <v>1728</v>
      </c>
      <c r="T1033" s="354">
        <v>1921</v>
      </c>
      <c r="U1033" s="354">
        <v>1707</v>
      </c>
      <c r="V1033" s="357">
        <v>1350</v>
      </c>
      <c r="W1033" s="357">
        <v>1503</v>
      </c>
      <c r="X1033" s="357">
        <v>1338</v>
      </c>
      <c r="Y1033" s="357">
        <v>1426</v>
      </c>
      <c r="Z1033" s="357">
        <v>1688</v>
      </c>
      <c r="AA1033" s="357">
        <v>1498</v>
      </c>
      <c r="AB1033" s="357">
        <v>1356</v>
      </c>
      <c r="AC1033" s="357">
        <v>1468</v>
      </c>
      <c r="AD1033" s="357">
        <v>1752</v>
      </c>
      <c r="AE1033" s="357">
        <v>1517</v>
      </c>
      <c r="AF1033" s="357">
        <v>1607</v>
      </c>
      <c r="AG1033" s="357">
        <v>1724</v>
      </c>
      <c r="AH1033" s="357">
        <v>2054</v>
      </c>
      <c r="AI1033" s="368" t="s">
        <v>2207</v>
      </c>
      <c r="AJ1033" s="357">
        <v>1416</v>
      </c>
      <c r="AK1033" s="357">
        <v>1509</v>
      </c>
      <c r="AL1033" s="357">
        <v>1794</v>
      </c>
      <c r="AM1033" s="357">
        <v>1178</v>
      </c>
      <c r="AN1033" s="357">
        <v>1261</v>
      </c>
      <c r="AO1033" s="357">
        <v>1445</v>
      </c>
      <c r="AP1033" s="357">
        <v>1210</v>
      </c>
      <c r="AQ1033" s="357">
        <v>1210</v>
      </c>
      <c r="AR1033" s="357">
        <v>1453</v>
      </c>
      <c r="AS1033" s="357">
        <v>1430</v>
      </c>
      <c r="AT1033" s="105"/>
      <c r="AU1033" s="105" t="s">
        <v>129</v>
      </c>
      <c r="AV1033" s="126">
        <v>7.8</v>
      </c>
    </row>
    <row r="1034" spans="1:48" ht="23.25" customHeight="1">
      <c r="A1034" s="442"/>
      <c r="D1034" s="105" t="s">
        <v>130</v>
      </c>
      <c r="E1034" s="164" t="s">
        <v>130</v>
      </c>
      <c r="F1034" s="165" t="s">
        <v>861</v>
      </c>
      <c r="G1034" s="126">
        <v>11</v>
      </c>
      <c r="H1034" s="166">
        <v>1197</v>
      </c>
      <c r="I1034" s="166">
        <v>1177</v>
      </c>
      <c r="J1034" s="166">
        <v>1352</v>
      </c>
      <c r="K1034" s="357">
        <v>1197</v>
      </c>
      <c r="L1034" s="357">
        <v>1177</v>
      </c>
      <c r="M1034" s="357">
        <v>1352</v>
      </c>
      <c r="N1034" s="357">
        <v>1219</v>
      </c>
      <c r="O1034" s="357">
        <v>1174</v>
      </c>
      <c r="P1034" s="357">
        <v>1177</v>
      </c>
      <c r="Q1034" s="357">
        <v>1352</v>
      </c>
      <c r="R1034" s="357">
        <v>1270</v>
      </c>
      <c r="S1034" s="354">
        <v>1813</v>
      </c>
      <c r="T1034" s="354">
        <v>2020</v>
      </c>
      <c r="U1034" s="354">
        <v>1813</v>
      </c>
      <c r="V1034" s="357">
        <v>1425</v>
      </c>
      <c r="W1034" s="357">
        <v>1584</v>
      </c>
      <c r="X1034" s="357">
        <v>1430</v>
      </c>
      <c r="Y1034" s="357">
        <v>1543</v>
      </c>
      <c r="Z1034" s="357">
        <v>1831</v>
      </c>
      <c r="AA1034" s="357">
        <v>1604</v>
      </c>
      <c r="AB1034" s="357">
        <v>1468</v>
      </c>
      <c r="AC1034" s="357">
        <v>1617</v>
      </c>
      <c r="AD1034" s="357">
        <v>1939</v>
      </c>
      <c r="AE1034" s="357">
        <v>1646</v>
      </c>
      <c r="AF1034" s="357">
        <v>1720</v>
      </c>
      <c r="AG1034" s="357">
        <v>1873</v>
      </c>
      <c r="AH1034" s="357">
        <v>2240</v>
      </c>
      <c r="AI1034" s="368" t="s">
        <v>2207</v>
      </c>
      <c r="AJ1034" s="357">
        <v>1542</v>
      </c>
      <c r="AK1034" s="357">
        <v>1671</v>
      </c>
      <c r="AL1034" s="357">
        <v>1984</v>
      </c>
      <c r="AM1034" s="357">
        <v>1304</v>
      </c>
      <c r="AN1034" s="357">
        <v>1420</v>
      </c>
      <c r="AO1034" s="357">
        <v>1628</v>
      </c>
      <c r="AP1034" s="357">
        <v>1290</v>
      </c>
      <c r="AQ1034" s="357">
        <v>1290</v>
      </c>
      <c r="AR1034" s="357">
        <v>1549</v>
      </c>
      <c r="AS1034" s="357">
        <v>1500</v>
      </c>
      <c r="AT1034" s="105"/>
      <c r="AU1034" s="105" t="s">
        <v>130</v>
      </c>
      <c r="AV1034" s="126">
        <v>11</v>
      </c>
    </row>
    <row r="1035" spans="1:48" ht="23.25" customHeight="1">
      <c r="A1035" s="442"/>
      <c r="D1035" s="105" t="s">
        <v>3232</v>
      </c>
      <c r="E1035" s="164" t="s">
        <v>3232</v>
      </c>
      <c r="F1035" s="165" t="s">
        <v>3809</v>
      </c>
      <c r="G1035" s="126">
        <v>0</v>
      </c>
      <c r="H1035" s="166">
        <v>96</v>
      </c>
      <c r="I1035" s="166">
        <v>96</v>
      </c>
      <c r="J1035" s="166">
        <v>96</v>
      </c>
      <c r="K1035" s="357">
        <v>96</v>
      </c>
      <c r="L1035" s="357">
        <v>96</v>
      </c>
      <c r="M1035" s="357">
        <v>96</v>
      </c>
      <c r="N1035" s="357">
        <v>96</v>
      </c>
      <c r="O1035" s="357">
        <v>96</v>
      </c>
      <c r="P1035" s="357">
        <v>96</v>
      </c>
      <c r="Q1035" s="357">
        <v>96</v>
      </c>
      <c r="R1035" s="357">
        <v>96</v>
      </c>
      <c r="S1035" s="354">
        <v>96</v>
      </c>
      <c r="T1035" s="354">
        <v>96</v>
      </c>
      <c r="U1035" s="354">
        <v>96</v>
      </c>
      <c r="V1035" s="357">
        <v>96</v>
      </c>
      <c r="W1035" s="357">
        <v>96</v>
      </c>
      <c r="X1035" s="357">
        <v>96</v>
      </c>
      <c r="Y1035" s="357">
        <v>96</v>
      </c>
      <c r="Z1035" s="357">
        <v>96</v>
      </c>
      <c r="AA1035" s="357">
        <v>96</v>
      </c>
      <c r="AB1035" s="357">
        <v>96</v>
      </c>
      <c r="AC1035" s="357">
        <v>96</v>
      </c>
      <c r="AD1035" s="357">
        <v>96</v>
      </c>
      <c r="AE1035" s="357">
        <v>96</v>
      </c>
      <c r="AF1035" s="357">
        <v>96</v>
      </c>
      <c r="AG1035" s="357">
        <v>96</v>
      </c>
      <c r="AH1035" s="357">
        <v>96</v>
      </c>
      <c r="AI1035" s="368" t="s">
        <v>2207</v>
      </c>
      <c r="AJ1035" s="357">
        <v>96</v>
      </c>
      <c r="AK1035" s="357">
        <v>96</v>
      </c>
      <c r="AL1035" s="357">
        <v>96</v>
      </c>
      <c r="AM1035" s="357">
        <v>96</v>
      </c>
      <c r="AN1035" s="357">
        <v>96</v>
      </c>
      <c r="AO1035" s="357">
        <v>96</v>
      </c>
      <c r="AP1035" s="357">
        <v>96</v>
      </c>
      <c r="AQ1035" s="357">
        <v>96</v>
      </c>
      <c r="AR1035" s="357">
        <v>96</v>
      </c>
      <c r="AS1035" s="357">
        <v>96</v>
      </c>
      <c r="AT1035" s="105"/>
      <c r="AU1035" s="105" t="s">
        <v>3232</v>
      </c>
      <c r="AV1035" s="126">
        <v>0</v>
      </c>
    </row>
    <row r="1036" spans="1:48" ht="23.25" customHeight="1">
      <c r="A1036" s="442"/>
      <c r="D1036" s="105" t="s">
        <v>404</v>
      </c>
      <c r="E1036" s="164" t="s">
        <v>404</v>
      </c>
      <c r="F1036" s="165" t="s">
        <v>862</v>
      </c>
      <c r="G1036" s="126">
        <v>12.5</v>
      </c>
      <c r="H1036" s="166">
        <v>683</v>
      </c>
      <c r="I1036" s="166">
        <v>697</v>
      </c>
      <c r="J1036" s="166">
        <v>812</v>
      </c>
      <c r="K1036" s="357">
        <v>761</v>
      </c>
      <c r="L1036" s="357">
        <v>746</v>
      </c>
      <c r="M1036" s="357">
        <v>919</v>
      </c>
      <c r="N1036" s="357">
        <v>809</v>
      </c>
      <c r="O1036" s="357">
        <v>695</v>
      </c>
      <c r="P1036" s="357">
        <v>764</v>
      </c>
      <c r="Q1036" s="357">
        <v>871</v>
      </c>
      <c r="R1036" s="357">
        <v>860</v>
      </c>
      <c r="S1036" s="354">
        <v>1134</v>
      </c>
      <c r="T1036" s="354">
        <v>1344</v>
      </c>
      <c r="U1036" s="354">
        <v>1369</v>
      </c>
      <c r="V1036" s="357">
        <v>988</v>
      </c>
      <c r="W1036" s="357">
        <v>1092</v>
      </c>
      <c r="X1036" s="357">
        <v>844</v>
      </c>
      <c r="Y1036" s="357">
        <v>958</v>
      </c>
      <c r="Z1036" s="357">
        <v>1147</v>
      </c>
      <c r="AA1036" s="357">
        <v>956</v>
      </c>
      <c r="AB1036" s="357">
        <v>906</v>
      </c>
      <c r="AC1036" s="357">
        <v>1062</v>
      </c>
      <c r="AD1036" s="357">
        <v>1292</v>
      </c>
      <c r="AE1036" s="357">
        <v>1024</v>
      </c>
      <c r="AF1036" s="357">
        <v>1111</v>
      </c>
      <c r="AG1036" s="357">
        <v>1271</v>
      </c>
      <c r="AH1036" s="357">
        <v>1538</v>
      </c>
      <c r="AI1036" s="368" t="s">
        <v>2207</v>
      </c>
      <c r="AJ1036" s="357">
        <v>996</v>
      </c>
      <c r="AK1036" s="357">
        <v>1152</v>
      </c>
      <c r="AL1036" s="357">
        <v>1351</v>
      </c>
      <c r="AM1036" s="357">
        <v>797</v>
      </c>
      <c r="AN1036" s="357">
        <v>901</v>
      </c>
      <c r="AO1036" s="357">
        <v>1025</v>
      </c>
      <c r="AP1036" s="357">
        <v>824</v>
      </c>
      <c r="AQ1036" s="357">
        <v>824</v>
      </c>
      <c r="AR1036" s="357">
        <v>1116</v>
      </c>
      <c r="AS1036" s="357">
        <v>1077</v>
      </c>
      <c r="AT1036" s="105"/>
      <c r="AU1036" s="105" t="s">
        <v>404</v>
      </c>
      <c r="AV1036" s="126">
        <v>12.5</v>
      </c>
    </row>
    <row r="1037" spans="1:48" ht="23.25" customHeight="1">
      <c r="A1037" s="442"/>
      <c r="D1037" s="105" t="s">
        <v>421</v>
      </c>
      <c r="E1037" s="164" t="s">
        <v>421</v>
      </c>
      <c r="F1037" s="165" t="s">
        <v>863</v>
      </c>
      <c r="G1037" s="126">
        <v>14.1</v>
      </c>
      <c r="H1037" s="166">
        <v>759</v>
      </c>
      <c r="I1037" s="166">
        <v>775</v>
      </c>
      <c r="J1037" s="166">
        <v>901</v>
      </c>
      <c r="K1037" s="357">
        <v>838</v>
      </c>
      <c r="L1037" s="357">
        <v>822</v>
      </c>
      <c r="M1037" s="357">
        <v>1022</v>
      </c>
      <c r="N1037" s="357">
        <v>893</v>
      </c>
      <c r="O1037" s="357">
        <v>773</v>
      </c>
      <c r="P1037" s="357">
        <v>855</v>
      </c>
      <c r="Q1037" s="357">
        <v>971</v>
      </c>
      <c r="R1037" s="357">
        <v>958</v>
      </c>
      <c r="S1037" s="354">
        <v>1210</v>
      </c>
      <c r="T1037" s="354">
        <v>1442</v>
      </c>
      <c r="U1037" s="354">
        <v>1474</v>
      </c>
      <c r="V1037" s="357">
        <v>1076</v>
      </c>
      <c r="W1037" s="357">
        <v>1190</v>
      </c>
      <c r="X1037" s="357">
        <v>915</v>
      </c>
      <c r="Y1037" s="357">
        <v>1043</v>
      </c>
      <c r="Z1037" s="357">
        <v>1249</v>
      </c>
      <c r="AA1037" s="357">
        <v>1037</v>
      </c>
      <c r="AB1037" s="357">
        <v>988</v>
      </c>
      <c r="AC1037" s="357">
        <v>1163</v>
      </c>
      <c r="AD1037" s="357">
        <v>1417</v>
      </c>
      <c r="AE1037" s="357">
        <v>1117</v>
      </c>
      <c r="AF1037" s="357">
        <v>1193</v>
      </c>
      <c r="AG1037" s="357">
        <v>1372</v>
      </c>
      <c r="AH1037" s="357">
        <v>1663</v>
      </c>
      <c r="AI1037" s="368" t="s">
        <v>2207</v>
      </c>
      <c r="AJ1037" s="357">
        <v>1085</v>
      </c>
      <c r="AK1037" s="357">
        <v>1259</v>
      </c>
      <c r="AL1037" s="357">
        <v>1478</v>
      </c>
      <c r="AM1037" s="357">
        <v>874</v>
      </c>
      <c r="AN1037" s="357">
        <v>991</v>
      </c>
      <c r="AO1037" s="357">
        <v>1128</v>
      </c>
      <c r="AP1037" s="357">
        <v>924</v>
      </c>
      <c r="AQ1037" s="357">
        <v>924</v>
      </c>
      <c r="AR1037" s="357">
        <v>1249</v>
      </c>
      <c r="AS1037" s="357">
        <v>1175</v>
      </c>
      <c r="AT1037" s="105"/>
      <c r="AU1037" s="105" t="s">
        <v>421</v>
      </c>
      <c r="AV1037" s="126">
        <v>14.1</v>
      </c>
    </row>
    <row r="1038" spans="1:48" ht="23.25" customHeight="1">
      <c r="D1038" s="105" t="s">
        <v>405</v>
      </c>
      <c r="E1038" s="164" t="s">
        <v>405</v>
      </c>
      <c r="F1038" s="165" t="s">
        <v>864</v>
      </c>
      <c r="G1038" s="126">
        <v>15.6</v>
      </c>
      <c r="H1038" s="166">
        <v>788</v>
      </c>
      <c r="I1038" s="166">
        <v>807</v>
      </c>
      <c r="J1038" s="166">
        <v>938</v>
      </c>
      <c r="K1038" s="357">
        <v>868</v>
      </c>
      <c r="L1038" s="357">
        <v>852</v>
      </c>
      <c r="M1038" s="357">
        <v>1072</v>
      </c>
      <c r="N1038" s="357">
        <v>929</v>
      </c>
      <c r="O1038" s="357">
        <v>807</v>
      </c>
      <c r="P1038" s="357">
        <v>900</v>
      </c>
      <c r="Q1038" s="357">
        <v>1018</v>
      </c>
      <c r="R1038" s="357">
        <v>1008</v>
      </c>
      <c r="S1038" s="354">
        <v>1246</v>
      </c>
      <c r="T1038" s="354">
        <v>1500</v>
      </c>
      <c r="U1038" s="354">
        <v>1529</v>
      </c>
      <c r="V1038" s="357">
        <v>1121</v>
      </c>
      <c r="W1038" s="357">
        <v>1239</v>
      </c>
      <c r="X1038" s="357">
        <v>939</v>
      </c>
      <c r="Y1038" s="357">
        <v>1078</v>
      </c>
      <c r="Z1038" s="357">
        <v>1293</v>
      </c>
      <c r="AA1038" s="357">
        <v>1066</v>
      </c>
      <c r="AB1038" s="357">
        <v>1022</v>
      </c>
      <c r="AC1038" s="357">
        <v>1213</v>
      </c>
      <c r="AD1038" s="357">
        <v>1481</v>
      </c>
      <c r="AE1038" s="357">
        <v>1156</v>
      </c>
      <c r="AF1038" s="357">
        <v>1227</v>
      </c>
      <c r="AG1038" s="357">
        <v>1422</v>
      </c>
      <c r="AH1038" s="357">
        <v>1727</v>
      </c>
      <c r="AI1038" s="368" t="s">
        <v>2207</v>
      </c>
      <c r="AJ1038" s="357">
        <v>1124</v>
      </c>
      <c r="AK1038" s="357">
        <v>1315</v>
      </c>
      <c r="AL1038" s="357">
        <v>1543</v>
      </c>
      <c r="AM1038" s="357">
        <v>904</v>
      </c>
      <c r="AN1038" s="357">
        <v>1032</v>
      </c>
      <c r="AO1038" s="357">
        <v>1175</v>
      </c>
      <c r="AP1038" s="357">
        <v>973</v>
      </c>
      <c r="AQ1038" s="357">
        <v>973</v>
      </c>
      <c r="AR1038" s="357">
        <v>1332</v>
      </c>
      <c r="AS1038" s="357">
        <v>1222</v>
      </c>
      <c r="AT1038" s="105"/>
      <c r="AU1038" s="105" t="s">
        <v>405</v>
      </c>
      <c r="AV1038" s="126">
        <v>15.6</v>
      </c>
    </row>
    <row r="1039" spans="1:48" ht="23.25" customHeight="1">
      <c r="A1039" s="396"/>
      <c r="B1039" s="397"/>
      <c r="D1039" s="105" t="s">
        <v>673</v>
      </c>
      <c r="E1039" s="164" t="s">
        <v>673</v>
      </c>
      <c r="F1039" s="165" t="s">
        <v>865</v>
      </c>
      <c r="G1039" s="126">
        <v>17.200000000000003</v>
      </c>
      <c r="H1039" s="166">
        <v>820</v>
      </c>
      <c r="I1039" s="166">
        <v>842</v>
      </c>
      <c r="J1039" s="166">
        <v>967</v>
      </c>
      <c r="K1039" s="357">
        <v>901</v>
      </c>
      <c r="L1039" s="357">
        <v>885</v>
      </c>
      <c r="M1039" s="357">
        <v>1114</v>
      </c>
      <c r="N1039" s="357">
        <v>1005</v>
      </c>
      <c r="O1039" s="357">
        <v>842</v>
      </c>
      <c r="P1039" s="357">
        <v>949</v>
      </c>
      <c r="Q1039" s="357">
        <v>1057</v>
      </c>
      <c r="R1039" s="357">
        <v>1061</v>
      </c>
      <c r="S1039" s="354">
        <v>1292</v>
      </c>
      <c r="T1039" s="354">
        <v>1572</v>
      </c>
      <c r="U1039" s="354">
        <v>1598</v>
      </c>
      <c r="V1039" s="357">
        <v>1179</v>
      </c>
      <c r="W1039" s="357">
        <v>1303</v>
      </c>
      <c r="X1039" s="357">
        <v>969</v>
      </c>
      <c r="Y1039" s="357">
        <v>1123</v>
      </c>
      <c r="Z1039" s="357">
        <v>1349</v>
      </c>
      <c r="AA1039" s="357">
        <v>1103</v>
      </c>
      <c r="AB1039" s="357">
        <v>1064</v>
      </c>
      <c r="AC1039" s="357">
        <v>1275</v>
      </c>
      <c r="AD1039" s="357">
        <v>1561</v>
      </c>
      <c r="AE1039" s="357">
        <v>1206</v>
      </c>
      <c r="AF1039" s="357">
        <v>1269</v>
      </c>
      <c r="AG1039" s="357">
        <v>1484</v>
      </c>
      <c r="AH1039" s="357">
        <v>1807</v>
      </c>
      <c r="AI1039" s="368" t="s">
        <v>2207</v>
      </c>
      <c r="AJ1039" s="357">
        <v>1173</v>
      </c>
      <c r="AK1039" s="357">
        <v>1384</v>
      </c>
      <c r="AL1039" s="357">
        <v>1624</v>
      </c>
      <c r="AM1039" s="357">
        <v>941</v>
      </c>
      <c r="AN1039" s="357">
        <v>1084</v>
      </c>
      <c r="AO1039" s="357">
        <v>1233</v>
      </c>
      <c r="AP1039" s="357">
        <v>1035</v>
      </c>
      <c r="AQ1039" s="357">
        <v>1035</v>
      </c>
      <c r="AR1039" s="357">
        <v>1434</v>
      </c>
      <c r="AS1039" s="357">
        <v>1281</v>
      </c>
      <c r="AT1039" s="105"/>
      <c r="AU1039" s="105" t="s">
        <v>673</v>
      </c>
      <c r="AV1039" s="126">
        <v>17.200000000000003</v>
      </c>
    </row>
    <row r="1040" spans="1:48" ht="23.25" customHeight="1">
      <c r="D1040" s="105" t="s">
        <v>406</v>
      </c>
      <c r="E1040" s="164" t="s">
        <v>406</v>
      </c>
      <c r="F1040" s="165" t="s">
        <v>866</v>
      </c>
      <c r="G1040" s="126">
        <v>18.700000000000003</v>
      </c>
      <c r="H1040" s="166">
        <v>850</v>
      </c>
      <c r="I1040" s="166">
        <v>875</v>
      </c>
      <c r="J1040" s="166">
        <v>1015</v>
      </c>
      <c r="K1040" s="357">
        <v>932</v>
      </c>
      <c r="L1040" s="357">
        <v>915</v>
      </c>
      <c r="M1040" s="357">
        <v>1175</v>
      </c>
      <c r="N1040" s="357">
        <v>1004</v>
      </c>
      <c r="O1040" s="357">
        <v>876</v>
      </c>
      <c r="P1040" s="357">
        <v>994</v>
      </c>
      <c r="Q1040" s="357">
        <v>1116</v>
      </c>
      <c r="R1040" s="357">
        <v>1111</v>
      </c>
      <c r="S1040" s="354">
        <v>1332</v>
      </c>
      <c r="T1040" s="354">
        <v>1634</v>
      </c>
      <c r="U1040" s="354">
        <v>1658</v>
      </c>
      <c r="V1040" s="357">
        <v>1229</v>
      </c>
      <c r="W1040" s="357">
        <v>1358</v>
      </c>
      <c r="X1040" s="357">
        <v>995</v>
      </c>
      <c r="Y1040" s="357">
        <v>1162</v>
      </c>
      <c r="Z1040" s="357">
        <v>1397</v>
      </c>
      <c r="AA1040" s="357">
        <v>1134</v>
      </c>
      <c r="AB1040" s="357">
        <v>1101</v>
      </c>
      <c r="AC1040" s="357">
        <v>1330</v>
      </c>
      <c r="AD1040" s="357">
        <v>1631</v>
      </c>
      <c r="AE1040" s="357">
        <v>1249</v>
      </c>
      <c r="AF1040" s="357">
        <v>1306</v>
      </c>
      <c r="AG1040" s="357">
        <v>1540</v>
      </c>
      <c r="AH1040" s="357">
        <v>1877</v>
      </c>
      <c r="AI1040" s="368" t="s">
        <v>2207</v>
      </c>
      <c r="AJ1040" s="357">
        <v>1217</v>
      </c>
      <c r="AK1040" s="357">
        <v>1445</v>
      </c>
      <c r="AL1040" s="357">
        <v>1696</v>
      </c>
      <c r="AM1040" s="357">
        <v>973</v>
      </c>
      <c r="AN1040" s="357">
        <v>1129</v>
      </c>
      <c r="AO1040" s="357">
        <v>1284</v>
      </c>
      <c r="AP1040" s="357">
        <v>1089</v>
      </c>
      <c r="AQ1040" s="357">
        <v>1089</v>
      </c>
      <c r="AR1040" s="357">
        <v>1525</v>
      </c>
      <c r="AS1040" s="357">
        <v>1332</v>
      </c>
      <c r="AT1040" s="105"/>
      <c r="AU1040" s="105" t="s">
        <v>406</v>
      </c>
      <c r="AV1040" s="126">
        <v>18.700000000000003</v>
      </c>
    </row>
    <row r="1041" spans="1:48" ht="23.25" customHeight="1">
      <c r="A1041" s="442"/>
      <c r="D1041" s="105" t="s">
        <v>131</v>
      </c>
      <c r="E1041" s="164" t="s">
        <v>131</v>
      </c>
      <c r="F1041" s="165" t="s">
        <v>867</v>
      </c>
      <c r="G1041" s="126">
        <v>12.5</v>
      </c>
      <c r="H1041" s="166">
        <v>611</v>
      </c>
      <c r="I1041" s="166">
        <v>628</v>
      </c>
      <c r="J1041" s="166">
        <v>726</v>
      </c>
      <c r="K1041" s="357">
        <v>654</v>
      </c>
      <c r="L1041" s="357">
        <v>644</v>
      </c>
      <c r="M1041" s="357">
        <v>829</v>
      </c>
      <c r="N1041" s="357">
        <v>707</v>
      </c>
      <c r="O1041" s="357">
        <v>628</v>
      </c>
      <c r="P1041" s="357">
        <v>710</v>
      </c>
      <c r="Q1041" s="357">
        <v>794</v>
      </c>
      <c r="R1041" s="357">
        <v>789</v>
      </c>
      <c r="S1041" s="354">
        <v>949</v>
      </c>
      <c r="T1041" s="354">
        <v>1165</v>
      </c>
      <c r="U1041" s="354">
        <v>1149</v>
      </c>
      <c r="V1041" s="357">
        <v>898</v>
      </c>
      <c r="W1041" s="357">
        <v>981</v>
      </c>
      <c r="X1041" s="357">
        <v>717</v>
      </c>
      <c r="Y1041" s="357">
        <v>830</v>
      </c>
      <c r="Z1041" s="357">
        <v>995</v>
      </c>
      <c r="AA1041" s="357">
        <v>816</v>
      </c>
      <c r="AB1041" s="357">
        <v>791</v>
      </c>
      <c r="AC1041" s="357">
        <v>946</v>
      </c>
      <c r="AD1041" s="357">
        <v>1155</v>
      </c>
      <c r="AE1041" s="357">
        <v>897</v>
      </c>
      <c r="AF1041" s="357">
        <v>924</v>
      </c>
      <c r="AG1041" s="357">
        <v>1082</v>
      </c>
      <c r="AH1041" s="357">
        <v>1316</v>
      </c>
      <c r="AI1041" s="368" t="s">
        <v>2207</v>
      </c>
      <c r="AJ1041" s="357">
        <v>864</v>
      </c>
      <c r="AK1041" s="357">
        <v>1020</v>
      </c>
      <c r="AL1041" s="357">
        <v>1193</v>
      </c>
      <c r="AM1041" s="357">
        <v>695</v>
      </c>
      <c r="AN1041" s="357">
        <v>802</v>
      </c>
      <c r="AO1041" s="357">
        <v>909</v>
      </c>
      <c r="AP1041" s="357">
        <v>796</v>
      </c>
      <c r="AQ1041" s="357">
        <v>796</v>
      </c>
      <c r="AR1041" s="357">
        <v>1089</v>
      </c>
      <c r="AS1041" s="357">
        <v>948</v>
      </c>
      <c r="AT1041" s="105"/>
      <c r="AU1041" s="105" t="s">
        <v>131</v>
      </c>
      <c r="AV1041" s="126">
        <v>12.5</v>
      </c>
    </row>
    <row r="1042" spans="1:48" ht="23.25" customHeight="1">
      <c r="A1042" s="442"/>
      <c r="D1042" s="105" t="s">
        <v>3448</v>
      </c>
      <c r="E1042" s="164" t="s">
        <v>3448</v>
      </c>
      <c r="F1042" s="165" t="s">
        <v>867</v>
      </c>
      <c r="G1042" s="126">
        <v>12.5</v>
      </c>
      <c r="H1042" s="166">
        <v>611</v>
      </c>
      <c r="I1042" s="166">
        <v>628</v>
      </c>
      <c r="J1042" s="166">
        <v>726</v>
      </c>
      <c r="K1042" s="357">
        <v>654</v>
      </c>
      <c r="L1042" s="357">
        <v>644</v>
      </c>
      <c r="M1042" s="357">
        <v>829</v>
      </c>
      <c r="N1042" s="357">
        <v>707</v>
      </c>
      <c r="O1042" s="357">
        <v>628</v>
      </c>
      <c r="P1042" s="357">
        <v>710</v>
      </c>
      <c r="Q1042" s="357">
        <v>794</v>
      </c>
      <c r="R1042" s="357">
        <v>789</v>
      </c>
      <c r="S1042" s="354">
        <v>949</v>
      </c>
      <c r="T1042" s="354">
        <v>1165</v>
      </c>
      <c r="U1042" s="354">
        <v>1149</v>
      </c>
      <c r="V1042" s="357">
        <v>898</v>
      </c>
      <c r="W1042" s="357">
        <v>981</v>
      </c>
      <c r="X1042" s="357">
        <v>717</v>
      </c>
      <c r="Y1042" s="357">
        <v>830</v>
      </c>
      <c r="Z1042" s="357">
        <v>995</v>
      </c>
      <c r="AA1042" s="357">
        <v>816</v>
      </c>
      <c r="AB1042" s="357">
        <v>791</v>
      </c>
      <c r="AC1042" s="357">
        <v>946</v>
      </c>
      <c r="AD1042" s="357">
        <v>1155</v>
      </c>
      <c r="AE1042" s="357">
        <v>897</v>
      </c>
      <c r="AF1042" s="357">
        <v>924</v>
      </c>
      <c r="AG1042" s="357">
        <v>1082</v>
      </c>
      <c r="AH1042" s="357">
        <v>1316</v>
      </c>
      <c r="AI1042" s="368" t="s">
        <v>2207</v>
      </c>
      <c r="AJ1042" s="357">
        <v>864</v>
      </c>
      <c r="AK1042" s="357">
        <v>1020</v>
      </c>
      <c r="AL1042" s="357">
        <v>1193</v>
      </c>
      <c r="AM1042" s="357">
        <v>695</v>
      </c>
      <c r="AN1042" s="357">
        <v>802</v>
      </c>
      <c r="AO1042" s="357">
        <v>909</v>
      </c>
      <c r="AP1042" s="357">
        <v>796</v>
      </c>
      <c r="AQ1042" s="357">
        <v>796</v>
      </c>
      <c r="AR1042" s="357">
        <v>1089</v>
      </c>
      <c r="AS1042" s="357">
        <v>948</v>
      </c>
      <c r="AT1042" s="105"/>
      <c r="AU1042" s="105" t="s">
        <v>3448</v>
      </c>
      <c r="AV1042" s="126">
        <v>12.5</v>
      </c>
    </row>
    <row r="1043" spans="1:48" ht="23.25" customHeight="1">
      <c r="D1043" s="105" t="s">
        <v>407</v>
      </c>
      <c r="E1043" s="164" t="s">
        <v>407</v>
      </c>
      <c r="F1043" s="165" t="s">
        <v>868</v>
      </c>
      <c r="G1043" s="126">
        <v>25</v>
      </c>
      <c r="H1043" s="166">
        <v>1288</v>
      </c>
      <c r="I1043" s="166">
        <v>1318</v>
      </c>
      <c r="J1043" s="166">
        <v>1535</v>
      </c>
      <c r="K1043" s="357">
        <v>1444</v>
      </c>
      <c r="L1043" s="357">
        <v>1416</v>
      </c>
      <c r="M1043" s="357">
        <v>1751</v>
      </c>
      <c r="N1043" s="357">
        <v>1537</v>
      </c>
      <c r="O1043" s="357">
        <v>1313</v>
      </c>
      <c r="P1043" s="357">
        <v>1452</v>
      </c>
      <c r="Q1043" s="357">
        <v>1655</v>
      </c>
      <c r="R1043" s="357">
        <v>1635</v>
      </c>
      <c r="S1043" s="354">
        <v>2178</v>
      </c>
      <c r="T1043" s="354">
        <v>2600</v>
      </c>
      <c r="U1043" s="354">
        <v>2643</v>
      </c>
      <c r="V1043" s="357">
        <v>1892</v>
      </c>
      <c r="W1043" s="357">
        <v>2091</v>
      </c>
      <c r="X1043" s="357">
        <v>1611</v>
      </c>
      <c r="Y1043" s="357">
        <v>1838</v>
      </c>
      <c r="Z1043" s="357">
        <v>2202</v>
      </c>
      <c r="AA1043" s="357">
        <v>1828</v>
      </c>
      <c r="AB1043" s="357">
        <v>1736</v>
      </c>
      <c r="AC1043" s="357">
        <v>2046</v>
      </c>
      <c r="AD1043" s="357">
        <v>2493</v>
      </c>
      <c r="AE1043" s="357">
        <v>1963</v>
      </c>
      <c r="AF1043" s="357">
        <v>2146</v>
      </c>
      <c r="AG1043" s="357">
        <v>2464</v>
      </c>
      <c r="AH1043" s="357">
        <v>2985</v>
      </c>
      <c r="AI1043" s="368" t="s">
        <v>2207</v>
      </c>
      <c r="AJ1043" s="357">
        <v>1912</v>
      </c>
      <c r="AK1043" s="357">
        <v>2223</v>
      </c>
      <c r="AL1043" s="357">
        <v>2607</v>
      </c>
      <c r="AM1043" s="357">
        <v>1513</v>
      </c>
      <c r="AN1043" s="357">
        <v>1722</v>
      </c>
      <c r="AO1043" s="357">
        <v>1958</v>
      </c>
      <c r="AP1043" s="357">
        <v>1559</v>
      </c>
      <c r="AQ1043" s="357">
        <v>1559</v>
      </c>
      <c r="AR1043" s="357">
        <v>2143</v>
      </c>
      <c r="AS1043" s="357">
        <v>2065</v>
      </c>
      <c r="AT1043" s="105"/>
      <c r="AU1043" s="105" t="s">
        <v>407</v>
      </c>
      <c r="AV1043" s="126">
        <v>25</v>
      </c>
    </row>
    <row r="1044" spans="1:48" ht="23.25" customHeight="1">
      <c r="D1044" s="105" t="s">
        <v>132</v>
      </c>
      <c r="E1044" s="164" t="s">
        <v>132</v>
      </c>
      <c r="F1044" s="165" t="s">
        <v>869</v>
      </c>
      <c r="G1044" s="126">
        <v>25</v>
      </c>
      <c r="H1044" s="166">
        <v>1125</v>
      </c>
      <c r="I1044" s="166">
        <v>1160</v>
      </c>
      <c r="J1044" s="166">
        <v>1342</v>
      </c>
      <c r="K1044" s="357">
        <v>1211</v>
      </c>
      <c r="L1044" s="357">
        <v>1191</v>
      </c>
      <c r="M1044" s="357">
        <v>1548</v>
      </c>
      <c r="N1044" s="357">
        <v>1313</v>
      </c>
      <c r="O1044" s="357">
        <v>1161</v>
      </c>
      <c r="P1044" s="357">
        <v>1325</v>
      </c>
      <c r="Q1044" s="357">
        <v>1478</v>
      </c>
      <c r="R1044" s="357">
        <v>1471</v>
      </c>
      <c r="S1044" s="354">
        <v>1791</v>
      </c>
      <c r="T1044" s="354">
        <v>2212</v>
      </c>
      <c r="U1044" s="354">
        <v>2169</v>
      </c>
      <c r="V1044" s="357">
        <v>1675</v>
      </c>
      <c r="W1044" s="357">
        <v>1839</v>
      </c>
      <c r="X1044" s="357">
        <v>1339</v>
      </c>
      <c r="Y1044" s="357">
        <v>1562</v>
      </c>
      <c r="Z1044" s="357">
        <v>1876</v>
      </c>
      <c r="AA1044" s="357">
        <v>1526</v>
      </c>
      <c r="AB1044" s="357">
        <v>1486</v>
      </c>
      <c r="AC1044" s="357">
        <v>1794</v>
      </c>
      <c r="AD1044" s="357">
        <v>2196</v>
      </c>
      <c r="AE1044" s="357">
        <v>1687</v>
      </c>
      <c r="AF1044" s="357">
        <v>1754</v>
      </c>
      <c r="AG1044" s="357">
        <v>2067</v>
      </c>
      <c r="AH1044" s="357">
        <v>2517</v>
      </c>
      <c r="AI1044" s="368" t="s">
        <v>2207</v>
      </c>
      <c r="AJ1044" s="357">
        <v>1627</v>
      </c>
      <c r="AK1044" s="357">
        <v>1935</v>
      </c>
      <c r="AL1044" s="357">
        <v>2266</v>
      </c>
      <c r="AM1044" s="357">
        <v>1290</v>
      </c>
      <c r="AN1044" s="357">
        <v>1501</v>
      </c>
      <c r="AO1044" s="357">
        <v>1702</v>
      </c>
      <c r="AP1044" s="357">
        <v>1477</v>
      </c>
      <c r="AQ1044" s="357">
        <v>1477</v>
      </c>
      <c r="AR1044" s="357">
        <v>2064</v>
      </c>
      <c r="AS1044" s="357">
        <v>1781</v>
      </c>
      <c r="AT1044" s="105"/>
      <c r="AU1044" s="105" t="s">
        <v>132</v>
      </c>
      <c r="AV1044" s="126">
        <v>25</v>
      </c>
    </row>
    <row r="1045" spans="1:48" ht="23.25" customHeight="1">
      <c r="D1045" s="105" t="s">
        <v>4921</v>
      </c>
      <c r="E1045" s="164" t="s">
        <v>4921</v>
      </c>
      <c r="F1045" s="165" t="s">
        <v>4962</v>
      </c>
      <c r="G1045" s="126">
        <v>0</v>
      </c>
      <c r="H1045" s="166">
        <v>72</v>
      </c>
      <c r="I1045" s="166">
        <v>72</v>
      </c>
      <c r="J1045" s="166">
        <v>72</v>
      </c>
      <c r="K1045" s="357">
        <v>72</v>
      </c>
      <c r="L1045" s="357">
        <v>72</v>
      </c>
      <c r="M1045" s="357">
        <v>72</v>
      </c>
      <c r="N1045" s="357">
        <v>72</v>
      </c>
      <c r="O1045" s="357">
        <v>72</v>
      </c>
      <c r="P1045" s="357">
        <v>72</v>
      </c>
      <c r="Q1045" s="357">
        <v>72</v>
      </c>
      <c r="R1045" s="357">
        <v>72</v>
      </c>
      <c r="S1045" s="354">
        <v>72</v>
      </c>
      <c r="T1045" s="354">
        <v>72</v>
      </c>
      <c r="U1045" s="354">
        <v>72</v>
      </c>
      <c r="V1045" s="357">
        <v>72</v>
      </c>
      <c r="W1045" s="357">
        <v>72</v>
      </c>
      <c r="X1045" s="357">
        <v>72</v>
      </c>
      <c r="Y1045" s="357">
        <v>72</v>
      </c>
      <c r="Z1045" s="357">
        <v>72</v>
      </c>
      <c r="AA1045" s="357">
        <v>72</v>
      </c>
      <c r="AB1045" s="357">
        <v>72</v>
      </c>
      <c r="AC1045" s="357">
        <v>72</v>
      </c>
      <c r="AD1045" s="357">
        <v>72</v>
      </c>
      <c r="AE1045" s="357">
        <v>72</v>
      </c>
      <c r="AF1045" s="357">
        <v>72</v>
      </c>
      <c r="AG1045" s="357">
        <v>72</v>
      </c>
      <c r="AH1045" s="357">
        <v>72</v>
      </c>
      <c r="AI1045" s="368" t="s">
        <v>2207</v>
      </c>
      <c r="AJ1045" s="357">
        <v>72</v>
      </c>
      <c r="AK1045" s="357">
        <v>72</v>
      </c>
      <c r="AL1045" s="357">
        <v>72</v>
      </c>
      <c r="AM1045" s="357">
        <v>72</v>
      </c>
      <c r="AN1045" s="357">
        <v>72</v>
      </c>
      <c r="AO1045" s="357">
        <v>72</v>
      </c>
      <c r="AP1045" s="357">
        <v>72</v>
      </c>
      <c r="AQ1045" s="357">
        <v>72</v>
      </c>
      <c r="AR1045" s="357">
        <v>72</v>
      </c>
      <c r="AS1045" s="357">
        <v>72</v>
      </c>
      <c r="AT1045" s="105"/>
      <c r="AU1045" s="105" t="s">
        <v>4921</v>
      </c>
      <c r="AV1045" s="126">
        <v>0</v>
      </c>
    </row>
    <row r="1046" spans="1:48" ht="23.25" customHeight="1">
      <c r="D1046" s="105" t="s">
        <v>4946</v>
      </c>
      <c r="E1046" s="164" t="s">
        <v>4946</v>
      </c>
      <c r="F1046" s="165" t="s">
        <v>4966</v>
      </c>
      <c r="G1046" s="126">
        <v>0</v>
      </c>
      <c r="H1046" s="166">
        <v>221</v>
      </c>
      <c r="I1046" s="166">
        <v>221</v>
      </c>
      <c r="J1046" s="166">
        <v>221</v>
      </c>
      <c r="K1046" s="357">
        <v>221</v>
      </c>
      <c r="L1046" s="357">
        <v>221</v>
      </c>
      <c r="M1046" s="357">
        <v>221</v>
      </c>
      <c r="N1046" s="357">
        <v>221</v>
      </c>
      <c r="O1046" s="357">
        <v>221</v>
      </c>
      <c r="P1046" s="357">
        <v>221</v>
      </c>
      <c r="Q1046" s="357">
        <v>221</v>
      </c>
      <c r="R1046" s="357">
        <v>221</v>
      </c>
      <c r="S1046" s="354">
        <v>221</v>
      </c>
      <c r="T1046" s="354">
        <v>221</v>
      </c>
      <c r="U1046" s="354">
        <v>221</v>
      </c>
      <c r="V1046" s="357">
        <v>221</v>
      </c>
      <c r="W1046" s="357">
        <v>221</v>
      </c>
      <c r="X1046" s="357">
        <v>221</v>
      </c>
      <c r="Y1046" s="357">
        <v>221</v>
      </c>
      <c r="Z1046" s="357">
        <v>221</v>
      </c>
      <c r="AA1046" s="357">
        <v>221</v>
      </c>
      <c r="AB1046" s="357">
        <v>221</v>
      </c>
      <c r="AC1046" s="357">
        <v>221</v>
      </c>
      <c r="AD1046" s="357">
        <v>221</v>
      </c>
      <c r="AE1046" s="357">
        <v>221</v>
      </c>
      <c r="AF1046" s="357">
        <v>221</v>
      </c>
      <c r="AG1046" s="357">
        <v>221</v>
      </c>
      <c r="AH1046" s="357">
        <v>221</v>
      </c>
      <c r="AI1046" s="368" t="s">
        <v>2207</v>
      </c>
      <c r="AJ1046" s="357">
        <v>221</v>
      </c>
      <c r="AK1046" s="357">
        <v>221</v>
      </c>
      <c r="AL1046" s="357">
        <v>221</v>
      </c>
      <c r="AM1046" s="357">
        <v>221</v>
      </c>
      <c r="AN1046" s="357">
        <v>221</v>
      </c>
      <c r="AO1046" s="357">
        <v>221</v>
      </c>
      <c r="AP1046" s="357">
        <v>221</v>
      </c>
      <c r="AQ1046" s="357">
        <v>221</v>
      </c>
      <c r="AR1046" s="357">
        <v>221</v>
      </c>
      <c r="AS1046" s="357">
        <v>221</v>
      </c>
      <c r="AT1046" s="105"/>
      <c r="AU1046" s="105" t="s">
        <v>4946</v>
      </c>
      <c r="AV1046" s="126">
        <v>0</v>
      </c>
    </row>
    <row r="1047" spans="1:48" ht="23.25" customHeight="1">
      <c r="D1047" s="105" t="s">
        <v>4925</v>
      </c>
      <c r="E1047" s="164" t="s">
        <v>4925</v>
      </c>
      <c r="F1047" s="165" t="s">
        <v>4967</v>
      </c>
      <c r="G1047" s="126">
        <v>0</v>
      </c>
      <c r="H1047" s="166">
        <v>221</v>
      </c>
      <c r="I1047" s="166">
        <v>221</v>
      </c>
      <c r="J1047" s="166">
        <v>221</v>
      </c>
      <c r="K1047" s="357">
        <v>221</v>
      </c>
      <c r="L1047" s="357">
        <v>221</v>
      </c>
      <c r="M1047" s="357">
        <v>221</v>
      </c>
      <c r="N1047" s="357">
        <v>221</v>
      </c>
      <c r="O1047" s="357">
        <v>221</v>
      </c>
      <c r="P1047" s="357">
        <v>221</v>
      </c>
      <c r="Q1047" s="357">
        <v>221</v>
      </c>
      <c r="R1047" s="357">
        <v>221</v>
      </c>
      <c r="S1047" s="354">
        <v>221</v>
      </c>
      <c r="T1047" s="354">
        <v>221</v>
      </c>
      <c r="U1047" s="354">
        <v>221</v>
      </c>
      <c r="V1047" s="357">
        <v>221</v>
      </c>
      <c r="W1047" s="357">
        <v>221</v>
      </c>
      <c r="X1047" s="357">
        <v>221</v>
      </c>
      <c r="Y1047" s="357">
        <v>221</v>
      </c>
      <c r="Z1047" s="357">
        <v>221</v>
      </c>
      <c r="AA1047" s="357">
        <v>221</v>
      </c>
      <c r="AB1047" s="357">
        <v>221</v>
      </c>
      <c r="AC1047" s="357">
        <v>221</v>
      </c>
      <c r="AD1047" s="357">
        <v>221</v>
      </c>
      <c r="AE1047" s="357">
        <v>221</v>
      </c>
      <c r="AF1047" s="357">
        <v>221</v>
      </c>
      <c r="AG1047" s="357">
        <v>221</v>
      </c>
      <c r="AH1047" s="357">
        <v>221</v>
      </c>
      <c r="AI1047" s="368" t="s">
        <v>2207</v>
      </c>
      <c r="AJ1047" s="357">
        <v>221</v>
      </c>
      <c r="AK1047" s="357">
        <v>221</v>
      </c>
      <c r="AL1047" s="357">
        <v>221</v>
      </c>
      <c r="AM1047" s="357">
        <v>221</v>
      </c>
      <c r="AN1047" s="357">
        <v>221</v>
      </c>
      <c r="AO1047" s="357">
        <v>221</v>
      </c>
      <c r="AP1047" s="357">
        <v>221</v>
      </c>
      <c r="AQ1047" s="357">
        <v>221</v>
      </c>
      <c r="AR1047" s="357">
        <v>221</v>
      </c>
      <c r="AS1047" s="357">
        <v>221</v>
      </c>
      <c r="AT1047" s="105"/>
      <c r="AU1047" s="105" t="s">
        <v>4925</v>
      </c>
      <c r="AV1047" s="126">
        <v>0</v>
      </c>
    </row>
    <row r="1048" spans="1:48" ht="23.25" customHeight="1">
      <c r="D1048" s="105" t="s">
        <v>4926</v>
      </c>
      <c r="E1048" s="164" t="s">
        <v>4926</v>
      </c>
      <c r="F1048" s="165" t="s">
        <v>4968</v>
      </c>
      <c r="G1048" s="126">
        <v>0</v>
      </c>
      <c r="H1048" s="166">
        <v>253</v>
      </c>
      <c r="I1048" s="166">
        <v>253</v>
      </c>
      <c r="J1048" s="166">
        <v>253</v>
      </c>
      <c r="K1048" s="357">
        <v>253</v>
      </c>
      <c r="L1048" s="357">
        <v>253</v>
      </c>
      <c r="M1048" s="357">
        <v>253</v>
      </c>
      <c r="N1048" s="357">
        <v>253</v>
      </c>
      <c r="O1048" s="357">
        <v>253</v>
      </c>
      <c r="P1048" s="357">
        <v>253</v>
      </c>
      <c r="Q1048" s="357">
        <v>253</v>
      </c>
      <c r="R1048" s="357">
        <v>253</v>
      </c>
      <c r="S1048" s="354">
        <v>253</v>
      </c>
      <c r="T1048" s="354">
        <v>253</v>
      </c>
      <c r="U1048" s="354">
        <v>253</v>
      </c>
      <c r="V1048" s="357">
        <v>253</v>
      </c>
      <c r="W1048" s="357">
        <v>253</v>
      </c>
      <c r="X1048" s="357">
        <v>253</v>
      </c>
      <c r="Y1048" s="357">
        <v>253</v>
      </c>
      <c r="Z1048" s="357">
        <v>253</v>
      </c>
      <c r="AA1048" s="357">
        <v>253</v>
      </c>
      <c r="AB1048" s="357">
        <v>253</v>
      </c>
      <c r="AC1048" s="357">
        <v>253</v>
      </c>
      <c r="AD1048" s="357">
        <v>253</v>
      </c>
      <c r="AE1048" s="357">
        <v>253</v>
      </c>
      <c r="AF1048" s="357">
        <v>253</v>
      </c>
      <c r="AG1048" s="357">
        <v>253</v>
      </c>
      <c r="AH1048" s="357">
        <v>253</v>
      </c>
      <c r="AI1048" s="368" t="s">
        <v>2207</v>
      </c>
      <c r="AJ1048" s="357">
        <v>253</v>
      </c>
      <c r="AK1048" s="357">
        <v>253</v>
      </c>
      <c r="AL1048" s="357">
        <v>253</v>
      </c>
      <c r="AM1048" s="357">
        <v>253</v>
      </c>
      <c r="AN1048" s="357">
        <v>253</v>
      </c>
      <c r="AO1048" s="357">
        <v>253</v>
      </c>
      <c r="AP1048" s="357">
        <v>253</v>
      </c>
      <c r="AQ1048" s="357">
        <v>253</v>
      </c>
      <c r="AR1048" s="357">
        <v>253</v>
      </c>
      <c r="AS1048" s="357">
        <v>253</v>
      </c>
      <c r="AT1048" s="105"/>
      <c r="AU1048" s="105" t="s">
        <v>4926</v>
      </c>
      <c r="AV1048" s="126">
        <v>0</v>
      </c>
    </row>
    <row r="1049" spans="1:48" ht="23.25" customHeight="1">
      <c r="D1049" s="105" t="s">
        <v>4927</v>
      </c>
      <c r="E1049" s="164" t="s">
        <v>4927</v>
      </c>
      <c r="F1049" s="165" t="s">
        <v>4969</v>
      </c>
      <c r="G1049" s="126">
        <v>0</v>
      </c>
      <c r="H1049" s="166">
        <v>338</v>
      </c>
      <c r="I1049" s="166">
        <v>338</v>
      </c>
      <c r="J1049" s="166">
        <v>338</v>
      </c>
      <c r="K1049" s="357">
        <v>338</v>
      </c>
      <c r="L1049" s="357">
        <v>338</v>
      </c>
      <c r="M1049" s="357">
        <v>338</v>
      </c>
      <c r="N1049" s="357">
        <v>338</v>
      </c>
      <c r="O1049" s="357">
        <v>338</v>
      </c>
      <c r="P1049" s="357">
        <v>338</v>
      </c>
      <c r="Q1049" s="357">
        <v>338</v>
      </c>
      <c r="R1049" s="357">
        <v>338</v>
      </c>
      <c r="S1049" s="354">
        <v>338</v>
      </c>
      <c r="T1049" s="354">
        <v>338</v>
      </c>
      <c r="U1049" s="354">
        <v>338</v>
      </c>
      <c r="V1049" s="357">
        <v>338</v>
      </c>
      <c r="W1049" s="357">
        <v>338</v>
      </c>
      <c r="X1049" s="357">
        <v>338</v>
      </c>
      <c r="Y1049" s="357">
        <v>338</v>
      </c>
      <c r="Z1049" s="357">
        <v>338</v>
      </c>
      <c r="AA1049" s="357">
        <v>338</v>
      </c>
      <c r="AB1049" s="357">
        <v>338</v>
      </c>
      <c r="AC1049" s="357">
        <v>338</v>
      </c>
      <c r="AD1049" s="357">
        <v>338</v>
      </c>
      <c r="AE1049" s="357">
        <v>338</v>
      </c>
      <c r="AF1049" s="357">
        <v>338</v>
      </c>
      <c r="AG1049" s="357">
        <v>338</v>
      </c>
      <c r="AH1049" s="357">
        <v>338</v>
      </c>
      <c r="AI1049" s="368" t="s">
        <v>2207</v>
      </c>
      <c r="AJ1049" s="357">
        <v>338</v>
      </c>
      <c r="AK1049" s="357">
        <v>338</v>
      </c>
      <c r="AL1049" s="357">
        <v>338</v>
      </c>
      <c r="AM1049" s="357">
        <v>338</v>
      </c>
      <c r="AN1049" s="357">
        <v>338</v>
      </c>
      <c r="AO1049" s="357">
        <v>338</v>
      </c>
      <c r="AP1049" s="357">
        <v>338</v>
      </c>
      <c r="AQ1049" s="357">
        <v>338</v>
      </c>
      <c r="AR1049" s="357">
        <v>338</v>
      </c>
      <c r="AS1049" s="357">
        <v>338</v>
      </c>
      <c r="AT1049" s="105"/>
      <c r="AU1049" s="105" t="s">
        <v>4927</v>
      </c>
      <c r="AV1049" s="126">
        <v>0</v>
      </c>
    </row>
    <row r="1050" spans="1:48" ht="23.25" customHeight="1">
      <c r="D1050" s="105" t="s">
        <v>4928</v>
      </c>
      <c r="E1050" s="164" t="s">
        <v>4928</v>
      </c>
      <c r="F1050" s="165" t="s">
        <v>4970</v>
      </c>
      <c r="G1050" s="126">
        <v>0</v>
      </c>
      <c r="H1050" s="166">
        <v>338</v>
      </c>
      <c r="I1050" s="166">
        <v>338</v>
      </c>
      <c r="J1050" s="166">
        <v>338</v>
      </c>
      <c r="K1050" s="357">
        <v>338</v>
      </c>
      <c r="L1050" s="357">
        <v>338</v>
      </c>
      <c r="M1050" s="357">
        <v>338</v>
      </c>
      <c r="N1050" s="357">
        <v>338</v>
      </c>
      <c r="O1050" s="357">
        <v>338</v>
      </c>
      <c r="P1050" s="357">
        <v>338</v>
      </c>
      <c r="Q1050" s="357">
        <v>338</v>
      </c>
      <c r="R1050" s="357">
        <v>338</v>
      </c>
      <c r="S1050" s="354">
        <v>338</v>
      </c>
      <c r="T1050" s="354">
        <v>338</v>
      </c>
      <c r="U1050" s="354">
        <v>338</v>
      </c>
      <c r="V1050" s="357">
        <v>338</v>
      </c>
      <c r="W1050" s="357">
        <v>338</v>
      </c>
      <c r="X1050" s="357">
        <v>338</v>
      </c>
      <c r="Y1050" s="357">
        <v>338</v>
      </c>
      <c r="Z1050" s="357">
        <v>338</v>
      </c>
      <c r="AA1050" s="357">
        <v>338</v>
      </c>
      <c r="AB1050" s="357">
        <v>338</v>
      </c>
      <c r="AC1050" s="357">
        <v>338</v>
      </c>
      <c r="AD1050" s="357">
        <v>338</v>
      </c>
      <c r="AE1050" s="357">
        <v>338</v>
      </c>
      <c r="AF1050" s="357">
        <v>338</v>
      </c>
      <c r="AG1050" s="357">
        <v>338</v>
      </c>
      <c r="AH1050" s="357">
        <v>338</v>
      </c>
      <c r="AI1050" s="368" t="s">
        <v>2207</v>
      </c>
      <c r="AJ1050" s="357">
        <v>338</v>
      </c>
      <c r="AK1050" s="357">
        <v>338</v>
      </c>
      <c r="AL1050" s="357">
        <v>338</v>
      </c>
      <c r="AM1050" s="357">
        <v>338</v>
      </c>
      <c r="AN1050" s="357">
        <v>338</v>
      </c>
      <c r="AO1050" s="357">
        <v>338</v>
      </c>
      <c r="AP1050" s="357">
        <v>338</v>
      </c>
      <c r="AQ1050" s="357">
        <v>338</v>
      </c>
      <c r="AR1050" s="357">
        <v>338</v>
      </c>
      <c r="AS1050" s="357">
        <v>338</v>
      </c>
      <c r="AT1050" s="105"/>
      <c r="AU1050" s="105" t="s">
        <v>4928</v>
      </c>
      <c r="AV1050" s="126">
        <v>0</v>
      </c>
    </row>
    <row r="1051" spans="1:48" ht="23.25" customHeight="1">
      <c r="A1051" s="442"/>
      <c r="D1051" s="105" t="s">
        <v>496</v>
      </c>
      <c r="E1051" s="164" t="s">
        <v>496</v>
      </c>
      <c r="F1051" s="165" t="s">
        <v>623</v>
      </c>
      <c r="G1051" s="126">
        <v>0.2</v>
      </c>
      <c r="H1051" s="166">
        <v>103</v>
      </c>
      <c r="I1051" s="166">
        <v>103</v>
      </c>
      <c r="J1051" s="166">
        <v>117</v>
      </c>
      <c r="K1051" s="357">
        <v>103</v>
      </c>
      <c r="L1051" s="357">
        <v>103</v>
      </c>
      <c r="M1051" s="357">
        <v>117</v>
      </c>
      <c r="N1051" s="357">
        <v>108</v>
      </c>
      <c r="O1051" s="357">
        <v>103</v>
      </c>
      <c r="P1051" s="357">
        <v>103</v>
      </c>
      <c r="Q1051" s="357">
        <v>117</v>
      </c>
      <c r="R1051" s="357">
        <v>108</v>
      </c>
      <c r="S1051" s="354">
        <v>103</v>
      </c>
      <c r="T1051" s="354">
        <v>103</v>
      </c>
      <c r="U1051" s="354">
        <v>117</v>
      </c>
      <c r="V1051" s="357">
        <v>103</v>
      </c>
      <c r="W1051" s="357">
        <v>117</v>
      </c>
      <c r="X1051" s="357">
        <v>103</v>
      </c>
      <c r="Y1051" s="357">
        <v>103</v>
      </c>
      <c r="Z1051" s="357">
        <v>117</v>
      </c>
      <c r="AA1051" s="357">
        <v>108</v>
      </c>
      <c r="AB1051" s="357">
        <v>103</v>
      </c>
      <c r="AC1051" s="357">
        <v>103</v>
      </c>
      <c r="AD1051" s="357">
        <v>117</v>
      </c>
      <c r="AE1051" s="357">
        <v>108</v>
      </c>
      <c r="AF1051" s="357">
        <v>103</v>
      </c>
      <c r="AG1051" s="357">
        <v>103</v>
      </c>
      <c r="AH1051" s="357">
        <v>117</v>
      </c>
      <c r="AI1051" s="368" t="s">
        <v>2207</v>
      </c>
      <c r="AJ1051" s="357">
        <v>103</v>
      </c>
      <c r="AK1051" s="357">
        <v>103</v>
      </c>
      <c r="AL1051" s="357">
        <v>117</v>
      </c>
      <c r="AM1051" s="357">
        <v>103</v>
      </c>
      <c r="AN1051" s="357">
        <v>103</v>
      </c>
      <c r="AO1051" s="357">
        <v>117</v>
      </c>
      <c r="AP1051" s="357">
        <v>115</v>
      </c>
      <c r="AQ1051" s="357">
        <v>115</v>
      </c>
      <c r="AR1051" s="357">
        <v>115</v>
      </c>
      <c r="AS1051" s="357">
        <v>115</v>
      </c>
      <c r="AT1051" s="105"/>
      <c r="AU1051" s="105" t="s">
        <v>496</v>
      </c>
      <c r="AV1051" s="126">
        <v>0.2</v>
      </c>
    </row>
    <row r="1052" spans="1:48" ht="23.25" customHeight="1">
      <c r="A1052" s="442"/>
      <c r="D1052" s="105" t="s">
        <v>497</v>
      </c>
      <c r="E1052" s="164" t="s">
        <v>497</v>
      </c>
      <c r="F1052" s="165" t="s">
        <v>624</v>
      </c>
      <c r="G1052" s="126">
        <v>0.2</v>
      </c>
      <c r="H1052" s="166">
        <v>104</v>
      </c>
      <c r="I1052" s="166">
        <v>104</v>
      </c>
      <c r="J1052" s="166">
        <v>119</v>
      </c>
      <c r="K1052" s="357">
        <v>104</v>
      </c>
      <c r="L1052" s="357">
        <v>104</v>
      </c>
      <c r="M1052" s="357">
        <v>119</v>
      </c>
      <c r="N1052" s="357">
        <v>110</v>
      </c>
      <c r="O1052" s="357">
        <v>104</v>
      </c>
      <c r="P1052" s="357">
        <v>104</v>
      </c>
      <c r="Q1052" s="357">
        <v>119</v>
      </c>
      <c r="R1052" s="357">
        <v>110</v>
      </c>
      <c r="S1052" s="354">
        <v>104</v>
      </c>
      <c r="T1052" s="354">
        <v>104</v>
      </c>
      <c r="U1052" s="354">
        <v>119</v>
      </c>
      <c r="V1052" s="357">
        <v>104</v>
      </c>
      <c r="W1052" s="357">
        <v>119</v>
      </c>
      <c r="X1052" s="357">
        <v>104</v>
      </c>
      <c r="Y1052" s="357">
        <v>104</v>
      </c>
      <c r="Z1052" s="357">
        <v>119</v>
      </c>
      <c r="AA1052" s="357">
        <v>110</v>
      </c>
      <c r="AB1052" s="357">
        <v>104</v>
      </c>
      <c r="AC1052" s="357">
        <v>104</v>
      </c>
      <c r="AD1052" s="357">
        <v>119</v>
      </c>
      <c r="AE1052" s="357">
        <v>110</v>
      </c>
      <c r="AF1052" s="357">
        <v>104</v>
      </c>
      <c r="AG1052" s="357">
        <v>104</v>
      </c>
      <c r="AH1052" s="357">
        <v>119</v>
      </c>
      <c r="AI1052" s="368" t="s">
        <v>2207</v>
      </c>
      <c r="AJ1052" s="357">
        <v>104</v>
      </c>
      <c r="AK1052" s="357">
        <v>104</v>
      </c>
      <c r="AL1052" s="357">
        <v>119</v>
      </c>
      <c r="AM1052" s="357">
        <v>104</v>
      </c>
      <c r="AN1052" s="357">
        <v>104</v>
      </c>
      <c r="AO1052" s="357">
        <v>119</v>
      </c>
      <c r="AP1052" s="357">
        <v>116</v>
      </c>
      <c r="AQ1052" s="357">
        <v>116</v>
      </c>
      <c r="AR1052" s="357">
        <v>116</v>
      </c>
      <c r="AS1052" s="357">
        <v>116</v>
      </c>
      <c r="AT1052" s="105"/>
      <c r="AU1052" s="105" t="s">
        <v>497</v>
      </c>
      <c r="AV1052" s="126">
        <v>0.2</v>
      </c>
    </row>
    <row r="1053" spans="1:48" ht="23.25" customHeight="1">
      <c r="D1053" s="105" t="s">
        <v>498</v>
      </c>
      <c r="E1053" s="164" t="s">
        <v>498</v>
      </c>
      <c r="F1053" s="165" t="s">
        <v>625</v>
      </c>
      <c r="G1053" s="126">
        <v>0.30000000000000004</v>
      </c>
      <c r="H1053" s="166">
        <v>131</v>
      </c>
      <c r="I1053" s="166">
        <v>131</v>
      </c>
      <c r="J1053" s="166">
        <v>149</v>
      </c>
      <c r="K1053" s="357">
        <v>131</v>
      </c>
      <c r="L1053" s="357">
        <v>131</v>
      </c>
      <c r="M1053" s="357">
        <v>149</v>
      </c>
      <c r="N1053" s="357">
        <v>138</v>
      </c>
      <c r="O1053" s="357">
        <v>131</v>
      </c>
      <c r="P1053" s="357">
        <v>131</v>
      </c>
      <c r="Q1053" s="357">
        <v>149</v>
      </c>
      <c r="R1053" s="357">
        <v>138</v>
      </c>
      <c r="S1053" s="354">
        <v>131</v>
      </c>
      <c r="T1053" s="354">
        <v>131</v>
      </c>
      <c r="U1053" s="354">
        <v>149</v>
      </c>
      <c r="V1053" s="357">
        <v>131</v>
      </c>
      <c r="W1053" s="357">
        <v>149</v>
      </c>
      <c r="X1053" s="357">
        <v>131</v>
      </c>
      <c r="Y1053" s="357">
        <v>131</v>
      </c>
      <c r="Z1053" s="357">
        <v>149</v>
      </c>
      <c r="AA1053" s="357">
        <v>138</v>
      </c>
      <c r="AB1053" s="357">
        <v>131</v>
      </c>
      <c r="AC1053" s="357">
        <v>131</v>
      </c>
      <c r="AD1053" s="357">
        <v>149</v>
      </c>
      <c r="AE1053" s="357">
        <v>138</v>
      </c>
      <c r="AF1053" s="357">
        <v>131</v>
      </c>
      <c r="AG1053" s="357">
        <v>131</v>
      </c>
      <c r="AH1053" s="357">
        <v>149</v>
      </c>
      <c r="AI1053" s="368" t="s">
        <v>2207</v>
      </c>
      <c r="AJ1053" s="357">
        <v>131</v>
      </c>
      <c r="AK1053" s="357">
        <v>131</v>
      </c>
      <c r="AL1053" s="357">
        <v>149</v>
      </c>
      <c r="AM1053" s="357">
        <v>131</v>
      </c>
      <c r="AN1053" s="357">
        <v>131</v>
      </c>
      <c r="AO1053" s="357">
        <v>149</v>
      </c>
      <c r="AP1053" s="357">
        <v>147</v>
      </c>
      <c r="AQ1053" s="357">
        <v>147</v>
      </c>
      <c r="AR1053" s="357">
        <v>147</v>
      </c>
      <c r="AS1053" s="357">
        <v>147</v>
      </c>
      <c r="AT1053" s="105"/>
      <c r="AU1053" s="105" t="s">
        <v>498</v>
      </c>
      <c r="AV1053" s="126">
        <v>0.30000000000000004</v>
      </c>
    </row>
    <row r="1054" spans="1:48" ht="23.25" customHeight="1">
      <c r="D1054" s="105" t="s">
        <v>133</v>
      </c>
      <c r="E1054" s="164" t="s">
        <v>133</v>
      </c>
      <c r="F1054" s="165" t="s">
        <v>134</v>
      </c>
      <c r="G1054" s="126">
        <v>15.5</v>
      </c>
      <c r="H1054" s="166">
        <v>725</v>
      </c>
      <c r="I1054" s="166">
        <v>733</v>
      </c>
      <c r="J1054" s="166">
        <v>844</v>
      </c>
      <c r="K1054" s="357">
        <v>788</v>
      </c>
      <c r="L1054" s="357">
        <v>769</v>
      </c>
      <c r="M1054" s="357">
        <v>899</v>
      </c>
      <c r="N1054" s="357">
        <v>829</v>
      </c>
      <c r="O1054" s="357">
        <v>738</v>
      </c>
      <c r="P1054" s="357">
        <v>810</v>
      </c>
      <c r="Q1054" s="357">
        <v>914</v>
      </c>
      <c r="R1054" s="357">
        <v>885</v>
      </c>
      <c r="S1054" s="354">
        <v>995</v>
      </c>
      <c r="T1054" s="354">
        <v>1165</v>
      </c>
      <c r="U1054" s="354">
        <v>1306</v>
      </c>
      <c r="V1054" s="357">
        <v>946</v>
      </c>
      <c r="W1054" s="357">
        <v>1051</v>
      </c>
      <c r="X1054" s="357">
        <v>796</v>
      </c>
      <c r="Y1054" s="357">
        <v>890</v>
      </c>
      <c r="Z1054" s="357">
        <v>945</v>
      </c>
      <c r="AA1054" s="357">
        <v>899</v>
      </c>
      <c r="AB1054" s="357">
        <v>848</v>
      </c>
      <c r="AC1054" s="357">
        <v>976</v>
      </c>
      <c r="AD1054" s="357">
        <v>1183</v>
      </c>
      <c r="AE1054" s="357">
        <v>956</v>
      </c>
      <c r="AF1054" s="357">
        <v>1062</v>
      </c>
      <c r="AG1054" s="357">
        <v>1194</v>
      </c>
      <c r="AH1054" s="357">
        <v>1440</v>
      </c>
      <c r="AI1054" s="368" t="s">
        <v>2207</v>
      </c>
      <c r="AJ1054" s="357">
        <v>938</v>
      </c>
      <c r="AK1054" s="357">
        <v>1066</v>
      </c>
      <c r="AL1054" s="357">
        <v>1251</v>
      </c>
      <c r="AM1054" s="357">
        <v>805</v>
      </c>
      <c r="AN1054" s="357">
        <v>882</v>
      </c>
      <c r="AO1054" s="357">
        <v>1005</v>
      </c>
      <c r="AP1054" s="357">
        <v>852</v>
      </c>
      <c r="AQ1054" s="357">
        <v>852</v>
      </c>
      <c r="AR1054" s="357">
        <v>1085</v>
      </c>
      <c r="AS1054" s="357">
        <v>995</v>
      </c>
      <c r="AT1054" s="105"/>
      <c r="AU1054" s="105" t="s">
        <v>133</v>
      </c>
      <c r="AV1054" s="126">
        <v>15.5</v>
      </c>
    </row>
    <row r="1055" spans="1:48" ht="23.25" customHeight="1">
      <c r="A1055" s="442"/>
      <c r="D1055" s="105" t="s">
        <v>3235</v>
      </c>
      <c r="E1055" s="164" t="s">
        <v>3235</v>
      </c>
      <c r="F1055" s="165" t="s">
        <v>134</v>
      </c>
      <c r="G1055" s="126">
        <v>15.5</v>
      </c>
      <c r="H1055" s="166">
        <v>725</v>
      </c>
      <c r="I1055" s="166">
        <v>733</v>
      </c>
      <c r="J1055" s="166">
        <v>844</v>
      </c>
      <c r="K1055" s="357">
        <v>788</v>
      </c>
      <c r="L1055" s="357">
        <v>769</v>
      </c>
      <c r="M1055" s="357">
        <v>899</v>
      </c>
      <c r="N1055" s="357">
        <v>829</v>
      </c>
      <c r="O1055" s="357">
        <v>738</v>
      </c>
      <c r="P1055" s="357">
        <v>810</v>
      </c>
      <c r="Q1055" s="357">
        <v>914</v>
      </c>
      <c r="R1055" s="357">
        <v>885</v>
      </c>
      <c r="S1055" s="354">
        <v>995</v>
      </c>
      <c r="T1055" s="354">
        <v>1165</v>
      </c>
      <c r="U1055" s="354">
        <v>1306</v>
      </c>
      <c r="V1055" s="357">
        <v>946</v>
      </c>
      <c r="W1055" s="357">
        <v>1051</v>
      </c>
      <c r="X1055" s="357">
        <v>796</v>
      </c>
      <c r="Y1055" s="357">
        <v>890</v>
      </c>
      <c r="Z1055" s="357">
        <v>945</v>
      </c>
      <c r="AA1055" s="357">
        <v>899</v>
      </c>
      <c r="AB1055" s="357">
        <v>848</v>
      </c>
      <c r="AC1055" s="357">
        <v>976</v>
      </c>
      <c r="AD1055" s="357">
        <v>1183</v>
      </c>
      <c r="AE1055" s="357">
        <v>956</v>
      </c>
      <c r="AF1055" s="357">
        <v>1062</v>
      </c>
      <c r="AG1055" s="357">
        <v>1194</v>
      </c>
      <c r="AH1055" s="357">
        <v>1440</v>
      </c>
      <c r="AI1055" s="368" t="s">
        <v>2207</v>
      </c>
      <c r="AJ1055" s="357">
        <v>938</v>
      </c>
      <c r="AK1055" s="357">
        <v>1066</v>
      </c>
      <c r="AL1055" s="357">
        <v>1251</v>
      </c>
      <c r="AM1055" s="357">
        <v>805</v>
      </c>
      <c r="AN1055" s="357">
        <v>882</v>
      </c>
      <c r="AO1055" s="357">
        <v>1005</v>
      </c>
      <c r="AP1055" s="357">
        <v>852</v>
      </c>
      <c r="AQ1055" s="357">
        <v>852</v>
      </c>
      <c r="AR1055" s="357">
        <v>1085</v>
      </c>
      <c r="AS1055" s="357">
        <v>995</v>
      </c>
      <c r="AT1055" s="105"/>
      <c r="AU1055" s="105" t="s">
        <v>3235</v>
      </c>
      <c r="AV1055" s="126">
        <v>15.5</v>
      </c>
    </row>
    <row r="1056" spans="1:48" ht="23.25" customHeight="1">
      <c r="A1056" s="442"/>
      <c r="D1056" s="105" t="s">
        <v>1110</v>
      </c>
      <c r="E1056" s="164" t="s">
        <v>1110</v>
      </c>
      <c r="F1056" s="165" t="s">
        <v>1115</v>
      </c>
      <c r="G1056" s="126">
        <v>4.5999999999999996</v>
      </c>
      <c r="H1056" s="166">
        <v>320</v>
      </c>
      <c r="I1056" s="166">
        <v>352</v>
      </c>
      <c r="J1056" s="166">
        <v>406</v>
      </c>
      <c r="K1056" s="357">
        <v>320</v>
      </c>
      <c r="L1056" s="357">
        <v>352</v>
      </c>
      <c r="M1056" s="357">
        <v>406</v>
      </c>
      <c r="N1056" s="357">
        <v>357</v>
      </c>
      <c r="O1056" s="357">
        <v>320</v>
      </c>
      <c r="P1056" s="357">
        <v>352</v>
      </c>
      <c r="Q1056" s="357">
        <v>406</v>
      </c>
      <c r="R1056" s="357">
        <v>357</v>
      </c>
      <c r="S1056" s="354">
        <v>320</v>
      </c>
      <c r="T1056" s="354">
        <v>352</v>
      </c>
      <c r="U1056" s="354">
        <v>406</v>
      </c>
      <c r="V1056" s="357">
        <v>352</v>
      </c>
      <c r="W1056" s="357">
        <v>406</v>
      </c>
      <c r="X1056" s="357">
        <v>320</v>
      </c>
      <c r="Y1056" s="357">
        <v>352</v>
      </c>
      <c r="Z1056" s="357">
        <v>406</v>
      </c>
      <c r="AA1056" s="357">
        <v>357</v>
      </c>
      <c r="AB1056" s="357">
        <v>320</v>
      </c>
      <c r="AC1056" s="357">
        <v>352</v>
      </c>
      <c r="AD1056" s="357">
        <v>406</v>
      </c>
      <c r="AE1056" s="357">
        <v>357</v>
      </c>
      <c r="AF1056" s="357">
        <v>320</v>
      </c>
      <c r="AG1056" s="357">
        <v>352</v>
      </c>
      <c r="AH1056" s="357">
        <v>406</v>
      </c>
      <c r="AI1056" s="368" t="s">
        <v>2207</v>
      </c>
      <c r="AJ1056" s="357">
        <v>320</v>
      </c>
      <c r="AK1056" s="357">
        <v>352</v>
      </c>
      <c r="AL1056" s="357">
        <v>406</v>
      </c>
      <c r="AM1056" s="357">
        <v>320</v>
      </c>
      <c r="AN1056" s="357">
        <v>352</v>
      </c>
      <c r="AO1056" s="357">
        <v>406</v>
      </c>
      <c r="AP1056" s="357">
        <v>392</v>
      </c>
      <c r="AQ1056" s="357">
        <v>392</v>
      </c>
      <c r="AR1056" s="357">
        <v>392</v>
      </c>
      <c r="AS1056" s="357">
        <v>392</v>
      </c>
      <c r="AT1056" s="105"/>
      <c r="AU1056" s="105" t="s">
        <v>1110</v>
      </c>
      <c r="AV1056" s="126">
        <v>4.5999999999999996</v>
      </c>
    </row>
    <row r="1057" spans="1:48" ht="23.25" customHeight="1">
      <c r="A1057" s="442"/>
      <c r="D1057" s="105" t="s">
        <v>1111</v>
      </c>
      <c r="E1057" s="164" t="s">
        <v>1111</v>
      </c>
      <c r="F1057" s="165" t="s">
        <v>1116</v>
      </c>
      <c r="G1057" s="126">
        <v>15.4</v>
      </c>
      <c r="H1057" s="166">
        <v>538</v>
      </c>
      <c r="I1057" s="166">
        <v>628</v>
      </c>
      <c r="J1057" s="166">
        <v>727</v>
      </c>
      <c r="K1057" s="357">
        <v>538</v>
      </c>
      <c r="L1057" s="357">
        <v>628</v>
      </c>
      <c r="M1057" s="357">
        <v>727</v>
      </c>
      <c r="N1057" s="357">
        <v>627</v>
      </c>
      <c r="O1057" s="357">
        <v>538</v>
      </c>
      <c r="P1057" s="357">
        <v>628</v>
      </c>
      <c r="Q1057" s="357">
        <v>727</v>
      </c>
      <c r="R1057" s="357">
        <v>627</v>
      </c>
      <c r="S1057" s="354">
        <v>538</v>
      </c>
      <c r="T1057" s="354">
        <v>628</v>
      </c>
      <c r="U1057" s="354">
        <v>727</v>
      </c>
      <c r="V1057" s="357">
        <v>628</v>
      </c>
      <c r="W1057" s="357">
        <v>727</v>
      </c>
      <c r="X1057" s="357">
        <v>538</v>
      </c>
      <c r="Y1057" s="357">
        <v>628</v>
      </c>
      <c r="Z1057" s="357">
        <v>727</v>
      </c>
      <c r="AA1057" s="357">
        <v>627</v>
      </c>
      <c r="AB1057" s="357">
        <v>538</v>
      </c>
      <c r="AC1057" s="357">
        <v>628</v>
      </c>
      <c r="AD1057" s="357">
        <v>727</v>
      </c>
      <c r="AE1057" s="357">
        <v>627</v>
      </c>
      <c r="AF1057" s="357">
        <v>538</v>
      </c>
      <c r="AG1057" s="357">
        <v>628</v>
      </c>
      <c r="AH1057" s="357">
        <v>727</v>
      </c>
      <c r="AI1057" s="368" t="s">
        <v>2207</v>
      </c>
      <c r="AJ1057" s="357">
        <v>538</v>
      </c>
      <c r="AK1057" s="357">
        <v>628</v>
      </c>
      <c r="AL1057" s="357">
        <v>727</v>
      </c>
      <c r="AM1057" s="357">
        <v>538</v>
      </c>
      <c r="AN1057" s="357">
        <v>628</v>
      </c>
      <c r="AO1057" s="357">
        <v>727</v>
      </c>
      <c r="AP1057" s="357">
        <v>697</v>
      </c>
      <c r="AQ1057" s="357">
        <v>697</v>
      </c>
      <c r="AR1057" s="357">
        <v>697</v>
      </c>
      <c r="AS1057" s="357">
        <v>697</v>
      </c>
      <c r="AT1057" s="105"/>
      <c r="AU1057" s="105" t="s">
        <v>1111</v>
      </c>
      <c r="AV1057" s="126">
        <v>15.4</v>
      </c>
    </row>
    <row r="1058" spans="1:48" ht="23.25" customHeight="1">
      <c r="A1058" s="442"/>
      <c r="D1058" s="105" t="s">
        <v>1112</v>
      </c>
      <c r="E1058" s="164" t="s">
        <v>1112</v>
      </c>
      <c r="F1058" s="165" t="s">
        <v>1114</v>
      </c>
      <c r="G1058" s="126">
        <v>5.6999999999999993</v>
      </c>
      <c r="H1058" s="166">
        <v>403</v>
      </c>
      <c r="I1058" s="166">
        <v>449</v>
      </c>
      <c r="J1058" s="166">
        <v>518</v>
      </c>
      <c r="K1058" s="357">
        <v>403</v>
      </c>
      <c r="L1058" s="357">
        <v>449</v>
      </c>
      <c r="M1058" s="357">
        <v>518</v>
      </c>
      <c r="N1058" s="357">
        <v>454</v>
      </c>
      <c r="O1058" s="357">
        <v>403</v>
      </c>
      <c r="P1058" s="357">
        <v>449</v>
      </c>
      <c r="Q1058" s="357">
        <v>518</v>
      </c>
      <c r="R1058" s="357">
        <v>454</v>
      </c>
      <c r="S1058" s="354">
        <v>403</v>
      </c>
      <c r="T1058" s="354">
        <v>449</v>
      </c>
      <c r="U1058" s="354">
        <v>518</v>
      </c>
      <c r="V1058" s="357">
        <v>449</v>
      </c>
      <c r="W1058" s="357">
        <v>518</v>
      </c>
      <c r="X1058" s="357">
        <v>403</v>
      </c>
      <c r="Y1058" s="357">
        <v>449</v>
      </c>
      <c r="Z1058" s="357">
        <v>518</v>
      </c>
      <c r="AA1058" s="357">
        <v>454</v>
      </c>
      <c r="AB1058" s="357">
        <v>403</v>
      </c>
      <c r="AC1058" s="357">
        <v>449</v>
      </c>
      <c r="AD1058" s="357">
        <v>518</v>
      </c>
      <c r="AE1058" s="357">
        <v>454</v>
      </c>
      <c r="AF1058" s="357">
        <v>403</v>
      </c>
      <c r="AG1058" s="357">
        <v>449</v>
      </c>
      <c r="AH1058" s="357">
        <v>518</v>
      </c>
      <c r="AI1058" s="368" t="s">
        <v>2207</v>
      </c>
      <c r="AJ1058" s="357">
        <v>403</v>
      </c>
      <c r="AK1058" s="357">
        <v>449</v>
      </c>
      <c r="AL1058" s="357">
        <v>518</v>
      </c>
      <c r="AM1058" s="357">
        <v>403</v>
      </c>
      <c r="AN1058" s="357">
        <v>449</v>
      </c>
      <c r="AO1058" s="357">
        <v>518</v>
      </c>
      <c r="AP1058" s="357">
        <v>498</v>
      </c>
      <c r="AQ1058" s="357">
        <v>498</v>
      </c>
      <c r="AR1058" s="357">
        <v>498</v>
      </c>
      <c r="AS1058" s="357">
        <v>498</v>
      </c>
      <c r="AT1058" s="105"/>
      <c r="AU1058" s="105" t="s">
        <v>1112</v>
      </c>
      <c r="AV1058" s="126">
        <v>5.6999999999999993</v>
      </c>
    </row>
    <row r="1059" spans="1:48" ht="23.25" customHeight="1">
      <c r="A1059" s="442"/>
      <c r="D1059" s="105" t="s">
        <v>1113</v>
      </c>
      <c r="E1059" s="164" t="s">
        <v>1113</v>
      </c>
      <c r="F1059" s="165" t="s">
        <v>1116</v>
      </c>
      <c r="G1059" s="126">
        <v>18.600000000000001</v>
      </c>
      <c r="H1059" s="166">
        <v>627</v>
      </c>
      <c r="I1059" s="166">
        <v>731</v>
      </c>
      <c r="J1059" s="166">
        <v>845</v>
      </c>
      <c r="K1059" s="357">
        <v>627</v>
      </c>
      <c r="L1059" s="357">
        <v>731</v>
      </c>
      <c r="M1059" s="357">
        <v>845</v>
      </c>
      <c r="N1059" s="357">
        <v>729</v>
      </c>
      <c r="O1059" s="357">
        <v>627</v>
      </c>
      <c r="P1059" s="357">
        <v>731</v>
      </c>
      <c r="Q1059" s="357">
        <v>845</v>
      </c>
      <c r="R1059" s="357">
        <v>729</v>
      </c>
      <c r="S1059" s="354">
        <v>627</v>
      </c>
      <c r="T1059" s="354">
        <v>731</v>
      </c>
      <c r="U1059" s="354">
        <v>845</v>
      </c>
      <c r="V1059" s="357">
        <v>731</v>
      </c>
      <c r="W1059" s="357">
        <v>845</v>
      </c>
      <c r="X1059" s="357">
        <v>627</v>
      </c>
      <c r="Y1059" s="357">
        <v>731</v>
      </c>
      <c r="Z1059" s="357">
        <v>845</v>
      </c>
      <c r="AA1059" s="357">
        <v>729</v>
      </c>
      <c r="AB1059" s="357">
        <v>627</v>
      </c>
      <c r="AC1059" s="357">
        <v>731</v>
      </c>
      <c r="AD1059" s="357">
        <v>845</v>
      </c>
      <c r="AE1059" s="357">
        <v>729</v>
      </c>
      <c r="AF1059" s="357">
        <v>627</v>
      </c>
      <c r="AG1059" s="357">
        <v>731</v>
      </c>
      <c r="AH1059" s="357">
        <v>845</v>
      </c>
      <c r="AI1059" s="368" t="s">
        <v>2207</v>
      </c>
      <c r="AJ1059" s="357">
        <v>627</v>
      </c>
      <c r="AK1059" s="357">
        <v>731</v>
      </c>
      <c r="AL1059" s="357">
        <v>845</v>
      </c>
      <c r="AM1059" s="357">
        <v>627</v>
      </c>
      <c r="AN1059" s="357">
        <v>731</v>
      </c>
      <c r="AO1059" s="357">
        <v>845</v>
      </c>
      <c r="AP1059" s="357">
        <v>812</v>
      </c>
      <c r="AQ1059" s="357">
        <v>812</v>
      </c>
      <c r="AR1059" s="357">
        <v>812</v>
      </c>
      <c r="AS1059" s="357">
        <v>812</v>
      </c>
      <c r="AT1059" s="105"/>
      <c r="AU1059" s="105" t="s">
        <v>1113</v>
      </c>
      <c r="AV1059" s="126">
        <v>18.600000000000001</v>
      </c>
    </row>
    <row r="1060" spans="1:48" ht="23.25" customHeight="1">
      <c r="D1060" s="105" t="s">
        <v>139</v>
      </c>
      <c r="E1060" s="164" t="s">
        <v>139</v>
      </c>
      <c r="F1060" s="165" t="s">
        <v>140</v>
      </c>
      <c r="G1060" s="126">
        <v>18.600000000000001</v>
      </c>
      <c r="H1060" s="166">
        <v>1552</v>
      </c>
      <c r="I1060" s="166">
        <v>1689</v>
      </c>
      <c r="J1060" s="166">
        <v>1960</v>
      </c>
      <c r="K1060" s="357">
        <v>1588</v>
      </c>
      <c r="L1060" s="357">
        <v>1708</v>
      </c>
      <c r="M1060" s="357">
        <v>2023</v>
      </c>
      <c r="N1060" s="357">
        <v>1770</v>
      </c>
      <c r="O1060" s="357">
        <v>1538</v>
      </c>
      <c r="P1060" s="357">
        <v>1735</v>
      </c>
      <c r="Q1060" s="357">
        <v>1999</v>
      </c>
      <c r="R1060" s="357">
        <v>1804</v>
      </c>
      <c r="S1060" s="354">
        <v>1907</v>
      </c>
      <c r="T1060" s="354">
        <v>2122</v>
      </c>
      <c r="U1060" s="354">
        <v>2428</v>
      </c>
      <c r="V1060" s="357">
        <v>1956</v>
      </c>
      <c r="W1060" s="357">
        <v>2167</v>
      </c>
      <c r="X1060" s="357">
        <v>1606</v>
      </c>
      <c r="Y1060" s="357">
        <v>1860</v>
      </c>
      <c r="Z1060" s="357">
        <v>2214</v>
      </c>
      <c r="AA1060" s="357">
        <v>1920</v>
      </c>
      <c r="AB1060" s="357">
        <v>1644</v>
      </c>
      <c r="AC1060" s="357">
        <v>1921</v>
      </c>
      <c r="AD1060" s="357">
        <v>2300</v>
      </c>
      <c r="AE1060" s="357">
        <v>1960</v>
      </c>
      <c r="AF1060" s="357">
        <v>1747</v>
      </c>
      <c r="AG1060" s="357">
        <v>2026</v>
      </c>
      <c r="AH1060" s="357">
        <v>2423</v>
      </c>
      <c r="AI1060" s="368" t="s">
        <v>2207</v>
      </c>
      <c r="AJ1060" s="357">
        <v>1694</v>
      </c>
      <c r="AK1060" s="357">
        <v>1967</v>
      </c>
      <c r="AL1060" s="357">
        <v>2330</v>
      </c>
      <c r="AM1060" s="357">
        <v>1583</v>
      </c>
      <c r="AN1060" s="357">
        <v>1804</v>
      </c>
      <c r="AO1060" s="357">
        <v>2081</v>
      </c>
      <c r="AP1060" s="357">
        <v>1941</v>
      </c>
      <c r="AQ1060" s="357">
        <v>1941</v>
      </c>
      <c r="AR1060" s="357">
        <v>2116</v>
      </c>
      <c r="AS1060" s="357">
        <v>2059</v>
      </c>
      <c r="AT1060" s="105"/>
      <c r="AU1060" s="105" t="s">
        <v>139</v>
      </c>
      <c r="AV1060" s="126">
        <v>18.600000000000001</v>
      </c>
    </row>
    <row r="1061" spans="1:48" ht="23.25" customHeight="1">
      <c r="A1061" s="442"/>
      <c r="D1061" s="105" t="s">
        <v>3238</v>
      </c>
      <c r="E1061" s="164" t="s">
        <v>3238</v>
      </c>
      <c r="F1061" s="165" t="s">
        <v>140</v>
      </c>
      <c r="G1061" s="126">
        <v>18.600000000000001</v>
      </c>
      <c r="H1061" s="166">
        <v>1552</v>
      </c>
      <c r="I1061" s="166">
        <v>1689</v>
      </c>
      <c r="J1061" s="166">
        <v>1960</v>
      </c>
      <c r="K1061" s="357">
        <v>1588</v>
      </c>
      <c r="L1061" s="357">
        <v>1708</v>
      </c>
      <c r="M1061" s="357">
        <v>2023</v>
      </c>
      <c r="N1061" s="357">
        <v>1770</v>
      </c>
      <c r="O1061" s="357">
        <v>1538</v>
      </c>
      <c r="P1061" s="357">
        <v>1735</v>
      </c>
      <c r="Q1061" s="357">
        <v>1999</v>
      </c>
      <c r="R1061" s="357">
        <v>1804</v>
      </c>
      <c r="S1061" s="354">
        <v>1907</v>
      </c>
      <c r="T1061" s="354">
        <v>2122</v>
      </c>
      <c r="U1061" s="354">
        <v>2428</v>
      </c>
      <c r="V1061" s="357">
        <v>1956</v>
      </c>
      <c r="W1061" s="357">
        <v>2167</v>
      </c>
      <c r="X1061" s="357">
        <v>1606</v>
      </c>
      <c r="Y1061" s="357">
        <v>1860</v>
      </c>
      <c r="Z1061" s="357">
        <v>2214</v>
      </c>
      <c r="AA1061" s="357">
        <v>1920</v>
      </c>
      <c r="AB1061" s="357">
        <v>1644</v>
      </c>
      <c r="AC1061" s="357">
        <v>1921</v>
      </c>
      <c r="AD1061" s="357">
        <v>2300</v>
      </c>
      <c r="AE1061" s="357">
        <v>1960</v>
      </c>
      <c r="AF1061" s="357">
        <v>1747</v>
      </c>
      <c r="AG1061" s="357">
        <v>2026</v>
      </c>
      <c r="AH1061" s="357">
        <v>2423</v>
      </c>
      <c r="AI1061" s="368" t="s">
        <v>2207</v>
      </c>
      <c r="AJ1061" s="357">
        <v>1694</v>
      </c>
      <c r="AK1061" s="357">
        <v>1967</v>
      </c>
      <c r="AL1061" s="357">
        <v>2330</v>
      </c>
      <c r="AM1061" s="357">
        <v>1583</v>
      </c>
      <c r="AN1061" s="357">
        <v>1804</v>
      </c>
      <c r="AO1061" s="357">
        <v>2081</v>
      </c>
      <c r="AP1061" s="357">
        <v>1941</v>
      </c>
      <c r="AQ1061" s="357">
        <v>1941</v>
      </c>
      <c r="AR1061" s="357">
        <v>2116</v>
      </c>
      <c r="AS1061" s="357">
        <v>2059</v>
      </c>
      <c r="AT1061" s="105"/>
      <c r="AU1061" s="105" t="s">
        <v>3238</v>
      </c>
      <c r="AV1061" s="126">
        <v>18.600000000000001</v>
      </c>
    </row>
    <row r="1062" spans="1:48" ht="23.25" customHeight="1">
      <c r="D1062" s="105" t="s">
        <v>141</v>
      </c>
      <c r="E1062" s="164" t="s">
        <v>141</v>
      </c>
      <c r="F1062" s="165" t="s">
        <v>142</v>
      </c>
      <c r="G1062" s="126">
        <v>44</v>
      </c>
      <c r="H1062" s="166">
        <v>1879</v>
      </c>
      <c r="I1062" s="166">
        <v>1905</v>
      </c>
      <c r="J1062" s="166">
        <v>2188</v>
      </c>
      <c r="K1062" s="357">
        <v>2020</v>
      </c>
      <c r="L1062" s="357">
        <v>1972</v>
      </c>
      <c r="M1062" s="357">
        <v>2478</v>
      </c>
      <c r="N1062" s="357">
        <v>2137</v>
      </c>
      <c r="O1062" s="357">
        <v>1919</v>
      </c>
      <c r="P1062" s="357">
        <v>2126</v>
      </c>
      <c r="Q1062" s="357">
        <v>2379</v>
      </c>
      <c r="R1062" s="357">
        <v>2291</v>
      </c>
      <c r="S1062" s="354">
        <v>2916</v>
      </c>
      <c r="T1062" s="354">
        <v>3400</v>
      </c>
      <c r="U1062" s="354">
        <v>3860</v>
      </c>
      <c r="V1062" s="357">
        <v>2037</v>
      </c>
      <c r="W1062" s="357">
        <v>3081</v>
      </c>
      <c r="X1062" s="357">
        <v>2023</v>
      </c>
      <c r="Y1062" s="357">
        <v>2283</v>
      </c>
      <c r="Z1062" s="357">
        <v>2730</v>
      </c>
      <c r="AA1062" s="357">
        <v>2290</v>
      </c>
      <c r="AB1062" s="357">
        <v>2181</v>
      </c>
      <c r="AC1062" s="357">
        <v>2536</v>
      </c>
      <c r="AD1062" s="357">
        <v>3081</v>
      </c>
      <c r="AE1062" s="357">
        <v>2463</v>
      </c>
      <c r="AF1062" s="357">
        <v>2395</v>
      </c>
      <c r="AG1062" s="357">
        <v>2753</v>
      </c>
      <c r="AH1062" s="357">
        <v>3337</v>
      </c>
      <c r="AI1062" s="368" t="s">
        <v>2207</v>
      </c>
      <c r="AJ1062" s="357">
        <v>2394</v>
      </c>
      <c r="AK1062" s="357">
        <v>2750</v>
      </c>
      <c r="AL1062" s="357">
        <v>3226</v>
      </c>
      <c r="AM1062" s="357">
        <v>2059</v>
      </c>
      <c r="AN1062" s="357">
        <v>2278</v>
      </c>
      <c r="AO1062" s="357">
        <v>2591</v>
      </c>
      <c r="AP1062" s="357">
        <v>2388</v>
      </c>
      <c r="AQ1062" s="357">
        <v>2388</v>
      </c>
      <c r="AR1062" s="357">
        <v>3040</v>
      </c>
      <c r="AS1062" s="357">
        <v>2818</v>
      </c>
      <c r="AT1062" s="105"/>
      <c r="AU1062" s="105" t="s">
        <v>141</v>
      </c>
      <c r="AV1062" s="126">
        <v>44</v>
      </c>
    </row>
    <row r="1063" spans="1:48" ht="23.25" customHeight="1">
      <c r="D1063" s="105" t="s">
        <v>4929</v>
      </c>
      <c r="E1063" s="164" t="s">
        <v>4929</v>
      </c>
      <c r="F1063" s="165" t="s">
        <v>4971</v>
      </c>
      <c r="G1063" s="126">
        <v>0</v>
      </c>
      <c r="H1063" s="166">
        <v>80</v>
      </c>
      <c r="I1063" s="166">
        <v>80</v>
      </c>
      <c r="J1063" s="166">
        <v>80</v>
      </c>
      <c r="K1063" s="357">
        <v>80</v>
      </c>
      <c r="L1063" s="357">
        <v>80</v>
      </c>
      <c r="M1063" s="357">
        <v>80</v>
      </c>
      <c r="N1063" s="357">
        <v>80</v>
      </c>
      <c r="O1063" s="357">
        <v>80</v>
      </c>
      <c r="P1063" s="357">
        <v>80</v>
      </c>
      <c r="Q1063" s="357">
        <v>80</v>
      </c>
      <c r="R1063" s="357">
        <v>80</v>
      </c>
      <c r="S1063" s="354">
        <v>80</v>
      </c>
      <c r="T1063" s="354">
        <v>80</v>
      </c>
      <c r="U1063" s="354">
        <v>80</v>
      </c>
      <c r="V1063" s="357">
        <v>80</v>
      </c>
      <c r="W1063" s="357">
        <v>80</v>
      </c>
      <c r="X1063" s="357">
        <v>80</v>
      </c>
      <c r="Y1063" s="357">
        <v>80</v>
      </c>
      <c r="Z1063" s="357">
        <v>80</v>
      </c>
      <c r="AA1063" s="357">
        <v>80</v>
      </c>
      <c r="AB1063" s="357">
        <v>80</v>
      </c>
      <c r="AC1063" s="357">
        <v>80</v>
      </c>
      <c r="AD1063" s="357">
        <v>80</v>
      </c>
      <c r="AE1063" s="357">
        <v>80</v>
      </c>
      <c r="AF1063" s="357">
        <v>80</v>
      </c>
      <c r="AG1063" s="357">
        <v>80</v>
      </c>
      <c r="AH1063" s="357">
        <v>80</v>
      </c>
      <c r="AI1063" s="368" t="s">
        <v>2207</v>
      </c>
      <c r="AJ1063" s="357">
        <v>80</v>
      </c>
      <c r="AK1063" s="357">
        <v>80</v>
      </c>
      <c r="AL1063" s="357">
        <v>80</v>
      </c>
      <c r="AM1063" s="357">
        <v>80</v>
      </c>
      <c r="AN1063" s="357">
        <v>80</v>
      </c>
      <c r="AO1063" s="357">
        <v>80</v>
      </c>
      <c r="AP1063" s="357">
        <v>80</v>
      </c>
      <c r="AQ1063" s="357">
        <v>80</v>
      </c>
      <c r="AR1063" s="357">
        <v>80</v>
      </c>
      <c r="AS1063" s="357">
        <v>80</v>
      </c>
      <c r="AT1063" s="105"/>
      <c r="AU1063" s="105" t="s">
        <v>4929</v>
      </c>
      <c r="AV1063" s="126">
        <v>0</v>
      </c>
    </row>
    <row r="1064" spans="1:48" ht="23.25" customHeight="1">
      <c r="D1064" s="105" t="s">
        <v>5070</v>
      </c>
      <c r="E1064" s="164" t="s">
        <v>5070</v>
      </c>
      <c r="F1064" s="165" t="s">
        <v>5072</v>
      </c>
      <c r="G1064" s="126">
        <v>11</v>
      </c>
      <c r="H1064" s="166">
        <v>1312</v>
      </c>
      <c r="I1064" s="166">
        <v>1320</v>
      </c>
      <c r="J1064" s="166">
        <v>1499</v>
      </c>
      <c r="K1064" s="357">
        <v>1312</v>
      </c>
      <c r="L1064" s="357">
        <v>1320</v>
      </c>
      <c r="M1064" s="357">
        <v>1499</v>
      </c>
      <c r="N1064" s="357">
        <v>1388</v>
      </c>
      <c r="O1064" s="357">
        <v>1312</v>
      </c>
      <c r="P1064" s="357">
        <v>1320</v>
      </c>
      <c r="Q1064" s="357">
        <v>1499</v>
      </c>
      <c r="R1064" s="357">
        <v>1388</v>
      </c>
      <c r="S1064" s="354">
        <v>1312</v>
      </c>
      <c r="T1064" s="354">
        <v>1320</v>
      </c>
      <c r="U1064" s="354">
        <v>1499</v>
      </c>
      <c r="V1064" s="357">
        <v>1320</v>
      </c>
      <c r="W1064" s="357">
        <v>1499</v>
      </c>
      <c r="X1064" s="357">
        <v>1312</v>
      </c>
      <c r="Y1064" s="357">
        <v>1320</v>
      </c>
      <c r="Z1064" s="357">
        <v>1499</v>
      </c>
      <c r="AA1064" s="357">
        <v>1388</v>
      </c>
      <c r="AB1064" s="357">
        <v>1312</v>
      </c>
      <c r="AC1064" s="357">
        <v>1320</v>
      </c>
      <c r="AD1064" s="357">
        <v>1499</v>
      </c>
      <c r="AE1064" s="357">
        <v>1388</v>
      </c>
      <c r="AF1064" s="357">
        <v>1312</v>
      </c>
      <c r="AG1064" s="357">
        <v>1320</v>
      </c>
      <c r="AH1064" s="357">
        <v>1499</v>
      </c>
      <c r="AI1064" s="368" t="s">
        <v>2207</v>
      </c>
      <c r="AJ1064" s="357">
        <v>1312</v>
      </c>
      <c r="AK1064" s="357">
        <v>1320</v>
      </c>
      <c r="AL1064" s="357">
        <v>1499</v>
      </c>
      <c r="AM1064" s="357">
        <v>1312</v>
      </c>
      <c r="AN1064" s="357">
        <v>1320</v>
      </c>
      <c r="AO1064" s="357">
        <v>1499</v>
      </c>
      <c r="AP1064" s="357">
        <v>1452</v>
      </c>
      <c r="AQ1064" s="357">
        <v>1452</v>
      </c>
      <c r="AR1064" s="357">
        <v>1452</v>
      </c>
      <c r="AS1064" s="357">
        <v>1452</v>
      </c>
      <c r="AT1064" s="105"/>
      <c r="AU1064" s="105" t="s">
        <v>5070</v>
      </c>
      <c r="AV1064" s="126">
        <v>11</v>
      </c>
    </row>
    <row r="1065" spans="1:48" ht="23.25" customHeight="1">
      <c r="D1065" s="105" t="s">
        <v>5071</v>
      </c>
      <c r="E1065" s="164" t="s">
        <v>5071</v>
      </c>
      <c r="F1065" s="165" t="s">
        <v>5073</v>
      </c>
      <c r="G1065" s="126">
        <v>13.799999999999999</v>
      </c>
      <c r="H1065" s="166">
        <v>1368</v>
      </c>
      <c r="I1065" s="166">
        <v>1379</v>
      </c>
      <c r="J1065" s="166">
        <v>1565</v>
      </c>
      <c r="K1065" s="357">
        <v>1368</v>
      </c>
      <c r="L1065" s="357">
        <v>1379</v>
      </c>
      <c r="M1065" s="357">
        <v>1565</v>
      </c>
      <c r="N1065" s="357">
        <v>1450</v>
      </c>
      <c r="O1065" s="357">
        <v>1368</v>
      </c>
      <c r="P1065" s="357">
        <v>1379</v>
      </c>
      <c r="Q1065" s="357">
        <v>1565</v>
      </c>
      <c r="R1065" s="357">
        <v>1450</v>
      </c>
      <c r="S1065" s="354">
        <v>1368</v>
      </c>
      <c r="T1065" s="354">
        <v>1379</v>
      </c>
      <c r="U1065" s="354">
        <v>1565</v>
      </c>
      <c r="V1065" s="357">
        <v>1379</v>
      </c>
      <c r="W1065" s="357">
        <v>1565</v>
      </c>
      <c r="X1065" s="357">
        <v>1368</v>
      </c>
      <c r="Y1065" s="357">
        <v>1379</v>
      </c>
      <c r="Z1065" s="357">
        <v>1565</v>
      </c>
      <c r="AA1065" s="357">
        <v>1450</v>
      </c>
      <c r="AB1065" s="357">
        <v>1368</v>
      </c>
      <c r="AC1065" s="357">
        <v>1379</v>
      </c>
      <c r="AD1065" s="357">
        <v>1565</v>
      </c>
      <c r="AE1065" s="357">
        <v>1450</v>
      </c>
      <c r="AF1065" s="357">
        <v>1368</v>
      </c>
      <c r="AG1065" s="357">
        <v>1379</v>
      </c>
      <c r="AH1065" s="357">
        <v>1565</v>
      </c>
      <c r="AI1065" s="368" t="s">
        <v>2207</v>
      </c>
      <c r="AJ1065" s="357">
        <v>1368</v>
      </c>
      <c r="AK1065" s="357">
        <v>1379</v>
      </c>
      <c r="AL1065" s="357">
        <v>1565</v>
      </c>
      <c r="AM1065" s="357">
        <v>1368</v>
      </c>
      <c r="AN1065" s="357">
        <v>1379</v>
      </c>
      <c r="AO1065" s="357">
        <v>1565</v>
      </c>
      <c r="AP1065" s="357">
        <v>1517</v>
      </c>
      <c r="AQ1065" s="357">
        <v>1517</v>
      </c>
      <c r="AR1065" s="357">
        <v>1517</v>
      </c>
      <c r="AS1065" s="357">
        <v>1517</v>
      </c>
      <c r="AT1065" s="105"/>
      <c r="AU1065" s="105" t="s">
        <v>5071</v>
      </c>
      <c r="AV1065" s="126">
        <v>13.799999999999999</v>
      </c>
    </row>
    <row r="1066" spans="1:48" ht="23.25" customHeight="1">
      <c r="D1066" s="105" t="s">
        <v>503</v>
      </c>
      <c r="E1066" s="164" t="s">
        <v>503</v>
      </c>
      <c r="F1066" s="165" t="s">
        <v>630</v>
      </c>
      <c r="G1066" s="126">
        <v>5.5</v>
      </c>
      <c r="H1066" s="166">
        <v>319</v>
      </c>
      <c r="I1066" s="166">
        <v>377</v>
      </c>
      <c r="J1066" s="166">
        <v>438</v>
      </c>
      <c r="K1066" s="357">
        <v>319</v>
      </c>
      <c r="L1066" s="357">
        <v>377</v>
      </c>
      <c r="M1066" s="357">
        <v>438</v>
      </c>
      <c r="N1066" s="357">
        <v>379</v>
      </c>
      <c r="O1066" s="357">
        <v>319</v>
      </c>
      <c r="P1066" s="357">
        <v>377</v>
      </c>
      <c r="Q1066" s="357">
        <v>438</v>
      </c>
      <c r="R1066" s="357">
        <v>379</v>
      </c>
      <c r="S1066" s="354">
        <v>319</v>
      </c>
      <c r="T1066" s="354">
        <v>377</v>
      </c>
      <c r="U1066" s="354">
        <v>438</v>
      </c>
      <c r="V1066" s="357">
        <v>377</v>
      </c>
      <c r="W1066" s="357">
        <v>438</v>
      </c>
      <c r="X1066" s="357">
        <v>319</v>
      </c>
      <c r="Y1066" s="357">
        <v>377</v>
      </c>
      <c r="Z1066" s="357">
        <v>438</v>
      </c>
      <c r="AA1066" s="357">
        <v>379</v>
      </c>
      <c r="AB1066" s="357">
        <v>319</v>
      </c>
      <c r="AC1066" s="357">
        <v>377</v>
      </c>
      <c r="AD1066" s="357">
        <v>438</v>
      </c>
      <c r="AE1066" s="357">
        <v>379</v>
      </c>
      <c r="AF1066" s="357">
        <v>319</v>
      </c>
      <c r="AG1066" s="357">
        <v>377</v>
      </c>
      <c r="AH1066" s="357">
        <v>438</v>
      </c>
      <c r="AI1066" s="368" t="s">
        <v>2207</v>
      </c>
      <c r="AJ1066" s="357">
        <v>319</v>
      </c>
      <c r="AK1066" s="357">
        <v>377</v>
      </c>
      <c r="AL1066" s="357">
        <v>438</v>
      </c>
      <c r="AM1066" s="357">
        <v>319</v>
      </c>
      <c r="AN1066" s="357">
        <v>377</v>
      </c>
      <c r="AO1066" s="357">
        <v>438</v>
      </c>
      <c r="AP1066" s="357">
        <v>419</v>
      </c>
      <c r="AQ1066" s="357">
        <v>419</v>
      </c>
      <c r="AR1066" s="357">
        <v>419</v>
      </c>
      <c r="AS1066" s="357">
        <v>419</v>
      </c>
      <c r="AT1066" s="105"/>
      <c r="AU1066" s="105" t="s">
        <v>503</v>
      </c>
      <c r="AV1066" s="126">
        <v>5.5</v>
      </c>
    </row>
    <row r="1067" spans="1:48" ht="23.25" customHeight="1">
      <c r="D1067" s="105" t="s">
        <v>1413</v>
      </c>
      <c r="E1067" s="164" t="s">
        <v>1413</v>
      </c>
      <c r="F1067" s="165" t="s">
        <v>1418</v>
      </c>
      <c r="G1067" s="126">
        <v>7.8999999999999995</v>
      </c>
      <c r="H1067" s="166">
        <v>410</v>
      </c>
      <c r="I1067" s="166">
        <v>475</v>
      </c>
      <c r="J1067" s="166">
        <v>551</v>
      </c>
      <c r="K1067" s="357">
        <v>410</v>
      </c>
      <c r="L1067" s="357">
        <v>475</v>
      </c>
      <c r="M1067" s="357">
        <v>551</v>
      </c>
      <c r="N1067" s="357">
        <v>483</v>
      </c>
      <c r="O1067" s="357">
        <v>410</v>
      </c>
      <c r="P1067" s="357">
        <v>475</v>
      </c>
      <c r="Q1067" s="357">
        <v>551</v>
      </c>
      <c r="R1067" s="357">
        <v>483</v>
      </c>
      <c r="S1067" s="354">
        <v>410</v>
      </c>
      <c r="T1067" s="354">
        <v>475</v>
      </c>
      <c r="U1067" s="354">
        <v>551</v>
      </c>
      <c r="V1067" s="357">
        <v>475</v>
      </c>
      <c r="W1067" s="357">
        <v>551</v>
      </c>
      <c r="X1067" s="357">
        <v>410</v>
      </c>
      <c r="Y1067" s="357">
        <v>475</v>
      </c>
      <c r="Z1067" s="357">
        <v>551</v>
      </c>
      <c r="AA1067" s="357">
        <v>483</v>
      </c>
      <c r="AB1067" s="357">
        <v>410</v>
      </c>
      <c r="AC1067" s="357">
        <v>475</v>
      </c>
      <c r="AD1067" s="357">
        <v>551</v>
      </c>
      <c r="AE1067" s="357">
        <v>483</v>
      </c>
      <c r="AF1067" s="357">
        <v>410</v>
      </c>
      <c r="AG1067" s="357">
        <v>475</v>
      </c>
      <c r="AH1067" s="357">
        <v>551</v>
      </c>
      <c r="AI1067" s="368" t="s">
        <v>2207</v>
      </c>
      <c r="AJ1067" s="357">
        <v>410</v>
      </c>
      <c r="AK1067" s="357">
        <v>475</v>
      </c>
      <c r="AL1067" s="357">
        <v>551</v>
      </c>
      <c r="AM1067" s="357">
        <v>410</v>
      </c>
      <c r="AN1067" s="357">
        <v>475</v>
      </c>
      <c r="AO1067" s="357">
        <v>551</v>
      </c>
      <c r="AP1067" s="357">
        <v>521</v>
      </c>
      <c r="AQ1067" s="357">
        <v>521</v>
      </c>
      <c r="AR1067" s="357">
        <v>521</v>
      </c>
      <c r="AS1067" s="357">
        <v>521</v>
      </c>
      <c r="AT1067" s="105"/>
      <c r="AU1067" s="105" t="s">
        <v>1413</v>
      </c>
      <c r="AV1067" s="126">
        <v>7.8999999999999995</v>
      </c>
    </row>
    <row r="1068" spans="1:48" ht="23.25" customHeight="1">
      <c r="A1068" s="396"/>
      <c r="B1068" s="397"/>
      <c r="D1068" s="105" t="s">
        <v>504</v>
      </c>
      <c r="E1068" s="164" t="s">
        <v>504</v>
      </c>
      <c r="F1068" s="165" t="s">
        <v>631</v>
      </c>
      <c r="G1068" s="126">
        <v>11</v>
      </c>
      <c r="H1068" s="166">
        <v>452</v>
      </c>
      <c r="I1068" s="166">
        <v>530</v>
      </c>
      <c r="J1068" s="166">
        <v>617</v>
      </c>
      <c r="K1068" s="357">
        <v>452</v>
      </c>
      <c r="L1068" s="357">
        <v>530</v>
      </c>
      <c r="M1068" s="357">
        <v>617</v>
      </c>
      <c r="N1068" s="357">
        <v>537</v>
      </c>
      <c r="O1068" s="357">
        <v>452</v>
      </c>
      <c r="P1068" s="357">
        <v>530</v>
      </c>
      <c r="Q1068" s="357">
        <v>617</v>
      </c>
      <c r="R1068" s="357">
        <v>537</v>
      </c>
      <c r="S1068" s="354">
        <v>452</v>
      </c>
      <c r="T1068" s="354">
        <v>530</v>
      </c>
      <c r="U1068" s="354">
        <v>617</v>
      </c>
      <c r="V1068" s="357">
        <v>530</v>
      </c>
      <c r="W1068" s="357">
        <v>617</v>
      </c>
      <c r="X1068" s="357">
        <v>452</v>
      </c>
      <c r="Y1068" s="357">
        <v>530</v>
      </c>
      <c r="Z1068" s="357">
        <v>617</v>
      </c>
      <c r="AA1068" s="357">
        <v>537</v>
      </c>
      <c r="AB1068" s="357">
        <v>452</v>
      </c>
      <c r="AC1068" s="357">
        <v>530</v>
      </c>
      <c r="AD1068" s="357">
        <v>617</v>
      </c>
      <c r="AE1068" s="357">
        <v>537</v>
      </c>
      <c r="AF1068" s="357">
        <v>452</v>
      </c>
      <c r="AG1068" s="357">
        <v>530</v>
      </c>
      <c r="AH1068" s="357">
        <v>617</v>
      </c>
      <c r="AI1068" s="368" t="s">
        <v>2207</v>
      </c>
      <c r="AJ1068" s="357">
        <v>452</v>
      </c>
      <c r="AK1068" s="357">
        <v>530</v>
      </c>
      <c r="AL1068" s="357">
        <v>617</v>
      </c>
      <c r="AM1068" s="357">
        <v>452</v>
      </c>
      <c r="AN1068" s="357">
        <v>530</v>
      </c>
      <c r="AO1068" s="357">
        <v>617</v>
      </c>
      <c r="AP1068" s="357">
        <v>586</v>
      </c>
      <c r="AQ1068" s="357">
        <v>586</v>
      </c>
      <c r="AR1068" s="357">
        <v>586</v>
      </c>
      <c r="AS1068" s="357">
        <v>586</v>
      </c>
      <c r="AT1068" s="105"/>
      <c r="AU1068" s="105" t="s">
        <v>504</v>
      </c>
      <c r="AV1068" s="126">
        <v>11</v>
      </c>
    </row>
    <row r="1069" spans="1:48" ht="23.25" customHeight="1">
      <c r="D1069" s="105" t="s">
        <v>1414</v>
      </c>
      <c r="E1069" s="164" t="s">
        <v>1414</v>
      </c>
      <c r="F1069" s="165" t="s">
        <v>1418</v>
      </c>
      <c r="G1069" s="126">
        <v>8.6</v>
      </c>
      <c r="H1069" s="166">
        <v>427</v>
      </c>
      <c r="I1069" s="166">
        <v>498</v>
      </c>
      <c r="J1069" s="166">
        <v>577</v>
      </c>
      <c r="K1069" s="357">
        <v>427</v>
      </c>
      <c r="L1069" s="357">
        <v>498</v>
      </c>
      <c r="M1069" s="357">
        <v>577</v>
      </c>
      <c r="N1069" s="357">
        <v>505</v>
      </c>
      <c r="O1069" s="357">
        <v>427</v>
      </c>
      <c r="P1069" s="357">
        <v>498</v>
      </c>
      <c r="Q1069" s="357">
        <v>577</v>
      </c>
      <c r="R1069" s="357">
        <v>505</v>
      </c>
      <c r="S1069" s="354">
        <v>427</v>
      </c>
      <c r="T1069" s="354">
        <v>498</v>
      </c>
      <c r="U1069" s="354">
        <v>577</v>
      </c>
      <c r="V1069" s="357">
        <v>498</v>
      </c>
      <c r="W1069" s="357">
        <v>577</v>
      </c>
      <c r="X1069" s="357">
        <v>427</v>
      </c>
      <c r="Y1069" s="357">
        <v>498</v>
      </c>
      <c r="Z1069" s="357">
        <v>577</v>
      </c>
      <c r="AA1069" s="357">
        <v>505</v>
      </c>
      <c r="AB1069" s="357">
        <v>427</v>
      </c>
      <c r="AC1069" s="357">
        <v>498</v>
      </c>
      <c r="AD1069" s="357">
        <v>577</v>
      </c>
      <c r="AE1069" s="357">
        <v>505</v>
      </c>
      <c r="AF1069" s="357">
        <v>427</v>
      </c>
      <c r="AG1069" s="357">
        <v>498</v>
      </c>
      <c r="AH1069" s="357">
        <v>577</v>
      </c>
      <c r="AI1069" s="368" t="s">
        <v>2207</v>
      </c>
      <c r="AJ1069" s="357">
        <v>427</v>
      </c>
      <c r="AK1069" s="357">
        <v>498</v>
      </c>
      <c r="AL1069" s="357">
        <v>577</v>
      </c>
      <c r="AM1069" s="357">
        <v>427</v>
      </c>
      <c r="AN1069" s="357">
        <v>498</v>
      </c>
      <c r="AO1069" s="357">
        <v>577</v>
      </c>
      <c r="AP1069" s="357">
        <v>545</v>
      </c>
      <c r="AQ1069" s="357">
        <v>545</v>
      </c>
      <c r="AR1069" s="357">
        <v>545</v>
      </c>
      <c r="AS1069" s="357">
        <v>545</v>
      </c>
      <c r="AT1069" s="105"/>
      <c r="AU1069" s="105" t="s">
        <v>1414</v>
      </c>
      <c r="AV1069" s="126">
        <v>8.6</v>
      </c>
    </row>
    <row r="1070" spans="1:48" ht="23.25" customHeight="1">
      <c r="D1070" s="105" t="s">
        <v>505</v>
      </c>
      <c r="E1070" s="164" t="s">
        <v>505</v>
      </c>
      <c r="F1070" s="165" t="s">
        <v>631</v>
      </c>
      <c r="G1070" s="126">
        <v>12.1</v>
      </c>
      <c r="H1070" s="166">
        <v>473</v>
      </c>
      <c r="I1070" s="166">
        <v>557</v>
      </c>
      <c r="J1070" s="166">
        <v>648</v>
      </c>
      <c r="K1070" s="357">
        <v>473</v>
      </c>
      <c r="L1070" s="357">
        <v>557</v>
      </c>
      <c r="M1070" s="357">
        <v>648</v>
      </c>
      <c r="N1070" s="357">
        <v>562</v>
      </c>
      <c r="O1070" s="357">
        <v>473</v>
      </c>
      <c r="P1070" s="357">
        <v>557</v>
      </c>
      <c r="Q1070" s="357">
        <v>648</v>
      </c>
      <c r="R1070" s="357">
        <v>562</v>
      </c>
      <c r="S1070" s="354">
        <v>473</v>
      </c>
      <c r="T1070" s="354">
        <v>557</v>
      </c>
      <c r="U1070" s="354">
        <v>648</v>
      </c>
      <c r="V1070" s="357">
        <v>557</v>
      </c>
      <c r="W1070" s="357">
        <v>648</v>
      </c>
      <c r="X1070" s="357">
        <v>473</v>
      </c>
      <c r="Y1070" s="357">
        <v>557</v>
      </c>
      <c r="Z1070" s="357">
        <v>648</v>
      </c>
      <c r="AA1070" s="357">
        <v>562</v>
      </c>
      <c r="AB1070" s="357">
        <v>473</v>
      </c>
      <c r="AC1070" s="357">
        <v>557</v>
      </c>
      <c r="AD1070" s="357">
        <v>648</v>
      </c>
      <c r="AE1070" s="357">
        <v>562</v>
      </c>
      <c r="AF1070" s="357">
        <v>473</v>
      </c>
      <c r="AG1070" s="357">
        <v>557</v>
      </c>
      <c r="AH1070" s="357">
        <v>648</v>
      </c>
      <c r="AI1070" s="368" t="s">
        <v>2207</v>
      </c>
      <c r="AJ1070" s="357">
        <v>473</v>
      </c>
      <c r="AK1070" s="357">
        <v>557</v>
      </c>
      <c r="AL1070" s="357">
        <v>648</v>
      </c>
      <c r="AM1070" s="357">
        <v>473</v>
      </c>
      <c r="AN1070" s="357">
        <v>557</v>
      </c>
      <c r="AO1070" s="357">
        <v>648</v>
      </c>
      <c r="AP1070" s="357">
        <v>616</v>
      </c>
      <c r="AQ1070" s="357">
        <v>616</v>
      </c>
      <c r="AR1070" s="357">
        <v>616</v>
      </c>
      <c r="AS1070" s="357">
        <v>616</v>
      </c>
      <c r="AT1070" s="105"/>
      <c r="AU1070" s="105" t="s">
        <v>505</v>
      </c>
      <c r="AV1070" s="126">
        <v>12.1</v>
      </c>
    </row>
    <row r="1071" spans="1:48" ht="23.25" customHeight="1">
      <c r="D1071" s="105" t="s">
        <v>1197</v>
      </c>
      <c r="E1071" s="164" t="s">
        <v>1197</v>
      </c>
      <c r="F1071" s="165" t="s">
        <v>2212</v>
      </c>
      <c r="G1071" s="126">
        <v>3</v>
      </c>
      <c r="H1071" s="166">
        <v>767</v>
      </c>
      <c r="I1071" s="166">
        <v>759</v>
      </c>
      <c r="J1071" s="166">
        <v>922</v>
      </c>
      <c r="K1071" s="357">
        <v>767</v>
      </c>
      <c r="L1071" s="357">
        <v>759</v>
      </c>
      <c r="M1071" s="357">
        <v>922</v>
      </c>
      <c r="N1071" s="357">
        <v>790</v>
      </c>
      <c r="O1071" s="357">
        <v>767</v>
      </c>
      <c r="P1071" s="357">
        <v>759</v>
      </c>
      <c r="Q1071" s="357">
        <v>922</v>
      </c>
      <c r="R1071" s="357">
        <v>790</v>
      </c>
      <c r="S1071" s="354">
        <v>767</v>
      </c>
      <c r="T1071" s="354">
        <v>759</v>
      </c>
      <c r="U1071" s="354">
        <v>922</v>
      </c>
      <c r="V1071" s="357">
        <v>759</v>
      </c>
      <c r="W1071" s="357">
        <v>922</v>
      </c>
      <c r="X1071" s="357">
        <v>767</v>
      </c>
      <c r="Y1071" s="357">
        <v>759</v>
      </c>
      <c r="Z1071" s="357">
        <v>922</v>
      </c>
      <c r="AA1071" s="357">
        <v>790</v>
      </c>
      <c r="AB1071" s="357">
        <v>767</v>
      </c>
      <c r="AC1071" s="357">
        <v>759</v>
      </c>
      <c r="AD1071" s="357">
        <v>922</v>
      </c>
      <c r="AE1071" s="357">
        <v>790</v>
      </c>
      <c r="AF1071" s="357">
        <v>767</v>
      </c>
      <c r="AG1071" s="357">
        <v>759</v>
      </c>
      <c r="AH1071" s="357">
        <v>922</v>
      </c>
      <c r="AI1071" s="368" t="s">
        <v>2207</v>
      </c>
      <c r="AJ1071" s="357">
        <v>767</v>
      </c>
      <c r="AK1071" s="357">
        <v>759</v>
      </c>
      <c r="AL1071" s="357">
        <v>922</v>
      </c>
      <c r="AM1071" s="357">
        <v>767</v>
      </c>
      <c r="AN1071" s="357">
        <v>759</v>
      </c>
      <c r="AO1071" s="357">
        <v>922</v>
      </c>
      <c r="AP1071" s="357">
        <v>835</v>
      </c>
      <c r="AQ1071" s="357">
        <v>835</v>
      </c>
      <c r="AR1071" s="357">
        <v>835</v>
      </c>
      <c r="AS1071" s="357">
        <v>835</v>
      </c>
      <c r="AT1071" s="105"/>
      <c r="AU1071" s="105" t="s">
        <v>1197</v>
      </c>
      <c r="AV1071" s="126">
        <v>3</v>
      </c>
    </row>
    <row r="1072" spans="1:48" ht="23.25" customHeight="1">
      <c r="D1072" s="105" t="s">
        <v>1198</v>
      </c>
      <c r="E1072" s="164" t="s">
        <v>1198</v>
      </c>
      <c r="F1072" s="165" t="s">
        <v>2216</v>
      </c>
      <c r="G1072" s="126">
        <v>4.5</v>
      </c>
      <c r="H1072" s="166">
        <v>890</v>
      </c>
      <c r="I1072" s="166">
        <v>896</v>
      </c>
      <c r="J1072" s="166">
        <v>1080</v>
      </c>
      <c r="K1072" s="357">
        <v>890</v>
      </c>
      <c r="L1072" s="357">
        <v>896</v>
      </c>
      <c r="M1072" s="357">
        <v>1080</v>
      </c>
      <c r="N1072" s="357">
        <v>929</v>
      </c>
      <c r="O1072" s="357">
        <v>890</v>
      </c>
      <c r="P1072" s="357">
        <v>896</v>
      </c>
      <c r="Q1072" s="357">
        <v>1080</v>
      </c>
      <c r="R1072" s="357">
        <v>929</v>
      </c>
      <c r="S1072" s="354">
        <v>890</v>
      </c>
      <c r="T1072" s="354">
        <v>896</v>
      </c>
      <c r="U1072" s="354">
        <v>1080</v>
      </c>
      <c r="V1072" s="357">
        <v>896</v>
      </c>
      <c r="W1072" s="357">
        <v>1080</v>
      </c>
      <c r="X1072" s="357">
        <v>890</v>
      </c>
      <c r="Y1072" s="357">
        <v>896</v>
      </c>
      <c r="Z1072" s="357">
        <v>1080</v>
      </c>
      <c r="AA1072" s="357">
        <v>929</v>
      </c>
      <c r="AB1072" s="357">
        <v>890</v>
      </c>
      <c r="AC1072" s="357">
        <v>896</v>
      </c>
      <c r="AD1072" s="357">
        <v>1080</v>
      </c>
      <c r="AE1072" s="357">
        <v>929</v>
      </c>
      <c r="AF1072" s="357">
        <v>890</v>
      </c>
      <c r="AG1072" s="357">
        <v>896</v>
      </c>
      <c r="AH1072" s="357">
        <v>1080</v>
      </c>
      <c r="AI1072" s="368" t="s">
        <v>2207</v>
      </c>
      <c r="AJ1072" s="357">
        <v>890</v>
      </c>
      <c r="AK1072" s="357">
        <v>896</v>
      </c>
      <c r="AL1072" s="357">
        <v>1080</v>
      </c>
      <c r="AM1072" s="357">
        <v>890</v>
      </c>
      <c r="AN1072" s="357">
        <v>896</v>
      </c>
      <c r="AO1072" s="357">
        <v>1080</v>
      </c>
      <c r="AP1072" s="357">
        <v>986</v>
      </c>
      <c r="AQ1072" s="357">
        <v>986</v>
      </c>
      <c r="AR1072" s="357">
        <v>986</v>
      </c>
      <c r="AS1072" s="357">
        <v>986</v>
      </c>
      <c r="AT1072" s="105"/>
      <c r="AU1072" s="105" t="s">
        <v>1198</v>
      </c>
      <c r="AV1072" s="126">
        <v>4.5</v>
      </c>
    </row>
    <row r="1073" spans="1:48" ht="23.25" customHeight="1">
      <c r="D1073" s="105" t="s">
        <v>1199</v>
      </c>
      <c r="E1073" s="164" t="s">
        <v>1199</v>
      </c>
      <c r="F1073" s="165" t="s">
        <v>1540</v>
      </c>
      <c r="G1073" s="126">
        <v>3.5</v>
      </c>
      <c r="H1073" s="166">
        <v>779</v>
      </c>
      <c r="I1073" s="166">
        <v>774</v>
      </c>
      <c r="J1073" s="166">
        <v>939</v>
      </c>
      <c r="K1073" s="357">
        <v>779</v>
      </c>
      <c r="L1073" s="357">
        <v>774</v>
      </c>
      <c r="M1073" s="357">
        <v>939</v>
      </c>
      <c r="N1073" s="357">
        <v>804</v>
      </c>
      <c r="O1073" s="357">
        <v>779</v>
      </c>
      <c r="P1073" s="357">
        <v>774</v>
      </c>
      <c r="Q1073" s="357">
        <v>939</v>
      </c>
      <c r="R1073" s="357">
        <v>804</v>
      </c>
      <c r="S1073" s="354">
        <v>779</v>
      </c>
      <c r="T1073" s="354">
        <v>774</v>
      </c>
      <c r="U1073" s="354">
        <v>939</v>
      </c>
      <c r="V1073" s="357">
        <v>774</v>
      </c>
      <c r="W1073" s="357">
        <v>939</v>
      </c>
      <c r="X1073" s="357">
        <v>779</v>
      </c>
      <c r="Y1073" s="357">
        <v>774</v>
      </c>
      <c r="Z1073" s="357">
        <v>939</v>
      </c>
      <c r="AA1073" s="357">
        <v>804</v>
      </c>
      <c r="AB1073" s="357">
        <v>779</v>
      </c>
      <c r="AC1073" s="357">
        <v>774</v>
      </c>
      <c r="AD1073" s="357">
        <v>939</v>
      </c>
      <c r="AE1073" s="357">
        <v>804</v>
      </c>
      <c r="AF1073" s="357">
        <v>779</v>
      </c>
      <c r="AG1073" s="357">
        <v>774</v>
      </c>
      <c r="AH1073" s="357">
        <v>939</v>
      </c>
      <c r="AI1073" s="368" t="s">
        <v>2207</v>
      </c>
      <c r="AJ1073" s="357">
        <v>779</v>
      </c>
      <c r="AK1073" s="357">
        <v>774</v>
      </c>
      <c r="AL1073" s="357">
        <v>939</v>
      </c>
      <c r="AM1073" s="357">
        <v>779</v>
      </c>
      <c r="AN1073" s="357">
        <v>774</v>
      </c>
      <c r="AO1073" s="357">
        <v>939</v>
      </c>
      <c r="AP1073" s="357">
        <v>851</v>
      </c>
      <c r="AQ1073" s="357">
        <v>851</v>
      </c>
      <c r="AR1073" s="357">
        <v>851</v>
      </c>
      <c r="AS1073" s="357">
        <v>851</v>
      </c>
      <c r="AT1073" s="105"/>
      <c r="AU1073" s="105" t="s">
        <v>1199</v>
      </c>
      <c r="AV1073" s="126">
        <v>3.5</v>
      </c>
    </row>
    <row r="1074" spans="1:48" ht="23.25" customHeight="1">
      <c r="D1074" s="105" t="s">
        <v>1200</v>
      </c>
      <c r="E1074" s="164" t="s">
        <v>1200</v>
      </c>
      <c r="F1074" s="165" t="s">
        <v>1540</v>
      </c>
      <c r="G1074" s="126">
        <v>4</v>
      </c>
      <c r="H1074" s="166">
        <v>790</v>
      </c>
      <c r="I1074" s="166">
        <v>787</v>
      </c>
      <c r="J1074" s="166">
        <v>955</v>
      </c>
      <c r="K1074" s="357">
        <v>790</v>
      </c>
      <c r="L1074" s="357">
        <v>787</v>
      </c>
      <c r="M1074" s="357">
        <v>955</v>
      </c>
      <c r="N1074" s="357">
        <v>817</v>
      </c>
      <c r="O1074" s="357">
        <v>790</v>
      </c>
      <c r="P1074" s="357">
        <v>787</v>
      </c>
      <c r="Q1074" s="357">
        <v>955</v>
      </c>
      <c r="R1074" s="357">
        <v>817</v>
      </c>
      <c r="S1074" s="354">
        <v>790</v>
      </c>
      <c r="T1074" s="354">
        <v>787</v>
      </c>
      <c r="U1074" s="354">
        <v>955</v>
      </c>
      <c r="V1074" s="357">
        <v>787</v>
      </c>
      <c r="W1074" s="357">
        <v>955</v>
      </c>
      <c r="X1074" s="357">
        <v>790</v>
      </c>
      <c r="Y1074" s="357">
        <v>787</v>
      </c>
      <c r="Z1074" s="357">
        <v>955</v>
      </c>
      <c r="AA1074" s="357">
        <v>817</v>
      </c>
      <c r="AB1074" s="357">
        <v>790</v>
      </c>
      <c r="AC1074" s="357">
        <v>787</v>
      </c>
      <c r="AD1074" s="357">
        <v>955</v>
      </c>
      <c r="AE1074" s="357">
        <v>817</v>
      </c>
      <c r="AF1074" s="357">
        <v>790</v>
      </c>
      <c r="AG1074" s="357">
        <v>787</v>
      </c>
      <c r="AH1074" s="357">
        <v>955</v>
      </c>
      <c r="AI1074" s="368" t="s">
        <v>2207</v>
      </c>
      <c r="AJ1074" s="357">
        <v>790</v>
      </c>
      <c r="AK1074" s="357">
        <v>787</v>
      </c>
      <c r="AL1074" s="357">
        <v>955</v>
      </c>
      <c r="AM1074" s="357">
        <v>790</v>
      </c>
      <c r="AN1074" s="357">
        <v>787</v>
      </c>
      <c r="AO1074" s="357">
        <v>955</v>
      </c>
      <c r="AP1074" s="357">
        <v>866</v>
      </c>
      <c r="AQ1074" s="357">
        <v>866</v>
      </c>
      <c r="AR1074" s="357">
        <v>866</v>
      </c>
      <c r="AS1074" s="357">
        <v>866</v>
      </c>
      <c r="AT1074" s="105"/>
      <c r="AU1074" s="105" t="s">
        <v>1200</v>
      </c>
      <c r="AV1074" s="126">
        <v>4</v>
      </c>
    </row>
    <row r="1075" spans="1:48" ht="23.25" customHeight="1">
      <c r="B1075" s="395"/>
      <c r="D1075" s="105" t="s">
        <v>2075</v>
      </c>
      <c r="E1075" s="164" t="s">
        <v>2075</v>
      </c>
      <c r="F1075" s="165" t="s">
        <v>2208</v>
      </c>
      <c r="G1075" s="126">
        <v>3.8000000000000003</v>
      </c>
      <c r="H1075" s="166">
        <v>780</v>
      </c>
      <c r="I1075" s="166">
        <v>774</v>
      </c>
      <c r="J1075" s="166">
        <v>939</v>
      </c>
      <c r="K1075" s="357">
        <v>780</v>
      </c>
      <c r="L1075" s="357">
        <v>774</v>
      </c>
      <c r="M1075" s="357">
        <v>939</v>
      </c>
      <c r="N1075" s="357">
        <v>804</v>
      </c>
      <c r="O1075" s="357">
        <v>780</v>
      </c>
      <c r="P1075" s="357">
        <v>774</v>
      </c>
      <c r="Q1075" s="357">
        <v>939</v>
      </c>
      <c r="R1075" s="357">
        <v>804</v>
      </c>
      <c r="S1075" s="354">
        <v>780</v>
      </c>
      <c r="T1075" s="354">
        <v>774</v>
      </c>
      <c r="U1075" s="354">
        <v>939</v>
      </c>
      <c r="V1075" s="357">
        <v>774</v>
      </c>
      <c r="W1075" s="357">
        <v>939</v>
      </c>
      <c r="X1075" s="357">
        <v>780</v>
      </c>
      <c r="Y1075" s="357">
        <v>774</v>
      </c>
      <c r="Z1075" s="357">
        <v>939</v>
      </c>
      <c r="AA1075" s="357">
        <v>804</v>
      </c>
      <c r="AB1075" s="357">
        <v>780</v>
      </c>
      <c r="AC1075" s="357">
        <v>774</v>
      </c>
      <c r="AD1075" s="357">
        <v>939</v>
      </c>
      <c r="AE1075" s="357">
        <v>804</v>
      </c>
      <c r="AF1075" s="357">
        <v>780</v>
      </c>
      <c r="AG1075" s="357">
        <v>774</v>
      </c>
      <c r="AH1075" s="357">
        <v>939</v>
      </c>
      <c r="AI1075" s="368" t="s">
        <v>2207</v>
      </c>
      <c r="AJ1075" s="357">
        <v>780</v>
      </c>
      <c r="AK1075" s="357">
        <v>774</v>
      </c>
      <c r="AL1075" s="357">
        <v>939</v>
      </c>
      <c r="AM1075" s="357">
        <v>780</v>
      </c>
      <c r="AN1075" s="357">
        <v>774</v>
      </c>
      <c r="AO1075" s="357">
        <v>939</v>
      </c>
      <c r="AP1075" s="357">
        <v>851</v>
      </c>
      <c r="AQ1075" s="357">
        <v>851</v>
      </c>
      <c r="AR1075" s="357">
        <v>851</v>
      </c>
      <c r="AS1075" s="357">
        <v>851</v>
      </c>
      <c r="AT1075" s="105"/>
      <c r="AU1075" s="105" t="s">
        <v>2075</v>
      </c>
      <c r="AV1075" s="126">
        <v>3.8000000000000003</v>
      </c>
    </row>
    <row r="1076" spans="1:48" ht="23.25" customHeight="1">
      <c r="D1076" s="105" t="s">
        <v>2082</v>
      </c>
      <c r="E1076" s="164" t="s">
        <v>2082</v>
      </c>
      <c r="F1076" s="165" t="s">
        <v>2213</v>
      </c>
      <c r="G1076" s="126">
        <v>5</v>
      </c>
      <c r="H1076" s="166">
        <v>814</v>
      </c>
      <c r="I1076" s="166">
        <v>818</v>
      </c>
      <c r="J1076" s="166">
        <v>989</v>
      </c>
      <c r="K1076" s="357">
        <v>814</v>
      </c>
      <c r="L1076" s="357">
        <v>818</v>
      </c>
      <c r="M1076" s="357">
        <v>989</v>
      </c>
      <c r="N1076" s="357">
        <v>845</v>
      </c>
      <c r="O1076" s="357">
        <v>814</v>
      </c>
      <c r="P1076" s="357">
        <v>818</v>
      </c>
      <c r="Q1076" s="357">
        <v>989</v>
      </c>
      <c r="R1076" s="357">
        <v>845</v>
      </c>
      <c r="S1076" s="354">
        <v>814</v>
      </c>
      <c r="T1076" s="354">
        <v>818</v>
      </c>
      <c r="U1076" s="354">
        <v>989</v>
      </c>
      <c r="V1076" s="357">
        <v>818</v>
      </c>
      <c r="W1076" s="357">
        <v>989</v>
      </c>
      <c r="X1076" s="357">
        <v>814</v>
      </c>
      <c r="Y1076" s="357">
        <v>818</v>
      </c>
      <c r="Z1076" s="357">
        <v>989</v>
      </c>
      <c r="AA1076" s="357">
        <v>845</v>
      </c>
      <c r="AB1076" s="357">
        <v>814</v>
      </c>
      <c r="AC1076" s="357">
        <v>818</v>
      </c>
      <c r="AD1076" s="357">
        <v>989</v>
      </c>
      <c r="AE1076" s="357">
        <v>845</v>
      </c>
      <c r="AF1076" s="357">
        <v>814</v>
      </c>
      <c r="AG1076" s="357">
        <v>818</v>
      </c>
      <c r="AH1076" s="357">
        <v>989</v>
      </c>
      <c r="AI1076" s="368" t="s">
        <v>2207</v>
      </c>
      <c r="AJ1076" s="357">
        <v>814</v>
      </c>
      <c r="AK1076" s="357">
        <v>818</v>
      </c>
      <c r="AL1076" s="357">
        <v>989</v>
      </c>
      <c r="AM1076" s="357">
        <v>814</v>
      </c>
      <c r="AN1076" s="357">
        <v>818</v>
      </c>
      <c r="AO1076" s="357">
        <v>989</v>
      </c>
      <c r="AP1076" s="357">
        <v>899</v>
      </c>
      <c r="AQ1076" s="357">
        <v>899</v>
      </c>
      <c r="AR1076" s="357">
        <v>899</v>
      </c>
      <c r="AS1076" s="357">
        <v>899</v>
      </c>
      <c r="AT1076" s="105"/>
      <c r="AU1076" s="105" t="s">
        <v>2082</v>
      </c>
      <c r="AV1076" s="126">
        <v>5</v>
      </c>
    </row>
    <row r="1077" spans="1:48" ht="23.25" customHeight="1">
      <c r="D1077" s="105" t="s">
        <v>2076</v>
      </c>
      <c r="E1077" s="164" t="s">
        <v>2076</v>
      </c>
      <c r="F1077" s="165" t="s">
        <v>2209</v>
      </c>
      <c r="G1077" s="126">
        <v>4.5</v>
      </c>
      <c r="H1077" s="166">
        <v>1170</v>
      </c>
      <c r="I1077" s="166">
        <v>1123</v>
      </c>
      <c r="J1077" s="166">
        <v>1388</v>
      </c>
      <c r="K1077" s="357">
        <v>1170</v>
      </c>
      <c r="L1077" s="357">
        <v>1123</v>
      </c>
      <c r="M1077" s="357">
        <v>1388</v>
      </c>
      <c r="N1077" s="357">
        <v>1171</v>
      </c>
      <c r="O1077" s="357">
        <v>1170</v>
      </c>
      <c r="P1077" s="357">
        <v>1123</v>
      </c>
      <c r="Q1077" s="357">
        <v>1388</v>
      </c>
      <c r="R1077" s="357">
        <v>1171</v>
      </c>
      <c r="S1077" s="354">
        <v>1170</v>
      </c>
      <c r="T1077" s="354">
        <v>1123</v>
      </c>
      <c r="U1077" s="354">
        <v>1388</v>
      </c>
      <c r="V1077" s="357">
        <v>1123</v>
      </c>
      <c r="W1077" s="357">
        <v>1388</v>
      </c>
      <c r="X1077" s="357">
        <v>1170</v>
      </c>
      <c r="Y1077" s="357">
        <v>1123</v>
      </c>
      <c r="Z1077" s="357">
        <v>1388</v>
      </c>
      <c r="AA1077" s="357">
        <v>1171</v>
      </c>
      <c r="AB1077" s="357">
        <v>1170</v>
      </c>
      <c r="AC1077" s="357">
        <v>1123</v>
      </c>
      <c r="AD1077" s="357">
        <v>1388</v>
      </c>
      <c r="AE1077" s="357">
        <v>1171</v>
      </c>
      <c r="AF1077" s="357">
        <v>1170</v>
      </c>
      <c r="AG1077" s="357">
        <v>1123</v>
      </c>
      <c r="AH1077" s="357">
        <v>1388</v>
      </c>
      <c r="AI1077" s="368" t="s">
        <v>2207</v>
      </c>
      <c r="AJ1077" s="357">
        <v>1170</v>
      </c>
      <c r="AK1077" s="357">
        <v>1123</v>
      </c>
      <c r="AL1077" s="357">
        <v>1388</v>
      </c>
      <c r="AM1077" s="357">
        <v>1170</v>
      </c>
      <c r="AN1077" s="357">
        <v>1123</v>
      </c>
      <c r="AO1077" s="357">
        <v>1388</v>
      </c>
      <c r="AP1077" s="357">
        <v>1235</v>
      </c>
      <c r="AQ1077" s="357">
        <v>1235</v>
      </c>
      <c r="AR1077" s="357">
        <v>1235</v>
      </c>
      <c r="AS1077" s="357">
        <v>1235</v>
      </c>
      <c r="AT1077" s="105"/>
      <c r="AU1077" s="105" t="s">
        <v>2076</v>
      </c>
      <c r="AV1077" s="126">
        <v>4.5</v>
      </c>
    </row>
    <row r="1078" spans="1:48" ht="23.25" customHeight="1">
      <c r="A1078" s="396"/>
      <c r="B1078" s="397"/>
      <c r="D1078" s="105" t="s">
        <v>2077</v>
      </c>
      <c r="E1078" s="164" t="s">
        <v>2077</v>
      </c>
      <c r="F1078" s="165" t="s">
        <v>2209</v>
      </c>
      <c r="G1078" s="126">
        <v>9</v>
      </c>
      <c r="H1078" s="166">
        <v>1304</v>
      </c>
      <c r="I1078" s="166">
        <v>1289</v>
      </c>
      <c r="J1078" s="166">
        <v>1586</v>
      </c>
      <c r="K1078" s="357">
        <v>1304</v>
      </c>
      <c r="L1078" s="357">
        <v>1289</v>
      </c>
      <c r="M1078" s="357">
        <v>1586</v>
      </c>
      <c r="N1078" s="357">
        <v>1348</v>
      </c>
      <c r="O1078" s="357">
        <v>1304</v>
      </c>
      <c r="P1078" s="357">
        <v>1289</v>
      </c>
      <c r="Q1078" s="357">
        <v>1586</v>
      </c>
      <c r="R1078" s="357">
        <v>1348</v>
      </c>
      <c r="S1078" s="354">
        <v>1304</v>
      </c>
      <c r="T1078" s="354">
        <v>1289</v>
      </c>
      <c r="U1078" s="354">
        <v>1586</v>
      </c>
      <c r="V1078" s="357">
        <v>1289</v>
      </c>
      <c r="W1078" s="357">
        <v>1586</v>
      </c>
      <c r="X1078" s="357">
        <v>1304</v>
      </c>
      <c r="Y1078" s="357">
        <v>1289</v>
      </c>
      <c r="Z1078" s="357">
        <v>1586</v>
      </c>
      <c r="AA1078" s="357">
        <v>1348</v>
      </c>
      <c r="AB1078" s="357">
        <v>1304</v>
      </c>
      <c r="AC1078" s="357">
        <v>1289</v>
      </c>
      <c r="AD1078" s="357">
        <v>1586</v>
      </c>
      <c r="AE1078" s="357">
        <v>1348</v>
      </c>
      <c r="AF1078" s="357">
        <v>1304</v>
      </c>
      <c r="AG1078" s="357">
        <v>1289</v>
      </c>
      <c r="AH1078" s="357">
        <v>1586</v>
      </c>
      <c r="AI1078" s="368" t="s">
        <v>2207</v>
      </c>
      <c r="AJ1078" s="357">
        <v>1304</v>
      </c>
      <c r="AK1078" s="357">
        <v>1289</v>
      </c>
      <c r="AL1078" s="357">
        <v>1586</v>
      </c>
      <c r="AM1078" s="357">
        <v>1304</v>
      </c>
      <c r="AN1078" s="357">
        <v>1289</v>
      </c>
      <c r="AO1078" s="357">
        <v>1586</v>
      </c>
      <c r="AP1078" s="357">
        <v>1417</v>
      </c>
      <c r="AQ1078" s="357">
        <v>1417</v>
      </c>
      <c r="AR1078" s="357">
        <v>1417</v>
      </c>
      <c r="AS1078" s="357">
        <v>1417</v>
      </c>
      <c r="AT1078" s="105"/>
      <c r="AU1078" s="105" t="s">
        <v>2077</v>
      </c>
      <c r="AV1078" s="126">
        <v>9</v>
      </c>
    </row>
    <row r="1079" spans="1:48" ht="23.25" customHeight="1">
      <c r="D1079" s="105" t="s">
        <v>2079</v>
      </c>
      <c r="E1079" s="164" t="s">
        <v>2079</v>
      </c>
      <c r="F1079" s="165" t="s">
        <v>2210</v>
      </c>
      <c r="G1079" s="126">
        <v>5.3</v>
      </c>
      <c r="H1079" s="166">
        <v>1189</v>
      </c>
      <c r="I1079" s="166">
        <v>1147</v>
      </c>
      <c r="J1079" s="166">
        <v>1416</v>
      </c>
      <c r="K1079" s="357">
        <v>1189</v>
      </c>
      <c r="L1079" s="357">
        <v>1147</v>
      </c>
      <c r="M1079" s="357">
        <v>1416</v>
      </c>
      <c r="N1079" s="357">
        <v>1194</v>
      </c>
      <c r="O1079" s="357">
        <v>1189</v>
      </c>
      <c r="P1079" s="357">
        <v>1147</v>
      </c>
      <c r="Q1079" s="357">
        <v>1416</v>
      </c>
      <c r="R1079" s="357">
        <v>1194</v>
      </c>
      <c r="S1079" s="354">
        <v>1189</v>
      </c>
      <c r="T1079" s="354">
        <v>1147</v>
      </c>
      <c r="U1079" s="354">
        <v>1416</v>
      </c>
      <c r="V1079" s="357">
        <v>1147</v>
      </c>
      <c r="W1079" s="357">
        <v>1416</v>
      </c>
      <c r="X1079" s="357">
        <v>1189</v>
      </c>
      <c r="Y1079" s="357">
        <v>1147</v>
      </c>
      <c r="Z1079" s="357">
        <v>1416</v>
      </c>
      <c r="AA1079" s="357">
        <v>1194</v>
      </c>
      <c r="AB1079" s="357">
        <v>1189</v>
      </c>
      <c r="AC1079" s="357">
        <v>1147</v>
      </c>
      <c r="AD1079" s="357">
        <v>1416</v>
      </c>
      <c r="AE1079" s="357">
        <v>1194</v>
      </c>
      <c r="AF1079" s="357">
        <v>1189</v>
      </c>
      <c r="AG1079" s="357">
        <v>1147</v>
      </c>
      <c r="AH1079" s="357">
        <v>1416</v>
      </c>
      <c r="AI1079" s="368" t="s">
        <v>2207</v>
      </c>
      <c r="AJ1079" s="357">
        <v>1189</v>
      </c>
      <c r="AK1079" s="357">
        <v>1147</v>
      </c>
      <c r="AL1079" s="357">
        <v>1416</v>
      </c>
      <c r="AM1079" s="357">
        <v>1189</v>
      </c>
      <c r="AN1079" s="357">
        <v>1147</v>
      </c>
      <c r="AO1079" s="357">
        <v>1416</v>
      </c>
      <c r="AP1079" s="357">
        <v>1261</v>
      </c>
      <c r="AQ1079" s="357">
        <v>1261</v>
      </c>
      <c r="AR1079" s="357">
        <v>1261</v>
      </c>
      <c r="AS1079" s="357">
        <v>1261</v>
      </c>
      <c r="AT1079" s="105"/>
      <c r="AU1079" s="105" t="s">
        <v>2079</v>
      </c>
      <c r="AV1079" s="126">
        <v>5.3</v>
      </c>
    </row>
    <row r="1080" spans="1:48" ht="23.25" customHeight="1">
      <c r="D1080" s="105" t="s">
        <v>2083</v>
      </c>
      <c r="E1080" s="164" t="s">
        <v>2083</v>
      </c>
      <c r="F1080" s="165" t="s">
        <v>2210</v>
      </c>
      <c r="G1080" s="126">
        <v>10.5</v>
      </c>
      <c r="H1080" s="166">
        <v>1335</v>
      </c>
      <c r="I1080" s="166">
        <v>1326</v>
      </c>
      <c r="J1080" s="166">
        <v>1630</v>
      </c>
      <c r="K1080" s="357">
        <v>1335</v>
      </c>
      <c r="L1080" s="357">
        <v>1326</v>
      </c>
      <c r="M1080" s="357">
        <v>1630</v>
      </c>
      <c r="N1080" s="357">
        <v>1386</v>
      </c>
      <c r="O1080" s="357">
        <v>1335</v>
      </c>
      <c r="P1080" s="357">
        <v>1326</v>
      </c>
      <c r="Q1080" s="357">
        <v>1630</v>
      </c>
      <c r="R1080" s="357">
        <v>1386</v>
      </c>
      <c r="S1080" s="354">
        <v>1335</v>
      </c>
      <c r="T1080" s="354">
        <v>1326</v>
      </c>
      <c r="U1080" s="354">
        <v>1630</v>
      </c>
      <c r="V1080" s="357">
        <v>1326</v>
      </c>
      <c r="W1080" s="357">
        <v>1630</v>
      </c>
      <c r="X1080" s="357">
        <v>1335</v>
      </c>
      <c r="Y1080" s="357">
        <v>1326</v>
      </c>
      <c r="Z1080" s="357">
        <v>1630</v>
      </c>
      <c r="AA1080" s="357">
        <v>1386</v>
      </c>
      <c r="AB1080" s="357">
        <v>1335</v>
      </c>
      <c r="AC1080" s="357">
        <v>1326</v>
      </c>
      <c r="AD1080" s="357">
        <v>1630</v>
      </c>
      <c r="AE1080" s="357">
        <v>1386</v>
      </c>
      <c r="AF1080" s="357">
        <v>1335</v>
      </c>
      <c r="AG1080" s="357">
        <v>1326</v>
      </c>
      <c r="AH1080" s="357">
        <v>1630</v>
      </c>
      <c r="AI1080" s="368" t="s">
        <v>2207</v>
      </c>
      <c r="AJ1080" s="357">
        <v>1335</v>
      </c>
      <c r="AK1080" s="357">
        <v>1326</v>
      </c>
      <c r="AL1080" s="357">
        <v>1630</v>
      </c>
      <c r="AM1080" s="357">
        <v>1335</v>
      </c>
      <c r="AN1080" s="357">
        <v>1326</v>
      </c>
      <c r="AO1080" s="357">
        <v>1630</v>
      </c>
      <c r="AP1080" s="357">
        <v>1459</v>
      </c>
      <c r="AQ1080" s="357">
        <v>1459</v>
      </c>
      <c r="AR1080" s="357">
        <v>1459</v>
      </c>
      <c r="AS1080" s="357">
        <v>1459</v>
      </c>
      <c r="AT1080" s="105"/>
      <c r="AU1080" s="105" t="s">
        <v>2083</v>
      </c>
      <c r="AV1080" s="126">
        <v>10.5</v>
      </c>
    </row>
    <row r="1081" spans="1:48" ht="23.25" customHeight="1">
      <c r="D1081" s="105" t="s">
        <v>1201</v>
      </c>
      <c r="E1081" s="164" t="s">
        <v>1201</v>
      </c>
      <c r="F1081" s="165" t="s">
        <v>2214</v>
      </c>
      <c r="G1081" s="126">
        <v>6</v>
      </c>
      <c r="H1081" s="166">
        <v>1207</v>
      </c>
      <c r="I1081" s="166">
        <v>1169</v>
      </c>
      <c r="J1081" s="166">
        <v>1442</v>
      </c>
      <c r="K1081" s="357">
        <v>1207</v>
      </c>
      <c r="L1081" s="357">
        <v>1169</v>
      </c>
      <c r="M1081" s="357">
        <v>1442</v>
      </c>
      <c r="N1081" s="357">
        <v>1215</v>
      </c>
      <c r="O1081" s="357">
        <v>1207</v>
      </c>
      <c r="P1081" s="357">
        <v>1169</v>
      </c>
      <c r="Q1081" s="357">
        <v>1442</v>
      </c>
      <c r="R1081" s="357">
        <v>1215</v>
      </c>
      <c r="S1081" s="354">
        <v>1207</v>
      </c>
      <c r="T1081" s="354">
        <v>1169</v>
      </c>
      <c r="U1081" s="354">
        <v>1442</v>
      </c>
      <c r="V1081" s="357">
        <v>1169</v>
      </c>
      <c r="W1081" s="357">
        <v>1442</v>
      </c>
      <c r="X1081" s="357">
        <v>1207</v>
      </c>
      <c r="Y1081" s="357">
        <v>1169</v>
      </c>
      <c r="Z1081" s="357">
        <v>1442</v>
      </c>
      <c r="AA1081" s="357">
        <v>1215</v>
      </c>
      <c r="AB1081" s="357">
        <v>1207</v>
      </c>
      <c r="AC1081" s="357">
        <v>1169</v>
      </c>
      <c r="AD1081" s="357">
        <v>1442</v>
      </c>
      <c r="AE1081" s="357">
        <v>1215</v>
      </c>
      <c r="AF1081" s="357">
        <v>1207</v>
      </c>
      <c r="AG1081" s="357">
        <v>1169</v>
      </c>
      <c r="AH1081" s="357">
        <v>1442</v>
      </c>
      <c r="AI1081" s="368" t="s">
        <v>2207</v>
      </c>
      <c r="AJ1081" s="357">
        <v>1207</v>
      </c>
      <c r="AK1081" s="357">
        <v>1169</v>
      </c>
      <c r="AL1081" s="357">
        <v>1442</v>
      </c>
      <c r="AM1081" s="357">
        <v>1207</v>
      </c>
      <c r="AN1081" s="357">
        <v>1169</v>
      </c>
      <c r="AO1081" s="357">
        <v>1442</v>
      </c>
      <c r="AP1081" s="357">
        <v>1286</v>
      </c>
      <c r="AQ1081" s="357">
        <v>1286</v>
      </c>
      <c r="AR1081" s="357">
        <v>1286</v>
      </c>
      <c r="AS1081" s="357">
        <v>1286</v>
      </c>
      <c r="AT1081" s="105"/>
      <c r="AU1081" s="105" t="s">
        <v>1201</v>
      </c>
      <c r="AV1081" s="126">
        <v>6</v>
      </c>
    </row>
    <row r="1082" spans="1:48" ht="23.25" customHeight="1">
      <c r="D1082" s="105" t="s">
        <v>2084</v>
      </c>
      <c r="E1082" s="164" t="s">
        <v>2084</v>
      </c>
      <c r="F1082" s="165" t="s">
        <v>2214</v>
      </c>
      <c r="G1082" s="126">
        <v>12</v>
      </c>
      <c r="H1082" s="166">
        <v>1365</v>
      </c>
      <c r="I1082" s="166">
        <v>1363</v>
      </c>
      <c r="J1082" s="166">
        <v>1673</v>
      </c>
      <c r="K1082" s="357">
        <v>1365</v>
      </c>
      <c r="L1082" s="357">
        <v>1363</v>
      </c>
      <c r="M1082" s="357">
        <v>1673</v>
      </c>
      <c r="N1082" s="357">
        <v>1424</v>
      </c>
      <c r="O1082" s="357">
        <v>1365</v>
      </c>
      <c r="P1082" s="357">
        <v>1363</v>
      </c>
      <c r="Q1082" s="357">
        <v>1673</v>
      </c>
      <c r="R1082" s="357">
        <v>1424</v>
      </c>
      <c r="S1082" s="354">
        <v>1365</v>
      </c>
      <c r="T1082" s="354">
        <v>1363</v>
      </c>
      <c r="U1082" s="354">
        <v>1673</v>
      </c>
      <c r="V1082" s="357">
        <v>1363</v>
      </c>
      <c r="W1082" s="357">
        <v>1673</v>
      </c>
      <c r="X1082" s="357">
        <v>1365</v>
      </c>
      <c r="Y1082" s="357">
        <v>1363</v>
      </c>
      <c r="Z1082" s="357">
        <v>1673</v>
      </c>
      <c r="AA1082" s="357">
        <v>1424</v>
      </c>
      <c r="AB1082" s="357">
        <v>1365</v>
      </c>
      <c r="AC1082" s="357">
        <v>1363</v>
      </c>
      <c r="AD1082" s="357">
        <v>1673</v>
      </c>
      <c r="AE1082" s="357">
        <v>1424</v>
      </c>
      <c r="AF1082" s="357">
        <v>1365</v>
      </c>
      <c r="AG1082" s="357">
        <v>1363</v>
      </c>
      <c r="AH1082" s="357">
        <v>1673</v>
      </c>
      <c r="AI1082" s="368" t="s">
        <v>2207</v>
      </c>
      <c r="AJ1082" s="357">
        <v>1365</v>
      </c>
      <c r="AK1082" s="357">
        <v>1363</v>
      </c>
      <c r="AL1082" s="357">
        <v>1673</v>
      </c>
      <c r="AM1082" s="357">
        <v>1365</v>
      </c>
      <c r="AN1082" s="357">
        <v>1363</v>
      </c>
      <c r="AO1082" s="357">
        <v>1673</v>
      </c>
      <c r="AP1082" s="357">
        <v>1499</v>
      </c>
      <c r="AQ1082" s="357">
        <v>1499</v>
      </c>
      <c r="AR1082" s="357">
        <v>1499</v>
      </c>
      <c r="AS1082" s="357">
        <v>1499</v>
      </c>
      <c r="AT1082" s="105"/>
      <c r="AU1082" s="105" t="s">
        <v>2084</v>
      </c>
      <c r="AV1082" s="126">
        <v>12</v>
      </c>
    </row>
    <row r="1083" spans="1:48" ht="23.25" customHeight="1">
      <c r="A1083" s="396"/>
      <c r="B1083" s="397"/>
      <c r="D1083" s="105" t="s">
        <v>2078</v>
      </c>
      <c r="E1083" s="164" t="s">
        <v>2078</v>
      </c>
      <c r="F1083" s="165" t="s">
        <v>2208</v>
      </c>
      <c r="G1083" s="126">
        <v>4.8999999999999995</v>
      </c>
      <c r="H1083" s="166">
        <v>1182</v>
      </c>
      <c r="I1083" s="166">
        <v>1138</v>
      </c>
      <c r="J1083" s="166">
        <v>1405</v>
      </c>
      <c r="K1083" s="357">
        <v>1182</v>
      </c>
      <c r="L1083" s="357">
        <v>1138</v>
      </c>
      <c r="M1083" s="357">
        <v>1405</v>
      </c>
      <c r="N1083" s="357">
        <v>1185</v>
      </c>
      <c r="O1083" s="357">
        <v>1182</v>
      </c>
      <c r="P1083" s="357">
        <v>1138</v>
      </c>
      <c r="Q1083" s="357">
        <v>1405</v>
      </c>
      <c r="R1083" s="357">
        <v>1185</v>
      </c>
      <c r="S1083" s="354">
        <v>1182</v>
      </c>
      <c r="T1083" s="354">
        <v>1138</v>
      </c>
      <c r="U1083" s="354">
        <v>1405</v>
      </c>
      <c r="V1083" s="357">
        <v>1138</v>
      </c>
      <c r="W1083" s="357">
        <v>1405</v>
      </c>
      <c r="X1083" s="357">
        <v>1182</v>
      </c>
      <c r="Y1083" s="357">
        <v>1138</v>
      </c>
      <c r="Z1083" s="357">
        <v>1405</v>
      </c>
      <c r="AA1083" s="357">
        <v>1185</v>
      </c>
      <c r="AB1083" s="357">
        <v>1182</v>
      </c>
      <c r="AC1083" s="357">
        <v>1138</v>
      </c>
      <c r="AD1083" s="357">
        <v>1405</v>
      </c>
      <c r="AE1083" s="357">
        <v>1185</v>
      </c>
      <c r="AF1083" s="357">
        <v>1182</v>
      </c>
      <c r="AG1083" s="357">
        <v>1138</v>
      </c>
      <c r="AH1083" s="357">
        <v>1405</v>
      </c>
      <c r="AI1083" s="368" t="s">
        <v>2207</v>
      </c>
      <c r="AJ1083" s="357">
        <v>1182</v>
      </c>
      <c r="AK1083" s="357">
        <v>1138</v>
      </c>
      <c r="AL1083" s="357">
        <v>1405</v>
      </c>
      <c r="AM1083" s="357">
        <v>1182</v>
      </c>
      <c r="AN1083" s="357">
        <v>1138</v>
      </c>
      <c r="AO1083" s="357">
        <v>1405</v>
      </c>
      <c r="AP1083" s="357">
        <v>1251</v>
      </c>
      <c r="AQ1083" s="357">
        <v>1251</v>
      </c>
      <c r="AR1083" s="357">
        <v>1251</v>
      </c>
      <c r="AS1083" s="357">
        <v>1251</v>
      </c>
      <c r="AT1083" s="105"/>
      <c r="AU1083" s="105" t="s">
        <v>2078</v>
      </c>
      <c r="AV1083" s="126">
        <v>4.8999999999999995</v>
      </c>
    </row>
    <row r="1084" spans="1:48" ht="23.25" customHeight="1">
      <c r="D1084" s="105" t="s">
        <v>1203</v>
      </c>
      <c r="E1084" s="164" t="s">
        <v>1203</v>
      </c>
      <c r="F1084" s="165" t="s">
        <v>2208</v>
      </c>
      <c r="G1084" s="126">
        <v>9.7999999999999989</v>
      </c>
      <c r="H1084" s="166">
        <v>1200</v>
      </c>
      <c r="I1084" s="166">
        <v>1196</v>
      </c>
      <c r="J1084" s="166">
        <v>1481</v>
      </c>
      <c r="K1084" s="357">
        <v>1200</v>
      </c>
      <c r="L1084" s="357">
        <v>1196</v>
      </c>
      <c r="M1084" s="357">
        <v>1481</v>
      </c>
      <c r="N1084" s="357">
        <v>1248</v>
      </c>
      <c r="O1084" s="357">
        <v>1200</v>
      </c>
      <c r="P1084" s="357">
        <v>1196</v>
      </c>
      <c r="Q1084" s="357">
        <v>1481</v>
      </c>
      <c r="R1084" s="357">
        <v>1248</v>
      </c>
      <c r="S1084" s="354">
        <v>1200</v>
      </c>
      <c r="T1084" s="354">
        <v>1196</v>
      </c>
      <c r="U1084" s="354">
        <v>1481</v>
      </c>
      <c r="V1084" s="357">
        <v>1196</v>
      </c>
      <c r="W1084" s="357">
        <v>1481</v>
      </c>
      <c r="X1084" s="357">
        <v>1200</v>
      </c>
      <c r="Y1084" s="357">
        <v>1196</v>
      </c>
      <c r="Z1084" s="357">
        <v>1481</v>
      </c>
      <c r="AA1084" s="357">
        <v>1248</v>
      </c>
      <c r="AB1084" s="357">
        <v>1200</v>
      </c>
      <c r="AC1084" s="357">
        <v>1196</v>
      </c>
      <c r="AD1084" s="357">
        <v>1481</v>
      </c>
      <c r="AE1084" s="357">
        <v>1248</v>
      </c>
      <c r="AF1084" s="357">
        <v>1200</v>
      </c>
      <c r="AG1084" s="357">
        <v>1196</v>
      </c>
      <c r="AH1084" s="357">
        <v>1481</v>
      </c>
      <c r="AI1084" s="368" t="s">
        <v>2207</v>
      </c>
      <c r="AJ1084" s="357">
        <v>1200</v>
      </c>
      <c r="AK1084" s="357">
        <v>1196</v>
      </c>
      <c r="AL1084" s="357">
        <v>1481</v>
      </c>
      <c r="AM1084" s="357">
        <v>1200</v>
      </c>
      <c r="AN1084" s="357">
        <v>1196</v>
      </c>
      <c r="AO1084" s="357">
        <v>1481</v>
      </c>
      <c r="AP1084" s="357">
        <v>1477</v>
      </c>
      <c r="AQ1084" s="357">
        <v>1477</v>
      </c>
      <c r="AR1084" s="357">
        <v>1477</v>
      </c>
      <c r="AS1084" s="357">
        <v>1477</v>
      </c>
      <c r="AT1084" s="105"/>
      <c r="AU1084" s="105" t="s">
        <v>1203</v>
      </c>
      <c r="AV1084" s="126">
        <v>9.7999999999999989</v>
      </c>
    </row>
    <row r="1085" spans="1:48" ht="23.25" customHeight="1">
      <c r="A1085" s="396"/>
      <c r="B1085" s="397"/>
      <c r="D1085" s="105" t="s">
        <v>2080</v>
      </c>
      <c r="E1085" s="164" t="s">
        <v>2080</v>
      </c>
      <c r="F1085" s="165" t="s">
        <v>2211</v>
      </c>
      <c r="G1085" s="126">
        <v>5.6999999999999993</v>
      </c>
      <c r="H1085" s="166">
        <v>1201</v>
      </c>
      <c r="I1085" s="166">
        <v>1163</v>
      </c>
      <c r="J1085" s="166">
        <v>1434</v>
      </c>
      <c r="K1085" s="357">
        <v>1201</v>
      </c>
      <c r="L1085" s="357">
        <v>1163</v>
      </c>
      <c r="M1085" s="357">
        <v>1434</v>
      </c>
      <c r="N1085" s="357">
        <v>1209</v>
      </c>
      <c r="O1085" s="357">
        <v>1201</v>
      </c>
      <c r="P1085" s="357">
        <v>1163</v>
      </c>
      <c r="Q1085" s="357">
        <v>1434</v>
      </c>
      <c r="R1085" s="357">
        <v>1209</v>
      </c>
      <c r="S1085" s="354">
        <v>1201</v>
      </c>
      <c r="T1085" s="354">
        <v>1163</v>
      </c>
      <c r="U1085" s="354">
        <v>1434</v>
      </c>
      <c r="V1085" s="357">
        <v>1163</v>
      </c>
      <c r="W1085" s="357">
        <v>1434</v>
      </c>
      <c r="X1085" s="357">
        <v>1201</v>
      </c>
      <c r="Y1085" s="357">
        <v>1163</v>
      </c>
      <c r="Z1085" s="357">
        <v>1434</v>
      </c>
      <c r="AA1085" s="357">
        <v>1209</v>
      </c>
      <c r="AB1085" s="357">
        <v>1201</v>
      </c>
      <c r="AC1085" s="357">
        <v>1163</v>
      </c>
      <c r="AD1085" s="357">
        <v>1434</v>
      </c>
      <c r="AE1085" s="357">
        <v>1209</v>
      </c>
      <c r="AF1085" s="357">
        <v>1201</v>
      </c>
      <c r="AG1085" s="357">
        <v>1163</v>
      </c>
      <c r="AH1085" s="357">
        <v>1434</v>
      </c>
      <c r="AI1085" s="368" t="s">
        <v>2207</v>
      </c>
      <c r="AJ1085" s="357">
        <v>1201</v>
      </c>
      <c r="AK1085" s="357">
        <v>1163</v>
      </c>
      <c r="AL1085" s="357">
        <v>1434</v>
      </c>
      <c r="AM1085" s="357">
        <v>1201</v>
      </c>
      <c r="AN1085" s="357">
        <v>1163</v>
      </c>
      <c r="AO1085" s="357">
        <v>1434</v>
      </c>
      <c r="AP1085" s="357">
        <v>1279</v>
      </c>
      <c r="AQ1085" s="357">
        <v>1279</v>
      </c>
      <c r="AR1085" s="357">
        <v>1279</v>
      </c>
      <c r="AS1085" s="357">
        <v>1279</v>
      </c>
      <c r="AT1085" s="105"/>
      <c r="AU1085" s="105" t="s">
        <v>2080</v>
      </c>
      <c r="AV1085" s="126">
        <v>5.6999999999999993</v>
      </c>
    </row>
    <row r="1086" spans="1:48" ht="23.25" customHeight="1">
      <c r="D1086" s="105" t="s">
        <v>2081</v>
      </c>
      <c r="E1086" s="164" t="s">
        <v>2081</v>
      </c>
      <c r="F1086" s="165" t="s">
        <v>2211</v>
      </c>
      <c r="G1086" s="126">
        <v>11.4</v>
      </c>
      <c r="H1086" s="166">
        <v>1360</v>
      </c>
      <c r="I1086" s="166">
        <v>1357</v>
      </c>
      <c r="J1086" s="166">
        <v>1666</v>
      </c>
      <c r="K1086" s="357">
        <v>1360</v>
      </c>
      <c r="L1086" s="357">
        <v>1357</v>
      </c>
      <c r="M1086" s="357">
        <v>1666</v>
      </c>
      <c r="N1086" s="357">
        <v>1417</v>
      </c>
      <c r="O1086" s="357">
        <v>1360</v>
      </c>
      <c r="P1086" s="357">
        <v>1357</v>
      </c>
      <c r="Q1086" s="357">
        <v>1666</v>
      </c>
      <c r="R1086" s="357">
        <v>1417</v>
      </c>
      <c r="S1086" s="354">
        <v>1360</v>
      </c>
      <c r="T1086" s="354">
        <v>1357</v>
      </c>
      <c r="U1086" s="354">
        <v>1666</v>
      </c>
      <c r="V1086" s="357">
        <v>1357</v>
      </c>
      <c r="W1086" s="357">
        <v>1666</v>
      </c>
      <c r="X1086" s="357">
        <v>1360</v>
      </c>
      <c r="Y1086" s="357">
        <v>1357</v>
      </c>
      <c r="Z1086" s="357">
        <v>1666</v>
      </c>
      <c r="AA1086" s="357">
        <v>1417</v>
      </c>
      <c r="AB1086" s="357">
        <v>1360</v>
      </c>
      <c r="AC1086" s="357">
        <v>1357</v>
      </c>
      <c r="AD1086" s="357">
        <v>1666</v>
      </c>
      <c r="AE1086" s="357">
        <v>1417</v>
      </c>
      <c r="AF1086" s="357">
        <v>1360</v>
      </c>
      <c r="AG1086" s="357">
        <v>1357</v>
      </c>
      <c r="AH1086" s="357">
        <v>1666</v>
      </c>
      <c r="AI1086" s="368" t="s">
        <v>2207</v>
      </c>
      <c r="AJ1086" s="357">
        <v>1360</v>
      </c>
      <c r="AK1086" s="357">
        <v>1357</v>
      </c>
      <c r="AL1086" s="357">
        <v>1666</v>
      </c>
      <c r="AM1086" s="357">
        <v>1360</v>
      </c>
      <c r="AN1086" s="357">
        <v>1357</v>
      </c>
      <c r="AO1086" s="357">
        <v>1666</v>
      </c>
      <c r="AP1086" s="357">
        <v>1492</v>
      </c>
      <c r="AQ1086" s="357">
        <v>1492</v>
      </c>
      <c r="AR1086" s="357">
        <v>1492</v>
      </c>
      <c r="AS1086" s="357">
        <v>1492</v>
      </c>
      <c r="AT1086" s="105"/>
      <c r="AU1086" s="105" t="s">
        <v>2081</v>
      </c>
      <c r="AV1086" s="126">
        <v>11.4</v>
      </c>
    </row>
    <row r="1087" spans="1:48" ht="23.25" customHeight="1">
      <c r="B1087" s="395"/>
      <c r="D1087" s="105" t="s">
        <v>2085</v>
      </c>
      <c r="E1087" s="164" t="s">
        <v>2085</v>
      </c>
      <c r="F1087" s="165" t="s">
        <v>2215</v>
      </c>
      <c r="G1087" s="126">
        <v>6.5</v>
      </c>
      <c r="H1087" s="166">
        <v>1219</v>
      </c>
      <c r="I1087" s="166">
        <v>1185</v>
      </c>
      <c r="J1087" s="166">
        <v>1460</v>
      </c>
      <c r="K1087" s="357">
        <v>1219</v>
      </c>
      <c r="L1087" s="357">
        <v>1185</v>
      </c>
      <c r="M1087" s="357">
        <v>1460</v>
      </c>
      <c r="N1087" s="357">
        <v>1230</v>
      </c>
      <c r="O1087" s="357">
        <v>1219</v>
      </c>
      <c r="P1087" s="357">
        <v>1185</v>
      </c>
      <c r="Q1087" s="357">
        <v>1460</v>
      </c>
      <c r="R1087" s="357">
        <v>1230</v>
      </c>
      <c r="S1087" s="354">
        <v>1219</v>
      </c>
      <c r="T1087" s="354">
        <v>1185</v>
      </c>
      <c r="U1087" s="354">
        <v>1460</v>
      </c>
      <c r="V1087" s="357">
        <v>1185</v>
      </c>
      <c r="W1087" s="357">
        <v>1460</v>
      </c>
      <c r="X1087" s="357">
        <v>1219</v>
      </c>
      <c r="Y1087" s="357">
        <v>1185</v>
      </c>
      <c r="Z1087" s="357">
        <v>1460</v>
      </c>
      <c r="AA1087" s="357">
        <v>1230</v>
      </c>
      <c r="AB1087" s="357">
        <v>1219</v>
      </c>
      <c r="AC1087" s="357">
        <v>1185</v>
      </c>
      <c r="AD1087" s="357">
        <v>1460</v>
      </c>
      <c r="AE1087" s="357">
        <v>1230</v>
      </c>
      <c r="AF1087" s="357">
        <v>1219</v>
      </c>
      <c r="AG1087" s="357">
        <v>1185</v>
      </c>
      <c r="AH1087" s="357">
        <v>1460</v>
      </c>
      <c r="AI1087" s="368" t="s">
        <v>2207</v>
      </c>
      <c r="AJ1087" s="357">
        <v>1219</v>
      </c>
      <c r="AK1087" s="357">
        <v>1185</v>
      </c>
      <c r="AL1087" s="357">
        <v>1460</v>
      </c>
      <c r="AM1087" s="357">
        <v>1219</v>
      </c>
      <c r="AN1087" s="357">
        <v>1185</v>
      </c>
      <c r="AO1087" s="357">
        <v>1460</v>
      </c>
      <c r="AP1087" s="357">
        <v>1304</v>
      </c>
      <c r="AQ1087" s="357">
        <v>1304</v>
      </c>
      <c r="AR1087" s="357">
        <v>1304</v>
      </c>
      <c r="AS1087" s="357">
        <v>1304</v>
      </c>
      <c r="AT1087" s="105"/>
      <c r="AU1087" s="105" t="s">
        <v>2085</v>
      </c>
      <c r="AV1087" s="126">
        <v>6.5</v>
      </c>
    </row>
    <row r="1088" spans="1:48" ht="23.25" customHeight="1">
      <c r="D1088" s="105" t="s">
        <v>2086</v>
      </c>
      <c r="E1088" s="164" t="s">
        <v>2086</v>
      </c>
      <c r="F1088" s="165" t="s">
        <v>2215</v>
      </c>
      <c r="G1088" s="126">
        <v>13</v>
      </c>
      <c r="H1088" s="166">
        <v>1386</v>
      </c>
      <c r="I1088" s="166">
        <v>1389</v>
      </c>
      <c r="J1088" s="166">
        <v>1703</v>
      </c>
      <c r="K1088" s="357">
        <v>1386</v>
      </c>
      <c r="L1088" s="357">
        <v>1389</v>
      </c>
      <c r="M1088" s="357">
        <v>1703</v>
      </c>
      <c r="N1088" s="357">
        <v>1450</v>
      </c>
      <c r="O1088" s="357">
        <v>1386</v>
      </c>
      <c r="P1088" s="357">
        <v>1389</v>
      </c>
      <c r="Q1088" s="357">
        <v>1703</v>
      </c>
      <c r="R1088" s="357">
        <v>1450</v>
      </c>
      <c r="S1088" s="354">
        <v>1386</v>
      </c>
      <c r="T1088" s="354">
        <v>1389</v>
      </c>
      <c r="U1088" s="354">
        <v>1703</v>
      </c>
      <c r="V1088" s="357">
        <v>1389</v>
      </c>
      <c r="W1088" s="357">
        <v>1703</v>
      </c>
      <c r="X1088" s="357">
        <v>1386</v>
      </c>
      <c r="Y1088" s="357">
        <v>1389</v>
      </c>
      <c r="Z1088" s="357">
        <v>1703</v>
      </c>
      <c r="AA1088" s="357">
        <v>1450</v>
      </c>
      <c r="AB1088" s="357">
        <v>1386</v>
      </c>
      <c r="AC1088" s="357">
        <v>1389</v>
      </c>
      <c r="AD1088" s="357">
        <v>1703</v>
      </c>
      <c r="AE1088" s="357">
        <v>1450</v>
      </c>
      <c r="AF1088" s="357">
        <v>1386</v>
      </c>
      <c r="AG1088" s="357">
        <v>1389</v>
      </c>
      <c r="AH1088" s="357">
        <v>1703</v>
      </c>
      <c r="AI1088" s="368" t="s">
        <v>2207</v>
      </c>
      <c r="AJ1088" s="357">
        <v>1386</v>
      </c>
      <c r="AK1088" s="357">
        <v>1389</v>
      </c>
      <c r="AL1088" s="357">
        <v>1703</v>
      </c>
      <c r="AM1088" s="357">
        <v>1386</v>
      </c>
      <c r="AN1088" s="357">
        <v>1389</v>
      </c>
      <c r="AO1088" s="357">
        <v>1703</v>
      </c>
      <c r="AP1088" s="357">
        <v>1527</v>
      </c>
      <c r="AQ1088" s="357">
        <v>1527</v>
      </c>
      <c r="AR1088" s="357">
        <v>1527</v>
      </c>
      <c r="AS1088" s="357">
        <v>1527</v>
      </c>
      <c r="AT1088" s="105"/>
      <c r="AU1088" s="105" t="s">
        <v>2086</v>
      </c>
      <c r="AV1088" s="126">
        <v>13</v>
      </c>
    </row>
    <row r="1089" spans="1:48" ht="23.25" customHeight="1">
      <c r="D1089" s="105" t="s">
        <v>1202</v>
      </c>
      <c r="E1089" s="164" t="s">
        <v>1202</v>
      </c>
      <c r="F1089" s="165" t="s">
        <v>2215</v>
      </c>
      <c r="G1089" s="126">
        <v>7</v>
      </c>
      <c r="H1089" s="166">
        <v>1232</v>
      </c>
      <c r="I1089" s="166">
        <v>1201</v>
      </c>
      <c r="J1089" s="166">
        <v>1478</v>
      </c>
      <c r="K1089" s="357">
        <v>1232</v>
      </c>
      <c r="L1089" s="357">
        <v>1201</v>
      </c>
      <c r="M1089" s="357">
        <v>1478</v>
      </c>
      <c r="N1089" s="357">
        <v>1245</v>
      </c>
      <c r="O1089" s="357">
        <v>1232</v>
      </c>
      <c r="P1089" s="357">
        <v>1201</v>
      </c>
      <c r="Q1089" s="357">
        <v>1478</v>
      </c>
      <c r="R1089" s="357">
        <v>1245</v>
      </c>
      <c r="S1089" s="354">
        <v>1232</v>
      </c>
      <c r="T1089" s="354">
        <v>1201</v>
      </c>
      <c r="U1089" s="354">
        <v>1478</v>
      </c>
      <c r="V1089" s="357">
        <v>1201</v>
      </c>
      <c r="W1089" s="357">
        <v>1478</v>
      </c>
      <c r="X1089" s="357">
        <v>1232</v>
      </c>
      <c r="Y1089" s="357">
        <v>1201</v>
      </c>
      <c r="Z1089" s="357">
        <v>1478</v>
      </c>
      <c r="AA1089" s="357">
        <v>1245</v>
      </c>
      <c r="AB1089" s="357">
        <v>1232</v>
      </c>
      <c r="AC1089" s="357">
        <v>1201</v>
      </c>
      <c r="AD1089" s="357">
        <v>1478</v>
      </c>
      <c r="AE1089" s="357">
        <v>1245</v>
      </c>
      <c r="AF1089" s="357">
        <v>1232</v>
      </c>
      <c r="AG1089" s="357">
        <v>1201</v>
      </c>
      <c r="AH1089" s="357">
        <v>1478</v>
      </c>
      <c r="AI1089" s="368" t="s">
        <v>2207</v>
      </c>
      <c r="AJ1089" s="357">
        <v>1232</v>
      </c>
      <c r="AK1089" s="357">
        <v>1201</v>
      </c>
      <c r="AL1089" s="357">
        <v>1478</v>
      </c>
      <c r="AM1089" s="357">
        <v>1232</v>
      </c>
      <c r="AN1089" s="357">
        <v>1201</v>
      </c>
      <c r="AO1089" s="357">
        <v>1478</v>
      </c>
      <c r="AP1089" s="357">
        <v>1321</v>
      </c>
      <c r="AQ1089" s="357">
        <v>1321</v>
      </c>
      <c r="AR1089" s="357">
        <v>1321</v>
      </c>
      <c r="AS1089" s="357">
        <v>1321</v>
      </c>
      <c r="AT1089" s="105"/>
      <c r="AU1089" s="105" t="s">
        <v>1202</v>
      </c>
      <c r="AV1089" s="126">
        <v>7</v>
      </c>
    </row>
    <row r="1090" spans="1:48" ht="23.25" customHeight="1">
      <c r="D1090" s="105" t="s">
        <v>506</v>
      </c>
      <c r="E1090" s="164" t="s">
        <v>506</v>
      </c>
      <c r="F1090" s="165" t="s">
        <v>632</v>
      </c>
      <c r="G1090" s="126">
        <v>33</v>
      </c>
      <c r="H1090" s="166">
        <v>1445</v>
      </c>
      <c r="I1090" s="166">
        <v>1578</v>
      </c>
      <c r="J1090" s="166">
        <v>1849</v>
      </c>
      <c r="K1090" s="357">
        <v>1445</v>
      </c>
      <c r="L1090" s="357">
        <v>1578</v>
      </c>
      <c r="M1090" s="357">
        <v>1849</v>
      </c>
      <c r="N1090" s="357">
        <v>1669</v>
      </c>
      <c r="O1090" s="357">
        <v>1445</v>
      </c>
      <c r="P1090" s="357">
        <v>1578</v>
      </c>
      <c r="Q1090" s="357">
        <v>1849</v>
      </c>
      <c r="R1090" s="357">
        <v>1669</v>
      </c>
      <c r="S1090" s="354">
        <v>1445</v>
      </c>
      <c r="T1090" s="354">
        <v>1578</v>
      </c>
      <c r="U1090" s="354">
        <v>1849</v>
      </c>
      <c r="V1090" s="357">
        <v>1578</v>
      </c>
      <c r="W1090" s="357">
        <v>1849</v>
      </c>
      <c r="X1090" s="357">
        <v>1445</v>
      </c>
      <c r="Y1090" s="357">
        <v>1578</v>
      </c>
      <c r="Z1090" s="357">
        <v>1849</v>
      </c>
      <c r="AA1090" s="357">
        <v>1669</v>
      </c>
      <c r="AB1090" s="357">
        <v>1445</v>
      </c>
      <c r="AC1090" s="357">
        <v>1578</v>
      </c>
      <c r="AD1090" s="357">
        <v>1849</v>
      </c>
      <c r="AE1090" s="357">
        <v>1669</v>
      </c>
      <c r="AF1090" s="357">
        <v>1445</v>
      </c>
      <c r="AG1090" s="357">
        <v>1578</v>
      </c>
      <c r="AH1090" s="357">
        <v>1849</v>
      </c>
      <c r="AI1090" s="368" t="s">
        <v>2207</v>
      </c>
      <c r="AJ1090" s="357">
        <v>1445</v>
      </c>
      <c r="AK1090" s="357">
        <v>1578</v>
      </c>
      <c r="AL1090" s="357">
        <v>1849</v>
      </c>
      <c r="AM1090" s="357">
        <v>1445</v>
      </c>
      <c r="AN1090" s="357">
        <v>1578</v>
      </c>
      <c r="AO1090" s="357">
        <v>1849</v>
      </c>
      <c r="AP1090" s="357">
        <v>1743</v>
      </c>
      <c r="AQ1090" s="357">
        <v>1743</v>
      </c>
      <c r="AR1090" s="357">
        <v>1743</v>
      </c>
      <c r="AS1090" s="357">
        <v>1743</v>
      </c>
      <c r="AT1090" s="105"/>
      <c r="AU1090" s="105" t="s">
        <v>506</v>
      </c>
      <c r="AV1090" s="126">
        <v>33</v>
      </c>
    </row>
    <row r="1091" spans="1:48" ht="23.25" customHeight="1">
      <c r="D1091" s="105" t="s">
        <v>1645</v>
      </c>
      <c r="E1091" s="164" t="s">
        <v>1645</v>
      </c>
      <c r="F1091" s="165" t="s">
        <v>1675</v>
      </c>
      <c r="G1091" s="126">
        <v>0.4</v>
      </c>
      <c r="H1091" s="166">
        <v>196</v>
      </c>
      <c r="I1091" s="166">
        <v>197</v>
      </c>
      <c r="J1091" s="166">
        <v>246</v>
      </c>
      <c r="K1091" s="357">
        <v>196</v>
      </c>
      <c r="L1091" s="357">
        <v>197</v>
      </c>
      <c r="M1091" s="357">
        <v>246</v>
      </c>
      <c r="N1091" s="357">
        <v>209</v>
      </c>
      <c r="O1091" s="357">
        <v>196</v>
      </c>
      <c r="P1091" s="357">
        <v>197</v>
      </c>
      <c r="Q1091" s="357">
        <v>246</v>
      </c>
      <c r="R1091" s="357">
        <v>209</v>
      </c>
      <c r="S1091" s="354">
        <v>196</v>
      </c>
      <c r="T1091" s="354">
        <v>197</v>
      </c>
      <c r="U1091" s="354">
        <v>246</v>
      </c>
      <c r="V1091" s="357">
        <v>197</v>
      </c>
      <c r="W1091" s="357">
        <v>246</v>
      </c>
      <c r="X1091" s="357">
        <v>196</v>
      </c>
      <c r="Y1091" s="357">
        <v>197</v>
      </c>
      <c r="Z1091" s="357">
        <v>246</v>
      </c>
      <c r="AA1091" s="357">
        <v>209</v>
      </c>
      <c r="AB1091" s="357">
        <v>196</v>
      </c>
      <c r="AC1091" s="357">
        <v>197</v>
      </c>
      <c r="AD1091" s="357">
        <v>246</v>
      </c>
      <c r="AE1091" s="357">
        <v>209</v>
      </c>
      <c r="AF1091" s="357">
        <v>196</v>
      </c>
      <c r="AG1091" s="357">
        <v>197</v>
      </c>
      <c r="AH1091" s="357">
        <v>246</v>
      </c>
      <c r="AI1091" s="368" t="s">
        <v>2207</v>
      </c>
      <c r="AJ1091" s="357">
        <v>196</v>
      </c>
      <c r="AK1091" s="357">
        <v>197</v>
      </c>
      <c r="AL1091" s="357">
        <v>246</v>
      </c>
      <c r="AM1091" s="357">
        <v>196</v>
      </c>
      <c r="AN1091" s="357">
        <v>197</v>
      </c>
      <c r="AO1091" s="357">
        <v>246</v>
      </c>
      <c r="AP1091" s="357">
        <v>216</v>
      </c>
      <c r="AQ1091" s="357">
        <v>216</v>
      </c>
      <c r="AR1091" s="357">
        <v>216</v>
      </c>
      <c r="AS1091" s="357">
        <v>216</v>
      </c>
      <c r="AT1091" s="105"/>
      <c r="AU1091" s="105" t="s">
        <v>1645</v>
      </c>
      <c r="AV1091" s="126">
        <v>0.4</v>
      </c>
    </row>
    <row r="1092" spans="1:48" ht="23.25" customHeight="1">
      <c r="D1092" s="105" t="s">
        <v>1712</v>
      </c>
      <c r="E1092" s="164" t="s">
        <v>1712</v>
      </c>
      <c r="F1092" s="165" t="s">
        <v>1727</v>
      </c>
      <c r="G1092" s="126">
        <v>0.4</v>
      </c>
      <c r="H1092" s="166">
        <v>294</v>
      </c>
      <c r="I1092" s="166">
        <v>308</v>
      </c>
      <c r="J1092" s="166">
        <v>368</v>
      </c>
      <c r="K1092" s="357">
        <v>294</v>
      </c>
      <c r="L1092" s="357">
        <v>308</v>
      </c>
      <c r="M1092" s="357">
        <v>368</v>
      </c>
      <c r="N1092" s="357">
        <v>323</v>
      </c>
      <c r="O1092" s="357">
        <v>294</v>
      </c>
      <c r="P1092" s="357">
        <v>308</v>
      </c>
      <c r="Q1092" s="357">
        <v>368</v>
      </c>
      <c r="R1092" s="357">
        <v>323</v>
      </c>
      <c r="S1092" s="354">
        <v>294</v>
      </c>
      <c r="T1092" s="354">
        <v>308</v>
      </c>
      <c r="U1092" s="354">
        <v>368</v>
      </c>
      <c r="V1092" s="357">
        <v>308</v>
      </c>
      <c r="W1092" s="357">
        <v>368</v>
      </c>
      <c r="X1092" s="357">
        <v>294</v>
      </c>
      <c r="Y1092" s="357">
        <v>308</v>
      </c>
      <c r="Z1092" s="357">
        <v>368</v>
      </c>
      <c r="AA1092" s="357">
        <v>323</v>
      </c>
      <c r="AB1092" s="357">
        <v>294</v>
      </c>
      <c r="AC1092" s="357">
        <v>308</v>
      </c>
      <c r="AD1092" s="357">
        <v>368</v>
      </c>
      <c r="AE1092" s="357">
        <v>323</v>
      </c>
      <c r="AF1092" s="357">
        <v>294</v>
      </c>
      <c r="AG1092" s="357">
        <v>308</v>
      </c>
      <c r="AH1092" s="357">
        <v>368</v>
      </c>
      <c r="AI1092" s="368" t="s">
        <v>2207</v>
      </c>
      <c r="AJ1092" s="357">
        <v>294</v>
      </c>
      <c r="AK1092" s="357">
        <v>308</v>
      </c>
      <c r="AL1092" s="357">
        <v>368</v>
      </c>
      <c r="AM1092" s="357">
        <v>294</v>
      </c>
      <c r="AN1092" s="357">
        <v>308</v>
      </c>
      <c r="AO1092" s="357">
        <v>368</v>
      </c>
      <c r="AP1092" s="357">
        <v>334</v>
      </c>
      <c r="AQ1092" s="357">
        <v>334</v>
      </c>
      <c r="AR1092" s="357">
        <v>334</v>
      </c>
      <c r="AS1092" s="357">
        <v>334</v>
      </c>
      <c r="AT1092" s="105"/>
      <c r="AU1092" s="105" t="s">
        <v>1712</v>
      </c>
      <c r="AV1092" s="126">
        <v>0.4</v>
      </c>
    </row>
    <row r="1093" spans="1:48" ht="23.25" customHeight="1">
      <c r="D1093" s="105" t="s">
        <v>1660</v>
      </c>
      <c r="E1093" s="164" t="s">
        <v>1660</v>
      </c>
      <c r="F1093" s="165" t="s">
        <v>1690</v>
      </c>
      <c r="G1093" s="126">
        <v>0.4</v>
      </c>
      <c r="H1093" s="166">
        <v>195</v>
      </c>
      <c r="I1093" s="166">
        <v>199</v>
      </c>
      <c r="J1093" s="166">
        <v>222</v>
      </c>
      <c r="K1093" s="357">
        <v>195</v>
      </c>
      <c r="L1093" s="357">
        <v>199</v>
      </c>
      <c r="M1093" s="357">
        <v>222</v>
      </c>
      <c r="N1093" s="357">
        <v>207</v>
      </c>
      <c r="O1093" s="357">
        <v>195</v>
      </c>
      <c r="P1093" s="357">
        <v>199</v>
      </c>
      <c r="Q1093" s="357">
        <v>222</v>
      </c>
      <c r="R1093" s="357">
        <v>207</v>
      </c>
      <c r="S1093" s="354">
        <v>195</v>
      </c>
      <c r="T1093" s="354">
        <v>199</v>
      </c>
      <c r="U1093" s="354">
        <v>222</v>
      </c>
      <c r="V1093" s="357">
        <v>199</v>
      </c>
      <c r="W1093" s="357">
        <v>222</v>
      </c>
      <c r="X1093" s="357">
        <v>195</v>
      </c>
      <c r="Y1093" s="357">
        <v>199</v>
      </c>
      <c r="Z1093" s="357">
        <v>222</v>
      </c>
      <c r="AA1093" s="357">
        <v>207</v>
      </c>
      <c r="AB1093" s="357">
        <v>195</v>
      </c>
      <c r="AC1093" s="357">
        <v>199</v>
      </c>
      <c r="AD1093" s="357">
        <v>222</v>
      </c>
      <c r="AE1093" s="357">
        <v>207</v>
      </c>
      <c r="AF1093" s="357">
        <v>195</v>
      </c>
      <c r="AG1093" s="357">
        <v>199</v>
      </c>
      <c r="AH1093" s="357">
        <v>222</v>
      </c>
      <c r="AI1093" s="368" t="s">
        <v>2207</v>
      </c>
      <c r="AJ1093" s="357">
        <v>195</v>
      </c>
      <c r="AK1093" s="357">
        <v>199</v>
      </c>
      <c r="AL1093" s="357">
        <v>222</v>
      </c>
      <c r="AM1093" s="357">
        <v>195</v>
      </c>
      <c r="AN1093" s="357">
        <v>199</v>
      </c>
      <c r="AO1093" s="357">
        <v>222</v>
      </c>
      <c r="AP1093" s="357">
        <v>214</v>
      </c>
      <c r="AQ1093" s="357">
        <v>214</v>
      </c>
      <c r="AR1093" s="357">
        <v>214</v>
      </c>
      <c r="AS1093" s="357">
        <v>214</v>
      </c>
      <c r="AT1093" s="105"/>
      <c r="AU1093" s="105" t="s">
        <v>1660</v>
      </c>
      <c r="AV1093" s="126">
        <v>0.4</v>
      </c>
    </row>
    <row r="1094" spans="1:48" ht="23.25" customHeight="1">
      <c r="B1094" s="395"/>
      <c r="D1094" s="105" t="s">
        <v>1646</v>
      </c>
      <c r="E1094" s="164" t="s">
        <v>1646</v>
      </c>
      <c r="F1094" s="165" t="s">
        <v>1676</v>
      </c>
      <c r="G1094" s="126">
        <v>0.5</v>
      </c>
      <c r="H1094" s="166">
        <v>206</v>
      </c>
      <c r="I1094" s="166">
        <v>208</v>
      </c>
      <c r="J1094" s="166">
        <v>259</v>
      </c>
      <c r="K1094" s="357">
        <v>206</v>
      </c>
      <c r="L1094" s="357">
        <v>208</v>
      </c>
      <c r="M1094" s="357">
        <v>259</v>
      </c>
      <c r="N1094" s="357">
        <v>220</v>
      </c>
      <c r="O1094" s="357">
        <v>206</v>
      </c>
      <c r="P1094" s="357">
        <v>208</v>
      </c>
      <c r="Q1094" s="357">
        <v>259</v>
      </c>
      <c r="R1094" s="357">
        <v>220</v>
      </c>
      <c r="S1094" s="354">
        <v>206</v>
      </c>
      <c r="T1094" s="354">
        <v>208</v>
      </c>
      <c r="U1094" s="354">
        <v>259</v>
      </c>
      <c r="V1094" s="357">
        <v>208</v>
      </c>
      <c r="W1094" s="357">
        <v>259</v>
      </c>
      <c r="X1094" s="357">
        <v>206</v>
      </c>
      <c r="Y1094" s="357">
        <v>208</v>
      </c>
      <c r="Z1094" s="357">
        <v>259</v>
      </c>
      <c r="AA1094" s="357">
        <v>220</v>
      </c>
      <c r="AB1094" s="357">
        <v>206</v>
      </c>
      <c r="AC1094" s="357">
        <v>208</v>
      </c>
      <c r="AD1094" s="357">
        <v>259</v>
      </c>
      <c r="AE1094" s="357">
        <v>220</v>
      </c>
      <c r="AF1094" s="357">
        <v>206</v>
      </c>
      <c r="AG1094" s="357">
        <v>208</v>
      </c>
      <c r="AH1094" s="357">
        <v>259</v>
      </c>
      <c r="AI1094" s="368" t="s">
        <v>2207</v>
      </c>
      <c r="AJ1094" s="357">
        <v>206</v>
      </c>
      <c r="AK1094" s="357">
        <v>208</v>
      </c>
      <c r="AL1094" s="357">
        <v>259</v>
      </c>
      <c r="AM1094" s="357">
        <v>206</v>
      </c>
      <c r="AN1094" s="357">
        <v>208</v>
      </c>
      <c r="AO1094" s="357">
        <v>259</v>
      </c>
      <c r="AP1094" s="357">
        <v>230</v>
      </c>
      <c r="AQ1094" s="357">
        <v>230</v>
      </c>
      <c r="AR1094" s="357">
        <v>230</v>
      </c>
      <c r="AS1094" s="357">
        <v>230</v>
      </c>
      <c r="AT1094" s="105"/>
      <c r="AU1094" s="105" t="s">
        <v>1646</v>
      </c>
      <c r="AV1094" s="126">
        <v>0.5</v>
      </c>
    </row>
    <row r="1095" spans="1:48" ht="23.25" customHeight="1">
      <c r="B1095" s="395"/>
      <c r="D1095" s="105" t="s">
        <v>1713</v>
      </c>
      <c r="E1095" s="164" t="s">
        <v>1713</v>
      </c>
      <c r="F1095" s="165" t="s">
        <v>1728</v>
      </c>
      <c r="G1095" s="126">
        <v>0.5</v>
      </c>
      <c r="H1095" s="166">
        <v>305</v>
      </c>
      <c r="I1095" s="166">
        <v>319</v>
      </c>
      <c r="J1095" s="166">
        <v>380</v>
      </c>
      <c r="K1095" s="357">
        <v>305</v>
      </c>
      <c r="L1095" s="357">
        <v>319</v>
      </c>
      <c r="M1095" s="357">
        <v>380</v>
      </c>
      <c r="N1095" s="357">
        <v>334</v>
      </c>
      <c r="O1095" s="357">
        <v>305</v>
      </c>
      <c r="P1095" s="357">
        <v>319</v>
      </c>
      <c r="Q1095" s="357">
        <v>380</v>
      </c>
      <c r="R1095" s="357">
        <v>334</v>
      </c>
      <c r="S1095" s="354">
        <v>305</v>
      </c>
      <c r="T1095" s="354">
        <v>319</v>
      </c>
      <c r="U1095" s="354">
        <v>380</v>
      </c>
      <c r="V1095" s="357">
        <v>319</v>
      </c>
      <c r="W1095" s="357">
        <v>380</v>
      </c>
      <c r="X1095" s="357">
        <v>305</v>
      </c>
      <c r="Y1095" s="357">
        <v>319</v>
      </c>
      <c r="Z1095" s="357">
        <v>380</v>
      </c>
      <c r="AA1095" s="357">
        <v>334</v>
      </c>
      <c r="AB1095" s="357">
        <v>305</v>
      </c>
      <c r="AC1095" s="357">
        <v>319</v>
      </c>
      <c r="AD1095" s="357">
        <v>380</v>
      </c>
      <c r="AE1095" s="357">
        <v>334</v>
      </c>
      <c r="AF1095" s="357">
        <v>305</v>
      </c>
      <c r="AG1095" s="357">
        <v>319</v>
      </c>
      <c r="AH1095" s="357">
        <v>380</v>
      </c>
      <c r="AI1095" s="368" t="s">
        <v>2207</v>
      </c>
      <c r="AJ1095" s="357">
        <v>305</v>
      </c>
      <c r="AK1095" s="357">
        <v>319</v>
      </c>
      <c r="AL1095" s="357">
        <v>380</v>
      </c>
      <c r="AM1095" s="357">
        <v>305</v>
      </c>
      <c r="AN1095" s="357">
        <v>319</v>
      </c>
      <c r="AO1095" s="357">
        <v>380</v>
      </c>
      <c r="AP1095" s="357">
        <v>349</v>
      </c>
      <c r="AQ1095" s="357">
        <v>349</v>
      </c>
      <c r="AR1095" s="357">
        <v>349</v>
      </c>
      <c r="AS1095" s="357">
        <v>349</v>
      </c>
      <c r="AT1095" s="105"/>
      <c r="AU1095" s="105" t="s">
        <v>1713</v>
      </c>
      <c r="AV1095" s="126">
        <v>0.5</v>
      </c>
    </row>
    <row r="1096" spans="1:48" ht="23.25" customHeight="1">
      <c r="A1096" s="396"/>
      <c r="B1096" s="397"/>
      <c r="D1096" s="105" t="s">
        <v>1661</v>
      </c>
      <c r="E1096" s="164" t="s">
        <v>1661</v>
      </c>
      <c r="F1096" s="165" t="s">
        <v>1691</v>
      </c>
      <c r="G1096" s="126">
        <v>0.5</v>
      </c>
      <c r="H1096" s="166">
        <v>206</v>
      </c>
      <c r="I1096" s="166">
        <v>210</v>
      </c>
      <c r="J1096" s="166">
        <v>234</v>
      </c>
      <c r="K1096" s="357">
        <v>206</v>
      </c>
      <c r="L1096" s="357">
        <v>210</v>
      </c>
      <c r="M1096" s="357">
        <v>234</v>
      </c>
      <c r="N1096" s="357">
        <v>218</v>
      </c>
      <c r="O1096" s="357">
        <v>206</v>
      </c>
      <c r="P1096" s="357">
        <v>210</v>
      </c>
      <c r="Q1096" s="357">
        <v>234</v>
      </c>
      <c r="R1096" s="357">
        <v>218</v>
      </c>
      <c r="S1096" s="354">
        <v>206</v>
      </c>
      <c r="T1096" s="354">
        <v>210</v>
      </c>
      <c r="U1096" s="354">
        <v>234</v>
      </c>
      <c r="V1096" s="357">
        <v>210</v>
      </c>
      <c r="W1096" s="357">
        <v>234</v>
      </c>
      <c r="X1096" s="357">
        <v>206</v>
      </c>
      <c r="Y1096" s="357">
        <v>210</v>
      </c>
      <c r="Z1096" s="357">
        <v>234</v>
      </c>
      <c r="AA1096" s="357">
        <v>218</v>
      </c>
      <c r="AB1096" s="357">
        <v>206</v>
      </c>
      <c r="AC1096" s="357">
        <v>210</v>
      </c>
      <c r="AD1096" s="357">
        <v>234</v>
      </c>
      <c r="AE1096" s="357">
        <v>218</v>
      </c>
      <c r="AF1096" s="357">
        <v>206</v>
      </c>
      <c r="AG1096" s="357">
        <v>210</v>
      </c>
      <c r="AH1096" s="357">
        <v>234</v>
      </c>
      <c r="AI1096" s="368" t="s">
        <v>2207</v>
      </c>
      <c r="AJ1096" s="357">
        <v>206</v>
      </c>
      <c r="AK1096" s="357">
        <v>210</v>
      </c>
      <c r="AL1096" s="357">
        <v>234</v>
      </c>
      <c r="AM1096" s="357">
        <v>206</v>
      </c>
      <c r="AN1096" s="357">
        <v>210</v>
      </c>
      <c r="AO1096" s="357">
        <v>234</v>
      </c>
      <c r="AP1096" s="357">
        <v>229</v>
      </c>
      <c r="AQ1096" s="357">
        <v>229</v>
      </c>
      <c r="AR1096" s="357">
        <v>229</v>
      </c>
      <c r="AS1096" s="357">
        <v>229</v>
      </c>
      <c r="AT1096" s="105"/>
      <c r="AU1096" s="105" t="s">
        <v>1661</v>
      </c>
      <c r="AV1096" s="126">
        <v>0.5</v>
      </c>
    </row>
    <row r="1097" spans="1:48" ht="23.25" customHeight="1">
      <c r="A1097" s="396"/>
      <c r="B1097" s="397"/>
      <c r="D1097" s="105" t="s">
        <v>1647</v>
      </c>
      <c r="E1097" s="164" t="s">
        <v>1647</v>
      </c>
      <c r="F1097" s="165" t="s">
        <v>1677</v>
      </c>
      <c r="G1097" s="126">
        <v>0.5</v>
      </c>
      <c r="H1097" s="166">
        <v>217</v>
      </c>
      <c r="I1097" s="166">
        <v>219</v>
      </c>
      <c r="J1097" s="166">
        <v>273</v>
      </c>
      <c r="K1097" s="357">
        <v>217</v>
      </c>
      <c r="L1097" s="357">
        <v>219</v>
      </c>
      <c r="M1097" s="357">
        <v>273</v>
      </c>
      <c r="N1097" s="357">
        <v>232</v>
      </c>
      <c r="O1097" s="357">
        <v>217</v>
      </c>
      <c r="P1097" s="357">
        <v>219</v>
      </c>
      <c r="Q1097" s="357">
        <v>273</v>
      </c>
      <c r="R1097" s="357">
        <v>232</v>
      </c>
      <c r="S1097" s="354">
        <v>217</v>
      </c>
      <c r="T1097" s="354">
        <v>219</v>
      </c>
      <c r="U1097" s="354">
        <v>273</v>
      </c>
      <c r="V1097" s="357">
        <v>219</v>
      </c>
      <c r="W1097" s="357">
        <v>273</v>
      </c>
      <c r="X1097" s="357">
        <v>217</v>
      </c>
      <c r="Y1097" s="357">
        <v>219</v>
      </c>
      <c r="Z1097" s="357">
        <v>273</v>
      </c>
      <c r="AA1097" s="357">
        <v>232</v>
      </c>
      <c r="AB1097" s="357">
        <v>217</v>
      </c>
      <c r="AC1097" s="357">
        <v>219</v>
      </c>
      <c r="AD1097" s="357">
        <v>273</v>
      </c>
      <c r="AE1097" s="357">
        <v>232</v>
      </c>
      <c r="AF1097" s="357">
        <v>217</v>
      </c>
      <c r="AG1097" s="357">
        <v>219</v>
      </c>
      <c r="AH1097" s="357">
        <v>273</v>
      </c>
      <c r="AI1097" s="368" t="s">
        <v>2207</v>
      </c>
      <c r="AJ1097" s="357">
        <v>217</v>
      </c>
      <c r="AK1097" s="357">
        <v>219</v>
      </c>
      <c r="AL1097" s="357">
        <v>273</v>
      </c>
      <c r="AM1097" s="357">
        <v>217</v>
      </c>
      <c r="AN1097" s="357">
        <v>219</v>
      </c>
      <c r="AO1097" s="357">
        <v>273</v>
      </c>
      <c r="AP1097" s="357">
        <v>246</v>
      </c>
      <c r="AQ1097" s="357">
        <v>246</v>
      </c>
      <c r="AR1097" s="357">
        <v>246</v>
      </c>
      <c r="AS1097" s="357">
        <v>246</v>
      </c>
      <c r="AT1097" s="105"/>
      <c r="AU1097" s="105" t="s">
        <v>1647</v>
      </c>
      <c r="AV1097" s="126">
        <v>0.5</v>
      </c>
    </row>
    <row r="1098" spans="1:48" ht="23.25" customHeight="1">
      <c r="D1098" s="105" t="s">
        <v>1714</v>
      </c>
      <c r="E1098" s="164" t="s">
        <v>1714</v>
      </c>
      <c r="F1098" s="165" t="s">
        <v>1729</v>
      </c>
      <c r="G1098" s="126">
        <v>0.5</v>
      </c>
      <c r="H1098" s="166">
        <v>315</v>
      </c>
      <c r="I1098" s="166">
        <v>329</v>
      </c>
      <c r="J1098" s="166">
        <v>392</v>
      </c>
      <c r="K1098" s="357">
        <v>315</v>
      </c>
      <c r="L1098" s="357">
        <v>329</v>
      </c>
      <c r="M1098" s="357">
        <v>392</v>
      </c>
      <c r="N1098" s="357">
        <v>345</v>
      </c>
      <c r="O1098" s="357">
        <v>315</v>
      </c>
      <c r="P1098" s="357">
        <v>329</v>
      </c>
      <c r="Q1098" s="357">
        <v>392</v>
      </c>
      <c r="R1098" s="357">
        <v>345</v>
      </c>
      <c r="S1098" s="354">
        <v>315</v>
      </c>
      <c r="T1098" s="354">
        <v>329</v>
      </c>
      <c r="U1098" s="354">
        <v>392</v>
      </c>
      <c r="V1098" s="357">
        <v>329</v>
      </c>
      <c r="W1098" s="357">
        <v>392</v>
      </c>
      <c r="X1098" s="357">
        <v>315</v>
      </c>
      <c r="Y1098" s="357">
        <v>329</v>
      </c>
      <c r="Z1098" s="357">
        <v>392</v>
      </c>
      <c r="AA1098" s="357">
        <v>345</v>
      </c>
      <c r="AB1098" s="357">
        <v>315</v>
      </c>
      <c r="AC1098" s="357">
        <v>329</v>
      </c>
      <c r="AD1098" s="357">
        <v>392</v>
      </c>
      <c r="AE1098" s="357">
        <v>345</v>
      </c>
      <c r="AF1098" s="357">
        <v>315</v>
      </c>
      <c r="AG1098" s="357">
        <v>329</v>
      </c>
      <c r="AH1098" s="357">
        <v>392</v>
      </c>
      <c r="AI1098" s="368" t="s">
        <v>2207</v>
      </c>
      <c r="AJ1098" s="357">
        <v>315</v>
      </c>
      <c r="AK1098" s="357">
        <v>329</v>
      </c>
      <c r="AL1098" s="357">
        <v>392</v>
      </c>
      <c r="AM1098" s="357">
        <v>315</v>
      </c>
      <c r="AN1098" s="357">
        <v>329</v>
      </c>
      <c r="AO1098" s="357">
        <v>392</v>
      </c>
      <c r="AP1098" s="357">
        <v>363</v>
      </c>
      <c r="AQ1098" s="357">
        <v>363</v>
      </c>
      <c r="AR1098" s="357">
        <v>363</v>
      </c>
      <c r="AS1098" s="357">
        <v>363</v>
      </c>
      <c r="AT1098" s="105"/>
      <c r="AU1098" s="105" t="s">
        <v>1714</v>
      </c>
      <c r="AV1098" s="126">
        <v>0.5</v>
      </c>
    </row>
    <row r="1099" spans="1:48" ht="23.25" customHeight="1">
      <c r="D1099" s="105" t="s">
        <v>1662</v>
      </c>
      <c r="E1099" s="164" t="s">
        <v>1662</v>
      </c>
      <c r="F1099" s="165" t="s">
        <v>1692</v>
      </c>
      <c r="G1099" s="126">
        <v>0.5</v>
      </c>
      <c r="H1099" s="166">
        <v>215</v>
      </c>
      <c r="I1099" s="166">
        <v>220</v>
      </c>
      <c r="J1099" s="166">
        <v>245</v>
      </c>
      <c r="K1099" s="357">
        <v>215</v>
      </c>
      <c r="L1099" s="357">
        <v>220</v>
      </c>
      <c r="M1099" s="357">
        <v>245</v>
      </c>
      <c r="N1099" s="357">
        <v>228</v>
      </c>
      <c r="O1099" s="357">
        <v>215</v>
      </c>
      <c r="P1099" s="357">
        <v>220</v>
      </c>
      <c r="Q1099" s="357">
        <v>245</v>
      </c>
      <c r="R1099" s="357">
        <v>228</v>
      </c>
      <c r="S1099" s="354">
        <v>215</v>
      </c>
      <c r="T1099" s="354">
        <v>220</v>
      </c>
      <c r="U1099" s="354">
        <v>245</v>
      </c>
      <c r="V1099" s="357">
        <v>220</v>
      </c>
      <c r="W1099" s="357">
        <v>245</v>
      </c>
      <c r="X1099" s="357">
        <v>215</v>
      </c>
      <c r="Y1099" s="357">
        <v>220</v>
      </c>
      <c r="Z1099" s="357">
        <v>245</v>
      </c>
      <c r="AA1099" s="357">
        <v>228</v>
      </c>
      <c r="AB1099" s="357">
        <v>215</v>
      </c>
      <c r="AC1099" s="357">
        <v>220</v>
      </c>
      <c r="AD1099" s="357">
        <v>245</v>
      </c>
      <c r="AE1099" s="357">
        <v>228</v>
      </c>
      <c r="AF1099" s="357">
        <v>215</v>
      </c>
      <c r="AG1099" s="357">
        <v>220</v>
      </c>
      <c r="AH1099" s="357">
        <v>245</v>
      </c>
      <c r="AI1099" s="368" t="s">
        <v>2207</v>
      </c>
      <c r="AJ1099" s="357">
        <v>215</v>
      </c>
      <c r="AK1099" s="357">
        <v>220</v>
      </c>
      <c r="AL1099" s="357">
        <v>245</v>
      </c>
      <c r="AM1099" s="357">
        <v>215</v>
      </c>
      <c r="AN1099" s="357">
        <v>220</v>
      </c>
      <c r="AO1099" s="357">
        <v>245</v>
      </c>
      <c r="AP1099" s="357">
        <v>243</v>
      </c>
      <c r="AQ1099" s="357">
        <v>243</v>
      </c>
      <c r="AR1099" s="357">
        <v>243</v>
      </c>
      <c r="AS1099" s="357">
        <v>243</v>
      </c>
      <c r="AT1099" s="105"/>
      <c r="AU1099" s="105" t="s">
        <v>1662</v>
      </c>
      <c r="AV1099" s="126">
        <v>0.5</v>
      </c>
    </row>
    <row r="1100" spans="1:48" ht="23.25" customHeight="1">
      <c r="D1100" s="105" t="s">
        <v>1648</v>
      </c>
      <c r="E1100" s="164" t="s">
        <v>1648</v>
      </c>
      <c r="F1100" s="165" t="s">
        <v>1678</v>
      </c>
      <c r="G1100" s="126">
        <v>0.6</v>
      </c>
      <c r="H1100" s="166">
        <v>250</v>
      </c>
      <c r="I1100" s="166">
        <v>251</v>
      </c>
      <c r="J1100" s="166">
        <v>311</v>
      </c>
      <c r="K1100" s="357">
        <v>250</v>
      </c>
      <c r="L1100" s="357">
        <v>251</v>
      </c>
      <c r="M1100" s="357">
        <v>311</v>
      </c>
      <c r="N1100" s="357">
        <v>266</v>
      </c>
      <c r="O1100" s="357">
        <v>250</v>
      </c>
      <c r="P1100" s="357">
        <v>251</v>
      </c>
      <c r="Q1100" s="357">
        <v>311</v>
      </c>
      <c r="R1100" s="357">
        <v>266</v>
      </c>
      <c r="S1100" s="354">
        <v>250</v>
      </c>
      <c r="T1100" s="354">
        <v>251</v>
      </c>
      <c r="U1100" s="354">
        <v>311</v>
      </c>
      <c r="V1100" s="357">
        <v>251</v>
      </c>
      <c r="W1100" s="357">
        <v>311</v>
      </c>
      <c r="X1100" s="357">
        <v>250</v>
      </c>
      <c r="Y1100" s="357">
        <v>251</v>
      </c>
      <c r="Z1100" s="357">
        <v>311</v>
      </c>
      <c r="AA1100" s="357">
        <v>266</v>
      </c>
      <c r="AB1100" s="357">
        <v>250</v>
      </c>
      <c r="AC1100" s="357">
        <v>251</v>
      </c>
      <c r="AD1100" s="357">
        <v>311</v>
      </c>
      <c r="AE1100" s="357">
        <v>266</v>
      </c>
      <c r="AF1100" s="357">
        <v>250</v>
      </c>
      <c r="AG1100" s="357">
        <v>251</v>
      </c>
      <c r="AH1100" s="357">
        <v>311</v>
      </c>
      <c r="AI1100" s="368" t="s">
        <v>2207</v>
      </c>
      <c r="AJ1100" s="357">
        <v>250</v>
      </c>
      <c r="AK1100" s="357">
        <v>251</v>
      </c>
      <c r="AL1100" s="357">
        <v>311</v>
      </c>
      <c r="AM1100" s="357">
        <v>250</v>
      </c>
      <c r="AN1100" s="357">
        <v>251</v>
      </c>
      <c r="AO1100" s="357">
        <v>311</v>
      </c>
      <c r="AP1100" s="357">
        <v>284</v>
      </c>
      <c r="AQ1100" s="357">
        <v>284</v>
      </c>
      <c r="AR1100" s="357">
        <v>284</v>
      </c>
      <c r="AS1100" s="357">
        <v>284</v>
      </c>
      <c r="AT1100" s="105"/>
      <c r="AU1100" s="105" t="s">
        <v>1648</v>
      </c>
      <c r="AV1100" s="126">
        <v>0.6</v>
      </c>
    </row>
    <row r="1101" spans="1:48" ht="23.25" customHeight="1">
      <c r="D1101" s="105" t="s">
        <v>1715</v>
      </c>
      <c r="E1101" s="164" t="s">
        <v>1715</v>
      </c>
      <c r="F1101" s="165" t="s">
        <v>1730</v>
      </c>
      <c r="G1101" s="126">
        <v>0.6</v>
      </c>
      <c r="H1101" s="166">
        <v>347</v>
      </c>
      <c r="I1101" s="166">
        <v>361</v>
      </c>
      <c r="J1101" s="166">
        <v>428</v>
      </c>
      <c r="K1101" s="357">
        <v>347</v>
      </c>
      <c r="L1101" s="357">
        <v>361</v>
      </c>
      <c r="M1101" s="357">
        <v>428</v>
      </c>
      <c r="N1101" s="357">
        <v>379</v>
      </c>
      <c r="O1101" s="357">
        <v>347</v>
      </c>
      <c r="P1101" s="357">
        <v>361</v>
      </c>
      <c r="Q1101" s="357">
        <v>428</v>
      </c>
      <c r="R1101" s="357">
        <v>379</v>
      </c>
      <c r="S1101" s="354">
        <v>347</v>
      </c>
      <c r="T1101" s="354">
        <v>361</v>
      </c>
      <c r="U1101" s="354">
        <v>428</v>
      </c>
      <c r="V1101" s="357">
        <v>361</v>
      </c>
      <c r="W1101" s="357">
        <v>428</v>
      </c>
      <c r="X1101" s="357">
        <v>347</v>
      </c>
      <c r="Y1101" s="357">
        <v>361</v>
      </c>
      <c r="Z1101" s="357">
        <v>428</v>
      </c>
      <c r="AA1101" s="357">
        <v>379</v>
      </c>
      <c r="AB1101" s="357">
        <v>347</v>
      </c>
      <c r="AC1101" s="357">
        <v>361</v>
      </c>
      <c r="AD1101" s="357">
        <v>428</v>
      </c>
      <c r="AE1101" s="357">
        <v>379</v>
      </c>
      <c r="AF1101" s="357">
        <v>347</v>
      </c>
      <c r="AG1101" s="357">
        <v>361</v>
      </c>
      <c r="AH1101" s="357">
        <v>428</v>
      </c>
      <c r="AI1101" s="368" t="s">
        <v>2207</v>
      </c>
      <c r="AJ1101" s="357">
        <v>347</v>
      </c>
      <c r="AK1101" s="357">
        <v>361</v>
      </c>
      <c r="AL1101" s="357">
        <v>428</v>
      </c>
      <c r="AM1101" s="357">
        <v>347</v>
      </c>
      <c r="AN1101" s="357">
        <v>361</v>
      </c>
      <c r="AO1101" s="357">
        <v>428</v>
      </c>
      <c r="AP1101" s="357">
        <v>401</v>
      </c>
      <c r="AQ1101" s="357">
        <v>401</v>
      </c>
      <c r="AR1101" s="357">
        <v>401</v>
      </c>
      <c r="AS1101" s="357">
        <v>401</v>
      </c>
      <c r="AT1101" s="105"/>
      <c r="AU1101" s="105" t="s">
        <v>1715</v>
      </c>
      <c r="AV1101" s="126">
        <v>0.6</v>
      </c>
    </row>
    <row r="1102" spans="1:48" ht="23.25" customHeight="1">
      <c r="D1102" s="105" t="s">
        <v>1663</v>
      </c>
      <c r="E1102" s="164" t="s">
        <v>1663</v>
      </c>
      <c r="F1102" s="165" t="s">
        <v>1693</v>
      </c>
      <c r="G1102" s="126">
        <v>0.6</v>
      </c>
      <c r="H1102" s="166">
        <v>247</v>
      </c>
      <c r="I1102" s="166">
        <v>251</v>
      </c>
      <c r="J1102" s="166">
        <v>281</v>
      </c>
      <c r="K1102" s="357">
        <v>247</v>
      </c>
      <c r="L1102" s="357">
        <v>251</v>
      </c>
      <c r="M1102" s="357">
        <v>281</v>
      </c>
      <c r="N1102" s="357">
        <v>262</v>
      </c>
      <c r="O1102" s="357">
        <v>247</v>
      </c>
      <c r="P1102" s="357">
        <v>251</v>
      </c>
      <c r="Q1102" s="357">
        <v>281</v>
      </c>
      <c r="R1102" s="357">
        <v>262</v>
      </c>
      <c r="S1102" s="354">
        <v>247</v>
      </c>
      <c r="T1102" s="354">
        <v>251</v>
      </c>
      <c r="U1102" s="354">
        <v>281</v>
      </c>
      <c r="V1102" s="357">
        <v>251</v>
      </c>
      <c r="W1102" s="357">
        <v>281</v>
      </c>
      <c r="X1102" s="357">
        <v>247</v>
      </c>
      <c r="Y1102" s="357">
        <v>251</v>
      </c>
      <c r="Z1102" s="357">
        <v>281</v>
      </c>
      <c r="AA1102" s="357">
        <v>262</v>
      </c>
      <c r="AB1102" s="357">
        <v>247</v>
      </c>
      <c r="AC1102" s="357">
        <v>251</v>
      </c>
      <c r="AD1102" s="357">
        <v>281</v>
      </c>
      <c r="AE1102" s="357">
        <v>262</v>
      </c>
      <c r="AF1102" s="357">
        <v>247</v>
      </c>
      <c r="AG1102" s="357">
        <v>251</v>
      </c>
      <c r="AH1102" s="357">
        <v>281</v>
      </c>
      <c r="AI1102" s="368" t="s">
        <v>2207</v>
      </c>
      <c r="AJ1102" s="357">
        <v>247</v>
      </c>
      <c r="AK1102" s="357">
        <v>251</v>
      </c>
      <c r="AL1102" s="357">
        <v>281</v>
      </c>
      <c r="AM1102" s="357">
        <v>247</v>
      </c>
      <c r="AN1102" s="357">
        <v>251</v>
      </c>
      <c r="AO1102" s="357">
        <v>281</v>
      </c>
      <c r="AP1102" s="357">
        <v>280</v>
      </c>
      <c r="AQ1102" s="357">
        <v>280</v>
      </c>
      <c r="AR1102" s="357">
        <v>280</v>
      </c>
      <c r="AS1102" s="357">
        <v>280</v>
      </c>
      <c r="AT1102" s="105"/>
      <c r="AU1102" s="105" t="s">
        <v>1663</v>
      </c>
      <c r="AV1102" s="126">
        <v>0.6</v>
      </c>
    </row>
    <row r="1103" spans="1:48" ht="23.25" customHeight="1">
      <c r="D1103" s="105" t="s">
        <v>1649</v>
      </c>
      <c r="E1103" s="164" t="s">
        <v>1649</v>
      </c>
      <c r="F1103" s="165" t="s">
        <v>1679</v>
      </c>
      <c r="G1103" s="126">
        <v>0.7</v>
      </c>
      <c r="H1103" s="166">
        <v>258</v>
      </c>
      <c r="I1103" s="166">
        <v>260</v>
      </c>
      <c r="J1103" s="166">
        <v>321</v>
      </c>
      <c r="K1103" s="357">
        <v>258</v>
      </c>
      <c r="L1103" s="357">
        <v>260</v>
      </c>
      <c r="M1103" s="357">
        <v>321</v>
      </c>
      <c r="N1103" s="357">
        <v>275</v>
      </c>
      <c r="O1103" s="357">
        <v>258</v>
      </c>
      <c r="P1103" s="357">
        <v>260</v>
      </c>
      <c r="Q1103" s="357">
        <v>321</v>
      </c>
      <c r="R1103" s="357">
        <v>275</v>
      </c>
      <c r="S1103" s="354">
        <v>258</v>
      </c>
      <c r="T1103" s="354">
        <v>260</v>
      </c>
      <c r="U1103" s="354">
        <v>321</v>
      </c>
      <c r="V1103" s="357">
        <v>260</v>
      </c>
      <c r="W1103" s="357">
        <v>321</v>
      </c>
      <c r="X1103" s="357">
        <v>258</v>
      </c>
      <c r="Y1103" s="357">
        <v>260</v>
      </c>
      <c r="Z1103" s="357">
        <v>321</v>
      </c>
      <c r="AA1103" s="357">
        <v>275</v>
      </c>
      <c r="AB1103" s="357">
        <v>258</v>
      </c>
      <c r="AC1103" s="357">
        <v>260</v>
      </c>
      <c r="AD1103" s="357">
        <v>321</v>
      </c>
      <c r="AE1103" s="357">
        <v>275</v>
      </c>
      <c r="AF1103" s="357">
        <v>258</v>
      </c>
      <c r="AG1103" s="357">
        <v>260</v>
      </c>
      <c r="AH1103" s="357">
        <v>321</v>
      </c>
      <c r="AI1103" s="368" t="s">
        <v>2207</v>
      </c>
      <c r="AJ1103" s="357">
        <v>258</v>
      </c>
      <c r="AK1103" s="357">
        <v>260</v>
      </c>
      <c r="AL1103" s="357">
        <v>321</v>
      </c>
      <c r="AM1103" s="357">
        <v>258</v>
      </c>
      <c r="AN1103" s="357">
        <v>260</v>
      </c>
      <c r="AO1103" s="357">
        <v>321</v>
      </c>
      <c r="AP1103" s="357">
        <v>296</v>
      </c>
      <c r="AQ1103" s="357">
        <v>296</v>
      </c>
      <c r="AR1103" s="357">
        <v>296</v>
      </c>
      <c r="AS1103" s="357">
        <v>296</v>
      </c>
      <c r="AT1103" s="105"/>
      <c r="AU1103" s="105" t="s">
        <v>1649</v>
      </c>
      <c r="AV1103" s="126">
        <v>0.7</v>
      </c>
    </row>
    <row r="1104" spans="1:48" ht="23.25" customHeight="1">
      <c r="D1104" s="105" t="s">
        <v>1716</v>
      </c>
      <c r="E1104" s="164" t="s">
        <v>1716</v>
      </c>
      <c r="F1104" s="165" t="s">
        <v>1731</v>
      </c>
      <c r="G1104" s="126">
        <v>0.7</v>
      </c>
      <c r="H1104" s="166">
        <v>356</v>
      </c>
      <c r="I1104" s="166">
        <v>370</v>
      </c>
      <c r="J1104" s="166">
        <v>439</v>
      </c>
      <c r="K1104" s="357">
        <v>356</v>
      </c>
      <c r="L1104" s="357">
        <v>370</v>
      </c>
      <c r="M1104" s="357">
        <v>439</v>
      </c>
      <c r="N1104" s="357">
        <v>388</v>
      </c>
      <c r="O1104" s="357">
        <v>356</v>
      </c>
      <c r="P1104" s="357">
        <v>370</v>
      </c>
      <c r="Q1104" s="357">
        <v>439</v>
      </c>
      <c r="R1104" s="357">
        <v>388</v>
      </c>
      <c r="S1104" s="354">
        <v>356</v>
      </c>
      <c r="T1104" s="354">
        <v>370</v>
      </c>
      <c r="U1104" s="354">
        <v>439</v>
      </c>
      <c r="V1104" s="357">
        <v>370</v>
      </c>
      <c r="W1104" s="357">
        <v>439</v>
      </c>
      <c r="X1104" s="357">
        <v>356</v>
      </c>
      <c r="Y1104" s="357">
        <v>370</v>
      </c>
      <c r="Z1104" s="357">
        <v>439</v>
      </c>
      <c r="AA1104" s="357">
        <v>388</v>
      </c>
      <c r="AB1104" s="357">
        <v>356</v>
      </c>
      <c r="AC1104" s="357">
        <v>370</v>
      </c>
      <c r="AD1104" s="357">
        <v>439</v>
      </c>
      <c r="AE1104" s="357">
        <v>388</v>
      </c>
      <c r="AF1104" s="357">
        <v>356</v>
      </c>
      <c r="AG1104" s="357">
        <v>370</v>
      </c>
      <c r="AH1104" s="357">
        <v>439</v>
      </c>
      <c r="AI1104" s="368" t="s">
        <v>2207</v>
      </c>
      <c r="AJ1104" s="357">
        <v>356</v>
      </c>
      <c r="AK1104" s="357">
        <v>370</v>
      </c>
      <c r="AL1104" s="357">
        <v>439</v>
      </c>
      <c r="AM1104" s="357">
        <v>356</v>
      </c>
      <c r="AN1104" s="357">
        <v>370</v>
      </c>
      <c r="AO1104" s="357">
        <v>439</v>
      </c>
      <c r="AP1104" s="357">
        <v>414</v>
      </c>
      <c r="AQ1104" s="357">
        <v>414</v>
      </c>
      <c r="AR1104" s="357">
        <v>414</v>
      </c>
      <c r="AS1104" s="357">
        <v>414</v>
      </c>
      <c r="AT1104" s="105"/>
      <c r="AU1104" s="105" t="s">
        <v>1716</v>
      </c>
      <c r="AV1104" s="126">
        <v>0.7</v>
      </c>
    </row>
    <row r="1105" spans="4:48" ht="23.25" customHeight="1">
      <c r="D1105" s="105" t="s">
        <v>1664</v>
      </c>
      <c r="E1105" s="164" t="s">
        <v>1664</v>
      </c>
      <c r="F1105" s="165" t="s">
        <v>1694</v>
      </c>
      <c r="G1105" s="126">
        <v>0.7</v>
      </c>
      <c r="H1105" s="166">
        <v>256</v>
      </c>
      <c r="I1105" s="166">
        <v>260</v>
      </c>
      <c r="J1105" s="166">
        <v>291</v>
      </c>
      <c r="K1105" s="357">
        <v>256</v>
      </c>
      <c r="L1105" s="357">
        <v>260</v>
      </c>
      <c r="M1105" s="357">
        <v>291</v>
      </c>
      <c r="N1105" s="357">
        <v>271</v>
      </c>
      <c r="O1105" s="357">
        <v>256</v>
      </c>
      <c r="P1105" s="357">
        <v>260</v>
      </c>
      <c r="Q1105" s="357">
        <v>291</v>
      </c>
      <c r="R1105" s="357">
        <v>271</v>
      </c>
      <c r="S1105" s="354">
        <v>256</v>
      </c>
      <c r="T1105" s="354">
        <v>260</v>
      </c>
      <c r="U1105" s="354">
        <v>291</v>
      </c>
      <c r="V1105" s="357">
        <v>260</v>
      </c>
      <c r="W1105" s="357">
        <v>291</v>
      </c>
      <c r="X1105" s="357">
        <v>256</v>
      </c>
      <c r="Y1105" s="357">
        <v>260</v>
      </c>
      <c r="Z1105" s="357">
        <v>291</v>
      </c>
      <c r="AA1105" s="357">
        <v>271</v>
      </c>
      <c r="AB1105" s="357">
        <v>256</v>
      </c>
      <c r="AC1105" s="357">
        <v>260</v>
      </c>
      <c r="AD1105" s="357">
        <v>291</v>
      </c>
      <c r="AE1105" s="357">
        <v>271</v>
      </c>
      <c r="AF1105" s="357">
        <v>256</v>
      </c>
      <c r="AG1105" s="357">
        <v>260</v>
      </c>
      <c r="AH1105" s="357">
        <v>291</v>
      </c>
      <c r="AI1105" s="368" t="s">
        <v>2207</v>
      </c>
      <c r="AJ1105" s="357">
        <v>256</v>
      </c>
      <c r="AK1105" s="357">
        <v>260</v>
      </c>
      <c r="AL1105" s="357">
        <v>291</v>
      </c>
      <c r="AM1105" s="357">
        <v>256</v>
      </c>
      <c r="AN1105" s="357">
        <v>260</v>
      </c>
      <c r="AO1105" s="357">
        <v>291</v>
      </c>
      <c r="AP1105" s="357">
        <v>293</v>
      </c>
      <c r="AQ1105" s="357">
        <v>293</v>
      </c>
      <c r="AR1105" s="357">
        <v>293</v>
      </c>
      <c r="AS1105" s="357">
        <v>293</v>
      </c>
      <c r="AT1105" s="105"/>
      <c r="AU1105" s="105" t="s">
        <v>1664</v>
      </c>
      <c r="AV1105" s="126">
        <v>0.7</v>
      </c>
    </row>
    <row r="1106" spans="4:48" ht="23.25" customHeight="1">
      <c r="D1106" s="105" t="s">
        <v>1650</v>
      </c>
      <c r="E1106" s="164" t="s">
        <v>1650</v>
      </c>
      <c r="F1106" s="165" t="s">
        <v>1680</v>
      </c>
      <c r="G1106" s="126">
        <v>0.7</v>
      </c>
      <c r="H1106" s="166">
        <v>269</v>
      </c>
      <c r="I1106" s="166">
        <v>271</v>
      </c>
      <c r="J1106" s="166">
        <v>335</v>
      </c>
      <c r="K1106" s="357">
        <v>269</v>
      </c>
      <c r="L1106" s="357">
        <v>271</v>
      </c>
      <c r="M1106" s="357">
        <v>335</v>
      </c>
      <c r="N1106" s="357">
        <v>287</v>
      </c>
      <c r="O1106" s="357">
        <v>269</v>
      </c>
      <c r="P1106" s="357">
        <v>271</v>
      </c>
      <c r="Q1106" s="357">
        <v>335</v>
      </c>
      <c r="R1106" s="357">
        <v>287</v>
      </c>
      <c r="S1106" s="354">
        <v>269</v>
      </c>
      <c r="T1106" s="354">
        <v>271</v>
      </c>
      <c r="U1106" s="354">
        <v>335</v>
      </c>
      <c r="V1106" s="357">
        <v>271</v>
      </c>
      <c r="W1106" s="357">
        <v>335</v>
      </c>
      <c r="X1106" s="357">
        <v>269</v>
      </c>
      <c r="Y1106" s="357">
        <v>271</v>
      </c>
      <c r="Z1106" s="357">
        <v>335</v>
      </c>
      <c r="AA1106" s="357">
        <v>287</v>
      </c>
      <c r="AB1106" s="357">
        <v>269</v>
      </c>
      <c r="AC1106" s="357">
        <v>271</v>
      </c>
      <c r="AD1106" s="357">
        <v>335</v>
      </c>
      <c r="AE1106" s="357">
        <v>287</v>
      </c>
      <c r="AF1106" s="357">
        <v>269</v>
      </c>
      <c r="AG1106" s="357">
        <v>271</v>
      </c>
      <c r="AH1106" s="357">
        <v>335</v>
      </c>
      <c r="AI1106" s="368" t="s">
        <v>2207</v>
      </c>
      <c r="AJ1106" s="357">
        <v>269</v>
      </c>
      <c r="AK1106" s="357">
        <v>271</v>
      </c>
      <c r="AL1106" s="357">
        <v>335</v>
      </c>
      <c r="AM1106" s="357">
        <v>269</v>
      </c>
      <c r="AN1106" s="357">
        <v>271</v>
      </c>
      <c r="AO1106" s="357">
        <v>335</v>
      </c>
      <c r="AP1106" s="357">
        <v>311</v>
      </c>
      <c r="AQ1106" s="357">
        <v>311</v>
      </c>
      <c r="AR1106" s="357">
        <v>311</v>
      </c>
      <c r="AS1106" s="357">
        <v>311</v>
      </c>
      <c r="AT1106" s="105"/>
      <c r="AU1106" s="105" t="s">
        <v>1650</v>
      </c>
      <c r="AV1106" s="126">
        <v>0.7</v>
      </c>
    </row>
    <row r="1107" spans="4:48" ht="23.25" customHeight="1">
      <c r="D1107" s="105" t="s">
        <v>1717</v>
      </c>
      <c r="E1107" s="164" t="s">
        <v>1717</v>
      </c>
      <c r="F1107" s="165" t="s">
        <v>1732</v>
      </c>
      <c r="G1107" s="126">
        <v>0.7</v>
      </c>
      <c r="H1107" s="166">
        <v>368</v>
      </c>
      <c r="I1107" s="166">
        <v>382</v>
      </c>
      <c r="J1107" s="166">
        <v>452</v>
      </c>
      <c r="K1107" s="357">
        <v>368</v>
      </c>
      <c r="L1107" s="357">
        <v>382</v>
      </c>
      <c r="M1107" s="357">
        <v>452</v>
      </c>
      <c r="N1107" s="357">
        <v>401</v>
      </c>
      <c r="O1107" s="357">
        <v>368</v>
      </c>
      <c r="P1107" s="357">
        <v>382</v>
      </c>
      <c r="Q1107" s="357">
        <v>452</v>
      </c>
      <c r="R1107" s="357">
        <v>401</v>
      </c>
      <c r="S1107" s="354">
        <v>368</v>
      </c>
      <c r="T1107" s="354">
        <v>382</v>
      </c>
      <c r="U1107" s="354">
        <v>452</v>
      </c>
      <c r="V1107" s="357">
        <v>382</v>
      </c>
      <c r="W1107" s="357">
        <v>452</v>
      </c>
      <c r="X1107" s="357">
        <v>368</v>
      </c>
      <c r="Y1107" s="357">
        <v>382</v>
      </c>
      <c r="Z1107" s="357">
        <v>452</v>
      </c>
      <c r="AA1107" s="357">
        <v>401</v>
      </c>
      <c r="AB1107" s="357">
        <v>368</v>
      </c>
      <c r="AC1107" s="357">
        <v>382</v>
      </c>
      <c r="AD1107" s="357">
        <v>452</v>
      </c>
      <c r="AE1107" s="357">
        <v>401</v>
      </c>
      <c r="AF1107" s="357">
        <v>368</v>
      </c>
      <c r="AG1107" s="357">
        <v>382</v>
      </c>
      <c r="AH1107" s="357">
        <v>452</v>
      </c>
      <c r="AI1107" s="368" t="s">
        <v>2207</v>
      </c>
      <c r="AJ1107" s="357">
        <v>368</v>
      </c>
      <c r="AK1107" s="357">
        <v>382</v>
      </c>
      <c r="AL1107" s="357">
        <v>452</v>
      </c>
      <c r="AM1107" s="357">
        <v>368</v>
      </c>
      <c r="AN1107" s="357">
        <v>382</v>
      </c>
      <c r="AO1107" s="357">
        <v>452</v>
      </c>
      <c r="AP1107" s="357">
        <v>430</v>
      </c>
      <c r="AQ1107" s="357">
        <v>430</v>
      </c>
      <c r="AR1107" s="357">
        <v>430</v>
      </c>
      <c r="AS1107" s="357">
        <v>430</v>
      </c>
      <c r="AT1107" s="105"/>
      <c r="AU1107" s="105" t="s">
        <v>1717</v>
      </c>
      <c r="AV1107" s="126">
        <v>0.7</v>
      </c>
    </row>
    <row r="1108" spans="4:48" ht="23.25" customHeight="1">
      <c r="D1108" s="105" t="s">
        <v>1665</v>
      </c>
      <c r="E1108" s="164" t="s">
        <v>1665</v>
      </c>
      <c r="F1108" s="165" t="s">
        <v>1695</v>
      </c>
      <c r="G1108" s="126">
        <v>0.7</v>
      </c>
      <c r="H1108" s="166">
        <v>268</v>
      </c>
      <c r="I1108" s="166">
        <v>272</v>
      </c>
      <c r="J1108" s="166">
        <v>305</v>
      </c>
      <c r="K1108" s="357">
        <v>268</v>
      </c>
      <c r="L1108" s="357">
        <v>272</v>
      </c>
      <c r="M1108" s="357">
        <v>305</v>
      </c>
      <c r="N1108" s="357">
        <v>284</v>
      </c>
      <c r="O1108" s="357">
        <v>268</v>
      </c>
      <c r="P1108" s="357">
        <v>272</v>
      </c>
      <c r="Q1108" s="357">
        <v>305</v>
      </c>
      <c r="R1108" s="357">
        <v>284</v>
      </c>
      <c r="S1108" s="354">
        <v>268</v>
      </c>
      <c r="T1108" s="354">
        <v>272</v>
      </c>
      <c r="U1108" s="354">
        <v>305</v>
      </c>
      <c r="V1108" s="357">
        <v>272</v>
      </c>
      <c r="W1108" s="357">
        <v>305</v>
      </c>
      <c r="X1108" s="357">
        <v>268</v>
      </c>
      <c r="Y1108" s="357">
        <v>272</v>
      </c>
      <c r="Z1108" s="357">
        <v>305</v>
      </c>
      <c r="AA1108" s="357">
        <v>284</v>
      </c>
      <c r="AB1108" s="357">
        <v>268</v>
      </c>
      <c r="AC1108" s="357">
        <v>272</v>
      </c>
      <c r="AD1108" s="357">
        <v>305</v>
      </c>
      <c r="AE1108" s="357">
        <v>284</v>
      </c>
      <c r="AF1108" s="357">
        <v>268</v>
      </c>
      <c r="AG1108" s="357">
        <v>272</v>
      </c>
      <c r="AH1108" s="357">
        <v>305</v>
      </c>
      <c r="AI1108" s="368" t="s">
        <v>2207</v>
      </c>
      <c r="AJ1108" s="357">
        <v>268</v>
      </c>
      <c r="AK1108" s="357">
        <v>272</v>
      </c>
      <c r="AL1108" s="357">
        <v>305</v>
      </c>
      <c r="AM1108" s="357">
        <v>268</v>
      </c>
      <c r="AN1108" s="357">
        <v>272</v>
      </c>
      <c r="AO1108" s="357">
        <v>305</v>
      </c>
      <c r="AP1108" s="357">
        <v>309</v>
      </c>
      <c r="AQ1108" s="357">
        <v>309</v>
      </c>
      <c r="AR1108" s="357">
        <v>309</v>
      </c>
      <c r="AS1108" s="357">
        <v>309</v>
      </c>
      <c r="AT1108" s="105"/>
      <c r="AU1108" s="105" t="s">
        <v>1665</v>
      </c>
      <c r="AV1108" s="126">
        <v>0.7</v>
      </c>
    </row>
    <row r="1109" spans="4:48" ht="23.25" customHeight="1">
      <c r="D1109" s="105" t="s">
        <v>1651</v>
      </c>
      <c r="E1109" s="164" t="s">
        <v>1651</v>
      </c>
      <c r="F1109" s="165" t="s">
        <v>1681</v>
      </c>
      <c r="G1109" s="126">
        <v>0.79999999999999993</v>
      </c>
      <c r="H1109" s="166">
        <v>280</v>
      </c>
      <c r="I1109" s="166">
        <v>281</v>
      </c>
      <c r="J1109" s="166">
        <v>348</v>
      </c>
      <c r="K1109" s="357">
        <v>280</v>
      </c>
      <c r="L1109" s="357">
        <v>281</v>
      </c>
      <c r="M1109" s="357">
        <v>348</v>
      </c>
      <c r="N1109" s="357">
        <v>298</v>
      </c>
      <c r="O1109" s="357">
        <v>280</v>
      </c>
      <c r="P1109" s="357">
        <v>281</v>
      </c>
      <c r="Q1109" s="357">
        <v>348</v>
      </c>
      <c r="R1109" s="357">
        <v>298</v>
      </c>
      <c r="S1109" s="354">
        <v>280</v>
      </c>
      <c r="T1109" s="354">
        <v>281</v>
      </c>
      <c r="U1109" s="354">
        <v>348</v>
      </c>
      <c r="V1109" s="357">
        <v>281</v>
      </c>
      <c r="W1109" s="357">
        <v>348</v>
      </c>
      <c r="X1109" s="357">
        <v>280</v>
      </c>
      <c r="Y1109" s="357">
        <v>281</v>
      </c>
      <c r="Z1109" s="357">
        <v>348</v>
      </c>
      <c r="AA1109" s="357">
        <v>298</v>
      </c>
      <c r="AB1109" s="357">
        <v>280</v>
      </c>
      <c r="AC1109" s="357">
        <v>281</v>
      </c>
      <c r="AD1109" s="357">
        <v>348</v>
      </c>
      <c r="AE1109" s="357">
        <v>298</v>
      </c>
      <c r="AF1109" s="357">
        <v>280</v>
      </c>
      <c r="AG1109" s="357">
        <v>281</v>
      </c>
      <c r="AH1109" s="357">
        <v>348</v>
      </c>
      <c r="AI1109" s="368" t="s">
        <v>2207</v>
      </c>
      <c r="AJ1109" s="357">
        <v>280</v>
      </c>
      <c r="AK1109" s="357">
        <v>281</v>
      </c>
      <c r="AL1109" s="357">
        <v>348</v>
      </c>
      <c r="AM1109" s="357">
        <v>280</v>
      </c>
      <c r="AN1109" s="357">
        <v>281</v>
      </c>
      <c r="AO1109" s="357">
        <v>348</v>
      </c>
      <c r="AP1109" s="357">
        <v>326</v>
      </c>
      <c r="AQ1109" s="357">
        <v>326</v>
      </c>
      <c r="AR1109" s="357">
        <v>326</v>
      </c>
      <c r="AS1109" s="357">
        <v>326</v>
      </c>
      <c r="AT1109" s="105"/>
      <c r="AU1109" s="105" t="s">
        <v>1651</v>
      </c>
      <c r="AV1109" s="126">
        <v>0.79999999999999993</v>
      </c>
    </row>
    <row r="1110" spans="4:48" ht="23.25" customHeight="1">
      <c r="D1110" s="105" t="s">
        <v>1718</v>
      </c>
      <c r="E1110" s="164" t="s">
        <v>1718</v>
      </c>
      <c r="F1110" s="165" t="s">
        <v>1733</v>
      </c>
      <c r="G1110" s="126">
        <v>0.79999999999999993</v>
      </c>
      <c r="H1110" s="166">
        <v>377</v>
      </c>
      <c r="I1110" s="166">
        <v>392</v>
      </c>
      <c r="J1110" s="166">
        <v>462</v>
      </c>
      <c r="K1110" s="357">
        <v>377</v>
      </c>
      <c r="L1110" s="357">
        <v>392</v>
      </c>
      <c r="M1110" s="357">
        <v>462</v>
      </c>
      <c r="N1110" s="357">
        <v>411</v>
      </c>
      <c r="O1110" s="357">
        <v>377</v>
      </c>
      <c r="P1110" s="357">
        <v>392</v>
      </c>
      <c r="Q1110" s="357">
        <v>462</v>
      </c>
      <c r="R1110" s="357">
        <v>411</v>
      </c>
      <c r="S1110" s="356">
        <v>377</v>
      </c>
      <c r="T1110" s="353">
        <v>392</v>
      </c>
      <c r="U1110" s="356">
        <v>462</v>
      </c>
      <c r="V1110" s="357">
        <v>392</v>
      </c>
      <c r="W1110" s="357">
        <v>462</v>
      </c>
      <c r="X1110" s="357">
        <v>377</v>
      </c>
      <c r="Y1110" s="357">
        <v>392</v>
      </c>
      <c r="Z1110" s="357">
        <v>462</v>
      </c>
      <c r="AA1110" s="357">
        <v>411</v>
      </c>
      <c r="AB1110" s="357">
        <v>377</v>
      </c>
      <c r="AC1110" s="357">
        <v>392</v>
      </c>
      <c r="AD1110" s="357">
        <v>462</v>
      </c>
      <c r="AE1110" s="357">
        <v>411</v>
      </c>
      <c r="AF1110" s="357">
        <v>377</v>
      </c>
      <c r="AG1110" s="357">
        <v>392</v>
      </c>
      <c r="AH1110" s="357">
        <v>462</v>
      </c>
      <c r="AI1110" s="368" t="s">
        <v>2207</v>
      </c>
      <c r="AJ1110" s="357">
        <v>377</v>
      </c>
      <c r="AK1110" s="357">
        <v>392</v>
      </c>
      <c r="AL1110" s="357">
        <v>462</v>
      </c>
      <c r="AM1110" s="357">
        <v>377</v>
      </c>
      <c r="AN1110" s="357">
        <v>392</v>
      </c>
      <c r="AO1110" s="357">
        <v>462</v>
      </c>
      <c r="AP1110" s="357">
        <v>442</v>
      </c>
      <c r="AQ1110" s="357">
        <v>442</v>
      </c>
      <c r="AR1110" s="357">
        <v>442</v>
      </c>
      <c r="AS1110" s="357">
        <v>442</v>
      </c>
      <c r="AT1110" s="105"/>
      <c r="AU1110" s="105" t="s">
        <v>1718</v>
      </c>
      <c r="AV1110" s="126">
        <v>0.79999999999999993</v>
      </c>
    </row>
    <row r="1111" spans="4:48" ht="23.25" customHeight="1">
      <c r="D1111" s="105" t="s">
        <v>1666</v>
      </c>
      <c r="E1111" s="164" t="s">
        <v>1666</v>
      </c>
      <c r="F1111" s="165" t="s">
        <v>1696</v>
      </c>
      <c r="G1111" s="126">
        <v>0.79999999999999993</v>
      </c>
      <c r="H1111" s="166">
        <v>276</v>
      </c>
      <c r="I1111" s="166">
        <v>281</v>
      </c>
      <c r="J1111" s="166">
        <v>315</v>
      </c>
      <c r="K1111" s="357">
        <v>276</v>
      </c>
      <c r="L1111" s="357">
        <v>281</v>
      </c>
      <c r="M1111" s="357">
        <v>315</v>
      </c>
      <c r="N1111" s="357">
        <v>293</v>
      </c>
      <c r="O1111" s="357">
        <v>276</v>
      </c>
      <c r="P1111" s="357">
        <v>281</v>
      </c>
      <c r="Q1111" s="357">
        <v>315</v>
      </c>
      <c r="R1111" s="357">
        <v>293</v>
      </c>
      <c r="S1111" s="354">
        <v>276</v>
      </c>
      <c r="T1111" s="354">
        <v>281</v>
      </c>
      <c r="U1111" s="354">
        <v>315</v>
      </c>
      <c r="V1111" s="357">
        <v>281</v>
      </c>
      <c r="W1111" s="357">
        <v>315</v>
      </c>
      <c r="X1111" s="357">
        <v>276</v>
      </c>
      <c r="Y1111" s="357">
        <v>281</v>
      </c>
      <c r="Z1111" s="357">
        <v>315</v>
      </c>
      <c r="AA1111" s="357">
        <v>293</v>
      </c>
      <c r="AB1111" s="357">
        <v>276</v>
      </c>
      <c r="AC1111" s="357">
        <v>281</v>
      </c>
      <c r="AD1111" s="357">
        <v>315</v>
      </c>
      <c r="AE1111" s="357">
        <v>293</v>
      </c>
      <c r="AF1111" s="357">
        <v>276</v>
      </c>
      <c r="AG1111" s="357">
        <v>281</v>
      </c>
      <c r="AH1111" s="357">
        <v>315</v>
      </c>
      <c r="AI1111" s="368" t="s">
        <v>2207</v>
      </c>
      <c r="AJ1111" s="357">
        <v>276</v>
      </c>
      <c r="AK1111" s="357">
        <v>281</v>
      </c>
      <c r="AL1111" s="357">
        <v>315</v>
      </c>
      <c r="AM1111" s="357">
        <v>276</v>
      </c>
      <c r="AN1111" s="357">
        <v>281</v>
      </c>
      <c r="AO1111" s="357">
        <v>315</v>
      </c>
      <c r="AP1111" s="357">
        <v>321</v>
      </c>
      <c r="AQ1111" s="357">
        <v>321</v>
      </c>
      <c r="AR1111" s="357">
        <v>321</v>
      </c>
      <c r="AS1111" s="357">
        <v>321</v>
      </c>
      <c r="AT1111" s="105"/>
      <c r="AU1111" s="105" t="s">
        <v>1666</v>
      </c>
      <c r="AV1111" s="126">
        <v>0.79999999999999993</v>
      </c>
    </row>
    <row r="1112" spans="4:48" ht="23.25" customHeight="1">
      <c r="D1112" s="105" t="s">
        <v>1652</v>
      </c>
      <c r="E1112" s="164" t="s">
        <v>1652</v>
      </c>
      <c r="F1112" s="165" t="s">
        <v>1682</v>
      </c>
      <c r="G1112" s="126">
        <v>0.9</v>
      </c>
      <c r="H1112" s="166">
        <v>293</v>
      </c>
      <c r="I1112" s="166">
        <v>294</v>
      </c>
      <c r="J1112" s="166">
        <v>365</v>
      </c>
      <c r="K1112" s="357">
        <v>293</v>
      </c>
      <c r="L1112" s="357">
        <v>294</v>
      </c>
      <c r="M1112" s="357">
        <v>365</v>
      </c>
      <c r="N1112" s="357">
        <v>312</v>
      </c>
      <c r="O1112" s="357">
        <v>293</v>
      </c>
      <c r="P1112" s="357">
        <v>294</v>
      </c>
      <c r="Q1112" s="357">
        <v>365</v>
      </c>
      <c r="R1112" s="357">
        <v>312</v>
      </c>
      <c r="S1112" s="354">
        <v>293</v>
      </c>
      <c r="T1112" s="354">
        <v>294</v>
      </c>
      <c r="U1112" s="354">
        <v>365</v>
      </c>
      <c r="V1112" s="357">
        <v>294</v>
      </c>
      <c r="W1112" s="357">
        <v>365</v>
      </c>
      <c r="X1112" s="357">
        <v>293</v>
      </c>
      <c r="Y1112" s="357">
        <v>294</v>
      </c>
      <c r="Z1112" s="357">
        <v>365</v>
      </c>
      <c r="AA1112" s="357">
        <v>312</v>
      </c>
      <c r="AB1112" s="357">
        <v>293</v>
      </c>
      <c r="AC1112" s="357">
        <v>294</v>
      </c>
      <c r="AD1112" s="357">
        <v>365</v>
      </c>
      <c r="AE1112" s="357">
        <v>312</v>
      </c>
      <c r="AF1112" s="357">
        <v>293</v>
      </c>
      <c r="AG1112" s="357">
        <v>294</v>
      </c>
      <c r="AH1112" s="357">
        <v>365</v>
      </c>
      <c r="AI1112" s="368" t="s">
        <v>2207</v>
      </c>
      <c r="AJ1112" s="357">
        <v>293</v>
      </c>
      <c r="AK1112" s="357">
        <v>294</v>
      </c>
      <c r="AL1112" s="357">
        <v>365</v>
      </c>
      <c r="AM1112" s="357">
        <v>293</v>
      </c>
      <c r="AN1112" s="357">
        <v>294</v>
      </c>
      <c r="AO1112" s="357">
        <v>365</v>
      </c>
      <c r="AP1112" s="357">
        <v>343</v>
      </c>
      <c r="AQ1112" s="357">
        <v>343</v>
      </c>
      <c r="AR1112" s="357">
        <v>343</v>
      </c>
      <c r="AS1112" s="357">
        <v>343</v>
      </c>
      <c r="AT1112" s="105"/>
      <c r="AU1112" s="105" t="s">
        <v>1652</v>
      </c>
      <c r="AV1112" s="126">
        <v>0.9</v>
      </c>
    </row>
    <row r="1113" spans="4:48" ht="23.25" customHeight="1">
      <c r="D1113" s="105" t="s">
        <v>1719</v>
      </c>
      <c r="E1113" s="164" t="s">
        <v>1719</v>
      </c>
      <c r="F1113" s="165" t="s">
        <v>1734</v>
      </c>
      <c r="G1113" s="126">
        <v>0.9</v>
      </c>
      <c r="H1113" s="166">
        <v>389</v>
      </c>
      <c r="I1113" s="166">
        <v>404</v>
      </c>
      <c r="J1113" s="166">
        <v>477</v>
      </c>
      <c r="K1113" s="357">
        <v>389</v>
      </c>
      <c r="L1113" s="357">
        <v>404</v>
      </c>
      <c r="M1113" s="357">
        <v>477</v>
      </c>
      <c r="N1113" s="357">
        <v>424</v>
      </c>
      <c r="O1113" s="357">
        <v>389</v>
      </c>
      <c r="P1113" s="357">
        <v>404</v>
      </c>
      <c r="Q1113" s="357">
        <v>477</v>
      </c>
      <c r="R1113" s="357">
        <v>424</v>
      </c>
      <c r="S1113" s="354">
        <v>389</v>
      </c>
      <c r="T1113" s="354">
        <v>404</v>
      </c>
      <c r="U1113" s="354">
        <v>477</v>
      </c>
      <c r="V1113" s="357">
        <v>404</v>
      </c>
      <c r="W1113" s="357">
        <v>477</v>
      </c>
      <c r="X1113" s="357">
        <v>389</v>
      </c>
      <c r="Y1113" s="357">
        <v>404</v>
      </c>
      <c r="Z1113" s="357">
        <v>477</v>
      </c>
      <c r="AA1113" s="357">
        <v>424</v>
      </c>
      <c r="AB1113" s="357">
        <v>389</v>
      </c>
      <c r="AC1113" s="357">
        <v>404</v>
      </c>
      <c r="AD1113" s="357">
        <v>477</v>
      </c>
      <c r="AE1113" s="357">
        <v>424</v>
      </c>
      <c r="AF1113" s="357">
        <v>389</v>
      </c>
      <c r="AG1113" s="357">
        <v>404</v>
      </c>
      <c r="AH1113" s="357">
        <v>477</v>
      </c>
      <c r="AI1113" s="368" t="s">
        <v>2207</v>
      </c>
      <c r="AJ1113" s="357">
        <v>389</v>
      </c>
      <c r="AK1113" s="357">
        <v>404</v>
      </c>
      <c r="AL1113" s="357">
        <v>477</v>
      </c>
      <c r="AM1113" s="357">
        <v>389</v>
      </c>
      <c r="AN1113" s="357">
        <v>404</v>
      </c>
      <c r="AO1113" s="357">
        <v>477</v>
      </c>
      <c r="AP1113" s="357">
        <v>459</v>
      </c>
      <c r="AQ1113" s="357">
        <v>459</v>
      </c>
      <c r="AR1113" s="357">
        <v>459</v>
      </c>
      <c r="AS1113" s="357">
        <v>459</v>
      </c>
      <c r="AT1113" s="105"/>
      <c r="AU1113" s="105" t="s">
        <v>1719</v>
      </c>
      <c r="AV1113" s="126">
        <v>0.9</v>
      </c>
    </row>
    <row r="1114" spans="4:48" ht="23.25" customHeight="1">
      <c r="D1114" s="105" t="s">
        <v>1667</v>
      </c>
      <c r="E1114" s="164" t="s">
        <v>1667</v>
      </c>
      <c r="F1114" s="165" t="s">
        <v>1697</v>
      </c>
      <c r="G1114" s="126">
        <v>0.9</v>
      </c>
      <c r="H1114" s="166">
        <v>289</v>
      </c>
      <c r="I1114" s="166">
        <v>294</v>
      </c>
      <c r="J1114" s="166">
        <v>329</v>
      </c>
      <c r="K1114" s="357">
        <v>289</v>
      </c>
      <c r="L1114" s="357">
        <v>294</v>
      </c>
      <c r="M1114" s="357">
        <v>329</v>
      </c>
      <c r="N1114" s="357">
        <v>306</v>
      </c>
      <c r="O1114" s="357">
        <v>289</v>
      </c>
      <c r="P1114" s="357">
        <v>294</v>
      </c>
      <c r="Q1114" s="357">
        <v>329</v>
      </c>
      <c r="R1114" s="357">
        <v>306</v>
      </c>
      <c r="S1114" s="354">
        <v>289</v>
      </c>
      <c r="T1114" s="354">
        <v>294</v>
      </c>
      <c r="U1114" s="354">
        <v>329</v>
      </c>
      <c r="V1114" s="357">
        <v>294</v>
      </c>
      <c r="W1114" s="357">
        <v>329</v>
      </c>
      <c r="X1114" s="357">
        <v>289</v>
      </c>
      <c r="Y1114" s="357">
        <v>294</v>
      </c>
      <c r="Z1114" s="357">
        <v>329</v>
      </c>
      <c r="AA1114" s="357">
        <v>306</v>
      </c>
      <c r="AB1114" s="357">
        <v>289</v>
      </c>
      <c r="AC1114" s="357">
        <v>294</v>
      </c>
      <c r="AD1114" s="357">
        <v>329</v>
      </c>
      <c r="AE1114" s="357">
        <v>306</v>
      </c>
      <c r="AF1114" s="357">
        <v>289</v>
      </c>
      <c r="AG1114" s="357">
        <v>294</v>
      </c>
      <c r="AH1114" s="357">
        <v>329</v>
      </c>
      <c r="AI1114" s="368" t="s">
        <v>2207</v>
      </c>
      <c r="AJ1114" s="357">
        <v>289</v>
      </c>
      <c r="AK1114" s="357">
        <v>294</v>
      </c>
      <c r="AL1114" s="357">
        <v>329</v>
      </c>
      <c r="AM1114" s="357">
        <v>289</v>
      </c>
      <c r="AN1114" s="357">
        <v>294</v>
      </c>
      <c r="AO1114" s="357">
        <v>329</v>
      </c>
      <c r="AP1114" s="357">
        <v>337</v>
      </c>
      <c r="AQ1114" s="357">
        <v>337</v>
      </c>
      <c r="AR1114" s="357">
        <v>337</v>
      </c>
      <c r="AS1114" s="357">
        <v>337</v>
      </c>
      <c r="AT1114" s="105"/>
      <c r="AU1114" s="105" t="s">
        <v>1667</v>
      </c>
      <c r="AV1114" s="126">
        <v>0.9</v>
      </c>
    </row>
    <row r="1115" spans="4:48" ht="23.25" customHeight="1">
      <c r="D1115" s="105" t="s">
        <v>1653</v>
      </c>
      <c r="E1115" s="164" t="s">
        <v>1653</v>
      </c>
      <c r="F1115" s="165" t="s">
        <v>1683</v>
      </c>
      <c r="G1115" s="126">
        <v>0.9</v>
      </c>
      <c r="H1115" s="166">
        <v>302</v>
      </c>
      <c r="I1115" s="166">
        <v>304</v>
      </c>
      <c r="J1115" s="166">
        <v>376</v>
      </c>
      <c r="K1115" s="357">
        <v>302</v>
      </c>
      <c r="L1115" s="357">
        <v>304</v>
      </c>
      <c r="M1115" s="357">
        <v>376</v>
      </c>
      <c r="N1115" s="357">
        <v>322</v>
      </c>
      <c r="O1115" s="357">
        <v>302</v>
      </c>
      <c r="P1115" s="357">
        <v>304</v>
      </c>
      <c r="Q1115" s="357">
        <v>376</v>
      </c>
      <c r="R1115" s="357">
        <v>322</v>
      </c>
      <c r="S1115" s="354">
        <v>302</v>
      </c>
      <c r="T1115" s="354">
        <v>304</v>
      </c>
      <c r="U1115" s="354">
        <v>376</v>
      </c>
      <c r="V1115" s="357">
        <v>304</v>
      </c>
      <c r="W1115" s="357">
        <v>376</v>
      </c>
      <c r="X1115" s="357">
        <v>302</v>
      </c>
      <c r="Y1115" s="357">
        <v>304</v>
      </c>
      <c r="Z1115" s="357">
        <v>376</v>
      </c>
      <c r="AA1115" s="357">
        <v>322</v>
      </c>
      <c r="AB1115" s="357">
        <v>302</v>
      </c>
      <c r="AC1115" s="357">
        <v>304</v>
      </c>
      <c r="AD1115" s="357">
        <v>376</v>
      </c>
      <c r="AE1115" s="357">
        <v>322</v>
      </c>
      <c r="AF1115" s="357">
        <v>302</v>
      </c>
      <c r="AG1115" s="357">
        <v>304</v>
      </c>
      <c r="AH1115" s="357">
        <v>376</v>
      </c>
      <c r="AI1115" s="368" t="s">
        <v>2207</v>
      </c>
      <c r="AJ1115" s="357">
        <v>302</v>
      </c>
      <c r="AK1115" s="357">
        <v>304</v>
      </c>
      <c r="AL1115" s="357">
        <v>376</v>
      </c>
      <c r="AM1115" s="357">
        <v>302</v>
      </c>
      <c r="AN1115" s="357">
        <v>304</v>
      </c>
      <c r="AO1115" s="357">
        <v>376</v>
      </c>
      <c r="AP1115" s="357">
        <v>356</v>
      </c>
      <c r="AQ1115" s="357">
        <v>356</v>
      </c>
      <c r="AR1115" s="357">
        <v>356</v>
      </c>
      <c r="AS1115" s="357">
        <v>356</v>
      </c>
      <c r="AT1115" s="105"/>
      <c r="AU1115" s="105" t="s">
        <v>1653</v>
      </c>
      <c r="AV1115" s="126">
        <v>0.9</v>
      </c>
    </row>
    <row r="1116" spans="4:48" ht="23.25" customHeight="1">
      <c r="D1116" s="105" t="s">
        <v>1720</v>
      </c>
      <c r="E1116" s="164" t="s">
        <v>1720</v>
      </c>
      <c r="F1116" s="165" t="s">
        <v>1735</v>
      </c>
      <c r="G1116" s="126">
        <v>0.9</v>
      </c>
      <c r="H1116" s="166">
        <v>400</v>
      </c>
      <c r="I1116" s="166">
        <v>415</v>
      </c>
      <c r="J1116" s="166">
        <v>488</v>
      </c>
      <c r="K1116" s="357">
        <v>400</v>
      </c>
      <c r="L1116" s="357">
        <v>415</v>
      </c>
      <c r="M1116" s="357">
        <v>488</v>
      </c>
      <c r="N1116" s="357">
        <v>434</v>
      </c>
      <c r="O1116" s="357">
        <v>400</v>
      </c>
      <c r="P1116" s="357">
        <v>415</v>
      </c>
      <c r="Q1116" s="357">
        <v>488</v>
      </c>
      <c r="R1116" s="357">
        <v>434</v>
      </c>
      <c r="S1116" s="354">
        <v>400</v>
      </c>
      <c r="T1116" s="354">
        <v>415</v>
      </c>
      <c r="U1116" s="354">
        <v>488</v>
      </c>
      <c r="V1116" s="357">
        <v>415</v>
      </c>
      <c r="W1116" s="357">
        <v>488</v>
      </c>
      <c r="X1116" s="357">
        <v>400</v>
      </c>
      <c r="Y1116" s="357">
        <v>415</v>
      </c>
      <c r="Z1116" s="357">
        <v>488</v>
      </c>
      <c r="AA1116" s="357">
        <v>434</v>
      </c>
      <c r="AB1116" s="357">
        <v>400</v>
      </c>
      <c r="AC1116" s="357">
        <v>415</v>
      </c>
      <c r="AD1116" s="357">
        <v>488</v>
      </c>
      <c r="AE1116" s="357">
        <v>434</v>
      </c>
      <c r="AF1116" s="357">
        <v>400</v>
      </c>
      <c r="AG1116" s="357">
        <v>415</v>
      </c>
      <c r="AH1116" s="357">
        <v>488</v>
      </c>
      <c r="AI1116" s="368" t="s">
        <v>2207</v>
      </c>
      <c r="AJ1116" s="357">
        <v>400</v>
      </c>
      <c r="AK1116" s="357">
        <v>415</v>
      </c>
      <c r="AL1116" s="357">
        <v>488</v>
      </c>
      <c r="AM1116" s="357">
        <v>400</v>
      </c>
      <c r="AN1116" s="357">
        <v>415</v>
      </c>
      <c r="AO1116" s="357">
        <v>488</v>
      </c>
      <c r="AP1116" s="357">
        <v>473</v>
      </c>
      <c r="AQ1116" s="357">
        <v>473</v>
      </c>
      <c r="AR1116" s="357">
        <v>473</v>
      </c>
      <c r="AS1116" s="357">
        <v>473</v>
      </c>
      <c r="AT1116" s="105"/>
      <c r="AU1116" s="105" t="s">
        <v>1720</v>
      </c>
      <c r="AV1116" s="126">
        <v>0.9</v>
      </c>
    </row>
    <row r="1117" spans="4:48" ht="23.25" customHeight="1">
      <c r="D1117" s="105" t="s">
        <v>1668</v>
      </c>
      <c r="E1117" s="164" t="s">
        <v>1668</v>
      </c>
      <c r="F1117" s="165" t="s">
        <v>1698</v>
      </c>
      <c r="G1117" s="126">
        <v>0.9</v>
      </c>
      <c r="H1117" s="166">
        <v>299</v>
      </c>
      <c r="I1117" s="166">
        <v>304</v>
      </c>
      <c r="J1117" s="166">
        <v>340</v>
      </c>
      <c r="K1117" s="357">
        <v>299</v>
      </c>
      <c r="L1117" s="357">
        <v>304</v>
      </c>
      <c r="M1117" s="357">
        <v>340</v>
      </c>
      <c r="N1117" s="357">
        <v>317</v>
      </c>
      <c r="O1117" s="357">
        <v>299</v>
      </c>
      <c r="P1117" s="357">
        <v>304</v>
      </c>
      <c r="Q1117" s="357">
        <v>340</v>
      </c>
      <c r="R1117" s="357">
        <v>317</v>
      </c>
      <c r="S1117" s="354">
        <v>299</v>
      </c>
      <c r="T1117" s="354">
        <v>304</v>
      </c>
      <c r="U1117" s="354">
        <v>340</v>
      </c>
      <c r="V1117" s="357">
        <v>304</v>
      </c>
      <c r="W1117" s="357">
        <v>340</v>
      </c>
      <c r="X1117" s="357">
        <v>299</v>
      </c>
      <c r="Y1117" s="357">
        <v>304</v>
      </c>
      <c r="Z1117" s="357">
        <v>340</v>
      </c>
      <c r="AA1117" s="357">
        <v>317</v>
      </c>
      <c r="AB1117" s="357">
        <v>299</v>
      </c>
      <c r="AC1117" s="357">
        <v>304</v>
      </c>
      <c r="AD1117" s="357">
        <v>340</v>
      </c>
      <c r="AE1117" s="357">
        <v>317</v>
      </c>
      <c r="AF1117" s="357">
        <v>299</v>
      </c>
      <c r="AG1117" s="357">
        <v>304</v>
      </c>
      <c r="AH1117" s="357">
        <v>340</v>
      </c>
      <c r="AI1117" s="368" t="s">
        <v>2207</v>
      </c>
      <c r="AJ1117" s="357">
        <v>299</v>
      </c>
      <c r="AK1117" s="357">
        <v>304</v>
      </c>
      <c r="AL1117" s="357">
        <v>340</v>
      </c>
      <c r="AM1117" s="357">
        <v>299</v>
      </c>
      <c r="AN1117" s="357">
        <v>304</v>
      </c>
      <c r="AO1117" s="357">
        <v>340</v>
      </c>
      <c r="AP1117" s="357">
        <v>351</v>
      </c>
      <c r="AQ1117" s="357">
        <v>351</v>
      </c>
      <c r="AR1117" s="357">
        <v>351</v>
      </c>
      <c r="AS1117" s="357">
        <v>351</v>
      </c>
      <c r="AT1117" s="105"/>
      <c r="AU1117" s="105" t="s">
        <v>1668</v>
      </c>
      <c r="AV1117" s="126">
        <v>0.9</v>
      </c>
    </row>
    <row r="1118" spans="4:48" ht="23.25" customHeight="1">
      <c r="D1118" s="105" t="s">
        <v>1654</v>
      </c>
      <c r="E1118" s="164" t="s">
        <v>1654</v>
      </c>
      <c r="F1118" s="165" t="s">
        <v>1684</v>
      </c>
      <c r="G1118" s="126">
        <v>1</v>
      </c>
      <c r="H1118" s="166">
        <v>356</v>
      </c>
      <c r="I1118" s="166">
        <v>357</v>
      </c>
      <c r="J1118" s="166">
        <v>439</v>
      </c>
      <c r="K1118" s="357">
        <v>356</v>
      </c>
      <c r="L1118" s="357">
        <v>357</v>
      </c>
      <c r="M1118" s="357">
        <v>439</v>
      </c>
      <c r="N1118" s="357">
        <v>378</v>
      </c>
      <c r="O1118" s="357">
        <v>356</v>
      </c>
      <c r="P1118" s="357">
        <v>357</v>
      </c>
      <c r="Q1118" s="357">
        <v>439</v>
      </c>
      <c r="R1118" s="357">
        <v>378</v>
      </c>
      <c r="S1118" s="354">
        <v>356</v>
      </c>
      <c r="T1118" s="354">
        <v>357</v>
      </c>
      <c r="U1118" s="354">
        <v>439</v>
      </c>
      <c r="V1118" s="357">
        <v>357</v>
      </c>
      <c r="W1118" s="357">
        <v>439</v>
      </c>
      <c r="X1118" s="357">
        <v>356</v>
      </c>
      <c r="Y1118" s="357">
        <v>357</v>
      </c>
      <c r="Z1118" s="357">
        <v>439</v>
      </c>
      <c r="AA1118" s="357">
        <v>378</v>
      </c>
      <c r="AB1118" s="357">
        <v>356</v>
      </c>
      <c r="AC1118" s="357">
        <v>357</v>
      </c>
      <c r="AD1118" s="357">
        <v>439</v>
      </c>
      <c r="AE1118" s="357">
        <v>378</v>
      </c>
      <c r="AF1118" s="357">
        <v>356</v>
      </c>
      <c r="AG1118" s="357">
        <v>357</v>
      </c>
      <c r="AH1118" s="357">
        <v>439</v>
      </c>
      <c r="AI1118" s="368" t="s">
        <v>2207</v>
      </c>
      <c r="AJ1118" s="357">
        <v>356</v>
      </c>
      <c r="AK1118" s="357">
        <v>357</v>
      </c>
      <c r="AL1118" s="357">
        <v>439</v>
      </c>
      <c r="AM1118" s="357">
        <v>356</v>
      </c>
      <c r="AN1118" s="357">
        <v>357</v>
      </c>
      <c r="AO1118" s="357">
        <v>439</v>
      </c>
      <c r="AP1118" s="357">
        <v>417</v>
      </c>
      <c r="AQ1118" s="357">
        <v>417</v>
      </c>
      <c r="AR1118" s="357">
        <v>417</v>
      </c>
      <c r="AS1118" s="357">
        <v>417</v>
      </c>
      <c r="AT1118" s="105"/>
      <c r="AU1118" s="105" t="s">
        <v>1654</v>
      </c>
      <c r="AV1118" s="126">
        <v>1</v>
      </c>
    </row>
    <row r="1119" spans="4:48" ht="23.25" customHeight="1">
      <c r="D1119" s="105" t="s">
        <v>1721</v>
      </c>
      <c r="E1119" s="164" t="s">
        <v>1721</v>
      </c>
      <c r="F1119" s="165" t="s">
        <v>1736</v>
      </c>
      <c r="G1119" s="126">
        <v>1</v>
      </c>
      <c r="H1119" s="166">
        <v>454</v>
      </c>
      <c r="I1119" s="166">
        <v>469</v>
      </c>
      <c r="J1119" s="166">
        <v>550</v>
      </c>
      <c r="K1119" s="357">
        <v>454</v>
      </c>
      <c r="L1119" s="357">
        <v>469</v>
      </c>
      <c r="M1119" s="357">
        <v>550</v>
      </c>
      <c r="N1119" s="357">
        <v>492</v>
      </c>
      <c r="O1119" s="357">
        <v>454</v>
      </c>
      <c r="P1119" s="357">
        <v>469</v>
      </c>
      <c r="Q1119" s="357">
        <v>550</v>
      </c>
      <c r="R1119" s="357">
        <v>492</v>
      </c>
      <c r="S1119" s="354">
        <v>454</v>
      </c>
      <c r="T1119" s="354">
        <v>469</v>
      </c>
      <c r="U1119" s="354">
        <v>550</v>
      </c>
      <c r="V1119" s="357">
        <v>469</v>
      </c>
      <c r="W1119" s="357">
        <v>550</v>
      </c>
      <c r="X1119" s="357">
        <v>454</v>
      </c>
      <c r="Y1119" s="357">
        <v>469</v>
      </c>
      <c r="Z1119" s="357">
        <v>550</v>
      </c>
      <c r="AA1119" s="357">
        <v>492</v>
      </c>
      <c r="AB1119" s="357">
        <v>454</v>
      </c>
      <c r="AC1119" s="357">
        <v>469</v>
      </c>
      <c r="AD1119" s="357">
        <v>550</v>
      </c>
      <c r="AE1119" s="357">
        <v>492</v>
      </c>
      <c r="AF1119" s="357">
        <v>454</v>
      </c>
      <c r="AG1119" s="357">
        <v>469</v>
      </c>
      <c r="AH1119" s="357">
        <v>550</v>
      </c>
      <c r="AI1119" s="368" t="s">
        <v>2207</v>
      </c>
      <c r="AJ1119" s="357">
        <v>454</v>
      </c>
      <c r="AK1119" s="357">
        <v>469</v>
      </c>
      <c r="AL1119" s="357">
        <v>550</v>
      </c>
      <c r="AM1119" s="357">
        <v>454</v>
      </c>
      <c r="AN1119" s="357">
        <v>469</v>
      </c>
      <c r="AO1119" s="357">
        <v>550</v>
      </c>
      <c r="AP1119" s="357">
        <v>535</v>
      </c>
      <c r="AQ1119" s="357">
        <v>535</v>
      </c>
      <c r="AR1119" s="357">
        <v>535</v>
      </c>
      <c r="AS1119" s="357">
        <v>535</v>
      </c>
      <c r="AT1119" s="105"/>
      <c r="AU1119" s="105" t="s">
        <v>1721</v>
      </c>
      <c r="AV1119" s="126">
        <v>1</v>
      </c>
    </row>
    <row r="1120" spans="4:48" ht="23.25" customHeight="1">
      <c r="D1120" s="105" t="s">
        <v>1669</v>
      </c>
      <c r="E1120" s="164" t="s">
        <v>1669</v>
      </c>
      <c r="F1120" s="165" t="s">
        <v>1699</v>
      </c>
      <c r="G1120" s="126">
        <v>1</v>
      </c>
      <c r="H1120" s="166">
        <v>353</v>
      </c>
      <c r="I1120" s="166">
        <v>358</v>
      </c>
      <c r="J1120" s="166">
        <v>402</v>
      </c>
      <c r="K1120" s="357">
        <v>353</v>
      </c>
      <c r="L1120" s="357">
        <v>358</v>
      </c>
      <c r="M1120" s="357">
        <v>402</v>
      </c>
      <c r="N1120" s="357">
        <v>373</v>
      </c>
      <c r="O1120" s="357">
        <v>353</v>
      </c>
      <c r="P1120" s="357">
        <v>358</v>
      </c>
      <c r="Q1120" s="357">
        <v>402</v>
      </c>
      <c r="R1120" s="357">
        <v>373</v>
      </c>
      <c r="S1120" s="354">
        <v>353</v>
      </c>
      <c r="T1120" s="354">
        <v>358</v>
      </c>
      <c r="U1120" s="354">
        <v>402</v>
      </c>
      <c r="V1120" s="357">
        <v>358</v>
      </c>
      <c r="W1120" s="357">
        <v>402</v>
      </c>
      <c r="X1120" s="357">
        <v>353</v>
      </c>
      <c r="Y1120" s="357">
        <v>358</v>
      </c>
      <c r="Z1120" s="357">
        <v>402</v>
      </c>
      <c r="AA1120" s="357">
        <v>373</v>
      </c>
      <c r="AB1120" s="357">
        <v>353</v>
      </c>
      <c r="AC1120" s="357">
        <v>358</v>
      </c>
      <c r="AD1120" s="357">
        <v>402</v>
      </c>
      <c r="AE1120" s="357">
        <v>373</v>
      </c>
      <c r="AF1120" s="357">
        <v>353</v>
      </c>
      <c r="AG1120" s="357">
        <v>358</v>
      </c>
      <c r="AH1120" s="357">
        <v>402</v>
      </c>
      <c r="AI1120" s="368" t="s">
        <v>2207</v>
      </c>
      <c r="AJ1120" s="357">
        <v>353</v>
      </c>
      <c r="AK1120" s="357">
        <v>358</v>
      </c>
      <c r="AL1120" s="357">
        <v>402</v>
      </c>
      <c r="AM1120" s="357">
        <v>353</v>
      </c>
      <c r="AN1120" s="357">
        <v>358</v>
      </c>
      <c r="AO1120" s="357">
        <v>402</v>
      </c>
      <c r="AP1120" s="357">
        <v>413</v>
      </c>
      <c r="AQ1120" s="357">
        <v>413</v>
      </c>
      <c r="AR1120" s="357">
        <v>413</v>
      </c>
      <c r="AS1120" s="357">
        <v>413</v>
      </c>
      <c r="AT1120" s="105"/>
      <c r="AU1120" s="105" t="s">
        <v>1669</v>
      </c>
      <c r="AV1120" s="126">
        <v>1</v>
      </c>
    </row>
    <row r="1121" spans="4:48" ht="23.25" customHeight="1">
      <c r="D1121" s="105" t="s">
        <v>1655</v>
      </c>
      <c r="E1121" s="164" t="s">
        <v>1655</v>
      </c>
      <c r="F1121" s="165" t="s">
        <v>1685</v>
      </c>
      <c r="G1121" s="126">
        <v>1</v>
      </c>
      <c r="H1121" s="166">
        <v>369</v>
      </c>
      <c r="I1121" s="166">
        <v>370</v>
      </c>
      <c r="J1121" s="166">
        <v>455</v>
      </c>
      <c r="K1121" s="357">
        <v>369</v>
      </c>
      <c r="L1121" s="357">
        <v>370</v>
      </c>
      <c r="M1121" s="357">
        <v>455</v>
      </c>
      <c r="N1121" s="357">
        <v>392</v>
      </c>
      <c r="O1121" s="357">
        <v>369</v>
      </c>
      <c r="P1121" s="357">
        <v>370</v>
      </c>
      <c r="Q1121" s="357">
        <v>455</v>
      </c>
      <c r="R1121" s="357">
        <v>392</v>
      </c>
      <c r="S1121" s="354">
        <v>369</v>
      </c>
      <c r="T1121" s="354">
        <v>370</v>
      </c>
      <c r="U1121" s="354">
        <v>455</v>
      </c>
      <c r="V1121" s="357">
        <v>370</v>
      </c>
      <c r="W1121" s="357">
        <v>455</v>
      </c>
      <c r="X1121" s="357">
        <v>369</v>
      </c>
      <c r="Y1121" s="357">
        <v>370</v>
      </c>
      <c r="Z1121" s="357">
        <v>455</v>
      </c>
      <c r="AA1121" s="357">
        <v>392</v>
      </c>
      <c r="AB1121" s="357">
        <v>369</v>
      </c>
      <c r="AC1121" s="357">
        <v>370</v>
      </c>
      <c r="AD1121" s="357">
        <v>455</v>
      </c>
      <c r="AE1121" s="357">
        <v>392</v>
      </c>
      <c r="AF1121" s="357">
        <v>369</v>
      </c>
      <c r="AG1121" s="357">
        <v>370</v>
      </c>
      <c r="AH1121" s="357">
        <v>455</v>
      </c>
      <c r="AI1121" s="368" t="s">
        <v>2207</v>
      </c>
      <c r="AJ1121" s="357">
        <v>369</v>
      </c>
      <c r="AK1121" s="357">
        <v>370</v>
      </c>
      <c r="AL1121" s="357">
        <v>455</v>
      </c>
      <c r="AM1121" s="357">
        <v>369</v>
      </c>
      <c r="AN1121" s="357">
        <v>370</v>
      </c>
      <c r="AO1121" s="357">
        <v>455</v>
      </c>
      <c r="AP1121" s="357">
        <v>435</v>
      </c>
      <c r="AQ1121" s="357">
        <v>435</v>
      </c>
      <c r="AR1121" s="357">
        <v>435</v>
      </c>
      <c r="AS1121" s="357">
        <v>435</v>
      </c>
      <c r="AT1121" s="105"/>
      <c r="AU1121" s="105" t="s">
        <v>1655</v>
      </c>
      <c r="AV1121" s="126">
        <v>1</v>
      </c>
    </row>
    <row r="1122" spans="4:48" ht="23.25" customHeight="1">
      <c r="D1122" s="105" t="s">
        <v>1722</v>
      </c>
      <c r="E1122" s="164" t="s">
        <v>1722</v>
      </c>
      <c r="F1122" s="165" t="s">
        <v>1737</v>
      </c>
      <c r="G1122" s="126">
        <v>1</v>
      </c>
      <c r="H1122" s="166">
        <v>466</v>
      </c>
      <c r="I1122" s="166">
        <v>481</v>
      </c>
      <c r="J1122" s="166">
        <v>564</v>
      </c>
      <c r="K1122" s="357">
        <v>466</v>
      </c>
      <c r="L1122" s="357">
        <v>481</v>
      </c>
      <c r="M1122" s="357">
        <v>564</v>
      </c>
      <c r="N1122" s="357">
        <v>505</v>
      </c>
      <c r="O1122" s="357">
        <v>466</v>
      </c>
      <c r="P1122" s="357">
        <v>481</v>
      </c>
      <c r="Q1122" s="357">
        <v>564</v>
      </c>
      <c r="R1122" s="357">
        <v>505</v>
      </c>
      <c r="S1122" s="354">
        <v>466</v>
      </c>
      <c r="T1122" s="354">
        <v>481</v>
      </c>
      <c r="U1122" s="354">
        <v>564</v>
      </c>
      <c r="V1122" s="357">
        <v>481</v>
      </c>
      <c r="W1122" s="357">
        <v>564</v>
      </c>
      <c r="X1122" s="357">
        <v>466</v>
      </c>
      <c r="Y1122" s="357">
        <v>481</v>
      </c>
      <c r="Z1122" s="357">
        <v>564</v>
      </c>
      <c r="AA1122" s="357">
        <v>505</v>
      </c>
      <c r="AB1122" s="357">
        <v>466</v>
      </c>
      <c r="AC1122" s="357">
        <v>481</v>
      </c>
      <c r="AD1122" s="357">
        <v>564</v>
      </c>
      <c r="AE1122" s="357">
        <v>505</v>
      </c>
      <c r="AF1122" s="357">
        <v>466</v>
      </c>
      <c r="AG1122" s="357">
        <v>481</v>
      </c>
      <c r="AH1122" s="357">
        <v>564</v>
      </c>
      <c r="AI1122" s="368" t="s">
        <v>2207</v>
      </c>
      <c r="AJ1122" s="357">
        <v>466</v>
      </c>
      <c r="AK1122" s="357">
        <v>481</v>
      </c>
      <c r="AL1122" s="357">
        <v>564</v>
      </c>
      <c r="AM1122" s="357">
        <v>466</v>
      </c>
      <c r="AN1122" s="357">
        <v>481</v>
      </c>
      <c r="AO1122" s="357">
        <v>564</v>
      </c>
      <c r="AP1122" s="357">
        <v>551</v>
      </c>
      <c r="AQ1122" s="357">
        <v>551</v>
      </c>
      <c r="AR1122" s="357">
        <v>551</v>
      </c>
      <c r="AS1122" s="357">
        <v>551</v>
      </c>
      <c r="AT1122" s="105"/>
      <c r="AU1122" s="105" t="s">
        <v>1722</v>
      </c>
      <c r="AV1122" s="126">
        <v>1</v>
      </c>
    </row>
    <row r="1123" spans="4:48" ht="23.25" customHeight="1">
      <c r="D1123" s="105" t="s">
        <v>1670</v>
      </c>
      <c r="E1123" s="164" t="s">
        <v>1670</v>
      </c>
      <c r="F1123" s="165" t="s">
        <v>1700</v>
      </c>
      <c r="G1123" s="126">
        <v>1</v>
      </c>
      <c r="H1123" s="166">
        <v>365</v>
      </c>
      <c r="I1123" s="166">
        <v>370</v>
      </c>
      <c r="J1123" s="166">
        <v>415</v>
      </c>
      <c r="K1123" s="357">
        <v>365</v>
      </c>
      <c r="L1123" s="357">
        <v>370</v>
      </c>
      <c r="M1123" s="357">
        <v>415</v>
      </c>
      <c r="N1123" s="357">
        <v>386</v>
      </c>
      <c r="O1123" s="357">
        <v>365</v>
      </c>
      <c r="P1123" s="357">
        <v>370</v>
      </c>
      <c r="Q1123" s="357">
        <v>415</v>
      </c>
      <c r="R1123" s="357">
        <v>386</v>
      </c>
      <c r="S1123" s="354">
        <v>365</v>
      </c>
      <c r="T1123" s="354">
        <v>370</v>
      </c>
      <c r="U1123" s="354">
        <v>415</v>
      </c>
      <c r="V1123" s="357">
        <v>370</v>
      </c>
      <c r="W1123" s="357">
        <v>415</v>
      </c>
      <c r="X1123" s="357">
        <v>365</v>
      </c>
      <c r="Y1123" s="357">
        <v>370</v>
      </c>
      <c r="Z1123" s="357">
        <v>415</v>
      </c>
      <c r="AA1123" s="357">
        <v>386</v>
      </c>
      <c r="AB1123" s="357">
        <v>365</v>
      </c>
      <c r="AC1123" s="357">
        <v>370</v>
      </c>
      <c r="AD1123" s="357">
        <v>415</v>
      </c>
      <c r="AE1123" s="357">
        <v>386</v>
      </c>
      <c r="AF1123" s="357">
        <v>365</v>
      </c>
      <c r="AG1123" s="357">
        <v>370</v>
      </c>
      <c r="AH1123" s="357">
        <v>415</v>
      </c>
      <c r="AI1123" s="368" t="s">
        <v>2207</v>
      </c>
      <c r="AJ1123" s="357">
        <v>365</v>
      </c>
      <c r="AK1123" s="357">
        <v>370</v>
      </c>
      <c r="AL1123" s="357">
        <v>415</v>
      </c>
      <c r="AM1123" s="357">
        <v>365</v>
      </c>
      <c r="AN1123" s="357">
        <v>370</v>
      </c>
      <c r="AO1123" s="357">
        <v>415</v>
      </c>
      <c r="AP1123" s="357">
        <v>429</v>
      </c>
      <c r="AQ1123" s="357">
        <v>429</v>
      </c>
      <c r="AR1123" s="357">
        <v>429</v>
      </c>
      <c r="AS1123" s="357">
        <v>429</v>
      </c>
      <c r="AT1123" s="105"/>
      <c r="AU1123" s="105" t="s">
        <v>1670</v>
      </c>
      <c r="AV1123" s="126">
        <v>1</v>
      </c>
    </row>
    <row r="1124" spans="4:48" ht="23.25" customHeight="1">
      <c r="D1124" s="105" t="s">
        <v>1656</v>
      </c>
      <c r="E1124" s="164" t="s">
        <v>1656</v>
      </c>
      <c r="F1124" s="165" t="s">
        <v>1686</v>
      </c>
      <c r="G1124" s="126">
        <v>1.1000000000000001</v>
      </c>
      <c r="H1124" s="166">
        <v>379</v>
      </c>
      <c r="I1124" s="166">
        <v>380</v>
      </c>
      <c r="J1124" s="166">
        <v>468</v>
      </c>
      <c r="K1124" s="357">
        <v>379</v>
      </c>
      <c r="L1124" s="357">
        <v>380</v>
      </c>
      <c r="M1124" s="357">
        <v>468</v>
      </c>
      <c r="N1124" s="357">
        <v>403</v>
      </c>
      <c r="O1124" s="357">
        <v>379</v>
      </c>
      <c r="P1124" s="357">
        <v>380</v>
      </c>
      <c r="Q1124" s="357">
        <v>468</v>
      </c>
      <c r="R1124" s="357">
        <v>403</v>
      </c>
      <c r="S1124" s="354">
        <v>379</v>
      </c>
      <c r="T1124" s="354">
        <v>380</v>
      </c>
      <c r="U1124" s="354">
        <v>468</v>
      </c>
      <c r="V1124" s="357">
        <v>380</v>
      </c>
      <c r="W1124" s="357">
        <v>468</v>
      </c>
      <c r="X1124" s="357">
        <v>379</v>
      </c>
      <c r="Y1124" s="357">
        <v>380</v>
      </c>
      <c r="Z1124" s="357">
        <v>468</v>
      </c>
      <c r="AA1124" s="357">
        <v>403</v>
      </c>
      <c r="AB1124" s="357">
        <v>379</v>
      </c>
      <c r="AC1124" s="357">
        <v>380</v>
      </c>
      <c r="AD1124" s="357">
        <v>468</v>
      </c>
      <c r="AE1124" s="357">
        <v>403</v>
      </c>
      <c r="AF1124" s="357">
        <v>379</v>
      </c>
      <c r="AG1124" s="357">
        <v>380</v>
      </c>
      <c r="AH1124" s="357">
        <v>468</v>
      </c>
      <c r="AI1124" s="368" t="s">
        <v>2207</v>
      </c>
      <c r="AJ1124" s="357">
        <v>379</v>
      </c>
      <c r="AK1124" s="357">
        <v>380</v>
      </c>
      <c r="AL1124" s="357">
        <v>468</v>
      </c>
      <c r="AM1124" s="357">
        <v>379</v>
      </c>
      <c r="AN1124" s="357">
        <v>380</v>
      </c>
      <c r="AO1124" s="357">
        <v>468</v>
      </c>
      <c r="AP1124" s="357">
        <v>449</v>
      </c>
      <c r="AQ1124" s="357">
        <v>449</v>
      </c>
      <c r="AR1124" s="357">
        <v>449</v>
      </c>
      <c r="AS1124" s="357">
        <v>449</v>
      </c>
      <c r="AT1124" s="105"/>
      <c r="AU1124" s="105" t="s">
        <v>1656</v>
      </c>
      <c r="AV1124" s="126">
        <v>1.1000000000000001</v>
      </c>
    </row>
    <row r="1125" spans="4:48" ht="23.25" customHeight="1">
      <c r="D1125" s="105" t="s">
        <v>1723</v>
      </c>
      <c r="E1125" s="164" t="s">
        <v>1723</v>
      </c>
      <c r="F1125" s="165" t="s">
        <v>1738</v>
      </c>
      <c r="G1125" s="126">
        <v>1.1000000000000001</v>
      </c>
      <c r="H1125" s="166">
        <v>476</v>
      </c>
      <c r="I1125" s="166">
        <v>491</v>
      </c>
      <c r="J1125" s="166">
        <v>576</v>
      </c>
      <c r="K1125" s="357">
        <v>476</v>
      </c>
      <c r="L1125" s="357">
        <v>491</v>
      </c>
      <c r="M1125" s="357">
        <v>576</v>
      </c>
      <c r="N1125" s="357">
        <v>515</v>
      </c>
      <c r="O1125" s="357">
        <v>476</v>
      </c>
      <c r="P1125" s="357">
        <v>491</v>
      </c>
      <c r="Q1125" s="357">
        <v>576</v>
      </c>
      <c r="R1125" s="357">
        <v>515</v>
      </c>
      <c r="S1125" s="354">
        <v>476</v>
      </c>
      <c r="T1125" s="354">
        <v>491</v>
      </c>
      <c r="U1125" s="354">
        <v>576</v>
      </c>
      <c r="V1125" s="357">
        <v>491</v>
      </c>
      <c r="W1125" s="357">
        <v>576</v>
      </c>
      <c r="X1125" s="357">
        <v>476</v>
      </c>
      <c r="Y1125" s="357">
        <v>491</v>
      </c>
      <c r="Z1125" s="357">
        <v>576</v>
      </c>
      <c r="AA1125" s="357">
        <v>515</v>
      </c>
      <c r="AB1125" s="357">
        <v>476</v>
      </c>
      <c r="AC1125" s="357">
        <v>491</v>
      </c>
      <c r="AD1125" s="357">
        <v>576</v>
      </c>
      <c r="AE1125" s="357">
        <v>515</v>
      </c>
      <c r="AF1125" s="357">
        <v>476</v>
      </c>
      <c r="AG1125" s="357">
        <v>491</v>
      </c>
      <c r="AH1125" s="357">
        <v>576</v>
      </c>
      <c r="AI1125" s="368" t="s">
        <v>2207</v>
      </c>
      <c r="AJ1125" s="357">
        <v>476</v>
      </c>
      <c r="AK1125" s="357">
        <v>491</v>
      </c>
      <c r="AL1125" s="357">
        <v>576</v>
      </c>
      <c r="AM1125" s="357">
        <v>476</v>
      </c>
      <c r="AN1125" s="357">
        <v>491</v>
      </c>
      <c r="AO1125" s="357">
        <v>576</v>
      </c>
      <c r="AP1125" s="357">
        <v>565</v>
      </c>
      <c r="AQ1125" s="357">
        <v>565</v>
      </c>
      <c r="AR1125" s="357">
        <v>565</v>
      </c>
      <c r="AS1125" s="357">
        <v>565</v>
      </c>
      <c r="AT1125" s="105"/>
      <c r="AU1125" s="105" t="s">
        <v>1723</v>
      </c>
      <c r="AV1125" s="126">
        <v>1.1000000000000001</v>
      </c>
    </row>
    <row r="1126" spans="4:48" ht="23.25" customHeight="1">
      <c r="D1126" s="105" t="s">
        <v>1671</v>
      </c>
      <c r="E1126" s="164" t="s">
        <v>1671</v>
      </c>
      <c r="F1126" s="165" t="s">
        <v>1701</v>
      </c>
      <c r="G1126" s="126">
        <v>1.1000000000000001</v>
      </c>
      <c r="H1126" s="166">
        <v>375</v>
      </c>
      <c r="I1126" s="166">
        <v>380</v>
      </c>
      <c r="J1126" s="166">
        <v>427</v>
      </c>
      <c r="K1126" s="357">
        <v>375</v>
      </c>
      <c r="L1126" s="357">
        <v>380</v>
      </c>
      <c r="M1126" s="357">
        <v>427</v>
      </c>
      <c r="N1126" s="357">
        <v>397</v>
      </c>
      <c r="O1126" s="357">
        <v>375</v>
      </c>
      <c r="P1126" s="357">
        <v>380</v>
      </c>
      <c r="Q1126" s="357">
        <v>427</v>
      </c>
      <c r="R1126" s="357">
        <v>397</v>
      </c>
      <c r="S1126" s="354">
        <v>375</v>
      </c>
      <c r="T1126" s="354">
        <v>380</v>
      </c>
      <c r="U1126" s="354">
        <v>427</v>
      </c>
      <c r="V1126" s="357">
        <v>380</v>
      </c>
      <c r="W1126" s="357">
        <v>427</v>
      </c>
      <c r="X1126" s="357">
        <v>375</v>
      </c>
      <c r="Y1126" s="357">
        <v>380</v>
      </c>
      <c r="Z1126" s="357">
        <v>427</v>
      </c>
      <c r="AA1126" s="357">
        <v>397</v>
      </c>
      <c r="AB1126" s="357">
        <v>375</v>
      </c>
      <c r="AC1126" s="357">
        <v>380</v>
      </c>
      <c r="AD1126" s="357">
        <v>427</v>
      </c>
      <c r="AE1126" s="357">
        <v>397</v>
      </c>
      <c r="AF1126" s="357">
        <v>375</v>
      </c>
      <c r="AG1126" s="357">
        <v>380</v>
      </c>
      <c r="AH1126" s="357">
        <v>427</v>
      </c>
      <c r="AI1126" s="368" t="s">
        <v>2207</v>
      </c>
      <c r="AJ1126" s="357">
        <v>375</v>
      </c>
      <c r="AK1126" s="357">
        <v>380</v>
      </c>
      <c r="AL1126" s="357">
        <v>427</v>
      </c>
      <c r="AM1126" s="357">
        <v>375</v>
      </c>
      <c r="AN1126" s="357">
        <v>380</v>
      </c>
      <c r="AO1126" s="357">
        <v>427</v>
      </c>
      <c r="AP1126" s="357">
        <v>443</v>
      </c>
      <c r="AQ1126" s="357">
        <v>443</v>
      </c>
      <c r="AR1126" s="357">
        <v>443</v>
      </c>
      <c r="AS1126" s="357">
        <v>443</v>
      </c>
      <c r="AT1126" s="105"/>
      <c r="AU1126" s="105" t="s">
        <v>1671</v>
      </c>
      <c r="AV1126" s="126">
        <v>1.1000000000000001</v>
      </c>
    </row>
    <row r="1127" spans="4:48" ht="23.25" customHeight="1">
      <c r="D1127" s="105" t="s">
        <v>1657</v>
      </c>
      <c r="E1127" s="164" t="s">
        <v>1657</v>
      </c>
      <c r="F1127" s="165" t="s">
        <v>1687</v>
      </c>
      <c r="G1127" s="126">
        <v>1.2000000000000002</v>
      </c>
      <c r="H1127" s="166">
        <v>388</v>
      </c>
      <c r="I1127" s="166">
        <v>390</v>
      </c>
      <c r="J1127" s="166">
        <v>480</v>
      </c>
      <c r="K1127" s="357">
        <v>388</v>
      </c>
      <c r="L1127" s="357">
        <v>390</v>
      </c>
      <c r="M1127" s="357">
        <v>480</v>
      </c>
      <c r="N1127" s="357">
        <v>413</v>
      </c>
      <c r="O1127" s="357">
        <v>388</v>
      </c>
      <c r="P1127" s="357">
        <v>390</v>
      </c>
      <c r="Q1127" s="357">
        <v>480</v>
      </c>
      <c r="R1127" s="357">
        <v>413</v>
      </c>
      <c r="S1127" s="354">
        <v>388</v>
      </c>
      <c r="T1127" s="354">
        <v>390</v>
      </c>
      <c r="U1127" s="354">
        <v>480</v>
      </c>
      <c r="V1127" s="357">
        <v>390</v>
      </c>
      <c r="W1127" s="357">
        <v>480</v>
      </c>
      <c r="X1127" s="357">
        <v>388</v>
      </c>
      <c r="Y1127" s="357">
        <v>390</v>
      </c>
      <c r="Z1127" s="357">
        <v>480</v>
      </c>
      <c r="AA1127" s="357">
        <v>413</v>
      </c>
      <c r="AB1127" s="357">
        <v>388</v>
      </c>
      <c r="AC1127" s="357">
        <v>390</v>
      </c>
      <c r="AD1127" s="357">
        <v>480</v>
      </c>
      <c r="AE1127" s="357">
        <v>413</v>
      </c>
      <c r="AF1127" s="357">
        <v>388</v>
      </c>
      <c r="AG1127" s="357">
        <v>390</v>
      </c>
      <c r="AH1127" s="357">
        <v>480</v>
      </c>
      <c r="AI1127" s="368" t="s">
        <v>2207</v>
      </c>
      <c r="AJ1127" s="357">
        <v>388</v>
      </c>
      <c r="AK1127" s="357">
        <v>390</v>
      </c>
      <c r="AL1127" s="357">
        <v>480</v>
      </c>
      <c r="AM1127" s="357">
        <v>388</v>
      </c>
      <c r="AN1127" s="357">
        <v>390</v>
      </c>
      <c r="AO1127" s="357">
        <v>480</v>
      </c>
      <c r="AP1127" s="357">
        <v>462</v>
      </c>
      <c r="AQ1127" s="357">
        <v>462</v>
      </c>
      <c r="AR1127" s="357">
        <v>462</v>
      </c>
      <c r="AS1127" s="357">
        <v>462</v>
      </c>
      <c r="AT1127" s="105"/>
      <c r="AU1127" s="105" t="s">
        <v>1657</v>
      </c>
      <c r="AV1127" s="126">
        <v>1.2000000000000002</v>
      </c>
    </row>
    <row r="1128" spans="4:48" ht="23.25" customHeight="1">
      <c r="D1128" s="105" t="s">
        <v>1724</v>
      </c>
      <c r="E1128" s="164" t="s">
        <v>1724</v>
      </c>
      <c r="F1128" s="165" t="s">
        <v>1739</v>
      </c>
      <c r="G1128" s="126">
        <v>1.2000000000000002</v>
      </c>
      <c r="H1128" s="166">
        <v>485</v>
      </c>
      <c r="I1128" s="166">
        <v>501</v>
      </c>
      <c r="J1128" s="166">
        <v>586</v>
      </c>
      <c r="K1128" s="357">
        <v>485</v>
      </c>
      <c r="L1128" s="357">
        <v>501</v>
      </c>
      <c r="M1128" s="357">
        <v>586</v>
      </c>
      <c r="N1128" s="357">
        <v>525</v>
      </c>
      <c r="O1128" s="357">
        <v>485</v>
      </c>
      <c r="P1128" s="357">
        <v>501</v>
      </c>
      <c r="Q1128" s="357">
        <v>586</v>
      </c>
      <c r="R1128" s="357">
        <v>525</v>
      </c>
      <c r="S1128" s="354">
        <v>485</v>
      </c>
      <c r="T1128" s="354">
        <v>501</v>
      </c>
      <c r="U1128" s="354">
        <v>586</v>
      </c>
      <c r="V1128" s="357">
        <v>501</v>
      </c>
      <c r="W1128" s="357">
        <v>586</v>
      </c>
      <c r="X1128" s="357">
        <v>485</v>
      </c>
      <c r="Y1128" s="357">
        <v>501</v>
      </c>
      <c r="Z1128" s="357">
        <v>586</v>
      </c>
      <c r="AA1128" s="357">
        <v>525</v>
      </c>
      <c r="AB1128" s="357">
        <v>485</v>
      </c>
      <c r="AC1128" s="357">
        <v>501</v>
      </c>
      <c r="AD1128" s="357">
        <v>586</v>
      </c>
      <c r="AE1128" s="357">
        <v>525</v>
      </c>
      <c r="AF1128" s="357">
        <v>485</v>
      </c>
      <c r="AG1128" s="357">
        <v>501</v>
      </c>
      <c r="AH1128" s="357">
        <v>586</v>
      </c>
      <c r="AI1128" s="368" t="s">
        <v>2207</v>
      </c>
      <c r="AJ1128" s="357">
        <v>485</v>
      </c>
      <c r="AK1128" s="357">
        <v>501</v>
      </c>
      <c r="AL1128" s="357">
        <v>586</v>
      </c>
      <c r="AM1128" s="357">
        <v>485</v>
      </c>
      <c r="AN1128" s="357">
        <v>501</v>
      </c>
      <c r="AO1128" s="357">
        <v>586</v>
      </c>
      <c r="AP1128" s="357">
        <v>578</v>
      </c>
      <c r="AQ1128" s="357">
        <v>578</v>
      </c>
      <c r="AR1128" s="357">
        <v>578</v>
      </c>
      <c r="AS1128" s="357">
        <v>578</v>
      </c>
      <c r="AT1128" s="105"/>
      <c r="AU1128" s="105" t="s">
        <v>1724</v>
      </c>
      <c r="AV1128" s="126">
        <v>1.2000000000000002</v>
      </c>
    </row>
    <row r="1129" spans="4:48" ht="23.25" customHeight="1">
      <c r="D1129" s="105" t="s">
        <v>1672</v>
      </c>
      <c r="E1129" s="164" t="s">
        <v>1672</v>
      </c>
      <c r="F1129" s="165" t="s">
        <v>1702</v>
      </c>
      <c r="G1129" s="126">
        <v>1.2000000000000002</v>
      </c>
      <c r="H1129" s="166">
        <v>384</v>
      </c>
      <c r="I1129" s="166">
        <v>389</v>
      </c>
      <c r="J1129" s="166">
        <v>437</v>
      </c>
      <c r="K1129" s="357">
        <v>384</v>
      </c>
      <c r="L1129" s="357">
        <v>389</v>
      </c>
      <c r="M1129" s="357">
        <v>437</v>
      </c>
      <c r="N1129" s="357">
        <v>406</v>
      </c>
      <c r="O1129" s="357">
        <v>384</v>
      </c>
      <c r="P1129" s="357">
        <v>389</v>
      </c>
      <c r="Q1129" s="357">
        <v>437</v>
      </c>
      <c r="R1129" s="357">
        <v>406</v>
      </c>
      <c r="S1129" s="354">
        <v>384</v>
      </c>
      <c r="T1129" s="354">
        <v>389</v>
      </c>
      <c r="U1129" s="354">
        <v>437</v>
      </c>
      <c r="V1129" s="357">
        <v>389</v>
      </c>
      <c r="W1129" s="357">
        <v>437</v>
      </c>
      <c r="X1129" s="357">
        <v>384</v>
      </c>
      <c r="Y1129" s="357">
        <v>389</v>
      </c>
      <c r="Z1129" s="357">
        <v>437</v>
      </c>
      <c r="AA1129" s="357">
        <v>406</v>
      </c>
      <c r="AB1129" s="357">
        <v>384</v>
      </c>
      <c r="AC1129" s="357">
        <v>389</v>
      </c>
      <c r="AD1129" s="357">
        <v>437</v>
      </c>
      <c r="AE1129" s="357">
        <v>406</v>
      </c>
      <c r="AF1129" s="357">
        <v>384</v>
      </c>
      <c r="AG1129" s="357">
        <v>389</v>
      </c>
      <c r="AH1129" s="357">
        <v>437</v>
      </c>
      <c r="AI1129" s="368" t="s">
        <v>2207</v>
      </c>
      <c r="AJ1129" s="357">
        <v>384</v>
      </c>
      <c r="AK1129" s="357">
        <v>389</v>
      </c>
      <c r="AL1129" s="357">
        <v>437</v>
      </c>
      <c r="AM1129" s="357">
        <v>384</v>
      </c>
      <c r="AN1129" s="357">
        <v>389</v>
      </c>
      <c r="AO1129" s="357">
        <v>437</v>
      </c>
      <c r="AP1129" s="357">
        <v>455</v>
      </c>
      <c r="AQ1129" s="357">
        <v>455</v>
      </c>
      <c r="AR1129" s="357">
        <v>455</v>
      </c>
      <c r="AS1129" s="357">
        <v>455</v>
      </c>
      <c r="AT1129" s="105"/>
      <c r="AU1129" s="105" t="s">
        <v>1672</v>
      </c>
      <c r="AV1129" s="126">
        <v>1.2000000000000002</v>
      </c>
    </row>
    <row r="1130" spans="4:48" ht="23.25" customHeight="1">
      <c r="D1130" s="105" t="s">
        <v>1658</v>
      </c>
      <c r="E1130" s="164" t="s">
        <v>1658</v>
      </c>
      <c r="F1130" s="165" t="s">
        <v>1688</v>
      </c>
      <c r="G1130" s="126">
        <v>1.2000000000000002</v>
      </c>
      <c r="H1130" s="166">
        <v>399</v>
      </c>
      <c r="I1130" s="166">
        <v>400</v>
      </c>
      <c r="J1130" s="166">
        <v>493</v>
      </c>
      <c r="K1130" s="357">
        <v>399</v>
      </c>
      <c r="L1130" s="357">
        <v>400</v>
      </c>
      <c r="M1130" s="357">
        <v>493</v>
      </c>
      <c r="N1130" s="357">
        <v>424</v>
      </c>
      <c r="O1130" s="357">
        <v>399</v>
      </c>
      <c r="P1130" s="357">
        <v>400</v>
      </c>
      <c r="Q1130" s="357">
        <v>493</v>
      </c>
      <c r="R1130" s="357">
        <v>424</v>
      </c>
      <c r="S1130" s="354">
        <v>399</v>
      </c>
      <c r="T1130" s="354">
        <v>400</v>
      </c>
      <c r="U1130" s="354">
        <v>493</v>
      </c>
      <c r="V1130" s="357">
        <v>400</v>
      </c>
      <c r="W1130" s="357">
        <v>493</v>
      </c>
      <c r="X1130" s="357">
        <v>399</v>
      </c>
      <c r="Y1130" s="357">
        <v>400</v>
      </c>
      <c r="Z1130" s="357">
        <v>493</v>
      </c>
      <c r="AA1130" s="357">
        <v>424</v>
      </c>
      <c r="AB1130" s="357">
        <v>399</v>
      </c>
      <c r="AC1130" s="357">
        <v>400</v>
      </c>
      <c r="AD1130" s="357">
        <v>493</v>
      </c>
      <c r="AE1130" s="357">
        <v>424</v>
      </c>
      <c r="AF1130" s="357">
        <v>399</v>
      </c>
      <c r="AG1130" s="357">
        <v>400</v>
      </c>
      <c r="AH1130" s="357">
        <v>493</v>
      </c>
      <c r="AI1130" s="368" t="s">
        <v>2207</v>
      </c>
      <c r="AJ1130" s="357">
        <v>399</v>
      </c>
      <c r="AK1130" s="357">
        <v>400</v>
      </c>
      <c r="AL1130" s="357">
        <v>493</v>
      </c>
      <c r="AM1130" s="357">
        <v>399</v>
      </c>
      <c r="AN1130" s="357">
        <v>400</v>
      </c>
      <c r="AO1130" s="357">
        <v>493</v>
      </c>
      <c r="AP1130" s="357">
        <v>476</v>
      </c>
      <c r="AQ1130" s="357">
        <v>476</v>
      </c>
      <c r="AR1130" s="357">
        <v>476</v>
      </c>
      <c r="AS1130" s="357">
        <v>476</v>
      </c>
      <c r="AT1130" s="105"/>
      <c r="AU1130" s="105" t="s">
        <v>1658</v>
      </c>
      <c r="AV1130" s="126">
        <v>1.2000000000000002</v>
      </c>
    </row>
    <row r="1131" spans="4:48" ht="23.25" customHeight="1">
      <c r="D1131" s="105" t="s">
        <v>1725</v>
      </c>
      <c r="E1131" s="164" t="s">
        <v>1725</v>
      </c>
      <c r="F1131" s="165" t="s">
        <v>1740</v>
      </c>
      <c r="G1131" s="126">
        <v>1.2000000000000002</v>
      </c>
      <c r="H1131" s="166">
        <v>497</v>
      </c>
      <c r="I1131" s="166">
        <v>513</v>
      </c>
      <c r="J1131" s="166">
        <v>600</v>
      </c>
      <c r="K1131" s="357">
        <v>497</v>
      </c>
      <c r="L1131" s="357">
        <v>513</v>
      </c>
      <c r="M1131" s="357">
        <v>600</v>
      </c>
      <c r="N1131" s="357">
        <v>538</v>
      </c>
      <c r="O1131" s="357">
        <v>497</v>
      </c>
      <c r="P1131" s="357">
        <v>513</v>
      </c>
      <c r="Q1131" s="357">
        <v>600</v>
      </c>
      <c r="R1131" s="357">
        <v>538</v>
      </c>
      <c r="S1131" s="354">
        <v>497</v>
      </c>
      <c r="T1131" s="354">
        <v>513</v>
      </c>
      <c r="U1131" s="354">
        <v>600</v>
      </c>
      <c r="V1131" s="357">
        <v>513</v>
      </c>
      <c r="W1131" s="357">
        <v>600</v>
      </c>
      <c r="X1131" s="357">
        <v>497</v>
      </c>
      <c r="Y1131" s="357">
        <v>513</v>
      </c>
      <c r="Z1131" s="357">
        <v>600</v>
      </c>
      <c r="AA1131" s="357">
        <v>538</v>
      </c>
      <c r="AB1131" s="357">
        <v>497</v>
      </c>
      <c r="AC1131" s="357">
        <v>513</v>
      </c>
      <c r="AD1131" s="357">
        <v>600</v>
      </c>
      <c r="AE1131" s="357">
        <v>538</v>
      </c>
      <c r="AF1131" s="357">
        <v>497</v>
      </c>
      <c r="AG1131" s="357">
        <v>513</v>
      </c>
      <c r="AH1131" s="357">
        <v>600</v>
      </c>
      <c r="AI1131" s="368" t="s">
        <v>2207</v>
      </c>
      <c r="AJ1131" s="357">
        <v>497</v>
      </c>
      <c r="AK1131" s="357">
        <v>513</v>
      </c>
      <c r="AL1131" s="357">
        <v>600</v>
      </c>
      <c r="AM1131" s="357">
        <v>497</v>
      </c>
      <c r="AN1131" s="357">
        <v>513</v>
      </c>
      <c r="AO1131" s="357">
        <v>600</v>
      </c>
      <c r="AP1131" s="357">
        <v>594</v>
      </c>
      <c r="AQ1131" s="357">
        <v>594</v>
      </c>
      <c r="AR1131" s="357">
        <v>594</v>
      </c>
      <c r="AS1131" s="357">
        <v>594</v>
      </c>
      <c r="AT1131" s="105"/>
      <c r="AU1131" s="105" t="s">
        <v>1725</v>
      </c>
      <c r="AV1131" s="126">
        <v>1.2000000000000002</v>
      </c>
    </row>
    <row r="1132" spans="4:48" ht="23.25" customHeight="1">
      <c r="D1132" s="105" t="s">
        <v>1673</v>
      </c>
      <c r="E1132" s="164" t="s">
        <v>1673</v>
      </c>
      <c r="F1132" s="165" t="s">
        <v>1703</v>
      </c>
      <c r="G1132" s="126">
        <v>1.2000000000000002</v>
      </c>
      <c r="H1132" s="166">
        <v>395</v>
      </c>
      <c r="I1132" s="166">
        <v>401</v>
      </c>
      <c r="J1132" s="166">
        <v>450</v>
      </c>
      <c r="K1132" s="357">
        <v>395</v>
      </c>
      <c r="L1132" s="357">
        <v>401</v>
      </c>
      <c r="M1132" s="357">
        <v>450</v>
      </c>
      <c r="N1132" s="357">
        <v>418</v>
      </c>
      <c r="O1132" s="357">
        <v>395</v>
      </c>
      <c r="P1132" s="357">
        <v>401</v>
      </c>
      <c r="Q1132" s="357">
        <v>450</v>
      </c>
      <c r="R1132" s="357">
        <v>418</v>
      </c>
      <c r="S1132" s="354">
        <v>395</v>
      </c>
      <c r="T1132" s="354">
        <v>401</v>
      </c>
      <c r="U1132" s="354">
        <v>450</v>
      </c>
      <c r="V1132" s="357">
        <v>401</v>
      </c>
      <c r="W1132" s="357">
        <v>450</v>
      </c>
      <c r="X1132" s="357">
        <v>395</v>
      </c>
      <c r="Y1132" s="357">
        <v>401</v>
      </c>
      <c r="Z1132" s="357">
        <v>450</v>
      </c>
      <c r="AA1132" s="357">
        <v>418</v>
      </c>
      <c r="AB1132" s="357">
        <v>395</v>
      </c>
      <c r="AC1132" s="357">
        <v>401</v>
      </c>
      <c r="AD1132" s="357">
        <v>450</v>
      </c>
      <c r="AE1132" s="357">
        <v>418</v>
      </c>
      <c r="AF1132" s="357">
        <v>395</v>
      </c>
      <c r="AG1132" s="357">
        <v>401</v>
      </c>
      <c r="AH1132" s="357">
        <v>450</v>
      </c>
      <c r="AI1132" s="368" t="s">
        <v>2207</v>
      </c>
      <c r="AJ1132" s="357">
        <v>395</v>
      </c>
      <c r="AK1132" s="357">
        <v>401</v>
      </c>
      <c r="AL1132" s="357">
        <v>450</v>
      </c>
      <c r="AM1132" s="357">
        <v>395</v>
      </c>
      <c r="AN1132" s="357">
        <v>401</v>
      </c>
      <c r="AO1132" s="357">
        <v>450</v>
      </c>
      <c r="AP1132" s="357">
        <v>471</v>
      </c>
      <c r="AQ1132" s="357">
        <v>471</v>
      </c>
      <c r="AR1132" s="357">
        <v>471</v>
      </c>
      <c r="AS1132" s="357">
        <v>471</v>
      </c>
      <c r="AT1132" s="105"/>
      <c r="AU1132" s="105" t="s">
        <v>1673</v>
      </c>
      <c r="AV1132" s="126">
        <v>1.2000000000000002</v>
      </c>
    </row>
    <row r="1133" spans="4:48" ht="23.25" customHeight="1">
      <c r="D1133" s="105" t="s">
        <v>1659</v>
      </c>
      <c r="E1133" s="164" t="s">
        <v>1659</v>
      </c>
      <c r="F1133" s="165" t="s">
        <v>1689</v>
      </c>
      <c r="G1133" s="126">
        <v>1.3</v>
      </c>
      <c r="H1133" s="166">
        <v>409</v>
      </c>
      <c r="I1133" s="166">
        <v>411</v>
      </c>
      <c r="J1133" s="166">
        <v>506</v>
      </c>
      <c r="K1133" s="357">
        <v>409</v>
      </c>
      <c r="L1133" s="357">
        <v>411</v>
      </c>
      <c r="M1133" s="357">
        <v>506</v>
      </c>
      <c r="N1133" s="357">
        <v>435</v>
      </c>
      <c r="O1133" s="357">
        <v>409</v>
      </c>
      <c r="P1133" s="357">
        <v>411</v>
      </c>
      <c r="Q1133" s="357">
        <v>506</v>
      </c>
      <c r="R1133" s="357">
        <v>435</v>
      </c>
      <c r="S1133" s="354">
        <v>409</v>
      </c>
      <c r="T1133" s="354">
        <v>411</v>
      </c>
      <c r="U1133" s="354">
        <v>506</v>
      </c>
      <c r="V1133" s="357">
        <v>411</v>
      </c>
      <c r="W1133" s="357">
        <v>506</v>
      </c>
      <c r="X1133" s="357">
        <v>409</v>
      </c>
      <c r="Y1133" s="357">
        <v>411</v>
      </c>
      <c r="Z1133" s="357">
        <v>506</v>
      </c>
      <c r="AA1133" s="357">
        <v>435</v>
      </c>
      <c r="AB1133" s="357">
        <v>409</v>
      </c>
      <c r="AC1133" s="357">
        <v>411</v>
      </c>
      <c r="AD1133" s="357">
        <v>506</v>
      </c>
      <c r="AE1133" s="357">
        <v>435</v>
      </c>
      <c r="AF1133" s="357">
        <v>409</v>
      </c>
      <c r="AG1133" s="357">
        <v>411</v>
      </c>
      <c r="AH1133" s="357">
        <v>506</v>
      </c>
      <c r="AI1133" s="368" t="s">
        <v>2207</v>
      </c>
      <c r="AJ1133" s="357">
        <v>409</v>
      </c>
      <c r="AK1133" s="357">
        <v>411</v>
      </c>
      <c r="AL1133" s="357">
        <v>506</v>
      </c>
      <c r="AM1133" s="357">
        <v>409</v>
      </c>
      <c r="AN1133" s="357">
        <v>411</v>
      </c>
      <c r="AO1133" s="357">
        <v>506</v>
      </c>
      <c r="AP1133" s="357">
        <v>490</v>
      </c>
      <c r="AQ1133" s="357">
        <v>490</v>
      </c>
      <c r="AR1133" s="357">
        <v>490</v>
      </c>
      <c r="AS1133" s="357">
        <v>490</v>
      </c>
      <c r="AT1133" s="105"/>
      <c r="AU1133" s="105" t="s">
        <v>1659</v>
      </c>
      <c r="AV1133" s="126">
        <v>1.3</v>
      </c>
    </row>
    <row r="1134" spans="4:48" ht="23.25" customHeight="1">
      <c r="D1134" s="105" t="s">
        <v>1726</v>
      </c>
      <c r="E1134" s="164" t="s">
        <v>1726</v>
      </c>
      <c r="F1134" s="165" t="s">
        <v>1741</v>
      </c>
      <c r="G1134" s="126">
        <v>1.3</v>
      </c>
      <c r="H1134" s="166">
        <v>506</v>
      </c>
      <c r="I1134" s="166">
        <v>522</v>
      </c>
      <c r="J1134" s="166">
        <v>610</v>
      </c>
      <c r="K1134" s="357">
        <v>506</v>
      </c>
      <c r="L1134" s="357">
        <v>522</v>
      </c>
      <c r="M1134" s="357">
        <v>610</v>
      </c>
      <c r="N1134" s="357">
        <v>547</v>
      </c>
      <c r="O1134" s="357">
        <v>506</v>
      </c>
      <c r="P1134" s="357">
        <v>522</v>
      </c>
      <c r="Q1134" s="357">
        <v>610</v>
      </c>
      <c r="R1134" s="357">
        <v>547</v>
      </c>
      <c r="S1134" s="354">
        <v>506</v>
      </c>
      <c r="T1134" s="354">
        <v>522</v>
      </c>
      <c r="U1134" s="354">
        <v>610</v>
      </c>
      <c r="V1134" s="357">
        <v>522</v>
      </c>
      <c r="W1134" s="357">
        <v>610</v>
      </c>
      <c r="X1134" s="357">
        <v>506</v>
      </c>
      <c r="Y1134" s="357">
        <v>522</v>
      </c>
      <c r="Z1134" s="357">
        <v>610</v>
      </c>
      <c r="AA1134" s="357">
        <v>547</v>
      </c>
      <c r="AB1134" s="357">
        <v>506</v>
      </c>
      <c r="AC1134" s="357">
        <v>522</v>
      </c>
      <c r="AD1134" s="357">
        <v>610</v>
      </c>
      <c r="AE1134" s="357">
        <v>547</v>
      </c>
      <c r="AF1134" s="357">
        <v>506</v>
      </c>
      <c r="AG1134" s="357">
        <v>522</v>
      </c>
      <c r="AH1134" s="357">
        <v>610</v>
      </c>
      <c r="AI1134" s="368" t="s">
        <v>2207</v>
      </c>
      <c r="AJ1134" s="357">
        <v>506</v>
      </c>
      <c r="AK1134" s="357">
        <v>522</v>
      </c>
      <c r="AL1134" s="357">
        <v>610</v>
      </c>
      <c r="AM1134" s="357">
        <v>506</v>
      </c>
      <c r="AN1134" s="357">
        <v>522</v>
      </c>
      <c r="AO1134" s="357">
        <v>610</v>
      </c>
      <c r="AP1134" s="357">
        <v>607</v>
      </c>
      <c r="AQ1134" s="357">
        <v>607</v>
      </c>
      <c r="AR1134" s="357">
        <v>607</v>
      </c>
      <c r="AS1134" s="357">
        <v>607</v>
      </c>
      <c r="AT1134" s="105"/>
      <c r="AU1134" s="105" t="s">
        <v>1726</v>
      </c>
      <c r="AV1134" s="126">
        <v>1.3</v>
      </c>
    </row>
    <row r="1135" spans="4:48" ht="23.25" customHeight="1">
      <c r="D1135" s="105" t="s">
        <v>1674</v>
      </c>
      <c r="E1135" s="164" t="s">
        <v>1674</v>
      </c>
      <c r="F1135" s="165" t="s">
        <v>1704</v>
      </c>
      <c r="G1135" s="126">
        <v>1.3</v>
      </c>
      <c r="H1135" s="166">
        <v>404</v>
      </c>
      <c r="I1135" s="166">
        <v>410</v>
      </c>
      <c r="J1135" s="166">
        <v>460</v>
      </c>
      <c r="K1135" s="357">
        <v>404</v>
      </c>
      <c r="L1135" s="357">
        <v>410</v>
      </c>
      <c r="M1135" s="357">
        <v>460</v>
      </c>
      <c r="N1135" s="357">
        <v>428</v>
      </c>
      <c r="O1135" s="357">
        <v>404</v>
      </c>
      <c r="P1135" s="357">
        <v>410</v>
      </c>
      <c r="Q1135" s="357">
        <v>460</v>
      </c>
      <c r="R1135" s="357">
        <v>428</v>
      </c>
      <c r="S1135" s="354">
        <v>404</v>
      </c>
      <c r="T1135" s="354">
        <v>410</v>
      </c>
      <c r="U1135" s="354">
        <v>460</v>
      </c>
      <c r="V1135" s="357">
        <v>410</v>
      </c>
      <c r="W1135" s="357">
        <v>460</v>
      </c>
      <c r="X1135" s="357">
        <v>404</v>
      </c>
      <c r="Y1135" s="357">
        <v>410</v>
      </c>
      <c r="Z1135" s="357">
        <v>460</v>
      </c>
      <c r="AA1135" s="357">
        <v>428</v>
      </c>
      <c r="AB1135" s="357">
        <v>404</v>
      </c>
      <c r="AC1135" s="357">
        <v>410</v>
      </c>
      <c r="AD1135" s="357">
        <v>460</v>
      </c>
      <c r="AE1135" s="357">
        <v>428</v>
      </c>
      <c r="AF1135" s="357">
        <v>404</v>
      </c>
      <c r="AG1135" s="357">
        <v>410</v>
      </c>
      <c r="AH1135" s="357">
        <v>460</v>
      </c>
      <c r="AI1135" s="368" t="s">
        <v>2207</v>
      </c>
      <c r="AJ1135" s="357">
        <v>404</v>
      </c>
      <c r="AK1135" s="357">
        <v>410</v>
      </c>
      <c r="AL1135" s="357">
        <v>460</v>
      </c>
      <c r="AM1135" s="357">
        <v>404</v>
      </c>
      <c r="AN1135" s="357">
        <v>410</v>
      </c>
      <c r="AO1135" s="357">
        <v>460</v>
      </c>
      <c r="AP1135" s="357">
        <v>483</v>
      </c>
      <c r="AQ1135" s="357">
        <v>483</v>
      </c>
      <c r="AR1135" s="357">
        <v>483</v>
      </c>
      <c r="AS1135" s="357">
        <v>483</v>
      </c>
      <c r="AT1135" s="105"/>
      <c r="AU1135" s="105" t="s">
        <v>1674</v>
      </c>
      <c r="AV1135" s="126">
        <v>1.3</v>
      </c>
    </row>
    <row r="1136" spans="4:48" ht="23.25" customHeight="1">
      <c r="D1136" s="105" t="s">
        <v>4656</v>
      </c>
      <c r="E1136" s="164" t="s">
        <v>4656</v>
      </c>
      <c r="F1136" s="165" t="s">
        <v>4673</v>
      </c>
      <c r="G1136" s="126">
        <v>10</v>
      </c>
      <c r="H1136" s="166">
        <v>3615</v>
      </c>
      <c r="I1136" s="166">
        <v>3533</v>
      </c>
      <c r="J1136" s="166">
        <v>4077</v>
      </c>
      <c r="K1136" s="357">
        <v>3615</v>
      </c>
      <c r="L1136" s="357">
        <v>3533</v>
      </c>
      <c r="M1136" s="357">
        <v>4077</v>
      </c>
      <c r="N1136" s="357">
        <v>3738</v>
      </c>
      <c r="O1136" s="357">
        <v>3608</v>
      </c>
      <c r="P1136" s="357">
        <v>3594</v>
      </c>
      <c r="Q1136" s="357">
        <v>4141</v>
      </c>
      <c r="R1136" s="357">
        <v>3812</v>
      </c>
      <c r="S1136" s="354">
        <v>3561</v>
      </c>
      <c r="T1136" s="354">
        <v>3674</v>
      </c>
      <c r="U1136" s="354">
        <v>4249</v>
      </c>
      <c r="V1136" s="357">
        <v>3250</v>
      </c>
      <c r="W1136" s="357">
        <v>3648</v>
      </c>
      <c r="X1136" s="357">
        <v>3450</v>
      </c>
      <c r="Y1136" s="357">
        <v>3563</v>
      </c>
      <c r="Z1136" s="357">
        <v>4139</v>
      </c>
      <c r="AA1136" s="357">
        <v>3837</v>
      </c>
      <c r="AB1136" s="357">
        <v>3470</v>
      </c>
      <c r="AC1136" s="357">
        <v>3598</v>
      </c>
      <c r="AD1136" s="357">
        <v>4269</v>
      </c>
      <c r="AE1136" s="357">
        <v>3859</v>
      </c>
      <c r="AF1136" s="357">
        <v>3648</v>
      </c>
      <c r="AG1136" s="357">
        <v>3780</v>
      </c>
      <c r="AH1136" s="357">
        <v>4483</v>
      </c>
      <c r="AI1136" s="368" t="s">
        <v>2207</v>
      </c>
      <c r="AJ1136" s="357">
        <v>3520</v>
      </c>
      <c r="AK1136" s="357">
        <v>3655</v>
      </c>
      <c r="AL1136" s="357">
        <v>4311</v>
      </c>
      <c r="AM1136" s="357">
        <v>3450</v>
      </c>
      <c r="AN1136" s="357">
        <v>3500</v>
      </c>
      <c r="AO1136" s="357">
        <v>4032</v>
      </c>
      <c r="AP1136" s="357">
        <v>3847</v>
      </c>
      <c r="AQ1136" s="357">
        <v>3847</v>
      </c>
      <c r="AR1136" s="357">
        <v>3952</v>
      </c>
      <c r="AS1136" s="357">
        <v>4005</v>
      </c>
      <c r="AT1136" s="105"/>
      <c r="AU1136" s="105" t="s">
        <v>4656</v>
      </c>
      <c r="AV1136" s="126">
        <v>10</v>
      </c>
    </row>
    <row r="1137" spans="4:48" ht="23.25" customHeight="1">
      <c r="D1137" s="105" t="s">
        <v>4658</v>
      </c>
      <c r="E1137" s="164" t="s">
        <v>4658</v>
      </c>
      <c r="F1137" s="165" t="s">
        <v>4674</v>
      </c>
      <c r="G1137" s="126">
        <v>12.5</v>
      </c>
      <c r="H1137" s="166">
        <v>3663</v>
      </c>
      <c r="I1137" s="166">
        <v>3585</v>
      </c>
      <c r="J1137" s="166">
        <v>4136</v>
      </c>
      <c r="K1137" s="357">
        <v>3663</v>
      </c>
      <c r="L1137" s="357">
        <v>3585</v>
      </c>
      <c r="M1137" s="357">
        <v>4136</v>
      </c>
      <c r="N1137" s="357">
        <v>3794</v>
      </c>
      <c r="O1137" s="357">
        <v>3677</v>
      </c>
      <c r="P1137" s="357">
        <v>3666</v>
      </c>
      <c r="Q1137" s="357">
        <v>4220</v>
      </c>
      <c r="R1137" s="357">
        <v>3887</v>
      </c>
      <c r="S1137" s="354">
        <v>3649</v>
      </c>
      <c r="T1137" s="354">
        <v>3757</v>
      </c>
      <c r="U1137" s="354">
        <v>4347</v>
      </c>
      <c r="V1137" s="357">
        <v>3336</v>
      </c>
      <c r="W1137" s="357">
        <v>3743</v>
      </c>
      <c r="X1137" s="357">
        <v>3481</v>
      </c>
      <c r="Y1137" s="357">
        <v>3608</v>
      </c>
      <c r="Z1137" s="357">
        <v>4181</v>
      </c>
      <c r="AA1137" s="357">
        <v>3875</v>
      </c>
      <c r="AB1137" s="357">
        <v>3512</v>
      </c>
      <c r="AC1137" s="357">
        <v>3659</v>
      </c>
      <c r="AD1137" s="357">
        <v>4346</v>
      </c>
      <c r="AE1137" s="357">
        <v>3908</v>
      </c>
      <c r="AF1137" s="357">
        <v>3691</v>
      </c>
      <c r="AG1137" s="357">
        <v>3841</v>
      </c>
      <c r="AH1137" s="357">
        <v>4561</v>
      </c>
      <c r="AI1137" s="368" t="s">
        <v>2207</v>
      </c>
      <c r="AJ1137" s="357">
        <v>3570</v>
      </c>
      <c r="AK1137" s="357">
        <v>3723</v>
      </c>
      <c r="AL1137" s="357">
        <v>4390</v>
      </c>
      <c r="AM1137" s="357">
        <v>3485</v>
      </c>
      <c r="AN1137" s="357">
        <v>3547</v>
      </c>
      <c r="AO1137" s="357">
        <v>4085</v>
      </c>
      <c r="AP1137" s="357">
        <v>3907</v>
      </c>
      <c r="AQ1137" s="357">
        <v>3907</v>
      </c>
      <c r="AR1137" s="357">
        <v>4050</v>
      </c>
      <c r="AS1137" s="357">
        <v>4082</v>
      </c>
      <c r="AT1137" s="105"/>
      <c r="AU1137" s="105" t="s">
        <v>4658</v>
      </c>
      <c r="AV1137" s="126">
        <v>12.5</v>
      </c>
    </row>
    <row r="1138" spans="4:48" ht="23.25" customHeight="1">
      <c r="D1138" s="105" t="s">
        <v>4660</v>
      </c>
      <c r="E1138" s="164" t="s">
        <v>4660</v>
      </c>
      <c r="F1138" s="165" t="s">
        <v>4675</v>
      </c>
      <c r="G1138" s="126">
        <v>15</v>
      </c>
      <c r="H1138" s="166">
        <v>3721</v>
      </c>
      <c r="I1138" s="166">
        <v>3646</v>
      </c>
      <c r="J1138" s="166">
        <v>4205</v>
      </c>
      <c r="K1138" s="357">
        <v>3721</v>
      </c>
      <c r="L1138" s="357">
        <v>3646</v>
      </c>
      <c r="M1138" s="357">
        <v>4205</v>
      </c>
      <c r="N1138" s="357">
        <v>3860</v>
      </c>
      <c r="O1138" s="357">
        <v>3764</v>
      </c>
      <c r="P1138" s="357">
        <v>3758</v>
      </c>
      <c r="Q1138" s="357">
        <v>4321</v>
      </c>
      <c r="R1138" s="357">
        <v>3982</v>
      </c>
      <c r="S1138" s="354">
        <v>3741</v>
      </c>
      <c r="T1138" s="354">
        <v>3843</v>
      </c>
      <c r="U1138" s="354">
        <v>4450</v>
      </c>
      <c r="V1138" s="357">
        <v>3425</v>
      </c>
      <c r="W1138" s="357">
        <v>3842</v>
      </c>
      <c r="X1138" s="357">
        <v>3513</v>
      </c>
      <c r="Y1138" s="357">
        <v>3653</v>
      </c>
      <c r="Z1138" s="357">
        <v>4194</v>
      </c>
      <c r="AA1138" s="357">
        <v>3913</v>
      </c>
      <c r="AB1138" s="357">
        <v>3555</v>
      </c>
      <c r="AC1138" s="357">
        <v>3721</v>
      </c>
      <c r="AD1138" s="357">
        <v>4425</v>
      </c>
      <c r="AE1138" s="357">
        <v>3958</v>
      </c>
      <c r="AF1138" s="357">
        <v>3734</v>
      </c>
      <c r="AG1138" s="357">
        <v>3903</v>
      </c>
      <c r="AH1138" s="357">
        <v>4639</v>
      </c>
      <c r="AI1138" s="368" t="s">
        <v>2207</v>
      </c>
      <c r="AJ1138" s="357">
        <v>3620</v>
      </c>
      <c r="AK1138" s="357">
        <v>3791</v>
      </c>
      <c r="AL1138" s="357">
        <v>4471</v>
      </c>
      <c r="AM1138" s="357">
        <v>3522</v>
      </c>
      <c r="AN1138" s="357">
        <v>3596</v>
      </c>
      <c r="AO1138" s="357">
        <v>4140</v>
      </c>
      <c r="AP1138" s="357">
        <v>3969</v>
      </c>
      <c r="AQ1138" s="357">
        <v>3969</v>
      </c>
      <c r="AR1138" s="357">
        <v>4149</v>
      </c>
      <c r="AS1138" s="357">
        <v>4163</v>
      </c>
      <c r="AT1138" s="105"/>
      <c r="AU1138" s="105" t="s">
        <v>4660</v>
      </c>
      <c r="AV1138" s="126">
        <v>15</v>
      </c>
    </row>
    <row r="1139" spans="4:48" ht="23.25" customHeight="1">
      <c r="D1139" s="105" t="s">
        <v>4662</v>
      </c>
      <c r="E1139" s="164" t="s">
        <v>4662</v>
      </c>
      <c r="F1139" s="165" t="s">
        <v>4676</v>
      </c>
      <c r="G1139" s="126">
        <v>12</v>
      </c>
      <c r="H1139" s="166">
        <v>3766</v>
      </c>
      <c r="I1139" s="166">
        <v>3683</v>
      </c>
      <c r="J1139" s="166">
        <v>4248</v>
      </c>
      <c r="K1139" s="357">
        <v>3766</v>
      </c>
      <c r="L1139" s="357">
        <v>3683</v>
      </c>
      <c r="M1139" s="357">
        <v>4248</v>
      </c>
      <c r="N1139" s="357">
        <v>3897</v>
      </c>
      <c r="O1139" s="357">
        <v>3769</v>
      </c>
      <c r="P1139" s="357">
        <v>3756</v>
      </c>
      <c r="Q1139" s="357">
        <v>4325</v>
      </c>
      <c r="R1139" s="357">
        <v>3985</v>
      </c>
      <c r="S1139" s="354">
        <v>3679</v>
      </c>
      <c r="T1139" s="354">
        <v>3801</v>
      </c>
      <c r="U1139" s="354">
        <v>4388</v>
      </c>
      <c r="V1139" s="357">
        <v>3377</v>
      </c>
      <c r="W1139" s="357">
        <v>3782</v>
      </c>
      <c r="X1139" s="357">
        <v>3592</v>
      </c>
      <c r="Y1139" s="357">
        <v>3716</v>
      </c>
      <c r="Z1139" s="357">
        <v>4327</v>
      </c>
      <c r="AA1139" s="357">
        <v>3997</v>
      </c>
      <c r="AB1139" s="357">
        <v>3618</v>
      </c>
      <c r="AC1139" s="357">
        <v>3760</v>
      </c>
      <c r="AD1139" s="357">
        <v>4462</v>
      </c>
      <c r="AE1139" s="357">
        <v>4025</v>
      </c>
      <c r="AF1139" s="357">
        <v>3797</v>
      </c>
      <c r="AG1139" s="357">
        <v>3943</v>
      </c>
      <c r="AH1139" s="357">
        <v>4677</v>
      </c>
      <c r="AI1139" s="368" t="s">
        <v>2207</v>
      </c>
      <c r="AJ1139" s="357">
        <v>3674</v>
      </c>
      <c r="AK1139" s="357">
        <v>3824</v>
      </c>
      <c r="AL1139" s="357">
        <v>4507</v>
      </c>
      <c r="AM1139" s="357">
        <v>3596</v>
      </c>
      <c r="AN1139" s="357">
        <v>3655</v>
      </c>
      <c r="AO1139" s="357">
        <v>4207</v>
      </c>
      <c r="AP1139" s="357">
        <v>4024</v>
      </c>
      <c r="AQ1139" s="357">
        <v>4024</v>
      </c>
      <c r="AR1139" s="357">
        <v>4150</v>
      </c>
      <c r="AS1139" s="357">
        <v>4182</v>
      </c>
      <c r="AT1139" s="105"/>
      <c r="AU1139" s="105" t="s">
        <v>4662</v>
      </c>
      <c r="AV1139" s="126">
        <v>12</v>
      </c>
    </row>
    <row r="1140" spans="4:48" ht="23.25" customHeight="1">
      <c r="D1140" s="105" t="s">
        <v>4664</v>
      </c>
      <c r="E1140" s="164" t="s">
        <v>4664</v>
      </c>
      <c r="F1140" s="165" t="s">
        <v>4677</v>
      </c>
      <c r="G1140" s="126">
        <v>15</v>
      </c>
      <c r="H1140" s="166">
        <v>3820</v>
      </c>
      <c r="I1140" s="166">
        <v>3741</v>
      </c>
      <c r="J1140" s="166">
        <v>4314</v>
      </c>
      <c r="K1140" s="357">
        <v>3820</v>
      </c>
      <c r="L1140" s="357">
        <v>3741</v>
      </c>
      <c r="M1140" s="357">
        <v>4314</v>
      </c>
      <c r="N1140" s="357">
        <v>3961</v>
      </c>
      <c r="O1140" s="357">
        <v>3848</v>
      </c>
      <c r="P1140" s="357">
        <v>3839</v>
      </c>
      <c r="Q1140" s="357">
        <v>4416</v>
      </c>
      <c r="R1140" s="357">
        <v>4071</v>
      </c>
      <c r="S1140" s="354">
        <v>3779</v>
      </c>
      <c r="T1140" s="354">
        <v>3892</v>
      </c>
      <c r="U1140" s="354">
        <v>4498</v>
      </c>
      <c r="V1140" s="357">
        <v>3472</v>
      </c>
      <c r="W1140" s="357">
        <v>3889</v>
      </c>
      <c r="X1140" s="357">
        <v>3628</v>
      </c>
      <c r="Y1140" s="357">
        <v>3768</v>
      </c>
      <c r="Z1140" s="357">
        <v>4340</v>
      </c>
      <c r="AA1140" s="357">
        <v>4040</v>
      </c>
      <c r="AB1140" s="357">
        <v>3668</v>
      </c>
      <c r="AC1140" s="357">
        <v>3832</v>
      </c>
      <c r="AD1140" s="357">
        <v>4553</v>
      </c>
      <c r="AE1140" s="357">
        <v>4083</v>
      </c>
      <c r="AF1140" s="357">
        <v>3846</v>
      </c>
      <c r="AG1140" s="357">
        <v>4014</v>
      </c>
      <c r="AH1140" s="357">
        <v>4768</v>
      </c>
      <c r="AI1140" s="368" t="s">
        <v>2207</v>
      </c>
      <c r="AJ1140" s="357">
        <v>3732</v>
      </c>
      <c r="AK1140" s="357">
        <v>3903</v>
      </c>
      <c r="AL1140" s="357">
        <v>4600</v>
      </c>
      <c r="AM1140" s="357">
        <v>3637</v>
      </c>
      <c r="AN1140" s="357">
        <v>3710</v>
      </c>
      <c r="AO1140" s="357">
        <v>4270</v>
      </c>
      <c r="AP1140" s="357">
        <v>4095</v>
      </c>
      <c r="AQ1140" s="357">
        <v>4095</v>
      </c>
      <c r="AR1140" s="357">
        <v>4267</v>
      </c>
      <c r="AS1140" s="357">
        <v>4269</v>
      </c>
      <c r="AT1140" s="105"/>
      <c r="AU1140" s="105" t="s">
        <v>4664</v>
      </c>
      <c r="AV1140" s="126">
        <v>15</v>
      </c>
    </row>
    <row r="1141" spans="4:48" ht="23.25" customHeight="1">
      <c r="D1141" s="105" t="s">
        <v>4666</v>
      </c>
      <c r="E1141" s="164" t="s">
        <v>4666</v>
      </c>
      <c r="F1141" s="165" t="s">
        <v>4678</v>
      </c>
      <c r="G1141" s="126">
        <v>18</v>
      </c>
      <c r="H1141" s="166">
        <v>3883</v>
      </c>
      <c r="I1141" s="166">
        <v>3808</v>
      </c>
      <c r="J1141" s="166">
        <v>4391</v>
      </c>
      <c r="K1141" s="357">
        <v>3883</v>
      </c>
      <c r="L1141" s="357">
        <v>3808</v>
      </c>
      <c r="M1141" s="357">
        <v>4391</v>
      </c>
      <c r="N1141" s="357">
        <v>4034</v>
      </c>
      <c r="O1141" s="357">
        <v>3947</v>
      </c>
      <c r="P1141" s="357">
        <v>3944</v>
      </c>
      <c r="Q1141" s="357">
        <v>4530</v>
      </c>
      <c r="R1141" s="357">
        <v>4179</v>
      </c>
      <c r="S1141" s="354">
        <v>3882</v>
      </c>
      <c r="T1141" s="354">
        <v>3988</v>
      </c>
      <c r="U1141" s="354">
        <v>4612</v>
      </c>
      <c r="V1141" s="357">
        <v>3571</v>
      </c>
      <c r="W1141" s="357">
        <v>3999</v>
      </c>
      <c r="X1141" s="357">
        <v>3665</v>
      </c>
      <c r="Y1141" s="357">
        <v>3821</v>
      </c>
      <c r="Z1141" s="357">
        <v>4369</v>
      </c>
      <c r="AA1141" s="357">
        <v>4084</v>
      </c>
      <c r="AB1141" s="357">
        <v>3718</v>
      </c>
      <c r="AC1141" s="357">
        <v>3904</v>
      </c>
      <c r="AD1141" s="357">
        <v>4646</v>
      </c>
      <c r="AE1141" s="357">
        <v>4141</v>
      </c>
      <c r="AF1141" s="357">
        <v>3896</v>
      </c>
      <c r="AG1141" s="357">
        <v>4086</v>
      </c>
      <c r="AH1141" s="357">
        <v>4860</v>
      </c>
      <c r="AI1141" s="368" t="s">
        <v>2207</v>
      </c>
      <c r="AJ1141" s="357">
        <v>3790</v>
      </c>
      <c r="AK1141" s="357">
        <v>3983</v>
      </c>
      <c r="AL1141" s="357">
        <v>4695</v>
      </c>
      <c r="AM1141" s="357">
        <v>3679</v>
      </c>
      <c r="AN1141" s="357">
        <v>3766</v>
      </c>
      <c r="AO1141" s="357">
        <v>4333</v>
      </c>
      <c r="AP1141" s="357">
        <v>4167</v>
      </c>
      <c r="AQ1141" s="357">
        <v>4167</v>
      </c>
      <c r="AR1141" s="357">
        <v>4384</v>
      </c>
      <c r="AS1141" s="357">
        <v>4360</v>
      </c>
      <c r="AT1141" s="105"/>
      <c r="AU1141" s="105" t="s">
        <v>4666</v>
      </c>
      <c r="AV1141" s="126">
        <v>18</v>
      </c>
    </row>
    <row r="1142" spans="4:48" ht="23.25" customHeight="1">
      <c r="D1142" s="105" t="s">
        <v>4668</v>
      </c>
      <c r="E1142" s="164" t="s">
        <v>4668</v>
      </c>
      <c r="F1142" s="165" t="s">
        <v>4679</v>
      </c>
      <c r="G1142" s="126">
        <v>16</v>
      </c>
      <c r="H1142" s="166">
        <v>4005</v>
      </c>
      <c r="I1142" s="166">
        <v>3923</v>
      </c>
      <c r="J1142" s="166">
        <v>4532</v>
      </c>
      <c r="K1142" s="357">
        <v>4005</v>
      </c>
      <c r="L1142" s="357">
        <v>3923</v>
      </c>
      <c r="M1142" s="357">
        <v>4532</v>
      </c>
      <c r="N1142" s="357">
        <v>4152</v>
      </c>
      <c r="O1142" s="357">
        <v>4029</v>
      </c>
      <c r="P1142" s="357">
        <v>4021</v>
      </c>
      <c r="Q1142" s="357">
        <v>4633</v>
      </c>
      <c r="R1142" s="357">
        <v>4267</v>
      </c>
      <c r="S1142" s="354">
        <v>3965</v>
      </c>
      <c r="T1142" s="354">
        <v>4116</v>
      </c>
      <c r="U1142" s="354">
        <v>4731</v>
      </c>
      <c r="V1142" s="357">
        <v>3685</v>
      </c>
      <c r="W1142" s="357">
        <v>4114</v>
      </c>
      <c r="X1142" s="357">
        <v>3813</v>
      </c>
      <c r="Y1142" s="357">
        <v>3958</v>
      </c>
      <c r="Z1142" s="357">
        <v>4579</v>
      </c>
      <c r="AA1142" s="357">
        <v>4246</v>
      </c>
      <c r="AB1142" s="357">
        <v>3852</v>
      </c>
      <c r="AC1142" s="357">
        <v>4021</v>
      </c>
      <c r="AD1142" s="357">
        <v>4773</v>
      </c>
      <c r="AE1142" s="357">
        <v>4288</v>
      </c>
      <c r="AF1142" s="357">
        <v>4030</v>
      </c>
      <c r="AG1142" s="357">
        <v>4203</v>
      </c>
      <c r="AH1142" s="357">
        <v>4987</v>
      </c>
      <c r="AI1142" s="368" t="s">
        <v>2207</v>
      </c>
      <c r="AJ1142" s="357">
        <v>3919</v>
      </c>
      <c r="AK1142" s="357">
        <v>4098</v>
      </c>
      <c r="AL1142" s="357">
        <v>4824</v>
      </c>
      <c r="AM1142" s="357">
        <v>3826</v>
      </c>
      <c r="AN1142" s="357">
        <v>3902</v>
      </c>
      <c r="AO1142" s="357">
        <v>4486</v>
      </c>
      <c r="AP1142" s="357">
        <v>4262</v>
      </c>
      <c r="AQ1142" s="357">
        <v>4262</v>
      </c>
      <c r="AR1142" s="357">
        <v>4431</v>
      </c>
      <c r="AS1142" s="357">
        <v>4418</v>
      </c>
      <c r="AT1142" s="105"/>
      <c r="AU1142" s="105" t="s">
        <v>4668</v>
      </c>
      <c r="AV1142" s="126">
        <v>16</v>
      </c>
    </row>
    <row r="1143" spans="4:48" ht="23.25" customHeight="1">
      <c r="D1143" s="105" t="s">
        <v>4670</v>
      </c>
      <c r="E1143" s="164" t="s">
        <v>4670</v>
      </c>
      <c r="F1143" s="165" t="s">
        <v>4680</v>
      </c>
      <c r="G1143" s="126">
        <v>20</v>
      </c>
      <c r="H1143" s="166">
        <v>4071</v>
      </c>
      <c r="I1143" s="166">
        <v>3993</v>
      </c>
      <c r="J1143" s="166">
        <v>4612</v>
      </c>
      <c r="K1143" s="357">
        <v>4071</v>
      </c>
      <c r="L1143" s="357">
        <v>3993</v>
      </c>
      <c r="M1143" s="357">
        <v>4612</v>
      </c>
      <c r="N1143" s="357">
        <v>4230</v>
      </c>
      <c r="O1143" s="357">
        <v>4129</v>
      </c>
      <c r="P1143" s="357">
        <v>4125</v>
      </c>
      <c r="Q1143" s="357">
        <v>4749</v>
      </c>
      <c r="R1143" s="357">
        <v>4376</v>
      </c>
      <c r="S1143" s="354">
        <v>4090</v>
      </c>
      <c r="T1143" s="354">
        <v>4227</v>
      </c>
      <c r="U1143" s="354">
        <v>4863</v>
      </c>
      <c r="V1143" s="357">
        <v>3799</v>
      </c>
      <c r="W1143" s="357">
        <v>4242</v>
      </c>
      <c r="X1143" s="357">
        <v>3859</v>
      </c>
      <c r="Y1143" s="357">
        <v>4025</v>
      </c>
      <c r="Z1143" s="357">
        <v>4607</v>
      </c>
      <c r="AA1143" s="357">
        <v>4301</v>
      </c>
      <c r="AB1143" s="357">
        <v>3915</v>
      </c>
      <c r="AC1143" s="357">
        <v>4114</v>
      </c>
      <c r="AD1143" s="357">
        <v>4892</v>
      </c>
      <c r="AE1143" s="357">
        <v>4362</v>
      </c>
      <c r="AF1143" s="357">
        <v>4094</v>
      </c>
      <c r="AG1143" s="357">
        <v>4296</v>
      </c>
      <c r="AH1143" s="357">
        <v>5106</v>
      </c>
      <c r="AI1143" s="368" t="s">
        <v>2207</v>
      </c>
      <c r="AJ1143" s="357">
        <v>3994</v>
      </c>
      <c r="AK1143" s="357">
        <v>4201</v>
      </c>
      <c r="AL1143" s="357">
        <v>4946</v>
      </c>
      <c r="AM1143" s="357">
        <v>3878</v>
      </c>
      <c r="AN1143" s="357">
        <v>3974</v>
      </c>
      <c r="AO1143" s="357">
        <v>4566</v>
      </c>
      <c r="AP1143" s="357">
        <v>4354</v>
      </c>
      <c r="AQ1143" s="357">
        <v>4354</v>
      </c>
      <c r="AR1143" s="357">
        <v>4583</v>
      </c>
      <c r="AS1143" s="357">
        <v>4526</v>
      </c>
      <c r="AT1143" s="105"/>
      <c r="AU1143" s="105" t="s">
        <v>4670</v>
      </c>
      <c r="AV1143" s="126">
        <v>20</v>
      </c>
    </row>
    <row r="1144" spans="4:48" ht="23.25" customHeight="1">
      <c r="D1144" s="105" t="s">
        <v>4672</v>
      </c>
      <c r="E1144" s="164" t="s">
        <v>4672</v>
      </c>
      <c r="F1144" s="165" t="s">
        <v>4681</v>
      </c>
      <c r="G1144" s="126">
        <v>24</v>
      </c>
      <c r="H1144" s="166">
        <v>4145</v>
      </c>
      <c r="I1144" s="166">
        <v>4074</v>
      </c>
      <c r="J1144" s="166">
        <v>4704</v>
      </c>
      <c r="K1144" s="357">
        <v>4145</v>
      </c>
      <c r="L1144" s="357">
        <v>4074</v>
      </c>
      <c r="M1144" s="357">
        <v>4704</v>
      </c>
      <c r="N1144" s="357">
        <v>4319</v>
      </c>
      <c r="O1144" s="357">
        <v>4253</v>
      </c>
      <c r="P1144" s="357">
        <v>4257</v>
      </c>
      <c r="Q1144" s="357">
        <v>4892</v>
      </c>
      <c r="R1144" s="357">
        <v>4511</v>
      </c>
      <c r="S1144" s="354">
        <v>4218</v>
      </c>
      <c r="T1144" s="354">
        <v>4341</v>
      </c>
      <c r="U1144" s="354">
        <v>5000</v>
      </c>
      <c r="V1144" s="357">
        <v>3918</v>
      </c>
      <c r="W1144" s="357">
        <v>4374</v>
      </c>
      <c r="X1144" s="357">
        <v>3906</v>
      </c>
      <c r="Y1144" s="357">
        <v>4092</v>
      </c>
      <c r="Z1144" s="357">
        <v>4622</v>
      </c>
      <c r="AA1144" s="357">
        <v>4356</v>
      </c>
      <c r="AB1144" s="357">
        <v>3980</v>
      </c>
      <c r="AC1144" s="357">
        <v>4208</v>
      </c>
      <c r="AD1144" s="357">
        <v>5012</v>
      </c>
      <c r="AE1144" s="357">
        <v>4437</v>
      </c>
      <c r="AF1144" s="357">
        <v>4159</v>
      </c>
      <c r="AG1144" s="357">
        <v>4390</v>
      </c>
      <c r="AH1144" s="357">
        <v>5226</v>
      </c>
      <c r="AI1144" s="368" t="s">
        <v>2207</v>
      </c>
      <c r="AJ1144" s="357">
        <v>4069</v>
      </c>
      <c r="AK1144" s="357">
        <v>4305</v>
      </c>
      <c r="AL1144" s="357">
        <v>5069</v>
      </c>
      <c r="AM1144" s="357">
        <v>3931</v>
      </c>
      <c r="AN1144" s="357">
        <v>4046</v>
      </c>
      <c r="AO1144" s="357">
        <v>4648</v>
      </c>
      <c r="AP1144" s="357">
        <v>4447</v>
      </c>
      <c r="AQ1144" s="357">
        <v>4447</v>
      </c>
      <c r="AR1144" s="357">
        <v>4736</v>
      </c>
      <c r="AS1144" s="357">
        <v>4637</v>
      </c>
      <c r="AT1144" s="105"/>
      <c r="AU1144" s="105" t="s">
        <v>4672</v>
      </c>
      <c r="AV1144" s="126">
        <v>24</v>
      </c>
    </row>
    <row r="1145" spans="4:48" ht="23.25" customHeight="1">
      <c r="D1145" s="105" t="s">
        <v>1042</v>
      </c>
      <c r="E1145" s="164" t="s">
        <v>1042</v>
      </c>
      <c r="F1145" s="165" t="s">
        <v>1769</v>
      </c>
      <c r="G1145" s="126">
        <v>9.9</v>
      </c>
      <c r="H1145" s="166">
        <v>671</v>
      </c>
      <c r="I1145" s="166">
        <v>732</v>
      </c>
      <c r="J1145" s="166">
        <v>849</v>
      </c>
      <c r="K1145" s="357">
        <v>696</v>
      </c>
      <c r="L1145" s="357">
        <v>749</v>
      </c>
      <c r="M1145" s="357">
        <v>878</v>
      </c>
      <c r="N1145" s="357">
        <v>768</v>
      </c>
      <c r="O1145" s="357">
        <v>664</v>
      </c>
      <c r="P1145" s="357">
        <v>750</v>
      </c>
      <c r="Q1145" s="357">
        <v>866</v>
      </c>
      <c r="R1145" s="357">
        <v>788</v>
      </c>
      <c r="S1145" s="354">
        <v>860</v>
      </c>
      <c r="T1145" s="354">
        <v>1013</v>
      </c>
      <c r="U1145" s="354">
        <v>1162</v>
      </c>
      <c r="V1145" s="357">
        <v>953</v>
      </c>
      <c r="W1145" s="357">
        <v>994</v>
      </c>
      <c r="X1145" s="357">
        <v>716</v>
      </c>
      <c r="Y1145" s="357">
        <v>828</v>
      </c>
      <c r="Z1145" s="357">
        <v>982</v>
      </c>
      <c r="AA1145" s="357">
        <v>850</v>
      </c>
      <c r="AB1145" s="357">
        <v>726</v>
      </c>
      <c r="AC1145" s="357">
        <v>847</v>
      </c>
      <c r="AD1145" s="357">
        <v>1011</v>
      </c>
      <c r="AE1145" s="357">
        <v>860</v>
      </c>
      <c r="AF1145" s="357">
        <v>797</v>
      </c>
      <c r="AG1145" s="357">
        <v>920</v>
      </c>
      <c r="AH1145" s="357">
        <v>1097</v>
      </c>
      <c r="AI1145" s="368" t="s">
        <v>2207</v>
      </c>
      <c r="AJ1145" s="357">
        <v>768</v>
      </c>
      <c r="AK1145" s="357">
        <v>899</v>
      </c>
      <c r="AL1145" s="357">
        <v>1050</v>
      </c>
      <c r="AM1145" s="357">
        <v>711</v>
      </c>
      <c r="AN1145" s="357">
        <v>815</v>
      </c>
      <c r="AO1145" s="357">
        <v>927</v>
      </c>
      <c r="AP1145" s="357">
        <v>832</v>
      </c>
      <c r="AQ1145" s="357">
        <v>832</v>
      </c>
      <c r="AR1145" s="357">
        <v>904</v>
      </c>
      <c r="AS1145" s="357">
        <v>930</v>
      </c>
      <c r="AT1145" s="105"/>
      <c r="AU1145" s="105" t="s">
        <v>1042</v>
      </c>
      <c r="AV1145" s="126">
        <v>9.9</v>
      </c>
    </row>
    <row r="1146" spans="4:48" ht="23.25" customHeight="1">
      <c r="D1146" s="105" t="s">
        <v>1043</v>
      </c>
      <c r="E1146" s="164" t="s">
        <v>1043</v>
      </c>
      <c r="F1146" s="165" t="s">
        <v>1766</v>
      </c>
      <c r="G1146" s="126">
        <v>8.4</v>
      </c>
      <c r="H1146" s="166">
        <v>618</v>
      </c>
      <c r="I1146" s="166">
        <v>668</v>
      </c>
      <c r="J1146" s="166">
        <v>776</v>
      </c>
      <c r="K1146" s="357">
        <v>644</v>
      </c>
      <c r="L1146" s="357">
        <v>685</v>
      </c>
      <c r="M1146" s="357">
        <v>805</v>
      </c>
      <c r="N1146" s="357">
        <v>705</v>
      </c>
      <c r="O1146" s="357">
        <v>613</v>
      </c>
      <c r="P1146" s="357">
        <v>686</v>
      </c>
      <c r="Q1146" s="357">
        <v>793</v>
      </c>
      <c r="R1146" s="357">
        <v>724</v>
      </c>
      <c r="S1146" s="354">
        <v>794</v>
      </c>
      <c r="T1146" s="354">
        <v>935</v>
      </c>
      <c r="U1146" s="354">
        <v>1056</v>
      </c>
      <c r="V1146" s="357">
        <v>835</v>
      </c>
      <c r="W1146" s="357">
        <v>891</v>
      </c>
      <c r="X1146" s="357">
        <v>666</v>
      </c>
      <c r="Y1146" s="357">
        <v>763</v>
      </c>
      <c r="Z1146" s="357">
        <v>906</v>
      </c>
      <c r="AA1146" s="357">
        <v>785</v>
      </c>
      <c r="AB1146" s="357">
        <v>675</v>
      </c>
      <c r="AC1146" s="357">
        <v>783</v>
      </c>
      <c r="AD1146" s="357">
        <v>935</v>
      </c>
      <c r="AE1146" s="357">
        <v>795</v>
      </c>
      <c r="AF1146" s="357">
        <v>746</v>
      </c>
      <c r="AG1146" s="357">
        <v>855</v>
      </c>
      <c r="AH1146" s="357">
        <v>1021</v>
      </c>
      <c r="AI1146" s="368" t="s">
        <v>2207</v>
      </c>
      <c r="AJ1146" s="357">
        <v>716</v>
      </c>
      <c r="AK1146" s="357">
        <v>831</v>
      </c>
      <c r="AL1146" s="357">
        <v>972</v>
      </c>
      <c r="AM1146" s="357">
        <v>658</v>
      </c>
      <c r="AN1146" s="357">
        <v>748</v>
      </c>
      <c r="AO1146" s="357">
        <v>852</v>
      </c>
      <c r="AP1146" s="357">
        <v>758</v>
      </c>
      <c r="AQ1146" s="357">
        <v>758</v>
      </c>
      <c r="AR1146" s="357">
        <v>829</v>
      </c>
      <c r="AS1146" s="357">
        <v>856</v>
      </c>
      <c r="AT1146" s="105"/>
      <c r="AU1146" s="105" t="s">
        <v>1043</v>
      </c>
      <c r="AV1146" s="126">
        <v>8.4</v>
      </c>
    </row>
    <row r="1147" spans="4:48" ht="23.25" customHeight="1">
      <c r="D1147" s="105" t="s">
        <v>5339</v>
      </c>
      <c r="E1147" s="13" t="s">
        <v>5339</v>
      </c>
      <c r="F1147" s="2" t="s">
        <v>5340</v>
      </c>
      <c r="G1147">
        <v>10.9</v>
      </c>
      <c r="H1147" s="398" t="s">
        <v>2207</v>
      </c>
      <c r="I1147" s="398" t="s">
        <v>2207</v>
      </c>
      <c r="J1147" s="398" t="s">
        <v>2207</v>
      </c>
      <c r="K1147" s="390" t="s">
        <v>2207</v>
      </c>
      <c r="L1147" s="390" t="s">
        <v>2207</v>
      </c>
      <c r="M1147" s="390" t="s">
        <v>2207</v>
      </c>
      <c r="N1147" s="390" t="s">
        <v>2207</v>
      </c>
      <c r="O1147" s="390" t="s">
        <v>2207</v>
      </c>
      <c r="P1147" s="390" t="s">
        <v>2207</v>
      </c>
      <c r="Q1147" s="390" t="s">
        <v>2207</v>
      </c>
      <c r="R1147" s="390" t="s">
        <v>2207</v>
      </c>
      <c r="S1147" s="354">
        <v>911</v>
      </c>
      <c r="T1147" s="354">
        <v>1078</v>
      </c>
      <c r="U1147" s="354">
        <v>1234</v>
      </c>
      <c r="V1147" s="391">
        <v>1003</v>
      </c>
      <c r="W1147" s="391">
        <v>1050</v>
      </c>
      <c r="X1147" s="391">
        <v>751</v>
      </c>
      <c r="Y1147" s="391">
        <v>873</v>
      </c>
      <c r="Z1147" s="391">
        <v>1037</v>
      </c>
      <c r="AA1147" s="391">
        <v>892</v>
      </c>
      <c r="AB1147" s="391">
        <v>766</v>
      </c>
      <c r="AC1147" s="391">
        <v>901</v>
      </c>
      <c r="AD1147" s="391">
        <v>1077</v>
      </c>
      <c r="AE1147" s="391">
        <v>908</v>
      </c>
      <c r="AF1147" s="391">
        <v>837</v>
      </c>
      <c r="AG1147" s="391">
        <v>973</v>
      </c>
      <c r="AH1147" s="391">
        <v>1163</v>
      </c>
      <c r="AI1147" s="399" t="s">
        <v>2207</v>
      </c>
      <c r="AJ1147" s="391">
        <v>811</v>
      </c>
      <c r="AK1147" s="391">
        <v>955</v>
      </c>
      <c r="AL1147" s="391">
        <v>1116</v>
      </c>
      <c r="AM1147" s="391">
        <v>747</v>
      </c>
      <c r="AN1147" s="391">
        <v>861</v>
      </c>
      <c r="AO1147" s="391">
        <v>979</v>
      </c>
      <c r="AP1147" s="391">
        <v>887</v>
      </c>
      <c r="AQ1147" s="391">
        <v>887</v>
      </c>
      <c r="AR1147" s="391">
        <v>977</v>
      </c>
      <c r="AS1147" s="391">
        <v>985</v>
      </c>
      <c r="AU1147" s="105" t="s">
        <v>5339</v>
      </c>
      <c r="AV1147" s="126">
        <v>10.9</v>
      </c>
    </row>
    <row r="1148" spans="4:48" ht="23.25" customHeight="1">
      <c r="D1148" s="105" t="s">
        <v>5341</v>
      </c>
      <c r="E1148" s="13" t="s">
        <v>5341</v>
      </c>
      <c r="F1148" s="2" t="s">
        <v>5342</v>
      </c>
      <c r="G1148">
        <v>9.1999999999999993</v>
      </c>
      <c r="H1148" s="398" t="s">
        <v>2207</v>
      </c>
      <c r="I1148" s="398" t="s">
        <v>2207</v>
      </c>
      <c r="J1148" s="398" t="s">
        <v>2207</v>
      </c>
      <c r="K1148" s="390" t="s">
        <v>2207</v>
      </c>
      <c r="L1148" s="390" t="s">
        <v>2207</v>
      </c>
      <c r="M1148" s="390" t="s">
        <v>2207</v>
      </c>
      <c r="N1148" s="390" t="s">
        <v>2207</v>
      </c>
      <c r="O1148" s="390" t="s">
        <v>2207</v>
      </c>
      <c r="P1148" s="390" t="s">
        <v>2207</v>
      </c>
      <c r="Q1148" s="390" t="s">
        <v>2207</v>
      </c>
      <c r="R1148" s="390" t="s">
        <v>2207</v>
      </c>
      <c r="S1148" s="354">
        <v>843</v>
      </c>
      <c r="T1148" s="354">
        <v>996</v>
      </c>
      <c r="U1148" s="354">
        <v>1124</v>
      </c>
      <c r="V1148" s="391">
        <v>884</v>
      </c>
      <c r="W1148" s="391">
        <v>945</v>
      </c>
      <c r="X1148" s="391">
        <v>700</v>
      </c>
      <c r="Y1148" s="391">
        <v>807</v>
      </c>
      <c r="Z1148" s="391">
        <v>959</v>
      </c>
      <c r="AA1148" s="391">
        <v>825</v>
      </c>
      <c r="AB1148" s="391">
        <v>714</v>
      </c>
      <c r="AC1148" s="391">
        <v>835</v>
      </c>
      <c r="AD1148" s="391">
        <v>999</v>
      </c>
      <c r="AE1148" s="391">
        <v>841</v>
      </c>
      <c r="AF1148" s="391">
        <v>785</v>
      </c>
      <c r="AG1148" s="391">
        <v>907</v>
      </c>
      <c r="AH1148" s="391">
        <v>1085</v>
      </c>
      <c r="AI1148" s="399" t="s">
        <v>2207</v>
      </c>
      <c r="AJ1148" s="391">
        <v>758</v>
      </c>
      <c r="AK1148" s="391">
        <v>886</v>
      </c>
      <c r="AL1148" s="391">
        <v>1037</v>
      </c>
      <c r="AM1148" s="391">
        <v>694</v>
      </c>
      <c r="AN1148" s="391">
        <v>793</v>
      </c>
      <c r="AO1148" s="391">
        <v>903</v>
      </c>
      <c r="AP1148" s="391">
        <v>812</v>
      </c>
      <c r="AQ1148" s="391">
        <v>812</v>
      </c>
      <c r="AR1148" s="391">
        <v>901</v>
      </c>
      <c r="AS1148" s="391">
        <v>909</v>
      </c>
      <c r="AU1148" s="105" t="s">
        <v>5341</v>
      </c>
      <c r="AV1148" s="126">
        <v>9.1999999999999993</v>
      </c>
    </row>
    <row r="1149" spans="4:48" ht="23.25" customHeight="1">
      <c r="D1149" s="105" t="s">
        <v>1044</v>
      </c>
      <c r="E1149" s="164" t="s">
        <v>1044</v>
      </c>
      <c r="F1149" s="165" t="s">
        <v>1770</v>
      </c>
      <c r="G1149" s="126">
        <v>11.9</v>
      </c>
      <c r="H1149" s="166">
        <v>742</v>
      </c>
      <c r="I1149" s="166">
        <v>813</v>
      </c>
      <c r="J1149" s="166">
        <v>941</v>
      </c>
      <c r="K1149" s="357">
        <v>774</v>
      </c>
      <c r="L1149" s="357">
        <v>832</v>
      </c>
      <c r="M1149" s="357">
        <v>987</v>
      </c>
      <c r="N1149" s="357">
        <v>855</v>
      </c>
      <c r="O1149" s="357">
        <v>739</v>
      </c>
      <c r="P1149" s="357">
        <v>844</v>
      </c>
      <c r="Q1149" s="357">
        <v>969</v>
      </c>
      <c r="R1149" s="357">
        <v>881</v>
      </c>
      <c r="S1149" s="354">
        <v>947</v>
      </c>
      <c r="T1149" s="354">
        <v>1125</v>
      </c>
      <c r="U1149" s="354">
        <v>1287</v>
      </c>
      <c r="V1149" s="357">
        <v>1053</v>
      </c>
      <c r="W1149" s="357">
        <v>1105</v>
      </c>
      <c r="X1149" s="357">
        <v>785</v>
      </c>
      <c r="Y1149" s="357">
        <v>918</v>
      </c>
      <c r="Z1149" s="357">
        <v>1091</v>
      </c>
      <c r="AA1149" s="357">
        <v>933</v>
      </c>
      <c r="AB1149" s="357">
        <v>806</v>
      </c>
      <c r="AC1149" s="357">
        <v>954</v>
      </c>
      <c r="AD1149" s="357">
        <v>1142</v>
      </c>
      <c r="AE1149" s="357">
        <v>955</v>
      </c>
      <c r="AF1149" s="357">
        <v>877</v>
      </c>
      <c r="AG1149" s="357">
        <v>1026</v>
      </c>
      <c r="AH1149" s="357">
        <v>1228</v>
      </c>
      <c r="AI1149" s="368" t="s">
        <v>2207</v>
      </c>
      <c r="AJ1149" s="357">
        <v>854</v>
      </c>
      <c r="AK1149" s="357">
        <v>1011</v>
      </c>
      <c r="AL1149" s="357">
        <v>1182</v>
      </c>
      <c r="AM1149" s="357">
        <v>783</v>
      </c>
      <c r="AN1149" s="357">
        <v>906</v>
      </c>
      <c r="AO1149" s="357">
        <v>1031</v>
      </c>
      <c r="AP1149" s="357">
        <v>942</v>
      </c>
      <c r="AQ1149" s="357">
        <v>942</v>
      </c>
      <c r="AR1149" s="357">
        <v>1050</v>
      </c>
      <c r="AS1149" s="357">
        <v>1039</v>
      </c>
      <c r="AT1149" s="105"/>
      <c r="AU1149" s="105" t="s">
        <v>1044</v>
      </c>
      <c r="AV1149" s="126">
        <v>11.9</v>
      </c>
    </row>
    <row r="1150" spans="4:48" ht="23.25" customHeight="1">
      <c r="D1150" s="105" t="s">
        <v>1045</v>
      </c>
      <c r="E1150" s="164" t="s">
        <v>1045</v>
      </c>
      <c r="F1150" s="165" t="s">
        <v>1767</v>
      </c>
      <c r="G1150" s="126">
        <v>10</v>
      </c>
      <c r="H1150" s="166">
        <v>688</v>
      </c>
      <c r="I1150" s="166">
        <v>747</v>
      </c>
      <c r="J1150" s="166">
        <v>865</v>
      </c>
      <c r="K1150" s="357">
        <v>720</v>
      </c>
      <c r="L1150" s="357">
        <v>766</v>
      </c>
      <c r="M1150" s="357">
        <v>912</v>
      </c>
      <c r="N1150" s="357">
        <v>791</v>
      </c>
      <c r="O1150" s="357">
        <v>686</v>
      </c>
      <c r="P1150" s="357">
        <v>778</v>
      </c>
      <c r="Q1150" s="357">
        <v>893</v>
      </c>
      <c r="R1150" s="357">
        <v>815</v>
      </c>
      <c r="S1150" s="354">
        <v>878</v>
      </c>
      <c r="T1150" s="354">
        <v>1044</v>
      </c>
      <c r="U1150" s="354">
        <v>1176</v>
      </c>
      <c r="V1150" s="357">
        <v>933</v>
      </c>
      <c r="W1150" s="357">
        <v>998</v>
      </c>
      <c r="X1150" s="357">
        <v>733</v>
      </c>
      <c r="Y1150" s="357">
        <v>850</v>
      </c>
      <c r="Z1150" s="357">
        <v>1012</v>
      </c>
      <c r="AA1150" s="357">
        <v>865</v>
      </c>
      <c r="AB1150" s="357">
        <v>753</v>
      </c>
      <c r="AC1150" s="357">
        <v>886</v>
      </c>
      <c r="AD1150" s="357">
        <v>1063</v>
      </c>
      <c r="AE1150" s="357">
        <v>887</v>
      </c>
      <c r="AF1150" s="357">
        <v>824</v>
      </c>
      <c r="AG1150" s="357">
        <v>959</v>
      </c>
      <c r="AH1150" s="357">
        <v>1148</v>
      </c>
      <c r="AI1150" s="368" t="s">
        <v>2207</v>
      </c>
      <c r="AJ1150" s="357">
        <v>800</v>
      </c>
      <c r="AK1150" s="357">
        <v>941</v>
      </c>
      <c r="AL1150" s="357">
        <v>1101</v>
      </c>
      <c r="AM1150" s="357">
        <v>729</v>
      </c>
      <c r="AN1150" s="357">
        <v>837</v>
      </c>
      <c r="AO1150" s="357">
        <v>954</v>
      </c>
      <c r="AP1150" s="357">
        <v>865</v>
      </c>
      <c r="AQ1150" s="357">
        <v>865</v>
      </c>
      <c r="AR1150" s="357">
        <v>973</v>
      </c>
      <c r="AS1150" s="357">
        <v>962</v>
      </c>
      <c r="AT1150" s="105"/>
      <c r="AU1150" s="105" t="s">
        <v>1045</v>
      </c>
      <c r="AV1150" s="126">
        <v>10</v>
      </c>
    </row>
    <row r="1151" spans="4:48" ht="23.25" customHeight="1">
      <c r="D1151" s="105" t="s">
        <v>3012</v>
      </c>
      <c r="E1151" s="164" t="s">
        <v>3012</v>
      </c>
      <c r="F1151" s="165" t="s">
        <v>3810</v>
      </c>
      <c r="G1151" s="126">
        <v>12.9</v>
      </c>
      <c r="H1151" s="166">
        <v>784</v>
      </c>
      <c r="I1151" s="166">
        <v>860</v>
      </c>
      <c r="J1151" s="166">
        <v>997</v>
      </c>
      <c r="K1151" s="357">
        <v>809</v>
      </c>
      <c r="L1151" s="357">
        <v>883</v>
      </c>
      <c r="M1151" s="357">
        <v>1030</v>
      </c>
      <c r="N1151" s="357">
        <v>913</v>
      </c>
      <c r="O1151" s="357">
        <v>777</v>
      </c>
      <c r="P1151" s="357">
        <v>906</v>
      </c>
      <c r="Q1151" s="357">
        <v>1016</v>
      </c>
      <c r="R1151" s="357">
        <v>904</v>
      </c>
      <c r="S1151" s="354">
        <v>978</v>
      </c>
      <c r="T1151" s="354">
        <v>1170</v>
      </c>
      <c r="U1151" s="354">
        <v>1333</v>
      </c>
      <c r="V1151" s="357">
        <v>1092</v>
      </c>
      <c r="W1151" s="357">
        <v>1148</v>
      </c>
      <c r="X1151" s="357">
        <v>829</v>
      </c>
      <c r="Y1151" s="357">
        <v>980</v>
      </c>
      <c r="Z1151" s="357">
        <v>1143</v>
      </c>
      <c r="AA1151" s="357">
        <v>960</v>
      </c>
      <c r="AB1151" s="357">
        <v>865</v>
      </c>
      <c r="AC1151" s="357">
        <v>1033</v>
      </c>
      <c r="AD1151" s="357">
        <v>1209</v>
      </c>
      <c r="AE1151" s="357">
        <v>990</v>
      </c>
      <c r="AF1151" s="357">
        <v>934</v>
      </c>
      <c r="AG1151" s="357">
        <v>1103</v>
      </c>
      <c r="AH1151" s="357">
        <v>1292</v>
      </c>
      <c r="AI1151" s="368" t="s">
        <v>2207</v>
      </c>
      <c r="AJ1151" s="357">
        <v>886</v>
      </c>
      <c r="AK1151" s="357">
        <v>1055</v>
      </c>
      <c r="AL1151" s="357">
        <v>1235</v>
      </c>
      <c r="AM1151" s="357">
        <v>808</v>
      </c>
      <c r="AN1151" s="357">
        <v>940</v>
      </c>
      <c r="AO1151" s="357">
        <v>1071</v>
      </c>
      <c r="AP1151" s="357">
        <v>984</v>
      </c>
      <c r="AQ1151" s="357">
        <v>984</v>
      </c>
      <c r="AR1151" s="357">
        <v>1111</v>
      </c>
      <c r="AS1151" s="357">
        <v>1079</v>
      </c>
      <c r="AT1151" s="105"/>
      <c r="AU1151" s="105" t="s">
        <v>3012</v>
      </c>
      <c r="AV1151" s="126">
        <v>12.9</v>
      </c>
    </row>
    <row r="1152" spans="4:48" ht="23.25" customHeight="1">
      <c r="D1152" s="105" t="s">
        <v>3013</v>
      </c>
      <c r="E1152" s="164" t="s">
        <v>3013</v>
      </c>
      <c r="F1152" s="165" t="s">
        <v>3811</v>
      </c>
      <c r="G1152" s="126">
        <v>10.9</v>
      </c>
      <c r="H1152" s="166">
        <v>727</v>
      </c>
      <c r="I1152" s="166">
        <v>790</v>
      </c>
      <c r="J1152" s="166">
        <v>918</v>
      </c>
      <c r="K1152" s="357">
        <v>752</v>
      </c>
      <c r="L1152" s="357">
        <v>813</v>
      </c>
      <c r="M1152" s="357">
        <v>951</v>
      </c>
      <c r="N1152" s="357">
        <v>855</v>
      </c>
      <c r="O1152" s="357">
        <v>721</v>
      </c>
      <c r="P1152" s="357">
        <v>836</v>
      </c>
      <c r="Q1152" s="357">
        <v>937</v>
      </c>
      <c r="R1152" s="357">
        <v>846</v>
      </c>
      <c r="S1152" s="354">
        <v>909</v>
      </c>
      <c r="T1152" s="354">
        <v>1086</v>
      </c>
      <c r="U1152" s="354">
        <v>1221</v>
      </c>
      <c r="V1152" s="357">
        <v>970</v>
      </c>
      <c r="W1152" s="357">
        <v>1039</v>
      </c>
      <c r="X1152" s="357">
        <v>774</v>
      </c>
      <c r="Y1152" s="357">
        <v>909</v>
      </c>
      <c r="Z1152" s="357">
        <v>1061</v>
      </c>
      <c r="AA1152" s="357">
        <v>900</v>
      </c>
      <c r="AB1152" s="357">
        <v>810</v>
      </c>
      <c r="AC1152" s="357">
        <v>962</v>
      </c>
      <c r="AD1152" s="357">
        <v>1127</v>
      </c>
      <c r="AE1152" s="357">
        <v>930</v>
      </c>
      <c r="AF1152" s="357">
        <v>878</v>
      </c>
      <c r="AG1152" s="357">
        <v>1032</v>
      </c>
      <c r="AH1152" s="357">
        <v>1209</v>
      </c>
      <c r="AI1152" s="368" t="s">
        <v>2207</v>
      </c>
      <c r="AJ1152" s="357">
        <v>831</v>
      </c>
      <c r="AK1152" s="357">
        <v>983</v>
      </c>
      <c r="AL1152" s="357">
        <v>1152</v>
      </c>
      <c r="AM1152" s="357">
        <v>753</v>
      </c>
      <c r="AN1152" s="357">
        <v>870</v>
      </c>
      <c r="AO1152" s="357">
        <v>992</v>
      </c>
      <c r="AP1152" s="357">
        <v>905</v>
      </c>
      <c r="AQ1152" s="357">
        <v>905</v>
      </c>
      <c r="AR1152" s="357">
        <v>1032</v>
      </c>
      <c r="AS1152" s="357">
        <v>1000</v>
      </c>
      <c r="AT1152" s="105"/>
      <c r="AU1152" s="105" t="s">
        <v>3013</v>
      </c>
      <c r="AV1152" s="126">
        <v>10.9</v>
      </c>
    </row>
    <row r="1153" spans="2:48" ht="23.25" customHeight="1">
      <c r="D1153" s="105" t="s">
        <v>1046</v>
      </c>
      <c r="E1153" s="164" t="s">
        <v>1046</v>
      </c>
      <c r="F1153" s="165" t="s">
        <v>1771</v>
      </c>
      <c r="G1153" s="126">
        <v>13.9</v>
      </c>
      <c r="H1153" s="166">
        <v>843</v>
      </c>
      <c r="I1153" s="166">
        <v>926</v>
      </c>
      <c r="J1153" s="166">
        <v>1071</v>
      </c>
      <c r="K1153" s="357">
        <v>882</v>
      </c>
      <c r="L1153" s="357">
        <v>948</v>
      </c>
      <c r="M1153" s="357">
        <v>1135</v>
      </c>
      <c r="N1153" s="357">
        <v>976</v>
      </c>
      <c r="O1153" s="357">
        <v>843</v>
      </c>
      <c r="P1153" s="357">
        <v>971</v>
      </c>
      <c r="Q1153" s="357">
        <v>1110</v>
      </c>
      <c r="R1153" s="357">
        <v>1007</v>
      </c>
      <c r="S1153" s="354">
        <v>1078</v>
      </c>
      <c r="T1153" s="354">
        <v>1297</v>
      </c>
      <c r="U1153" s="354">
        <v>1482</v>
      </c>
      <c r="V1153" s="357">
        <v>1215</v>
      </c>
      <c r="W1153" s="357">
        <v>1285</v>
      </c>
      <c r="X1153" s="357">
        <v>883</v>
      </c>
      <c r="Y1153" s="357">
        <v>1041</v>
      </c>
      <c r="Z1153" s="357">
        <v>1239</v>
      </c>
      <c r="AA1153" s="357">
        <v>1050</v>
      </c>
      <c r="AB1153" s="357">
        <v>915</v>
      </c>
      <c r="AC1153" s="357">
        <v>1093</v>
      </c>
      <c r="AD1153" s="357">
        <v>1313</v>
      </c>
      <c r="AE1153" s="357">
        <v>1084</v>
      </c>
      <c r="AF1153" s="357">
        <v>986</v>
      </c>
      <c r="AG1153" s="357">
        <v>1166</v>
      </c>
      <c r="AH1153" s="357">
        <v>1398</v>
      </c>
      <c r="AI1153" s="368" t="s">
        <v>2207</v>
      </c>
      <c r="AJ1153" s="357">
        <v>970</v>
      </c>
      <c r="AK1153" s="357">
        <v>1156</v>
      </c>
      <c r="AL1153" s="357">
        <v>1354</v>
      </c>
      <c r="AM1153" s="357">
        <v>884</v>
      </c>
      <c r="AN1153" s="357">
        <v>1030</v>
      </c>
      <c r="AO1153" s="357">
        <v>1174</v>
      </c>
      <c r="AP1153" s="357">
        <v>1089</v>
      </c>
      <c r="AQ1153" s="357">
        <v>1089</v>
      </c>
      <c r="AR1153" s="357">
        <v>1234</v>
      </c>
      <c r="AS1153" s="357">
        <v>1184</v>
      </c>
      <c r="AT1153" s="105"/>
      <c r="AU1153" s="105" t="s">
        <v>1046</v>
      </c>
      <c r="AV1153" s="126">
        <v>13.9</v>
      </c>
    </row>
    <row r="1154" spans="2:48" ht="23.25" customHeight="1">
      <c r="D1154" s="105" t="s">
        <v>1047</v>
      </c>
      <c r="E1154" s="164" t="s">
        <v>1047</v>
      </c>
      <c r="F1154" s="165" t="s">
        <v>1768</v>
      </c>
      <c r="G1154" s="126">
        <v>11.7</v>
      </c>
      <c r="H1154" s="166">
        <v>778</v>
      </c>
      <c r="I1154" s="166">
        <v>848</v>
      </c>
      <c r="J1154" s="166">
        <v>981</v>
      </c>
      <c r="K1154" s="357">
        <v>817</v>
      </c>
      <c r="L1154" s="357">
        <v>870</v>
      </c>
      <c r="M1154" s="357">
        <v>1045</v>
      </c>
      <c r="N1154" s="357">
        <v>899</v>
      </c>
      <c r="O1154" s="357">
        <v>779</v>
      </c>
      <c r="P1154" s="357">
        <v>892</v>
      </c>
      <c r="Q1154" s="357">
        <v>1019</v>
      </c>
      <c r="R1154" s="357">
        <v>928</v>
      </c>
      <c r="S1154" s="354">
        <v>996</v>
      </c>
      <c r="T1154" s="354">
        <v>1198</v>
      </c>
      <c r="U1154" s="354">
        <v>1350</v>
      </c>
      <c r="V1154" s="357">
        <v>1076</v>
      </c>
      <c r="W1154" s="357">
        <v>1158</v>
      </c>
      <c r="X1154" s="357">
        <v>820</v>
      </c>
      <c r="Y1154" s="357">
        <v>961</v>
      </c>
      <c r="Z1154" s="357">
        <v>1145</v>
      </c>
      <c r="AA1154" s="357">
        <v>969</v>
      </c>
      <c r="AB1154" s="357">
        <v>851</v>
      </c>
      <c r="AC1154" s="357">
        <v>1013</v>
      </c>
      <c r="AD1154" s="357">
        <v>1219</v>
      </c>
      <c r="AE1154" s="357">
        <v>1003</v>
      </c>
      <c r="AF1154" s="357">
        <v>922</v>
      </c>
      <c r="AG1154" s="357">
        <v>1086</v>
      </c>
      <c r="AH1154" s="357">
        <v>1304</v>
      </c>
      <c r="AI1154" s="368" t="s">
        <v>2207</v>
      </c>
      <c r="AJ1154" s="357">
        <v>904</v>
      </c>
      <c r="AK1154" s="357">
        <v>1073</v>
      </c>
      <c r="AL1154" s="357">
        <v>1258</v>
      </c>
      <c r="AM1154" s="357">
        <v>819</v>
      </c>
      <c r="AN1154" s="357">
        <v>949</v>
      </c>
      <c r="AO1154" s="357">
        <v>1082</v>
      </c>
      <c r="AP1154" s="357">
        <v>998</v>
      </c>
      <c r="AQ1154" s="357">
        <v>998</v>
      </c>
      <c r="AR1154" s="357">
        <v>1143</v>
      </c>
      <c r="AS1154" s="357">
        <v>1093</v>
      </c>
      <c r="AT1154" s="105"/>
      <c r="AU1154" s="105" t="s">
        <v>1047</v>
      </c>
      <c r="AV1154" s="126">
        <v>11.7</v>
      </c>
    </row>
    <row r="1155" spans="2:48" ht="23.25" customHeight="1">
      <c r="D1155" s="105" t="s">
        <v>2430</v>
      </c>
      <c r="E1155" s="164" t="s">
        <v>2430</v>
      </c>
      <c r="F1155" s="165" t="s">
        <v>2432</v>
      </c>
      <c r="G1155" s="126">
        <v>0</v>
      </c>
      <c r="H1155" s="166">
        <v>75</v>
      </c>
      <c r="I1155" s="166">
        <v>75</v>
      </c>
      <c r="J1155" s="166">
        <v>75</v>
      </c>
      <c r="K1155" s="357">
        <v>75</v>
      </c>
      <c r="L1155" s="357">
        <v>75</v>
      </c>
      <c r="M1155" s="357">
        <v>75</v>
      </c>
      <c r="N1155" s="357">
        <v>75</v>
      </c>
      <c r="O1155" s="357">
        <v>75</v>
      </c>
      <c r="P1155" s="357">
        <v>75</v>
      </c>
      <c r="Q1155" s="357">
        <v>75</v>
      </c>
      <c r="R1155" s="357">
        <v>75</v>
      </c>
      <c r="S1155" s="354">
        <v>75</v>
      </c>
      <c r="T1155" s="354">
        <v>75</v>
      </c>
      <c r="U1155" s="354">
        <v>75</v>
      </c>
      <c r="V1155" s="357">
        <v>75</v>
      </c>
      <c r="W1155" s="357">
        <v>75</v>
      </c>
      <c r="X1155" s="357">
        <v>75</v>
      </c>
      <c r="Y1155" s="357">
        <v>75</v>
      </c>
      <c r="Z1155" s="357">
        <v>75</v>
      </c>
      <c r="AA1155" s="357">
        <v>75</v>
      </c>
      <c r="AB1155" s="357">
        <v>75</v>
      </c>
      <c r="AC1155" s="357">
        <v>75</v>
      </c>
      <c r="AD1155" s="357">
        <v>75</v>
      </c>
      <c r="AE1155" s="357">
        <v>75</v>
      </c>
      <c r="AF1155" s="357">
        <v>75</v>
      </c>
      <c r="AG1155" s="357">
        <v>75</v>
      </c>
      <c r="AH1155" s="357">
        <v>75</v>
      </c>
      <c r="AI1155" s="368" t="s">
        <v>2207</v>
      </c>
      <c r="AJ1155" s="357">
        <v>75</v>
      </c>
      <c r="AK1155" s="357">
        <v>75</v>
      </c>
      <c r="AL1155" s="357">
        <v>75</v>
      </c>
      <c r="AM1155" s="357">
        <v>75</v>
      </c>
      <c r="AN1155" s="357">
        <v>75</v>
      </c>
      <c r="AO1155" s="357">
        <v>75</v>
      </c>
      <c r="AP1155" s="357">
        <v>75</v>
      </c>
      <c r="AQ1155" s="357">
        <v>75</v>
      </c>
      <c r="AR1155" s="357">
        <v>75</v>
      </c>
      <c r="AS1155" s="357">
        <v>75</v>
      </c>
      <c r="AT1155" s="105"/>
      <c r="AU1155" s="105" t="s">
        <v>2430</v>
      </c>
      <c r="AV1155" s="126">
        <v>0</v>
      </c>
    </row>
    <row r="1156" spans="2:48" ht="23.25" customHeight="1">
      <c r="D1156" s="105" t="s">
        <v>143</v>
      </c>
      <c r="E1156" s="164" t="s">
        <v>143</v>
      </c>
      <c r="F1156" s="165" t="s">
        <v>872</v>
      </c>
      <c r="G1156" s="126">
        <v>3.4</v>
      </c>
      <c r="H1156" s="166">
        <v>469</v>
      </c>
      <c r="I1156" s="166">
        <v>474</v>
      </c>
      <c r="J1156" s="166">
        <v>548</v>
      </c>
      <c r="K1156" s="357">
        <v>508</v>
      </c>
      <c r="L1156" s="357">
        <v>499</v>
      </c>
      <c r="M1156" s="357">
        <v>599</v>
      </c>
      <c r="N1156" s="357">
        <v>534</v>
      </c>
      <c r="O1156" s="357">
        <v>472</v>
      </c>
      <c r="P1156" s="357">
        <v>505</v>
      </c>
      <c r="Q1156" s="357">
        <v>576</v>
      </c>
      <c r="R1156" s="357">
        <v>558</v>
      </c>
      <c r="S1156" s="354">
        <v>785</v>
      </c>
      <c r="T1156" s="354">
        <v>912</v>
      </c>
      <c r="U1156" s="354">
        <v>900</v>
      </c>
      <c r="V1156" s="357">
        <v>679</v>
      </c>
      <c r="W1156" s="357">
        <v>755</v>
      </c>
      <c r="X1156" s="357">
        <v>590</v>
      </c>
      <c r="Y1156" s="357">
        <v>652</v>
      </c>
      <c r="Z1156" s="357">
        <v>774</v>
      </c>
      <c r="AA1156" s="357">
        <v>663</v>
      </c>
      <c r="AB1156" s="357">
        <v>620</v>
      </c>
      <c r="AC1156" s="357">
        <v>703</v>
      </c>
      <c r="AD1156" s="357">
        <v>845</v>
      </c>
      <c r="AE1156" s="357">
        <v>696</v>
      </c>
      <c r="AF1156" s="357">
        <v>754</v>
      </c>
      <c r="AG1156" s="357">
        <v>839</v>
      </c>
      <c r="AH1156" s="357">
        <v>1006</v>
      </c>
      <c r="AI1156" s="368" t="s">
        <v>2207</v>
      </c>
      <c r="AJ1156" s="357">
        <v>666</v>
      </c>
      <c r="AK1156" s="357">
        <v>747</v>
      </c>
      <c r="AL1156" s="357">
        <v>874</v>
      </c>
      <c r="AM1156" s="357">
        <v>541</v>
      </c>
      <c r="AN1156" s="357">
        <v>593</v>
      </c>
      <c r="AO1156" s="357">
        <v>674</v>
      </c>
      <c r="AP1156" s="357">
        <v>586</v>
      </c>
      <c r="AQ1156" s="357">
        <v>586</v>
      </c>
      <c r="AR1156" s="357">
        <v>761</v>
      </c>
      <c r="AS1156" s="357">
        <v>741</v>
      </c>
      <c r="AT1156" s="105"/>
      <c r="AU1156" s="105" t="s">
        <v>143</v>
      </c>
      <c r="AV1156" s="126">
        <v>3.4</v>
      </c>
    </row>
    <row r="1157" spans="2:48" ht="23.25" customHeight="1">
      <c r="D1157" s="105" t="s">
        <v>144</v>
      </c>
      <c r="E1157" s="164" t="s">
        <v>144</v>
      </c>
      <c r="F1157" s="165" t="s">
        <v>873</v>
      </c>
      <c r="G1157" s="126">
        <v>12.5</v>
      </c>
      <c r="H1157" s="166">
        <v>744</v>
      </c>
      <c r="I1157" s="166">
        <v>757</v>
      </c>
      <c r="J1157" s="166">
        <v>872</v>
      </c>
      <c r="K1157" s="357">
        <v>786</v>
      </c>
      <c r="L1157" s="357">
        <v>772</v>
      </c>
      <c r="M1157" s="357">
        <v>975</v>
      </c>
      <c r="N1157" s="357">
        <v>841</v>
      </c>
      <c r="O1157" s="357">
        <v>758</v>
      </c>
      <c r="P1157" s="357">
        <v>839</v>
      </c>
      <c r="Q1157" s="357">
        <v>941</v>
      </c>
      <c r="R1157" s="357">
        <v>924</v>
      </c>
      <c r="S1157" s="354">
        <v>1090</v>
      </c>
      <c r="T1157" s="354">
        <v>1297</v>
      </c>
      <c r="U1157" s="354">
        <v>1316</v>
      </c>
      <c r="V1157" s="357">
        <v>997</v>
      </c>
      <c r="W1157" s="357">
        <v>1107</v>
      </c>
      <c r="X1157" s="357">
        <v>850</v>
      </c>
      <c r="Y1157" s="357">
        <v>966</v>
      </c>
      <c r="Z1157" s="357">
        <v>1154</v>
      </c>
      <c r="AA1157" s="357">
        <v>961</v>
      </c>
      <c r="AB1157" s="357">
        <v>924</v>
      </c>
      <c r="AC1157" s="357">
        <v>1082</v>
      </c>
      <c r="AD1157" s="357">
        <v>1314</v>
      </c>
      <c r="AE1157" s="357">
        <v>1042</v>
      </c>
      <c r="AF1157" s="357">
        <v>1058</v>
      </c>
      <c r="AG1157" s="357">
        <v>1219</v>
      </c>
      <c r="AH1157" s="357">
        <v>1475</v>
      </c>
      <c r="AI1157" s="368" t="s">
        <v>2207</v>
      </c>
      <c r="AJ1157" s="357">
        <v>998</v>
      </c>
      <c r="AK1157" s="357">
        <v>1150</v>
      </c>
      <c r="AL1157" s="357">
        <v>1353</v>
      </c>
      <c r="AM1157" s="357">
        <v>830</v>
      </c>
      <c r="AN1157" s="357">
        <v>934</v>
      </c>
      <c r="AO1157" s="357">
        <v>1062</v>
      </c>
      <c r="AP1157" s="357">
        <v>938</v>
      </c>
      <c r="AQ1157" s="357">
        <v>938</v>
      </c>
      <c r="AR1157" s="357">
        <v>1232</v>
      </c>
      <c r="AS1157" s="357">
        <v>1085</v>
      </c>
      <c r="AT1157" s="105"/>
      <c r="AU1157" s="105" t="s">
        <v>144</v>
      </c>
      <c r="AV1157" s="126">
        <v>12.5</v>
      </c>
    </row>
    <row r="1158" spans="2:48" ht="23.25" customHeight="1">
      <c r="B1158" s="440"/>
      <c r="D1158" s="105" t="s">
        <v>3451</v>
      </c>
      <c r="E1158" s="164" t="s">
        <v>3451</v>
      </c>
      <c r="F1158" s="165" t="s">
        <v>873</v>
      </c>
      <c r="G1158" s="126">
        <v>12.5</v>
      </c>
      <c r="H1158" s="166">
        <v>744</v>
      </c>
      <c r="I1158" s="166">
        <v>757</v>
      </c>
      <c r="J1158" s="166">
        <v>872</v>
      </c>
      <c r="K1158" s="357">
        <v>786</v>
      </c>
      <c r="L1158" s="357">
        <v>772</v>
      </c>
      <c r="M1158" s="357">
        <v>975</v>
      </c>
      <c r="N1158" s="357">
        <v>841</v>
      </c>
      <c r="O1158" s="357">
        <v>758</v>
      </c>
      <c r="P1158" s="357">
        <v>839</v>
      </c>
      <c r="Q1158" s="357">
        <v>941</v>
      </c>
      <c r="R1158" s="357">
        <v>924</v>
      </c>
      <c r="S1158" s="354">
        <v>1090</v>
      </c>
      <c r="T1158" s="354">
        <v>1297</v>
      </c>
      <c r="U1158" s="354">
        <v>1316</v>
      </c>
      <c r="V1158" s="357">
        <v>997</v>
      </c>
      <c r="W1158" s="357">
        <v>1107</v>
      </c>
      <c r="X1158" s="357">
        <v>850</v>
      </c>
      <c r="Y1158" s="357">
        <v>966</v>
      </c>
      <c r="Z1158" s="357">
        <v>1154</v>
      </c>
      <c r="AA1158" s="357">
        <v>961</v>
      </c>
      <c r="AB1158" s="357">
        <v>924</v>
      </c>
      <c r="AC1158" s="357">
        <v>1082</v>
      </c>
      <c r="AD1158" s="357">
        <v>1314</v>
      </c>
      <c r="AE1158" s="357">
        <v>1042</v>
      </c>
      <c r="AF1158" s="357">
        <v>1058</v>
      </c>
      <c r="AG1158" s="357">
        <v>1219</v>
      </c>
      <c r="AH1158" s="357">
        <v>1475</v>
      </c>
      <c r="AI1158" s="368" t="s">
        <v>2207</v>
      </c>
      <c r="AJ1158" s="357">
        <v>998</v>
      </c>
      <c r="AK1158" s="357">
        <v>1150</v>
      </c>
      <c r="AL1158" s="357">
        <v>1353</v>
      </c>
      <c r="AM1158" s="357">
        <v>830</v>
      </c>
      <c r="AN1158" s="357">
        <v>934</v>
      </c>
      <c r="AO1158" s="357">
        <v>1062</v>
      </c>
      <c r="AP1158" s="357">
        <v>938</v>
      </c>
      <c r="AQ1158" s="357">
        <v>938</v>
      </c>
      <c r="AR1158" s="357">
        <v>1232</v>
      </c>
      <c r="AS1158" s="357">
        <v>1085</v>
      </c>
      <c r="AT1158" s="105"/>
      <c r="AU1158" s="105" t="s">
        <v>3451</v>
      </c>
      <c r="AV1158" s="126">
        <v>12.5</v>
      </c>
    </row>
    <row r="1159" spans="2:48" ht="23.25" customHeight="1">
      <c r="D1159" s="105" t="s">
        <v>4688</v>
      </c>
      <c r="E1159" s="164" t="s">
        <v>4688</v>
      </c>
      <c r="F1159" s="165" t="s">
        <v>4789</v>
      </c>
      <c r="G1159" s="126">
        <v>0</v>
      </c>
      <c r="H1159" s="166">
        <v>0</v>
      </c>
      <c r="I1159" s="166">
        <v>0</v>
      </c>
      <c r="J1159" s="166">
        <v>0</v>
      </c>
      <c r="K1159" s="357">
        <v>0</v>
      </c>
      <c r="L1159" s="357">
        <v>0</v>
      </c>
      <c r="M1159" s="357">
        <v>0</v>
      </c>
      <c r="N1159" s="357">
        <v>0</v>
      </c>
      <c r="O1159" s="357">
        <v>0</v>
      </c>
      <c r="P1159" s="357">
        <v>0</v>
      </c>
      <c r="Q1159" s="357">
        <v>0</v>
      </c>
      <c r="R1159" s="357">
        <v>0</v>
      </c>
      <c r="S1159" s="353">
        <v>0</v>
      </c>
      <c r="T1159" s="353">
        <v>0</v>
      </c>
      <c r="U1159" s="353">
        <v>0</v>
      </c>
      <c r="V1159" s="357">
        <v>0</v>
      </c>
      <c r="W1159" s="357">
        <v>0</v>
      </c>
      <c r="X1159" s="357">
        <v>0</v>
      </c>
      <c r="Y1159" s="357">
        <v>0</v>
      </c>
      <c r="Z1159" s="357">
        <v>0</v>
      </c>
      <c r="AA1159" s="357">
        <v>0</v>
      </c>
      <c r="AB1159" s="357">
        <v>0</v>
      </c>
      <c r="AC1159" s="357">
        <v>0</v>
      </c>
      <c r="AD1159" s="357">
        <v>0</v>
      </c>
      <c r="AE1159" s="357">
        <v>0</v>
      </c>
      <c r="AF1159" s="357">
        <v>0</v>
      </c>
      <c r="AG1159" s="357">
        <v>0</v>
      </c>
      <c r="AH1159" s="357">
        <v>0</v>
      </c>
      <c r="AI1159" s="368" t="s">
        <v>2207</v>
      </c>
      <c r="AJ1159" s="357">
        <v>0</v>
      </c>
      <c r="AK1159" s="357">
        <v>0</v>
      </c>
      <c r="AL1159" s="357">
        <v>0</v>
      </c>
      <c r="AM1159" s="357">
        <v>0</v>
      </c>
      <c r="AN1159" s="357">
        <v>0</v>
      </c>
      <c r="AO1159" s="357">
        <v>0</v>
      </c>
      <c r="AP1159" s="357">
        <v>0</v>
      </c>
      <c r="AQ1159" s="357">
        <v>0</v>
      </c>
      <c r="AR1159" s="357">
        <v>0</v>
      </c>
      <c r="AS1159" s="357">
        <v>0</v>
      </c>
      <c r="AT1159" s="105"/>
      <c r="AU1159" s="105" t="s">
        <v>4688</v>
      </c>
      <c r="AV1159" s="126">
        <v>0</v>
      </c>
    </row>
    <row r="1160" spans="2:48" ht="23.25" customHeight="1">
      <c r="D1160" s="105" t="s">
        <v>4690</v>
      </c>
      <c r="E1160" s="164" t="s">
        <v>4690</v>
      </c>
      <c r="F1160" s="165" t="s">
        <v>4790</v>
      </c>
      <c r="G1160" s="126">
        <v>0</v>
      </c>
      <c r="H1160" s="166">
        <v>0</v>
      </c>
      <c r="I1160" s="166">
        <v>0</v>
      </c>
      <c r="J1160" s="166">
        <v>0</v>
      </c>
      <c r="K1160" s="357">
        <v>0</v>
      </c>
      <c r="L1160" s="357">
        <v>0</v>
      </c>
      <c r="M1160" s="357">
        <v>0</v>
      </c>
      <c r="N1160" s="357">
        <v>0</v>
      </c>
      <c r="O1160" s="357">
        <v>0</v>
      </c>
      <c r="P1160" s="357">
        <v>0</v>
      </c>
      <c r="Q1160" s="357">
        <v>0</v>
      </c>
      <c r="R1160" s="357">
        <v>0</v>
      </c>
      <c r="S1160" s="353">
        <v>0</v>
      </c>
      <c r="T1160" s="353">
        <v>0</v>
      </c>
      <c r="U1160" s="353">
        <v>0</v>
      </c>
      <c r="V1160" s="357">
        <v>0</v>
      </c>
      <c r="W1160" s="357">
        <v>0</v>
      </c>
      <c r="X1160" s="357">
        <v>0</v>
      </c>
      <c r="Y1160" s="357">
        <v>0</v>
      </c>
      <c r="Z1160" s="357">
        <v>0</v>
      </c>
      <c r="AA1160" s="357">
        <v>0</v>
      </c>
      <c r="AB1160" s="357">
        <v>0</v>
      </c>
      <c r="AC1160" s="357">
        <v>0</v>
      </c>
      <c r="AD1160" s="357">
        <v>0</v>
      </c>
      <c r="AE1160" s="357">
        <v>0</v>
      </c>
      <c r="AF1160" s="357">
        <v>0</v>
      </c>
      <c r="AG1160" s="357">
        <v>0</v>
      </c>
      <c r="AH1160" s="357">
        <v>0</v>
      </c>
      <c r="AI1160" s="368" t="s">
        <v>2207</v>
      </c>
      <c r="AJ1160" s="357">
        <v>0</v>
      </c>
      <c r="AK1160" s="357">
        <v>0</v>
      </c>
      <c r="AL1160" s="357">
        <v>0</v>
      </c>
      <c r="AM1160" s="357">
        <v>0</v>
      </c>
      <c r="AN1160" s="357">
        <v>0</v>
      </c>
      <c r="AO1160" s="357">
        <v>0</v>
      </c>
      <c r="AP1160" s="357">
        <v>0</v>
      </c>
      <c r="AQ1160" s="357">
        <v>0</v>
      </c>
      <c r="AR1160" s="357">
        <v>0</v>
      </c>
      <c r="AS1160" s="357">
        <v>0</v>
      </c>
      <c r="AT1160" s="105"/>
      <c r="AU1160" s="105" t="s">
        <v>4690</v>
      </c>
      <c r="AV1160" s="126">
        <v>0</v>
      </c>
    </row>
    <row r="1161" spans="2:48" ht="23.25" customHeight="1">
      <c r="D1161" s="105" t="s">
        <v>4271</v>
      </c>
      <c r="E1161" s="164" t="s">
        <v>4271</v>
      </c>
      <c r="F1161" s="165" t="s">
        <v>4317</v>
      </c>
      <c r="G1161" s="126">
        <v>14.6</v>
      </c>
      <c r="H1161" s="166">
        <v>747</v>
      </c>
      <c r="I1161" s="166">
        <v>743</v>
      </c>
      <c r="J1161" s="166">
        <v>882</v>
      </c>
      <c r="K1161" s="357">
        <v>799</v>
      </c>
      <c r="L1161" s="357">
        <v>789</v>
      </c>
      <c r="M1161" s="357">
        <v>955</v>
      </c>
      <c r="N1161" s="357">
        <v>892</v>
      </c>
      <c r="O1161" s="357">
        <v>786</v>
      </c>
      <c r="P1161" s="357">
        <v>801</v>
      </c>
      <c r="Q1161" s="357">
        <v>916</v>
      </c>
      <c r="R1161" s="357">
        <v>871</v>
      </c>
      <c r="S1161" s="354">
        <v>961</v>
      </c>
      <c r="T1161" s="354">
        <v>1105</v>
      </c>
      <c r="U1161" s="354">
        <v>1251</v>
      </c>
      <c r="V1161" s="357">
        <v>901</v>
      </c>
      <c r="W1161" s="357">
        <v>1002</v>
      </c>
      <c r="X1161" s="357">
        <v>827</v>
      </c>
      <c r="Y1161" s="357">
        <v>910</v>
      </c>
      <c r="Z1161" s="357">
        <v>1061</v>
      </c>
      <c r="AA1161" s="357">
        <v>913</v>
      </c>
      <c r="AB1161" s="357">
        <v>843</v>
      </c>
      <c r="AC1161" s="357">
        <v>990</v>
      </c>
      <c r="AD1161" s="357">
        <v>1162</v>
      </c>
      <c r="AE1161" s="357">
        <v>960</v>
      </c>
      <c r="AF1161" s="357">
        <v>1087</v>
      </c>
      <c r="AG1161" s="357">
        <v>1201</v>
      </c>
      <c r="AH1161" s="357">
        <v>1410</v>
      </c>
      <c r="AI1161" s="368" t="s">
        <v>2207</v>
      </c>
      <c r="AJ1161" s="357">
        <v>913</v>
      </c>
      <c r="AK1161" s="357">
        <v>1023</v>
      </c>
      <c r="AL1161" s="357">
        <v>1200</v>
      </c>
      <c r="AM1161" s="357">
        <v>795</v>
      </c>
      <c r="AN1161" s="357">
        <v>860</v>
      </c>
      <c r="AO1161" s="357">
        <v>980</v>
      </c>
      <c r="AP1161" s="357">
        <v>819</v>
      </c>
      <c r="AQ1161" s="357">
        <v>819</v>
      </c>
      <c r="AR1161" s="357">
        <v>1011</v>
      </c>
      <c r="AS1161" s="357">
        <v>952</v>
      </c>
      <c r="AT1161" s="105"/>
      <c r="AU1161" s="105" t="s">
        <v>4271</v>
      </c>
      <c r="AV1161" s="126">
        <v>14.6</v>
      </c>
    </row>
    <row r="1162" spans="2:48" ht="23.25" customHeight="1">
      <c r="D1162" s="105" t="s">
        <v>4272</v>
      </c>
      <c r="E1162" s="164" t="s">
        <v>4272</v>
      </c>
      <c r="F1162" s="165" t="s">
        <v>4317</v>
      </c>
      <c r="G1162" s="126">
        <v>14.6</v>
      </c>
      <c r="H1162" s="166">
        <v>747</v>
      </c>
      <c r="I1162" s="166">
        <v>743</v>
      </c>
      <c r="J1162" s="166">
        <v>882</v>
      </c>
      <c r="K1162" s="357">
        <v>799</v>
      </c>
      <c r="L1162" s="357">
        <v>789</v>
      </c>
      <c r="M1162" s="357">
        <v>955</v>
      </c>
      <c r="N1162" s="357">
        <v>892</v>
      </c>
      <c r="O1162" s="357">
        <v>786</v>
      </c>
      <c r="P1162" s="357">
        <v>801</v>
      </c>
      <c r="Q1162" s="357">
        <v>916</v>
      </c>
      <c r="R1162" s="357">
        <v>871</v>
      </c>
      <c r="S1162" s="354">
        <v>961</v>
      </c>
      <c r="T1162" s="354">
        <v>1105</v>
      </c>
      <c r="U1162" s="354">
        <v>1251</v>
      </c>
      <c r="V1162" s="357">
        <v>901</v>
      </c>
      <c r="W1162" s="357">
        <v>1002</v>
      </c>
      <c r="X1162" s="357">
        <v>827</v>
      </c>
      <c r="Y1162" s="357">
        <v>910</v>
      </c>
      <c r="Z1162" s="357">
        <v>1061</v>
      </c>
      <c r="AA1162" s="357">
        <v>913</v>
      </c>
      <c r="AB1162" s="357">
        <v>843</v>
      </c>
      <c r="AC1162" s="357">
        <v>990</v>
      </c>
      <c r="AD1162" s="357">
        <v>1162</v>
      </c>
      <c r="AE1162" s="357">
        <v>960</v>
      </c>
      <c r="AF1162" s="357">
        <v>1087</v>
      </c>
      <c r="AG1162" s="357">
        <v>1201</v>
      </c>
      <c r="AH1162" s="357">
        <v>1410</v>
      </c>
      <c r="AI1162" s="368" t="s">
        <v>2207</v>
      </c>
      <c r="AJ1162" s="357">
        <v>913</v>
      </c>
      <c r="AK1162" s="357">
        <v>1023</v>
      </c>
      <c r="AL1162" s="357">
        <v>1200</v>
      </c>
      <c r="AM1162" s="357">
        <v>795</v>
      </c>
      <c r="AN1162" s="357">
        <v>860</v>
      </c>
      <c r="AO1162" s="357">
        <v>980</v>
      </c>
      <c r="AP1162" s="357">
        <v>819</v>
      </c>
      <c r="AQ1162" s="357">
        <v>819</v>
      </c>
      <c r="AR1162" s="357">
        <v>1011</v>
      </c>
      <c r="AS1162" s="357">
        <v>952</v>
      </c>
      <c r="AT1162" s="105"/>
      <c r="AU1162" s="105" t="s">
        <v>4272</v>
      </c>
      <c r="AV1162" s="126">
        <v>14.6</v>
      </c>
    </row>
    <row r="1163" spans="2:48" ht="23.25" customHeight="1">
      <c r="D1163" s="105" t="s">
        <v>5373</v>
      </c>
      <c r="E1163" s="13" t="s">
        <v>5373</v>
      </c>
      <c r="F1163" s="2" t="s">
        <v>4317</v>
      </c>
      <c r="G1163">
        <v>15.2</v>
      </c>
      <c r="H1163" s="398" t="s">
        <v>2207</v>
      </c>
      <c r="I1163" s="398" t="s">
        <v>2207</v>
      </c>
      <c r="J1163" s="398" t="s">
        <v>2207</v>
      </c>
      <c r="K1163" s="390" t="s">
        <v>2207</v>
      </c>
      <c r="L1163" s="390" t="s">
        <v>2207</v>
      </c>
      <c r="M1163" s="390" t="s">
        <v>2207</v>
      </c>
      <c r="N1163" s="390" t="s">
        <v>2207</v>
      </c>
      <c r="O1163" s="390" t="s">
        <v>2207</v>
      </c>
      <c r="P1163" s="390" t="s">
        <v>2207</v>
      </c>
      <c r="Q1163" s="390" t="s">
        <v>2207</v>
      </c>
      <c r="R1163" s="390" t="s">
        <v>2207</v>
      </c>
      <c r="S1163" s="354">
        <v>972</v>
      </c>
      <c r="T1163" s="354">
        <v>1121</v>
      </c>
      <c r="U1163" s="354">
        <v>1267</v>
      </c>
      <c r="V1163" s="391">
        <v>923</v>
      </c>
      <c r="W1163" s="391">
        <v>1025</v>
      </c>
      <c r="X1163" s="391">
        <v>843</v>
      </c>
      <c r="Y1163" s="391">
        <v>929</v>
      </c>
      <c r="Z1163" s="391">
        <v>1083</v>
      </c>
      <c r="AA1163" s="391">
        <v>930</v>
      </c>
      <c r="AB1163" s="391">
        <v>865</v>
      </c>
      <c r="AC1163" s="391">
        <v>1012</v>
      </c>
      <c r="AD1163" s="391">
        <v>1188</v>
      </c>
      <c r="AE1163" s="391">
        <v>980</v>
      </c>
      <c r="AF1163" s="391">
        <v>1106</v>
      </c>
      <c r="AG1163" s="391">
        <v>1223</v>
      </c>
      <c r="AH1163" s="391">
        <v>1436</v>
      </c>
      <c r="AI1163" s="399" t="s">
        <v>2207</v>
      </c>
      <c r="AJ1163" s="391">
        <v>932</v>
      </c>
      <c r="AK1163" s="391">
        <v>1045</v>
      </c>
      <c r="AL1163" s="391">
        <v>1226</v>
      </c>
      <c r="AM1163" s="391">
        <v>811</v>
      </c>
      <c r="AN1163" s="391">
        <v>878</v>
      </c>
      <c r="AO1163" s="391">
        <v>1001</v>
      </c>
      <c r="AP1163" s="391">
        <v>841</v>
      </c>
      <c r="AQ1163" s="391">
        <v>841</v>
      </c>
      <c r="AR1163" s="391">
        <v>1040</v>
      </c>
      <c r="AS1163" s="391">
        <v>973</v>
      </c>
      <c r="AU1163" s="105" t="s">
        <v>5373</v>
      </c>
      <c r="AV1163" s="126">
        <v>15.2</v>
      </c>
    </row>
    <row r="1164" spans="2:48" ht="23.25" customHeight="1">
      <c r="D1164" s="105" t="s">
        <v>5374</v>
      </c>
      <c r="E1164" s="13" t="s">
        <v>5374</v>
      </c>
      <c r="F1164" s="2" t="s">
        <v>4317</v>
      </c>
      <c r="G1164">
        <v>15.2</v>
      </c>
      <c r="H1164" s="398" t="s">
        <v>2207</v>
      </c>
      <c r="I1164" s="398" t="s">
        <v>2207</v>
      </c>
      <c r="J1164" s="398" t="s">
        <v>2207</v>
      </c>
      <c r="K1164" s="390" t="s">
        <v>2207</v>
      </c>
      <c r="L1164" s="390" t="s">
        <v>2207</v>
      </c>
      <c r="M1164" s="390" t="s">
        <v>2207</v>
      </c>
      <c r="N1164" s="390" t="s">
        <v>2207</v>
      </c>
      <c r="O1164" s="390" t="s">
        <v>2207</v>
      </c>
      <c r="P1164" s="390" t="s">
        <v>2207</v>
      </c>
      <c r="Q1164" s="390" t="s">
        <v>2207</v>
      </c>
      <c r="R1164" s="390" t="s">
        <v>2207</v>
      </c>
      <c r="S1164" s="354">
        <v>972</v>
      </c>
      <c r="T1164" s="354">
        <v>1121</v>
      </c>
      <c r="U1164" s="354">
        <v>1267</v>
      </c>
      <c r="V1164" s="391">
        <v>923</v>
      </c>
      <c r="W1164" s="391">
        <v>1025</v>
      </c>
      <c r="X1164" s="391">
        <v>843</v>
      </c>
      <c r="Y1164" s="391">
        <v>929</v>
      </c>
      <c r="Z1164" s="391">
        <v>1083</v>
      </c>
      <c r="AA1164" s="391">
        <v>930</v>
      </c>
      <c r="AB1164" s="391">
        <v>865</v>
      </c>
      <c r="AC1164" s="391">
        <v>1012</v>
      </c>
      <c r="AD1164" s="391">
        <v>1188</v>
      </c>
      <c r="AE1164" s="391">
        <v>980</v>
      </c>
      <c r="AF1164" s="391">
        <v>1106</v>
      </c>
      <c r="AG1164" s="391">
        <v>1223</v>
      </c>
      <c r="AH1164" s="391">
        <v>1436</v>
      </c>
      <c r="AI1164" s="399" t="s">
        <v>2207</v>
      </c>
      <c r="AJ1164" s="391">
        <v>932</v>
      </c>
      <c r="AK1164" s="391">
        <v>1045</v>
      </c>
      <c r="AL1164" s="391">
        <v>1226</v>
      </c>
      <c r="AM1164" s="391">
        <v>811</v>
      </c>
      <c r="AN1164" s="391">
        <v>878</v>
      </c>
      <c r="AO1164" s="391">
        <v>1001</v>
      </c>
      <c r="AP1164" s="391">
        <v>841</v>
      </c>
      <c r="AQ1164" s="391">
        <v>841</v>
      </c>
      <c r="AR1164" s="391">
        <v>1040</v>
      </c>
      <c r="AS1164" s="391">
        <v>973</v>
      </c>
      <c r="AU1164" s="105" t="s">
        <v>5374</v>
      </c>
      <c r="AV1164" s="126">
        <v>15.2</v>
      </c>
    </row>
    <row r="1165" spans="2:48" ht="23.25" customHeight="1">
      <c r="D1165" s="105" t="s">
        <v>4273</v>
      </c>
      <c r="E1165" s="164" t="s">
        <v>4273</v>
      </c>
      <c r="F1165" s="165" t="s">
        <v>4317</v>
      </c>
      <c r="G1165" s="126">
        <v>15.7</v>
      </c>
      <c r="H1165" s="166">
        <v>777</v>
      </c>
      <c r="I1165" s="166">
        <v>769</v>
      </c>
      <c r="J1165" s="166">
        <v>922</v>
      </c>
      <c r="K1165" s="357">
        <v>826</v>
      </c>
      <c r="L1165" s="357">
        <v>815</v>
      </c>
      <c r="M1165" s="357">
        <v>996</v>
      </c>
      <c r="N1165" s="357">
        <v>940</v>
      </c>
      <c r="O1165" s="357">
        <v>826</v>
      </c>
      <c r="P1165" s="357">
        <v>830</v>
      </c>
      <c r="Q1165" s="357">
        <v>950</v>
      </c>
      <c r="R1165" s="357">
        <v>910</v>
      </c>
      <c r="S1165" s="354">
        <v>998</v>
      </c>
      <c r="T1165" s="354">
        <v>1152</v>
      </c>
      <c r="U1165" s="354">
        <v>1301</v>
      </c>
      <c r="V1165" s="357">
        <v>944</v>
      </c>
      <c r="W1165" s="357">
        <v>1048</v>
      </c>
      <c r="X1165" s="357">
        <v>858</v>
      </c>
      <c r="Y1165" s="357">
        <v>947</v>
      </c>
      <c r="Z1165" s="357">
        <v>1104</v>
      </c>
      <c r="AA1165" s="357">
        <v>947</v>
      </c>
      <c r="AB1165" s="357">
        <v>887</v>
      </c>
      <c r="AC1165" s="357">
        <v>1034</v>
      </c>
      <c r="AD1165" s="357">
        <v>1213</v>
      </c>
      <c r="AE1165" s="357">
        <v>999</v>
      </c>
      <c r="AF1165" s="357">
        <v>1125</v>
      </c>
      <c r="AG1165" s="357">
        <v>1245</v>
      </c>
      <c r="AH1165" s="357">
        <v>1461</v>
      </c>
      <c r="AI1165" s="368" t="s">
        <v>2207</v>
      </c>
      <c r="AJ1165" s="357">
        <v>950</v>
      </c>
      <c r="AK1165" s="357">
        <v>1067</v>
      </c>
      <c r="AL1165" s="357">
        <v>1252</v>
      </c>
      <c r="AM1165" s="357">
        <v>827</v>
      </c>
      <c r="AN1165" s="357">
        <v>896</v>
      </c>
      <c r="AO1165" s="357">
        <v>1021</v>
      </c>
      <c r="AP1165" s="357">
        <v>862</v>
      </c>
      <c r="AQ1165" s="357">
        <v>862</v>
      </c>
      <c r="AR1165" s="357">
        <v>1068</v>
      </c>
      <c r="AS1165" s="357">
        <v>994</v>
      </c>
      <c r="AT1165" s="105"/>
      <c r="AU1165" s="105" t="s">
        <v>4273</v>
      </c>
      <c r="AV1165" s="126">
        <v>15.7</v>
      </c>
    </row>
    <row r="1166" spans="2:48" ht="23.25" customHeight="1">
      <c r="D1166" s="105" t="s">
        <v>4274</v>
      </c>
      <c r="E1166" s="164" t="s">
        <v>4274</v>
      </c>
      <c r="F1166" s="165" t="s">
        <v>4317</v>
      </c>
      <c r="G1166" s="126">
        <v>15.7</v>
      </c>
      <c r="H1166" s="166">
        <v>777</v>
      </c>
      <c r="I1166" s="166">
        <v>769</v>
      </c>
      <c r="J1166" s="166">
        <v>922</v>
      </c>
      <c r="K1166" s="357">
        <v>826</v>
      </c>
      <c r="L1166" s="357">
        <v>815</v>
      </c>
      <c r="M1166" s="357">
        <v>996</v>
      </c>
      <c r="N1166" s="357">
        <v>940</v>
      </c>
      <c r="O1166" s="357">
        <v>826</v>
      </c>
      <c r="P1166" s="357">
        <v>830</v>
      </c>
      <c r="Q1166" s="357">
        <v>950</v>
      </c>
      <c r="R1166" s="357">
        <v>910</v>
      </c>
      <c r="S1166" s="354">
        <v>998</v>
      </c>
      <c r="T1166" s="354">
        <v>1152</v>
      </c>
      <c r="U1166" s="354">
        <v>1301</v>
      </c>
      <c r="V1166" s="357">
        <v>944</v>
      </c>
      <c r="W1166" s="357">
        <v>1048</v>
      </c>
      <c r="X1166" s="357">
        <v>858</v>
      </c>
      <c r="Y1166" s="357">
        <v>947</v>
      </c>
      <c r="Z1166" s="357">
        <v>1104</v>
      </c>
      <c r="AA1166" s="357">
        <v>947</v>
      </c>
      <c r="AB1166" s="357">
        <v>887</v>
      </c>
      <c r="AC1166" s="357">
        <v>1034</v>
      </c>
      <c r="AD1166" s="357">
        <v>1213</v>
      </c>
      <c r="AE1166" s="357">
        <v>999</v>
      </c>
      <c r="AF1166" s="357">
        <v>1125</v>
      </c>
      <c r="AG1166" s="357">
        <v>1245</v>
      </c>
      <c r="AH1166" s="357">
        <v>1461</v>
      </c>
      <c r="AI1166" s="368" t="s">
        <v>2207</v>
      </c>
      <c r="AJ1166" s="357">
        <v>950</v>
      </c>
      <c r="AK1166" s="357">
        <v>1067</v>
      </c>
      <c r="AL1166" s="357">
        <v>1252</v>
      </c>
      <c r="AM1166" s="357">
        <v>827</v>
      </c>
      <c r="AN1166" s="357">
        <v>896</v>
      </c>
      <c r="AO1166" s="357">
        <v>1021</v>
      </c>
      <c r="AP1166" s="357">
        <v>862</v>
      </c>
      <c r="AQ1166" s="357">
        <v>862</v>
      </c>
      <c r="AR1166" s="357">
        <v>1068</v>
      </c>
      <c r="AS1166" s="357">
        <v>994</v>
      </c>
      <c r="AT1166" s="105"/>
      <c r="AU1166" s="105" t="s">
        <v>4274</v>
      </c>
      <c r="AV1166" s="126">
        <v>15.7</v>
      </c>
    </row>
    <row r="1167" spans="2:48" ht="23.25" customHeight="1">
      <c r="D1167" s="105" t="s">
        <v>4275</v>
      </c>
      <c r="E1167" s="164" t="s">
        <v>4275</v>
      </c>
      <c r="F1167" s="165" t="s">
        <v>4317</v>
      </c>
      <c r="G1167" s="126">
        <v>16.200000000000003</v>
      </c>
      <c r="H1167" s="166">
        <v>785</v>
      </c>
      <c r="I1167" s="166">
        <v>777</v>
      </c>
      <c r="J1167" s="166">
        <v>932</v>
      </c>
      <c r="K1167" s="357">
        <v>835</v>
      </c>
      <c r="L1167" s="357">
        <v>824</v>
      </c>
      <c r="M1167" s="357">
        <v>1009</v>
      </c>
      <c r="N1167" s="357">
        <v>953</v>
      </c>
      <c r="O1167" s="357">
        <v>837</v>
      </c>
      <c r="P1167" s="357">
        <v>842</v>
      </c>
      <c r="Q1167" s="357">
        <v>964</v>
      </c>
      <c r="R1167" s="357">
        <v>924</v>
      </c>
      <c r="S1167" s="354">
        <v>1009</v>
      </c>
      <c r="T1167" s="354">
        <v>1168</v>
      </c>
      <c r="U1167" s="354">
        <v>1316</v>
      </c>
      <c r="V1167" s="357">
        <v>957</v>
      </c>
      <c r="W1167" s="357">
        <v>1063</v>
      </c>
      <c r="X1167" s="357">
        <v>867</v>
      </c>
      <c r="Y1167" s="357">
        <v>958</v>
      </c>
      <c r="Z1167" s="357">
        <v>1116</v>
      </c>
      <c r="AA1167" s="357">
        <v>956</v>
      </c>
      <c r="AB1167" s="357">
        <v>898</v>
      </c>
      <c r="AC1167" s="357">
        <v>1049</v>
      </c>
      <c r="AD1167" s="357">
        <v>1231</v>
      </c>
      <c r="AE1167" s="357">
        <v>1010</v>
      </c>
      <c r="AF1167" s="357">
        <v>1136</v>
      </c>
      <c r="AG1167" s="357">
        <v>1260</v>
      </c>
      <c r="AH1167" s="357">
        <v>1478</v>
      </c>
      <c r="AI1167" s="368" t="s">
        <v>2207</v>
      </c>
      <c r="AJ1167" s="357">
        <v>961</v>
      </c>
      <c r="AK1167" s="357">
        <v>1081</v>
      </c>
      <c r="AL1167" s="357">
        <v>1269</v>
      </c>
      <c r="AM1167" s="357">
        <v>835</v>
      </c>
      <c r="AN1167" s="357">
        <v>907</v>
      </c>
      <c r="AO1167" s="357">
        <v>1033</v>
      </c>
      <c r="AP1167" s="357">
        <v>875</v>
      </c>
      <c r="AQ1167" s="357">
        <v>875</v>
      </c>
      <c r="AR1167" s="357">
        <v>1089</v>
      </c>
      <c r="AS1167" s="357">
        <v>1008</v>
      </c>
      <c r="AT1167" s="105"/>
      <c r="AU1167" s="105" t="s">
        <v>4275</v>
      </c>
      <c r="AV1167" s="126">
        <v>16.200000000000003</v>
      </c>
    </row>
    <row r="1168" spans="2:48" ht="23.25" customHeight="1">
      <c r="D1168" s="105" t="s">
        <v>4276</v>
      </c>
      <c r="E1168" s="164" t="s">
        <v>4276</v>
      </c>
      <c r="F1168" s="165" t="s">
        <v>4317</v>
      </c>
      <c r="G1168" s="126">
        <v>16.200000000000003</v>
      </c>
      <c r="H1168" s="166">
        <v>785</v>
      </c>
      <c r="I1168" s="166">
        <v>777</v>
      </c>
      <c r="J1168" s="166">
        <v>932</v>
      </c>
      <c r="K1168" s="357">
        <v>835</v>
      </c>
      <c r="L1168" s="357">
        <v>824</v>
      </c>
      <c r="M1168" s="357">
        <v>1009</v>
      </c>
      <c r="N1168" s="357">
        <v>953</v>
      </c>
      <c r="O1168" s="357">
        <v>837</v>
      </c>
      <c r="P1168" s="357">
        <v>842</v>
      </c>
      <c r="Q1168" s="357">
        <v>964</v>
      </c>
      <c r="R1168" s="357">
        <v>924</v>
      </c>
      <c r="S1168" s="354">
        <v>1009</v>
      </c>
      <c r="T1168" s="354">
        <v>1168</v>
      </c>
      <c r="U1168" s="354">
        <v>1316</v>
      </c>
      <c r="V1168" s="357">
        <v>957</v>
      </c>
      <c r="W1168" s="357">
        <v>1063</v>
      </c>
      <c r="X1168" s="357">
        <v>867</v>
      </c>
      <c r="Y1168" s="357">
        <v>958</v>
      </c>
      <c r="Z1168" s="357">
        <v>1116</v>
      </c>
      <c r="AA1168" s="357">
        <v>956</v>
      </c>
      <c r="AB1168" s="357">
        <v>898</v>
      </c>
      <c r="AC1168" s="357">
        <v>1049</v>
      </c>
      <c r="AD1168" s="357">
        <v>1231</v>
      </c>
      <c r="AE1168" s="357">
        <v>1010</v>
      </c>
      <c r="AF1168" s="357">
        <v>1136</v>
      </c>
      <c r="AG1168" s="357">
        <v>1260</v>
      </c>
      <c r="AH1168" s="357">
        <v>1478</v>
      </c>
      <c r="AI1168" s="368" t="s">
        <v>2207</v>
      </c>
      <c r="AJ1168" s="357">
        <v>961</v>
      </c>
      <c r="AK1168" s="357">
        <v>1081</v>
      </c>
      <c r="AL1168" s="357">
        <v>1269</v>
      </c>
      <c r="AM1168" s="357">
        <v>835</v>
      </c>
      <c r="AN1168" s="357">
        <v>907</v>
      </c>
      <c r="AO1168" s="357">
        <v>1033</v>
      </c>
      <c r="AP1168" s="357">
        <v>875</v>
      </c>
      <c r="AQ1168" s="357">
        <v>875</v>
      </c>
      <c r="AR1168" s="357">
        <v>1089</v>
      </c>
      <c r="AS1168" s="357">
        <v>1008</v>
      </c>
      <c r="AT1168" s="105"/>
      <c r="AU1168" s="105" t="s">
        <v>4276</v>
      </c>
      <c r="AV1168" s="126">
        <v>16.200000000000003</v>
      </c>
    </row>
    <row r="1169" spans="4:48" ht="23.25" customHeight="1">
      <c r="D1169" s="105" t="s">
        <v>4277</v>
      </c>
      <c r="E1169" s="164" t="s">
        <v>4277</v>
      </c>
      <c r="F1169" s="165" t="s">
        <v>4317</v>
      </c>
      <c r="G1169" s="126">
        <v>16.700000000000003</v>
      </c>
      <c r="H1169" s="166">
        <v>886</v>
      </c>
      <c r="I1169" s="166">
        <v>883</v>
      </c>
      <c r="J1169" s="166">
        <v>1040</v>
      </c>
      <c r="K1169" s="357">
        <v>944</v>
      </c>
      <c r="L1169" s="357">
        <v>932</v>
      </c>
      <c r="M1169" s="357">
        <v>1126</v>
      </c>
      <c r="N1169" s="357">
        <v>1045</v>
      </c>
      <c r="O1169" s="357">
        <v>925</v>
      </c>
      <c r="P1169" s="357">
        <v>952</v>
      </c>
      <c r="Q1169" s="357">
        <v>1084</v>
      </c>
      <c r="R1169" s="357">
        <v>1027</v>
      </c>
      <c r="S1169" s="354">
        <v>1100</v>
      </c>
      <c r="T1169" s="354">
        <v>1265</v>
      </c>
      <c r="U1169" s="354">
        <v>1431</v>
      </c>
      <c r="V1169" s="357">
        <v>1054</v>
      </c>
      <c r="W1169" s="357">
        <v>1173</v>
      </c>
      <c r="X1169" s="357">
        <v>964</v>
      </c>
      <c r="Y1169" s="357">
        <v>1060</v>
      </c>
      <c r="Z1169" s="357">
        <v>1236</v>
      </c>
      <c r="AA1169" s="357">
        <v>1065</v>
      </c>
      <c r="AB1169" s="357">
        <v>998</v>
      </c>
      <c r="AC1169" s="357">
        <v>1154</v>
      </c>
      <c r="AD1169" s="357">
        <v>1355</v>
      </c>
      <c r="AE1169" s="357">
        <v>1121</v>
      </c>
      <c r="AF1169" s="357">
        <v>1236</v>
      </c>
      <c r="AG1169" s="357">
        <v>1365</v>
      </c>
      <c r="AH1169" s="357">
        <v>1603</v>
      </c>
      <c r="AI1169" s="368" t="s">
        <v>2207</v>
      </c>
      <c r="AJ1169" s="357">
        <v>1061</v>
      </c>
      <c r="AK1169" s="357">
        <v>1187</v>
      </c>
      <c r="AL1169" s="357">
        <v>1393</v>
      </c>
      <c r="AM1169" s="357">
        <v>932</v>
      </c>
      <c r="AN1169" s="357">
        <v>1007</v>
      </c>
      <c r="AO1169" s="357">
        <v>1148</v>
      </c>
      <c r="AP1169" s="357">
        <v>965</v>
      </c>
      <c r="AQ1169" s="357">
        <v>965</v>
      </c>
      <c r="AR1169" s="357">
        <v>1186</v>
      </c>
      <c r="AS1169" s="357">
        <v>1097</v>
      </c>
      <c r="AT1169" s="105"/>
      <c r="AU1169" s="105" t="s">
        <v>4277</v>
      </c>
      <c r="AV1169" s="126">
        <v>16.700000000000003</v>
      </c>
    </row>
    <row r="1170" spans="4:48" ht="23.25" customHeight="1">
      <c r="D1170" s="105" t="s">
        <v>4278</v>
      </c>
      <c r="E1170" s="164" t="s">
        <v>4278</v>
      </c>
      <c r="F1170" s="165" t="s">
        <v>4317</v>
      </c>
      <c r="G1170" s="126">
        <v>16.700000000000003</v>
      </c>
      <c r="H1170" s="166">
        <v>886</v>
      </c>
      <c r="I1170" s="166">
        <v>883</v>
      </c>
      <c r="J1170" s="166">
        <v>1040</v>
      </c>
      <c r="K1170" s="357">
        <v>944</v>
      </c>
      <c r="L1170" s="357">
        <v>932</v>
      </c>
      <c r="M1170" s="357">
        <v>1126</v>
      </c>
      <c r="N1170" s="357">
        <v>1045</v>
      </c>
      <c r="O1170" s="357">
        <v>925</v>
      </c>
      <c r="P1170" s="357">
        <v>952</v>
      </c>
      <c r="Q1170" s="357">
        <v>1084</v>
      </c>
      <c r="R1170" s="357">
        <v>1027</v>
      </c>
      <c r="S1170" s="354">
        <v>1100</v>
      </c>
      <c r="T1170" s="354">
        <v>1265</v>
      </c>
      <c r="U1170" s="354">
        <v>1431</v>
      </c>
      <c r="V1170" s="357">
        <v>1054</v>
      </c>
      <c r="W1170" s="357">
        <v>1173</v>
      </c>
      <c r="X1170" s="357">
        <v>964</v>
      </c>
      <c r="Y1170" s="357">
        <v>1060</v>
      </c>
      <c r="Z1170" s="357">
        <v>1236</v>
      </c>
      <c r="AA1170" s="357">
        <v>1065</v>
      </c>
      <c r="AB1170" s="357">
        <v>998</v>
      </c>
      <c r="AC1170" s="357">
        <v>1154</v>
      </c>
      <c r="AD1170" s="357">
        <v>1355</v>
      </c>
      <c r="AE1170" s="357">
        <v>1121</v>
      </c>
      <c r="AF1170" s="357">
        <v>1236</v>
      </c>
      <c r="AG1170" s="357">
        <v>1365</v>
      </c>
      <c r="AH1170" s="357">
        <v>1603</v>
      </c>
      <c r="AI1170" s="368" t="s">
        <v>2207</v>
      </c>
      <c r="AJ1170" s="357">
        <v>1061</v>
      </c>
      <c r="AK1170" s="357">
        <v>1187</v>
      </c>
      <c r="AL1170" s="357">
        <v>1393</v>
      </c>
      <c r="AM1170" s="357">
        <v>932</v>
      </c>
      <c r="AN1170" s="357">
        <v>1007</v>
      </c>
      <c r="AO1170" s="357">
        <v>1148</v>
      </c>
      <c r="AP1170" s="357">
        <v>965</v>
      </c>
      <c r="AQ1170" s="357">
        <v>965</v>
      </c>
      <c r="AR1170" s="357">
        <v>1186</v>
      </c>
      <c r="AS1170" s="357">
        <v>1097</v>
      </c>
      <c r="AT1170" s="105"/>
      <c r="AU1170" s="105" t="s">
        <v>4278</v>
      </c>
      <c r="AV1170" s="126">
        <v>16.700000000000003</v>
      </c>
    </row>
    <row r="1171" spans="4:48" ht="23.25" customHeight="1">
      <c r="D1171" s="105" t="s">
        <v>4279</v>
      </c>
      <c r="E1171" s="164" t="s">
        <v>4279</v>
      </c>
      <c r="F1171" s="165" t="s">
        <v>4318</v>
      </c>
      <c r="G1171" s="126">
        <v>18.3</v>
      </c>
      <c r="H1171" s="166">
        <v>804</v>
      </c>
      <c r="I1171" s="166">
        <v>823</v>
      </c>
      <c r="J1171" s="166">
        <v>936</v>
      </c>
      <c r="K1171" s="357">
        <v>869</v>
      </c>
      <c r="L1171" s="357">
        <v>863</v>
      </c>
      <c r="M1171" s="357">
        <v>993</v>
      </c>
      <c r="N1171" s="357">
        <v>921</v>
      </c>
      <c r="O1171" s="357">
        <v>816</v>
      </c>
      <c r="P1171" s="357">
        <v>910</v>
      </c>
      <c r="Q1171" s="357">
        <v>1015</v>
      </c>
      <c r="R1171" s="357">
        <v>943</v>
      </c>
      <c r="S1171" s="354">
        <v>1034</v>
      </c>
      <c r="T1171" s="354">
        <v>1210</v>
      </c>
      <c r="U1171" s="354">
        <v>1358</v>
      </c>
      <c r="V1171" s="357">
        <v>989</v>
      </c>
      <c r="W1171" s="357">
        <v>1100</v>
      </c>
      <c r="X1171" s="357">
        <v>884</v>
      </c>
      <c r="Y1171" s="357">
        <v>984</v>
      </c>
      <c r="Z1171" s="357">
        <v>1148</v>
      </c>
      <c r="AA1171" s="357">
        <v>975</v>
      </c>
      <c r="AB1171" s="357">
        <v>926</v>
      </c>
      <c r="AC1171" s="357">
        <v>1090</v>
      </c>
      <c r="AD1171" s="357">
        <v>1279</v>
      </c>
      <c r="AE1171" s="357">
        <v>1038</v>
      </c>
      <c r="AF1171" s="357">
        <v>1164</v>
      </c>
      <c r="AG1171" s="357">
        <v>1301</v>
      </c>
      <c r="AH1171" s="357">
        <v>1527</v>
      </c>
      <c r="AI1171" s="368" t="s">
        <v>2207</v>
      </c>
      <c r="AJ1171" s="357">
        <v>989</v>
      </c>
      <c r="AK1171" s="357">
        <v>1123</v>
      </c>
      <c r="AL1171" s="357">
        <v>1318</v>
      </c>
      <c r="AM1171" s="357">
        <v>852</v>
      </c>
      <c r="AN1171" s="357">
        <v>933</v>
      </c>
      <c r="AO1171" s="357">
        <v>1063</v>
      </c>
      <c r="AP1171" s="357">
        <v>910</v>
      </c>
      <c r="AQ1171" s="357">
        <v>910</v>
      </c>
      <c r="AR1171" s="357">
        <v>1152</v>
      </c>
      <c r="AS1171" s="357">
        <v>1042</v>
      </c>
      <c r="AT1171" s="105"/>
      <c r="AU1171" s="105" t="s">
        <v>4279</v>
      </c>
      <c r="AV1171" s="126">
        <v>18.3</v>
      </c>
    </row>
    <row r="1172" spans="4:48" ht="23.25" customHeight="1">
      <c r="D1172" s="105" t="s">
        <v>4280</v>
      </c>
      <c r="E1172" s="164" t="s">
        <v>4280</v>
      </c>
      <c r="F1172" s="165" t="s">
        <v>4318</v>
      </c>
      <c r="G1172" s="126">
        <v>18.3</v>
      </c>
      <c r="H1172" s="166">
        <v>804</v>
      </c>
      <c r="I1172" s="166">
        <v>823</v>
      </c>
      <c r="J1172" s="166">
        <v>936</v>
      </c>
      <c r="K1172" s="357">
        <v>869</v>
      </c>
      <c r="L1172" s="357">
        <v>863</v>
      </c>
      <c r="M1172" s="357">
        <v>993</v>
      </c>
      <c r="N1172" s="357">
        <v>921</v>
      </c>
      <c r="O1172" s="357">
        <v>816</v>
      </c>
      <c r="P1172" s="357">
        <v>910</v>
      </c>
      <c r="Q1172" s="357">
        <v>1015</v>
      </c>
      <c r="R1172" s="357">
        <v>943</v>
      </c>
      <c r="S1172" s="354">
        <v>1034</v>
      </c>
      <c r="T1172" s="354">
        <v>1210</v>
      </c>
      <c r="U1172" s="354">
        <v>1358</v>
      </c>
      <c r="V1172" s="357">
        <v>989</v>
      </c>
      <c r="W1172" s="357">
        <v>1100</v>
      </c>
      <c r="X1172" s="357">
        <v>884</v>
      </c>
      <c r="Y1172" s="357">
        <v>984</v>
      </c>
      <c r="Z1172" s="357">
        <v>1148</v>
      </c>
      <c r="AA1172" s="357">
        <v>975</v>
      </c>
      <c r="AB1172" s="357">
        <v>926</v>
      </c>
      <c r="AC1172" s="357">
        <v>1090</v>
      </c>
      <c r="AD1172" s="357">
        <v>1279</v>
      </c>
      <c r="AE1172" s="357">
        <v>1038</v>
      </c>
      <c r="AF1172" s="357">
        <v>1164</v>
      </c>
      <c r="AG1172" s="357">
        <v>1301</v>
      </c>
      <c r="AH1172" s="357">
        <v>1527</v>
      </c>
      <c r="AI1172" s="368" t="s">
        <v>2207</v>
      </c>
      <c r="AJ1172" s="357">
        <v>989</v>
      </c>
      <c r="AK1172" s="357">
        <v>1123</v>
      </c>
      <c r="AL1172" s="357">
        <v>1318</v>
      </c>
      <c r="AM1172" s="357">
        <v>852</v>
      </c>
      <c r="AN1172" s="357">
        <v>933</v>
      </c>
      <c r="AO1172" s="357">
        <v>1063</v>
      </c>
      <c r="AP1172" s="357">
        <v>910</v>
      </c>
      <c r="AQ1172" s="357">
        <v>910</v>
      </c>
      <c r="AR1172" s="357">
        <v>1152</v>
      </c>
      <c r="AS1172" s="357">
        <v>1042</v>
      </c>
      <c r="AT1172" s="105"/>
      <c r="AU1172" s="105" t="s">
        <v>4280</v>
      </c>
      <c r="AV1172" s="126">
        <v>18.3</v>
      </c>
    </row>
    <row r="1173" spans="4:48" ht="23.25" customHeight="1">
      <c r="D1173" s="105" t="s">
        <v>5375</v>
      </c>
      <c r="E1173" s="13" t="s">
        <v>5375</v>
      </c>
      <c r="F1173" s="2" t="s">
        <v>4318</v>
      </c>
      <c r="G1173">
        <v>18.900000000000002</v>
      </c>
      <c r="H1173" s="398" t="s">
        <v>2207</v>
      </c>
      <c r="I1173" s="398" t="s">
        <v>2207</v>
      </c>
      <c r="J1173" s="398" t="s">
        <v>2207</v>
      </c>
      <c r="K1173" s="390" t="s">
        <v>2207</v>
      </c>
      <c r="L1173" s="390" t="s">
        <v>2207</v>
      </c>
      <c r="M1173" s="390" t="s">
        <v>2207</v>
      </c>
      <c r="N1173" s="390" t="s">
        <v>2207</v>
      </c>
      <c r="O1173" s="390" t="s">
        <v>2207</v>
      </c>
      <c r="P1173" s="390" t="s">
        <v>2207</v>
      </c>
      <c r="Q1173" s="390" t="s">
        <v>2207</v>
      </c>
      <c r="R1173" s="390" t="s">
        <v>2207</v>
      </c>
      <c r="S1173" s="354">
        <v>1047</v>
      </c>
      <c r="T1173" s="354">
        <v>1228</v>
      </c>
      <c r="U1173" s="354">
        <v>1377</v>
      </c>
      <c r="V1173" s="391">
        <v>1014</v>
      </c>
      <c r="W1173" s="391">
        <v>1128</v>
      </c>
      <c r="X1173" s="391">
        <v>903</v>
      </c>
      <c r="Y1173" s="391">
        <v>1006</v>
      </c>
      <c r="Z1173" s="391">
        <v>1173</v>
      </c>
      <c r="AA1173" s="391">
        <v>995</v>
      </c>
      <c r="AB1173" s="391">
        <v>948</v>
      </c>
      <c r="AC1173" s="391">
        <v>1116</v>
      </c>
      <c r="AD1173" s="391">
        <v>1310</v>
      </c>
      <c r="AE1173" s="391">
        <v>1061</v>
      </c>
      <c r="AF1173" s="391">
        <v>1186</v>
      </c>
      <c r="AG1173" s="391">
        <v>1327</v>
      </c>
      <c r="AH1173" s="391">
        <v>1558</v>
      </c>
      <c r="AI1173" s="399" t="s">
        <v>2207</v>
      </c>
      <c r="AJ1173" s="391">
        <v>1011</v>
      </c>
      <c r="AK1173" s="391">
        <v>1149</v>
      </c>
      <c r="AL1173" s="391">
        <v>1349</v>
      </c>
      <c r="AM1173" s="391">
        <v>871</v>
      </c>
      <c r="AN1173" s="391">
        <v>955</v>
      </c>
      <c r="AO1173" s="391">
        <v>1087</v>
      </c>
      <c r="AP1173" s="391">
        <v>936</v>
      </c>
      <c r="AQ1173" s="391">
        <v>936</v>
      </c>
      <c r="AR1173" s="391">
        <v>1187</v>
      </c>
      <c r="AS1173" s="391">
        <v>1068</v>
      </c>
      <c r="AU1173" s="105" t="s">
        <v>5375</v>
      </c>
      <c r="AV1173" s="126">
        <v>18.900000000000002</v>
      </c>
    </row>
    <row r="1174" spans="4:48" ht="23.25" customHeight="1">
      <c r="D1174" s="105" t="s">
        <v>5376</v>
      </c>
      <c r="E1174" s="13" t="s">
        <v>5376</v>
      </c>
      <c r="F1174" s="2" t="s">
        <v>4318</v>
      </c>
      <c r="G1174">
        <v>18.900000000000002</v>
      </c>
      <c r="H1174" s="398" t="s">
        <v>2207</v>
      </c>
      <c r="I1174" s="398" t="s">
        <v>2207</v>
      </c>
      <c r="J1174" s="398" t="s">
        <v>2207</v>
      </c>
      <c r="K1174" s="390" t="s">
        <v>2207</v>
      </c>
      <c r="L1174" s="390" t="s">
        <v>2207</v>
      </c>
      <c r="M1174" s="390" t="s">
        <v>2207</v>
      </c>
      <c r="N1174" s="390" t="s">
        <v>2207</v>
      </c>
      <c r="O1174" s="390" t="s">
        <v>2207</v>
      </c>
      <c r="P1174" s="390" t="s">
        <v>2207</v>
      </c>
      <c r="Q1174" s="390" t="s">
        <v>2207</v>
      </c>
      <c r="R1174" s="390" t="s">
        <v>2207</v>
      </c>
      <c r="S1174" s="354">
        <v>1047</v>
      </c>
      <c r="T1174" s="354">
        <v>1228</v>
      </c>
      <c r="U1174" s="354">
        <v>1377</v>
      </c>
      <c r="V1174" s="391">
        <v>1014</v>
      </c>
      <c r="W1174" s="391">
        <v>1128</v>
      </c>
      <c r="X1174" s="391">
        <v>903</v>
      </c>
      <c r="Y1174" s="391">
        <v>1006</v>
      </c>
      <c r="Z1174" s="391">
        <v>1173</v>
      </c>
      <c r="AA1174" s="391">
        <v>995</v>
      </c>
      <c r="AB1174" s="391">
        <v>948</v>
      </c>
      <c r="AC1174" s="391">
        <v>1116</v>
      </c>
      <c r="AD1174" s="391">
        <v>1310</v>
      </c>
      <c r="AE1174" s="391">
        <v>1061</v>
      </c>
      <c r="AF1174" s="391">
        <v>1186</v>
      </c>
      <c r="AG1174" s="391">
        <v>1327</v>
      </c>
      <c r="AH1174" s="391">
        <v>1558</v>
      </c>
      <c r="AI1174" s="399" t="s">
        <v>2207</v>
      </c>
      <c r="AJ1174" s="391">
        <v>1011</v>
      </c>
      <c r="AK1174" s="391">
        <v>1149</v>
      </c>
      <c r="AL1174" s="391">
        <v>1349</v>
      </c>
      <c r="AM1174" s="391">
        <v>871</v>
      </c>
      <c r="AN1174" s="391">
        <v>955</v>
      </c>
      <c r="AO1174" s="391">
        <v>1087</v>
      </c>
      <c r="AP1174" s="391">
        <v>936</v>
      </c>
      <c r="AQ1174" s="391">
        <v>936</v>
      </c>
      <c r="AR1174" s="391">
        <v>1187</v>
      </c>
      <c r="AS1174" s="391">
        <v>1068</v>
      </c>
      <c r="AU1174" s="105" t="s">
        <v>5376</v>
      </c>
      <c r="AV1174" s="126">
        <v>18.900000000000002</v>
      </c>
    </row>
    <row r="1175" spans="4:48" ht="23.25" customHeight="1">
      <c r="D1175" s="105" t="s">
        <v>4281</v>
      </c>
      <c r="E1175" s="164" t="s">
        <v>4281</v>
      </c>
      <c r="F1175" s="165" t="s">
        <v>4318</v>
      </c>
      <c r="G1175" s="126">
        <v>19.600000000000001</v>
      </c>
      <c r="H1175" s="166">
        <v>840</v>
      </c>
      <c r="I1175" s="166">
        <v>861</v>
      </c>
      <c r="J1175" s="166">
        <v>978</v>
      </c>
      <c r="K1175" s="357">
        <v>908</v>
      </c>
      <c r="L1175" s="357">
        <v>902</v>
      </c>
      <c r="M1175" s="357">
        <v>1044</v>
      </c>
      <c r="N1175" s="357">
        <v>964</v>
      </c>
      <c r="O1175" s="357">
        <v>853</v>
      </c>
      <c r="P1175" s="357">
        <v>954</v>
      </c>
      <c r="Q1175" s="357">
        <v>1062</v>
      </c>
      <c r="R1175" s="357">
        <v>987</v>
      </c>
      <c r="S1175" s="354">
        <v>1078</v>
      </c>
      <c r="T1175" s="354">
        <v>1265</v>
      </c>
      <c r="U1175" s="354">
        <v>1417</v>
      </c>
      <c r="V1175" s="357">
        <v>1039</v>
      </c>
      <c r="W1175" s="357">
        <v>1155</v>
      </c>
      <c r="X1175" s="357">
        <v>921</v>
      </c>
      <c r="Y1175" s="357">
        <v>1028</v>
      </c>
      <c r="Z1175" s="357">
        <v>1198</v>
      </c>
      <c r="AA1175" s="357">
        <v>1015</v>
      </c>
      <c r="AB1175" s="357">
        <v>969</v>
      </c>
      <c r="AC1175" s="357">
        <v>1142</v>
      </c>
      <c r="AD1175" s="357">
        <v>1341</v>
      </c>
      <c r="AE1175" s="357">
        <v>1084</v>
      </c>
      <c r="AF1175" s="357">
        <v>1207</v>
      </c>
      <c r="AG1175" s="357">
        <v>1353</v>
      </c>
      <c r="AH1175" s="357">
        <v>1589</v>
      </c>
      <c r="AI1175" s="368" t="s">
        <v>2207</v>
      </c>
      <c r="AJ1175" s="357">
        <v>1032</v>
      </c>
      <c r="AK1175" s="357">
        <v>1175</v>
      </c>
      <c r="AL1175" s="357">
        <v>1379</v>
      </c>
      <c r="AM1175" s="357">
        <v>889</v>
      </c>
      <c r="AN1175" s="357">
        <v>976</v>
      </c>
      <c r="AO1175" s="357">
        <v>1111</v>
      </c>
      <c r="AP1175" s="357">
        <v>962</v>
      </c>
      <c r="AQ1175" s="357">
        <v>962</v>
      </c>
      <c r="AR1175" s="357">
        <v>1222</v>
      </c>
      <c r="AS1175" s="357">
        <v>1093</v>
      </c>
      <c r="AT1175" s="105"/>
      <c r="AU1175" s="105" t="s">
        <v>4281</v>
      </c>
      <c r="AV1175" s="126">
        <v>19.600000000000001</v>
      </c>
    </row>
    <row r="1176" spans="4:48" ht="23.25" customHeight="1">
      <c r="D1176" s="105" t="s">
        <v>4282</v>
      </c>
      <c r="E1176" s="164" t="s">
        <v>4282</v>
      </c>
      <c r="F1176" s="165" t="s">
        <v>4318</v>
      </c>
      <c r="G1176" s="126">
        <v>19.600000000000001</v>
      </c>
      <c r="H1176" s="166">
        <v>840</v>
      </c>
      <c r="I1176" s="166">
        <v>861</v>
      </c>
      <c r="J1176" s="166">
        <v>978</v>
      </c>
      <c r="K1176" s="357">
        <v>908</v>
      </c>
      <c r="L1176" s="357">
        <v>902</v>
      </c>
      <c r="M1176" s="357">
        <v>1044</v>
      </c>
      <c r="N1176" s="357">
        <v>964</v>
      </c>
      <c r="O1176" s="357">
        <v>853</v>
      </c>
      <c r="P1176" s="357">
        <v>954</v>
      </c>
      <c r="Q1176" s="357">
        <v>1062</v>
      </c>
      <c r="R1176" s="357">
        <v>987</v>
      </c>
      <c r="S1176" s="354">
        <v>1078</v>
      </c>
      <c r="T1176" s="354">
        <v>1265</v>
      </c>
      <c r="U1176" s="354">
        <v>1417</v>
      </c>
      <c r="V1176" s="357">
        <v>1039</v>
      </c>
      <c r="W1176" s="357">
        <v>1155</v>
      </c>
      <c r="X1176" s="357">
        <v>921</v>
      </c>
      <c r="Y1176" s="357">
        <v>1028</v>
      </c>
      <c r="Z1176" s="357">
        <v>1198</v>
      </c>
      <c r="AA1176" s="357">
        <v>1015</v>
      </c>
      <c r="AB1176" s="357">
        <v>969</v>
      </c>
      <c r="AC1176" s="357">
        <v>1142</v>
      </c>
      <c r="AD1176" s="357">
        <v>1341</v>
      </c>
      <c r="AE1176" s="357">
        <v>1084</v>
      </c>
      <c r="AF1176" s="357">
        <v>1207</v>
      </c>
      <c r="AG1176" s="357">
        <v>1353</v>
      </c>
      <c r="AH1176" s="357">
        <v>1589</v>
      </c>
      <c r="AI1176" s="368" t="s">
        <v>2207</v>
      </c>
      <c r="AJ1176" s="357">
        <v>1032</v>
      </c>
      <c r="AK1176" s="357">
        <v>1175</v>
      </c>
      <c r="AL1176" s="357">
        <v>1379</v>
      </c>
      <c r="AM1176" s="357">
        <v>889</v>
      </c>
      <c r="AN1176" s="357">
        <v>976</v>
      </c>
      <c r="AO1176" s="357">
        <v>1111</v>
      </c>
      <c r="AP1176" s="357">
        <v>962</v>
      </c>
      <c r="AQ1176" s="357">
        <v>962</v>
      </c>
      <c r="AR1176" s="357">
        <v>1222</v>
      </c>
      <c r="AS1176" s="357">
        <v>1093</v>
      </c>
      <c r="AT1176" s="105"/>
      <c r="AU1176" s="105" t="s">
        <v>4282</v>
      </c>
      <c r="AV1176" s="126">
        <v>19.600000000000001</v>
      </c>
    </row>
    <row r="1177" spans="4:48" ht="23.25" customHeight="1">
      <c r="D1177" s="105" t="s">
        <v>4283</v>
      </c>
      <c r="E1177" s="164" t="s">
        <v>4283</v>
      </c>
      <c r="F1177" s="165" t="s">
        <v>4318</v>
      </c>
      <c r="G1177" s="126">
        <v>20.200000000000003</v>
      </c>
      <c r="H1177" s="166">
        <v>847</v>
      </c>
      <c r="I1177" s="166">
        <v>861</v>
      </c>
      <c r="J1177" s="166">
        <v>994</v>
      </c>
      <c r="K1177" s="357">
        <v>911</v>
      </c>
      <c r="L1177" s="357">
        <v>904</v>
      </c>
      <c r="M1177" s="357">
        <v>1052</v>
      </c>
      <c r="N1177" s="357">
        <v>989</v>
      </c>
      <c r="O1177" s="357">
        <v>878</v>
      </c>
      <c r="P1177" s="357">
        <v>958</v>
      </c>
      <c r="Q1177" s="357">
        <v>1072</v>
      </c>
      <c r="R1177" s="357">
        <v>1007</v>
      </c>
      <c r="S1177" s="354">
        <v>1090</v>
      </c>
      <c r="T1177" s="354">
        <v>1284</v>
      </c>
      <c r="U1177" s="354">
        <v>1436</v>
      </c>
      <c r="V1177" s="357">
        <v>1054</v>
      </c>
      <c r="W1177" s="357">
        <v>1172</v>
      </c>
      <c r="X1177" s="357">
        <v>930</v>
      </c>
      <c r="Y1177" s="357">
        <v>1040</v>
      </c>
      <c r="Z1177" s="357">
        <v>1212</v>
      </c>
      <c r="AA1177" s="357">
        <v>1025</v>
      </c>
      <c r="AB1177" s="357">
        <v>982</v>
      </c>
      <c r="AC1177" s="357">
        <v>1160</v>
      </c>
      <c r="AD1177" s="357">
        <v>1362</v>
      </c>
      <c r="AE1177" s="357">
        <v>1097</v>
      </c>
      <c r="AF1177" s="357">
        <v>1220</v>
      </c>
      <c r="AG1177" s="357">
        <v>1371</v>
      </c>
      <c r="AH1177" s="357">
        <v>1609</v>
      </c>
      <c r="AI1177" s="368" t="s">
        <v>2207</v>
      </c>
      <c r="AJ1177" s="357">
        <v>1045</v>
      </c>
      <c r="AK1177" s="357">
        <v>1193</v>
      </c>
      <c r="AL1177" s="357">
        <v>1400</v>
      </c>
      <c r="AM1177" s="357">
        <v>898</v>
      </c>
      <c r="AN1177" s="357">
        <v>988</v>
      </c>
      <c r="AO1177" s="357">
        <v>1125</v>
      </c>
      <c r="AP1177" s="357">
        <v>977</v>
      </c>
      <c r="AQ1177" s="357">
        <v>977</v>
      </c>
      <c r="AR1177" s="357">
        <v>1247</v>
      </c>
      <c r="AS1177" s="357">
        <v>1108</v>
      </c>
      <c r="AT1177" s="105"/>
      <c r="AU1177" s="105" t="s">
        <v>4283</v>
      </c>
      <c r="AV1177" s="126">
        <v>20.200000000000003</v>
      </c>
    </row>
    <row r="1178" spans="4:48" ht="23.25" customHeight="1">
      <c r="D1178" s="105" t="s">
        <v>4284</v>
      </c>
      <c r="E1178" s="164" t="s">
        <v>4284</v>
      </c>
      <c r="F1178" s="165" t="s">
        <v>4318</v>
      </c>
      <c r="G1178" s="126">
        <v>20.200000000000003</v>
      </c>
      <c r="H1178" s="166">
        <v>847</v>
      </c>
      <c r="I1178" s="166">
        <v>861</v>
      </c>
      <c r="J1178" s="166">
        <v>994</v>
      </c>
      <c r="K1178" s="357">
        <v>911</v>
      </c>
      <c r="L1178" s="357">
        <v>904</v>
      </c>
      <c r="M1178" s="357">
        <v>1052</v>
      </c>
      <c r="N1178" s="357">
        <v>989</v>
      </c>
      <c r="O1178" s="357">
        <v>878</v>
      </c>
      <c r="P1178" s="357">
        <v>958</v>
      </c>
      <c r="Q1178" s="357">
        <v>1072</v>
      </c>
      <c r="R1178" s="357">
        <v>1007</v>
      </c>
      <c r="S1178" s="354">
        <v>1090</v>
      </c>
      <c r="T1178" s="354">
        <v>1284</v>
      </c>
      <c r="U1178" s="354">
        <v>1436</v>
      </c>
      <c r="V1178" s="357">
        <v>1054</v>
      </c>
      <c r="W1178" s="357">
        <v>1172</v>
      </c>
      <c r="X1178" s="357">
        <v>930</v>
      </c>
      <c r="Y1178" s="357">
        <v>1040</v>
      </c>
      <c r="Z1178" s="357">
        <v>1212</v>
      </c>
      <c r="AA1178" s="357">
        <v>1025</v>
      </c>
      <c r="AB1178" s="357">
        <v>982</v>
      </c>
      <c r="AC1178" s="357">
        <v>1160</v>
      </c>
      <c r="AD1178" s="357">
        <v>1362</v>
      </c>
      <c r="AE1178" s="357">
        <v>1097</v>
      </c>
      <c r="AF1178" s="357">
        <v>1220</v>
      </c>
      <c r="AG1178" s="357">
        <v>1371</v>
      </c>
      <c r="AH1178" s="357">
        <v>1609</v>
      </c>
      <c r="AI1178" s="368" t="s">
        <v>2207</v>
      </c>
      <c r="AJ1178" s="357">
        <v>1045</v>
      </c>
      <c r="AK1178" s="357">
        <v>1193</v>
      </c>
      <c r="AL1178" s="357">
        <v>1400</v>
      </c>
      <c r="AM1178" s="357">
        <v>898</v>
      </c>
      <c r="AN1178" s="357">
        <v>988</v>
      </c>
      <c r="AO1178" s="357">
        <v>1125</v>
      </c>
      <c r="AP1178" s="357">
        <v>977</v>
      </c>
      <c r="AQ1178" s="357">
        <v>977</v>
      </c>
      <c r="AR1178" s="357">
        <v>1247</v>
      </c>
      <c r="AS1178" s="357">
        <v>1108</v>
      </c>
      <c r="AT1178" s="105"/>
      <c r="AU1178" s="105" t="s">
        <v>4284</v>
      </c>
      <c r="AV1178" s="126">
        <v>20.200000000000003</v>
      </c>
    </row>
    <row r="1179" spans="4:48" ht="23.25" customHeight="1">
      <c r="D1179" s="105" t="s">
        <v>4285</v>
      </c>
      <c r="E1179" s="164" t="s">
        <v>4285</v>
      </c>
      <c r="F1179" s="165" t="s">
        <v>4318</v>
      </c>
      <c r="G1179" s="126">
        <v>20.900000000000002</v>
      </c>
      <c r="H1179" s="166">
        <v>953</v>
      </c>
      <c r="I1179" s="166">
        <v>974</v>
      </c>
      <c r="J1179" s="166">
        <v>1106</v>
      </c>
      <c r="K1179" s="357">
        <v>1024</v>
      </c>
      <c r="L1179" s="357">
        <v>1016</v>
      </c>
      <c r="M1179" s="357">
        <v>1181</v>
      </c>
      <c r="N1179" s="357">
        <v>1085</v>
      </c>
      <c r="O1179" s="357">
        <v>966</v>
      </c>
      <c r="P1179" s="357">
        <v>1076</v>
      </c>
      <c r="Q1179" s="357">
        <v>1199</v>
      </c>
      <c r="R1179" s="357">
        <v>1114</v>
      </c>
      <c r="S1179" s="354">
        <v>1185</v>
      </c>
      <c r="T1179" s="354">
        <v>1387</v>
      </c>
      <c r="U1179" s="354">
        <v>1557</v>
      </c>
      <c r="V1179" s="357">
        <v>1157</v>
      </c>
      <c r="W1179" s="357">
        <v>1288</v>
      </c>
      <c r="X1179" s="357">
        <v>1032</v>
      </c>
      <c r="Y1179" s="357">
        <v>1147</v>
      </c>
      <c r="Z1179" s="357">
        <v>1338</v>
      </c>
      <c r="AA1179" s="357">
        <v>1138</v>
      </c>
      <c r="AB1179" s="357">
        <v>1087</v>
      </c>
      <c r="AC1179" s="357">
        <v>1271</v>
      </c>
      <c r="AD1179" s="357">
        <v>1493</v>
      </c>
      <c r="AE1179" s="357">
        <v>1213</v>
      </c>
      <c r="AF1179" s="357">
        <v>1325</v>
      </c>
      <c r="AG1179" s="357">
        <v>1482</v>
      </c>
      <c r="AH1179" s="357">
        <v>1740</v>
      </c>
      <c r="AI1179" s="368" t="s">
        <v>2207</v>
      </c>
      <c r="AJ1179" s="357">
        <v>1150</v>
      </c>
      <c r="AK1179" s="357">
        <v>1304</v>
      </c>
      <c r="AL1179" s="357">
        <v>1531</v>
      </c>
      <c r="AM1179" s="357">
        <v>1000</v>
      </c>
      <c r="AN1179" s="357">
        <v>1093</v>
      </c>
      <c r="AO1179" s="357">
        <v>1245</v>
      </c>
      <c r="AP1179" s="357">
        <v>1072</v>
      </c>
      <c r="AQ1179" s="357">
        <v>1072</v>
      </c>
      <c r="AR1179" s="357">
        <v>1351</v>
      </c>
      <c r="AS1179" s="357">
        <v>1203</v>
      </c>
      <c r="AT1179" s="105"/>
      <c r="AU1179" s="105" t="s">
        <v>4285</v>
      </c>
      <c r="AV1179" s="126">
        <v>20.900000000000002</v>
      </c>
    </row>
    <row r="1180" spans="4:48" ht="23.25" customHeight="1">
      <c r="D1180" s="105" t="s">
        <v>4286</v>
      </c>
      <c r="E1180" s="164" t="s">
        <v>4286</v>
      </c>
      <c r="F1180" s="165" t="s">
        <v>4318</v>
      </c>
      <c r="G1180" s="126">
        <v>20.900000000000002</v>
      </c>
      <c r="H1180" s="166">
        <v>953</v>
      </c>
      <c r="I1180" s="166">
        <v>974</v>
      </c>
      <c r="J1180" s="166">
        <v>1106</v>
      </c>
      <c r="K1180" s="357">
        <v>1024</v>
      </c>
      <c r="L1180" s="357">
        <v>1016</v>
      </c>
      <c r="M1180" s="357">
        <v>1181</v>
      </c>
      <c r="N1180" s="357">
        <v>1085</v>
      </c>
      <c r="O1180" s="357">
        <v>966</v>
      </c>
      <c r="P1180" s="357">
        <v>1076</v>
      </c>
      <c r="Q1180" s="357">
        <v>1199</v>
      </c>
      <c r="R1180" s="357">
        <v>1114</v>
      </c>
      <c r="S1180" s="354">
        <v>1185</v>
      </c>
      <c r="T1180" s="354">
        <v>1387</v>
      </c>
      <c r="U1180" s="354">
        <v>1557</v>
      </c>
      <c r="V1180" s="357">
        <v>1157</v>
      </c>
      <c r="W1180" s="357">
        <v>1288</v>
      </c>
      <c r="X1180" s="357">
        <v>1032</v>
      </c>
      <c r="Y1180" s="357">
        <v>1147</v>
      </c>
      <c r="Z1180" s="357">
        <v>1338</v>
      </c>
      <c r="AA1180" s="357">
        <v>1138</v>
      </c>
      <c r="AB1180" s="357">
        <v>1087</v>
      </c>
      <c r="AC1180" s="357">
        <v>1271</v>
      </c>
      <c r="AD1180" s="357">
        <v>1493</v>
      </c>
      <c r="AE1180" s="357">
        <v>1213</v>
      </c>
      <c r="AF1180" s="357">
        <v>1325</v>
      </c>
      <c r="AG1180" s="357">
        <v>1482</v>
      </c>
      <c r="AH1180" s="357">
        <v>1740</v>
      </c>
      <c r="AI1180" s="368" t="s">
        <v>2207</v>
      </c>
      <c r="AJ1180" s="357">
        <v>1150</v>
      </c>
      <c r="AK1180" s="357">
        <v>1304</v>
      </c>
      <c r="AL1180" s="357">
        <v>1531</v>
      </c>
      <c r="AM1180" s="357">
        <v>1000</v>
      </c>
      <c r="AN1180" s="357">
        <v>1093</v>
      </c>
      <c r="AO1180" s="357">
        <v>1245</v>
      </c>
      <c r="AP1180" s="357">
        <v>1072</v>
      </c>
      <c r="AQ1180" s="357">
        <v>1072</v>
      </c>
      <c r="AR1180" s="357">
        <v>1351</v>
      </c>
      <c r="AS1180" s="357">
        <v>1203</v>
      </c>
      <c r="AT1180" s="105"/>
      <c r="AU1180" s="105" t="s">
        <v>4286</v>
      </c>
      <c r="AV1180" s="126">
        <v>20.900000000000002</v>
      </c>
    </row>
    <row r="1181" spans="4:48" ht="23.25" customHeight="1">
      <c r="D1181" s="105" t="s">
        <v>146</v>
      </c>
      <c r="E1181" s="164" t="s">
        <v>146</v>
      </c>
      <c r="F1181" s="165" t="s">
        <v>147</v>
      </c>
      <c r="G1181" s="126">
        <v>21.900000000000002</v>
      </c>
      <c r="H1181" s="166">
        <v>842</v>
      </c>
      <c r="I1181" s="166">
        <v>854</v>
      </c>
      <c r="J1181" s="166">
        <v>982</v>
      </c>
      <c r="K1181" s="357">
        <v>908</v>
      </c>
      <c r="L1181" s="357">
        <v>886</v>
      </c>
      <c r="M1181" s="357">
        <v>1041</v>
      </c>
      <c r="N1181" s="357">
        <v>960</v>
      </c>
      <c r="O1181" s="357">
        <v>861</v>
      </c>
      <c r="P1181" s="357">
        <v>958</v>
      </c>
      <c r="Q1181" s="357">
        <v>1074</v>
      </c>
      <c r="R1181" s="357">
        <v>1042</v>
      </c>
      <c r="S1181" s="354">
        <v>1111</v>
      </c>
      <c r="T1181" s="354">
        <v>1318</v>
      </c>
      <c r="U1181" s="354">
        <v>1469</v>
      </c>
      <c r="V1181" s="357">
        <v>1080</v>
      </c>
      <c r="W1181" s="357">
        <v>1202</v>
      </c>
      <c r="X1181" s="357">
        <v>910</v>
      </c>
      <c r="Y1181" s="357">
        <v>1026</v>
      </c>
      <c r="Z1181" s="357">
        <v>1078</v>
      </c>
      <c r="AA1181" s="357">
        <v>1030</v>
      </c>
      <c r="AB1181" s="357">
        <v>980</v>
      </c>
      <c r="AC1181" s="357">
        <v>1138</v>
      </c>
      <c r="AD1181" s="357">
        <v>1383</v>
      </c>
      <c r="AE1181" s="357">
        <v>1105</v>
      </c>
      <c r="AF1181" s="357">
        <v>1194</v>
      </c>
      <c r="AG1181" s="357">
        <v>1356</v>
      </c>
      <c r="AH1181" s="357">
        <v>1640</v>
      </c>
      <c r="AI1181" s="368" t="s">
        <v>2207</v>
      </c>
      <c r="AJ1181" s="357">
        <v>1057</v>
      </c>
      <c r="AK1181" s="357">
        <v>1214</v>
      </c>
      <c r="AL1181" s="357">
        <v>1426</v>
      </c>
      <c r="AM1181" s="357">
        <v>902</v>
      </c>
      <c r="AN1181" s="357">
        <v>999</v>
      </c>
      <c r="AO1181" s="357">
        <v>1137</v>
      </c>
      <c r="AP1181" s="357">
        <v>994</v>
      </c>
      <c r="AQ1181" s="357">
        <v>994</v>
      </c>
      <c r="AR1181" s="357">
        <v>1286</v>
      </c>
      <c r="AS1181" s="357">
        <v>1135</v>
      </c>
      <c r="AT1181" s="105"/>
      <c r="AU1181" s="105" t="s">
        <v>146</v>
      </c>
      <c r="AV1181" s="126">
        <v>21.900000000000002</v>
      </c>
    </row>
    <row r="1182" spans="4:48" ht="23.25" customHeight="1">
      <c r="D1182" s="105" t="s">
        <v>3452</v>
      </c>
      <c r="E1182" s="164" t="s">
        <v>3452</v>
      </c>
      <c r="F1182" s="165" t="s">
        <v>147</v>
      </c>
      <c r="G1182" s="126">
        <v>21.900000000000002</v>
      </c>
      <c r="H1182" s="166">
        <v>842</v>
      </c>
      <c r="I1182" s="166">
        <v>854</v>
      </c>
      <c r="J1182" s="166">
        <v>982</v>
      </c>
      <c r="K1182" s="357">
        <v>908</v>
      </c>
      <c r="L1182" s="357">
        <v>886</v>
      </c>
      <c r="M1182" s="357">
        <v>1041</v>
      </c>
      <c r="N1182" s="357">
        <v>960</v>
      </c>
      <c r="O1182" s="357">
        <v>861</v>
      </c>
      <c r="P1182" s="357">
        <v>958</v>
      </c>
      <c r="Q1182" s="357">
        <v>1074</v>
      </c>
      <c r="R1182" s="357">
        <v>1042</v>
      </c>
      <c r="S1182" s="354">
        <v>1111</v>
      </c>
      <c r="T1182" s="354">
        <v>1318</v>
      </c>
      <c r="U1182" s="354">
        <v>1469</v>
      </c>
      <c r="V1182" s="357">
        <v>1080</v>
      </c>
      <c r="W1182" s="357">
        <v>1202</v>
      </c>
      <c r="X1182" s="357">
        <v>910</v>
      </c>
      <c r="Y1182" s="357">
        <v>1026</v>
      </c>
      <c r="Z1182" s="357">
        <v>1078</v>
      </c>
      <c r="AA1182" s="357">
        <v>1030</v>
      </c>
      <c r="AB1182" s="357">
        <v>980</v>
      </c>
      <c r="AC1182" s="357">
        <v>1138</v>
      </c>
      <c r="AD1182" s="357">
        <v>1383</v>
      </c>
      <c r="AE1182" s="357">
        <v>1105</v>
      </c>
      <c r="AF1182" s="357">
        <v>1194</v>
      </c>
      <c r="AG1182" s="357">
        <v>1356</v>
      </c>
      <c r="AH1182" s="357">
        <v>1640</v>
      </c>
      <c r="AI1182" s="368" t="s">
        <v>2207</v>
      </c>
      <c r="AJ1182" s="357">
        <v>1057</v>
      </c>
      <c r="AK1182" s="357">
        <v>1214</v>
      </c>
      <c r="AL1182" s="357">
        <v>1426</v>
      </c>
      <c r="AM1182" s="357">
        <v>902</v>
      </c>
      <c r="AN1182" s="357">
        <v>999</v>
      </c>
      <c r="AO1182" s="357">
        <v>1137</v>
      </c>
      <c r="AP1182" s="357">
        <v>994</v>
      </c>
      <c r="AQ1182" s="357">
        <v>994</v>
      </c>
      <c r="AR1182" s="357">
        <v>1286</v>
      </c>
      <c r="AS1182" s="357">
        <v>1135</v>
      </c>
      <c r="AT1182" s="105"/>
      <c r="AU1182" s="105" t="s">
        <v>3452</v>
      </c>
      <c r="AV1182" s="126">
        <v>21.900000000000002</v>
      </c>
    </row>
    <row r="1183" spans="4:48" ht="23.25" customHeight="1">
      <c r="D1183" s="105" t="s">
        <v>5377</v>
      </c>
      <c r="E1183" s="13" t="s">
        <v>5377</v>
      </c>
      <c r="F1183" s="2" t="s">
        <v>147</v>
      </c>
      <c r="G1183">
        <v>22.700000000000003</v>
      </c>
      <c r="H1183" s="398" t="s">
        <v>2207</v>
      </c>
      <c r="I1183" s="398" t="s">
        <v>2207</v>
      </c>
      <c r="J1183" s="398" t="s">
        <v>2207</v>
      </c>
      <c r="K1183" s="390" t="s">
        <v>2207</v>
      </c>
      <c r="L1183" s="390" t="s">
        <v>2207</v>
      </c>
      <c r="M1183" s="390" t="s">
        <v>2207</v>
      </c>
      <c r="N1183" s="390" t="s">
        <v>2207</v>
      </c>
      <c r="O1183" s="390" t="s">
        <v>2207</v>
      </c>
      <c r="P1183" s="390" t="s">
        <v>2207</v>
      </c>
      <c r="Q1183" s="390" t="s">
        <v>2207</v>
      </c>
      <c r="R1183" s="390" t="s">
        <v>2207</v>
      </c>
      <c r="S1183" s="354">
        <v>1113</v>
      </c>
      <c r="T1183" s="354">
        <v>1320</v>
      </c>
      <c r="U1183" s="354">
        <v>1472</v>
      </c>
      <c r="V1183" s="391">
        <v>1107</v>
      </c>
      <c r="W1183" s="391">
        <v>1233</v>
      </c>
      <c r="X1183" s="391">
        <v>922</v>
      </c>
      <c r="Y1183" s="391">
        <v>1042</v>
      </c>
      <c r="Z1183" s="391">
        <v>1098</v>
      </c>
      <c r="AA1183" s="391">
        <v>1044</v>
      </c>
      <c r="AB1183" s="391">
        <v>995</v>
      </c>
      <c r="AC1183" s="391">
        <v>1159</v>
      </c>
      <c r="AD1183" s="391">
        <v>1409</v>
      </c>
      <c r="AE1183" s="391">
        <v>1123</v>
      </c>
      <c r="AF1183" s="391">
        <v>1209</v>
      </c>
      <c r="AG1183" s="391">
        <v>1377</v>
      </c>
      <c r="AH1183" s="391">
        <v>1666</v>
      </c>
      <c r="AI1183" s="399" t="s">
        <v>2207</v>
      </c>
      <c r="AJ1183" s="391">
        <v>1075</v>
      </c>
      <c r="AK1183" s="391">
        <v>1237</v>
      </c>
      <c r="AL1183" s="391">
        <v>1453</v>
      </c>
      <c r="AM1183" s="391">
        <v>916</v>
      </c>
      <c r="AN1183" s="391">
        <v>1016</v>
      </c>
      <c r="AO1183" s="391">
        <v>1156</v>
      </c>
      <c r="AP1183" s="391">
        <v>1015</v>
      </c>
      <c r="AQ1183" s="391">
        <v>1015</v>
      </c>
      <c r="AR1183" s="391">
        <v>1319</v>
      </c>
      <c r="AS1183" s="391">
        <v>1163</v>
      </c>
      <c r="AU1183" s="105" t="s">
        <v>5377</v>
      </c>
      <c r="AV1183" s="126">
        <v>22.700000000000003</v>
      </c>
    </row>
    <row r="1184" spans="4:48" ht="23.25" customHeight="1">
      <c r="D1184" s="105" t="s">
        <v>5378</v>
      </c>
      <c r="E1184" s="13" t="s">
        <v>5378</v>
      </c>
      <c r="F1184" s="2" t="s">
        <v>147</v>
      </c>
      <c r="G1184">
        <v>22.700000000000003</v>
      </c>
      <c r="H1184" s="398" t="s">
        <v>2207</v>
      </c>
      <c r="I1184" s="398" t="s">
        <v>2207</v>
      </c>
      <c r="J1184" s="398" t="s">
        <v>2207</v>
      </c>
      <c r="K1184" s="390" t="s">
        <v>2207</v>
      </c>
      <c r="L1184" s="390" t="s">
        <v>2207</v>
      </c>
      <c r="M1184" s="390" t="s">
        <v>2207</v>
      </c>
      <c r="N1184" s="390" t="s">
        <v>2207</v>
      </c>
      <c r="O1184" s="390" t="s">
        <v>2207</v>
      </c>
      <c r="P1184" s="390" t="s">
        <v>2207</v>
      </c>
      <c r="Q1184" s="390" t="s">
        <v>2207</v>
      </c>
      <c r="R1184" s="390" t="s">
        <v>2207</v>
      </c>
      <c r="S1184" s="354">
        <v>1113</v>
      </c>
      <c r="T1184" s="354">
        <v>1320</v>
      </c>
      <c r="U1184" s="354">
        <v>1472</v>
      </c>
      <c r="V1184" s="391">
        <v>1107</v>
      </c>
      <c r="W1184" s="391">
        <v>1233</v>
      </c>
      <c r="X1184" s="391">
        <v>922</v>
      </c>
      <c r="Y1184" s="391">
        <v>1042</v>
      </c>
      <c r="Z1184" s="391">
        <v>1098</v>
      </c>
      <c r="AA1184" s="391">
        <v>1044</v>
      </c>
      <c r="AB1184" s="391">
        <v>995</v>
      </c>
      <c r="AC1184" s="391">
        <v>1159</v>
      </c>
      <c r="AD1184" s="391">
        <v>1409</v>
      </c>
      <c r="AE1184" s="391">
        <v>1123</v>
      </c>
      <c r="AF1184" s="391">
        <v>1209</v>
      </c>
      <c r="AG1184" s="391">
        <v>1377</v>
      </c>
      <c r="AH1184" s="391">
        <v>1666</v>
      </c>
      <c r="AI1184" s="399" t="s">
        <v>2207</v>
      </c>
      <c r="AJ1184" s="391">
        <v>1075</v>
      </c>
      <c r="AK1184" s="391">
        <v>1237</v>
      </c>
      <c r="AL1184" s="391">
        <v>1453</v>
      </c>
      <c r="AM1184" s="391">
        <v>916</v>
      </c>
      <c r="AN1184" s="391">
        <v>1016</v>
      </c>
      <c r="AO1184" s="391">
        <v>1156</v>
      </c>
      <c r="AP1184" s="391">
        <v>1015</v>
      </c>
      <c r="AQ1184" s="391">
        <v>1015</v>
      </c>
      <c r="AR1184" s="391">
        <v>1319</v>
      </c>
      <c r="AS1184" s="391">
        <v>1163</v>
      </c>
      <c r="AU1184" s="105" t="s">
        <v>5378</v>
      </c>
      <c r="AV1184" s="126">
        <v>22.700000000000003</v>
      </c>
    </row>
    <row r="1185" spans="1:48" ht="23.25" customHeight="1">
      <c r="D1185" s="105" t="s">
        <v>148</v>
      </c>
      <c r="E1185" s="164" t="s">
        <v>148</v>
      </c>
      <c r="F1185" s="165" t="s">
        <v>147</v>
      </c>
      <c r="G1185" s="126">
        <v>23.5</v>
      </c>
      <c r="H1185" s="166">
        <v>867</v>
      </c>
      <c r="I1185" s="166">
        <v>880</v>
      </c>
      <c r="J1185" s="166">
        <v>1011</v>
      </c>
      <c r="K1185" s="357">
        <v>936</v>
      </c>
      <c r="L1185" s="357">
        <v>913</v>
      </c>
      <c r="M1185" s="357">
        <v>1081</v>
      </c>
      <c r="N1185" s="357">
        <v>991</v>
      </c>
      <c r="O1185" s="357">
        <v>888</v>
      </c>
      <c r="P1185" s="357">
        <v>992</v>
      </c>
      <c r="Q1185" s="357">
        <v>1110</v>
      </c>
      <c r="R1185" s="357">
        <v>1078</v>
      </c>
      <c r="S1185" s="354">
        <v>1158</v>
      </c>
      <c r="T1185" s="354">
        <v>1379</v>
      </c>
      <c r="U1185" s="354">
        <v>1535</v>
      </c>
      <c r="V1185" s="357">
        <v>1134</v>
      </c>
      <c r="W1185" s="357">
        <v>1263</v>
      </c>
      <c r="X1185" s="357">
        <v>934</v>
      </c>
      <c r="Y1185" s="357">
        <v>1058</v>
      </c>
      <c r="Z1185" s="357">
        <v>1117</v>
      </c>
      <c r="AA1185" s="357">
        <v>1058</v>
      </c>
      <c r="AB1185" s="357">
        <v>1010</v>
      </c>
      <c r="AC1185" s="357">
        <v>1179</v>
      </c>
      <c r="AD1185" s="357">
        <v>1435</v>
      </c>
      <c r="AE1185" s="357">
        <v>1141</v>
      </c>
      <c r="AF1185" s="357">
        <v>1224</v>
      </c>
      <c r="AG1185" s="357">
        <v>1398</v>
      </c>
      <c r="AH1185" s="357">
        <v>1692</v>
      </c>
      <c r="AI1185" s="368" t="s">
        <v>2207</v>
      </c>
      <c r="AJ1185" s="357">
        <v>1092</v>
      </c>
      <c r="AK1185" s="357">
        <v>1260</v>
      </c>
      <c r="AL1185" s="357">
        <v>1480</v>
      </c>
      <c r="AM1185" s="357">
        <v>929</v>
      </c>
      <c r="AN1185" s="357">
        <v>1033</v>
      </c>
      <c r="AO1185" s="357">
        <v>1175</v>
      </c>
      <c r="AP1185" s="357">
        <v>1036</v>
      </c>
      <c r="AQ1185" s="357">
        <v>1036</v>
      </c>
      <c r="AR1185" s="357">
        <v>1351</v>
      </c>
      <c r="AS1185" s="357">
        <v>1191</v>
      </c>
      <c r="AT1185" s="105"/>
      <c r="AU1185" s="105" t="s">
        <v>148</v>
      </c>
      <c r="AV1185" s="126">
        <v>23.5</v>
      </c>
    </row>
    <row r="1186" spans="1:48" ht="23.25" customHeight="1">
      <c r="D1186" s="105" t="s">
        <v>3453</v>
      </c>
      <c r="E1186" s="164" t="s">
        <v>3453</v>
      </c>
      <c r="F1186" s="165" t="s">
        <v>147</v>
      </c>
      <c r="G1186" s="126">
        <v>23.5</v>
      </c>
      <c r="H1186" s="166">
        <v>867</v>
      </c>
      <c r="I1186" s="166">
        <v>880</v>
      </c>
      <c r="J1186" s="166">
        <v>1011</v>
      </c>
      <c r="K1186" s="357">
        <v>936</v>
      </c>
      <c r="L1186" s="357">
        <v>913</v>
      </c>
      <c r="M1186" s="357">
        <v>1081</v>
      </c>
      <c r="N1186" s="357">
        <v>991</v>
      </c>
      <c r="O1186" s="357">
        <v>888</v>
      </c>
      <c r="P1186" s="357">
        <v>992</v>
      </c>
      <c r="Q1186" s="357">
        <v>1110</v>
      </c>
      <c r="R1186" s="357">
        <v>1078</v>
      </c>
      <c r="S1186" s="354">
        <v>1158</v>
      </c>
      <c r="T1186" s="354">
        <v>1379</v>
      </c>
      <c r="U1186" s="354">
        <v>1535</v>
      </c>
      <c r="V1186" s="357">
        <v>1134</v>
      </c>
      <c r="W1186" s="357">
        <v>1263</v>
      </c>
      <c r="X1186" s="357">
        <v>934</v>
      </c>
      <c r="Y1186" s="357">
        <v>1058</v>
      </c>
      <c r="Z1186" s="357">
        <v>1117</v>
      </c>
      <c r="AA1186" s="357">
        <v>1058</v>
      </c>
      <c r="AB1186" s="357">
        <v>1010</v>
      </c>
      <c r="AC1186" s="357">
        <v>1179</v>
      </c>
      <c r="AD1186" s="357">
        <v>1435</v>
      </c>
      <c r="AE1186" s="357">
        <v>1141</v>
      </c>
      <c r="AF1186" s="357">
        <v>1224</v>
      </c>
      <c r="AG1186" s="357">
        <v>1398</v>
      </c>
      <c r="AH1186" s="357">
        <v>1692</v>
      </c>
      <c r="AI1186" s="368" t="s">
        <v>2207</v>
      </c>
      <c r="AJ1186" s="357">
        <v>1092</v>
      </c>
      <c r="AK1186" s="357">
        <v>1260</v>
      </c>
      <c r="AL1186" s="357">
        <v>1480</v>
      </c>
      <c r="AM1186" s="357">
        <v>929</v>
      </c>
      <c r="AN1186" s="357">
        <v>1033</v>
      </c>
      <c r="AO1186" s="357">
        <v>1175</v>
      </c>
      <c r="AP1186" s="357">
        <v>1036</v>
      </c>
      <c r="AQ1186" s="357">
        <v>1036</v>
      </c>
      <c r="AR1186" s="357">
        <v>1351</v>
      </c>
      <c r="AS1186" s="357">
        <v>1191</v>
      </c>
      <c r="AT1186" s="105"/>
      <c r="AU1186" s="105" t="s">
        <v>3453</v>
      </c>
      <c r="AV1186" s="126">
        <v>23.5</v>
      </c>
    </row>
    <row r="1187" spans="1:48" ht="23.25" customHeight="1">
      <c r="D1187" s="105" t="s">
        <v>3014</v>
      </c>
      <c r="E1187" s="164" t="s">
        <v>3014</v>
      </c>
      <c r="F1187" s="165" t="s">
        <v>147</v>
      </c>
      <c r="G1187" s="126">
        <v>24.3</v>
      </c>
      <c r="H1187" s="166">
        <v>891</v>
      </c>
      <c r="I1187" s="166">
        <v>911</v>
      </c>
      <c r="J1187" s="166">
        <v>1052</v>
      </c>
      <c r="K1187" s="357">
        <v>956</v>
      </c>
      <c r="L1187" s="357">
        <v>950</v>
      </c>
      <c r="M1187" s="357">
        <v>1109</v>
      </c>
      <c r="N1187" s="357">
        <v>1046</v>
      </c>
      <c r="O1187" s="357">
        <v>934</v>
      </c>
      <c r="P1187" s="357">
        <v>1035</v>
      </c>
      <c r="Q1187" s="357">
        <v>1153</v>
      </c>
      <c r="R1187" s="357">
        <v>1085</v>
      </c>
      <c r="S1187" s="354">
        <v>1170</v>
      </c>
      <c r="T1187" s="354">
        <v>1399</v>
      </c>
      <c r="U1187" s="354">
        <v>1554</v>
      </c>
      <c r="V1187" s="357">
        <v>1150</v>
      </c>
      <c r="W1187" s="357">
        <v>1279</v>
      </c>
      <c r="X1187" s="357">
        <v>983</v>
      </c>
      <c r="Y1187" s="357">
        <v>1113</v>
      </c>
      <c r="Z1187" s="357">
        <v>1296</v>
      </c>
      <c r="AA1187" s="357">
        <v>1082</v>
      </c>
      <c r="AB1187" s="357">
        <v>1055</v>
      </c>
      <c r="AC1187" s="357">
        <v>1260</v>
      </c>
      <c r="AD1187" s="357">
        <v>1480</v>
      </c>
      <c r="AE1187" s="357">
        <v>1173</v>
      </c>
      <c r="AF1187" s="357">
        <v>1293</v>
      </c>
      <c r="AG1187" s="357">
        <v>1471</v>
      </c>
      <c r="AH1187" s="357">
        <v>1728</v>
      </c>
      <c r="AI1187" s="368" t="s">
        <v>2207</v>
      </c>
      <c r="AJ1187" s="357">
        <v>1118</v>
      </c>
      <c r="AK1187" s="357">
        <v>1293</v>
      </c>
      <c r="AL1187" s="357">
        <v>1518</v>
      </c>
      <c r="AM1187" s="357">
        <v>951</v>
      </c>
      <c r="AN1187" s="357">
        <v>1059</v>
      </c>
      <c r="AO1187" s="357">
        <v>1205</v>
      </c>
      <c r="AP1187" s="357">
        <v>1068</v>
      </c>
      <c r="AQ1187" s="357">
        <v>1068</v>
      </c>
      <c r="AR1187" s="357">
        <v>1393</v>
      </c>
      <c r="AS1187" s="357">
        <v>1207</v>
      </c>
      <c r="AT1187" s="105"/>
      <c r="AU1187" s="105" t="s">
        <v>3014</v>
      </c>
      <c r="AV1187" s="126">
        <v>24.3</v>
      </c>
    </row>
    <row r="1188" spans="1:48" ht="23.25" customHeight="1">
      <c r="D1188" s="105" t="s">
        <v>3454</v>
      </c>
      <c r="E1188" s="164" t="s">
        <v>3454</v>
      </c>
      <c r="F1188" s="165" t="s">
        <v>147</v>
      </c>
      <c r="G1188" s="126">
        <v>24.3</v>
      </c>
      <c r="H1188" s="166">
        <v>891</v>
      </c>
      <c r="I1188" s="166">
        <v>911</v>
      </c>
      <c r="J1188" s="166">
        <v>1052</v>
      </c>
      <c r="K1188" s="357">
        <v>956</v>
      </c>
      <c r="L1188" s="357">
        <v>950</v>
      </c>
      <c r="M1188" s="357">
        <v>1109</v>
      </c>
      <c r="N1188" s="357">
        <v>1046</v>
      </c>
      <c r="O1188" s="357">
        <v>934</v>
      </c>
      <c r="P1188" s="357">
        <v>1035</v>
      </c>
      <c r="Q1188" s="357">
        <v>1153</v>
      </c>
      <c r="R1188" s="357">
        <v>1085</v>
      </c>
      <c r="S1188" s="354">
        <v>1170</v>
      </c>
      <c r="T1188" s="354">
        <v>1399</v>
      </c>
      <c r="U1188" s="354">
        <v>1554</v>
      </c>
      <c r="V1188" s="357">
        <v>1150</v>
      </c>
      <c r="W1188" s="357">
        <v>1279</v>
      </c>
      <c r="X1188" s="357">
        <v>983</v>
      </c>
      <c r="Y1188" s="357">
        <v>1113</v>
      </c>
      <c r="Z1188" s="357">
        <v>1296</v>
      </c>
      <c r="AA1188" s="357">
        <v>1082</v>
      </c>
      <c r="AB1188" s="357">
        <v>1055</v>
      </c>
      <c r="AC1188" s="357">
        <v>1260</v>
      </c>
      <c r="AD1188" s="357">
        <v>1480</v>
      </c>
      <c r="AE1188" s="357">
        <v>1173</v>
      </c>
      <c r="AF1188" s="357">
        <v>1293</v>
      </c>
      <c r="AG1188" s="357">
        <v>1471</v>
      </c>
      <c r="AH1188" s="357">
        <v>1728</v>
      </c>
      <c r="AI1188" s="368" t="s">
        <v>2207</v>
      </c>
      <c r="AJ1188" s="357">
        <v>1118</v>
      </c>
      <c r="AK1188" s="357">
        <v>1293</v>
      </c>
      <c r="AL1188" s="357">
        <v>1518</v>
      </c>
      <c r="AM1188" s="357">
        <v>951</v>
      </c>
      <c r="AN1188" s="357">
        <v>1059</v>
      </c>
      <c r="AO1188" s="357">
        <v>1205</v>
      </c>
      <c r="AP1188" s="357">
        <v>1068</v>
      </c>
      <c r="AQ1188" s="357">
        <v>1068</v>
      </c>
      <c r="AR1188" s="357">
        <v>1393</v>
      </c>
      <c r="AS1188" s="357">
        <v>1207</v>
      </c>
      <c r="AT1188" s="105"/>
      <c r="AU1188" s="105" t="s">
        <v>3454</v>
      </c>
      <c r="AV1188" s="126">
        <v>24.3</v>
      </c>
    </row>
    <row r="1189" spans="1:48" ht="23.25" customHeight="1">
      <c r="D1189" s="105" t="s">
        <v>149</v>
      </c>
      <c r="E1189" s="164" t="s">
        <v>149</v>
      </c>
      <c r="F1189" s="165" t="s">
        <v>147</v>
      </c>
      <c r="G1189" s="126">
        <v>25</v>
      </c>
      <c r="H1189" s="166">
        <v>968</v>
      </c>
      <c r="I1189" s="166">
        <v>982</v>
      </c>
      <c r="J1189" s="166">
        <v>1127</v>
      </c>
      <c r="K1189" s="357">
        <v>1041</v>
      </c>
      <c r="L1189" s="357">
        <v>1015</v>
      </c>
      <c r="M1189" s="357">
        <v>1207</v>
      </c>
      <c r="N1189" s="357">
        <v>1102</v>
      </c>
      <c r="O1189" s="357">
        <v>991</v>
      </c>
      <c r="P1189" s="357">
        <v>1103</v>
      </c>
      <c r="Q1189" s="357">
        <v>1236</v>
      </c>
      <c r="R1189" s="357">
        <v>1197</v>
      </c>
      <c r="S1189" s="354">
        <v>1272</v>
      </c>
      <c r="T1189" s="354">
        <v>1510</v>
      </c>
      <c r="U1189" s="354">
        <v>1684</v>
      </c>
      <c r="V1189" s="357">
        <v>1260</v>
      </c>
      <c r="W1189" s="357">
        <v>1404</v>
      </c>
      <c r="X1189" s="357">
        <v>1033</v>
      </c>
      <c r="Y1189" s="357">
        <v>1167</v>
      </c>
      <c r="Z1189" s="357">
        <v>1246</v>
      </c>
      <c r="AA1189" s="357">
        <v>1169</v>
      </c>
      <c r="AB1189" s="357">
        <v>1116</v>
      </c>
      <c r="AC1189" s="357">
        <v>1297</v>
      </c>
      <c r="AD1189" s="357">
        <v>1577</v>
      </c>
      <c r="AE1189" s="357">
        <v>1259</v>
      </c>
      <c r="AF1189" s="357">
        <v>1330</v>
      </c>
      <c r="AG1189" s="357">
        <v>1516</v>
      </c>
      <c r="AH1189" s="357">
        <v>1834</v>
      </c>
      <c r="AI1189" s="368" t="s">
        <v>2207</v>
      </c>
      <c r="AJ1189" s="357">
        <v>1202</v>
      </c>
      <c r="AK1189" s="357">
        <v>1383</v>
      </c>
      <c r="AL1189" s="357">
        <v>1624</v>
      </c>
      <c r="AM1189" s="357">
        <v>1030</v>
      </c>
      <c r="AN1189" s="357">
        <v>1142</v>
      </c>
      <c r="AO1189" s="357">
        <v>1300</v>
      </c>
      <c r="AP1189" s="357">
        <v>1139</v>
      </c>
      <c r="AQ1189" s="357">
        <v>1139</v>
      </c>
      <c r="AR1189" s="357">
        <v>1475</v>
      </c>
      <c r="AS1189" s="357">
        <v>1309</v>
      </c>
      <c r="AT1189" s="105"/>
      <c r="AU1189" s="105" t="s">
        <v>149</v>
      </c>
      <c r="AV1189" s="126">
        <v>25</v>
      </c>
    </row>
    <row r="1190" spans="1:48" ht="23.25" customHeight="1">
      <c r="D1190" s="105" t="s">
        <v>3455</v>
      </c>
      <c r="E1190" s="164" t="s">
        <v>3455</v>
      </c>
      <c r="F1190" s="165" t="s">
        <v>147</v>
      </c>
      <c r="G1190" s="126">
        <v>25</v>
      </c>
      <c r="H1190" s="166">
        <v>968</v>
      </c>
      <c r="I1190" s="166">
        <v>982</v>
      </c>
      <c r="J1190" s="166">
        <v>1127</v>
      </c>
      <c r="K1190" s="357">
        <v>1041</v>
      </c>
      <c r="L1190" s="357">
        <v>1015</v>
      </c>
      <c r="M1190" s="357">
        <v>1207</v>
      </c>
      <c r="N1190" s="357">
        <v>1102</v>
      </c>
      <c r="O1190" s="357">
        <v>991</v>
      </c>
      <c r="P1190" s="357">
        <v>1103</v>
      </c>
      <c r="Q1190" s="357">
        <v>1236</v>
      </c>
      <c r="R1190" s="357">
        <v>1197</v>
      </c>
      <c r="S1190" s="354">
        <v>1272</v>
      </c>
      <c r="T1190" s="354">
        <v>1510</v>
      </c>
      <c r="U1190" s="354">
        <v>1684</v>
      </c>
      <c r="V1190" s="357">
        <v>1260</v>
      </c>
      <c r="W1190" s="357">
        <v>1404</v>
      </c>
      <c r="X1190" s="357">
        <v>1033</v>
      </c>
      <c r="Y1190" s="357">
        <v>1167</v>
      </c>
      <c r="Z1190" s="357">
        <v>1246</v>
      </c>
      <c r="AA1190" s="357">
        <v>1169</v>
      </c>
      <c r="AB1190" s="357">
        <v>1116</v>
      </c>
      <c r="AC1190" s="357">
        <v>1297</v>
      </c>
      <c r="AD1190" s="357">
        <v>1577</v>
      </c>
      <c r="AE1190" s="357">
        <v>1259</v>
      </c>
      <c r="AF1190" s="357">
        <v>1330</v>
      </c>
      <c r="AG1190" s="357">
        <v>1516</v>
      </c>
      <c r="AH1190" s="357">
        <v>1834</v>
      </c>
      <c r="AI1190" s="368" t="s">
        <v>2207</v>
      </c>
      <c r="AJ1190" s="357">
        <v>1202</v>
      </c>
      <c r="AK1190" s="357">
        <v>1383</v>
      </c>
      <c r="AL1190" s="357">
        <v>1624</v>
      </c>
      <c r="AM1190" s="357">
        <v>1030</v>
      </c>
      <c r="AN1190" s="357">
        <v>1142</v>
      </c>
      <c r="AO1190" s="357">
        <v>1300</v>
      </c>
      <c r="AP1190" s="357">
        <v>1139</v>
      </c>
      <c r="AQ1190" s="357">
        <v>1139</v>
      </c>
      <c r="AR1190" s="357">
        <v>1475</v>
      </c>
      <c r="AS1190" s="357">
        <v>1309</v>
      </c>
      <c r="AT1190" s="105"/>
      <c r="AU1190" s="105" t="s">
        <v>3455</v>
      </c>
      <c r="AV1190" s="126">
        <v>25</v>
      </c>
    </row>
    <row r="1191" spans="1:48" ht="23.25" customHeight="1">
      <c r="D1191" s="105" t="s">
        <v>4287</v>
      </c>
      <c r="E1191" s="164" t="s">
        <v>4287</v>
      </c>
      <c r="F1191" s="165" t="s">
        <v>4319</v>
      </c>
      <c r="G1191" s="126">
        <v>25.6</v>
      </c>
      <c r="H1191" s="166">
        <v>904</v>
      </c>
      <c r="I1191" s="166">
        <v>906</v>
      </c>
      <c r="J1191" s="166">
        <v>1082</v>
      </c>
      <c r="K1191" s="357">
        <v>962</v>
      </c>
      <c r="L1191" s="357">
        <v>954</v>
      </c>
      <c r="M1191" s="357">
        <v>1170</v>
      </c>
      <c r="N1191" s="357">
        <v>1092</v>
      </c>
      <c r="O1191" s="357">
        <v>1001</v>
      </c>
      <c r="P1191" s="357">
        <v>1033</v>
      </c>
      <c r="Q1191" s="357">
        <v>1177</v>
      </c>
      <c r="R1191" s="357">
        <v>1126</v>
      </c>
      <c r="S1191" s="354">
        <v>1181</v>
      </c>
      <c r="T1191" s="354">
        <v>1419</v>
      </c>
      <c r="U1191" s="354">
        <v>1574</v>
      </c>
      <c r="V1191" s="357">
        <v>1165</v>
      </c>
      <c r="W1191" s="357">
        <v>1297</v>
      </c>
      <c r="X1191" s="357">
        <v>999</v>
      </c>
      <c r="Y1191" s="357">
        <v>1134</v>
      </c>
      <c r="Z1191" s="357">
        <v>1321</v>
      </c>
      <c r="AA1191" s="357">
        <v>1099</v>
      </c>
      <c r="AB1191" s="357">
        <v>1077</v>
      </c>
      <c r="AC1191" s="357">
        <v>1290</v>
      </c>
      <c r="AD1191" s="357">
        <v>1515</v>
      </c>
      <c r="AE1191" s="357">
        <v>1195</v>
      </c>
      <c r="AF1191" s="357">
        <v>1315</v>
      </c>
      <c r="AG1191" s="357">
        <v>1501</v>
      </c>
      <c r="AH1191" s="357">
        <v>1763</v>
      </c>
      <c r="AI1191" s="368" t="s">
        <v>2207</v>
      </c>
      <c r="AJ1191" s="357">
        <v>1140</v>
      </c>
      <c r="AK1191" s="357">
        <v>1322</v>
      </c>
      <c r="AL1191" s="357">
        <v>1553</v>
      </c>
      <c r="AM1191" s="357">
        <v>967</v>
      </c>
      <c r="AN1191" s="357">
        <v>1080</v>
      </c>
      <c r="AO1191" s="357">
        <v>1229</v>
      </c>
      <c r="AP1191" s="357">
        <v>1094</v>
      </c>
      <c r="AQ1191" s="357">
        <v>1094</v>
      </c>
      <c r="AR1191" s="357">
        <v>1437</v>
      </c>
      <c r="AS1191" s="357">
        <v>1223</v>
      </c>
      <c r="AT1191" s="105"/>
      <c r="AU1191" s="105" t="s">
        <v>4287</v>
      </c>
      <c r="AV1191" s="126">
        <v>25.6</v>
      </c>
    </row>
    <row r="1192" spans="1:48" ht="23.25" customHeight="1">
      <c r="D1192" s="105" t="s">
        <v>4288</v>
      </c>
      <c r="E1192" s="164" t="s">
        <v>4288</v>
      </c>
      <c r="F1192" s="165" t="s">
        <v>4319</v>
      </c>
      <c r="G1192" s="126">
        <v>25.6</v>
      </c>
      <c r="H1192" s="166">
        <v>904</v>
      </c>
      <c r="I1192" s="166">
        <v>906</v>
      </c>
      <c r="J1192" s="166">
        <v>1082</v>
      </c>
      <c r="K1192" s="357">
        <v>962</v>
      </c>
      <c r="L1192" s="357">
        <v>954</v>
      </c>
      <c r="M1192" s="357">
        <v>1170</v>
      </c>
      <c r="N1192" s="357">
        <v>1092</v>
      </c>
      <c r="O1192" s="357">
        <v>1001</v>
      </c>
      <c r="P1192" s="357">
        <v>1033</v>
      </c>
      <c r="Q1192" s="357">
        <v>1177</v>
      </c>
      <c r="R1192" s="357">
        <v>1126</v>
      </c>
      <c r="S1192" s="354">
        <v>1181</v>
      </c>
      <c r="T1192" s="354">
        <v>1419</v>
      </c>
      <c r="U1192" s="354">
        <v>1574</v>
      </c>
      <c r="V1192" s="357">
        <v>1165</v>
      </c>
      <c r="W1192" s="357">
        <v>1297</v>
      </c>
      <c r="X1192" s="357">
        <v>999</v>
      </c>
      <c r="Y1192" s="357">
        <v>1134</v>
      </c>
      <c r="Z1192" s="357">
        <v>1321</v>
      </c>
      <c r="AA1192" s="357">
        <v>1099</v>
      </c>
      <c r="AB1192" s="357">
        <v>1077</v>
      </c>
      <c r="AC1192" s="357">
        <v>1290</v>
      </c>
      <c r="AD1192" s="357">
        <v>1515</v>
      </c>
      <c r="AE1192" s="357">
        <v>1195</v>
      </c>
      <c r="AF1192" s="357">
        <v>1315</v>
      </c>
      <c r="AG1192" s="357">
        <v>1501</v>
      </c>
      <c r="AH1192" s="357">
        <v>1763</v>
      </c>
      <c r="AI1192" s="368" t="s">
        <v>2207</v>
      </c>
      <c r="AJ1192" s="357">
        <v>1140</v>
      </c>
      <c r="AK1192" s="357">
        <v>1322</v>
      </c>
      <c r="AL1192" s="357">
        <v>1553</v>
      </c>
      <c r="AM1192" s="357">
        <v>967</v>
      </c>
      <c r="AN1192" s="357">
        <v>1080</v>
      </c>
      <c r="AO1192" s="357">
        <v>1229</v>
      </c>
      <c r="AP1192" s="357">
        <v>1094</v>
      </c>
      <c r="AQ1192" s="357">
        <v>1094</v>
      </c>
      <c r="AR1192" s="357">
        <v>1437</v>
      </c>
      <c r="AS1192" s="357">
        <v>1223</v>
      </c>
      <c r="AT1192" s="105"/>
      <c r="AU1192" s="105" t="s">
        <v>4288</v>
      </c>
      <c r="AV1192" s="126">
        <v>25.6</v>
      </c>
    </row>
    <row r="1193" spans="1:48" ht="23.25" customHeight="1">
      <c r="D1193" s="105" t="s">
        <v>5379</v>
      </c>
      <c r="E1193" s="13" t="s">
        <v>5379</v>
      </c>
      <c r="F1193" s="2" t="s">
        <v>4319</v>
      </c>
      <c r="G1193">
        <v>26.5</v>
      </c>
      <c r="H1193" s="398" t="s">
        <v>2207</v>
      </c>
      <c r="I1193" s="398" t="s">
        <v>2207</v>
      </c>
      <c r="J1193" s="398" t="s">
        <v>2207</v>
      </c>
      <c r="K1193" s="390" t="s">
        <v>2207</v>
      </c>
      <c r="L1193" s="390" t="s">
        <v>2207</v>
      </c>
      <c r="M1193" s="390" t="s">
        <v>2207</v>
      </c>
      <c r="N1193" s="390" t="s">
        <v>2207</v>
      </c>
      <c r="O1193" s="390" t="s">
        <v>2207</v>
      </c>
      <c r="P1193" s="390" t="s">
        <v>2207</v>
      </c>
      <c r="Q1193" s="390" t="s">
        <v>2207</v>
      </c>
      <c r="R1193" s="390" t="s">
        <v>2207</v>
      </c>
      <c r="S1193" s="354">
        <v>1186</v>
      </c>
      <c r="T1193" s="354">
        <v>1425</v>
      </c>
      <c r="U1193" s="354">
        <v>1580</v>
      </c>
      <c r="V1193" s="391">
        <v>1198</v>
      </c>
      <c r="W1193" s="391">
        <v>1333</v>
      </c>
      <c r="X1193" s="391">
        <v>1023</v>
      </c>
      <c r="Y1193" s="391">
        <v>1163</v>
      </c>
      <c r="Z1193" s="391">
        <v>1354</v>
      </c>
      <c r="AA1193" s="391">
        <v>1125</v>
      </c>
      <c r="AB1193" s="391">
        <v>1106</v>
      </c>
      <c r="AC1193" s="391">
        <v>1325</v>
      </c>
      <c r="AD1193" s="391">
        <v>1557</v>
      </c>
      <c r="AE1193" s="391">
        <v>1226</v>
      </c>
      <c r="AF1193" s="391">
        <v>1344</v>
      </c>
      <c r="AG1193" s="391">
        <v>1536</v>
      </c>
      <c r="AH1193" s="391">
        <v>1804</v>
      </c>
      <c r="AI1193" s="399" t="s">
        <v>2207</v>
      </c>
      <c r="AJ1193" s="391">
        <v>1169</v>
      </c>
      <c r="AK1193" s="391">
        <v>1358</v>
      </c>
      <c r="AL1193" s="391">
        <v>1595</v>
      </c>
      <c r="AM1193" s="391">
        <v>991</v>
      </c>
      <c r="AN1193" s="391">
        <v>1108</v>
      </c>
      <c r="AO1193" s="391">
        <v>1261</v>
      </c>
      <c r="AP1193" s="391">
        <v>1128</v>
      </c>
      <c r="AQ1193" s="391">
        <v>1128</v>
      </c>
      <c r="AR1193" s="391">
        <v>1484</v>
      </c>
      <c r="AS1193" s="391">
        <v>1257</v>
      </c>
      <c r="AU1193" s="105" t="s">
        <v>5379</v>
      </c>
      <c r="AV1193" s="126">
        <v>26.5</v>
      </c>
    </row>
    <row r="1194" spans="1:48" ht="23.25" customHeight="1">
      <c r="D1194" s="105" t="s">
        <v>5380</v>
      </c>
      <c r="E1194" s="13" t="s">
        <v>5380</v>
      </c>
      <c r="F1194" s="2" t="s">
        <v>4319</v>
      </c>
      <c r="G1194">
        <v>26.5</v>
      </c>
      <c r="H1194" s="398" t="s">
        <v>2207</v>
      </c>
      <c r="I1194" s="398" t="s">
        <v>2207</v>
      </c>
      <c r="J1194" s="398" t="s">
        <v>2207</v>
      </c>
      <c r="K1194" s="390" t="s">
        <v>2207</v>
      </c>
      <c r="L1194" s="390" t="s">
        <v>2207</v>
      </c>
      <c r="M1194" s="390" t="s">
        <v>2207</v>
      </c>
      <c r="N1194" s="390" t="s">
        <v>2207</v>
      </c>
      <c r="O1194" s="390" t="s">
        <v>2207</v>
      </c>
      <c r="P1194" s="390" t="s">
        <v>2207</v>
      </c>
      <c r="Q1194" s="390" t="s">
        <v>2207</v>
      </c>
      <c r="R1194" s="390" t="s">
        <v>2207</v>
      </c>
      <c r="S1194" s="354">
        <v>1186</v>
      </c>
      <c r="T1194" s="354">
        <v>1425</v>
      </c>
      <c r="U1194" s="354">
        <v>1580</v>
      </c>
      <c r="V1194" s="391">
        <v>1198</v>
      </c>
      <c r="W1194" s="391">
        <v>1333</v>
      </c>
      <c r="X1194" s="391">
        <v>1023</v>
      </c>
      <c r="Y1194" s="391">
        <v>1163</v>
      </c>
      <c r="Z1194" s="391">
        <v>1354</v>
      </c>
      <c r="AA1194" s="391">
        <v>1125</v>
      </c>
      <c r="AB1194" s="391">
        <v>1106</v>
      </c>
      <c r="AC1194" s="391">
        <v>1325</v>
      </c>
      <c r="AD1194" s="391">
        <v>1557</v>
      </c>
      <c r="AE1194" s="391">
        <v>1226</v>
      </c>
      <c r="AF1194" s="391">
        <v>1344</v>
      </c>
      <c r="AG1194" s="391">
        <v>1536</v>
      </c>
      <c r="AH1194" s="391">
        <v>1804</v>
      </c>
      <c r="AI1194" s="399" t="s">
        <v>2207</v>
      </c>
      <c r="AJ1194" s="391">
        <v>1169</v>
      </c>
      <c r="AK1194" s="391">
        <v>1358</v>
      </c>
      <c r="AL1194" s="391">
        <v>1595</v>
      </c>
      <c r="AM1194" s="391">
        <v>991</v>
      </c>
      <c r="AN1194" s="391">
        <v>1108</v>
      </c>
      <c r="AO1194" s="391">
        <v>1261</v>
      </c>
      <c r="AP1194" s="391">
        <v>1128</v>
      </c>
      <c r="AQ1194" s="391">
        <v>1128</v>
      </c>
      <c r="AR1194" s="391">
        <v>1484</v>
      </c>
      <c r="AS1194" s="391">
        <v>1257</v>
      </c>
      <c r="AU1194" s="105" t="s">
        <v>5380</v>
      </c>
      <c r="AV1194" s="126">
        <v>26.5</v>
      </c>
    </row>
    <row r="1195" spans="1:48" ht="23.25" customHeight="1">
      <c r="D1195" s="105" t="s">
        <v>4289</v>
      </c>
      <c r="E1195" s="164" t="s">
        <v>4289</v>
      </c>
      <c r="F1195" s="165" t="s">
        <v>4319</v>
      </c>
      <c r="G1195" s="126">
        <v>27.400000000000002</v>
      </c>
      <c r="H1195" s="166">
        <v>947</v>
      </c>
      <c r="I1195" s="166">
        <v>942</v>
      </c>
      <c r="J1195" s="166">
        <v>1143</v>
      </c>
      <c r="K1195" s="357">
        <v>1003</v>
      </c>
      <c r="L1195" s="357">
        <v>993</v>
      </c>
      <c r="M1195" s="357">
        <v>1222</v>
      </c>
      <c r="N1195" s="357">
        <v>1162</v>
      </c>
      <c r="O1195" s="357">
        <v>1066</v>
      </c>
      <c r="P1195" s="357">
        <v>1074</v>
      </c>
      <c r="Q1195" s="357">
        <v>1232</v>
      </c>
      <c r="R1195" s="357">
        <v>1190</v>
      </c>
      <c r="S1195" s="354">
        <v>1237</v>
      </c>
      <c r="T1195" s="354">
        <v>1493</v>
      </c>
      <c r="U1195" s="354">
        <v>1652</v>
      </c>
      <c r="V1195" s="357">
        <v>1230</v>
      </c>
      <c r="W1195" s="357">
        <v>1369</v>
      </c>
      <c r="X1195" s="357">
        <v>1046</v>
      </c>
      <c r="Y1195" s="357">
        <v>1191</v>
      </c>
      <c r="Z1195" s="357">
        <v>1387</v>
      </c>
      <c r="AA1195" s="357">
        <v>1151</v>
      </c>
      <c r="AB1195" s="357">
        <v>1134</v>
      </c>
      <c r="AC1195" s="357">
        <v>1360</v>
      </c>
      <c r="AD1195" s="357">
        <v>1598</v>
      </c>
      <c r="AE1195" s="357">
        <v>1256</v>
      </c>
      <c r="AF1195" s="357">
        <v>1372</v>
      </c>
      <c r="AG1195" s="357">
        <v>1571</v>
      </c>
      <c r="AH1195" s="357">
        <v>1845</v>
      </c>
      <c r="AI1195" s="368" t="s">
        <v>2207</v>
      </c>
      <c r="AJ1195" s="357">
        <v>1197</v>
      </c>
      <c r="AK1195" s="357">
        <v>1393</v>
      </c>
      <c r="AL1195" s="357">
        <v>1636</v>
      </c>
      <c r="AM1195" s="357">
        <v>1014</v>
      </c>
      <c r="AN1195" s="357">
        <v>1136</v>
      </c>
      <c r="AO1195" s="357">
        <v>1293</v>
      </c>
      <c r="AP1195" s="357">
        <v>1162</v>
      </c>
      <c r="AQ1195" s="357">
        <v>1162</v>
      </c>
      <c r="AR1195" s="357">
        <v>1530</v>
      </c>
      <c r="AS1195" s="357">
        <v>1290</v>
      </c>
      <c r="AT1195" s="105"/>
      <c r="AU1195" s="105" t="s">
        <v>4289</v>
      </c>
      <c r="AV1195" s="126">
        <v>27.400000000000002</v>
      </c>
    </row>
    <row r="1196" spans="1:48" ht="23.25" customHeight="1">
      <c r="D1196" s="105" t="s">
        <v>4290</v>
      </c>
      <c r="E1196" s="164" t="s">
        <v>4290</v>
      </c>
      <c r="F1196" s="165" t="s">
        <v>4319</v>
      </c>
      <c r="G1196" s="126">
        <v>27.400000000000002</v>
      </c>
      <c r="H1196" s="166">
        <v>947</v>
      </c>
      <c r="I1196" s="166">
        <v>942</v>
      </c>
      <c r="J1196" s="166">
        <v>1143</v>
      </c>
      <c r="K1196" s="357">
        <v>1003</v>
      </c>
      <c r="L1196" s="357">
        <v>993</v>
      </c>
      <c r="M1196" s="357">
        <v>1222</v>
      </c>
      <c r="N1196" s="357">
        <v>1162</v>
      </c>
      <c r="O1196" s="357">
        <v>1066</v>
      </c>
      <c r="P1196" s="357">
        <v>1074</v>
      </c>
      <c r="Q1196" s="357">
        <v>1232</v>
      </c>
      <c r="R1196" s="357">
        <v>1190</v>
      </c>
      <c r="S1196" s="354">
        <v>1237</v>
      </c>
      <c r="T1196" s="354">
        <v>1493</v>
      </c>
      <c r="U1196" s="354">
        <v>1652</v>
      </c>
      <c r="V1196" s="357">
        <v>1230</v>
      </c>
      <c r="W1196" s="357">
        <v>1369</v>
      </c>
      <c r="X1196" s="357">
        <v>1046</v>
      </c>
      <c r="Y1196" s="357">
        <v>1191</v>
      </c>
      <c r="Z1196" s="357">
        <v>1387</v>
      </c>
      <c r="AA1196" s="357">
        <v>1151</v>
      </c>
      <c r="AB1196" s="357">
        <v>1134</v>
      </c>
      <c r="AC1196" s="357">
        <v>1360</v>
      </c>
      <c r="AD1196" s="357">
        <v>1598</v>
      </c>
      <c r="AE1196" s="357">
        <v>1256</v>
      </c>
      <c r="AF1196" s="357">
        <v>1372</v>
      </c>
      <c r="AG1196" s="357">
        <v>1571</v>
      </c>
      <c r="AH1196" s="357">
        <v>1845</v>
      </c>
      <c r="AI1196" s="368" t="s">
        <v>2207</v>
      </c>
      <c r="AJ1196" s="357">
        <v>1197</v>
      </c>
      <c r="AK1196" s="357">
        <v>1393</v>
      </c>
      <c r="AL1196" s="357">
        <v>1636</v>
      </c>
      <c r="AM1196" s="357">
        <v>1014</v>
      </c>
      <c r="AN1196" s="357">
        <v>1136</v>
      </c>
      <c r="AO1196" s="357">
        <v>1293</v>
      </c>
      <c r="AP1196" s="357">
        <v>1162</v>
      </c>
      <c r="AQ1196" s="357">
        <v>1162</v>
      </c>
      <c r="AR1196" s="357">
        <v>1530</v>
      </c>
      <c r="AS1196" s="357">
        <v>1290</v>
      </c>
      <c r="AT1196" s="105"/>
      <c r="AU1196" s="105" t="s">
        <v>4290</v>
      </c>
      <c r="AV1196" s="126">
        <v>27.400000000000002</v>
      </c>
    </row>
    <row r="1197" spans="1:48" ht="23.25" customHeight="1">
      <c r="D1197" s="105" t="s">
        <v>4291</v>
      </c>
      <c r="E1197" s="164" t="s">
        <v>4291</v>
      </c>
      <c r="F1197" s="165" t="s">
        <v>4319</v>
      </c>
      <c r="G1197" s="126">
        <v>28.3</v>
      </c>
      <c r="H1197" s="166">
        <v>958</v>
      </c>
      <c r="I1197" s="166">
        <v>953</v>
      </c>
      <c r="J1197" s="166">
        <v>1157</v>
      </c>
      <c r="K1197" s="357">
        <v>1016</v>
      </c>
      <c r="L1197" s="357">
        <v>1006</v>
      </c>
      <c r="M1197" s="357">
        <v>1239</v>
      </c>
      <c r="N1197" s="357">
        <v>1179</v>
      </c>
      <c r="O1197" s="357">
        <v>1086</v>
      </c>
      <c r="P1197" s="357">
        <v>1095</v>
      </c>
      <c r="Q1197" s="357">
        <v>1255</v>
      </c>
      <c r="R1197" s="357">
        <v>1213</v>
      </c>
      <c r="S1197" s="354">
        <v>1254</v>
      </c>
      <c r="T1197" s="354">
        <v>1518</v>
      </c>
      <c r="U1197" s="354">
        <v>1676</v>
      </c>
      <c r="V1197" s="357">
        <v>1251</v>
      </c>
      <c r="W1197" s="357">
        <v>1392</v>
      </c>
      <c r="X1197" s="357">
        <v>1059</v>
      </c>
      <c r="Y1197" s="357">
        <v>1208</v>
      </c>
      <c r="Z1197" s="357">
        <v>1406</v>
      </c>
      <c r="AA1197" s="357">
        <v>1164</v>
      </c>
      <c r="AB1197" s="357">
        <v>1151</v>
      </c>
      <c r="AC1197" s="357">
        <v>1384</v>
      </c>
      <c r="AD1197" s="357">
        <v>1625</v>
      </c>
      <c r="AE1197" s="357">
        <v>1274</v>
      </c>
      <c r="AF1197" s="357">
        <v>1389</v>
      </c>
      <c r="AG1197" s="357">
        <v>1594</v>
      </c>
      <c r="AH1197" s="357">
        <v>1873</v>
      </c>
      <c r="AI1197" s="368" t="s">
        <v>2207</v>
      </c>
      <c r="AJ1197" s="357">
        <v>1214</v>
      </c>
      <c r="AK1197" s="357">
        <v>1416</v>
      </c>
      <c r="AL1197" s="357">
        <v>1664</v>
      </c>
      <c r="AM1197" s="357">
        <v>1027</v>
      </c>
      <c r="AN1197" s="357">
        <v>1152</v>
      </c>
      <c r="AO1197" s="357">
        <v>1311</v>
      </c>
      <c r="AP1197" s="357">
        <v>1183</v>
      </c>
      <c r="AQ1197" s="357">
        <v>1183</v>
      </c>
      <c r="AR1197" s="357">
        <v>1565</v>
      </c>
      <c r="AS1197" s="357">
        <v>1311</v>
      </c>
      <c r="AT1197" s="105"/>
      <c r="AU1197" s="105" t="s">
        <v>4291</v>
      </c>
      <c r="AV1197" s="126">
        <v>28.3</v>
      </c>
    </row>
    <row r="1198" spans="1:48" ht="23.25" customHeight="1">
      <c r="B1198" s="395"/>
      <c r="D1198" s="105" t="s">
        <v>4292</v>
      </c>
      <c r="E1198" s="164" t="s">
        <v>4292</v>
      </c>
      <c r="F1198" s="165" t="s">
        <v>4319</v>
      </c>
      <c r="G1198" s="126">
        <v>28.3</v>
      </c>
      <c r="H1198" s="166">
        <v>958</v>
      </c>
      <c r="I1198" s="166">
        <v>953</v>
      </c>
      <c r="J1198" s="166">
        <v>1157</v>
      </c>
      <c r="K1198" s="357">
        <v>1016</v>
      </c>
      <c r="L1198" s="357">
        <v>1006</v>
      </c>
      <c r="M1198" s="357">
        <v>1239</v>
      </c>
      <c r="N1198" s="357">
        <v>1179</v>
      </c>
      <c r="O1198" s="357">
        <v>1086</v>
      </c>
      <c r="P1198" s="357">
        <v>1095</v>
      </c>
      <c r="Q1198" s="357">
        <v>1255</v>
      </c>
      <c r="R1198" s="357">
        <v>1213</v>
      </c>
      <c r="S1198" s="354">
        <v>1254</v>
      </c>
      <c r="T1198" s="354">
        <v>1518</v>
      </c>
      <c r="U1198" s="354">
        <v>1676</v>
      </c>
      <c r="V1198" s="357">
        <v>1251</v>
      </c>
      <c r="W1198" s="357">
        <v>1392</v>
      </c>
      <c r="X1198" s="357">
        <v>1059</v>
      </c>
      <c r="Y1198" s="357">
        <v>1208</v>
      </c>
      <c r="Z1198" s="357">
        <v>1406</v>
      </c>
      <c r="AA1198" s="357">
        <v>1164</v>
      </c>
      <c r="AB1198" s="357">
        <v>1151</v>
      </c>
      <c r="AC1198" s="357">
        <v>1384</v>
      </c>
      <c r="AD1198" s="357">
        <v>1625</v>
      </c>
      <c r="AE1198" s="357">
        <v>1274</v>
      </c>
      <c r="AF1198" s="357">
        <v>1389</v>
      </c>
      <c r="AG1198" s="357">
        <v>1594</v>
      </c>
      <c r="AH1198" s="357">
        <v>1873</v>
      </c>
      <c r="AI1198" s="368" t="s">
        <v>2207</v>
      </c>
      <c r="AJ1198" s="357">
        <v>1214</v>
      </c>
      <c r="AK1198" s="357">
        <v>1416</v>
      </c>
      <c r="AL1198" s="357">
        <v>1664</v>
      </c>
      <c r="AM1198" s="357">
        <v>1027</v>
      </c>
      <c r="AN1198" s="357">
        <v>1152</v>
      </c>
      <c r="AO1198" s="357">
        <v>1311</v>
      </c>
      <c r="AP1198" s="357">
        <v>1183</v>
      </c>
      <c r="AQ1198" s="357">
        <v>1183</v>
      </c>
      <c r="AR1198" s="357">
        <v>1565</v>
      </c>
      <c r="AS1198" s="357">
        <v>1311</v>
      </c>
      <c r="AT1198" s="105"/>
      <c r="AU1198" s="105" t="s">
        <v>4292</v>
      </c>
      <c r="AV1198" s="126">
        <v>28.3</v>
      </c>
    </row>
    <row r="1199" spans="1:48" ht="23.25" customHeight="1">
      <c r="B1199" s="395"/>
      <c r="D1199" s="105" t="s">
        <v>4293</v>
      </c>
      <c r="E1199" s="164" t="s">
        <v>4293</v>
      </c>
      <c r="F1199" s="165" t="s">
        <v>4319</v>
      </c>
      <c r="G1199" s="126">
        <v>29.200000000000003</v>
      </c>
      <c r="H1199" s="166">
        <v>1069</v>
      </c>
      <c r="I1199" s="166">
        <v>1062</v>
      </c>
      <c r="J1199" s="166">
        <v>1283</v>
      </c>
      <c r="K1199" s="357">
        <v>1129</v>
      </c>
      <c r="L1199" s="357">
        <v>1116</v>
      </c>
      <c r="M1199" s="357">
        <v>1368</v>
      </c>
      <c r="N1199" s="357">
        <v>1298</v>
      </c>
      <c r="O1199" s="357">
        <v>1199</v>
      </c>
      <c r="P1199" s="357">
        <v>1208</v>
      </c>
      <c r="Q1199" s="357">
        <v>1385</v>
      </c>
      <c r="R1199" s="357">
        <v>1334</v>
      </c>
      <c r="S1199" s="354">
        <v>1359</v>
      </c>
      <c r="T1199" s="354">
        <v>1632</v>
      </c>
      <c r="U1199" s="354">
        <v>1810</v>
      </c>
      <c r="V1199" s="357">
        <v>1363</v>
      </c>
      <c r="W1199" s="357">
        <v>1519</v>
      </c>
      <c r="X1199" s="357">
        <v>1168</v>
      </c>
      <c r="Y1199" s="357">
        <v>1324</v>
      </c>
      <c r="Z1199" s="357">
        <v>1543</v>
      </c>
      <c r="AA1199" s="357">
        <v>1285</v>
      </c>
      <c r="AB1199" s="357">
        <v>1266</v>
      </c>
      <c r="AC1199" s="357">
        <v>1506</v>
      </c>
      <c r="AD1199" s="357">
        <v>1769</v>
      </c>
      <c r="AE1199" s="357">
        <v>1399</v>
      </c>
      <c r="AF1199" s="357">
        <v>1503</v>
      </c>
      <c r="AG1199" s="357">
        <v>1717</v>
      </c>
      <c r="AH1199" s="357">
        <v>2017</v>
      </c>
      <c r="AI1199" s="368" t="s">
        <v>2207</v>
      </c>
      <c r="AJ1199" s="357">
        <v>1329</v>
      </c>
      <c r="AK1199" s="357">
        <v>1539</v>
      </c>
      <c r="AL1199" s="357">
        <v>1808</v>
      </c>
      <c r="AM1199" s="357">
        <v>1136</v>
      </c>
      <c r="AN1199" s="357">
        <v>1266</v>
      </c>
      <c r="AO1199" s="357">
        <v>1442</v>
      </c>
      <c r="AP1199" s="357">
        <v>1289</v>
      </c>
      <c r="AQ1199" s="357">
        <v>1289</v>
      </c>
      <c r="AR1199" s="357">
        <v>1683</v>
      </c>
      <c r="AS1199" s="357">
        <v>1417</v>
      </c>
      <c r="AT1199" s="105"/>
      <c r="AU1199" s="105" t="s">
        <v>4293</v>
      </c>
      <c r="AV1199" s="126">
        <v>29.200000000000003</v>
      </c>
    </row>
    <row r="1200" spans="1:48" ht="23.25" customHeight="1">
      <c r="A1200" s="396"/>
      <c r="B1200" s="397"/>
      <c r="D1200" s="105" t="s">
        <v>4294</v>
      </c>
      <c r="E1200" s="164" t="s">
        <v>4294</v>
      </c>
      <c r="F1200" s="165" t="s">
        <v>4319</v>
      </c>
      <c r="G1200" s="126">
        <v>29.200000000000003</v>
      </c>
      <c r="H1200" s="166">
        <v>1069</v>
      </c>
      <c r="I1200" s="166">
        <v>1062</v>
      </c>
      <c r="J1200" s="166">
        <v>1283</v>
      </c>
      <c r="K1200" s="357">
        <v>1129</v>
      </c>
      <c r="L1200" s="357">
        <v>1116</v>
      </c>
      <c r="M1200" s="357">
        <v>1368</v>
      </c>
      <c r="N1200" s="357">
        <v>1298</v>
      </c>
      <c r="O1200" s="357">
        <v>1199</v>
      </c>
      <c r="P1200" s="357">
        <v>1208</v>
      </c>
      <c r="Q1200" s="357">
        <v>1385</v>
      </c>
      <c r="R1200" s="357">
        <v>1334</v>
      </c>
      <c r="S1200" s="354">
        <v>1359</v>
      </c>
      <c r="T1200" s="354">
        <v>1632</v>
      </c>
      <c r="U1200" s="354">
        <v>1810</v>
      </c>
      <c r="V1200" s="357">
        <v>1363</v>
      </c>
      <c r="W1200" s="357">
        <v>1519</v>
      </c>
      <c r="X1200" s="357">
        <v>1168</v>
      </c>
      <c r="Y1200" s="357">
        <v>1324</v>
      </c>
      <c r="Z1200" s="357">
        <v>1543</v>
      </c>
      <c r="AA1200" s="357">
        <v>1285</v>
      </c>
      <c r="AB1200" s="357">
        <v>1266</v>
      </c>
      <c r="AC1200" s="357">
        <v>1506</v>
      </c>
      <c r="AD1200" s="357">
        <v>1769</v>
      </c>
      <c r="AE1200" s="357">
        <v>1399</v>
      </c>
      <c r="AF1200" s="357">
        <v>1503</v>
      </c>
      <c r="AG1200" s="357">
        <v>1717</v>
      </c>
      <c r="AH1200" s="357">
        <v>2017</v>
      </c>
      <c r="AI1200" s="368" t="s">
        <v>2207</v>
      </c>
      <c r="AJ1200" s="357">
        <v>1329</v>
      </c>
      <c r="AK1200" s="357">
        <v>1539</v>
      </c>
      <c r="AL1200" s="357">
        <v>1808</v>
      </c>
      <c r="AM1200" s="357">
        <v>1136</v>
      </c>
      <c r="AN1200" s="357">
        <v>1266</v>
      </c>
      <c r="AO1200" s="357">
        <v>1442</v>
      </c>
      <c r="AP1200" s="357">
        <v>1289</v>
      </c>
      <c r="AQ1200" s="357">
        <v>1289</v>
      </c>
      <c r="AR1200" s="357">
        <v>1683</v>
      </c>
      <c r="AS1200" s="357">
        <v>1417</v>
      </c>
      <c r="AT1200" s="105"/>
      <c r="AU1200" s="105" t="s">
        <v>4294</v>
      </c>
      <c r="AV1200" s="126">
        <v>29.200000000000003</v>
      </c>
    </row>
    <row r="1201" spans="1:48" ht="23.25" customHeight="1">
      <c r="D1201" s="105" t="s">
        <v>150</v>
      </c>
      <c r="E1201" s="164" t="s">
        <v>150</v>
      </c>
      <c r="F1201" s="165" t="s">
        <v>4183</v>
      </c>
      <c r="G1201" s="126">
        <v>29.200000000000003</v>
      </c>
      <c r="H1201" s="166">
        <v>1038</v>
      </c>
      <c r="I1201" s="166">
        <v>1058</v>
      </c>
      <c r="J1201" s="166">
        <v>1220</v>
      </c>
      <c r="K1201" s="357">
        <v>1165</v>
      </c>
      <c r="L1201" s="357">
        <v>1136</v>
      </c>
      <c r="M1201" s="357">
        <v>1327</v>
      </c>
      <c r="N1201" s="357">
        <v>1225</v>
      </c>
      <c r="O1201" s="357">
        <v>1061</v>
      </c>
      <c r="P1201" s="357">
        <v>1181</v>
      </c>
      <c r="Q1201" s="357">
        <v>1335</v>
      </c>
      <c r="R1201" s="357">
        <v>1298</v>
      </c>
      <c r="S1201" s="354">
        <v>1587</v>
      </c>
      <c r="T1201" s="354">
        <v>1862</v>
      </c>
      <c r="U1201" s="354">
        <v>2094</v>
      </c>
      <c r="V1201" s="357">
        <v>1442</v>
      </c>
      <c r="W1201" s="357">
        <v>1611</v>
      </c>
      <c r="X1201" s="357">
        <v>1181</v>
      </c>
      <c r="Y1201" s="357">
        <v>1335</v>
      </c>
      <c r="Z1201" s="357">
        <v>1450</v>
      </c>
      <c r="AA1201" s="357">
        <v>1337</v>
      </c>
      <c r="AB1201" s="357">
        <v>1263</v>
      </c>
      <c r="AC1201" s="357">
        <v>1472</v>
      </c>
      <c r="AD1201" s="357">
        <v>1792</v>
      </c>
      <c r="AE1201" s="357">
        <v>1425</v>
      </c>
      <c r="AF1201" s="357">
        <v>1691</v>
      </c>
      <c r="AG1201" s="357">
        <v>1909</v>
      </c>
      <c r="AH1201" s="357">
        <v>2306</v>
      </c>
      <c r="AI1201" s="368" t="s">
        <v>2207</v>
      </c>
      <c r="AJ1201" s="357">
        <v>1469</v>
      </c>
      <c r="AK1201" s="357">
        <v>1679</v>
      </c>
      <c r="AL1201" s="357">
        <v>1974</v>
      </c>
      <c r="AM1201" s="357">
        <v>1230</v>
      </c>
      <c r="AN1201" s="357">
        <v>1358</v>
      </c>
      <c r="AO1201" s="357">
        <v>1548</v>
      </c>
      <c r="AP1201" s="357">
        <v>1233</v>
      </c>
      <c r="AQ1201" s="357">
        <v>1233</v>
      </c>
      <c r="AR1201" s="357">
        <v>1623</v>
      </c>
      <c r="AS1201" s="357">
        <v>1521</v>
      </c>
      <c r="AT1201" s="105"/>
      <c r="AU1201" s="105" t="s">
        <v>150</v>
      </c>
      <c r="AV1201" s="126">
        <v>29.200000000000003</v>
      </c>
    </row>
    <row r="1202" spans="1:48" ht="23.25" customHeight="1">
      <c r="D1202" s="105" t="s">
        <v>151</v>
      </c>
      <c r="E1202" s="164" t="s">
        <v>151</v>
      </c>
      <c r="F1202" s="165" t="s">
        <v>152</v>
      </c>
      <c r="G1202" s="126">
        <v>29.200000000000003</v>
      </c>
      <c r="H1202" s="166">
        <v>948</v>
      </c>
      <c r="I1202" s="166">
        <v>969</v>
      </c>
      <c r="J1202" s="166">
        <v>1111</v>
      </c>
      <c r="K1202" s="357">
        <v>1016</v>
      </c>
      <c r="L1202" s="357">
        <v>992</v>
      </c>
      <c r="M1202" s="357">
        <v>1178</v>
      </c>
      <c r="N1202" s="357">
        <v>1086</v>
      </c>
      <c r="O1202" s="357">
        <v>980</v>
      </c>
      <c r="P1202" s="357">
        <v>1120</v>
      </c>
      <c r="Q1202" s="357">
        <v>1243</v>
      </c>
      <c r="R1202" s="357">
        <v>1211</v>
      </c>
      <c r="S1202" s="354">
        <v>1262</v>
      </c>
      <c r="T1202" s="354">
        <v>1532</v>
      </c>
      <c r="U1202" s="354">
        <v>1691</v>
      </c>
      <c r="V1202" s="357">
        <v>1260</v>
      </c>
      <c r="W1202" s="357">
        <v>1405</v>
      </c>
      <c r="X1202" s="357">
        <v>1014</v>
      </c>
      <c r="Y1202" s="357">
        <v>1165</v>
      </c>
      <c r="Z1202" s="357">
        <v>1170</v>
      </c>
      <c r="AA1202" s="357">
        <v>1151</v>
      </c>
      <c r="AB1202" s="357">
        <v>1113</v>
      </c>
      <c r="AC1202" s="357">
        <v>1321</v>
      </c>
      <c r="AD1202" s="357">
        <v>1613</v>
      </c>
      <c r="AE1202" s="357">
        <v>1259</v>
      </c>
      <c r="AF1202" s="357">
        <v>1327</v>
      </c>
      <c r="AG1202" s="357">
        <v>1539</v>
      </c>
      <c r="AH1202" s="357">
        <v>1870</v>
      </c>
      <c r="AI1202" s="368" t="s">
        <v>2207</v>
      </c>
      <c r="AJ1202" s="357">
        <v>1213</v>
      </c>
      <c r="AK1202" s="357">
        <v>1419</v>
      </c>
      <c r="AL1202" s="357">
        <v>1667</v>
      </c>
      <c r="AM1202" s="357">
        <v>1021</v>
      </c>
      <c r="AN1202" s="357">
        <v>1150</v>
      </c>
      <c r="AO1202" s="357">
        <v>1308</v>
      </c>
      <c r="AP1202" s="357">
        <v>1183</v>
      </c>
      <c r="AQ1202" s="357">
        <v>1183</v>
      </c>
      <c r="AR1202" s="357">
        <v>1575</v>
      </c>
      <c r="AS1202" s="357">
        <v>1322</v>
      </c>
      <c r="AT1202" s="105"/>
      <c r="AU1202" s="105" t="s">
        <v>151</v>
      </c>
      <c r="AV1202" s="126">
        <v>29.200000000000003</v>
      </c>
    </row>
    <row r="1203" spans="1:48" ht="23.25" customHeight="1">
      <c r="D1203" s="105" t="s">
        <v>3456</v>
      </c>
      <c r="E1203" s="164" t="s">
        <v>3456</v>
      </c>
      <c r="F1203" s="165" t="s">
        <v>152</v>
      </c>
      <c r="G1203" s="126">
        <v>29.200000000000003</v>
      </c>
      <c r="H1203" s="166">
        <v>948</v>
      </c>
      <c r="I1203" s="166">
        <v>969</v>
      </c>
      <c r="J1203" s="166">
        <v>1111</v>
      </c>
      <c r="K1203" s="357">
        <v>1016</v>
      </c>
      <c r="L1203" s="357">
        <v>992</v>
      </c>
      <c r="M1203" s="357">
        <v>1178</v>
      </c>
      <c r="N1203" s="357">
        <v>1086</v>
      </c>
      <c r="O1203" s="357">
        <v>980</v>
      </c>
      <c r="P1203" s="357">
        <v>1120</v>
      </c>
      <c r="Q1203" s="357">
        <v>1243</v>
      </c>
      <c r="R1203" s="357">
        <v>1211</v>
      </c>
      <c r="S1203" s="354">
        <v>1262</v>
      </c>
      <c r="T1203" s="354">
        <v>1532</v>
      </c>
      <c r="U1203" s="354">
        <v>1691</v>
      </c>
      <c r="V1203" s="357">
        <v>1260</v>
      </c>
      <c r="W1203" s="357">
        <v>1405</v>
      </c>
      <c r="X1203" s="357">
        <v>1014</v>
      </c>
      <c r="Y1203" s="357">
        <v>1165</v>
      </c>
      <c r="Z1203" s="357">
        <v>1170</v>
      </c>
      <c r="AA1203" s="357">
        <v>1151</v>
      </c>
      <c r="AB1203" s="357">
        <v>1113</v>
      </c>
      <c r="AC1203" s="357">
        <v>1321</v>
      </c>
      <c r="AD1203" s="357">
        <v>1613</v>
      </c>
      <c r="AE1203" s="357">
        <v>1259</v>
      </c>
      <c r="AF1203" s="357">
        <v>1327</v>
      </c>
      <c r="AG1203" s="357">
        <v>1539</v>
      </c>
      <c r="AH1203" s="357">
        <v>1870</v>
      </c>
      <c r="AI1203" s="368" t="s">
        <v>2207</v>
      </c>
      <c r="AJ1203" s="357">
        <v>1213</v>
      </c>
      <c r="AK1203" s="357">
        <v>1419</v>
      </c>
      <c r="AL1203" s="357">
        <v>1667</v>
      </c>
      <c r="AM1203" s="357">
        <v>1021</v>
      </c>
      <c r="AN1203" s="357">
        <v>1150</v>
      </c>
      <c r="AO1203" s="357">
        <v>1308</v>
      </c>
      <c r="AP1203" s="357">
        <v>1183</v>
      </c>
      <c r="AQ1203" s="357">
        <v>1183</v>
      </c>
      <c r="AR1203" s="357">
        <v>1575</v>
      </c>
      <c r="AS1203" s="357">
        <v>1322</v>
      </c>
      <c r="AT1203" s="105"/>
      <c r="AU1203" s="105" t="s">
        <v>3456</v>
      </c>
      <c r="AV1203" s="126">
        <v>29.200000000000003</v>
      </c>
    </row>
    <row r="1204" spans="1:48" ht="23.25" customHeight="1">
      <c r="D1204" s="105" t="s">
        <v>5381</v>
      </c>
      <c r="E1204" s="13" t="s">
        <v>5381</v>
      </c>
      <c r="F1204" s="2" t="s">
        <v>4183</v>
      </c>
      <c r="G1204">
        <v>30.3</v>
      </c>
      <c r="H1204" s="398" t="s">
        <v>2207</v>
      </c>
      <c r="I1204" s="398" t="s">
        <v>2207</v>
      </c>
      <c r="J1204" s="398" t="s">
        <v>2207</v>
      </c>
      <c r="K1204" s="390" t="s">
        <v>2207</v>
      </c>
      <c r="L1204" s="390" t="s">
        <v>2207</v>
      </c>
      <c r="M1204" s="390" t="s">
        <v>2207</v>
      </c>
      <c r="N1204" s="390" t="s">
        <v>2207</v>
      </c>
      <c r="O1204" s="390" t="s">
        <v>2207</v>
      </c>
      <c r="P1204" s="390" t="s">
        <v>2207</v>
      </c>
      <c r="Q1204" s="390" t="s">
        <v>2207</v>
      </c>
      <c r="R1204" s="390" t="s">
        <v>2207</v>
      </c>
      <c r="S1204" s="354">
        <v>1604</v>
      </c>
      <c r="T1204" s="354">
        <v>1888</v>
      </c>
      <c r="U1204" s="354">
        <v>2119</v>
      </c>
      <c r="V1204" s="391">
        <v>1477</v>
      </c>
      <c r="W1204" s="391">
        <v>1649</v>
      </c>
      <c r="X1204" s="391">
        <v>1196</v>
      </c>
      <c r="Y1204" s="391">
        <v>1355</v>
      </c>
      <c r="Z1204" s="391">
        <v>1474</v>
      </c>
      <c r="AA1204" s="391">
        <v>1354</v>
      </c>
      <c r="AB1204" s="391">
        <v>1282</v>
      </c>
      <c r="AC1204" s="391">
        <v>1499</v>
      </c>
      <c r="AD1204" s="391">
        <v>1825</v>
      </c>
      <c r="AE1204" s="391">
        <v>1447</v>
      </c>
      <c r="AF1204" s="391">
        <v>1710</v>
      </c>
      <c r="AG1204" s="391">
        <v>1935</v>
      </c>
      <c r="AH1204" s="391">
        <v>2339</v>
      </c>
      <c r="AI1204" s="399" t="s">
        <v>2207</v>
      </c>
      <c r="AJ1204" s="391">
        <v>1491</v>
      </c>
      <c r="AK1204" s="391">
        <v>1708</v>
      </c>
      <c r="AL1204" s="391">
        <v>2008</v>
      </c>
      <c r="AM1204" s="391">
        <v>1246</v>
      </c>
      <c r="AN1204" s="391">
        <v>1379</v>
      </c>
      <c r="AO1204" s="391">
        <v>1572</v>
      </c>
      <c r="AP1204" s="391">
        <v>1260</v>
      </c>
      <c r="AQ1204" s="391">
        <v>1260</v>
      </c>
      <c r="AR1204" s="391">
        <v>1665</v>
      </c>
      <c r="AS1204" s="391">
        <v>1557</v>
      </c>
      <c r="AU1204" s="105" t="s">
        <v>5381</v>
      </c>
      <c r="AV1204" s="126">
        <v>30.3</v>
      </c>
    </row>
    <row r="1205" spans="1:48" ht="23.25" customHeight="1">
      <c r="D1205" s="105" t="s">
        <v>5382</v>
      </c>
      <c r="E1205" s="13" t="s">
        <v>5382</v>
      </c>
      <c r="F1205" s="2" t="s">
        <v>152</v>
      </c>
      <c r="G1205">
        <v>30.3</v>
      </c>
      <c r="H1205" s="398" t="s">
        <v>2207</v>
      </c>
      <c r="I1205" s="398" t="s">
        <v>2207</v>
      </c>
      <c r="J1205" s="398" t="s">
        <v>2207</v>
      </c>
      <c r="K1205" s="390" t="s">
        <v>2207</v>
      </c>
      <c r="L1205" s="390" t="s">
        <v>2207</v>
      </c>
      <c r="M1205" s="390" t="s">
        <v>2207</v>
      </c>
      <c r="N1205" s="390" t="s">
        <v>2207</v>
      </c>
      <c r="O1205" s="390" t="s">
        <v>2207</v>
      </c>
      <c r="P1205" s="390" t="s">
        <v>2207</v>
      </c>
      <c r="Q1205" s="390" t="s">
        <v>2207</v>
      </c>
      <c r="R1205" s="390" t="s">
        <v>2207</v>
      </c>
      <c r="S1205" s="354">
        <v>1279</v>
      </c>
      <c r="T1205" s="354">
        <v>1558</v>
      </c>
      <c r="U1205" s="354">
        <v>1716</v>
      </c>
      <c r="V1205" s="391">
        <v>1310</v>
      </c>
      <c r="W1205" s="391">
        <v>1459</v>
      </c>
      <c r="X1205" s="391">
        <v>1027</v>
      </c>
      <c r="Y1205" s="391">
        <v>1184</v>
      </c>
      <c r="Z1205" s="391">
        <v>1193</v>
      </c>
      <c r="AA1205" s="391">
        <v>1167</v>
      </c>
      <c r="AB1205" s="391">
        <v>1131</v>
      </c>
      <c r="AC1205" s="391">
        <v>1346</v>
      </c>
      <c r="AD1205" s="391">
        <v>1645</v>
      </c>
      <c r="AE1205" s="391">
        <v>1280</v>
      </c>
      <c r="AF1205" s="391">
        <v>1345</v>
      </c>
      <c r="AG1205" s="391">
        <v>1564</v>
      </c>
      <c r="AH1205" s="391">
        <v>1902</v>
      </c>
      <c r="AI1205" s="399" t="s">
        <v>2207</v>
      </c>
      <c r="AJ1205" s="391">
        <v>1250</v>
      </c>
      <c r="AK1205" s="391">
        <v>1464</v>
      </c>
      <c r="AL1205" s="391">
        <v>1720</v>
      </c>
      <c r="AM1205" s="391">
        <v>1053</v>
      </c>
      <c r="AN1205" s="391">
        <v>1187</v>
      </c>
      <c r="AO1205" s="391">
        <v>1350</v>
      </c>
      <c r="AP1205" s="391">
        <v>1227</v>
      </c>
      <c r="AQ1205" s="391">
        <v>1227</v>
      </c>
      <c r="AR1205" s="391">
        <v>1634</v>
      </c>
      <c r="AS1205" s="391">
        <v>1375</v>
      </c>
      <c r="AU1205" s="105" t="s">
        <v>5382</v>
      </c>
      <c r="AV1205" s="126">
        <v>30.3</v>
      </c>
    </row>
    <row r="1206" spans="1:48" ht="23.25" customHeight="1">
      <c r="D1206" s="105" t="s">
        <v>5383</v>
      </c>
      <c r="E1206" s="13" t="s">
        <v>5383</v>
      </c>
      <c r="F1206" s="2" t="s">
        <v>152</v>
      </c>
      <c r="G1206">
        <v>30.3</v>
      </c>
      <c r="H1206" s="398" t="s">
        <v>2207</v>
      </c>
      <c r="I1206" s="398" t="s">
        <v>2207</v>
      </c>
      <c r="J1206" s="398" t="s">
        <v>2207</v>
      </c>
      <c r="K1206" s="390" t="s">
        <v>2207</v>
      </c>
      <c r="L1206" s="390" t="s">
        <v>2207</v>
      </c>
      <c r="M1206" s="390" t="s">
        <v>2207</v>
      </c>
      <c r="N1206" s="390" t="s">
        <v>2207</v>
      </c>
      <c r="O1206" s="390" t="s">
        <v>2207</v>
      </c>
      <c r="P1206" s="390" t="s">
        <v>2207</v>
      </c>
      <c r="Q1206" s="390" t="s">
        <v>2207</v>
      </c>
      <c r="R1206" s="390" t="s">
        <v>2207</v>
      </c>
      <c r="S1206" s="354">
        <v>1279</v>
      </c>
      <c r="T1206" s="354">
        <v>1558</v>
      </c>
      <c r="U1206" s="354">
        <v>1716</v>
      </c>
      <c r="V1206" s="391">
        <v>1310</v>
      </c>
      <c r="W1206" s="391">
        <v>1459</v>
      </c>
      <c r="X1206" s="391">
        <v>1027</v>
      </c>
      <c r="Y1206" s="391">
        <v>1184</v>
      </c>
      <c r="Z1206" s="391">
        <v>1193</v>
      </c>
      <c r="AA1206" s="391">
        <v>1167</v>
      </c>
      <c r="AB1206" s="391">
        <v>1131</v>
      </c>
      <c r="AC1206" s="391">
        <v>1346</v>
      </c>
      <c r="AD1206" s="391">
        <v>1645</v>
      </c>
      <c r="AE1206" s="391">
        <v>1280</v>
      </c>
      <c r="AF1206" s="391">
        <v>1345</v>
      </c>
      <c r="AG1206" s="391">
        <v>1564</v>
      </c>
      <c r="AH1206" s="391">
        <v>1902</v>
      </c>
      <c r="AI1206" s="399" t="s">
        <v>2207</v>
      </c>
      <c r="AJ1206" s="391">
        <v>1250</v>
      </c>
      <c r="AK1206" s="391">
        <v>1464</v>
      </c>
      <c r="AL1206" s="391">
        <v>1720</v>
      </c>
      <c r="AM1206" s="391">
        <v>1053</v>
      </c>
      <c r="AN1206" s="391">
        <v>1187</v>
      </c>
      <c r="AO1206" s="391">
        <v>1350</v>
      </c>
      <c r="AP1206" s="391">
        <v>1227</v>
      </c>
      <c r="AQ1206" s="391">
        <v>1227</v>
      </c>
      <c r="AR1206" s="391">
        <v>1634</v>
      </c>
      <c r="AS1206" s="391">
        <v>1375</v>
      </c>
      <c r="AU1206" s="105" t="s">
        <v>5383</v>
      </c>
      <c r="AV1206" s="126">
        <v>30.3</v>
      </c>
    </row>
    <row r="1207" spans="1:48" ht="23.25" customHeight="1">
      <c r="D1207" s="105" t="s">
        <v>153</v>
      </c>
      <c r="E1207" s="164" t="s">
        <v>153</v>
      </c>
      <c r="F1207" s="165" t="s">
        <v>4183</v>
      </c>
      <c r="G1207" s="126">
        <v>31.3</v>
      </c>
      <c r="H1207" s="166">
        <v>1068</v>
      </c>
      <c r="I1207" s="166">
        <v>1091</v>
      </c>
      <c r="J1207" s="166">
        <v>1258</v>
      </c>
      <c r="K1207" s="357">
        <v>1202</v>
      </c>
      <c r="L1207" s="357">
        <v>1173</v>
      </c>
      <c r="M1207" s="357">
        <v>1378</v>
      </c>
      <c r="N1207" s="357">
        <v>1265</v>
      </c>
      <c r="O1207" s="357">
        <v>1095</v>
      </c>
      <c r="P1207" s="357">
        <v>1223</v>
      </c>
      <c r="Q1207" s="357">
        <v>1380</v>
      </c>
      <c r="R1207" s="357">
        <v>1342</v>
      </c>
      <c r="S1207" s="354">
        <v>1647</v>
      </c>
      <c r="T1207" s="354">
        <v>1941</v>
      </c>
      <c r="U1207" s="354">
        <v>2178</v>
      </c>
      <c r="V1207" s="357">
        <v>1512</v>
      </c>
      <c r="W1207" s="357">
        <v>1687</v>
      </c>
      <c r="X1207" s="357">
        <v>1210</v>
      </c>
      <c r="Y1207" s="357">
        <v>1374</v>
      </c>
      <c r="Z1207" s="357">
        <v>1498</v>
      </c>
      <c r="AA1207" s="357">
        <v>1371</v>
      </c>
      <c r="AB1207" s="357">
        <v>1300</v>
      </c>
      <c r="AC1207" s="357">
        <v>1525</v>
      </c>
      <c r="AD1207" s="357">
        <v>1858</v>
      </c>
      <c r="AE1207" s="357">
        <v>1469</v>
      </c>
      <c r="AF1207" s="357">
        <v>1729</v>
      </c>
      <c r="AG1207" s="357">
        <v>1961</v>
      </c>
      <c r="AH1207" s="357">
        <v>2372</v>
      </c>
      <c r="AI1207" s="368" t="s">
        <v>2207</v>
      </c>
      <c r="AJ1207" s="357">
        <v>1512</v>
      </c>
      <c r="AK1207" s="357">
        <v>1737</v>
      </c>
      <c r="AL1207" s="357">
        <v>2041</v>
      </c>
      <c r="AM1207" s="357">
        <v>1262</v>
      </c>
      <c r="AN1207" s="357">
        <v>1400</v>
      </c>
      <c r="AO1207" s="357">
        <v>1596</v>
      </c>
      <c r="AP1207" s="357">
        <v>1286</v>
      </c>
      <c r="AQ1207" s="357">
        <v>1286</v>
      </c>
      <c r="AR1207" s="357">
        <v>1706</v>
      </c>
      <c r="AS1207" s="357">
        <v>1592</v>
      </c>
      <c r="AT1207" s="105"/>
      <c r="AU1207" s="105" t="s">
        <v>153</v>
      </c>
      <c r="AV1207" s="126">
        <v>31.3</v>
      </c>
    </row>
    <row r="1208" spans="1:48" ht="23.25" customHeight="1">
      <c r="D1208" s="105" t="s">
        <v>154</v>
      </c>
      <c r="E1208" s="164" t="s">
        <v>154</v>
      </c>
      <c r="F1208" s="165" t="s">
        <v>152</v>
      </c>
      <c r="G1208" s="126">
        <v>31.3</v>
      </c>
      <c r="H1208" s="166">
        <v>974</v>
      </c>
      <c r="I1208" s="166">
        <v>997</v>
      </c>
      <c r="J1208" s="166">
        <v>1143</v>
      </c>
      <c r="K1208" s="357">
        <v>1046</v>
      </c>
      <c r="L1208" s="357">
        <v>1021</v>
      </c>
      <c r="M1208" s="357">
        <v>1225</v>
      </c>
      <c r="N1208" s="357">
        <v>1120</v>
      </c>
      <c r="O1208" s="357">
        <v>1010</v>
      </c>
      <c r="P1208" s="357">
        <v>1161</v>
      </c>
      <c r="Q1208" s="357">
        <v>1285</v>
      </c>
      <c r="R1208" s="357">
        <v>1252</v>
      </c>
      <c r="S1208" s="354">
        <v>1348</v>
      </c>
      <c r="T1208" s="354">
        <v>1639</v>
      </c>
      <c r="U1208" s="354">
        <v>1808</v>
      </c>
      <c r="V1208" s="357">
        <v>1359</v>
      </c>
      <c r="W1208" s="357">
        <v>1513</v>
      </c>
      <c r="X1208" s="357">
        <v>1040</v>
      </c>
      <c r="Y1208" s="357">
        <v>1202</v>
      </c>
      <c r="Z1208" s="357">
        <v>1215</v>
      </c>
      <c r="AA1208" s="357">
        <v>1182</v>
      </c>
      <c r="AB1208" s="357">
        <v>1148</v>
      </c>
      <c r="AC1208" s="357">
        <v>1370</v>
      </c>
      <c r="AD1208" s="357">
        <v>1677</v>
      </c>
      <c r="AE1208" s="357">
        <v>1300</v>
      </c>
      <c r="AF1208" s="357">
        <v>1362</v>
      </c>
      <c r="AG1208" s="357">
        <v>1589</v>
      </c>
      <c r="AH1208" s="357">
        <v>1934</v>
      </c>
      <c r="AI1208" s="368" t="s">
        <v>2207</v>
      </c>
      <c r="AJ1208" s="357">
        <v>1287</v>
      </c>
      <c r="AK1208" s="357">
        <v>1509</v>
      </c>
      <c r="AL1208" s="357">
        <v>1773</v>
      </c>
      <c r="AM1208" s="357">
        <v>1085</v>
      </c>
      <c r="AN1208" s="357">
        <v>1223</v>
      </c>
      <c r="AO1208" s="357">
        <v>1392</v>
      </c>
      <c r="AP1208" s="357">
        <v>1271</v>
      </c>
      <c r="AQ1208" s="357">
        <v>1271</v>
      </c>
      <c r="AR1208" s="357">
        <v>1693</v>
      </c>
      <c r="AS1208" s="357">
        <v>1428</v>
      </c>
      <c r="AT1208" s="105"/>
      <c r="AU1208" s="105" t="s">
        <v>154</v>
      </c>
      <c r="AV1208" s="126">
        <v>31.3</v>
      </c>
    </row>
    <row r="1209" spans="1:48" ht="23.25" customHeight="1">
      <c r="D1209" s="105" t="s">
        <v>3457</v>
      </c>
      <c r="E1209" s="164" t="s">
        <v>3457</v>
      </c>
      <c r="F1209" s="165" t="s">
        <v>152</v>
      </c>
      <c r="G1209" s="126">
        <v>31.3</v>
      </c>
      <c r="H1209" s="166">
        <v>974</v>
      </c>
      <c r="I1209" s="166">
        <v>997</v>
      </c>
      <c r="J1209" s="166">
        <v>1143</v>
      </c>
      <c r="K1209" s="357">
        <v>1046</v>
      </c>
      <c r="L1209" s="357">
        <v>1021</v>
      </c>
      <c r="M1209" s="357">
        <v>1225</v>
      </c>
      <c r="N1209" s="357">
        <v>1120</v>
      </c>
      <c r="O1209" s="357">
        <v>1010</v>
      </c>
      <c r="P1209" s="357">
        <v>1161</v>
      </c>
      <c r="Q1209" s="357">
        <v>1285</v>
      </c>
      <c r="R1209" s="357">
        <v>1252</v>
      </c>
      <c r="S1209" s="354">
        <v>1348</v>
      </c>
      <c r="T1209" s="354">
        <v>1639</v>
      </c>
      <c r="U1209" s="354">
        <v>1808</v>
      </c>
      <c r="V1209" s="357">
        <v>1359</v>
      </c>
      <c r="W1209" s="357">
        <v>1513</v>
      </c>
      <c r="X1209" s="357">
        <v>1040</v>
      </c>
      <c r="Y1209" s="357">
        <v>1202</v>
      </c>
      <c r="Z1209" s="357">
        <v>1215</v>
      </c>
      <c r="AA1209" s="357">
        <v>1182</v>
      </c>
      <c r="AB1209" s="357">
        <v>1148</v>
      </c>
      <c r="AC1209" s="357">
        <v>1370</v>
      </c>
      <c r="AD1209" s="357">
        <v>1677</v>
      </c>
      <c r="AE1209" s="357">
        <v>1300</v>
      </c>
      <c r="AF1209" s="357">
        <v>1362</v>
      </c>
      <c r="AG1209" s="357">
        <v>1589</v>
      </c>
      <c r="AH1209" s="357">
        <v>1934</v>
      </c>
      <c r="AI1209" s="368" t="s">
        <v>2207</v>
      </c>
      <c r="AJ1209" s="357">
        <v>1287</v>
      </c>
      <c r="AK1209" s="357">
        <v>1509</v>
      </c>
      <c r="AL1209" s="357">
        <v>1773</v>
      </c>
      <c r="AM1209" s="357">
        <v>1085</v>
      </c>
      <c r="AN1209" s="357">
        <v>1223</v>
      </c>
      <c r="AO1209" s="357">
        <v>1392</v>
      </c>
      <c r="AP1209" s="357">
        <v>1271</v>
      </c>
      <c r="AQ1209" s="357">
        <v>1271</v>
      </c>
      <c r="AR1209" s="357">
        <v>1693</v>
      </c>
      <c r="AS1209" s="357">
        <v>1428</v>
      </c>
      <c r="AT1209" s="105"/>
      <c r="AU1209" s="105" t="s">
        <v>3457</v>
      </c>
      <c r="AV1209" s="126">
        <v>31.3</v>
      </c>
    </row>
    <row r="1210" spans="1:48" ht="23.25" customHeight="1">
      <c r="A1210"/>
      <c r="B1210"/>
      <c r="D1210" s="105" t="s">
        <v>3015</v>
      </c>
      <c r="E1210" s="164" t="s">
        <v>3015</v>
      </c>
      <c r="F1210" s="165" t="s">
        <v>4183</v>
      </c>
      <c r="G1210" s="126">
        <v>32.300000000000004</v>
      </c>
      <c r="H1210" s="166">
        <v>1191</v>
      </c>
      <c r="I1210" s="166">
        <v>1219</v>
      </c>
      <c r="J1210" s="166">
        <v>1414</v>
      </c>
      <c r="K1210" s="357">
        <v>1315</v>
      </c>
      <c r="L1210" s="357">
        <v>1309</v>
      </c>
      <c r="M1210" s="357">
        <v>1528</v>
      </c>
      <c r="N1210" s="357">
        <v>1441</v>
      </c>
      <c r="O1210" s="357">
        <v>1242</v>
      </c>
      <c r="P1210" s="357">
        <v>1368</v>
      </c>
      <c r="Q1210" s="357">
        <v>1534</v>
      </c>
      <c r="R1210" s="357">
        <v>1445</v>
      </c>
      <c r="S1210" s="354">
        <v>1661</v>
      </c>
      <c r="T1210" s="354">
        <v>1965</v>
      </c>
      <c r="U1210" s="354">
        <v>2200</v>
      </c>
      <c r="V1210" s="357">
        <v>1530</v>
      </c>
      <c r="W1210" s="357">
        <v>1708</v>
      </c>
      <c r="X1210" s="357">
        <v>1355</v>
      </c>
      <c r="Y1210" s="357">
        <v>1528</v>
      </c>
      <c r="Z1210" s="357">
        <v>1782</v>
      </c>
      <c r="AA1210" s="357">
        <v>1492</v>
      </c>
      <c r="AB1210" s="357">
        <v>1420</v>
      </c>
      <c r="AC1210" s="357">
        <v>1714</v>
      </c>
      <c r="AD1210" s="357">
        <v>2014</v>
      </c>
      <c r="AE1210" s="357">
        <v>1601</v>
      </c>
      <c r="AF1210" s="357">
        <v>1896</v>
      </c>
      <c r="AG1210" s="357">
        <v>2135</v>
      </c>
      <c r="AH1210" s="357">
        <v>2510</v>
      </c>
      <c r="AI1210" s="368" t="s">
        <v>2207</v>
      </c>
      <c r="AJ1210" s="357">
        <v>1546</v>
      </c>
      <c r="AK1210" s="357">
        <v>1779</v>
      </c>
      <c r="AL1210" s="357">
        <v>2091</v>
      </c>
      <c r="AM1210" s="357">
        <v>1292</v>
      </c>
      <c r="AN1210" s="357">
        <v>1434</v>
      </c>
      <c r="AO1210" s="357">
        <v>1634</v>
      </c>
      <c r="AP1210" s="357">
        <v>1327</v>
      </c>
      <c r="AQ1210" s="357">
        <v>1327</v>
      </c>
      <c r="AR1210" s="357">
        <v>1761</v>
      </c>
      <c r="AS1210" s="357">
        <v>1612</v>
      </c>
      <c r="AT1210" s="105"/>
      <c r="AU1210" s="105" t="s">
        <v>3015</v>
      </c>
      <c r="AV1210" s="126">
        <v>32.300000000000004</v>
      </c>
    </row>
    <row r="1211" spans="1:48" ht="23.25" customHeight="1">
      <c r="A1211"/>
      <c r="B1211"/>
      <c r="D1211" s="105" t="s">
        <v>3016</v>
      </c>
      <c r="E1211" s="164" t="s">
        <v>3016</v>
      </c>
      <c r="F1211" s="165" t="s">
        <v>152</v>
      </c>
      <c r="G1211" s="126">
        <v>32.300000000000004</v>
      </c>
      <c r="H1211" s="166">
        <v>1047</v>
      </c>
      <c r="I1211" s="166">
        <v>1075</v>
      </c>
      <c r="J1211" s="166">
        <v>1241</v>
      </c>
      <c r="K1211" s="357">
        <v>1114</v>
      </c>
      <c r="L1211" s="357">
        <v>1107</v>
      </c>
      <c r="M1211" s="357">
        <v>1299</v>
      </c>
      <c r="N1211" s="357">
        <v>1230</v>
      </c>
      <c r="O1211" s="357">
        <v>1112</v>
      </c>
      <c r="P1211" s="357">
        <v>1256</v>
      </c>
      <c r="Q1211" s="357">
        <v>1389</v>
      </c>
      <c r="R1211" s="357">
        <v>1308</v>
      </c>
      <c r="S1211" s="354">
        <v>1363</v>
      </c>
      <c r="T1211" s="354">
        <v>1662</v>
      </c>
      <c r="U1211" s="354">
        <v>1831</v>
      </c>
      <c r="V1211" s="357">
        <v>1377</v>
      </c>
      <c r="W1211" s="357">
        <v>1534</v>
      </c>
      <c r="X1211" s="357">
        <v>1146</v>
      </c>
      <c r="Y1211" s="357">
        <v>1315</v>
      </c>
      <c r="Z1211" s="357">
        <v>1531</v>
      </c>
      <c r="AA1211" s="357">
        <v>1259</v>
      </c>
      <c r="AB1211" s="357">
        <v>1259</v>
      </c>
      <c r="AC1211" s="357">
        <v>1519</v>
      </c>
      <c r="AD1211" s="357">
        <v>1785</v>
      </c>
      <c r="AE1211" s="357">
        <v>1387</v>
      </c>
      <c r="AF1211" s="357">
        <v>1497</v>
      </c>
      <c r="AG1211" s="357">
        <v>1729</v>
      </c>
      <c r="AH1211" s="357">
        <v>2033</v>
      </c>
      <c r="AI1211" s="368" t="s">
        <v>2207</v>
      </c>
      <c r="AJ1211" s="357">
        <v>1322</v>
      </c>
      <c r="AK1211" s="357">
        <v>1551</v>
      </c>
      <c r="AL1211" s="357">
        <v>1823</v>
      </c>
      <c r="AM1211" s="357">
        <v>1114</v>
      </c>
      <c r="AN1211" s="357">
        <v>1257</v>
      </c>
      <c r="AO1211" s="357">
        <v>1431</v>
      </c>
      <c r="AP1211" s="357">
        <v>1312</v>
      </c>
      <c r="AQ1211" s="357">
        <v>1312</v>
      </c>
      <c r="AR1211" s="357">
        <v>1749</v>
      </c>
      <c r="AS1211" s="357">
        <v>1449</v>
      </c>
      <c r="AT1211" s="105"/>
      <c r="AU1211" s="105" t="s">
        <v>3016</v>
      </c>
      <c r="AV1211" s="126">
        <v>32.300000000000004</v>
      </c>
    </row>
    <row r="1212" spans="1:48" ht="23.25" customHeight="1">
      <c r="A1212"/>
      <c r="B1212"/>
      <c r="D1212" s="105" t="s">
        <v>3458</v>
      </c>
      <c r="E1212" s="164" t="s">
        <v>3458</v>
      </c>
      <c r="F1212" s="165" t="s">
        <v>152</v>
      </c>
      <c r="G1212" s="126">
        <v>32.300000000000004</v>
      </c>
      <c r="H1212" s="166">
        <v>1047</v>
      </c>
      <c r="I1212" s="166">
        <v>1075</v>
      </c>
      <c r="J1212" s="166">
        <v>1241</v>
      </c>
      <c r="K1212" s="357">
        <v>1114</v>
      </c>
      <c r="L1212" s="357">
        <v>1107</v>
      </c>
      <c r="M1212" s="357">
        <v>1299</v>
      </c>
      <c r="N1212" s="357">
        <v>1230</v>
      </c>
      <c r="O1212" s="357">
        <v>1112</v>
      </c>
      <c r="P1212" s="357">
        <v>1256</v>
      </c>
      <c r="Q1212" s="357">
        <v>1389</v>
      </c>
      <c r="R1212" s="357">
        <v>1308</v>
      </c>
      <c r="S1212" s="354">
        <v>1363</v>
      </c>
      <c r="T1212" s="354">
        <v>1662</v>
      </c>
      <c r="U1212" s="354">
        <v>1831</v>
      </c>
      <c r="V1212" s="357">
        <v>1377</v>
      </c>
      <c r="W1212" s="357">
        <v>1534</v>
      </c>
      <c r="X1212" s="357">
        <v>1146</v>
      </c>
      <c r="Y1212" s="357">
        <v>1315</v>
      </c>
      <c r="Z1212" s="357">
        <v>1531</v>
      </c>
      <c r="AA1212" s="357">
        <v>1259</v>
      </c>
      <c r="AB1212" s="357">
        <v>1259</v>
      </c>
      <c r="AC1212" s="357">
        <v>1519</v>
      </c>
      <c r="AD1212" s="357">
        <v>1785</v>
      </c>
      <c r="AE1212" s="357">
        <v>1387</v>
      </c>
      <c r="AF1212" s="357">
        <v>1497</v>
      </c>
      <c r="AG1212" s="357">
        <v>1729</v>
      </c>
      <c r="AH1212" s="357">
        <v>2033</v>
      </c>
      <c r="AI1212" s="368" t="s">
        <v>2207</v>
      </c>
      <c r="AJ1212" s="357">
        <v>1322</v>
      </c>
      <c r="AK1212" s="357">
        <v>1551</v>
      </c>
      <c r="AL1212" s="357">
        <v>1823</v>
      </c>
      <c r="AM1212" s="357">
        <v>1114</v>
      </c>
      <c r="AN1212" s="357">
        <v>1257</v>
      </c>
      <c r="AO1212" s="357">
        <v>1431</v>
      </c>
      <c r="AP1212" s="357">
        <v>1312</v>
      </c>
      <c r="AQ1212" s="357">
        <v>1312</v>
      </c>
      <c r="AR1212" s="357">
        <v>1749</v>
      </c>
      <c r="AS1212" s="357">
        <v>1449</v>
      </c>
      <c r="AT1212" s="105"/>
      <c r="AU1212" s="105" t="s">
        <v>3458</v>
      </c>
      <c r="AV1212" s="126">
        <v>32.300000000000004</v>
      </c>
    </row>
    <row r="1213" spans="1:48" ht="23.25" customHeight="1">
      <c r="A1213"/>
      <c r="B1213"/>
      <c r="D1213" s="105" t="s">
        <v>155</v>
      </c>
      <c r="E1213" s="164" t="s">
        <v>155</v>
      </c>
      <c r="F1213" s="165" t="s">
        <v>4183</v>
      </c>
      <c r="G1213" s="126">
        <v>33.4</v>
      </c>
      <c r="H1213" s="166">
        <v>1154</v>
      </c>
      <c r="I1213" s="166">
        <v>1177</v>
      </c>
      <c r="J1213" s="166">
        <v>1357</v>
      </c>
      <c r="K1213" s="357">
        <v>1295</v>
      </c>
      <c r="L1213" s="357">
        <v>1263</v>
      </c>
      <c r="M1213" s="357">
        <v>1490</v>
      </c>
      <c r="N1213" s="357">
        <v>1363</v>
      </c>
      <c r="O1213" s="357">
        <v>1182</v>
      </c>
      <c r="P1213" s="357">
        <v>1321</v>
      </c>
      <c r="Q1213" s="357">
        <v>1491</v>
      </c>
      <c r="R1213" s="357">
        <v>1449</v>
      </c>
      <c r="S1213" s="354">
        <v>1754</v>
      </c>
      <c r="T1213" s="354">
        <v>2069</v>
      </c>
      <c r="U1213" s="354">
        <v>2321</v>
      </c>
      <c r="V1213" s="357">
        <v>1631</v>
      </c>
      <c r="W1213" s="357">
        <v>1823</v>
      </c>
      <c r="X1213" s="357">
        <v>1293</v>
      </c>
      <c r="Y1213" s="357">
        <v>1468</v>
      </c>
      <c r="Z1213" s="357">
        <v>1610</v>
      </c>
      <c r="AA1213" s="357">
        <v>1464</v>
      </c>
      <c r="AB1213" s="357">
        <v>1391</v>
      </c>
      <c r="AC1213" s="357">
        <v>1631</v>
      </c>
      <c r="AD1213" s="357">
        <v>1988</v>
      </c>
      <c r="AE1213" s="357">
        <v>1571</v>
      </c>
      <c r="AF1213" s="357">
        <v>1820</v>
      </c>
      <c r="AG1213" s="357">
        <v>2068</v>
      </c>
      <c r="AH1213" s="357">
        <v>2502</v>
      </c>
      <c r="AI1213" s="368" t="s">
        <v>2207</v>
      </c>
      <c r="AJ1213" s="357">
        <v>1609</v>
      </c>
      <c r="AK1213" s="357">
        <v>1849</v>
      </c>
      <c r="AL1213" s="357">
        <v>2174</v>
      </c>
      <c r="AM1213" s="357">
        <v>1348</v>
      </c>
      <c r="AN1213" s="357">
        <v>1496</v>
      </c>
      <c r="AO1213" s="357">
        <v>1705</v>
      </c>
      <c r="AP1213" s="357">
        <v>1399</v>
      </c>
      <c r="AQ1213" s="357">
        <v>1399</v>
      </c>
      <c r="AR1213" s="357">
        <v>1848</v>
      </c>
      <c r="AS1213" s="357">
        <v>1725</v>
      </c>
      <c r="AT1213" s="105"/>
      <c r="AU1213" s="105" t="s">
        <v>155</v>
      </c>
      <c r="AV1213" s="126">
        <v>33.4</v>
      </c>
    </row>
    <row r="1214" spans="1:48" ht="23.25" customHeight="1">
      <c r="A1214"/>
      <c r="B1214"/>
      <c r="D1214" s="105" t="s">
        <v>156</v>
      </c>
      <c r="E1214" s="164" t="s">
        <v>156</v>
      </c>
      <c r="F1214" s="165" t="s">
        <v>152</v>
      </c>
      <c r="G1214" s="126">
        <v>33.4</v>
      </c>
      <c r="H1214" s="166">
        <v>1080</v>
      </c>
      <c r="I1214" s="166">
        <v>1104</v>
      </c>
      <c r="J1214" s="166">
        <v>1265</v>
      </c>
      <c r="K1214" s="357">
        <v>1156</v>
      </c>
      <c r="L1214" s="357">
        <v>1128</v>
      </c>
      <c r="M1214" s="357">
        <v>1361</v>
      </c>
      <c r="N1214" s="357">
        <v>1236</v>
      </c>
      <c r="O1214" s="357">
        <v>1119</v>
      </c>
      <c r="P1214" s="357">
        <v>1282</v>
      </c>
      <c r="Q1214" s="357">
        <v>1421</v>
      </c>
      <c r="R1214" s="357">
        <v>1381</v>
      </c>
      <c r="S1214" s="354">
        <v>1475</v>
      </c>
      <c r="T1214" s="354">
        <v>1786</v>
      </c>
      <c r="U1214" s="354">
        <v>1975</v>
      </c>
      <c r="V1214" s="357">
        <v>1499</v>
      </c>
      <c r="W1214" s="357">
        <v>1672</v>
      </c>
      <c r="X1214" s="357">
        <v>1144</v>
      </c>
      <c r="Y1214" s="357">
        <v>1317</v>
      </c>
      <c r="Z1214" s="357">
        <v>1353</v>
      </c>
      <c r="AA1214" s="357">
        <v>1299</v>
      </c>
      <c r="AB1214" s="357">
        <v>1261</v>
      </c>
      <c r="AC1214" s="357">
        <v>1499</v>
      </c>
      <c r="AD1214" s="357">
        <v>1833</v>
      </c>
      <c r="AE1214" s="357">
        <v>1426</v>
      </c>
      <c r="AF1214" s="357">
        <v>1475</v>
      </c>
      <c r="AG1214" s="357">
        <v>1717</v>
      </c>
      <c r="AH1214" s="357">
        <v>2090</v>
      </c>
      <c r="AI1214" s="368" t="s">
        <v>2207</v>
      </c>
      <c r="AJ1214" s="357">
        <v>1406</v>
      </c>
      <c r="AK1214" s="357">
        <v>1644</v>
      </c>
      <c r="AL1214" s="357">
        <v>1931</v>
      </c>
      <c r="AM1214" s="357">
        <v>1192</v>
      </c>
      <c r="AN1214" s="357">
        <v>1340</v>
      </c>
      <c r="AO1214" s="357">
        <v>1526</v>
      </c>
      <c r="AP1214" s="357">
        <v>1384</v>
      </c>
      <c r="AQ1214" s="357">
        <v>1384</v>
      </c>
      <c r="AR1214" s="357">
        <v>1836</v>
      </c>
      <c r="AS1214" s="357">
        <v>1562</v>
      </c>
      <c r="AT1214" s="105"/>
      <c r="AU1214" s="105" t="s">
        <v>156</v>
      </c>
      <c r="AV1214" s="126">
        <v>33.4</v>
      </c>
    </row>
    <row r="1215" spans="1:48" ht="23.25" customHeight="1">
      <c r="A1215"/>
      <c r="B1215"/>
      <c r="D1215" s="105" t="s">
        <v>3459</v>
      </c>
      <c r="E1215" s="164" t="s">
        <v>3459</v>
      </c>
      <c r="F1215" s="165" t="s">
        <v>152</v>
      </c>
      <c r="G1215" s="126">
        <v>33.4</v>
      </c>
      <c r="H1215" s="166">
        <v>1080</v>
      </c>
      <c r="I1215" s="166">
        <v>1104</v>
      </c>
      <c r="J1215" s="166">
        <v>1265</v>
      </c>
      <c r="K1215" s="357">
        <v>1156</v>
      </c>
      <c r="L1215" s="357">
        <v>1128</v>
      </c>
      <c r="M1215" s="357">
        <v>1361</v>
      </c>
      <c r="N1215" s="357">
        <v>1236</v>
      </c>
      <c r="O1215" s="357">
        <v>1119</v>
      </c>
      <c r="P1215" s="357">
        <v>1282</v>
      </c>
      <c r="Q1215" s="357">
        <v>1421</v>
      </c>
      <c r="R1215" s="357">
        <v>1381</v>
      </c>
      <c r="S1215" s="354">
        <v>1475</v>
      </c>
      <c r="T1215" s="354">
        <v>1786</v>
      </c>
      <c r="U1215" s="354">
        <v>1975</v>
      </c>
      <c r="V1215" s="357">
        <v>1499</v>
      </c>
      <c r="W1215" s="357">
        <v>1672</v>
      </c>
      <c r="X1215" s="357">
        <v>1144</v>
      </c>
      <c r="Y1215" s="357">
        <v>1317</v>
      </c>
      <c r="Z1215" s="357">
        <v>1353</v>
      </c>
      <c r="AA1215" s="357">
        <v>1299</v>
      </c>
      <c r="AB1215" s="357">
        <v>1261</v>
      </c>
      <c r="AC1215" s="357">
        <v>1499</v>
      </c>
      <c r="AD1215" s="357">
        <v>1833</v>
      </c>
      <c r="AE1215" s="357">
        <v>1426</v>
      </c>
      <c r="AF1215" s="357">
        <v>1475</v>
      </c>
      <c r="AG1215" s="357">
        <v>1717</v>
      </c>
      <c r="AH1215" s="357">
        <v>2090</v>
      </c>
      <c r="AI1215" s="368" t="s">
        <v>2207</v>
      </c>
      <c r="AJ1215" s="357">
        <v>1406</v>
      </c>
      <c r="AK1215" s="357">
        <v>1644</v>
      </c>
      <c r="AL1215" s="357">
        <v>1931</v>
      </c>
      <c r="AM1215" s="357">
        <v>1192</v>
      </c>
      <c r="AN1215" s="357">
        <v>1340</v>
      </c>
      <c r="AO1215" s="357">
        <v>1526</v>
      </c>
      <c r="AP1215" s="357">
        <v>1384</v>
      </c>
      <c r="AQ1215" s="357">
        <v>1384</v>
      </c>
      <c r="AR1215" s="357">
        <v>1836</v>
      </c>
      <c r="AS1215" s="357">
        <v>1562</v>
      </c>
      <c r="AT1215" s="105"/>
      <c r="AU1215" s="105" t="s">
        <v>3459</v>
      </c>
      <c r="AV1215" s="126">
        <v>33.4</v>
      </c>
    </row>
    <row r="1216" spans="1:48" ht="23.25" customHeight="1">
      <c r="A1216"/>
      <c r="B1216"/>
      <c r="D1216" s="105" t="s">
        <v>157</v>
      </c>
      <c r="E1216" s="164" t="s">
        <v>157</v>
      </c>
      <c r="F1216" s="165" t="s">
        <v>4184</v>
      </c>
      <c r="G1216" s="126">
        <v>32.9</v>
      </c>
      <c r="H1216" s="166">
        <v>1089</v>
      </c>
      <c r="I1216" s="166">
        <v>1113</v>
      </c>
      <c r="J1216" s="166">
        <v>1282</v>
      </c>
      <c r="K1216" s="357">
        <v>1217</v>
      </c>
      <c r="L1216" s="357">
        <v>1187</v>
      </c>
      <c r="M1216" s="357">
        <v>1392</v>
      </c>
      <c r="N1216" s="357">
        <v>1285</v>
      </c>
      <c r="O1216" s="357">
        <v>1119</v>
      </c>
      <c r="P1216" s="357">
        <v>1260</v>
      </c>
      <c r="Q1216" s="357">
        <v>1417</v>
      </c>
      <c r="R1216" s="357">
        <v>1380</v>
      </c>
      <c r="S1216" s="354">
        <v>1660</v>
      </c>
      <c r="T1216" s="354">
        <v>1968</v>
      </c>
      <c r="U1216" s="354">
        <v>2202</v>
      </c>
      <c r="V1216" s="357">
        <v>1530</v>
      </c>
      <c r="W1216" s="357">
        <v>1709</v>
      </c>
      <c r="X1216" s="357">
        <v>1231</v>
      </c>
      <c r="Y1216" s="357">
        <v>1402</v>
      </c>
      <c r="Z1216" s="357">
        <v>1490</v>
      </c>
      <c r="AA1216" s="357">
        <v>1395</v>
      </c>
      <c r="AB1216" s="357">
        <v>1327</v>
      </c>
      <c r="AC1216" s="357">
        <v>1562</v>
      </c>
      <c r="AD1216" s="357">
        <v>1905</v>
      </c>
      <c r="AE1216" s="357">
        <v>1500</v>
      </c>
      <c r="AF1216" s="357">
        <v>1756</v>
      </c>
      <c r="AG1216" s="357">
        <v>1998</v>
      </c>
      <c r="AH1216" s="357">
        <v>2419</v>
      </c>
      <c r="AI1216" s="368" t="s">
        <v>2207</v>
      </c>
      <c r="AJ1216" s="357">
        <v>1544</v>
      </c>
      <c r="AK1216" s="357">
        <v>1779</v>
      </c>
      <c r="AL1216" s="357">
        <v>2091</v>
      </c>
      <c r="AM1216" s="357">
        <v>1287</v>
      </c>
      <c r="AN1216" s="357">
        <v>1431</v>
      </c>
      <c r="AO1216" s="357">
        <v>1631</v>
      </c>
      <c r="AP1216" s="357">
        <v>1325</v>
      </c>
      <c r="AQ1216" s="357">
        <v>1325</v>
      </c>
      <c r="AR1216" s="357">
        <v>1765</v>
      </c>
      <c r="AS1216" s="357">
        <v>1611</v>
      </c>
      <c r="AT1216" s="105"/>
      <c r="AU1216" s="105" t="s">
        <v>157</v>
      </c>
      <c r="AV1216" s="126">
        <v>32.9</v>
      </c>
    </row>
    <row r="1217" spans="1:48" ht="23.25" customHeight="1">
      <c r="D1217" s="105" t="s">
        <v>5384</v>
      </c>
      <c r="E1217" s="13" t="s">
        <v>5384</v>
      </c>
      <c r="F1217" s="2" t="s">
        <v>4184</v>
      </c>
      <c r="G1217">
        <v>34</v>
      </c>
      <c r="H1217" s="398" t="s">
        <v>2207</v>
      </c>
      <c r="I1217" s="398" t="s">
        <v>2207</v>
      </c>
      <c r="J1217" s="398" t="s">
        <v>2207</v>
      </c>
      <c r="K1217" s="390" t="s">
        <v>2207</v>
      </c>
      <c r="L1217" s="390" t="s">
        <v>2207</v>
      </c>
      <c r="M1217" s="390" t="s">
        <v>2207</v>
      </c>
      <c r="N1217" s="390" t="s">
        <v>2207</v>
      </c>
      <c r="O1217" s="390" t="s">
        <v>2207</v>
      </c>
      <c r="P1217" s="390" t="s">
        <v>2207</v>
      </c>
      <c r="Q1217" s="390" t="s">
        <v>2207</v>
      </c>
      <c r="R1217" s="390" t="s">
        <v>2207</v>
      </c>
      <c r="S1217" s="354">
        <v>1679</v>
      </c>
      <c r="T1217" s="354">
        <v>1995</v>
      </c>
      <c r="U1217" s="354">
        <v>2230</v>
      </c>
      <c r="V1217" s="391">
        <v>1568</v>
      </c>
      <c r="W1217" s="391">
        <v>1752</v>
      </c>
      <c r="X1217" s="391">
        <v>1247</v>
      </c>
      <c r="Y1217" s="391">
        <v>1424</v>
      </c>
      <c r="Z1217" s="391">
        <v>1516</v>
      </c>
      <c r="AA1217" s="391">
        <v>1414</v>
      </c>
      <c r="AB1217" s="391">
        <v>1348</v>
      </c>
      <c r="AC1217" s="391">
        <v>1591</v>
      </c>
      <c r="AD1217" s="391">
        <v>1941</v>
      </c>
      <c r="AE1217" s="391">
        <v>1524</v>
      </c>
      <c r="AF1217" s="391">
        <v>1777</v>
      </c>
      <c r="AG1217" s="391">
        <v>2027</v>
      </c>
      <c r="AH1217" s="391">
        <v>2455</v>
      </c>
      <c r="AI1217" s="399" t="s">
        <v>2207</v>
      </c>
      <c r="AJ1217" s="391">
        <v>1568</v>
      </c>
      <c r="AK1217" s="391">
        <v>1811</v>
      </c>
      <c r="AL1217" s="391">
        <v>2129</v>
      </c>
      <c r="AM1217" s="391">
        <v>1305</v>
      </c>
      <c r="AN1217" s="391">
        <v>1454</v>
      </c>
      <c r="AO1217" s="391">
        <v>1657</v>
      </c>
      <c r="AP1217" s="391">
        <v>1354</v>
      </c>
      <c r="AQ1217" s="391">
        <v>1354</v>
      </c>
      <c r="AR1217" s="391">
        <v>1811</v>
      </c>
      <c r="AS1217" s="391">
        <v>1651</v>
      </c>
      <c r="AU1217" s="105" t="s">
        <v>5384</v>
      </c>
      <c r="AV1217" s="126">
        <v>34</v>
      </c>
    </row>
    <row r="1218" spans="1:48" ht="23.25" customHeight="1">
      <c r="A1218"/>
      <c r="B1218"/>
      <c r="D1218" s="105" t="s">
        <v>158</v>
      </c>
      <c r="E1218" s="164" t="s">
        <v>158</v>
      </c>
      <c r="F1218" s="165" t="s">
        <v>4184</v>
      </c>
      <c r="G1218" s="126">
        <v>35.200000000000003</v>
      </c>
      <c r="H1218" s="166">
        <v>1121</v>
      </c>
      <c r="I1218" s="166">
        <v>1148</v>
      </c>
      <c r="J1218" s="166">
        <v>1323</v>
      </c>
      <c r="K1218" s="357">
        <v>1256</v>
      </c>
      <c r="L1218" s="357">
        <v>1225</v>
      </c>
      <c r="M1218" s="357">
        <v>1448</v>
      </c>
      <c r="N1218" s="357">
        <v>1329</v>
      </c>
      <c r="O1218" s="357">
        <v>1155</v>
      </c>
      <c r="P1218" s="357">
        <v>1307</v>
      </c>
      <c r="Q1218" s="357">
        <v>1466</v>
      </c>
      <c r="R1218" s="357">
        <v>1428</v>
      </c>
      <c r="S1218" s="354">
        <v>1727</v>
      </c>
      <c r="T1218" s="354">
        <v>2055</v>
      </c>
      <c r="U1218" s="354">
        <v>2295</v>
      </c>
      <c r="V1218" s="357">
        <v>1606</v>
      </c>
      <c r="W1218" s="357">
        <v>1794</v>
      </c>
      <c r="X1218" s="357">
        <v>1262</v>
      </c>
      <c r="Y1218" s="357">
        <v>1445</v>
      </c>
      <c r="Z1218" s="357">
        <v>1542</v>
      </c>
      <c r="AA1218" s="357">
        <v>1432</v>
      </c>
      <c r="AB1218" s="357">
        <v>1368</v>
      </c>
      <c r="AC1218" s="357">
        <v>1619</v>
      </c>
      <c r="AD1218" s="357">
        <v>1977</v>
      </c>
      <c r="AE1218" s="357">
        <v>1547</v>
      </c>
      <c r="AF1218" s="357">
        <v>1797</v>
      </c>
      <c r="AG1218" s="357">
        <v>2056</v>
      </c>
      <c r="AH1218" s="357">
        <v>2491</v>
      </c>
      <c r="AI1218" s="368" t="s">
        <v>2207</v>
      </c>
      <c r="AJ1218" s="357">
        <v>1591</v>
      </c>
      <c r="AK1218" s="357">
        <v>1843</v>
      </c>
      <c r="AL1218" s="357">
        <v>2166</v>
      </c>
      <c r="AM1218" s="357">
        <v>1322</v>
      </c>
      <c r="AN1218" s="357">
        <v>1477</v>
      </c>
      <c r="AO1218" s="357">
        <v>1683</v>
      </c>
      <c r="AP1218" s="357">
        <v>1383</v>
      </c>
      <c r="AQ1218" s="357">
        <v>1383</v>
      </c>
      <c r="AR1218" s="357">
        <v>1857</v>
      </c>
      <c r="AS1218" s="357">
        <v>1690</v>
      </c>
      <c r="AT1218" s="105"/>
      <c r="AU1218" s="105" t="s">
        <v>158</v>
      </c>
      <c r="AV1218" s="126">
        <v>35.200000000000003</v>
      </c>
    </row>
    <row r="1219" spans="1:48" ht="23.25" customHeight="1">
      <c r="A1219"/>
      <c r="B1219"/>
      <c r="D1219" s="105" t="s">
        <v>3017</v>
      </c>
      <c r="E1219" s="164" t="s">
        <v>3017</v>
      </c>
      <c r="F1219" s="165" t="s">
        <v>4184</v>
      </c>
      <c r="G1219" s="126">
        <v>36.4</v>
      </c>
      <c r="H1219" s="166">
        <v>1251</v>
      </c>
      <c r="I1219" s="166">
        <v>1284</v>
      </c>
      <c r="J1219" s="166">
        <v>1489</v>
      </c>
      <c r="K1219" s="357">
        <v>1376</v>
      </c>
      <c r="L1219" s="357">
        <v>1370</v>
      </c>
      <c r="M1219" s="357">
        <v>1603</v>
      </c>
      <c r="N1219" s="357">
        <v>1514</v>
      </c>
      <c r="O1219" s="357">
        <v>1314</v>
      </c>
      <c r="P1219" s="357">
        <v>1461</v>
      </c>
      <c r="Q1219" s="357">
        <v>1632</v>
      </c>
      <c r="R1219" s="357">
        <v>1539</v>
      </c>
      <c r="S1219" s="354">
        <v>1744</v>
      </c>
      <c r="T1219" s="354">
        <v>2082</v>
      </c>
      <c r="U1219" s="354">
        <v>2321</v>
      </c>
      <c r="V1219" s="357">
        <v>1629</v>
      </c>
      <c r="W1219" s="357">
        <v>1818</v>
      </c>
      <c r="X1219" s="357">
        <v>1420</v>
      </c>
      <c r="Y1219" s="357">
        <v>1612</v>
      </c>
      <c r="Z1219" s="357">
        <v>1879</v>
      </c>
      <c r="AA1219" s="357">
        <v>1561</v>
      </c>
      <c r="AB1219" s="357">
        <v>1505</v>
      </c>
      <c r="AC1219" s="357">
        <v>1826</v>
      </c>
      <c r="AD1219" s="357">
        <v>2146</v>
      </c>
      <c r="AE1219" s="357">
        <v>1689</v>
      </c>
      <c r="AF1219" s="357">
        <v>1980</v>
      </c>
      <c r="AG1219" s="357">
        <v>2247</v>
      </c>
      <c r="AH1219" s="357">
        <v>2642</v>
      </c>
      <c r="AI1219" s="368" t="s">
        <v>2207</v>
      </c>
      <c r="AJ1219" s="357">
        <v>1631</v>
      </c>
      <c r="AK1219" s="357">
        <v>1891</v>
      </c>
      <c r="AL1219" s="357">
        <v>2223</v>
      </c>
      <c r="AM1219" s="357">
        <v>1356</v>
      </c>
      <c r="AN1219" s="357">
        <v>1516</v>
      </c>
      <c r="AO1219" s="357">
        <v>1727</v>
      </c>
      <c r="AP1219" s="357">
        <v>1430</v>
      </c>
      <c r="AQ1219" s="357">
        <v>1430</v>
      </c>
      <c r="AR1219" s="357">
        <v>1920</v>
      </c>
      <c r="AS1219" s="357">
        <v>1714</v>
      </c>
      <c r="AT1219" s="105"/>
      <c r="AU1219" s="105" t="s">
        <v>3017</v>
      </c>
      <c r="AV1219" s="126">
        <v>36.4</v>
      </c>
    </row>
    <row r="1220" spans="1:48" ht="23.25" customHeight="1">
      <c r="A1220"/>
      <c r="B1220"/>
      <c r="D1220" s="105" t="s">
        <v>159</v>
      </c>
      <c r="E1220" s="164" t="s">
        <v>159</v>
      </c>
      <c r="F1220" s="165" t="s">
        <v>4184</v>
      </c>
      <c r="G1220" s="126">
        <v>37.5</v>
      </c>
      <c r="H1220" s="166">
        <v>1209</v>
      </c>
      <c r="I1220" s="166">
        <v>1237</v>
      </c>
      <c r="J1220" s="166">
        <v>1424</v>
      </c>
      <c r="K1220" s="357">
        <v>1351</v>
      </c>
      <c r="L1220" s="357">
        <v>1318</v>
      </c>
      <c r="M1220" s="357">
        <v>1566</v>
      </c>
      <c r="N1220" s="357">
        <v>1429</v>
      </c>
      <c r="O1220" s="357">
        <v>1245</v>
      </c>
      <c r="P1220" s="357">
        <v>1409</v>
      </c>
      <c r="Q1220" s="357">
        <v>1583</v>
      </c>
      <c r="R1220" s="357">
        <v>1540</v>
      </c>
      <c r="S1220" s="354">
        <v>1841</v>
      </c>
      <c r="T1220" s="354">
        <v>2191</v>
      </c>
      <c r="U1220" s="354">
        <v>2447</v>
      </c>
      <c r="V1220" s="357">
        <v>1734</v>
      </c>
      <c r="W1220" s="357">
        <v>1937</v>
      </c>
      <c r="X1220" s="357">
        <v>1347</v>
      </c>
      <c r="Y1220" s="357">
        <v>1542</v>
      </c>
      <c r="Z1220" s="357">
        <v>1659</v>
      </c>
      <c r="AA1220" s="357">
        <v>1528</v>
      </c>
      <c r="AB1220" s="357">
        <v>1463</v>
      </c>
      <c r="AC1220" s="357">
        <v>1731</v>
      </c>
      <c r="AD1220" s="357">
        <v>2114</v>
      </c>
      <c r="AE1220" s="357">
        <v>1654</v>
      </c>
      <c r="AF1220" s="357">
        <v>1891</v>
      </c>
      <c r="AG1220" s="357">
        <v>2168</v>
      </c>
      <c r="AH1220" s="357">
        <v>2628</v>
      </c>
      <c r="AI1220" s="368" t="s">
        <v>2207</v>
      </c>
      <c r="AJ1220" s="357">
        <v>1692</v>
      </c>
      <c r="AK1220" s="357">
        <v>1961</v>
      </c>
      <c r="AL1220" s="357">
        <v>2305</v>
      </c>
      <c r="AM1220" s="357">
        <v>1411</v>
      </c>
      <c r="AN1220" s="357">
        <v>1577</v>
      </c>
      <c r="AO1220" s="357">
        <v>1796</v>
      </c>
      <c r="AP1220" s="357">
        <v>1501</v>
      </c>
      <c r="AQ1220" s="357">
        <v>1501</v>
      </c>
      <c r="AR1220" s="357">
        <v>2008</v>
      </c>
      <c r="AS1220" s="357">
        <v>1831</v>
      </c>
      <c r="AT1220" s="105"/>
      <c r="AU1220" s="105" t="s">
        <v>159</v>
      </c>
      <c r="AV1220" s="126">
        <v>37.5</v>
      </c>
    </row>
    <row r="1221" spans="1:48" ht="23.25" customHeight="1">
      <c r="A1221"/>
      <c r="B1221"/>
      <c r="D1221" s="105" t="s">
        <v>160</v>
      </c>
      <c r="E1221" s="164" t="s">
        <v>160</v>
      </c>
      <c r="F1221" s="165" t="s">
        <v>4185</v>
      </c>
      <c r="G1221" s="126">
        <v>36.5</v>
      </c>
      <c r="H1221" s="166">
        <v>1144</v>
      </c>
      <c r="I1221" s="166">
        <v>1172</v>
      </c>
      <c r="J1221" s="166">
        <v>1350</v>
      </c>
      <c r="K1221" s="357">
        <v>1274</v>
      </c>
      <c r="L1221" s="357">
        <v>1242</v>
      </c>
      <c r="M1221" s="357">
        <v>1464</v>
      </c>
      <c r="N1221" s="357">
        <v>1350</v>
      </c>
      <c r="O1221" s="357">
        <v>1181</v>
      </c>
      <c r="P1221" s="357">
        <v>1343</v>
      </c>
      <c r="Q1221" s="357">
        <v>1504</v>
      </c>
      <c r="R1221" s="357">
        <v>1467</v>
      </c>
      <c r="S1221" s="354">
        <v>1740</v>
      </c>
      <c r="T1221" s="354">
        <v>2078</v>
      </c>
      <c r="U1221" s="354">
        <v>2316</v>
      </c>
      <c r="V1221" s="357">
        <v>1624</v>
      </c>
      <c r="W1221" s="357">
        <v>1814</v>
      </c>
      <c r="X1221" s="357">
        <v>1286</v>
      </c>
      <c r="Y1221" s="357">
        <v>1474</v>
      </c>
      <c r="Z1221" s="357">
        <v>1532</v>
      </c>
      <c r="AA1221" s="357">
        <v>1459</v>
      </c>
      <c r="AB1221" s="357">
        <v>1396</v>
      </c>
      <c r="AC1221" s="357">
        <v>1655</v>
      </c>
      <c r="AD1221" s="357">
        <v>2023</v>
      </c>
      <c r="AE1221" s="357">
        <v>1579</v>
      </c>
      <c r="AF1221" s="357">
        <v>1825</v>
      </c>
      <c r="AG1221" s="357">
        <v>2092</v>
      </c>
      <c r="AH1221" s="357">
        <v>2537</v>
      </c>
      <c r="AI1221" s="368" t="s">
        <v>2207</v>
      </c>
      <c r="AJ1221" s="357">
        <v>1625</v>
      </c>
      <c r="AK1221" s="357">
        <v>1884</v>
      </c>
      <c r="AL1221" s="357">
        <v>2215</v>
      </c>
      <c r="AM1221" s="357">
        <v>1349</v>
      </c>
      <c r="AN1221" s="357">
        <v>1509</v>
      </c>
      <c r="AO1221" s="357">
        <v>1719</v>
      </c>
      <c r="AP1221" s="357">
        <v>1422</v>
      </c>
      <c r="AQ1221" s="357">
        <v>1422</v>
      </c>
      <c r="AR1221" s="357">
        <v>1913</v>
      </c>
      <c r="AS1221" s="357">
        <v>1707</v>
      </c>
      <c r="AT1221" s="105"/>
      <c r="AU1221" s="105" t="s">
        <v>160</v>
      </c>
      <c r="AV1221" s="126">
        <v>36.5</v>
      </c>
    </row>
    <row r="1222" spans="1:48" ht="23.25" customHeight="1">
      <c r="D1222" s="105" t="s">
        <v>5385</v>
      </c>
      <c r="E1222" s="13" t="s">
        <v>5385</v>
      </c>
      <c r="F1222" s="2" t="s">
        <v>4185</v>
      </c>
      <c r="G1222">
        <v>37.800000000000004</v>
      </c>
      <c r="H1222" s="398" t="s">
        <v>2207</v>
      </c>
      <c r="I1222" s="398" t="s">
        <v>2207</v>
      </c>
      <c r="J1222" s="398" t="s">
        <v>2207</v>
      </c>
      <c r="K1222" s="390" t="s">
        <v>2207</v>
      </c>
      <c r="L1222" s="390" t="s">
        <v>2207</v>
      </c>
      <c r="M1222" s="390" t="s">
        <v>2207</v>
      </c>
      <c r="N1222" s="390" t="s">
        <v>2207</v>
      </c>
      <c r="O1222" s="390" t="s">
        <v>2207</v>
      </c>
      <c r="P1222" s="390" t="s">
        <v>2207</v>
      </c>
      <c r="Q1222" s="390" t="s">
        <v>2207</v>
      </c>
      <c r="R1222" s="390" t="s">
        <v>2207</v>
      </c>
      <c r="S1222" s="354">
        <v>1760</v>
      </c>
      <c r="T1222" s="354">
        <v>2109</v>
      </c>
      <c r="U1222" s="354">
        <v>2348</v>
      </c>
      <c r="V1222" s="391">
        <v>1666</v>
      </c>
      <c r="W1222" s="391">
        <v>1861</v>
      </c>
      <c r="X1222" s="391">
        <v>1303</v>
      </c>
      <c r="Y1222" s="391">
        <v>1498</v>
      </c>
      <c r="Z1222" s="391">
        <v>1561</v>
      </c>
      <c r="AA1222" s="391">
        <v>1479</v>
      </c>
      <c r="AB1222" s="391">
        <v>1419</v>
      </c>
      <c r="AC1222" s="391">
        <v>1687</v>
      </c>
      <c r="AD1222" s="391">
        <v>2063</v>
      </c>
      <c r="AE1222" s="391">
        <v>1605</v>
      </c>
      <c r="AF1222" s="391">
        <v>1847</v>
      </c>
      <c r="AG1222" s="391">
        <v>2124</v>
      </c>
      <c r="AH1222" s="391">
        <v>2577</v>
      </c>
      <c r="AI1222" s="399" t="s">
        <v>2207</v>
      </c>
      <c r="AJ1222" s="391">
        <v>1651</v>
      </c>
      <c r="AK1222" s="391">
        <v>1919</v>
      </c>
      <c r="AL1222" s="391">
        <v>2256</v>
      </c>
      <c r="AM1222" s="391">
        <v>1368</v>
      </c>
      <c r="AN1222" s="391">
        <v>1535</v>
      </c>
      <c r="AO1222" s="391">
        <v>1748</v>
      </c>
      <c r="AP1222" s="391">
        <v>1454</v>
      </c>
      <c r="AQ1222" s="391">
        <v>1454</v>
      </c>
      <c r="AR1222" s="391">
        <v>1963</v>
      </c>
      <c r="AS1222" s="391">
        <v>1751</v>
      </c>
      <c r="AU1222" s="105" t="s">
        <v>5385</v>
      </c>
      <c r="AV1222" s="126">
        <v>37.800000000000004</v>
      </c>
    </row>
    <row r="1223" spans="1:48" ht="23.25" customHeight="1">
      <c r="A1223"/>
      <c r="B1223"/>
      <c r="D1223" s="105" t="s">
        <v>161</v>
      </c>
      <c r="E1223" s="164" t="s">
        <v>161</v>
      </c>
      <c r="F1223" s="165" t="s">
        <v>4185</v>
      </c>
      <c r="G1223" s="126">
        <v>39.1</v>
      </c>
      <c r="H1223" s="166">
        <v>1179</v>
      </c>
      <c r="I1223" s="166">
        <v>1211</v>
      </c>
      <c r="J1223" s="166">
        <v>1393</v>
      </c>
      <c r="K1223" s="357">
        <v>1315</v>
      </c>
      <c r="L1223" s="357">
        <v>1283</v>
      </c>
      <c r="M1223" s="357">
        <v>1524</v>
      </c>
      <c r="N1223" s="357">
        <v>1397</v>
      </c>
      <c r="O1223" s="357">
        <v>1220</v>
      </c>
      <c r="P1223" s="357">
        <v>1395</v>
      </c>
      <c r="Q1223" s="357">
        <v>1558</v>
      </c>
      <c r="R1223" s="357">
        <v>1520</v>
      </c>
      <c r="S1223" s="354">
        <v>1811</v>
      </c>
      <c r="T1223" s="354">
        <v>2174</v>
      </c>
      <c r="U1223" s="354">
        <v>2418</v>
      </c>
      <c r="V1223" s="357">
        <v>1707</v>
      </c>
      <c r="W1223" s="357">
        <v>1908</v>
      </c>
      <c r="X1223" s="357">
        <v>1319</v>
      </c>
      <c r="Y1223" s="357">
        <v>1521</v>
      </c>
      <c r="Z1223" s="357">
        <v>1589</v>
      </c>
      <c r="AA1223" s="357">
        <v>1498</v>
      </c>
      <c r="AB1223" s="357">
        <v>1441</v>
      </c>
      <c r="AC1223" s="357">
        <v>1718</v>
      </c>
      <c r="AD1223" s="357">
        <v>2102</v>
      </c>
      <c r="AE1223" s="357">
        <v>1631</v>
      </c>
      <c r="AF1223" s="357">
        <v>1869</v>
      </c>
      <c r="AG1223" s="357">
        <v>2155</v>
      </c>
      <c r="AH1223" s="357">
        <v>2616</v>
      </c>
      <c r="AI1223" s="368" t="s">
        <v>2207</v>
      </c>
      <c r="AJ1223" s="357">
        <v>1676</v>
      </c>
      <c r="AK1223" s="357">
        <v>1954</v>
      </c>
      <c r="AL1223" s="357">
        <v>2297</v>
      </c>
      <c r="AM1223" s="357">
        <v>1387</v>
      </c>
      <c r="AN1223" s="357">
        <v>1560</v>
      </c>
      <c r="AO1223" s="357">
        <v>1776</v>
      </c>
      <c r="AP1223" s="357">
        <v>1486</v>
      </c>
      <c r="AQ1223" s="357">
        <v>1486</v>
      </c>
      <c r="AR1223" s="357">
        <v>2013</v>
      </c>
      <c r="AS1223" s="357">
        <v>1794</v>
      </c>
      <c r="AT1223" s="105"/>
      <c r="AU1223" s="105" t="s">
        <v>161</v>
      </c>
      <c r="AV1223" s="126">
        <v>39.1</v>
      </c>
    </row>
    <row r="1224" spans="1:48" ht="23.25" customHeight="1">
      <c r="A1224"/>
      <c r="B1224"/>
      <c r="D1224" s="105" t="s">
        <v>3018</v>
      </c>
      <c r="E1224" s="164" t="s">
        <v>3018</v>
      </c>
      <c r="F1224" s="165" t="s">
        <v>4185</v>
      </c>
      <c r="G1224" s="126">
        <v>40.4</v>
      </c>
      <c r="H1224" s="166">
        <v>1315</v>
      </c>
      <c r="I1224" s="166">
        <v>1354</v>
      </c>
      <c r="J1224" s="166">
        <v>1569</v>
      </c>
      <c r="K1224" s="357">
        <v>1442</v>
      </c>
      <c r="L1224" s="357">
        <v>1436</v>
      </c>
      <c r="M1224" s="357">
        <v>1683</v>
      </c>
      <c r="N1224" s="357">
        <v>1592</v>
      </c>
      <c r="O1224" s="357">
        <v>1390</v>
      </c>
      <c r="P1224" s="357">
        <v>1558</v>
      </c>
      <c r="Q1224" s="357">
        <v>1735</v>
      </c>
      <c r="R1224" s="357">
        <v>1637</v>
      </c>
      <c r="S1224" s="354">
        <v>1831</v>
      </c>
      <c r="T1224" s="354">
        <v>2205</v>
      </c>
      <c r="U1224" s="354">
        <v>2448</v>
      </c>
      <c r="V1224" s="357">
        <v>1732</v>
      </c>
      <c r="W1224" s="357">
        <v>1935</v>
      </c>
      <c r="X1224" s="357">
        <v>1488</v>
      </c>
      <c r="Y1224" s="357">
        <v>1700</v>
      </c>
      <c r="Z1224" s="357">
        <v>1981</v>
      </c>
      <c r="AA1224" s="357">
        <v>1635</v>
      </c>
      <c r="AB1224" s="357">
        <v>1594</v>
      </c>
      <c r="AC1224" s="357">
        <v>1942</v>
      </c>
      <c r="AD1224" s="357">
        <v>2283</v>
      </c>
      <c r="AE1224" s="357">
        <v>1782</v>
      </c>
      <c r="AF1224" s="357">
        <v>2070</v>
      </c>
      <c r="AG1224" s="357">
        <v>2363</v>
      </c>
      <c r="AH1224" s="357">
        <v>2779</v>
      </c>
      <c r="AI1224" s="368" t="s">
        <v>2207</v>
      </c>
      <c r="AJ1224" s="357">
        <v>1720</v>
      </c>
      <c r="AK1224" s="357">
        <v>2007</v>
      </c>
      <c r="AL1224" s="357">
        <v>2360</v>
      </c>
      <c r="AM1224" s="357">
        <v>1425</v>
      </c>
      <c r="AN1224" s="357">
        <v>1603</v>
      </c>
      <c r="AO1224" s="357">
        <v>1825</v>
      </c>
      <c r="AP1224" s="357">
        <v>1538</v>
      </c>
      <c r="AQ1224" s="357">
        <v>1538</v>
      </c>
      <c r="AR1224" s="357">
        <v>2084</v>
      </c>
      <c r="AS1224" s="357">
        <v>1820</v>
      </c>
      <c r="AT1224" s="105"/>
      <c r="AU1224" s="105" t="s">
        <v>3018</v>
      </c>
      <c r="AV1224" s="126">
        <v>40.4</v>
      </c>
    </row>
    <row r="1225" spans="1:48" ht="23.25" customHeight="1">
      <c r="A1225"/>
      <c r="B1225"/>
      <c r="D1225" s="105" t="s">
        <v>162</v>
      </c>
      <c r="E1225" s="164" t="s">
        <v>162</v>
      </c>
      <c r="F1225" s="165" t="s">
        <v>4185</v>
      </c>
      <c r="G1225" s="126">
        <v>41.7</v>
      </c>
      <c r="H1225" s="166">
        <v>1269</v>
      </c>
      <c r="I1225" s="166">
        <v>1302</v>
      </c>
      <c r="J1225" s="166">
        <v>1497</v>
      </c>
      <c r="K1225" s="357">
        <v>1412</v>
      </c>
      <c r="L1225" s="357">
        <v>1377</v>
      </c>
      <c r="M1225" s="357">
        <v>1647</v>
      </c>
      <c r="N1225" s="357">
        <v>1500</v>
      </c>
      <c r="O1225" s="357">
        <v>1313</v>
      </c>
      <c r="P1225" s="357">
        <v>1502</v>
      </c>
      <c r="Q1225" s="357">
        <v>1679</v>
      </c>
      <c r="R1225" s="357">
        <v>1636</v>
      </c>
      <c r="S1225" s="354">
        <v>1931</v>
      </c>
      <c r="T1225" s="354">
        <v>2318</v>
      </c>
      <c r="U1225" s="354">
        <v>2579</v>
      </c>
      <c r="V1225" s="357">
        <v>1842</v>
      </c>
      <c r="W1225" s="357">
        <v>2059</v>
      </c>
      <c r="X1225" s="357">
        <v>1406</v>
      </c>
      <c r="Y1225" s="357">
        <v>1622</v>
      </c>
      <c r="Z1225" s="357">
        <v>1711</v>
      </c>
      <c r="AA1225" s="357">
        <v>1597</v>
      </c>
      <c r="AB1225" s="357">
        <v>1539</v>
      </c>
      <c r="AC1225" s="357">
        <v>1836</v>
      </c>
      <c r="AD1225" s="357">
        <v>2246</v>
      </c>
      <c r="AE1225" s="357">
        <v>1742</v>
      </c>
      <c r="AF1225" s="357">
        <v>1967</v>
      </c>
      <c r="AG1225" s="357">
        <v>2272</v>
      </c>
      <c r="AH1225" s="357">
        <v>2760</v>
      </c>
      <c r="AI1225" s="368" t="s">
        <v>2207</v>
      </c>
      <c r="AJ1225" s="357">
        <v>1781</v>
      </c>
      <c r="AK1225" s="357">
        <v>2078</v>
      </c>
      <c r="AL1225" s="357">
        <v>2443</v>
      </c>
      <c r="AM1225" s="357">
        <v>1478</v>
      </c>
      <c r="AN1225" s="357">
        <v>1663</v>
      </c>
      <c r="AO1225" s="357">
        <v>1893</v>
      </c>
      <c r="AP1225" s="357">
        <v>1608</v>
      </c>
      <c r="AQ1225" s="357">
        <v>1608</v>
      </c>
      <c r="AR1225" s="357">
        <v>2173</v>
      </c>
      <c r="AS1225" s="357">
        <v>1942</v>
      </c>
      <c r="AT1225" s="105"/>
      <c r="AU1225" s="105" t="s">
        <v>162</v>
      </c>
      <c r="AV1225" s="126">
        <v>41.7</v>
      </c>
    </row>
    <row r="1226" spans="1:48" ht="23.25" customHeight="1">
      <c r="A1226"/>
      <c r="B1226"/>
      <c r="D1226" s="105" t="s">
        <v>4295</v>
      </c>
      <c r="E1226" s="164" t="s">
        <v>4295</v>
      </c>
      <c r="F1226" s="165" t="s">
        <v>4320</v>
      </c>
      <c r="G1226" s="126">
        <v>40.200000000000003</v>
      </c>
      <c r="H1226" s="166">
        <v>1340</v>
      </c>
      <c r="I1226" s="166">
        <v>1345</v>
      </c>
      <c r="J1226" s="166">
        <v>1620</v>
      </c>
      <c r="K1226" s="357">
        <v>1451</v>
      </c>
      <c r="L1226" s="357">
        <v>1438</v>
      </c>
      <c r="M1226" s="357">
        <v>1783</v>
      </c>
      <c r="N1226" s="357">
        <v>1669</v>
      </c>
      <c r="O1226" s="357">
        <v>1491</v>
      </c>
      <c r="P1226" s="357">
        <v>1540</v>
      </c>
      <c r="Q1226" s="357">
        <v>1758</v>
      </c>
      <c r="R1226" s="357">
        <v>1689</v>
      </c>
      <c r="S1226" s="354">
        <v>1805</v>
      </c>
      <c r="T1226" s="354">
        <v>2174</v>
      </c>
      <c r="U1226" s="354">
        <v>2414</v>
      </c>
      <c r="V1226" s="357">
        <v>1703</v>
      </c>
      <c r="W1226" s="357">
        <v>1903</v>
      </c>
      <c r="X1226" s="357">
        <v>1483</v>
      </c>
      <c r="Y1226" s="357">
        <v>1693</v>
      </c>
      <c r="Z1226" s="357">
        <v>1973</v>
      </c>
      <c r="AA1226" s="357">
        <v>1630</v>
      </c>
      <c r="AB1226" s="357">
        <v>1587</v>
      </c>
      <c r="AC1226" s="357">
        <v>1932</v>
      </c>
      <c r="AD1226" s="357">
        <v>2272</v>
      </c>
      <c r="AE1226" s="357">
        <v>1775</v>
      </c>
      <c r="AF1226" s="357">
        <v>2062</v>
      </c>
      <c r="AG1226" s="357">
        <v>2353</v>
      </c>
      <c r="AH1226" s="357">
        <v>2768</v>
      </c>
      <c r="AI1226" s="368" t="s">
        <v>2207</v>
      </c>
      <c r="AJ1226" s="357">
        <v>1713</v>
      </c>
      <c r="AK1226" s="357">
        <v>1997</v>
      </c>
      <c r="AL1226" s="357">
        <v>2348</v>
      </c>
      <c r="AM1226" s="357">
        <v>1419</v>
      </c>
      <c r="AN1226" s="357">
        <v>1596</v>
      </c>
      <c r="AO1226" s="357">
        <v>1817</v>
      </c>
      <c r="AP1226" s="357">
        <v>1529</v>
      </c>
      <c r="AQ1226" s="357">
        <v>1529</v>
      </c>
      <c r="AR1226" s="357">
        <v>2069</v>
      </c>
      <c r="AS1226" s="357">
        <v>1790</v>
      </c>
      <c r="AT1226" s="105"/>
      <c r="AU1226" s="105" t="s">
        <v>4295</v>
      </c>
      <c r="AV1226" s="126">
        <v>40.200000000000003</v>
      </c>
    </row>
    <row r="1227" spans="1:48" ht="23.25" customHeight="1">
      <c r="D1227" s="105" t="s">
        <v>5386</v>
      </c>
      <c r="E1227" s="13" t="s">
        <v>5386</v>
      </c>
      <c r="F1227" s="2" t="s">
        <v>4320</v>
      </c>
      <c r="G1227">
        <v>41.6</v>
      </c>
      <c r="H1227" s="398" t="s">
        <v>2207</v>
      </c>
      <c r="I1227" s="398" t="s">
        <v>2207</v>
      </c>
      <c r="J1227" s="398" t="s">
        <v>2207</v>
      </c>
      <c r="K1227" s="390" t="s">
        <v>2207</v>
      </c>
      <c r="L1227" s="390" t="s">
        <v>2207</v>
      </c>
      <c r="M1227" s="390" t="s">
        <v>2207</v>
      </c>
      <c r="N1227" s="390" t="s">
        <v>2207</v>
      </c>
      <c r="O1227" s="390" t="s">
        <v>2207</v>
      </c>
      <c r="P1227" s="390" t="s">
        <v>2207</v>
      </c>
      <c r="Q1227" s="390" t="s">
        <v>2207</v>
      </c>
      <c r="R1227" s="390" t="s">
        <v>2207</v>
      </c>
      <c r="S1227" s="354">
        <v>1829</v>
      </c>
      <c r="T1227" s="354">
        <v>2211</v>
      </c>
      <c r="U1227" s="354">
        <v>2451</v>
      </c>
      <c r="V1227" s="391">
        <v>1750</v>
      </c>
      <c r="W1227" s="391">
        <v>1956</v>
      </c>
      <c r="X1227" s="391">
        <v>1517</v>
      </c>
      <c r="Y1227" s="391">
        <v>1734</v>
      </c>
      <c r="Z1227" s="391">
        <v>2021</v>
      </c>
      <c r="AA1227" s="391">
        <v>1667</v>
      </c>
      <c r="AB1227" s="391">
        <v>1629</v>
      </c>
      <c r="AC1227" s="391">
        <v>1984</v>
      </c>
      <c r="AD1227" s="391">
        <v>2333</v>
      </c>
      <c r="AE1227" s="391">
        <v>1819</v>
      </c>
      <c r="AF1227" s="391">
        <v>2104</v>
      </c>
      <c r="AG1227" s="391">
        <v>2405</v>
      </c>
      <c r="AH1227" s="391">
        <v>2829</v>
      </c>
      <c r="AI1227" s="399" t="s">
        <v>2207</v>
      </c>
      <c r="AJ1227" s="391">
        <v>1755</v>
      </c>
      <c r="AK1227" s="391">
        <v>2049</v>
      </c>
      <c r="AL1227" s="391">
        <v>2409</v>
      </c>
      <c r="AM1227" s="391">
        <v>1453</v>
      </c>
      <c r="AN1227" s="391">
        <v>1637</v>
      </c>
      <c r="AO1227" s="391">
        <v>1864</v>
      </c>
      <c r="AP1227" s="391">
        <v>1579</v>
      </c>
      <c r="AQ1227" s="391">
        <v>1579</v>
      </c>
      <c r="AR1227" s="391">
        <v>2139</v>
      </c>
      <c r="AS1227" s="391">
        <v>1839</v>
      </c>
      <c r="AU1227" s="105" t="s">
        <v>5386</v>
      </c>
      <c r="AV1227" s="126">
        <v>41.6</v>
      </c>
    </row>
    <row r="1228" spans="1:48" ht="23.25" customHeight="1">
      <c r="A1228"/>
      <c r="B1228"/>
      <c r="D1228" s="105" t="s">
        <v>4296</v>
      </c>
      <c r="E1228" s="164" t="s">
        <v>4296</v>
      </c>
      <c r="F1228" s="165" t="s">
        <v>4320</v>
      </c>
      <c r="G1228" s="126">
        <v>43</v>
      </c>
      <c r="H1228" s="166">
        <v>1407</v>
      </c>
      <c r="I1228" s="166">
        <v>1416</v>
      </c>
      <c r="J1228" s="166">
        <v>1699</v>
      </c>
      <c r="K1228" s="357">
        <v>1524</v>
      </c>
      <c r="L1228" s="357">
        <v>1512</v>
      </c>
      <c r="M1228" s="357">
        <v>1882</v>
      </c>
      <c r="N1228" s="357">
        <v>1749</v>
      </c>
      <c r="O1228" s="357">
        <v>1561</v>
      </c>
      <c r="P1228" s="357">
        <v>1627</v>
      </c>
      <c r="Q1228" s="357">
        <v>1850</v>
      </c>
      <c r="R1228" s="357">
        <v>1775</v>
      </c>
      <c r="S1228" s="354">
        <v>1886</v>
      </c>
      <c r="T1228" s="354">
        <v>2282</v>
      </c>
      <c r="U1228" s="354">
        <v>2528</v>
      </c>
      <c r="V1228" s="357">
        <v>1797</v>
      </c>
      <c r="W1228" s="357">
        <v>2008</v>
      </c>
      <c r="X1228" s="357">
        <v>1551</v>
      </c>
      <c r="Y1228" s="357">
        <v>1775</v>
      </c>
      <c r="Z1228" s="357">
        <v>2069</v>
      </c>
      <c r="AA1228" s="357">
        <v>1704</v>
      </c>
      <c r="AB1228" s="357">
        <v>1670</v>
      </c>
      <c r="AC1228" s="357">
        <v>2035</v>
      </c>
      <c r="AD1228" s="357">
        <v>2393</v>
      </c>
      <c r="AE1228" s="357">
        <v>1863</v>
      </c>
      <c r="AF1228" s="357">
        <v>2145</v>
      </c>
      <c r="AG1228" s="357">
        <v>2457</v>
      </c>
      <c r="AH1228" s="357">
        <v>2889</v>
      </c>
      <c r="AI1228" s="368" t="s">
        <v>2207</v>
      </c>
      <c r="AJ1228" s="357">
        <v>1796</v>
      </c>
      <c r="AK1228" s="357">
        <v>2100</v>
      </c>
      <c r="AL1228" s="357">
        <v>2470</v>
      </c>
      <c r="AM1228" s="357">
        <v>1487</v>
      </c>
      <c r="AN1228" s="357">
        <v>1677</v>
      </c>
      <c r="AO1228" s="357">
        <v>1910</v>
      </c>
      <c r="AP1228" s="357">
        <v>1628</v>
      </c>
      <c r="AQ1228" s="357">
        <v>1628</v>
      </c>
      <c r="AR1228" s="357">
        <v>2209</v>
      </c>
      <c r="AS1228" s="357">
        <v>1888</v>
      </c>
      <c r="AT1228" s="105"/>
      <c r="AU1228" s="105" t="s">
        <v>4296</v>
      </c>
      <c r="AV1228" s="126">
        <v>43</v>
      </c>
    </row>
    <row r="1229" spans="1:48" ht="23.25" customHeight="1">
      <c r="A1229"/>
      <c r="D1229" s="105" t="s">
        <v>4297</v>
      </c>
      <c r="E1229" s="164" t="s">
        <v>4297</v>
      </c>
      <c r="F1229" s="165" t="s">
        <v>4320</v>
      </c>
      <c r="G1229" s="126">
        <v>44.5</v>
      </c>
      <c r="H1229" s="166">
        <v>1419</v>
      </c>
      <c r="I1229" s="166">
        <v>1413</v>
      </c>
      <c r="J1229" s="166">
        <v>1732</v>
      </c>
      <c r="K1229" s="357">
        <v>1527</v>
      </c>
      <c r="L1229" s="357">
        <v>1512</v>
      </c>
      <c r="M1229" s="357">
        <v>1890</v>
      </c>
      <c r="N1229" s="357">
        <v>1802</v>
      </c>
      <c r="O1229" s="357">
        <v>1616</v>
      </c>
      <c r="P1229" s="357">
        <v>1630</v>
      </c>
      <c r="Q1229" s="357">
        <v>1871</v>
      </c>
      <c r="R1229" s="357">
        <v>1818</v>
      </c>
      <c r="S1229" s="354">
        <v>1909</v>
      </c>
      <c r="T1229" s="354">
        <v>2318</v>
      </c>
      <c r="U1229" s="354">
        <v>2565</v>
      </c>
      <c r="V1229" s="357">
        <v>1827</v>
      </c>
      <c r="W1229" s="357">
        <v>2041</v>
      </c>
      <c r="X1229" s="357">
        <v>1569</v>
      </c>
      <c r="Y1229" s="357">
        <v>1800</v>
      </c>
      <c r="Z1229" s="357">
        <v>2098</v>
      </c>
      <c r="AA1229" s="357">
        <v>1723</v>
      </c>
      <c r="AB1229" s="357">
        <v>1695</v>
      </c>
      <c r="AC1229" s="357">
        <v>2071</v>
      </c>
      <c r="AD1229" s="357">
        <v>2435</v>
      </c>
      <c r="AE1229" s="357">
        <v>1889</v>
      </c>
      <c r="AF1229" s="357">
        <v>2171</v>
      </c>
      <c r="AG1229" s="357">
        <v>2492</v>
      </c>
      <c r="AH1229" s="357">
        <v>2931</v>
      </c>
      <c r="AI1229" s="368" t="s">
        <v>2207</v>
      </c>
      <c r="AJ1229" s="357">
        <v>1821</v>
      </c>
      <c r="AK1229" s="357">
        <v>2136</v>
      </c>
      <c r="AL1229" s="357">
        <v>2511</v>
      </c>
      <c r="AM1229" s="357">
        <v>1505</v>
      </c>
      <c r="AN1229" s="357">
        <v>1701</v>
      </c>
      <c r="AO1229" s="357">
        <v>1937</v>
      </c>
      <c r="AP1229" s="357">
        <v>1659</v>
      </c>
      <c r="AQ1229" s="357">
        <v>1659</v>
      </c>
      <c r="AR1229" s="357">
        <v>2261</v>
      </c>
      <c r="AS1229" s="357">
        <v>1919</v>
      </c>
      <c r="AT1229" s="105"/>
      <c r="AU1229" s="105" t="s">
        <v>4297</v>
      </c>
      <c r="AV1229" s="126">
        <v>44.5</v>
      </c>
    </row>
    <row r="1230" spans="1:48" ht="23.25" customHeight="1">
      <c r="A1230"/>
      <c r="D1230" s="105" t="s">
        <v>4298</v>
      </c>
      <c r="E1230" s="164" t="s">
        <v>4298</v>
      </c>
      <c r="F1230" s="165" t="s">
        <v>4320</v>
      </c>
      <c r="G1230" s="126">
        <v>45.9</v>
      </c>
      <c r="H1230" s="166">
        <v>1528</v>
      </c>
      <c r="I1230" s="166">
        <v>1540</v>
      </c>
      <c r="J1230" s="166">
        <v>1839</v>
      </c>
      <c r="K1230" s="357">
        <v>1652</v>
      </c>
      <c r="L1230" s="357">
        <v>1638</v>
      </c>
      <c r="M1230" s="357">
        <v>2042</v>
      </c>
      <c r="N1230" s="357">
        <v>1886</v>
      </c>
      <c r="O1230" s="357">
        <v>1684</v>
      </c>
      <c r="P1230" s="357">
        <v>1772</v>
      </c>
      <c r="Q1230" s="357">
        <v>2011</v>
      </c>
      <c r="R1230" s="357">
        <v>1925</v>
      </c>
      <c r="S1230" s="354">
        <v>2012</v>
      </c>
      <c r="T1230" s="354">
        <v>2436</v>
      </c>
      <c r="U1230" s="354">
        <v>2699</v>
      </c>
      <c r="V1230" s="357">
        <v>1939</v>
      </c>
      <c r="W1230" s="357">
        <v>2168</v>
      </c>
      <c r="X1230" s="357">
        <v>1672</v>
      </c>
      <c r="Y1230" s="357">
        <v>1912</v>
      </c>
      <c r="Z1230" s="357">
        <v>2229</v>
      </c>
      <c r="AA1230" s="357">
        <v>1837</v>
      </c>
      <c r="AB1230" s="357">
        <v>1806</v>
      </c>
      <c r="AC1230" s="357">
        <v>2193</v>
      </c>
      <c r="AD1230" s="357">
        <v>2579</v>
      </c>
      <c r="AE1230" s="357">
        <v>2009</v>
      </c>
      <c r="AF1230" s="357">
        <v>2281</v>
      </c>
      <c r="AG1230" s="357">
        <v>2614</v>
      </c>
      <c r="AH1230" s="357">
        <v>3074</v>
      </c>
      <c r="AI1230" s="368" t="s">
        <v>2207</v>
      </c>
      <c r="AJ1230" s="357">
        <v>1932</v>
      </c>
      <c r="AK1230" s="357">
        <v>2258</v>
      </c>
      <c r="AL1230" s="357">
        <v>2655</v>
      </c>
      <c r="AM1230" s="357">
        <v>1608</v>
      </c>
      <c r="AN1230" s="357">
        <v>1811</v>
      </c>
      <c r="AO1230" s="357">
        <v>2062</v>
      </c>
      <c r="AP1230" s="357">
        <v>1786</v>
      </c>
      <c r="AQ1230" s="357">
        <v>1786</v>
      </c>
      <c r="AR1230" s="357">
        <v>2408</v>
      </c>
      <c r="AS1230" s="357">
        <v>2045</v>
      </c>
      <c r="AT1230" s="105"/>
      <c r="AU1230" s="105" t="s">
        <v>4298</v>
      </c>
      <c r="AV1230" s="126">
        <v>45.9</v>
      </c>
    </row>
    <row r="1231" spans="1:48" ht="23.25" customHeight="1">
      <c r="A1231"/>
      <c r="D1231" s="105" t="s">
        <v>163</v>
      </c>
      <c r="E1231" s="164" t="s">
        <v>163</v>
      </c>
      <c r="F1231" s="165" t="s">
        <v>4186</v>
      </c>
      <c r="G1231" s="126">
        <v>43.800000000000004</v>
      </c>
      <c r="H1231" s="166">
        <v>1240</v>
      </c>
      <c r="I1231" s="166">
        <v>1277</v>
      </c>
      <c r="J1231" s="166">
        <v>1468</v>
      </c>
      <c r="K1231" s="357">
        <v>1372</v>
      </c>
      <c r="L1231" s="357">
        <v>1338</v>
      </c>
      <c r="M1231" s="357">
        <v>1589</v>
      </c>
      <c r="N1231" s="357">
        <v>1466</v>
      </c>
      <c r="O1231" s="357">
        <v>1290</v>
      </c>
      <c r="P1231" s="357">
        <v>1496</v>
      </c>
      <c r="Q1231" s="357">
        <v>1662</v>
      </c>
      <c r="R1231" s="357">
        <v>1625</v>
      </c>
      <c r="S1231" s="354">
        <v>1879</v>
      </c>
      <c r="T1231" s="354">
        <v>2280</v>
      </c>
      <c r="U1231" s="354">
        <v>2522</v>
      </c>
      <c r="V1231" s="357">
        <v>1791</v>
      </c>
      <c r="W1231" s="357">
        <v>2002</v>
      </c>
      <c r="X1231" s="357">
        <v>1380</v>
      </c>
      <c r="Y1231" s="357">
        <v>1603</v>
      </c>
      <c r="Z1231" s="357">
        <v>1647</v>
      </c>
      <c r="AA1231" s="357">
        <v>1569</v>
      </c>
      <c r="AB1231" s="357">
        <v>1520</v>
      </c>
      <c r="AC1231" s="357">
        <v>1828</v>
      </c>
      <c r="AD1231" s="357">
        <v>2242</v>
      </c>
      <c r="AE1231" s="357">
        <v>1722</v>
      </c>
      <c r="AF1231" s="357">
        <v>1948</v>
      </c>
      <c r="AG1231" s="357">
        <v>2265</v>
      </c>
      <c r="AH1231" s="357">
        <v>2756</v>
      </c>
      <c r="AI1231" s="368" t="s">
        <v>2207</v>
      </c>
      <c r="AJ1231" s="357">
        <v>1770</v>
      </c>
      <c r="AK1231" s="357">
        <v>2078</v>
      </c>
      <c r="AL1231" s="357">
        <v>2443</v>
      </c>
      <c r="AM1231" s="357">
        <v>1457</v>
      </c>
      <c r="AN1231" s="357">
        <v>1650</v>
      </c>
      <c r="AO1231" s="357">
        <v>1878</v>
      </c>
      <c r="AP1231" s="357">
        <v>1599</v>
      </c>
      <c r="AQ1231" s="357">
        <v>1599</v>
      </c>
      <c r="AR1231" s="357">
        <v>2190</v>
      </c>
      <c r="AS1231" s="357">
        <v>1881</v>
      </c>
      <c r="AT1231" s="105"/>
      <c r="AU1231" s="105" t="s">
        <v>163</v>
      </c>
      <c r="AV1231" s="126">
        <v>43.800000000000004</v>
      </c>
    </row>
    <row r="1232" spans="1:48" ht="23.25" customHeight="1">
      <c r="D1232" s="105" t="s">
        <v>5387</v>
      </c>
      <c r="E1232" s="13" t="s">
        <v>5387</v>
      </c>
      <c r="F1232" s="2" t="s">
        <v>4186</v>
      </c>
      <c r="G1232">
        <v>45.4</v>
      </c>
      <c r="H1232" s="398" t="s">
        <v>2207</v>
      </c>
      <c r="I1232" s="398" t="s">
        <v>2207</v>
      </c>
      <c r="J1232" s="398" t="s">
        <v>2207</v>
      </c>
      <c r="K1232" s="390" t="s">
        <v>2207</v>
      </c>
      <c r="L1232" s="390" t="s">
        <v>2207</v>
      </c>
      <c r="M1232" s="390" t="s">
        <v>2207</v>
      </c>
      <c r="N1232" s="390" t="s">
        <v>2207</v>
      </c>
      <c r="O1232" s="390" t="s">
        <v>2207</v>
      </c>
      <c r="P1232" s="390" t="s">
        <v>2207</v>
      </c>
      <c r="Q1232" s="390" t="s">
        <v>2207</v>
      </c>
      <c r="R1232" s="390" t="s">
        <v>2207</v>
      </c>
      <c r="S1232" s="354">
        <v>1902</v>
      </c>
      <c r="T1232" s="354">
        <v>2317</v>
      </c>
      <c r="U1232" s="354">
        <v>2559</v>
      </c>
      <c r="V1232" s="391">
        <v>1841</v>
      </c>
      <c r="W1232" s="391">
        <v>2057</v>
      </c>
      <c r="X1232" s="391">
        <v>1399</v>
      </c>
      <c r="Y1232" s="391">
        <v>1630</v>
      </c>
      <c r="Z1232" s="391">
        <v>1681</v>
      </c>
      <c r="AA1232" s="391">
        <v>1592</v>
      </c>
      <c r="AB1232" s="391">
        <v>1546</v>
      </c>
      <c r="AC1232" s="391">
        <v>1865</v>
      </c>
      <c r="AD1232" s="391">
        <v>2289</v>
      </c>
      <c r="AE1232" s="391">
        <v>1752</v>
      </c>
      <c r="AF1232" s="391">
        <v>1974</v>
      </c>
      <c r="AG1232" s="391">
        <v>2302</v>
      </c>
      <c r="AH1232" s="391">
        <v>2803</v>
      </c>
      <c r="AI1232" s="399" t="s">
        <v>2207</v>
      </c>
      <c r="AJ1232" s="391">
        <v>1800</v>
      </c>
      <c r="AK1232" s="391">
        <v>2119</v>
      </c>
      <c r="AL1232" s="391">
        <v>2491</v>
      </c>
      <c r="AM1232" s="391">
        <v>1479</v>
      </c>
      <c r="AN1232" s="391">
        <v>1679</v>
      </c>
      <c r="AO1232" s="391">
        <v>1911</v>
      </c>
      <c r="AP1232" s="391">
        <v>1636</v>
      </c>
      <c r="AQ1232" s="391">
        <v>1636</v>
      </c>
      <c r="AR1232" s="391">
        <v>2249</v>
      </c>
      <c r="AS1232" s="391">
        <v>1932</v>
      </c>
      <c r="AU1232" s="105" t="s">
        <v>5387</v>
      </c>
      <c r="AV1232" s="126">
        <v>45.4</v>
      </c>
    </row>
    <row r="1233" spans="1:48" ht="23.25" customHeight="1">
      <c r="A1233"/>
      <c r="D1233" s="105" t="s">
        <v>164</v>
      </c>
      <c r="E1233" s="164" t="s">
        <v>164</v>
      </c>
      <c r="F1233" s="165" t="s">
        <v>4186</v>
      </c>
      <c r="G1233" s="126">
        <v>46.9</v>
      </c>
      <c r="H1233" s="166">
        <v>1279</v>
      </c>
      <c r="I1233" s="166">
        <v>1320</v>
      </c>
      <c r="J1233" s="166">
        <v>1516</v>
      </c>
      <c r="K1233" s="357">
        <v>1418</v>
      </c>
      <c r="L1233" s="357">
        <v>1384</v>
      </c>
      <c r="M1233" s="357">
        <v>1660</v>
      </c>
      <c r="N1233" s="357">
        <v>1518</v>
      </c>
      <c r="O1233" s="357">
        <v>1335</v>
      </c>
      <c r="P1233" s="357">
        <v>1556</v>
      </c>
      <c r="Q1233" s="357">
        <v>1724</v>
      </c>
      <c r="R1233" s="357">
        <v>1686</v>
      </c>
      <c r="S1233" s="354">
        <v>1962</v>
      </c>
      <c r="T1233" s="354">
        <v>2392</v>
      </c>
      <c r="U1233" s="354">
        <v>2641</v>
      </c>
      <c r="V1233" s="357">
        <v>1890</v>
      </c>
      <c r="W1233" s="357">
        <v>2111</v>
      </c>
      <c r="X1233" s="357">
        <v>1418</v>
      </c>
      <c r="Y1233" s="357">
        <v>1657</v>
      </c>
      <c r="Z1233" s="357">
        <v>1714</v>
      </c>
      <c r="AA1233" s="357">
        <v>1615</v>
      </c>
      <c r="AB1233" s="357">
        <v>1572</v>
      </c>
      <c r="AC1233" s="357">
        <v>1902</v>
      </c>
      <c r="AD1233" s="357">
        <v>2335</v>
      </c>
      <c r="AE1233" s="357">
        <v>1782</v>
      </c>
      <c r="AF1233" s="357">
        <v>2000</v>
      </c>
      <c r="AG1233" s="357">
        <v>2339</v>
      </c>
      <c r="AH1233" s="357">
        <v>2849</v>
      </c>
      <c r="AI1233" s="368" t="s">
        <v>2207</v>
      </c>
      <c r="AJ1233" s="357">
        <v>1829</v>
      </c>
      <c r="AK1233" s="357">
        <v>2159</v>
      </c>
      <c r="AL1233" s="357">
        <v>2539</v>
      </c>
      <c r="AM1233" s="357">
        <v>1501</v>
      </c>
      <c r="AN1233" s="357">
        <v>1707</v>
      </c>
      <c r="AO1233" s="357">
        <v>1943</v>
      </c>
      <c r="AP1233" s="357">
        <v>1673</v>
      </c>
      <c r="AQ1233" s="357">
        <v>1673</v>
      </c>
      <c r="AR1233" s="357">
        <v>2308</v>
      </c>
      <c r="AS1233" s="357">
        <v>1983</v>
      </c>
      <c r="AT1233" s="105"/>
      <c r="AU1233" s="105" t="s">
        <v>164</v>
      </c>
      <c r="AV1233" s="126">
        <v>46.9</v>
      </c>
    </row>
    <row r="1234" spans="1:48" ht="23.25" customHeight="1">
      <c r="A1234"/>
      <c r="D1234" s="105" t="s">
        <v>3019</v>
      </c>
      <c r="E1234" s="164" t="s">
        <v>3019</v>
      </c>
      <c r="F1234" s="165" t="s">
        <v>4186</v>
      </c>
      <c r="G1234" s="126">
        <v>48.5</v>
      </c>
      <c r="H1234" s="166">
        <v>1424</v>
      </c>
      <c r="I1234" s="166">
        <v>1473</v>
      </c>
      <c r="J1234" s="166">
        <v>1706</v>
      </c>
      <c r="K1234" s="357">
        <v>1554</v>
      </c>
      <c r="L1234" s="357">
        <v>1549</v>
      </c>
      <c r="M1234" s="357">
        <v>1821</v>
      </c>
      <c r="N1234" s="357">
        <v>1728</v>
      </c>
      <c r="O1234" s="357">
        <v>1523</v>
      </c>
      <c r="P1234" s="357">
        <v>1734</v>
      </c>
      <c r="Q1234" s="357">
        <v>1919</v>
      </c>
      <c r="R1234" s="357">
        <v>1813</v>
      </c>
      <c r="S1234" s="354">
        <v>1981</v>
      </c>
      <c r="T1234" s="354">
        <v>2425</v>
      </c>
      <c r="U1234" s="354">
        <v>2673</v>
      </c>
      <c r="V1234" s="357">
        <v>1914</v>
      </c>
      <c r="W1234" s="357">
        <v>2139</v>
      </c>
      <c r="X1234" s="357">
        <v>1606</v>
      </c>
      <c r="Y1234" s="357">
        <v>1856</v>
      </c>
      <c r="Z1234" s="357">
        <v>2162</v>
      </c>
      <c r="AA1234" s="357">
        <v>1763</v>
      </c>
      <c r="AB1234" s="357">
        <v>1753</v>
      </c>
      <c r="AC1234" s="357">
        <v>2155</v>
      </c>
      <c r="AD1234" s="357">
        <v>2535</v>
      </c>
      <c r="AE1234" s="357">
        <v>1947</v>
      </c>
      <c r="AF1234" s="357">
        <v>2229</v>
      </c>
      <c r="AG1234" s="357">
        <v>2576</v>
      </c>
      <c r="AH1234" s="357">
        <v>3030</v>
      </c>
      <c r="AI1234" s="368" t="s">
        <v>2207</v>
      </c>
      <c r="AJ1234" s="357">
        <v>1879</v>
      </c>
      <c r="AK1234" s="357">
        <v>2220</v>
      </c>
      <c r="AL1234" s="357">
        <v>2611</v>
      </c>
      <c r="AM1234" s="357">
        <v>1542</v>
      </c>
      <c r="AN1234" s="357">
        <v>1756</v>
      </c>
      <c r="AO1234" s="357">
        <v>1999</v>
      </c>
      <c r="AP1234" s="357">
        <v>1732</v>
      </c>
      <c r="AQ1234" s="357">
        <v>1732</v>
      </c>
      <c r="AR1234" s="357">
        <v>2390</v>
      </c>
      <c r="AS1234" s="357">
        <v>2011</v>
      </c>
      <c r="AT1234" s="105"/>
      <c r="AU1234" s="105" t="s">
        <v>3019</v>
      </c>
      <c r="AV1234" s="126">
        <v>48.5</v>
      </c>
    </row>
    <row r="1235" spans="1:48" ht="23.25" customHeight="1">
      <c r="A1235"/>
      <c r="D1235" s="105" t="s">
        <v>165</v>
      </c>
      <c r="E1235" s="164" t="s">
        <v>165</v>
      </c>
      <c r="F1235" s="165" t="s">
        <v>4186</v>
      </c>
      <c r="G1235" s="126">
        <v>50</v>
      </c>
      <c r="H1235" s="166">
        <v>1375</v>
      </c>
      <c r="I1235" s="166">
        <v>1419</v>
      </c>
      <c r="J1235" s="166">
        <v>1629</v>
      </c>
      <c r="K1235" s="357">
        <v>1521</v>
      </c>
      <c r="L1235" s="357">
        <v>1484</v>
      </c>
      <c r="M1235" s="357">
        <v>1793</v>
      </c>
      <c r="N1235" s="357">
        <v>1628</v>
      </c>
      <c r="O1235" s="357">
        <v>1435</v>
      </c>
      <c r="P1235" s="357">
        <v>1675</v>
      </c>
      <c r="Q1235" s="357">
        <v>1858</v>
      </c>
      <c r="R1235" s="357">
        <v>1814</v>
      </c>
      <c r="S1235" s="354">
        <v>2097</v>
      </c>
      <c r="T1235" s="354">
        <v>2557</v>
      </c>
      <c r="U1235" s="354">
        <v>2824</v>
      </c>
      <c r="V1235" s="357">
        <v>2041</v>
      </c>
      <c r="W1235" s="357">
        <v>2282</v>
      </c>
      <c r="X1235" s="357">
        <v>1511</v>
      </c>
      <c r="Y1235" s="357">
        <v>1766</v>
      </c>
      <c r="Z1235" s="357">
        <v>1847</v>
      </c>
      <c r="AA1235" s="357">
        <v>1721</v>
      </c>
      <c r="AB1235" s="357">
        <v>1678</v>
      </c>
      <c r="AC1235" s="357">
        <v>2031</v>
      </c>
      <c r="AD1235" s="357">
        <v>2494</v>
      </c>
      <c r="AE1235" s="357">
        <v>1903</v>
      </c>
      <c r="AF1235" s="357">
        <v>2106</v>
      </c>
      <c r="AG1235" s="357">
        <v>2468</v>
      </c>
      <c r="AH1235" s="357">
        <v>3009</v>
      </c>
      <c r="AI1235" s="368" t="s">
        <v>2207</v>
      </c>
      <c r="AJ1235" s="357">
        <v>1944</v>
      </c>
      <c r="AK1235" s="357">
        <v>2297</v>
      </c>
      <c r="AL1235" s="357">
        <v>2701</v>
      </c>
      <c r="AM1235" s="357">
        <v>1599</v>
      </c>
      <c r="AN1235" s="357">
        <v>1820</v>
      </c>
      <c r="AO1235" s="357">
        <v>2072</v>
      </c>
      <c r="AP1235" s="357">
        <v>1808</v>
      </c>
      <c r="AQ1235" s="357">
        <v>1808</v>
      </c>
      <c r="AR1235" s="357">
        <v>2488</v>
      </c>
      <c r="AS1235" s="357">
        <v>2150</v>
      </c>
      <c r="AT1235" s="105"/>
      <c r="AU1235" s="105" t="s">
        <v>165</v>
      </c>
      <c r="AV1235" s="126">
        <v>50</v>
      </c>
    </row>
    <row r="1236" spans="1:48" ht="23.25" customHeight="1">
      <c r="A1236"/>
      <c r="D1236" s="105" t="s">
        <v>1498</v>
      </c>
      <c r="E1236" s="164" t="s">
        <v>1498</v>
      </c>
      <c r="F1236" s="165" t="s">
        <v>1431</v>
      </c>
      <c r="G1236" s="126">
        <v>36.5</v>
      </c>
      <c r="H1236" s="166">
        <v>1696</v>
      </c>
      <c r="I1236" s="166">
        <v>1721</v>
      </c>
      <c r="J1236" s="166">
        <v>1927</v>
      </c>
      <c r="K1236" s="357">
        <v>1763</v>
      </c>
      <c r="L1236" s="357">
        <v>1758</v>
      </c>
      <c r="M1236" s="357">
        <v>2063</v>
      </c>
      <c r="N1236" s="357">
        <v>1875</v>
      </c>
      <c r="O1236" s="357">
        <v>1698</v>
      </c>
      <c r="P1236" s="357">
        <v>1832</v>
      </c>
      <c r="Q1236" s="357">
        <v>2040</v>
      </c>
      <c r="R1236" s="357">
        <v>1912</v>
      </c>
      <c r="S1236" s="354">
        <v>2319</v>
      </c>
      <c r="T1236" s="354">
        <v>2680</v>
      </c>
      <c r="U1236" s="354">
        <v>2827</v>
      </c>
      <c r="V1236" s="357">
        <v>2014</v>
      </c>
      <c r="W1236" s="357">
        <v>2255</v>
      </c>
      <c r="X1236" s="357">
        <v>1849</v>
      </c>
      <c r="Y1236" s="357">
        <v>2049</v>
      </c>
      <c r="Z1236" s="357">
        <v>2436</v>
      </c>
      <c r="AA1236" s="357">
        <v>2087</v>
      </c>
      <c r="AB1236" s="357">
        <v>1955</v>
      </c>
      <c r="AC1236" s="357">
        <v>2234</v>
      </c>
      <c r="AD1236" s="357">
        <v>2679</v>
      </c>
      <c r="AE1236" s="357">
        <v>2202</v>
      </c>
      <c r="AF1236" s="357">
        <v>2407</v>
      </c>
      <c r="AG1236" s="357">
        <v>2683</v>
      </c>
      <c r="AH1236" s="357">
        <v>3221</v>
      </c>
      <c r="AI1236" s="368" t="s">
        <v>2207</v>
      </c>
      <c r="AJ1236" s="357">
        <v>2073</v>
      </c>
      <c r="AK1236" s="357">
        <v>2321</v>
      </c>
      <c r="AL1236" s="357">
        <v>2743</v>
      </c>
      <c r="AM1236" s="357">
        <v>1813</v>
      </c>
      <c r="AN1236" s="357">
        <v>1994</v>
      </c>
      <c r="AO1236" s="357">
        <v>2279</v>
      </c>
      <c r="AP1236" s="357">
        <v>1851</v>
      </c>
      <c r="AQ1236" s="357">
        <v>1851</v>
      </c>
      <c r="AR1236" s="357">
        <v>2325</v>
      </c>
      <c r="AS1236" s="357">
        <v>2107</v>
      </c>
      <c r="AT1236" s="105"/>
      <c r="AU1236" s="105" t="s">
        <v>1498</v>
      </c>
      <c r="AV1236" s="126">
        <v>36.5</v>
      </c>
    </row>
    <row r="1237" spans="1:48" ht="23.25" customHeight="1">
      <c r="A1237"/>
      <c r="D1237" s="105" t="s">
        <v>1499</v>
      </c>
      <c r="E1237" s="164" t="s">
        <v>1499</v>
      </c>
      <c r="F1237" s="165" t="s">
        <v>1431</v>
      </c>
      <c r="G1237" s="126">
        <v>39.1</v>
      </c>
      <c r="H1237" s="166">
        <v>1752</v>
      </c>
      <c r="I1237" s="166">
        <v>1783</v>
      </c>
      <c r="J1237" s="166">
        <v>1999</v>
      </c>
      <c r="K1237" s="357">
        <v>1839</v>
      </c>
      <c r="L1237" s="357">
        <v>1834</v>
      </c>
      <c r="M1237" s="357">
        <v>2062</v>
      </c>
      <c r="N1237" s="357">
        <v>1957</v>
      </c>
      <c r="O1237" s="357">
        <v>1758</v>
      </c>
      <c r="P1237" s="357">
        <v>1911</v>
      </c>
      <c r="Q1237" s="357">
        <v>2129</v>
      </c>
      <c r="R1237" s="357">
        <v>1995</v>
      </c>
      <c r="S1237" s="354">
        <v>2370</v>
      </c>
      <c r="T1237" s="354">
        <v>2754</v>
      </c>
      <c r="U1237" s="354">
        <v>2903</v>
      </c>
      <c r="V1237" s="357">
        <v>2075</v>
      </c>
      <c r="W1237" s="357">
        <v>2323</v>
      </c>
      <c r="X1237" s="357">
        <v>1884</v>
      </c>
      <c r="Y1237" s="357">
        <v>2097</v>
      </c>
      <c r="Z1237" s="357">
        <v>2495</v>
      </c>
      <c r="AA1237" s="357">
        <v>2128</v>
      </c>
      <c r="AB1237" s="357">
        <v>2001</v>
      </c>
      <c r="AC1237" s="357">
        <v>2298</v>
      </c>
      <c r="AD1237" s="357">
        <v>2761</v>
      </c>
      <c r="AE1237" s="357">
        <v>2255</v>
      </c>
      <c r="AF1237" s="357">
        <v>2453</v>
      </c>
      <c r="AG1237" s="357">
        <v>2747</v>
      </c>
      <c r="AH1237" s="357">
        <v>3302</v>
      </c>
      <c r="AI1237" s="368" t="s">
        <v>2207</v>
      </c>
      <c r="AJ1237" s="357">
        <v>2124</v>
      </c>
      <c r="AK1237" s="357">
        <v>2391</v>
      </c>
      <c r="AL1237" s="357">
        <v>2825</v>
      </c>
      <c r="AM1237" s="357">
        <v>1851</v>
      </c>
      <c r="AN1237" s="357">
        <v>2044</v>
      </c>
      <c r="AO1237" s="357">
        <v>2335</v>
      </c>
      <c r="AP1237" s="357">
        <v>1914</v>
      </c>
      <c r="AQ1237" s="357">
        <v>1914</v>
      </c>
      <c r="AR1237" s="357">
        <v>2425</v>
      </c>
      <c r="AS1237" s="357">
        <v>2169</v>
      </c>
      <c r="AT1237" s="105"/>
      <c r="AU1237" s="105" t="s">
        <v>1499</v>
      </c>
      <c r="AV1237" s="126">
        <v>39.1</v>
      </c>
    </row>
    <row r="1238" spans="1:48" ht="23.25" customHeight="1">
      <c r="A1238"/>
      <c r="B1238" s="395"/>
      <c r="D1238" s="105" t="s">
        <v>3020</v>
      </c>
      <c r="E1238" s="164" t="s">
        <v>3020</v>
      </c>
      <c r="F1238" s="165" t="s">
        <v>1431</v>
      </c>
      <c r="G1238" s="126">
        <v>40.4</v>
      </c>
      <c r="H1238" s="166">
        <v>1856</v>
      </c>
      <c r="I1238" s="166">
        <v>1848</v>
      </c>
      <c r="J1238" s="166">
        <v>2151</v>
      </c>
      <c r="K1238" s="357">
        <v>1922</v>
      </c>
      <c r="L1238" s="357">
        <v>1909</v>
      </c>
      <c r="M1238" s="357">
        <v>2249</v>
      </c>
      <c r="N1238" s="357">
        <v>2144</v>
      </c>
      <c r="O1238" s="357">
        <v>1946</v>
      </c>
      <c r="P1238" s="357">
        <v>1970</v>
      </c>
      <c r="Q1238" s="357">
        <v>2238</v>
      </c>
      <c r="R1238" s="357">
        <v>2141</v>
      </c>
      <c r="S1238" s="354">
        <v>2460</v>
      </c>
      <c r="T1238" s="354">
        <v>2858</v>
      </c>
      <c r="U1238" s="354">
        <v>3021</v>
      </c>
      <c r="V1238" s="357">
        <v>2175</v>
      </c>
      <c r="W1238" s="357">
        <v>2435</v>
      </c>
      <c r="X1238" s="357">
        <v>2028</v>
      </c>
      <c r="Y1238" s="357">
        <v>2248</v>
      </c>
      <c r="Z1238" s="357">
        <v>2623</v>
      </c>
      <c r="AA1238" s="357">
        <v>2228</v>
      </c>
      <c r="AB1238" s="357">
        <v>2135</v>
      </c>
      <c r="AC1238" s="357">
        <v>2489</v>
      </c>
      <c r="AD1238" s="357">
        <v>2923</v>
      </c>
      <c r="AE1238" s="357">
        <v>2387</v>
      </c>
      <c r="AF1238" s="357">
        <v>2625</v>
      </c>
      <c r="AG1238" s="357">
        <v>2925</v>
      </c>
      <c r="AH1238" s="357">
        <v>3436</v>
      </c>
      <c r="AI1238" s="368" t="s">
        <v>2207</v>
      </c>
      <c r="AJ1238" s="357">
        <v>2243</v>
      </c>
      <c r="AK1238" s="357">
        <v>2536</v>
      </c>
      <c r="AL1238" s="357">
        <v>2978</v>
      </c>
      <c r="AM1238" s="357">
        <v>1949</v>
      </c>
      <c r="AN1238" s="357">
        <v>2147</v>
      </c>
      <c r="AO1238" s="357">
        <v>2454</v>
      </c>
      <c r="AP1238" s="357">
        <v>2050</v>
      </c>
      <c r="AQ1238" s="357">
        <v>2050</v>
      </c>
      <c r="AR1238" s="357">
        <v>2580</v>
      </c>
      <c r="AS1238" s="357">
        <v>2284</v>
      </c>
      <c r="AT1238" s="105"/>
      <c r="AU1238" s="105" t="s">
        <v>3020</v>
      </c>
      <c r="AV1238" s="126">
        <v>40.4</v>
      </c>
    </row>
    <row r="1239" spans="1:48" ht="23.25" customHeight="1">
      <c r="D1239" s="105" t="s">
        <v>1500</v>
      </c>
      <c r="E1239" s="164" t="s">
        <v>1500</v>
      </c>
      <c r="F1239" s="165" t="s">
        <v>1431</v>
      </c>
      <c r="G1239" s="126">
        <v>41.7</v>
      </c>
      <c r="H1239" s="166">
        <v>1869</v>
      </c>
      <c r="I1239" s="166">
        <v>1903</v>
      </c>
      <c r="J1239" s="166">
        <v>2134</v>
      </c>
      <c r="K1239" s="357">
        <v>1963</v>
      </c>
      <c r="L1239" s="357">
        <v>1957</v>
      </c>
      <c r="M1239" s="357">
        <v>2203</v>
      </c>
      <c r="N1239" s="357">
        <v>2089</v>
      </c>
      <c r="O1239" s="357">
        <v>1878</v>
      </c>
      <c r="P1239" s="357">
        <v>2046</v>
      </c>
      <c r="Q1239" s="357">
        <v>2277</v>
      </c>
      <c r="R1239" s="357">
        <v>2133</v>
      </c>
      <c r="S1239" s="354">
        <v>2490</v>
      </c>
      <c r="T1239" s="354">
        <v>2900</v>
      </c>
      <c r="U1239" s="354">
        <v>3065</v>
      </c>
      <c r="V1239" s="357">
        <v>2211</v>
      </c>
      <c r="W1239" s="357">
        <v>2475</v>
      </c>
      <c r="X1239" s="357">
        <v>1997</v>
      </c>
      <c r="Y1239" s="357">
        <v>2224</v>
      </c>
      <c r="Z1239" s="357">
        <v>2647</v>
      </c>
      <c r="AA1239" s="357">
        <v>2255</v>
      </c>
      <c r="AB1239" s="357">
        <v>2125</v>
      </c>
      <c r="AC1239" s="357">
        <v>2442</v>
      </c>
      <c r="AD1239" s="357">
        <v>2935</v>
      </c>
      <c r="AE1239" s="357">
        <v>2395</v>
      </c>
      <c r="AF1239" s="357">
        <v>2577</v>
      </c>
      <c r="AG1239" s="357">
        <v>2891</v>
      </c>
      <c r="AH1239" s="357">
        <v>3477</v>
      </c>
      <c r="AI1239" s="368" t="s">
        <v>2207</v>
      </c>
      <c r="AJ1239" s="357">
        <v>2254</v>
      </c>
      <c r="AK1239" s="357">
        <v>2540</v>
      </c>
      <c r="AL1239" s="357">
        <v>3001</v>
      </c>
      <c r="AM1239" s="357">
        <v>1967</v>
      </c>
      <c r="AN1239" s="357">
        <v>2172</v>
      </c>
      <c r="AO1239" s="357">
        <v>2481</v>
      </c>
      <c r="AP1239" s="357">
        <v>2065</v>
      </c>
      <c r="AQ1239" s="357">
        <v>2065</v>
      </c>
      <c r="AR1239" s="357">
        <v>2613</v>
      </c>
      <c r="AS1239" s="357">
        <v>2319</v>
      </c>
      <c r="AT1239" s="105"/>
      <c r="AU1239" s="105" t="s">
        <v>1500</v>
      </c>
      <c r="AV1239" s="126">
        <v>41.7</v>
      </c>
    </row>
    <row r="1240" spans="1:48" ht="23.25" customHeight="1">
      <c r="D1240" s="105" t="s">
        <v>1501</v>
      </c>
      <c r="E1240" s="164" t="s">
        <v>1501</v>
      </c>
      <c r="F1240" s="165" t="s">
        <v>1433</v>
      </c>
      <c r="G1240" s="126">
        <v>43.800000000000004</v>
      </c>
      <c r="H1240" s="166">
        <v>1878</v>
      </c>
      <c r="I1240" s="166">
        <v>1912</v>
      </c>
      <c r="J1240" s="166">
        <v>2134</v>
      </c>
      <c r="K1240" s="357">
        <v>1946</v>
      </c>
      <c r="L1240" s="357">
        <v>1943</v>
      </c>
      <c r="M1240" s="357">
        <v>2299</v>
      </c>
      <c r="N1240" s="357">
        <v>2078</v>
      </c>
      <c r="O1240" s="357">
        <v>1886</v>
      </c>
      <c r="P1240" s="357">
        <v>2054</v>
      </c>
      <c r="Q1240" s="357">
        <v>2276</v>
      </c>
      <c r="R1240" s="357">
        <v>2136</v>
      </c>
      <c r="S1240" s="354">
        <v>2541</v>
      </c>
      <c r="T1240" s="354">
        <v>2970</v>
      </c>
      <c r="U1240" s="354">
        <v>3129</v>
      </c>
      <c r="V1240" s="357">
        <v>2253</v>
      </c>
      <c r="W1240" s="357">
        <v>2519</v>
      </c>
      <c r="X1240" s="357">
        <v>2014</v>
      </c>
      <c r="Y1240" s="357">
        <v>2250</v>
      </c>
      <c r="Z1240" s="357">
        <v>2677</v>
      </c>
      <c r="AA1240" s="357">
        <v>2276</v>
      </c>
      <c r="AB1240" s="357">
        <v>2148</v>
      </c>
      <c r="AC1240" s="357">
        <v>2466</v>
      </c>
      <c r="AD1240" s="357">
        <v>2979</v>
      </c>
      <c r="AE1240" s="357">
        <v>2423</v>
      </c>
      <c r="AF1240" s="357">
        <v>2600</v>
      </c>
      <c r="AG1240" s="357">
        <v>2927</v>
      </c>
      <c r="AH1240" s="357">
        <v>3521</v>
      </c>
      <c r="AI1240" s="368" t="s">
        <v>2207</v>
      </c>
      <c r="AJ1240" s="357">
        <v>2280</v>
      </c>
      <c r="AK1240" s="357">
        <v>2579</v>
      </c>
      <c r="AL1240" s="357">
        <v>3045</v>
      </c>
      <c r="AM1240" s="357">
        <v>1999</v>
      </c>
      <c r="AN1240" s="357">
        <v>2217</v>
      </c>
      <c r="AO1240" s="357">
        <v>2532</v>
      </c>
      <c r="AP1240" s="357">
        <v>2099</v>
      </c>
      <c r="AQ1240" s="357">
        <v>2099</v>
      </c>
      <c r="AR1240" s="357">
        <v>2670</v>
      </c>
      <c r="AS1240" s="357">
        <v>2340</v>
      </c>
      <c r="AT1240" s="105"/>
      <c r="AU1240" s="105" t="s">
        <v>1501</v>
      </c>
      <c r="AV1240" s="126">
        <v>43.800000000000004</v>
      </c>
    </row>
    <row r="1241" spans="1:48" ht="23.25" customHeight="1">
      <c r="D1241" s="105" t="s">
        <v>1502</v>
      </c>
      <c r="E1241" s="164" t="s">
        <v>1502</v>
      </c>
      <c r="F1241" s="165" t="s">
        <v>1433</v>
      </c>
      <c r="G1241" s="126">
        <v>46.9</v>
      </c>
      <c r="H1241" s="166">
        <v>1938</v>
      </c>
      <c r="I1241" s="166">
        <v>1979</v>
      </c>
      <c r="J1241" s="166">
        <v>2175</v>
      </c>
      <c r="K1241" s="357">
        <v>2026</v>
      </c>
      <c r="L1241" s="357">
        <v>2024</v>
      </c>
      <c r="M1241" s="357">
        <v>2275</v>
      </c>
      <c r="N1241" s="357">
        <v>2166</v>
      </c>
      <c r="O1241" s="357">
        <v>1951</v>
      </c>
      <c r="P1241" s="357">
        <v>2143</v>
      </c>
      <c r="Q1241" s="357">
        <v>2375</v>
      </c>
      <c r="R1241" s="357">
        <v>2229</v>
      </c>
      <c r="S1241" s="354">
        <v>2596</v>
      </c>
      <c r="T1241" s="354">
        <v>3053</v>
      </c>
      <c r="U1241" s="354">
        <v>3213</v>
      </c>
      <c r="V1241" s="357">
        <v>2321</v>
      </c>
      <c r="W1241" s="357">
        <v>2595</v>
      </c>
      <c r="X1241" s="357">
        <v>2051</v>
      </c>
      <c r="Y1241" s="357">
        <v>2303</v>
      </c>
      <c r="Z1241" s="357">
        <v>2743</v>
      </c>
      <c r="AA1241" s="357">
        <v>2321</v>
      </c>
      <c r="AB1241" s="357">
        <v>2199</v>
      </c>
      <c r="AC1241" s="357">
        <v>2539</v>
      </c>
      <c r="AD1241" s="357">
        <v>3071</v>
      </c>
      <c r="AE1241" s="357">
        <v>2482</v>
      </c>
      <c r="AF1241" s="357">
        <v>2650</v>
      </c>
      <c r="AG1241" s="357">
        <v>2999</v>
      </c>
      <c r="AH1241" s="357">
        <v>3613</v>
      </c>
      <c r="AI1241" s="368" t="s">
        <v>2207</v>
      </c>
      <c r="AJ1241" s="357">
        <v>2338</v>
      </c>
      <c r="AK1241" s="357">
        <v>2658</v>
      </c>
      <c r="AL1241" s="357">
        <v>3138</v>
      </c>
      <c r="AM1241" s="357">
        <v>2040</v>
      </c>
      <c r="AN1241" s="357">
        <v>2272</v>
      </c>
      <c r="AO1241" s="357">
        <v>2595</v>
      </c>
      <c r="AP1241" s="357">
        <v>2170</v>
      </c>
      <c r="AQ1241" s="357">
        <v>2170</v>
      </c>
      <c r="AR1241" s="357">
        <v>2786</v>
      </c>
      <c r="AS1241" s="357">
        <v>2410</v>
      </c>
      <c r="AT1241" s="105"/>
      <c r="AU1241" s="105" t="s">
        <v>1502</v>
      </c>
      <c r="AV1241" s="126">
        <v>46.9</v>
      </c>
    </row>
    <row r="1242" spans="1:48" ht="23.25" customHeight="1">
      <c r="D1242" s="105" t="s">
        <v>3024</v>
      </c>
      <c r="E1242" s="164" t="s">
        <v>3024</v>
      </c>
      <c r="F1242" s="165" t="s">
        <v>1433</v>
      </c>
      <c r="G1242" s="126">
        <v>48.5</v>
      </c>
      <c r="H1242" s="166">
        <v>2048</v>
      </c>
      <c r="I1242" s="166">
        <v>2041</v>
      </c>
      <c r="J1242" s="166">
        <v>2376</v>
      </c>
      <c r="K1242" s="357">
        <v>2117</v>
      </c>
      <c r="L1242" s="357">
        <v>2104</v>
      </c>
      <c r="M1242" s="357">
        <v>2476</v>
      </c>
      <c r="N1242" s="357">
        <v>2367</v>
      </c>
      <c r="O1242" s="357">
        <v>2168</v>
      </c>
      <c r="P1242" s="357">
        <v>2197</v>
      </c>
      <c r="Q1242" s="357">
        <v>2494</v>
      </c>
      <c r="R1242" s="357">
        <v>2391</v>
      </c>
      <c r="S1242" s="354">
        <v>2697</v>
      </c>
      <c r="T1242" s="354">
        <v>3171</v>
      </c>
      <c r="U1242" s="354">
        <v>3346</v>
      </c>
      <c r="V1242" s="357">
        <v>2432</v>
      </c>
      <c r="W1242" s="357">
        <v>2720</v>
      </c>
      <c r="X1242" s="357">
        <v>2213</v>
      </c>
      <c r="Y1242" s="357">
        <v>2473</v>
      </c>
      <c r="Z1242" s="357">
        <v>2883</v>
      </c>
      <c r="AA1242" s="357">
        <v>2430</v>
      </c>
      <c r="AB1242" s="357">
        <v>2359</v>
      </c>
      <c r="AC1242" s="357">
        <v>2768</v>
      </c>
      <c r="AD1242" s="357">
        <v>3250</v>
      </c>
      <c r="AE1242" s="357">
        <v>2626</v>
      </c>
      <c r="AF1242" s="357">
        <v>2849</v>
      </c>
      <c r="AG1242" s="357">
        <v>3205</v>
      </c>
      <c r="AH1242" s="357">
        <v>3764</v>
      </c>
      <c r="AI1242" s="368" t="s">
        <v>2207</v>
      </c>
      <c r="AJ1242" s="357">
        <v>2468</v>
      </c>
      <c r="AK1242" s="357">
        <v>2816</v>
      </c>
      <c r="AL1242" s="357">
        <v>3306</v>
      </c>
      <c r="AM1242" s="357">
        <v>2147</v>
      </c>
      <c r="AN1242" s="357">
        <v>2386</v>
      </c>
      <c r="AO1242" s="357">
        <v>2725</v>
      </c>
      <c r="AP1242" s="357">
        <v>2319</v>
      </c>
      <c r="AQ1242" s="357">
        <v>2319</v>
      </c>
      <c r="AR1242" s="357">
        <v>2957</v>
      </c>
      <c r="AS1242" s="357">
        <v>2537</v>
      </c>
      <c r="AT1242" s="105"/>
      <c r="AU1242" s="105" t="s">
        <v>3024</v>
      </c>
      <c r="AV1242" s="126">
        <v>48.5</v>
      </c>
    </row>
    <row r="1243" spans="1:48" ht="23.25" customHeight="1">
      <c r="D1243" s="105" t="s">
        <v>1503</v>
      </c>
      <c r="E1243" s="164" t="s">
        <v>1503</v>
      </c>
      <c r="F1243" s="165" t="s">
        <v>1433</v>
      </c>
      <c r="G1243" s="126">
        <v>50</v>
      </c>
      <c r="H1243" s="166">
        <v>2066</v>
      </c>
      <c r="I1243" s="166">
        <v>2111</v>
      </c>
      <c r="J1243" s="166">
        <v>2361</v>
      </c>
      <c r="K1243" s="357">
        <v>2162</v>
      </c>
      <c r="L1243" s="357">
        <v>2158</v>
      </c>
      <c r="M1243" s="357">
        <v>2429</v>
      </c>
      <c r="N1243" s="357">
        <v>2311</v>
      </c>
      <c r="O1243" s="357">
        <v>2083</v>
      </c>
      <c r="P1243" s="357">
        <v>2294</v>
      </c>
      <c r="Q1243" s="357">
        <v>2540</v>
      </c>
      <c r="R1243" s="357">
        <v>2382</v>
      </c>
      <c r="S1243" s="354">
        <v>2731</v>
      </c>
      <c r="T1243" s="354">
        <v>3219</v>
      </c>
      <c r="U1243" s="354">
        <v>3396</v>
      </c>
      <c r="V1243" s="357">
        <v>2474</v>
      </c>
      <c r="W1243" s="357">
        <v>2766</v>
      </c>
      <c r="X1243" s="357">
        <v>2176</v>
      </c>
      <c r="Y1243" s="357">
        <v>2444</v>
      </c>
      <c r="Z1243" s="357">
        <v>2913</v>
      </c>
      <c r="AA1243" s="357">
        <v>2462</v>
      </c>
      <c r="AB1243" s="357">
        <v>2337</v>
      </c>
      <c r="AC1243" s="357">
        <v>2700</v>
      </c>
      <c r="AD1243" s="357">
        <v>3268</v>
      </c>
      <c r="AE1243" s="357">
        <v>2637</v>
      </c>
      <c r="AF1243" s="357">
        <v>2788</v>
      </c>
      <c r="AG1243" s="357">
        <v>3161</v>
      </c>
      <c r="AH1243" s="357">
        <v>3810</v>
      </c>
      <c r="AI1243" s="368" t="s">
        <v>2207</v>
      </c>
      <c r="AJ1243" s="357">
        <v>2482</v>
      </c>
      <c r="AK1243" s="357">
        <v>2826</v>
      </c>
      <c r="AL1243" s="357">
        <v>3336</v>
      </c>
      <c r="AM1243" s="357">
        <v>2168</v>
      </c>
      <c r="AN1243" s="357">
        <v>2415</v>
      </c>
      <c r="AO1243" s="357">
        <v>2757</v>
      </c>
      <c r="AP1243" s="357">
        <v>2338</v>
      </c>
      <c r="AQ1243" s="357">
        <v>2338</v>
      </c>
      <c r="AR1243" s="357">
        <v>2999</v>
      </c>
      <c r="AS1243" s="357">
        <v>2578</v>
      </c>
      <c r="AT1243" s="105"/>
      <c r="AU1243" s="105" t="s">
        <v>1503</v>
      </c>
      <c r="AV1243" s="126">
        <v>50</v>
      </c>
    </row>
    <row r="1244" spans="1:48" ht="23.25" customHeight="1">
      <c r="D1244" s="105" t="s">
        <v>4689</v>
      </c>
      <c r="E1244" s="164" t="s">
        <v>4689</v>
      </c>
      <c r="F1244" s="165" t="s">
        <v>4791</v>
      </c>
      <c r="G1244" s="126">
        <v>0</v>
      </c>
      <c r="H1244" s="166">
        <v>100</v>
      </c>
      <c r="I1244" s="166">
        <v>100</v>
      </c>
      <c r="J1244" s="166">
        <v>100</v>
      </c>
      <c r="K1244" s="357">
        <v>100</v>
      </c>
      <c r="L1244" s="357">
        <v>100</v>
      </c>
      <c r="M1244" s="357">
        <v>100</v>
      </c>
      <c r="N1244" s="357">
        <v>100</v>
      </c>
      <c r="O1244" s="357">
        <v>100</v>
      </c>
      <c r="P1244" s="357">
        <v>100</v>
      </c>
      <c r="Q1244" s="357">
        <v>100</v>
      </c>
      <c r="R1244" s="357">
        <v>100</v>
      </c>
      <c r="S1244" s="354">
        <v>100</v>
      </c>
      <c r="T1244" s="354">
        <v>100</v>
      </c>
      <c r="U1244" s="354">
        <v>100</v>
      </c>
      <c r="V1244" s="357">
        <v>100</v>
      </c>
      <c r="W1244" s="357">
        <v>100</v>
      </c>
      <c r="X1244" s="357">
        <v>100</v>
      </c>
      <c r="Y1244" s="357">
        <v>100</v>
      </c>
      <c r="Z1244" s="357">
        <v>100</v>
      </c>
      <c r="AA1244" s="357">
        <v>100</v>
      </c>
      <c r="AB1244" s="357">
        <v>100</v>
      </c>
      <c r="AC1244" s="357">
        <v>100</v>
      </c>
      <c r="AD1244" s="357">
        <v>100</v>
      </c>
      <c r="AE1244" s="357">
        <v>100</v>
      </c>
      <c r="AF1244" s="357">
        <v>100</v>
      </c>
      <c r="AG1244" s="357">
        <v>100</v>
      </c>
      <c r="AH1244" s="357">
        <v>100</v>
      </c>
      <c r="AI1244" s="368" t="s">
        <v>2207</v>
      </c>
      <c r="AJ1244" s="357">
        <v>100</v>
      </c>
      <c r="AK1244" s="357">
        <v>100</v>
      </c>
      <c r="AL1244" s="357">
        <v>100</v>
      </c>
      <c r="AM1244" s="357">
        <v>100</v>
      </c>
      <c r="AN1244" s="357">
        <v>100</v>
      </c>
      <c r="AO1244" s="357">
        <v>100</v>
      </c>
      <c r="AP1244" s="357">
        <v>100</v>
      </c>
      <c r="AQ1244" s="357">
        <v>100</v>
      </c>
      <c r="AR1244" s="357">
        <v>100</v>
      </c>
      <c r="AS1244" s="357">
        <v>100</v>
      </c>
      <c r="AT1244" s="105"/>
      <c r="AU1244" s="105" t="s">
        <v>4689</v>
      </c>
      <c r="AV1244" s="126">
        <v>0</v>
      </c>
    </row>
    <row r="1245" spans="1:48" ht="23.25" customHeight="1">
      <c r="A1245" s="396"/>
      <c r="B1245" s="397"/>
      <c r="D1245" s="105" t="s">
        <v>5223</v>
      </c>
      <c r="E1245" s="164" t="s">
        <v>5223</v>
      </c>
      <c r="F1245" s="165" t="s">
        <v>4486</v>
      </c>
      <c r="G1245" s="126">
        <v>0</v>
      </c>
      <c r="H1245" s="171">
        <v>0.2</v>
      </c>
      <c r="I1245" s="171">
        <v>0.2</v>
      </c>
      <c r="J1245" s="171">
        <v>0.2</v>
      </c>
      <c r="K1245" s="358">
        <v>0.2</v>
      </c>
      <c r="L1245" s="358">
        <v>0.2</v>
      </c>
      <c r="M1245" s="358">
        <v>0.2</v>
      </c>
      <c r="N1245" s="358">
        <v>0.2</v>
      </c>
      <c r="O1245" s="358">
        <v>0.2</v>
      </c>
      <c r="P1245" s="358">
        <v>0.2</v>
      </c>
      <c r="Q1245" s="358">
        <v>0.2</v>
      </c>
      <c r="R1245" s="358">
        <v>0.2</v>
      </c>
      <c r="S1245" s="359">
        <v>0.2</v>
      </c>
      <c r="T1245" s="359">
        <v>0.2</v>
      </c>
      <c r="U1245" s="359">
        <v>0.2</v>
      </c>
      <c r="V1245" s="358">
        <v>0.2</v>
      </c>
      <c r="W1245" s="358">
        <v>0.2</v>
      </c>
      <c r="X1245" s="358">
        <v>0.2</v>
      </c>
      <c r="Y1245" s="358">
        <v>0.2</v>
      </c>
      <c r="Z1245" s="358">
        <v>0.2</v>
      </c>
      <c r="AA1245" s="358">
        <v>0.2</v>
      </c>
      <c r="AB1245" s="358">
        <v>0.2</v>
      </c>
      <c r="AC1245" s="358">
        <v>0.2</v>
      </c>
      <c r="AD1245" s="358">
        <v>0.2</v>
      </c>
      <c r="AE1245" s="358">
        <v>0.2</v>
      </c>
      <c r="AF1245" s="358">
        <v>0.2</v>
      </c>
      <c r="AG1245" s="358">
        <v>0.2</v>
      </c>
      <c r="AH1245" s="358">
        <v>0.2</v>
      </c>
      <c r="AI1245" s="369" t="s">
        <v>2207</v>
      </c>
      <c r="AJ1245" s="358">
        <v>0.2</v>
      </c>
      <c r="AK1245" s="358">
        <v>0.2</v>
      </c>
      <c r="AL1245" s="358">
        <v>0.2</v>
      </c>
      <c r="AM1245" s="358">
        <v>0.2</v>
      </c>
      <c r="AN1245" s="358">
        <v>0.2</v>
      </c>
      <c r="AO1245" s="358">
        <v>0.2</v>
      </c>
      <c r="AP1245" s="358">
        <v>0.2</v>
      </c>
      <c r="AQ1245" s="358">
        <v>0.2</v>
      </c>
      <c r="AR1245" s="358">
        <v>0.2</v>
      </c>
      <c r="AS1245" s="358">
        <v>0.2</v>
      </c>
      <c r="AT1245" s="105"/>
      <c r="AU1245" s="105" t="s">
        <v>5223</v>
      </c>
      <c r="AV1245" s="126">
        <v>0</v>
      </c>
    </row>
    <row r="1246" spans="1:48" ht="23.25" customHeight="1">
      <c r="D1246" s="105" t="s">
        <v>5224</v>
      </c>
      <c r="E1246" s="164" t="s">
        <v>5224</v>
      </c>
      <c r="F1246" s="165" t="s">
        <v>4487</v>
      </c>
      <c r="G1246" s="126">
        <v>0</v>
      </c>
      <c r="H1246" s="171">
        <v>0.1</v>
      </c>
      <c r="I1246" s="171">
        <v>0.1</v>
      </c>
      <c r="J1246" s="171">
        <v>0.1</v>
      </c>
      <c r="K1246" s="358">
        <v>0.1</v>
      </c>
      <c r="L1246" s="358">
        <v>0.1</v>
      </c>
      <c r="M1246" s="358">
        <v>0.1</v>
      </c>
      <c r="N1246" s="358">
        <v>0.1</v>
      </c>
      <c r="O1246" s="358">
        <v>0.1</v>
      </c>
      <c r="P1246" s="358">
        <v>0.1</v>
      </c>
      <c r="Q1246" s="358">
        <v>0.1</v>
      </c>
      <c r="R1246" s="358">
        <v>0.1</v>
      </c>
      <c r="S1246" s="359">
        <v>0.1</v>
      </c>
      <c r="T1246" s="359">
        <v>0.1</v>
      </c>
      <c r="U1246" s="359">
        <v>0.1</v>
      </c>
      <c r="V1246" s="358">
        <v>0.1</v>
      </c>
      <c r="W1246" s="358">
        <v>0.1</v>
      </c>
      <c r="X1246" s="358">
        <v>0.1</v>
      </c>
      <c r="Y1246" s="358">
        <v>0.1</v>
      </c>
      <c r="Z1246" s="358">
        <v>0.1</v>
      </c>
      <c r="AA1246" s="358">
        <v>0.1</v>
      </c>
      <c r="AB1246" s="358">
        <v>0.1</v>
      </c>
      <c r="AC1246" s="358">
        <v>0.1</v>
      </c>
      <c r="AD1246" s="358">
        <v>0.1</v>
      </c>
      <c r="AE1246" s="358">
        <v>0.1</v>
      </c>
      <c r="AF1246" s="358">
        <v>0.1</v>
      </c>
      <c r="AG1246" s="358">
        <v>0.1</v>
      </c>
      <c r="AH1246" s="358">
        <v>0.1</v>
      </c>
      <c r="AI1246" s="369" t="s">
        <v>2207</v>
      </c>
      <c r="AJ1246" s="358">
        <v>0.1</v>
      </c>
      <c r="AK1246" s="358">
        <v>0.1</v>
      </c>
      <c r="AL1246" s="358">
        <v>0.1</v>
      </c>
      <c r="AM1246" s="358">
        <v>0.1</v>
      </c>
      <c r="AN1246" s="358">
        <v>0.1</v>
      </c>
      <c r="AO1246" s="358">
        <v>0.1</v>
      </c>
      <c r="AP1246" s="358">
        <v>0.1</v>
      </c>
      <c r="AQ1246" s="358">
        <v>0.1</v>
      </c>
      <c r="AR1246" s="358">
        <v>0.1</v>
      </c>
      <c r="AS1246" s="358">
        <v>0.1</v>
      </c>
      <c r="AT1246" s="105"/>
      <c r="AU1246" s="105" t="s">
        <v>5224</v>
      </c>
      <c r="AV1246" s="126">
        <v>0</v>
      </c>
    </row>
    <row r="1247" spans="1:48" ht="23.25" customHeight="1">
      <c r="D1247" s="105" t="s">
        <v>4920</v>
      </c>
      <c r="E1247" s="164" t="s">
        <v>4920</v>
      </c>
      <c r="F1247" s="165" t="s">
        <v>4961</v>
      </c>
      <c r="G1247" s="126">
        <v>0</v>
      </c>
      <c r="H1247" s="166">
        <v>218</v>
      </c>
      <c r="I1247" s="166">
        <v>218</v>
      </c>
      <c r="J1247" s="166">
        <v>218</v>
      </c>
      <c r="K1247" s="357">
        <v>218</v>
      </c>
      <c r="L1247" s="357">
        <v>218</v>
      </c>
      <c r="M1247" s="357">
        <v>218</v>
      </c>
      <c r="N1247" s="357">
        <v>218</v>
      </c>
      <c r="O1247" s="357">
        <v>218</v>
      </c>
      <c r="P1247" s="357">
        <v>218</v>
      </c>
      <c r="Q1247" s="357">
        <v>218</v>
      </c>
      <c r="R1247" s="357">
        <v>218</v>
      </c>
      <c r="S1247" s="354">
        <v>218</v>
      </c>
      <c r="T1247" s="354">
        <v>218</v>
      </c>
      <c r="U1247" s="354">
        <v>218</v>
      </c>
      <c r="V1247" s="357">
        <v>218</v>
      </c>
      <c r="W1247" s="357">
        <v>218</v>
      </c>
      <c r="X1247" s="357">
        <v>218</v>
      </c>
      <c r="Y1247" s="357">
        <v>218</v>
      </c>
      <c r="Z1247" s="357">
        <v>218</v>
      </c>
      <c r="AA1247" s="357">
        <v>218</v>
      </c>
      <c r="AB1247" s="357">
        <v>218</v>
      </c>
      <c r="AC1247" s="357">
        <v>218</v>
      </c>
      <c r="AD1247" s="357">
        <v>218</v>
      </c>
      <c r="AE1247" s="357">
        <v>218</v>
      </c>
      <c r="AF1247" s="357">
        <v>218</v>
      </c>
      <c r="AG1247" s="357">
        <v>218</v>
      </c>
      <c r="AH1247" s="357">
        <v>218</v>
      </c>
      <c r="AI1247" s="368" t="s">
        <v>2207</v>
      </c>
      <c r="AJ1247" s="357">
        <v>218</v>
      </c>
      <c r="AK1247" s="357">
        <v>218</v>
      </c>
      <c r="AL1247" s="357">
        <v>218</v>
      </c>
      <c r="AM1247" s="357">
        <v>218</v>
      </c>
      <c r="AN1247" s="357">
        <v>218</v>
      </c>
      <c r="AO1247" s="357">
        <v>218</v>
      </c>
      <c r="AP1247" s="357">
        <v>218</v>
      </c>
      <c r="AQ1247" s="357">
        <v>218</v>
      </c>
      <c r="AR1247" s="357">
        <v>218</v>
      </c>
      <c r="AS1247" s="357">
        <v>218</v>
      </c>
      <c r="AT1247" s="105"/>
      <c r="AU1247" s="105" t="s">
        <v>4920</v>
      </c>
      <c r="AV1247" s="126">
        <v>0</v>
      </c>
    </row>
    <row r="1248" spans="1:48" ht="23.25" customHeight="1">
      <c r="A1248"/>
      <c r="B1248"/>
      <c r="D1248" s="105" t="s">
        <v>1103</v>
      </c>
      <c r="E1248" s="164" t="s">
        <v>1103</v>
      </c>
      <c r="F1248" s="165" t="s">
        <v>1104</v>
      </c>
      <c r="G1248" s="126">
        <v>0.1</v>
      </c>
      <c r="H1248" s="166">
        <v>26</v>
      </c>
      <c r="I1248" s="166">
        <v>29</v>
      </c>
      <c r="J1248" s="166">
        <v>38</v>
      </c>
      <c r="K1248" s="357">
        <v>26</v>
      </c>
      <c r="L1248" s="357">
        <v>29</v>
      </c>
      <c r="M1248" s="357">
        <v>38</v>
      </c>
      <c r="N1248" s="362" t="s">
        <v>2207</v>
      </c>
      <c r="O1248" s="357">
        <v>26</v>
      </c>
      <c r="P1248" s="357">
        <v>29</v>
      </c>
      <c r="Q1248" s="357">
        <v>38</v>
      </c>
      <c r="R1248" s="362" t="s">
        <v>2207</v>
      </c>
      <c r="S1248" s="354">
        <v>26</v>
      </c>
      <c r="T1248" s="354">
        <v>29</v>
      </c>
      <c r="U1248" s="354">
        <v>38</v>
      </c>
      <c r="V1248" s="357">
        <v>29</v>
      </c>
      <c r="W1248" s="357">
        <v>38</v>
      </c>
      <c r="X1248" s="357">
        <v>26</v>
      </c>
      <c r="Y1248" s="357">
        <v>29</v>
      </c>
      <c r="Z1248" s="357">
        <v>38</v>
      </c>
      <c r="AA1248" s="362" t="s">
        <v>2207</v>
      </c>
      <c r="AB1248" s="357">
        <v>26</v>
      </c>
      <c r="AC1248" s="357">
        <v>29</v>
      </c>
      <c r="AD1248" s="357">
        <v>38</v>
      </c>
      <c r="AE1248" s="362" t="s">
        <v>2207</v>
      </c>
      <c r="AF1248" s="357">
        <v>26</v>
      </c>
      <c r="AG1248" s="357">
        <v>29</v>
      </c>
      <c r="AH1248" s="357">
        <v>38</v>
      </c>
      <c r="AI1248" s="368" t="s">
        <v>2207</v>
      </c>
      <c r="AJ1248" s="357">
        <v>26</v>
      </c>
      <c r="AK1248" s="357">
        <v>29</v>
      </c>
      <c r="AL1248" s="357">
        <v>38</v>
      </c>
      <c r="AM1248" s="357">
        <v>26</v>
      </c>
      <c r="AN1248" s="357">
        <v>29</v>
      </c>
      <c r="AO1248" s="357">
        <v>38</v>
      </c>
      <c r="AP1248" s="357">
        <v>32</v>
      </c>
      <c r="AQ1248" s="357">
        <v>32</v>
      </c>
      <c r="AR1248" s="357">
        <v>32</v>
      </c>
      <c r="AS1248" s="357">
        <v>32</v>
      </c>
      <c r="AT1248" s="105"/>
      <c r="AU1248" s="105" t="s">
        <v>1103</v>
      </c>
      <c r="AV1248" s="126">
        <v>0.1</v>
      </c>
    </row>
    <row r="1249" spans="1:48" ht="23.25" customHeight="1">
      <c r="A1249"/>
      <c r="B1249"/>
      <c r="D1249" s="105" t="s">
        <v>4098</v>
      </c>
      <c r="E1249" s="176" t="s">
        <v>4098</v>
      </c>
      <c r="F1249" s="165" t="s">
        <v>5162</v>
      </c>
      <c r="G1249" s="126">
        <v>0</v>
      </c>
      <c r="H1249" s="166">
        <v>100</v>
      </c>
      <c r="I1249" s="166">
        <v>100</v>
      </c>
      <c r="J1249" s="166">
        <v>100</v>
      </c>
      <c r="K1249" s="357">
        <v>100</v>
      </c>
      <c r="L1249" s="357">
        <v>100</v>
      </c>
      <c r="M1249" s="357">
        <v>100</v>
      </c>
      <c r="N1249" s="357">
        <v>100</v>
      </c>
      <c r="O1249" s="357">
        <v>100</v>
      </c>
      <c r="P1249" s="357">
        <v>100</v>
      </c>
      <c r="Q1249" s="357">
        <v>100</v>
      </c>
      <c r="R1249" s="357">
        <v>100</v>
      </c>
      <c r="S1249" s="354">
        <v>100</v>
      </c>
      <c r="T1249" s="354">
        <v>100</v>
      </c>
      <c r="U1249" s="354">
        <v>100</v>
      </c>
      <c r="V1249" s="357">
        <v>100</v>
      </c>
      <c r="W1249" s="357">
        <v>100</v>
      </c>
      <c r="X1249" s="357">
        <v>100</v>
      </c>
      <c r="Y1249" s="357">
        <v>100</v>
      </c>
      <c r="Z1249" s="357">
        <v>100</v>
      </c>
      <c r="AA1249" s="357">
        <v>100</v>
      </c>
      <c r="AB1249" s="357">
        <v>100</v>
      </c>
      <c r="AC1249" s="357">
        <v>100</v>
      </c>
      <c r="AD1249" s="357">
        <v>100</v>
      </c>
      <c r="AE1249" s="357">
        <v>100</v>
      </c>
      <c r="AF1249" s="357">
        <v>100</v>
      </c>
      <c r="AG1249" s="357">
        <v>100</v>
      </c>
      <c r="AH1249" s="357">
        <v>100</v>
      </c>
      <c r="AI1249" s="368" t="s">
        <v>2207</v>
      </c>
      <c r="AJ1249" s="357">
        <v>100</v>
      </c>
      <c r="AK1249" s="357">
        <v>100</v>
      </c>
      <c r="AL1249" s="357">
        <v>100</v>
      </c>
      <c r="AM1249" s="357">
        <v>100</v>
      </c>
      <c r="AN1249" s="357">
        <v>100</v>
      </c>
      <c r="AO1249" s="357">
        <v>100</v>
      </c>
      <c r="AP1249" s="357">
        <v>100</v>
      </c>
      <c r="AQ1249" s="357">
        <v>100</v>
      </c>
      <c r="AR1249" s="357">
        <v>100</v>
      </c>
      <c r="AS1249" s="357">
        <v>100</v>
      </c>
      <c r="AT1249" s="105"/>
      <c r="AU1249" s="105" t="s">
        <v>4098</v>
      </c>
      <c r="AV1249" s="126">
        <v>0</v>
      </c>
    </row>
    <row r="1250" spans="1:48" ht="23.25" customHeight="1">
      <c r="A1250"/>
      <c r="B1250"/>
      <c r="D1250" s="105" t="s">
        <v>4096</v>
      </c>
      <c r="E1250" s="176" t="s">
        <v>4096</v>
      </c>
      <c r="F1250" s="165" t="s">
        <v>4099</v>
      </c>
      <c r="G1250" s="126">
        <v>0</v>
      </c>
      <c r="H1250" s="166">
        <v>100</v>
      </c>
      <c r="I1250" s="166">
        <v>100</v>
      </c>
      <c r="J1250" s="166">
        <v>100</v>
      </c>
      <c r="K1250" s="357">
        <v>100</v>
      </c>
      <c r="L1250" s="357">
        <v>100</v>
      </c>
      <c r="M1250" s="357">
        <v>100</v>
      </c>
      <c r="N1250" s="357">
        <v>100</v>
      </c>
      <c r="O1250" s="357">
        <v>100</v>
      </c>
      <c r="P1250" s="357">
        <v>100</v>
      </c>
      <c r="Q1250" s="357">
        <v>100</v>
      </c>
      <c r="R1250" s="357">
        <v>100</v>
      </c>
      <c r="S1250" s="354">
        <v>100</v>
      </c>
      <c r="T1250" s="354">
        <v>100</v>
      </c>
      <c r="U1250" s="354">
        <v>100</v>
      </c>
      <c r="V1250" s="357">
        <v>100</v>
      </c>
      <c r="W1250" s="357">
        <v>100</v>
      </c>
      <c r="X1250" s="357">
        <v>100</v>
      </c>
      <c r="Y1250" s="357">
        <v>100</v>
      </c>
      <c r="Z1250" s="357">
        <v>100</v>
      </c>
      <c r="AA1250" s="357">
        <v>100</v>
      </c>
      <c r="AB1250" s="357">
        <v>100</v>
      </c>
      <c r="AC1250" s="357">
        <v>100</v>
      </c>
      <c r="AD1250" s="357">
        <v>100</v>
      </c>
      <c r="AE1250" s="357">
        <v>100</v>
      </c>
      <c r="AF1250" s="357">
        <v>100</v>
      </c>
      <c r="AG1250" s="357">
        <v>100</v>
      </c>
      <c r="AH1250" s="357">
        <v>100</v>
      </c>
      <c r="AI1250" s="368" t="s">
        <v>2207</v>
      </c>
      <c r="AJ1250" s="357">
        <v>100</v>
      </c>
      <c r="AK1250" s="357">
        <v>100</v>
      </c>
      <c r="AL1250" s="357">
        <v>100</v>
      </c>
      <c r="AM1250" s="357">
        <v>100</v>
      </c>
      <c r="AN1250" s="357">
        <v>100</v>
      </c>
      <c r="AO1250" s="357">
        <v>100</v>
      </c>
      <c r="AP1250" s="357">
        <v>100</v>
      </c>
      <c r="AQ1250" s="357">
        <v>100</v>
      </c>
      <c r="AR1250" s="357">
        <v>100</v>
      </c>
      <c r="AS1250" s="357">
        <v>100</v>
      </c>
      <c r="AT1250" s="105"/>
      <c r="AU1250" s="105" t="s">
        <v>4096</v>
      </c>
      <c r="AV1250" s="126">
        <v>0</v>
      </c>
    </row>
    <row r="1251" spans="1:48" ht="23.25" customHeight="1">
      <c r="A1251"/>
      <c r="B1251"/>
      <c r="D1251" s="105" t="s">
        <v>4097</v>
      </c>
      <c r="E1251" s="176" t="s">
        <v>4097</v>
      </c>
      <c r="F1251" s="165" t="s">
        <v>4100</v>
      </c>
      <c r="G1251" s="126">
        <v>0</v>
      </c>
      <c r="H1251" s="166">
        <v>100</v>
      </c>
      <c r="I1251" s="166">
        <v>100</v>
      </c>
      <c r="J1251" s="166">
        <v>100</v>
      </c>
      <c r="K1251" s="357">
        <v>100</v>
      </c>
      <c r="L1251" s="357">
        <v>100</v>
      </c>
      <c r="M1251" s="357">
        <v>100</v>
      </c>
      <c r="N1251" s="357">
        <v>100</v>
      </c>
      <c r="O1251" s="357">
        <v>100</v>
      </c>
      <c r="P1251" s="357">
        <v>100</v>
      </c>
      <c r="Q1251" s="357">
        <v>100</v>
      </c>
      <c r="R1251" s="357">
        <v>100</v>
      </c>
      <c r="S1251" s="354">
        <v>100</v>
      </c>
      <c r="T1251" s="354">
        <v>100</v>
      </c>
      <c r="U1251" s="354">
        <v>100</v>
      </c>
      <c r="V1251" s="357">
        <v>100</v>
      </c>
      <c r="W1251" s="357">
        <v>100</v>
      </c>
      <c r="X1251" s="357">
        <v>100</v>
      </c>
      <c r="Y1251" s="357">
        <v>100</v>
      </c>
      <c r="Z1251" s="357">
        <v>100</v>
      </c>
      <c r="AA1251" s="357">
        <v>100</v>
      </c>
      <c r="AB1251" s="357">
        <v>100</v>
      </c>
      <c r="AC1251" s="357">
        <v>100</v>
      </c>
      <c r="AD1251" s="357">
        <v>100</v>
      </c>
      <c r="AE1251" s="357">
        <v>100</v>
      </c>
      <c r="AF1251" s="357">
        <v>100</v>
      </c>
      <c r="AG1251" s="357">
        <v>100</v>
      </c>
      <c r="AH1251" s="357">
        <v>100</v>
      </c>
      <c r="AI1251" s="368" t="s">
        <v>2207</v>
      </c>
      <c r="AJ1251" s="357">
        <v>100</v>
      </c>
      <c r="AK1251" s="357">
        <v>100</v>
      </c>
      <c r="AL1251" s="357">
        <v>100</v>
      </c>
      <c r="AM1251" s="357">
        <v>100</v>
      </c>
      <c r="AN1251" s="357">
        <v>100</v>
      </c>
      <c r="AO1251" s="357">
        <v>100</v>
      </c>
      <c r="AP1251" s="357">
        <v>100</v>
      </c>
      <c r="AQ1251" s="357">
        <v>100</v>
      </c>
      <c r="AR1251" s="357">
        <v>100</v>
      </c>
      <c r="AS1251" s="357">
        <v>100</v>
      </c>
      <c r="AT1251" s="105"/>
      <c r="AU1251" s="105" t="s">
        <v>4097</v>
      </c>
      <c r="AV1251" s="126">
        <v>0</v>
      </c>
    </row>
    <row r="1252" spans="1:48" ht="23.25" customHeight="1">
      <c r="A1252"/>
      <c r="B1252" s="440"/>
      <c r="D1252" s="105" t="s">
        <v>1394</v>
      </c>
      <c r="E1252" s="176" t="s">
        <v>1394</v>
      </c>
      <c r="F1252" s="165" t="s">
        <v>1965</v>
      </c>
      <c r="G1252" s="126">
        <v>0</v>
      </c>
      <c r="H1252" s="171">
        <v>0.2</v>
      </c>
      <c r="I1252" s="171">
        <v>0.2</v>
      </c>
      <c r="J1252" s="171">
        <v>0.2</v>
      </c>
      <c r="K1252" s="358">
        <v>0.2</v>
      </c>
      <c r="L1252" s="358">
        <v>0.2</v>
      </c>
      <c r="M1252" s="358">
        <v>0.2</v>
      </c>
      <c r="N1252" s="358">
        <v>0.2</v>
      </c>
      <c r="O1252" s="358">
        <v>0.2</v>
      </c>
      <c r="P1252" s="358">
        <v>0.2</v>
      </c>
      <c r="Q1252" s="358">
        <v>0.2</v>
      </c>
      <c r="R1252" s="358">
        <v>0.2</v>
      </c>
      <c r="S1252" s="359">
        <v>0.2</v>
      </c>
      <c r="T1252" s="359">
        <v>0.2</v>
      </c>
      <c r="U1252" s="359">
        <v>0.2</v>
      </c>
      <c r="V1252" s="358">
        <v>0.2</v>
      </c>
      <c r="W1252" s="358">
        <v>0.2</v>
      </c>
      <c r="X1252" s="358">
        <v>0.2</v>
      </c>
      <c r="Y1252" s="358">
        <v>0.2</v>
      </c>
      <c r="Z1252" s="358">
        <v>0.2</v>
      </c>
      <c r="AA1252" s="358">
        <v>0.2</v>
      </c>
      <c r="AB1252" s="358">
        <v>0.2</v>
      </c>
      <c r="AC1252" s="358">
        <v>0.2</v>
      </c>
      <c r="AD1252" s="358">
        <v>0.2</v>
      </c>
      <c r="AE1252" s="358">
        <v>0.2</v>
      </c>
      <c r="AF1252" s="358">
        <v>0.2</v>
      </c>
      <c r="AG1252" s="358">
        <v>0.2</v>
      </c>
      <c r="AH1252" s="358">
        <v>0.2</v>
      </c>
      <c r="AI1252" s="368" t="s">
        <v>2207</v>
      </c>
      <c r="AJ1252" s="358">
        <v>0.2</v>
      </c>
      <c r="AK1252" s="358">
        <v>0.2</v>
      </c>
      <c r="AL1252" s="358">
        <v>0.2</v>
      </c>
      <c r="AM1252" s="358">
        <v>0.2</v>
      </c>
      <c r="AN1252" s="358">
        <v>0.2</v>
      </c>
      <c r="AO1252" s="358">
        <v>0.2</v>
      </c>
      <c r="AP1252" s="358">
        <v>0.2</v>
      </c>
      <c r="AQ1252" s="358">
        <v>0.2</v>
      </c>
      <c r="AR1252" s="358">
        <v>0.2</v>
      </c>
      <c r="AS1252" s="358">
        <v>0.2</v>
      </c>
      <c r="AT1252" s="105"/>
      <c r="AU1252" s="105" t="s">
        <v>1394</v>
      </c>
      <c r="AV1252" s="126">
        <v>0</v>
      </c>
    </row>
    <row r="1253" spans="1:48" ht="23.25" customHeight="1">
      <c r="A1253"/>
      <c r="B1253"/>
      <c r="D1253" s="105" t="s">
        <v>331</v>
      </c>
      <c r="E1253" s="164" t="s">
        <v>331</v>
      </c>
      <c r="F1253" s="165" t="s">
        <v>874</v>
      </c>
      <c r="G1253" s="126">
        <v>6.3</v>
      </c>
      <c r="H1253" s="166">
        <v>337</v>
      </c>
      <c r="I1253" s="166">
        <v>338</v>
      </c>
      <c r="J1253" s="166">
        <v>392</v>
      </c>
      <c r="K1253" s="357">
        <v>364</v>
      </c>
      <c r="L1253" s="357">
        <v>355</v>
      </c>
      <c r="M1253" s="357">
        <v>425</v>
      </c>
      <c r="N1253" s="357">
        <v>379</v>
      </c>
      <c r="O1253" s="357">
        <v>339</v>
      </c>
      <c r="P1253" s="357">
        <v>361</v>
      </c>
      <c r="Q1253" s="357">
        <v>414</v>
      </c>
      <c r="R1253" s="357">
        <v>396</v>
      </c>
      <c r="S1253" s="354">
        <v>490</v>
      </c>
      <c r="T1253" s="354">
        <v>556</v>
      </c>
      <c r="U1253" s="354">
        <v>634</v>
      </c>
      <c r="V1253" s="357">
        <v>450</v>
      </c>
      <c r="W1253" s="357">
        <v>501</v>
      </c>
      <c r="X1253" s="357">
        <v>392</v>
      </c>
      <c r="Y1253" s="357">
        <v>429</v>
      </c>
      <c r="Z1253" s="357">
        <v>511</v>
      </c>
      <c r="AA1253" s="357">
        <v>441</v>
      </c>
      <c r="AB1253" s="357">
        <v>406</v>
      </c>
      <c r="AC1253" s="357">
        <v>455</v>
      </c>
      <c r="AD1253" s="357">
        <v>548</v>
      </c>
      <c r="AE1253" s="357">
        <v>456</v>
      </c>
      <c r="AF1253" s="357">
        <v>477</v>
      </c>
      <c r="AG1253" s="357">
        <v>528</v>
      </c>
      <c r="AH1253" s="357">
        <v>634</v>
      </c>
      <c r="AI1253" s="368" t="s">
        <v>2207</v>
      </c>
      <c r="AJ1253" s="357">
        <v>447</v>
      </c>
      <c r="AK1253" s="357">
        <v>496</v>
      </c>
      <c r="AL1253" s="357">
        <v>582</v>
      </c>
      <c r="AM1253" s="357">
        <v>383</v>
      </c>
      <c r="AN1253" s="357">
        <v>413</v>
      </c>
      <c r="AO1253" s="357">
        <v>470</v>
      </c>
      <c r="AP1253" s="357">
        <v>397</v>
      </c>
      <c r="AQ1253" s="357">
        <v>397</v>
      </c>
      <c r="AR1253" s="357">
        <v>483</v>
      </c>
      <c r="AS1253" s="357">
        <v>495</v>
      </c>
      <c r="AT1253" s="105"/>
      <c r="AU1253" s="105" t="s">
        <v>331</v>
      </c>
      <c r="AV1253" s="126">
        <v>6.3</v>
      </c>
    </row>
    <row r="1254" spans="1:48" ht="23.25" customHeight="1">
      <c r="A1254"/>
      <c r="B1254"/>
      <c r="D1254" s="105" t="s">
        <v>4267</v>
      </c>
      <c r="E1254" s="164" t="s">
        <v>4267</v>
      </c>
      <c r="F1254" s="165" t="s">
        <v>874</v>
      </c>
      <c r="G1254" s="126">
        <v>7.8999999999999995</v>
      </c>
      <c r="H1254" s="166">
        <v>359</v>
      </c>
      <c r="I1254" s="166">
        <v>357</v>
      </c>
      <c r="J1254" s="166">
        <v>424</v>
      </c>
      <c r="K1254" s="357">
        <v>377</v>
      </c>
      <c r="L1254" s="357">
        <v>373</v>
      </c>
      <c r="M1254" s="357">
        <v>447</v>
      </c>
      <c r="N1254" s="357">
        <v>422</v>
      </c>
      <c r="O1254" s="357">
        <v>358</v>
      </c>
      <c r="P1254" s="357">
        <v>395</v>
      </c>
      <c r="Q1254" s="357">
        <v>436</v>
      </c>
      <c r="R1254" s="357">
        <v>419</v>
      </c>
      <c r="S1254" s="354">
        <v>519</v>
      </c>
      <c r="T1254" s="354">
        <v>599</v>
      </c>
      <c r="U1254" s="354">
        <v>677</v>
      </c>
      <c r="V1254" s="357">
        <v>486</v>
      </c>
      <c r="W1254" s="357">
        <v>540</v>
      </c>
      <c r="X1254" s="357">
        <v>398</v>
      </c>
      <c r="Y1254" s="357">
        <v>443</v>
      </c>
      <c r="Z1254" s="357">
        <v>516</v>
      </c>
      <c r="AA1254" s="357">
        <v>439</v>
      </c>
      <c r="AB1254" s="357">
        <v>427</v>
      </c>
      <c r="AC1254" s="357">
        <v>486</v>
      </c>
      <c r="AD1254" s="357">
        <v>570</v>
      </c>
      <c r="AE1254" s="357">
        <v>463</v>
      </c>
      <c r="AF1254" s="357">
        <v>495</v>
      </c>
      <c r="AG1254" s="357">
        <v>556</v>
      </c>
      <c r="AH1254" s="357">
        <v>653</v>
      </c>
      <c r="AI1254" s="368" t="s">
        <v>2207</v>
      </c>
      <c r="AJ1254" s="357">
        <v>448</v>
      </c>
      <c r="AK1254" s="357">
        <v>508</v>
      </c>
      <c r="AL1254" s="357">
        <v>596</v>
      </c>
      <c r="AM1254" s="357">
        <v>377</v>
      </c>
      <c r="AN1254" s="357">
        <v>413</v>
      </c>
      <c r="AO1254" s="357">
        <v>470</v>
      </c>
      <c r="AP1254" s="357">
        <v>402</v>
      </c>
      <c r="AQ1254" s="357">
        <v>402</v>
      </c>
      <c r="AR1254" s="357">
        <v>510</v>
      </c>
      <c r="AS1254" s="357">
        <v>531</v>
      </c>
      <c r="AT1254" s="105"/>
      <c r="AU1254" s="105" t="s">
        <v>4267</v>
      </c>
      <c r="AV1254" s="126">
        <v>7.8999999999999995</v>
      </c>
    </row>
    <row r="1255" spans="1:48" ht="23.25" customHeight="1">
      <c r="A1255"/>
      <c r="B1255"/>
      <c r="D1255" s="105" t="s">
        <v>333</v>
      </c>
      <c r="E1255" s="164" t="s">
        <v>333</v>
      </c>
      <c r="F1255" s="165" t="s">
        <v>874</v>
      </c>
      <c r="G1255" s="126">
        <v>9.4</v>
      </c>
      <c r="H1255" s="166">
        <v>376</v>
      </c>
      <c r="I1255" s="166">
        <v>381</v>
      </c>
      <c r="J1255" s="166">
        <v>440</v>
      </c>
      <c r="K1255" s="357">
        <v>409</v>
      </c>
      <c r="L1255" s="357">
        <v>399</v>
      </c>
      <c r="M1255" s="357">
        <v>495</v>
      </c>
      <c r="N1255" s="357">
        <v>431</v>
      </c>
      <c r="O1255" s="357">
        <v>383</v>
      </c>
      <c r="P1255" s="357">
        <v>421</v>
      </c>
      <c r="Q1255" s="357">
        <v>475</v>
      </c>
      <c r="R1255" s="357">
        <v>456</v>
      </c>
      <c r="S1255" s="354">
        <v>548</v>
      </c>
      <c r="T1255" s="354">
        <v>642</v>
      </c>
      <c r="U1255" s="354">
        <v>720</v>
      </c>
      <c r="V1255" s="357">
        <v>521</v>
      </c>
      <c r="W1255" s="357">
        <v>578</v>
      </c>
      <c r="X1255" s="357">
        <v>430</v>
      </c>
      <c r="Y1255" s="357">
        <v>483</v>
      </c>
      <c r="Z1255" s="357">
        <v>577</v>
      </c>
      <c r="AA1255" s="357">
        <v>486</v>
      </c>
      <c r="AB1255" s="357">
        <v>457</v>
      </c>
      <c r="AC1255" s="357">
        <v>528</v>
      </c>
      <c r="AD1255" s="357">
        <v>641</v>
      </c>
      <c r="AE1255" s="357">
        <v>516</v>
      </c>
      <c r="AF1255" s="357">
        <v>528</v>
      </c>
      <c r="AG1255" s="357">
        <v>601</v>
      </c>
      <c r="AH1255" s="357">
        <v>727</v>
      </c>
      <c r="AI1255" s="368" t="s">
        <v>2207</v>
      </c>
      <c r="AJ1255" s="357">
        <v>506</v>
      </c>
      <c r="AK1255" s="357">
        <v>577</v>
      </c>
      <c r="AL1255" s="357">
        <v>678</v>
      </c>
      <c r="AM1255" s="357">
        <v>426</v>
      </c>
      <c r="AN1255" s="357">
        <v>470</v>
      </c>
      <c r="AO1255" s="357">
        <v>535</v>
      </c>
      <c r="AP1255" s="357">
        <v>470</v>
      </c>
      <c r="AQ1255" s="357">
        <v>470</v>
      </c>
      <c r="AR1255" s="357">
        <v>600</v>
      </c>
      <c r="AS1255" s="357">
        <v>566</v>
      </c>
      <c r="AT1255" s="105"/>
      <c r="AU1255" s="105" t="s">
        <v>333</v>
      </c>
      <c r="AV1255" s="126">
        <v>9.4</v>
      </c>
    </row>
    <row r="1256" spans="1:48" ht="23.25" customHeight="1">
      <c r="A1256"/>
      <c r="B1256"/>
      <c r="D1256" s="105" t="s">
        <v>4268</v>
      </c>
      <c r="E1256" s="164" t="s">
        <v>4268</v>
      </c>
      <c r="F1256" s="165" t="s">
        <v>874</v>
      </c>
      <c r="G1256" s="126">
        <v>11</v>
      </c>
      <c r="H1256" s="166">
        <v>395</v>
      </c>
      <c r="I1256" s="166">
        <v>394</v>
      </c>
      <c r="J1256" s="166">
        <v>470</v>
      </c>
      <c r="K1256" s="357">
        <v>421</v>
      </c>
      <c r="L1256" s="357">
        <v>418</v>
      </c>
      <c r="M1256" s="357">
        <v>504</v>
      </c>
      <c r="N1256" s="357">
        <v>479</v>
      </c>
      <c r="O1256" s="357">
        <v>399</v>
      </c>
      <c r="P1256" s="357">
        <v>452</v>
      </c>
      <c r="Q1256" s="357">
        <v>496</v>
      </c>
      <c r="R1256" s="357">
        <v>476</v>
      </c>
      <c r="S1256" s="354">
        <v>577</v>
      </c>
      <c r="T1256" s="354">
        <v>685</v>
      </c>
      <c r="U1256" s="354">
        <v>764</v>
      </c>
      <c r="V1256" s="357">
        <v>556</v>
      </c>
      <c r="W1256" s="357">
        <v>618</v>
      </c>
      <c r="X1256" s="357">
        <v>437</v>
      </c>
      <c r="Y1256" s="357">
        <v>497</v>
      </c>
      <c r="Z1256" s="357">
        <v>579</v>
      </c>
      <c r="AA1256" s="357">
        <v>481</v>
      </c>
      <c r="AB1256" s="357">
        <v>482</v>
      </c>
      <c r="AC1256" s="357">
        <v>563</v>
      </c>
      <c r="AD1256" s="357">
        <v>661</v>
      </c>
      <c r="AE1256" s="357">
        <v>520</v>
      </c>
      <c r="AF1256" s="357">
        <v>551</v>
      </c>
      <c r="AG1256" s="357">
        <v>633</v>
      </c>
      <c r="AH1256" s="357">
        <v>744</v>
      </c>
      <c r="AI1256" s="368" t="s">
        <v>2207</v>
      </c>
      <c r="AJ1256" s="357">
        <v>503</v>
      </c>
      <c r="AK1256" s="357">
        <v>585</v>
      </c>
      <c r="AL1256" s="357">
        <v>687</v>
      </c>
      <c r="AM1256" s="357">
        <v>416</v>
      </c>
      <c r="AN1256" s="357">
        <v>466</v>
      </c>
      <c r="AO1256" s="357">
        <v>530</v>
      </c>
      <c r="AP1256" s="357">
        <v>471</v>
      </c>
      <c r="AQ1256" s="357">
        <v>471</v>
      </c>
      <c r="AR1256" s="357">
        <v>624</v>
      </c>
      <c r="AS1256" s="357">
        <v>603</v>
      </c>
      <c r="AT1256" s="105"/>
      <c r="AU1256" s="105" t="s">
        <v>4268</v>
      </c>
      <c r="AV1256" s="126">
        <v>11</v>
      </c>
    </row>
    <row r="1257" spans="1:48" ht="23.25" customHeight="1">
      <c r="A1257"/>
      <c r="B1257"/>
      <c r="D1257" s="105" t="s">
        <v>335</v>
      </c>
      <c r="E1257" s="164" t="s">
        <v>335</v>
      </c>
      <c r="F1257" s="165" t="s">
        <v>874</v>
      </c>
      <c r="G1257" s="126">
        <v>12.5</v>
      </c>
      <c r="H1257" s="166">
        <v>416</v>
      </c>
      <c r="I1257" s="166">
        <v>425</v>
      </c>
      <c r="J1257" s="166">
        <v>489</v>
      </c>
      <c r="K1257" s="357">
        <v>455</v>
      </c>
      <c r="L1257" s="357">
        <v>445</v>
      </c>
      <c r="M1257" s="357">
        <v>566</v>
      </c>
      <c r="N1257" s="357">
        <v>483</v>
      </c>
      <c r="O1257" s="357">
        <v>428</v>
      </c>
      <c r="P1257" s="357">
        <v>482</v>
      </c>
      <c r="Q1257" s="357">
        <v>537</v>
      </c>
      <c r="R1257" s="357">
        <v>517</v>
      </c>
      <c r="S1257" s="354">
        <v>606</v>
      </c>
      <c r="T1257" s="354">
        <v>728</v>
      </c>
      <c r="U1257" s="354">
        <v>807</v>
      </c>
      <c r="V1257" s="357">
        <v>591</v>
      </c>
      <c r="W1257" s="357">
        <v>657</v>
      </c>
      <c r="X1257" s="357">
        <v>468</v>
      </c>
      <c r="Y1257" s="357">
        <v>536</v>
      </c>
      <c r="Z1257" s="357">
        <v>643</v>
      </c>
      <c r="AA1257" s="357">
        <v>531</v>
      </c>
      <c r="AB1257" s="357">
        <v>509</v>
      </c>
      <c r="AC1257" s="357">
        <v>602</v>
      </c>
      <c r="AD1257" s="357">
        <v>735</v>
      </c>
      <c r="AE1257" s="357">
        <v>575</v>
      </c>
      <c r="AF1257" s="357">
        <v>580</v>
      </c>
      <c r="AG1257" s="357">
        <v>674</v>
      </c>
      <c r="AH1257" s="357">
        <v>820</v>
      </c>
      <c r="AI1257" s="368" t="s">
        <v>2207</v>
      </c>
      <c r="AJ1257" s="357">
        <v>566</v>
      </c>
      <c r="AK1257" s="357">
        <v>659</v>
      </c>
      <c r="AL1257" s="357">
        <v>773</v>
      </c>
      <c r="AM1257" s="357">
        <v>470</v>
      </c>
      <c r="AN1257" s="357">
        <v>527</v>
      </c>
      <c r="AO1257" s="357">
        <v>600</v>
      </c>
      <c r="AP1257" s="357">
        <v>544</v>
      </c>
      <c r="AQ1257" s="357">
        <v>544</v>
      </c>
      <c r="AR1257" s="357">
        <v>719</v>
      </c>
      <c r="AS1257" s="357">
        <v>639</v>
      </c>
      <c r="AT1257" s="105"/>
      <c r="AU1257" s="105" t="s">
        <v>335</v>
      </c>
      <c r="AV1257" s="126">
        <v>12.5</v>
      </c>
    </row>
    <row r="1258" spans="1:48" ht="23.25" customHeight="1">
      <c r="A1258"/>
      <c r="B1258"/>
      <c r="D1258" s="105" t="s">
        <v>1615</v>
      </c>
      <c r="E1258" s="164" t="s">
        <v>1615</v>
      </c>
      <c r="F1258" s="165" t="s">
        <v>1616</v>
      </c>
      <c r="G1258" s="126">
        <v>6.8</v>
      </c>
      <c r="H1258" s="166">
        <v>360</v>
      </c>
      <c r="I1258" s="166">
        <v>367</v>
      </c>
      <c r="J1258" s="166">
        <v>420</v>
      </c>
      <c r="K1258" s="357">
        <v>387</v>
      </c>
      <c r="L1258" s="357">
        <v>384</v>
      </c>
      <c r="M1258" s="357">
        <v>455</v>
      </c>
      <c r="N1258" s="357">
        <v>407</v>
      </c>
      <c r="O1258" s="357">
        <v>362</v>
      </c>
      <c r="P1258" s="357">
        <v>394</v>
      </c>
      <c r="Q1258" s="357">
        <v>445</v>
      </c>
      <c r="R1258" s="357">
        <v>414</v>
      </c>
      <c r="S1258" s="354">
        <v>508</v>
      </c>
      <c r="T1258" s="354">
        <v>580</v>
      </c>
      <c r="U1258" s="354">
        <v>659</v>
      </c>
      <c r="V1258" s="357">
        <v>473</v>
      </c>
      <c r="W1258" s="357">
        <v>524</v>
      </c>
      <c r="X1258" s="357">
        <v>414</v>
      </c>
      <c r="Y1258" s="357">
        <v>456</v>
      </c>
      <c r="Z1258" s="357">
        <v>540</v>
      </c>
      <c r="AA1258" s="357">
        <v>467</v>
      </c>
      <c r="AB1258" s="357">
        <v>431</v>
      </c>
      <c r="AC1258" s="357">
        <v>485</v>
      </c>
      <c r="AD1258" s="357">
        <v>582</v>
      </c>
      <c r="AE1258" s="357">
        <v>484</v>
      </c>
      <c r="AF1258" s="357">
        <v>502</v>
      </c>
      <c r="AG1258" s="357">
        <v>557</v>
      </c>
      <c r="AH1258" s="357">
        <v>667</v>
      </c>
      <c r="AI1258" s="368" t="s">
        <v>2207</v>
      </c>
      <c r="AJ1258" s="357">
        <v>464</v>
      </c>
      <c r="AK1258" s="357">
        <v>518</v>
      </c>
      <c r="AL1258" s="357">
        <v>607</v>
      </c>
      <c r="AM1258" s="357">
        <v>398</v>
      </c>
      <c r="AN1258" s="357">
        <v>430</v>
      </c>
      <c r="AO1258" s="357">
        <v>489</v>
      </c>
      <c r="AP1258" s="357">
        <v>418</v>
      </c>
      <c r="AQ1258" s="357">
        <v>418</v>
      </c>
      <c r="AR1258" s="357">
        <v>511</v>
      </c>
      <c r="AS1258" s="357">
        <v>515</v>
      </c>
      <c r="AT1258" s="105"/>
      <c r="AU1258" s="105" t="s">
        <v>1615</v>
      </c>
      <c r="AV1258" s="126">
        <v>6.8</v>
      </c>
    </row>
    <row r="1259" spans="1:48" ht="23.25" customHeight="1">
      <c r="A1259"/>
      <c r="B1259"/>
      <c r="D1259" s="105" t="s">
        <v>4269</v>
      </c>
      <c r="E1259" s="164" t="s">
        <v>4269</v>
      </c>
      <c r="F1259" s="165" t="s">
        <v>1616</v>
      </c>
      <c r="G1259" s="126">
        <v>8.5</v>
      </c>
      <c r="H1259" s="166">
        <v>375</v>
      </c>
      <c r="I1259" s="166">
        <v>373</v>
      </c>
      <c r="J1259" s="166">
        <v>443</v>
      </c>
      <c r="K1259" s="357">
        <v>393</v>
      </c>
      <c r="L1259" s="357">
        <v>390</v>
      </c>
      <c r="M1259" s="357">
        <v>466</v>
      </c>
      <c r="N1259" s="357">
        <v>441</v>
      </c>
      <c r="O1259" s="357">
        <v>374</v>
      </c>
      <c r="P1259" s="357">
        <v>415</v>
      </c>
      <c r="Q1259" s="357">
        <v>458</v>
      </c>
      <c r="R1259" s="357">
        <v>440</v>
      </c>
      <c r="S1259" s="354">
        <v>539</v>
      </c>
      <c r="T1259" s="354">
        <v>628</v>
      </c>
      <c r="U1259" s="354">
        <v>707</v>
      </c>
      <c r="V1259" s="357">
        <v>513</v>
      </c>
      <c r="W1259" s="357">
        <v>568</v>
      </c>
      <c r="X1259" s="357">
        <v>414</v>
      </c>
      <c r="Y1259" s="357">
        <v>463</v>
      </c>
      <c r="Z1259" s="357">
        <v>538</v>
      </c>
      <c r="AA1259" s="357">
        <v>456</v>
      </c>
      <c r="AB1259" s="357">
        <v>446</v>
      </c>
      <c r="AC1259" s="357">
        <v>511</v>
      </c>
      <c r="AD1259" s="357">
        <v>598</v>
      </c>
      <c r="AE1259" s="357">
        <v>484</v>
      </c>
      <c r="AF1259" s="357">
        <v>515</v>
      </c>
      <c r="AG1259" s="357">
        <v>581</v>
      </c>
      <c r="AH1259" s="357">
        <v>681</v>
      </c>
      <c r="AI1259" s="368" t="s">
        <v>2207</v>
      </c>
      <c r="AJ1259" s="357">
        <v>467</v>
      </c>
      <c r="AK1259" s="357">
        <v>533</v>
      </c>
      <c r="AL1259" s="357">
        <v>624</v>
      </c>
      <c r="AM1259" s="357">
        <v>393</v>
      </c>
      <c r="AN1259" s="357">
        <v>432</v>
      </c>
      <c r="AO1259" s="357">
        <v>491</v>
      </c>
      <c r="AP1259" s="357">
        <v>426</v>
      </c>
      <c r="AQ1259" s="357">
        <v>426</v>
      </c>
      <c r="AR1259" s="357">
        <v>543</v>
      </c>
      <c r="AS1259" s="357">
        <v>555</v>
      </c>
      <c r="AT1259" s="105"/>
      <c r="AU1259" s="105" t="s">
        <v>4269</v>
      </c>
      <c r="AV1259" s="126">
        <v>8.5</v>
      </c>
    </row>
    <row r="1260" spans="1:48" ht="23.25" customHeight="1">
      <c r="A1260"/>
      <c r="B1260"/>
      <c r="D1260" s="105" t="s">
        <v>1617</v>
      </c>
      <c r="E1260" s="164" t="s">
        <v>1617</v>
      </c>
      <c r="F1260" s="165" t="s">
        <v>1616</v>
      </c>
      <c r="G1260" s="126">
        <v>10.199999999999999</v>
      </c>
      <c r="H1260" s="166">
        <v>405</v>
      </c>
      <c r="I1260" s="166">
        <v>419</v>
      </c>
      <c r="J1260" s="166">
        <v>476</v>
      </c>
      <c r="K1260" s="357">
        <v>439</v>
      </c>
      <c r="L1260" s="357">
        <v>437</v>
      </c>
      <c r="M1260" s="357">
        <v>535</v>
      </c>
      <c r="N1260" s="357">
        <v>467</v>
      </c>
      <c r="O1260" s="357">
        <v>413</v>
      </c>
      <c r="P1260" s="357">
        <v>466</v>
      </c>
      <c r="Q1260" s="357">
        <v>517</v>
      </c>
      <c r="R1260" s="357">
        <v>481</v>
      </c>
      <c r="S1260" s="354">
        <v>571</v>
      </c>
      <c r="T1260" s="354">
        <v>676</v>
      </c>
      <c r="U1260" s="354">
        <v>756</v>
      </c>
      <c r="V1260" s="357">
        <v>552</v>
      </c>
      <c r="W1260" s="357">
        <v>611</v>
      </c>
      <c r="X1260" s="357">
        <v>459</v>
      </c>
      <c r="Y1260" s="357">
        <v>517</v>
      </c>
      <c r="Z1260" s="357">
        <v>615</v>
      </c>
      <c r="AA1260" s="357">
        <v>519</v>
      </c>
      <c r="AB1260" s="357">
        <v>489</v>
      </c>
      <c r="AC1260" s="357">
        <v>568</v>
      </c>
      <c r="AD1260" s="357">
        <v>686</v>
      </c>
      <c r="AE1260" s="357">
        <v>552</v>
      </c>
      <c r="AF1260" s="357">
        <v>560</v>
      </c>
      <c r="AG1260" s="357">
        <v>640</v>
      </c>
      <c r="AH1260" s="357">
        <v>772</v>
      </c>
      <c r="AI1260" s="368" t="s">
        <v>2207</v>
      </c>
      <c r="AJ1260" s="357">
        <v>530</v>
      </c>
      <c r="AK1260" s="357">
        <v>607</v>
      </c>
      <c r="AL1260" s="357">
        <v>712</v>
      </c>
      <c r="AM1260" s="357">
        <v>446</v>
      </c>
      <c r="AN1260" s="357">
        <v>494</v>
      </c>
      <c r="AO1260" s="357">
        <v>561</v>
      </c>
      <c r="AP1260" s="357">
        <v>499</v>
      </c>
      <c r="AQ1260" s="357">
        <v>499</v>
      </c>
      <c r="AR1260" s="357">
        <v>641</v>
      </c>
      <c r="AS1260" s="357">
        <v>595</v>
      </c>
      <c r="AT1260" s="105"/>
      <c r="AU1260" s="105" t="s">
        <v>1617</v>
      </c>
      <c r="AV1260" s="126">
        <v>10.199999999999999</v>
      </c>
    </row>
    <row r="1261" spans="1:48" ht="23.25" customHeight="1">
      <c r="A1261"/>
      <c r="B1261"/>
      <c r="D1261" s="105" t="s">
        <v>4270</v>
      </c>
      <c r="E1261" s="164" t="s">
        <v>4270</v>
      </c>
      <c r="F1261" s="165" t="s">
        <v>1616</v>
      </c>
      <c r="G1261" s="126">
        <v>11.9</v>
      </c>
      <c r="H1261" s="166">
        <v>415</v>
      </c>
      <c r="I1261" s="166">
        <v>416</v>
      </c>
      <c r="J1261" s="166">
        <v>496</v>
      </c>
      <c r="K1261" s="357">
        <v>442</v>
      </c>
      <c r="L1261" s="357">
        <v>440</v>
      </c>
      <c r="M1261" s="357">
        <v>529</v>
      </c>
      <c r="N1261" s="357">
        <v>504</v>
      </c>
      <c r="O1261" s="357">
        <v>420</v>
      </c>
      <c r="P1261" s="357">
        <v>479</v>
      </c>
      <c r="Q1261" s="357">
        <v>525</v>
      </c>
      <c r="R1261" s="357">
        <v>505</v>
      </c>
      <c r="S1261" s="354">
        <v>603</v>
      </c>
      <c r="T1261" s="354">
        <v>723</v>
      </c>
      <c r="U1261" s="354">
        <v>804</v>
      </c>
      <c r="V1261" s="357">
        <v>593</v>
      </c>
      <c r="W1261" s="357">
        <v>656</v>
      </c>
      <c r="X1261" s="357">
        <v>458</v>
      </c>
      <c r="Y1261" s="357">
        <v>524</v>
      </c>
      <c r="Z1261" s="357">
        <v>609</v>
      </c>
      <c r="AA1261" s="357">
        <v>504</v>
      </c>
      <c r="AB1261" s="357">
        <v>508</v>
      </c>
      <c r="AC1261" s="357">
        <v>597</v>
      </c>
      <c r="AD1261" s="357">
        <v>699</v>
      </c>
      <c r="AE1261" s="357">
        <v>548</v>
      </c>
      <c r="AF1261" s="357">
        <v>577</v>
      </c>
      <c r="AG1261" s="357">
        <v>667</v>
      </c>
      <c r="AH1261" s="357">
        <v>782</v>
      </c>
      <c r="AI1261" s="368" t="s">
        <v>2207</v>
      </c>
      <c r="AJ1261" s="357">
        <v>529</v>
      </c>
      <c r="AK1261" s="357">
        <v>619</v>
      </c>
      <c r="AL1261" s="357">
        <v>725</v>
      </c>
      <c r="AM1261" s="357">
        <v>437</v>
      </c>
      <c r="AN1261" s="357">
        <v>493</v>
      </c>
      <c r="AO1261" s="357">
        <v>559</v>
      </c>
      <c r="AP1261" s="357">
        <v>503</v>
      </c>
      <c r="AQ1261" s="357">
        <v>503</v>
      </c>
      <c r="AR1261" s="357">
        <v>669</v>
      </c>
      <c r="AS1261" s="357">
        <v>636</v>
      </c>
      <c r="AT1261" s="105"/>
      <c r="AU1261" s="105" t="s">
        <v>4270</v>
      </c>
      <c r="AV1261" s="126">
        <v>11.9</v>
      </c>
    </row>
    <row r="1262" spans="1:48" ht="23.25" customHeight="1">
      <c r="A1262"/>
      <c r="B1262"/>
      <c r="D1262" s="105" t="s">
        <v>1618</v>
      </c>
      <c r="E1262" s="164" t="s">
        <v>1618</v>
      </c>
      <c r="F1262" s="165" t="s">
        <v>1616</v>
      </c>
      <c r="G1262" s="126">
        <v>13.6</v>
      </c>
      <c r="H1262" s="166">
        <v>451</v>
      </c>
      <c r="I1262" s="166">
        <v>470</v>
      </c>
      <c r="J1262" s="166">
        <v>532</v>
      </c>
      <c r="K1262" s="357">
        <v>491</v>
      </c>
      <c r="L1262" s="357">
        <v>491</v>
      </c>
      <c r="M1262" s="357">
        <v>615</v>
      </c>
      <c r="N1262" s="357">
        <v>527</v>
      </c>
      <c r="O1262" s="357">
        <v>464</v>
      </c>
      <c r="P1262" s="357">
        <v>538</v>
      </c>
      <c r="Q1262" s="357">
        <v>589</v>
      </c>
      <c r="R1262" s="357">
        <v>549</v>
      </c>
      <c r="S1262" s="354">
        <v>635</v>
      </c>
      <c r="T1262" s="354">
        <v>770</v>
      </c>
      <c r="U1262" s="354">
        <v>852</v>
      </c>
      <c r="V1262" s="357">
        <v>632</v>
      </c>
      <c r="W1262" s="357">
        <v>699</v>
      </c>
      <c r="X1262" s="357">
        <v>503</v>
      </c>
      <c r="Y1262" s="357">
        <v>579</v>
      </c>
      <c r="Z1262" s="357">
        <v>690</v>
      </c>
      <c r="AA1262" s="357">
        <v>571</v>
      </c>
      <c r="AB1262" s="357">
        <v>548</v>
      </c>
      <c r="AC1262" s="357">
        <v>651</v>
      </c>
      <c r="AD1262" s="357">
        <v>791</v>
      </c>
      <c r="AE1262" s="357">
        <v>620</v>
      </c>
      <c r="AF1262" s="357">
        <v>619</v>
      </c>
      <c r="AG1262" s="357">
        <v>723</v>
      </c>
      <c r="AH1262" s="357">
        <v>876</v>
      </c>
      <c r="AI1262" s="368" t="s">
        <v>2207</v>
      </c>
      <c r="AJ1262" s="357">
        <v>596</v>
      </c>
      <c r="AK1262" s="357">
        <v>697</v>
      </c>
      <c r="AL1262" s="357">
        <v>818</v>
      </c>
      <c r="AM1262" s="357">
        <v>494</v>
      </c>
      <c r="AN1262" s="357">
        <v>558</v>
      </c>
      <c r="AO1262" s="357">
        <v>633</v>
      </c>
      <c r="AP1262" s="357">
        <v>581</v>
      </c>
      <c r="AQ1262" s="357">
        <v>581</v>
      </c>
      <c r="AR1262" s="357">
        <v>771</v>
      </c>
      <c r="AS1262" s="357">
        <v>676</v>
      </c>
      <c r="AT1262" s="105"/>
      <c r="AU1262" s="105" t="s">
        <v>1618</v>
      </c>
      <c r="AV1262" s="126">
        <v>13.6</v>
      </c>
    </row>
    <row r="1263" spans="1:48" ht="23.25" customHeight="1">
      <c r="A1263"/>
      <c r="B1263" s="440"/>
      <c r="D1263" s="105" t="s">
        <v>2186</v>
      </c>
      <c r="E1263" s="164" t="s">
        <v>2186</v>
      </c>
      <c r="F1263" s="165" t="s">
        <v>2185</v>
      </c>
      <c r="G1263" s="126">
        <v>0.4</v>
      </c>
      <c r="H1263" s="166">
        <v>65</v>
      </c>
      <c r="I1263" s="166">
        <v>65</v>
      </c>
      <c r="J1263" s="166">
        <v>65</v>
      </c>
      <c r="K1263" s="357">
        <v>65</v>
      </c>
      <c r="L1263" s="357">
        <v>65</v>
      </c>
      <c r="M1263" s="357">
        <v>65</v>
      </c>
      <c r="N1263" s="357">
        <v>65</v>
      </c>
      <c r="O1263" s="357">
        <v>65</v>
      </c>
      <c r="P1263" s="357">
        <v>65</v>
      </c>
      <c r="Q1263" s="357">
        <v>65</v>
      </c>
      <c r="R1263" s="357">
        <v>65</v>
      </c>
      <c r="S1263" s="353">
        <v>65</v>
      </c>
      <c r="T1263" s="353">
        <v>65</v>
      </c>
      <c r="U1263" s="353">
        <v>65</v>
      </c>
      <c r="V1263" s="357">
        <v>65</v>
      </c>
      <c r="W1263" s="357">
        <v>65</v>
      </c>
      <c r="X1263" s="357">
        <v>65</v>
      </c>
      <c r="Y1263" s="357">
        <v>65</v>
      </c>
      <c r="Z1263" s="357">
        <v>65</v>
      </c>
      <c r="AA1263" s="357">
        <v>65</v>
      </c>
      <c r="AB1263" s="357">
        <v>65</v>
      </c>
      <c r="AC1263" s="357">
        <v>65</v>
      </c>
      <c r="AD1263" s="357">
        <v>65</v>
      </c>
      <c r="AE1263" s="357">
        <v>65</v>
      </c>
      <c r="AF1263" s="357">
        <v>65</v>
      </c>
      <c r="AG1263" s="357">
        <v>65</v>
      </c>
      <c r="AH1263" s="357">
        <v>65</v>
      </c>
      <c r="AI1263" s="368" t="s">
        <v>2207</v>
      </c>
      <c r="AJ1263" s="357">
        <v>65</v>
      </c>
      <c r="AK1263" s="357">
        <v>65</v>
      </c>
      <c r="AL1263" s="357">
        <v>65</v>
      </c>
      <c r="AM1263" s="357">
        <v>65</v>
      </c>
      <c r="AN1263" s="357">
        <v>65</v>
      </c>
      <c r="AO1263" s="357">
        <v>65</v>
      </c>
      <c r="AP1263" s="357">
        <v>65</v>
      </c>
      <c r="AQ1263" s="357">
        <v>65</v>
      </c>
      <c r="AR1263" s="357">
        <v>65</v>
      </c>
      <c r="AS1263" s="357">
        <v>65</v>
      </c>
      <c r="AT1263" s="105"/>
      <c r="AU1263" s="105" t="s">
        <v>2186</v>
      </c>
      <c r="AV1263" s="126">
        <v>0.4</v>
      </c>
    </row>
    <row r="1264" spans="1:48" ht="23.25" customHeight="1">
      <c r="A1264"/>
      <c r="B1264" s="440"/>
      <c r="D1264" s="105" t="s">
        <v>2189</v>
      </c>
      <c r="E1264" s="164" t="s">
        <v>2189</v>
      </c>
      <c r="F1264" s="165" t="s">
        <v>2190</v>
      </c>
      <c r="G1264" s="126">
        <v>2.8000000000000003</v>
      </c>
      <c r="H1264" s="167" t="s">
        <v>2207</v>
      </c>
      <c r="I1264" s="167" t="s">
        <v>2207</v>
      </c>
      <c r="J1264" s="167" t="s">
        <v>2207</v>
      </c>
      <c r="K1264" s="362" t="s">
        <v>2207</v>
      </c>
      <c r="L1264" s="362" t="s">
        <v>2207</v>
      </c>
      <c r="M1264" s="362" t="s">
        <v>2207</v>
      </c>
      <c r="N1264" s="362" t="s">
        <v>2207</v>
      </c>
      <c r="O1264" s="362" t="s">
        <v>2207</v>
      </c>
      <c r="P1264" s="362" t="s">
        <v>2207</v>
      </c>
      <c r="Q1264" s="362" t="s">
        <v>2207</v>
      </c>
      <c r="R1264" s="362" t="s">
        <v>2207</v>
      </c>
      <c r="S1264" s="354">
        <v>150</v>
      </c>
      <c r="T1264" s="354">
        <v>150</v>
      </c>
      <c r="U1264" s="354">
        <v>150</v>
      </c>
      <c r="V1264" s="357">
        <v>150</v>
      </c>
      <c r="W1264" s="357">
        <v>150</v>
      </c>
      <c r="X1264" s="357">
        <v>150</v>
      </c>
      <c r="Y1264" s="357">
        <v>150</v>
      </c>
      <c r="Z1264" s="357">
        <v>150</v>
      </c>
      <c r="AA1264" s="362" t="s">
        <v>2207</v>
      </c>
      <c r="AB1264" s="357">
        <v>150</v>
      </c>
      <c r="AC1264" s="357">
        <v>150</v>
      </c>
      <c r="AD1264" s="357">
        <v>150</v>
      </c>
      <c r="AE1264" s="362" t="s">
        <v>2207</v>
      </c>
      <c r="AF1264" s="357">
        <v>150</v>
      </c>
      <c r="AG1264" s="357">
        <v>150</v>
      </c>
      <c r="AH1264" s="357">
        <v>150</v>
      </c>
      <c r="AI1264" s="368" t="s">
        <v>2207</v>
      </c>
      <c r="AJ1264" s="357">
        <v>150</v>
      </c>
      <c r="AK1264" s="357">
        <v>150</v>
      </c>
      <c r="AL1264" s="357">
        <v>150</v>
      </c>
      <c r="AM1264" s="357">
        <v>150</v>
      </c>
      <c r="AN1264" s="357">
        <v>150</v>
      </c>
      <c r="AO1264" s="357">
        <v>150</v>
      </c>
      <c r="AP1264" s="357">
        <v>150</v>
      </c>
      <c r="AQ1264" s="357">
        <v>150</v>
      </c>
      <c r="AR1264" s="357">
        <v>150</v>
      </c>
      <c r="AS1264" s="357">
        <v>150</v>
      </c>
      <c r="AT1264" s="105"/>
      <c r="AU1264" s="105" t="s">
        <v>2189</v>
      </c>
      <c r="AV1264" s="126">
        <v>2.8000000000000003</v>
      </c>
    </row>
    <row r="1265" spans="1:48" ht="23.25" customHeight="1">
      <c r="A1265"/>
      <c r="B1265"/>
      <c r="D1265" s="105" t="s">
        <v>166</v>
      </c>
      <c r="E1265" s="164" t="s">
        <v>166</v>
      </c>
      <c r="F1265" s="165" t="s">
        <v>875</v>
      </c>
      <c r="G1265" s="126">
        <v>9</v>
      </c>
      <c r="H1265" s="166">
        <v>345</v>
      </c>
      <c r="I1265" s="166">
        <v>347</v>
      </c>
      <c r="J1265" s="166">
        <v>401</v>
      </c>
      <c r="K1265" s="357">
        <v>365</v>
      </c>
      <c r="L1265" s="357">
        <v>357</v>
      </c>
      <c r="M1265" s="357">
        <v>440</v>
      </c>
      <c r="N1265" s="357">
        <v>387</v>
      </c>
      <c r="O1265" s="357">
        <v>348</v>
      </c>
      <c r="P1265" s="357">
        <v>375</v>
      </c>
      <c r="Q1265" s="357">
        <v>425</v>
      </c>
      <c r="R1265" s="357">
        <v>418</v>
      </c>
      <c r="S1265" s="354">
        <v>520</v>
      </c>
      <c r="T1265" s="354">
        <v>606</v>
      </c>
      <c r="U1265" s="354">
        <v>617</v>
      </c>
      <c r="V1265" s="357">
        <v>482</v>
      </c>
      <c r="W1265" s="357">
        <v>535</v>
      </c>
      <c r="X1265" s="357">
        <v>399</v>
      </c>
      <c r="Y1265" s="357">
        <v>444</v>
      </c>
      <c r="Z1265" s="357">
        <v>529</v>
      </c>
      <c r="AA1265" s="357">
        <v>451</v>
      </c>
      <c r="AB1265" s="357">
        <v>425</v>
      </c>
      <c r="AC1265" s="357">
        <v>485</v>
      </c>
      <c r="AD1265" s="357">
        <v>587</v>
      </c>
      <c r="AE1265" s="357">
        <v>479</v>
      </c>
      <c r="AF1265" s="357">
        <v>492</v>
      </c>
      <c r="AG1265" s="357">
        <v>554</v>
      </c>
      <c r="AH1265" s="357">
        <v>668</v>
      </c>
      <c r="AI1265" s="368" t="s">
        <v>2207</v>
      </c>
      <c r="AJ1265" s="357">
        <v>459</v>
      </c>
      <c r="AK1265" s="357">
        <v>519</v>
      </c>
      <c r="AL1265" s="357">
        <v>609</v>
      </c>
      <c r="AM1265" s="357">
        <v>385</v>
      </c>
      <c r="AN1265" s="357">
        <v>425</v>
      </c>
      <c r="AO1265" s="357">
        <v>484</v>
      </c>
      <c r="AP1265" s="357">
        <v>430</v>
      </c>
      <c r="AQ1265" s="357">
        <v>430</v>
      </c>
      <c r="AR1265" s="357">
        <v>547</v>
      </c>
      <c r="AS1265" s="357">
        <v>507</v>
      </c>
      <c r="AT1265" s="105"/>
      <c r="AU1265" s="105" t="s">
        <v>166</v>
      </c>
      <c r="AV1265" s="126">
        <v>9</v>
      </c>
    </row>
    <row r="1266" spans="1:48" ht="23.25" customHeight="1">
      <c r="A1266"/>
      <c r="B1266"/>
      <c r="D1266" s="105" t="s">
        <v>3476</v>
      </c>
      <c r="E1266" s="164" t="s">
        <v>3476</v>
      </c>
      <c r="F1266" s="165" t="s">
        <v>875</v>
      </c>
      <c r="G1266" s="126">
        <v>9</v>
      </c>
      <c r="H1266" s="166">
        <v>345</v>
      </c>
      <c r="I1266" s="166">
        <v>347</v>
      </c>
      <c r="J1266" s="166">
        <v>401</v>
      </c>
      <c r="K1266" s="357">
        <v>365</v>
      </c>
      <c r="L1266" s="357">
        <v>357</v>
      </c>
      <c r="M1266" s="357">
        <v>440</v>
      </c>
      <c r="N1266" s="357">
        <v>387</v>
      </c>
      <c r="O1266" s="357">
        <v>348</v>
      </c>
      <c r="P1266" s="357">
        <v>375</v>
      </c>
      <c r="Q1266" s="357">
        <v>425</v>
      </c>
      <c r="R1266" s="357">
        <v>418</v>
      </c>
      <c r="S1266" s="354">
        <v>520</v>
      </c>
      <c r="T1266" s="354">
        <v>606</v>
      </c>
      <c r="U1266" s="354">
        <v>617</v>
      </c>
      <c r="V1266" s="357">
        <v>482</v>
      </c>
      <c r="W1266" s="357">
        <v>535</v>
      </c>
      <c r="X1266" s="357">
        <v>399</v>
      </c>
      <c r="Y1266" s="357">
        <v>444</v>
      </c>
      <c r="Z1266" s="357">
        <v>529</v>
      </c>
      <c r="AA1266" s="357">
        <v>451</v>
      </c>
      <c r="AB1266" s="357">
        <v>425</v>
      </c>
      <c r="AC1266" s="357">
        <v>485</v>
      </c>
      <c r="AD1266" s="357">
        <v>587</v>
      </c>
      <c r="AE1266" s="357">
        <v>479</v>
      </c>
      <c r="AF1266" s="357">
        <v>492</v>
      </c>
      <c r="AG1266" s="357">
        <v>554</v>
      </c>
      <c r="AH1266" s="357">
        <v>668</v>
      </c>
      <c r="AI1266" s="368" t="s">
        <v>2207</v>
      </c>
      <c r="AJ1266" s="357">
        <v>459</v>
      </c>
      <c r="AK1266" s="357">
        <v>519</v>
      </c>
      <c r="AL1266" s="357">
        <v>609</v>
      </c>
      <c r="AM1266" s="357">
        <v>385</v>
      </c>
      <c r="AN1266" s="357">
        <v>425</v>
      </c>
      <c r="AO1266" s="357">
        <v>484</v>
      </c>
      <c r="AP1266" s="357">
        <v>430</v>
      </c>
      <c r="AQ1266" s="357">
        <v>430</v>
      </c>
      <c r="AR1266" s="357">
        <v>547</v>
      </c>
      <c r="AS1266" s="357">
        <v>507</v>
      </c>
      <c r="AT1266" s="105"/>
      <c r="AU1266" s="105" t="s">
        <v>3476</v>
      </c>
      <c r="AV1266" s="126">
        <v>9</v>
      </c>
    </row>
    <row r="1267" spans="1:48" ht="23.25" customHeight="1">
      <c r="A1267"/>
      <c r="B1267"/>
      <c r="D1267" s="105" t="s">
        <v>392</v>
      </c>
      <c r="E1267" s="164" t="s">
        <v>392</v>
      </c>
      <c r="F1267" s="165" t="s">
        <v>876</v>
      </c>
      <c r="G1267" s="126">
        <v>11.5</v>
      </c>
      <c r="H1267" s="166">
        <v>427</v>
      </c>
      <c r="I1267" s="166">
        <v>432</v>
      </c>
      <c r="J1267" s="166">
        <v>501</v>
      </c>
      <c r="K1267" s="357">
        <v>466</v>
      </c>
      <c r="L1267" s="357">
        <v>456</v>
      </c>
      <c r="M1267" s="357">
        <v>555</v>
      </c>
      <c r="N1267" s="357">
        <v>492</v>
      </c>
      <c r="O1267" s="357">
        <v>431</v>
      </c>
      <c r="P1267" s="357">
        <v>465</v>
      </c>
      <c r="Q1267" s="357">
        <v>531</v>
      </c>
      <c r="R1267" s="357">
        <v>523</v>
      </c>
      <c r="S1267" s="354">
        <v>664</v>
      </c>
      <c r="T1267" s="354">
        <v>771</v>
      </c>
      <c r="U1267" s="354">
        <v>805</v>
      </c>
      <c r="V1267" s="357">
        <v>596</v>
      </c>
      <c r="W1267" s="357">
        <v>663</v>
      </c>
      <c r="X1267" s="357">
        <v>505</v>
      </c>
      <c r="Y1267" s="357">
        <v>564</v>
      </c>
      <c r="Z1267" s="357">
        <v>673</v>
      </c>
      <c r="AA1267" s="357">
        <v>570</v>
      </c>
      <c r="AB1267" s="357">
        <v>536</v>
      </c>
      <c r="AC1267" s="357">
        <v>616</v>
      </c>
      <c r="AD1267" s="357">
        <v>746</v>
      </c>
      <c r="AE1267" s="357">
        <v>604</v>
      </c>
      <c r="AF1267" s="357">
        <v>639</v>
      </c>
      <c r="AG1267" s="357">
        <v>720</v>
      </c>
      <c r="AH1267" s="357">
        <v>869</v>
      </c>
      <c r="AI1267" s="368" t="s">
        <v>2207</v>
      </c>
      <c r="AJ1267" s="357">
        <v>586</v>
      </c>
      <c r="AK1267" s="357">
        <v>666</v>
      </c>
      <c r="AL1267" s="357">
        <v>781</v>
      </c>
      <c r="AM1267" s="357">
        <v>486</v>
      </c>
      <c r="AN1267" s="357">
        <v>538</v>
      </c>
      <c r="AO1267" s="357">
        <v>613</v>
      </c>
      <c r="AP1267" s="357">
        <v>510</v>
      </c>
      <c r="AQ1267" s="357">
        <v>510</v>
      </c>
      <c r="AR1267" s="357">
        <v>656</v>
      </c>
      <c r="AS1267" s="357">
        <v>637</v>
      </c>
      <c r="AT1267" s="105"/>
      <c r="AU1267" s="105" t="s">
        <v>392</v>
      </c>
      <c r="AV1267" s="126">
        <v>11.5</v>
      </c>
    </row>
    <row r="1268" spans="1:48" ht="23.25" customHeight="1">
      <c r="A1268"/>
      <c r="B1268"/>
      <c r="D1268" s="105" t="s">
        <v>167</v>
      </c>
      <c r="E1268" s="164" t="s">
        <v>167</v>
      </c>
      <c r="F1268" s="165" t="s">
        <v>1012</v>
      </c>
      <c r="G1268" s="126">
        <v>13.5</v>
      </c>
      <c r="H1268" s="166">
        <v>452</v>
      </c>
      <c r="I1268" s="166">
        <v>457</v>
      </c>
      <c r="J1268" s="166">
        <v>531</v>
      </c>
      <c r="K1268" s="357">
        <v>491</v>
      </c>
      <c r="L1268" s="357">
        <v>481</v>
      </c>
      <c r="M1268" s="357">
        <v>591</v>
      </c>
      <c r="N1268" s="357">
        <v>521</v>
      </c>
      <c r="O1268" s="357">
        <v>457</v>
      </c>
      <c r="P1268" s="357">
        <v>497</v>
      </c>
      <c r="Q1268" s="357">
        <v>566</v>
      </c>
      <c r="R1268" s="357">
        <v>558</v>
      </c>
      <c r="S1268" s="354">
        <v>693</v>
      </c>
      <c r="T1268" s="354">
        <v>811</v>
      </c>
      <c r="U1268" s="354">
        <v>846</v>
      </c>
      <c r="V1268" s="357">
        <v>630</v>
      </c>
      <c r="W1268" s="357">
        <v>700</v>
      </c>
      <c r="X1268" s="357">
        <v>527</v>
      </c>
      <c r="Y1268" s="357">
        <v>593</v>
      </c>
      <c r="Z1268" s="357">
        <v>709</v>
      </c>
      <c r="AA1268" s="357">
        <v>596</v>
      </c>
      <c r="AB1268" s="357">
        <v>564</v>
      </c>
      <c r="AC1268" s="357">
        <v>653</v>
      </c>
      <c r="AD1268" s="357">
        <v>792</v>
      </c>
      <c r="AE1268" s="357">
        <v>636</v>
      </c>
      <c r="AF1268" s="357">
        <v>667</v>
      </c>
      <c r="AG1268" s="357">
        <v>757</v>
      </c>
      <c r="AH1268" s="357">
        <v>915</v>
      </c>
      <c r="AI1268" s="368" t="s">
        <v>2207</v>
      </c>
      <c r="AJ1268" s="357">
        <v>618</v>
      </c>
      <c r="AK1268" s="357">
        <v>706</v>
      </c>
      <c r="AL1268" s="357">
        <v>829</v>
      </c>
      <c r="AM1268" s="357">
        <v>512</v>
      </c>
      <c r="AN1268" s="357">
        <v>571</v>
      </c>
      <c r="AO1268" s="357">
        <v>650</v>
      </c>
      <c r="AP1268" s="357">
        <v>546</v>
      </c>
      <c r="AQ1268" s="357">
        <v>546</v>
      </c>
      <c r="AR1268" s="357">
        <v>709</v>
      </c>
      <c r="AS1268" s="357">
        <v>672</v>
      </c>
      <c r="AT1268" s="105"/>
      <c r="AU1268" s="105" t="s">
        <v>167</v>
      </c>
      <c r="AV1268" s="126">
        <v>13.5</v>
      </c>
    </row>
    <row r="1269" spans="1:48" ht="23.25" customHeight="1">
      <c r="A1269"/>
      <c r="B1269"/>
      <c r="D1269" s="105" t="s">
        <v>168</v>
      </c>
      <c r="E1269" s="164" t="s">
        <v>168</v>
      </c>
      <c r="F1269" s="165" t="s">
        <v>1013</v>
      </c>
      <c r="G1269" s="126">
        <v>15</v>
      </c>
      <c r="H1269" s="166">
        <v>476</v>
      </c>
      <c r="I1269" s="166">
        <v>484</v>
      </c>
      <c r="J1269" s="166">
        <v>561</v>
      </c>
      <c r="K1269" s="357">
        <v>516</v>
      </c>
      <c r="L1269" s="357">
        <v>506</v>
      </c>
      <c r="M1269" s="357">
        <v>628</v>
      </c>
      <c r="N1269" s="357">
        <v>549</v>
      </c>
      <c r="O1269" s="357">
        <v>484</v>
      </c>
      <c r="P1269" s="357">
        <v>530</v>
      </c>
      <c r="Q1269" s="357">
        <v>601</v>
      </c>
      <c r="R1269" s="357">
        <v>595</v>
      </c>
      <c r="S1269" s="354">
        <v>726</v>
      </c>
      <c r="T1269" s="354">
        <v>857</v>
      </c>
      <c r="U1269" s="354">
        <v>892</v>
      </c>
      <c r="V1269" s="357">
        <v>670</v>
      </c>
      <c r="W1269" s="357">
        <v>743</v>
      </c>
      <c r="X1269" s="357">
        <v>550</v>
      </c>
      <c r="Y1269" s="357">
        <v>622</v>
      </c>
      <c r="Z1269" s="357">
        <v>744</v>
      </c>
      <c r="AA1269" s="357">
        <v>623</v>
      </c>
      <c r="AB1269" s="357">
        <v>592</v>
      </c>
      <c r="AC1269" s="357">
        <v>690</v>
      </c>
      <c r="AD1269" s="357">
        <v>839</v>
      </c>
      <c r="AE1269" s="357">
        <v>669</v>
      </c>
      <c r="AF1269" s="357">
        <v>695</v>
      </c>
      <c r="AG1269" s="357">
        <v>795</v>
      </c>
      <c r="AH1269" s="357">
        <v>962</v>
      </c>
      <c r="AI1269" s="368" t="s">
        <v>2207</v>
      </c>
      <c r="AJ1269" s="357">
        <v>650</v>
      </c>
      <c r="AK1269" s="357">
        <v>748</v>
      </c>
      <c r="AL1269" s="357">
        <v>878</v>
      </c>
      <c r="AM1269" s="357">
        <v>539</v>
      </c>
      <c r="AN1269" s="357">
        <v>604</v>
      </c>
      <c r="AO1269" s="357">
        <v>688</v>
      </c>
      <c r="AP1269" s="357">
        <v>585</v>
      </c>
      <c r="AQ1269" s="357">
        <v>585</v>
      </c>
      <c r="AR1269" s="357">
        <v>767</v>
      </c>
      <c r="AS1269" s="357">
        <v>710</v>
      </c>
      <c r="AT1269" s="105"/>
      <c r="AU1269" s="105" t="s">
        <v>168</v>
      </c>
      <c r="AV1269" s="126">
        <v>15</v>
      </c>
    </row>
    <row r="1270" spans="1:48" ht="23.25" customHeight="1">
      <c r="A1270"/>
      <c r="B1270"/>
      <c r="D1270" s="105" t="s">
        <v>169</v>
      </c>
      <c r="E1270" s="164" t="s">
        <v>169</v>
      </c>
      <c r="F1270" s="165" t="s">
        <v>1014</v>
      </c>
      <c r="G1270" s="126">
        <v>16.5</v>
      </c>
      <c r="H1270" s="166">
        <v>517</v>
      </c>
      <c r="I1270" s="166">
        <v>525</v>
      </c>
      <c r="J1270" s="166">
        <v>603</v>
      </c>
      <c r="K1270" s="357">
        <v>558</v>
      </c>
      <c r="L1270" s="357">
        <v>546</v>
      </c>
      <c r="M1270" s="357">
        <v>677</v>
      </c>
      <c r="N1270" s="357">
        <v>613</v>
      </c>
      <c r="O1270" s="357">
        <v>526</v>
      </c>
      <c r="P1270" s="357">
        <v>578</v>
      </c>
      <c r="Q1270" s="357">
        <v>648</v>
      </c>
      <c r="R1270" s="357">
        <v>647</v>
      </c>
      <c r="S1270" s="354">
        <v>770</v>
      </c>
      <c r="T1270" s="354">
        <v>912</v>
      </c>
      <c r="U1270" s="354">
        <v>953</v>
      </c>
      <c r="V1270" s="357">
        <v>720</v>
      </c>
      <c r="W1270" s="357">
        <v>800</v>
      </c>
      <c r="X1270" s="357">
        <v>589</v>
      </c>
      <c r="Y1270" s="357">
        <v>668</v>
      </c>
      <c r="Z1270" s="357">
        <v>799</v>
      </c>
      <c r="AA1270" s="357">
        <v>667</v>
      </c>
      <c r="AB1270" s="357">
        <v>636</v>
      </c>
      <c r="AC1270" s="357">
        <v>744</v>
      </c>
      <c r="AD1270" s="357">
        <v>905</v>
      </c>
      <c r="AE1270" s="357">
        <v>718</v>
      </c>
      <c r="AF1270" s="357">
        <v>739</v>
      </c>
      <c r="AG1270" s="357">
        <v>848</v>
      </c>
      <c r="AH1270" s="357">
        <v>1028</v>
      </c>
      <c r="AI1270" s="368" t="s">
        <v>2207</v>
      </c>
      <c r="AJ1270" s="357">
        <v>697</v>
      </c>
      <c r="AK1270" s="357">
        <v>805</v>
      </c>
      <c r="AL1270" s="357">
        <v>945</v>
      </c>
      <c r="AM1270" s="357">
        <v>581</v>
      </c>
      <c r="AN1270" s="357">
        <v>652</v>
      </c>
      <c r="AO1270" s="357">
        <v>743</v>
      </c>
      <c r="AP1270" s="357">
        <v>641</v>
      </c>
      <c r="AQ1270" s="357">
        <v>641</v>
      </c>
      <c r="AR1270" s="357">
        <v>841</v>
      </c>
      <c r="AS1270" s="357">
        <v>764</v>
      </c>
      <c r="AT1270" s="105"/>
      <c r="AU1270" s="105" t="s">
        <v>169</v>
      </c>
      <c r="AV1270" s="126">
        <v>16.5</v>
      </c>
    </row>
    <row r="1271" spans="1:48" ht="23.25" customHeight="1">
      <c r="A1271"/>
      <c r="B1271"/>
      <c r="D1271" s="105" t="s">
        <v>170</v>
      </c>
      <c r="E1271" s="164" t="s">
        <v>170</v>
      </c>
      <c r="F1271" s="165" t="s">
        <v>1015</v>
      </c>
      <c r="G1271" s="126">
        <v>18</v>
      </c>
      <c r="H1271" s="166">
        <v>537</v>
      </c>
      <c r="I1271" s="166">
        <v>546</v>
      </c>
      <c r="J1271" s="166">
        <v>633</v>
      </c>
      <c r="K1271" s="357">
        <v>578</v>
      </c>
      <c r="L1271" s="357">
        <v>566</v>
      </c>
      <c r="M1271" s="357">
        <v>713</v>
      </c>
      <c r="N1271" s="357">
        <v>617</v>
      </c>
      <c r="O1271" s="357">
        <v>548</v>
      </c>
      <c r="P1271" s="357">
        <v>606</v>
      </c>
      <c r="Q1271" s="357">
        <v>683</v>
      </c>
      <c r="R1271" s="357">
        <v>678</v>
      </c>
      <c r="S1271" s="354">
        <v>797</v>
      </c>
      <c r="T1271" s="354">
        <v>951</v>
      </c>
      <c r="U1271" s="354">
        <v>991</v>
      </c>
      <c r="V1271" s="357">
        <v>753</v>
      </c>
      <c r="W1271" s="357">
        <v>836</v>
      </c>
      <c r="X1271" s="357">
        <v>606</v>
      </c>
      <c r="Y1271" s="357">
        <v>692</v>
      </c>
      <c r="Z1271" s="357">
        <v>829</v>
      </c>
      <c r="AA1271" s="357">
        <v>688</v>
      </c>
      <c r="AB1271" s="357">
        <v>659</v>
      </c>
      <c r="AC1271" s="357">
        <v>776</v>
      </c>
      <c r="AD1271" s="357">
        <v>946</v>
      </c>
      <c r="AE1271" s="357">
        <v>745</v>
      </c>
      <c r="AF1271" s="357">
        <v>762</v>
      </c>
      <c r="AG1271" s="357">
        <v>881</v>
      </c>
      <c r="AH1271" s="357">
        <v>1069</v>
      </c>
      <c r="AI1271" s="368" t="s">
        <v>2207</v>
      </c>
      <c r="AJ1271" s="357">
        <v>724</v>
      </c>
      <c r="AK1271" s="357">
        <v>841</v>
      </c>
      <c r="AL1271" s="357">
        <v>987</v>
      </c>
      <c r="AM1271" s="357">
        <v>602</v>
      </c>
      <c r="AN1271" s="357">
        <v>680</v>
      </c>
      <c r="AO1271" s="357">
        <v>775</v>
      </c>
      <c r="AP1271" s="357">
        <v>674</v>
      </c>
      <c r="AQ1271" s="357">
        <v>674</v>
      </c>
      <c r="AR1271" s="357">
        <v>892</v>
      </c>
      <c r="AS1271" s="357">
        <v>796</v>
      </c>
      <c r="AT1271" s="105"/>
      <c r="AU1271" s="105" t="s">
        <v>170</v>
      </c>
      <c r="AV1271" s="126">
        <v>18</v>
      </c>
    </row>
    <row r="1272" spans="1:48" ht="23.25" customHeight="1">
      <c r="A1272"/>
      <c r="B1272"/>
      <c r="D1272" s="105" t="s">
        <v>1994</v>
      </c>
      <c r="E1272" s="164" t="s">
        <v>1994</v>
      </c>
      <c r="F1272" s="165" t="s">
        <v>1995</v>
      </c>
      <c r="G1272" s="126">
        <v>19.5</v>
      </c>
      <c r="H1272" s="166">
        <v>585</v>
      </c>
      <c r="I1272" s="166">
        <v>584</v>
      </c>
      <c r="J1272" s="166">
        <v>685</v>
      </c>
      <c r="K1272" s="357">
        <v>617</v>
      </c>
      <c r="L1272" s="357">
        <v>614</v>
      </c>
      <c r="M1272" s="357">
        <v>725</v>
      </c>
      <c r="N1272" s="357">
        <v>723</v>
      </c>
      <c r="O1272" s="357">
        <v>602</v>
      </c>
      <c r="P1272" s="357">
        <v>662</v>
      </c>
      <c r="Q1272" s="357">
        <v>715</v>
      </c>
      <c r="R1272" s="357">
        <v>725</v>
      </c>
      <c r="S1272" s="354">
        <v>826</v>
      </c>
      <c r="T1272" s="354">
        <v>998</v>
      </c>
      <c r="U1272" s="354">
        <v>1039</v>
      </c>
      <c r="V1272" s="357">
        <v>797</v>
      </c>
      <c r="W1272" s="357">
        <v>880</v>
      </c>
      <c r="X1272" s="357">
        <v>655</v>
      </c>
      <c r="Y1272" s="357">
        <v>756</v>
      </c>
      <c r="Z1272" s="357">
        <v>905</v>
      </c>
      <c r="AA1272" s="357">
        <v>743</v>
      </c>
      <c r="AB1272" s="357">
        <v>709</v>
      </c>
      <c r="AC1272" s="357">
        <v>837</v>
      </c>
      <c r="AD1272" s="357">
        <v>1009</v>
      </c>
      <c r="AE1272" s="357">
        <v>794</v>
      </c>
      <c r="AF1272" s="357">
        <v>810</v>
      </c>
      <c r="AG1272" s="357">
        <v>941</v>
      </c>
      <c r="AH1272" s="357">
        <v>1131</v>
      </c>
      <c r="AI1272" s="368" t="s">
        <v>2207</v>
      </c>
      <c r="AJ1272" s="357">
        <v>757</v>
      </c>
      <c r="AK1272" s="357">
        <v>884</v>
      </c>
      <c r="AL1272" s="357">
        <v>1036</v>
      </c>
      <c r="AM1272" s="357">
        <v>630</v>
      </c>
      <c r="AN1272" s="357">
        <v>715</v>
      </c>
      <c r="AO1272" s="357">
        <v>813</v>
      </c>
      <c r="AP1272" s="357">
        <v>715</v>
      </c>
      <c r="AQ1272" s="357">
        <v>715</v>
      </c>
      <c r="AR1272" s="357">
        <v>952</v>
      </c>
      <c r="AS1272" s="357">
        <v>836</v>
      </c>
      <c r="AT1272" s="105"/>
      <c r="AU1272" s="105" t="s">
        <v>1994</v>
      </c>
      <c r="AV1272" s="126">
        <v>19.5</v>
      </c>
    </row>
    <row r="1273" spans="1:48" ht="23.25" customHeight="1">
      <c r="A1273"/>
      <c r="B1273"/>
      <c r="D1273" s="105" t="s">
        <v>171</v>
      </c>
      <c r="E1273" s="164" t="s">
        <v>171</v>
      </c>
      <c r="F1273" s="165" t="s">
        <v>877</v>
      </c>
      <c r="G1273" s="126">
        <v>10.5</v>
      </c>
      <c r="H1273" s="166">
        <v>363</v>
      </c>
      <c r="I1273" s="166">
        <v>367</v>
      </c>
      <c r="J1273" s="166">
        <v>425</v>
      </c>
      <c r="K1273" s="357">
        <v>384</v>
      </c>
      <c r="L1273" s="357">
        <v>376</v>
      </c>
      <c r="M1273" s="357">
        <v>470</v>
      </c>
      <c r="N1273" s="357">
        <v>409</v>
      </c>
      <c r="O1273" s="357">
        <v>369</v>
      </c>
      <c r="P1273" s="357">
        <v>402</v>
      </c>
      <c r="Q1273" s="357">
        <v>454</v>
      </c>
      <c r="R1273" s="357">
        <v>447</v>
      </c>
      <c r="S1273" s="354">
        <v>542</v>
      </c>
      <c r="T1273" s="354">
        <v>637</v>
      </c>
      <c r="U1273" s="354">
        <v>649</v>
      </c>
      <c r="V1273" s="357">
        <v>509</v>
      </c>
      <c r="W1273" s="357">
        <v>564</v>
      </c>
      <c r="X1273" s="357">
        <v>416</v>
      </c>
      <c r="Y1273" s="357">
        <v>467</v>
      </c>
      <c r="Z1273" s="357">
        <v>558</v>
      </c>
      <c r="AA1273" s="357">
        <v>471</v>
      </c>
      <c r="AB1273" s="357">
        <v>448</v>
      </c>
      <c r="AC1273" s="357">
        <v>517</v>
      </c>
      <c r="AD1273" s="357">
        <v>627</v>
      </c>
      <c r="AE1273" s="357">
        <v>505</v>
      </c>
      <c r="AF1273" s="357">
        <v>515</v>
      </c>
      <c r="AG1273" s="357">
        <v>585</v>
      </c>
      <c r="AH1273" s="357">
        <v>708</v>
      </c>
      <c r="AI1273" s="368" t="s">
        <v>2207</v>
      </c>
      <c r="AJ1273" s="357">
        <v>485</v>
      </c>
      <c r="AK1273" s="357">
        <v>554</v>
      </c>
      <c r="AL1273" s="357">
        <v>650</v>
      </c>
      <c r="AM1273" s="357">
        <v>406</v>
      </c>
      <c r="AN1273" s="357">
        <v>452</v>
      </c>
      <c r="AO1273" s="357">
        <v>515</v>
      </c>
      <c r="AP1273" s="357">
        <v>458</v>
      </c>
      <c r="AQ1273" s="357">
        <v>458</v>
      </c>
      <c r="AR1273" s="357">
        <v>590</v>
      </c>
      <c r="AS1273" s="357">
        <v>534</v>
      </c>
      <c r="AT1273" s="105"/>
      <c r="AU1273" s="105" t="s">
        <v>171</v>
      </c>
      <c r="AV1273" s="126">
        <v>10.5</v>
      </c>
    </row>
    <row r="1274" spans="1:48" ht="23.25" customHeight="1">
      <c r="A1274"/>
      <c r="B1274"/>
      <c r="D1274" s="105" t="s">
        <v>3477</v>
      </c>
      <c r="E1274" s="164" t="s">
        <v>3477</v>
      </c>
      <c r="F1274" s="165" t="s">
        <v>877</v>
      </c>
      <c r="G1274" s="126">
        <v>10.5</v>
      </c>
      <c r="H1274" s="166">
        <v>363</v>
      </c>
      <c r="I1274" s="166">
        <v>367</v>
      </c>
      <c r="J1274" s="166">
        <v>425</v>
      </c>
      <c r="K1274" s="357">
        <v>384</v>
      </c>
      <c r="L1274" s="357">
        <v>376</v>
      </c>
      <c r="M1274" s="357">
        <v>470</v>
      </c>
      <c r="N1274" s="357">
        <v>409</v>
      </c>
      <c r="O1274" s="357">
        <v>369</v>
      </c>
      <c r="P1274" s="357">
        <v>402</v>
      </c>
      <c r="Q1274" s="357">
        <v>454</v>
      </c>
      <c r="R1274" s="357">
        <v>447</v>
      </c>
      <c r="S1274" s="354">
        <v>542</v>
      </c>
      <c r="T1274" s="354">
        <v>637</v>
      </c>
      <c r="U1274" s="354">
        <v>649</v>
      </c>
      <c r="V1274" s="357">
        <v>509</v>
      </c>
      <c r="W1274" s="357">
        <v>564</v>
      </c>
      <c r="X1274" s="357">
        <v>416</v>
      </c>
      <c r="Y1274" s="357">
        <v>467</v>
      </c>
      <c r="Z1274" s="357">
        <v>558</v>
      </c>
      <c r="AA1274" s="357">
        <v>471</v>
      </c>
      <c r="AB1274" s="357">
        <v>448</v>
      </c>
      <c r="AC1274" s="357">
        <v>517</v>
      </c>
      <c r="AD1274" s="357">
        <v>627</v>
      </c>
      <c r="AE1274" s="357">
        <v>505</v>
      </c>
      <c r="AF1274" s="357">
        <v>515</v>
      </c>
      <c r="AG1274" s="357">
        <v>585</v>
      </c>
      <c r="AH1274" s="357">
        <v>708</v>
      </c>
      <c r="AI1274" s="368" t="s">
        <v>2207</v>
      </c>
      <c r="AJ1274" s="357">
        <v>485</v>
      </c>
      <c r="AK1274" s="357">
        <v>554</v>
      </c>
      <c r="AL1274" s="357">
        <v>650</v>
      </c>
      <c r="AM1274" s="357">
        <v>406</v>
      </c>
      <c r="AN1274" s="357">
        <v>452</v>
      </c>
      <c r="AO1274" s="357">
        <v>515</v>
      </c>
      <c r="AP1274" s="357">
        <v>458</v>
      </c>
      <c r="AQ1274" s="357">
        <v>458</v>
      </c>
      <c r="AR1274" s="357">
        <v>590</v>
      </c>
      <c r="AS1274" s="357">
        <v>534</v>
      </c>
      <c r="AT1274" s="105"/>
      <c r="AU1274" s="105" t="s">
        <v>3477</v>
      </c>
      <c r="AV1274" s="126">
        <v>10.5</v>
      </c>
    </row>
    <row r="1275" spans="1:48" ht="23.25" customHeight="1">
      <c r="A1275"/>
      <c r="B1275"/>
      <c r="D1275" s="105" t="s">
        <v>172</v>
      </c>
      <c r="E1275" s="164" t="s">
        <v>172</v>
      </c>
      <c r="F1275" s="165" t="s">
        <v>878</v>
      </c>
      <c r="G1275" s="126">
        <v>12</v>
      </c>
      <c r="H1275" s="166">
        <v>383</v>
      </c>
      <c r="I1275" s="166">
        <v>388</v>
      </c>
      <c r="J1275" s="166">
        <v>449</v>
      </c>
      <c r="K1275" s="357">
        <v>404</v>
      </c>
      <c r="L1275" s="357">
        <v>396</v>
      </c>
      <c r="M1275" s="357">
        <v>500</v>
      </c>
      <c r="N1275" s="357">
        <v>433</v>
      </c>
      <c r="O1275" s="357">
        <v>390</v>
      </c>
      <c r="P1275" s="357">
        <v>429</v>
      </c>
      <c r="Q1275" s="357">
        <v>483</v>
      </c>
      <c r="R1275" s="357">
        <v>478</v>
      </c>
      <c r="S1275" s="354">
        <v>564</v>
      </c>
      <c r="T1275" s="354">
        <v>670</v>
      </c>
      <c r="U1275" s="354">
        <v>681</v>
      </c>
      <c r="V1275" s="357">
        <v>536</v>
      </c>
      <c r="W1275" s="357">
        <v>594</v>
      </c>
      <c r="X1275" s="357">
        <v>433</v>
      </c>
      <c r="Y1275" s="357">
        <v>491</v>
      </c>
      <c r="Z1275" s="357">
        <v>587</v>
      </c>
      <c r="AA1275" s="357">
        <v>491</v>
      </c>
      <c r="AB1275" s="357">
        <v>470</v>
      </c>
      <c r="AC1275" s="357">
        <v>549</v>
      </c>
      <c r="AD1275" s="357">
        <v>667</v>
      </c>
      <c r="AE1275" s="357">
        <v>531</v>
      </c>
      <c r="AF1275" s="357">
        <v>537</v>
      </c>
      <c r="AG1275" s="357">
        <v>617</v>
      </c>
      <c r="AH1275" s="357">
        <v>747</v>
      </c>
      <c r="AI1275" s="368" t="s">
        <v>2207</v>
      </c>
      <c r="AJ1275" s="357">
        <v>511</v>
      </c>
      <c r="AK1275" s="357">
        <v>589</v>
      </c>
      <c r="AL1275" s="357">
        <v>691</v>
      </c>
      <c r="AM1275" s="357">
        <v>426</v>
      </c>
      <c r="AN1275" s="357">
        <v>479</v>
      </c>
      <c r="AO1275" s="357">
        <v>545</v>
      </c>
      <c r="AP1275" s="357">
        <v>485</v>
      </c>
      <c r="AQ1275" s="357">
        <v>485</v>
      </c>
      <c r="AR1275" s="357">
        <v>632</v>
      </c>
      <c r="AS1275" s="357">
        <v>561</v>
      </c>
      <c r="AT1275" s="105"/>
      <c r="AU1275" s="105" t="s">
        <v>172</v>
      </c>
      <c r="AV1275" s="126">
        <v>12</v>
      </c>
    </row>
    <row r="1276" spans="1:48" ht="23.25" customHeight="1">
      <c r="A1276"/>
      <c r="B1276"/>
      <c r="D1276" s="105" t="s">
        <v>3478</v>
      </c>
      <c r="E1276" s="164" t="s">
        <v>3478</v>
      </c>
      <c r="F1276" s="165" t="s">
        <v>878</v>
      </c>
      <c r="G1276" s="126">
        <v>12</v>
      </c>
      <c r="H1276" s="166">
        <v>383</v>
      </c>
      <c r="I1276" s="166">
        <v>388</v>
      </c>
      <c r="J1276" s="166">
        <v>449</v>
      </c>
      <c r="K1276" s="357">
        <v>404</v>
      </c>
      <c r="L1276" s="357">
        <v>396</v>
      </c>
      <c r="M1276" s="357">
        <v>500</v>
      </c>
      <c r="N1276" s="357">
        <v>433</v>
      </c>
      <c r="O1276" s="357">
        <v>390</v>
      </c>
      <c r="P1276" s="357">
        <v>429</v>
      </c>
      <c r="Q1276" s="357">
        <v>483</v>
      </c>
      <c r="R1276" s="357">
        <v>478</v>
      </c>
      <c r="S1276" s="354">
        <v>564</v>
      </c>
      <c r="T1276" s="354">
        <v>670</v>
      </c>
      <c r="U1276" s="354">
        <v>681</v>
      </c>
      <c r="V1276" s="357">
        <v>536</v>
      </c>
      <c r="W1276" s="357">
        <v>594</v>
      </c>
      <c r="X1276" s="357">
        <v>433</v>
      </c>
      <c r="Y1276" s="357">
        <v>491</v>
      </c>
      <c r="Z1276" s="357">
        <v>587</v>
      </c>
      <c r="AA1276" s="357">
        <v>491</v>
      </c>
      <c r="AB1276" s="357">
        <v>470</v>
      </c>
      <c r="AC1276" s="357">
        <v>549</v>
      </c>
      <c r="AD1276" s="357">
        <v>667</v>
      </c>
      <c r="AE1276" s="357">
        <v>531</v>
      </c>
      <c r="AF1276" s="357">
        <v>537</v>
      </c>
      <c r="AG1276" s="357">
        <v>617</v>
      </c>
      <c r="AH1276" s="357">
        <v>747</v>
      </c>
      <c r="AI1276" s="368" t="s">
        <v>2207</v>
      </c>
      <c r="AJ1276" s="357">
        <v>511</v>
      </c>
      <c r="AK1276" s="357">
        <v>589</v>
      </c>
      <c r="AL1276" s="357">
        <v>691</v>
      </c>
      <c r="AM1276" s="357">
        <v>426</v>
      </c>
      <c r="AN1276" s="357">
        <v>479</v>
      </c>
      <c r="AO1276" s="357">
        <v>545</v>
      </c>
      <c r="AP1276" s="357">
        <v>485</v>
      </c>
      <c r="AQ1276" s="357">
        <v>485</v>
      </c>
      <c r="AR1276" s="357">
        <v>632</v>
      </c>
      <c r="AS1276" s="357">
        <v>561</v>
      </c>
      <c r="AT1276" s="105"/>
      <c r="AU1276" s="105" t="s">
        <v>3478</v>
      </c>
      <c r="AV1276" s="126">
        <v>12</v>
      </c>
    </row>
    <row r="1277" spans="1:48" ht="23.25" customHeight="1">
      <c r="A1277"/>
      <c r="B1277"/>
      <c r="D1277" s="105" t="s">
        <v>408</v>
      </c>
      <c r="E1277" s="164" t="s">
        <v>408</v>
      </c>
      <c r="F1277" s="165" t="s">
        <v>879</v>
      </c>
      <c r="G1277" s="126">
        <v>23</v>
      </c>
      <c r="H1277" s="166">
        <v>740</v>
      </c>
      <c r="I1277" s="166">
        <v>752</v>
      </c>
      <c r="J1277" s="166">
        <v>875</v>
      </c>
      <c r="K1277" s="357">
        <v>818</v>
      </c>
      <c r="L1277" s="357">
        <v>801</v>
      </c>
      <c r="M1277" s="357">
        <v>983</v>
      </c>
      <c r="N1277" s="357">
        <v>867</v>
      </c>
      <c r="O1277" s="357">
        <v>751</v>
      </c>
      <c r="P1277" s="357">
        <v>819</v>
      </c>
      <c r="Q1277" s="357">
        <v>935</v>
      </c>
      <c r="R1277" s="357">
        <v>925</v>
      </c>
      <c r="S1277" s="354">
        <v>1214</v>
      </c>
      <c r="T1277" s="354">
        <v>1427</v>
      </c>
      <c r="U1277" s="354">
        <v>1476</v>
      </c>
      <c r="V1277" s="357">
        <v>1077</v>
      </c>
      <c r="W1277" s="357">
        <v>1195</v>
      </c>
      <c r="X1277" s="357">
        <v>899</v>
      </c>
      <c r="Y1277" s="357">
        <v>1014</v>
      </c>
      <c r="Z1277" s="357">
        <v>1213</v>
      </c>
      <c r="AA1277" s="357">
        <v>1018</v>
      </c>
      <c r="AB1277" s="357">
        <v>961</v>
      </c>
      <c r="AC1277" s="357">
        <v>1118</v>
      </c>
      <c r="AD1277" s="357">
        <v>1358</v>
      </c>
      <c r="AE1277" s="357">
        <v>1085</v>
      </c>
      <c r="AF1277" s="357">
        <v>1166</v>
      </c>
      <c r="AG1277" s="357">
        <v>1327</v>
      </c>
      <c r="AH1277" s="357">
        <v>1605</v>
      </c>
      <c r="AI1277" s="368" t="s">
        <v>2207</v>
      </c>
      <c r="AJ1277" s="357">
        <v>1058</v>
      </c>
      <c r="AK1277" s="357">
        <v>1215</v>
      </c>
      <c r="AL1277" s="357">
        <v>1425</v>
      </c>
      <c r="AM1277" s="357">
        <v>858</v>
      </c>
      <c r="AN1277" s="357">
        <v>962</v>
      </c>
      <c r="AO1277" s="357">
        <v>1096</v>
      </c>
      <c r="AP1277" s="357">
        <v>917</v>
      </c>
      <c r="AQ1277" s="357">
        <v>917</v>
      </c>
      <c r="AR1277" s="357">
        <v>1210</v>
      </c>
      <c r="AS1277" s="357">
        <v>1170</v>
      </c>
      <c r="AT1277" s="105"/>
      <c r="AU1277" s="105" t="s">
        <v>408</v>
      </c>
      <c r="AV1277" s="126">
        <v>23</v>
      </c>
    </row>
    <row r="1278" spans="1:48" ht="23.25" customHeight="1">
      <c r="A1278"/>
      <c r="B1278"/>
      <c r="D1278" s="105" t="s">
        <v>173</v>
      </c>
      <c r="E1278" s="164" t="s">
        <v>173</v>
      </c>
      <c r="F1278" s="165" t="s">
        <v>880</v>
      </c>
      <c r="G1278" s="126">
        <v>21</v>
      </c>
      <c r="H1278" s="166">
        <v>590</v>
      </c>
      <c r="I1278" s="166">
        <v>602</v>
      </c>
      <c r="J1278" s="166">
        <v>696</v>
      </c>
      <c r="K1278" s="357">
        <v>632</v>
      </c>
      <c r="L1278" s="357">
        <v>620</v>
      </c>
      <c r="M1278" s="357">
        <v>786</v>
      </c>
      <c r="N1278" s="357">
        <v>678</v>
      </c>
      <c r="O1278" s="357">
        <v>603</v>
      </c>
      <c r="P1278" s="357">
        <v>671</v>
      </c>
      <c r="Q1278" s="357">
        <v>755</v>
      </c>
      <c r="R1278" s="357">
        <v>750</v>
      </c>
      <c r="S1278" s="354">
        <v>950</v>
      </c>
      <c r="T1278" s="354">
        <v>1140</v>
      </c>
      <c r="U1278" s="354">
        <v>1139</v>
      </c>
      <c r="V1278" s="357">
        <v>882</v>
      </c>
      <c r="W1278" s="357">
        <v>975</v>
      </c>
      <c r="X1278" s="357">
        <v>700</v>
      </c>
      <c r="Y1278" s="357">
        <v>799</v>
      </c>
      <c r="Z1278" s="357">
        <v>957</v>
      </c>
      <c r="AA1278" s="357">
        <v>794</v>
      </c>
      <c r="AB1278" s="357">
        <v>763</v>
      </c>
      <c r="AC1278" s="357">
        <v>899</v>
      </c>
      <c r="AD1278" s="357">
        <v>1095</v>
      </c>
      <c r="AE1278" s="357">
        <v>863</v>
      </c>
      <c r="AF1278" s="357">
        <v>897</v>
      </c>
      <c r="AG1278" s="357">
        <v>1035</v>
      </c>
      <c r="AH1278" s="357">
        <v>1256</v>
      </c>
      <c r="AI1278" s="368" t="s">
        <v>2207</v>
      </c>
      <c r="AJ1278" s="357">
        <v>834</v>
      </c>
      <c r="AK1278" s="357">
        <v>970</v>
      </c>
      <c r="AL1278" s="357">
        <v>1137</v>
      </c>
      <c r="AM1278" s="357">
        <v>676</v>
      </c>
      <c r="AN1278" s="357">
        <v>768</v>
      </c>
      <c r="AO1278" s="357">
        <v>873</v>
      </c>
      <c r="AP1278" s="357">
        <v>764</v>
      </c>
      <c r="AQ1278" s="357">
        <v>764</v>
      </c>
      <c r="AR1278" s="357">
        <v>1027</v>
      </c>
      <c r="AS1278" s="357">
        <v>916</v>
      </c>
      <c r="AT1278" s="105"/>
      <c r="AU1278" s="105" t="s">
        <v>173</v>
      </c>
      <c r="AV1278" s="126">
        <v>21</v>
      </c>
    </row>
    <row r="1279" spans="1:48" ht="23.25" customHeight="1">
      <c r="A1279"/>
      <c r="B1279"/>
      <c r="D1279" s="105" t="s">
        <v>2089</v>
      </c>
      <c r="E1279" s="164" t="s">
        <v>2089</v>
      </c>
      <c r="F1279" s="165" t="s">
        <v>2090</v>
      </c>
      <c r="G1279" s="126">
        <v>22.5</v>
      </c>
      <c r="H1279" s="166">
        <v>676</v>
      </c>
      <c r="I1279" s="166">
        <v>679</v>
      </c>
      <c r="J1279" s="166">
        <v>790</v>
      </c>
      <c r="K1279" s="357">
        <v>709</v>
      </c>
      <c r="L1279" s="357">
        <v>708</v>
      </c>
      <c r="M1279" s="357">
        <v>831</v>
      </c>
      <c r="N1279" s="357">
        <v>827</v>
      </c>
      <c r="O1279" s="357">
        <v>695</v>
      </c>
      <c r="P1279" s="357">
        <v>768</v>
      </c>
      <c r="Q1279" s="357">
        <v>837</v>
      </c>
      <c r="R1279" s="357">
        <v>835</v>
      </c>
      <c r="S1279" s="354">
        <v>1005</v>
      </c>
      <c r="T1279" s="354">
        <v>1205</v>
      </c>
      <c r="U1279" s="354">
        <v>1213</v>
      </c>
      <c r="V1279" s="357">
        <v>944</v>
      </c>
      <c r="W1279" s="357">
        <v>1044</v>
      </c>
      <c r="X1279" s="357">
        <v>800</v>
      </c>
      <c r="Y1279" s="357">
        <v>909</v>
      </c>
      <c r="Z1279" s="357">
        <v>1057</v>
      </c>
      <c r="AA1279" s="357">
        <v>881</v>
      </c>
      <c r="AB1279" s="357">
        <v>893</v>
      </c>
      <c r="AC1279" s="357">
        <v>1039</v>
      </c>
      <c r="AD1279" s="357">
        <v>1218</v>
      </c>
      <c r="AE1279" s="357">
        <v>964</v>
      </c>
      <c r="AF1279" s="357">
        <v>1007</v>
      </c>
      <c r="AG1279" s="357">
        <v>1156</v>
      </c>
      <c r="AH1279" s="357">
        <v>1355</v>
      </c>
      <c r="AI1279" s="368" t="s">
        <v>2207</v>
      </c>
      <c r="AJ1279" s="357">
        <v>909</v>
      </c>
      <c r="AK1279" s="357">
        <v>1056</v>
      </c>
      <c r="AL1279" s="357">
        <v>1238</v>
      </c>
      <c r="AM1279" s="357">
        <v>736</v>
      </c>
      <c r="AN1279" s="357">
        <v>834</v>
      </c>
      <c r="AO1279" s="357">
        <v>949</v>
      </c>
      <c r="AP1279" s="357">
        <v>835</v>
      </c>
      <c r="AQ1279" s="357">
        <v>835</v>
      </c>
      <c r="AR1279" s="357">
        <v>1114</v>
      </c>
      <c r="AS1279" s="357">
        <v>988</v>
      </c>
      <c r="AT1279" s="105"/>
      <c r="AU1279" s="105" t="s">
        <v>2089</v>
      </c>
      <c r="AV1279" s="126">
        <v>22.5</v>
      </c>
    </row>
    <row r="1280" spans="1:48" ht="23.25" customHeight="1">
      <c r="A1280"/>
      <c r="B1280"/>
      <c r="D1280" s="105" t="s">
        <v>174</v>
      </c>
      <c r="E1280" s="164" t="s">
        <v>174</v>
      </c>
      <c r="F1280" s="165" t="s">
        <v>881</v>
      </c>
      <c r="G1280" s="126">
        <v>24</v>
      </c>
      <c r="H1280" s="166">
        <v>672</v>
      </c>
      <c r="I1280" s="166">
        <v>686</v>
      </c>
      <c r="J1280" s="166">
        <v>793</v>
      </c>
      <c r="K1280" s="357">
        <v>715</v>
      </c>
      <c r="L1280" s="357">
        <v>702</v>
      </c>
      <c r="M1280" s="357">
        <v>896</v>
      </c>
      <c r="N1280" s="357">
        <v>769</v>
      </c>
      <c r="O1280" s="357">
        <v>688</v>
      </c>
      <c r="P1280" s="357">
        <v>768</v>
      </c>
      <c r="Q1280" s="357">
        <v>861</v>
      </c>
      <c r="R1280" s="357">
        <v>856</v>
      </c>
      <c r="S1280" s="354">
        <v>1031</v>
      </c>
      <c r="T1280" s="354">
        <v>1240</v>
      </c>
      <c r="U1280" s="354">
        <v>1249</v>
      </c>
      <c r="V1280" s="357">
        <v>974</v>
      </c>
      <c r="W1280" s="357">
        <v>1078</v>
      </c>
      <c r="X1280" s="357">
        <v>776</v>
      </c>
      <c r="Y1280" s="357">
        <v>889</v>
      </c>
      <c r="Z1280" s="357">
        <v>1066</v>
      </c>
      <c r="AA1280" s="357">
        <v>881</v>
      </c>
      <c r="AB1280" s="357">
        <v>850</v>
      </c>
      <c r="AC1280" s="357">
        <v>1005</v>
      </c>
      <c r="AD1280" s="357">
        <v>1225</v>
      </c>
      <c r="AE1280" s="357">
        <v>961</v>
      </c>
      <c r="AF1280" s="357">
        <v>984</v>
      </c>
      <c r="AG1280" s="357">
        <v>1141</v>
      </c>
      <c r="AH1280" s="357">
        <v>1386</v>
      </c>
      <c r="AI1280" s="368" t="s">
        <v>2207</v>
      </c>
      <c r="AJ1280" s="357">
        <v>928</v>
      </c>
      <c r="AK1280" s="357">
        <v>1083</v>
      </c>
      <c r="AL1280" s="357">
        <v>1270</v>
      </c>
      <c r="AM1280" s="357">
        <v>759</v>
      </c>
      <c r="AN1280" s="357">
        <v>864</v>
      </c>
      <c r="AO1280" s="357">
        <v>982</v>
      </c>
      <c r="AP1280" s="357">
        <v>865</v>
      </c>
      <c r="AQ1280" s="357">
        <v>865</v>
      </c>
      <c r="AR1280" s="357">
        <v>1158</v>
      </c>
      <c r="AS1280" s="357">
        <v>1017</v>
      </c>
      <c r="AT1280" s="105"/>
      <c r="AU1280" s="105" t="s">
        <v>174</v>
      </c>
      <c r="AV1280" s="126">
        <v>24</v>
      </c>
    </row>
    <row r="1281" spans="1:48" ht="23.25" customHeight="1">
      <c r="A1281"/>
      <c r="B1281"/>
      <c r="D1281" s="105" t="s">
        <v>1099</v>
      </c>
      <c r="E1281" s="164" t="s">
        <v>1099</v>
      </c>
      <c r="F1281" s="165" t="s">
        <v>741</v>
      </c>
      <c r="G1281" s="126">
        <v>0.1</v>
      </c>
      <c r="H1281" s="167" t="s">
        <v>2207</v>
      </c>
      <c r="I1281" s="166">
        <v>22.77</v>
      </c>
      <c r="J1281" s="167" t="s">
        <v>2207</v>
      </c>
      <c r="K1281" s="362" t="s">
        <v>2207</v>
      </c>
      <c r="L1281" s="357">
        <v>22.77</v>
      </c>
      <c r="M1281" s="362" t="s">
        <v>2207</v>
      </c>
      <c r="N1281" s="362" t="s">
        <v>2207</v>
      </c>
      <c r="O1281" s="362" t="s">
        <v>2207</v>
      </c>
      <c r="P1281" s="357">
        <v>22.77</v>
      </c>
      <c r="Q1281" s="362" t="s">
        <v>2207</v>
      </c>
      <c r="R1281" s="362" t="s">
        <v>2207</v>
      </c>
      <c r="S1281" s="362" t="s">
        <v>2207</v>
      </c>
      <c r="T1281" s="353">
        <v>22.77</v>
      </c>
      <c r="U1281" s="362" t="s">
        <v>2207</v>
      </c>
      <c r="V1281" s="357">
        <v>22.77</v>
      </c>
      <c r="W1281" s="362" t="s">
        <v>2207</v>
      </c>
      <c r="X1281" s="362" t="s">
        <v>2207</v>
      </c>
      <c r="Y1281" s="357">
        <v>22.77</v>
      </c>
      <c r="Z1281" s="362" t="s">
        <v>2207</v>
      </c>
      <c r="AA1281" s="362" t="s">
        <v>2207</v>
      </c>
      <c r="AB1281" s="362" t="s">
        <v>2207</v>
      </c>
      <c r="AC1281" s="357">
        <v>22.77</v>
      </c>
      <c r="AD1281" s="362" t="s">
        <v>2207</v>
      </c>
      <c r="AE1281" s="362" t="s">
        <v>2207</v>
      </c>
      <c r="AF1281" s="362" t="s">
        <v>2207</v>
      </c>
      <c r="AG1281" s="357">
        <v>22.77</v>
      </c>
      <c r="AH1281" s="362" t="s">
        <v>2207</v>
      </c>
      <c r="AI1281" s="368" t="s">
        <v>2207</v>
      </c>
      <c r="AJ1281" s="362" t="s">
        <v>2207</v>
      </c>
      <c r="AK1281" s="357">
        <v>22.77</v>
      </c>
      <c r="AL1281" s="362" t="s">
        <v>2207</v>
      </c>
      <c r="AM1281" s="362" t="s">
        <v>2207</v>
      </c>
      <c r="AN1281" s="357">
        <v>22.77</v>
      </c>
      <c r="AO1281" s="362" t="s">
        <v>2207</v>
      </c>
      <c r="AP1281" s="362" t="s">
        <v>2207</v>
      </c>
      <c r="AQ1281" s="362" t="s">
        <v>2207</v>
      </c>
      <c r="AR1281" s="362" t="s">
        <v>2207</v>
      </c>
      <c r="AS1281" s="362" t="s">
        <v>2207</v>
      </c>
      <c r="AT1281" s="105"/>
      <c r="AU1281" s="105" t="s">
        <v>1099</v>
      </c>
      <c r="AV1281" s="126">
        <v>0.1</v>
      </c>
    </row>
    <row r="1282" spans="1:48" ht="23.25" customHeight="1">
      <c r="A1282"/>
      <c r="B1282"/>
      <c r="D1282" s="105" t="s">
        <v>1100</v>
      </c>
      <c r="E1282" s="164" t="s">
        <v>1100</v>
      </c>
      <c r="F1282" s="165" t="s">
        <v>741</v>
      </c>
      <c r="G1282" s="126">
        <v>0.1</v>
      </c>
      <c r="H1282" s="167" t="s">
        <v>2207</v>
      </c>
      <c r="I1282" s="166">
        <v>24.04</v>
      </c>
      <c r="J1282" s="167" t="s">
        <v>2207</v>
      </c>
      <c r="K1282" s="362" t="s">
        <v>2207</v>
      </c>
      <c r="L1282" s="357">
        <v>24.04</v>
      </c>
      <c r="M1282" s="362" t="s">
        <v>2207</v>
      </c>
      <c r="N1282" s="362" t="s">
        <v>2207</v>
      </c>
      <c r="O1282" s="362" t="s">
        <v>2207</v>
      </c>
      <c r="P1282" s="357">
        <v>24.04</v>
      </c>
      <c r="Q1282" s="362" t="s">
        <v>2207</v>
      </c>
      <c r="R1282" s="362" t="s">
        <v>2207</v>
      </c>
      <c r="S1282" s="362" t="s">
        <v>2207</v>
      </c>
      <c r="T1282" s="353">
        <v>24.04</v>
      </c>
      <c r="U1282" s="362" t="s">
        <v>2207</v>
      </c>
      <c r="V1282" s="357">
        <v>24.04</v>
      </c>
      <c r="W1282" s="362" t="s">
        <v>2207</v>
      </c>
      <c r="X1282" s="362" t="s">
        <v>2207</v>
      </c>
      <c r="Y1282" s="357">
        <v>24.04</v>
      </c>
      <c r="Z1282" s="362" t="s">
        <v>2207</v>
      </c>
      <c r="AA1282" s="362" t="s">
        <v>2207</v>
      </c>
      <c r="AB1282" s="362" t="s">
        <v>2207</v>
      </c>
      <c r="AC1282" s="357">
        <v>24.04</v>
      </c>
      <c r="AD1282" s="362" t="s">
        <v>2207</v>
      </c>
      <c r="AE1282" s="362" t="s">
        <v>2207</v>
      </c>
      <c r="AF1282" s="362" t="s">
        <v>2207</v>
      </c>
      <c r="AG1282" s="357">
        <v>24.04</v>
      </c>
      <c r="AH1282" s="362" t="s">
        <v>2207</v>
      </c>
      <c r="AI1282" s="368" t="s">
        <v>2207</v>
      </c>
      <c r="AJ1282" s="362" t="s">
        <v>2207</v>
      </c>
      <c r="AK1282" s="357">
        <v>24.04</v>
      </c>
      <c r="AL1282" s="362" t="s">
        <v>2207</v>
      </c>
      <c r="AM1282" s="362" t="s">
        <v>2207</v>
      </c>
      <c r="AN1282" s="357">
        <v>24.04</v>
      </c>
      <c r="AO1282" s="362" t="s">
        <v>2207</v>
      </c>
      <c r="AP1282" s="362" t="s">
        <v>2207</v>
      </c>
      <c r="AQ1282" s="362" t="s">
        <v>2207</v>
      </c>
      <c r="AR1282" s="362" t="s">
        <v>2207</v>
      </c>
      <c r="AS1282" s="362" t="s">
        <v>2207</v>
      </c>
      <c r="AT1282" s="105"/>
      <c r="AU1282" s="105" t="s">
        <v>1100</v>
      </c>
      <c r="AV1282" s="126">
        <v>0.1</v>
      </c>
    </row>
    <row r="1283" spans="1:48" ht="23.25" customHeight="1">
      <c r="A1283"/>
      <c r="B1283"/>
      <c r="D1283" s="105" t="s">
        <v>1101</v>
      </c>
      <c r="E1283" s="164" t="s">
        <v>1101</v>
      </c>
      <c r="F1283" s="165" t="s">
        <v>741</v>
      </c>
      <c r="G1283" s="126">
        <v>0.1</v>
      </c>
      <c r="H1283" s="167" t="s">
        <v>2207</v>
      </c>
      <c r="I1283" s="166">
        <v>25.2</v>
      </c>
      <c r="J1283" s="167" t="s">
        <v>2207</v>
      </c>
      <c r="K1283" s="362" t="s">
        <v>2207</v>
      </c>
      <c r="L1283" s="357">
        <v>25.2</v>
      </c>
      <c r="M1283" s="362" t="s">
        <v>2207</v>
      </c>
      <c r="N1283" s="362" t="s">
        <v>2207</v>
      </c>
      <c r="O1283" s="362" t="s">
        <v>2207</v>
      </c>
      <c r="P1283" s="357">
        <v>25.2</v>
      </c>
      <c r="Q1283" s="362" t="s">
        <v>2207</v>
      </c>
      <c r="R1283" s="362" t="s">
        <v>2207</v>
      </c>
      <c r="S1283" s="362" t="s">
        <v>2207</v>
      </c>
      <c r="T1283" s="353">
        <v>25.2</v>
      </c>
      <c r="U1283" s="362" t="s">
        <v>2207</v>
      </c>
      <c r="V1283" s="357">
        <v>25.2</v>
      </c>
      <c r="W1283" s="362" t="s">
        <v>2207</v>
      </c>
      <c r="X1283" s="362" t="s">
        <v>2207</v>
      </c>
      <c r="Y1283" s="357">
        <v>25.2</v>
      </c>
      <c r="Z1283" s="362" t="s">
        <v>2207</v>
      </c>
      <c r="AA1283" s="362" t="s">
        <v>2207</v>
      </c>
      <c r="AB1283" s="362" t="s">
        <v>2207</v>
      </c>
      <c r="AC1283" s="357">
        <v>25.2</v>
      </c>
      <c r="AD1283" s="362" t="s">
        <v>2207</v>
      </c>
      <c r="AE1283" s="362" t="s">
        <v>2207</v>
      </c>
      <c r="AF1283" s="362" t="s">
        <v>2207</v>
      </c>
      <c r="AG1283" s="357">
        <v>25.2</v>
      </c>
      <c r="AH1283" s="362" t="s">
        <v>2207</v>
      </c>
      <c r="AI1283" s="368" t="s">
        <v>2207</v>
      </c>
      <c r="AJ1283" s="362" t="s">
        <v>2207</v>
      </c>
      <c r="AK1283" s="357">
        <v>25.2</v>
      </c>
      <c r="AL1283" s="362" t="s">
        <v>2207</v>
      </c>
      <c r="AM1283" s="362" t="s">
        <v>2207</v>
      </c>
      <c r="AN1283" s="357">
        <v>25.2</v>
      </c>
      <c r="AO1283" s="362" t="s">
        <v>2207</v>
      </c>
      <c r="AP1283" s="362" t="s">
        <v>2207</v>
      </c>
      <c r="AQ1283" s="362" t="s">
        <v>2207</v>
      </c>
      <c r="AR1283" s="362" t="s">
        <v>2207</v>
      </c>
      <c r="AS1283" s="362" t="s">
        <v>2207</v>
      </c>
      <c r="AT1283" s="105"/>
      <c r="AU1283" s="105" t="s">
        <v>1101</v>
      </c>
      <c r="AV1283" s="126">
        <v>0.1</v>
      </c>
    </row>
    <row r="1284" spans="1:48" ht="23.25" customHeight="1">
      <c r="A1284"/>
      <c r="B1284"/>
      <c r="D1284" s="105" t="s">
        <v>1102</v>
      </c>
      <c r="E1284" s="164" t="s">
        <v>1102</v>
      </c>
      <c r="F1284" s="165" t="s">
        <v>741</v>
      </c>
      <c r="G1284" s="126">
        <v>0.1</v>
      </c>
      <c r="H1284" s="167" t="s">
        <v>2207</v>
      </c>
      <c r="I1284" s="166">
        <v>26.29</v>
      </c>
      <c r="J1284" s="167" t="s">
        <v>2207</v>
      </c>
      <c r="K1284" s="362" t="s">
        <v>2207</v>
      </c>
      <c r="L1284" s="357">
        <v>26.29</v>
      </c>
      <c r="M1284" s="362" t="s">
        <v>2207</v>
      </c>
      <c r="N1284" s="362" t="s">
        <v>2207</v>
      </c>
      <c r="O1284" s="362" t="s">
        <v>2207</v>
      </c>
      <c r="P1284" s="357">
        <v>26.29</v>
      </c>
      <c r="Q1284" s="362" t="s">
        <v>2207</v>
      </c>
      <c r="R1284" s="362" t="s">
        <v>2207</v>
      </c>
      <c r="S1284" s="362" t="s">
        <v>2207</v>
      </c>
      <c r="T1284" s="353">
        <v>26.29</v>
      </c>
      <c r="U1284" s="362" t="s">
        <v>2207</v>
      </c>
      <c r="V1284" s="357">
        <v>26.29</v>
      </c>
      <c r="W1284" s="362" t="s">
        <v>2207</v>
      </c>
      <c r="X1284" s="362" t="s">
        <v>2207</v>
      </c>
      <c r="Y1284" s="357">
        <v>26.29</v>
      </c>
      <c r="Z1284" s="362" t="s">
        <v>2207</v>
      </c>
      <c r="AA1284" s="362" t="s">
        <v>2207</v>
      </c>
      <c r="AB1284" s="362" t="s">
        <v>2207</v>
      </c>
      <c r="AC1284" s="357">
        <v>26.29</v>
      </c>
      <c r="AD1284" s="362" t="s">
        <v>2207</v>
      </c>
      <c r="AE1284" s="362" t="s">
        <v>2207</v>
      </c>
      <c r="AF1284" s="362" t="s">
        <v>2207</v>
      </c>
      <c r="AG1284" s="357">
        <v>26.29</v>
      </c>
      <c r="AH1284" s="362" t="s">
        <v>2207</v>
      </c>
      <c r="AI1284" s="368" t="s">
        <v>2207</v>
      </c>
      <c r="AJ1284" s="362" t="s">
        <v>2207</v>
      </c>
      <c r="AK1284" s="357">
        <v>26.29</v>
      </c>
      <c r="AL1284" s="362" t="s">
        <v>2207</v>
      </c>
      <c r="AM1284" s="362" t="s">
        <v>2207</v>
      </c>
      <c r="AN1284" s="357">
        <v>26.29</v>
      </c>
      <c r="AO1284" s="362" t="s">
        <v>2207</v>
      </c>
      <c r="AP1284" s="362" t="s">
        <v>2207</v>
      </c>
      <c r="AQ1284" s="362" t="s">
        <v>2207</v>
      </c>
      <c r="AR1284" s="362" t="s">
        <v>2207</v>
      </c>
      <c r="AS1284" s="362" t="s">
        <v>2207</v>
      </c>
      <c r="AT1284" s="105"/>
      <c r="AU1284" s="105" t="s">
        <v>1102</v>
      </c>
      <c r="AV1284" s="126">
        <v>0.1</v>
      </c>
    </row>
    <row r="1285" spans="1:48" ht="23.25" customHeight="1">
      <c r="D1285" s="105" t="s">
        <v>4922</v>
      </c>
      <c r="E1285" s="164" t="s">
        <v>4922</v>
      </c>
      <c r="F1285" s="165" t="s">
        <v>4963</v>
      </c>
      <c r="G1285" s="126">
        <v>0</v>
      </c>
      <c r="H1285" s="166">
        <v>42</v>
      </c>
      <c r="I1285" s="166">
        <v>42</v>
      </c>
      <c r="J1285" s="166">
        <v>42</v>
      </c>
      <c r="K1285" s="357">
        <v>42</v>
      </c>
      <c r="L1285" s="357">
        <v>42</v>
      </c>
      <c r="M1285" s="357">
        <v>42</v>
      </c>
      <c r="N1285" s="357">
        <v>42</v>
      </c>
      <c r="O1285" s="357">
        <v>42</v>
      </c>
      <c r="P1285" s="357">
        <v>42</v>
      </c>
      <c r="Q1285" s="357">
        <v>42</v>
      </c>
      <c r="R1285" s="357">
        <v>42</v>
      </c>
      <c r="S1285" s="354">
        <v>42</v>
      </c>
      <c r="T1285" s="354">
        <v>42</v>
      </c>
      <c r="U1285" s="354">
        <v>42</v>
      </c>
      <c r="V1285" s="357">
        <v>42</v>
      </c>
      <c r="W1285" s="357">
        <v>42</v>
      </c>
      <c r="X1285" s="357">
        <v>42</v>
      </c>
      <c r="Y1285" s="357">
        <v>42</v>
      </c>
      <c r="Z1285" s="357">
        <v>42</v>
      </c>
      <c r="AA1285" s="357">
        <v>42</v>
      </c>
      <c r="AB1285" s="357">
        <v>42</v>
      </c>
      <c r="AC1285" s="357">
        <v>42</v>
      </c>
      <c r="AD1285" s="357">
        <v>42</v>
      </c>
      <c r="AE1285" s="357">
        <v>42</v>
      </c>
      <c r="AF1285" s="357">
        <v>42</v>
      </c>
      <c r="AG1285" s="357">
        <v>42</v>
      </c>
      <c r="AH1285" s="357">
        <v>42</v>
      </c>
      <c r="AI1285" s="368" t="s">
        <v>2207</v>
      </c>
      <c r="AJ1285" s="357">
        <v>42</v>
      </c>
      <c r="AK1285" s="357">
        <v>42</v>
      </c>
      <c r="AL1285" s="357">
        <v>42</v>
      </c>
      <c r="AM1285" s="357">
        <v>42</v>
      </c>
      <c r="AN1285" s="357">
        <v>42</v>
      </c>
      <c r="AO1285" s="357">
        <v>42</v>
      </c>
      <c r="AP1285" s="357">
        <v>42</v>
      </c>
      <c r="AQ1285" s="357">
        <v>42</v>
      </c>
      <c r="AR1285" s="357">
        <v>42</v>
      </c>
      <c r="AS1285" s="357">
        <v>42</v>
      </c>
      <c r="AT1285" s="105"/>
      <c r="AU1285" s="105" t="s">
        <v>4922</v>
      </c>
      <c r="AV1285" s="126">
        <v>0</v>
      </c>
    </row>
    <row r="1286" spans="1:48" ht="23.25" customHeight="1">
      <c r="A1286"/>
      <c r="B1286"/>
      <c r="D1286" s="105" t="s">
        <v>526</v>
      </c>
      <c r="E1286" s="164" t="s">
        <v>526</v>
      </c>
      <c r="F1286" s="165" t="s">
        <v>651</v>
      </c>
      <c r="G1286" s="126">
        <v>0.1</v>
      </c>
      <c r="H1286" s="166">
        <v>36</v>
      </c>
      <c r="I1286" s="166">
        <v>36</v>
      </c>
      <c r="J1286" s="166">
        <v>40</v>
      </c>
      <c r="K1286" s="357">
        <v>36</v>
      </c>
      <c r="L1286" s="357">
        <v>36</v>
      </c>
      <c r="M1286" s="357">
        <v>40</v>
      </c>
      <c r="N1286" s="357">
        <v>37</v>
      </c>
      <c r="O1286" s="357">
        <v>36</v>
      </c>
      <c r="P1286" s="357">
        <v>36</v>
      </c>
      <c r="Q1286" s="357">
        <v>40</v>
      </c>
      <c r="R1286" s="357">
        <v>37</v>
      </c>
      <c r="S1286" s="354">
        <v>36</v>
      </c>
      <c r="T1286" s="354">
        <v>36</v>
      </c>
      <c r="U1286" s="354">
        <v>40</v>
      </c>
      <c r="V1286" s="357">
        <v>36</v>
      </c>
      <c r="W1286" s="357">
        <v>40</v>
      </c>
      <c r="X1286" s="357">
        <v>36</v>
      </c>
      <c r="Y1286" s="357">
        <v>36</v>
      </c>
      <c r="Z1286" s="357">
        <v>40</v>
      </c>
      <c r="AA1286" s="357">
        <v>37</v>
      </c>
      <c r="AB1286" s="357">
        <v>36</v>
      </c>
      <c r="AC1286" s="357">
        <v>36</v>
      </c>
      <c r="AD1286" s="357">
        <v>40</v>
      </c>
      <c r="AE1286" s="357">
        <v>37</v>
      </c>
      <c r="AF1286" s="357">
        <v>36</v>
      </c>
      <c r="AG1286" s="357">
        <v>36</v>
      </c>
      <c r="AH1286" s="357">
        <v>40</v>
      </c>
      <c r="AI1286" s="368" t="s">
        <v>2207</v>
      </c>
      <c r="AJ1286" s="357">
        <v>36</v>
      </c>
      <c r="AK1286" s="357">
        <v>36</v>
      </c>
      <c r="AL1286" s="357">
        <v>40</v>
      </c>
      <c r="AM1286" s="357">
        <v>36</v>
      </c>
      <c r="AN1286" s="357">
        <v>36</v>
      </c>
      <c r="AO1286" s="357">
        <v>40</v>
      </c>
      <c r="AP1286" s="357">
        <v>41</v>
      </c>
      <c r="AQ1286" s="357">
        <v>41</v>
      </c>
      <c r="AR1286" s="357">
        <v>41</v>
      </c>
      <c r="AS1286" s="357">
        <v>41</v>
      </c>
      <c r="AT1286" s="105"/>
      <c r="AU1286" s="105" t="s">
        <v>526</v>
      </c>
      <c r="AV1286" s="126">
        <v>0.1</v>
      </c>
    </row>
    <row r="1287" spans="1:48" ht="23.25" customHeight="1">
      <c r="A1287"/>
      <c r="B1287"/>
      <c r="D1287" s="105" t="s">
        <v>527</v>
      </c>
      <c r="E1287" s="164" t="s">
        <v>527</v>
      </c>
      <c r="F1287" s="165" t="s">
        <v>651</v>
      </c>
      <c r="G1287" s="126">
        <v>0.1</v>
      </c>
      <c r="H1287" s="166">
        <v>37</v>
      </c>
      <c r="I1287" s="166">
        <v>36</v>
      </c>
      <c r="J1287" s="166">
        <v>41</v>
      </c>
      <c r="K1287" s="357">
        <v>37</v>
      </c>
      <c r="L1287" s="357">
        <v>36</v>
      </c>
      <c r="M1287" s="357">
        <v>41</v>
      </c>
      <c r="N1287" s="357">
        <v>38</v>
      </c>
      <c r="O1287" s="357">
        <v>37</v>
      </c>
      <c r="P1287" s="357">
        <v>36</v>
      </c>
      <c r="Q1287" s="357">
        <v>41</v>
      </c>
      <c r="R1287" s="357">
        <v>38</v>
      </c>
      <c r="S1287" s="354">
        <v>37</v>
      </c>
      <c r="T1287" s="354">
        <v>36</v>
      </c>
      <c r="U1287" s="354">
        <v>41</v>
      </c>
      <c r="V1287" s="357">
        <v>36</v>
      </c>
      <c r="W1287" s="357">
        <v>41</v>
      </c>
      <c r="X1287" s="357">
        <v>37</v>
      </c>
      <c r="Y1287" s="357">
        <v>36</v>
      </c>
      <c r="Z1287" s="357">
        <v>41</v>
      </c>
      <c r="AA1287" s="357">
        <v>38</v>
      </c>
      <c r="AB1287" s="357">
        <v>37</v>
      </c>
      <c r="AC1287" s="357">
        <v>36</v>
      </c>
      <c r="AD1287" s="357">
        <v>41</v>
      </c>
      <c r="AE1287" s="357">
        <v>38</v>
      </c>
      <c r="AF1287" s="357">
        <v>37</v>
      </c>
      <c r="AG1287" s="357">
        <v>36</v>
      </c>
      <c r="AH1287" s="357">
        <v>41</v>
      </c>
      <c r="AI1287" s="368" t="s">
        <v>2207</v>
      </c>
      <c r="AJ1287" s="357">
        <v>37</v>
      </c>
      <c r="AK1287" s="357">
        <v>36</v>
      </c>
      <c r="AL1287" s="357">
        <v>41</v>
      </c>
      <c r="AM1287" s="357">
        <v>37</v>
      </c>
      <c r="AN1287" s="357">
        <v>36</v>
      </c>
      <c r="AO1287" s="357">
        <v>41</v>
      </c>
      <c r="AP1287" s="357">
        <v>42</v>
      </c>
      <c r="AQ1287" s="357">
        <v>42</v>
      </c>
      <c r="AR1287" s="357">
        <v>42</v>
      </c>
      <c r="AS1287" s="357">
        <v>42</v>
      </c>
      <c r="AT1287" s="105"/>
      <c r="AU1287" s="105" t="s">
        <v>527</v>
      </c>
      <c r="AV1287" s="126">
        <v>0.1</v>
      </c>
    </row>
    <row r="1288" spans="1:48" ht="23.25" customHeight="1">
      <c r="D1288" s="105" t="s">
        <v>5541</v>
      </c>
      <c r="E1288" s="13" t="s">
        <v>5541</v>
      </c>
      <c r="F1288" s="2" t="s">
        <v>651</v>
      </c>
      <c r="G1288">
        <v>0.1</v>
      </c>
      <c r="H1288" s="2">
        <v>38</v>
      </c>
      <c r="I1288" s="2">
        <v>37</v>
      </c>
      <c r="J1288" s="2">
        <v>42</v>
      </c>
      <c r="K1288" s="391">
        <v>38</v>
      </c>
      <c r="L1288" s="391">
        <v>37</v>
      </c>
      <c r="M1288" s="391">
        <v>42</v>
      </c>
      <c r="N1288" s="391">
        <v>39</v>
      </c>
      <c r="O1288" s="391">
        <v>38</v>
      </c>
      <c r="P1288" s="391">
        <v>37</v>
      </c>
      <c r="Q1288" s="391">
        <v>42</v>
      </c>
      <c r="R1288" s="391">
        <v>39</v>
      </c>
      <c r="S1288" s="354">
        <v>38</v>
      </c>
      <c r="T1288" s="354">
        <v>37</v>
      </c>
      <c r="U1288" s="354">
        <v>42</v>
      </c>
      <c r="V1288" s="391">
        <v>37</v>
      </c>
      <c r="W1288" s="391">
        <v>42</v>
      </c>
      <c r="X1288" s="391">
        <v>38</v>
      </c>
      <c r="Y1288" s="391">
        <v>37</v>
      </c>
      <c r="Z1288" s="391">
        <v>42</v>
      </c>
      <c r="AA1288" s="391">
        <v>39</v>
      </c>
      <c r="AB1288" s="391">
        <v>38</v>
      </c>
      <c r="AC1288" s="391">
        <v>37</v>
      </c>
      <c r="AD1288" s="391">
        <v>42</v>
      </c>
      <c r="AE1288" s="391">
        <v>39</v>
      </c>
      <c r="AF1288" s="391">
        <v>38</v>
      </c>
      <c r="AG1288" s="391">
        <v>37</v>
      </c>
      <c r="AH1288" s="391">
        <v>42</v>
      </c>
      <c r="AI1288" s="399" t="s">
        <v>2207</v>
      </c>
      <c r="AJ1288" s="391">
        <v>38</v>
      </c>
      <c r="AK1288" s="391">
        <v>37</v>
      </c>
      <c r="AL1288" s="391">
        <v>42</v>
      </c>
      <c r="AM1288" s="391">
        <v>38</v>
      </c>
      <c r="AN1288" s="391">
        <v>37</v>
      </c>
      <c r="AO1288" s="391">
        <v>42</v>
      </c>
      <c r="AP1288" s="391">
        <v>43</v>
      </c>
      <c r="AQ1288" s="391">
        <v>43</v>
      </c>
      <c r="AR1288" s="391">
        <v>43</v>
      </c>
      <c r="AS1288" s="391">
        <v>43</v>
      </c>
      <c r="AU1288" s="105" t="s">
        <v>5541</v>
      </c>
      <c r="AV1288" s="126">
        <v>0.1</v>
      </c>
    </row>
    <row r="1289" spans="1:48" ht="23.25" customHeight="1">
      <c r="A1289"/>
      <c r="B1289"/>
      <c r="D1289" s="105" t="s">
        <v>528</v>
      </c>
      <c r="E1289" s="164" t="s">
        <v>528</v>
      </c>
      <c r="F1289" s="165" t="s">
        <v>651</v>
      </c>
      <c r="G1289" s="126">
        <v>0.1</v>
      </c>
      <c r="H1289" s="166">
        <v>38</v>
      </c>
      <c r="I1289" s="166">
        <v>37</v>
      </c>
      <c r="J1289" s="166">
        <v>42</v>
      </c>
      <c r="K1289" s="357">
        <v>38</v>
      </c>
      <c r="L1289" s="357">
        <v>37</v>
      </c>
      <c r="M1289" s="357">
        <v>42</v>
      </c>
      <c r="N1289" s="357">
        <v>39</v>
      </c>
      <c r="O1289" s="357">
        <v>38</v>
      </c>
      <c r="P1289" s="357">
        <v>37</v>
      </c>
      <c r="Q1289" s="357">
        <v>42</v>
      </c>
      <c r="R1289" s="357">
        <v>39</v>
      </c>
      <c r="S1289" s="354">
        <v>38</v>
      </c>
      <c r="T1289" s="354">
        <v>37</v>
      </c>
      <c r="U1289" s="354">
        <v>42</v>
      </c>
      <c r="V1289" s="357">
        <v>37</v>
      </c>
      <c r="W1289" s="357">
        <v>42</v>
      </c>
      <c r="X1289" s="357">
        <v>38</v>
      </c>
      <c r="Y1289" s="357">
        <v>37</v>
      </c>
      <c r="Z1289" s="357">
        <v>42</v>
      </c>
      <c r="AA1289" s="357">
        <v>39</v>
      </c>
      <c r="AB1289" s="357">
        <v>38</v>
      </c>
      <c r="AC1289" s="357">
        <v>37</v>
      </c>
      <c r="AD1289" s="357">
        <v>42</v>
      </c>
      <c r="AE1289" s="357">
        <v>39</v>
      </c>
      <c r="AF1289" s="357">
        <v>38</v>
      </c>
      <c r="AG1289" s="357">
        <v>37</v>
      </c>
      <c r="AH1289" s="357">
        <v>42</v>
      </c>
      <c r="AI1289" s="368" t="s">
        <v>2207</v>
      </c>
      <c r="AJ1289" s="357">
        <v>38</v>
      </c>
      <c r="AK1289" s="357">
        <v>37</v>
      </c>
      <c r="AL1289" s="357">
        <v>42</v>
      </c>
      <c r="AM1289" s="357">
        <v>38</v>
      </c>
      <c r="AN1289" s="357">
        <v>37</v>
      </c>
      <c r="AO1289" s="357">
        <v>42</v>
      </c>
      <c r="AP1289" s="357">
        <v>43</v>
      </c>
      <c r="AQ1289" s="357">
        <v>43</v>
      </c>
      <c r="AR1289" s="357">
        <v>43</v>
      </c>
      <c r="AS1289" s="357">
        <v>43</v>
      </c>
      <c r="AT1289" s="105"/>
      <c r="AU1289" s="105" t="s">
        <v>528</v>
      </c>
      <c r="AV1289" s="126">
        <v>0.1</v>
      </c>
    </row>
    <row r="1290" spans="1:48" ht="23.25" customHeight="1">
      <c r="A1290"/>
      <c r="B1290"/>
      <c r="D1290" s="105" t="s">
        <v>3034</v>
      </c>
      <c r="E1290" s="164" t="s">
        <v>3034</v>
      </c>
      <c r="F1290" s="165" t="s">
        <v>651</v>
      </c>
      <c r="G1290" s="126">
        <v>0.1</v>
      </c>
      <c r="H1290" s="166">
        <v>39</v>
      </c>
      <c r="I1290" s="166">
        <v>38</v>
      </c>
      <c r="J1290" s="166">
        <v>43</v>
      </c>
      <c r="K1290" s="357">
        <v>39</v>
      </c>
      <c r="L1290" s="357">
        <v>38</v>
      </c>
      <c r="M1290" s="357">
        <v>43</v>
      </c>
      <c r="N1290" s="357">
        <v>40</v>
      </c>
      <c r="O1290" s="357">
        <v>39</v>
      </c>
      <c r="P1290" s="357">
        <v>38</v>
      </c>
      <c r="Q1290" s="357">
        <v>43</v>
      </c>
      <c r="R1290" s="357">
        <v>40</v>
      </c>
      <c r="S1290" s="354">
        <v>39</v>
      </c>
      <c r="T1290" s="354">
        <v>38</v>
      </c>
      <c r="U1290" s="354">
        <v>43</v>
      </c>
      <c r="V1290" s="357">
        <v>38</v>
      </c>
      <c r="W1290" s="357">
        <v>43</v>
      </c>
      <c r="X1290" s="357">
        <v>39</v>
      </c>
      <c r="Y1290" s="357">
        <v>38</v>
      </c>
      <c r="Z1290" s="357">
        <v>43</v>
      </c>
      <c r="AA1290" s="357">
        <v>40</v>
      </c>
      <c r="AB1290" s="357">
        <v>39</v>
      </c>
      <c r="AC1290" s="357">
        <v>38</v>
      </c>
      <c r="AD1290" s="357">
        <v>43</v>
      </c>
      <c r="AE1290" s="357">
        <v>40</v>
      </c>
      <c r="AF1290" s="357">
        <v>39</v>
      </c>
      <c r="AG1290" s="357">
        <v>38</v>
      </c>
      <c r="AH1290" s="357">
        <v>43</v>
      </c>
      <c r="AI1290" s="368" t="s">
        <v>2207</v>
      </c>
      <c r="AJ1290" s="357">
        <v>39</v>
      </c>
      <c r="AK1290" s="357">
        <v>38</v>
      </c>
      <c r="AL1290" s="357">
        <v>43</v>
      </c>
      <c r="AM1290" s="357">
        <v>39</v>
      </c>
      <c r="AN1290" s="357">
        <v>38</v>
      </c>
      <c r="AO1290" s="357">
        <v>43</v>
      </c>
      <c r="AP1290" s="357">
        <v>44</v>
      </c>
      <c r="AQ1290" s="357">
        <v>44</v>
      </c>
      <c r="AR1290" s="357">
        <v>44</v>
      </c>
      <c r="AS1290" s="357">
        <v>44</v>
      </c>
      <c r="AT1290" s="105"/>
      <c r="AU1290" s="105" t="s">
        <v>3034</v>
      </c>
      <c r="AV1290" s="126">
        <v>0.1</v>
      </c>
    </row>
    <row r="1291" spans="1:48" ht="23.25" customHeight="1">
      <c r="A1291"/>
      <c r="B1291"/>
      <c r="D1291" s="105" t="s">
        <v>529</v>
      </c>
      <c r="E1291" s="164" t="s">
        <v>529</v>
      </c>
      <c r="F1291" s="165" t="s">
        <v>651</v>
      </c>
      <c r="G1291" s="126">
        <v>0.2</v>
      </c>
      <c r="H1291" s="166">
        <v>39</v>
      </c>
      <c r="I1291" s="166">
        <v>38</v>
      </c>
      <c r="J1291" s="166">
        <v>43</v>
      </c>
      <c r="K1291" s="357">
        <v>39</v>
      </c>
      <c r="L1291" s="357">
        <v>38</v>
      </c>
      <c r="M1291" s="357">
        <v>43</v>
      </c>
      <c r="N1291" s="357">
        <v>40</v>
      </c>
      <c r="O1291" s="357">
        <v>39</v>
      </c>
      <c r="P1291" s="357">
        <v>38</v>
      </c>
      <c r="Q1291" s="357">
        <v>43</v>
      </c>
      <c r="R1291" s="357">
        <v>40</v>
      </c>
      <c r="S1291" s="354">
        <v>39</v>
      </c>
      <c r="T1291" s="354">
        <v>38</v>
      </c>
      <c r="U1291" s="354">
        <v>43</v>
      </c>
      <c r="V1291" s="357">
        <v>38</v>
      </c>
      <c r="W1291" s="357">
        <v>43</v>
      </c>
      <c r="X1291" s="357">
        <v>39</v>
      </c>
      <c r="Y1291" s="357">
        <v>38</v>
      </c>
      <c r="Z1291" s="357">
        <v>43</v>
      </c>
      <c r="AA1291" s="357">
        <v>40</v>
      </c>
      <c r="AB1291" s="357">
        <v>39</v>
      </c>
      <c r="AC1291" s="357">
        <v>38</v>
      </c>
      <c r="AD1291" s="357">
        <v>43</v>
      </c>
      <c r="AE1291" s="357">
        <v>40</v>
      </c>
      <c r="AF1291" s="357">
        <v>39</v>
      </c>
      <c r="AG1291" s="357">
        <v>38</v>
      </c>
      <c r="AH1291" s="357">
        <v>43</v>
      </c>
      <c r="AI1291" s="368" t="s">
        <v>2207</v>
      </c>
      <c r="AJ1291" s="357">
        <v>39</v>
      </c>
      <c r="AK1291" s="357">
        <v>38</v>
      </c>
      <c r="AL1291" s="357">
        <v>43</v>
      </c>
      <c r="AM1291" s="357">
        <v>39</v>
      </c>
      <c r="AN1291" s="357">
        <v>38</v>
      </c>
      <c r="AO1291" s="357">
        <v>43</v>
      </c>
      <c r="AP1291" s="357">
        <v>45</v>
      </c>
      <c r="AQ1291" s="357">
        <v>45</v>
      </c>
      <c r="AR1291" s="357">
        <v>45</v>
      </c>
      <c r="AS1291" s="357">
        <v>45</v>
      </c>
      <c r="AT1291" s="105"/>
      <c r="AU1291" s="105" t="s">
        <v>529</v>
      </c>
      <c r="AV1291" s="126">
        <v>0.2</v>
      </c>
    </row>
    <row r="1292" spans="1:48" ht="23.25" customHeight="1">
      <c r="A1292"/>
      <c r="B1292"/>
      <c r="D1292" s="105" t="s">
        <v>530</v>
      </c>
      <c r="E1292" s="164" t="s">
        <v>530</v>
      </c>
      <c r="F1292" s="165" t="s">
        <v>652</v>
      </c>
      <c r="G1292" s="126">
        <v>0.2</v>
      </c>
      <c r="H1292" s="166">
        <v>49</v>
      </c>
      <c r="I1292" s="166">
        <v>51</v>
      </c>
      <c r="J1292" s="166">
        <v>57</v>
      </c>
      <c r="K1292" s="357">
        <v>49</v>
      </c>
      <c r="L1292" s="357">
        <v>51</v>
      </c>
      <c r="M1292" s="357">
        <v>57</v>
      </c>
      <c r="N1292" s="357">
        <v>53</v>
      </c>
      <c r="O1292" s="357">
        <v>49</v>
      </c>
      <c r="P1292" s="357">
        <v>51</v>
      </c>
      <c r="Q1292" s="357">
        <v>57</v>
      </c>
      <c r="R1292" s="357">
        <v>53</v>
      </c>
      <c r="S1292" s="354">
        <v>49</v>
      </c>
      <c r="T1292" s="354">
        <v>51</v>
      </c>
      <c r="U1292" s="354">
        <v>57</v>
      </c>
      <c r="V1292" s="357">
        <v>51</v>
      </c>
      <c r="W1292" s="357">
        <v>57</v>
      </c>
      <c r="X1292" s="357">
        <v>49</v>
      </c>
      <c r="Y1292" s="357">
        <v>51</v>
      </c>
      <c r="Z1292" s="357">
        <v>57</v>
      </c>
      <c r="AA1292" s="357">
        <v>53</v>
      </c>
      <c r="AB1292" s="357">
        <v>49</v>
      </c>
      <c r="AC1292" s="357">
        <v>51</v>
      </c>
      <c r="AD1292" s="357">
        <v>57</v>
      </c>
      <c r="AE1292" s="357">
        <v>53</v>
      </c>
      <c r="AF1292" s="357">
        <v>49</v>
      </c>
      <c r="AG1292" s="357">
        <v>51</v>
      </c>
      <c r="AH1292" s="357">
        <v>57</v>
      </c>
      <c r="AI1292" s="368" t="s">
        <v>2207</v>
      </c>
      <c r="AJ1292" s="357">
        <v>49</v>
      </c>
      <c r="AK1292" s="357">
        <v>51</v>
      </c>
      <c r="AL1292" s="357">
        <v>57</v>
      </c>
      <c r="AM1292" s="357">
        <v>49</v>
      </c>
      <c r="AN1292" s="357">
        <v>51</v>
      </c>
      <c r="AO1292" s="357">
        <v>57</v>
      </c>
      <c r="AP1292" s="357">
        <v>65</v>
      </c>
      <c r="AQ1292" s="357">
        <v>65</v>
      </c>
      <c r="AR1292" s="357">
        <v>65</v>
      </c>
      <c r="AS1292" s="357">
        <v>65</v>
      </c>
      <c r="AT1292" s="105"/>
      <c r="AU1292" s="105" t="s">
        <v>530</v>
      </c>
      <c r="AV1292" s="126">
        <v>0.2</v>
      </c>
    </row>
    <row r="1293" spans="1:48" ht="23.25" customHeight="1">
      <c r="A1293"/>
      <c r="B1293"/>
      <c r="D1293" s="105" t="s">
        <v>531</v>
      </c>
      <c r="E1293" s="164" t="s">
        <v>531</v>
      </c>
      <c r="F1293" s="165" t="s">
        <v>652</v>
      </c>
      <c r="G1293" s="126">
        <v>0.2</v>
      </c>
      <c r="H1293" s="166">
        <v>50</v>
      </c>
      <c r="I1293" s="166">
        <v>52</v>
      </c>
      <c r="J1293" s="166">
        <v>58</v>
      </c>
      <c r="K1293" s="357">
        <v>50</v>
      </c>
      <c r="L1293" s="357">
        <v>52</v>
      </c>
      <c r="M1293" s="357">
        <v>58</v>
      </c>
      <c r="N1293" s="357">
        <v>54</v>
      </c>
      <c r="O1293" s="357">
        <v>50</v>
      </c>
      <c r="P1293" s="357">
        <v>52</v>
      </c>
      <c r="Q1293" s="357">
        <v>58</v>
      </c>
      <c r="R1293" s="357">
        <v>54</v>
      </c>
      <c r="S1293" s="354">
        <v>50</v>
      </c>
      <c r="T1293" s="354">
        <v>52</v>
      </c>
      <c r="U1293" s="354">
        <v>58</v>
      </c>
      <c r="V1293" s="357">
        <v>52</v>
      </c>
      <c r="W1293" s="357">
        <v>58</v>
      </c>
      <c r="X1293" s="357">
        <v>50</v>
      </c>
      <c r="Y1293" s="357">
        <v>52</v>
      </c>
      <c r="Z1293" s="357">
        <v>58</v>
      </c>
      <c r="AA1293" s="357">
        <v>54</v>
      </c>
      <c r="AB1293" s="357">
        <v>50</v>
      </c>
      <c r="AC1293" s="357">
        <v>52</v>
      </c>
      <c r="AD1293" s="357">
        <v>58</v>
      </c>
      <c r="AE1293" s="357">
        <v>54</v>
      </c>
      <c r="AF1293" s="357">
        <v>50</v>
      </c>
      <c r="AG1293" s="357">
        <v>52</v>
      </c>
      <c r="AH1293" s="357">
        <v>58</v>
      </c>
      <c r="AI1293" s="368" t="s">
        <v>2207</v>
      </c>
      <c r="AJ1293" s="357">
        <v>50</v>
      </c>
      <c r="AK1293" s="357">
        <v>52</v>
      </c>
      <c r="AL1293" s="357">
        <v>58</v>
      </c>
      <c r="AM1293" s="357">
        <v>50</v>
      </c>
      <c r="AN1293" s="357">
        <v>52</v>
      </c>
      <c r="AO1293" s="357">
        <v>58</v>
      </c>
      <c r="AP1293" s="357">
        <v>63</v>
      </c>
      <c r="AQ1293" s="357">
        <v>63</v>
      </c>
      <c r="AR1293" s="357">
        <v>63</v>
      </c>
      <c r="AS1293" s="357">
        <v>63</v>
      </c>
      <c r="AT1293" s="105"/>
      <c r="AU1293" s="105" t="s">
        <v>531</v>
      </c>
      <c r="AV1293" s="126">
        <v>0.2</v>
      </c>
    </row>
    <row r="1294" spans="1:48" ht="23.25" customHeight="1">
      <c r="D1294" s="105" t="s">
        <v>5542</v>
      </c>
      <c r="E1294" s="13" t="s">
        <v>5542</v>
      </c>
      <c r="F1294" s="2" t="s">
        <v>652</v>
      </c>
      <c r="G1294">
        <v>0.2</v>
      </c>
      <c r="H1294" s="2">
        <v>51</v>
      </c>
      <c r="I1294" s="2">
        <v>53</v>
      </c>
      <c r="J1294" s="2">
        <v>59</v>
      </c>
      <c r="K1294" s="391">
        <v>51</v>
      </c>
      <c r="L1294" s="391">
        <v>53</v>
      </c>
      <c r="M1294" s="391">
        <v>59</v>
      </c>
      <c r="N1294" s="391">
        <v>55</v>
      </c>
      <c r="O1294" s="391">
        <v>51</v>
      </c>
      <c r="P1294" s="391">
        <v>53</v>
      </c>
      <c r="Q1294" s="391">
        <v>59</v>
      </c>
      <c r="R1294" s="391">
        <v>55</v>
      </c>
      <c r="S1294" s="354">
        <v>51</v>
      </c>
      <c r="T1294" s="354">
        <v>53</v>
      </c>
      <c r="U1294" s="354">
        <v>59</v>
      </c>
      <c r="V1294" s="391">
        <v>53</v>
      </c>
      <c r="W1294" s="391">
        <v>59</v>
      </c>
      <c r="X1294" s="391">
        <v>51</v>
      </c>
      <c r="Y1294" s="391">
        <v>53</v>
      </c>
      <c r="Z1294" s="391">
        <v>59</v>
      </c>
      <c r="AA1294" s="391">
        <v>55</v>
      </c>
      <c r="AB1294" s="391">
        <v>51</v>
      </c>
      <c r="AC1294" s="391">
        <v>53</v>
      </c>
      <c r="AD1294" s="391">
        <v>59</v>
      </c>
      <c r="AE1294" s="391">
        <v>55</v>
      </c>
      <c r="AF1294" s="391">
        <v>51</v>
      </c>
      <c r="AG1294" s="391">
        <v>53</v>
      </c>
      <c r="AH1294" s="391">
        <v>59</v>
      </c>
      <c r="AI1294" s="399" t="s">
        <v>2207</v>
      </c>
      <c r="AJ1294" s="391">
        <v>51</v>
      </c>
      <c r="AK1294" s="391">
        <v>53</v>
      </c>
      <c r="AL1294" s="391">
        <v>59</v>
      </c>
      <c r="AM1294" s="391">
        <v>51</v>
      </c>
      <c r="AN1294" s="391">
        <v>53</v>
      </c>
      <c r="AO1294" s="391">
        <v>59</v>
      </c>
      <c r="AP1294" s="391">
        <v>64</v>
      </c>
      <c r="AQ1294" s="391">
        <v>64</v>
      </c>
      <c r="AR1294" s="391">
        <v>64</v>
      </c>
      <c r="AS1294" s="391">
        <v>64</v>
      </c>
      <c r="AU1294" s="105" t="s">
        <v>5542</v>
      </c>
      <c r="AV1294" s="126">
        <v>0.2</v>
      </c>
    </row>
    <row r="1295" spans="1:48" ht="23.25" customHeight="1">
      <c r="A1295"/>
      <c r="B1295"/>
      <c r="D1295" s="105" t="s">
        <v>532</v>
      </c>
      <c r="E1295" s="164" t="s">
        <v>532</v>
      </c>
      <c r="F1295" s="165" t="s">
        <v>652</v>
      </c>
      <c r="G1295" s="126">
        <v>0.2</v>
      </c>
      <c r="H1295" s="166">
        <v>52</v>
      </c>
      <c r="I1295" s="166">
        <v>54</v>
      </c>
      <c r="J1295" s="166">
        <v>60</v>
      </c>
      <c r="K1295" s="357">
        <v>52</v>
      </c>
      <c r="L1295" s="357">
        <v>54</v>
      </c>
      <c r="M1295" s="357">
        <v>60</v>
      </c>
      <c r="N1295" s="357">
        <v>56</v>
      </c>
      <c r="O1295" s="357">
        <v>52</v>
      </c>
      <c r="P1295" s="357">
        <v>54</v>
      </c>
      <c r="Q1295" s="357">
        <v>60</v>
      </c>
      <c r="R1295" s="357">
        <v>56</v>
      </c>
      <c r="S1295" s="354">
        <v>52</v>
      </c>
      <c r="T1295" s="354">
        <v>54</v>
      </c>
      <c r="U1295" s="354">
        <v>60</v>
      </c>
      <c r="V1295" s="357">
        <v>54</v>
      </c>
      <c r="W1295" s="357">
        <v>60</v>
      </c>
      <c r="X1295" s="357">
        <v>52</v>
      </c>
      <c r="Y1295" s="357">
        <v>54</v>
      </c>
      <c r="Z1295" s="357">
        <v>60</v>
      </c>
      <c r="AA1295" s="357">
        <v>56</v>
      </c>
      <c r="AB1295" s="357">
        <v>52</v>
      </c>
      <c r="AC1295" s="357">
        <v>54</v>
      </c>
      <c r="AD1295" s="357">
        <v>60</v>
      </c>
      <c r="AE1295" s="357">
        <v>56</v>
      </c>
      <c r="AF1295" s="357">
        <v>52</v>
      </c>
      <c r="AG1295" s="357">
        <v>54</v>
      </c>
      <c r="AH1295" s="357">
        <v>60</v>
      </c>
      <c r="AI1295" s="368" t="s">
        <v>2207</v>
      </c>
      <c r="AJ1295" s="357">
        <v>52</v>
      </c>
      <c r="AK1295" s="357">
        <v>54</v>
      </c>
      <c r="AL1295" s="357">
        <v>60</v>
      </c>
      <c r="AM1295" s="357">
        <v>52</v>
      </c>
      <c r="AN1295" s="357">
        <v>54</v>
      </c>
      <c r="AO1295" s="357">
        <v>60</v>
      </c>
      <c r="AP1295" s="357">
        <v>65</v>
      </c>
      <c r="AQ1295" s="357">
        <v>65</v>
      </c>
      <c r="AR1295" s="357">
        <v>65</v>
      </c>
      <c r="AS1295" s="357">
        <v>65</v>
      </c>
      <c r="AT1295" s="105"/>
      <c r="AU1295" s="105" t="s">
        <v>532</v>
      </c>
      <c r="AV1295" s="126">
        <v>0.2</v>
      </c>
    </row>
    <row r="1296" spans="1:48" ht="23.25" customHeight="1">
      <c r="A1296"/>
      <c r="B1296"/>
      <c r="D1296" s="105" t="s">
        <v>3035</v>
      </c>
      <c r="E1296" s="164" t="s">
        <v>3035</v>
      </c>
      <c r="F1296" s="165" t="s">
        <v>652</v>
      </c>
      <c r="G1296" s="126">
        <v>0.2</v>
      </c>
      <c r="H1296" s="166">
        <v>54</v>
      </c>
      <c r="I1296" s="166">
        <v>57</v>
      </c>
      <c r="J1296" s="166">
        <v>63</v>
      </c>
      <c r="K1296" s="357">
        <v>54</v>
      </c>
      <c r="L1296" s="357">
        <v>57</v>
      </c>
      <c r="M1296" s="357">
        <v>63</v>
      </c>
      <c r="N1296" s="357">
        <v>59</v>
      </c>
      <c r="O1296" s="357">
        <v>54</v>
      </c>
      <c r="P1296" s="357">
        <v>57</v>
      </c>
      <c r="Q1296" s="357">
        <v>63</v>
      </c>
      <c r="R1296" s="357">
        <v>59</v>
      </c>
      <c r="S1296" s="354">
        <v>54</v>
      </c>
      <c r="T1296" s="354">
        <v>57</v>
      </c>
      <c r="U1296" s="354">
        <v>63</v>
      </c>
      <c r="V1296" s="357">
        <v>57</v>
      </c>
      <c r="W1296" s="357">
        <v>63</v>
      </c>
      <c r="X1296" s="357">
        <v>54</v>
      </c>
      <c r="Y1296" s="357">
        <v>57</v>
      </c>
      <c r="Z1296" s="357">
        <v>63</v>
      </c>
      <c r="AA1296" s="357">
        <v>59</v>
      </c>
      <c r="AB1296" s="357">
        <v>54</v>
      </c>
      <c r="AC1296" s="357">
        <v>57</v>
      </c>
      <c r="AD1296" s="357">
        <v>63</v>
      </c>
      <c r="AE1296" s="357">
        <v>59</v>
      </c>
      <c r="AF1296" s="357">
        <v>54</v>
      </c>
      <c r="AG1296" s="357">
        <v>57</v>
      </c>
      <c r="AH1296" s="357">
        <v>63</v>
      </c>
      <c r="AI1296" s="368" t="s">
        <v>2207</v>
      </c>
      <c r="AJ1296" s="357">
        <v>54</v>
      </c>
      <c r="AK1296" s="357">
        <v>57</v>
      </c>
      <c r="AL1296" s="357">
        <v>63</v>
      </c>
      <c r="AM1296" s="357">
        <v>54</v>
      </c>
      <c r="AN1296" s="357">
        <v>57</v>
      </c>
      <c r="AO1296" s="357">
        <v>63</v>
      </c>
      <c r="AP1296" s="357">
        <v>67</v>
      </c>
      <c r="AQ1296" s="357">
        <v>67</v>
      </c>
      <c r="AR1296" s="357">
        <v>67</v>
      </c>
      <c r="AS1296" s="357">
        <v>67</v>
      </c>
      <c r="AT1296" s="105"/>
      <c r="AU1296" s="105" t="s">
        <v>3035</v>
      </c>
      <c r="AV1296" s="126">
        <v>0.2</v>
      </c>
    </row>
    <row r="1297" spans="1:48" ht="23.25" customHeight="1">
      <c r="A1297"/>
      <c r="B1297"/>
      <c r="D1297" s="105" t="s">
        <v>533</v>
      </c>
      <c r="E1297" s="164" t="s">
        <v>533</v>
      </c>
      <c r="F1297" s="165" t="s">
        <v>652</v>
      </c>
      <c r="G1297" s="126">
        <v>0.2</v>
      </c>
      <c r="H1297" s="166">
        <v>54</v>
      </c>
      <c r="I1297" s="166">
        <v>57</v>
      </c>
      <c r="J1297" s="166">
        <v>63</v>
      </c>
      <c r="K1297" s="357">
        <v>54</v>
      </c>
      <c r="L1297" s="357">
        <v>57</v>
      </c>
      <c r="M1297" s="357">
        <v>63</v>
      </c>
      <c r="N1297" s="357">
        <v>59</v>
      </c>
      <c r="O1297" s="357">
        <v>54</v>
      </c>
      <c r="P1297" s="357">
        <v>57</v>
      </c>
      <c r="Q1297" s="357">
        <v>63</v>
      </c>
      <c r="R1297" s="357">
        <v>59</v>
      </c>
      <c r="S1297" s="354">
        <v>54</v>
      </c>
      <c r="T1297" s="354">
        <v>57</v>
      </c>
      <c r="U1297" s="354">
        <v>63</v>
      </c>
      <c r="V1297" s="357">
        <v>57</v>
      </c>
      <c r="W1297" s="357">
        <v>63</v>
      </c>
      <c r="X1297" s="357">
        <v>54</v>
      </c>
      <c r="Y1297" s="357">
        <v>57</v>
      </c>
      <c r="Z1297" s="357">
        <v>63</v>
      </c>
      <c r="AA1297" s="357">
        <v>59</v>
      </c>
      <c r="AB1297" s="357">
        <v>54</v>
      </c>
      <c r="AC1297" s="357">
        <v>57</v>
      </c>
      <c r="AD1297" s="357">
        <v>63</v>
      </c>
      <c r="AE1297" s="357">
        <v>59</v>
      </c>
      <c r="AF1297" s="357">
        <v>54</v>
      </c>
      <c r="AG1297" s="357">
        <v>57</v>
      </c>
      <c r="AH1297" s="357">
        <v>63</v>
      </c>
      <c r="AI1297" s="368" t="s">
        <v>2207</v>
      </c>
      <c r="AJ1297" s="357">
        <v>54</v>
      </c>
      <c r="AK1297" s="357">
        <v>57</v>
      </c>
      <c r="AL1297" s="357">
        <v>63</v>
      </c>
      <c r="AM1297" s="357">
        <v>54</v>
      </c>
      <c r="AN1297" s="357">
        <v>57</v>
      </c>
      <c r="AO1297" s="357">
        <v>63</v>
      </c>
      <c r="AP1297" s="357">
        <v>68</v>
      </c>
      <c r="AQ1297" s="357">
        <v>68</v>
      </c>
      <c r="AR1297" s="357">
        <v>68</v>
      </c>
      <c r="AS1297" s="357">
        <v>68</v>
      </c>
      <c r="AT1297" s="105"/>
      <c r="AU1297" s="105" t="s">
        <v>533</v>
      </c>
      <c r="AV1297" s="126">
        <v>0.2</v>
      </c>
    </row>
    <row r="1298" spans="1:48" ht="23.25" customHeight="1">
      <c r="A1298"/>
      <c r="B1298"/>
      <c r="D1298" s="105" t="s">
        <v>534</v>
      </c>
      <c r="E1298" s="164" t="s">
        <v>534</v>
      </c>
      <c r="F1298" s="165" t="s">
        <v>653</v>
      </c>
      <c r="G1298" s="126">
        <v>0.30000000000000004</v>
      </c>
      <c r="H1298" s="166">
        <v>86</v>
      </c>
      <c r="I1298" s="166">
        <v>89</v>
      </c>
      <c r="J1298" s="166">
        <v>138</v>
      </c>
      <c r="K1298" s="357">
        <v>86</v>
      </c>
      <c r="L1298" s="357">
        <v>89</v>
      </c>
      <c r="M1298" s="357">
        <v>138</v>
      </c>
      <c r="N1298" s="357">
        <v>94</v>
      </c>
      <c r="O1298" s="357">
        <v>86</v>
      </c>
      <c r="P1298" s="357">
        <v>89</v>
      </c>
      <c r="Q1298" s="357">
        <v>138</v>
      </c>
      <c r="R1298" s="357">
        <v>94</v>
      </c>
      <c r="S1298" s="354">
        <v>86</v>
      </c>
      <c r="T1298" s="354">
        <v>89</v>
      </c>
      <c r="U1298" s="354">
        <v>138</v>
      </c>
      <c r="V1298" s="357">
        <v>89</v>
      </c>
      <c r="W1298" s="357">
        <v>138</v>
      </c>
      <c r="X1298" s="357">
        <v>86</v>
      </c>
      <c r="Y1298" s="357">
        <v>89</v>
      </c>
      <c r="Z1298" s="357">
        <v>138</v>
      </c>
      <c r="AA1298" s="357">
        <v>94</v>
      </c>
      <c r="AB1298" s="357">
        <v>86</v>
      </c>
      <c r="AC1298" s="357">
        <v>89</v>
      </c>
      <c r="AD1298" s="357">
        <v>138</v>
      </c>
      <c r="AE1298" s="357">
        <v>94</v>
      </c>
      <c r="AF1298" s="357">
        <v>86</v>
      </c>
      <c r="AG1298" s="357">
        <v>89</v>
      </c>
      <c r="AH1298" s="357">
        <v>138</v>
      </c>
      <c r="AI1298" s="368" t="s">
        <v>2207</v>
      </c>
      <c r="AJ1298" s="357">
        <v>86</v>
      </c>
      <c r="AK1298" s="357">
        <v>89</v>
      </c>
      <c r="AL1298" s="357">
        <v>138</v>
      </c>
      <c r="AM1298" s="357">
        <v>86</v>
      </c>
      <c r="AN1298" s="357">
        <v>89</v>
      </c>
      <c r="AO1298" s="357">
        <v>138</v>
      </c>
      <c r="AP1298" s="357">
        <v>98</v>
      </c>
      <c r="AQ1298" s="357">
        <v>98</v>
      </c>
      <c r="AR1298" s="357">
        <v>98</v>
      </c>
      <c r="AS1298" s="357">
        <v>98</v>
      </c>
      <c r="AT1298" s="105"/>
      <c r="AU1298" s="105" t="s">
        <v>534</v>
      </c>
      <c r="AV1298" s="126">
        <v>0.30000000000000004</v>
      </c>
    </row>
    <row r="1299" spans="1:48" ht="23.25" customHeight="1">
      <c r="D1299" s="105" t="s">
        <v>538</v>
      </c>
      <c r="E1299" s="164" t="s">
        <v>538</v>
      </c>
      <c r="F1299" s="165" t="s">
        <v>655</v>
      </c>
      <c r="G1299" s="126">
        <v>0.2</v>
      </c>
      <c r="H1299" s="166">
        <v>49</v>
      </c>
      <c r="I1299" s="166">
        <v>51</v>
      </c>
      <c r="J1299" s="166">
        <v>57</v>
      </c>
      <c r="K1299" s="357">
        <v>49</v>
      </c>
      <c r="L1299" s="357">
        <v>51</v>
      </c>
      <c r="M1299" s="357">
        <v>57</v>
      </c>
      <c r="N1299" s="357">
        <v>53</v>
      </c>
      <c r="O1299" s="357">
        <v>49</v>
      </c>
      <c r="P1299" s="357">
        <v>51</v>
      </c>
      <c r="Q1299" s="357">
        <v>57</v>
      </c>
      <c r="R1299" s="357">
        <v>53</v>
      </c>
      <c r="S1299" s="354">
        <v>49</v>
      </c>
      <c r="T1299" s="354">
        <v>51</v>
      </c>
      <c r="U1299" s="354">
        <v>57</v>
      </c>
      <c r="V1299" s="357">
        <v>51</v>
      </c>
      <c r="W1299" s="357">
        <v>57</v>
      </c>
      <c r="X1299" s="357">
        <v>49</v>
      </c>
      <c r="Y1299" s="357">
        <v>51</v>
      </c>
      <c r="Z1299" s="357">
        <v>57</v>
      </c>
      <c r="AA1299" s="357">
        <v>53</v>
      </c>
      <c r="AB1299" s="357">
        <v>49</v>
      </c>
      <c r="AC1299" s="357">
        <v>51</v>
      </c>
      <c r="AD1299" s="357">
        <v>57</v>
      </c>
      <c r="AE1299" s="357">
        <v>53</v>
      </c>
      <c r="AF1299" s="357">
        <v>49</v>
      </c>
      <c r="AG1299" s="357">
        <v>51</v>
      </c>
      <c r="AH1299" s="357">
        <v>57</v>
      </c>
      <c r="AI1299" s="368" t="s">
        <v>2207</v>
      </c>
      <c r="AJ1299" s="357">
        <v>49</v>
      </c>
      <c r="AK1299" s="357">
        <v>51</v>
      </c>
      <c r="AL1299" s="357">
        <v>57</v>
      </c>
      <c r="AM1299" s="357">
        <v>49</v>
      </c>
      <c r="AN1299" s="357">
        <v>51</v>
      </c>
      <c r="AO1299" s="357">
        <v>57</v>
      </c>
      <c r="AP1299" s="357">
        <v>66</v>
      </c>
      <c r="AQ1299" s="357">
        <v>66</v>
      </c>
      <c r="AR1299" s="357">
        <v>66</v>
      </c>
      <c r="AS1299" s="357">
        <v>66</v>
      </c>
      <c r="AT1299" s="105"/>
      <c r="AU1299" s="105" t="s">
        <v>538</v>
      </c>
      <c r="AV1299" s="126">
        <v>0.2</v>
      </c>
    </row>
    <row r="1300" spans="1:48" ht="23.25" customHeight="1">
      <c r="D1300" s="105" t="s">
        <v>539</v>
      </c>
      <c r="E1300" s="164" t="s">
        <v>539</v>
      </c>
      <c r="F1300" s="165" t="s">
        <v>655</v>
      </c>
      <c r="G1300" s="126">
        <v>0.2</v>
      </c>
      <c r="H1300" s="166">
        <v>51</v>
      </c>
      <c r="I1300" s="166">
        <v>53</v>
      </c>
      <c r="J1300" s="166">
        <v>59</v>
      </c>
      <c r="K1300" s="357">
        <v>51</v>
      </c>
      <c r="L1300" s="357">
        <v>53</v>
      </c>
      <c r="M1300" s="357">
        <v>59</v>
      </c>
      <c r="N1300" s="357">
        <v>55</v>
      </c>
      <c r="O1300" s="357">
        <v>51</v>
      </c>
      <c r="P1300" s="357">
        <v>53</v>
      </c>
      <c r="Q1300" s="357">
        <v>59</v>
      </c>
      <c r="R1300" s="357">
        <v>55</v>
      </c>
      <c r="S1300" s="354">
        <v>51</v>
      </c>
      <c r="T1300" s="354">
        <v>53</v>
      </c>
      <c r="U1300" s="354">
        <v>59</v>
      </c>
      <c r="V1300" s="357">
        <v>53</v>
      </c>
      <c r="W1300" s="357">
        <v>59</v>
      </c>
      <c r="X1300" s="357">
        <v>51</v>
      </c>
      <c r="Y1300" s="357">
        <v>53</v>
      </c>
      <c r="Z1300" s="357">
        <v>59</v>
      </c>
      <c r="AA1300" s="357">
        <v>55</v>
      </c>
      <c r="AB1300" s="357">
        <v>51</v>
      </c>
      <c r="AC1300" s="357">
        <v>53</v>
      </c>
      <c r="AD1300" s="357">
        <v>59</v>
      </c>
      <c r="AE1300" s="357">
        <v>55</v>
      </c>
      <c r="AF1300" s="357">
        <v>51</v>
      </c>
      <c r="AG1300" s="357">
        <v>53</v>
      </c>
      <c r="AH1300" s="357">
        <v>59</v>
      </c>
      <c r="AI1300" s="368" t="s">
        <v>2207</v>
      </c>
      <c r="AJ1300" s="357">
        <v>51</v>
      </c>
      <c r="AK1300" s="357">
        <v>53</v>
      </c>
      <c r="AL1300" s="357">
        <v>59</v>
      </c>
      <c r="AM1300" s="357">
        <v>51</v>
      </c>
      <c r="AN1300" s="357">
        <v>53</v>
      </c>
      <c r="AO1300" s="357">
        <v>59</v>
      </c>
      <c r="AP1300" s="357">
        <v>69</v>
      </c>
      <c r="AQ1300" s="357">
        <v>69</v>
      </c>
      <c r="AR1300" s="357">
        <v>69</v>
      </c>
      <c r="AS1300" s="357">
        <v>69</v>
      </c>
      <c r="AT1300" s="105"/>
      <c r="AU1300" s="105" t="s">
        <v>539</v>
      </c>
      <c r="AV1300" s="126">
        <v>0.2</v>
      </c>
    </row>
    <row r="1301" spans="1:48" ht="23.25" customHeight="1">
      <c r="D1301" s="105" t="s">
        <v>3037</v>
      </c>
      <c r="E1301" s="164" t="s">
        <v>3037</v>
      </c>
      <c r="F1301" s="165" t="s">
        <v>655</v>
      </c>
      <c r="G1301" s="126">
        <v>0.2</v>
      </c>
      <c r="H1301" s="166">
        <v>53</v>
      </c>
      <c r="I1301" s="166">
        <v>55</v>
      </c>
      <c r="J1301" s="166">
        <v>62</v>
      </c>
      <c r="K1301" s="357">
        <v>53</v>
      </c>
      <c r="L1301" s="357">
        <v>55</v>
      </c>
      <c r="M1301" s="357">
        <v>62</v>
      </c>
      <c r="N1301" s="357">
        <v>57</v>
      </c>
      <c r="O1301" s="357">
        <v>53</v>
      </c>
      <c r="P1301" s="357">
        <v>55</v>
      </c>
      <c r="Q1301" s="357">
        <v>62</v>
      </c>
      <c r="R1301" s="357">
        <v>57</v>
      </c>
      <c r="S1301" s="354">
        <v>53</v>
      </c>
      <c r="T1301" s="354">
        <v>55</v>
      </c>
      <c r="U1301" s="354">
        <v>62</v>
      </c>
      <c r="V1301" s="357">
        <v>55</v>
      </c>
      <c r="W1301" s="357">
        <v>62</v>
      </c>
      <c r="X1301" s="357">
        <v>53</v>
      </c>
      <c r="Y1301" s="357">
        <v>55</v>
      </c>
      <c r="Z1301" s="357">
        <v>62</v>
      </c>
      <c r="AA1301" s="357">
        <v>57</v>
      </c>
      <c r="AB1301" s="357">
        <v>53</v>
      </c>
      <c r="AC1301" s="357">
        <v>55</v>
      </c>
      <c r="AD1301" s="357">
        <v>62</v>
      </c>
      <c r="AE1301" s="357">
        <v>57</v>
      </c>
      <c r="AF1301" s="357">
        <v>53</v>
      </c>
      <c r="AG1301" s="357">
        <v>55</v>
      </c>
      <c r="AH1301" s="357">
        <v>62</v>
      </c>
      <c r="AI1301" s="368" t="s">
        <v>2207</v>
      </c>
      <c r="AJ1301" s="357">
        <v>53</v>
      </c>
      <c r="AK1301" s="357">
        <v>55</v>
      </c>
      <c r="AL1301" s="357">
        <v>62</v>
      </c>
      <c r="AM1301" s="357">
        <v>53</v>
      </c>
      <c r="AN1301" s="357">
        <v>55</v>
      </c>
      <c r="AO1301" s="357">
        <v>62</v>
      </c>
      <c r="AP1301" s="357">
        <v>71</v>
      </c>
      <c r="AQ1301" s="357">
        <v>71</v>
      </c>
      <c r="AR1301" s="357">
        <v>71</v>
      </c>
      <c r="AS1301" s="357">
        <v>71</v>
      </c>
      <c r="AT1301" s="105"/>
      <c r="AU1301" s="105" t="s">
        <v>3037</v>
      </c>
      <c r="AV1301" s="126">
        <v>0.2</v>
      </c>
    </row>
    <row r="1302" spans="1:48" ht="23.25" customHeight="1">
      <c r="D1302" s="105" t="s">
        <v>540</v>
      </c>
      <c r="E1302" s="164" t="s">
        <v>540</v>
      </c>
      <c r="F1302" s="165" t="s">
        <v>655</v>
      </c>
      <c r="G1302" s="126">
        <v>0.2</v>
      </c>
      <c r="H1302" s="166">
        <v>53</v>
      </c>
      <c r="I1302" s="166">
        <v>55</v>
      </c>
      <c r="J1302" s="166">
        <v>62</v>
      </c>
      <c r="K1302" s="357">
        <v>53</v>
      </c>
      <c r="L1302" s="357">
        <v>55</v>
      </c>
      <c r="M1302" s="357">
        <v>62</v>
      </c>
      <c r="N1302" s="357">
        <v>57</v>
      </c>
      <c r="O1302" s="357">
        <v>53</v>
      </c>
      <c r="P1302" s="357">
        <v>55</v>
      </c>
      <c r="Q1302" s="357">
        <v>62</v>
      </c>
      <c r="R1302" s="357">
        <v>57</v>
      </c>
      <c r="S1302" s="354">
        <v>53</v>
      </c>
      <c r="T1302" s="354">
        <v>55</v>
      </c>
      <c r="U1302" s="354">
        <v>62</v>
      </c>
      <c r="V1302" s="357">
        <v>55</v>
      </c>
      <c r="W1302" s="357">
        <v>62</v>
      </c>
      <c r="X1302" s="357">
        <v>53</v>
      </c>
      <c r="Y1302" s="357">
        <v>55</v>
      </c>
      <c r="Z1302" s="357">
        <v>62</v>
      </c>
      <c r="AA1302" s="357">
        <v>57</v>
      </c>
      <c r="AB1302" s="357">
        <v>53</v>
      </c>
      <c r="AC1302" s="357">
        <v>55</v>
      </c>
      <c r="AD1302" s="357">
        <v>62</v>
      </c>
      <c r="AE1302" s="357">
        <v>57</v>
      </c>
      <c r="AF1302" s="357">
        <v>53</v>
      </c>
      <c r="AG1302" s="357">
        <v>55</v>
      </c>
      <c r="AH1302" s="357">
        <v>62</v>
      </c>
      <c r="AI1302" s="368" t="s">
        <v>2207</v>
      </c>
      <c r="AJ1302" s="357">
        <v>53</v>
      </c>
      <c r="AK1302" s="357">
        <v>55</v>
      </c>
      <c r="AL1302" s="357">
        <v>62</v>
      </c>
      <c r="AM1302" s="357">
        <v>53</v>
      </c>
      <c r="AN1302" s="357">
        <v>55</v>
      </c>
      <c r="AO1302" s="357">
        <v>62</v>
      </c>
      <c r="AP1302" s="357">
        <v>72</v>
      </c>
      <c r="AQ1302" s="357">
        <v>72</v>
      </c>
      <c r="AR1302" s="357">
        <v>72</v>
      </c>
      <c r="AS1302" s="357">
        <v>72</v>
      </c>
      <c r="AT1302" s="105"/>
      <c r="AU1302" s="105" t="s">
        <v>540</v>
      </c>
      <c r="AV1302" s="126">
        <v>0.2</v>
      </c>
    </row>
    <row r="1303" spans="1:48" ht="23.25" customHeight="1">
      <c r="D1303" s="105" t="s">
        <v>4945</v>
      </c>
      <c r="E1303" s="164" t="s">
        <v>4945</v>
      </c>
      <c r="F1303" s="165" t="s">
        <v>5064</v>
      </c>
      <c r="G1303" s="126">
        <v>0.1</v>
      </c>
      <c r="H1303" s="166">
        <v>56</v>
      </c>
      <c r="I1303" s="166">
        <v>56</v>
      </c>
      <c r="J1303" s="166">
        <v>56</v>
      </c>
      <c r="K1303" s="357">
        <v>56</v>
      </c>
      <c r="L1303" s="357">
        <v>56</v>
      </c>
      <c r="M1303" s="357">
        <v>56</v>
      </c>
      <c r="N1303" s="357">
        <v>56</v>
      </c>
      <c r="O1303" s="357">
        <v>56</v>
      </c>
      <c r="P1303" s="357">
        <v>56</v>
      </c>
      <c r="Q1303" s="357">
        <v>56</v>
      </c>
      <c r="R1303" s="357">
        <v>56</v>
      </c>
      <c r="S1303" s="354">
        <v>56</v>
      </c>
      <c r="T1303" s="354">
        <v>56</v>
      </c>
      <c r="U1303" s="354">
        <v>56</v>
      </c>
      <c r="V1303" s="357">
        <v>56</v>
      </c>
      <c r="W1303" s="357">
        <v>56</v>
      </c>
      <c r="X1303" s="357">
        <v>56</v>
      </c>
      <c r="Y1303" s="357">
        <v>56</v>
      </c>
      <c r="Z1303" s="357">
        <v>56</v>
      </c>
      <c r="AA1303" s="357">
        <v>56</v>
      </c>
      <c r="AB1303" s="357">
        <v>56</v>
      </c>
      <c r="AC1303" s="357">
        <v>56</v>
      </c>
      <c r="AD1303" s="357">
        <v>56</v>
      </c>
      <c r="AE1303" s="357">
        <v>56</v>
      </c>
      <c r="AF1303" s="357">
        <v>56</v>
      </c>
      <c r="AG1303" s="357">
        <v>56</v>
      </c>
      <c r="AH1303" s="357">
        <v>56</v>
      </c>
      <c r="AI1303" s="368" t="s">
        <v>2207</v>
      </c>
      <c r="AJ1303" s="357">
        <v>56</v>
      </c>
      <c r="AK1303" s="357">
        <v>56</v>
      </c>
      <c r="AL1303" s="357">
        <v>56</v>
      </c>
      <c r="AM1303" s="357">
        <v>56</v>
      </c>
      <c r="AN1303" s="357">
        <v>56</v>
      </c>
      <c r="AO1303" s="357">
        <v>56</v>
      </c>
      <c r="AP1303" s="357">
        <v>56</v>
      </c>
      <c r="AQ1303" s="357">
        <v>56</v>
      </c>
      <c r="AR1303" s="357">
        <v>56</v>
      </c>
      <c r="AS1303" s="357">
        <v>56</v>
      </c>
      <c r="AT1303" s="105"/>
      <c r="AU1303" s="105" t="s">
        <v>4945</v>
      </c>
      <c r="AV1303" s="126">
        <v>0.1</v>
      </c>
    </row>
    <row r="1304" spans="1:48" ht="23.25" customHeight="1">
      <c r="D1304" s="105" t="s">
        <v>4947</v>
      </c>
      <c r="E1304" s="164" t="s">
        <v>4947</v>
      </c>
      <c r="F1304" s="165" t="s">
        <v>5065</v>
      </c>
      <c r="G1304" s="126">
        <v>0.1</v>
      </c>
      <c r="H1304" s="166">
        <v>67</v>
      </c>
      <c r="I1304" s="166">
        <v>67</v>
      </c>
      <c r="J1304" s="166">
        <v>67</v>
      </c>
      <c r="K1304" s="357">
        <v>67</v>
      </c>
      <c r="L1304" s="357">
        <v>67</v>
      </c>
      <c r="M1304" s="357">
        <v>67</v>
      </c>
      <c r="N1304" s="357">
        <v>67</v>
      </c>
      <c r="O1304" s="357">
        <v>67</v>
      </c>
      <c r="P1304" s="357">
        <v>67</v>
      </c>
      <c r="Q1304" s="357">
        <v>67</v>
      </c>
      <c r="R1304" s="357">
        <v>67</v>
      </c>
      <c r="S1304" s="354">
        <v>67</v>
      </c>
      <c r="T1304" s="354">
        <v>67</v>
      </c>
      <c r="U1304" s="354">
        <v>67</v>
      </c>
      <c r="V1304" s="357">
        <v>67</v>
      </c>
      <c r="W1304" s="357">
        <v>67</v>
      </c>
      <c r="X1304" s="357">
        <v>67</v>
      </c>
      <c r="Y1304" s="357">
        <v>67</v>
      </c>
      <c r="Z1304" s="357">
        <v>67</v>
      </c>
      <c r="AA1304" s="357">
        <v>67</v>
      </c>
      <c r="AB1304" s="357">
        <v>67</v>
      </c>
      <c r="AC1304" s="357">
        <v>67</v>
      </c>
      <c r="AD1304" s="357">
        <v>67</v>
      </c>
      <c r="AE1304" s="357">
        <v>67</v>
      </c>
      <c r="AF1304" s="357">
        <v>67</v>
      </c>
      <c r="AG1304" s="357">
        <v>67</v>
      </c>
      <c r="AH1304" s="357">
        <v>67</v>
      </c>
      <c r="AI1304" s="368" t="s">
        <v>2207</v>
      </c>
      <c r="AJ1304" s="357">
        <v>67</v>
      </c>
      <c r="AK1304" s="357">
        <v>67</v>
      </c>
      <c r="AL1304" s="357">
        <v>67</v>
      </c>
      <c r="AM1304" s="357">
        <v>67</v>
      </c>
      <c r="AN1304" s="357">
        <v>67</v>
      </c>
      <c r="AO1304" s="357">
        <v>67</v>
      </c>
      <c r="AP1304" s="357">
        <v>67</v>
      </c>
      <c r="AQ1304" s="357">
        <v>67</v>
      </c>
      <c r="AR1304" s="357">
        <v>67</v>
      </c>
      <c r="AS1304" s="357">
        <v>67</v>
      </c>
      <c r="AT1304" s="105"/>
      <c r="AU1304" s="105" t="s">
        <v>4947</v>
      </c>
      <c r="AV1304" s="126">
        <v>0.1</v>
      </c>
    </row>
    <row r="1305" spans="1:48" ht="23.25" customHeight="1">
      <c r="D1305" s="105" t="s">
        <v>4948</v>
      </c>
      <c r="E1305" s="164" t="s">
        <v>4948</v>
      </c>
      <c r="F1305" s="165" t="s">
        <v>5066</v>
      </c>
      <c r="G1305" s="126">
        <v>0.1</v>
      </c>
      <c r="H1305" s="166">
        <v>58</v>
      </c>
      <c r="I1305" s="166">
        <v>58</v>
      </c>
      <c r="J1305" s="166">
        <v>58</v>
      </c>
      <c r="K1305" s="357">
        <v>58</v>
      </c>
      <c r="L1305" s="357">
        <v>58</v>
      </c>
      <c r="M1305" s="357">
        <v>58</v>
      </c>
      <c r="N1305" s="357">
        <v>58</v>
      </c>
      <c r="O1305" s="357">
        <v>58</v>
      </c>
      <c r="P1305" s="357">
        <v>58</v>
      </c>
      <c r="Q1305" s="357">
        <v>58</v>
      </c>
      <c r="R1305" s="357">
        <v>58</v>
      </c>
      <c r="S1305" s="354">
        <v>58</v>
      </c>
      <c r="T1305" s="354">
        <v>58</v>
      </c>
      <c r="U1305" s="354">
        <v>58</v>
      </c>
      <c r="V1305" s="357">
        <v>58</v>
      </c>
      <c r="W1305" s="357">
        <v>58</v>
      </c>
      <c r="X1305" s="357">
        <v>58</v>
      </c>
      <c r="Y1305" s="357">
        <v>58</v>
      </c>
      <c r="Z1305" s="357">
        <v>58</v>
      </c>
      <c r="AA1305" s="357">
        <v>58</v>
      </c>
      <c r="AB1305" s="357">
        <v>58</v>
      </c>
      <c r="AC1305" s="357">
        <v>58</v>
      </c>
      <c r="AD1305" s="357">
        <v>58</v>
      </c>
      <c r="AE1305" s="357">
        <v>58</v>
      </c>
      <c r="AF1305" s="357">
        <v>58</v>
      </c>
      <c r="AG1305" s="357">
        <v>58</v>
      </c>
      <c r="AH1305" s="357">
        <v>58</v>
      </c>
      <c r="AI1305" s="368" t="s">
        <v>2207</v>
      </c>
      <c r="AJ1305" s="357">
        <v>58</v>
      </c>
      <c r="AK1305" s="357">
        <v>58</v>
      </c>
      <c r="AL1305" s="357">
        <v>58</v>
      </c>
      <c r="AM1305" s="357">
        <v>58</v>
      </c>
      <c r="AN1305" s="357">
        <v>58</v>
      </c>
      <c r="AO1305" s="357">
        <v>58</v>
      </c>
      <c r="AP1305" s="357">
        <v>58</v>
      </c>
      <c r="AQ1305" s="357">
        <v>58</v>
      </c>
      <c r="AR1305" s="357">
        <v>58</v>
      </c>
      <c r="AS1305" s="357">
        <v>58</v>
      </c>
      <c r="AT1305" s="105"/>
      <c r="AU1305" s="105" t="s">
        <v>4948</v>
      </c>
      <c r="AV1305" s="126">
        <v>0.1</v>
      </c>
    </row>
    <row r="1306" spans="1:48" ht="23.25" customHeight="1">
      <c r="D1306" s="105" t="s">
        <v>4949</v>
      </c>
      <c r="E1306" s="164" t="s">
        <v>4949</v>
      </c>
      <c r="F1306" s="165" t="s">
        <v>5067</v>
      </c>
      <c r="G1306" s="126">
        <v>0.1</v>
      </c>
      <c r="H1306" s="166">
        <v>61</v>
      </c>
      <c r="I1306" s="166">
        <v>61</v>
      </c>
      <c r="J1306" s="166">
        <v>61</v>
      </c>
      <c r="K1306" s="357">
        <v>61</v>
      </c>
      <c r="L1306" s="357">
        <v>61</v>
      </c>
      <c r="M1306" s="357">
        <v>61</v>
      </c>
      <c r="N1306" s="357">
        <v>61</v>
      </c>
      <c r="O1306" s="357">
        <v>61</v>
      </c>
      <c r="P1306" s="357">
        <v>61</v>
      </c>
      <c r="Q1306" s="357">
        <v>61</v>
      </c>
      <c r="R1306" s="357">
        <v>61</v>
      </c>
      <c r="S1306" s="354">
        <v>61</v>
      </c>
      <c r="T1306" s="354">
        <v>61</v>
      </c>
      <c r="U1306" s="354">
        <v>61</v>
      </c>
      <c r="V1306" s="357">
        <v>61</v>
      </c>
      <c r="W1306" s="357">
        <v>61</v>
      </c>
      <c r="X1306" s="357">
        <v>61</v>
      </c>
      <c r="Y1306" s="357">
        <v>61</v>
      </c>
      <c r="Z1306" s="357">
        <v>61</v>
      </c>
      <c r="AA1306" s="357">
        <v>61</v>
      </c>
      <c r="AB1306" s="357">
        <v>61</v>
      </c>
      <c r="AC1306" s="357">
        <v>61</v>
      </c>
      <c r="AD1306" s="357">
        <v>61</v>
      </c>
      <c r="AE1306" s="357">
        <v>61</v>
      </c>
      <c r="AF1306" s="357">
        <v>61</v>
      </c>
      <c r="AG1306" s="357">
        <v>61</v>
      </c>
      <c r="AH1306" s="357">
        <v>61</v>
      </c>
      <c r="AI1306" s="368" t="s">
        <v>2207</v>
      </c>
      <c r="AJ1306" s="357">
        <v>61</v>
      </c>
      <c r="AK1306" s="357">
        <v>61</v>
      </c>
      <c r="AL1306" s="357">
        <v>61</v>
      </c>
      <c r="AM1306" s="357">
        <v>61</v>
      </c>
      <c r="AN1306" s="357">
        <v>61</v>
      </c>
      <c r="AO1306" s="357">
        <v>61</v>
      </c>
      <c r="AP1306" s="357">
        <v>61</v>
      </c>
      <c r="AQ1306" s="357">
        <v>61</v>
      </c>
      <c r="AR1306" s="357">
        <v>61</v>
      </c>
      <c r="AS1306" s="357">
        <v>61</v>
      </c>
      <c r="AT1306" s="105"/>
      <c r="AU1306" s="105" t="s">
        <v>4949</v>
      </c>
      <c r="AV1306" s="126">
        <v>0.1</v>
      </c>
    </row>
    <row r="1307" spans="1:48" ht="23.25" customHeight="1">
      <c r="D1307" s="105" t="s">
        <v>4950</v>
      </c>
      <c r="E1307" s="164" t="s">
        <v>4950</v>
      </c>
      <c r="F1307" s="165" t="s">
        <v>5068</v>
      </c>
      <c r="G1307" s="126">
        <v>0.1</v>
      </c>
      <c r="H1307" s="166">
        <v>58</v>
      </c>
      <c r="I1307" s="166">
        <v>58</v>
      </c>
      <c r="J1307" s="166">
        <v>58</v>
      </c>
      <c r="K1307" s="357">
        <v>58</v>
      </c>
      <c r="L1307" s="357">
        <v>58</v>
      </c>
      <c r="M1307" s="357">
        <v>58</v>
      </c>
      <c r="N1307" s="357">
        <v>58</v>
      </c>
      <c r="O1307" s="357">
        <v>58</v>
      </c>
      <c r="P1307" s="357">
        <v>58</v>
      </c>
      <c r="Q1307" s="357">
        <v>58</v>
      </c>
      <c r="R1307" s="357">
        <v>58</v>
      </c>
      <c r="S1307" s="354">
        <v>58</v>
      </c>
      <c r="T1307" s="354">
        <v>58</v>
      </c>
      <c r="U1307" s="354">
        <v>58</v>
      </c>
      <c r="V1307" s="357">
        <v>58</v>
      </c>
      <c r="W1307" s="357">
        <v>58</v>
      </c>
      <c r="X1307" s="357">
        <v>58</v>
      </c>
      <c r="Y1307" s="357">
        <v>58</v>
      </c>
      <c r="Z1307" s="357">
        <v>58</v>
      </c>
      <c r="AA1307" s="357">
        <v>58</v>
      </c>
      <c r="AB1307" s="357">
        <v>58</v>
      </c>
      <c r="AC1307" s="357">
        <v>58</v>
      </c>
      <c r="AD1307" s="357">
        <v>58</v>
      </c>
      <c r="AE1307" s="357">
        <v>58</v>
      </c>
      <c r="AF1307" s="357">
        <v>58</v>
      </c>
      <c r="AG1307" s="357">
        <v>58</v>
      </c>
      <c r="AH1307" s="357">
        <v>58</v>
      </c>
      <c r="AI1307" s="368" t="s">
        <v>2207</v>
      </c>
      <c r="AJ1307" s="357">
        <v>58</v>
      </c>
      <c r="AK1307" s="357">
        <v>58</v>
      </c>
      <c r="AL1307" s="357">
        <v>58</v>
      </c>
      <c r="AM1307" s="357">
        <v>58</v>
      </c>
      <c r="AN1307" s="357">
        <v>58</v>
      </c>
      <c r="AO1307" s="357">
        <v>58</v>
      </c>
      <c r="AP1307" s="357">
        <v>58</v>
      </c>
      <c r="AQ1307" s="357">
        <v>58</v>
      </c>
      <c r="AR1307" s="357">
        <v>58</v>
      </c>
      <c r="AS1307" s="357">
        <v>58</v>
      </c>
      <c r="AT1307" s="105"/>
      <c r="AU1307" s="105" t="s">
        <v>4950</v>
      </c>
      <c r="AV1307" s="126">
        <v>0.1</v>
      </c>
    </row>
    <row r="1308" spans="1:48" ht="23.25" customHeight="1">
      <c r="D1308" s="105" t="s">
        <v>4951</v>
      </c>
      <c r="E1308" s="164" t="s">
        <v>4951</v>
      </c>
      <c r="F1308" s="165" t="s">
        <v>5069</v>
      </c>
      <c r="G1308" s="126">
        <v>0.1</v>
      </c>
      <c r="H1308" s="166">
        <v>63</v>
      </c>
      <c r="I1308" s="166">
        <v>63</v>
      </c>
      <c r="J1308" s="166">
        <v>63</v>
      </c>
      <c r="K1308" s="357">
        <v>63</v>
      </c>
      <c r="L1308" s="357">
        <v>63</v>
      </c>
      <c r="M1308" s="357">
        <v>63</v>
      </c>
      <c r="N1308" s="357">
        <v>63</v>
      </c>
      <c r="O1308" s="357">
        <v>63</v>
      </c>
      <c r="P1308" s="357">
        <v>63</v>
      </c>
      <c r="Q1308" s="357">
        <v>63</v>
      </c>
      <c r="R1308" s="357">
        <v>63</v>
      </c>
      <c r="S1308" s="354">
        <v>63</v>
      </c>
      <c r="T1308" s="354">
        <v>63</v>
      </c>
      <c r="U1308" s="354">
        <v>63</v>
      </c>
      <c r="V1308" s="357">
        <v>63</v>
      </c>
      <c r="W1308" s="357">
        <v>63</v>
      </c>
      <c r="X1308" s="357">
        <v>63</v>
      </c>
      <c r="Y1308" s="357">
        <v>63</v>
      </c>
      <c r="Z1308" s="357">
        <v>63</v>
      </c>
      <c r="AA1308" s="357">
        <v>63</v>
      </c>
      <c r="AB1308" s="357">
        <v>63</v>
      </c>
      <c r="AC1308" s="357">
        <v>63</v>
      </c>
      <c r="AD1308" s="357">
        <v>63</v>
      </c>
      <c r="AE1308" s="357">
        <v>63</v>
      </c>
      <c r="AF1308" s="357">
        <v>63</v>
      </c>
      <c r="AG1308" s="357">
        <v>63</v>
      </c>
      <c r="AH1308" s="357">
        <v>63</v>
      </c>
      <c r="AI1308" s="368" t="s">
        <v>2207</v>
      </c>
      <c r="AJ1308" s="357">
        <v>63</v>
      </c>
      <c r="AK1308" s="357">
        <v>63</v>
      </c>
      <c r="AL1308" s="357">
        <v>63</v>
      </c>
      <c r="AM1308" s="357">
        <v>63</v>
      </c>
      <c r="AN1308" s="357">
        <v>63</v>
      </c>
      <c r="AO1308" s="357">
        <v>63</v>
      </c>
      <c r="AP1308" s="357">
        <v>63</v>
      </c>
      <c r="AQ1308" s="357">
        <v>63</v>
      </c>
      <c r="AR1308" s="357">
        <v>63</v>
      </c>
      <c r="AS1308" s="357">
        <v>63</v>
      </c>
      <c r="AT1308" s="105"/>
      <c r="AU1308" s="105" t="s">
        <v>4951</v>
      </c>
      <c r="AV1308" s="126">
        <v>0.1</v>
      </c>
    </row>
    <row r="1309" spans="1:48" ht="23.25" customHeight="1">
      <c r="D1309" s="105" t="s">
        <v>1570</v>
      </c>
      <c r="E1309" s="164" t="s">
        <v>1570</v>
      </c>
      <c r="F1309" s="165" t="s">
        <v>1620</v>
      </c>
      <c r="G1309" s="126">
        <v>32.9</v>
      </c>
      <c r="H1309" s="166">
        <v>1096</v>
      </c>
      <c r="I1309" s="166">
        <v>1099</v>
      </c>
      <c r="J1309" s="166">
        <v>1240</v>
      </c>
      <c r="K1309" s="357">
        <v>1126</v>
      </c>
      <c r="L1309" s="357">
        <v>1120</v>
      </c>
      <c r="M1309" s="357">
        <v>1280</v>
      </c>
      <c r="N1309" s="357">
        <v>1192</v>
      </c>
      <c r="O1309" s="357">
        <v>1081</v>
      </c>
      <c r="P1309" s="357">
        <v>1126</v>
      </c>
      <c r="Q1309" s="357">
        <v>1268</v>
      </c>
      <c r="R1309" s="357">
        <v>1194</v>
      </c>
      <c r="S1309" s="354">
        <v>1415</v>
      </c>
      <c r="T1309" s="354">
        <v>1582</v>
      </c>
      <c r="U1309" s="354">
        <v>1687</v>
      </c>
      <c r="V1309" s="357">
        <v>1288</v>
      </c>
      <c r="W1309" s="357">
        <v>1414</v>
      </c>
      <c r="X1309" s="357">
        <v>1183</v>
      </c>
      <c r="Y1309" s="357">
        <v>1276</v>
      </c>
      <c r="Z1309" s="357">
        <v>1504</v>
      </c>
      <c r="AA1309" s="357">
        <v>1328</v>
      </c>
      <c r="AB1309" s="357">
        <v>1220</v>
      </c>
      <c r="AC1309" s="357">
        <v>1340</v>
      </c>
      <c r="AD1309" s="357">
        <v>1594</v>
      </c>
      <c r="AE1309" s="357">
        <v>1368</v>
      </c>
      <c r="AF1309" s="357">
        <v>1354</v>
      </c>
      <c r="AG1309" s="357">
        <v>1477</v>
      </c>
      <c r="AH1309" s="357">
        <v>1755</v>
      </c>
      <c r="AI1309" s="368" t="s">
        <v>2207</v>
      </c>
      <c r="AJ1309" s="357">
        <v>1270</v>
      </c>
      <c r="AK1309" s="357">
        <v>1379</v>
      </c>
      <c r="AL1309" s="357">
        <v>1624</v>
      </c>
      <c r="AM1309" s="357">
        <v>1149</v>
      </c>
      <c r="AN1309" s="357">
        <v>1230</v>
      </c>
      <c r="AO1309" s="357">
        <v>1402</v>
      </c>
      <c r="AP1309" s="357">
        <v>1216</v>
      </c>
      <c r="AQ1309" s="357">
        <v>1216</v>
      </c>
      <c r="AR1309" s="357">
        <v>1401</v>
      </c>
      <c r="AS1309" s="357">
        <v>1352</v>
      </c>
      <c r="AT1309" s="105"/>
      <c r="AU1309" s="105" t="s">
        <v>1570</v>
      </c>
      <c r="AV1309" s="126">
        <v>32.9</v>
      </c>
    </row>
    <row r="1310" spans="1:48" ht="23.25" customHeight="1">
      <c r="D1310" s="105" t="s">
        <v>5388</v>
      </c>
      <c r="E1310" s="13" t="s">
        <v>5388</v>
      </c>
      <c r="F1310" s="2" t="s">
        <v>1620</v>
      </c>
      <c r="G1310">
        <v>34</v>
      </c>
      <c r="H1310" s="398" t="s">
        <v>2207</v>
      </c>
      <c r="I1310" s="398" t="s">
        <v>2207</v>
      </c>
      <c r="J1310" s="398" t="s">
        <v>2207</v>
      </c>
      <c r="K1310" s="390" t="s">
        <v>2207</v>
      </c>
      <c r="L1310" s="390" t="s">
        <v>2207</v>
      </c>
      <c r="M1310" s="390" t="s">
        <v>2207</v>
      </c>
      <c r="N1310" s="390" t="s">
        <v>2207</v>
      </c>
      <c r="O1310" s="390" t="s">
        <v>2207</v>
      </c>
      <c r="P1310" s="390" t="s">
        <v>2207</v>
      </c>
      <c r="Q1310" s="390" t="s">
        <v>2207</v>
      </c>
      <c r="R1310" s="390" t="s">
        <v>2207</v>
      </c>
      <c r="S1310" s="354">
        <v>1433</v>
      </c>
      <c r="T1310" s="354">
        <v>1611</v>
      </c>
      <c r="U1310" s="354">
        <v>1715</v>
      </c>
      <c r="V1310" s="391">
        <v>1327</v>
      </c>
      <c r="W1310" s="391">
        <v>1457</v>
      </c>
      <c r="X1310" s="391">
        <v>1210</v>
      </c>
      <c r="Y1310" s="391">
        <v>1309</v>
      </c>
      <c r="Z1310" s="391">
        <v>1544</v>
      </c>
      <c r="AA1310" s="391">
        <v>1359</v>
      </c>
      <c r="AB1310" s="391">
        <v>1252</v>
      </c>
      <c r="AC1310" s="391">
        <v>1380</v>
      </c>
      <c r="AD1310" s="391">
        <v>1644</v>
      </c>
      <c r="AE1310" s="391">
        <v>1404</v>
      </c>
      <c r="AF1310" s="391">
        <v>1386</v>
      </c>
      <c r="AG1310" s="391">
        <v>1517</v>
      </c>
      <c r="AH1310" s="391">
        <v>1805</v>
      </c>
      <c r="AI1310" s="399" t="s">
        <v>2207</v>
      </c>
      <c r="AJ1310" s="391">
        <v>1304</v>
      </c>
      <c r="AK1310" s="391">
        <v>1422</v>
      </c>
      <c r="AL1310" s="391">
        <v>1674</v>
      </c>
      <c r="AM1310" s="391">
        <v>1177</v>
      </c>
      <c r="AN1310" s="391">
        <v>1264</v>
      </c>
      <c r="AO1310" s="391">
        <v>1440</v>
      </c>
      <c r="AP1310" s="391">
        <v>1257</v>
      </c>
      <c r="AQ1310" s="391">
        <v>1257</v>
      </c>
      <c r="AR1310" s="391">
        <v>1459</v>
      </c>
      <c r="AS1310" s="391">
        <v>1392</v>
      </c>
      <c r="AU1310" s="105" t="s">
        <v>5388</v>
      </c>
      <c r="AV1310" s="126">
        <v>34</v>
      </c>
    </row>
    <row r="1311" spans="1:48" ht="23.25" customHeight="1">
      <c r="D1311" s="105" t="s">
        <v>1571</v>
      </c>
      <c r="E1311" s="164" t="s">
        <v>1571</v>
      </c>
      <c r="F1311" s="165" t="s">
        <v>1620</v>
      </c>
      <c r="G1311" s="126">
        <v>35.200000000000003</v>
      </c>
      <c r="H1311" s="166">
        <v>1151</v>
      </c>
      <c r="I1311" s="166">
        <v>1159</v>
      </c>
      <c r="J1311" s="166">
        <v>1305</v>
      </c>
      <c r="K1311" s="357">
        <v>1189</v>
      </c>
      <c r="L1311" s="357">
        <v>1183</v>
      </c>
      <c r="M1311" s="357">
        <v>1361</v>
      </c>
      <c r="N1311" s="357">
        <v>1260</v>
      </c>
      <c r="O1311" s="357">
        <v>1139</v>
      </c>
      <c r="P1311" s="357">
        <v>1198</v>
      </c>
      <c r="Q1311" s="357">
        <v>1343</v>
      </c>
      <c r="R1311" s="357">
        <v>1264</v>
      </c>
      <c r="S1311" s="354">
        <v>1481</v>
      </c>
      <c r="T1311" s="354">
        <v>1670</v>
      </c>
      <c r="U1311" s="354">
        <v>1781</v>
      </c>
      <c r="V1311" s="357">
        <v>1366</v>
      </c>
      <c r="W1311" s="357">
        <v>1500</v>
      </c>
      <c r="X1311" s="357">
        <v>1236</v>
      </c>
      <c r="Y1311" s="357">
        <v>1342</v>
      </c>
      <c r="Z1311" s="357">
        <v>1583</v>
      </c>
      <c r="AA1311" s="357">
        <v>1389</v>
      </c>
      <c r="AB1311" s="357">
        <v>1283</v>
      </c>
      <c r="AC1311" s="357">
        <v>1420</v>
      </c>
      <c r="AD1311" s="357">
        <v>1693</v>
      </c>
      <c r="AE1311" s="357">
        <v>1440</v>
      </c>
      <c r="AF1311" s="357">
        <v>1417</v>
      </c>
      <c r="AG1311" s="357">
        <v>1557</v>
      </c>
      <c r="AH1311" s="357">
        <v>1854</v>
      </c>
      <c r="AI1311" s="368" t="s">
        <v>2207</v>
      </c>
      <c r="AJ1311" s="357">
        <v>1338</v>
      </c>
      <c r="AK1311" s="357">
        <v>1464</v>
      </c>
      <c r="AL1311" s="357">
        <v>1724</v>
      </c>
      <c r="AM1311" s="357">
        <v>1205</v>
      </c>
      <c r="AN1311" s="357">
        <v>1297</v>
      </c>
      <c r="AO1311" s="357">
        <v>1478</v>
      </c>
      <c r="AP1311" s="357">
        <v>1298</v>
      </c>
      <c r="AQ1311" s="357">
        <v>1298</v>
      </c>
      <c r="AR1311" s="357">
        <v>1516</v>
      </c>
      <c r="AS1311" s="357">
        <v>1432</v>
      </c>
      <c r="AT1311" s="105"/>
      <c r="AU1311" s="105" t="s">
        <v>1571</v>
      </c>
      <c r="AV1311" s="126">
        <v>35.200000000000003</v>
      </c>
    </row>
    <row r="1312" spans="1:48" ht="23.25" customHeight="1">
      <c r="D1312" s="105" t="s">
        <v>3038</v>
      </c>
      <c r="E1312" s="164" t="s">
        <v>3038</v>
      </c>
      <c r="F1312" s="165" t="s">
        <v>1620</v>
      </c>
      <c r="G1312" s="126">
        <v>36.4</v>
      </c>
      <c r="H1312" s="166">
        <v>1164</v>
      </c>
      <c r="I1312" s="166">
        <v>1158</v>
      </c>
      <c r="J1312" s="166">
        <v>1335</v>
      </c>
      <c r="K1312" s="357">
        <v>1192</v>
      </c>
      <c r="L1312" s="357">
        <v>1183</v>
      </c>
      <c r="M1312" s="357">
        <v>1376</v>
      </c>
      <c r="N1312" s="357">
        <v>1308</v>
      </c>
      <c r="O1312" s="357">
        <v>1184</v>
      </c>
      <c r="P1312" s="357">
        <v>1202</v>
      </c>
      <c r="Q1312" s="357">
        <v>1361</v>
      </c>
      <c r="R1312" s="357">
        <v>1300</v>
      </c>
      <c r="S1312" s="354">
        <v>1502</v>
      </c>
      <c r="T1312" s="354">
        <v>1701</v>
      </c>
      <c r="U1312" s="354">
        <v>1811</v>
      </c>
      <c r="V1312" s="357">
        <v>1391</v>
      </c>
      <c r="W1312" s="357">
        <v>1528</v>
      </c>
      <c r="X1312" s="357">
        <v>1264</v>
      </c>
      <c r="Y1312" s="357">
        <v>1375</v>
      </c>
      <c r="Z1312" s="357">
        <v>1600</v>
      </c>
      <c r="AA1312" s="357">
        <v>1391</v>
      </c>
      <c r="AB1312" s="357">
        <v>1338</v>
      </c>
      <c r="AC1312" s="357">
        <v>1481</v>
      </c>
      <c r="AD1312" s="357">
        <v>1732</v>
      </c>
      <c r="AE1312" s="357">
        <v>1463</v>
      </c>
      <c r="AF1312" s="357">
        <v>1459</v>
      </c>
      <c r="AG1312" s="357">
        <v>1605</v>
      </c>
      <c r="AH1312" s="357">
        <v>1878</v>
      </c>
      <c r="AI1312" s="368" t="s">
        <v>2207</v>
      </c>
      <c r="AJ1312" s="357">
        <v>1359</v>
      </c>
      <c r="AK1312" s="357">
        <v>1503</v>
      </c>
      <c r="AL1312" s="357">
        <v>1758</v>
      </c>
      <c r="AM1312" s="357">
        <v>1211</v>
      </c>
      <c r="AN1312" s="357">
        <v>1307</v>
      </c>
      <c r="AO1312" s="357">
        <v>1490</v>
      </c>
      <c r="AP1312" s="357">
        <v>1324</v>
      </c>
      <c r="AQ1312" s="357">
        <v>1324</v>
      </c>
      <c r="AR1312" s="357">
        <v>1558</v>
      </c>
      <c r="AS1312" s="357">
        <v>1458</v>
      </c>
      <c r="AT1312" s="105"/>
      <c r="AU1312" s="105" t="s">
        <v>3038</v>
      </c>
      <c r="AV1312" s="126">
        <v>36.4</v>
      </c>
    </row>
    <row r="1313" spans="1:48" ht="23.25" customHeight="1">
      <c r="D1313" s="105" t="s">
        <v>1575</v>
      </c>
      <c r="E1313" s="164" t="s">
        <v>1575</v>
      </c>
      <c r="F1313" s="165" t="s">
        <v>1620</v>
      </c>
      <c r="G1313" s="126">
        <v>37.5</v>
      </c>
      <c r="H1313" s="166">
        <v>1262</v>
      </c>
      <c r="I1313" s="166">
        <v>1272</v>
      </c>
      <c r="J1313" s="166">
        <v>1433</v>
      </c>
      <c r="K1313" s="357">
        <v>1306</v>
      </c>
      <c r="L1313" s="357">
        <v>1299</v>
      </c>
      <c r="M1313" s="357">
        <v>1505</v>
      </c>
      <c r="N1313" s="357">
        <v>1385</v>
      </c>
      <c r="O1313" s="357">
        <v>1252</v>
      </c>
      <c r="P1313" s="357">
        <v>1326</v>
      </c>
      <c r="Q1313" s="357">
        <v>1487</v>
      </c>
      <c r="R1313" s="357">
        <v>1398</v>
      </c>
      <c r="S1313" s="354">
        <v>1595</v>
      </c>
      <c r="T1313" s="354">
        <v>1806</v>
      </c>
      <c r="U1313" s="354">
        <v>1932</v>
      </c>
      <c r="V1313" s="357">
        <v>1493</v>
      </c>
      <c r="W1313" s="357">
        <v>1643</v>
      </c>
      <c r="X1313" s="357">
        <v>1343</v>
      </c>
      <c r="Y1313" s="357">
        <v>1462</v>
      </c>
      <c r="Z1313" s="357">
        <v>1727</v>
      </c>
      <c r="AA1313" s="357">
        <v>1510</v>
      </c>
      <c r="AB1313" s="357">
        <v>1400</v>
      </c>
      <c r="AC1313" s="357">
        <v>1555</v>
      </c>
      <c r="AD1313" s="357">
        <v>1857</v>
      </c>
      <c r="AE1313" s="357">
        <v>1572</v>
      </c>
      <c r="AF1313" s="357">
        <v>1534</v>
      </c>
      <c r="AG1313" s="357">
        <v>1692</v>
      </c>
      <c r="AH1313" s="357">
        <v>2018</v>
      </c>
      <c r="AI1313" s="368" t="s">
        <v>2207</v>
      </c>
      <c r="AJ1313" s="357">
        <v>1460</v>
      </c>
      <c r="AK1313" s="357">
        <v>1603</v>
      </c>
      <c r="AL1313" s="357">
        <v>1888</v>
      </c>
      <c r="AM1313" s="357">
        <v>1315</v>
      </c>
      <c r="AN1313" s="357">
        <v>1417</v>
      </c>
      <c r="AO1313" s="357">
        <v>1616</v>
      </c>
      <c r="AP1313" s="357">
        <v>1439</v>
      </c>
      <c r="AQ1313" s="357">
        <v>1439</v>
      </c>
      <c r="AR1313" s="357">
        <v>1690</v>
      </c>
      <c r="AS1313" s="357">
        <v>1573</v>
      </c>
      <c r="AT1313" s="105"/>
      <c r="AU1313" s="105" t="s">
        <v>1575</v>
      </c>
      <c r="AV1313" s="126">
        <v>37.5</v>
      </c>
    </row>
    <row r="1314" spans="1:48" ht="23.25" customHeight="1">
      <c r="D1314" s="105" t="s">
        <v>1576</v>
      </c>
      <c r="E1314" s="164" t="s">
        <v>1576</v>
      </c>
      <c r="F1314" s="165" t="s">
        <v>1621</v>
      </c>
      <c r="G1314" s="126">
        <v>36.5</v>
      </c>
      <c r="H1314" s="166">
        <v>1143</v>
      </c>
      <c r="I1314" s="166">
        <v>1149</v>
      </c>
      <c r="J1314" s="166">
        <v>1293</v>
      </c>
      <c r="K1314" s="357">
        <v>1174</v>
      </c>
      <c r="L1314" s="357">
        <v>1169</v>
      </c>
      <c r="M1314" s="357">
        <v>1337</v>
      </c>
      <c r="N1314" s="357">
        <v>1246</v>
      </c>
      <c r="O1314" s="357">
        <v>1132</v>
      </c>
      <c r="P1314" s="357">
        <v>1180</v>
      </c>
      <c r="Q1314" s="357">
        <v>1326</v>
      </c>
      <c r="R1314" s="357">
        <v>1250</v>
      </c>
      <c r="S1314" s="354">
        <v>1471</v>
      </c>
      <c r="T1314" s="354">
        <v>1653</v>
      </c>
      <c r="U1314" s="354">
        <v>1762</v>
      </c>
      <c r="V1314" s="357">
        <v>1348</v>
      </c>
      <c r="W1314" s="357">
        <v>1479</v>
      </c>
      <c r="X1314" s="357">
        <v>1224</v>
      </c>
      <c r="Y1314" s="357">
        <v>1326</v>
      </c>
      <c r="Z1314" s="357">
        <v>1563</v>
      </c>
      <c r="AA1314" s="357">
        <v>1375</v>
      </c>
      <c r="AB1314" s="357">
        <v>1268</v>
      </c>
      <c r="AC1314" s="357">
        <v>1405</v>
      </c>
      <c r="AD1314" s="357">
        <v>1666</v>
      </c>
      <c r="AE1314" s="357">
        <v>1423</v>
      </c>
      <c r="AF1314" s="357">
        <v>1402</v>
      </c>
      <c r="AG1314" s="357">
        <v>1536</v>
      </c>
      <c r="AH1314" s="357">
        <v>1827</v>
      </c>
      <c r="AI1314" s="368" t="s">
        <v>2207</v>
      </c>
      <c r="AJ1314" s="357">
        <v>1321</v>
      </c>
      <c r="AK1314" s="357">
        <v>1441</v>
      </c>
      <c r="AL1314" s="357">
        <v>1696</v>
      </c>
      <c r="AM1314" s="357">
        <v>1197</v>
      </c>
      <c r="AN1314" s="357">
        <v>1286</v>
      </c>
      <c r="AO1314" s="357">
        <v>1466</v>
      </c>
      <c r="AP1314" s="357">
        <v>1277</v>
      </c>
      <c r="AQ1314" s="357">
        <v>1277</v>
      </c>
      <c r="AR1314" s="357">
        <v>1482</v>
      </c>
      <c r="AS1314" s="357">
        <v>1407</v>
      </c>
      <c r="AT1314" s="105"/>
      <c r="AU1314" s="105" t="s">
        <v>1576</v>
      </c>
      <c r="AV1314" s="126">
        <v>36.5</v>
      </c>
    </row>
    <row r="1315" spans="1:48" ht="23.25" customHeight="1">
      <c r="D1315" s="105" t="s">
        <v>5389</v>
      </c>
      <c r="E1315" s="13" t="s">
        <v>5389</v>
      </c>
      <c r="F1315" s="2" t="s">
        <v>1621</v>
      </c>
      <c r="G1315">
        <v>37.800000000000004</v>
      </c>
      <c r="H1315" s="398" t="s">
        <v>2207</v>
      </c>
      <c r="I1315" s="398" t="s">
        <v>2207</v>
      </c>
      <c r="J1315" s="398" t="s">
        <v>2207</v>
      </c>
      <c r="K1315" s="390" t="s">
        <v>2207</v>
      </c>
      <c r="L1315" s="390" t="s">
        <v>2207</v>
      </c>
      <c r="M1315" s="390" t="s">
        <v>2207</v>
      </c>
      <c r="N1315" s="390" t="s">
        <v>2207</v>
      </c>
      <c r="O1315" s="390" t="s">
        <v>2207</v>
      </c>
      <c r="P1315" s="390" t="s">
        <v>2207</v>
      </c>
      <c r="Q1315" s="390" t="s">
        <v>2207</v>
      </c>
      <c r="R1315" s="390" t="s">
        <v>2207</v>
      </c>
      <c r="S1315" s="354">
        <v>1491</v>
      </c>
      <c r="T1315" s="354">
        <v>1684</v>
      </c>
      <c r="U1315" s="354">
        <v>1793</v>
      </c>
      <c r="V1315" s="391">
        <v>1391</v>
      </c>
      <c r="W1315" s="391">
        <v>1527</v>
      </c>
      <c r="X1315" s="391">
        <v>1254</v>
      </c>
      <c r="Y1315" s="391">
        <v>1362</v>
      </c>
      <c r="Z1315" s="391">
        <v>1607</v>
      </c>
      <c r="AA1315" s="391">
        <v>1409</v>
      </c>
      <c r="AB1315" s="391">
        <v>1303</v>
      </c>
      <c r="AC1315" s="391">
        <v>1449</v>
      </c>
      <c r="AD1315" s="391">
        <v>1721</v>
      </c>
      <c r="AE1315" s="391">
        <v>1463</v>
      </c>
      <c r="AF1315" s="391">
        <v>1437</v>
      </c>
      <c r="AG1315" s="391">
        <v>1580</v>
      </c>
      <c r="AH1315" s="391">
        <v>1882</v>
      </c>
      <c r="AI1315" s="399" t="s">
        <v>2207</v>
      </c>
      <c r="AJ1315" s="391">
        <v>1359</v>
      </c>
      <c r="AK1315" s="391">
        <v>1488</v>
      </c>
      <c r="AL1315" s="391">
        <v>1752</v>
      </c>
      <c r="AM1315" s="391">
        <v>1228</v>
      </c>
      <c r="AN1315" s="391">
        <v>1323</v>
      </c>
      <c r="AO1315" s="391">
        <v>1508</v>
      </c>
      <c r="AP1315" s="391">
        <v>1322</v>
      </c>
      <c r="AQ1315" s="391">
        <v>1322</v>
      </c>
      <c r="AR1315" s="391">
        <v>1546</v>
      </c>
      <c r="AS1315" s="391">
        <v>1452</v>
      </c>
      <c r="AU1315" s="105" t="s">
        <v>5389</v>
      </c>
      <c r="AV1315" s="126">
        <v>37.800000000000004</v>
      </c>
    </row>
    <row r="1316" spans="1:48" ht="23.25" customHeight="1">
      <c r="A1316" s="444"/>
      <c r="B1316" s="445"/>
      <c r="D1316" s="105" t="s">
        <v>1577</v>
      </c>
      <c r="E1316" s="164" t="s">
        <v>1577</v>
      </c>
      <c r="F1316" s="165" t="s">
        <v>1621</v>
      </c>
      <c r="G1316" s="126">
        <v>39.1</v>
      </c>
      <c r="H1316" s="166">
        <v>1204</v>
      </c>
      <c r="I1316" s="166">
        <v>1213</v>
      </c>
      <c r="J1316" s="166">
        <v>1366</v>
      </c>
      <c r="K1316" s="357">
        <v>1242</v>
      </c>
      <c r="L1316" s="357">
        <v>1237</v>
      </c>
      <c r="M1316" s="357">
        <v>1427</v>
      </c>
      <c r="N1316" s="357">
        <v>1319</v>
      </c>
      <c r="O1316" s="357">
        <v>1196</v>
      </c>
      <c r="P1316" s="357">
        <v>1259</v>
      </c>
      <c r="Q1316" s="357">
        <v>1409</v>
      </c>
      <c r="R1316" s="357">
        <v>1328</v>
      </c>
      <c r="S1316" s="354">
        <v>1544</v>
      </c>
      <c r="T1316" s="354">
        <v>1749</v>
      </c>
      <c r="U1316" s="354">
        <v>1865</v>
      </c>
      <c r="V1316" s="357">
        <v>1433</v>
      </c>
      <c r="W1316" s="357">
        <v>1575</v>
      </c>
      <c r="X1316" s="357">
        <v>1283</v>
      </c>
      <c r="Y1316" s="357">
        <v>1398</v>
      </c>
      <c r="Z1316" s="357">
        <v>1650</v>
      </c>
      <c r="AA1316" s="357">
        <v>1443</v>
      </c>
      <c r="AB1316" s="357">
        <v>1337</v>
      </c>
      <c r="AC1316" s="357">
        <v>1493</v>
      </c>
      <c r="AD1316" s="357">
        <v>1775</v>
      </c>
      <c r="AE1316" s="357">
        <v>1502</v>
      </c>
      <c r="AF1316" s="357">
        <v>1471</v>
      </c>
      <c r="AG1316" s="357">
        <v>1624</v>
      </c>
      <c r="AH1316" s="357">
        <v>1936</v>
      </c>
      <c r="AI1316" s="368" t="s">
        <v>2207</v>
      </c>
      <c r="AJ1316" s="357">
        <v>1396</v>
      </c>
      <c r="AK1316" s="357">
        <v>1534</v>
      </c>
      <c r="AL1316" s="357">
        <v>1807</v>
      </c>
      <c r="AM1316" s="357">
        <v>1258</v>
      </c>
      <c r="AN1316" s="357">
        <v>1359</v>
      </c>
      <c r="AO1316" s="357">
        <v>1549</v>
      </c>
      <c r="AP1316" s="357">
        <v>1367</v>
      </c>
      <c r="AQ1316" s="357">
        <v>1367</v>
      </c>
      <c r="AR1316" s="357">
        <v>1609</v>
      </c>
      <c r="AS1316" s="357">
        <v>1496</v>
      </c>
      <c r="AT1316" s="105"/>
      <c r="AU1316" s="105" t="s">
        <v>1577</v>
      </c>
      <c r="AV1316" s="126">
        <v>39.1</v>
      </c>
    </row>
    <row r="1317" spans="1:48" ht="23.25" customHeight="1">
      <c r="A1317" s="396"/>
      <c r="B1317" s="397"/>
      <c r="D1317" s="105" t="s">
        <v>3039</v>
      </c>
      <c r="E1317" s="164" t="s">
        <v>3039</v>
      </c>
      <c r="F1317" s="165" t="s">
        <v>1621</v>
      </c>
      <c r="G1317" s="126">
        <v>40.4</v>
      </c>
      <c r="H1317" s="166">
        <v>1217</v>
      </c>
      <c r="I1317" s="166">
        <v>1212</v>
      </c>
      <c r="J1317" s="166">
        <v>1397</v>
      </c>
      <c r="K1317" s="357">
        <v>1245</v>
      </c>
      <c r="L1317" s="357">
        <v>1238</v>
      </c>
      <c r="M1317" s="357">
        <v>1439</v>
      </c>
      <c r="N1317" s="357">
        <v>1370</v>
      </c>
      <c r="O1317" s="357">
        <v>1246</v>
      </c>
      <c r="P1317" s="357">
        <v>1262</v>
      </c>
      <c r="Q1317" s="357">
        <v>1428</v>
      </c>
      <c r="R1317" s="357">
        <v>1368</v>
      </c>
      <c r="S1317" s="354">
        <v>1566</v>
      </c>
      <c r="T1317" s="354">
        <v>1783</v>
      </c>
      <c r="U1317" s="354">
        <v>1899</v>
      </c>
      <c r="V1317" s="357">
        <v>1460</v>
      </c>
      <c r="W1317" s="357">
        <v>1605</v>
      </c>
      <c r="X1317" s="357">
        <v>1314</v>
      </c>
      <c r="Y1317" s="357">
        <v>1435</v>
      </c>
      <c r="Z1317" s="357">
        <v>1670</v>
      </c>
      <c r="AA1317" s="357">
        <v>1446</v>
      </c>
      <c r="AB1317" s="357">
        <v>1397</v>
      </c>
      <c r="AC1317" s="357">
        <v>1554</v>
      </c>
      <c r="AD1317" s="357">
        <v>1818</v>
      </c>
      <c r="AE1317" s="357">
        <v>1527</v>
      </c>
      <c r="AF1317" s="357">
        <v>1519</v>
      </c>
      <c r="AG1317" s="357">
        <v>1678</v>
      </c>
      <c r="AH1317" s="357">
        <v>1964</v>
      </c>
      <c r="AI1317" s="368" t="s">
        <v>2207</v>
      </c>
      <c r="AJ1317" s="357">
        <v>1419</v>
      </c>
      <c r="AK1317" s="357">
        <v>1577</v>
      </c>
      <c r="AL1317" s="357">
        <v>1844</v>
      </c>
      <c r="AM1317" s="357">
        <v>1265</v>
      </c>
      <c r="AN1317" s="357">
        <v>1372</v>
      </c>
      <c r="AO1317" s="357">
        <v>1563</v>
      </c>
      <c r="AP1317" s="357">
        <v>1395</v>
      </c>
      <c r="AQ1317" s="357">
        <v>1395</v>
      </c>
      <c r="AR1317" s="357">
        <v>1656</v>
      </c>
      <c r="AS1317" s="357">
        <v>1524</v>
      </c>
      <c r="AT1317" s="105"/>
      <c r="AU1317" s="105" t="s">
        <v>3039</v>
      </c>
      <c r="AV1317" s="126">
        <v>40.4</v>
      </c>
    </row>
    <row r="1318" spans="1:48" ht="23.25" customHeight="1">
      <c r="D1318" s="105" t="s">
        <v>1578</v>
      </c>
      <c r="E1318" s="164" t="s">
        <v>1578</v>
      </c>
      <c r="F1318" s="165" t="s">
        <v>1621</v>
      </c>
      <c r="G1318" s="126">
        <v>41.7</v>
      </c>
      <c r="H1318" s="166">
        <v>1319</v>
      </c>
      <c r="I1318" s="166">
        <v>1331</v>
      </c>
      <c r="J1318" s="166">
        <v>1499</v>
      </c>
      <c r="K1318" s="357">
        <v>1364</v>
      </c>
      <c r="L1318" s="357">
        <v>1358</v>
      </c>
      <c r="M1318" s="357">
        <v>1578</v>
      </c>
      <c r="N1318" s="357">
        <v>1450</v>
      </c>
      <c r="O1318" s="357">
        <v>1314</v>
      </c>
      <c r="P1318" s="357">
        <v>1395</v>
      </c>
      <c r="Q1318" s="357">
        <v>1561</v>
      </c>
      <c r="R1318" s="357">
        <v>1469</v>
      </c>
      <c r="S1318" s="354">
        <v>1663</v>
      </c>
      <c r="T1318" s="354">
        <v>1894</v>
      </c>
      <c r="U1318" s="354">
        <v>2025</v>
      </c>
      <c r="V1318" s="357">
        <v>1567</v>
      </c>
      <c r="W1318" s="357">
        <v>1726</v>
      </c>
      <c r="X1318" s="357">
        <v>1395</v>
      </c>
      <c r="Y1318" s="357">
        <v>1524</v>
      </c>
      <c r="Z1318" s="357">
        <v>1802</v>
      </c>
      <c r="AA1318" s="357">
        <v>1569</v>
      </c>
      <c r="AB1318" s="357">
        <v>1460</v>
      </c>
      <c r="AC1318" s="357">
        <v>1636</v>
      </c>
      <c r="AD1318" s="357">
        <v>1949</v>
      </c>
      <c r="AE1318" s="357">
        <v>1640</v>
      </c>
      <c r="AF1318" s="357">
        <v>1594</v>
      </c>
      <c r="AG1318" s="357">
        <v>1767</v>
      </c>
      <c r="AH1318" s="357">
        <v>2110</v>
      </c>
      <c r="AI1318" s="368" t="s">
        <v>2207</v>
      </c>
      <c r="AJ1318" s="357">
        <v>1525</v>
      </c>
      <c r="AK1318" s="357">
        <v>1682</v>
      </c>
      <c r="AL1318" s="357">
        <v>1981</v>
      </c>
      <c r="AM1318" s="357">
        <v>1373</v>
      </c>
      <c r="AN1318" s="357">
        <v>1486</v>
      </c>
      <c r="AO1318" s="357">
        <v>1694</v>
      </c>
      <c r="AP1318" s="357">
        <v>1516</v>
      </c>
      <c r="AQ1318" s="357">
        <v>1516</v>
      </c>
      <c r="AR1318" s="357">
        <v>1796</v>
      </c>
      <c r="AS1318" s="357">
        <v>1644</v>
      </c>
      <c r="AT1318" s="105"/>
      <c r="AU1318" s="105" t="s">
        <v>1578</v>
      </c>
      <c r="AV1318" s="126">
        <v>41.7</v>
      </c>
    </row>
    <row r="1319" spans="1:48" ht="23.25" customHeight="1">
      <c r="D1319" s="105" t="s">
        <v>1579</v>
      </c>
      <c r="E1319" s="164" t="s">
        <v>1579</v>
      </c>
      <c r="F1319" s="165" t="s">
        <v>1622</v>
      </c>
      <c r="G1319" s="126">
        <v>40.200000000000003</v>
      </c>
      <c r="H1319" s="166">
        <v>1188</v>
      </c>
      <c r="I1319" s="166">
        <v>1195</v>
      </c>
      <c r="J1319" s="166">
        <v>1349</v>
      </c>
      <c r="K1319" s="357">
        <v>1219</v>
      </c>
      <c r="L1319" s="357">
        <v>1215</v>
      </c>
      <c r="M1319" s="357">
        <v>1396</v>
      </c>
      <c r="N1319" s="357">
        <v>1296</v>
      </c>
      <c r="O1319" s="357">
        <v>1176</v>
      </c>
      <c r="P1319" s="357">
        <v>1230</v>
      </c>
      <c r="Q1319" s="357">
        <v>1380</v>
      </c>
      <c r="R1319" s="357">
        <v>1303</v>
      </c>
      <c r="S1319" s="354">
        <v>1523</v>
      </c>
      <c r="T1319" s="354">
        <v>1720</v>
      </c>
      <c r="U1319" s="354">
        <v>1834</v>
      </c>
      <c r="V1319" s="357">
        <v>1404</v>
      </c>
      <c r="W1319" s="357">
        <v>1541</v>
      </c>
      <c r="X1319" s="357">
        <v>1263</v>
      </c>
      <c r="Y1319" s="357">
        <v>1373</v>
      </c>
      <c r="Z1319" s="357">
        <v>1619</v>
      </c>
      <c r="AA1319" s="357">
        <v>1420</v>
      </c>
      <c r="AB1319" s="357">
        <v>1313</v>
      </c>
      <c r="AC1319" s="357">
        <v>1455</v>
      </c>
      <c r="AD1319" s="357">
        <v>1734</v>
      </c>
      <c r="AE1319" s="357">
        <v>1474</v>
      </c>
      <c r="AF1319" s="357">
        <v>1447</v>
      </c>
      <c r="AG1319" s="357">
        <v>1592</v>
      </c>
      <c r="AH1319" s="357">
        <v>1895</v>
      </c>
      <c r="AI1319" s="368" t="s">
        <v>2207</v>
      </c>
      <c r="AJ1319" s="357">
        <v>1362</v>
      </c>
      <c r="AK1319" s="357">
        <v>1489</v>
      </c>
      <c r="AL1319" s="357">
        <v>1752</v>
      </c>
      <c r="AM1319" s="357">
        <v>1241</v>
      </c>
      <c r="AN1319" s="357">
        <v>1339</v>
      </c>
      <c r="AO1319" s="357">
        <v>1526</v>
      </c>
      <c r="AP1319" s="357">
        <v>1334</v>
      </c>
      <c r="AQ1319" s="357">
        <v>1334</v>
      </c>
      <c r="AR1319" s="357">
        <v>1560</v>
      </c>
      <c r="AS1319" s="357">
        <v>1461</v>
      </c>
      <c r="AT1319" s="105"/>
      <c r="AU1319" s="105" t="s">
        <v>1579</v>
      </c>
      <c r="AV1319" s="126">
        <v>40.200000000000003</v>
      </c>
    </row>
    <row r="1320" spans="1:48" ht="23.25" customHeight="1">
      <c r="D1320" s="105" t="s">
        <v>5390</v>
      </c>
      <c r="E1320" s="13" t="s">
        <v>5390</v>
      </c>
      <c r="F1320" s="2" t="s">
        <v>1622</v>
      </c>
      <c r="G1320">
        <v>41.6</v>
      </c>
      <c r="H1320" s="398" t="s">
        <v>2207</v>
      </c>
      <c r="I1320" s="398" t="s">
        <v>2207</v>
      </c>
      <c r="J1320" s="398" t="s">
        <v>2207</v>
      </c>
      <c r="K1320" s="390" t="s">
        <v>2207</v>
      </c>
      <c r="L1320" s="390" t="s">
        <v>2207</v>
      </c>
      <c r="M1320" s="390" t="s">
        <v>2207</v>
      </c>
      <c r="N1320" s="390" t="s">
        <v>2207</v>
      </c>
      <c r="O1320" s="390" t="s">
        <v>2207</v>
      </c>
      <c r="P1320" s="390" t="s">
        <v>2207</v>
      </c>
      <c r="Q1320" s="390" t="s">
        <v>2207</v>
      </c>
      <c r="R1320" s="390" t="s">
        <v>2207</v>
      </c>
      <c r="S1320" s="354">
        <v>1545</v>
      </c>
      <c r="T1320" s="354">
        <v>1754</v>
      </c>
      <c r="U1320" s="354">
        <v>1867</v>
      </c>
      <c r="V1320" s="391">
        <v>1450</v>
      </c>
      <c r="W1320" s="391">
        <v>1593</v>
      </c>
      <c r="X1320" s="391">
        <v>1295</v>
      </c>
      <c r="Y1320" s="391">
        <v>1412</v>
      </c>
      <c r="Z1320" s="391">
        <v>1666</v>
      </c>
      <c r="AA1320" s="391">
        <v>1456</v>
      </c>
      <c r="AB1320" s="391">
        <v>1351</v>
      </c>
      <c r="AC1320" s="391">
        <v>1503</v>
      </c>
      <c r="AD1320" s="391">
        <v>1794</v>
      </c>
      <c r="AE1320" s="391">
        <v>1517</v>
      </c>
      <c r="AF1320" s="391">
        <v>1485</v>
      </c>
      <c r="AG1320" s="391">
        <v>1640</v>
      </c>
      <c r="AH1320" s="391">
        <v>1955</v>
      </c>
      <c r="AI1320" s="399" t="s">
        <v>2207</v>
      </c>
      <c r="AJ1320" s="391">
        <v>1403</v>
      </c>
      <c r="AK1320" s="391">
        <v>1540</v>
      </c>
      <c r="AL1320" s="391">
        <v>1812</v>
      </c>
      <c r="AM1320" s="391">
        <v>1274</v>
      </c>
      <c r="AN1320" s="391">
        <v>1379</v>
      </c>
      <c r="AO1320" s="391">
        <v>1571</v>
      </c>
      <c r="AP1320" s="391">
        <v>1383</v>
      </c>
      <c r="AQ1320" s="391">
        <v>1383</v>
      </c>
      <c r="AR1320" s="391">
        <v>1629</v>
      </c>
      <c r="AS1320" s="391">
        <v>1509</v>
      </c>
      <c r="AU1320" s="105" t="s">
        <v>5390</v>
      </c>
      <c r="AV1320" s="126">
        <v>41.6</v>
      </c>
    </row>
    <row r="1321" spans="1:48" ht="23.25" customHeight="1">
      <c r="D1321" s="105" t="s">
        <v>1580</v>
      </c>
      <c r="E1321" s="164" t="s">
        <v>1580</v>
      </c>
      <c r="F1321" s="165" t="s">
        <v>1622</v>
      </c>
      <c r="G1321" s="126">
        <v>43</v>
      </c>
      <c r="H1321" s="166">
        <v>1252</v>
      </c>
      <c r="I1321" s="166">
        <v>1264</v>
      </c>
      <c r="J1321" s="166">
        <v>1426</v>
      </c>
      <c r="K1321" s="357">
        <v>1291</v>
      </c>
      <c r="L1321" s="357">
        <v>1286</v>
      </c>
      <c r="M1321" s="357">
        <v>1493</v>
      </c>
      <c r="N1321" s="357">
        <v>1374</v>
      </c>
      <c r="O1321" s="357">
        <v>1245</v>
      </c>
      <c r="P1321" s="357">
        <v>1316</v>
      </c>
      <c r="Q1321" s="357">
        <v>1470</v>
      </c>
      <c r="R1321" s="357">
        <v>1386</v>
      </c>
      <c r="S1321" s="354">
        <v>1601</v>
      </c>
      <c r="T1321" s="354">
        <v>1824</v>
      </c>
      <c r="U1321" s="354">
        <v>1944</v>
      </c>
      <c r="V1321" s="357">
        <v>1496</v>
      </c>
      <c r="W1321" s="357">
        <v>1644</v>
      </c>
      <c r="X1321" s="357">
        <v>1326</v>
      </c>
      <c r="Y1321" s="357">
        <v>1450</v>
      </c>
      <c r="Z1321" s="357">
        <v>1713</v>
      </c>
      <c r="AA1321" s="357">
        <v>1492</v>
      </c>
      <c r="AB1321" s="357">
        <v>1388</v>
      </c>
      <c r="AC1321" s="357">
        <v>1551</v>
      </c>
      <c r="AD1321" s="357">
        <v>1853</v>
      </c>
      <c r="AE1321" s="357">
        <v>1559</v>
      </c>
      <c r="AF1321" s="357">
        <v>1522</v>
      </c>
      <c r="AG1321" s="357">
        <v>1687</v>
      </c>
      <c r="AH1321" s="357">
        <v>2014</v>
      </c>
      <c r="AI1321" s="368" t="s">
        <v>2207</v>
      </c>
      <c r="AJ1321" s="357">
        <v>1443</v>
      </c>
      <c r="AK1321" s="357">
        <v>1590</v>
      </c>
      <c r="AL1321" s="357">
        <v>1872</v>
      </c>
      <c r="AM1321" s="357">
        <v>1307</v>
      </c>
      <c r="AN1321" s="357">
        <v>1418</v>
      </c>
      <c r="AO1321" s="357">
        <v>1616</v>
      </c>
      <c r="AP1321" s="357">
        <v>1431</v>
      </c>
      <c r="AQ1321" s="357">
        <v>1431</v>
      </c>
      <c r="AR1321" s="357">
        <v>1698</v>
      </c>
      <c r="AS1321" s="357">
        <v>1556</v>
      </c>
      <c r="AT1321" s="105"/>
      <c r="AU1321" s="105" t="s">
        <v>1580</v>
      </c>
      <c r="AV1321" s="126">
        <v>43</v>
      </c>
    </row>
    <row r="1322" spans="1:48" ht="23.25" customHeight="1">
      <c r="D1322" s="105" t="s">
        <v>3040</v>
      </c>
      <c r="E1322" s="164" t="s">
        <v>3040</v>
      </c>
      <c r="F1322" s="165" t="s">
        <v>1622</v>
      </c>
      <c r="G1322" s="126">
        <v>44.5</v>
      </c>
      <c r="H1322" s="166">
        <v>1265</v>
      </c>
      <c r="I1322" s="166">
        <v>1261</v>
      </c>
      <c r="J1322" s="166">
        <v>1459</v>
      </c>
      <c r="K1322" s="357">
        <v>1294</v>
      </c>
      <c r="L1322" s="357">
        <v>1288</v>
      </c>
      <c r="M1322" s="357">
        <v>1501</v>
      </c>
      <c r="N1322" s="357">
        <v>1428</v>
      </c>
      <c r="O1322" s="357">
        <v>1300</v>
      </c>
      <c r="P1322" s="357">
        <v>1319</v>
      </c>
      <c r="Q1322" s="357">
        <v>1492</v>
      </c>
      <c r="R1322" s="357">
        <v>1430</v>
      </c>
      <c r="S1322" s="354">
        <v>1625</v>
      </c>
      <c r="T1322" s="354">
        <v>1861</v>
      </c>
      <c r="U1322" s="354">
        <v>1980</v>
      </c>
      <c r="V1322" s="357">
        <v>1526</v>
      </c>
      <c r="W1322" s="357">
        <v>1677</v>
      </c>
      <c r="X1322" s="357">
        <v>1359</v>
      </c>
      <c r="Y1322" s="357">
        <v>1491</v>
      </c>
      <c r="Z1322" s="357">
        <v>1734</v>
      </c>
      <c r="AA1322" s="357">
        <v>1496</v>
      </c>
      <c r="AB1322" s="357">
        <v>1453</v>
      </c>
      <c r="AC1322" s="357">
        <v>1623</v>
      </c>
      <c r="AD1322" s="357">
        <v>1899</v>
      </c>
      <c r="AE1322" s="357">
        <v>1586</v>
      </c>
      <c r="AF1322" s="357">
        <v>1575</v>
      </c>
      <c r="AG1322" s="357">
        <v>1748</v>
      </c>
      <c r="AH1322" s="357">
        <v>2046</v>
      </c>
      <c r="AI1322" s="368" t="s">
        <v>2207</v>
      </c>
      <c r="AJ1322" s="357">
        <v>1468</v>
      </c>
      <c r="AK1322" s="357">
        <v>1612</v>
      </c>
      <c r="AL1322" s="357">
        <v>1913</v>
      </c>
      <c r="AM1322" s="357">
        <v>1315</v>
      </c>
      <c r="AN1322" s="357">
        <v>1432</v>
      </c>
      <c r="AO1322" s="357">
        <v>1632</v>
      </c>
      <c r="AP1322" s="357">
        <v>1462</v>
      </c>
      <c r="AQ1322" s="357">
        <v>1462</v>
      </c>
      <c r="AR1322" s="357">
        <v>1750</v>
      </c>
      <c r="AS1322" s="357">
        <v>1587</v>
      </c>
      <c r="AT1322" s="105"/>
      <c r="AU1322" s="105" t="s">
        <v>3040</v>
      </c>
      <c r="AV1322" s="126">
        <v>44.5</v>
      </c>
    </row>
    <row r="1323" spans="1:48" ht="23.25" customHeight="1">
      <c r="D1323" s="105" t="s">
        <v>1581</v>
      </c>
      <c r="E1323" s="164" t="s">
        <v>1581</v>
      </c>
      <c r="F1323" s="165" t="s">
        <v>1622</v>
      </c>
      <c r="G1323" s="126">
        <v>45.9</v>
      </c>
      <c r="H1323" s="166">
        <v>1373</v>
      </c>
      <c r="I1323" s="166">
        <v>1387</v>
      </c>
      <c r="J1323" s="166">
        <v>1565</v>
      </c>
      <c r="K1323" s="357">
        <v>1418</v>
      </c>
      <c r="L1323" s="357">
        <v>1412</v>
      </c>
      <c r="M1323" s="357">
        <v>1652</v>
      </c>
      <c r="N1323" s="357">
        <v>1510</v>
      </c>
      <c r="O1323" s="357">
        <v>1369</v>
      </c>
      <c r="P1323" s="357">
        <v>1460</v>
      </c>
      <c r="Q1323" s="357">
        <v>1630</v>
      </c>
      <c r="R1323" s="357">
        <v>1536</v>
      </c>
      <c r="S1323" s="354">
        <v>1727</v>
      </c>
      <c r="T1323" s="354">
        <v>1978</v>
      </c>
      <c r="U1323" s="354">
        <v>2115</v>
      </c>
      <c r="V1323" s="357">
        <v>1638</v>
      </c>
      <c r="W1323" s="357">
        <v>1804</v>
      </c>
      <c r="X1323" s="357">
        <v>1442</v>
      </c>
      <c r="Y1323" s="357">
        <v>1583</v>
      </c>
      <c r="Z1323" s="357">
        <v>1872</v>
      </c>
      <c r="AA1323" s="357">
        <v>1624</v>
      </c>
      <c r="AB1323" s="357">
        <v>1516</v>
      </c>
      <c r="AC1323" s="357">
        <v>1701</v>
      </c>
      <c r="AD1323" s="357">
        <v>2036</v>
      </c>
      <c r="AE1323" s="357">
        <v>1705</v>
      </c>
      <c r="AF1323" s="357">
        <v>1650</v>
      </c>
      <c r="AG1323" s="357">
        <v>1838</v>
      </c>
      <c r="AH1323" s="357">
        <v>2197</v>
      </c>
      <c r="AI1323" s="368" t="s">
        <v>2207</v>
      </c>
      <c r="AJ1323" s="357">
        <v>1578</v>
      </c>
      <c r="AK1323" s="357">
        <v>1747</v>
      </c>
      <c r="AL1323" s="357">
        <v>2056</v>
      </c>
      <c r="AM1323" s="357">
        <v>1427</v>
      </c>
      <c r="AN1323" s="357">
        <v>1551</v>
      </c>
      <c r="AO1323" s="357">
        <v>1768</v>
      </c>
      <c r="AP1323" s="357">
        <v>1589</v>
      </c>
      <c r="AQ1323" s="357">
        <v>1589</v>
      </c>
      <c r="AR1323" s="357">
        <v>1897</v>
      </c>
      <c r="AS1323" s="357">
        <v>1713</v>
      </c>
      <c r="AT1323" s="105"/>
      <c r="AU1323" s="105" t="s">
        <v>1581</v>
      </c>
      <c r="AV1323" s="126">
        <v>45.9</v>
      </c>
    </row>
    <row r="1324" spans="1:48" ht="23.25" customHeight="1">
      <c r="D1324" s="105" t="s">
        <v>1600</v>
      </c>
      <c r="E1324" s="164" t="s">
        <v>1600</v>
      </c>
      <c r="F1324" s="165" t="s">
        <v>1629</v>
      </c>
      <c r="G1324" s="126">
        <v>32.9</v>
      </c>
      <c r="H1324" s="166">
        <v>922</v>
      </c>
      <c r="I1324" s="166">
        <v>927</v>
      </c>
      <c r="J1324" s="166">
        <v>1048</v>
      </c>
      <c r="K1324" s="357">
        <v>953</v>
      </c>
      <c r="L1324" s="357">
        <v>948</v>
      </c>
      <c r="M1324" s="357">
        <v>1088</v>
      </c>
      <c r="N1324" s="357">
        <v>996</v>
      </c>
      <c r="O1324" s="357">
        <v>914</v>
      </c>
      <c r="P1324" s="357">
        <v>954</v>
      </c>
      <c r="Q1324" s="357">
        <v>1072</v>
      </c>
      <c r="R1324" s="357">
        <v>998</v>
      </c>
      <c r="S1324" s="354">
        <v>1136</v>
      </c>
      <c r="T1324" s="354">
        <v>1297</v>
      </c>
      <c r="U1324" s="354">
        <v>1382</v>
      </c>
      <c r="V1324" s="357">
        <v>1071</v>
      </c>
      <c r="W1324" s="357">
        <v>1172</v>
      </c>
      <c r="X1324" s="357">
        <v>994</v>
      </c>
      <c r="Y1324" s="357">
        <v>1071</v>
      </c>
      <c r="Z1324" s="357">
        <v>1256</v>
      </c>
      <c r="AA1324" s="357">
        <v>1120</v>
      </c>
      <c r="AB1324" s="357">
        <v>1018</v>
      </c>
      <c r="AC1324" s="357">
        <v>1114</v>
      </c>
      <c r="AD1324" s="357">
        <v>1318</v>
      </c>
      <c r="AE1324" s="357">
        <v>1146</v>
      </c>
      <c r="AF1324" s="357">
        <v>1120</v>
      </c>
      <c r="AG1324" s="357">
        <v>1219</v>
      </c>
      <c r="AH1324" s="357">
        <v>1441</v>
      </c>
      <c r="AI1324" s="368" t="s">
        <v>2207</v>
      </c>
      <c r="AJ1324" s="357">
        <v>1062</v>
      </c>
      <c r="AK1324" s="357">
        <v>1153</v>
      </c>
      <c r="AL1324" s="357">
        <v>1349</v>
      </c>
      <c r="AM1324" s="357">
        <v>967</v>
      </c>
      <c r="AN1324" s="357">
        <v>1029</v>
      </c>
      <c r="AO1324" s="357">
        <v>1168</v>
      </c>
      <c r="AP1324" s="357">
        <v>1039</v>
      </c>
      <c r="AQ1324" s="357">
        <v>1039</v>
      </c>
      <c r="AR1324" s="357">
        <v>1177</v>
      </c>
      <c r="AS1324" s="357">
        <v>1155</v>
      </c>
      <c r="AT1324" s="105"/>
      <c r="AU1324" s="105" t="s">
        <v>1600</v>
      </c>
      <c r="AV1324" s="126">
        <v>32.9</v>
      </c>
    </row>
    <row r="1325" spans="1:48" ht="23.25" customHeight="1">
      <c r="D1325" s="105" t="s">
        <v>5391</v>
      </c>
      <c r="E1325" s="13" t="s">
        <v>5391</v>
      </c>
      <c r="F1325" s="2" t="s">
        <v>1629</v>
      </c>
      <c r="G1325">
        <v>34</v>
      </c>
      <c r="H1325" s="398" t="s">
        <v>2207</v>
      </c>
      <c r="I1325" s="398" t="s">
        <v>2207</v>
      </c>
      <c r="J1325" s="398" t="s">
        <v>2207</v>
      </c>
      <c r="K1325" s="390" t="s">
        <v>2207</v>
      </c>
      <c r="L1325" s="390" t="s">
        <v>2207</v>
      </c>
      <c r="M1325" s="390" t="s">
        <v>2207</v>
      </c>
      <c r="N1325" s="390" t="s">
        <v>2207</v>
      </c>
      <c r="O1325" s="390" t="s">
        <v>2207</v>
      </c>
      <c r="P1325" s="390" t="s">
        <v>2207</v>
      </c>
      <c r="Q1325" s="390" t="s">
        <v>2207</v>
      </c>
      <c r="R1325" s="390" t="s">
        <v>2207</v>
      </c>
      <c r="S1325" s="354">
        <v>1154</v>
      </c>
      <c r="T1325" s="354">
        <v>1326</v>
      </c>
      <c r="U1325" s="354">
        <v>1410</v>
      </c>
      <c r="V1325" s="391">
        <v>1110</v>
      </c>
      <c r="W1325" s="391">
        <v>1216</v>
      </c>
      <c r="X1325" s="391">
        <v>1021</v>
      </c>
      <c r="Y1325" s="391">
        <v>1104</v>
      </c>
      <c r="Z1325" s="391">
        <v>1296</v>
      </c>
      <c r="AA1325" s="391">
        <v>1151</v>
      </c>
      <c r="AB1325" s="391">
        <v>1050</v>
      </c>
      <c r="AC1325" s="391">
        <v>1154</v>
      </c>
      <c r="AD1325" s="391">
        <v>1368</v>
      </c>
      <c r="AE1325" s="391">
        <v>1182</v>
      </c>
      <c r="AF1325" s="391">
        <v>1152</v>
      </c>
      <c r="AG1325" s="391">
        <v>1259</v>
      </c>
      <c r="AH1325" s="391">
        <v>1491</v>
      </c>
      <c r="AI1325" s="399" t="s">
        <v>2207</v>
      </c>
      <c r="AJ1325" s="391">
        <v>1096</v>
      </c>
      <c r="AK1325" s="391">
        <v>1195</v>
      </c>
      <c r="AL1325" s="391">
        <v>1399</v>
      </c>
      <c r="AM1325" s="391">
        <v>995</v>
      </c>
      <c r="AN1325" s="391">
        <v>1063</v>
      </c>
      <c r="AO1325" s="391">
        <v>1206</v>
      </c>
      <c r="AP1325" s="391">
        <v>1080</v>
      </c>
      <c r="AQ1325" s="391">
        <v>1080</v>
      </c>
      <c r="AR1325" s="391">
        <v>1235</v>
      </c>
      <c r="AS1325" s="391">
        <v>1196</v>
      </c>
      <c r="AU1325" s="105" t="s">
        <v>5391</v>
      </c>
      <c r="AV1325" s="126">
        <v>34</v>
      </c>
    </row>
    <row r="1326" spans="1:48" ht="23.25" customHeight="1">
      <c r="D1326" s="105" t="s">
        <v>1601</v>
      </c>
      <c r="E1326" s="164" t="s">
        <v>1601</v>
      </c>
      <c r="F1326" s="165" t="s">
        <v>1629</v>
      </c>
      <c r="G1326" s="126">
        <v>35.200000000000003</v>
      </c>
      <c r="H1326" s="166">
        <v>978</v>
      </c>
      <c r="I1326" s="166">
        <v>986</v>
      </c>
      <c r="J1326" s="166">
        <v>1114</v>
      </c>
      <c r="K1326" s="357">
        <v>1015</v>
      </c>
      <c r="L1326" s="357">
        <v>1010</v>
      </c>
      <c r="M1326" s="357">
        <v>1170</v>
      </c>
      <c r="N1326" s="357">
        <v>1064</v>
      </c>
      <c r="O1326" s="357">
        <v>972</v>
      </c>
      <c r="P1326" s="357">
        <v>1025</v>
      </c>
      <c r="Q1326" s="357">
        <v>1148</v>
      </c>
      <c r="R1326" s="357">
        <v>1068</v>
      </c>
      <c r="S1326" s="354">
        <v>1202</v>
      </c>
      <c r="T1326" s="354">
        <v>1385</v>
      </c>
      <c r="U1326" s="354">
        <v>1475</v>
      </c>
      <c r="V1326" s="357">
        <v>1149</v>
      </c>
      <c r="W1326" s="357">
        <v>1259</v>
      </c>
      <c r="X1326" s="357">
        <v>1047</v>
      </c>
      <c r="Y1326" s="357">
        <v>1136</v>
      </c>
      <c r="Z1326" s="357">
        <v>1335</v>
      </c>
      <c r="AA1326" s="357">
        <v>1181</v>
      </c>
      <c r="AB1326" s="357">
        <v>1081</v>
      </c>
      <c r="AC1326" s="357">
        <v>1194</v>
      </c>
      <c r="AD1326" s="357">
        <v>1417</v>
      </c>
      <c r="AE1326" s="357">
        <v>1217</v>
      </c>
      <c r="AF1326" s="357">
        <v>1183</v>
      </c>
      <c r="AG1326" s="357">
        <v>1299</v>
      </c>
      <c r="AH1326" s="357">
        <v>1540</v>
      </c>
      <c r="AI1326" s="368" t="s">
        <v>2207</v>
      </c>
      <c r="AJ1326" s="357">
        <v>1130</v>
      </c>
      <c r="AK1326" s="357">
        <v>1237</v>
      </c>
      <c r="AL1326" s="357">
        <v>1449</v>
      </c>
      <c r="AM1326" s="357">
        <v>1023</v>
      </c>
      <c r="AN1326" s="357">
        <v>1096</v>
      </c>
      <c r="AO1326" s="357">
        <v>1244</v>
      </c>
      <c r="AP1326" s="357">
        <v>1120</v>
      </c>
      <c r="AQ1326" s="357">
        <v>1120</v>
      </c>
      <c r="AR1326" s="357">
        <v>1292</v>
      </c>
      <c r="AS1326" s="357">
        <v>1236</v>
      </c>
      <c r="AT1326" s="105"/>
      <c r="AU1326" s="105" t="s">
        <v>1601</v>
      </c>
      <c r="AV1326" s="126">
        <v>35.200000000000003</v>
      </c>
    </row>
    <row r="1327" spans="1:48" ht="23.25" customHeight="1">
      <c r="D1327" s="105" t="s">
        <v>3041</v>
      </c>
      <c r="E1327" s="164" t="s">
        <v>3041</v>
      </c>
      <c r="F1327" s="165" t="s">
        <v>1629</v>
      </c>
      <c r="G1327" s="126">
        <v>36.4</v>
      </c>
      <c r="H1327" s="166">
        <v>990</v>
      </c>
      <c r="I1327" s="166">
        <v>985</v>
      </c>
      <c r="J1327" s="166">
        <v>1143</v>
      </c>
      <c r="K1327" s="357">
        <v>1018</v>
      </c>
      <c r="L1327" s="357">
        <v>1011</v>
      </c>
      <c r="M1327" s="357">
        <v>1184</v>
      </c>
      <c r="N1327" s="357">
        <v>1112</v>
      </c>
      <c r="O1327" s="357">
        <v>1017</v>
      </c>
      <c r="P1327" s="357">
        <v>1029</v>
      </c>
      <c r="Q1327" s="357">
        <v>1165</v>
      </c>
      <c r="R1327" s="357">
        <v>1104</v>
      </c>
      <c r="S1327" s="354">
        <v>1223</v>
      </c>
      <c r="T1327" s="354">
        <v>1416</v>
      </c>
      <c r="U1327" s="354">
        <v>1505</v>
      </c>
      <c r="V1327" s="357">
        <v>1173</v>
      </c>
      <c r="W1327" s="357">
        <v>1286</v>
      </c>
      <c r="X1327" s="357">
        <v>1072</v>
      </c>
      <c r="Y1327" s="357">
        <v>1166</v>
      </c>
      <c r="Z1327" s="357">
        <v>1353</v>
      </c>
      <c r="AA1327" s="357">
        <v>1188</v>
      </c>
      <c r="AB1327" s="357">
        <v>1127</v>
      </c>
      <c r="AC1327" s="357">
        <v>1247</v>
      </c>
      <c r="AD1327" s="357">
        <v>1454</v>
      </c>
      <c r="AE1327" s="357">
        <v>1239</v>
      </c>
      <c r="AF1327" s="357">
        <v>1226</v>
      </c>
      <c r="AG1327" s="357">
        <v>1348</v>
      </c>
      <c r="AH1327" s="357">
        <v>1573</v>
      </c>
      <c r="AI1327" s="368" t="s">
        <v>2207</v>
      </c>
      <c r="AJ1327" s="357">
        <v>1151</v>
      </c>
      <c r="AK1327" s="357">
        <v>1267</v>
      </c>
      <c r="AL1327" s="357">
        <v>1483</v>
      </c>
      <c r="AM1327" s="357">
        <v>1033</v>
      </c>
      <c r="AN1327" s="357">
        <v>1111</v>
      </c>
      <c r="AO1327" s="357">
        <v>1261</v>
      </c>
      <c r="AP1327" s="357">
        <v>1146</v>
      </c>
      <c r="AQ1327" s="357">
        <v>1146</v>
      </c>
      <c r="AR1327" s="357">
        <v>1335</v>
      </c>
      <c r="AS1327" s="357">
        <v>1261</v>
      </c>
      <c r="AT1327" s="105"/>
      <c r="AU1327" s="105" t="s">
        <v>3041</v>
      </c>
      <c r="AV1327" s="126">
        <v>36.4</v>
      </c>
    </row>
    <row r="1328" spans="1:48" ht="23.25" customHeight="1">
      <c r="D1328" s="105" t="s">
        <v>1602</v>
      </c>
      <c r="E1328" s="164" t="s">
        <v>1602</v>
      </c>
      <c r="F1328" s="165" t="s">
        <v>1629</v>
      </c>
      <c r="G1328" s="126">
        <v>37.5</v>
      </c>
      <c r="H1328" s="166">
        <v>1088</v>
      </c>
      <c r="I1328" s="166">
        <v>1099</v>
      </c>
      <c r="J1328" s="166">
        <v>1241</v>
      </c>
      <c r="K1328" s="357">
        <v>1132</v>
      </c>
      <c r="L1328" s="357">
        <v>1126</v>
      </c>
      <c r="M1328" s="357">
        <v>1313</v>
      </c>
      <c r="N1328" s="357">
        <v>1189</v>
      </c>
      <c r="O1328" s="357">
        <v>1085</v>
      </c>
      <c r="P1328" s="357">
        <v>1153</v>
      </c>
      <c r="Q1328" s="357">
        <v>1292</v>
      </c>
      <c r="R1328" s="357">
        <v>1202</v>
      </c>
      <c r="S1328" s="354">
        <v>1316</v>
      </c>
      <c r="T1328" s="354">
        <v>1520</v>
      </c>
      <c r="U1328" s="354">
        <v>1627</v>
      </c>
      <c r="V1328" s="357">
        <v>1276</v>
      </c>
      <c r="W1328" s="357">
        <v>1401</v>
      </c>
      <c r="X1328" s="357">
        <v>1154</v>
      </c>
      <c r="Y1328" s="357">
        <v>1256</v>
      </c>
      <c r="Z1328" s="357">
        <v>1478</v>
      </c>
      <c r="AA1328" s="357">
        <v>1302</v>
      </c>
      <c r="AB1328" s="357">
        <v>1198</v>
      </c>
      <c r="AC1328" s="357">
        <v>1329</v>
      </c>
      <c r="AD1328" s="357">
        <v>1581</v>
      </c>
      <c r="AE1328" s="357">
        <v>1349</v>
      </c>
      <c r="AF1328" s="357">
        <v>1300</v>
      </c>
      <c r="AG1328" s="357">
        <v>1434</v>
      </c>
      <c r="AH1328" s="357">
        <v>1704</v>
      </c>
      <c r="AI1328" s="368" t="s">
        <v>2207</v>
      </c>
      <c r="AJ1328" s="357">
        <v>1252</v>
      </c>
      <c r="AK1328" s="357">
        <v>1377</v>
      </c>
      <c r="AL1328" s="357">
        <v>1613</v>
      </c>
      <c r="AM1328" s="357">
        <v>1133</v>
      </c>
      <c r="AN1328" s="357">
        <v>1216</v>
      </c>
      <c r="AO1328" s="357">
        <v>1381</v>
      </c>
      <c r="AP1328" s="357">
        <v>1262</v>
      </c>
      <c r="AQ1328" s="357">
        <v>1262</v>
      </c>
      <c r="AR1328" s="357">
        <v>1467</v>
      </c>
      <c r="AS1328" s="357">
        <v>1376</v>
      </c>
      <c r="AT1328" s="105"/>
      <c r="AU1328" s="105" t="s">
        <v>1602</v>
      </c>
      <c r="AV1328" s="126">
        <v>37.5</v>
      </c>
    </row>
    <row r="1329" spans="1:48" ht="23.25" customHeight="1">
      <c r="D1329" s="105" t="s">
        <v>1603</v>
      </c>
      <c r="E1329" s="164" t="s">
        <v>1603</v>
      </c>
      <c r="F1329" s="165" t="s">
        <v>1630</v>
      </c>
      <c r="G1329" s="126">
        <v>36.5</v>
      </c>
      <c r="H1329" s="166">
        <v>961</v>
      </c>
      <c r="I1329" s="166">
        <v>967</v>
      </c>
      <c r="J1329" s="166">
        <v>1086</v>
      </c>
      <c r="K1329" s="357">
        <v>992</v>
      </c>
      <c r="L1329" s="357">
        <v>988</v>
      </c>
      <c r="M1329" s="357">
        <v>1130</v>
      </c>
      <c r="N1329" s="357">
        <v>1039</v>
      </c>
      <c r="O1329" s="357">
        <v>951</v>
      </c>
      <c r="P1329" s="357">
        <v>998</v>
      </c>
      <c r="Q1329" s="357">
        <v>1119</v>
      </c>
      <c r="R1329" s="357">
        <v>1043</v>
      </c>
      <c r="S1329" s="354">
        <v>1180</v>
      </c>
      <c r="T1329" s="354">
        <v>1356</v>
      </c>
      <c r="U1329" s="354">
        <v>1441</v>
      </c>
      <c r="V1329" s="357">
        <v>1119</v>
      </c>
      <c r="W1329" s="357">
        <v>1225</v>
      </c>
      <c r="X1329" s="357">
        <v>1030</v>
      </c>
      <c r="Y1329" s="357">
        <v>1113</v>
      </c>
      <c r="Z1329" s="357">
        <v>1306</v>
      </c>
      <c r="AA1329" s="357">
        <v>1162</v>
      </c>
      <c r="AB1329" s="357">
        <v>1059</v>
      </c>
      <c r="AC1329" s="357">
        <v>1164</v>
      </c>
      <c r="AD1329" s="357">
        <v>1378</v>
      </c>
      <c r="AE1329" s="357">
        <v>1192</v>
      </c>
      <c r="AF1329" s="357">
        <v>1161</v>
      </c>
      <c r="AG1329" s="357">
        <v>1269</v>
      </c>
      <c r="AH1329" s="357">
        <v>1501</v>
      </c>
      <c r="AI1329" s="368" t="s">
        <v>2207</v>
      </c>
      <c r="AJ1329" s="357">
        <v>1200</v>
      </c>
      <c r="AK1329" s="357">
        <v>1325</v>
      </c>
      <c r="AL1329" s="357">
        <v>1551</v>
      </c>
      <c r="AM1329" s="357">
        <v>1071</v>
      </c>
      <c r="AN1329" s="357">
        <v>1162</v>
      </c>
      <c r="AO1329" s="357">
        <v>1320</v>
      </c>
      <c r="AP1329" s="357">
        <v>1156</v>
      </c>
      <c r="AQ1329" s="357">
        <v>1156</v>
      </c>
      <c r="AR1329" s="357">
        <v>1361</v>
      </c>
      <c r="AS1329" s="357">
        <v>1204</v>
      </c>
      <c r="AT1329" s="105"/>
      <c r="AU1329" s="105" t="s">
        <v>1603</v>
      </c>
      <c r="AV1329" s="126">
        <v>36.5</v>
      </c>
    </row>
    <row r="1330" spans="1:48" ht="23.25" customHeight="1">
      <c r="D1330" s="105" t="s">
        <v>5392</v>
      </c>
      <c r="E1330" s="13" t="s">
        <v>5392</v>
      </c>
      <c r="F1330" s="2" t="s">
        <v>1630</v>
      </c>
      <c r="G1330">
        <v>37.800000000000004</v>
      </c>
      <c r="H1330" s="398" t="s">
        <v>2207</v>
      </c>
      <c r="I1330" s="398" t="s">
        <v>2207</v>
      </c>
      <c r="J1330" s="398" t="s">
        <v>2207</v>
      </c>
      <c r="K1330" s="390" t="s">
        <v>2207</v>
      </c>
      <c r="L1330" s="390" t="s">
        <v>2207</v>
      </c>
      <c r="M1330" s="390" t="s">
        <v>2207</v>
      </c>
      <c r="N1330" s="390" t="s">
        <v>2207</v>
      </c>
      <c r="O1330" s="390" t="s">
        <v>2207</v>
      </c>
      <c r="P1330" s="390" t="s">
        <v>2207</v>
      </c>
      <c r="Q1330" s="390" t="s">
        <v>2207</v>
      </c>
      <c r="R1330" s="390" t="s">
        <v>2207</v>
      </c>
      <c r="S1330" s="354">
        <v>1200</v>
      </c>
      <c r="T1330" s="354">
        <v>1387</v>
      </c>
      <c r="U1330" s="354">
        <v>1472</v>
      </c>
      <c r="V1330" s="391">
        <v>1162</v>
      </c>
      <c r="W1330" s="391">
        <v>1273</v>
      </c>
      <c r="X1330" s="391">
        <v>1059</v>
      </c>
      <c r="Y1330" s="391">
        <v>1149</v>
      </c>
      <c r="Z1330" s="391">
        <v>1350</v>
      </c>
      <c r="AA1330" s="391">
        <v>1195</v>
      </c>
      <c r="AB1330" s="391">
        <v>1094</v>
      </c>
      <c r="AC1330" s="391">
        <v>1208</v>
      </c>
      <c r="AD1330" s="391">
        <v>1433</v>
      </c>
      <c r="AE1330" s="391">
        <v>1232</v>
      </c>
      <c r="AF1330" s="391">
        <v>1196</v>
      </c>
      <c r="AG1330" s="391">
        <v>1313</v>
      </c>
      <c r="AH1330" s="391">
        <v>1556</v>
      </c>
      <c r="AI1330" s="399" t="s">
        <v>2207</v>
      </c>
      <c r="AJ1330" s="391">
        <v>1238</v>
      </c>
      <c r="AK1330" s="391">
        <v>1372</v>
      </c>
      <c r="AL1330" s="391">
        <v>1606</v>
      </c>
      <c r="AM1330" s="391">
        <v>1102</v>
      </c>
      <c r="AN1330" s="391">
        <v>1199</v>
      </c>
      <c r="AO1330" s="391">
        <v>1362</v>
      </c>
      <c r="AP1330" s="391">
        <v>1201</v>
      </c>
      <c r="AQ1330" s="391">
        <v>1201</v>
      </c>
      <c r="AR1330" s="391">
        <v>1425</v>
      </c>
      <c r="AS1330" s="391">
        <v>1248</v>
      </c>
      <c r="AU1330" s="105" t="s">
        <v>5392</v>
      </c>
      <c r="AV1330" s="126">
        <v>37.800000000000004</v>
      </c>
    </row>
    <row r="1331" spans="1:48" ht="23.25" customHeight="1">
      <c r="D1331" s="105" t="s">
        <v>1604</v>
      </c>
      <c r="E1331" s="164" t="s">
        <v>1604</v>
      </c>
      <c r="F1331" s="165" t="s">
        <v>1630</v>
      </c>
      <c r="G1331" s="126">
        <v>39.1</v>
      </c>
      <c r="H1331" s="166">
        <v>1022</v>
      </c>
      <c r="I1331" s="166">
        <v>1032</v>
      </c>
      <c r="J1331" s="166">
        <v>1158</v>
      </c>
      <c r="K1331" s="357">
        <v>1059</v>
      </c>
      <c r="L1331" s="357">
        <v>1055</v>
      </c>
      <c r="M1331" s="357">
        <v>1220</v>
      </c>
      <c r="N1331" s="357">
        <v>1112</v>
      </c>
      <c r="O1331" s="357">
        <v>1015</v>
      </c>
      <c r="P1331" s="357">
        <v>1077</v>
      </c>
      <c r="Q1331" s="357">
        <v>1202</v>
      </c>
      <c r="R1331" s="357">
        <v>1120</v>
      </c>
      <c r="S1331" s="354">
        <v>1253</v>
      </c>
      <c r="T1331" s="354">
        <v>1453</v>
      </c>
      <c r="U1331" s="354">
        <v>1543</v>
      </c>
      <c r="V1331" s="357">
        <v>1204</v>
      </c>
      <c r="W1331" s="357">
        <v>1320</v>
      </c>
      <c r="X1331" s="357">
        <v>1088</v>
      </c>
      <c r="Y1331" s="357">
        <v>1185</v>
      </c>
      <c r="Z1331" s="357">
        <v>1393</v>
      </c>
      <c r="AA1331" s="357">
        <v>1228</v>
      </c>
      <c r="AB1331" s="357">
        <v>1128</v>
      </c>
      <c r="AC1331" s="357">
        <v>1252</v>
      </c>
      <c r="AD1331" s="357">
        <v>1487</v>
      </c>
      <c r="AE1331" s="357">
        <v>1271</v>
      </c>
      <c r="AF1331" s="357">
        <v>1230</v>
      </c>
      <c r="AG1331" s="357">
        <v>1356</v>
      </c>
      <c r="AH1331" s="357">
        <v>1610</v>
      </c>
      <c r="AI1331" s="368" t="s">
        <v>2207</v>
      </c>
      <c r="AJ1331" s="357">
        <v>1275</v>
      </c>
      <c r="AK1331" s="357">
        <v>1418</v>
      </c>
      <c r="AL1331" s="357">
        <v>1661</v>
      </c>
      <c r="AM1331" s="357">
        <v>1132</v>
      </c>
      <c r="AN1331" s="357">
        <v>1235</v>
      </c>
      <c r="AO1331" s="357">
        <v>1403</v>
      </c>
      <c r="AP1331" s="357">
        <v>1245</v>
      </c>
      <c r="AQ1331" s="357">
        <v>1245</v>
      </c>
      <c r="AR1331" s="357">
        <v>1488</v>
      </c>
      <c r="AS1331" s="357">
        <v>1292</v>
      </c>
      <c r="AT1331" s="105"/>
      <c r="AU1331" s="105" t="s">
        <v>1604</v>
      </c>
      <c r="AV1331" s="126">
        <v>39.1</v>
      </c>
    </row>
    <row r="1332" spans="1:48" ht="23.25" customHeight="1">
      <c r="A1332" s="396"/>
      <c r="B1332" s="397"/>
      <c r="D1332" s="105" t="s">
        <v>3042</v>
      </c>
      <c r="E1332" s="164" t="s">
        <v>3042</v>
      </c>
      <c r="F1332" s="165" t="s">
        <v>1630</v>
      </c>
      <c r="G1332" s="126">
        <v>40.4</v>
      </c>
      <c r="H1332" s="166">
        <v>1034</v>
      </c>
      <c r="I1332" s="166">
        <v>1030</v>
      </c>
      <c r="J1332" s="166">
        <v>1190</v>
      </c>
      <c r="K1332" s="357">
        <v>1063</v>
      </c>
      <c r="L1332" s="357">
        <v>1056</v>
      </c>
      <c r="M1332" s="357">
        <v>1231</v>
      </c>
      <c r="N1332" s="357">
        <v>1163</v>
      </c>
      <c r="O1332" s="357">
        <v>1065</v>
      </c>
      <c r="P1332" s="357">
        <v>1081</v>
      </c>
      <c r="Q1332" s="357">
        <v>1221</v>
      </c>
      <c r="R1332" s="357">
        <v>1160</v>
      </c>
      <c r="S1332" s="354">
        <v>1275</v>
      </c>
      <c r="T1332" s="354">
        <v>1486</v>
      </c>
      <c r="U1332" s="354">
        <v>1577</v>
      </c>
      <c r="V1332" s="357">
        <v>1232</v>
      </c>
      <c r="W1332" s="357">
        <v>1351</v>
      </c>
      <c r="X1332" s="357">
        <v>1116</v>
      </c>
      <c r="Y1332" s="357">
        <v>1219</v>
      </c>
      <c r="Z1332" s="357">
        <v>1414</v>
      </c>
      <c r="AA1332" s="357">
        <v>1237</v>
      </c>
      <c r="AB1332" s="357">
        <v>1179</v>
      </c>
      <c r="AC1332" s="357">
        <v>1310</v>
      </c>
      <c r="AD1332" s="357">
        <v>1528</v>
      </c>
      <c r="AE1332" s="357">
        <v>1295</v>
      </c>
      <c r="AF1332" s="357">
        <v>1278</v>
      </c>
      <c r="AG1332" s="357">
        <v>1411</v>
      </c>
      <c r="AH1332" s="357">
        <v>1646</v>
      </c>
      <c r="AI1332" s="368" t="s">
        <v>2207</v>
      </c>
      <c r="AJ1332" s="357">
        <v>1203</v>
      </c>
      <c r="AK1332" s="357">
        <v>1330</v>
      </c>
      <c r="AL1332" s="357">
        <v>1557</v>
      </c>
      <c r="AM1332" s="357">
        <v>1079</v>
      </c>
      <c r="AN1332" s="357">
        <v>1166</v>
      </c>
      <c r="AO1332" s="357">
        <v>1322</v>
      </c>
      <c r="AP1332" s="357">
        <v>1208</v>
      </c>
      <c r="AQ1332" s="357">
        <v>1208</v>
      </c>
      <c r="AR1332" s="357">
        <v>1418</v>
      </c>
      <c r="AS1332" s="357">
        <v>1321</v>
      </c>
      <c r="AT1332" s="105"/>
      <c r="AU1332" s="105" t="s">
        <v>3042</v>
      </c>
      <c r="AV1332" s="126">
        <v>40.4</v>
      </c>
    </row>
    <row r="1333" spans="1:48" ht="23.25" customHeight="1">
      <c r="D1333" s="105" t="s">
        <v>1605</v>
      </c>
      <c r="E1333" s="164" t="s">
        <v>1605</v>
      </c>
      <c r="F1333" s="165" t="s">
        <v>1630</v>
      </c>
      <c r="G1333" s="126">
        <v>41.7</v>
      </c>
      <c r="H1333" s="166">
        <v>1137</v>
      </c>
      <c r="I1333" s="166">
        <v>1150</v>
      </c>
      <c r="J1333" s="166">
        <v>1291</v>
      </c>
      <c r="K1333" s="357">
        <v>1181</v>
      </c>
      <c r="L1333" s="357">
        <v>1176</v>
      </c>
      <c r="M1333" s="357">
        <v>1371</v>
      </c>
      <c r="N1333" s="357">
        <v>1242</v>
      </c>
      <c r="O1333" s="357">
        <v>1133</v>
      </c>
      <c r="P1333" s="357">
        <v>1213</v>
      </c>
      <c r="Q1333" s="357">
        <v>1354</v>
      </c>
      <c r="R1333" s="357">
        <v>1261</v>
      </c>
      <c r="S1333" s="354">
        <v>1372</v>
      </c>
      <c r="T1333" s="354">
        <v>1597</v>
      </c>
      <c r="U1333" s="354">
        <v>1704</v>
      </c>
      <c r="V1333" s="357">
        <v>1338</v>
      </c>
      <c r="W1333" s="357">
        <v>1471</v>
      </c>
      <c r="X1333" s="357">
        <v>1200</v>
      </c>
      <c r="Y1333" s="357">
        <v>1311</v>
      </c>
      <c r="Z1333" s="357">
        <v>1544</v>
      </c>
      <c r="AA1333" s="357">
        <v>1355</v>
      </c>
      <c r="AB1333" s="357">
        <v>1250</v>
      </c>
      <c r="AC1333" s="357">
        <v>1395</v>
      </c>
      <c r="AD1333" s="357">
        <v>1661</v>
      </c>
      <c r="AE1333" s="357">
        <v>1410</v>
      </c>
      <c r="AF1333" s="357">
        <v>1353</v>
      </c>
      <c r="AG1333" s="357">
        <v>1499</v>
      </c>
      <c r="AH1333" s="357">
        <v>1784</v>
      </c>
      <c r="AI1333" s="368" t="s">
        <v>2207</v>
      </c>
      <c r="AJ1333" s="357">
        <v>1404</v>
      </c>
      <c r="AK1333" s="357">
        <v>1566</v>
      </c>
      <c r="AL1333" s="357">
        <v>1835</v>
      </c>
      <c r="AM1333" s="357">
        <v>1247</v>
      </c>
      <c r="AN1333" s="357">
        <v>1362</v>
      </c>
      <c r="AO1333" s="357">
        <v>1548</v>
      </c>
      <c r="AP1333" s="357">
        <v>1394</v>
      </c>
      <c r="AQ1333" s="357">
        <v>1394</v>
      </c>
      <c r="AR1333" s="357">
        <v>1674</v>
      </c>
      <c r="AS1333" s="357">
        <v>1441</v>
      </c>
      <c r="AT1333" s="105"/>
      <c r="AU1333" s="105" t="s">
        <v>1605</v>
      </c>
      <c r="AV1333" s="126">
        <v>41.7</v>
      </c>
    </row>
    <row r="1334" spans="1:48" ht="23.25" customHeight="1">
      <c r="D1334" s="105" t="s">
        <v>1606</v>
      </c>
      <c r="E1334" s="164" t="s">
        <v>1606</v>
      </c>
      <c r="F1334" s="165" t="s">
        <v>1631</v>
      </c>
      <c r="G1334" s="126">
        <v>40.200000000000003</v>
      </c>
      <c r="H1334" s="166">
        <v>1000</v>
      </c>
      <c r="I1334" s="166">
        <v>1008</v>
      </c>
      <c r="J1334" s="166">
        <v>1137</v>
      </c>
      <c r="K1334" s="357">
        <v>1031</v>
      </c>
      <c r="L1334" s="357">
        <v>1027</v>
      </c>
      <c r="M1334" s="357">
        <v>1185</v>
      </c>
      <c r="N1334" s="357">
        <v>1081</v>
      </c>
      <c r="O1334" s="357">
        <v>992</v>
      </c>
      <c r="P1334" s="357">
        <v>1043</v>
      </c>
      <c r="Q1334" s="357">
        <v>1169</v>
      </c>
      <c r="R1334" s="357">
        <v>1088</v>
      </c>
      <c r="S1334" s="354">
        <v>1224</v>
      </c>
      <c r="T1334" s="354">
        <v>1414</v>
      </c>
      <c r="U1334" s="354">
        <v>1500</v>
      </c>
      <c r="V1334" s="357">
        <v>1167</v>
      </c>
      <c r="W1334" s="357">
        <v>1279</v>
      </c>
      <c r="X1334" s="357">
        <v>1066</v>
      </c>
      <c r="Y1334" s="357">
        <v>1156</v>
      </c>
      <c r="Z1334" s="357">
        <v>1356</v>
      </c>
      <c r="AA1334" s="357">
        <v>1203</v>
      </c>
      <c r="AB1334" s="357">
        <v>1099</v>
      </c>
      <c r="AC1334" s="357">
        <v>1213</v>
      </c>
      <c r="AD1334" s="357">
        <v>1438</v>
      </c>
      <c r="AE1334" s="357">
        <v>1239</v>
      </c>
      <c r="AF1334" s="357">
        <v>1202</v>
      </c>
      <c r="AG1334" s="357">
        <v>1318</v>
      </c>
      <c r="AH1334" s="357">
        <v>1561</v>
      </c>
      <c r="AI1334" s="368" t="s">
        <v>2207</v>
      </c>
      <c r="AJ1334" s="357">
        <v>1142</v>
      </c>
      <c r="AK1334" s="357">
        <v>1248</v>
      </c>
      <c r="AL1334" s="357">
        <v>1459</v>
      </c>
      <c r="AM1334" s="357">
        <v>1046</v>
      </c>
      <c r="AN1334" s="357">
        <v>1121</v>
      </c>
      <c r="AO1334" s="357">
        <v>1271</v>
      </c>
      <c r="AP1334" s="357">
        <v>1141</v>
      </c>
      <c r="AQ1334" s="357">
        <v>1141</v>
      </c>
      <c r="AR1334" s="357">
        <v>1311</v>
      </c>
      <c r="AS1334" s="357">
        <v>1253</v>
      </c>
      <c r="AT1334" s="105"/>
      <c r="AU1334" s="105" t="s">
        <v>1606</v>
      </c>
      <c r="AV1334" s="126">
        <v>40.200000000000003</v>
      </c>
    </row>
    <row r="1335" spans="1:48" ht="23.25" customHeight="1">
      <c r="D1335" s="105" t="s">
        <v>5393</v>
      </c>
      <c r="E1335" s="13" t="s">
        <v>5393</v>
      </c>
      <c r="F1335" s="2" t="s">
        <v>1631</v>
      </c>
      <c r="G1335">
        <v>41.6</v>
      </c>
      <c r="H1335" s="398" t="s">
        <v>2207</v>
      </c>
      <c r="I1335" s="398" t="s">
        <v>2207</v>
      </c>
      <c r="J1335" s="398" t="s">
        <v>2207</v>
      </c>
      <c r="K1335" s="390" t="s">
        <v>2207</v>
      </c>
      <c r="L1335" s="390" t="s">
        <v>2207</v>
      </c>
      <c r="M1335" s="390" t="s">
        <v>2207</v>
      </c>
      <c r="N1335" s="390" t="s">
        <v>2207</v>
      </c>
      <c r="O1335" s="390" t="s">
        <v>2207</v>
      </c>
      <c r="P1335" s="390" t="s">
        <v>2207</v>
      </c>
      <c r="Q1335" s="390" t="s">
        <v>2207</v>
      </c>
      <c r="R1335" s="390" t="s">
        <v>2207</v>
      </c>
      <c r="S1335" s="354">
        <v>1245</v>
      </c>
      <c r="T1335" s="354">
        <v>1449</v>
      </c>
      <c r="U1335" s="354">
        <v>1534</v>
      </c>
      <c r="V1335" s="391">
        <v>1213</v>
      </c>
      <c r="W1335" s="391">
        <v>1330</v>
      </c>
      <c r="X1335" s="391">
        <v>1097</v>
      </c>
      <c r="Y1335" s="391">
        <v>1195</v>
      </c>
      <c r="Z1335" s="391">
        <v>1403</v>
      </c>
      <c r="AA1335" s="391">
        <v>1239</v>
      </c>
      <c r="AB1335" s="391">
        <v>1137</v>
      </c>
      <c r="AC1335" s="391">
        <v>1261</v>
      </c>
      <c r="AD1335" s="391">
        <v>1497</v>
      </c>
      <c r="AE1335" s="391">
        <v>1282</v>
      </c>
      <c r="AF1335" s="391">
        <v>1239</v>
      </c>
      <c r="AG1335" s="391">
        <v>1366</v>
      </c>
      <c r="AH1335" s="391">
        <v>1620</v>
      </c>
      <c r="AI1335" s="399" t="s">
        <v>2207</v>
      </c>
      <c r="AJ1335" s="391">
        <v>1183</v>
      </c>
      <c r="AK1335" s="391">
        <v>1299</v>
      </c>
      <c r="AL1335" s="391">
        <v>1519</v>
      </c>
      <c r="AM1335" s="391">
        <v>1079</v>
      </c>
      <c r="AN1335" s="391">
        <v>1161</v>
      </c>
      <c r="AO1335" s="391">
        <v>1316</v>
      </c>
      <c r="AP1335" s="391">
        <v>1190</v>
      </c>
      <c r="AQ1335" s="391">
        <v>1190</v>
      </c>
      <c r="AR1335" s="391">
        <v>1380</v>
      </c>
      <c r="AS1335" s="391">
        <v>1301</v>
      </c>
      <c r="AU1335" s="105" t="s">
        <v>5393</v>
      </c>
      <c r="AV1335" s="126">
        <v>41.6</v>
      </c>
    </row>
    <row r="1336" spans="1:48" ht="23.25" customHeight="1">
      <c r="D1336" s="105" t="s">
        <v>1607</v>
      </c>
      <c r="E1336" s="164" t="s">
        <v>1607</v>
      </c>
      <c r="F1336" s="165" t="s">
        <v>1631</v>
      </c>
      <c r="G1336" s="126">
        <v>43</v>
      </c>
      <c r="H1336" s="166">
        <v>1064</v>
      </c>
      <c r="I1336" s="166">
        <v>1077</v>
      </c>
      <c r="J1336" s="166">
        <v>1214</v>
      </c>
      <c r="K1336" s="357">
        <v>1103</v>
      </c>
      <c r="L1336" s="357">
        <v>1099</v>
      </c>
      <c r="M1336" s="357">
        <v>1282</v>
      </c>
      <c r="N1336" s="357">
        <v>1159</v>
      </c>
      <c r="O1336" s="357">
        <v>1061</v>
      </c>
      <c r="P1336" s="357">
        <v>1128</v>
      </c>
      <c r="Q1336" s="357">
        <v>1258</v>
      </c>
      <c r="R1336" s="357">
        <v>1171</v>
      </c>
      <c r="S1336" s="354">
        <v>1302</v>
      </c>
      <c r="T1336" s="354">
        <v>1520</v>
      </c>
      <c r="U1336" s="354">
        <v>1611</v>
      </c>
      <c r="V1336" s="357">
        <v>1259</v>
      </c>
      <c r="W1336" s="357">
        <v>1380</v>
      </c>
      <c r="X1336" s="357">
        <v>1128</v>
      </c>
      <c r="Y1336" s="357">
        <v>1233</v>
      </c>
      <c r="Z1336" s="357">
        <v>1450</v>
      </c>
      <c r="AA1336" s="357">
        <v>1275</v>
      </c>
      <c r="AB1336" s="357">
        <v>1174</v>
      </c>
      <c r="AC1336" s="357">
        <v>1309</v>
      </c>
      <c r="AD1336" s="357">
        <v>1556</v>
      </c>
      <c r="AE1336" s="357">
        <v>1324</v>
      </c>
      <c r="AF1336" s="357">
        <v>1276</v>
      </c>
      <c r="AG1336" s="357">
        <v>1413</v>
      </c>
      <c r="AH1336" s="357">
        <v>1679</v>
      </c>
      <c r="AI1336" s="368" t="s">
        <v>2207</v>
      </c>
      <c r="AJ1336" s="357">
        <v>1223</v>
      </c>
      <c r="AK1336" s="357">
        <v>1349</v>
      </c>
      <c r="AL1336" s="357">
        <v>1578</v>
      </c>
      <c r="AM1336" s="357">
        <v>1112</v>
      </c>
      <c r="AN1336" s="357">
        <v>1200</v>
      </c>
      <c r="AO1336" s="357">
        <v>1361</v>
      </c>
      <c r="AP1336" s="357">
        <v>1238</v>
      </c>
      <c r="AQ1336" s="357">
        <v>1238</v>
      </c>
      <c r="AR1336" s="357">
        <v>1449</v>
      </c>
      <c r="AS1336" s="357">
        <v>1348</v>
      </c>
      <c r="AT1336" s="105"/>
      <c r="AU1336" s="105" t="s">
        <v>1607</v>
      </c>
      <c r="AV1336" s="126">
        <v>43</v>
      </c>
    </row>
    <row r="1337" spans="1:48" ht="23.25" customHeight="1">
      <c r="D1337" s="105" t="s">
        <v>3043</v>
      </c>
      <c r="E1337" s="164" t="s">
        <v>3043</v>
      </c>
      <c r="F1337" s="165" t="s">
        <v>1631</v>
      </c>
      <c r="G1337" s="126">
        <v>44.5</v>
      </c>
      <c r="H1337" s="166">
        <v>1077</v>
      </c>
      <c r="I1337" s="166">
        <v>1074</v>
      </c>
      <c r="J1337" s="166">
        <v>1248</v>
      </c>
      <c r="K1337" s="357">
        <v>1106</v>
      </c>
      <c r="L1337" s="357">
        <v>1100</v>
      </c>
      <c r="M1337" s="357">
        <v>1290</v>
      </c>
      <c r="N1337" s="357">
        <v>1213</v>
      </c>
      <c r="O1337" s="357">
        <v>1116</v>
      </c>
      <c r="P1337" s="357">
        <v>1131</v>
      </c>
      <c r="Q1337" s="357">
        <v>1280</v>
      </c>
      <c r="R1337" s="357">
        <v>1216</v>
      </c>
      <c r="S1337" s="354">
        <v>1326</v>
      </c>
      <c r="T1337" s="354">
        <v>1556</v>
      </c>
      <c r="U1337" s="354">
        <v>1647</v>
      </c>
      <c r="V1337" s="357">
        <v>1287</v>
      </c>
      <c r="W1337" s="357">
        <v>1413</v>
      </c>
      <c r="X1337" s="357">
        <v>1159</v>
      </c>
      <c r="Y1337" s="357">
        <v>1270</v>
      </c>
      <c r="Z1337" s="357">
        <v>1473</v>
      </c>
      <c r="AA1337" s="357">
        <v>1285</v>
      </c>
      <c r="AB1337" s="357">
        <v>1230</v>
      </c>
      <c r="AC1337" s="357">
        <v>1373</v>
      </c>
      <c r="AD1337" s="357">
        <v>1600</v>
      </c>
      <c r="AE1337" s="357">
        <v>1350</v>
      </c>
      <c r="AF1337" s="357">
        <v>1329</v>
      </c>
      <c r="AG1337" s="357">
        <v>1474</v>
      </c>
      <c r="AH1337" s="357">
        <v>1719</v>
      </c>
      <c r="AI1337" s="368" t="s">
        <v>2207</v>
      </c>
      <c r="AJ1337" s="357">
        <v>1248</v>
      </c>
      <c r="AK1337" s="357">
        <v>1384</v>
      </c>
      <c r="AL1337" s="357">
        <v>1619</v>
      </c>
      <c r="AM1337" s="357">
        <v>1124</v>
      </c>
      <c r="AN1337" s="357">
        <v>1219</v>
      </c>
      <c r="AO1337" s="357">
        <v>1383</v>
      </c>
      <c r="AP1337" s="357">
        <v>1269</v>
      </c>
      <c r="AQ1337" s="357">
        <v>1269</v>
      </c>
      <c r="AR1337" s="357">
        <v>1500</v>
      </c>
      <c r="AS1337" s="357">
        <v>1379</v>
      </c>
      <c r="AT1337" s="105"/>
      <c r="AU1337" s="105" t="s">
        <v>3043</v>
      </c>
      <c r="AV1337" s="126">
        <v>44.5</v>
      </c>
    </row>
    <row r="1338" spans="1:48" ht="23.25" customHeight="1">
      <c r="D1338" s="105" t="s">
        <v>1608</v>
      </c>
      <c r="E1338" s="164" t="s">
        <v>1608</v>
      </c>
      <c r="F1338" s="165" t="s">
        <v>1631</v>
      </c>
      <c r="G1338" s="126">
        <v>45.9</v>
      </c>
      <c r="H1338" s="166">
        <v>1184</v>
      </c>
      <c r="I1338" s="166">
        <v>1200</v>
      </c>
      <c r="J1338" s="166">
        <v>1353</v>
      </c>
      <c r="K1338" s="357">
        <v>1229</v>
      </c>
      <c r="L1338" s="357">
        <v>1224</v>
      </c>
      <c r="M1338" s="357">
        <v>1440</v>
      </c>
      <c r="N1338" s="357">
        <v>1295</v>
      </c>
      <c r="O1338" s="357">
        <v>1184</v>
      </c>
      <c r="P1338" s="357">
        <v>1272</v>
      </c>
      <c r="Q1338" s="357">
        <v>1418</v>
      </c>
      <c r="R1338" s="357">
        <v>1320</v>
      </c>
      <c r="S1338" s="354">
        <v>1427</v>
      </c>
      <c r="T1338" s="354">
        <v>1672</v>
      </c>
      <c r="U1338" s="354">
        <v>1780</v>
      </c>
      <c r="V1338" s="357">
        <v>1399</v>
      </c>
      <c r="W1338" s="357">
        <v>1539</v>
      </c>
      <c r="X1338" s="357">
        <v>1245</v>
      </c>
      <c r="Y1338" s="357">
        <v>1365</v>
      </c>
      <c r="Z1338" s="357">
        <v>1608</v>
      </c>
      <c r="AA1338" s="357">
        <v>1407</v>
      </c>
      <c r="AB1338" s="357">
        <v>1302</v>
      </c>
      <c r="AC1338" s="357">
        <v>1459</v>
      </c>
      <c r="AD1338" s="357">
        <v>1739</v>
      </c>
      <c r="AE1338" s="357">
        <v>1469</v>
      </c>
      <c r="AF1338" s="357">
        <v>1405</v>
      </c>
      <c r="AG1338" s="357">
        <v>1564</v>
      </c>
      <c r="AH1338" s="357">
        <v>1862</v>
      </c>
      <c r="AI1338" s="368" t="s">
        <v>2207</v>
      </c>
      <c r="AJ1338" s="357">
        <v>1358</v>
      </c>
      <c r="AK1338" s="357">
        <v>1505</v>
      </c>
      <c r="AL1338" s="357">
        <v>1762</v>
      </c>
      <c r="AM1338" s="357">
        <v>1231</v>
      </c>
      <c r="AN1338" s="357">
        <v>1333</v>
      </c>
      <c r="AO1338" s="357">
        <v>1513</v>
      </c>
      <c r="AP1338" s="357">
        <v>1395</v>
      </c>
      <c r="AQ1338" s="357">
        <v>1395</v>
      </c>
      <c r="AR1338" s="357">
        <v>1647</v>
      </c>
      <c r="AS1338" s="357">
        <v>1504</v>
      </c>
      <c r="AT1338" s="105"/>
      <c r="AU1338" s="105" t="s">
        <v>1608</v>
      </c>
      <c r="AV1338" s="126">
        <v>45.9</v>
      </c>
    </row>
    <row r="1339" spans="1:48" ht="23.25" customHeight="1">
      <c r="D1339" s="105" t="s">
        <v>1582</v>
      </c>
      <c r="E1339" s="164" t="s">
        <v>1582</v>
      </c>
      <c r="F1339" s="165" t="s">
        <v>1626</v>
      </c>
      <c r="G1339" s="126">
        <v>32.9</v>
      </c>
      <c r="H1339" s="166">
        <v>942</v>
      </c>
      <c r="I1339" s="166">
        <v>948</v>
      </c>
      <c r="J1339" s="166">
        <v>1062</v>
      </c>
      <c r="K1339" s="357">
        <v>973</v>
      </c>
      <c r="L1339" s="357">
        <v>969</v>
      </c>
      <c r="M1339" s="357">
        <v>1103</v>
      </c>
      <c r="N1339" s="357">
        <v>1016</v>
      </c>
      <c r="O1339" s="357">
        <v>930</v>
      </c>
      <c r="P1339" s="357">
        <v>975</v>
      </c>
      <c r="Q1339" s="357">
        <v>1095</v>
      </c>
      <c r="R1339" s="357">
        <v>1018</v>
      </c>
      <c r="S1339" s="354">
        <v>1173</v>
      </c>
      <c r="T1339" s="354">
        <v>1342</v>
      </c>
      <c r="U1339" s="354">
        <v>1431</v>
      </c>
      <c r="V1339" s="357">
        <v>1098</v>
      </c>
      <c r="W1339" s="357">
        <v>1205</v>
      </c>
      <c r="X1339" s="357">
        <v>1000</v>
      </c>
      <c r="Y1339" s="357">
        <v>1082</v>
      </c>
      <c r="Z1339" s="357">
        <v>1270</v>
      </c>
      <c r="AA1339" s="357">
        <v>1128</v>
      </c>
      <c r="AB1339" s="357">
        <v>1028</v>
      </c>
      <c r="AC1339" s="357">
        <v>1131</v>
      </c>
      <c r="AD1339" s="357">
        <v>1341</v>
      </c>
      <c r="AE1339" s="357">
        <v>1158</v>
      </c>
      <c r="AF1339" s="357">
        <v>1131</v>
      </c>
      <c r="AG1339" s="357">
        <v>1236</v>
      </c>
      <c r="AH1339" s="357">
        <v>1464</v>
      </c>
      <c r="AI1339" s="368" t="s">
        <v>2207</v>
      </c>
      <c r="AJ1339" s="357">
        <v>1075</v>
      </c>
      <c r="AK1339" s="357">
        <v>1172</v>
      </c>
      <c r="AL1339" s="357">
        <v>1372</v>
      </c>
      <c r="AM1339" s="357">
        <v>980</v>
      </c>
      <c r="AN1339" s="357">
        <v>1048</v>
      </c>
      <c r="AO1339" s="357">
        <v>1190</v>
      </c>
      <c r="AP1339" s="357">
        <v>1055</v>
      </c>
      <c r="AQ1339" s="357">
        <v>1055</v>
      </c>
      <c r="AR1339" s="357">
        <v>1207</v>
      </c>
      <c r="AS1339" s="357">
        <v>1168</v>
      </c>
      <c r="AT1339" s="105"/>
      <c r="AU1339" s="105" t="s">
        <v>1582</v>
      </c>
      <c r="AV1339" s="126">
        <v>32.9</v>
      </c>
    </row>
    <row r="1340" spans="1:48" ht="23.25" customHeight="1">
      <c r="D1340" s="105" t="s">
        <v>5394</v>
      </c>
      <c r="E1340" s="13" t="s">
        <v>5394</v>
      </c>
      <c r="F1340" s="2" t="s">
        <v>1626</v>
      </c>
      <c r="G1340">
        <v>34</v>
      </c>
      <c r="H1340" s="398" t="s">
        <v>2207</v>
      </c>
      <c r="I1340" s="398" t="s">
        <v>2207</v>
      </c>
      <c r="J1340" s="398" t="s">
        <v>2207</v>
      </c>
      <c r="K1340" s="390" t="s">
        <v>2207</v>
      </c>
      <c r="L1340" s="390" t="s">
        <v>2207</v>
      </c>
      <c r="M1340" s="390" t="s">
        <v>2207</v>
      </c>
      <c r="N1340" s="390" t="s">
        <v>2207</v>
      </c>
      <c r="O1340" s="390" t="s">
        <v>2207</v>
      </c>
      <c r="P1340" s="390" t="s">
        <v>2207</v>
      </c>
      <c r="Q1340" s="390" t="s">
        <v>2207</v>
      </c>
      <c r="R1340" s="390" t="s">
        <v>2207</v>
      </c>
      <c r="S1340" s="354">
        <v>1192</v>
      </c>
      <c r="T1340" s="354">
        <v>1371</v>
      </c>
      <c r="U1340" s="354">
        <v>1459</v>
      </c>
      <c r="V1340" s="391">
        <v>1137</v>
      </c>
      <c r="W1340" s="391">
        <v>1249</v>
      </c>
      <c r="X1340" s="391">
        <v>1027</v>
      </c>
      <c r="Y1340" s="391">
        <v>1115</v>
      </c>
      <c r="Z1340" s="391">
        <v>1310</v>
      </c>
      <c r="AA1340" s="391">
        <v>1159</v>
      </c>
      <c r="AB1340" s="391">
        <v>1060</v>
      </c>
      <c r="AC1340" s="391">
        <v>1171</v>
      </c>
      <c r="AD1340" s="391">
        <v>1391</v>
      </c>
      <c r="AE1340" s="391">
        <v>1194</v>
      </c>
      <c r="AF1340" s="391">
        <v>1163</v>
      </c>
      <c r="AG1340" s="391">
        <v>1276</v>
      </c>
      <c r="AH1340" s="391">
        <v>1514</v>
      </c>
      <c r="AI1340" s="399" t="s">
        <v>2207</v>
      </c>
      <c r="AJ1340" s="391">
        <v>1109</v>
      </c>
      <c r="AK1340" s="391">
        <v>1215</v>
      </c>
      <c r="AL1340" s="391">
        <v>1422</v>
      </c>
      <c r="AM1340" s="391">
        <v>1008</v>
      </c>
      <c r="AN1340" s="391">
        <v>1081</v>
      </c>
      <c r="AO1340" s="391">
        <v>1228</v>
      </c>
      <c r="AP1340" s="391">
        <v>1096</v>
      </c>
      <c r="AQ1340" s="391">
        <v>1096</v>
      </c>
      <c r="AR1340" s="391">
        <v>1265</v>
      </c>
      <c r="AS1340" s="391">
        <v>1208</v>
      </c>
      <c r="AU1340" s="105" t="s">
        <v>5394</v>
      </c>
      <c r="AV1340" s="126">
        <v>34</v>
      </c>
    </row>
    <row r="1341" spans="1:48" ht="23.25" customHeight="1">
      <c r="D1341" s="105" t="s">
        <v>1583</v>
      </c>
      <c r="E1341" s="164" t="s">
        <v>1583</v>
      </c>
      <c r="F1341" s="165" t="s">
        <v>1626</v>
      </c>
      <c r="G1341" s="126">
        <v>35.200000000000003</v>
      </c>
      <c r="H1341" s="166">
        <v>998</v>
      </c>
      <c r="I1341" s="166">
        <v>1007</v>
      </c>
      <c r="J1341" s="166">
        <v>1128</v>
      </c>
      <c r="K1341" s="357">
        <v>1035</v>
      </c>
      <c r="L1341" s="357">
        <v>1032</v>
      </c>
      <c r="M1341" s="357">
        <v>1184</v>
      </c>
      <c r="N1341" s="357">
        <v>1084</v>
      </c>
      <c r="O1341" s="357">
        <v>989</v>
      </c>
      <c r="P1341" s="357">
        <v>1046</v>
      </c>
      <c r="Q1341" s="357">
        <v>1171</v>
      </c>
      <c r="R1341" s="357">
        <v>1088</v>
      </c>
      <c r="S1341" s="354">
        <v>1239</v>
      </c>
      <c r="T1341" s="354">
        <v>1430</v>
      </c>
      <c r="U1341" s="354">
        <v>1524</v>
      </c>
      <c r="V1341" s="357">
        <v>1176</v>
      </c>
      <c r="W1341" s="357">
        <v>1292</v>
      </c>
      <c r="X1341" s="357">
        <v>1053</v>
      </c>
      <c r="Y1341" s="357">
        <v>1147</v>
      </c>
      <c r="Z1341" s="357">
        <v>1349</v>
      </c>
      <c r="AA1341" s="357">
        <v>1189</v>
      </c>
      <c r="AB1341" s="357">
        <v>1091</v>
      </c>
      <c r="AC1341" s="357">
        <v>1211</v>
      </c>
      <c r="AD1341" s="357">
        <v>1440</v>
      </c>
      <c r="AE1341" s="357">
        <v>1230</v>
      </c>
      <c r="AF1341" s="357">
        <v>1194</v>
      </c>
      <c r="AG1341" s="357">
        <v>1316</v>
      </c>
      <c r="AH1341" s="357">
        <v>1563</v>
      </c>
      <c r="AI1341" s="368" t="s">
        <v>2207</v>
      </c>
      <c r="AJ1341" s="357">
        <v>1143</v>
      </c>
      <c r="AK1341" s="357">
        <v>1257</v>
      </c>
      <c r="AL1341" s="357">
        <v>1471</v>
      </c>
      <c r="AM1341" s="357">
        <v>1036</v>
      </c>
      <c r="AN1341" s="357">
        <v>1114</v>
      </c>
      <c r="AO1341" s="357">
        <v>1266</v>
      </c>
      <c r="AP1341" s="357">
        <v>1136</v>
      </c>
      <c r="AQ1341" s="357">
        <v>1136</v>
      </c>
      <c r="AR1341" s="357">
        <v>1322</v>
      </c>
      <c r="AS1341" s="357">
        <v>1248</v>
      </c>
      <c r="AT1341" s="105"/>
      <c r="AU1341" s="105" t="s">
        <v>1583</v>
      </c>
      <c r="AV1341" s="126">
        <v>35.200000000000003</v>
      </c>
    </row>
    <row r="1342" spans="1:48" ht="23.25" customHeight="1">
      <c r="D1342" s="105" t="s">
        <v>3044</v>
      </c>
      <c r="E1342" s="164" t="s">
        <v>3044</v>
      </c>
      <c r="F1342" s="165" t="s">
        <v>1626</v>
      </c>
      <c r="G1342" s="126">
        <v>36.4</v>
      </c>
      <c r="H1342" s="166">
        <v>1010</v>
      </c>
      <c r="I1342" s="166">
        <v>1007</v>
      </c>
      <c r="J1342" s="166">
        <v>1158</v>
      </c>
      <c r="K1342" s="357">
        <v>1038</v>
      </c>
      <c r="L1342" s="357">
        <v>1032</v>
      </c>
      <c r="M1342" s="357">
        <v>1199</v>
      </c>
      <c r="N1342" s="357">
        <v>1132</v>
      </c>
      <c r="O1342" s="357">
        <v>1033</v>
      </c>
      <c r="P1342" s="357">
        <v>1051</v>
      </c>
      <c r="Q1342" s="357">
        <v>1188</v>
      </c>
      <c r="R1342" s="357">
        <v>1124</v>
      </c>
      <c r="S1342" s="354">
        <v>1259</v>
      </c>
      <c r="T1342" s="354">
        <v>1461</v>
      </c>
      <c r="U1342" s="354">
        <v>1555</v>
      </c>
      <c r="V1342" s="357">
        <v>1201</v>
      </c>
      <c r="W1342" s="357">
        <v>1319</v>
      </c>
      <c r="X1342" s="357">
        <v>1079</v>
      </c>
      <c r="Y1342" s="357">
        <v>1178</v>
      </c>
      <c r="Z1342" s="357">
        <v>1367</v>
      </c>
      <c r="AA1342" s="357">
        <v>1196</v>
      </c>
      <c r="AB1342" s="357">
        <v>1140</v>
      </c>
      <c r="AC1342" s="357">
        <v>1266</v>
      </c>
      <c r="AD1342" s="357">
        <v>1477</v>
      </c>
      <c r="AE1342" s="357">
        <v>1252</v>
      </c>
      <c r="AF1342" s="357">
        <v>1239</v>
      </c>
      <c r="AG1342" s="357">
        <v>1367</v>
      </c>
      <c r="AH1342" s="357">
        <v>1595</v>
      </c>
      <c r="AI1342" s="368" t="s">
        <v>2207</v>
      </c>
      <c r="AJ1342" s="357">
        <v>1164</v>
      </c>
      <c r="AK1342" s="357">
        <v>1291</v>
      </c>
      <c r="AL1342" s="357">
        <v>1506</v>
      </c>
      <c r="AM1342" s="357">
        <v>1046</v>
      </c>
      <c r="AN1342" s="357">
        <v>1130</v>
      </c>
      <c r="AO1342" s="357">
        <v>1283</v>
      </c>
      <c r="AP1342" s="357">
        <v>1162</v>
      </c>
      <c r="AQ1342" s="357">
        <v>1162</v>
      </c>
      <c r="AR1342" s="357">
        <v>1365</v>
      </c>
      <c r="AS1342" s="357">
        <v>1274</v>
      </c>
      <c r="AT1342" s="105"/>
      <c r="AU1342" s="105" t="s">
        <v>3044</v>
      </c>
      <c r="AV1342" s="126">
        <v>36.4</v>
      </c>
    </row>
    <row r="1343" spans="1:48" ht="23.25" customHeight="1">
      <c r="D1343" s="105" t="s">
        <v>1584</v>
      </c>
      <c r="E1343" s="164" t="s">
        <v>1584</v>
      </c>
      <c r="F1343" s="165" t="s">
        <v>1626</v>
      </c>
      <c r="G1343" s="126">
        <v>37.5</v>
      </c>
      <c r="H1343" s="166">
        <v>1108</v>
      </c>
      <c r="I1343" s="166">
        <v>1120</v>
      </c>
      <c r="J1343" s="166">
        <v>1256</v>
      </c>
      <c r="K1343" s="357">
        <v>1152</v>
      </c>
      <c r="L1343" s="357">
        <v>1148</v>
      </c>
      <c r="M1343" s="357">
        <v>1328</v>
      </c>
      <c r="N1343" s="357">
        <v>1209</v>
      </c>
      <c r="O1343" s="357">
        <v>1101</v>
      </c>
      <c r="P1343" s="357">
        <v>1175</v>
      </c>
      <c r="Q1343" s="357">
        <v>1315</v>
      </c>
      <c r="R1343" s="357">
        <v>1222</v>
      </c>
      <c r="S1343" s="354">
        <v>1352</v>
      </c>
      <c r="T1343" s="354">
        <v>1566</v>
      </c>
      <c r="U1343" s="354">
        <v>1675</v>
      </c>
      <c r="V1343" s="357">
        <v>1303</v>
      </c>
      <c r="W1343" s="357">
        <v>1434</v>
      </c>
      <c r="X1343" s="357">
        <v>1161</v>
      </c>
      <c r="Y1343" s="357">
        <v>1267</v>
      </c>
      <c r="Z1343" s="357">
        <v>1492</v>
      </c>
      <c r="AA1343" s="357">
        <v>1310</v>
      </c>
      <c r="AB1343" s="357">
        <v>1208</v>
      </c>
      <c r="AC1343" s="357">
        <v>1346</v>
      </c>
      <c r="AD1343" s="357">
        <v>1603</v>
      </c>
      <c r="AE1343" s="357">
        <v>1362</v>
      </c>
      <c r="AF1343" s="357">
        <v>1311</v>
      </c>
      <c r="AG1343" s="357">
        <v>1451</v>
      </c>
      <c r="AH1343" s="357">
        <v>1726</v>
      </c>
      <c r="AI1343" s="368" t="s">
        <v>2207</v>
      </c>
      <c r="AJ1343" s="357">
        <v>1265</v>
      </c>
      <c r="AK1343" s="357">
        <v>1396</v>
      </c>
      <c r="AL1343" s="357">
        <v>1636</v>
      </c>
      <c r="AM1343" s="357">
        <v>1145</v>
      </c>
      <c r="AN1343" s="357">
        <v>1235</v>
      </c>
      <c r="AO1343" s="357">
        <v>1403</v>
      </c>
      <c r="AP1343" s="357">
        <v>1278</v>
      </c>
      <c r="AQ1343" s="357">
        <v>1278</v>
      </c>
      <c r="AR1343" s="357">
        <v>1497</v>
      </c>
      <c r="AS1343" s="357">
        <v>1389</v>
      </c>
      <c r="AT1343" s="105"/>
      <c r="AU1343" s="105" t="s">
        <v>1584</v>
      </c>
      <c r="AV1343" s="126">
        <v>37.5</v>
      </c>
    </row>
    <row r="1344" spans="1:48" ht="23.25" customHeight="1">
      <c r="D1344" s="105" t="s">
        <v>1585</v>
      </c>
      <c r="E1344" s="164" t="s">
        <v>1585</v>
      </c>
      <c r="F1344" s="165" t="s">
        <v>1627</v>
      </c>
      <c r="G1344" s="126">
        <v>36.5</v>
      </c>
      <c r="H1344" s="166">
        <v>984</v>
      </c>
      <c r="I1344" s="166">
        <v>991</v>
      </c>
      <c r="J1344" s="166">
        <v>1109</v>
      </c>
      <c r="K1344" s="357">
        <v>1014</v>
      </c>
      <c r="L1344" s="357">
        <v>1012</v>
      </c>
      <c r="M1344" s="357">
        <v>1153</v>
      </c>
      <c r="N1344" s="357">
        <v>1061</v>
      </c>
      <c r="O1344" s="357">
        <v>975</v>
      </c>
      <c r="P1344" s="357">
        <v>1023</v>
      </c>
      <c r="Q1344" s="357">
        <v>1146</v>
      </c>
      <c r="R1344" s="357">
        <v>1066</v>
      </c>
      <c r="S1344" s="354">
        <v>1220</v>
      </c>
      <c r="T1344" s="354">
        <v>1406</v>
      </c>
      <c r="U1344" s="354">
        <v>1494</v>
      </c>
      <c r="V1344" s="357">
        <v>1150</v>
      </c>
      <c r="W1344" s="357">
        <v>1261</v>
      </c>
      <c r="X1344" s="357">
        <v>1037</v>
      </c>
      <c r="Y1344" s="357">
        <v>1126</v>
      </c>
      <c r="Z1344" s="357">
        <v>1322</v>
      </c>
      <c r="AA1344" s="357">
        <v>1171</v>
      </c>
      <c r="AB1344" s="357">
        <v>1070</v>
      </c>
      <c r="AC1344" s="357">
        <v>1189</v>
      </c>
      <c r="AD1344" s="357">
        <v>1403</v>
      </c>
      <c r="AE1344" s="357">
        <v>1206</v>
      </c>
      <c r="AF1344" s="357">
        <v>1173</v>
      </c>
      <c r="AG1344" s="357">
        <v>1288</v>
      </c>
      <c r="AH1344" s="357">
        <v>1526</v>
      </c>
      <c r="AI1344" s="368" t="s">
        <v>2207</v>
      </c>
      <c r="AJ1344" s="357">
        <v>1120</v>
      </c>
      <c r="AK1344" s="357">
        <v>1226</v>
      </c>
      <c r="AL1344" s="357">
        <v>1435</v>
      </c>
      <c r="AM1344" s="357">
        <v>1021</v>
      </c>
      <c r="AN1344" s="357">
        <v>1096</v>
      </c>
      <c r="AO1344" s="357">
        <v>1244</v>
      </c>
      <c r="AP1344" s="357">
        <v>1108</v>
      </c>
      <c r="AQ1344" s="357">
        <v>1108</v>
      </c>
      <c r="AR1344" s="357">
        <v>1278</v>
      </c>
      <c r="AS1344" s="357">
        <v>1219</v>
      </c>
      <c r="AT1344" s="105"/>
      <c r="AU1344" s="105" t="s">
        <v>1585</v>
      </c>
      <c r="AV1344" s="126">
        <v>36.5</v>
      </c>
    </row>
    <row r="1345" spans="1:48" ht="23.25" customHeight="1">
      <c r="D1345" s="105" t="s">
        <v>5395</v>
      </c>
      <c r="E1345" s="13" t="s">
        <v>5395</v>
      </c>
      <c r="F1345" s="2" t="s">
        <v>1627</v>
      </c>
      <c r="G1345">
        <v>37.800000000000004</v>
      </c>
      <c r="H1345" s="398" t="s">
        <v>2207</v>
      </c>
      <c r="I1345" s="398" t="s">
        <v>2207</v>
      </c>
      <c r="J1345" s="398" t="s">
        <v>2207</v>
      </c>
      <c r="K1345" s="390" t="s">
        <v>2207</v>
      </c>
      <c r="L1345" s="390" t="s">
        <v>2207</v>
      </c>
      <c r="M1345" s="390" t="s">
        <v>2207</v>
      </c>
      <c r="N1345" s="390" t="s">
        <v>2207</v>
      </c>
      <c r="O1345" s="390" t="s">
        <v>2207</v>
      </c>
      <c r="P1345" s="390" t="s">
        <v>2207</v>
      </c>
      <c r="Q1345" s="390" t="s">
        <v>2207</v>
      </c>
      <c r="R1345" s="390" t="s">
        <v>2207</v>
      </c>
      <c r="S1345" s="354">
        <v>1240</v>
      </c>
      <c r="T1345" s="354">
        <v>1437</v>
      </c>
      <c r="U1345" s="354">
        <v>1525</v>
      </c>
      <c r="V1345" s="391">
        <v>1192</v>
      </c>
      <c r="W1345" s="391">
        <v>1309</v>
      </c>
      <c r="X1345" s="391">
        <v>1067</v>
      </c>
      <c r="Y1345" s="391">
        <v>1162</v>
      </c>
      <c r="Z1345" s="391">
        <v>1366</v>
      </c>
      <c r="AA1345" s="391">
        <v>1205</v>
      </c>
      <c r="AB1345" s="391">
        <v>1105</v>
      </c>
      <c r="AC1345" s="391">
        <v>1233</v>
      </c>
      <c r="AD1345" s="391">
        <v>1458</v>
      </c>
      <c r="AE1345" s="391">
        <v>1246</v>
      </c>
      <c r="AF1345" s="391">
        <v>1208</v>
      </c>
      <c r="AG1345" s="391">
        <v>1332</v>
      </c>
      <c r="AH1345" s="391">
        <v>1581</v>
      </c>
      <c r="AI1345" s="399" t="s">
        <v>2207</v>
      </c>
      <c r="AJ1345" s="391">
        <v>1157</v>
      </c>
      <c r="AK1345" s="391">
        <v>1273</v>
      </c>
      <c r="AL1345" s="391">
        <v>1490</v>
      </c>
      <c r="AM1345" s="391">
        <v>1052</v>
      </c>
      <c r="AN1345" s="391">
        <v>1133</v>
      </c>
      <c r="AO1345" s="391">
        <v>1286</v>
      </c>
      <c r="AP1345" s="391">
        <v>1153</v>
      </c>
      <c r="AQ1345" s="391">
        <v>1153</v>
      </c>
      <c r="AR1345" s="391">
        <v>1341</v>
      </c>
      <c r="AS1345" s="391">
        <v>1263</v>
      </c>
      <c r="AU1345" s="105" t="s">
        <v>5395</v>
      </c>
      <c r="AV1345" s="126">
        <v>37.800000000000004</v>
      </c>
    </row>
    <row r="1346" spans="1:48" ht="23.25" customHeight="1">
      <c r="D1346" s="105" t="s">
        <v>1586</v>
      </c>
      <c r="E1346" s="164" t="s">
        <v>1586</v>
      </c>
      <c r="F1346" s="165" t="s">
        <v>1627</v>
      </c>
      <c r="G1346" s="126">
        <v>39.1</v>
      </c>
      <c r="H1346" s="166">
        <v>1044</v>
      </c>
      <c r="I1346" s="166">
        <v>1056</v>
      </c>
      <c r="J1346" s="166">
        <v>1181</v>
      </c>
      <c r="K1346" s="357">
        <v>1082</v>
      </c>
      <c r="L1346" s="357">
        <v>1079</v>
      </c>
      <c r="M1346" s="357">
        <v>1242</v>
      </c>
      <c r="N1346" s="357">
        <v>1135</v>
      </c>
      <c r="O1346" s="357">
        <v>1039</v>
      </c>
      <c r="P1346" s="357">
        <v>1101</v>
      </c>
      <c r="Q1346" s="357">
        <v>1229</v>
      </c>
      <c r="R1346" s="357">
        <v>1143</v>
      </c>
      <c r="S1346" s="354">
        <v>1293</v>
      </c>
      <c r="T1346" s="354">
        <v>1502</v>
      </c>
      <c r="U1346" s="354">
        <v>1597</v>
      </c>
      <c r="V1346" s="357">
        <v>1234</v>
      </c>
      <c r="W1346" s="357">
        <v>1356</v>
      </c>
      <c r="X1346" s="357">
        <v>1096</v>
      </c>
      <c r="Y1346" s="357">
        <v>1197</v>
      </c>
      <c r="Z1346" s="357">
        <v>1409</v>
      </c>
      <c r="AA1346" s="357">
        <v>1238</v>
      </c>
      <c r="AB1346" s="357">
        <v>1140</v>
      </c>
      <c r="AC1346" s="357">
        <v>1277</v>
      </c>
      <c r="AD1346" s="357">
        <v>1512</v>
      </c>
      <c r="AE1346" s="357">
        <v>1285</v>
      </c>
      <c r="AF1346" s="357">
        <v>1242</v>
      </c>
      <c r="AG1346" s="357">
        <v>1376</v>
      </c>
      <c r="AH1346" s="357">
        <v>1635</v>
      </c>
      <c r="AI1346" s="368" t="s">
        <v>2207</v>
      </c>
      <c r="AJ1346" s="357">
        <v>1194</v>
      </c>
      <c r="AK1346" s="357">
        <v>1319</v>
      </c>
      <c r="AL1346" s="357">
        <v>1545</v>
      </c>
      <c r="AM1346" s="357">
        <v>1082</v>
      </c>
      <c r="AN1346" s="357">
        <v>1169</v>
      </c>
      <c r="AO1346" s="357">
        <v>1328</v>
      </c>
      <c r="AP1346" s="357">
        <v>1198</v>
      </c>
      <c r="AQ1346" s="357">
        <v>1198</v>
      </c>
      <c r="AR1346" s="357">
        <v>1404</v>
      </c>
      <c r="AS1346" s="357">
        <v>1307</v>
      </c>
      <c r="AT1346" s="105"/>
      <c r="AU1346" s="105" t="s">
        <v>1586</v>
      </c>
      <c r="AV1346" s="126">
        <v>39.1</v>
      </c>
    </row>
    <row r="1347" spans="1:48" ht="23.25" customHeight="1">
      <c r="A1347" s="396"/>
      <c r="B1347" s="397"/>
      <c r="D1347" s="105" t="s">
        <v>3045</v>
      </c>
      <c r="E1347" s="164" t="s">
        <v>3045</v>
      </c>
      <c r="F1347" s="165" t="s">
        <v>1627</v>
      </c>
      <c r="G1347" s="126">
        <v>40.4</v>
      </c>
      <c r="H1347" s="166">
        <v>1057</v>
      </c>
      <c r="I1347" s="166">
        <v>1054</v>
      </c>
      <c r="J1347" s="166">
        <v>1213</v>
      </c>
      <c r="K1347" s="357">
        <v>1085</v>
      </c>
      <c r="L1347" s="357">
        <v>1080</v>
      </c>
      <c r="M1347" s="357">
        <v>1254</v>
      </c>
      <c r="N1347" s="357">
        <v>1186</v>
      </c>
      <c r="O1347" s="357">
        <v>1089</v>
      </c>
      <c r="P1347" s="357">
        <v>1105</v>
      </c>
      <c r="Q1347" s="357">
        <v>1249</v>
      </c>
      <c r="R1347" s="357">
        <v>1183</v>
      </c>
      <c r="S1347" s="354">
        <v>1315</v>
      </c>
      <c r="T1347" s="354">
        <v>1536</v>
      </c>
      <c r="U1347" s="354">
        <v>1630</v>
      </c>
      <c r="V1347" s="357">
        <v>1261</v>
      </c>
      <c r="W1347" s="357">
        <v>1386</v>
      </c>
      <c r="X1347" s="357">
        <v>1125</v>
      </c>
      <c r="Y1347" s="357">
        <v>1233</v>
      </c>
      <c r="Z1347" s="357">
        <v>1429</v>
      </c>
      <c r="AA1347" s="357">
        <v>1246</v>
      </c>
      <c r="AB1347" s="357">
        <v>1193</v>
      </c>
      <c r="AC1347" s="357">
        <v>1332</v>
      </c>
      <c r="AD1347" s="357">
        <v>1553</v>
      </c>
      <c r="AE1347" s="357">
        <v>1309</v>
      </c>
      <c r="AF1347" s="357">
        <v>1292</v>
      </c>
      <c r="AG1347" s="357">
        <v>1433</v>
      </c>
      <c r="AH1347" s="357">
        <v>1672</v>
      </c>
      <c r="AI1347" s="368" t="s">
        <v>2207</v>
      </c>
      <c r="AJ1347" s="357">
        <v>1218</v>
      </c>
      <c r="AK1347" s="357">
        <v>1357</v>
      </c>
      <c r="AL1347" s="357">
        <v>1582</v>
      </c>
      <c r="AM1347" s="357">
        <v>1094</v>
      </c>
      <c r="AN1347" s="357">
        <v>1187</v>
      </c>
      <c r="AO1347" s="357">
        <v>1347</v>
      </c>
      <c r="AP1347" s="357">
        <v>1226</v>
      </c>
      <c r="AQ1347" s="357">
        <v>1226</v>
      </c>
      <c r="AR1347" s="357">
        <v>1452</v>
      </c>
      <c r="AS1347" s="357">
        <v>1335</v>
      </c>
      <c r="AT1347" s="105"/>
      <c r="AU1347" s="105" t="s">
        <v>3045</v>
      </c>
      <c r="AV1347" s="126">
        <v>40.4</v>
      </c>
    </row>
    <row r="1348" spans="1:48" ht="23.25" customHeight="1">
      <c r="D1348" s="105" t="s">
        <v>1587</v>
      </c>
      <c r="E1348" s="164" t="s">
        <v>1587</v>
      </c>
      <c r="F1348" s="165" t="s">
        <v>1627</v>
      </c>
      <c r="G1348" s="126">
        <v>41.7</v>
      </c>
      <c r="H1348" s="166">
        <v>1159</v>
      </c>
      <c r="I1348" s="166">
        <v>1174</v>
      </c>
      <c r="J1348" s="166">
        <v>1314</v>
      </c>
      <c r="K1348" s="357">
        <v>1204</v>
      </c>
      <c r="L1348" s="357">
        <v>1200</v>
      </c>
      <c r="M1348" s="357">
        <v>1393</v>
      </c>
      <c r="N1348" s="357">
        <v>1265</v>
      </c>
      <c r="O1348" s="357">
        <v>1157</v>
      </c>
      <c r="P1348" s="357">
        <v>1237</v>
      </c>
      <c r="Q1348" s="357">
        <v>1381</v>
      </c>
      <c r="R1348" s="357">
        <v>1284</v>
      </c>
      <c r="S1348" s="354">
        <v>1413</v>
      </c>
      <c r="T1348" s="354">
        <v>1647</v>
      </c>
      <c r="U1348" s="354">
        <v>1757</v>
      </c>
      <c r="V1348" s="357">
        <v>1368</v>
      </c>
      <c r="W1348" s="357">
        <v>1506</v>
      </c>
      <c r="X1348" s="357">
        <v>1207</v>
      </c>
      <c r="Y1348" s="357">
        <v>1324</v>
      </c>
      <c r="Z1348" s="357">
        <v>1560</v>
      </c>
      <c r="AA1348" s="357">
        <v>1364</v>
      </c>
      <c r="AB1348" s="357">
        <v>1262</v>
      </c>
      <c r="AC1348" s="357">
        <v>1419</v>
      </c>
      <c r="AD1348" s="357">
        <v>1686</v>
      </c>
      <c r="AE1348" s="357">
        <v>1424</v>
      </c>
      <c r="AF1348" s="357">
        <v>1365</v>
      </c>
      <c r="AG1348" s="357">
        <v>1518</v>
      </c>
      <c r="AH1348" s="357">
        <v>1809</v>
      </c>
      <c r="AI1348" s="368" t="s">
        <v>2207</v>
      </c>
      <c r="AJ1348" s="357">
        <v>1323</v>
      </c>
      <c r="AK1348" s="357">
        <v>1467</v>
      </c>
      <c r="AL1348" s="357">
        <v>1719</v>
      </c>
      <c r="AM1348" s="357">
        <v>1197</v>
      </c>
      <c r="AN1348" s="357">
        <v>1296</v>
      </c>
      <c r="AO1348" s="357">
        <v>1472</v>
      </c>
      <c r="AP1348" s="357">
        <v>1347</v>
      </c>
      <c r="AQ1348" s="357">
        <v>1347</v>
      </c>
      <c r="AR1348" s="357">
        <v>1591</v>
      </c>
      <c r="AS1348" s="357">
        <v>1455</v>
      </c>
      <c r="AT1348" s="105"/>
      <c r="AU1348" s="105" t="s">
        <v>1587</v>
      </c>
      <c r="AV1348" s="126">
        <v>41.7</v>
      </c>
    </row>
    <row r="1349" spans="1:48" ht="23.25" customHeight="1">
      <c r="D1349" s="105" t="s">
        <v>1588</v>
      </c>
      <c r="E1349" s="164" t="s">
        <v>1588</v>
      </c>
      <c r="F1349" s="165" t="s">
        <v>1628</v>
      </c>
      <c r="G1349" s="126">
        <v>40.200000000000003</v>
      </c>
      <c r="H1349" s="166">
        <v>1025</v>
      </c>
      <c r="I1349" s="166">
        <v>1034</v>
      </c>
      <c r="J1349" s="166">
        <v>1165</v>
      </c>
      <c r="K1349" s="357">
        <v>1056</v>
      </c>
      <c r="L1349" s="357">
        <v>1054</v>
      </c>
      <c r="M1349" s="357">
        <v>1213</v>
      </c>
      <c r="N1349" s="357">
        <v>1106</v>
      </c>
      <c r="O1349" s="357">
        <v>1017</v>
      </c>
      <c r="P1349" s="357">
        <v>1070</v>
      </c>
      <c r="Q1349" s="357">
        <v>1197</v>
      </c>
      <c r="R1349" s="357">
        <v>1113</v>
      </c>
      <c r="S1349" s="354">
        <v>1267</v>
      </c>
      <c r="T1349" s="354">
        <v>1468</v>
      </c>
      <c r="U1349" s="354">
        <v>1557</v>
      </c>
      <c r="V1349" s="357">
        <v>1200</v>
      </c>
      <c r="W1349" s="357">
        <v>1318</v>
      </c>
      <c r="X1349" s="357">
        <v>1074</v>
      </c>
      <c r="Y1349" s="357">
        <v>1170</v>
      </c>
      <c r="Z1349" s="357">
        <v>1374</v>
      </c>
      <c r="AA1349" s="357">
        <v>1213</v>
      </c>
      <c r="AB1349" s="357">
        <v>1112</v>
      </c>
      <c r="AC1349" s="357">
        <v>1235</v>
      </c>
      <c r="AD1349" s="357">
        <v>1466</v>
      </c>
      <c r="AE1349" s="357">
        <v>1255</v>
      </c>
      <c r="AF1349" s="357">
        <v>1215</v>
      </c>
      <c r="AG1349" s="357">
        <v>1339</v>
      </c>
      <c r="AH1349" s="357">
        <v>1589</v>
      </c>
      <c r="AI1349" s="368" t="s">
        <v>2207</v>
      </c>
      <c r="AJ1349" s="357">
        <v>1157</v>
      </c>
      <c r="AK1349" s="357">
        <v>1269</v>
      </c>
      <c r="AL1349" s="357">
        <v>1485</v>
      </c>
      <c r="AM1349" s="357">
        <v>1062</v>
      </c>
      <c r="AN1349" s="357">
        <v>1144</v>
      </c>
      <c r="AO1349" s="357">
        <v>1299</v>
      </c>
      <c r="AP1349" s="357">
        <v>1161</v>
      </c>
      <c r="AQ1349" s="357">
        <v>1161</v>
      </c>
      <c r="AR1349" s="357">
        <v>1348</v>
      </c>
      <c r="AS1349" s="357">
        <v>1269</v>
      </c>
      <c r="AT1349" s="105"/>
      <c r="AU1349" s="105" t="s">
        <v>1588</v>
      </c>
      <c r="AV1349" s="126">
        <v>40.200000000000003</v>
      </c>
    </row>
    <row r="1350" spans="1:48" ht="23.25" customHeight="1">
      <c r="D1350" s="105" t="s">
        <v>5396</v>
      </c>
      <c r="E1350" s="13" t="s">
        <v>5396</v>
      </c>
      <c r="F1350" s="2" t="s">
        <v>1628</v>
      </c>
      <c r="G1350">
        <v>41.6</v>
      </c>
      <c r="H1350" s="398" t="s">
        <v>2207</v>
      </c>
      <c r="I1350" s="398" t="s">
        <v>2207</v>
      </c>
      <c r="J1350" s="398" t="s">
        <v>2207</v>
      </c>
      <c r="K1350" s="390" t="s">
        <v>2207</v>
      </c>
      <c r="L1350" s="390" t="s">
        <v>2207</v>
      </c>
      <c r="M1350" s="390" t="s">
        <v>2207</v>
      </c>
      <c r="N1350" s="390" t="s">
        <v>2207</v>
      </c>
      <c r="O1350" s="390" t="s">
        <v>2207</v>
      </c>
      <c r="P1350" s="390" t="s">
        <v>2207</v>
      </c>
      <c r="Q1350" s="390" t="s">
        <v>2207</v>
      </c>
      <c r="R1350" s="390" t="s">
        <v>2207</v>
      </c>
      <c r="S1350" s="354">
        <v>1289</v>
      </c>
      <c r="T1350" s="354">
        <v>1503</v>
      </c>
      <c r="U1350" s="354">
        <v>1592</v>
      </c>
      <c r="V1350" s="391">
        <v>1246</v>
      </c>
      <c r="W1350" s="391">
        <v>1369</v>
      </c>
      <c r="X1350" s="391">
        <v>1106</v>
      </c>
      <c r="Y1350" s="391">
        <v>1209</v>
      </c>
      <c r="Z1350" s="391">
        <v>1421</v>
      </c>
      <c r="AA1350" s="391">
        <v>1249</v>
      </c>
      <c r="AB1350" s="391">
        <v>1150</v>
      </c>
      <c r="AC1350" s="391">
        <v>1283</v>
      </c>
      <c r="AD1350" s="391">
        <v>1525</v>
      </c>
      <c r="AE1350" s="391">
        <v>1298</v>
      </c>
      <c r="AF1350" s="391">
        <v>1253</v>
      </c>
      <c r="AG1350" s="391">
        <v>1387</v>
      </c>
      <c r="AH1350" s="391">
        <v>1648</v>
      </c>
      <c r="AI1350" s="399" t="s">
        <v>2207</v>
      </c>
      <c r="AJ1350" s="391">
        <v>1198</v>
      </c>
      <c r="AK1350" s="391">
        <v>1320</v>
      </c>
      <c r="AL1350" s="391">
        <v>1545</v>
      </c>
      <c r="AM1350" s="391">
        <v>1095</v>
      </c>
      <c r="AN1350" s="391">
        <v>1184</v>
      </c>
      <c r="AO1350" s="391">
        <v>1344</v>
      </c>
      <c r="AP1350" s="391">
        <v>1210</v>
      </c>
      <c r="AQ1350" s="391">
        <v>1210</v>
      </c>
      <c r="AR1350" s="391">
        <v>1417</v>
      </c>
      <c r="AS1350" s="391">
        <v>1317</v>
      </c>
      <c r="AU1350" s="105" t="s">
        <v>5396</v>
      </c>
      <c r="AV1350" s="126">
        <v>41.6</v>
      </c>
    </row>
    <row r="1351" spans="1:48" ht="23.25" customHeight="1">
      <c r="D1351" s="105" t="s">
        <v>1589</v>
      </c>
      <c r="E1351" s="164" t="s">
        <v>1589</v>
      </c>
      <c r="F1351" s="165" t="s">
        <v>1628</v>
      </c>
      <c r="G1351" s="126">
        <v>43</v>
      </c>
      <c r="H1351" s="166">
        <v>1089</v>
      </c>
      <c r="I1351" s="166">
        <v>1103</v>
      </c>
      <c r="J1351" s="166">
        <v>1242</v>
      </c>
      <c r="K1351" s="357">
        <v>1127</v>
      </c>
      <c r="L1351" s="357">
        <v>1126</v>
      </c>
      <c r="M1351" s="357">
        <v>1310</v>
      </c>
      <c r="N1351" s="357">
        <v>1185</v>
      </c>
      <c r="O1351" s="357">
        <v>1085</v>
      </c>
      <c r="P1351" s="357">
        <v>1155</v>
      </c>
      <c r="Q1351" s="357">
        <v>1287</v>
      </c>
      <c r="R1351" s="357">
        <v>1197</v>
      </c>
      <c r="S1351" s="354">
        <v>1346</v>
      </c>
      <c r="T1351" s="354">
        <v>1573</v>
      </c>
      <c r="U1351" s="354">
        <v>1668</v>
      </c>
      <c r="V1351" s="357">
        <v>1292</v>
      </c>
      <c r="W1351" s="357">
        <v>1419</v>
      </c>
      <c r="X1351" s="357">
        <v>1137</v>
      </c>
      <c r="Y1351" s="357">
        <v>1247</v>
      </c>
      <c r="Z1351" s="357">
        <v>1468</v>
      </c>
      <c r="AA1351" s="357">
        <v>1285</v>
      </c>
      <c r="AB1351" s="357">
        <v>1187</v>
      </c>
      <c r="AC1351" s="357">
        <v>1330</v>
      </c>
      <c r="AD1351" s="357">
        <v>1584</v>
      </c>
      <c r="AE1351" s="357">
        <v>1340</v>
      </c>
      <c r="AF1351" s="357">
        <v>1290</v>
      </c>
      <c r="AG1351" s="357">
        <v>1435</v>
      </c>
      <c r="AH1351" s="357">
        <v>1707</v>
      </c>
      <c r="AI1351" s="368" t="s">
        <v>2207</v>
      </c>
      <c r="AJ1351" s="357">
        <v>1238</v>
      </c>
      <c r="AK1351" s="357">
        <v>1370</v>
      </c>
      <c r="AL1351" s="357">
        <v>1604</v>
      </c>
      <c r="AM1351" s="357">
        <v>1128</v>
      </c>
      <c r="AN1351" s="357">
        <v>1223</v>
      </c>
      <c r="AO1351" s="357">
        <v>1388</v>
      </c>
      <c r="AP1351" s="357">
        <v>1258</v>
      </c>
      <c r="AQ1351" s="357">
        <v>1258</v>
      </c>
      <c r="AR1351" s="357">
        <v>1486</v>
      </c>
      <c r="AS1351" s="357">
        <v>1364</v>
      </c>
      <c r="AT1351" s="105"/>
      <c r="AU1351" s="105" t="s">
        <v>1589</v>
      </c>
      <c r="AV1351" s="126">
        <v>43</v>
      </c>
    </row>
    <row r="1352" spans="1:48" ht="23.25" customHeight="1">
      <c r="D1352" s="105" t="s">
        <v>3046</v>
      </c>
      <c r="E1352" s="164" t="s">
        <v>3046</v>
      </c>
      <c r="F1352" s="165" t="s">
        <v>1628</v>
      </c>
      <c r="G1352" s="126">
        <v>44.5</v>
      </c>
      <c r="H1352" s="166">
        <v>1105</v>
      </c>
      <c r="I1352" s="166">
        <v>1103</v>
      </c>
      <c r="J1352" s="166">
        <v>1279</v>
      </c>
      <c r="K1352" s="357">
        <v>1134</v>
      </c>
      <c r="L1352" s="357">
        <v>1130</v>
      </c>
      <c r="M1352" s="357">
        <v>1321</v>
      </c>
      <c r="N1352" s="357">
        <v>1241</v>
      </c>
      <c r="O1352" s="357">
        <v>1143</v>
      </c>
      <c r="P1352" s="357">
        <v>1161</v>
      </c>
      <c r="Q1352" s="357">
        <v>1311</v>
      </c>
      <c r="R1352" s="357">
        <v>1243</v>
      </c>
      <c r="S1352" s="354">
        <v>1373</v>
      </c>
      <c r="T1352" s="354">
        <v>1613</v>
      </c>
      <c r="U1352" s="354">
        <v>1709</v>
      </c>
      <c r="V1352" s="357">
        <v>1325</v>
      </c>
      <c r="W1352" s="357">
        <v>1457</v>
      </c>
      <c r="X1352" s="357">
        <v>1171</v>
      </c>
      <c r="Y1352" s="357">
        <v>1288</v>
      </c>
      <c r="Z1352" s="357">
        <v>1493</v>
      </c>
      <c r="AA1352" s="357">
        <v>1298</v>
      </c>
      <c r="AB1352" s="357">
        <v>1248</v>
      </c>
      <c r="AC1352" s="357">
        <v>1399</v>
      </c>
      <c r="AD1352" s="357">
        <v>1632</v>
      </c>
      <c r="AE1352" s="357">
        <v>1369</v>
      </c>
      <c r="AF1352" s="357">
        <v>1347</v>
      </c>
      <c r="AG1352" s="357">
        <v>1500</v>
      </c>
      <c r="AH1352" s="357">
        <v>1750</v>
      </c>
      <c r="AI1352" s="368" t="s">
        <v>2207</v>
      </c>
      <c r="AJ1352" s="357">
        <v>1265</v>
      </c>
      <c r="AK1352" s="357">
        <v>1390</v>
      </c>
      <c r="AL1352" s="357">
        <v>1648</v>
      </c>
      <c r="AM1352" s="357">
        <v>1143</v>
      </c>
      <c r="AN1352" s="357">
        <v>1245</v>
      </c>
      <c r="AO1352" s="357">
        <v>1413</v>
      </c>
      <c r="AP1352" s="357">
        <v>1292</v>
      </c>
      <c r="AQ1352" s="357">
        <v>1292</v>
      </c>
      <c r="AR1352" s="357">
        <v>1540</v>
      </c>
      <c r="AS1352" s="357">
        <v>1398</v>
      </c>
      <c r="AT1352" s="105"/>
      <c r="AU1352" s="105" t="s">
        <v>3046</v>
      </c>
      <c r="AV1352" s="126">
        <v>44.5</v>
      </c>
    </row>
    <row r="1353" spans="1:48" ht="23.25" customHeight="1">
      <c r="D1353" s="105" t="s">
        <v>1590</v>
      </c>
      <c r="E1353" s="164" t="s">
        <v>1590</v>
      </c>
      <c r="F1353" s="165" t="s">
        <v>1628</v>
      </c>
      <c r="G1353" s="126">
        <v>45.9</v>
      </c>
      <c r="H1353" s="166">
        <v>1209</v>
      </c>
      <c r="I1353" s="166">
        <v>1226</v>
      </c>
      <c r="J1353" s="166">
        <v>1381</v>
      </c>
      <c r="K1353" s="357">
        <v>1254</v>
      </c>
      <c r="L1353" s="357">
        <v>1251</v>
      </c>
      <c r="M1353" s="357">
        <v>1468</v>
      </c>
      <c r="N1353" s="357">
        <v>1320</v>
      </c>
      <c r="O1353" s="357">
        <v>1208</v>
      </c>
      <c r="P1353" s="357">
        <v>1299</v>
      </c>
      <c r="Q1353" s="357">
        <v>1446</v>
      </c>
      <c r="R1353" s="357">
        <v>1345</v>
      </c>
      <c r="S1353" s="354">
        <v>1471</v>
      </c>
      <c r="T1353" s="354">
        <v>1726</v>
      </c>
      <c r="U1353" s="354">
        <v>1837</v>
      </c>
      <c r="V1353" s="357">
        <v>1432</v>
      </c>
      <c r="W1353" s="357">
        <v>1578</v>
      </c>
      <c r="X1353" s="357">
        <v>1253</v>
      </c>
      <c r="Y1353" s="357">
        <v>1379</v>
      </c>
      <c r="Z1353" s="357">
        <v>1626</v>
      </c>
      <c r="AA1353" s="357">
        <v>1417</v>
      </c>
      <c r="AB1353" s="357">
        <v>1315</v>
      </c>
      <c r="AC1353" s="357">
        <v>1480</v>
      </c>
      <c r="AD1353" s="357">
        <v>1767</v>
      </c>
      <c r="AE1353" s="357">
        <v>1485</v>
      </c>
      <c r="AF1353" s="357">
        <v>1418</v>
      </c>
      <c r="AG1353" s="357">
        <v>1585</v>
      </c>
      <c r="AH1353" s="357">
        <v>1890</v>
      </c>
      <c r="AI1353" s="368" t="s">
        <v>2207</v>
      </c>
      <c r="AJ1353" s="357">
        <v>1372</v>
      </c>
      <c r="AK1353" s="357">
        <v>1527</v>
      </c>
      <c r="AL1353" s="357">
        <v>1788</v>
      </c>
      <c r="AM1353" s="357">
        <v>1247</v>
      </c>
      <c r="AN1353" s="357">
        <v>1356</v>
      </c>
      <c r="AO1353" s="357">
        <v>1540</v>
      </c>
      <c r="AP1353" s="357">
        <v>1415</v>
      </c>
      <c r="AQ1353" s="357">
        <v>1415</v>
      </c>
      <c r="AR1353" s="357">
        <v>1684</v>
      </c>
      <c r="AS1353" s="357">
        <v>1520</v>
      </c>
      <c r="AT1353" s="105"/>
      <c r="AU1353" s="105" t="s">
        <v>1590</v>
      </c>
      <c r="AV1353" s="126">
        <v>45.9</v>
      </c>
    </row>
    <row r="1354" spans="1:48" ht="23.25" customHeight="1">
      <c r="A1354" s="396"/>
      <c r="B1354" s="397"/>
      <c r="D1354" s="105" t="s">
        <v>2431</v>
      </c>
      <c r="E1354" s="164" t="s">
        <v>2431</v>
      </c>
      <c r="F1354" s="165" t="s">
        <v>2433</v>
      </c>
      <c r="G1354" s="126">
        <v>0</v>
      </c>
      <c r="H1354" s="166">
        <v>137</v>
      </c>
      <c r="I1354" s="166">
        <v>137</v>
      </c>
      <c r="J1354" s="166">
        <v>137</v>
      </c>
      <c r="K1354" s="357">
        <v>137</v>
      </c>
      <c r="L1354" s="357">
        <v>137</v>
      </c>
      <c r="M1354" s="357">
        <v>137</v>
      </c>
      <c r="N1354" s="357">
        <v>137</v>
      </c>
      <c r="O1354" s="357">
        <v>137</v>
      </c>
      <c r="P1354" s="357">
        <v>137</v>
      </c>
      <c r="Q1354" s="357">
        <v>137</v>
      </c>
      <c r="R1354" s="357">
        <v>137</v>
      </c>
      <c r="S1354" s="354">
        <v>137</v>
      </c>
      <c r="T1354" s="354">
        <v>137</v>
      </c>
      <c r="U1354" s="354">
        <v>137</v>
      </c>
      <c r="V1354" s="357">
        <v>137</v>
      </c>
      <c r="W1354" s="357">
        <v>137</v>
      </c>
      <c r="X1354" s="357">
        <v>137</v>
      </c>
      <c r="Y1354" s="357">
        <v>137</v>
      </c>
      <c r="Z1354" s="357">
        <v>137</v>
      </c>
      <c r="AA1354" s="357">
        <v>137</v>
      </c>
      <c r="AB1354" s="357">
        <v>137</v>
      </c>
      <c r="AC1354" s="357">
        <v>137</v>
      </c>
      <c r="AD1354" s="357">
        <v>137</v>
      </c>
      <c r="AE1354" s="357">
        <v>137</v>
      </c>
      <c r="AF1354" s="357">
        <v>137</v>
      </c>
      <c r="AG1354" s="357">
        <v>137</v>
      </c>
      <c r="AH1354" s="357">
        <v>137</v>
      </c>
      <c r="AI1354" s="368" t="s">
        <v>2207</v>
      </c>
      <c r="AJ1354" s="357">
        <v>137</v>
      </c>
      <c r="AK1354" s="357">
        <v>137</v>
      </c>
      <c r="AL1354" s="357">
        <v>137</v>
      </c>
      <c r="AM1354" s="357">
        <v>137</v>
      </c>
      <c r="AN1354" s="357">
        <v>137</v>
      </c>
      <c r="AO1354" s="357">
        <v>137</v>
      </c>
      <c r="AP1354" s="357">
        <v>137</v>
      </c>
      <c r="AQ1354" s="357">
        <v>137</v>
      </c>
      <c r="AR1354" s="357">
        <v>137</v>
      </c>
      <c r="AS1354" s="357">
        <v>137</v>
      </c>
      <c r="AT1354" s="105"/>
      <c r="AU1354" s="105" t="s">
        <v>2431</v>
      </c>
      <c r="AV1354" s="126">
        <v>0</v>
      </c>
    </row>
    <row r="1355" spans="1:48" ht="23.25" customHeight="1">
      <c r="D1355" s="105" t="s">
        <v>1572</v>
      </c>
      <c r="E1355" s="164" t="s">
        <v>1572</v>
      </c>
      <c r="F1355" s="165" t="s">
        <v>1619</v>
      </c>
      <c r="G1355" s="126">
        <v>36.5</v>
      </c>
      <c r="H1355" s="166">
        <v>1524</v>
      </c>
      <c r="I1355" s="166">
        <v>1539</v>
      </c>
      <c r="J1355" s="166">
        <v>1720</v>
      </c>
      <c r="K1355" s="357">
        <v>1569</v>
      </c>
      <c r="L1355" s="357">
        <v>1565</v>
      </c>
      <c r="M1355" s="357">
        <v>1803</v>
      </c>
      <c r="N1355" s="357">
        <v>1661</v>
      </c>
      <c r="O1355" s="357">
        <v>1515</v>
      </c>
      <c r="P1355" s="357">
        <v>1605</v>
      </c>
      <c r="Q1355" s="357">
        <v>1794</v>
      </c>
      <c r="R1355" s="357">
        <v>1681</v>
      </c>
      <c r="S1355" s="354">
        <v>1975</v>
      </c>
      <c r="T1355" s="354">
        <v>2261</v>
      </c>
      <c r="U1355" s="354">
        <v>2379</v>
      </c>
      <c r="V1355" s="357">
        <v>1800</v>
      </c>
      <c r="W1355" s="357">
        <v>1996</v>
      </c>
      <c r="X1355" s="357">
        <v>1620</v>
      </c>
      <c r="Y1355" s="357">
        <v>1783</v>
      </c>
      <c r="Z1355" s="357">
        <v>2113</v>
      </c>
      <c r="AA1355" s="357">
        <v>1824</v>
      </c>
      <c r="AB1355" s="357">
        <v>1706</v>
      </c>
      <c r="AC1355" s="357">
        <v>1934</v>
      </c>
      <c r="AD1355" s="357">
        <v>2307</v>
      </c>
      <c r="AE1355" s="357">
        <v>1919</v>
      </c>
      <c r="AF1355" s="357">
        <v>1872</v>
      </c>
      <c r="AG1355" s="357">
        <v>2091</v>
      </c>
      <c r="AH1355" s="357">
        <v>2506</v>
      </c>
      <c r="AI1355" s="368" t="s">
        <v>2207</v>
      </c>
      <c r="AJ1355" s="357">
        <v>1789</v>
      </c>
      <c r="AK1355" s="357">
        <v>1987</v>
      </c>
      <c r="AL1355" s="357">
        <v>2346</v>
      </c>
      <c r="AM1355" s="357">
        <v>1599</v>
      </c>
      <c r="AN1355" s="357">
        <v>1750</v>
      </c>
      <c r="AO1355" s="357">
        <v>1998</v>
      </c>
      <c r="AP1355" s="357">
        <v>1758</v>
      </c>
      <c r="AQ1355" s="357">
        <v>1758</v>
      </c>
      <c r="AR1355" s="357">
        <v>2128</v>
      </c>
      <c r="AS1355" s="357">
        <v>1902</v>
      </c>
      <c r="AT1355" s="105"/>
      <c r="AU1355" s="105" t="s">
        <v>1572</v>
      </c>
      <c r="AV1355" s="126">
        <v>36.5</v>
      </c>
    </row>
    <row r="1356" spans="1:48" ht="23.25" customHeight="1">
      <c r="D1356" s="105" t="s">
        <v>5397</v>
      </c>
      <c r="E1356" s="13" t="s">
        <v>5397</v>
      </c>
      <c r="F1356" s="2" t="s">
        <v>1619</v>
      </c>
      <c r="G1356">
        <v>37.800000000000004</v>
      </c>
      <c r="H1356" s="398" t="s">
        <v>2207</v>
      </c>
      <c r="I1356" s="398" t="s">
        <v>2207</v>
      </c>
      <c r="J1356" s="398" t="s">
        <v>2207</v>
      </c>
      <c r="K1356" s="390" t="s">
        <v>2207</v>
      </c>
      <c r="L1356" s="390" t="s">
        <v>2207</v>
      </c>
      <c r="M1356" s="390" t="s">
        <v>2207</v>
      </c>
      <c r="N1356" s="390" t="s">
        <v>2207</v>
      </c>
      <c r="O1356" s="390" t="s">
        <v>2207</v>
      </c>
      <c r="P1356" s="390" t="s">
        <v>2207</v>
      </c>
      <c r="Q1356" s="390" t="s">
        <v>2207</v>
      </c>
      <c r="R1356" s="390" t="s">
        <v>2207</v>
      </c>
      <c r="S1356" s="354">
        <v>1995</v>
      </c>
      <c r="T1356" s="354">
        <v>2292</v>
      </c>
      <c r="U1356" s="354">
        <v>2410</v>
      </c>
      <c r="V1356" s="391">
        <v>1850</v>
      </c>
      <c r="W1356" s="391">
        <v>2053</v>
      </c>
      <c r="X1356" s="391">
        <v>1652</v>
      </c>
      <c r="Y1356" s="391">
        <v>1818</v>
      </c>
      <c r="Z1356" s="391">
        <v>2154</v>
      </c>
      <c r="AA1356" s="391">
        <v>1860</v>
      </c>
      <c r="AB1356" s="391">
        <v>1740</v>
      </c>
      <c r="AC1356" s="391">
        <v>1971</v>
      </c>
      <c r="AD1356" s="391">
        <v>2352</v>
      </c>
      <c r="AE1356" s="391">
        <v>1956</v>
      </c>
      <c r="AF1356" s="391">
        <v>1905</v>
      </c>
      <c r="AG1356" s="391">
        <v>2128</v>
      </c>
      <c r="AH1356" s="391">
        <v>2550</v>
      </c>
      <c r="AI1356" s="399" t="s">
        <v>2207</v>
      </c>
      <c r="AJ1356" s="391">
        <v>1823</v>
      </c>
      <c r="AK1356" s="391">
        <v>2025</v>
      </c>
      <c r="AL1356" s="391">
        <v>2391</v>
      </c>
      <c r="AM1356" s="391">
        <v>1632</v>
      </c>
      <c r="AN1356" s="391">
        <v>1784</v>
      </c>
      <c r="AO1356" s="391">
        <v>2037</v>
      </c>
      <c r="AP1356" s="391">
        <v>1774</v>
      </c>
      <c r="AQ1356" s="391">
        <v>1774</v>
      </c>
      <c r="AR1356" s="391">
        <v>2149</v>
      </c>
      <c r="AS1356" s="391">
        <v>1935</v>
      </c>
      <c r="AU1356" s="105" t="s">
        <v>5397</v>
      </c>
      <c r="AV1356" s="126">
        <v>37.800000000000004</v>
      </c>
    </row>
    <row r="1357" spans="1:48" ht="23.25" customHeight="1">
      <c r="D1357" s="105" t="s">
        <v>1573</v>
      </c>
      <c r="E1357" s="164" t="s">
        <v>1573</v>
      </c>
      <c r="F1357" s="165" t="s">
        <v>1619</v>
      </c>
      <c r="G1357" s="126">
        <v>39.1</v>
      </c>
      <c r="H1357" s="166">
        <v>1604</v>
      </c>
      <c r="I1357" s="166">
        <v>1622</v>
      </c>
      <c r="J1357" s="166">
        <v>1814</v>
      </c>
      <c r="K1357" s="357">
        <v>1656</v>
      </c>
      <c r="L1357" s="357">
        <v>1652</v>
      </c>
      <c r="M1357" s="357">
        <v>1915</v>
      </c>
      <c r="N1357" s="357">
        <v>1755</v>
      </c>
      <c r="O1357" s="357">
        <v>1598</v>
      </c>
      <c r="P1357" s="357">
        <v>1703</v>
      </c>
      <c r="Q1357" s="357">
        <v>1901</v>
      </c>
      <c r="R1357" s="357">
        <v>1781</v>
      </c>
      <c r="S1357" s="354">
        <v>2062</v>
      </c>
      <c r="T1357" s="354">
        <v>2372</v>
      </c>
      <c r="U1357" s="354">
        <v>2500</v>
      </c>
      <c r="V1357" s="357">
        <v>1900</v>
      </c>
      <c r="W1357" s="357">
        <v>2109</v>
      </c>
      <c r="X1357" s="357">
        <v>1683</v>
      </c>
      <c r="Y1357" s="357">
        <v>1852</v>
      </c>
      <c r="Z1357" s="357">
        <v>2194</v>
      </c>
      <c r="AA1357" s="357">
        <v>1896</v>
      </c>
      <c r="AB1357" s="357">
        <v>1773</v>
      </c>
      <c r="AC1357" s="357">
        <v>2008</v>
      </c>
      <c r="AD1357" s="357">
        <v>2396</v>
      </c>
      <c r="AE1357" s="357">
        <v>1993</v>
      </c>
      <c r="AF1357" s="357">
        <v>1938</v>
      </c>
      <c r="AG1357" s="357">
        <v>2165</v>
      </c>
      <c r="AH1357" s="357">
        <v>2594</v>
      </c>
      <c r="AI1357" s="368" t="s">
        <v>2207</v>
      </c>
      <c r="AJ1357" s="357">
        <v>1857</v>
      </c>
      <c r="AK1357" s="357">
        <v>2062</v>
      </c>
      <c r="AL1357" s="357">
        <v>2435</v>
      </c>
      <c r="AM1357" s="357">
        <v>1664</v>
      </c>
      <c r="AN1357" s="357">
        <v>1818</v>
      </c>
      <c r="AO1357" s="357">
        <v>2075</v>
      </c>
      <c r="AP1357" s="357">
        <v>1789</v>
      </c>
      <c r="AQ1357" s="357">
        <v>1789</v>
      </c>
      <c r="AR1357" s="357">
        <v>2170</v>
      </c>
      <c r="AS1357" s="357">
        <v>1968</v>
      </c>
      <c r="AT1357" s="105"/>
      <c r="AU1357" s="105" t="s">
        <v>1573</v>
      </c>
      <c r="AV1357" s="126">
        <v>39.1</v>
      </c>
    </row>
    <row r="1358" spans="1:48" ht="23.25" customHeight="1">
      <c r="D1358" s="105" t="s">
        <v>3047</v>
      </c>
      <c r="E1358" s="164" t="s">
        <v>3047</v>
      </c>
      <c r="F1358" s="165" t="s">
        <v>1619</v>
      </c>
      <c r="G1358" s="126">
        <v>40.4</v>
      </c>
      <c r="H1358" s="166">
        <v>1634</v>
      </c>
      <c r="I1358" s="166">
        <v>1653</v>
      </c>
      <c r="J1358" s="166">
        <v>1850</v>
      </c>
      <c r="K1358" s="357">
        <v>1690</v>
      </c>
      <c r="L1358" s="357">
        <v>1685</v>
      </c>
      <c r="M1358" s="357">
        <v>1962</v>
      </c>
      <c r="N1358" s="357">
        <v>1791</v>
      </c>
      <c r="O1358" s="357">
        <v>1631</v>
      </c>
      <c r="P1358" s="357">
        <v>1745</v>
      </c>
      <c r="Q1358" s="357">
        <v>1945</v>
      </c>
      <c r="R1358" s="357">
        <v>1821</v>
      </c>
      <c r="S1358" s="354">
        <v>2085</v>
      </c>
      <c r="T1358" s="354">
        <v>2406</v>
      </c>
      <c r="U1358" s="354">
        <v>2533</v>
      </c>
      <c r="V1358" s="357">
        <v>1927</v>
      </c>
      <c r="W1358" s="357">
        <v>2139</v>
      </c>
      <c r="X1358" s="357">
        <v>1724</v>
      </c>
      <c r="Y1358" s="357">
        <v>1905</v>
      </c>
      <c r="Z1358" s="357">
        <v>2218</v>
      </c>
      <c r="AA1358" s="357">
        <v>1892</v>
      </c>
      <c r="AB1358" s="357">
        <v>1862</v>
      </c>
      <c r="AC1358" s="357">
        <v>2100</v>
      </c>
      <c r="AD1358" s="357">
        <v>2461</v>
      </c>
      <c r="AE1358" s="357">
        <v>2027</v>
      </c>
      <c r="AF1358" s="357">
        <v>2014</v>
      </c>
      <c r="AG1358" s="357">
        <v>2255</v>
      </c>
      <c r="AH1358" s="357">
        <v>2644</v>
      </c>
      <c r="AI1358" s="368" t="s">
        <v>2207</v>
      </c>
      <c r="AJ1358" s="357">
        <v>1887</v>
      </c>
      <c r="AK1358" s="357">
        <v>2125</v>
      </c>
      <c r="AL1358" s="357">
        <v>2491</v>
      </c>
      <c r="AM1358" s="357">
        <v>1665</v>
      </c>
      <c r="AN1358" s="357">
        <v>1832</v>
      </c>
      <c r="AO1358" s="357">
        <v>2090</v>
      </c>
      <c r="AP1358" s="357">
        <v>1828</v>
      </c>
      <c r="AQ1358" s="357">
        <v>1828</v>
      </c>
      <c r="AR1358" s="357">
        <v>2247</v>
      </c>
      <c r="AS1358" s="357">
        <v>1968</v>
      </c>
      <c r="AT1358" s="105"/>
      <c r="AU1358" s="105" t="s">
        <v>3047</v>
      </c>
      <c r="AV1358" s="126">
        <v>40.4</v>
      </c>
    </row>
    <row r="1359" spans="1:48" ht="23.25" customHeight="1">
      <c r="D1359" s="105" t="s">
        <v>1574</v>
      </c>
      <c r="E1359" s="164" t="s">
        <v>1574</v>
      </c>
      <c r="F1359" s="165" t="s">
        <v>1619</v>
      </c>
      <c r="G1359" s="126">
        <v>41.7</v>
      </c>
      <c r="H1359" s="166">
        <v>1719</v>
      </c>
      <c r="I1359" s="166">
        <v>1740</v>
      </c>
      <c r="J1359" s="166">
        <v>1947</v>
      </c>
      <c r="K1359" s="357">
        <v>1778</v>
      </c>
      <c r="L1359" s="357">
        <v>1773</v>
      </c>
      <c r="M1359" s="357">
        <v>2065</v>
      </c>
      <c r="N1359" s="357">
        <v>1885</v>
      </c>
      <c r="O1359" s="357">
        <v>1716</v>
      </c>
      <c r="P1359" s="357">
        <v>1836</v>
      </c>
      <c r="Q1359" s="357">
        <v>2047</v>
      </c>
      <c r="R1359" s="357">
        <v>1916</v>
      </c>
      <c r="S1359" s="354">
        <v>2182</v>
      </c>
      <c r="T1359" s="354">
        <v>2516</v>
      </c>
      <c r="U1359" s="354">
        <v>2659</v>
      </c>
      <c r="V1359" s="357">
        <v>2034</v>
      </c>
      <c r="W1359" s="357">
        <v>2259</v>
      </c>
      <c r="X1359" s="357">
        <v>1796</v>
      </c>
      <c r="Y1359" s="357">
        <v>1981</v>
      </c>
      <c r="Z1359" s="357">
        <v>2349</v>
      </c>
      <c r="AA1359" s="357">
        <v>2024</v>
      </c>
      <c r="AB1359" s="357">
        <v>1898</v>
      </c>
      <c r="AC1359" s="357">
        <v>2155</v>
      </c>
      <c r="AD1359" s="357">
        <v>2575</v>
      </c>
      <c r="AE1359" s="357">
        <v>2135</v>
      </c>
      <c r="AF1359" s="357">
        <v>2064</v>
      </c>
      <c r="AG1359" s="357">
        <v>2312</v>
      </c>
      <c r="AH1359" s="357">
        <v>2773</v>
      </c>
      <c r="AI1359" s="368" t="s">
        <v>2207</v>
      </c>
      <c r="AJ1359" s="357">
        <v>1989</v>
      </c>
      <c r="AK1359" s="357">
        <v>2216</v>
      </c>
      <c r="AL1359" s="357">
        <v>2615</v>
      </c>
      <c r="AM1359" s="357">
        <v>1780</v>
      </c>
      <c r="AN1359" s="357">
        <v>1948</v>
      </c>
      <c r="AO1359" s="357">
        <v>2224</v>
      </c>
      <c r="AP1359" s="357">
        <v>1942</v>
      </c>
      <c r="AQ1359" s="357">
        <v>1942</v>
      </c>
      <c r="AR1359" s="357">
        <v>2365</v>
      </c>
      <c r="AS1359" s="357">
        <v>2121</v>
      </c>
      <c r="AT1359" s="105"/>
      <c r="AU1359" s="105" t="s">
        <v>1574</v>
      </c>
      <c r="AV1359" s="126">
        <v>41.7</v>
      </c>
    </row>
    <row r="1360" spans="1:48" ht="23.25" customHeight="1">
      <c r="D1360" s="105" t="s">
        <v>1591</v>
      </c>
      <c r="E1360" s="164" t="s">
        <v>1591</v>
      </c>
      <c r="F1360" s="165" t="s">
        <v>1623</v>
      </c>
      <c r="G1360" s="126">
        <v>32.9</v>
      </c>
      <c r="H1360" s="166">
        <v>1373</v>
      </c>
      <c r="I1360" s="166">
        <v>1378</v>
      </c>
      <c r="J1360" s="166">
        <v>1542</v>
      </c>
      <c r="K1360" s="357">
        <v>1403</v>
      </c>
      <c r="L1360" s="357">
        <v>1399</v>
      </c>
      <c r="M1360" s="357">
        <v>1582</v>
      </c>
      <c r="N1360" s="357">
        <v>1481</v>
      </c>
      <c r="O1360" s="357">
        <v>1350</v>
      </c>
      <c r="P1360" s="357">
        <v>1405</v>
      </c>
      <c r="Q1360" s="357">
        <v>1578</v>
      </c>
      <c r="R1360" s="357">
        <v>1483</v>
      </c>
      <c r="S1360" s="354">
        <v>1784</v>
      </c>
      <c r="T1360" s="354">
        <v>2022</v>
      </c>
      <c r="U1360" s="354">
        <v>2088</v>
      </c>
      <c r="V1360" s="357">
        <v>1567</v>
      </c>
      <c r="W1360" s="357">
        <v>1737</v>
      </c>
      <c r="X1360" s="357">
        <v>1475</v>
      </c>
      <c r="Y1360" s="357">
        <v>1598</v>
      </c>
      <c r="Z1360" s="357">
        <v>1884</v>
      </c>
      <c r="AA1360" s="357">
        <v>1661</v>
      </c>
      <c r="AB1360" s="357">
        <v>1526</v>
      </c>
      <c r="AC1360" s="357">
        <v>1684</v>
      </c>
      <c r="AD1360" s="357">
        <v>2006</v>
      </c>
      <c r="AE1360" s="357">
        <v>1716</v>
      </c>
      <c r="AF1360" s="357">
        <v>1691</v>
      </c>
      <c r="AG1360" s="357">
        <v>1853</v>
      </c>
      <c r="AH1360" s="357">
        <v>2205</v>
      </c>
      <c r="AI1360" s="368" t="s">
        <v>2207</v>
      </c>
      <c r="AJ1360" s="357">
        <v>1590</v>
      </c>
      <c r="AK1360" s="357">
        <v>1731</v>
      </c>
      <c r="AL1360" s="357">
        <v>2042</v>
      </c>
      <c r="AM1360" s="357">
        <v>1438</v>
      </c>
      <c r="AN1360" s="357">
        <v>1549</v>
      </c>
      <c r="AO1360" s="357">
        <v>1768</v>
      </c>
      <c r="AP1360" s="357">
        <v>1520</v>
      </c>
      <c r="AQ1360" s="357">
        <v>1520</v>
      </c>
      <c r="AR1360" s="357">
        <v>1769</v>
      </c>
      <c r="AS1360" s="357">
        <v>1671</v>
      </c>
      <c r="AT1360" s="105"/>
      <c r="AU1360" s="105" t="s">
        <v>1591</v>
      </c>
      <c r="AV1360" s="126">
        <v>32.9</v>
      </c>
    </row>
    <row r="1361" spans="1:48" ht="23.25" customHeight="1">
      <c r="D1361" s="105" t="s">
        <v>5398</v>
      </c>
      <c r="E1361" s="13" t="s">
        <v>5398</v>
      </c>
      <c r="F1361" s="2" t="s">
        <v>1623</v>
      </c>
      <c r="G1361">
        <v>34</v>
      </c>
      <c r="H1361" s="398" t="s">
        <v>2207</v>
      </c>
      <c r="I1361" s="398" t="s">
        <v>2207</v>
      </c>
      <c r="J1361" s="398" t="s">
        <v>2207</v>
      </c>
      <c r="K1361" s="390" t="s">
        <v>2207</v>
      </c>
      <c r="L1361" s="390" t="s">
        <v>2207</v>
      </c>
      <c r="M1361" s="390" t="s">
        <v>2207</v>
      </c>
      <c r="N1361" s="390" t="s">
        <v>2207</v>
      </c>
      <c r="O1361" s="390" t="s">
        <v>2207</v>
      </c>
      <c r="P1361" s="390" t="s">
        <v>2207</v>
      </c>
      <c r="Q1361" s="390" t="s">
        <v>2207</v>
      </c>
      <c r="R1361" s="390" t="s">
        <v>2207</v>
      </c>
      <c r="S1361" s="354">
        <v>1802</v>
      </c>
      <c r="T1361" s="354">
        <v>2052</v>
      </c>
      <c r="U1361" s="354">
        <v>2117</v>
      </c>
      <c r="V1361" s="391">
        <v>1606</v>
      </c>
      <c r="W1361" s="391">
        <v>1780</v>
      </c>
      <c r="X1361" s="391">
        <v>1502</v>
      </c>
      <c r="Y1361" s="391">
        <v>1631</v>
      </c>
      <c r="Z1361" s="391">
        <v>1924</v>
      </c>
      <c r="AA1361" s="391">
        <v>1692</v>
      </c>
      <c r="AB1361" s="391">
        <v>1558</v>
      </c>
      <c r="AC1361" s="391">
        <v>1724</v>
      </c>
      <c r="AD1361" s="391">
        <v>2056</v>
      </c>
      <c r="AE1361" s="391">
        <v>1752</v>
      </c>
      <c r="AF1361" s="391">
        <v>1723</v>
      </c>
      <c r="AG1361" s="391">
        <v>1893</v>
      </c>
      <c r="AH1361" s="391">
        <v>2255</v>
      </c>
      <c r="AI1361" s="399" t="s">
        <v>2207</v>
      </c>
      <c r="AJ1361" s="391">
        <v>1624</v>
      </c>
      <c r="AK1361" s="391">
        <v>1774</v>
      </c>
      <c r="AL1361" s="391">
        <v>2092</v>
      </c>
      <c r="AM1361" s="391">
        <v>1466</v>
      </c>
      <c r="AN1361" s="391">
        <v>1583</v>
      </c>
      <c r="AO1361" s="391">
        <v>1806</v>
      </c>
      <c r="AP1361" s="391">
        <v>1561</v>
      </c>
      <c r="AQ1361" s="391">
        <v>1561</v>
      </c>
      <c r="AR1361" s="391">
        <v>1827</v>
      </c>
      <c r="AS1361" s="391">
        <v>1711</v>
      </c>
      <c r="AU1361" s="105" t="s">
        <v>5398</v>
      </c>
      <c r="AV1361" s="126">
        <v>34</v>
      </c>
    </row>
    <row r="1362" spans="1:48" ht="23.25" customHeight="1">
      <c r="D1362" s="105" t="s">
        <v>1592</v>
      </c>
      <c r="E1362" s="164" t="s">
        <v>1592</v>
      </c>
      <c r="F1362" s="165" t="s">
        <v>1623</v>
      </c>
      <c r="G1362" s="126">
        <v>35.200000000000003</v>
      </c>
      <c r="H1362" s="166">
        <v>1428</v>
      </c>
      <c r="I1362" s="166">
        <v>1437</v>
      </c>
      <c r="J1362" s="166">
        <v>1608</v>
      </c>
      <c r="K1362" s="357">
        <v>1465</v>
      </c>
      <c r="L1362" s="357">
        <v>1461</v>
      </c>
      <c r="M1362" s="357">
        <v>1664</v>
      </c>
      <c r="N1362" s="357">
        <v>1549</v>
      </c>
      <c r="O1362" s="357">
        <v>1408</v>
      </c>
      <c r="P1362" s="357">
        <v>1476</v>
      </c>
      <c r="Q1362" s="357">
        <v>1654</v>
      </c>
      <c r="R1362" s="357">
        <v>1553</v>
      </c>
      <c r="S1362" s="354">
        <v>1850</v>
      </c>
      <c r="T1362" s="354">
        <v>2110</v>
      </c>
      <c r="U1362" s="354">
        <v>2182</v>
      </c>
      <c r="V1362" s="357">
        <v>1645</v>
      </c>
      <c r="W1362" s="357">
        <v>1823</v>
      </c>
      <c r="X1362" s="357">
        <v>1528</v>
      </c>
      <c r="Y1362" s="357">
        <v>1663</v>
      </c>
      <c r="Z1362" s="357">
        <v>1963</v>
      </c>
      <c r="AA1362" s="357">
        <v>1722</v>
      </c>
      <c r="AB1362" s="357">
        <v>1589</v>
      </c>
      <c r="AC1362" s="357">
        <v>1764</v>
      </c>
      <c r="AD1362" s="357">
        <v>2105</v>
      </c>
      <c r="AE1362" s="357">
        <v>1788</v>
      </c>
      <c r="AF1362" s="357">
        <v>1754</v>
      </c>
      <c r="AG1362" s="357">
        <v>1933</v>
      </c>
      <c r="AH1362" s="357">
        <v>2304</v>
      </c>
      <c r="AI1362" s="368" t="s">
        <v>2207</v>
      </c>
      <c r="AJ1362" s="357">
        <v>1658</v>
      </c>
      <c r="AK1362" s="357">
        <v>1816</v>
      </c>
      <c r="AL1362" s="357">
        <v>2142</v>
      </c>
      <c r="AM1362" s="357">
        <v>1494</v>
      </c>
      <c r="AN1362" s="357">
        <v>1616</v>
      </c>
      <c r="AO1362" s="357">
        <v>1843</v>
      </c>
      <c r="AP1362" s="357">
        <v>1601</v>
      </c>
      <c r="AQ1362" s="357">
        <v>1601</v>
      </c>
      <c r="AR1362" s="357">
        <v>1884</v>
      </c>
      <c r="AS1362" s="357">
        <v>1751</v>
      </c>
      <c r="AT1362" s="105"/>
      <c r="AU1362" s="105" t="s">
        <v>1592</v>
      </c>
      <c r="AV1362" s="126">
        <v>35.200000000000003</v>
      </c>
    </row>
    <row r="1363" spans="1:48" ht="23.25" customHeight="1">
      <c r="D1363" s="105" t="s">
        <v>3048</v>
      </c>
      <c r="E1363" s="164" t="s">
        <v>3048</v>
      </c>
      <c r="F1363" s="165" t="s">
        <v>1623</v>
      </c>
      <c r="G1363" s="126">
        <v>36.4</v>
      </c>
      <c r="H1363" s="166">
        <v>1441</v>
      </c>
      <c r="I1363" s="166">
        <v>1436</v>
      </c>
      <c r="J1363" s="166">
        <v>1637</v>
      </c>
      <c r="K1363" s="357">
        <v>1468</v>
      </c>
      <c r="L1363" s="357">
        <v>1462</v>
      </c>
      <c r="M1363" s="357">
        <v>1679</v>
      </c>
      <c r="N1363" s="357">
        <v>1597</v>
      </c>
      <c r="O1363" s="357">
        <v>1453</v>
      </c>
      <c r="P1363" s="357">
        <v>1480</v>
      </c>
      <c r="Q1363" s="357">
        <v>1671</v>
      </c>
      <c r="R1363" s="357">
        <v>1589</v>
      </c>
      <c r="S1363" s="354">
        <v>1871</v>
      </c>
      <c r="T1363" s="354">
        <v>2142</v>
      </c>
      <c r="U1363" s="354">
        <v>2213</v>
      </c>
      <c r="V1363" s="357">
        <v>1670</v>
      </c>
      <c r="W1363" s="357">
        <v>1851</v>
      </c>
      <c r="X1363" s="357">
        <v>1560</v>
      </c>
      <c r="Y1363" s="357">
        <v>1700</v>
      </c>
      <c r="Z1363" s="357">
        <v>1978</v>
      </c>
      <c r="AA1363" s="357">
        <v>1718</v>
      </c>
      <c r="AB1363" s="357">
        <v>1654</v>
      </c>
      <c r="AC1363" s="357">
        <v>1835</v>
      </c>
      <c r="AD1363" s="357">
        <v>2146</v>
      </c>
      <c r="AE1363" s="357">
        <v>1812</v>
      </c>
      <c r="AF1363" s="357">
        <v>1806</v>
      </c>
      <c r="AG1363" s="357">
        <v>1990</v>
      </c>
      <c r="AH1363" s="357">
        <v>2329</v>
      </c>
      <c r="AI1363" s="368" t="s">
        <v>2207</v>
      </c>
      <c r="AJ1363" s="357">
        <v>1679</v>
      </c>
      <c r="AK1363" s="357">
        <v>1860</v>
      </c>
      <c r="AL1363" s="357">
        <v>2177</v>
      </c>
      <c r="AM1363" s="357">
        <v>1494</v>
      </c>
      <c r="AN1363" s="357">
        <v>1622</v>
      </c>
      <c r="AO1363" s="357">
        <v>1849</v>
      </c>
      <c r="AP1363" s="357">
        <v>1628</v>
      </c>
      <c r="AQ1363" s="357">
        <v>1628</v>
      </c>
      <c r="AR1363" s="357">
        <v>1927</v>
      </c>
      <c r="AS1363" s="357">
        <v>1777</v>
      </c>
      <c r="AT1363" s="105"/>
      <c r="AU1363" s="105" t="s">
        <v>3048</v>
      </c>
      <c r="AV1363" s="126">
        <v>36.4</v>
      </c>
    </row>
    <row r="1364" spans="1:48" ht="23.25" customHeight="1">
      <c r="D1364" s="105" t="s">
        <v>1593</v>
      </c>
      <c r="E1364" s="164" t="s">
        <v>1593</v>
      </c>
      <c r="F1364" s="165" t="s">
        <v>1623</v>
      </c>
      <c r="G1364" s="126">
        <v>37.5</v>
      </c>
      <c r="H1364" s="166">
        <v>1539</v>
      </c>
      <c r="I1364" s="166">
        <v>1550</v>
      </c>
      <c r="J1364" s="166">
        <v>1735</v>
      </c>
      <c r="K1364" s="357">
        <v>1583</v>
      </c>
      <c r="L1364" s="357">
        <v>1577</v>
      </c>
      <c r="M1364" s="357">
        <v>1807</v>
      </c>
      <c r="N1364" s="357">
        <v>1674</v>
      </c>
      <c r="O1364" s="357">
        <v>1521</v>
      </c>
      <c r="P1364" s="357">
        <v>1604</v>
      </c>
      <c r="Q1364" s="357">
        <v>1797</v>
      </c>
      <c r="R1364" s="357">
        <v>1686</v>
      </c>
      <c r="S1364" s="354">
        <v>1963</v>
      </c>
      <c r="T1364" s="354">
        <v>2246</v>
      </c>
      <c r="U1364" s="354">
        <v>2333</v>
      </c>
      <c r="V1364" s="357">
        <v>1772</v>
      </c>
      <c r="W1364" s="357">
        <v>1966</v>
      </c>
      <c r="X1364" s="357">
        <v>1635</v>
      </c>
      <c r="Y1364" s="357">
        <v>1783</v>
      </c>
      <c r="Z1364" s="357">
        <v>2106</v>
      </c>
      <c r="AA1364" s="357">
        <v>1842</v>
      </c>
      <c r="AB1364" s="357">
        <v>1706</v>
      </c>
      <c r="AC1364" s="357">
        <v>1899</v>
      </c>
      <c r="AD1364" s="357">
        <v>2269</v>
      </c>
      <c r="AE1364" s="357">
        <v>1919</v>
      </c>
      <c r="AF1364" s="357">
        <v>1871</v>
      </c>
      <c r="AG1364" s="357">
        <v>2068</v>
      </c>
      <c r="AH1364" s="357">
        <v>2467</v>
      </c>
      <c r="AI1364" s="368" t="s">
        <v>2207</v>
      </c>
      <c r="AJ1364" s="357">
        <v>1780</v>
      </c>
      <c r="AK1364" s="357">
        <v>1956</v>
      </c>
      <c r="AL1364" s="357">
        <v>2306</v>
      </c>
      <c r="AM1364" s="357">
        <v>1603</v>
      </c>
      <c r="AN1364" s="357">
        <v>1736</v>
      </c>
      <c r="AO1364" s="357">
        <v>1980</v>
      </c>
      <c r="AP1364" s="357">
        <v>1743</v>
      </c>
      <c r="AQ1364" s="357">
        <v>1743</v>
      </c>
      <c r="AR1364" s="357">
        <v>2059</v>
      </c>
      <c r="AS1364" s="357">
        <v>1891</v>
      </c>
      <c r="AT1364" s="105"/>
      <c r="AU1364" s="105" t="s">
        <v>1593</v>
      </c>
      <c r="AV1364" s="126">
        <v>37.5</v>
      </c>
    </row>
    <row r="1365" spans="1:48" ht="23.25" customHeight="1">
      <c r="D1365" s="105" t="s">
        <v>1594</v>
      </c>
      <c r="E1365" s="164" t="s">
        <v>1594</v>
      </c>
      <c r="F1365" s="165" t="s">
        <v>1624</v>
      </c>
      <c r="G1365" s="126">
        <v>36.5</v>
      </c>
      <c r="H1365" s="166">
        <v>1437</v>
      </c>
      <c r="I1365" s="166">
        <v>1444</v>
      </c>
      <c r="J1365" s="166">
        <v>1613</v>
      </c>
      <c r="K1365" s="357">
        <v>1468</v>
      </c>
      <c r="L1365" s="357">
        <v>1465</v>
      </c>
      <c r="M1365" s="357">
        <v>1657</v>
      </c>
      <c r="N1365" s="357">
        <v>1552</v>
      </c>
      <c r="O1365" s="357">
        <v>1419</v>
      </c>
      <c r="P1365" s="357">
        <v>1475</v>
      </c>
      <c r="Q1365" s="357">
        <v>1655</v>
      </c>
      <c r="R1365" s="357">
        <v>1556</v>
      </c>
      <c r="S1365" s="354">
        <v>1858</v>
      </c>
      <c r="T1365" s="354">
        <v>2120</v>
      </c>
      <c r="U1365" s="354">
        <v>2187</v>
      </c>
      <c r="V1365" s="357">
        <v>1643</v>
      </c>
      <c r="W1365" s="357">
        <v>1821</v>
      </c>
      <c r="X1365" s="357">
        <v>1530</v>
      </c>
      <c r="Y1365" s="357">
        <v>1664</v>
      </c>
      <c r="Z1365" s="357">
        <v>1962</v>
      </c>
      <c r="AA1365" s="357">
        <v>1724</v>
      </c>
      <c r="AB1365" s="357">
        <v>1589</v>
      </c>
      <c r="AC1365" s="357">
        <v>1774</v>
      </c>
      <c r="AD1365" s="357">
        <v>2102</v>
      </c>
      <c r="AE1365" s="357">
        <v>1788</v>
      </c>
      <c r="AF1365" s="357">
        <v>1754</v>
      </c>
      <c r="AG1365" s="357">
        <v>1931</v>
      </c>
      <c r="AH1365" s="357">
        <v>2300</v>
      </c>
      <c r="AI1365" s="368" t="s">
        <v>2207</v>
      </c>
      <c r="AJ1365" s="357">
        <v>1657</v>
      </c>
      <c r="AK1365" s="357">
        <v>1814</v>
      </c>
      <c r="AL1365" s="357">
        <v>2138</v>
      </c>
      <c r="AM1365" s="357">
        <v>1502</v>
      </c>
      <c r="AN1365" s="357">
        <v>1625</v>
      </c>
      <c r="AO1365" s="357">
        <v>1854</v>
      </c>
      <c r="AP1365" s="357">
        <v>1600</v>
      </c>
      <c r="AQ1365" s="357">
        <v>1600</v>
      </c>
      <c r="AR1365" s="357">
        <v>1878</v>
      </c>
      <c r="AS1365" s="357">
        <v>1745</v>
      </c>
      <c r="AT1365" s="105"/>
      <c r="AU1365" s="105" t="s">
        <v>1594</v>
      </c>
      <c r="AV1365" s="126">
        <v>36.5</v>
      </c>
    </row>
    <row r="1366" spans="1:48" ht="23.25" customHeight="1">
      <c r="D1366" s="105" t="s">
        <v>5399</v>
      </c>
      <c r="E1366" s="13" t="s">
        <v>5399</v>
      </c>
      <c r="F1366" s="2" t="s">
        <v>1624</v>
      </c>
      <c r="G1366">
        <v>37.800000000000004</v>
      </c>
      <c r="H1366" s="398" t="s">
        <v>2207</v>
      </c>
      <c r="I1366" s="398" t="s">
        <v>2207</v>
      </c>
      <c r="J1366" s="398" t="s">
        <v>2207</v>
      </c>
      <c r="K1366" s="390" t="s">
        <v>2207</v>
      </c>
      <c r="L1366" s="390" t="s">
        <v>2207</v>
      </c>
      <c r="M1366" s="390" t="s">
        <v>2207</v>
      </c>
      <c r="N1366" s="390" t="s">
        <v>2207</v>
      </c>
      <c r="O1366" s="390" t="s">
        <v>2207</v>
      </c>
      <c r="P1366" s="390" t="s">
        <v>2207</v>
      </c>
      <c r="Q1366" s="390" t="s">
        <v>2207</v>
      </c>
      <c r="R1366" s="390" t="s">
        <v>2207</v>
      </c>
      <c r="S1366" s="354">
        <v>1878</v>
      </c>
      <c r="T1366" s="354">
        <v>2151</v>
      </c>
      <c r="U1366" s="354">
        <v>2218</v>
      </c>
      <c r="V1366" s="391">
        <v>1686</v>
      </c>
      <c r="W1366" s="391">
        <v>1869</v>
      </c>
      <c r="X1366" s="391">
        <v>1559</v>
      </c>
      <c r="Y1366" s="391">
        <v>1700</v>
      </c>
      <c r="Z1366" s="391">
        <v>2006</v>
      </c>
      <c r="AA1366" s="391">
        <v>1758</v>
      </c>
      <c r="AB1366" s="391">
        <v>1624</v>
      </c>
      <c r="AC1366" s="391">
        <v>1818</v>
      </c>
      <c r="AD1366" s="391">
        <v>2157</v>
      </c>
      <c r="AE1366" s="391">
        <v>1828</v>
      </c>
      <c r="AF1366" s="391">
        <v>1789</v>
      </c>
      <c r="AG1366" s="391">
        <v>1975</v>
      </c>
      <c r="AH1366" s="391">
        <v>2355</v>
      </c>
      <c r="AI1366" s="399" t="s">
        <v>2207</v>
      </c>
      <c r="AJ1366" s="391">
        <v>1695</v>
      </c>
      <c r="AK1366" s="391">
        <v>1861</v>
      </c>
      <c r="AL1366" s="391">
        <v>2194</v>
      </c>
      <c r="AM1366" s="391">
        <v>1533</v>
      </c>
      <c r="AN1366" s="391">
        <v>1662</v>
      </c>
      <c r="AO1366" s="391">
        <v>1896</v>
      </c>
      <c r="AP1366" s="391">
        <v>1645</v>
      </c>
      <c r="AQ1366" s="391">
        <v>1645</v>
      </c>
      <c r="AR1366" s="391">
        <v>1942</v>
      </c>
      <c r="AS1366" s="391">
        <v>1789</v>
      </c>
      <c r="AU1366" s="105" t="s">
        <v>5399</v>
      </c>
      <c r="AV1366" s="126">
        <v>37.800000000000004</v>
      </c>
    </row>
    <row r="1367" spans="1:48" ht="23.25" customHeight="1">
      <c r="D1367" s="105" t="s">
        <v>1595</v>
      </c>
      <c r="E1367" s="164" t="s">
        <v>1595</v>
      </c>
      <c r="F1367" s="165" t="s">
        <v>1624</v>
      </c>
      <c r="G1367" s="126">
        <v>39.1</v>
      </c>
      <c r="H1367" s="166">
        <v>1497</v>
      </c>
      <c r="I1367" s="166">
        <v>1509</v>
      </c>
      <c r="J1367" s="166">
        <v>1685</v>
      </c>
      <c r="K1367" s="357">
        <v>1535</v>
      </c>
      <c r="L1367" s="357">
        <v>1532</v>
      </c>
      <c r="M1367" s="357">
        <v>1747</v>
      </c>
      <c r="N1367" s="357">
        <v>1626</v>
      </c>
      <c r="O1367" s="357">
        <v>1484</v>
      </c>
      <c r="P1367" s="357">
        <v>1554</v>
      </c>
      <c r="Q1367" s="357">
        <v>1738</v>
      </c>
      <c r="R1367" s="357">
        <v>1634</v>
      </c>
      <c r="S1367" s="354">
        <v>1931</v>
      </c>
      <c r="T1367" s="354">
        <v>2216</v>
      </c>
      <c r="U1367" s="354">
        <v>2290</v>
      </c>
      <c r="V1367" s="357">
        <v>1728</v>
      </c>
      <c r="W1367" s="357">
        <v>1916</v>
      </c>
      <c r="X1367" s="357">
        <v>1588</v>
      </c>
      <c r="Y1367" s="357">
        <v>1735</v>
      </c>
      <c r="Z1367" s="357">
        <v>2049</v>
      </c>
      <c r="AA1367" s="357">
        <v>1791</v>
      </c>
      <c r="AB1367" s="357">
        <v>1659</v>
      </c>
      <c r="AC1367" s="357">
        <v>1862</v>
      </c>
      <c r="AD1367" s="357">
        <v>2211</v>
      </c>
      <c r="AE1367" s="357">
        <v>1867</v>
      </c>
      <c r="AF1367" s="357">
        <v>1824</v>
      </c>
      <c r="AG1367" s="357">
        <v>2019</v>
      </c>
      <c r="AH1367" s="357">
        <v>2409</v>
      </c>
      <c r="AI1367" s="368" t="s">
        <v>2207</v>
      </c>
      <c r="AJ1367" s="357">
        <v>1732</v>
      </c>
      <c r="AK1367" s="357">
        <v>1907</v>
      </c>
      <c r="AL1367" s="357">
        <v>2249</v>
      </c>
      <c r="AM1367" s="357">
        <v>1563</v>
      </c>
      <c r="AN1367" s="357">
        <v>1699</v>
      </c>
      <c r="AO1367" s="357">
        <v>1937</v>
      </c>
      <c r="AP1367" s="357">
        <v>1690</v>
      </c>
      <c r="AQ1367" s="357">
        <v>1690</v>
      </c>
      <c r="AR1367" s="357">
        <v>2005</v>
      </c>
      <c r="AS1367" s="357">
        <v>1833</v>
      </c>
      <c r="AT1367" s="105"/>
      <c r="AU1367" s="105" t="s">
        <v>1595</v>
      </c>
      <c r="AV1367" s="126">
        <v>39.1</v>
      </c>
    </row>
    <row r="1368" spans="1:48" ht="23.25" customHeight="1">
      <c r="D1368" s="105" t="s">
        <v>3049</v>
      </c>
      <c r="E1368" s="164" t="s">
        <v>3049</v>
      </c>
      <c r="F1368" s="165" t="s">
        <v>1624</v>
      </c>
      <c r="G1368" s="126">
        <v>40.4</v>
      </c>
      <c r="H1368" s="166">
        <v>1510</v>
      </c>
      <c r="I1368" s="166">
        <v>1507</v>
      </c>
      <c r="J1368" s="166">
        <v>1717</v>
      </c>
      <c r="K1368" s="357">
        <v>1538</v>
      </c>
      <c r="L1368" s="357">
        <v>1533</v>
      </c>
      <c r="M1368" s="357">
        <v>1759</v>
      </c>
      <c r="N1368" s="357">
        <v>1676</v>
      </c>
      <c r="O1368" s="357">
        <v>1534</v>
      </c>
      <c r="P1368" s="357">
        <v>1558</v>
      </c>
      <c r="Q1368" s="357">
        <v>1758</v>
      </c>
      <c r="R1368" s="357">
        <v>1674</v>
      </c>
      <c r="S1368" s="354">
        <v>1953</v>
      </c>
      <c r="T1368" s="354">
        <v>2250</v>
      </c>
      <c r="U1368" s="354">
        <v>2323</v>
      </c>
      <c r="V1368" s="357">
        <v>1755</v>
      </c>
      <c r="W1368" s="357">
        <v>1946</v>
      </c>
      <c r="X1368" s="357">
        <v>1623</v>
      </c>
      <c r="Y1368" s="357">
        <v>1777</v>
      </c>
      <c r="Z1368" s="357">
        <v>2067</v>
      </c>
      <c r="AA1368" s="357">
        <v>1789</v>
      </c>
      <c r="AB1368" s="357">
        <v>1730</v>
      </c>
      <c r="AC1368" s="357">
        <v>1929</v>
      </c>
      <c r="AD1368" s="357">
        <v>2256</v>
      </c>
      <c r="AE1368" s="357">
        <v>1894</v>
      </c>
      <c r="AF1368" s="357">
        <v>1883</v>
      </c>
      <c r="AG1368" s="357">
        <v>2084</v>
      </c>
      <c r="AH1368" s="357">
        <v>2439</v>
      </c>
      <c r="AI1368" s="368" t="s">
        <v>2207</v>
      </c>
      <c r="AJ1368" s="357">
        <v>1756</v>
      </c>
      <c r="AK1368" s="357">
        <v>1954</v>
      </c>
      <c r="AL1368" s="357">
        <v>2286</v>
      </c>
      <c r="AM1368" s="357">
        <v>1565</v>
      </c>
      <c r="AN1368" s="357">
        <v>1706</v>
      </c>
      <c r="AO1368" s="357">
        <v>1945</v>
      </c>
      <c r="AP1368" s="357">
        <v>1719</v>
      </c>
      <c r="AQ1368" s="357">
        <v>1719</v>
      </c>
      <c r="AR1368" s="357">
        <v>2052</v>
      </c>
      <c r="AS1368" s="357">
        <v>1861</v>
      </c>
      <c r="AT1368" s="105"/>
      <c r="AU1368" s="105" t="s">
        <v>3049</v>
      </c>
      <c r="AV1368" s="126">
        <v>40.4</v>
      </c>
    </row>
    <row r="1369" spans="1:48" ht="23.25" customHeight="1">
      <c r="A1369" s="396"/>
      <c r="B1369" s="397"/>
      <c r="D1369" s="105" t="s">
        <v>1596</v>
      </c>
      <c r="E1369" s="164" t="s">
        <v>1596</v>
      </c>
      <c r="F1369" s="165" t="s">
        <v>1624</v>
      </c>
      <c r="G1369" s="126">
        <v>41.7</v>
      </c>
      <c r="H1369" s="166">
        <v>1613</v>
      </c>
      <c r="I1369" s="166">
        <v>1627</v>
      </c>
      <c r="J1369" s="166">
        <v>1819</v>
      </c>
      <c r="K1369" s="357">
        <v>1657</v>
      </c>
      <c r="L1369" s="357">
        <v>1653</v>
      </c>
      <c r="M1369" s="357">
        <v>1898</v>
      </c>
      <c r="N1369" s="357">
        <v>1756</v>
      </c>
      <c r="O1369" s="357">
        <v>1602</v>
      </c>
      <c r="P1369" s="357">
        <v>1690</v>
      </c>
      <c r="Q1369" s="357">
        <v>1890</v>
      </c>
      <c r="R1369" s="357">
        <v>1775</v>
      </c>
      <c r="S1369" s="354">
        <v>2050</v>
      </c>
      <c r="T1369" s="354">
        <v>2361</v>
      </c>
      <c r="U1369" s="354">
        <v>2450</v>
      </c>
      <c r="V1369" s="357">
        <v>1863</v>
      </c>
      <c r="W1369" s="357">
        <v>2067</v>
      </c>
      <c r="X1369" s="357">
        <v>1700</v>
      </c>
      <c r="Y1369" s="357">
        <v>1862</v>
      </c>
      <c r="Z1369" s="357">
        <v>2201</v>
      </c>
      <c r="AA1369" s="357">
        <v>1918</v>
      </c>
      <c r="AB1369" s="357">
        <v>1781</v>
      </c>
      <c r="AC1369" s="357">
        <v>2005</v>
      </c>
      <c r="AD1369" s="357">
        <v>2384</v>
      </c>
      <c r="AE1369" s="357">
        <v>2006</v>
      </c>
      <c r="AF1369" s="357">
        <v>1947</v>
      </c>
      <c r="AG1369" s="357">
        <v>2162</v>
      </c>
      <c r="AH1369" s="357">
        <v>2583</v>
      </c>
      <c r="AI1369" s="368" t="s">
        <v>2207</v>
      </c>
      <c r="AJ1369" s="357">
        <v>1861</v>
      </c>
      <c r="AK1369" s="357">
        <v>2055</v>
      </c>
      <c r="AL1369" s="357">
        <v>2423</v>
      </c>
      <c r="AM1369" s="357">
        <v>1678</v>
      </c>
      <c r="AN1369" s="357">
        <v>1825</v>
      </c>
      <c r="AO1369" s="357">
        <v>2082</v>
      </c>
      <c r="AP1369" s="357">
        <v>1839</v>
      </c>
      <c r="AQ1369" s="357">
        <v>1839</v>
      </c>
      <c r="AR1369" s="357">
        <v>2191</v>
      </c>
      <c r="AS1369" s="357">
        <v>1981</v>
      </c>
      <c r="AT1369" s="105"/>
      <c r="AU1369" s="105" t="s">
        <v>1596</v>
      </c>
      <c r="AV1369" s="126">
        <v>41.7</v>
      </c>
    </row>
    <row r="1370" spans="1:48" ht="23.25" customHeight="1">
      <c r="D1370" s="105" t="s">
        <v>1597</v>
      </c>
      <c r="E1370" s="164" t="s">
        <v>1597</v>
      </c>
      <c r="F1370" s="165" t="s">
        <v>1625</v>
      </c>
      <c r="G1370" s="126">
        <v>40.200000000000003</v>
      </c>
      <c r="H1370" s="166">
        <v>1517</v>
      </c>
      <c r="I1370" s="166">
        <v>1527</v>
      </c>
      <c r="J1370" s="166">
        <v>1718</v>
      </c>
      <c r="K1370" s="357">
        <v>1549</v>
      </c>
      <c r="L1370" s="357">
        <v>1546</v>
      </c>
      <c r="M1370" s="357">
        <v>1766</v>
      </c>
      <c r="N1370" s="357">
        <v>1639</v>
      </c>
      <c r="O1370" s="357">
        <v>1500</v>
      </c>
      <c r="P1370" s="357">
        <v>1562</v>
      </c>
      <c r="Q1370" s="357">
        <v>1750</v>
      </c>
      <c r="R1370" s="357">
        <v>1647</v>
      </c>
      <c r="S1370" s="354">
        <v>1955</v>
      </c>
      <c r="T1370" s="354">
        <v>2240</v>
      </c>
      <c r="U1370" s="354">
        <v>2314</v>
      </c>
      <c r="V1370" s="357">
        <v>1735</v>
      </c>
      <c r="W1370" s="357">
        <v>1923</v>
      </c>
      <c r="X1370" s="357">
        <v>1601</v>
      </c>
      <c r="Y1370" s="357">
        <v>1746</v>
      </c>
      <c r="Z1370" s="357">
        <v>2060</v>
      </c>
      <c r="AA1370" s="357">
        <v>1805</v>
      </c>
      <c r="AB1370" s="357">
        <v>1668</v>
      </c>
      <c r="AC1370" s="357">
        <v>1857</v>
      </c>
      <c r="AD1370" s="357">
        <v>2216</v>
      </c>
      <c r="AE1370" s="357">
        <v>1879</v>
      </c>
      <c r="AF1370" s="357">
        <v>1833</v>
      </c>
      <c r="AG1370" s="357">
        <v>2026</v>
      </c>
      <c r="AH1370" s="357">
        <v>2415</v>
      </c>
      <c r="AI1370" s="368" t="s">
        <v>2207</v>
      </c>
      <c r="AJ1370" s="357">
        <v>1726</v>
      </c>
      <c r="AK1370" s="357">
        <v>1890</v>
      </c>
      <c r="AL1370" s="357">
        <v>2228</v>
      </c>
      <c r="AM1370" s="357">
        <v>1582</v>
      </c>
      <c r="AN1370" s="357">
        <v>1717</v>
      </c>
      <c r="AO1370" s="357">
        <v>1958</v>
      </c>
      <c r="AP1370" s="357">
        <v>1699</v>
      </c>
      <c r="AQ1370" s="357">
        <v>1699</v>
      </c>
      <c r="AR1370" s="357">
        <v>2005</v>
      </c>
      <c r="AS1370" s="357">
        <v>1834</v>
      </c>
      <c r="AT1370" s="105"/>
      <c r="AU1370" s="105" t="s">
        <v>1597</v>
      </c>
      <c r="AV1370" s="126">
        <v>40.200000000000003</v>
      </c>
    </row>
    <row r="1371" spans="1:48" ht="23.25" customHeight="1">
      <c r="D1371" s="105" t="s">
        <v>5400</v>
      </c>
      <c r="E1371" s="13" t="s">
        <v>5400</v>
      </c>
      <c r="F1371" s="2" t="s">
        <v>1625</v>
      </c>
      <c r="G1371">
        <v>41.6</v>
      </c>
      <c r="H1371" s="398" t="s">
        <v>2207</v>
      </c>
      <c r="I1371" s="398" t="s">
        <v>2207</v>
      </c>
      <c r="J1371" s="398" t="s">
        <v>2207</v>
      </c>
      <c r="K1371" s="390" t="s">
        <v>2207</v>
      </c>
      <c r="L1371" s="390" t="s">
        <v>2207</v>
      </c>
      <c r="M1371" s="390" t="s">
        <v>2207</v>
      </c>
      <c r="N1371" s="390" t="s">
        <v>2207</v>
      </c>
      <c r="O1371" s="390" t="s">
        <v>2207</v>
      </c>
      <c r="P1371" s="390" t="s">
        <v>2207</v>
      </c>
      <c r="Q1371" s="390" t="s">
        <v>2207</v>
      </c>
      <c r="R1371" s="390" t="s">
        <v>2207</v>
      </c>
      <c r="S1371" s="354">
        <v>1977</v>
      </c>
      <c r="T1371" s="354">
        <v>2275</v>
      </c>
      <c r="U1371" s="354">
        <v>2349</v>
      </c>
      <c r="V1371" s="391">
        <v>1781</v>
      </c>
      <c r="W1371" s="391">
        <v>1974</v>
      </c>
      <c r="X1371" s="391">
        <v>1632</v>
      </c>
      <c r="Y1371" s="391">
        <v>1785</v>
      </c>
      <c r="Z1371" s="391">
        <v>2107</v>
      </c>
      <c r="AA1371" s="391">
        <v>1841</v>
      </c>
      <c r="AB1371" s="391">
        <v>1706</v>
      </c>
      <c r="AC1371" s="391">
        <v>1905</v>
      </c>
      <c r="AD1371" s="391">
        <v>2276</v>
      </c>
      <c r="AE1371" s="391">
        <v>1922</v>
      </c>
      <c r="AF1371" s="391">
        <v>1871</v>
      </c>
      <c r="AG1371" s="391">
        <v>2074</v>
      </c>
      <c r="AH1371" s="391">
        <v>2474</v>
      </c>
      <c r="AI1371" s="399" t="s">
        <v>2207</v>
      </c>
      <c r="AJ1371" s="391">
        <v>1767</v>
      </c>
      <c r="AK1371" s="391">
        <v>1941</v>
      </c>
      <c r="AL1371" s="391">
        <v>2288</v>
      </c>
      <c r="AM1371" s="391">
        <v>1615</v>
      </c>
      <c r="AN1371" s="391">
        <v>1757</v>
      </c>
      <c r="AO1371" s="391">
        <v>2003</v>
      </c>
      <c r="AP1371" s="391">
        <v>1747</v>
      </c>
      <c r="AQ1371" s="391">
        <v>1747</v>
      </c>
      <c r="AR1371" s="391">
        <v>2074</v>
      </c>
      <c r="AS1371" s="391">
        <v>1882</v>
      </c>
      <c r="AU1371" s="105" t="s">
        <v>5400</v>
      </c>
      <c r="AV1371" s="126">
        <v>41.6</v>
      </c>
    </row>
    <row r="1372" spans="1:48" ht="23.25" customHeight="1">
      <c r="D1372" s="105" t="s">
        <v>1598</v>
      </c>
      <c r="E1372" s="164" t="s">
        <v>1598</v>
      </c>
      <c r="F1372" s="165" t="s">
        <v>1625</v>
      </c>
      <c r="G1372" s="126">
        <v>43</v>
      </c>
      <c r="H1372" s="166">
        <v>1582</v>
      </c>
      <c r="I1372" s="166">
        <v>1596</v>
      </c>
      <c r="J1372" s="166">
        <v>1795</v>
      </c>
      <c r="K1372" s="357">
        <v>1620</v>
      </c>
      <c r="L1372" s="357">
        <v>1618</v>
      </c>
      <c r="M1372" s="357">
        <v>1863</v>
      </c>
      <c r="N1372" s="357">
        <v>1718</v>
      </c>
      <c r="O1372" s="357">
        <v>1568</v>
      </c>
      <c r="P1372" s="357">
        <v>1647</v>
      </c>
      <c r="Q1372" s="357">
        <v>1839</v>
      </c>
      <c r="R1372" s="357">
        <v>1730</v>
      </c>
      <c r="S1372" s="354">
        <v>2033</v>
      </c>
      <c r="T1372" s="354">
        <v>2345</v>
      </c>
      <c r="U1372" s="354">
        <v>2425</v>
      </c>
      <c r="V1372" s="357">
        <v>1827</v>
      </c>
      <c r="W1372" s="357">
        <v>2025</v>
      </c>
      <c r="X1372" s="357">
        <v>1663</v>
      </c>
      <c r="Y1372" s="357">
        <v>1823</v>
      </c>
      <c r="Z1372" s="357">
        <v>2154</v>
      </c>
      <c r="AA1372" s="357">
        <v>1877</v>
      </c>
      <c r="AB1372" s="357">
        <v>1743</v>
      </c>
      <c r="AC1372" s="357">
        <v>1953</v>
      </c>
      <c r="AD1372" s="357">
        <v>2335</v>
      </c>
      <c r="AE1372" s="357">
        <v>1964</v>
      </c>
      <c r="AF1372" s="357">
        <v>1908</v>
      </c>
      <c r="AG1372" s="357">
        <v>2121</v>
      </c>
      <c r="AH1372" s="357">
        <v>2533</v>
      </c>
      <c r="AI1372" s="368" t="s">
        <v>2207</v>
      </c>
      <c r="AJ1372" s="357">
        <v>1807</v>
      </c>
      <c r="AK1372" s="357">
        <v>1992</v>
      </c>
      <c r="AL1372" s="357">
        <v>2347</v>
      </c>
      <c r="AM1372" s="357">
        <v>1648</v>
      </c>
      <c r="AN1372" s="357">
        <v>1796</v>
      </c>
      <c r="AO1372" s="357">
        <v>2048</v>
      </c>
      <c r="AP1372" s="357">
        <v>1795</v>
      </c>
      <c r="AQ1372" s="357">
        <v>1795</v>
      </c>
      <c r="AR1372" s="357">
        <v>2142</v>
      </c>
      <c r="AS1372" s="357">
        <v>1929</v>
      </c>
      <c r="AT1372" s="105"/>
      <c r="AU1372" s="105" t="s">
        <v>1598</v>
      </c>
      <c r="AV1372" s="126">
        <v>43</v>
      </c>
    </row>
    <row r="1373" spans="1:48" ht="23.25" customHeight="1">
      <c r="D1373" s="105" t="s">
        <v>3050</v>
      </c>
      <c r="E1373" s="164" t="s">
        <v>3050</v>
      </c>
      <c r="F1373" s="165" t="s">
        <v>1625</v>
      </c>
      <c r="G1373" s="126">
        <v>44.5</v>
      </c>
      <c r="H1373" s="166">
        <v>1595</v>
      </c>
      <c r="I1373" s="166">
        <v>1593</v>
      </c>
      <c r="J1373" s="166">
        <v>1829</v>
      </c>
      <c r="K1373" s="357">
        <v>1624</v>
      </c>
      <c r="L1373" s="357">
        <v>1619</v>
      </c>
      <c r="M1373" s="357">
        <v>1871</v>
      </c>
      <c r="N1373" s="357">
        <v>1771</v>
      </c>
      <c r="O1373" s="357">
        <v>1623</v>
      </c>
      <c r="P1373" s="357">
        <v>1650</v>
      </c>
      <c r="Q1373" s="357">
        <v>1861</v>
      </c>
      <c r="R1373" s="357">
        <v>1774</v>
      </c>
      <c r="S1373" s="354">
        <v>2057</v>
      </c>
      <c r="T1373" s="354">
        <v>2382</v>
      </c>
      <c r="U1373" s="354">
        <v>2461</v>
      </c>
      <c r="V1373" s="357">
        <v>1855</v>
      </c>
      <c r="W1373" s="357">
        <v>2057</v>
      </c>
      <c r="X1373" s="357">
        <v>1702</v>
      </c>
      <c r="Y1373" s="357">
        <v>1868</v>
      </c>
      <c r="Z1373" s="357">
        <v>2173</v>
      </c>
      <c r="AA1373" s="357">
        <v>1876</v>
      </c>
      <c r="AB1373" s="357">
        <v>1821</v>
      </c>
      <c r="AC1373" s="357">
        <v>2038</v>
      </c>
      <c r="AD1373" s="357">
        <v>2384</v>
      </c>
      <c r="AE1373" s="357">
        <v>1993</v>
      </c>
      <c r="AF1373" s="357">
        <v>1974</v>
      </c>
      <c r="AG1373" s="357">
        <v>2193</v>
      </c>
      <c r="AH1373" s="357">
        <v>2567</v>
      </c>
      <c r="AI1373" s="368" t="s">
        <v>2207</v>
      </c>
      <c r="AJ1373" s="357">
        <v>1832</v>
      </c>
      <c r="AK1373" s="357">
        <v>1996</v>
      </c>
      <c r="AL1373" s="357">
        <v>2388</v>
      </c>
      <c r="AM1373" s="357">
        <v>1650</v>
      </c>
      <c r="AN1373" s="357">
        <v>1805</v>
      </c>
      <c r="AO1373" s="357">
        <v>2058</v>
      </c>
      <c r="AP1373" s="357">
        <v>1827</v>
      </c>
      <c r="AQ1373" s="357">
        <v>1827</v>
      </c>
      <c r="AR1373" s="357">
        <v>2194</v>
      </c>
      <c r="AS1373" s="357">
        <v>1960</v>
      </c>
      <c r="AT1373" s="105"/>
      <c r="AU1373" s="105" t="s">
        <v>3050</v>
      </c>
      <c r="AV1373" s="126">
        <v>44.5</v>
      </c>
    </row>
    <row r="1374" spans="1:48" ht="23.25" customHeight="1">
      <c r="D1374" s="105" t="s">
        <v>1599</v>
      </c>
      <c r="E1374" s="164" t="s">
        <v>1599</v>
      </c>
      <c r="F1374" s="165" t="s">
        <v>1625</v>
      </c>
      <c r="G1374" s="126">
        <v>45.9</v>
      </c>
      <c r="H1374" s="166">
        <v>1702</v>
      </c>
      <c r="I1374" s="166">
        <v>1719</v>
      </c>
      <c r="J1374" s="166">
        <v>1934</v>
      </c>
      <c r="K1374" s="357">
        <v>1747</v>
      </c>
      <c r="L1374" s="357">
        <v>1743</v>
      </c>
      <c r="M1374" s="357">
        <v>2021</v>
      </c>
      <c r="N1374" s="357">
        <v>1854</v>
      </c>
      <c r="O1374" s="357">
        <v>1691</v>
      </c>
      <c r="P1374" s="357">
        <v>1791</v>
      </c>
      <c r="Q1374" s="357">
        <v>1999</v>
      </c>
      <c r="R1374" s="357">
        <v>1879</v>
      </c>
      <c r="S1374" s="354">
        <v>2158</v>
      </c>
      <c r="T1374" s="354">
        <v>2497</v>
      </c>
      <c r="U1374" s="354">
        <v>2594</v>
      </c>
      <c r="V1374" s="357">
        <v>1967</v>
      </c>
      <c r="W1374" s="357">
        <v>2183</v>
      </c>
      <c r="X1374" s="357">
        <v>1779</v>
      </c>
      <c r="Y1374" s="357">
        <v>1955</v>
      </c>
      <c r="Z1374" s="357">
        <v>2312</v>
      </c>
      <c r="AA1374" s="357">
        <v>2009</v>
      </c>
      <c r="AB1374" s="357">
        <v>1871</v>
      </c>
      <c r="AC1374" s="357">
        <v>2103</v>
      </c>
      <c r="AD1374" s="357">
        <v>2518</v>
      </c>
      <c r="AE1374" s="357">
        <v>2109</v>
      </c>
      <c r="AF1374" s="357">
        <v>2037</v>
      </c>
      <c r="AG1374" s="357">
        <v>2271</v>
      </c>
      <c r="AH1374" s="357">
        <v>2716</v>
      </c>
      <c r="AI1374" s="368" t="s">
        <v>2207</v>
      </c>
      <c r="AJ1374" s="357">
        <v>1941</v>
      </c>
      <c r="AK1374" s="357">
        <v>2148</v>
      </c>
      <c r="AL1374" s="357">
        <v>2531</v>
      </c>
      <c r="AM1374" s="357">
        <v>1767</v>
      </c>
      <c r="AN1374" s="357">
        <v>1929</v>
      </c>
      <c r="AO1374" s="357">
        <v>2200</v>
      </c>
      <c r="AP1374" s="357">
        <v>1953</v>
      </c>
      <c r="AQ1374" s="357">
        <v>1953</v>
      </c>
      <c r="AR1374" s="357">
        <v>2340</v>
      </c>
      <c r="AS1374" s="357">
        <v>2085</v>
      </c>
      <c r="AT1374" s="105"/>
      <c r="AU1374" s="105" t="s">
        <v>1599</v>
      </c>
      <c r="AV1374" s="126">
        <v>45.9</v>
      </c>
    </row>
    <row r="1375" spans="1:48" ht="23.25" customHeight="1">
      <c r="D1375" s="105" t="s">
        <v>183</v>
      </c>
      <c r="E1375" s="164" t="s">
        <v>183</v>
      </c>
      <c r="F1375" s="165" t="s">
        <v>882</v>
      </c>
      <c r="G1375" s="126">
        <v>5.8</v>
      </c>
      <c r="H1375" s="166">
        <v>354</v>
      </c>
      <c r="I1375" s="166">
        <v>357</v>
      </c>
      <c r="J1375" s="166">
        <v>426</v>
      </c>
      <c r="K1375" s="357">
        <v>377</v>
      </c>
      <c r="L1375" s="357">
        <v>370</v>
      </c>
      <c r="M1375" s="357">
        <v>466</v>
      </c>
      <c r="N1375" s="357">
        <v>412</v>
      </c>
      <c r="O1375" s="357">
        <v>357</v>
      </c>
      <c r="P1375" s="357">
        <v>386</v>
      </c>
      <c r="Q1375" s="357">
        <v>453</v>
      </c>
      <c r="R1375" s="357">
        <v>384</v>
      </c>
      <c r="S1375" s="354">
        <v>455</v>
      </c>
      <c r="T1375" s="354">
        <v>508</v>
      </c>
      <c r="U1375" s="354">
        <v>595</v>
      </c>
      <c r="V1375" s="357">
        <v>448</v>
      </c>
      <c r="W1375" s="357">
        <v>514</v>
      </c>
      <c r="X1375" s="357">
        <v>377</v>
      </c>
      <c r="Y1375" s="357">
        <v>417</v>
      </c>
      <c r="Z1375" s="357">
        <v>512</v>
      </c>
      <c r="AA1375" s="357">
        <v>442</v>
      </c>
      <c r="AB1375" s="357">
        <v>398</v>
      </c>
      <c r="AC1375" s="357">
        <v>450</v>
      </c>
      <c r="AD1375" s="357">
        <v>560</v>
      </c>
      <c r="AE1375" s="357">
        <v>464</v>
      </c>
      <c r="AF1375" s="357">
        <v>433</v>
      </c>
      <c r="AG1375" s="357">
        <v>487</v>
      </c>
      <c r="AH1375" s="357">
        <v>602</v>
      </c>
      <c r="AI1375" s="368" t="s">
        <v>2207</v>
      </c>
      <c r="AJ1375" s="357">
        <v>448</v>
      </c>
      <c r="AK1375" s="357">
        <v>481</v>
      </c>
      <c r="AL1375" s="357">
        <v>581</v>
      </c>
      <c r="AM1375" s="357">
        <v>399</v>
      </c>
      <c r="AN1375" s="357">
        <v>412</v>
      </c>
      <c r="AO1375" s="357">
        <v>484</v>
      </c>
      <c r="AP1375" s="357">
        <v>438</v>
      </c>
      <c r="AQ1375" s="357">
        <v>438</v>
      </c>
      <c r="AR1375" s="357">
        <v>528</v>
      </c>
      <c r="AS1375" s="357">
        <v>486</v>
      </c>
      <c r="AT1375" s="105"/>
      <c r="AU1375" s="105" t="s">
        <v>183</v>
      </c>
      <c r="AV1375" s="126">
        <v>5.8</v>
      </c>
    </row>
    <row r="1376" spans="1:48" ht="23.25" customHeight="1">
      <c r="D1376" s="105" t="s">
        <v>3486</v>
      </c>
      <c r="E1376" s="164" t="s">
        <v>3486</v>
      </c>
      <c r="F1376" s="165" t="s">
        <v>882</v>
      </c>
      <c r="G1376" s="126">
        <v>5.8</v>
      </c>
      <c r="H1376" s="166">
        <v>354</v>
      </c>
      <c r="I1376" s="166">
        <v>357</v>
      </c>
      <c r="J1376" s="166">
        <v>426</v>
      </c>
      <c r="K1376" s="357">
        <v>377</v>
      </c>
      <c r="L1376" s="357">
        <v>370</v>
      </c>
      <c r="M1376" s="357">
        <v>466</v>
      </c>
      <c r="N1376" s="357">
        <v>412</v>
      </c>
      <c r="O1376" s="357">
        <v>357</v>
      </c>
      <c r="P1376" s="357">
        <v>386</v>
      </c>
      <c r="Q1376" s="357">
        <v>453</v>
      </c>
      <c r="R1376" s="357">
        <v>384</v>
      </c>
      <c r="S1376" s="354">
        <v>455</v>
      </c>
      <c r="T1376" s="354">
        <v>508</v>
      </c>
      <c r="U1376" s="354">
        <v>595</v>
      </c>
      <c r="V1376" s="357">
        <v>448</v>
      </c>
      <c r="W1376" s="357">
        <v>514</v>
      </c>
      <c r="X1376" s="357">
        <v>377</v>
      </c>
      <c r="Y1376" s="357">
        <v>417</v>
      </c>
      <c r="Z1376" s="357">
        <v>512</v>
      </c>
      <c r="AA1376" s="357">
        <v>442</v>
      </c>
      <c r="AB1376" s="357">
        <v>398</v>
      </c>
      <c r="AC1376" s="357">
        <v>450</v>
      </c>
      <c r="AD1376" s="357">
        <v>560</v>
      </c>
      <c r="AE1376" s="357">
        <v>464</v>
      </c>
      <c r="AF1376" s="357">
        <v>433</v>
      </c>
      <c r="AG1376" s="357">
        <v>487</v>
      </c>
      <c r="AH1376" s="357">
        <v>602</v>
      </c>
      <c r="AI1376" s="368" t="s">
        <v>2207</v>
      </c>
      <c r="AJ1376" s="357">
        <v>448</v>
      </c>
      <c r="AK1376" s="357">
        <v>481</v>
      </c>
      <c r="AL1376" s="357">
        <v>581</v>
      </c>
      <c r="AM1376" s="357">
        <v>399</v>
      </c>
      <c r="AN1376" s="357">
        <v>412</v>
      </c>
      <c r="AO1376" s="357">
        <v>484</v>
      </c>
      <c r="AP1376" s="357">
        <v>438</v>
      </c>
      <c r="AQ1376" s="357">
        <v>438</v>
      </c>
      <c r="AR1376" s="357">
        <v>528</v>
      </c>
      <c r="AS1376" s="357">
        <v>486</v>
      </c>
      <c r="AT1376" s="105"/>
      <c r="AU1376" s="105" t="s">
        <v>3486</v>
      </c>
      <c r="AV1376" s="126">
        <v>5.8</v>
      </c>
    </row>
    <row r="1377" spans="1:48" ht="23.25" customHeight="1">
      <c r="D1377" s="105" t="s">
        <v>2871</v>
      </c>
      <c r="E1377" s="164" t="s">
        <v>2871</v>
      </c>
      <c r="F1377" s="165" t="s">
        <v>2912</v>
      </c>
      <c r="G1377" s="126">
        <v>22.200000000000003</v>
      </c>
      <c r="H1377" s="166">
        <v>1150</v>
      </c>
      <c r="I1377" s="166">
        <v>1304</v>
      </c>
      <c r="J1377" s="166">
        <v>1502</v>
      </c>
      <c r="K1377" s="357">
        <v>1189</v>
      </c>
      <c r="L1377" s="357">
        <v>1331</v>
      </c>
      <c r="M1377" s="357">
        <v>1556</v>
      </c>
      <c r="N1377" s="357">
        <v>1351</v>
      </c>
      <c r="O1377" s="357">
        <v>1141</v>
      </c>
      <c r="P1377" s="357">
        <v>1340</v>
      </c>
      <c r="Q1377" s="357">
        <v>1534</v>
      </c>
      <c r="R1377" s="357">
        <v>1352</v>
      </c>
      <c r="S1377" s="354">
        <v>1446</v>
      </c>
      <c r="T1377" s="354">
        <v>1633</v>
      </c>
      <c r="U1377" s="354">
        <v>1907</v>
      </c>
      <c r="V1377" s="357">
        <v>1537</v>
      </c>
      <c r="W1377" s="357">
        <v>1685</v>
      </c>
      <c r="X1377" s="357">
        <v>1184</v>
      </c>
      <c r="Y1377" s="357">
        <v>1416</v>
      </c>
      <c r="Z1377" s="357">
        <v>1667</v>
      </c>
      <c r="AA1377" s="357">
        <v>1432</v>
      </c>
      <c r="AB1377" s="357">
        <v>1216</v>
      </c>
      <c r="AC1377" s="357">
        <v>1464</v>
      </c>
      <c r="AD1377" s="357">
        <v>1726</v>
      </c>
      <c r="AE1377" s="357">
        <v>1458</v>
      </c>
      <c r="AF1377" s="357">
        <v>1284</v>
      </c>
      <c r="AG1377" s="357">
        <v>1534</v>
      </c>
      <c r="AH1377" s="357">
        <v>1809</v>
      </c>
      <c r="AI1377" s="368" t="s">
        <v>2207</v>
      </c>
      <c r="AJ1377" s="357">
        <v>1237</v>
      </c>
      <c r="AK1377" s="357">
        <v>1485</v>
      </c>
      <c r="AL1377" s="357">
        <v>1752</v>
      </c>
      <c r="AM1377" s="357">
        <v>1163</v>
      </c>
      <c r="AN1377" s="357">
        <v>1367</v>
      </c>
      <c r="AO1377" s="357">
        <v>1573</v>
      </c>
      <c r="AP1377" s="357">
        <v>1472</v>
      </c>
      <c r="AQ1377" s="357">
        <v>1472</v>
      </c>
      <c r="AR1377" s="357">
        <v>1588</v>
      </c>
      <c r="AS1377" s="357">
        <v>1570</v>
      </c>
      <c r="AT1377" s="105"/>
      <c r="AU1377" s="105" t="s">
        <v>2871</v>
      </c>
      <c r="AV1377" s="126">
        <v>22.200000000000003</v>
      </c>
    </row>
    <row r="1378" spans="1:48" ht="23.25" customHeight="1">
      <c r="D1378" s="105" t="s">
        <v>2872</v>
      </c>
      <c r="E1378" s="164" t="s">
        <v>2872</v>
      </c>
      <c r="F1378" s="165" t="s">
        <v>2917</v>
      </c>
      <c r="G1378" s="126">
        <v>22.200000000000003</v>
      </c>
      <c r="H1378" s="166">
        <v>1156</v>
      </c>
      <c r="I1378" s="166">
        <v>1273</v>
      </c>
      <c r="J1378" s="166">
        <v>1476</v>
      </c>
      <c r="K1378" s="357">
        <v>1195</v>
      </c>
      <c r="L1378" s="357">
        <v>1300</v>
      </c>
      <c r="M1378" s="357">
        <v>1531</v>
      </c>
      <c r="N1378" s="357">
        <v>1365</v>
      </c>
      <c r="O1378" s="357">
        <v>1146</v>
      </c>
      <c r="P1378" s="357">
        <v>1309</v>
      </c>
      <c r="Q1378" s="357">
        <v>1508</v>
      </c>
      <c r="R1378" s="357">
        <v>1365</v>
      </c>
      <c r="S1378" s="354">
        <v>1409</v>
      </c>
      <c r="T1378" s="354">
        <v>1641</v>
      </c>
      <c r="U1378" s="354">
        <v>1899</v>
      </c>
      <c r="V1378" s="357">
        <v>1545</v>
      </c>
      <c r="W1378" s="357">
        <v>1718</v>
      </c>
      <c r="X1378" s="357">
        <v>1189</v>
      </c>
      <c r="Y1378" s="357">
        <v>1385</v>
      </c>
      <c r="Z1378" s="357">
        <v>1641</v>
      </c>
      <c r="AA1378" s="357">
        <v>1446</v>
      </c>
      <c r="AB1378" s="357">
        <v>1221</v>
      </c>
      <c r="AC1378" s="357">
        <v>1432</v>
      </c>
      <c r="AD1378" s="357">
        <v>1700</v>
      </c>
      <c r="AE1378" s="357">
        <v>1473</v>
      </c>
      <c r="AF1378" s="357">
        <v>1289</v>
      </c>
      <c r="AG1378" s="357">
        <v>1502</v>
      </c>
      <c r="AH1378" s="357">
        <v>1782</v>
      </c>
      <c r="AI1378" s="368" t="s">
        <v>2207</v>
      </c>
      <c r="AJ1378" s="357">
        <v>1242</v>
      </c>
      <c r="AK1378" s="357">
        <v>1454</v>
      </c>
      <c r="AL1378" s="357">
        <v>1725</v>
      </c>
      <c r="AM1378" s="357">
        <v>1168</v>
      </c>
      <c r="AN1378" s="357">
        <v>1336</v>
      </c>
      <c r="AO1378" s="357">
        <v>1548</v>
      </c>
      <c r="AP1378" s="357">
        <v>1438</v>
      </c>
      <c r="AQ1378" s="357">
        <v>1438</v>
      </c>
      <c r="AR1378" s="357">
        <v>1554</v>
      </c>
      <c r="AS1378" s="357">
        <v>1535</v>
      </c>
      <c r="AT1378" s="105"/>
      <c r="AU1378" s="105" t="s">
        <v>2872</v>
      </c>
      <c r="AV1378" s="126">
        <v>22.200000000000003</v>
      </c>
    </row>
    <row r="1379" spans="1:48" ht="23.25" customHeight="1">
      <c r="A1379" s="396"/>
      <c r="B1379" s="397"/>
      <c r="D1379" s="105" t="s">
        <v>2873</v>
      </c>
      <c r="E1379" s="164" t="s">
        <v>2873</v>
      </c>
      <c r="F1379" s="165" t="s">
        <v>2912</v>
      </c>
      <c r="G1379" s="126">
        <v>23.8</v>
      </c>
      <c r="H1379" s="166">
        <v>1237</v>
      </c>
      <c r="I1379" s="166">
        <v>1396</v>
      </c>
      <c r="J1379" s="166">
        <v>1608</v>
      </c>
      <c r="K1379" s="357">
        <v>1276</v>
      </c>
      <c r="L1379" s="357">
        <v>1423</v>
      </c>
      <c r="M1379" s="357">
        <v>1663</v>
      </c>
      <c r="N1379" s="357">
        <v>1446</v>
      </c>
      <c r="O1379" s="357">
        <v>1225</v>
      </c>
      <c r="P1379" s="357">
        <v>1432</v>
      </c>
      <c r="Q1379" s="357">
        <v>1640</v>
      </c>
      <c r="R1379" s="357">
        <v>1446</v>
      </c>
      <c r="S1379" s="354">
        <v>1533</v>
      </c>
      <c r="T1379" s="354">
        <v>1726</v>
      </c>
      <c r="U1379" s="354">
        <v>2018</v>
      </c>
      <c r="V1379" s="357">
        <v>1632</v>
      </c>
      <c r="W1379" s="357">
        <v>1790</v>
      </c>
      <c r="X1379" s="357">
        <v>1268</v>
      </c>
      <c r="Y1379" s="357">
        <v>1511</v>
      </c>
      <c r="Z1379" s="357">
        <v>1778</v>
      </c>
      <c r="AA1379" s="357">
        <v>1531</v>
      </c>
      <c r="AB1379" s="357">
        <v>1300</v>
      </c>
      <c r="AC1379" s="357">
        <v>1558</v>
      </c>
      <c r="AD1379" s="357">
        <v>1838</v>
      </c>
      <c r="AE1379" s="357">
        <v>1557</v>
      </c>
      <c r="AF1379" s="357">
        <v>1368</v>
      </c>
      <c r="AG1379" s="357">
        <v>1628</v>
      </c>
      <c r="AH1379" s="357">
        <v>1920</v>
      </c>
      <c r="AI1379" s="368" t="s">
        <v>2207</v>
      </c>
      <c r="AJ1379" s="357">
        <v>1321</v>
      </c>
      <c r="AK1379" s="357">
        <v>1580</v>
      </c>
      <c r="AL1379" s="357">
        <v>1863</v>
      </c>
      <c r="AM1379" s="357">
        <v>1247</v>
      </c>
      <c r="AN1379" s="357">
        <v>1460</v>
      </c>
      <c r="AO1379" s="357">
        <v>1680</v>
      </c>
      <c r="AP1379" s="357">
        <v>1576</v>
      </c>
      <c r="AQ1379" s="357">
        <v>1576</v>
      </c>
      <c r="AR1379" s="357">
        <v>1692</v>
      </c>
      <c r="AS1379" s="357">
        <v>1673</v>
      </c>
      <c r="AT1379" s="105"/>
      <c r="AU1379" s="105" t="s">
        <v>2873</v>
      </c>
      <c r="AV1379" s="126">
        <v>23.8</v>
      </c>
    </row>
    <row r="1380" spans="1:48" ht="23.25" customHeight="1">
      <c r="D1380" s="105" t="s">
        <v>2874</v>
      </c>
      <c r="E1380" s="164" t="s">
        <v>2874</v>
      </c>
      <c r="F1380" s="165" t="s">
        <v>2922</v>
      </c>
      <c r="G1380" s="126">
        <v>23.8</v>
      </c>
      <c r="H1380" s="166">
        <v>1243</v>
      </c>
      <c r="I1380" s="166">
        <v>1364</v>
      </c>
      <c r="J1380" s="166">
        <v>1581</v>
      </c>
      <c r="K1380" s="357">
        <v>1282</v>
      </c>
      <c r="L1380" s="357">
        <v>1390</v>
      </c>
      <c r="M1380" s="357">
        <v>1636</v>
      </c>
      <c r="N1380" s="357">
        <v>1460</v>
      </c>
      <c r="O1380" s="357">
        <v>1231</v>
      </c>
      <c r="P1380" s="357">
        <v>1400</v>
      </c>
      <c r="Q1380" s="357">
        <v>1613</v>
      </c>
      <c r="R1380" s="357">
        <v>1461</v>
      </c>
      <c r="S1380" s="354">
        <v>1494</v>
      </c>
      <c r="T1380" s="354">
        <v>1734</v>
      </c>
      <c r="U1380" s="354">
        <v>2009</v>
      </c>
      <c r="V1380" s="357">
        <v>1640</v>
      </c>
      <c r="W1380" s="357">
        <v>1826</v>
      </c>
      <c r="X1380" s="357">
        <v>1274</v>
      </c>
      <c r="Y1380" s="357">
        <v>1477</v>
      </c>
      <c r="Z1380" s="357">
        <v>1750</v>
      </c>
      <c r="AA1380" s="357">
        <v>1546</v>
      </c>
      <c r="AB1380" s="357">
        <v>1305</v>
      </c>
      <c r="AC1380" s="357">
        <v>1524</v>
      </c>
      <c r="AD1380" s="357">
        <v>1809</v>
      </c>
      <c r="AE1380" s="357">
        <v>1573</v>
      </c>
      <c r="AF1380" s="357">
        <v>1374</v>
      </c>
      <c r="AG1380" s="357">
        <v>1594</v>
      </c>
      <c r="AH1380" s="357">
        <v>1892</v>
      </c>
      <c r="AI1380" s="368" t="s">
        <v>2207</v>
      </c>
      <c r="AJ1380" s="357">
        <v>1327</v>
      </c>
      <c r="AK1380" s="357">
        <v>1546</v>
      </c>
      <c r="AL1380" s="357">
        <v>1835</v>
      </c>
      <c r="AM1380" s="357">
        <v>1252</v>
      </c>
      <c r="AN1380" s="357">
        <v>1427</v>
      </c>
      <c r="AO1380" s="357">
        <v>1653</v>
      </c>
      <c r="AP1380" s="357">
        <v>1539</v>
      </c>
      <c r="AQ1380" s="357">
        <v>1539</v>
      </c>
      <c r="AR1380" s="357">
        <v>1655</v>
      </c>
      <c r="AS1380" s="357">
        <v>1637</v>
      </c>
      <c r="AT1380" s="105"/>
      <c r="AU1380" s="105" t="s">
        <v>2874</v>
      </c>
      <c r="AV1380" s="126">
        <v>23.8</v>
      </c>
    </row>
    <row r="1381" spans="1:48" ht="23.25" customHeight="1">
      <c r="D1381" s="105" t="s">
        <v>2875</v>
      </c>
      <c r="E1381" s="164" t="s">
        <v>2875</v>
      </c>
      <c r="F1381" s="165" t="s">
        <v>2912</v>
      </c>
      <c r="G1381" s="126">
        <v>25.400000000000002</v>
      </c>
      <c r="H1381" s="166">
        <v>1278</v>
      </c>
      <c r="I1381" s="166">
        <v>1448</v>
      </c>
      <c r="J1381" s="166">
        <v>1668</v>
      </c>
      <c r="K1381" s="357">
        <v>1317</v>
      </c>
      <c r="L1381" s="357">
        <v>1474</v>
      </c>
      <c r="M1381" s="357">
        <v>1723</v>
      </c>
      <c r="N1381" s="357">
        <v>1496</v>
      </c>
      <c r="O1381" s="357">
        <v>1266</v>
      </c>
      <c r="P1381" s="357">
        <v>1484</v>
      </c>
      <c r="Q1381" s="357">
        <v>1700</v>
      </c>
      <c r="R1381" s="357">
        <v>1496</v>
      </c>
      <c r="S1381" s="354">
        <v>1587</v>
      </c>
      <c r="T1381" s="354">
        <v>1785</v>
      </c>
      <c r="U1381" s="354">
        <v>2090</v>
      </c>
      <c r="V1381" s="357">
        <v>1693</v>
      </c>
      <c r="W1381" s="357">
        <v>1856</v>
      </c>
      <c r="X1381" s="357">
        <v>1308</v>
      </c>
      <c r="Y1381" s="357">
        <v>1563</v>
      </c>
      <c r="Z1381" s="357">
        <v>1840</v>
      </c>
      <c r="AA1381" s="357">
        <v>1583</v>
      </c>
      <c r="AB1381" s="357">
        <v>1340</v>
      </c>
      <c r="AC1381" s="357">
        <v>1610</v>
      </c>
      <c r="AD1381" s="357">
        <v>1900</v>
      </c>
      <c r="AE1381" s="357">
        <v>1610</v>
      </c>
      <c r="AF1381" s="357">
        <v>1408</v>
      </c>
      <c r="AG1381" s="357">
        <v>1680</v>
      </c>
      <c r="AH1381" s="357">
        <v>1982</v>
      </c>
      <c r="AI1381" s="368" t="s">
        <v>2207</v>
      </c>
      <c r="AJ1381" s="357">
        <v>1361</v>
      </c>
      <c r="AK1381" s="357">
        <v>1632</v>
      </c>
      <c r="AL1381" s="357">
        <v>1925</v>
      </c>
      <c r="AM1381" s="357">
        <v>1287</v>
      </c>
      <c r="AN1381" s="357">
        <v>1511</v>
      </c>
      <c r="AO1381" s="357">
        <v>1739</v>
      </c>
      <c r="AP1381" s="357">
        <v>1633</v>
      </c>
      <c r="AQ1381" s="357">
        <v>1633</v>
      </c>
      <c r="AR1381" s="357">
        <v>1749</v>
      </c>
      <c r="AS1381" s="357">
        <v>1731</v>
      </c>
      <c r="AT1381" s="105"/>
      <c r="AU1381" s="105" t="s">
        <v>2875</v>
      </c>
      <c r="AV1381" s="126">
        <v>25.400000000000002</v>
      </c>
    </row>
    <row r="1382" spans="1:48" ht="23.25" customHeight="1">
      <c r="D1382" s="105" t="s">
        <v>2876</v>
      </c>
      <c r="E1382" s="164" t="s">
        <v>2876</v>
      </c>
      <c r="F1382" s="165" t="s">
        <v>2922</v>
      </c>
      <c r="G1382" s="126">
        <v>25.400000000000002</v>
      </c>
      <c r="H1382" s="166">
        <v>1284</v>
      </c>
      <c r="I1382" s="166">
        <v>1413</v>
      </c>
      <c r="J1382" s="166">
        <v>1639</v>
      </c>
      <c r="K1382" s="357">
        <v>1323</v>
      </c>
      <c r="L1382" s="357">
        <v>1439</v>
      </c>
      <c r="M1382" s="357">
        <v>1694</v>
      </c>
      <c r="N1382" s="357">
        <v>1511</v>
      </c>
      <c r="O1382" s="357">
        <v>1272</v>
      </c>
      <c r="P1382" s="357">
        <v>1449</v>
      </c>
      <c r="Q1382" s="357">
        <v>1671</v>
      </c>
      <c r="R1382" s="357">
        <v>1512</v>
      </c>
      <c r="S1382" s="354">
        <v>1546</v>
      </c>
      <c r="T1382" s="354">
        <v>1794</v>
      </c>
      <c r="U1382" s="354">
        <v>2080</v>
      </c>
      <c r="V1382" s="357">
        <v>1702</v>
      </c>
      <c r="W1382" s="357">
        <v>1894</v>
      </c>
      <c r="X1382" s="357">
        <v>1314</v>
      </c>
      <c r="Y1382" s="357">
        <v>1527</v>
      </c>
      <c r="Z1382" s="357">
        <v>1810</v>
      </c>
      <c r="AA1382" s="357">
        <v>1599</v>
      </c>
      <c r="AB1382" s="357">
        <v>1346</v>
      </c>
      <c r="AC1382" s="357">
        <v>1574</v>
      </c>
      <c r="AD1382" s="357">
        <v>1870</v>
      </c>
      <c r="AE1382" s="357">
        <v>1626</v>
      </c>
      <c r="AF1382" s="357">
        <v>1414</v>
      </c>
      <c r="AG1382" s="357">
        <v>1644</v>
      </c>
      <c r="AH1382" s="357">
        <v>1952</v>
      </c>
      <c r="AI1382" s="368" t="s">
        <v>2207</v>
      </c>
      <c r="AJ1382" s="357">
        <v>1367</v>
      </c>
      <c r="AK1382" s="357">
        <v>1596</v>
      </c>
      <c r="AL1382" s="357">
        <v>1895</v>
      </c>
      <c r="AM1382" s="357">
        <v>1293</v>
      </c>
      <c r="AN1382" s="357">
        <v>1476</v>
      </c>
      <c r="AO1382" s="357">
        <v>1711</v>
      </c>
      <c r="AP1382" s="357">
        <v>1594</v>
      </c>
      <c r="AQ1382" s="357">
        <v>1594</v>
      </c>
      <c r="AR1382" s="357">
        <v>1710</v>
      </c>
      <c r="AS1382" s="357">
        <v>1692</v>
      </c>
      <c r="AT1382" s="105"/>
      <c r="AU1382" s="105" t="s">
        <v>2876</v>
      </c>
      <c r="AV1382" s="126">
        <v>25.400000000000002</v>
      </c>
    </row>
    <row r="1383" spans="1:48" ht="23.25" customHeight="1">
      <c r="D1383" s="105" t="s">
        <v>2877</v>
      </c>
      <c r="E1383" s="164" t="s">
        <v>2877</v>
      </c>
      <c r="F1383" s="165" t="s">
        <v>2913</v>
      </c>
      <c r="G1383" s="126">
        <v>25</v>
      </c>
      <c r="H1383" s="166">
        <v>1214</v>
      </c>
      <c r="I1383" s="166">
        <v>1380</v>
      </c>
      <c r="J1383" s="166">
        <v>1589</v>
      </c>
      <c r="K1383" s="357">
        <v>1254</v>
      </c>
      <c r="L1383" s="357">
        <v>1406</v>
      </c>
      <c r="M1383" s="357">
        <v>1650</v>
      </c>
      <c r="N1383" s="357">
        <v>1427</v>
      </c>
      <c r="O1383" s="357">
        <v>1205</v>
      </c>
      <c r="P1383" s="357">
        <v>1423</v>
      </c>
      <c r="Q1383" s="357">
        <v>1626</v>
      </c>
      <c r="R1383" s="357">
        <v>1432</v>
      </c>
      <c r="S1383" s="354">
        <v>1526</v>
      </c>
      <c r="T1383" s="354">
        <v>1732</v>
      </c>
      <c r="U1383" s="354">
        <v>2018</v>
      </c>
      <c r="V1383" s="357">
        <v>1629</v>
      </c>
      <c r="W1383" s="357">
        <v>1786</v>
      </c>
      <c r="X1383" s="357">
        <v>1247</v>
      </c>
      <c r="Y1383" s="357">
        <v>1498</v>
      </c>
      <c r="Z1383" s="357">
        <v>1763</v>
      </c>
      <c r="AA1383" s="357">
        <v>1509</v>
      </c>
      <c r="AB1383" s="357">
        <v>1285</v>
      </c>
      <c r="AC1383" s="357">
        <v>1553</v>
      </c>
      <c r="AD1383" s="357">
        <v>1831</v>
      </c>
      <c r="AE1383" s="357">
        <v>1541</v>
      </c>
      <c r="AF1383" s="357">
        <v>1353</v>
      </c>
      <c r="AG1383" s="357">
        <v>1623</v>
      </c>
      <c r="AH1383" s="357">
        <v>1914</v>
      </c>
      <c r="AI1383" s="368" t="s">
        <v>2207</v>
      </c>
      <c r="AJ1383" s="357">
        <v>1306</v>
      </c>
      <c r="AK1383" s="357">
        <v>1574</v>
      </c>
      <c r="AL1383" s="357">
        <v>1857</v>
      </c>
      <c r="AM1383" s="357">
        <v>1226</v>
      </c>
      <c r="AN1383" s="357">
        <v>1447</v>
      </c>
      <c r="AO1383" s="357">
        <v>1665</v>
      </c>
      <c r="AP1383" s="357">
        <v>1565</v>
      </c>
      <c r="AQ1383" s="357">
        <v>1565</v>
      </c>
      <c r="AR1383" s="357">
        <v>1696</v>
      </c>
      <c r="AS1383" s="357">
        <v>1662</v>
      </c>
      <c r="AT1383" s="105"/>
      <c r="AU1383" s="105" t="s">
        <v>2877</v>
      </c>
      <c r="AV1383" s="126">
        <v>25</v>
      </c>
    </row>
    <row r="1384" spans="1:48" ht="23.25" customHeight="1">
      <c r="D1384" s="105" t="s">
        <v>2878</v>
      </c>
      <c r="E1384" s="164" t="s">
        <v>2878</v>
      </c>
      <c r="F1384" s="165" t="s">
        <v>2918</v>
      </c>
      <c r="G1384" s="126">
        <v>25</v>
      </c>
      <c r="H1384" s="166">
        <v>1220</v>
      </c>
      <c r="I1384" s="166">
        <v>1346</v>
      </c>
      <c r="J1384" s="166">
        <v>1560</v>
      </c>
      <c r="K1384" s="357">
        <v>1260</v>
      </c>
      <c r="L1384" s="357">
        <v>1371</v>
      </c>
      <c r="M1384" s="357">
        <v>1621</v>
      </c>
      <c r="N1384" s="357">
        <v>1442</v>
      </c>
      <c r="O1384" s="357">
        <v>1211</v>
      </c>
      <c r="P1384" s="357">
        <v>1389</v>
      </c>
      <c r="Q1384" s="357">
        <v>1598</v>
      </c>
      <c r="R1384" s="357">
        <v>1447</v>
      </c>
      <c r="S1384" s="354">
        <v>1486</v>
      </c>
      <c r="T1384" s="354">
        <v>1740</v>
      </c>
      <c r="U1384" s="354">
        <v>2009</v>
      </c>
      <c r="V1384" s="357">
        <v>1638</v>
      </c>
      <c r="W1384" s="357">
        <v>1823</v>
      </c>
      <c r="X1384" s="357">
        <v>1253</v>
      </c>
      <c r="Y1384" s="357">
        <v>1463</v>
      </c>
      <c r="Z1384" s="357">
        <v>1733</v>
      </c>
      <c r="AA1384" s="357">
        <v>1525</v>
      </c>
      <c r="AB1384" s="357">
        <v>1290</v>
      </c>
      <c r="AC1384" s="357">
        <v>1517</v>
      </c>
      <c r="AD1384" s="357">
        <v>1802</v>
      </c>
      <c r="AE1384" s="357">
        <v>1557</v>
      </c>
      <c r="AF1384" s="357">
        <v>1359</v>
      </c>
      <c r="AG1384" s="357">
        <v>1587</v>
      </c>
      <c r="AH1384" s="357">
        <v>1884</v>
      </c>
      <c r="AI1384" s="368" t="s">
        <v>2207</v>
      </c>
      <c r="AJ1384" s="357">
        <v>1312</v>
      </c>
      <c r="AK1384" s="357">
        <v>1539</v>
      </c>
      <c r="AL1384" s="357">
        <v>1827</v>
      </c>
      <c r="AM1384" s="357">
        <v>1232</v>
      </c>
      <c r="AN1384" s="357">
        <v>1413</v>
      </c>
      <c r="AO1384" s="357">
        <v>1636</v>
      </c>
      <c r="AP1384" s="357">
        <v>1526</v>
      </c>
      <c r="AQ1384" s="357">
        <v>1526</v>
      </c>
      <c r="AR1384" s="357">
        <v>1657</v>
      </c>
      <c r="AS1384" s="357">
        <v>1623</v>
      </c>
      <c r="AT1384" s="105"/>
      <c r="AU1384" s="105" t="s">
        <v>2878</v>
      </c>
      <c r="AV1384" s="126">
        <v>25</v>
      </c>
    </row>
    <row r="1385" spans="1:48" ht="23.25" customHeight="1">
      <c r="D1385" s="105" t="s">
        <v>2879</v>
      </c>
      <c r="E1385" s="164" t="s">
        <v>2879</v>
      </c>
      <c r="F1385" s="165" t="s">
        <v>2913</v>
      </c>
      <c r="G1385" s="126">
        <v>26.8</v>
      </c>
      <c r="H1385" s="166">
        <v>1304</v>
      </c>
      <c r="I1385" s="166">
        <v>1476</v>
      </c>
      <c r="J1385" s="166">
        <v>1699</v>
      </c>
      <c r="K1385" s="357">
        <v>1343</v>
      </c>
      <c r="L1385" s="357">
        <v>1501</v>
      </c>
      <c r="M1385" s="357">
        <v>1760</v>
      </c>
      <c r="N1385" s="357">
        <v>1524</v>
      </c>
      <c r="O1385" s="357">
        <v>1293</v>
      </c>
      <c r="P1385" s="357">
        <v>1519</v>
      </c>
      <c r="Q1385" s="357">
        <v>1736</v>
      </c>
      <c r="R1385" s="357">
        <v>1529</v>
      </c>
      <c r="S1385" s="354">
        <v>1617</v>
      </c>
      <c r="T1385" s="354">
        <v>1826</v>
      </c>
      <c r="U1385" s="354">
        <v>2134</v>
      </c>
      <c r="V1385" s="357">
        <v>1728</v>
      </c>
      <c r="W1385" s="357">
        <v>1894</v>
      </c>
      <c r="X1385" s="357">
        <v>1334</v>
      </c>
      <c r="Y1385" s="357">
        <v>1596</v>
      </c>
      <c r="Z1385" s="357">
        <v>1878</v>
      </c>
      <c r="AA1385" s="357">
        <v>1611</v>
      </c>
      <c r="AB1385" s="357">
        <v>1371</v>
      </c>
      <c r="AC1385" s="357">
        <v>1650</v>
      </c>
      <c r="AD1385" s="357">
        <v>1946</v>
      </c>
      <c r="AE1385" s="357">
        <v>1643</v>
      </c>
      <c r="AF1385" s="357">
        <v>1440</v>
      </c>
      <c r="AG1385" s="357">
        <v>1720</v>
      </c>
      <c r="AH1385" s="357">
        <v>2029</v>
      </c>
      <c r="AI1385" s="368" t="s">
        <v>2207</v>
      </c>
      <c r="AJ1385" s="357">
        <v>1392</v>
      </c>
      <c r="AK1385" s="357">
        <v>1672</v>
      </c>
      <c r="AL1385" s="357">
        <v>1972</v>
      </c>
      <c r="AM1385" s="357">
        <v>1313</v>
      </c>
      <c r="AN1385" s="357">
        <v>1543</v>
      </c>
      <c r="AO1385" s="357">
        <v>1775</v>
      </c>
      <c r="AP1385" s="357">
        <v>1672</v>
      </c>
      <c r="AQ1385" s="357">
        <v>1672</v>
      </c>
      <c r="AR1385" s="357">
        <v>1803</v>
      </c>
      <c r="AS1385" s="357">
        <v>1769</v>
      </c>
      <c r="AT1385" s="105"/>
      <c r="AU1385" s="105" t="s">
        <v>2879</v>
      </c>
      <c r="AV1385" s="126">
        <v>26.8</v>
      </c>
    </row>
    <row r="1386" spans="1:48" ht="23.25" customHeight="1">
      <c r="D1386" s="105" t="s">
        <v>2880</v>
      </c>
      <c r="E1386" s="164" t="s">
        <v>2880</v>
      </c>
      <c r="F1386" s="165" t="s">
        <v>2918</v>
      </c>
      <c r="G1386" s="126">
        <v>26.8</v>
      </c>
      <c r="H1386" s="166">
        <v>1310</v>
      </c>
      <c r="I1386" s="166">
        <v>1439</v>
      </c>
      <c r="J1386" s="166">
        <v>1668</v>
      </c>
      <c r="K1386" s="357">
        <v>1349</v>
      </c>
      <c r="L1386" s="357">
        <v>1464</v>
      </c>
      <c r="M1386" s="357">
        <v>1729</v>
      </c>
      <c r="N1386" s="357">
        <v>1540</v>
      </c>
      <c r="O1386" s="357">
        <v>1299</v>
      </c>
      <c r="P1386" s="357">
        <v>1482</v>
      </c>
      <c r="Q1386" s="357">
        <v>1706</v>
      </c>
      <c r="R1386" s="357">
        <v>1545</v>
      </c>
      <c r="S1386" s="354">
        <v>1573</v>
      </c>
      <c r="T1386" s="354">
        <v>1835</v>
      </c>
      <c r="U1386" s="354">
        <v>2124</v>
      </c>
      <c r="V1386" s="357">
        <v>1737</v>
      </c>
      <c r="W1386" s="357">
        <v>1935</v>
      </c>
      <c r="X1386" s="357">
        <v>1340</v>
      </c>
      <c r="Y1386" s="357">
        <v>1558</v>
      </c>
      <c r="Z1386" s="357">
        <v>1846</v>
      </c>
      <c r="AA1386" s="357">
        <v>1628</v>
      </c>
      <c r="AB1386" s="357">
        <v>1377</v>
      </c>
      <c r="AC1386" s="357">
        <v>1612</v>
      </c>
      <c r="AD1386" s="357">
        <v>1914</v>
      </c>
      <c r="AE1386" s="357">
        <v>1660</v>
      </c>
      <c r="AF1386" s="357">
        <v>1446</v>
      </c>
      <c r="AG1386" s="357">
        <v>1682</v>
      </c>
      <c r="AH1386" s="357">
        <v>1997</v>
      </c>
      <c r="AI1386" s="368" t="s">
        <v>2207</v>
      </c>
      <c r="AJ1386" s="357">
        <v>1399</v>
      </c>
      <c r="AK1386" s="357">
        <v>1634</v>
      </c>
      <c r="AL1386" s="357">
        <v>1940</v>
      </c>
      <c r="AM1386" s="357">
        <v>1319</v>
      </c>
      <c r="AN1386" s="357">
        <v>1506</v>
      </c>
      <c r="AO1386" s="357">
        <v>1745</v>
      </c>
      <c r="AP1386" s="357">
        <v>1631</v>
      </c>
      <c r="AQ1386" s="357">
        <v>1631</v>
      </c>
      <c r="AR1386" s="357">
        <v>1761</v>
      </c>
      <c r="AS1386" s="357">
        <v>1727</v>
      </c>
      <c r="AT1386" s="105"/>
      <c r="AU1386" s="105" t="s">
        <v>2880</v>
      </c>
      <c r="AV1386" s="126">
        <v>26.8</v>
      </c>
    </row>
    <row r="1387" spans="1:48" ht="23.25" customHeight="1">
      <c r="D1387" s="105" t="s">
        <v>2881</v>
      </c>
      <c r="E1387" s="164" t="s">
        <v>2881</v>
      </c>
      <c r="F1387" s="165" t="s">
        <v>2913</v>
      </c>
      <c r="G1387" s="126">
        <v>28.5</v>
      </c>
      <c r="H1387" s="166">
        <v>1346</v>
      </c>
      <c r="I1387" s="166">
        <v>1528</v>
      </c>
      <c r="J1387" s="166">
        <v>1760</v>
      </c>
      <c r="K1387" s="357">
        <v>1385</v>
      </c>
      <c r="L1387" s="357">
        <v>1554</v>
      </c>
      <c r="M1387" s="357">
        <v>1821</v>
      </c>
      <c r="N1387" s="357">
        <v>1575</v>
      </c>
      <c r="O1387" s="357">
        <v>1334</v>
      </c>
      <c r="P1387" s="357">
        <v>1572</v>
      </c>
      <c r="Q1387" s="357">
        <v>1797</v>
      </c>
      <c r="R1387" s="357">
        <v>1580</v>
      </c>
      <c r="S1387" s="354">
        <v>1672</v>
      </c>
      <c r="T1387" s="354">
        <v>1887</v>
      </c>
      <c r="U1387" s="354">
        <v>2207</v>
      </c>
      <c r="V1387" s="357">
        <v>1790</v>
      </c>
      <c r="W1387" s="357">
        <v>1962</v>
      </c>
      <c r="X1387" s="357">
        <v>1375</v>
      </c>
      <c r="Y1387" s="357">
        <v>1649</v>
      </c>
      <c r="Z1387" s="357">
        <v>1941</v>
      </c>
      <c r="AA1387" s="357">
        <v>1664</v>
      </c>
      <c r="AB1387" s="357">
        <v>1412</v>
      </c>
      <c r="AC1387" s="357">
        <v>1704</v>
      </c>
      <c r="AD1387" s="357">
        <v>2010</v>
      </c>
      <c r="AE1387" s="357">
        <v>1696</v>
      </c>
      <c r="AF1387" s="357">
        <v>1481</v>
      </c>
      <c r="AG1387" s="357">
        <v>1774</v>
      </c>
      <c r="AH1387" s="357">
        <v>2092</v>
      </c>
      <c r="AI1387" s="368" t="s">
        <v>2207</v>
      </c>
      <c r="AJ1387" s="357">
        <v>1433</v>
      </c>
      <c r="AK1387" s="357">
        <v>1726</v>
      </c>
      <c r="AL1387" s="357">
        <v>2035</v>
      </c>
      <c r="AM1387" s="357">
        <v>1354</v>
      </c>
      <c r="AN1387" s="357">
        <v>1596</v>
      </c>
      <c r="AO1387" s="357">
        <v>1836</v>
      </c>
      <c r="AP1387" s="357">
        <v>1731</v>
      </c>
      <c r="AQ1387" s="357">
        <v>1731</v>
      </c>
      <c r="AR1387" s="357">
        <v>1862</v>
      </c>
      <c r="AS1387" s="357">
        <v>1828</v>
      </c>
      <c r="AT1387" s="105"/>
      <c r="AU1387" s="105" t="s">
        <v>2881</v>
      </c>
      <c r="AV1387" s="126">
        <v>28.5</v>
      </c>
    </row>
    <row r="1388" spans="1:48" ht="23.25" customHeight="1">
      <c r="D1388" s="105" t="s">
        <v>2882</v>
      </c>
      <c r="E1388" s="164" t="s">
        <v>2882</v>
      </c>
      <c r="F1388" s="165" t="s">
        <v>2918</v>
      </c>
      <c r="G1388" s="126">
        <v>28.5</v>
      </c>
      <c r="H1388" s="166">
        <v>1353</v>
      </c>
      <c r="I1388" s="166">
        <v>1489</v>
      </c>
      <c r="J1388" s="166">
        <v>1727</v>
      </c>
      <c r="K1388" s="357">
        <v>1392</v>
      </c>
      <c r="L1388" s="357">
        <v>1514</v>
      </c>
      <c r="M1388" s="357">
        <v>1788</v>
      </c>
      <c r="N1388" s="357">
        <v>1593</v>
      </c>
      <c r="O1388" s="357">
        <v>1341</v>
      </c>
      <c r="P1388" s="357">
        <v>1532</v>
      </c>
      <c r="Q1388" s="357">
        <v>1765</v>
      </c>
      <c r="R1388" s="357">
        <v>1598</v>
      </c>
      <c r="S1388" s="354">
        <v>1625</v>
      </c>
      <c r="T1388" s="354">
        <v>1896</v>
      </c>
      <c r="U1388" s="354">
        <v>2197</v>
      </c>
      <c r="V1388" s="357">
        <v>1800</v>
      </c>
      <c r="W1388" s="357">
        <v>2005</v>
      </c>
      <c r="X1388" s="357">
        <v>1382</v>
      </c>
      <c r="Y1388" s="357">
        <v>1609</v>
      </c>
      <c r="Z1388" s="357">
        <v>1907</v>
      </c>
      <c r="AA1388" s="357">
        <v>1683</v>
      </c>
      <c r="AB1388" s="357">
        <v>1419</v>
      </c>
      <c r="AC1388" s="357">
        <v>1664</v>
      </c>
      <c r="AD1388" s="357">
        <v>1976</v>
      </c>
      <c r="AE1388" s="357">
        <v>1714</v>
      </c>
      <c r="AF1388" s="357">
        <v>1487</v>
      </c>
      <c r="AG1388" s="357">
        <v>1733</v>
      </c>
      <c r="AH1388" s="357">
        <v>2058</v>
      </c>
      <c r="AI1388" s="368" t="s">
        <v>2207</v>
      </c>
      <c r="AJ1388" s="357">
        <v>1440</v>
      </c>
      <c r="AK1388" s="357">
        <v>1685</v>
      </c>
      <c r="AL1388" s="357">
        <v>2001</v>
      </c>
      <c r="AM1388" s="357">
        <v>1360</v>
      </c>
      <c r="AN1388" s="357">
        <v>1556</v>
      </c>
      <c r="AO1388" s="357">
        <v>1803</v>
      </c>
      <c r="AP1388" s="357">
        <v>1687</v>
      </c>
      <c r="AQ1388" s="357">
        <v>1687</v>
      </c>
      <c r="AR1388" s="357">
        <v>1817</v>
      </c>
      <c r="AS1388" s="357">
        <v>1784</v>
      </c>
      <c r="AT1388" s="105"/>
      <c r="AU1388" s="105" t="s">
        <v>2882</v>
      </c>
      <c r="AV1388" s="126">
        <v>28.5</v>
      </c>
    </row>
    <row r="1389" spans="1:48" ht="23.25" customHeight="1">
      <c r="A1389" s="396"/>
      <c r="B1389" s="397"/>
      <c r="D1389" s="105" t="s">
        <v>2883</v>
      </c>
      <c r="E1389" s="164" t="s">
        <v>2883</v>
      </c>
      <c r="F1389" s="165" t="s">
        <v>2914</v>
      </c>
      <c r="G1389" s="126">
        <v>27.8</v>
      </c>
      <c r="H1389" s="166">
        <v>1283</v>
      </c>
      <c r="I1389" s="166">
        <v>1462</v>
      </c>
      <c r="J1389" s="166">
        <v>1681</v>
      </c>
      <c r="K1389" s="357">
        <v>1323</v>
      </c>
      <c r="L1389" s="357">
        <v>1486</v>
      </c>
      <c r="M1389" s="357">
        <v>1749</v>
      </c>
      <c r="N1389" s="357">
        <v>1507</v>
      </c>
      <c r="O1389" s="357">
        <v>1275</v>
      </c>
      <c r="P1389" s="357">
        <v>1512</v>
      </c>
      <c r="Q1389" s="357">
        <v>1725</v>
      </c>
      <c r="R1389" s="357">
        <v>1516</v>
      </c>
      <c r="S1389" s="354">
        <v>1613</v>
      </c>
      <c r="T1389" s="354">
        <v>1834</v>
      </c>
      <c r="U1389" s="354">
        <v>2137</v>
      </c>
      <c r="V1389" s="357">
        <v>1728</v>
      </c>
      <c r="W1389" s="357">
        <v>1894</v>
      </c>
      <c r="X1389" s="357">
        <v>1315</v>
      </c>
      <c r="Y1389" s="357">
        <v>1585</v>
      </c>
      <c r="Z1389" s="357">
        <v>1864</v>
      </c>
      <c r="AA1389" s="357">
        <v>1591</v>
      </c>
      <c r="AB1389" s="357">
        <v>1358</v>
      </c>
      <c r="AC1389" s="357">
        <v>1647</v>
      </c>
      <c r="AD1389" s="357">
        <v>1942</v>
      </c>
      <c r="AE1389" s="357">
        <v>1628</v>
      </c>
      <c r="AF1389" s="357">
        <v>1426</v>
      </c>
      <c r="AG1389" s="357">
        <v>1717</v>
      </c>
      <c r="AH1389" s="357">
        <v>2025</v>
      </c>
      <c r="AI1389" s="368" t="s">
        <v>2207</v>
      </c>
      <c r="AJ1389" s="357">
        <v>1379</v>
      </c>
      <c r="AK1389" s="357">
        <v>1669</v>
      </c>
      <c r="AL1389" s="357">
        <v>1968</v>
      </c>
      <c r="AM1389" s="357">
        <v>1294</v>
      </c>
      <c r="AN1389" s="357">
        <v>1533</v>
      </c>
      <c r="AO1389" s="357">
        <v>1762</v>
      </c>
      <c r="AP1389" s="357">
        <v>1664</v>
      </c>
      <c r="AQ1389" s="357">
        <v>1664</v>
      </c>
      <c r="AR1389" s="357">
        <v>1809</v>
      </c>
      <c r="AS1389" s="357">
        <v>1760</v>
      </c>
      <c r="AT1389" s="105"/>
      <c r="AU1389" s="105" t="s">
        <v>2883</v>
      </c>
      <c r="AV1389" s="126">
        <v>27.8</v>
      </c>
    </row>
    <row r="1390" spans="1:48" ht="23.25" customHeight="1">
      <c r="D1390" s="105" t="s">
        <v>2884</v>
      </c>
      <c r="E1390" s="164" t="s">
        <v>2884</v>
      </c>
      <c r="F1390" s="165" t="s">
        <v>2919</v>
      </c>
      <c r="G1390" s="126">
        <v>27.8</v>
      </c>
      <c r="H1390" s="166">
        <v>1289</v>
      </c>
      <c r="I1390" s="166">
        <v>1423</v>
      </c>
      <c r="J1390" s="166">
        <v>1650</v>
      </c>
      <c r="K1390" s="357">
        <v>1329</v>
      </c>
      <c r="L1390" s="357">
        <v>1447</v>
      </c>
      <c r="M1390" s="357">
        <v>1717</v>
      </c>
      <c r="N1390" s="357">
        <v>1524</v>
      </c>
      <c r="O1390" s="357">
        <v>1281</v>
      </c>
      <c r="P1390" s="357">
        <v>1473</v>
      </c>
      <c r="Q1390" s="357">
        <v>1693</v>
      </c>
      <c r="R1390" s="357">
        <v>1534</v>
      </c>
      <c r="S1390" s="354">
        <v>1567</v>
      </c>
      <c r="T1390" s="354">
        <v>1844</v>
      </c>
      <c r="U1390" s="354">
        <v>2127</v>
      </c>
      <c r="V1390" s="357">
        <v>1738</v>
      </c>
      <c r="W1390" s="357">
        <v>1935</v>
      </c>
      <c r="X1390" s="357">
        <v>1321</v>
      </c>
      <c r="Y1390" s="357">
        <v>1545</v>
      </c>
      <c r="Z1390" s="357">
        <v>1831</v>
      </c>
      <c r="AA1390" s="357">
        <v>1609</v>
      </c>
      <c r="AB1390" s="357">
        <v>1364</v>
      </c>
      <c r="AC1390" s="357">
        <v>1608</v>
      </c>
      <c r="AD1390" s="357">
        <v>1909</v>
      </c>
      <c r="AE1390" s="357">
        <v>1646</v>
      </c>
      <c r="AF1390" s="357">
        <v>1433</v>
      </c>
      <c r="AG1390" s="357">
        <v>1678</v>
      </c>
      <c r="AH1390" s="357">
        <v>1991</v>
      </c>
      <c r="AI1390" s="368" t="s">
        <v>2207</v>
      </c>
      <c r="AJ1390" s="357">
        <v>1385</v>
      </c>
      <c r="AK1390" s="357">
        <v>1629</v>
      </c>
      <c r="AL1390" s="357">
        <v>1935</v>
      </c>
      <c r="AM1390" s="357">
        <v>1300</v>
      </c>
      <c r="AN1390" s="357">
        <v>1494</v>
      </c>
      <c r="AO1390" s="357">
        <v>1731</v>
      </c>
      <c r="AP1390" s="357">
        <v>1620</v>
      </c>
      <c r="AQ1390" s="357">
        <v>1620</v>
      </c>
      <c r="AR1390" s="357">
        <v>1766</v>
      </c>
      <c r="AS1390" s="357">
        <v>1717</v>
      </c>
      <c r="AT1390" s="105"/>
      <c r="AU1390" s="105" t="s">
        <v>2884</v>
      </c>
      <c r="AV1390" s="126">
        <v>27.8</v>
      </c>
    </row>
    <row r="1391" spans="1:48" ht="23.25" customHeight="1">
      <c r="D1391" s="105" t="s">
        <v>2885</v>
      </c>
      <c r="E1391" s="164" t="s">
        <v>2885</v>
      </c>
      <c r="F1391" s="165" t="s">
        <v>2914</v>
      </c>
      <c r="G1391" s="126">
        <v>29.700000000000003</v>
      </c>
      <c r="H1391" s="166">
        <v>1373</v>
      </c>
      <c r="I1391" s="166">
        <v>1559</v>
      </c>
      <c r="J1391" s="166">
        <v>1793</v>
      </c>
      <c r="K1391" s="357">
        <v>1413</v>
      </c>
      <c r="L1391" s="357">
        <v>1583</v>
      </c>
      <c r="M1391" s="357">
        <v>1861</v>
      </c>
      <c r="N1391" s="357">
        <v>1605</v>
      </c>
      <c r="O1391" s="357">
        <v>1363</v>
      </c>
      <c r="P1391" s="357">
        <v>1609</v>
      </c>
      <c r="Q1391" s="357">
        <v>1836</v>
      </c>
      <c r="R1391" s="357">
        <v>1615</v>
      </c>
      <c r="S1391" s="354">
        <v>1704</v>
      </c>
      <c r="T1391" s="354">
        <v>1930</v>
      </c>
      <c r="U1391" s="354">
        <v>2254</v>
      </c>
      <c r="V1391" s="357">
        <v>1827</v>
      </c>
      <c r="W1391" s="357">
        <v>2003</v>
      </c>
      <c r="X1391" s="357">
        <v>1402</v>
      </c>
      <c r="Y1391" s="357">
        <v>1684</v>
      </c>
      <c r="Z1391" s="357">
        <v>1981</v>
      </c>
      <c r="AA1391" s="357">
        <v>1694</v>
      </c>
      <c r="AB1391" s="357">
        <v>1445</v>
      </c>
      <c r="AC1391" s="357">
        <v>1746</v>
      </c>
      <c r="AD1391" s="357">
        <v>2059</v>
      </c>
      <c r="AE1391" s="357">
        <v>1731</v>
      </c>
      <c r="AF1391" s="357">
        <v>1513</v>
      </c>
      <c r="AG1391" s="357">
        <v>1816</v>
      </c>
      <c r="AH1391" s="357">
        <v>2141</v>
      </c>
      <c r="AI1391" s="368" t="s">
        <v>2207</v>
      </c>
      <c r="AJ1391" s="357">
        <v>1466</v>
      </c>
      <c r="AK1391" s="357">
        <v>1768</v>
      </c>
      <c r="AL1391" s="357">
        <v>2084</v>
      </c>
      <c r="AM1391" s="357">
        <v>1381</v>
      </c>
      <c r="AN1391" s="357">
        <v>1629</v>
      </c>
      <c r="AO1391" s="357">
        <v>1874</v>
      </c>
      <c r="AP1391" s="357">
        <v>1772</v>
      </c>
      <c r="AQ1391" s="357">
        <v>1772</v>
      </c>
      <c r="AR1391" s="357">
        <v>1917</v>
      </c>
      <c r="AS1391" s="357">
        <v>1868</v>
      </c>
      <c r="AT1391" s="105"/>
      <c r="AU1391" s="105" t="s">
        <v>2885</v>
      </c>
      <c r="AV1391" s="126">
        <v>29.700000000000003</v>
      </c>
    </row>
    <row r="1392" spans="1:48" ht="23.25" customHeight="1">
      <c r="D1392" s="105" t="s">
        <v>2886</v>
      </c>
      <c r="E1392" s="164" t="s">
        <v>2886</v>
      </c>
      <c r="F1392" s="165" t="s">
        <v>2919</v>
      </c>
      <c r="G1392" s="126">
        <v>29.700000000000003</v>
      </c>
      <c r="H1392" s="166">
        <v>1380</v>
      </c>
      <c r="I1392" s="166">
        <v>1517</v>
      </c>
      <c r="J1392" s="166">
        <v>1759</v>
      </c>
      <c r="K1392" s="357">
        <v>1420</v>
      </c>
      <c r="L1392" s="357">
        <v>1541</v>
      </c>
      <c r="M1392" s="357">
        <v>1826</v>
      </c>
      <c r="N1392" s="357">
        <v>1624</v>
      </c>
      <c r="O1392" s="357">
        <v>1370</v>
      </c>
      <c r="P1392" s="357">
        <v>1567</v>
      </c>
      <c r="Q1392" s="357">
        <v>1802</v>
      </c>
      <c r="R1392" s="357">
        <v>1633</v>
      </c>
      <c r="S1392" s="354">
        <v>1655</v>
      </c>
      <c r="T1392" s="354">
        <v>1941</v>
      </c>
      <c r="U1392" s="354">
        <v>2243</v>
      </c>
      <c r="V1392" s="357">
        <v>1838</v>
      </c>
      <c r="W1392" s="357">
        <v>2048</v>
      </c>
      <c r="X1392" s="357">
        <v>1409</v>
      </c>
      <c r="Y1392" s="357">
        <v>1641</v>
      </c>
      <c r="Z1392" s="357">
        <v>1945</v>
      </c>
      <c r="AA1392" s="357">
        <v>1713</v>
      </c>
      <c r="AB1392" s="357">
        <v>1452</v>
      </c>
      <c r="AC1392" s="357">
        <v>1704</v>
      </c>
      <c r="AD1392" s="357">
        <v>2023</v>
      </c>
      <c r="AE1392" s="357">
        <v>1750</v>
      </c>
      <c r="AF1392" s="357">
        <v>1520</v>
      </c>
      <c r="AG1392" s="357">
        <v>1774</v>
      </c>
      <c r="AH1392" s="357">
        <v>2105</v>
      </c>
      <c r="AI1392" s="368" t="s">
        <v>2207</v>
      </c>
      <c r="AJ1392" s="357">
        <v>1473</v>
      </c>
      <c r="AK1392" s="357">
        <v>1725</v>
      </c>
      <c r="AL1392" s="357">
        <v>2049</v>
      </c>
      <c r="AM1392" s="357">
        <v>1388</v>
      </c>
      <c r="AN1392" s="357">
        <v>1588</v>
      </c>
      <c r="AO1392" s="357">
        <v>1840</v>
      </c>
      <c r="AP1392" s="357">
        <v>1725</v>
      </c>
      <c r="AQ1392" s="357">
        <v>1725</v>
      </c>
      <c r="AR1392" s="357">
        <v>1871</v>
      </c>
      <c r="AS1392" s="357">
        <v>1822</v>
      </c>
      <c r="AT1392" s="105"/>
      <c r="AU1392" s="105" t="s">
        <v>2886</v>
      </c>
      <c r="AV1392" s="126">
        <v>29.700000000000003</v>
      </c>
    </row>
    <row r="1393" spans="1:48" ht="23.25" customHeight="1">
      <c r="D1393" s="105" t="s">
        <v>2887</v>
      </c>
      <c r="E1393" s="164" t="s">
        <v>2887</v>
      </c>
      <c r="F1393" s="165" t="s">
        <v>2914</v>
      </c>
      <c r="G1393" s="126">
        <v>31.700000000000003</v>
      </c>
      <c r="H1393" s="166">
        <v>1416</v>
      </c>
      <c r="I1393" s="166">
        <v>1612</v>
      </c>
      <c r="J1393" s="166">
        <v>1855</v>
      </c>
      <c r="K1393" s="357">
        <v>1456</v>
      </c>
      <c r="L1393" s="357">
        <v>1636</v>
      </c>
      <c r="M1393" s="357">
        <v>1923</v>
      </c>
      <c r="N1393" s="357">
        <v>1658</v>
      </c>
      <c r="O1393" s="357">
        <v>1405</v>
      </c>
      <c r="P1393" s="357">
        <v>1662</v>
      </c>
      <c r="Q1393" s="357">
        <v>1898</v>
      </c>
      <c r="R1393" s="357">
        <v>1667</v>
      </c>
      <c r="S1393" s="354">
        <v>1761</v>
      </c>
      <c r="T1393" s="354">
        <v>1992</v>
      </c>
      <c r="U1393" s="354">
        <v>2329</v>
      </c>
      <c r="V1393" s="357">
        <v>1890</v>
      </c>
      <c r="W1393" s="357">
        <v>2072</v>
      </c>
      <c r="X1393" s="357">
        <v>1444</v>
      </c>
      <c r="Y1393" s="357">
        <v>1738</v>
      </c>
      <c r="Z1393" s="357">
        <v>2046</v>
      </c>
      <c r="AA1393" s="357">
        <v>1749</v>
      </c>
      <c r="AB1393" s="357">
        <v>1487</v>
      </c>
      <c r="AC1393" s="357">
        <v>1801</v>
      </c>
      <c r="AD1393" s="357">
        <v>2123</v>
      </c>
      <c r="AE1393" s="357">
        <v>1786</v>
      </c>
      <c r="AF1393" s="357">
        <v>1555</v>
      </c>
      <c r="AG1393" s="357">
        <v>1870</v>
      </c>
      <c r="AH1393" s="357">
        <v>2206</v>
      </c>
      <c r="AI1393" s="368" t="s">
        <v>2207</v>
      </c>
      <c r="AJ1393" s="357">
        <v>1508</v>
      </c>
      <c r="AK1393" s="357">
        <v>1822</v>
      </c>
      <c r="AL1393" s="357">
        <v>2149</v>
      </c>
      <c r="AM1393" s="357">
        <v>1423</v>
      </c>
      <c r="AN1393" s="357">
        <v>1683</v>
      </c>
      <c r="AO1393" s="357">
        <v>1936</v>
      </c>
      <c r="AP1393" s="357">
        <v>1832</v>
      </c>
      <c r="AQ1393" s="357">
        <v>1832</v>
      </c>
      <c r="AR1393" s="357">
        <v>1977</v>
      </c>
      <c r="AS1393" s="357">
        <v>1928</v>
      </c>
      <c r="AT1393" s="105"/>
      <c r="AU1393" s="105" t="s">
        <v>2887</v>
      </c>
      <c r="AV1393" s="126">
        <v>31.700000000000003</v>
      </c>
    </row>
    <row r="1394" spans="1:48" ht="23.25" customHeight="1">
      <c r="D1394" s="105" t="s">
        <v>2888</v>
      </c>
      <c r="E1394" s="164" t="s">
        <v>2888</v>
      </c>
      <c r="F1394" s="165" t="s">
        <v>2919</v>
      </c>
      <c r="G1394" s="126">
        <v>31.700000000000003</v>
      </c>
      <c r="H1394" s="166">
        <v>1423</v>
      </c>
      <c r="I1394" s="166">
        <v>1568</v>
      </c>
      <c r="J1394" s="166">
        <v>1819</v>
      </c>
      <c r="K1394" s="357">
        <v>1463</v>
      </c>
      <c r="L1394" s="357">
        <v>1592</v>
      </c>
      <c r="M1394" s="357">
        <v>1886</v>
      </c>
      <c r="N1394" s="357">
        <v>1677</v>
      </c>
      <c r="O1394" s="357">
        <v>1413</v>
      </c>
      <c r="P1394" s="357">
        <v>1618</v>
      </c>
      <c r="Q1394" s="357">
        <v>1862</v>
      </c>
      <c r="R1394" s="357">
        <v>1686</v>
      </c>
      <c r="S1394" s="354">
        <v>1708</v>
      </c>
      <c r="T1394" s="354">
        <v>2002</v>
      </c>
      <c r="U1394" s="354">
        <v>2318</v>
      </c>
      <c r="V1394" s="357">
        <v>1902</v>
      </c>
      <c r="W1394" s="357">
        <v>2120</v>
      </c>
      <c r="X1394" s="357">
        <v>1451</v>
      </c>
      <c r="Y1394" s="357">
        <v>1693</v>
      </c>
      <c r="Z1394" s="357">
        <v>2008</v>
      </c>
      <c r="AA1394" s="357">
        <v>1769</v>
      </c>
      <c r="AB1394" s="357">
        <v>1494</v>
      </c>
      <c r="AC1394" s="357">
        <v>1756</v>
      </c>
      <c r="AD1394" s="357">
        <v>2086</v>
      </c>
      <c r="AE1394" s="357">
        <v>1806</v>
      </c>
      <c r="AF1394" s="357">
        <v>1563</v>
      </c>
      <c r="AG1394" s="357">
        <v>1825</v>
      </c>
      <c r="AH1394" s="357">
        <v>2168</v>
      </c>
      <c r="AI1394" s="368" t="s">
        <v>2207</v>
      </c>
      <c r="AJ1394" s="357">
        <v>1515</v>
      </c>
      <c r="AK1394" s="357">
        <v>1777</v>
      </c>
      <c r="AL1394" s="357">
        <v>2111</v>
      </c>
      <c r="AM1394" s="357">
        <v>1430</v>
      </c>
      <c r="AN1394" s="357">
        <v>1639</v>
      </c>
      <c r="AO1394" s="357">
        <v>1900</v>
      </c>
      <c r="AP1394" s="357">
        <v>1782</v>
      </c>
      <c r="AQ1394" s="357">
        <v>1782</v>
      </c>
      <c r="AR1394" s="357">
        <v>1928</v>
      </c>
      <c r="AS1394" s="357">
        <v>1879</v>
      </c>
      <c r="AT1394" s="105"/>
      <c r="AU1394" s="105" t="s">
        <v>2888</v>
      </c>
      <c r="AV1394" s="126">
        <v>31.700000000000003</v>
      </c>
    </row>
    <row r="1395" spans="1:48" ht="23.25" customHeight="1">
      <c r="D1395" s="105" t="s">
        <v>2889</v>
      </c>
      <c r="E1395" s="164" t="s">
        <v>2889</v>
      </c>
      <c r="F1395" s="165" t="s">
        <v>2915</v>
      </c>
      <c r="G1395" s="126">
        <v>30.5</v>
      </c>
      <c r="H1395" s="166">
        <v>1346</v>
      </c>
      <c r="I1395" s="166">
        <v>1538</v>
      </c>
      <c r="J1395" s="166">
        <v>1768</v>
      </c>
      <c r="K1395" s="357">
        <v>1386</v>
      </c>
      <c r="L1395" s="357">
        <v>1561</v>
      </c>
      <c r="M1395" s="357">
        <v>1842</v>
      </c>
      <c r="N1395" s="357">
        <v>1582</v>
      </c>
      <c r="O1395" s="357">
        <v>1339</v>
      </c>
      <c r="P1395" s="357">
        <v>1595</v>
      </c>
      <c r="Q1395" s="357">
        <v>1816</v>
      </c>
      <c r="R1395" s="357">
        <v>1596</v>
      </c>
      <c r="S1395" s="354">
        <v>1693</v>
      </c>
      <c r="T1395" s="354">
        <v>1931</v>
      </c>
      <c r="U1395" s="354">
        <v>2248</v>
      </c>
      <c r="V1395" s="357">
        <v>1820</v>
      </c>
      <c r="W1395" s="357">
        <v>1994</v>
      </c>
      <c r="X1395" s="357">
        <v>1378</v>
      </c>
      <c r="Y1395" s="357">
        <v>1666</v>
      </c>
      <c r="Z1395" s="357">
        <v>1959</v>
      </c>
      <c r="AA1395" s="357">
        <v>1668</v>
      </c>
      <c r="AB1395" s="357">
        <v>1426</v>
      </c>
      <c r="AC1395" s="357">
        <v>1736</v>
      </c>
      <c r="AD1395" s="357">
        <v>2047</v>
      </c>
      <c r="AE1395" s="357">
        <v>1710</v>
      </c>
      <c r="AF1395" s="357">
        <v>1494</v>
      </c>
      <c r="AG1395" s="357">
        <v>1806</v>
      </c>
      <c r="AH1395" s="357">
        <v>2129</v>
      </c>
      <c r="AI1395" s="368" t="s">
        <v>2207</v>
      </c>
      <c r="AJ1395" s="357">
        <v>1447</v>
      </c>
      <c r="AK1395" s="357">
        <v>1758</v>
      </c>
      <c r="AL1395" s="357">
        <v>2072</v>
      </c>
      <c r="AM1395" s="357">
        <v>1356</v>
      </c>
      <c r="AN1395" s="357">
        <v>1612</v>
      </c>
      <c r="AO1395" s="357">
        <v>1853</v>
      </c>
      <c r="AP1395" s="357">
        <v>1756</v>
      </c>
      <c r="AQ1395" s="357">
        <v>1756</v>
      </c>
      <c r="AR1395" s="357">
        <v>1916</v>
      </c>
      <c r="AS1395" s="357">
        <v>1852</v>
      </c>
      <c r="AT1395" s="105"/>
      <c r="AU1395" s="105" t="s">
        <v>2889</v>
      </c>
      <c r="AV1395" s="126">
        <v>30.5</v>
      </c>
    </row>
    <row r="1396" spans="1:48" ht="23.25" customHeight="1">
      <c r="D1396" s="105" t="s">
        <v>2890</v>
      </c>
      <c r="E1396" s="164" t="s">
        <v>2890</v>
      </c>
      <c r="F1396" s="165" t="s">
        <v>2920</v>
      </c>
      <c r="G1396" s="126">
        <v>30.5</v>
      </c>
      <c r="H1396" s="166">
        <v>1353</v>
      </c>
      <c r="I1396" s="166">
        <v>1495</v>
      </c>
      <c r="J1396" s="166">
        <v>1733</v>
      </c>
      <c r="K1396" s="357">
        <v>1394</v>
      </c>
      <c r="L1396" s="357">
        <v>1518</v>
      </c>
      <c r="M1396" s="357">
        <v>1807</v>
      </c>
      <c r="N1396" s="357">
        <v>1601</v>
      </c>
      <c r="O1396" s="357">
        <v>1346</v>
      </c>
      <c r="P1396" s="357">
        <v>1552</v>
      </c>
      <c r="Q1396" s="357">
        <v>1781</v>
      </c>
      <c r="R1396" s="357">
        <v>1615</v>
      </c>
      <c r="S1396" s="354">
        <v>1643</v>
      </c>
      <c r="T1396" s="354">
        <v>1941</v>
      </c>
      <c r="U1396" s="354">
        <v>2237</v>
      </c>
      <c r="V1396" s="357">
        <v>1831</v>
      </c>
      <c r="W1396" s="357">
        <v>2040</v>
      </c>
      <c r="X1396" s="357">
        <v>1385</v>
      </c>
      <c r="Y1396" s="357">
        <v>1623</v>
      </c>
      <c r="Z1396" s="357">
        <v>1923</v>
      </c>
      <c r="AA1396" s="357">
        <v>1688</v>
      </c>
      <c r="AB1396" s="357">
        <v>1433</v>
      </c>
      <c r="AC1396" s="357">
        <v>1693</v>
      </c>
      <c r="AD1396" s="357">
        <v>2010</v>
      </c>
      <c r="AE1396" s="357">
        <v>1729</v>
      </c>
      <c r="AF1396" s="357">
        <v>1501</v>
      </c>
      <c r="AG1396" s="357">
        <v>1762</v>
      </c>
      <c r="AH1396" s="357">
        <v>2092</v>
      </c>
      <c r="AI1396" s="368" t="s">
        <v>2207</v>
      </c>
      <c r="AJ1396" s="357">
        <v>1454</v>
      </c>
      <c r="AK1396" s="357">
        <v>1714</v>
      </c>
      <c r="AL1396" s="357">
        <v>2036</v>
      </c>
      <c r="AM1396" s="357">
        <v>1363</v>
      </c>
      <c r="AN1396" s="357">
        <v>1570</v>
      </c>
      <c r="AO1396" s="357">
        <v>1818</v>
      </c>
      <c r="AP1396" s="357">
        <v>1708</v>
      </c>
      <c r="AQ1396" s="357">
        <v>1708</v>
      </c>
      <c r="AR1396" s="357">
        <v>1868</v>
      </c>
      <c r="AS1396" s="357">
        <v>1804</v>
      </c>
      <c r="AT1396" s="105"/>
      <c r="AU1396" s="105" t="s">
        <v>2890</v>
      </c>
      <c r="AV1396" s="126">
        <v>30.5</v>
      </c>
    </row>
    <row r="1397" spans="1:48" ht="23.25" customHeight="1">
      <c r="D1397" s="105" t="s">
        <v>2891</v>
      </c>
      <c r="E1397" s="164" t="s">
        <v>2891</v>
      </c>
      <c r="F1397" s="165" t="s">
        <v>2915</v>
      </c>
      <c r="G1397" s="126">
        <v>32.700000000000003</v>
      </c>
      <c r="H1397" s="166">
        <v>1437</v>
      </c>
      <c r="I1397" s="166">
        <v>1637</v>
      </c>
      <c r="J1397" s="166">
        <v>1881</v>
      </c>
      <c r="K1397" s="357">
        <v>1478</v>
      </c>
      <c r="L1397" s="357">
        <v>1660</v>
      </c>
      <c r="M1397" s="357">
        <v>1956</v>
      </c>
      <c r="N1397" s="357">
        <v>1682</v>
      </c>
      <c r="O1397" s="357">
        <v>1429</v>
      </c>
      <c r="P1397" s="357">
        <v>1694</v>
      </c>
      <c r="Q1397" s="357">
        <v>1930</v>
      </c>
      <c r="R1397" s="357">
        <v>1696</v>
      </c>
      <c r="S1397" s="354">
        <v>1787</v>
      </c>
      <c r="T1397" s="354">
        <v>2028</v>
      </c>
      <c r="U1397" s="354">
        <v>2367</v>
      </c>
      <c r="V1397" s="357">
        <v>1921</v>
      </c>
      <c r="W1397" s="357">
        <v>2106</v>
      </c>
      <c r="X1397" s="357">
        <v>1467</v>
      </c>
      <c r="Y1397" s="357">
        <v>1767</v>
      </c>
      <c r="Z1397" s="357">
        <v>2078</v>
      </c>
      <c r="AA1397" s="357">
        <v>1773</v>
      </c>
      <c r="AB1397" s="357">
        <v>1515</v>
      </c>
      <c r="AC1397" s="357">
        <v>1837</v>
      </c>
      <c r="AD1397" s="357">
        <v>2166</v>
      </c>
      <c r="AE1397" s="357">
        <v>1815</v>
      </c>
      <c r="AF1397" s="357">
        <v>1583</v>
      </c>
      <c r="AG1397" s="357">
        <v>1907</v>
      </c>
      <c r="AH1397" s="357">
        <v>2248</v>
      </c>
      <c r="AI1397" s="368" t="s">
        <v>2207</v>
      </c>
      <c r="AJ1397" s="357">
        <v>1536</v>
      </c>
      <c r="AK1397" s="357">
        <v>1859</v>
      </c>
      <c r="AL1397" s="357">
        <v>2191</v>
      </c>
      <c r="AM1397" s="357">
        <v>1445</v>
      </c>
      <c r="AN1397" s="357">
        <v>1711</v>
      </c>
      <c r="AO1397" s="357">
        <v>1967</v>
      </c>
      <c r="AP1397" s="357">
        <v>1866</v>
      </c>
      <c r="AQ1397" s="357">
        <v>1866</v>
      </c>
      <c r="AR1397" s="357">
        <v>2027</v>
      </c>
      <c r="AS1397" s="357">
        <v>1962</v>
      </c>
      <c r="AT1397" s="105"/>
      <c r="AU1397" s="105" t="s">
        <v>2891</v>
      </c>
      <c r="AV1397" s="126">
        <v>32.700000000000003</v>
      </c>
    </row>
    <row r="1398" spans="1:48" ht="23.25" customHeight="1">
      <c r="A1398" s="396"/>
      <c r="B1398" s="397"/>
      <c r="D1398" s="105" t="s">
        <v>2892</v>
      </c>
      <c r="E1398" s="164" t="s">
        <v>2892</v>
      </c>
      <c r="F1398" s="165" t="s">
        <v>2920</v>
      </c>
      <c r="G1398" s="126">
        <v>32.700000000000003</v>
      </c>
      <c r="H1398" s="166">
        <v>1445</v>
      </c>
      <c r="I1398" s="166">
        <v>1591</v>
      </c>
      <c r="J1398" s="166">
        <v>1844</v>
      </c>
      <c r="K1398" s="357">
        <v>1486</v>
      </c>
      <c r="L1398" s="357">
        <v>1614</v>
      </c>
      <c r="M1398" s="357">
        <v>1918</v>
      </c>
      <c r="N1398" s="357">
        <v>1702</v>
      </c>
      <c r="O1398" s="357">
        <v>1436</v>
      </c>
      <c r="P1398" s="357">
        <v>1648</v>
      </c>
      <c r="Q1398" s="357">
        <v>1893</v>
      </c>
      <c r="R1398" s="357">
        <v>1716</v>
      </c>
      <c r="S1398" s="354">
        <v>1733</v>
      </c>
      <c r="T1398" s="354">
        <v>2041</v>
      </c>
      <c r="U1398" s="354">
        <v>2356</v>
      </c>
      <c r="V1398" s="357">
        <v>1933</v>
      </c>
      <c r="W1398" s="357">
        <v>2155</v>
      </c>
      <c r="X1398" s="357">
        <v>1474</v>
      </c>
      <c r="Y1398" s="357">
        <v>1720</v>
      </c>
      <c r="Z1398" s="357">
        <v>2039</v>
      </c>
      <c r="AA1398" s="357">
        <v>1794</v>
      </c>
      <c r="AB1398" s="357">
        <v>1522</v>
      </c>
      <c r="AC1398" s="357">
        <v>1790</v>
      </c>
      <c r="AD1398" s="357">
        <v>2126</v>
      </c>
      <c r="AE1398" s="357">
        <v>1836</v>
      </c>
      <c r="AF1398" s="357">
        <v>1591</v>
      </c>
      <c r="AG1398" s="357">
        <v>1860</v>
      </c>
      <c r="AH1398" s="357">
        <v>2208</v>
      </c>
      <c r="AI1398" s="368" t="s">
        <v>2207</v>
      </c>
      <c r="AJ1398" s="357">
        <v>1544</v>
      </c>
      <c r="AK1398" s="357">
        <v>1812</v>
      </c>
      <c r="AL1398" s="357">
        <v>2152</v>
      </c>
      <c r="AM1398" s="357">
        <v>1453</v>
      </c>
      <c r="AN1398" s="357">
        <v>1665</v>
      </c>
      <c r="AO1398" s="357">
        <v>1930</v>
      </c>
      <c r="AP1398" s="357">
        <v>1815</v>
      </c>
      <c r="AQ1398" s="357">
        <v>1815</v>
      </c>
      <c r="AR1398" s="357">
        <v>1976</v>
      </c>
      <c r="AS1398" s="357">
        <v>1911</v>
      </c>
      <c r="AT1398" s="105"/>
      <c r="AU1398" s="105" t="s">
        <v>2892</v>
      </c>
      <c r="AV1398" s="126">
        <v>32.700000000000003</v>
      </c>
    </row>
    <row r="1399" spans="1:48" ht="23.25" customHeight="1">
      <c r="D1399" s="105" t="s">
        <v>2893</v>
      </c>
      <c r="E1399" s="164" t="s">
        <v>2893</v>
      </c>
      <c r="F1399" s="165" t="s">
        <v>2915</v>
      </c>
      <c r="G1399" s="126">
        <v>34.9</v>
      </c>
      <c r="H1399" s="166">
        <v>1482</v>
      </c>
      <c r="I1399" s="166">
        <v>1692</v>
      </c>
      <c r="J1399" s="166">
        <v>1946</v>
      </c>
      <c r="K1399" s="357">
        <v>1523</v>
      </c>
      <c r="L1399" s="357">
        <v>1715</v>
      </c>
      <c r="M1399" s="357">
        <v>2020</v>
      </c>
      <c r="N1399" s="357">
        <v>1736</v>
      </c>
      <c r="O1399" s="357">
        <v>1472</v>
      </c>
      <c r="P1399" s="357">
        <v>1749</v>
      </c>
      <c r="Q1399" s="357">
        <v>1995</v>
      </c>
      <c r="R1399" s="357">
        <v>1750</v>
      </c>
      <c r="S1399" s="354">
        <v>1845</v>
      </c>
      <c r="T1399" s="354">
        <v>2092</v>
      </c>
      <c r="U1399" s="354">
        <v>2446</v>
      </c>
      <c r="V1399" s="357">
        <v>1987</v>
      </c>
      <c r="W1399" s="357">
        <v>2176</v>
      </c>
      <c r="X1399" s="357">
        <v>1510</v>
      </c>
      <c r="Y1399" s="357">
        <v>1824</v>
      </c>
      <c r="Z1399" s="357">
        <v>2146</v>
      </c>
      <c r="AA1399" s="357">
        <v>1829</v>
      </c>
      <c r="AB1399" s="357">
        <v>1558</v>
      </c>
      <c r="AC1399" s="357">
        <v>1894</v>
      </c>
      <c r="AD1399" s="357">
        <v>2233</v>
      </c>
      <c r="AE1399" s="357">
        <v>1871</v>
      </c>
      <c r="AF1399" s="357">
        <v>1627</v>
      </c>
      <c r="AG1399" s="357">
        <v>1963</v>
      </c>
      <c r="AH1399" s="357">
        <v>2315</v>
      </c>
      <c r="AI1399" s="368" t="s">
        <v>2207</v>
      </c>
      <c r="AJ1399" s="357">
        <v>1579</v>
      </c>
      <c r="AK1399" s="357">
        <v>1915</v>
      </c>
      <c r="AL1399" s="357">
        <v>2258</v>
      </c>
      <c r="AM1399" s="357">
        <v>1489</v>
      </c>
      <c r="AN1399" s="357">
        <v>1767</v>
      </c>
      <c r="AO1399" s="357">
        <v>2032</v>
      </c>
      <c r="AP1399" s="357">
        <v>1929</v>
      </c>
      <c r="AQ1399" s="357">
        <v>1929</v>
      </c>
      <c r="AR1399" s="357">
        <v>2089</v>
      </c>
      <c r="AS1399" s="357">
        <v>2025</v>
      </c>
      <c r="AT1399" s="105"/>
      <c r="AU1399" s="105" t="s">
        <v>2893</v>
      </c>
      <c r="AV1399" s="126">
        <v>34.9</v>
      </c>
    </row>
    <row r="1400" spans="1:48" ht="23.25" customHeight="1">
      <c r="D1400" s="105" t="s">
        <v>2894</v>
      </c>
      <c r="E1400" s="164" t="s">
        <v>2894</v>
      </c>
      <c r="F1400" s="165" t="s">
        <v>2920</v>
      </c>
      <c r="G1400" s="126">
        <v>34.9</v>
      </c>
      <c r="H1400" s="166">
        <v>1491</v>
      </c>
      <c r="I1400" s="166">
        <v>1644</v>
      </c>
      <c r="J1400" s="166">
        <v>1906</v>
      </c>
      <c r="K1400" s="357">
        <v>1531</v>
      </c>
      <c r="L1400" s="357">
        <v>1667</v>
      </c>
      <c r="M1400" s="357">
        <v>1980</v>
      </c>
      <c r="N1400" s="357">
        <v>1758</v>
      </c>
      <c r="O1400" s="357">
        <v>1481</v>
      </c>
      <c r="P1400" s="357">
        <v>1701</v>
      </c>
      <c r="Q1400" s="357">
        <v>1955</v>
      </c>
      <c r="R1400" s="357">
        <v>1771</v>
      </c>
      <c r="S1400" s="354">
        <v>1787</v>
      </c>
      <c r="T1400" s="354">
        <v>2104</v>
      </c>
      <c r="U1400" s="354">
        <v>2432</v>
      </c>
      <c r="V1400" s="357">
        <v>1999</v>
      </c>
      <c r="W1400" s="357">
        <v>2229</v>
      </c>
      <c r="X1400" s="357">
        <v>1518</v>
      </c>
      <c r="Y1400" s="357">
        <v>1774</v>
      </c>
      <c r="Z1400" s="357">
        <v>2104</v>
      </c>
      <c r="AA1400" s="357">
        <v>1852</v>
      </c>
      <c r="AB1400" s="357">
        <v>1566</v>
      </c>
      <c r="AC1400" s="357">
        <v>1844</v>
      </c>
      <c r="AD1400" s="357">
        <v>2191</v>
      </c>
      <c r="AE1400" s="357">
        <v>1894</v>
      </c>
      <c r="AF1400" s="357">
        <v>1635</v>
      </c>
      <c r="AG1400" s="357">
        <v>1914</v>
      </c>
      <c r="AH1400" s="357">
        <v>2273</v>
      </c>
      <c r="AI1400" s="368" t="s">
        <v>2207</v>
      </c>
      <c r="AJ1400" s="357">
        <v>1588</v>
      </c>
      <c r="AK1400" s="357">
        <v>1866</v>
      </c>
      <c r="AL1400" s="357">
        <v>2216</v>
      </c>
      <c r="AM1400" s="357">
        <v>1497</v>
      </c>
      <c r="AN1400" s="357">
        <v>1718</v>
      </c>
      <c r="AO1400" s="357">
        <v>1992</v>
      </c>
      <c r="AP1400" s="357">
        <v>1874</v>
      </c>
      <c r="AQ1400" s="357">
        <v>1874</v>
      </c>
      <c r="AR1400" s="357">
        <v>2035</v>
      </c>
      <c r="AS1400" s="357">
        <v>1970</v>
      </c>
      <c r="AT1400" s="105"/>
      <c r="AU1400" s="105" t="s">
        <v>2894</v>
      </c>
      <c r="AV1400" s="126">
        <v>34.9</v>
      </c>
    </row>
    <row r="1401" spans="1:48" ht="23.25" customHeight="1">
      <c r="D1401" s="105" t="s">
        <v>2895</v>
      </c>
      <c r="E1401" s="164" t="s">
        <v>2895</v>
      </c>
      <c r="F1401" s="165" t="s">
        <v>2916</v>
      </c>
      <c r="G1401" s="126">
        <v>33.300000000000004</v>
      </c>
      <c r="H1401" s="166">
        <v>1414</v>
      </c>
      <c r="I1401" s="166">
        <v>1618</v>
      </c>
      <c r="J1401" s="166">
        <v>1859</v>
      </c>
      <c r="K1401" s="357">
        <v>1454</v>
      </c>
      <c r="L1401" s="357">
        <v>1640</v>
      </c>
      <c r="M1401" s="357">
        <v>1940</v>
      </c>
      <c r="N1401" s="357">
        <v>1662</v>
      </c>
      <c r="O1401" s="357">
        <v>1407</v>
      </c>
      <c r="P1401" s="357">
        <v>1682</v>
      </c>
      <c r="Q1401" s="357">
        <v>1914</v>
      </c>
      <c r="R1401" s="357">
        <v>1680</v>
      </c>
      <c r="S1401" s="354">
        <v>1779</v>
      </c>
      <c r="T1401" s="354">
        <v>2034</v>
      </c>
      <c r="U1401" s="354">
        <v>2366</v>
      </c>
      <c r="V1401" s="357">
        <v>1917</v>
      </c>
      <c r="W1401" s="357">
        <v>2100</v>
      </c>
      <c r="X1401" s="357">
        <v>1444</v>
      </c>
      <c r="Y1401" s="357">
        <v>1752</v>
      </c>
      <c r="Z1401" s="357">
        <v>2060</v>
      </c>
      <c r="AA1401" s="357">
        <v>1750</v>
      </c>
      <c r="AB1401" s="357">
        <v>1498</v>
      </c>
      <c r="AC1401" s="357">
        <v>1830</v>
      </c>
      <c r="AD1401" s="357">
        <v>2157</v>
      </c>
      <c r="AE1401" s="357">
        <v>1796</v>
      </c>
      <c r="AF1401" s="357">
        <v>1567</v>
      </c>
      <c r="AG1401" s="357">
        <v>1900</v>
      </c>
      <c r="AH1401" s="357">
        <v>2239</v>
      </c>
      <c r="AI1401" s="368" t="s">
        <v>2207</v>
      </c>
      <c r="AJ1401" s="357">
        <v>1519</v>
      </c>
      <c r="AK1401" s="357">
        <v>1851</v>
      </c>
      <c r="AL1401" s="357">
        <v>2182</v>
      </c>
      <c r="AM1401" s="357">
        <v>1423</v>
      </c>
      <c r="AN1401" s="357">
        <v>1697</v>
      </c>
      <c r="AO1401" s="357">
        <v>1950</v>
      </c>
      <c r="AP1401" s="357">
        <v>1853</v>
      </c>
      <c r="AQ1401" s="357">
        <v>1853</v>
      </c>
      <c r="AR1401" s="357">
        <v>2028</v>
      </c>
      <c r="AS1401" s="357">
        <v>1949</v>
      </c>
      <c r="AT1401" s="105"/>
      <c r="AU1401" s="105" t="s">
        <v>2895</v>
      </c>
      <c r="AV1401" s="126">
        <v>33.300000000000004</v>
      </c>
    </row>
    <row r="1402" spans="1:48" ht="23.25" customHeight="1">
      <c r="D1402" s="105" t="s">
        <v>2896</v>
      </c>
      <c r="E1402" s="164" t="s">
        <v>2896</v>
      </c>
      <c r="F1402" s="165" t="s">
        <v>2921</v>
      </c>
      <c r="G1402" s="126">
        <v>33.300000000000004</v>
      </c>
      <c r="H1402" s="166">
        <v>1422</v>
      </c>
      <c r="I1402" s="166">
        <v>1572</v>
      </c>
      <c r="J1402" s="166">
        <v>1821</v>
      </c>
      <c r="K1402" s="357">
        <v>1463</v>
      </c>
      <c r="L1402" s="357">
        <v>1594</v>
      </c>
      <c r="M1402" s="357">
        <v>1902</v>
      </c>
      <c r="N1402" s="357">
        <v>1682</v>
      </c>
      <c r="O1402" s="357">
        <v>1415</v>
      </c>
      <c r="P1402" s="357">
        <v>1636</v>
      </c>
      <c r="Q1402" s="357">
        <v>1875</v>
      </c>
      <c r="R1402" s="357">
        <v>1701</v>
      </c>
      <c r="S1402" s="354">
        <v>1723</v>
      </c>
      <c r="T1402" s="354">
        <v>2045</v>
      </c>
      <c r="U1402" s="354">
        <v>2353</v>
      </c>
      <c r="V1402" s="357">
        <v>1930</v>
      </c>
      <c r="W1402" s="357">
        <v>2151</v>
      </c>
      <c r="X1402" s="357">
        <v>1452</v>
      </c>
      <c r="Y1402" s="357">
        <v>1705</v>
      </c>
      <c r="Z1402" s="357">
        <v>2020</v>
      </c>
      <c r="AA1402" s="357">
        <v>1771</v>
      </c>
      <c r="AB1402" s="357">
        <v>1506</v>
      </c>
      <c r="AC1402" s="357">
        <v>1782</v>
      </c>
      <c r="AD1402" s="357">
        <v>2117</v>
      </c>
      <c r="AE1402" s="357">
        <v>1818</v>
      </c>
      <c r="AF1402" s="357">
        <v>1575</v>
      </c>
      <c r="AG1402" s="357">
        <v>1852</v>
      </c>
      <c r="AH1402" s="357">
        <v>2199</v>
      </c>
      <c r="AI1402" s="368" t="s">
        <v>2207</v>
      </c>
      <c r="AJ1402" s="357">
        <v>1527</v>
      </c>
      <c r="AK1402" s="357">
        <v>1804</v>
      </c>
      <c r="AL1402" s="357">
        <v>2142</v>
      </c>
      <c r="AM1402" s="357">
        <v>1431</v>
      </c>
      <c r="AN1402" s="357">
        <v>1650</v>
      </c>
      <c r="AO1402" s="357">
        <v>1912</v>
      </c>
      <c r="AP1402" s="357">
        <v>1801</v>
      </c>
      <c r="AQ1402" s="357">
        <v>1801</v>
      </c>
      <c r="AR1402" s="357">
        <v>1976</v>
      </c>
      <c r="AS1402" s="357">
        <v>1897</v>
      </c>
      <c r="AT1402" s="105"/>
      <c r="AU1402" s="105" t="s">
        <v>2896</v>
      </c>
      <c r="AV1402" s="126">
        <v>33.300000000000004</v>
      </c>
    </row>
    <row r="1403" spans="1:48" ht="23.25" customHeight="1">
      <c r="D1403" s="105" t="s">
        <v>2897</v>
      </c>
      <c r="E1403" s="164" t="s">
        <v>2897</v>
      </c>
      <c r="F1403" s="165" t="s">
        <v>2916</v>
      </c>
      <c r="G1403" s="126">
        <v>35.700000000000003</v>
      </c>
      <c r="H1403" s="166">
        <v>1505</v>
      </c>
      <c r="I1403" s="166">
        <v>1717</v>
      </c>
      <c r="J1403" s="166">
        <v>1973</v>
      </c>
      <c r="K1403" s="357">
        <v>1546</v>
      </c>
      <c r="L1403" s="357">
        <v>1739</v>
      </c>
      <c r="M1403" s="357">
        <v>2054</v>
      </c>
      <c r="N1403" s="357">
        <v>1762</v>
      </c>
      <c r="O1403" s="357">
        <v>1497</v>
      </c>
      <c r="P1403" s="357">
        <v>1781</v>
      </c>
      <c r="Q1403" s="357">
        <v>2028</v>
      </c>
      <c r="R1403" s="357">
        <v>1780</v>
      </c>
      <c r="S1403" s="354">
        <v>1872</v>
      </c>
      <c r="T1403" s="354">
        <v>2131</v>
      </c>
      <c r="U1403" s="354">
        <v>2485</v>
      </c>
      <c r="V1403" s="357">
        <v>2018</v>
      </c>
      <c r="W1403" s="357">
        <v>2212</v>
      </c>
      <c r="X1403" s="357">
        <v>1534</v>
      </c>
      <c r="Y1403" s="357">
        <v>1853</v>
      </c>
      <c r="Z1403" s="357">
        <v>2179</v>
      </c>
      <c r="AA1403" s="357">
        <v>1855</v>
      </c>
      <c r="AB1403" s="357">
        <v>1587</v>
      </c>
      <c r="AC1403" s="357">
        <v>1930</v>
      </c>
      <c r="AD1403" s="357">
        <v>2276</v>
      </c>
      <c r="AE1403" s="357">
        <v>1901</v>
      </c>
      <c r="AF1403" s="357">
        <v>1656</v>
      </c>
      <c r="AG1403" s="357">
        <v>2000</v>
      </c>
      <c r="AH1403" s="357">
        <v>2358</v>
      </c>
      <c r="AI1403" s="368" t="s">
        <v>2207</v>
      </c>
      <c r="AJ1403" s="357">
        <v>1608</v>
      </c>
      <c r="AK1403" s="357">
        <v>1952</v>
      </c>
      <c r="AL1403" s="357">
        <v>2301</v>
      </c>
      <c r="AM1403" s="357">
        <v>1512</v>
      </c>
      <c r="AN1403" s="357">
        <v>1796</v>
      </c>
      <c r="AO1403" s="357">
        <v>2064</v>
      </c>
      <c r="AP1403" s="357">
        <v>1964</v>
      </c>
      <c r="AQ1403" s="357">
        <v>1964</v>
      </c>
      <c r="AR1403" s="357">
        <v>2139</v>
      </c>
      <c r="AS1403" s="357">
        <v>2060</v>
      </c>
      <c r="AT1403" s="105"/>
      <c r="AU1403" s="105" t="s">
        <v>2897</v>
      </c>
      <c r="AV1403" s="126">
        <v>35.700000000000003</v>
      </c>
    </row>
    <row r="1404" spans="1:48" ht="23.25" customHeight="1">
      <c r="D1404" s="105" t="s">
        <v>2898</v>
      </c>
      <c r="E1404" s="164" t="s">
        <v>2898</v>
      </c>
      <c r="F1404" s="165" t="s">
        <v>2921</v>
      </c>
      <c r="G1404" s="126">
        <v>35.700000000000003</v>
      </c>
      <c r="H1404" s="166">
        <v>1514</v>
      </c>
      <c r="I1404" s="166">
        <v>1667</v>
      </c>
      <c r="J1404" s="166">
        <v>1932</v>
      </c>
      <c r="K1404" s="357">
        <v>1555</v>
      </c>
      <c r="L1404" s="357">
        <v>1689</v>
      </c>
      <c r="M1404" s="357">
        <v>2013</v>
      </c>
      <c r="N1404" s="357">
        <v>1784</v>
      </c>
      <c r="O1404" s="357">
        <v>1506</v>
      </c>
      <c r="P1404" s="357">
        <v>1731</v>
      </c>
      <c r="Q1404" s="357">
        <v>1986</v>
      </c>
      <c r="R1404" s="357">
        <v>1802</v>
      </c>
      <c r="S1404" s="354">
        <v>1813</v>
      </c>
      <c r="T1404" s="354">
        <v>2143</v>
      </c>
      <c r="U1404" s="354">
        <v>2473</v>
      </c>
      <c r="V1404" s="357">
        <v>2032</v>
      </c>
      <c r="W1404" s="357">
        <v>2266</v>
      </c>
      <c r="X1404" s="357">
        <v>1542</v>
      </c>
      <c r="Y1404" s="357">
        <v>1802</v>
      </c>
      <c r="Z1404" s="357">
        <v>2136</v>
      </c>
      <c r="AA1404" s="357">
        <v>1878</v>
      </c>
      <c r="AB1404" s="357">
        <v>1596</v>
      </c>
      <c r="AC1404" s="357">
        <v>1880</v>
      </c>
      <c r="AD1404" s="357">
        <v>2233</v>
      </c>
      <c r="AE1404" s="357">
        <v>1924</v>
      </c>
      <c r="AF1404" s="357">
        <v>1664</v>
      </c>
      <c r="AG1404" s="357">
        <v>1950</v>
      </c>
      <c r="AH1404" s="357">
        <v>2315</v>
      </c>
      <c r="AI1404" s="368" t="s">
        <v>2207</v>
      </c>
      <c r="AJ1404" s="357">
        <v>1617</v>
      </c>
      <c r="AK1404" s="357">
        <v>1901</v>
      </c>
      <c r="AL1404" s="357">
        <v>2258</v>
      </c>
      <c r="AM1404" s="357">
        <v>1521</v>
      </c>
      <c r="AN1404" s="357">
        <v>1746</v>
      </c>
      <c r="AO1404" s="357">
        <v>2023</v>
      </c>
      <c r="AP1404" s="357">
        <v>1908</v>
      </c>
      <c r="AQ1404" s="357">
        <v>1908</v>
      </c>
      <c r="AR1404" s="357">
        <v>2083</v>
      </c>
      <c r="AS1404" s="357">
        <v>2004</v>
      </c>
      <c r="AT1404" s="105"/>
      <c r="AU1404" s="105" t="s">
        <v>2898</v>
      </c>
      <c r="AV1404" s="126">
        <v>35.700000000000003</v>
      </c>
    </row>
    <row r="1405" spans="1:48" ht="23.25" customHeight="1">
      <c r="D1405" s="105" t="s">
        <v>2899</v>
      </c>
      <c r="E1405" s="164" t="s">
        <v>2899</v>
      </c>
      <c r="F1405" s="165" t="s">
        <v>2916</v>
      </c>
      <c r="G1405" s="126">
        <v>38</v>
      </c>
      <c r="H1405" s="166">
        <v>1552</v>
      </c>
      <c r="I1405" s="166">
        <v>1775</v>
      </c>
      <c r="J1405" s="166">
        <v>2040</v>
      </c>
      <c r="K1405" s="357">
        <v>1593</v>
      </c>
      <c r="L1405" s="357">
        <v>1797</v>
      </c>
      <c r="M1405" s="357">
        <v>2121</v>
      </c>
      <c r="N1405" s="357">
        <v>1818</v>
      </c>
      <c r="O1405" s="357">
        <v>1543</v>
      </c>
      <c r="P1405" s="357">
        <v>1839</v>
      </c>
      <c r="Q1405" s="357">
        <v>2095</v>
      </c>
      <c r="R1405" s="357">
        <v>1836</v>
      </c>
      <c r="S1405" s="354">
        <v>1932</v>
      </c>
      <c r="T1405" s="354">
        <v>2196</v>
      </c>
      <c r="U1405" s="354">
        <v>2565</v>
      </c>
      <c r="V1405" s="357">
        <v>2086</v>
      </c>
      <c r="W1405" s="357">
        <v>2285</v>
      </c>
      <c r="X1405" s="357">
        <v>1579</v>
      </c>
      <c r="Y1405" s="357">
        <v>1912</v>
      </c>
      <c r="Z1405" s="357">
        <v>2249</v>
      </c>
      <c r="AA1405" s="357">
        <v>1913</v>
      </c>
      <c r="AB1405" s="357">
        <v>1632</v>
      </c>
      <c r="AC1405" s="357">
        <v>1989</v>
      </c>
      <c r="AD1405" s="357">
        <v>2345</v>
      </c>
      <c r="AE1405" s="357">
        <v>1960</v>
      </c>
      <c r="AF1405" s="357">
        <v>1701</v>
      </c>
      <c r="AG1405" s="357">
        <v>2059</v>
      </c>
      <c r="AH1405" s="357">
        <v>2428</v>
      </c>
      <c r="AI1405" s="368" t="s">
        <v>2207</v>
      </c>
      <c r="AJ1405" s="357">
        <v>1653</v>
      </c>
      <c r="AK1405" s="357">
        <v>2011</v>
      </c>
      <c r="AL1405" s="357">
        <v>2371</v>
      </c>
      <c r="AM1405" s="357">
        <v>1557</v>
      </c>
      <c r="AN1405" s="357">
        <v>1853</v>
      </c>
      <c r="AO1405" s="357">
        <v>2131</v>
      </c>
      <c r="AP1405" s="357">
        <v>2029</v>
      </c>
      <c r="AQ1405" s="357">
        <v>2029</v>
      </c>
      <c r="AR1405" s="357">
        <v>2204</v>
      </c>
      <c r="AS1405" s="357">
        <v>2124</v>
      </c>
      <c r="AT1405" s="105"/>
      <c r="AU1405" s="105" t="s">
        <v>2899</v>
      </c>
      <c r="AV1405" s="126">
        <v>38</v>
      </c>
    </row>
    <row r="1406" spans="1:48" ht="23.25" customHeight="1">
      <c r="D1406" s="105" t="s">
        <v>2900</v>
      </c>
      <c r="E1406" s="164" t="s">
        <v>2900</v>
      </c>
      <c r="F1406" s="165" t="s">
        <v>2921</v>
      </c>
      <c r="G1406" s="126">
        <v>38</v>
      </c>
      <c r="H1406" s="166">
        <v>1561</v>
      </c>
      <c r="I1406" s="166">
        <v>1722</v>
      </c>
      <c r="J1406" s="166">
        <v>1996</v>
      </c>
      <c r="K1406" s="357">
        <v>1602</v>
      </c>
      <c r="L1406" s="357">
        <v>1744</v>
      </c>
      <c r="M1406" s="357">
        <v>2077</v>
      </c>
      <c r="N1406" s="357">
        <v>1841</v>
      </c>
      <c r="O1406" s="357">
        <v>1552</v>
      </c>
      <c r="P1406" s="357">
        <v>1786</v>
      </c>
      <c r="Q1406" s="357">
        <v>2051</v>
      </c>
      <c r="R1406" s="357">
        <v>1860</v>
      </c>
      <c r="S1406" s="354">
        <v>1869</v>
      </c>
      <c r="T1406" s="354">
        <v>2209</v>
      </c>
      <c r="U1406" s="354">
        <v>2552</v>
      </c>
      <c r="V1406" s="357">
        <v>2100</v>
      </c>
      <c r="W1406" s="357">
        <v>2343</v>
      </c>
      <c r="X1406" s="357">
        <v>1588</v>
      </c>
      <c r="Y1406" s="357">
        <v>1858</v>
      </c>
      <c r="Z1406" s="357">
        <v>2203</v>
      </c>
      <c r="AA1406" s="357">
        <v>1938</v>
      </c>
      <c r="AB1406" s="357">
        <v>1641</v>
      </c>
      <c r="AC1406" s="357">
        <v>1935</v>
      </c>
      <c r="AD1406" s="357">
        <v>2300</v>
      </c>
      <c r="AE1406" s="357">
        <v>1984</v>
      </c>
      <c r="AF1406" s="357">
        <v>1710</v>
      </c>
      <c r="AG1406" s="357">
        <v>2005</v>
      </c>
      <c r="AH1406" s="357">
        <v>2382</v>
      </c>
      <c r="AI1406" s="368" t="s">
        <v>2207</v>
      </c>
      <c r="AJ1406" s="357">
        <v>1662</v>
      </c>
      <c r="AK1406" s="357">
        <v>1957</v>
      </c>
      <c r="AL1406" s="357">
        <v>2325</v>
      </c>
      <c r="AM1406" s="357">
        <v>1566</v>
      </c>
      <c r="AN1406" s="357">
        <v>1800</v>
      </c>
      <c r="AO1406" s="357">
        <v>2087</v>
      </c>
      <c r="AP1406" s="357">
        <v>1969</v>
      </c>
      <c r="AQ1406" s="357">
        <v>1969</v>
      </c>
      <c r="AR1406" s="357">
        <v>2144</v>
      </c>
      <c r="AS1406" s="357">
        <v>2065</v>
      </c>
      <c r="AT1406" s="105"/>
      <c r="AU1406" s="105" t="s">
        <v>2900</v>
      </c>
      <c r="AV1406" s="126">
        <v>38</v>
      </c>
    </row>
    <row r="1407" spans="1:48" ht="23.25" customHeight="1">
      <c r="A1407" s="444"/>
      <c r="B1407" s="445"/>
      <c r="D1407" s="105" t="s">
        <v>2446</v>
      </c>
      <c r="E1407" s="164" t="s">
        <v>2446</v>
      </c>
      <c r="F1407" s="165" t="s">
        <v>2447</v>
      </c>
      <c r="G1407" s="126">
        <v>5.3</v>
      </c>
      <c r="H1407" s="166">
        <v>293</v>
      </c>
      <c r="I1407" s="166">
        <v>298</v>
      </c>
      <c r="J1407" s="166">
        <v>339</v>
      </c>
      <c r="K1407" s="357">
        <v>316</v>
      </c>
      <c r="L1407" s="357">
        <v>313</v>
      </c>
      <c r="M1407" s="357">
        <v>371</v>
      </c>
      <c r="N1407" s="357">
        <v>332</v>
      </c>
      <c r="O1407" s="357">
        <v>295</v>
      </c>
      <c r="P1407" s="357">
        <v>320</v>
      </c>
      <c r="Q1407" s="357">
        <v>360</v>
      </c>
      <c r="R1407" s="357">
        <v>334</v>
      </c>
      <c r="S1407" s="354">
        <v>371</v>
      </c>
      <c r="T1407" s="354">
        <v>426</v>
      </c>
      <c r="U1407" s="354">
        <v>481</v>
      </c>
      <c r="V1407" s="357">
        <v>365</v>
      </c>
      <c r="W1407" s="357">
        <v>406</v>
      </c>
      <c r="X1407" s="357">
        <v>322</v>
      </c>
      <c r="Y1407" s="357">
        <v>353</v>
      </c>
      <c r="Z1407" s="357">
        <v>411</v>
      </c>
      <c r="AA1407" s="357">
        <v>355</v>
      </c>
      <c r="AB1407" s="357">
        <v>342</v>
      </c>
      <c r="AC1407" s="357">
        <v>383</v>
      </c>
      <c r="AD1407" s="357">
        <v>449</v>
      </c>
      <c r="AE1407" s="357">
        <v>373</v>
      </c>
      <c r="AF1407" s="357">
        <v>377</v>
      </c>
      <c r="AG1407" s="357">
        <v>418</v>
      </c>
      <c r="AH1407" s="357">
        <v>491</v>
      </c>
      <c r="AI1407" s="368" t="s">
        <v>2207</v>
      </c>
      <c r="AJ1407" s="357">
        <v>353</v>
      </c>
      <c r="AK1407" s="357">
        <v>394</v>
      </c>
      <c r="AL1407" s="357">
        <v>462</v>
      </c>
      <c r="AM1407" s="357">
        <v>311</v>
      </c>
      <c r="AN1407" s="357">
        <v>335</v>
      </c>
      <c r="AO1407" s="357">
        <v>382</v>
      </c>
      <c r="AP1407" s="357">
        <v>349</v>
      </c>
      <c r="AQ1407" s="357">
        <v>349</v>
      </c>
      <c r="AR1407" s="357">
        <v>420</v>
      </c>
      <c r="AS1407" s="357">
        <v>397</v>
      </c>
      <c r="AT1407" s="105"/>
      <c r="AU1407" s="105" t="s">
        <v>2446</v>
      </c>
      <c r="AV1407" s="126">
        <v>5.3</v>
      </c>
    </row>
    <row r="1408" spans="1:48" ht="23.25" customHeight="1">
      <c r="A1408" s="396"/>
      <c r="B1408" s="397"/>
      <c r="D1408" s="105" t="s">
        <v>3487</v>
      </c>
      <c r="E1408" s="164" t="s">
        <v>3487</v>
      </c>
      <c r="F1408" s="165" t="s">
        <v>2447</v>
      </c>
      <c r="G1408" s="126">
        <v>5.3</v>
      </c>
      <c r="H1408" s="166">
        <v>293</v>
      </c>
      <c r="I1408" s="166">
        <v>298</v>
      </c>
      <c r="J1408" s="166">
        <v>339</v>
      </c>
      <c r="K1408" s="357">
        <v>316</v>
      </c>
      <c r="L1408" s="357">
        <v>313</v>
      </c>
      <c r="M1408" s="357">
        <v>371</v>
      </c>
      <c r="N1408" s="357">
        <v>332</v>
      </c>
      <c r="O1408" s="357">
        <v>295</v>
      </c>
      <c r="P1408" s="357">
        <v>320</v>
      </c>
      <c r="Q1408" s="357">
        <v>360</v>
      </c>
      <c r="R1408" s="357">
        <v>334</v>
      </c>
      <c r="S1408" s="354">
        <v>371</v>
      </c>
      <c r="T1408" s="354">
        <v>426</v>
      </c>
      <c r="U1408" s="354">
        <v>481</v>
      </c>
      <c r="V1408" s="357">
        <v>365</v>
      </c>
      <c r="W1408" s="357">
        <v>406</v>
      </c>
      <c r="X1408" s="357">
        <v>322</v>
      </c>
      <c r="Y1408" s="357">
        <v>353</v>
      </c>
      <c r="Z1408" s="357">
        <v>411</v>
      </c>
      <c r="AA1408" s="357">
        <v>355</v>
      </c>
      <c r="AB1408" s="357">
        <v>342</v>
      </c>
      <c r="AC1408" s="357">
        <v>383</v>
      </c>
      <c r="AD1408" s="357">
        <v>449</v>
      </c>
      <c r="AE1408" s="357">
        <v>373</v>
      </c>
      <c r="AF1408" s="357">
        <v>377</v>
      </c>
      <c r="AG1408" s="357">
        <v>418</v>
      </c>
      <c r="AH1408" s="357">
        <v>491</v>
      </c>
      <c r="AI1408" s="368" t="s">
        <v>2207</v>
      </c>
      <c r="AJ1408" s="357">
        <v>353</v>
      </c>
      <c r="AK1408" s="357">
        <v>394</v>
      </c>
      <c r="AL1408" s="357">
        <v>462</v>
      </c>
      <c r="AM1408" s="357">
        <v>311</v>
      </c>
      <c r="AN1408" s="357">
        <v>335</v>
      </c>
      <c r="AO1408" s="357">
        <v>382</v>
      </c>
      <c r="AP1408" s="357">
        <v>349</v>
      </c>
      <c r="AQ1408" s="357">
        <v>349</v>
      </c>
      <c r="AR1408" s="357">
        <v>420</v>
      </c>
      <c r="AS1408" s="357">
        <v>397</v>
      </c>
      <c r="AT1408" s="105"/>
      <c r="AU1408" s="105" t="s">
        <v>3487</v>
      </c>
      <c r="AV1408" s="126">
        <v>5.3</v>
      </c>
    </row>
    <row r="1409" spans="1:48" ht="23.25" customHeight="1">
      <c r="D1409" s="105" t="s">
        <v>2448</v>
      </c>
      <c r="E1409" s="164" t="s">
        <v>2448</v>
      </c>
      <c r="F1409" s="165" t="s">
        <v>2449</v>
      </c>
      <c r="G1409" s="126">
        <v>6.6</v>
      </c>
      <c r="H1409" s="166">
        <v>312</v>
      </c>
      <c r="I1409" s="166">
        <v>319</v>
      </c>
      <c r="J1409" s="166">
        <v>363</v>
      </c>
      <c r="K1409" s="357">
        <v>335</v>
      </c>
      <c r="L1409" s="357">
        <v>333</v>
      </c>
      <c r="M1409" s="357">
        <v>403</v>
      </c>
      <c r="N1409" s="357">
        <v>355</v>
      </c>
      <c r="O1409" s="357">
        <v>316</v>
      </c>
      <c r="P1409" s="357">
        <v>350</v>
      </c>
      <c r="Q1409" s="357">
        <v>391</v>
      </c>
      <c r="R1409" s="357">
        <v>364</v>
      </c>
      <c r="S1409" s="354">
        <v>398</v>
      </c>
      <c r="T1409" s="354">
        <v>464</v>
      </c>
      <c r="U1409" s="354">
        <v>521</v>
      </c>
      <c r="V1409" s="357">
        <v>397</v>
      </c>
      <c r="W1409" s="357">
        <v>442</v>
      </c>
      <c r="X1409" s="357">
        <v>342</v>
      </c>
      <c r="Y1409" s="357">
        <v>380</v>
      </c>
      <c r="Z1409" s="357">
        <v>443</v>
      </c>
      <c r="AA1409" s="357">
        <v>377</v>
      </c>
      <c r="AB1409" s="357">
        <v>370</v>
      </c>
      <c r="AC1409" s="357">
        <v>420</v>
      </c>
      <c r="AD1409" s="357">
        <v>492</v>
      </c>
      <c r="AE1409" s="357">
        <v>401</v>
      </c>
      <c r="AF1409" s="357">
        <v>404</v>
      </c>
      <c r="AG1409" s="357">
        <v>455</v>
      </c>
      <c r="AH1409" s="357">
        <v>533</v>
      </c>
      <c r="AI1409" s="368" t="s">
        <v>2207</v>
      </c>
      <c r="AJ1409" s="357">
        <v>380</v>
      </c>
      <c r="AK1409" s="357">
        <v>431</v>
      </c>
      <c r="AL1409" s="357">
        <v>505</v>
      </c>
      <c r="AM1409" s="357">
        <v>331</v>
      </c>
      <c r="AN1409" s="357">
        <v>362</v>
      </c>
      <c r="AO1409" s="357">
        <v>412</v>
      </c>
      <c r="AP1409" s="357">
        <v>382</v>
      </c>
      <c r="AQ1409" s="357">
        <v>382</v>
      </c>
      <c r="AR1409" s="357">
        <v>472</v>
      </c>
      <c r="AS1409" s="357">
        <v>430</v>
      </c>
      <c r="AT1409" s="105"/>
      <c r="AU1409" s="105" t="s">
        <v>2448</v>
      </c>
      <c r="AV1409" s="126">
        <v>6.6</v>
      </c>
    </row>
    <row r="1410" spans="1:48" ht="23.25" customHeight="1">
      <c r="D1410" s="105" t="s">
        <v>3488</v>
      </c>
      <c r="E1410" s="164" t="s">
        <v>3488</v>
      </c>
      <c r="F1410" s="165" t="s">
        <v>2449</v>
      </c>
      <c r="G1410" s="126">
        <v>6.6</v>
      </c>
      <c r="H1410" s="166">
        <v>312</v>
      </c>
      <c r="I1410" s="166">
        <v>319</v>
      </c>
      <c r="J1410" s="166">
        <v>363</v>
      </c>
      <c r="K1410" s="357">
        <v>335</v>
      </c>
      <c r="L1410" s="357">
        <v>333</v>
      </c>
      <c r="M1410" s="357">
        <v>403</v>
      </c>
      <c r="N1410" s="357">
        <v>355</v>
      </c>
      <c r="O1410" s="357">
        <v>316</v>
      </c>
      <c r="P1410" s="357">
        <v>350</v>
      </c>
      <c r="Q1410" s="357">
        <v>391</v>
      </c>
      <c r="R1410" s="357">
        <v>364</v>
      </c>
      <c r="S1410" s="354">
        <v>398</v>
      </c>
      <c r="T1410" s="354">
        <v>464</v>
      </c>
      <c r="U1410" s="354">
        <v>521</v>
      </c>
      <c r="V1410" s="357">
        <v>397</v>
      </c>
      <c r="W1410" s="357">
        <v>442</v>
      </c>
      <c r="X1410" s="357">
        <v>342</v>
      </c>
      <c r="Y1410" s="357">
        <v>380</v>
      </c>
      <c r="Z1410" s="357">
        <v>443</v>
      </c>
      <c r="AA1410" s="357">
        <v>377</v>
      </c>
      <c r="AB1410" s="357">
        <v>370</v>
      </c>
      <c r="AC1410" s="357">
        <v>420</v>
      </c>
      <c r="AD1410" s="357">
        <v>492</v>
      </c>
      <c r="AE1410" s="357">
        <v>401</v>
      </c>
      <c r="AF1410" s="357">
        <v>404</v>
      </c>
      <c r="AG1410" s="357">
        <v>455</v>
      </c>
      <c r="AH1410" s="357">
        <v>533</v>
      </c>
      <c r="AI1410" s="368" t="s">
        <v>2207</v>
      </c>
      <c r="AJ1410" s="357">
        <v>380</v>
      </c>
      <c r="AK1410" s="357">
        <v>431</v>
      </c>
      <c r="AL1410" s="357">
        <v>505</v>
      </c>
      <c r="AM1410" s="357">
        <v>331</v>
      </c>
      <c r="AN1410" s="357">
        <v>362</v>
      </c>
      <c r="AO1410" s="357">
        <v>412</v>
      </c>
      <c r="AP1410" s="357">
        <v>382</v>
      </c>
      <c r="AQ1410" s="357">
        <v>382</v>
      </c>
      <c r="AR1410" s="357">
        <v>472</v>
      </c>
      <c r="AS1410" s="357">
        <v>430</v>
      </c>
      <c r="AT1410" s="105"/>
      <c r="AU1410" s="105" t="s">
        <v>3488</v>
      </c>
      <c r="AV1410" s="126">
        <v>6.6</v>
      </c>
    </row>
    <row r="1411" spans="1:48" ht="23.25" customHeight="1">
      <c r="D1411" s="105" t="s">
        <v>2789</v>
      </c>
      <c r="E1411" s="164" t="s">
        <v>2789</v>
      </c>
      <c r="F1411" s="165" t="s">
        <v>2790</v>
      </c>
      <c r="G1411" s="126">
        <v>6.6</v>
      </c>
      <c r="H1411" s="166">
        <v>662</v>
      </c>
      <c r="I1411" s="166">
        <v>661</v>
      </c>
      <c r="J1411" s="166">
        <v>757</v>
      </c>
      <c r="K1411" s="357">
        <v>682</v>
      </c>
      <c r="L1411" s="357">
        <v>673</v>
      </c>
      <c r="M1411" s="357">
        <v>790</v>
      </c>
      <c r="N1411" s="357">
        <v>724</v>
      </c>
      <c r="O1411" s="357">
        <v>660</v>
      </c>
      <c r="P1411" s="357">
        <v>684</v>
      </c>
      <c r="Q1411" s="357">
        <v>775</v>
      </c>
      <c r="R1411" s="357">
        <v>728</v>
      </c>
      <c r="S1411" s="354">
        <v>951</v>
      </c>
      <c r="T1411" s="354">
        <v>1037</v>
      </c>
      <c r="U1411" s="354">
        <v>1148</v>
      </c>
      <c r="V1411" s="357">
        <v>741</v>
      </c>
      <c r="W1411" s="357">
        <v>830</v>
      </c>
      <c r="X1411" s="357">
        <v>719</v>
      </c>
      <c r="Y1411" s="357">
        <v>764</v>
      </c>
      <c r="Z1411" s="357">
        <v>895</v>
      </c>
      <c r="AA1411" s="357">
        <v>790</v>
      </c>
      <c r="AB1411" s="357">
        <v>748</v>
      </c>
      <c r="AC1411" s="357">
        <v>806</v>
      </c>
      <c r="AD1411" s="357">
        <v>946</v>
      </c>
      <c r="AE1411" s="357">
        <v>822</v>
      </c>
      <c r="AF1411" s="357">
        <v>806</v>
      </c>
      <c r="AG1411" s="357">
        <v>864</v>
      </c>
      <c r="AH1411" s="357">
        <v>1015</v>
      </c>
      <c r="AI1411" s="368" t="s">
        <v>2207</v>
      </c>
      <c r="AJ1411" s="357">
        <v>757</v>
      </c>
      <c r="AK1411" s="357">
        <v>814</v>
      </c>
      <c r="AL1411" s="357">
        <v>956</v>
      </c>
      <c r="AM1411" s="357">
        <v>684</v>
      </c>
      <c r="AN1411" s="357">
        <v>717</v>
      </c>
      <c r="AO1411" s="357">
        <v>820</v>
      </c>
      <c r="AP1411" s="357">
        <v>760</v>
      </c>
      <c r="AQ1411" s="357">
        <v>760</v>
      </c>
      <c r="AR1411" s="357">
        <v>862</v>
      </c>
      <c r="AS1411" s="357">
        <v>831</v>
      </c>
      <c r="AT1411" s="105"/>
      <c r="AU1411" s="105" t="s">
        <v>2789</v>
      </c>
      <c r="AV1411" s="126">
        <v>6.6</v>
      </c>
    </row>
    <row r="1412" spans="1:48" ht="23.25" customHeight="1">
      <c r="D1412" s="105" t="s">
        <v>2450</v>
      </c>
      <c r="E1412" s="164" t="s">
        <v>2450</v>
      </c>
      <c r="F1412" s="165" t="s">
        <v>2451</v>
      </c>
      <c r="G1412" s="126">
        <v>8</v>
      </c>
      <c r="H1412" s="166">
        <v>332</v>
      </c>
      <c r="I1412" s="166">
        <v>341</v>
      </c>
      <c r="J1412" s="166">
        <v>387</v>
      </c>
      <c r="K1412" s="357">
        <v>356</v>
      </c>
      <c r="L1412" s="357">
        <v>354</v>
      </c>
      <c r="M1412" s="357">
        <v>435</v>
      </c>
      <c r="N1412" s="357">
        <v>379</v>
      </c>
      <c r="O1412" s="357">
        <v>339</v>
      </c>
      <c r="P1412" s="357">
        <v>382</v>
      </c>
      <c r="Q1412" s="357">
        <v>424</v>
      </c>
      <c r="R1412" s="357">
        <v>394</v>
      </c>
      <c r="S1412" s="354">
        <v>425</v>
      </c>
      <c r="T1412" s="354">
        <v>503</v>
      </c>
      <c r="U1412" s="354">
        <v>561</v>
      </c>
      <c r="V1412" s="357">
        <v>431</v>
      </c>
      <c r="W1412" s="357">
        <v>478</v>
      </c>
      <c r="X1412" s="357">
        <v>363</v>
      </c>
      <c r="Y1412" s="357">
        <v>408</v>
      </c>
      <c r="Z1412" s="357">
        <v>475</v>
      </c>
      <c r="AA1412" s="357">
        <v>400</v>
      </c>
      <c r="AB1412" s="357">
        <v>398</v>
      </c>
      <c r="AC1412" s="357">
        <v>457</v>
      </c>
      <c r="AD1412" s="357">
        <v>536</v>
      </c>
      <c r="AE1412" s="357">
        <v>431</v>
      </c>
      <c r="AF1412" s="357">
        <v>432</v>
      </c>
      <c r="AG1412" s="357">
        <v>492</v>
      </c>
      <c r="AH1412" s="357">
        <v>577</v>
      </c>
      <c r="AI1412" s="368" t="s">
        <v>2207</v>
      </c>
      <c r="AJ1412" s="357">
        <v>408</v>
      </c>
      <c r="AK1412" s="357">
        <v>468</v>
      </c>
      <c r="AL1412" s="357">
        <v>549</v>
      </c>
      <c r="AM1412" s="357">
        <v>353</v>
      </c>
      <c r="AN1412" s="357">
        <v>389</v>
      </c>
      <c r="AO1412" s="357">
        <v>443</v>
      </c>
      <c r="AP1412" s="357">
        <v>416</v>
      </c>
      <c r="AQ1412" s="357">
        <v>416</v>
      </c>
      <c r="AR1412" s="357">
        <v>525</v>
      </c>
      <c r="AS1412" s="357">
        <v>464</v>
      </c>
      <c r="AT1412" s="105"/>
      <c r="AU1412" s="105" t="s">
        <v>2450</v>
      </c>
      <c r="AV1412" s="126">
        <v>8</v>
      </c>
    </row>
    <row r="1413" spans="1:48" ht="23.25" customHeight="1">
      <c r="D1413" s="105" t="s">
        <v>3489</v>
      </c>
      <c r="E1413" s="164" t="s">
        <v>3489</v>
      </c>
      <c r="F1413" s="165" t="s">
        <v>2451</v>
      </c>
      <c r="G1413" s="126">
        <v>8</v>
      </c>
      <c r="H1413" s="166">
        <v>332</v>
      </c>
      <c r="I1413" s="166">
        <v>341</v>
      </c>
      <c r="J1413" s="166">
        <v>387</v>
      </c>
      <c r="K1413" s="357">
        <v>356</v>
      </c>
      <c r="L1413" s="357">
        <v>354</v>
      </c>
      <c r="M1413" s="357">
        <v>435</v>
      </c>
      <c r="N1413" s="357">
        <v>379</v>
      </c>
      <c r="O1413" s="357">
        <v>339</v>
      </c>
      <c r="P1413" s="357">
        <v>382</v>
      </c>
      <c r="Q1413" s="357">
        <v>424</v>
      </c>
      <c r="R1413" s="357">
        <v>394</v>
      </c>
      <c r="S1413" s="354">
        <v>425</v>
      </c>
      <c r="T1413" s="354">
        <v>503</v>
      </c>
      <c r="U1413" s="354">
        <v>561</v>
      </c>
      <c r="V1413" s="357">
        <v>431</v>
      </c>
      <c r="W1413" s="357">
        <v>478</v>
      </c>
      <c r="X1413" s="357">
        <v>363</v>
      </c>
      <c r="Y1413" s="357">
        <v>408</v>
      </c>
      <c r="Z1413" s="357">
        <v>475</v>
      </c>
      <c r="AA1413" s="357">
        <v>400</v>
      </c>
      <c r="AB1413" s="357">
        <v>398</v>
      </c>
      <c r="AC1413" s="357">
        <v>457</v>
      </c>
      <c r="AD1413" s="357">
        <v>536</v>
      </c>
      <c r="AE1413" s="357">
        <v>431</v>
      </c>
      <c r="AF1413" s="357">
        <v>432</v>
      </c>
      <c r="AG1413" s="357">
        <v>492</v>
      </c>
      <c r="AH1413" s="357">
        <v>577</v>
      </c>
      <c r="AI1413" s="368" t="s">
        <v>2207</v>
      </c>
      <c r="AJ1413" s="357">
        <v>408</v>
      </c>
      <c r="AK1413" s="357">
        <v>468</v>
      </c>
      <c r="AL1413" s="357">
        <v>549</v>
      </c>
      <c r="AM1413" s="357">
        <v>353</v>
      </c>
      <c r="AN1413" s="357">
        <v>389</v>
      </c>
      <c r="AO1413" s="357">
        <v>443</v>
      </c>
      <c r="AP1413" s="357">
        <v>416</v>
      </c>
      <c r="AQ1413" s="357">
        <v>416</v>
      </c>
      <c r="AR1413" s="357">
        <v>525</v>
      </c>
      <c r="AS1413" s="357">
        <v>464</v>
      </c>
      <c r="AT1413" s="105"/>
      <c r="AU1413" s="105" t="s">
        <v>3489</v>
      </c>
      <c r="AV1413" s="126">
        <v>8</v>
      </c>
    </row>
    <row r="1414" spans="1:48" ht="23.25" customHeight="1">
      <c r="D1414" s="105" t="s">
        <v>2791</v>
      </c>
      <c r="E1414" s="164" t="s">
        <v>2791</v>
      </c>
      <c r="F1414" s="165" t="s">
        <v>2792</v>
      </c>
      <c r="G1414" s="126">
        <v>8</v>
      </c>
      <c r="H1414" s="166">
        <v>703</v>
      </c>
      <c r="I1414" s="166">
        <v>701</v>
      </c>
      <c r="J1414" s="166">
        <v>803</v>
      </c>
      <c r="K1414" s="357">
        <v>724</v>
      </c>
      <c r="L1414" s="357">
        <v>712</v>
      </c>
      <c r="M1414" s="357">
        <v>841</v>
      </c>
      <c r="N1414" s="357">
        <v>769</v>
      </c>
      <c r="O1414" s="357">
        <v>700</v>
      </c>
      <c r="P1414" s="357">
        <v>731</v>
      </c>
      <c r="Q1414" s="357">
        <v>825</v>
      </c>
      <c r="R1414" s="357">
        <v>777</v>
      </c>
      <c r="S1414" s="354">
        <v>934</v>
      </c>
      <c r="T1414" s="354">
        <v>1028</v>
      </c>
      <c r="U1414" s="354">
        <v>1131</v>
      </c>
      <c r="V1414" s="357">
        <v>785</v>
      </c>
      <c r="W1414" s="357">
        <v>880</v>
      </c>
      <c r="X1414" s="357">
        <v>757</v>
      </c>
      <c r="Y1414" s="357">
        <v>809</v>
      </c>
      <c r="Z1414" s="357">
        <v>947</v>
      </c>
      <c r="AA1414" s="357">
        <v>833</v>
      </c>
      <c r="AB1414" s="357">
        <v>793</v>
      </c>
      <c r="AC1414" s="357">
        <v>860</v>
      </c>
      <c r="AD1414" s="357">
        <v>1010</v>
      </c>
      <c r="AE1414" s="357">
        <v>869</v>
      </c>
      <c r="AF1414" s="357">
        <v>850</v>
      </c>
      <c r="AG1414" s="357">
        <v>918</v>
      </c>
      <c r="AH1414" s="357">
        <v>1079</v>
      </c>
      <c r="AI1414" s="368" t="s">
        <v>2207</v>
      </c>
      <c r="AJ1414" s="357">
        <v>801</v>
      </c>
      <c r="AK1414" s="357">
        <v>868</v>
      </c>
      <c r="AL1414" s="357">
        <v>1020</v>
      </c>
      <c r="AM1414" s="357">
        <v>723</v>
      </c>
      <c r="AN1414" s="357">
        <v>762</v>
      </c>
      <c r="AO1414" s="357">
        <v>872</v>
      </c>
      <c r="AP1414" s="357">
        <v>808</v>
      </c>
      <c r="AQ1414" s="357">
        <v>808</v>
      </c>
      <c r="AR1414" s="357">
        <v>925</v>
      </c>
      <c r="AS1414" s="357">
        <v>878</v>
      </c>
      <c r="AT1414" s="105"/>
      <c r="AU1414" s="105" t="s">
        <v>2791</v>
      </c>
      <c r="AV1414" s="126">
        <v>8</v>
      </c>
    </row>
    <row r="1415" spans="1:48" ht="23.25" customHeight="1">
      <c r="D1415" s="105" t="s">
        <v>1037</v>
      </c>
      <c r="E1415" s="164" t="s">
        <v>1037</v>
      </c>
      <c r="F1415" s="165" t="s">
        <v>883</v>
      </c>
      <c r="G1415" s="126">
        <v>8</v>
      </c>
      <c r="H1415" s="166">
        <v>759</v>
      </c>
      <c r="I1415" s="166">
        <v>749</v>
      </c>
      <c r="J1415" s="166">
        <v>864</v>
      </c>
      <c r="K1415" s="357">
        <v>779</v>
      </c>
      <c r="L1415" s="357">
        <v>759</v>
      </c>
      <c r="M1415" s="357">
        <v>902</v>
      </c>
      <c r="N1415" s="357">
        <v>813</v>
      </c>
      <c r="O1415" s="357">
        <v>754</v>
      </c>
      <c r="P1415" s="357">
        <v>777</v>
      </c>
      <c r="Q1415" s="357">
        <v>888</v>
      </c>
      <c r="R1415" s="357">
        <v>843</v>
      </c>
      <c r="S1415" s="354">
        <v>991</v>
      </c>
      <c r="T1415" s="354">
        <v>1085</v>
      </c>
      <c r="U1415" s="354">
        <v>1201</v>
      </c>
      <c r="V1415" s="357">
        <v>953</v>
      </c>
      <c r="W1415" s="357">
        <v>1070</v>
      </c>
      <c r="X1415" s="357">
        <v>806</v>
      </c>
      <c r="Y1415" s="357">
        <v>859</v>
      </c>
      <c r="Z1415" s="357">
        <v>1018</v>
      </c>
      <c r="AA1415" s="357">
        <v>902</v>
      </c>
      <c r="AB1415" s="357">
        <v>832</v>
      </c>
      <c r="AC1415" s="357">
        <v>900</v>
      </c>
      <c r="AD1415" s="357">
        <v>1075</v>
      </c>
      <c r="AE1415" s="357">
        <v>930</v>
      </c>
      <c r="AF1415" s="357">
        <v>899</v>
      </c>
      <c r="AG1415" s="357">
        <v>969</v>
      </c>
      <c r="AH1415" s="357">
        <v>1156</v>
      </c>
      <c r="AI1415" s="368" t="s">
        <v>2207</v>
      </c>
      <c r="AJ1415" s="357">
        <v>865</v>
      </c>
      <c r="AK1415" s="357">
        <v>929</v>
      </c>
      <c r="AL1415" s="357">
        <v>1097</v>
      </c>
      <c r="AM1415" s="357">
        <v>792</v>
      </c>
      <c r="AN1415" s="357">
        <v>831</v>
      </c>
      <c r="AO1415" s="357">
        <v>952</v>
      </c>
      <c r="AP1415" s="357">
        <v>880</v>
      </c>
      <c r="AQ1415" s="357">
        <v>880</v>
      </c>
      <c r="AR1415" s="357">
        <v>997</v>
      </c>
      <c r="AS1415" s="357">
        <v>943</v>
      </c>
      <c r="AT1415" s="105"/>
      <c r="AU1415" s="105" t="s">
        <v>1037</v>
      </c>
      <c r="AV1415" s="126">
        <v>8</v>
      </c>
    </row>
    <row r="1416" spans="1:48" ht="23.25" customHeight="1">
      <c r="D1416" s="105" t="s">
        <v>2517</v>
      </c>
      <c r="E1416" s="164" t="s">
        <v>2517</v>
      </c>
      <c r="F1416" s="165" t="s">
        <v>2518</v>
      </c>
      <c r="G1416" s="126">
        <v>5.3</v>
      </c>
      <c r="H1416" s="166">
        <v>418</v>
      </c>
      <c r="I1416" s="166">
        <v>418</v>
      </c>
      <c r="J1416" s="166">
        <v>479</v>
      </c>
      <c r="K1416" s="357">
        <v>437</v>
      </c>
      <c r="L1416" s="357">
        <v>431</v>
      </c>
      <c r="M1416" s="357">
        <v>505</v>
      </c>
      <c r="N1416" s="357">
        <v>465</v>
      </c>
      <c r="O1416" s="357">
        <v>415</v>
      </c>
      <c r="P1416" s="357">
        <v>434</v>
      </c>
      <c r="Q1416" s="357">
        <v>491</v>
      </c>
      <c r="R1416" s="357">
        <v>464</v>
      </c>
      <c r="S1416" s="354">
        <v>581</v>
      </c>
      <c r="T1416" s="354">
        <v>650</v>
      </c>
      <c r="U1416" s="354">
        <v>683</v>
      </c>
      <c r="V1416" s="357">
        <v>517</v>
      </c>
      <c r="W1416" s="357">
        <v>576</v>
      </c>
      <c r="X1416" s="357">
        <v>481</v>
      </c>
      <c r="Y1416" s="357">
        <v>515</v>
      </c>
      <c r="Z1416" s="357">
        <v>602</v>
      </c>
      <c r="AA1416" s="357">
        <v>528</v>
      </c>
      <c r="AB1416" s="357">
        <v>503</v>
      </c>
      <c r="AC1416" s="357">
        <v>547</v>
      </c>
      <c r="AD1416" s="357">
        <v>642</v>
      </c>
      <c r="AE1416" s="357">
        <v>552</v>
      </c>
      <c r="AF1416" s="357">
        <v>561</v>
      </c>
      <c r="AG1416" s="357">
        <v>606</v>
      </c>
      <c r="AH1416" s="357">
        <v>711</v>
      </c>
      <c r="AI1416" s="368" t="s">
        <v>2207</v>
      </c>
      <c r="AJ1416" s="357">
        <v>511</v>
      </c>
      <c r="AK1416" s="357">
        <v>556</v>
      </c>
      <c r="AL1416" s="357">
        <v>652</v>
      </c>
      <c r="AM1416" s="357">
        <v>444</v>
      </c>
      <c r="AN1416" s="357">
        <v>470</v>
      </c>
      <c r="AO1416" s="357">
        <v>537</v>
      </c>
      <c r="AP1416" s="357">
        <v>487</v>
      </c>
      <c r="AQ1416" s="357">
        <v>487</v>
      </c>
      <c r="AR1416" s="357">
        <v>575</v>
      </c>
      <c r="AS1416" s="357">
        <v>563</v>
      </c>
      <c r="AT1416" s="105"/>
      <c r="AU1416" s="105" t="s">
        <v>2517</v>
      </c>
      <c r="AV1416" s="126">
        <v>5.3</v>
      </c>
    </row>
    <row r="1417" spans="1:48" ht="23.25" customHeight="1">
      <c r="A1417" s="396"/>
      <c r="B1417" s="397"/>
      <c r="D1417" s="105" t="s">
        <v>3490</v>
      </c>
      <c r="E1417" s="164" t="s">
        <v>3490</v>
      </c>
      <c r="F1417" s="165" t="s">
        <v>2518</v>
      </c>
      <c r="G1417" s="126">
        <v>5.3</v>
      </c>
      <c r="H1417" s="166">
        <v>418</v>
      </c>
      <c r="I1417" s="166">
        <v>418</v>
      </c>
      <c r="J1417" s="166">
        <v>479</v>
      </c>
      <c r="K1417" s="357">
        <v>437</v>
      </c>
      <c r="L1417" s="357">
        <v>431</v>
      </c>
      <c r="M1417" s="357">
        <v>505</v>
      </c>
      <c r="N1417" s="357">
        <v>465</v>
      </c>
      <c r="O1417" s="357">
        <v>415</v>
      </c>
      <c r="P1417" s="357">
        <v>434</v>
      </c>
      <c r="Q1417" s="357">
        <v>491</v>
      </c>
      <c r="R1417" s="357">
        <v>464</v>
      </c>
      <c r="S1417" s="354">
        <v>581</v>
      </c>
      <c r="T1417" s="354">
        <v>650</v>
      </c>
      <c r="U1417" s="354">
        <v>683</v>
      </c>
      <c r="V1417" s="357">
        <v>517</v>
      </c>
      <c r="W1417" s="357">
        <v>576</v>
      </c>
      <c r="X1417" s="357">
        <v>481</v>
      </c>
      <c r="Y1417" s="357">
        <v>515</v>
      </c>
      <c r="Z1417" s="357">
        <v>602</v>
      </c>
      <c r="AA1417" s="357">
        <v>528</v>
      </c>
      <c r="AB1417" s="357">
        <v>503</v>
      </c>
      <c r="AC1417" s="357">
        <v>547</v>
      </c>
      <c r="AD1417" s="357">
        <v>642</v>
      </c>
      <c r="AE1417" s="357">
        <v>552</v>
      </c>
      <c r="AF1417" s="357">
        <v>561</v>
      </c>
      <c r="AG1417" s="357">
        <v>606</v>
      </c>
      <c r="AH1417" s="357">
        <v>711</v>
      </c>
      <c r="AI1417" s="368" t="s">
        <v>2207</v>
      </c>
      <c r="AJ1417" s="357">
        <v>511</v>
      </c>
      <c r="AK1417" s="357">
        <v>556</v>
      </c>
      <c r="AL1417" s="357">
        <v>652</v>
      </c>
      <c r="AM1417" s="357">
        <v>444</v>
      </c>
      <c r="AN1417" s="357">
        <v>470</v>
      </c>
      <c r="AO1417" s="357">
        <v>537</v>
      </c>
      <c r="AP1417" s="357">
        <v>487</v>
      </c>
      <c r="AQ1417" s="357">
        <v>487</v>
      </c>
      <c r="AR1417" s="357">
        <v>575</v>
      </c>
      <c r="AS1417" s="357">
        <v>563</v>
      </c>
      <c r="AT1417" s="105"/>
      <c r="AU1417" s="105" t="s">
        <v>3490</v>
      </c>
      <c r="AV1417" s="126">
        <v>5.3</v>
      </c>
    </row>
    <row r="1418" spans="1:48" ht="23.25" customHeight="1">
      <c r="D1418" s="105" t="s">
        <v>2519</v>
      </c>
      <c r="E1418" s="164" t="s">
        <v>2519</v>
      </c>
      <c r="F1418" s="165" t="s">
        <v>2520</v>
      </c>
      <c r="G1418" s="126">
        <v>6.6</v>
      </c>
      <c r="H1418" s="166">
        <v>439</v>
      </c>
      <c r="I1418" s="166">
        <v>444</v>
      </c>
      <c r="J1418" s="166">
        <v>508</v>
      </c>
      <c r="K1418" s="357">
        <v>459</v>
      </c>
      <c r="L1418" s="357">
        <v>456</v>
      </c>
      <c r="M1418" s="357">
        <v>540</v>
      </c>
      <c r="N1418" s="357">
        <v>494</v>
      </c>
      <c r="O1418" s="357">
        <v>441</v>
      </c>
      <c r="P1418" s="357">
        <v>467</v>
      </c>
      <c r="Q1418" s="357">
        <v>525</v>
      </c>
      <c r="R1418" s="357">
        <v>498</v>
      </c>
      <c r="S1418" s="354">
        <v>609</v>
      </c>
      <c r="T1418" s="354">
        <v>687</v>
      </c>
      <c r="U1418" s="354">
        <v>722</v>
      </c>
      <c r="V1418" s="357">
        <v>548</v>
      </c>
      <c r="W1418" s="357">
        <v>611</v>
      </c>
      <c r="X1418" s="357">
        <v>504</v>
      </c>
      <c r="Y1418" s="357">
        <v>545</v>
      </c>
      <c r="Z1418" s="357">
        <v>637</v>
      </c>
      <c r="AA1418" s="357">
        <v>552</v>
      </c>
      <c r="AB1418" s="357">
        <v>534</v>
      </c>
      <c r="AC1418" s="357">
        <v>587</v>
      </c>
      <c r="AD1418" s="357">
        <v>689</v>
      </c>
      <c r="AE1418" s="357">
        <v>583</v>
      </c>
      <c r="AF1418" s="357">
        <v>591</v>
      </c>
      <c r="AG1418" s="357">
        <v>645</v>
      </c>
      <c r="AH1418" s="357">
        <v>757</v>
      </c>
      <c r="AI1418" s="368" t="s">
        <v>2207</v>
      </c>
      <c r="AJ1418" s="357">
        <v>542</v>
      </c>
      <c r="AK1418" s="357">
        <v>595</v>
      </c>
      <c r="AL1418" s="357">
        <v>698</v>
      </c>
      <c r="AM1418" s="357">
        <v>469</v>
      </c>
      <c r="AN1418" s="357">
        <v>502</v>
      </c>
      <c r="AO1418" s="357">
        <v>573</v>
      </c>
      <c r="AP1418" s="357">
        <v>520</v>
      </c>
      <c r="AQ1418" s="357">
        <v>520</v>
      </c>
      <c r="AR1418" s="357">
        <v>622</v>
      </c>
      <c r="AS1418" s="357">
        <v>595</v>
      </c>
      <c r="AT1418" s="105"/>
      <c r="AU1418" s="105" t="s">
        <v>2519</v>
      </c>
      <c r="AV1418" s="126">
        <v>6.6</v>
      </c>
    </row>
    <row r="1419" spans="1:48" ht="23.25" customHeight="1">
      <c r="D1419" s="105" t="s">
        <v>3491</v>
      </c>
      <c r="E1419" s="164" t="s">
        <v>3491</v>
      </c>
      <c r="F1419" s="165" t="s">
        <v>2520</v>
      </c>
      <c r="G1419" s="126">
        <v>6.6</v>
      </c>
      <c r="H1419" s="166">
        <v>439</v>
      </c>
      <c r="I1419" s="166">
        <v>444</v>
      </c>
      <c r="J1419" s="166">
        <v>508</v>
      </c>
      <c r="K1419" s="357">
        <v>459</v>
      </c>
      <c r="L1419" s="357">
        <v>456</v>
      </c>
      <c r="M1419" s="357">
        <v>540</v>
      </c>
      <c r="N1419" s="357">
        <v>494</v>
      </c>
      <c r="O1419" s="357">
        <v>441</v>
      </c>
      <c r="P1419" s="357">
        <v>467</v>
      </c>
      <c r="Q1419" s="357">
        <v>525</v>
      </c>
      <c r="R1419" s="357">
        <v>498</v>
      </c>
      <c r="S1419" s="354">
        <v>609</v>
      </c>
      <c r="T1419" s="354">
        <v>687</v>
      </c>
      <c r="U1419" s="354">
        <v>722</v>
      </c>
      <c r="V1419" s="357">
        <v>548</v>
      </c>
      <c r="W1419" s="357">
        <v>611</v>
      </c>
      <c r="X1419" s="357">
        <v>504</v>
      </c>
      <c r="Y1419" s="357">
        <v>545</v>
      </c>
      <c r="Z1419" s="357">
        <v>637</v>
      </c>
      <c r="AA1419" s="357">
        <v>552</v>
      </c>
      <c r="AB1419" s="357">
        <v>534</v>
      </c>
      <c r="AC1419" s="357">
        <v>587</v>
      </c>
      <c r="AD1419" s="357">
        <v>689</v>
      </c>
      <c r="AE1419" s="357">
        <v>583</v>
      </c>
      <c r="AF1419" s="357">
        <v>591</v>
      </c>
      <c r="AG1419" s="357">
        <v>645</v>
      </c>
      <c r="AH1419" s="357">
        <v>757</v>
      </c>
      <c r="AI1419" s="368" t="s">
        <v>2207</v>
      </c>
      <c r="AJ1419" s="357">
        <v>542</v>
      </c>
      <c r="AK1419" s="357">
        <v>595</v>
      </c>
      <c r="AL1419" s="357">
        <v>698</v>
      </c>
      <c r="AM1419" s="357">
        <v>469</v>
      </c>
      <c r="AN1419" s="357">
        <v>502</v>
      </c>
      <c r="AO1419" s="357">
        <v>573</v>
      </c>
      <c r="AP1419" s="357">
        <v>520</v>
      </c>
      <c r="AQ1419" s="357">
        <v>520</v>
      </c>
      <c r="AR1419" s="357">
        <v>622</v>
      </c>
      <c r="AS1419" s="357">
        <v>595</v>
      </c>
      <c r="AT1419" s="105"/>
      <c r="AU1419" s="105" t="s">
        <v>3491</v>
      </c>
      <c r="AV1419" s="126">
        <v>6.6</v>
      </c>
    </row>
    <row r="1420" spans="1:48" ht="23.25" customHeight="1">
      <c r="D1420" s="105" t="s">
        <v>2521</v>
      </c>
      <c r="E1420" s="164" t="s">
        <v>2521</v>
      </c>
      <c r="F1420" s="165" t="s">
        <v>2522</v>
      </c>
      <c r="G1420" s="126">
        <v>8</v>
      </c>
      <c r="H1420" s="166">
        <v>466</v>
      </c>
      <c r="I1420" s="166">
        <v>471</v>
      </c>
      <c r="J1420" s="166">
        <v>538</v>
      </c>
      <c r="K1420" s="357">
        <v>487</v>
      </c>
      <c r="L1420" s="357">
        <v>482</v>
      </c>
      <c r="M1420" s="357">
        <v>577</v>
      </c>
      <c r="N1420" s="357">
        <v>525</v>
      </c>
      <c r="O1420" s="357">
        <v>467</v>
      </c>
      <c r="P1420" s="357">
        <v>501</v>
      </c>
      <c r="Q1420" s="357">
        <v>560</v>
      </c>
      <c r="R1420" s="357">
        <v>533</v>
      </c>
      <c r="S1420" s="354">
        <v>638</v>
      </c>
      <c r="T1420" s="354">
        <v>726</v>
      </c>
      <c r="U1420" s="354">
        <v>763</v>
      </c>
      <c r="V1420" s="357">
        <v>580</v>
      </c>
      <c r="W1420" s="357">
        <v>647</v>
      </c>
      <c r="X1420" s="357">
        <v>529</v>
      </c>
      <c r="Y1420" s="357">
        <v>576</v>
      </c>
      <c r="Z1420" s="357">
        <v>673</v>
      </c>
      <c r="AA1420" s="357">
        <v>580</v>
      </c>
      <c r="AB1420" s="357">
        <v>565</v>
      </c>
      <c r="AC1420" s="357">
        <v>627</v>
      </c>
      <c r="AD1420" s="357">
        <v>736</v>
      </c>
      <c r="AE1420" s="357">
        <v>616</v>
      </c>
      <c r="AF1420" s="357">
        <v>622</v>
      </c>
      <c r="AG1420" s="357">
        <v>686</v>
      </c>
      <c r="AH1420" s="357">
        <v>805</v>
      </c>
      <c r="AI1420" s="368" t="s">
        <v>2207</v>
      </c>
      <c r="AJ1420" s="357">
        <v>573</v>
      </c>
      <c r="AK1420" s="357">
        <v>636</v>
      </c>
      <c r="AL1420" s="357">
        <v>746</v>
      </c>
      <c r="AM1420" s="357">
        <v>495</v>
      </c>
      <c r="AN1420" s="357">
        <v>534</v>
      </c>
      <c r="AO1420" s="357">
        <v>610</v>
      </c>
      <c r="AP1420" s="357">
        <v>553</v>
      </c>
      <c r="AQ1420" s="357">
        <v>553</v>
      </c>
      <c r="AR1420" s="357">
        <v>670</v>
      </c>
      <c r="AS1420" s="357">
        <v>626</v>
      </c>
      <c r="AT1420" s="105"/>
      <c r="AU1420" s="105" t="s">
        <v>2521</v>
      </c>
      <c r="AV1420" s="126">
        <v>8</v>
      </c>
    </row>
    <row r="1421" spans="1:48" ht="23.25" customHeight="1">
      <c r="D1421" s="105" t="s">
        <v>3492</v>
      </c>
      <c r="E1421" s="164" t="s">
        <v>3492</v>
      </c>
      <c r="F1421" s="165" t="s">
        <v>2522</v>
      </c>
      <c r="G1421" s="126">
        <v>8</v>
      </c>
      <c r="H1421" s="166">
        <v>466</v>
      </c>
      <c r="I1421" s="166">
        <v>471</v>
      </c>
      <c r="J1421" s="166">
        <v>538</v>
      </c>
      <c r="K1421" s="357">
        <v>487</v>
      </c>
      <c r="L1421" s="357">
        <v>482</v>
      </c>
      <c r="M1421" s="357">
        <v>577</v>
      </c>
      <c r="N1421" s="357">
        <v>525</v>
      </c>
      <c r="O1421" s="357">
        <v>467</v>
      </c>
      <c r="P1421" s="357">
        <v>501</v>
      </c>
      <c r="Q1421" s="357">
        <v>560</v>
      </c>
      <c r="R1421" s="357">
        <v>533</v>
      </c>
      <c r="S1421" s="354">
        <v>638</v>
      </c>
      <c r="T1421" s="354">
        <v>726</v>
      </c>
      <c r="U1421" s="354">
        <v>763</v>
      </c>
      <c r="V1421" s="357">
        <v>580</v>
      </c>
      <c r="W1421" s="357">
        <v>647</v>
      </c>
      <c r="X1421" s="357">
        <v>529</v>
      </c>
      <c r="Y1421" s="357">
        <v>576</v>
      </c>
      <c r="Z1421" s="357">
        <v>673</v>
      </c>
      <c r="AA1421" s="357">
        <v>580</v>
      </c>
      <c r="AB1421" s="357">
        <v>565</v>
      </c>
      <c r="AC1421" s="357">
        <v>627</v>
      </c>
      <c r="AD1421" s="357">
        <v>736</v>
      </c>
      <c r="AE1421" s="357">
        <v>616</v>
      </c>
      <c r="AF1421" s="357">
        <v>622</v>
      </c>
      <c r="AG1421" s="357">
        <v>686</v>
      </c>
      <c r="AH1421" s="357">
        <v>805</v>
      </c>
      <c r="AI1421" s="368" t="s">
        <v>2207</v>
      </c>
      <c r="AJ1421" s="357">
        <v>573</v>
      </c>
      <c r="AK1421" s="357">
        <v>636</v>
      </c>
      <c r="AL1421" s="357">
        <v>746</v>
      </c>
      <c r="AM1421" s="357">
        <v>495</v>
      </c>
      <c r="AN1421" s="357">
        <v>534</v>
      </c>
      <c r="AO1421" s="357">
        <v>610</v>
      </c>
      <c r="AP1421" s="357">
        <v>553</v>
      </c>
      <c r="AQ1421" s="357">
        <v>553</v>
      </c>
      <c r="AR1421" s="357">
        <v>670</v>
      </c>
      <c r="AS1421" s="357">
        <v>626</v>
      </c>
      <c r="AT1421" s="105"/>
      <c r="AU1421" s="105" t="s">
        <v>3492</v>
      </c>
      <c r="AV1421" s="126">
        <v>8</v>
      </c>
    </row>
    <row r="1422" spans="1:48" ht="23.25" customHeight="1">
      <c r="D1422" s="105" t="s">
        <v>2523</v>
      </c>
      <c r="E1422" s="164" t="s">
        <v>2523</v>
      </c>
      <c r="F1422" s="165" t="s">
        <v>2524</v>
      </c>
      <c r="G1422" s="126">
        <v>9.2999999999999989</v>
      </c>
      <c r="H1422" s="166">
        <v>493</v>
      </c>
      <c r="I1422" s="166">
        <v>499</v>
      </c>
      <c r="J1422" s="166">
        <v>569</v>
      </c>
      <c r="K1422" s="357">
        <v>513</v>
      </c>
      <c r="L1422" s="357">
        <v>509</v>
      </c>
      <c r="M1422" s="357">
        <v>615</v>
      </c>
      <c r="N1422" s="357">
        <v>557</v>
      </c>
      <c r="O1422" s="357">
        <v>495</v>
      </c>
      <c r="P1422" s="357">
        <v>536</v>
      </c>
      <c r="Q1422" s="357">
        <v>597</v>
      </c>
      <c r="R1422" s="357">
        <v>570</v>
      </c>
      <c r="S1422" s="354">
        <v>669</v>
      </c>
      <c r="T1422" s="354">
        <v>766</v>
      </c>
      <c r="U1422" s="354">
        <v>806</v>
      </c>
      <c r="V1422" s="357">
        <v>614</v>
      </c>
      <c r="W1422" s="357">
        <v>684</v>
      </c>
      <c r="X1422" s="357">
        <v>554</v>
      </c>
      <c r="Y1422" s="357">
        <v>609</v>
      </c>
      <c r="Z1422" s="357">
        <v>710</v>
      </c>
      <c r="AA1422" s="357">
        <v>608</v>
      </c>
      <c r="AB1422" s="357">
        <v>597</v>
      </c>
      <c r="AC1422" s="357">
        <v>669</v>
      </c>
      <c r="AD1422" s="357">
        <v>785</v>
      </c>
      <c r="AE1422" s="357">
        <v>650</v>
      </c>
      <c r="AF1422" s="357">
        <v>654</v>
      </c>
      <c r="AG1422" s="357">
        <v>727</v>
      </c>
      <c r="AH1422" s="357">
        <v>854</v>
      </c>
      <c r="AI1422" s="368" t="s">
        <v>2207</v>
      </c>
      <c r="AJ1422" s="357">
        <v>605</v>
      </c>
      <c r="AK1422" s="357">
        <v>677</v>
      </c>
      <c r="AL1422" s="357">
        <v>795</v>
      </c>
      <c r="AM1422" s="357">
        <v>522</v>
      </c>
      <c r="AN1422" s="357">
        <v>567</v>
      </c>
      <c r="AO1422" s="357">
        <v>648</v>
      </c>
      <c r="AP1422" s="357">
        <v>587</v>
      </c>
      <c r="AQ1422" s="357">
        <v>587</v>
      </c>
      <c r="AR1422" s="357">
        <v>719</v>
      </c>
      <c r="AS1422" s="357">
        <v>660</v>
      </c>
      <c r="AT1422" s="105"/>
      <c r="AU1422" s="105" t="s">
        <v>2523</v>
      </c>
      <c r="AV1422" s="126">
        <v>9.2999999999999989</v>
      </c>
    </row>
    <row r="1423" spans="1:48" ht="23.25" customHeight="1">
      <c r="D1423" s="105" t="s">
        <v>3493</v>
      </c>
      <c r="E1423" s="164" t="s">
        <v>3493</v>
      </c>
      <c r="F1423" s="165" t="s">
        <v>2524</v>
      </c>
      <c r="G1423" s="126">
        <v>9.2999999999999989</v>
      </c>
      <c r="H1423" s="166">
        <v>493</v>
      </c>
      <c r="I1423" s="166">
        <v>499</v>
      </c>
      <c r="J1423" s="166">
        <v>569</v>
      </c>
      <c r="K1423" s="357">
        <v>513</v>
      </c>
      <c r="L1423" s="357">
        <v>509</v>
      </c>
      <c r="M1423" s="357">
        <v>615</v>
      </c>
      <c r="N1423" s="357">
        <v>557</v>
      </c>
      <c r="O1423" s="357">
        <v>495</v>
      </c>
      <c r="P1423" s="357">
        <v>536</v>
      </c>
      <c r="Q1423" s="357">
        <v>597</v>
      </c>
      <c r="R1423" s="357">
        <v>570</v>
      </c>
      <c r="S1423" s="354">
        <v>669</v>
      </c>
      <c r="T1423" s="354">
        <v>766</v>
      </c>
      <c r="U1423" s="354">
        <v>806</v>
      </c>
      <c r="V1423" s="357">
        <v>614</v>
      </c>
      <c r="W1423" s="357">
        <v>684</v>
      </c>
      <c r="X1423" s="357">
        <v>554</v>
      </c>
      <c r="Y1423" s="357">
        <v>609</v>
      </c>
      <c r="Z1423" s="357">
        <v>710</v>
      </c>
      <c r="AA1423" s="357">
        <v>608</v>
      </c>
      <c r="AB1423" s="357">
        <v>597</v>
      </c>
      <c r="AC1423" s="357">
        <v>669</v>
      </c>
      <c r="AD1423" s="357">
        <v>785</v>
      </c>
      <c r="AE1423" s="357">
        <v>650</v>
      </c>
      <c r="AF1423" s="357">
        <v>654</v>
      </c>
      <c r="AG1423" s="357">
        <v>727</v>
      </c>
      <c r="AH1423" s="357">
        <v>854</v>
      </c>
      <c r="AI1423" s="368" t="s">
        <v>2207</v>
      </c>
      <c r="AJ1423" s="357">
        <v>605</v>
      </c>
      <c r="AK1423" s="357">
        <v>677</v>
      </c>
      <c r="AL1423" s="357">
        <v>795</v>
      </c>
      <c r="AM1423" s="357">
        <v>522</v>
      </c>
      <c r="AN1423" s="357">
        <v>567</v>
      </c>
      <c r="AO1423" s="357">
        <v>648</v>
      </c>
      <c r="AP1423" s="357">
        <v>587</v>
      </c>
      <c r="AQ1423" s="357">
        <v>587</v>
      </c>
      <c r="AR1423" s="357">
        <v>719</v>
      </c>
      <c r="AS1423" s="357">
        <v>660</v>
      </c>
      <c r="AT1423" s="105"/>
      <c r="AU1423" s="105" t="s">
        <v>3493</v>
      </c>
      <c r="AV1423" s="126">
        <v>9.2999999999999989</v>
      </c>
    </row>
    <row r="1424" spans="1:48" ht="23.25" customHeight="1">
      <c r="D1424" s="105" t="s">
        <v>678</v>
      </c>
      <c r="E1424" s="164" t="s">
        <v>678</v>
      </c>
      <c r="F1424" s="165" t="s">
        <v>2539</v>
      </c>
      <c r="G1424" s="126">
        <v>10.6</v>
      </c>
      <c r="H1424" s="166">
        <v>559</v>
      </c>
      <c r="I1424" s="166">
        <v>568</v>
      </c>
      <c r="J1424" s="166">
        <v>650</v>
      </c>
      <c r="K1424" s="357">
        <v>598</v>
      </c>
      <c r="L1424" s="357">
        <v>594</v>
      </c>
      <c r="M1424" s="357">
        <v>704</v>
      </c>
      <c r="N1424" s="357">
        <v>647</v>
      </c>
      <c r="O1424" s="357">
        <v>561</v>
      </c>
      <c r="P1424" s="357">
        <v>604</v>
      </c>
      <c r="Q1424" s="357">
        <v>677</v>
      </c>
      <c r="R1424" s="357">
        <v>648</v>
      </c>
      <c r="S1424" s="354">
        <v>793</v>
      </c>
      <c r="T1424" s="354">
        <v>903</v>
      </c>
      <c r="U1424" s="354">
        <v>965</v>
      </c>
      <c r="V1424" s="357">
        <v>702</v>
      </c>
      <c r="W1424" s="357">
        <v>783</v>
      </c>
      <c r="X1424" s="357">
        <v>646</v>
      </c>
      <c r="Y1424" s="357">
        <v>708</v>
      </c>
      <c r="Z1424" s="357">
        <v>826</v>
      </c>
      <c r="AA1424" s="357">
        <v>709</v>
      </c>
      <c r="AB1424" s="357">
        <v>690</v>
      </c>
      <c r="AC1424" s="357">
        <v>771</v>
      </c>
      <c r="AD1424" s="357">
        <v>906</v>
      </c>
      <c r="AE1424" s="357">
        <v>751</v>
      </c>
      <c r="AF1424" s="357">
        <v>781</v>
      </c>
      <c r="AG1424" s="357">
        <v>865</v>
      </c>
      <c r="AH1424" s="357">
        <v>1015</v>
      </c>
      <c r="AI1424" s="368" t="s">
        <v>2207</v>
      </c>
      <c r="AJ1424" s="357">
        <v>709</v>
      </c>
      <c r="AK1424" s="357">
        <v>791</v>
      </c>
      <c r="AL1424" s="357">
        <v>928</v>
      </c>
      <c r="AM1424" s="357">
        <v>604</v>
      </c>
      <c r="AN1424" s="357">
        <v>656</v>
      </c>
      <c r="AO1424" s="357">
        <v>749</v>
      </c>
      <c r="AP1424" s="357">
        <v>642</v>
      </c>
      <c r="AQ1424" s="357">
        <v>642</v>
      </c>
      <c r="AR1424" s="357">
        <v>788</v>
      </c>
      <c r="AS1424" s="357">
        <v>764</v>
      </c>
      <c r="AT1424" s="105"/>
      <c r="AU1424" s="105" t="s">
        <v>678</v>
      </c>
      <c r="AV1424" s="126">
        <v>10.6</v>
      </c>
    </row>
    <row r="1425" spans="1:48" ht="23.25" customHeight="1">
      <c r="D1425" s="105" t="s">
        <v>2525</v>
      </c>
      <c r="E1425" s="164" t="s">
        <v>2525</v>
      </c>
      <c r="F1425" s="165" t="s">
        <v>2526</v>
      </c>
      <c r="G1425" s="126">
        <v>10.6</v>
      </c>
      <c r="H1425" s="166">
        <v>517</v>
      </c>
      <c r="I1425" s="166">
        <v>526</v>
      </c>
      <c r="J1425" s="166">
        <v>599</v>
      </c>
      <c r="K1425" s="357">
        <v>539</v>
      </c>
      <c r="L1425" s="357">
        <v>535</v>
      </c>
      <c r="M1425" s="357">
        <v>651</v>
      </c>
      <c r="N1425" s="357">
        <v>588</v>
      </c>
      <c r="O1425" s="357">
        <v>522</v>
      </c>
      <c r="P1425" s="357">
        <v>570</v>
      </c>
      <c r="Q1425" s="357">
        <v>632</v>
      </c>
      <c r="R1425" s="357">
        <v>605</v>
      </c>
      <c r="S1425" s="354">
        <v>696</v>
      </c>
      <c r="T1425" s="354">
        <v>804</v>
      </c>
      <c r="U1425" s="354">
        <v>846</v>
      </c>
      <c r="V1425" s="357">
        <v>646</v>
      </c>
      <c r="W1425" s="357">
        <v>718</v>
      </c>
      <c r="X1425" s="357">
        <v>578</v>
      </c>
      <c r="Y1425" s="357">
        <v>639</v>
      </c>
      <c r="Z1425" s="357">
        <v>745</v>
      </c>
      <c r="AA1425" s="357">
        <v>633</v>
      </c>
      <c r="AB1425" s="357">
        <v>628</v>
      </c>
      <c r="AC1425" s="357">
        <v>708</v>
      </c>
      <c r="AD1425" s="357">
        <v>832</v>
      </c>
      <c r="AE1425" s="357">
        <v>682</v>
      </c>
      <c r="AF1425" s="357">
        <v>685</v>
      </c>
      <c r="AG1425" s="357">
        <v>767</v>
      </c>
      <c r="AH1425" s="357">
        <v>900</v>
      </c>
      <c r="AI1425" s="368" t="s">
        <v>2207</v>
      </c>
      <c r="AJ1425" s="357">
        <v>636</v>
      </c>
      <c r="AK1425" s="357">
        <v>717</v>
      </c>
      <c r="AL1425" s="357">
        <v>841</v>
      </c>
      <c r="AM1425" s="357">
        <v>547</v>
      </c>
      <c r="AN1425" s="357">
        <v>599</v>
      </c>
      <c r="AO1425" s="357">
        <v>683</v>
      </c>
      <c r="AP1425" s="357">
        <v>620</v>
      </c>
      <c r="AQ1425" s="357">
        <v>620</v>
      </c>
      <c r="AR1425" s="357">
        <v>766</v>
      </c>
      <c r="AS1425" s="357">
        <v>691</v>
      </c>
      <c r="AT1425" s="105"/>
      <c r="AU1425" s="105" t="s">
        <v>2525</v>
      </c>
      <c r="AV1425" s="126">
        <v>10.6</v>
      </c>
    </row>
    <row r="1426" spans="1:48" ht="23.25" customHeight="1">
      <c r="D1426" s="105" t="s">
        <v>3494</v>
      </c>
      <c r="E1426" s="164" t="s">
        <v>3494</v>
      </c>
      <c r="F1426" s="165" t="s">
        <v>2526</v>
      </c>
      <c r="G1426" s="126">
        <v>10.6</v>
      </c>
      <c r="H1426" s="166">
        <v>517</v>
      </c>
      <c r="I1426" s="166">
        <v>526</v>
      </c>
      <c r="J1426" s="166">
        <v>599</v>
      </c>
      <c r="K1426" s="357">
        <v>539</v>
      </c>
      <c r="L1426" s="357">
        <v>535</v>
      </c>
      <c r="M1426" s="357">
        <v>651</v>
      </c>
      <c r="N1426" s="357">
        <v>588</v>
      </c>
      <c r="O1426" s="357">
        <v>522</v>
      </c>
      <c r="P1426" s="357">
        <v>570</v>
      </c>
      <c r="Q1426" s="357">
        <v>632</v>
      </c>
      <c r="R1426" s="357">
        <v>605</v>
      </c>
      <c r="S1426" s="354">
        <v>696</v>
      </c>
      <c r="T1426" s="354">
        <v>804</v>
      </c>
      <c r="U1426" s="354">
        <v>846</v>
      </c>
      <c r="V1426" s="357">
        <v>646</v>
      </c>
      <c r="W1426" s="357">
        <v>718</v>
      </c>
      <c r="X1426" s="357">
        <v>578</v>
      </c>
      <c r="Y1426" s="357">
        <v>639</v>
      </c>
      <c r="Z1426" s="357">
        <v>745</v>
      </c>
      <c r="AA1426" s="357">
        <v>633</v>
      </c>
      <c r="AB1426" s="357">
        <v>628</v>
      </c>
      <c r="AC1426" s="357">
        <v>708</v>
      </c>
      <c r="AD1426" s="357">
        <v>832</v>
      </c>
      <c r="AE1426" s="357">
        <v>682</v>
      </c>
      <c r="AF1426" s="357">
        <v>685</v>
      </c>
      <c r="AG1426" s="357">
        <v>767</v>
      </c>
      <c r="AH1426" s="357">
        <v>900</v>
      </c>
      <c r="AI1426" s="368" t="s">
        <v>2207</v>
      </c>
      <c r="AJ1426" s="357">
        <v>636</v>
      </c>
      <c r="AK1426" s="357">
        <v>717</v>
      </c>
      <c r="AL1426" s="357">
        <v>841</v>
      </c>
      <c r="AM1426" s="357">
        <v>547</v>
      </c>
      <c r="AN1426" s="357">
        <v>599</v>
      </c>
      <c r="AO1426" s="357">
        <v>683</v>
      </c>
      <c r="AP1426" s="357">
        <v>620</v>
      </c>
      <c r="AQ1426" s="357">
        <v>620</v>
      </c>
      <c r="AR1426" s="357">
        <v>766</v>
      </c>
      <c r="AS1426" s="357">
        <v>691</v>
      </c>
      <c r="AT1426" s="105"/>
      <c r="AU1426" s="105" t="s">
        <v>3494</v>
      </c>
      <c r="AV1426" s="126">
        <v>10.6</v>
      </c>
    </row>
    <row r="1427" spans="1:48" ht="23.25" customHeight="1">
      <c r="D1427" s="105" t="s">
        <v>679</v>
      </c>
      <c r="E1427" s="164" t="s">
        <v>679</v>
      </c>
      <c r="F1427" s="165" t="s">
        <v>2540</v>
      </c>
      <c r="G1427" s="126">
        <v>11.9</v>
      </c>
      <c r="H1427" s="166">
        <v>584</v>
      </c>
      <c r="I1427" s="166">
        <v>595</v>
      </c>
      <c r="J1427" s="166">
        <v>679</v>
      </c>
      <c r="K1427" s="357">
        <v>623</v>
      </c>
      <c r="L1427" s="357">
        <v>620</v>
      </c>
      <c r="M1427" s="357">
        <v>741</v>
      </c>
      <c r="N1427" s="357">
        <v>678</v>
      </c>
      <c r="O1427" s="357">
        <v>587</v>
      </c>
      <c r="P1427" s="357">
        <v>638</v>
      </c>
      <c r="Q1427" s="357">
        <v>712</v>
      </c>
      <c r="R1427" s="357">
        <v>683</v>
      </c>
      <c r="S1427" s="354">
        <v>824</v>
      </c>
      <c r="T1427" s="354">
        <v>944</v>
      </c>
      <c r="U1427" s="354">
        <v>1008</v>
      </c>
      <c r="V1427" s="357">
        <v>737</v>
      </c>
      <c r="W1427" s="357">
        <v>821</v>
      </c>
      <c r="X1427" s="357">
        <v>670</v>
      </c>
      <c r="Y1427" s="357">
        <v>739</v>
      </c>
      <c r="Z1427" s="357">
        <v>862</v>
      </c>
      <c r="AA1427" s="357">
        <v>735</v>
      </c>
      <c r="AB1427" s="357">
        <v>721</v>
      </c>
      <c r="AC1427" s="357">
        <v>812</v>
      </c>
      <c r="AD1427" s="357">
        <v>953</v>
      </c>
      <c r="AE1427" s="357">
        <v>784</v>
      </c>
      <c r="AF1427" s="357">
        <v>812</v>
      </c>
      <c r="AG1427" s="357">
        <v>905</v>
      </c>
      <c r="AH1427" s="357">
        <v>1063</v>
      </c>
      <c r="AI1427" s="368" t="s">
        <v>2207</v>
      </c>
      <c r="AJ1427" s="357">
        <v>740</v>
      </c>
      <c r="AK1427" s="357">
        <v>831</v>
      </c>
      <c r="AL1427" s="357">
        <v>975</v>
      </c>
      <c r="AM1427" s="357">
        <v>629</v>
      </c>
      <c r="AN1427" s="357">
        <v>688</v>
      </c>
      <c r="AO1427" s="357">
        <v>785</v>
      </c>
      <c r="AP1427" s="357">
        <v>677</v>
      </c>
      <c r="AQ1427" s="357">
        <v>677</v>
      </c>
      <c r="AR1427" s="357">
        <v>840</v>
      </c>
      <c r="AS1427" s="357">
        <v>797</v>
      </c>
      <c r="AT1427" s="105"/>
      <c r="AU1427" s="105" t="s">
        <v>679</v>
      </c>
      <c r="AV1427" s="126">
        <v>11.9</v>
      </c>
    </row>
    <row r="1428" spans="1:48" ht="23.25" customHeight="1">
      <c r="D1428" s="105" t="s">
        <v>680</v>
      </c>
      <c r="E1428" s="164" t="s">
        <v>680</v>
      </c>
      <c r="F1428" s="165" t="s">
        <v>2541</v>
      </c>
      <c r="G1428" s="126">
        <v>13.2</v>
      </c>
      <c r="H1428" s="166">
        <v>614</v>
      </c>
      <c r="I1428" s="166">
        <v>627</v>
      </c>
      <c r="J1428" s="166">
        <v>716</v>
      </c>
      <c r="K1428" s="357">
        <v>654</v>
      </c>
      <c r="L1428" s="357">
        <v>652</v>
      </c>
      <c r="M1428" s="357">
        <v>784</v>
      </c>
      <c r="N1428" s="357">
        <v>715</v>
      </c>
      <c r="O1428" s="357">
        <v>619</v>
      </c>
      <c r="P1428" s="357">
        <v>677</v>
      </c>
      <c r="Q1428" s="357">
        <v>754</v>
      </c>
      <c r="R1428" s="357">
        <v>724</v>
      </c>
      <c r="S1428" s="354">
        <v>864</v>
      </c>
      <c r="T1428" s="354">
        <v>996</v>
      </c>
      <c r="U1428" s="354">
        <v>1062</v>
      </c>
      <c r="V1428" s="357">
        <v>781</v>
      </c>
      <c r="W1428" s="357">
        <v>870</v>
      </c>
      <c r="X1428" s="357">
        <v>700</v>
      </c>
      <c r="Y1428" s="357">
        <v>775</v>
      </c>
      <c r="Z1428" s="357">
        <v>904</v>
      </c>
      <c r="AA1428" s="357">
        <v>768</v>
      </c>
      <c r="AB1428" s="357">
        <v>758</v>
      </c>
      <c r="AC1428" s="357">
        <v>858</v>
      </c>
      <c r="AD1428" s="357">
        <v>1007</v>
      </c>
      <c r="AE1428" s="357">
        <v>823</v>
      </c>
      <c r="AF1428" s="357">
        <v>849</v>
      </c>
      <c r="AG1428" s="357">
        <v>951</v>
      </c>
      <c r="AH1428" s="357">
        <v>1117</v>
      </c>
      <c r="AI1428" s="368" t="s">
        <v>2207</v>
      </c>
      <c r="AJ1428" s="357">
        <v>776</v>
      </c>
      <c r="AK1428" s="357">
        <v>877</v>
      </c>
      <c r="AL1428" s="357">
        <v>1030</v>
      </c>
      <c r="AM1428" s="357">
        <v>661</v>
      </c>
      <c r="AN1428" s="357">
        <v>726</v>
      </c>
      <c r="AO1428" s="357">
        <v>828</v>
      </c>
      <c r="AP1428" s="357">
        <v>722</v>
      </c>
      <c r="AQ1428" s="357">
        <v>722</v>
      </c>
      <c r="AR1428" s="357">
        <v>903</v>
      </c>
      <c r="AS1428" s="357">
        <v>840</v>
      </c>
      <c r="AT1428" s="105"/>
      <c r="AU1428" s="105" t="s">
        <v>680</v>
      </c>
      <c r="AV1428" s="126">
        <v>13.2</v>
      </c>
    </row>
    <row r="1429" spans="1:48" ht="23.25" customHeight="1">
      <c r="A1429" s="396"/>
      <c r="B1429" s="397"/>
      <c r="D1429" s="105" t="s">
        <v>681</v>
      </c>
      <c r="E1429" s="164" t="s">
        <v>681</v>
      </c>
      <c r="F1429" s="165" t="s">
        <v>2542</v>
      </c>
      <c r="G1429" s="126">
        <v>14.5</v>
      </c>
      <c r="H1429" s="166">
        <v>661</v>
      </c>
      <c r="I1429" s="166">
        <v>675</v>
      </c>
      <c r="J1429" s="166">
        <v>764</v>
      </c>
      <c r="K1429" s="357">
        <v>701</v>
      </c>
      <c r="L1429" s="357">
        <v>698</v>
      </c>
      <c r="M1429" s="357">
        <v>839</v>
      </c>
      <c r="N1429" s="357">
        <v>767</v>
      </c>
      <c r="O1429" s="357">
        <v>667</v>
      </c>
      <c r="P1429" s="357">
        <v>732</v>
      </c>
      <c r="Q1429" s="357">
        <v>813</v>
      </c>
      <c r="R1429" s="357">
        <v>781</v>
      </c>
      <c r="S1429" s="354">
        <v>913</v>
      </c>
      <c r="T1429" s="354">
        <v>1058</v>
      </c>
      <c r="U1429" s="354">
        <v>1131</v>
      </c>
      <c r="V1429" s="357">
        <v>836</v>
      </c>
      <c r="W1429" s="357">
        <v>931</v>
      </c>
      <c r="X1429" s="357">
        <v>745</v>
      </c>
      <c r="Y1429" s="357">
        <v>828</v>
      </c>
      <c r="Z1429" s="357">
        <v>965</v>
      </c>
      <c r="AA1429" s="357">
        <v>817</v>
      </c>
      <c r="AB1429" s="357">
        <v>809</v>
      </c>
      <c r="AC1429" s="357">
        <v>919</v>
      </c>
      <c r="AD1429" s="357">
        <v>1079</v>
      </c>
      <c r="AE1429" s="357">
        <v>878</v>
      </c>
      <c r="AF1429" s="357">
        <v>901</v>
      </c>
      <c r="AG1429" s="357">
        <v>1013</v>
      </c>
      <c r="AH1429" s="357">
        <v>1189</v>
      </c>
      <c r="AI1429" s="368" t="s">
        <v>2207</v>
      </c>
      <c r="AJ1429" s="357">
        <v>828</v>
      </c>
      <c r="AK1429" s="357">
        <v>939</v>
      </c>
      <c r="AL1429" s="357">
        <v>1102</v>
      </c>
      <c r="AM1429" s="357">
        <v>707</v>
      </c>
      <c r="AN1429" s="357">
        <v>779</v>
      </c>
      <c r="AO1429" s="357">
        <v>889</v>
      </c>
      <c r="AP1429" s="357">
        <v>783</v>
      </c>
      <c r="AQ1429" s="357">
        <v>783</v>
      </c>
      <c r="AR1429" s="357">
        <v>982</v>
      </c>
      <c r="AS1429" s="357">
        <v>899</v>
      </c>
      <c r="AT1429" s="105"/>
      <c r="AU1429" s="105" t="s">
        <v>681</v>
      </c>
      <c r="AV1429" s="126">
        <v>14.5</v>
      </c>
    </row>
    <row r="1430" spans="1:48" ht="23.25" customHeight="1">
      <c r="D1430" s="105" t="s">
        <v>682</v>
      </c>
      <c r="E1430" s="164" t="s">
        <v>682</v>
      </c>
      <c r="F1430" s="165" t="s">
        <v>2543</v>
      </c>
      <c r="G1430" s="126">
        <v>15.9</v>
      </c>
      <c r="H1430" s="166">
        <v>686</v>
      </c>
      <c r="I1430" s="166">
        <v>703</v>
      </c>
      <c r="J1430" s="166">
        <v>800</v>
      </c>
      <c r="K1430" s="357">
        <v>727</v>
      </c>
      <c r="L1430" s="357">
        <v>724</v>
      </c>
      <c r="M1430" s="357">
        <v>881</v>
      </c>
      <c r="N1430" s="357">
        <v>799</v>
      </c>
      <c r="O1430" s="357">
        <v>694</v>
      </c>
      <c r="P1430" s="357">
        <v>766</v>
      </c>
      <c r="Q1430" s="357">
        <v>849</v>
      </c>
      <c r="R1430" s="357">
        <v>817</v>
      </c>
      <c r="S1430" s="354">
        <v>946</v>
      </c>
      <c r="T1430" s="354">
        <v>1104</v>
      </c>
      <c r="U1430" s="354">
        <v>1177</v>
      </c>
      <c r="V1430" s="357">
        <v>873</v>
      </c>
      <c r="W1430" s="357">
        <v>972</v>
      </c>
      <c r="X1430" s="357">
        <v>770</v>
      </c>
      <c r="Y1430" s="357">
        <v>859</v>
      </c>
      <c r="Z1430" s="357">
        <v>1002</v>
      </c>
      <c r="AA1430" s="357">
        <v>844</v>
      </c>
      <c r="AB1430" s="357">
        <v>841</v>
      </c>
      <c r="AC1430" s="357">
        <v>960</v>
      </c>
      <c r="AD1430" s="357">
        <v>1127</v>
      </c>
      <c r="AE1430" s="357">
        <v>912</v>
      </c>
      <c r="AF1430" s="357">
        <v>933</v>
      </c>
      <c r="AG1430" s="357">
        <v>1054</v>
      </c>
      <c r="AH1430" s="357">
        <v>1237</v>
      </c>
      <c r="AI1430" s="368" t="s">
        <v>2207</v>
      </c>
      <c r="AJ1430" s="357">
        <v>860</v>
      </c>
      <c r="AK1430" s="357">
        <v>979</v>
      </c>
      <c r="AL1430" s="357">
        <v>1150</v>
      </c>
      <c r="AM1430" s="357">
        <v>733</v>
      </c>
      <c r="AN1430" s="357">
        <v>811</v>
      </c>
      <c r="AO1430" s="357">
        <v>926</v>
      </c>
      <c r="AP1430" s="357">
        <v>821</v>
      </c>
      <c r="AQ1430" s="357">
        <v>821</v>
      </c>
      <c r="AR1430" s="357">
        <v>1039</v>
      </c>
      <c r="AS1430" s="357">
        <v>935</v>
      </c>
      <c r="AT1430" s="105"/>
      <c r="AU1430" s="105" t="s">
        <v>682</v>
      </c>
      <c r="AV1430" s="126">
        <v>15.9</v>
      </c>
    </row>
    <row r="1431" spans="1:48" ht="23.25" customHeight="1">
      <c r="D1431" s="105" t="s">
        <v>2544</v>
      </c>
      <c r="E1431" s="164" t="s">
        <v>2544</v>
      </c>
      <c r="F1431" s="165" t="s">
        <v>2545</v>
      </c>
      <c r="G1431" s="126">
        <v>17.200000000000003</v>
      </c>
      <c r="H1431" s="166">
        <v>727</v>
      </c>
      <c r="I1431" s="166">
        <v>722</v>
      </c>
      <c r="J1431" s="166">
        <v>843</v>
      </c>
      <c r="K1431" s="357">
        <v>758</v>
      </c>
      <c r="L1431" s="357">
        <v>751</v>
      </c>
      <c r="M1431" s="357">
        <v>883</v>
      </c>
      <c r="N1431" s="357">
        <v>868</v>
      </c>
      <c r="O1431" s="357">
        <v>741</v>
      </c>
      <c r="P1431" s="357">
        <v>799</v>
      </c>
      <c r="Q1431" s="357">
        <v>873</v>
      </c>
      <c r="R1431" s="357">
        <v>870</v>
      </c>
      <c r="S1431" s="354">
        <v>984</v>
      </c>
      <c r="T1431" s="354">
        <v>1159</v>
      </c>
      <c r="U1431" s="354">
        <v>1235</v>
      </c>
      <c r="V1431" s="357">
        <v>925</v>
      </c>
      <c r="W1431" s="357">
        <v>1025</v>
      </c>
      <c r="X1431" s="357">
        <v>810</v>
      </c>
      <c r="Y1431" s="357">
        <v>914</v>
      </c>
      <c r="Z1431" s="357">
        <v>1072</v>
      </c>
      <c r="AA1431" s="357">
        <v>892</v>
      </c>
      <c r="AB1431" s="357">
        <v>880</v>
      </c>
      <c r="AC1431" s="357">
        <v>1010</v>
      </c>
      <c r="AD1431" s="357">
        <v>1184</v>
      </c>
      <c r="AE1431" s="357">
        <v>953</v>
      </c>
      <c r="AF1431" s="357">
        <v>971</v>
      </c>
      <c r="AG1431" s="357">
        <v>1103</v>
      </c>
      <c r="AH1431" s="357">
        <v>1294</v>
      </c>
      <c r="AI1431" s="368" t="s">
        <v>2207</v>
      </c>
      <c r="AJ1431" s="357">
        <v>894</v>
      </c>
      <c r="AK1431" s="357">
        <v>1024</v>
      </c>
      <c r="AL1431" s="357">
        <v>1201</v>
      </c>
      <c r="AM1431" s="357">
        <v>767</v>
      </c>
      <c r="AN1431" s="357">
        <v>853</v>
      </c>
      <c r="AO1431" s="357">
        <v>971</v>
      </c>
      <c r="AP1431" s="357">
        <v>869</v>
      </c>
      <c r="AQ1431" s="357">
        <v>869</v>
      </c>
      <c r="AR1431" s="357">
        <v>1105</v>
      </c>
      <c r="AS1431" s="357">
        <v>981</v>
      </c>
      <c r="AT1431" s="105"/>
      <c r="AU1431" s="105" t="s">
        <v>2544</v>
      </c>
      <c r="AV1431" s="126">
        <v>17.200000000000003</v>
      </c>
    </row>
    <row r="1432" spans="1:48" ht="23.25" customHeight="1">
      <c r="D1432" s="105" t="s">
        <v>2452</v>
      </c>
      <c r="E1432" s="164" t="s">
        <v>2452</v>
      </c>
      <c r="F1432" s="165" t="s">
        <v>2453</v>
      </c>
      <c r="G1432" s="126">
        <v>9.2999999999999989</v>
      </c>
      <c r="H1432" s="166">
        <v>353</v>
      </c>
      <c r="I1432" s="166">
        <v>364</v>
      </c>
      <c r="J1432" s="166">
        <v>412</v>
      </c>
      <c r="K1432" s="357">
        <v>377</v>
      </c>
      <c r="L1432" s="357">
        <v>375</v>
      </c>
      <c r="M1432" s="357">
        <v>469</v>
      </c>
      <c r="N1432" s="357">
        <v>403</v>
      </c>
      <c r="O1432" s="357">
        <v>362</v>
      </c>
      <c r="P1432" s="357">
        <v>459</v>
      </c>
      <c r="Q1432" s="357">
        <v>457</v>
      </c>
      <c r="R1432" s="357">
        <v>425</v>
      </c>
      <c r="S1432" s="354">
        <v>454</v>
      </c>
      <c r="T1432" s="354">
        <v>543</v>
      </c>
      <c r="U1432" s="354">
        <v>603</v>
      </c>
      <c r="V1432" s="357">
        <v>465</v>
      </c>
      <c r="W1432" s="357">
        <v>516</v>
      </c>
      <c r="X1432" s="357">
        <v>385</v>
      </c>
      <c r="Y1432" s="357">
        <v>436</v>
      </c>
      <c r="Z1432" s="357">
        <v>508</v>
      </c>
      <c r="AA1432" s="357">
        <v>424</v>
      </c>
      <c r="AB1432" s="357">
        <v>427</v>
      </c>
      <c r="AC1432" s="357">
        <v>495</v>
      </c>
      <c r="AD1432" s="357">
        <v>581</v>
      </c>
      <c r="AE1432" s="357">
        <v>461</v>
      </c>
      <c r="AF1432" s="357">
        <v>461</v>
      </c>
      <c r="AG1432" s="357">
        <v>530</v>
      </c>
      <c r="AH1432" s="357">
        <v>622</v>
      </c>
      <c r="AI1432" s="368" t="s">
        <v>2207</v>
      </c>
      <c r="AJ1432" s="357">
        <v>437</v>
      </c>
      <c r="AK1432" s="357">
        <v>506</v>
      </c>
      <c r="AL1432" s="357">
        <v>594</v>
      </c>
      <c r="AM1432" s="357">
        <v>375</v>
      </c>
      <c r="AN1432" s="357">
        <v>417</v>
      </c>
      <c r="AO1432" s="357">
        <v>474</v>
      </c>
      <c r="AP1432" s="357">
        <v>452</v>
      </c>
      <c r="AQ1432" s="357">
        <v>452</v>
      </c>
      <c r="AR1432" s="357">
        <v>579</v>
      </c>
      <c r="AS1432" s="357">
        <v>498</v>
      </c>
      <c r="AT1432" s="105"/>
      <c r="AU1432" s="105" t="s">
        <v>2452</v>
      </c>
      <c r="AV1432" s="126">
        <v>9.2999999999999989</v>
      </c>
    </row>
    <row r="1433" spans="1:48" ht="23.25" customHeight="1">
      <c r="D1433" s="105" t="s">
        <v>3495</v>
      </c>
      <c r="E1433" s="164" t="s">
        <v>3495</v>
      </c>
      <c r="F1433" s="165" t="s">
        <v>2453</v>
      </c>
      <c r="G1433" s="126">
        <v>9.2999999999999989</v>
      </c>
      <c r="H1433" s="166">
        <v>353</v>
      </c>
      <c r="I1433" s="166">
        <v>364</v>
      </c>
      <c r="J1433" s="166">
        <v>412</v>
      </c>
      <c r="K1433" s="357">
        <v>377</v>
      </c>
      <c r="L1433" s="357">
        <v>375</v>
      </c>
      <c r="M1433" s="357">
        <v>469</v>
      </c>
      <c r="N1433" s="357">
        <v>403</v>
      </c>
      <c r="O1433" s="357">
        <v>362</v>
      </c>
      <c r="P1433" s="357">
        <v>459</v>
      </c>
      <c r="Q1433" s="357">
        <v>457</v>
      </c>
      <c r="R1433" s="357">
        <v>425</v>
      </c>
      <c r="S1433" s="354">
        <v>454</v>
      </c>
      <c r="T1433" s="354">
        <v>543</v>
      </c>
      <c r="U1433" s="354">
        <v>603</v>
      </c>
      <c r="V1433" s="357">
        <v>465</v>
      </c>
      <c r="W1433" s="357">
        <v>516</v>
      </c>
      <c r="X1433" s="357">
        <v>385</v>
      </c>
      <c r="Y1433" s="357">
        <v>436</v>
      </c>
      <c r="Z1433" s="357">
        <v>508</v>
      </c>
      <c r="AA1433" s="357">
        <v>424</v>
      </c>
      <c r="AB1433" s="357">
        <v>427</v>
      </c>
      <c r="AC1433" s="357">
        <v>495</v>
      </c>
      <c r="AD1433" s="357">
        <v>581</v>
      </c>
      <c r="AE1433" s="357">
        <v>461</v>
      </c>
      <c r="AF1433" s="357">
        <v>461</v>
      </c>
      <c r="AG1433" s="357">
        <v>530</v>
      </c>
      <c r="AH1433" s="357">
        <v>622</v>
      </c>
      <c r="AI1433" s="368" t="s">
        <v>2207</v>
      </c>
      <c r="AJ1433" s="357">
        <v>437</v>
      </c>
      <c r="AK1433" s="357">
        <v>506</v>
      </c>
      <c r="AL1433" s="357">
        <v>594</v>
      </c>
      <c r="AM1433" s="357">
        <v>375</v>
      </c>
      <c r="AN1433" s="357">
        <v>417</v>
      </c>
      <c r="AO1433" s="357">
        <v>474</v>
      </c>
      <c r="AP1433" s="357">
        <v>452</v>
      </c>
      <c r="AQ1433" s="357">
        <v>452</v>
      </c>
      <c r="AR1433" s="357">
        <v>579</v>
      </c>
      <c r="AS1433" s="357">
        <v>498</v>
      </c>
      <c r="AT1433" s="105"/>
      <c r="AU1433" s="105" t="s">
        <v>3495</v>
      </c>
      <c r="AV1433" s="126">
        <v>9.2999999999999989</v>
      </c>
    </row>
    <row r="1434" spans="1:48" ht="23.25" customHeight="1">
      <c r="D1434" s="105" t="s">
        <v>2468</v>
      </c>
      <c r="E1434" s="164" t="s">
        <v>2468</v>
      </c>
      <c r="F1434" s="165" t="s">
        <v>2469</v>
      </c>
      <c r="G1434" s="126">
        <v>10.6</v>
      </c>
      <c r="H1434" s="166">
        <v>421</v>
      </c>
      <c r="I1434" s="166">
        <v>420</v>
      </c>
      <c r="J1434" s="166">
        <v>502</v>
      </c>
      <c r="K1434" s="357">
        <v>455</v>
      </c>
      <c r="L1434" s="357">
        <v>453</v>
      </c>
      <c r="M1434" s="357">
        <v>550</v>
      </c>
      <c r="N1434" s="357">
        <v>522</v>
      </c>
      <c r="O1434" s="357">
        <v>431</v>
      </c>
      <c r="P1434" s="357">
        <v>475</v>
      </c>
      <c r="Q1434" s="357">
        <v>523</v>
      </c>
      <c r="R1434" s="357">
        <v>506</v>
      </c>
      <c r="S1434" s="354">
        <v>582</v>
      </c>
      <c r="T1434" s="354">
        <v>685</v>
      </c>
      <c r="U1434" s="354">
        <v>767</v>
      </c>
      <c r="V1434" s="357">
        <v>558</v>
      </c>
      <c r="W1434" s="357">
        <v>622</v>
      </c>
      <c r="X1434" s="357">
        <v>477</v>
      </c>
      <c r="Y1434" s="357">
        <v>536</v>
      </c>
      <c r="Z1434" s="357">
        <v>624</v>
      </c>
      <c r="AA1434" s="357">
        <v>526</v>
      </c>
      <c r="AB1434" s="357">
        <v>520</v>
      </c>
      <c r="AC1434" s="357">
        <v>598</v>
      </c>
      <c r="AD1434" s="357">
        <v>702</v>
      </c>
      <c r="AE1434" s="357">
        <v>562</v>
      </c>
      <c r="AF1434" s="357">
        <v>588</v>
      </c>
      <c r="AG1434" s="357">
        <v>668</v>
      </c>
      <c r="AH1434" s="357">
        <v>785</v>
      </c>
      <c r="AI1434" s="368" t="s">
        <v>2207</v>
      </c>
      <c r="AJ1434" s="357">
        <v>541</v>
      </c>
      <c r="AK1434" s="357">
        <v>620</v>
      </c>
      <c r="AL1434" s="357">
        <v>728</v>
      </c>
      <c r="AM1434" s="357">
        <v>456</v>
      </c>
      <c r="AN1434" s="357">
        <v>504</v>
      </c>
      <c r="AO1434" s="357">
        <v>574</v>
      </c>
      <c r="AP1434" s="357">
        <v>512</v>
      </c>
      <c r="AQ1434" s="357">
        <v>512</v>
      </c>
      <c r="AR1434" s="357">
        <v>657</v>
      </c>
      <c r="AS1434" s="357">
        <v>608</v>
      </c>
      <c r="AT1434" s="105"/>
      <c r="AU1434" s="105" t="s">
        <v>2468</v>
      </c>
      <c r="AV1434" s="126">
        <v>10.6</v>
      </c>
    </row>
    <row r="1435" spans="1:48" ht="23.25" customHeight="1">
      <c r="D1435" s="105" t="s">
        <v>2454</v>
      </c>
      <c r="E1435" s="164" t="s">
        <v>2454</v>
      </c>
      <c r="F1435" s="165" t="s">
        <v>2455</v>
      </c>
      <c r="G1435" s="126">
        <v>10.6</v>
      </c>
      <c r="H1435" s="166">
        <v>373</v>
      </c>
      <c r="I1435" s="166">
        <v>386</v>
      </c>
      <c r="J1435" s="166">
        <v>437</v>
      </c>
      <c r="K1435" s="357">
        <v>398</v>
      </c>
      <c r="L1435" s="357">
        <v>396</v>
      </c>
      <c r="M1435" s="357">
        <v>502</v>
      </c>
      <c r="N1435" s="357">
        <v>427</v>
      </c>
      <c r="O1435" s="357">
        <v>384</v>
      </c>
      <c r="P1435" s="357">
        <v>446</v>
      </c>
      <c r="Q1435" s="357">
        <v>489</v>
      </c>
      <c r="R1435" s="357">
        <v>455</v>
      </c>
      <c r="S1435" s="354">
        <v>482</v>
      </c>
      <c r="T1435" s="354">
        <v>583</v>
      </c>
      <c r="U1435" s="354">
        <v>643</v>
      </c>
      <c r="V1435" s="357">
        <v>498</v>
      </c>
      <c r="W1435" s="357">
        <v>553</v>
      </c>
      <c r="X1435" s="357">
        <v>407</v>
      </c>
      <c r="Y1435" s="357">
        <v>464</v>
      </c>
      <c r="Z1435" s="357">
        <v>540</v>
      </c>
      <c r="AA1435" s="357">
        <v>447</v>
      </c>
      <c r="AB1435" s="357">
        <v>455</v>
      </c>
      <c r="AC1435" s="357">
        <v>532</v>
      </c>
      <c r="AD1435" s="357">
        <v>625</v>
      </c>
      <c r="AE1435" s="357">
        <v>490</v>
      </c>
      <c r="AF1435" s="357">
        <v>489</v>
      </c>
      <c r="AG1435" s="357">
        <v>567</v>
      </c>
      <c r="AH1435" s="357">
        <v>666</v>
      </c>
      <c r="AI1435" s="368" t="s">
        <v>2207</v>
      </c>
      <c r="AJ1435" s="357">
        <v>466</v>
      </c>
      <c r="AK1435" s="357">
        <v>543</v>
      </c>
      <c r="AL1435" s="357">
        <v>638</v>
      </c>
      <c r="AM1435" s="357">
        <v>396</v>
      </c>
      <c r="AN1435" s="357">
        <v>445</v>
      </c>
      <c r="AO1435" s="357">
        <v>506</v>
      </c>
      <c r="AP1435" s="357">
        <v>486</v>
      </c>
      <c r="AQ1435" s="357">
        <v>486</v>
      </c>
      <c r="AR1435" s="357">
        <v>632</v>
      </c>
      <c r="AS1435" s="357">
        <v>532</v>
      </c>
      <c r="AT1435" s="105"/>
      <c r="AU1435" s="105" t="s">
        <v>2454</v>
      </c>
      <c r="AV1435" s="126">
        <v>10.6</v>
      </c>
    </row>
    <row r="1436" spans="1:48" ht="23.25" customHeight="1">
      <c r="D1436" s="105" t="s">
        <v>3496</v>
      </c>
      <c r="E1436" s="164" t="s">
        <v>3496</v>
      </c>
      <c r="F1436" s="165" t="s">
        <v>2455</v>
      </c>
      <c r="G1436" s="126">
        <v>10.6</v>
      </c>
      <c r="H1436" s="166">
        <v>373</v>
      </c>
      <c r="I1436" s="166">
        <v>386</v>
      </c>
      <c r="J1436" s="166">
        <v>437</v>
      </c>
      <c r="K1436" s="357">
        <v>398</v>
      </c>
      <c r="L1436" s="357">
        <v>396</v>
      </c>
      <c r="M1436" s="357">
        <v>502</v>
      </c>
      <c r="N1436" s="357">
        <v>427</v>
      </c>
      <c r="O1436" s="357">
        <v>384</v>
      </c>
      <c r="P1436" s="357">
        <v>446</v>
      </c>
      <c r="Q1436" s="357">
        <v>489</v>
      </c>
      <c r="R1436" s="357">
        <v>455</v>
      </c>
      <c r="S1436" s="354">
        <v>482</v>
      </c>
      <c r="T1436" s="354">
        <v>583</v>
      </c>
      <c r="U1436" s="354">
        <v>643</v>
      </c>
      <c r="V1436" s="357">
        <v>498</v>
      </c>
      <c r="W1436" s="357">
        <v>553</v>
      </c>
      <c r="X1436" s="357">
        <v>407</v>
      </c>
      <c r="Y1436" s="357">
        <v>464</v>
      </c>
      <c r="Z1436" s="357">
        <v>540</v>
      </c>
      <c r="AA1436" s="357">
        <v>447</v>
      </c>
      <c r="AB1436" s="357">
        <v>455</v>
      </c>
      <c r="AC1436" s="357">
        <v>532</v>
      </c>
      <c r="AD1436" s="357">
        <v>625</v>
      </c>
      <c r="AE1436" s="357">
        <v>490</v>
      </c>
      <c r="AF1436" s="357">
        <v>489</v>
      </c>
      <c r="AG1436" s="357">
        <v>567</v>
      </c>
      <c r="AH1436" s="357">
        <v>666</v>
      </c>
      <c r="AI1436" s="368" t="s">
        <v>2207</v>
      </c>
      <c r="AJ1436" s="357">
        <v>466</v>
      </c>
      <c r="AK1436" s="357">
        <v>543</v>
      </c>
      <c r="AL1436" s="357">
        <v>638</v>
      </c>
      <c r="AM1436" s="357">
        <v>396</v>
      </c>
      <c r="AN1436" s="357">
        <v>445</v>
      </c>
      <c r="AO1436" s="357">
        <v>506</v>
      </c>
      <c r="AP1436" s="357">
        <v>486</v>
      </c>
      <c r="AQ1436" s="357">
        <v>486</v>
      </c>
      <c r="AR1436" s="357">
        <v>632</v>
      </c>
      <c r="AS1436" s="357">
        <v>532</v>
      </c>
      <c r="AT1436" s="105"/>
      <c r="AU1436" s="105" t="s">
        <v>3496</v>
      </c>
      <c r="AV1436" s="126">
        <v>10.6</v>
      </c>
    </row>
    <row r="1437" spans="1:48" ht="23.25" customHeight="1">
      <c r="D1437" s="105" t="s">
        <v>2470</v>
      </c>
      <c r="E1437" s="164" t="s">
        <v>2470</v>
      </c>
      <c r="F1437" s="165" t="s">
        <v>2471</v>
      </c>
      <c r="G1437" s="126">
        <v>11.9</v>
      </c>
      <c r="H1437" s="166">
        <v>462</v>
      </c>
      <c r="I1437" s="166">
        <v>462</v>
      </c>
      <c r="J1437" s="166">
        <v>552</v>
      </c>
      <c r="K1437" s="357">
        <v>497</v>
      </c>
      <c r="L1437" s="357">
        <v>495</v>
      </c>
      <c r="M1437" s="357">
        <v>600</v>
      </c>
      <c r="N1437" s="357">
        <v>569</v>
      </c>
      <c r="O1437" s="357">
        <v>475</v>
      </c>
      <c r="P1437" s="357">
        <v>526</v>
      </c>
      <c r="Q1437" s="357">
        <v>579</v>
      </c>
      <c r="R1437" s="357">
        <v>561</v>
      </c>
      <c r="S1437" s="354">
        <v>629</v>
      </c>
      <c r="T1437" s="354">
        <v>744</v>
      </c>
      <c r="U1437" s="354">
        <v>831</v>
      </c>
      <c r="V1437" s="357">
        <v>612</v>
      </c>
      <c r="W1437" s="357">
        <v>682</v>
      </c>
      <c r="X1437" s="357">
        <v>520</v>
      </c>
      <c r="Y1437" s="357">
        <v>586</v>
      </c>
      <c r="Z1437" s="357">
        <v>682</v>
      </c>
      <c r="AA1437" s="357">
        <v>572</v>
      </c>
      <c r="AB1437" s="357">
        <v>569</v>
      </c>
      <c r="AC1437" s="357">
        <v>657</v>
      </c>
      <c r="AD1437" s="357">
        <v>772</v>
      </c>
      <c r="AE1437" s="357">
        <v>615</v>
      </c>
      <c r="AF1437" s="357">
        <v>638</v>
      </c>
      <c r="AG1437" s="357">
        <v>727</v>
      </c>
      <c r="AH1437" s="357">
        <v>854</v>
      </c>
      <c r="AI1437" s="368" t="s">
        <v>2207</v>
      </c>
      <c r="AJ1437" s="357">
        <v>591</v>
      </c>
      <c r="AK1437" s="357">
        <v>679</v>
      </c>
      <c r="AL1437" s="357">
        <v>797</v>
      </c>
      <c r="AM1437" s="357">
        <v>499</v>
      </c>
      <c r="AN1437" s="357">
        <v>553</v>
      </c>
      <c r="AO1437" s="357">
        <v>630</v>
      </c>
      <c r="AP1437" s="357">
        <v>570</v>
      </c>
      <c r="AQ1437" s="357">
        <v>570</v>
      </c>
      <c r="AR1437" s="357">
        <v>734</v>
      </c>
      <c r="AS1437" s="357">
        <v>666</v>
      </c>
      <c r="AT1437" s="105"/>
      <c r="AU1437" s="105" t="s">
        <v>2470</v>
      </c>
      <c r="AV1437" s="126">
        <v>11.9</v>
      </c>
    </row>
    <row r="1438" spans="1:48" ht="23.25" customHeight="1">
      <c r="D1438" s="105" t="s">
        <v>2552</v>
      </c>
      <c r="E1438" s="164" t="s">
        <v>2552</v>
      </c>
      <c r="F1438" s="165" t="s">
        <v>2553</v>
      </c>
      <c r="G1438" s="126">
        <v>18.5</v>
      </c>
      <c r="H1438" s="166">
        <v>843</v>
      </c>
      <c r="I1438" s="166">
        <v>860</v>
      </c>
      <c r="J1438" s="166">
        <v>980</v>
      </c>
      <c r="K1438" s="357">
        <v>884</v>
      </c>
      <c r="L1438" s="357">
        <v>880</v>
      </c>
      <c r="M1438" s="357">
        <v>1070</v>
      </c>
      <c r="N1438" s="357">
        <v>968</v>
      </c>
      <c r="O1438" s="357">
        <v>851</v>
      </c>
      <c r="P1438" s="357">
        <v>935</v>
      </c>
      <c r="Q1438" s="357">
        <v>1035</v>
      </c>
      <c r="R1438" s="357">
        <v>993</v>
      </c>
      <c r="S1438" s="354">
        <v>1199</v>
      </c>
      <c r="T1438" s="354">
        <v>1393</v>
      </c>
      <c r="U1438" s="354">
        <v>1449</v>
      </c>
      <c r="V1438" s="357">
        <v>1089</v>
      </c>
      <c r="W1438" s="357">
        <v>1211</v>
      </c>
      <c r="X1438" s="357">
        <v>970</v>
      </c>
      <c r="Y1438" s="357">
        <v>1077</v>
      </c>
      <c r="Z1438" s="357">
        <v>1255</v>
      </c>
      <c r="AA1438" s="357">
        <v>1062</v>
      </c>
      <c r="AB1438" s="357">
        <v>1056</v>
      </c>
      <c r="AC1438" s="357">
        <v>1197</v>
      </c>
      <c r="AD1438" s="357">
        <v>1404</v>
      </c>
      <c r="AE1438" s="357">
        <v>1148</v>
      </c>
      <c r="AF1438" s="357">
        <v>1171</v>
      </c>
      <c r="AG1438" s="357">
        <v>1314</v>
      </c>
      <c r="AH1438" s="357">
        <v>1542</v>
      </c>
      <c r="AI1438" s="368" t="s">
        <v>2207</v>
      </c>
      <c r="AJ1438" s="357">
        <v>1073</v>
      </c>
      <c r="AK1438" s="357">
        <v>1214</v>
      </c>
      <c r="AL1438" s="357">
        <v>1424</v>
      </c>
      <c r="AM1438" s="357">
        <v>905</v>
      </c>
      <c r="AN1438" s="357">
        <v>997</v>
      </c>
      <c r="AO1438" s="357">
        <v>1136</v>
      </c>
      <c r="AP1438" s="357">
        <v>1020</v>
      </c>
      <c r="AQ1438" s="357">
        <v>1020</v>
      </c>
      <c r="AR1438" s="357">
        <v>1284</v>
      </c>
      <c r="AS1438" s="357">
        <v>1165</v>
      </c>
      <c r="AT1438" s="105"/>
      <c r="AU1438" s="105" t="s">
        <v>2552</v>
      </c>
      <c r="AV1438" s="126">
        <v>18.5</v>
      </c>
    </row>
    <row r="1439" spans="1:48" ht="23.25" customHeight="1">
      <c r="D1439" s="105" t="s">
        <v>2554</v>
      </c>
      <c r="E1439" s="164" t="s">
        <v>2554</v>
      </c>
      <c r="F1439" s="165" t="s">
        <v>2555</v>
      </c>
      <c r="G1439" s="126">
        <v>19.8</v>
      </c>
      <c r="H1439" s="166">
        <v>921</v>
      </c>
      <c r="I1439" s="166">
        <v>917</v>
      </c>
      <c r="J1439" s="166">
        <v>1064</v>
      </c>
      <c r="K1439" s="357">
        <v>954</v>
      </c>
      <c r="L1439" s="357">
        <v>947</v>
      </c>
      <c r="M1439" s="357">
        <v>1105</v>
      </c>
      <c r="N1439" s="357">
        <v>1079</v>
      </c>
      <c r="O1439" s="357">
        <v>936</v>
      </c>
      <c r="P1439" s="357">
        <v>1006</v>
      </c>
      <c r="Q1439" s="357">
        <v>1111</v>
      </c>
      <c r="R1439" s="357">
        <v>1087</v>
      </c>
      <c r="S1439" s="354">
        <v>1266</v>
      </c>
      <c r="T1439" s="354">
        <v>1472</v>
      </c>
      <c r="U1439" s="354">
        <v>1536</v>
      </c>
      <c r="V1439" s="357">
        <v>1161</v>
      </c>
      <c r="W1439" s="357">
        <v>1292</v>
      </c>
      <c r="X1439" s="357">
        <v>1038</v>
      </c>
      <c r="Y1439" s="357">
        <v>1152</v>
      </c>
      <c r="Z1439" s="357">
        <v>1342</v>
      </c>
      <c r="AA1439" s="357">
        <v>1145</v>
      </c>
      <c r="AB1439" s="357">
        <v>1131</v>
      </c>
      <c r="AC1439" s="357">
        <v>1282</v>
      </c>
      <c r="AD1439" s="357">
        <v>1504</v>
      </c>
      <c r="AE1439" s="357">
        <v>1228</v>
      </c>
      <c r="AF1439" s="357">
        <v>1245</v>
      </c>
      <c r="AG1439" s="357">
        <v>1398</v>
      </c>
      <c r="AH1439" s="357">
        <v>1641</v>
      </c>
      <c r="AI1439" s="368" t="s">
        <v>2207</v>
      </c>
      <c r="AJ1439" s="357">
        <v>1147</v>
      </c>
      <c r="AK1439" s="357">
        <v>1298</v>
      </c>
      <c r="AL1439" s="357">
        <v>1523</v>
      </c>
      <c r="AM1439" s="357">
        <v>974</v>
      </c>
      <c r="AN1439" s="357">
        <v>1072</v>
      </c>
      <c r="AO1439" s="357">
        <v>1223</v>
      </c>
      <c r="AP1439" s="357">
        <v>1102</v>
      </c>
      <c r="AQ1439" s="357">
        <v>1102</v>
      </c>
      <c r="AR1439" s="357">
        <v>1380</v>
      </c>
      <c r="AS1439" s="357">
        <v>1246</v>
      </c>
      <c r="AT1439" s="105"/>
      <c r="AU1439" s="105" t="s">
        <v>2554</v>
      </c>
      <c r="AV1439" s="126">
        <v>19.8</v>
      </c>
    </row>
    <row r="1440" spans="1:48" ht="23.25" customHeight="1">
      <c r="D1440" s="105" t="s">
        <v>2556</v>
      </c>
      <c r="E1440" s="164" t="s">
        <v>2556</v>
      </c>
      <c r="F1440" s="165" t="s">
        <v>2557</v>
      </c>
      <c r="G1440" s="126">
        <v>21.1</v>
      </c>
      <c r="H1440" s="166">
        <v>939</v>
      </c>
      <c r="I1440" s="166">
        <v>959</v>
      </c>
      <c r="J1440" s="166">
        <v>1091</v>
      </c>
      <c r="K1440" s="357">
        <v>981</v>
      </c>
      <c r="L1440" s="357">
        <v>977</v>
      </c>
      <c r="M1440" s="357">
        <v>1195</v>
      </c>
      <c r="N1440" s="357">
        <v>1078</v>
      </c>
      <c r="O1440" s="357">
        <v>949</v>
      </c>
      <c r="P1440" s="357">
        <v>1048</v>
      </c>
      <c r="Q1440" s="357">
        <v>1157</v>
      </c>
      <c r="R1440" s="357">
        <v>1112</v>
      </c>
      <c r="S1440" s="354">
        <v>1295</v>
      </c>
      <c r="T1440" s="354">
        <v>1510</v>
      </c>
      <c r="U1440" s="354">
        <v>1577</v>
      </c>
      <c r="V1440" s="357">
        <v>1194</v>
      </c>
      <c r="W1440" s="357">
        <v>1328</v>
      </c>
      <c r="X1440" s="357">
        <v>1063</v>
      </c>
      <c r="Y1440" s="357">
        <v>1183</v>
      </c>
      <c r="Z1440" s="357">
        <v>1378</v>
      </c>
      <c r="AA1440" s="357">
        <v>1163</v>
      </c>
      <c r="AB1440" s="357">
        <v>1162</v>
      </c>
      <c r="AC1440" s="357">
        <v>1322</v>
      </c>
      <c r="AD1440" s="357">
        <v>1551</v>
      </c>
      <c r="AE1440" s="357">
        <v>1261</v>
      </c>
      <c r="AF1440" s="357">
        <v>1277</v>
      </c>
      <c r="AG1440" s="357">
        <v>1439</v>
      </c>
      <c r="AH1440" s="357">
        <v>1689</v>
      </c>
      <c r="AI1440" s="368" t="s">
        <v>2207</v>
      </c>
      <c r="AJ1440" s="357">
        <v>1179</v>
      </c>
      <c r="AK1440" s="357">
        <v>1339</v>
      </c>
      <c r="AL1440" s="357">
        <v>1571</v>
      </c>
      <c r="AM1440" s="357">
        <v>1000</v>
      </c>
      <c r="AN1440" s="357">
        <v>1105</v>
      </c>
      <c r="AO1440" s="357">
        <v>1259</v>
      </c>
      <c r="AP1440" s="357">
        <v>1135</v>
      </c>
      <c r="AQ1440" s="357">
        <v>1135</v>
      </c>
      <c r="AR1440" s="357">
        <v>1429</v>
      </c>
      <c r="AS1440" s="357">
        <v>1278</v>
      </c>
      <c r="AT1440" s="105"/>
      <c r="AU1440" s="105" t="s">
        <v>2556</v>
      </c>
      <c r="AV1440" s="126">
        <v>21.1</v>
      </c>
    </row>
    <row r="1441" spans="1:48" ht="23.25" customHeight="1">
      <c r="D1441" s="105" t="s">
        <v>685</v>
      </c>
      <c r="E1441" s="164" t="s">
        <v>685</v>
      </c>
      <c r="F1441" s="165" t="s">
        <v>2498</v>
      </c>
      <c r="G1441" s="126">
        <v>21.1</v>
      </c>
      <c r="H1441" s="166">
        <v>1029</v>
      </c>
      <c r="I1441" s="166">
        <v>1050</v>
      </c>
      <c r="J1441" s="166">
        <v>1200</v>
      </c>
      <c r="K1441" s="357">
        <v>1107</v>
      </c>
      <c r="L1441" s="357">
        <v>1103</v>
      </c>
      <c r="M1441" s="357">
        <v>1309</v>
      </c>
      <c r="N1441" s="357">
        <v>1203</v>
      </c>
      <c r="O1441" s="357">
        <v>1034</v>
      </c>
      <c r="P1441" s="357">
        <v>1122</v>
      </c>
      <c r="Q1441" s="357">
        <v>1256</v>
      </c>
      <c r="R1441" s="357">
        <v>1204</v>
      </c>
      <c r="S1441" s="354">
        <v>1498</v>
      </c>
      <c r="T1441" s="354">
        <v>1716</v>
      </c>
      <c r="U1441" s="354">
        <v>1827</v>
      </c>
      <c r="V1441" s="357">
        <v>1317</v>
      </c>
      <c r="W1441" s="357">
        <v>1467</v>
      </c>
      <c r="X1441" s="357">
        <v>1205</v>
      </c>
      <c r="Y1441" s="357">
        <v>1328</v>
      </c>
      <c r="Z1441" s="357">
        <v>1549</v>
      </c>
      <c r="AA1441" s="357">
        <v>1322</v>
      </c>
      <c r="AB1441" s="357">
        <v>1293</v>
      </c>
      <c r="AC1441" s="357">
        <v>1455</v>
      </c>
      <c r="AD1441" s="357">
        <v>1708</v>
      </c>
      <c r="AE1441" s="357">
        <v>1407</v>
      </c>
      <c r="AF1441" s="357">
        <v>1476</v>
      </c>
      <c r="AG1441" s="357">
        <v>1642</v>
      </c>
      <c r="AH1441" s="357">
        <v>1928</v>
      </c>
      <c r="AI1441" s="368" t="s">
        <v>2207</v>
      </c>
      <c r="AJ1441" s="357">
        <v>1331</v>
      </c>
      <c r="AK1441" s="357">
        <v>1494</v>
      </c>
      <c r="AL1441" s="357">
        <v>1753</v>
      </c>
      <c r="AM1441" s="357">
        <v>1121</v>
      </c>
      <c r="AN1441" s="357">
        <v>1226</v>
      </c>
      <c r="AO1441" s="357">
        <v>1398</v>
      </c>
      <c r="AP1441" s="357">
        <v>1188</v>
      </c>
      <c r="AQ1441" s="357">
        <v>1188</v>
      </c>
      <c r="AR1441" s="357">
        <v>1480</v>
      </c>
      <c r="AS1441" s="357">
        <v>1432</v>
      </c>
      <c r="AT1441" s="105"/>
      <c r="AU1441" s="105" t="s">
        <v>685</v>
      </c>
      <c r="AV1441" s="126">
        <v>21.1</v>
      </c>
    </row>
    <row r="1442" spans="1:48" ht="23.25" customHeight="1">
      <c r="D1442" s="105" t="s">
        <v>2561</v>
      </c>
      <c r="E1442" s="164" t="s">
        <v>2561</v>
      </c>
      <c r="F1442" s="165" t="s">
        <v>2500</v>
      </c>
      <c r="G1442" s="126">
        <v>23.8</v>
      </c>
      <c r="H1442" s="166">
        <v>1057</v>
      </c>
      <c r="I1442" s="166">
        <v>1082</v>
      </c>
      <c r="J1442" s="166">
        <v>1236</v>
      </c>
      <c r="K1442" s="357">
        <v>1135</v>
      </c>
      <c r="L1442" s="357">
        <v>1133</v>
      </c>
      <c r="M1442" s="357">
        <v>1358</v>
      </c>
      <c r="N1442" s="357">
        <v>1242</v>
      </c>
      <c r="O1442" s="357">
        <v>1065</v>
      </c>
      <c r="P1442" s="357">
        <v>1168</v>
      </c>
      <c r="Q1442" s="357">
        <v>1301</v>
      </c>
      <c r="R1442" s="357">
        <v>1252</v>
      </c>
      <c r="S1442" s="354">
        <v>1539</v>
      </c>
      <c r="T1442" s="354">
        <v>1779</v>
      </c>
      <c r="U1442" s="354">
        <v>1889</v>
      </c>
      <c r="V1442" s="357">
        <v>1364</v>
      </c>
      <c r="W1442" s="357">
        <v>1519</v>
      </c>
      <c r="X1442" s="357">
        <v>1232</v>
      </c>
      <c r="Y1442" s="357">
        <v>1368</v>
      </c>
      <c r="Z1442" s="357">
        <v>1595</v>
      </c>
      <c r="AA1442" s="357">
        <v>1351</v>
      </c>
      <c r="AB1442" s="357">
        <v>1334</v>
      </c>
      <c r="AC1442" s="357">
        <v>1514</v>
      </c>
      <c r="AD1442" s="357">
        <v>1777</v>
      </c>
      <c r="AE1442" s="357">
        <v>1448</v>
      </c>
      <c r="AF1442" s="357">
        <v>1517</v>
      </c>
      <c r="AG1442" s="357">
        <v>1701</v>
      </c>
      <c r="AH1442" s="357">
        <v>1997</v>
      </c>
      <c r="AI1442" s="368" t="s">
        <v>2207</v>
      </c>
      <c r="AJ1442" s="357">
        <v>1372</v>
      </c>
      <c r="AK1442" s="357">
        <v>1552</v>
      </c>
      <c r="AL1442" s="357">
        <v>1822</v>
      </c>
      <c r="AM1442" s="357">
        <v>1151</v>
      </c>
      <c r="AN1442" s="357">
        <v>1269</v>
      </c>
      <c r="AO1442" s="357">
        <v>1447</v>
      </c>
      <c r="AP1442" s="357">
        <v>1235</v>
      </c>
      <c r="AQ1442" s="357">
        <v>1235</v>
      </c>
      <c r="AR1442" s="357">
        <v>1560</v>
      </c>
      <c r="AS1442" s="357">
        <v>1475</v>
      </c>
      <c r="AT1442" s="105"/>
      <c r="AU1442" s="105" t="s">
        <v>2561</v>
      </c>
      <c r="AV1442" s="126">
        <v>23.8</v>
      </c>
    </row>
    <row r="1443" spans="1:48" ht="23.25" customHeight="1">
      <c r="D1443" s="105" t="s">
        <v>2562</v>
      </c>
      <c r="E1443" s="164" t="s">
        <v>2562</v>
      </c>
      <c r="F1443" s="165" t="s">
        <v>2502</v>
      </c>
      <c r="G1443" s="126">
        <v>26.400000000000002</v>
      </c>
      <c r="H1443" s="166">
        <v>1104</v>
      </c>
      <c r="I1443" s="166">
        <v>1134</v>
      </c>
      <c r="J1443" s="166">
        <v>1293</v>
      </c>
      <c r="K1443" s="357">
        <v>1184</v>
      </c>
      <c r="L1443" s="357">
        <v>1182</v>
      </c>
      <c r="M1443" s="357">
        <v>1428</v>
      </c>
      <c r="N1443" s="357">
        <v>1301</v>
      </c>
      <c r="O1443" s="357">
        <v>1116</v>
      </c>
      <c r="P1443" s="357">
        <v>1234</v>
      </c>
      <c r="Q1443" s="357">
        <v>1369</v>
      </c>
      <c r="R1443" s="357">
        <v>1320</v>
      </c>
      <c r="S1443" s="354">
        <v>1601</v>
      </c>
      <c r="T1443" s="354">
        <v>1866</v>
      </c>
      <c r="U1443" s="354">
        <v>1978</v>
      </c>
      <c r="V1443" s="357">
        <v>1434</v>
      </c>
      <c r="W1443" s="357">
        <v>1597</v>
      </c>
      <c r="X1443" s="357">
        <v>1279</v>
      </c>
      <c r="Y1443" s="357">
        <v>1428</v>
      </c>
      <c r="Z1443" s="357">
        <v>1664</v>
      </c>
      <c r="AA1443" s="357">
        <v>1401</v>
      </c>
      <c r="AB1443" s="357">
        <v>1394</v>
      </c>
      <c r="AC1443" s="357">
        <v>1592</v>
      </c>
      <c r="AD1443" s="357">
        <v>1869</v>
      </c>
      <c r="AE1443" s="357">
        <v>1511</v>
      </c>
      <c r="AF1443" s="357">
        <v>1577</v>
      </c>
      <c r="AG1443" s="357">
        <v>1779</v>
      </c>
      <c r="AH1443" s="357">
        <v>2089</v>
      </c>
      <c r="AI1443" s="368" t="s">
        <v>2207</v>
      </c>
      <c r="AJ1443" s="357">
        <v>1432</v>
      </c>
      <c r="AK1443" s="357">
        <v>1631</v>
      </c>
      <c r="AL1443" s="357">
        <v>1914</v>
      </c>
      <c r="AM1443" s="357">
        <v>1201</v>
      </c>
      <c r="AN1443" s="357">
        <v>1330</v>
      </c>
      <c r="AO1443" s="357">
        <v>1517</v>
      </c>
      <c r="AP1443" s="357">
        <v>1308</v>
      </c>
      <c r="AQ1443" s="357">
        <v>1308</v>
      </c>
      <c r="AR1443" s="357">
        <v>1670</v>
      </c>
      <c r="AS1443" s="357">
        <v>1545</v>
      </c>
      <c r="AT1443" s="105"/>
      <c r="AU1443" s="105" t="s">
        <v>2562</v>
      </c>
      <c r="AV1443" s="126">
        <v>26.400000000000002</v>
      </c>
    </row>
    <row r="1444" spans="1:48" ht="23.25" customHeight="1">
      <c r="A1444" s="444"/>
      <c r="B1444" s="445"/>
      <c r="D1444" s="105" t="s">
        <v>2472</v>
      </c>
      <c r="E1444" s="164" t="s">
        <v>2472</v>
      </c>
      <c r="F1444" s="165" t="s">
        <v>2473</v>
      </c>
      <c r="G1444" s="126">
        <v>13.2</v>
      </c>
      <c r="H1444" s="166">
        <v>482</v>
      </c>
      <c r="I1444" s="166">
        <v>482</v>
      </c>
      <c r="J1444" s="166">
        <v>576</v>
      </c>
      <c r="K1444" s="357">
        <v>517</v>
      </c>
      <c r="L1444" s="357">
        <v>515</v>
      </c>
      <c r="M1444" s="357">
        <v>625</v>
      </c>
      <c r="N1444" s="357">
        <v>594</v>
      </c>
      <c r="O1444" s="357">
        <v>498</v>
      </c>
      <c r="P1444" s="357">
        <v>556</v>
      </c>
      <c r="Q1444" s="357">
        <v>610</v>
      </c>
      <c r="R1444" s="357">
        <v>592</v>
      </c>
      <c r="S1444" s="354">
        <v>656</v>
      </c>
      <c r="T1444" s="354">
        <v>783</v>
      </c>
      <c r="U1444" s="354">
        <v>872</v>
      </c>
      <c r="V1444" s="357">
        <v>645</v>
      </c>
      <c r="W1444" s="357">
        <v>718</v>
      </c>
      <c r="X1444" s="357">
        <v>541</v>
      </c>
      <c r="Y1444" s="357">
        <v>614</v>
      </c>
      <c r="Z1444" s="357">
        <v>715</v>
      </c>
      <c r="AA1444" s="357">
        <v>595</v>
      </c>
      <c r="AB1444" s="357">
        <v>598</v>
      </c>
      <c r="AC1444" s="357">
        <v>695</v>
      </c>
      <c r="AD1444" s="357">
        <v>816</v>
      </c>
      <c r="AE1444" s="357">
        <v>645</v>
      </c>
      <c r="AF1444" s="357">
        <v>666</v>
      </c>
      <c r="AG1444" s="357">
        <v>765</v>
      </c>
      <c r="AH1444" s="357">
        <v>898</v>
      </c>
      <c r="AI1444" s="368" t="s">
        <v>2207</v>
      </c>
      <c r="AJ1444" s="357">
        <v>619</v>
      </c>
      <c r="AK1444" s="357">
        <v>716</v>
      </c>
      <c r="AL1444" s="357">
        <v>841</v>
      </c>
      <c r="AM1444" s="357">
        <v>520</v>
      </c>
      <c r="AN1444" s="357">
        <v>580</v>
      </c>
      <c r="AO1444" s="357">
        <v>660</v>
      </c>
      <c r="AP1444" s="357">
        <v>604</v>
      </c>
      <c r="AQ1444" s="357">
        <v>604</v>
      </c>
      <c r="AR1444" s="357">
        <v>787</v>
      </c>
      <c r="AS1444" s="357">
        <v>700</v>
      </c>
      <c r="AT1444" s="105"/>
      <c r="AU1444" s="105" t="s">
        <v>2472</v>
      </c>
      <c r="AV1444" s="126">
        <v>13.2</v>
      </c>
    </row>
    <row r="1445" spans="1:48" ht="23.25" customHeight="1">
      <c r="A1445" s="396"/>
      <c r="B1445" s="397"/>
      <c r="D1445" s="105" t="s">
        <v>2474</v>
      </c>
      <c r="E1445" s="164" t="s">
        <v>2474</v>
      </c>
      <c r="F1445" s="165" t="s">
        <v>5226</v>
      </c>
      <c r="G1445" s="126">
        <v>14.5</v>
      </c>
      <c r="H1445" s="166">
        <v>500</v>
      </c>
      <c r="I1445" s="166">
        <v>501</v>
      </c>
      <c r="J1445" s="166">
        <v>601</v>
      </c>
      <c r="K1445" s="357">
        <v>537</v>
      </c>
      <c r="L1445" s="357">
        <v>535</v>
      </c>
      <c r="M1445" s="357">
        <v>650</v>
      </c>
      <c r="N1445" s="357">
        <v>619</v>
      </c>
      <c r="O1445" s="357">
        <v>520</v>
      </c>
      <c r="P1445" s="357">
        <v>585</v>
      </c>
      <c r="Q1445" s="357">
        <v>641</v>
      </c>
      <c r="R1445" s="357">
        <v>623</v>
      </c>
      <c r="S1445" s="354">
        <v>683</v>
      </c>
      <c r="T1445" s="354">
        <v>823</v>
      </c>
      <c r="U1445" s="354">
        <v>911</v>
      </c>
      <c r="V1445" s="357">
        <v>677</v>
      </c>
      <c r="W1445" s="357">
        <v>755</v>
      </c>
      <c r="X1445" s="357">
        <v>562</v>
      </c>
      <c r="Y1445" s="357">
        <v>641</v>
      </c>
      <c r="Z1445" s="357">
        <v>746</v>
      </c>
      <c r="AA1445" s="357">
        <v>618</v>
      </c>
      <c r="AB1445" s="357">
        <v>625</v>
      </c>
      <c r="AC1445" s="357">
        <v>731</v>
      </c>
      <c r="AD1445" s="357">
        <v>859</v>
      </c>
      <c r="AE1445" s="357">
        <v>673</v>
      </c>
      <c r="AF1445" s="357">
        <v>694</v>
      </c>
      <c r="AG1445" s="357">
        <v>801</v>
      </c>
      <c r="AH1445" s="357">
        <v>941</v>
      </c>
      <c r="AI1445" s="368" t="s">
        <v>2207</v>
      </c>
      <c r="AJ1445" s="357">
        <v>646</v>
      </c>
      <c r="AK1445" s="357">
        <v>753</v>
      </c>
      <c r="AL1445" s="357">
        <v>885</v>
      </c>
      <c r="AM1445" s="357">
        <v>541</v>
      </c>
      <c r="AN1445" s="357">
        <v>607</v>
      </c>
      <c r="AO1445" s="357">
        <v>691</v>
      </c>
      <c r="AP1445" s="357">
        <v>638</v>
      </c>
      <c r="AQ1445" s="357">
        <v>638</v>
      </c>
      <c r="AR1445" s="357">
        <v>839</v>
      </c>
      <c r="AS1445" s="357">
        <v>733</v>
      </c>
      <c r="AT1445" s="105"/>
      <c r="AU1445" s="105" t="s">
        <v>2474</v>
      </c>
      <c r="AV1445" s="126">
        <v>14.5</v>
      </c>
    </row>
    <row r="1446" spans="1:48" ht="23.25" customHeight="1">
      <c r="D1446" s="105" t="s">
        <v>2475</v>
      </c>
      <c r="E1446" s="164" t="s">
        <v>2475</v>
      </c>
      <c r="F1446" s="165" t="s">
        <v>2476</v>
      </c>
      <c r="G1446" s="126">
        <v>15.9</v>
      </c>
      <c r="H1446" s="166">
        <v>521</v>
      </c>
      <c r="I1446" s="166">
        <v>543</v>
      </c>
      <c r="J1446" s="166">
        <v>614</v>
      </c>
      <c r="K1446" s="357">
        <v>568</v>
      </c>
      <c r="L1446" s="357">
        <v>567</v>
      </c>
      <c r="M1446" s="357">
        <v>715</v>
      </c>
      <c r="N1446" s="357">
        <v>610</v>
      </c>
      <c r="O1446" s="357">
        <v>538</v>
      </c>
      <c r="P1446" s="357">
        <v>623</v>
      </c>
      <c r="Q1446" s="357">
        <v>691</v>
      </c>
      <c r="R1446" s="357">
        <v>644</v>
      </c>
      <c r="S1446" s="354">
        <v>710</v>
      </c>
      <c r="T1446" s="354">
        <v>862</v>
      </c>
      <c r="U1446" s="354">
        <v>952</v>
      </c>
      <c r="V1446" s="357">
        <v>711</v>
      </c>
      <c r="W1446" s="357">
        <v>792</v>
      </c>
      <c r="X1446" s="357">
        <v>584</v>
      </c>
      <c r="Y1446" s="357">
        <v>669</v>
      </c>
      <c r="Z1446" s="357">
        <v>779</v>
      </c>
      <c r="AA1446" s="357">
        <v>641</v>
      </c>
      <c r="AB1446" s="357">
        <v>654</v>
      </c>
      <c r="AC1446" s="357">
        <v>769</v>
      </c>
      <c r="AD1446" s="357">
        <v>903</v>
      </c>
      <c r="AE1446" s="357">
        <v>703</v>
      </c>
      <c r="AF1446" s="357">
        <v>722</v>
      </c>
      <c r="AG1446" s="357">
        <v>839</v>
      </c>
      <c r="AH1446" s="357">
        <v>986</v>
      </c>
      <c r="AI1446" s="368" t="s">
        <v>2207</v>
      </c>
      <c r="AJ1446" s="357">
        <v>675</v>
      </c>
      <c r="AK1446" s="357">
        <v>791</v>
      </c>
      <c r="AL1446" s="357">
        <v>929</v>
      </c>
      <c r="AM1446" s="357">
        <v>563</v>
      </c>
      <c r="AN1446" s="357">
        <v>635</v>
      </c>
      <c r="AO1446" s="357">
        <v>722</v>
      </c>
      <c r="AP1446" s="357">
        <v>673</v>
      </c>
      <c r="AQ1446" s="357">
        <v>673</v>
      </c>
      <c r="AR1446" s="357">
        <v>893</v>
      </c>
      <c r="AS1446" s="357">
        <v>767</v>
      </c>
      <c r="AT1446" s="105"/>
      <c r="AU1446" s="105" t="s">
        <v>2475</v>
      </c>
      <c r="AV1446" s="126">
        <v>15.9</v>
      </c>
    </row>
    <row r="1447" spans="1:48" ht="23.25" customHeight="1">
      <c r="D1447" s="105" t="s">
        <v>2477</v>
      </c>
      <c r="E1447" s="164" t="s">
        <v>2477</v>
      </c>
      <c r="F1447" s="165" t="s">
        <v>2478</v>
      </c>
      <c r="G1447" s="126">
        <v>17.200000000000003</v>
      </c>
      <c r="H1447" s="166">
        <v>550</v>
      </c>
      <c r="I1447" s="166">
        <v>553</v>
      </c>
      <c r="J1447" s="166">
        <v>663</v>
      </c>
      <c r="K1447" s="357">
        <v>588</v>
      </c>
      <c r="L1447" s="357">
        <v>588</v>
      </c>
      <c r="M1447" s="357">
        <v>713</v>
      </c>
      <c r="N1447" s="357">
        <v>681</v>
      </c>
      <c r="O1447" s="357">
        <v>575</v>
      </c>
      <c r="P1447" s="357">
        <v>656</v>
      </c>
      <c r="Q1447" s="357">
        <v>717</v>
      </c>
      <c r="R1447" s="357">
        <v>698</v>
      </c>
      <c r="S1447" s="354">
        <v>748</v>
      </c>
      <c r="T1447" s="354">
        <v>916</v>
      </c>
      <c r="U1447" s="354">
        <v>1008</v>
      </c>
      <c r="V1447" s="357">
        <v>763</v>
      </c>
      <c r="W1447" s="357">
        <v>844</v>
      </c>
      <c r="X1447" s="357">
        <v>659</v>
      </c>
      <c r="Y1447" s="357">
        <v>784</v>
      </c>
      <c r="Z1447" s="357">
        <v>953</v>
      </c>
      <c r="AA1447" s="357">
        <v>746</v>
      </c>
      <c r="AB1447" s="357">
        <v>692</v>
      </c>
      <c r="AC1447" s="357">
        <v>818</v>
      </c>
      <c r="AD1447" s="357">
        <v>960</v>
      </c>
      <c r="AE1447" s="357">
        <v>745</v>
      </c>
      <c r="AF1447" s="357">
        <v>761</v>
      </c>
      <c r="AG1447" s="357">
        <v>888</v>
      </c>
      <c r="AH1447" s="357">
        <v>1042</v>
      </c>
      <c r="AI1447" s="368" t="s">
        <v>2207</v>
      </c>
      <c r="AJ1447" s="357">
        <v>714</v>
      </c>
      <c r="AK1447" s="357">
        <v>840</v>
      </c>
      <c r="AL1447" s="357">
        <v>985</v>
      </c>
      <c r="AM1447" s="357">
        <v>594</v>
      </c>
      <c r="AN1447" s="357">
        <v>674</v>
      </c>
      <c r="AO1447" s="357">
        <v>765</v>
      </c>
      <c r="AP1447" s="357">
        <v>720</v>
      </c>
      <c r="AQ1447" s="357">
        <v>720</v>
      </c>
      <c r="AR1447" s="357">
        <v>959</v>
      </c>
      <c r="AS1447" s="357">
        <v>814</v>
      </c>
      <c r="AT1447" s="105"/>
      <c r="AU1447" s="105" t="s">
        <v>2477</v>
      </c>
      <c r="AV1447" s="126">
        <v>17.200000000000003</v>
      </c>
    </row>
    <row r="1448" spans="1:48" ht="23.25" customHeight="1">
      <c r="D1448" s="105" t="s">
        <v>2565</v>
      </c>
      <c r="E1448" s="164" t="s">
        <v>2565</v>
      </c>
      <c r="F1448" s="165" t="s">
        <v>2566</v>
      </c>
      <c r="G1448" s="126">
        <v>26.400000000000002</v>
      </c>
      <c r="H1448" s="166">
        <v>1170</v>
      </c>
      <c r="I1448" s="166">
        <v>1196</v>
      </c>
      <c r="J1448" s="166">
        <v>1362</v>
      </c>
      <c r="K1448" s="357">
        <v>1232</v>
      </c>
      <c r="L1448" s="357">
        <v>1227</v>
      </c>
      <c r="M1448" s="357">
        <v>1492</v>
      </c>
      <c r="N1448" s="357">
        <v>1350</v>
      </c>
      <c r="O1448" s="357">
        <v>1182</v>
      </c>
      <c r="P1448" s="357">
        <v>1301</v>
      </c>
      <c r="Q1448" s="357">
        <v>1440</v>
      </c>
      <c r="R1448" s="357">
        <v>1384</v>
      </c>
      <c r="S1448" s="354">
        <v>1701</v>
      </c>
      <c r="T1448" s="354">
        <v>1982</v>
      </c>
      <c r="U1448" s="354">
        <v>2051</v>
      </c>
      <c r="V1448" s="357">
        <v>1531</v>
      </c>
      <c r="W1448" s="357">
        <v>1702</v>
      </c>
      <c r="X1448" s="357">
        <v>1364</v>
      </c>
      <c r="Y1448" s="357">
        <v>1515</v>
      </c>
      <c r="Z1448" s="357">
        <v>1765</v>
      </c>
      <c r="AA1448" s="357">
        <v>1492</v>
      </c>
      <c r="AB1448" s="357">
        <v>1486</v>
      </c>
      <c r="AC1448" s="357">
        <v>1687</v>
      </c>
      <c r="AD1448" s="357">
        <v>1978</v>
      </c>
      <c r="AE1448" s="357">
        <v>1614</v>
      </c>
      <c r="AF1448" s="357">
        <v>1658</v>
      </c>
      <c r="AG1448" s="357">
        <v>1862</v>
      </c>
      <c r="AH1448" s="357">
        <v>2185</v>
      </c>
      <c r="AI1448" s="368" t="s">
        <v>2207</v>
      </c>
      <c r="AJ1448" s="357">
        <v>1511</v>
      </c>
      <c r="AK1448" s="357">
        <v>1712</v>
      </c>
      <c r="AL1448" s="357">
        <v>2008</v>
      </c>
      <c r="AM1448" s="357">
        <v>1265</v>
      </c>
      <c r="AN1448" s="357">
        <v>1396</v>
      </c>
      <c r="AO1448" s="357">
        <v>1591</v>
      </c>
      <c r="AP1448" s="357">
        <v>1422</v>
      </c>
      <c r="AQ1448" s="357">
        <v>1422</v>
      </c>
      <c r="AR1448" s="357">
        <v>1803</v>
      </c>
      <c r="AS1448" s="357">
        <v>1641</v>
      </c>
      <c r="AT1448" s="105"/>
      <c r="AU1448" s="105" t="s">
        <v>2565</v>
      </c>
      <c r="AV1448" s="126">
        <v>26.400000000000002</v>
      </c>
    </row>
    <row r="1449" spans="1:48" ht="23.25" customHeight="1">
      <c r="D1449" s="105" t="s">
        <v>3497</v>
      </c>
      <c r="E1449" s="164" t="s">
        <v>3497</v>
      </c>
      <c r="F1449" s="165" t="s">
        <v>2566</v>
      </c>
      <c r="G1449" s="126">
        <v>26.400000000000002</v>
      </c>
      <c r="H1449" s="166">
        <v>1170</v>
      </c>
      <c r="I1449" s="166">
        <v>1196</v>
      </c>
      <c r="J1449" s="166">
        <v>1362</v>
      </c>
      <c r="K1449" s="357">
        <v>1232</v>
      </c>
      <c r="L1449" s="357">
        <v>1227</v>
      </c>
      <c r="M1449" s="357">
        <v>1492</v>
      </c>
      <c r="N1449" s="357">
        <v>1350</v>
      </c>
      <c r="O1449" s="357">
        <v>1182</v>
      </c>
      <c r="P1449" s="357">
        <v>1301</v>
      </c>
      <c r="Q1449" s="357">
        <v>1440</v>
      </c>
      <c r="R1449" s="357">
        <v>1384</v>
      </c>
      <c r="S1449" s="354">
        <v>1701</v>
      </c>
      <c r="T1449" s="354">
        <v>1982</v>
      </c>
      <c r="U1449" s="354">
        <v>2051</v>
      </c>
      <c r="V1449" s="357">
        <v>1531</v>
      </c>
      <c r="W1449" s="357">
        <v>1702</v>
      </c>
      <c r="X1449" s="357">
        <v>1364</v>
      </c>
      <c r="Y1449" s="357">
        <v>1515</v>
      </c>
      <c r="Z1449" s="357">
        <v>1765</v>
      </c>
      <c r="AA1449" s="357">
        <v>1492</v>
      </c>
      <c r="AB1449" s="357">
        <v>1486</v>
      </c>
      <c r="AC1449" s="357">
        <v>1687</v>
      </c>
      <c r="AD1449" s="357">
        <v>1978</v>
      </c>
      <c r="AE1449" s="357">
        <v>1614</v>
      </c>
      <c r="AF1449" s="357">
        <v>1658</v>
      </c>
      <c r="AG1449" s="357">
        <v>1862</v>
      </c>
      <c r="AH1449" s="357">
        <v>2185</v>
      </c>
      <c r="AI1449" s="368" t="s">
        <v>2207</v>
      </c>
      <c r="AJ1449" s="357">
        <v>1511</v>
      </c>
      <c r="AK1449" s="357">
        <v>1712</v>
      </c>
      <c r="AL1449" s="357">
        <v>2008</v>
      </c>
      <c r="AM1449" s="357">
        <v>1265</v>
      </c>
      <c r="AN1449" s="357">
        <v>1396</v>
      </c>
      <c r="AO1449" s="357">
        <v>1591</v>
      </c>
      <c r="AP1449" s="357">
        <v>1422</v>
      </c>
      <c r="AQ1449" s="357">
        <v>1422</v>
      </c>
      <c r="AR1449" s="357">
        <v>1803</v>
      </c>
      <c r="AS1449" s="357">
        <v>1641</v>
      </c>
      <c r="AT1449" s="105"/>
      <c r="AU1449" s="105" t="s">
        <v>3497</v>
      </c>
      <c r="AV1449" s="126">
        <v>26.400000000000002</v>
      </c>
    </row>
    <row r="1450" spans="1:48" ht="23.25" customHeight="1">
      <c r="D1450" s="105" t="s">
        <v>2485</v>
      </c>
      <c r="E1450" s="164" t="s">
        <v>2485</v>
      </c>
      <c r="F1450" s="165" t="s">
        <v>2486</v>
      </c>
      <c r="G1450" s="126">
        <v>18.5</v>
      </c>
      <c r="H1450" s="166">
        <v>567</v>
      </c>
      <c r="I1450" s="166">
        <v>593</v>
      </c>
      <c r="J1450" s="166">
        <v>669</v>
      </c>
      <c r="K1450" s="357">
        <v>615</v>
      </c>
      <c r="L1450" s="357">
        <v>615</v>
      </c>
      <c r="M1450" s="357">
        <v>783</v>
      </c>
      <c r="N1450" s="357">
        <v>663</v>
      </c>
      <c r="O1450" s="357">
        <v>587</v>
      </c>
      <c r="P1450" s="357">
        <v>783</v>
      </c>
      <c r="Q1450" s="357">
        <v>758</v>
      </c>
      <c r="R1450" s="357">
        <v>707</v>
      </c>
      <c r="S1450" s="354">
        <v>773</v>
      </c>
      <c r="T1450" s="354">
        <v>951</v>
      </c>
      <c r="U1450" s="354">
        <v>1045</v>
      </c>
      <c r="V1450" s="357">
        <v>793</v>
      </c>
      <c r="W1450" s="357">
        <v>878</v>
      </c>
      <c r="X1450" s="357">
        <v>635</v>
      </c>
      <c r="Y1450" s="357">
        <v>735</v>
      </c>
      <c r="Z1450" s="357">
        <v>853</v>
      </c>
      <c r="AA1450" s="357">
        <v>698</v>
      </c>
      <c r="AB1450" s="357">
        <v>718</v>
      </c>
      <c r="AC1450" s="357">
        <v>852</v>
      </c>
      <c r="AD1450" s="357">
        <v>1000</v>
      </c>
      <c r="AE1450" s="357">
        <v>772</v>
      </c>
      <c r="AF1450" s="357">
        <v>787</v>
      </c>
      <c r="AG1450" s="357">
        <v>922</v>
      </c>
      <c r="AH1450" s="357">
        <v>1082</v>
      </c>
      <c r="AI1450" s="368" t="s">
        <v>2207</v>
      </c>
      <c r="AJ1450" s="357">
        <v>740</v>
      </c>
      <c r="AK1450" s="357">
        <v>874</v>
      </c>
      <c r="AL1450" s="357">
        <v>1025</v>
      </c>
      <c r="AM1450" s="357">
        <v>614</v>
      </c>
      <c r="AN1450" s="357">
        <v>699</v>
      </c>
      <c r="AO1450" s="357">
        <v>793</v>
      </c>
      <c r="AP1450" s="357">
        <v>752</v>
      </c>
      <c r="AQ1450" s="357">
        <v>752</v>
      </c>
      <c r="AR1450" s="357">
        <v>1007</v>
      </c>
      <c r="AS1450" s="357">
        <v>845</v>
      </c>
      <c r="AT1450" s="105"/>
      <c r="AU1450" s="105" t="s">
        <v>2485</v>
      </c>
      <c r="AV1450" s="126">
        <v>18.5</v>
      </c>
    </row>
    <row r="1451" spans="1:48" ht="23.25" customHeight="1">
      <c r="D1451" s="105" t="s">
        <v>2487</v>
      </c>
      <c r="E1451" s="164" t="s">
        <v>2487</v>
      </c>
      <c r="F1451" s="165" t="s">
        <v>2488</v>
      </c>
      <c r="G1451" s="126">
        <v>19.8</v>
      </c>
      <c r="H1451" s="166">
        <v>629</v>
      </c>
      <c r="I1451" s="166">
        <v>631</v>
      </c>
      <c r="J1451" s="166">
        <v>756</v>
      </c>
      <c r="K1451" s="357">
        <v>667</v>
      </c>
      <c r="L1451" s="357">
        <v>667</v>
      </c>
      <c r="M1451" s="357">
        <v>807</v>
      </c>
      <c r="N1451" s="357">
        <v>770</v>
      </c>
      <c r="O1451" s="357">
        <v>657</v>
      </c>
      <c r="P1451" s="357">
        <v>750</v>
      </c>
      <c r="Q1451" s="357">
        <v>820</v>
      </c>
      <c r="R1451" s="357">
        <v>797</v>
      </c>
      <c r="S1451" s="354">
        <v>838</v>
      </c>
      <c r="T1451" s="354">
        <v>1030</v>
      </c>
      <c r="U1451" s="354">
        <v>1133</v>
      </c>
      <c r="V1451" s="357">
        <v>866</v>
      </c>
      <c r="W1451" s="357">
        <v>961</v>
      </c>
      <c r="X1451" s="357">
        <v>700</v>
      </c>
      <c r="Y1451" s="357">
        <v>807</v>
      </c>
      <c r="Z1451" s="357">
        <v>938</v>
      </c>
      <c r="AA1451" s="357">
        <v>769</v>
      </c>
      <c r="AB1451" s="357">
        <v>790</v>
      </c>
      <c r="AC1451" s="357">
        <v>934</v>
      </c>
      <c r="AD1451" s="357">
        <v>1096</v>
      </c>
      <c r="AE1451" s="357">
        <v>849</v>
      </c>
      <c r="AF1451" s="357">
        <v>858</v>
      </c>
      <c r="AG1451" s="357">
        <v>1004</v>
      </c>
      <c r="AH1451" s="357">
        <v>1178</v>
      </c>
      <c r="AI1451" s="368" t="s">
        <v>2207</v>
      </c>
      <c r="AJ1451" s="357">
        <v>811</v>
      </c>
      <c r="AK1451" s="357">
        <v>955</v>
      </c>
      <c r="AL1451" s="357">
        <v>1121</v>
      </c>
      <c r="AM1451" s="357">
        <v>679</v>
      </c>
      <c r="AN1451" s="357">
        <v>770</v>
      </c>
      <c r="AO1451" s="357">
        <v>874</v>
      </c>
      <c r="AP1451" s="357">
        <v>835</v>
      </c>
      <c r="AQ1451" s="357">
        <v>835</v>
      </c>
      <c r="AR1451" s="357">
        <v>1108</v>
      </c>
      <c r="AS1451" s="357">
        <v>928</v>
      </c>
      <c r="AT1451" s="105"/>
      <c r="AU1451" s="105" t="s">
        <v>2487</v>
      </c>
      <c r="AV1451" s="126">
        <v>19.8</v>
      </c>
    </row>
    <row r="1452" spans="1:48" ht="23.25" customHeight="1">
      <c r="D1452" s="105" t="s">
        <v>2489</v>
      </c>
      <c r="E1452" s="164" t="s">
        <v>2489</v>
      </c>
      <c r="F1452" s="165" t="s">
        <v>2490</v>
      </c>
      <c r="G1452" s="126">
        <v>21.1</v>
      </c>
      <c r="H1452" s="166">
        <v>652</v>
      </c>
      <c r="I1452" s="166">
        <v>681</v>
      </c>
      <c r="J1452" s="166">
        <v>767</v>
      </c>
      <c r="K1452" s="357">
        <v>700</v>
      </c>
      <c r="L1452" s="357">
        <v>699</v>
      </c>
      <c r="M1452" s="357">
        <v>898</v>
      </c>
      <c r="N1452" s="357">
        <v>757</v>
      </c>
      <c r="O1452" s="357">
        <v>675</v>
      </c>
      <c r="P1452" s="357">
        <v>800</v>
      </c>
      <c r="Q1452" s="357">
        <v>873</v>
      </c>
      <c r="R1452" s="357">
        <v>813</v>
      </c>
      <c r="S1452" s="354">
        <v>866</v>
      </c>
      <c r="T1452" s="354">
        <v>1069</v>
      </c>
      <c r="U1452" s="354">
        <v>1173</v>
      </c>
      <c r="V1452" s="357">
        <v>900</v>
      </c>
      <c r="W1452" s="357">
        <v>998</v>
      </c>
      <c r="X1452" s="357">
        <v>721</v>
      </c>
      <c r="Y1452" s="357">
        <v>835</v>
      </c>
      <c r="Z1452" s="357">
        <v>970</v>
      </c>
      <c r="AA1452" s="357">
        <v>792</v>
      </c>
      <c r="AB1452" s="357">
        <v>818</v>
      </c>
      <c r="AC1452" s="357">
        <v>971</v>
      </c>
      <c r="AD1452" s="357">
        <v>1139</v>
      </c>
      <c r="AE1452" s="357">
        <v>878</v>
      </c>
      <c r="AF1452" s="357">
        <v>886</v>
      </c>
      <c r="AG1452" s="357">
        <v>1041</v>
      </c>
      <c r="AH1452" s="357">
        <v>1222</v>
      </c>
      <c r="AI1452" s="368" t="s">
        <v>2207</v>
      </c>
      <c r="AJ1452" s="357">
        <v>839</v>
      </c>
      <c r="AK1452" s="357">
        <v>993</v>
      </c>
      <c r="AL1452" s="357">
        <v>1165</v>
      </c>
      <c r="AM1452" s="357">
        <v>700</v>
      </c>
      <c r="AN1452" s="357">
        <v>797</v>
      </c>
      <c r="AO1452" s="357">
        <v>905</v>
      </c>
      <c r="AP1452" s="357">
        <v>869</v>
      </c>
      <c r="AQ1452" s="357">
        <v>869</v>
      </c>
      <c r="AR1452" s="357">
        <v>1161</v>
      </c>
      <c r="AS1452" s="357">
        <v>961</v>
      </c>
      <c r="AT1452" s="105"/>
      <c r="AU1452" s="105" t="s">
        <v>2489</v>
      </c>
      <c r="AV1452" s="126">
        <v>21.1</v>
      </c>
    </row>
    <row r="1453" spans="1:48" ht="23.25" customHeight="1">
      <c r="D1453" s="105" t="s">
        <v>2497</v>
      </c>
      <c r="E1453" s="164" t="s">
        <v>2497</v>
      </c>
      <c r="F1453" s="165" t="s">
        <v>2498</v>
      </c>
      <c r="G1453" s="126">
        <v>21.1</v>
      </c>
      <c r="H1453" s="166">
        <v>747</v>
      </c>
      <c r="I1453" s="166">
        <v>749</v>
      </c>
      <c r="J1453" s="166">
        <v>897</v>
      </c>
      <c r="K1453" s="357">
        <v>815</v>
      </c>
      <c r="L1453" s="357">
        <v>813</v>
      </c>
      <c r="M1453" s="357">
        <v>993</v>
      </c>
      <c r="N1453" s="357">
        <v>945</v>
      </c>
      <c r="O1453" s="357">
        <v>770</v>
      </c>
      <c r="P1453" s="357">
        <v>858</v>
      </c>
      <c r="Q1453" s="357">
        <v>940</v>
      </c>
      <c r="R1453" s="357">
        <v>915</v>
      </c>
      <c r="S1453" s="354">
        <v>1067</v>
      </c>
      <c r="T1453" s="354">
        <v>1273</v>
      </c>
      <c r="U1453" s="354">
        <v>1422</v>
      </c>
      <c r="V1453" s="357">
        <v>1020</v>
      </c>
      <c r="W1453" s="357">
        <v>1136</v>
      </c>
      <c r="X1453" s="357">
        <v>862</v>
      </c>
      <c r="Y1453" s="357">
        <v>978</v>
      </c>
      <c r="Z1453" s="357">
        <v>1138</v>
      </c>
      <c r="AA1453" s="357">
        <v>949</v>
      </c>
      <c r="AB1453" s="357">
        <v>947</v>
      </c>
      <c r="AC1453" s="357">
        <v>1102</v>
      </c>
      <c r="AD1453" s="357">
        <v>1294</v>
      </c>
      <c r="AE1453" s="357">
        <v>1022</v>
      </c>
      <c r="AF1453" s="357">
        <v>1084</v>
      </c>
      <c r="AG1453" s="357">
        <v>1242</v>
      </c>
      <c r="AH1453" s="357">
        <v>1458</v>
      </c>
      <c r="AI1453" s="368" t="s">
        <v>2207</v>
      </c>
      <c r="AJ1453" s="357">
        <v>989</v>
      </c>
      <c r="AK1453" s="357">
        <v>1146</v>
      </c>
      <c r="AL1453" s="357">
        <v>1345</v>
      </c>
      <c r="AM1453" s="357">
        <v>820</v>
      </c>
      <c r="AN1453" s="357">
        <v>916</v>
      </c>
      <c r="AO1453" s="357">
        <v>1042</v>
      </c>
      <c r="AP1453" s="357">
        <v>920</v>
      </c>
      <c r="AQ1453" s="357">
        <v>920</v>
      </c>
      <c r="AR1453" s="357">
        <v>1210</v>
      </c>
      <c r="AS1453" s="357">
        <v>1113</v>
      </c>
      <c r="AT1453" s="105"/>
      <c r="AU1453" s="105" t="s">
        <v>2497</v>
      </c>
      <c r="AV1453" s="126">
        <v>21.1</v>
      </c>
    </row>
    <row r="1454" spans="1:48" ht="23.25" customHeight="1">
      <c r="B1454" s="446"/>
      <c r="D1454" s="105" t="s">
        <v>2499</v>
      </c>
      <c r="E1454" s="164" t="s">
        <v>2499</v>
      </c>
      <c r="F1454" s="165" t="s">
        <v>2500</v>
      </c>
      <c r="G1454" s="126">
        <v>23.8</v>
      </c>
      <c r="H1454" s="166">
        <v>742</v>
      </c>
      <c r="I1454" s="166">
        <v>746</v>
      </c>
      <c r="J1454" s="166">
        <v>899</v>
      </c>
      <c r="K1454" s="357">
        <v>811</v>
      </c>
      <c r="L1454" s="357">
        <v>812</v>
      </c>
      <c r="M1454" s="357">
        <v>995</v>
      </c>
      <c r="N1454" s="357">
        <v>951</v>
      </c>
      <c r="O1454" s="357">
        <v>772</v>
      </c>
      <c r="P1454" s="357">
        <v>875</v>
      </c>
      <c r="Q1454" s="357">
        <v>954</v>
      </c>
      <c r="R1454" s="357">
        <v>933</v>
      </c>
      <c r="S1454" s="354">
        <v>1081</v>
      </c>
      <c r="T1454" s="354">
        <v>1311</v>
      </c>
      <c r="U1454" s="354">
        <v>1451</v>
      </c>
      <c r="V1454" s="357">
        <v>1044</v>
      </c>
      <c r="W1454" s="357">
        <v>1160</v>
      </c>
      <c r="X1454" s="357">
        <v>862</v>
      </c>
      <c r="Y1454" s="357">
        <v>990</v>
      </c>
      <c r="Z1454" s="357">
        <v>1152</v>
      </c>
      <c r="AA1454" s="357">
        <v>948</v>
      </c>
      <c r="AB1454" s="357">
        <v>961</v>
      </c>
      <c r="AC1454" s="357">
        <v>1134</v>
      </c>
      <c r="AD1454" s="357">
        <v>1331</v>
      </c>
      <c r="AE1454" s="357">
        <v>1034</v>
      </c>
      <c r="AF1454" s="357">
        <v>1098</v>
      </c>
      <c r="AG1454" s="357">
        <v>1274</v>
      </c>
      <c r="AH1454" s="357">
        <v>1495</v>
      </c>
      <c r="AI1454" s="368" t="s">
        <v>2207</v>
      </c>
      <c r="AJ1454" s="357">
        <v>1004</v>
      </c>
      <c r="AK1454" s="357">
        <v>1177</v>
      </c>
      <c r="AL1454" s="357">
        <v>1382</v>
      </c>
      <c r="AM1454" s="357">
        <v>820</v>
      </c>
      <c r="AN1454" s="357">
        <v>929</v>
      </c>
      <c r="AO1454" s="357">
        <v>1055</v>
      </c>
      <c r="AP1454" s="357">
        <v>941</v>
      </c>
      <c r="AQ1454" s="357">
        <v>941</v>
      </c>
      <c r="AR1454" s="357">
        <v>1269</v>
      </c>
      <c r="AS1454" s="357">
        <v>1133</v>
      </c>
      <c r="AT1454" s="105"/>
      <c r="AU1454" s="105" t="s">
        <v>2499</v>
      </c>
      <c r="AV1454" s="126">
        <v>23.8</v>
      </c>
    </row>
    <row r="1455" spans="1:48" ht="23.25" customHeight="1">
      <c r="A1455" s="396"/>
      <c r="B1455" s="397"/>
      <c r="D1455" s="105" t="s">
        <v>2501</v>
      </c>
      <c r="E1455" s="164" t="s">
        <v>2501</v>
      </c>
      <c r="F1455" s="165" t="s">
        <v>2502</v>
      </c>
      <c r="G1455" s="126">
        <v>26.400000000000002</v>
      </c>
      <c r="H1455" s="166">
        <v>774</v>
      </c>
      <c r="I1455" s="166">
        <v>780</v>
      </c>
      <c r="J1455" s="166">
        <v>942</v>
      </c>
      <c r="K1455" s="357">
        <v>845</v>
      </c>
      <c r="L1455" s="357">
        <v>847</v>
      </c>
      <c r="M1455" s="357">
        <v>1039</v>
      </c>
      <c r="N1455" s="357">
        <v>994</v>
      </c>
      <c r="O1455" s="357">
        <v>810</v>
      </c>
      <c r="P1455" s="357">
        <v>928</v>
      </c>
      <c r="Q1455" s="357">
        <v>1010</v>
      </c>
      <c r="R1455" s="357">
        <v>990</v>
      </c>
      <c r="S1455" s="354">
        <v>1131</v>
      </c>
      <c r="T1455" s="354">
        <v>1383</v>
      </c>
      <c r="U1455" s="354">
        <v>1525</v>
      </c>
      <c r="V1455" s="357">
        <v>1105</v>
      </c>
      <c r="W1455" s="357">
        <v>1227</v>
      </c>
      <c r="X1455" s="357">
        <v>899</v>
      </c>
      <c r="Y1455" s="357">
        <v>1040</v>
      </c>
      <c r="Z1455" s="357">
        <v>1210</v>
      </c>
      <c r="AA1455" s="357">
        <v>988</v>
      </c>
      <c r="AB1455" s="357">
        <v>1012</v>
      </c>
      <c r="AC1455" s="357">
        <v>1202</v>
      </c>
      <c r="AD1455" s="357">
        <v>1412</v>
      </c>
      <c r="AE1455" s="357">
        <v>1086</v>
      </c>
      <c r="AF1455" s="357">
        <v>1149</v>
      </c>
      <c r="AG1455" s="357">
        <v>1342</v>
      </c>
      <c r="AH1455" s="357">
        <v>1576</v>
      </c>
      <c r="AI1455" s="368" t="s">
        <v>2207</v>
      </c>
      <c r="AJ1455" s="357">
        <v>1054</v>
      </c>
      <c r="AK1455" s="357">
        <v>1246</v>
      </c>
      <c r="AL1455" s="357">
        <v>1463</v>
      </c>
      <c r="AM1455" s="357">
        <v>857</v>
      </c>
      <c r="AN1455" s="357">
        <v>977</v>
      </c>
      <c r="AO1455" s="357">
        <v>1110</v>
      </c>
      <c r="AP1455" s="357">
        <v>1003</v>
      </c>
      <c r="AQ1455" s="357">
        <v>1003</v>
      </c>
      <c r="AR1455" s="357">
        <v>1368</v>
      </c>
      <c r="AS1455" s="357">
        <v>1194</v>
      </c>
      <c r="AT1455" s="105"/>
      <c r="AU1455" s="105" t="s">
        <v>2501</v>
      </c>
      <c r="AV1455" s="126">
        <v>26.400000000000002</v>
      </c>
    </row>
    <row r="1456" spans="1:48" ht="23.25" customHeight="1">
      <c r="D1456" s="105" t="s">
        <v>2505</v>
      </c>
      <c r="E1456" s="164" t="s">
        <v>2505</v>
      </c>
      <c r="F1456" s="165" t="s">
        <v>2506</v>
      </c>
      <c r="G1456" s="126">
        <v>26.400000000000002</v>
      </c>
      <c r="H1456" s="166">
        <v>734</v>
      </c>
      <c r="I1456" s="166">
        <v>774</v>
      </c>
      <c r="J1456" s="166">
        <v>871</v>
      </c>
      <c r="K1456" s="357">
        <v>805</v>
      </c>
      <c r="L1456" s="357">
        <v>807</v>
      </c>
      <c r="M1456" s="357">
        <v>1033</v>
      </c>
      <c r="N1456" s="357">
        <v>872</v>
      </c>
      <c r="O1456" s="357">
        <v>763</v>
      </c>
      <c r="P1456" s="357">
        <v>1004</v>
      </c>
      <c r="Q1456" s="357">
        <v>997</v>
      </c>
      <c r="R1456" s="357">
        <v>930</v>
      </c>
      <c r="S1456" s="354">
        <v>1037</v>
      </c>
      <c r="T1456" s="354">
        <v>1292</v>
      </c>
      <c r="U1456" s="354">
        <v>1414</v>
      </c>
      <c r="V1456" s="357">
        <v>1060</v>
      </c>
      <c r="W1456" s="357">
        <v>1172</v>
      </c>
      <c r="X1456" s="357">
        <v>838</v>
      </c>
      <c r="Y1456" s="357">
        <v>979</v>
      </c>
      <c r="Z1456" s="357">
        <v>1135</v>
      </c>
      <c r="AA1456" s="357">
        <v>920</v>
      </c>
      <c r="AB1456" s="357">
        <v>955</v>
      </c>
      <c r="AC1456" s="357">
        <v>1146</v>
      </c>
      <c r="AD1456" s="357">
        <v>1343</v>
      </c>
      <c r="AE1456" s="357">
        <v>1024</v>
      </c>
      <c r="AF1456" s="357">
        <v>1058</v>
      </c>
      <c r="AG1456" s="357">
        <v>1250</v>
      </c>
      <c r="AH1456" s="357">
        <v>1467</v>
      </c>
      <c r="AI1456" s="368" t="s">
        <v>2207</v>
      </c>
      <c r="AJ1456" s="357">
        <v>987</v>
      </c>
      <c r="AK1456" s="357">
        <v>1178</v>
      </c>
      <c r="AL1456" s="357">
        <v>1381</v>
      </c>
      <c r="AM1456" s="357">
        <v>806</v>
      </c>
      <c r="AN1456" s="357">
        <v>928</v>
      </c>
      <c r="AO1456" s="357">
        <v>1051</v>
      </c>
      <c r="AP1456" s="357">
        <v>988</v>
      </c>
      <c r="AQ1456" s="357">
        <v>988</v>
      </c>
      <c r="AR1456" s="357">
        <v>1352</v>
      </c>
      <c r="AS1456" s="357">
        <v>1129</v>
      </c>
      <c r="AT1456" s="105"/>
      <c r="AU1456" s="105" t="s">
        <v>2505</v>
      </c>
      <c r="AV1456" s="126">
        <v>26.400000000000002</v>
      </c>
    </row>
    <row r="1457" spans="1:48" ht="23.25" customHeight="1">
      <c r="D1457" s="105" t="s">
        <v>3498</v>
      </c>
      <c r="E1457" s="164" t="s">
        <v>3498</v>
      </c>
      <c r="F1457" s="165" t="s">
        <v>2506</v>
      </c>
      <c r="G1457" s="126">
        <v>26.400000000000002</v>
      </c>
      <c r="H1457" s="166">
        <v>734</v>
      </c>
      <c r="I1457" s="166">
        <v>774</v>
      </c>
      <c r="J1457" s="166">
        <v>871</v>
      </c>
      <c r="K1457" s="357">
        <v>805</v>
      </c>
      <c r="L1457" s="357">
        <v>807</v>
      </c>
      <c r="M1457" s="357">
        <v>1033</v>
      </c>
      <c r="N1457" s="357">
        <v>872</v>
      </c>
      <c r="O1457" s="357">
        <v>763</v>
      </c>
      <c r="P1457" s="357">
        <v>1004</v>
      </c>
      <c r="Q1457" s="357">
        <v>997</v>
      </c>
      <c r="R1457" s="357">
        <v>930</v>
      </c>
      <c r="S1457" s="354">
        <v>1037</v>
      </c>
      <c r="T1457" s="354">
        <v>1292</v>
      </c>
      <c r="U1457" s="354">
        <v>1414</v>
      </c>
      <c r="V1457" s="357">
        <v>1060</v>
      </c>
      <c r="W1457" s="357">
        <v>1172</v>
      </c>
      <c r="X1457" s="357">
        <v>838</v>
      </c>
      <c r="Y1457" s="357">
        <v>979</v>
      </c>
      <c r="Z1457" s="357">
        <v>1135</v>
      </c>
      <c r="AA1457" s="357">
        <v>920</v>
      </c>
      <c r="AB1457" s="357">
        <v>955</v>
      </c>
      <c r="AC1457" s="357">
        <v>1146</v>
      </c>
      <c r="AD1457" s="357">
        <v>1343</v>
      </c>
      <c r="AE1457" s="357">
        <v>1024</v>
      </c>
      <c r="AF1457" s="357">
        <v>1058</v>
      </c>
      <c r="AG1457" s="357">
        <v>1250</v>
      </c>
      <c r="AH1457" s="357">
        <v>1467</v>
      </c>
      <c r="AI1457" s="368" t="s">
        <v>2207</v>
      </c>
      <c r="AJ1457" s="357">
        <v>987</v>
      </c>
      <c r="AK1457" s="357">
        <v>1178</v>
      </c>
      <c r="AL1457" s="357">
        <v>1381</v>
      </c>
      <c r="AM1457" s="357">
        <v>806</v>
      </c>
      <c r="AN1457" s="357">
        <v>928</v>
      </c>
      <c r="AO1457" s="357">
        <v>1051</v>
      </c>
      <c r="AP1457" s="357">
        <v>988</v>
      </c>
      <c r="AQ1457" s="357">
        <v>988</v>
      </c>
      <c r="AR1457" s="357">
        <v>1352</v>
      </c>
      <c r="AS1457" s="357">
        <v>1129</v>
      </c>
      <c r="AT1457" s="105"/>
      <c r="AU1457" s="105" t="s">
        <v>3498</v>
      </c>
      <c r="AV1457" s="126">
        <v>26.400000000000002</v>
      </c>
    </row>
    <row r="1458" spans="1:48" ht="23.25" customHeight="1">
      <c r="D1458" s="105" t="s">
        <v>184</v>
      </c>
      <c r="E1458" s="164" t="s">
        <v>184</v>
      </c>
      <c r="F1458" s="165" t="s">
        <v>4193</v>
      </c>
      <c r="G1458" s="126">
        <v>10.7</v>
      </c>
      <c r="H1458" s="166">
        <v>897</v>
      </c>
      <c r="I1458" s="166">
        <v>893</v>
      </c>
      <c r="J1458" s="166">
        <v>1071</v>
      </c>
      <c r="K1458" s="357">
        <v>918</v>
      </c>
      <c r="L1458" s="357">
        <v>901</v>
      </c>
      <c r="M1458" s="357">
        <v>1122</v>
      </c>
      <c r="N1458" s="357">
        <v>967</v>
      </c>
      <c r="O1458" s="357">
        <v>894</v>
      </c>
      <c r="P1458" s="357">
        <v>934</v>
      </c>
      <c r="Q1458" s="357">
        <v>1105</v>
      </c>
      <c r="R1458" s="357">
        <v>1015</v>
      </c>
      <c r="S1458" s="354">
        <v>1031</v>
      </c>
      <c r="T1458" s="354">
        <v>1269</v>
      </c>
      <c r="U1458" s="354">
        <v>1306</v>
      </c>
      <c r="V1458" s="357">
        <v>1125</v>
      </c>
      <c r="W1458" s="357">
        <v>1165</v>
      </c>
      <c r="X1458" s="357">
        <v>937</v>
      </c>
      <c r="Y1458" s="357">
        <v>1011</v>
      </c>
      <c r="Z1458" s="357">
        <v>1242</v>
      </c>
      <c r="AA1458" s="357">
        <v>1056</v>
      </c>
      <c r="AB1458" s="357">
        <v>974</v>
      </c>
      <c r="AC1458" s="357">
        <v>1068</v>
      </c>
      <c r="AD1458" s="357">
        <v>1322</v>
      </c>
      <c r="AE1458" s="357">
        <v>1097</v>
      </c>
      <c r="AF1458" s="357">
        <v>1041</v>
      </c>
      <c r="AG1458" s="357">
        <v>1137</v>
      </c>
      <c r="AH1458" s="357">
        <v>1402</v>
      </c>
      <c r="AI1458" s="368" t="s">
        <v>2207</v>
      </c>
      <c r="AJ1458" s="357">
        <v>1016</v>
      </c>
      <c r="AK1458" s="357">
        <v>1106</v>
      </c>
      <c r="AL1458" s="357">
        <v>1348</v>
      </c>
      <c r="AM1458" s="357">
        <v>932</v>
      </c>
      <c r="AN1458" s="357">
        <v>990</v>
      </c>
      <c r="AO1458" s="357">
        <v>1175</v>
      </c>
      <c r="AP1458" s="357">
        <v>1052</v>
      </c>
      <c r="AQ1458" s="357">
        <v>1052</v>
      </c>
      <c r="AR1458" s="357">
        <v>1199</v>
      </c>
      <c r="AS1458" s="357">
        <v>1124</v>
      </c>
      <c r="AT1458" s="105"/>
      <c r="AU1458" s="105" t="s">
        <v>184</v>
      </c>
      <c r="AV1458" s="126">
        <v>10.7</v>
      </c>
    </row>
    <row r="1459" spans="1:48" ht="23.25" customHeight="1">
      <c r="D1459" s="105" t="s">
        <v>4016</v>
      </c>
      <c r="E1459" s="164" t="s">
        <v>4016</v>
      </c>
      <c r="F1459" s="165" t="s">
        <v>4193</v>
      </c>
      <c r="G1459" s="126">
        <v>10.7</v>
      </c>
      <c r="H1459" s="166">
        <v>897</v>
      </c>
      <c r="I1459" s="166">
        <v>893</v>
      </c>
      <c r="J1459" s="166">
        <v>1071</v>
      </c>
      <c r="K1459" s="357">
        <v>918</v>
      </c>
      <c r="L1459" s="357">
        <v>901</v>
      </c>
      <c r="M1459" s="357">
        <v>1122</v>
      </c>
      <c r="N1459" s="357">
        <v>967</v>
      </c>
      <c r="O1459" s="357">
        <v>894</v>
      </c>
      <c r="P1459" s="357">
        <v>934</v>
      </c>
      <c r="Q1459" s="357">
        <v>1105</v>
      </c>
      <c r="R1459" s="357">
        <v>1015</v>
      </c>
      <c r="S1459" s="354">
        <v>1031</v>
      </c>
      <c r="T1459" s="354">
        <v>1269</v>
      </c>
      <c r="U1459" s="354">
        <v>1306</v>
      </c>
      <c r="V1459" s="357">
        <v>1127</v>
      </c>
      <c r="W1459" s="357">
        <v>1166</v>
      </c>
      <c r="X1459" s="357">
        <v>937</v>
      </c>
      <c r="Y1459" s="357">
        <v>1011</v>
      </c>
      <c r="Z1459" s="357">
        <v>1242</v>
      </c>
      <c r="AA1459" s="357">
        <v>1056</v>
      </c>
      <c r="AB1459" s="357">
        <v>974</v>
      </c>
      <c r="AC1459" s="357">
        <v>1068</v>
      </c>
      <c r="AD1459" s="357">
        <v>1322</v>
      </c>
      <c r="AE1459" s="357">
        <v>1097</v>
      </c>
      <c r="AF1459" s="357">
        <v>1041</v>
      </c>
      <c r="AG1459" s="357">
        <v>1137</v>
      </c>
      <c r="AH1459" s="357">
        <v>1402</v>
      </c>
      <c r="AI1459" s="368" t="s">
        <v>2207</v>
      </c>
      <c r="AJ1459" s="357">
        <v>1016</v>
      </c>
      <c r="AK1459" s="357">
        <v>1106</v>
      </c>
      <c r="AL1459" s="357">
        <v>1348</v>
      </c>
      <c r="AM1459" s="357">
        <v>932</v>
      </c>
      <c r="AN1459" s="357">
        <v>990</v>
      </c>
      <c r="AO1459" s="357">
        <v>1175</v>
      </c>
      <c r="AP1459" s="357">
        <v>1052</v>
      </c>
      <c r="AQ1459" s="357">
        <v>1052</v>
      </c>
      <c r="AR1459" s="357">
        <v>1199</v>
      </c>
      <c r="AS1459" s="357">
        <v>1124</v>
      </c>
      <c r="AT1459" s="105"/>
      <c r="AU1459" s="105" t="s">
        <v>4016</v>
      </c>
      <c r="AV1459" s="126">
        <v>10.7</v>
      </c>
    </row>
    <row r="1460" spans="1:48" ht="23.25" customHeight="1">
      <c r="D1460" s="105" t="s">
        <v>185</v>
      </c>
      <c r="E1460" s="164" t="s">
        <v>185</v>
      </c>
      <c r="F1460" s="165" t="s">
        <v>4194</v>
      </c>
      <c r="G1460" s="126">
        <v>13.4</v>
      </c>
      <c r="H1460" s="166">
        <v>1058</v>
      </c>
      <c r="I1460" s="166">
        <v>1054</v>
      </c>
      <c r="J1460" s="166">
        <v>1259</v>
      </c>
      <c r="K1460" s="357">
        <v>1098</v>
      </c>
      <c r="L1460" s="357">
        <v>1077</v>
      </c>
      <c r="M1460" s="357">
        <v>1323</v>
      </c>
      <c r="N1460" s="357">
        <v>1154</v>
      </c>
      <c r="O1460" s="357">
        <v>1054</v>
      </c>
      <c r="P1460" s="357">
        <v>1098</v>
      </c>
      <c r="Q1460" s="357">
        <v>1297</v>
      </c>
      <c r="R1460" s="357">
        <v>1199</v>
      </c>
      <c r="S1460" s="354">
        <v>1359</v>
      </c>
      <c r="T1460" s="354">
        <v>1638</v>
      </c>
      <c r="U1460" s="354">
        <v>1669</v>
      </c>
      <c r="V1460" s="357">
        <v>1369</v>
      </c>
      <c r="W1460" s="357">
        <v>1439</v>
      </c>
      <c r="X1460" s="357">
        <v>1169</v>
      </c>
      <c r="Y1460" s="357">
        <v>1259</v>
      </c>
      <c r="Z1460" s="357">
        <v>1537</v>
      </c>
      <c r="AA1460" s="357">
        <v>1317</v>
      </c>
      <c r="AB1460" s="357">
        <v>1210</v>
      </c>
      <c r="AC1460" s="357">
        <v>1326</v>
      </c>
      <c r="AD1460" s="357">
        <v>1630</v>
      </c>
      <c r="AE1460" s="357">
        <v>1361</v>
      </c>
      <c r="AF1460" s="357">
        <v>1344</v>
      </c>
      <c r="AG1460" s="357">
        <v>1463</v>
      </c>
      <c r="AH1460" s="357">
        <v>1791</v>
      </c>
      <c r="AI1460" s="368" t="s">
        <v>2207</v>
      </c>
      <c r="AJ1460" s="357">
        <v>1269</v>
      </c>
      <c r="AK1460" s="357">
        <v>1375</v>
      </c>
      <c r="AL1460" s="357">
        <v>1670</v>
      </c>
      <c r="AM1460" s="357">
        <v>1133</v>
      </c>
      <c r="AN1460" s="357">
        <v>1205</v>
      </c>
      <c r="AO1460" s="357">
        <v>1419</v>
      </c>
      <c r="AP1460" s="357">
        <v>1254</v>
      </c>
      <c r="AQ1460" s="357">
        <v>1254</v>
      </c>
      <c r="AR1460" s="357">
        <v>1458</v>
      </c>
      <c r="AS1460" s="357">
        <v>1389</v>
      </c>
      <c r="AT1460" s="105"/>
      <c r="AU1460" s="105" t="s">
        <v>185</v>
      </c>
      <c r="AV1460" s="126">
        <v>13.4</v>
      </c>
    </row>
    <row r="1461" spans="1:48" ht="23.25" customHeight="1">
      <c r="D1461" s="105" t="s">
        <v>186</v>
      </c>
      <c r="E1461" s="164" t="s">
        <v>186</v>
      </c>
      <c r="F1461" s="165" t="s">
        <v>4195</v>
      </c>
      <c r="G1461" s="126">
        <v>16</v>
      </c>
      <c r="H1461" s="166">
        <v>1107</v>
      </c>
      <c r="I1461" s="166">
        <v>1106</v>
      </c>
      <c r="J1461" s="166">
        <v>1318</v>
      </c>
      <c r="K1461" s="357">
        <v>1148</v>
      </c>
      <c r="L1461" s="357">
        <v>1126</v>
      </c>
      <c r="M1461" s="357">
        <v>1395</v>
      </c>
      <c r="N1461" s="357">
        <v>1210</v>
      </c>
      <c r="O1461" s="357">
        <v>1106</v>
      </c>
      <c r="P1461" s="357">
        <v>1162</v>
      </c>
      <c r="Q1461" s="357">
        <v>1366</v>
      </c>
      <c r="R1461" s="357">
        <v>1271</v>
      </c>
      <c r="S1461" s="354">
        <v>1419</v>
      </c>
      <c r="T1461" s="354">
        <v>1717</v>
      </c>
      <c r="U1461" s="354">
        <v>1752</v>
      </c>
      <c r="V1461" s="357">
        <v>1435</v>
      </c>
      <c r="W1461" s="357">
        <v>1512</v>
      </c>
      <c r="X1461" s="357">
        <v>1214</v>
      </c>
      <c r="Y1461" s="357">
        <v>1318</v>
      </c>
      <c r="Z1461" s="357">
        <v>1608</v>
      </c>
      <c r="AA1461" s="357">
        <v>1369</v>
      </c>
      <c r="AB1461" s="357">
        <v>1266</v>
      </c>
      <c r="AC1461" s="357">
        <v>1401</v>
      </c>
      <c r="AD1461" s="357">
        <v>1723</v>
      </c>
      <c r="AE1461" s="357">
        <v>1426</v>
      </c>
      <c r="AF1461" s="357">
        <v>1400</v>
      </c>
      <c r="AG1461" s="357">
        <v>1537</v>
      </c>
      <c r="AH1461" s="357">
        <v>1884</v>
      </c>
      <c r="AI1461" s="368" t="s">
        <v>2207</v>
      </c>
      <c r="AJ1461" s="357">
        <v>1332</v>
      </c>
      <c r="AK1461" s="357">
        <v>1457</v>
      </c>
      <c r="AL1461" s="357">
        <v>1766</v>
      </c>
      <c r="AM1461" s="357">
        <v>1186</v>
      </c>
      <c r="AN1461" s="357">
        <v>1270</v>
      </c>
      <c r="AO1461" s="357">
        <v>1493</v>
      </c>
      <c r="AP1461" s="357">
        <v>1321</v>
      </c>
      <c r="AQ1461" s="357">
        <v>1321</v>
      </c>
      <c r="AR1461" s="357">
        <v>1555</v>
      </c>
      <c r="AS1461" s="357">
        <v>1454</v>
      </c>
      <c r="AT1461" s="105"/>
      <c r="AU1461" s="105" t="s">
        <v>186</v>
      </c>
      <c r="AV1461" s="126">
        <v>16</v>
      </c>
    </row>
    <row r="1462" spans="1:48" ht="23.25" customHeight="1">
      <c r="D1462" s="105" t="s">
        <v>187</v>
      </c>
      <c r="E1462" s="164" t="s">
        <v>187</v>
      </c>
      <c r="F1462" s="165" t="s">
        <v>4196</v>
      </c>
      <c r="G1462" s="126">
        <v>18.700000000000003</v>
      </c>
      <c r="H1462" s="166">
        <v>1156</v>
      </c>
      <c r="I1462" s="166">
        <v>1157</v>
      </c>
      <c r="J1462" s="166">
        <v>1377</v>
      </c>
      <c r="K1462" s="357">
        <v>1198</v>
      </c>
      <c r="L1462" s="357">
        <v>1176</v>
      </c>
      <c r="M1462" s="357">
        <v>1467</v>
      </c>
      <c r="N1462" s="357">
        <v>1267</v>
      </c>
      <c r="O1462" s="357">
        <v>1159</v>
      </c>
      <c r="P1462" s="357">
        <v>1227</v>
      </c>
      <c r="Q1462" s="357">
        <v>1435</v>
      </c>
      <c r="R1462" s="357">
        <v>1342</v>
      </c>
      <c r="S1462" s="354">
        <v>1479</v>
      </c>
      <c r="T1462" s="354">
        <v>1797</v>
      </c>
      <c r="U1462" s="354">
        <v>1836</v>
      </c>
      <c r="V1462" s="357">
        <v>1503</v>
      </c>
      <c r="W1462" s="357">
        <v>1586</v>
      </c>
      <c r="X1462" s="357">
        <v>1260</v>
      </c>
      <c r="Y1462" s="357">
        <v>1376</v>
      </c>
      <c r="Z1462" s="357">
        <v>1680</v>
      </c>
      <c r="AA1462" s="357">
        <v>1422</v>
      </c>
      <c r="AB1462" s="357">
        <v>1323</v>
      </c>
      <c r="AC1462" s="357">
        <v>1476</v>
      </c>
      <c r="AD1462" s="357">
        <v>1817</v>
      </c>
      <c r="AE1462" s="357">
        <v>1491</v>
      </c>
      <c r="AF1462" s="357">
        <v>1457</v>
      </c>
      <c r="AG1462" s="357">
        <v>1612</v>
      </c>
      <c r="AH1462" s="357">
        <v>1978</v>
      </c>
      <c r="AI1462" s="368" t="s">
        <v>2207</v>
      </c>
      <c r="AJ1462" s="357">
        <v>1396</v>
      </c>
      <c r="AK1462" s="357">
        <v>1540</v>
      </c>
      <c r="AL1462" s="357">
        <v>1863</v>
      </c>
      <c r="AM1462" s="357">
        <v>1239</v>
      </c>
      <c r="AN1462" s="357">
        <v>1336</v>
      </c>
      <c r="AO1462" s="357">
        <v>1568</v>
      </c>
      <c r="AP1462" s="357">
        <v>1389</v>
      </c>
      <c r="AQ1462" s="357">
        <v>1389</v>
      </c>
      <c r="AR1462" s="357">
        <v>1653</v>
      </c>
      <c r="AS1462" s="357">
        <v>1520</v>
      </c>
      <c r="AT1462" s="105"/>
      <c r="AU1462" s="105" t="s">
        <v>187</v>
      </c>
      <c r="AV1462" s="126">
        <v>18.700000000000003</v>
      </c>
    </row>
    <row r="1463" spans="1:48" ht="23.25" customHeight="1">
      <c r="D1463" s="105" t="s">
        <v>2663</v>
      </c>
      <c r="E1463" s="164" t="s">
        <v>2663</v>
      </c>
      <c r="F1463" s="165" t="s">
        <v>2664</v>
      </c>
      <c r="G1463" s="126">
        <v>10.6</v>
      </c>
      <c r="H1463" s="166">
        <v>684</v>
      </c>
      <c r="I1463" s="166">
        <v>700</v>
      </c>
      <c r="J1463" s="166">
        <v>773</v>
      </c>
      <c r="K1463" s="357">
        <v>704</v>
      </c>
      <c r="L1463" s="357">
        <v>714</v>
      </c>
      <c r="M1463" s="357">
        <v>799</v>
      </c>
      <c r="N1463" s="357">
        <v>751</v>
      </c>
      <c r="O1463" s="357">
        <v>677</v>
      </c>
      <c r="P1463" s="357">
        <v>717</v>
      </c>
      <c r="Q1463" s="357">
        <v>784</v>
      </c>
      <c r="R1463" s="357">
        <v>750</v>
      </c>
      <c r="S1463" s="354">
        <v>1024</v>
      </c>
      <c r="T1463" s="354">
        <v>1145</v>
      </c>
      <c r="U1463" s="354">
        <v>1129</v>
      </c>
      <c r="V1463" s="357">
        <v>855</v>
      </c>
      <c r="W1463" s="357">
        <v>951</v>
      </c>
      <c r="X1463" s="357">
        <v>816</v>
      </c>
      <c r="Y1463" s="357">
        <v>883</v>
      </c>
      <c r="Z1463" s="357">
        <v>1030</v>
      </c>
      <c r="AA1463" s="357">
        <v>891</v>
      </c>
      <c r="AB1463" s="357">
        <v>858</v>
      </c>
      <c r="AC1463" s="357">
        <v>945</v>
      </c>
      <c r="AD1463" s="357">
        <v>1107</v>
      </c>
      <c r="AE1463" s="357">
        <v>939</v>
      </c>
      <c r="AF1463" s="357">
        <v>976</v>
      </c>
      <c r="AG1463" s="357">
        <v>1065</v>
      </c>
      <c r="AH1463" s="357">
        <v>1249</v>
      </c>
      <c r="AI1463" s="368" t="s">
        <v>2207</v>
      </c>
      <c r="AJ1463" s="357">
        <v>873</v>
      </c>
      <c r="AK1463" s="357">
        <v>959</v>
      </c>
      <c r="AL1463" s="357">
        <v>1125</v>
      </c>
      <c r="AM1463" s="357">
        <v>733</v>
      </c>
      <c r="AN1463" s="357">
        <v>794</v>
      </c>
      <c r="AO1463" s="357">
        <v>908</v>
      </c>
      <c r="AP1463" s="357">
        <v>758</v>
      </c>
      <c r="AQ1463" s="357">
        <v>758</v>
      </c>
      <c r="AR1463" s="357">
        <v>906</v>
      </c>
      <c r="AS1463" s="357">
        <v>890</v>
      </c>
      <c r="AT1463" s="105"/>
      <c r="AU1463" s="105" t="s">
        <v>2663</v>
      </c>
      <c r="AV1463" s="126">
        <v>10.6</v>
      </c>
    </row>
    <row r="1464" spans="1:48" ht="23.25" customHeight="1">
      <c r="A1464" s="396"/>
      <c r="B1464" s="397"/>
      <c r="D1464" s="105" t="s">
        <v>3499</v>
      </c>
      <c r="E1464" s="164" t="s">
        <v>3499</v>
      </c>
      <c r="F1464" s="165" t="s">
        <v>2664</v>
      </c>
      <c r="G1464" s="126">
        <v>10.6</v>
      </c>
      <c r="H1464" s="166">
        <v>684</v>
      </c>
      <c r="I1464" s="166">
        <v>700</v>
      </c>
      <c r="J1464" s="166">
        <v>773</v>
      </c>
      <c r="K1464" s="357">
        <v>704</v>
      </c>
      <c r="L1464" s="357">
        <v>714</v>
      </c>
      <c r="M1464" s="357">
        <v>799</v>
      </c>
      <c r="N1464" s="357">
        <v>751</v>
      </c>
      <c r="O1464" s="357">
        <v>677</v>
      </c>
      <c r="P1464" s="357">
        <v>717</v>
      </c>
      <c r="Q1464" s="357">
        <v>784</v>
      </c>
      <c r="R1464" s="357">
        <v>750</v>
      </c>
      <c r="S1464" s="354">
        <v>1024</v>
      </c>
      <c r="T1464" s="354">
        <v>1145</v>
      </c>
      <c r="U1464" s="354">
        <v>1129</v>
      </c>
      <c r="V1464" s="357">
        <v>855</v>
      </c>
      <c r="W1464" s="357">
        <v>951</v>
      </c>
      <c r="X1464" s="357">
        <v>816</v>
      </c>
      <c r="Y1464" s="357">
        <v>883</v>
      </c>
      <c r="Z1464" s="357">
        <v>1030</v>
      </c>
      <c r="AA1464" s="357">
        <v>891</v>
      </c>
      <c r="AB1464" s="357">
        <v>858</v>
      </c>
      <c r="AC1464" s="357">
        <v>945</v>
      </c>
      <c r="AD1464" s="357">
        <v>1107</v>
      </c>
      <c r="AE1464" s="357">
        <v>939</v>
      </c>
      <c r="AF1464" s="357">
        <v>976</v>
      </c>
      <c r="AG1464" s="357">
        <v>1065</v>
      </c>
      <c r="AH1464" s="357">
        <v>1249</v>
      </c>
      <c r="AI1464" s="368" t="s">
        <v>2207</v>
      </c>
      <c r="AJ1464" s="357">
        <v>873</v>
      </c>
      <c r="AK1464" s="357">
        <v>959</v>
      </c>
      <c r="AL1464" s="357">
        <v>1125</v>
      </c>
      <c r="AM1464" s="357">
        <v>733</v>
      </c>
      <c r="AN1464" s="357">
        <v>794</v>
      </c>
      <c r="AO1464" s="357">
        <v>908</v>
      </c>
      <c r="AP1464" s="357">
        <v>758</v>
      </c>
      <c r="AQ1464" s="357">
        <v>758</v>
      </c>
      <c r="AR1464" s="357">
        <v>906</v>
      </c>
      <c r="AS1464" s="357">
        <v>890</v>
      </c>
      <c r="AT1464" s="105"/>
      <c r="AU1464" s="105" t="s">
        <v>3499</v>
      </c>
      <c r="AV1464" s="126">
        <v>10.6</v>
      </c>
    </row>
    <row r="1465" spans="1:48" ht="23.25" customHeight="1">
      <c r="D1465" s="105" t="s">
        <v>2665</v>
      </c>
      <c r="E1465" s="164" t="s">
        <v>2665</v>
      </c>
      <c r="F1465" s="165" t="s">
        <v>2666</v>
      </c>
      <c r="G1465" s="126">
        <v>11.9</v>
      </c>
      <c r="H1465" s="166">
        <v>725</v>
      </c>
      <c r="I1465" s="166">
        <v>743</v>
      </c>
      <c r="J1465" s="166">
        <v>821</v>
      </c>
      <c r="K1465" s="357">
        <v>745</v>
      </c>
      <c r="L1465" s="357">
        <v>755</v>
      </c>
      <c r="M1465" s="357">
        <v>854</v>
      </c>
      <c r="N1465" s="357">
        <v>798</v>
      </c>
      <c r="O1465" s="357">
        <v>719</v>
      </c>
      <c r="P1465" s="357">
        <v>766</v>
      </c>
      <c r="Q1465" s="357">
        <v>837</v>
      </c>
      <c r="R1465" s="357">
        <v>802</v>
      </c>
      <c r="S1465" s="354">
        <v>1065</v>
      </c>
      <c r="T1465" s="354">
        <v>1198</v>
      </c>
      <c r="U1465" s="354">
        <v>1187</v>
      </c>
      <c r="V1465" s="357">
        <v>903</v>
      </c>
      <c r="W1465" s="357">
        <v>1004</v>
      </c>
      <c r="X1465" s="357">
        <v>856</v>
      </c>
      <c r="Y1465" s="357">
        <v>930</v>
      </c>
      <c r="Z1465" s="357">
        <v>1085</v>
      </c>
      <c r="AA1465" s="357">
        <v>934</v>
      </c>
      <c r="AB1465" s="357">
        <v>905</v>
      </c>
      <c r="AC1465" s="357">
        <v>1001</v>
      </c>
      <c r="AD1465" s="357">
        <v>1174</v>
      </c>
      <c r="AE1465" s="357">
        <v>989</v>
      </c>
      <c r="AF1465" s="357">
        <v>1023</v>
      </c>
      <c r="AG1465" s="357">
        <v>1121</v>
      </c>
      <c r="AH1465" s="357">
        <v>1315</v>
      </c>
      <c r="AI1465" s="368" t="s">
        <v>2207</v>
      </c>
      <c r="AJ1465" s="357">
        <v>920</v>
      </c>
      <c r="AK1465" s="357">
        <v>1016</v>
      </c>
      <c r="AL1465" s="357">
        <v>1191</v>
      </c>
      <c r="AM1465" s="357">
        <v>775</v>
      </c>
      <c r="AN1465" s="357">
        <v>842</v>
      </c>
      <c r="AO1465" s="357">
        <v>962</v>
      </c>
      <c r="AP1465" s="357">
        <v>811</v>
      </c>
      <c r="AQ1465" s="357">
        <v>811</v>
      </c>
      <c r="AR1465" s="357">
        <v>976</v>
      </c>
      <c r="AS1465" s="357">
        <v>942</v>
      </c>
      <c r="AT1465" s="105"/>
      <c r="AU1465" s="105" t="s">
        <v>2665</v>
      </c>
      <c r="AV1465" s="126">
        <v>11.9</v>
      </c>
    </row>
    <row r="1466" spans="1:48" ht="23.25" customHeight="1">
      <c r="D1466" s="105" t="s">
        <v>3500</v>
      </c>
      <c r="E1466" s="164" t="s">
        <v>3500</v>
      </c>
      <c r="F1466" s="165" t="s">
        <v>2666</v>
      </c>
      <c r="G1466" s="126">
        <v>11.9</v>
      </c>
      <c r="H1466" s="166">
        <v>725</v>
      </c>
      <c r="I1466" s="166">
        <v>743</v>
      </c>
      <c r="J1466" s="166">
        <v>821</v>
      </c>
      <c r="K1466" s="357">
        <v>745</v>
      </c>
      <c r="L1466" s="357">
        <v>755</v>
      </c>
      <c r="M1466" s="357">
        <v>854</v>
      </c>
      <c r="N1466" s="357">
        <v>798</v>
      </c>
      <c r="O1466" s="357">
        <v>719</v>
      </c>
      <c r="P1466" s="357">
        <v>766</v>
      </c>
      <c r="Q1466" s="357">
        <v>837</v>
      </c>
      <c r="R1466" s="357">
        <v>802</v>
      </c>
      <c r="S1466" s="354">
        <v>1065</v>
      </c>
      <c r="T1466" s="354">
        <v>1198</v>
      </c>
      <c r="U1466" s="354">
        <v>1187</v>
      </c>
      <c r="V1466" s="357">
        <v>903</v>
      </c>
      <c r="W1466" s="357">
        <v>1004</v>
      </c>
      <c r="X1466" s="357">
        <v>856</v>
      </c>
      <c r="Y1466" s="357">
        <v>930</v>
      </c>
      <c r="Z1466" s="357">
        <v>1085</v>
      </c>
      <c r="AA1466" s="357">
        <v>934</v>
      </c>
      <c r="AB1466" s="357">
        <v>905</v>
      </c>
      <c r="AC1466" s="357">
        <v>1001</v>
      </c>
      <c r="AD1466" s="357">
        <v>1174</v>
      </c>
      <c r="AE1466" s="357">
        <v>989</v>
      </c>
      <c r="AF1466" s="357">
        <v>1023</v>
      </c>
      <c r="AG1466" s="357">
        <v>1121</v>
      </c>
      <c r="AH1466" s="357">
        <v>1315</v>
      </c>
      <c r="AI1466" s="368" t="s">
        <v>2207</v>
      </c>
      <c r="AJ1466" s="357">
        <v>920</v>
      </c>
      <c r="AK1466" s="357">
        <v>1016</v>
      </c>
      <c r="AL1466" s="357">
        <v>1191</v>
      </c>
      <c r="AM1466" s="357">
        <v>775</v>
      </c>
      <c r="AN1466" s="357">
        <v>842</v>
      </c>
      <c r="AO1466" s="357">
        <v>962</v>
      </c>
      <c r="AP1466" s="357">
        <v>811</v>
      </c>
      <c r="AQ1466" s="357">
        <v>811</v>
      </c>
      <c r="AR1466" s="357">
        <v>976</v>
      </c>
      <c r="AS1466" s="357">
        <v>942</v>
      </c>
      <c r="AT1466" s="105"/>
      <c r="AU1466" s="105" t="s">
        <v>3500</v>
      </c>
      <c r="AV1466" s="126">
        <v>11.9</v>
      </c>
    </row>
    <row r="1467" spans="1:48" ht="23.25" customHeight="1">
      <c r="D1467" s="105" t="s">
        <v>2667</v>
      </c>
      <c r="E1467" s="164" t="s">
        <v>2667</v>
      </c>
      <c r="F1467" s="165" t="s">
        <v>2668</v>
      </c>
      <c r="G1467" s="126">
        <v>13.2</v>
      </c>
      <c r="H1467" s="166">
        <v>745</v>
      </c>
      <c r="I1467" s="166">
        <v>765</v>
      </c>
      <c r="J1467" s="166">
        <v>846</v>
      </c>
      <c r="K1467" s="357">
        <v>766</v>
      </c>
      <c r="L1467" s="357">
        <v>776</v>
      </c>
      <c r="M1467" s="357">
        <v>885</v>
      </c>
      <c r="N1467" s="357">
        <v>824</v>
      </c>
      <c r="O1467" s="357">
        <v>741</v>
      </c>
      <c r="P1467" s="357">
        <v>795</v>
      </c>
      <c r="Q1467" s="357">
        <v>866</v>
      </c>
      <c r="R1467" s="357">
        <v>832</v>
      </c>
      <c r="S1467" s="354">
        <v>1091</v>
      </c>
      <c r="T1467" s="354">
        <v>1235</v>
      </c>
      <c r="U1467" s="354">
        <v>1224</v>
      </c>
      <c r="V1467" s="357">
        <v>935</v>
      </c>
      <c r="W1467" s="357">
        <v>1038</v>
      </c>
      <c r="X1467" s="357">
        <v>875</v>
      </c>
      <c r="Y1467" s="357">
        <v>956</v>
      </c>
      <c r="Z1467" s="357">
        <v>1115</v>
      </c>
      <c r="AA1467" s="357">
        <v>955</v>
      </c>
      <c r="AB1467" s="357">
        <v>931</v>
      </c>
      <c r="AC1467" s="357">
        <v>1036</v>
      </c>
      <c r="AD1467" s="357">
        <v>1215</v>
      </c>
      <c r="AE1467" s="357">
        <v>1016</v>
      </c>
      <c r="AF1467" s="357">
        <v>1049</v>
      </c>
      <c r="AG1467" s="357">
        <v>1157</v>
      </c>
      <c r="AH1467" s="357">
        <v>1356</v>
      </c>
      <c r="AI1467" s="368" t="s">
        <v>2207</v>
      </c>
      <c r="AJ1467" s="357">
        <v>946</v>
      </c>
      <c r="AK1467" s="357">
        <v>1051</v>
      </c>
      <c r="AL1467" s="357">
        <v>1232</v>
      </c>
      <c r="AM1467" s="357">
        <v>795</v>
      </c>
      <c r="AN1467" s="357">
        <v>869</v>
      </c>
      <c r="AO1467" s="357">
        <v>993</v>
      </c>
      <c r="AP1467" s="357">
        <v>843</v>
      </c>
      <c r="AQ1467" s="357">
        <v>843</v>
      </c>
      <c r="AR1467" s="357">
        <v>1026</v>
      </c>
      <c r="AS1467" s="357">
        <v>973</v>
      </c>
      <c r="AT1467" s="105"/>
      <c r="AU1467" s="105" t="s">
        <v>2667</v>
      </c>
      <c r="AV1467" s="126">
        <v>13.2</v>
      </c>
    </row>
    <row r="1468" spans="1:48" ht="23.25" customHeight="1">
      <c r="D1468" s="105" t="s">
        <v>3501</v>
      </c>
      <c r="E1468" s="164" t="s">
        <v>3501</v>
      </c>
      <c r="F1468" s="165" t="s">
        <v>2668</v>
      </c>
      <c r="G1468" s="126">
        <v>13.2</v>
      </c>
      <c r="H1468" s="166">
        <v>745</v>
      </c>
      <c r="I1468" s="166">
        <v>765</v>
      </c>
      <c r="J1468" s="166">
        <v>846</v>
      </c>
      <c r="K1468" s="357">
        <v>766</v>
      </c>
      <c r="L1468" s="357">
        <v>776</v>
      </c>
      <c r="M1468" s="357">
        <v>885</v>
      </c>
      <c r="N1468" s="357">
        <v>824</v>
      </c>
      <c r="O1468" s="357">
        <v>741</v>
      </c>
      <c r="P1468" s="357">
        <v>795</v>
      </c>
      <c r="Q1468" s="357">
        <v>866</v>
      </c>
      <c r="R1468" s="357">
        <v>832</v>
      </c>
      <c r="S1468" s="354">
        <v>1091</v>
      </c>
      <c r="T1468" s="354">
        <v>1235</v>
      </c>
      <c r="U1468" s="354">
        <v>1224</v>
      </c>
      <c r="V1468" s="357">
        <v>935</v>
      </c>
      <c r="W1468" s="357">
        <v>1038</v>
      </c>
      <c r="X1468" s="357">
        <v>875</v>
      </c>
      <c r="Y1468" s="357">
        <v>956</v>
      </c>
      <c r="Z1468" s="357">
        <v>1115</v>
      </c>
      <c r="AA1468" s="357">
        <v>955</v>
      </c>
      <c r="AB1468" s="357">
        <v>931</v>
      </c>
      <c r="AC1468" s="357">
        <v>1036</v>
      </c>
      <c r="AD1468" s="357">
        <v>1215</v>
      </c>
      <c r="AE1468" s="357">
        <v>1016</v>
      </c>
      <c r="AF1468" s="357">
        <v>1049</v>
      </c>
      <c r="AG1468" s="357">
        <v>1157</v>
      </c>
      <c r="AH1468" s="357">
        <v>1356</v>
      </c>
      <c r="AI1468" s="368" t="s">
        <v>2207</v>
      </c>
      <c r="AJ1468" s="357">
        <v>946</v>
      </c>
      <c r="AK1468" s="357">
        <v>1051</v>
      </c>
      <c r="AL1468" s="357">
        <v>1232</v>
      </c>
      <c r="AM1468" s="357">
        <v>795</v>
      </c>
      <c r="AN1468" s="357">
        <v>869</v>
      </c>
      <c r="AO1468" s="357">
        <v>993</v>
      </c>
      <c r="AP1468" s="357">
        <v>843</v>
      </c>
      <c r="AQ1468" s="357">
        <v>843</v>
      </c>
      <c r="AR1468" s="357">
        <v>1026</v>
      </c>
      <c r="AS1468" s="357">
        <v>973</v>
      </c>
      <c r="AT1468" s="105"/>
      <c r="AU1468" s="105" t="s">
        <v>3501</v>
      </c>
      <c r="AV1468" s="126">
        <v>13.2</v>
      </c>
    </row>
    <row r="1469" spans="1:48" ht="23.25" customHeight="1">
      <c r="D1469" s="105" t="s">
        <v>2669</v>
      </c>
      <c r="E1469" s="164" t="s">
        <v>2669</v>
      </c>
      <c r="F1469" s="165" t="s">
        <v>2670</v>
      </c>
      <c r="G1469" s="126">
        <v>14.5</v>
      </c>
      <c r="H1469" s="166">
        <v>765</v>
      </c>
      <c r="I1469" s="166">
        <v>787</v>
      </c>
      <c r="J1469" s="166">
        <v>865</v>
      </c>
      <c r="K1469" s="357">
        <v>786</v>
      </c>
      <c r="L1469" s="357">
        <v>797</v>
      </c>
      <c r="M1469" s="357">
        <v>910</v>
      </c>
      <c r="N1469" s="357">
        <v>849</v>
      </c>
      <c r="O1469" s="357">
        <v>762</v>
      </c>
      <c r="P1469" s="357">
        <v>824</v>
      </c>
      <c r="Q1469" s="357">
        <v>896</v>
      </c>
      <c r="R1469" s="357">
        <v>862</v>
      </c>
      <c r="S1469" s="354">
        <v>1118</v>
      </c>
      <c r="T1469" s="354">
        <v>1273</v>
      </c>
      <c r="U1469" s="354">
        <v>1261</v>
      </c>
      <c r="V1469" s="357">
        <v>966</v>
      </c>
      <c r="W1469" s="357">
        <v>1073</v>
      </c>
      <c r="X1469" s="357">
        <v>895</v>
      </c>
      <c r="Y1469" s="357">
        <v>982</v>
      </c>
      <c r="Z1469" s="357">
        <v>1144</v>
      </c>
      <c r="AA1469" s="357">
        <v>976</v>
      </c>
      <c r="AB1469" s="357">
        <v>957</v>
      </c>
      <c r="AC1469" s="357">
        <v>1072</v>
      </c>
      <c r="AD1469" s="357">
        <v>1257</v>
      </c>
      <c r="AE1469" s="357">
        <v>1043</v>
      </c>
      <c r="AF1469" s="357">
        <v>1075</v>
      </c>
      <c r="AG1469" s="357">
        <v>1192</v>
      </c>
      <c r="AH1469" s="357">
        <v>1398</v>
      </c>
      <c r="AI1469" s="368" t="s">
        <v>2207</v>
      </c>
      <c r="AJ1469" s="357">
        <v>972</v>
      </c>
      <c r="AK1469" s="357">
        <v>1086</v>
      </c>
      <c r="AL1469" s="357">
        <v>1274</v>
      </c>
      <c r="AM1469" s="357">
        <v>816</v>
      </c>
      <c r="AN1469" s="357">
        <v>896</v>
      </c>
      <c r="AO1469" s="357">
        <v>1024</v>
      </c>
      <c r="AP1469" s="357">
        <v>876</v>
      </c>
      <c r="AQ1469" s="357">
        <v>876</v>
      </c>
      <c r="AR1469" s="357">
        <v>1077</v>
      </c>
      <c r="AS1469" s="357">
        <v>1004</v>
      </c>
      <c r="AT1469" s="105"/>
      <c r="AU1469" s="105" t="s">
        <v>2669</v>
      </c>
      <c r="AV1469" s="126">
        <v>14.5</v>
      </c>
    </row>
    <row r="1470" spans="1:48" ht="23.25" customHeight="1">
      <c r="D1470" s="105" t="s">
        <v>3502</v>
      </c>
      <c r="E1470" s="164" t="s">
        <v>3502</v>
      </c>
      <c r="F1470" s="165" t="s">
        <v>2670</v>
      </c>
      <c r="G1470" s="126">
        <v>14.5</v>
      </c>
      <c r="H1470" s="166">
        <v>765</v>
      </c>
      <c r="I1470" s="166">
        <v>787</v>
      </c>
      <c r="J1470" s="166">
        <v>865</v>
      </c>
      <c r="K1470" s="357">
        <v>786</v>
      </c>
      <c r="L1470" s="357">
        <v>797</v>
      </c>
      <c r="M1470" s="357">
        <v>910</v>
      </c>
      <c r="N1470" s="357">
        <v>849</v>
      </c>
      <c r="O1470" s="357">
        <v>762</v>
      </c>
      <c r="P1470" s="357">
        <v>824</v>
      </c>
      <c r="Q1470" s="357">
        <v>896</v>
      </c>
      <c r="R1470" s="357">
        <v>862</v>
      </c>
      <c r="S1470" s="354">
        <v>1118</v>
      </c>
      <c r="T1470" s="354">
        <v>1273</v>
      </c>
      <c r="U1470" s="354">
        <v>1261</v>
      </c>
      <c r="V1470" s="357">
        <v>966</v>
      </c>
      <c r="W1470" s="357">
        <v>1073</v>
      </c>
      <c r="X1470" s="357">
        <v>895</v>
      </c>
      <c r="Y1470" s="357">
        <v>982</v>
      </c>
      <c r="Z1470" s="357">
        <v>1144</v>
      </c>
      <c r="AA1470" s="357">
        <v>976</v>
      </c>
      <c r="AB1470" s="357">
        <v>957</v>
      </c>
      <c r="AC1470" s="357">
        <v>1072</v>
      </c>
      <c r="AD1470" s="357">
        <v>1257</v>
      </c>
      <c r="AE1470" s="357">
        <v>1043</v>
      </c>
      <c r="AF1470" s="357">
        <v>1075</v>
      </c>
      <c r="AG1470" s="357">
        <v>1192</v>
      </c>
      <c r="AH1470" s="357">
        <v>1398</v>
      </c>
      <c r="AI1470" s="368" t="s">
        <v>2207</v>
      </c>
      <c r="AJ1470" s="357">
        <v>972</v>
      </c>
      <c r="AK1470" s="357">
        <v>1086</v>
      </c>
      <c r="AL1470" s="357">
        <v>1274</v>
      </c>
      <c r="AM1470" s="357">
        <v>816</v>
      </c>
      <c r="AN1470" s="357">
        <v>896</v>
      </c>
      <c r="AO1470" s="357">
        <v>1024</v>
      </c>
      <c r="AP1470" s="357">
        <v>876</v>
      </c>
      <c r="AQ1470" s="357">
        <v>876</v>
      </c>
      <c r="AR1470" s="357">
        <v>1077</v>
      </c>
      <c r="AS1470" s="357">
        <v>1004</v>
      </c>
      <c r="AT1470" s="105"/>
      <c r="AU1470" s="105" t="s">
        <v>3502</v>
      </c>
      <c r="AV1470" s="126">
        <v>14.5</v>
      </c>
    </row>
    <row r="1471" spans="1:48" ht="23.25" customHeight="1">
      <c r="D1471" s="105" t="s">
        <v>2671</v>
      </c>
      <c r="E1471" s="164" t="s">
        <v>2671</v>
      </c>
      <c r="F1471" s="165" t="s">
        <v>2672</v>
      </c>
      <c r="G1471" s="126">
        <v>15.9</v>
      </c>
      <c r="H1471" s="166">
        <v>803</v>
      </c>
      <c r="I1471" s="166">
        <v>813</v>
      </c>
      <c r="J1471" s="166">
        <v>908</v>
      </c>
      <c r="K1471" s="357">
        <v>824</v>
      </c>
      <c r="L1471" s="357">
        <v>823</v>
      </c>
      <c r="M1471" s="357">
        <v>953</v>
      </c>
      <c r="N1471" s="357">
        <v>886</v>
      </c>
      <c r="O1471" s="357">
        <v>799</v>
      </c>
      <c r="P1471" s="357">
        <v>850</v>
      </c>
      <c r="Q1471" s="357">
        <v>943</v>
      </c>
      <c r="R1471" s="357">
        <v>899</v>
      </c>
      <c r="S1471" s="354">
        <v>1157</v>
      </c>
      <c r="T1471" s="354">
        <v>1322</v>
      </c>
      <c r="U1471" s="354">
        <v>1313</v>
      </c>
      <c r="V1471" s="357">
        <v>1004</v>
      </c>
      <c r="W1471" s="357">
        <v>1115</v>
      </c>
      <c r="X1471" s="357">
        <v>923</v>
      </c>
      <c r="Y1471" s="357">
        <v>1016</v>
      </c>
      <c r="Z1471" s="357">
        <v>1184</v>
      </c>
      <c r="AA1471" s="357">
        <v>1007</v>
      </c>
      <c r="AB1471" s="357">
        <v>992</v>
      </c>
      <c r="AC1471" s="357">
        <v>1114</v>
      </c>
      <c r="AD1471" s="357">
        <v>1307</v>
      </c>
      <c r="AE1471" s="357">
        <v>1080</v>
      </c>
      <c r="AF1471" s="357">
        <v>1110</v>
      </c>
      <c r="AG1471" s="357">
        <v>1235</v>
      </c>
      <c r="AH1471" s="357">
        <v>1448</v>
      </c>
      <c r="AI1471" s="368" t="s">
        <v>2207</v>
      </c>
      <c r="AJ1471" s="357">
        <v>1006</v>
      </c>
      <c r="AK1471" s="357">
        <v>1106</v>
      </c>
      <c r="AL1471" s="357">
        <v>1324</v>
      </c>
      <c r="AM1471" s="357">
        <v>850</v>
      </c>
      <c r="AN1471" s="357">
        <v>938</v>
      </c>
      <c r="AO1471" s="357">
        <v>1072</v>
      </c>
      <c r="AP1471" s="357">
        <v>913</v>
      </c>
      <c r="AQ1471" s="357">
        <v>913</v>
      </c>
      <c r="AR1471" s="357">
        <v>1129</v>
      </c>
      <c r="AS1471" s="357">
        <v>1037</v>
      </c>
      <c r="AT1471" s="105"/>
      <c r="AU1471" s="105" t="s">
        <v>2671</v>
      </c>
      <c r="AV1471" s="126">
        <v>15.9</v>
      </c>
    </row>
    <row r="1472" spans="1:48" ht="23.25" customHeight="1">
      <c r="D1472" s="105" t="s">
        <v>3503</v>
      </c>
      <c r="E1472" s="164" t="s">
        <v>3503</v>
      </c>
      <c r="F1472" s="165" t="s">
        <v>2672</v>
      </c>
      <c r="G1472" s="126">
        <v>15.9</v>
      </c>
      <c r="H1472" s="166">
        <v>803</v>
      </c>
      <c r="I1472" s="166">
        <v>813</v>
      </c>
      <c r="J1472" s="166">
        <v>908</v>
      </c>
      <c r="K1472" s="357">
        <v>824</v>
      </c>
      <c r="L1472" s="357">
        <v>823</v>
      </c>
      <c r="M1472" s="357">
        <v>953</v>
      </c>
      <c r="N1472" s="357">
        <v>886</v>
      </c>
      <c r="O1472" s="357">
        <v>799</v>
      </c>
      <c r="P1472" s="357">
        <v>850</v>
      </c>
      <c r="Q1472" s="357">
        <v>943</v>
      </c>
      <c r="R1472" s="357">
        <v>899</v>
      </c>
      <c r="S1472" s="354">
        <v>1157</v>
      </c>
      <c r="T1472" s="354">
        <v>1322</v>
      </c>
      <c r="U1472" s="354">
        <v>1313</v>
      </c>
      <c r="V1472" s="357">
        <v>1004</v>
      </c>
      <c r="W1472" s="357">
        <v>1115</v>
      </c>
      <c r="X1472" s="357">
        <v>923</v>
      </c>
      <c r="Y1472" s="357">
        <v>1016</v>
      </c>
      <c r="Z1472" s="357">
        <v>1184</v>
      </c>
      <c r="AA1472" s="357">
        <v>1007</v>
      </c>
      <c r="AB1472" s="357">
        <v>992</v>
      </c>
      <c r="AC1472" s="357">
        <v>1114</v>
      </c>
      <c r="AD1472" s="357">
        <v>1307</v>
      </c>
      <c r="AE1472" s="357">
        <v>1080</v>
      </c>
      <c r="AF1472" s="357">
        <v>1110</v>
      </c>
      <c r="AG1472" s="357">
        <v>1235</v>
      </c>
      <c r="AH1472" s="357">
        <v>1448</v>
      </c>
      <c r="AI1472" s="368" t="s">
        <v>2207</v>
      </c>
      <c r="AJ1472" s="357">
        <v>1006</v>
      </c>
      <c r="AK1472" s="357">
        <v>1106</v>
      </c>
      <c r="AL1472" s="357">
        <v>1324</v>
      </c>
      <c r="AM1472" s="357">
        <v>850</v>
      </c>
      <c r="AN1472" s="357">
        <v>938</v>
      </c>
      <c r="AO1472" s="357">
        <v>1072</v>
      </c>
      <c r="AP1472" s="357">
        <v>913</v>
      </c>
      <c r="AQ1472" s="357">
        <v>913</v>
      </c>
      <c r="AR1472" s="357">
        <v>1129</v>
      </c>
      <c r="AS1472" s="357">
        <v>1037</v>
      </c>
      <c r="AT1472" s="105"/>
      <c r="AU1472" s="105" t="s">
        <v>3503</v>
      </c>
      <c r="AV1472" s="126">
        <v>15.9</v>
      </c>
    </row>
    <row r="1473" spans="1:48" ht="23.25" customHeight="1">
      <c r="A1473" s="396"/>
      <c r="B1473" s="397"/>
      <c r="D1473" s="105" t="s">
        <v>2673</v>
      </c>
      <c r="E1473" s="164" t="s">
        <v>2673</v>
      </c>
      <c r="F1473" s="165" t="s">
        <v>2674</v>
      </c>
      <c r="G1473" s="126">
        <v>17.200000000000003</v>
      </c>
      <c r="H1473" s="166">
        <v>870</v>
      </c>
      <c r="I1473" s="166">
        <v>877</v>
      </c>
      <c r="J1473" s="166">
        <v>977</v>
      </c>
      <c r="K1473" s="357">
        <v>909</v>
      </c>
      <c r="L1473" s="357">
        <v>904</v>
      </c>
      <c r="M1473" s="357">
        <v>1032</v>
      </c>
      <c r="N1473" s="357">
        <v>974</v>
      </c>
      <c r="O1473" s="357">
        <v>866</v>
      </c>
      <c r="P1473" s="357">
        <v>913</v>
      </c>
      <c r="Q1473" s="357">
        <v>1019</v>
      </c>
      <c r="R1473" s="357">
        <v>975</v>
      </c>
      <c r="S1473" s="354">
        <v>1283</v>
      </c>
      <c r="T1473" s="354">
        <v>1461</v>
      </c>
      <c r="U1473" s="354">
        <v>1475</v>
      </c>
      <c r="V1473" s="357">
        <v>1096</v>
      </c>
      <c r="W1473" s="357">
        <v>1218</v>
      </c>
      <c r="X1473" s="357">
        <v>1021</v>
      </c>
      <c r="Y1473" s="357">
        <v>1128</v>
      </c>
      <c r="Z1473" s="357">
        <v>1323</v>
      </c>
      <c r="AA1473" s="357">
        <v>1118</v>
      </c>
      <c r="AB1473" s="357">
        <v>1082</v>
      </c>
      <c r="AC1473" s="357">
        <v>1215</v>
      </c>
      <c r="AD1473" s="357">
        <v>1425</v>
      </c>
      <c r="AE1473" s="357">
        <v>1179</v>
      </c>
      <c r="AF1473" s="357">
        <v>1235</v>
      </c>
      <c r="AG1473" s="357">
        <v>1370</v>
      </c>
      <c r="AH1473" s="357">
        <v>1608</v>
      </c>
      <c r="AI1473" s="368" t="s">
        <v>2207</v>
      </c>
      <c r="AJ1473" s="357">
        <v>1103</v>
      </c>
      <c r="AK1473" s="357">
        <v>1213</v>
      </c>
      <c r="AL1473" s="357">
        <v>1449</v>
      </c>
      <c r="AM1473" s="357">
        <v>931</v>
      </c>
      <c r="AN1473" s="357">
        <v>1025</v>
      </c>
      <c r="AO1473" s="357">
        <v>1171</v>
      </c>
      <c r="AP1473" s="357">
        <v>971</v>
      </c>
      <c r="AQ1473" s="357">
        <v>971</v>
      </c>
      <c r="AR1473" s="357">
        <v>1204</v>
      </c>
      <c r="AS1473" s="357">
        <v>1144</v>
      </c>
      <c r="AT1473" s="105"/>
      <c r="AU1473" s="105" t="s">
        <v>2673</v>
      </c>
      <c r="AV1473" s="126">
        <v>17.200000000000003</v>
      </c>
    </row>
    <row r="1474" spans="1:48" ht="23.25" customHeight="1">
      <c r="D1474" s="105" t="s">
        <v>3504</v>
      </c>
      <c r="E1474" s="164" t="s">
        <v>3504</v>
      </c>
      <c r="F1474" s="165" t="s">
        <v>2674</v>
      </c>
      <c r="G1474" s="126">
        <v>17.200000000000003</v>
      </c>
      <c r="H1474" s="166">
        <v>870</v>
      </c>
      <c r="I1474" s="166">
        <v>877</v>
      </c>
      <c r="J1474" s="166">
        <v>977</v>
      </c>
      <c r="K1474" s="357">
        <v>909</v>
      </c>
      <c r="L1474" s="357">
        <v>904</v>
      </c>
      <c r="M1474" s="357">
        <v>1032</v>
      </c>
      <c r="N1474" s="357">
        <v>974</v>
      </c>
      <c r="O1474" s="357">
        <v>866</v>
      </c>
      <c r="P1474" s="357">
        <v>913</v>
      </c>
      <c r="Q1474" s="357">
        <v>1019</v>
      </c>
      <c r="R1474" s="357">
        <v>975</v>
      </c>
      <c r="S1474" s="354">
        <v>1283</v>
      </c>
      <c r="T1474" s="354">
        <v>1461</v>
      </c>
      <c r="U1474" s="354">
        <v>1475</v>
      </c>
      <c r="V1474" s="357">
        <v>1096</v>
      </c>
      <c r="W1474" s="357">
        <v>1218</v>
      </c>
      <c r="X1474" s="357">
        <v>1021</v>
      </c>
      <c r="Y1474" s="357">
        <v>1128</v>
      </c>
      <c r="Z1474" s="357">
        <v>1323</v>
      </c>
      <c r="AA1474" s="357">
        <v>1118</v>
      </c>
      <c r="AB1474" s="357">
        <v>1082</v>
      </c>
      <c r="AC1474" s="357">
        <v>1215</v>
      </c>
      <c r="AD1474" s="357">
        <v>1425</v>
      </c>
      <c r="AE1474" s="357">
        <v>1179</v>
      </c>
      <c r="AF1474" s="357">
        <v>1235</v>
      </c>
      <c r="AG1474" s="357">
        <v>1370</v>
      </c>
      <c r="AH1474" s="357">
        <v>1608</v>
      </c>
      <c r="AI1474" s="368" t="s">
        <v>2207</v>
      </c>
      <c r="AJ1474" s="357">
        <v>1103</v>
      </c>
      <c r="AK1474" s="357">
        <v>1213</v>
      </c>
      <c r="AL1474" s="357">
        <v>1449</v>
      </c>
      <c r="AM1474" s="357">
        <v>931</v>
      </c>
      <c r="AN1474" s="357">
        <v>1025</v>
      </c>
      <c r="AO1474" s="357">
        <v>1171</v>
      </c>
      <c r="AP1474" s="357">
        <v>971</v>
      </c>
      <c r="AQ1474" s="357">
        <v>971</v>
      </c>
      <c r="AR1474" s="357">
        <v>1204</v>
      </c>
      <c r="AS1474" s="357">
        <v>1144</v>
      </c>
      <c r="AT1474" s="105"/>
      <c r="AU1474" s="105" t="s">
        <v>3504</v>
      </c>
      <c r="AV1474" s="126">
        <v>17.200000000000003</v>
      </c>
    </row>
    <row r="1475" spans="1:48" ht="23.25" customHeight="1">
      <c r="D1475" s="105" t="s">
        <v>2675</v>
      </c>
      <c r="E1475" s="164" t="s">
        <v>2675</v>
      </c>
      <c r="F1475" s="165" t="s">
        <v>2676</v>
      </c>
      <c r="G1475" s="126">
        <v>18.5</v>
      </c>
      <c r="H1475" s="166">
        <v>901</v>
      </c>
      <c r="I1475" s="166">
        <v>914</v>
      </c>
      <c r="J1475" s="166">
        <v>1027</v>
      </c>
      <c r="K1475" s="357">
        <v>940</v>
      </c>
      <c r="L1475" s="357">
        <v>940</v>
      </c>
      <c r="M1475" s="357">
        <v>1088</v>
      </c>
      <c r="N1475" s="357">
        <v>1012</v>
      </c>
      <c r="O1475" s="357">
        <v>898</v>
      </c>
      <c r="P1475" s="357">
        <v>957</v>
      </c>
      <c r="Q1475" s="357">
        <v>1066</v>
      </c>
      <c r="R1475" s="357">
        <v>1017</v>
      </c>
      <c r="S1475" s="354">
        <v>1406</v>
      </c>
      <c r="T1475" s="354">
        <v>1605</v>
      </c>
      <c r="U1475" s="354">
        <v>1575</v>
      </c>
      <c r="V1475" s="357">
        <v>1181</v>
      </c>
      <c r="W1475" s="357">
        <v>1313</v>
      </c>
      <c r="X1475" s="357">
        <v>1091</v>
      </c>
      <c r="Y1475" s="357">
        <v>1200</v>
      </c>
      <c r="Z1475" s="357">
        <v>1399</v>
      </c>
      <c r="AA1475" s="357">
        <v>1189</v>
      </c>
      <c r="AB1475" s="357">
        <v>1170</v>
      </c>
      <c r="AC1475" s="357">
        <v>1312</v>
      </c>
      <c r="AD1475" s="357">
        <v>1540</v>
      </c>
      <c r="AE1475" s="357">
        <v>1274</v>
      </c>
      <c r="AF1475" s="357">
        <v>1345</v>
      </c>
      <c r="AG1475" s="357">
        <v>1491</v>
      </c>
      <c r="AH1475" s="357">
        <v>1750</v>
      </c>
      <c r="AI1475" s="368" t="s">
        <v>2207</v>
      </c>
      <c r="AJ1475" s="357">
        <v>1193</v>
      </c>
      <c r="AK1475" s="357">
        <v>1313</v>
      </c>
      <c r="AL1475" s="357">
        <v>1567</v>
      </c>
      <c r="AM1475" s="357">
        <v>980</v>
      </c>
      <c r="AN1475" s="357">
        <v>1080</v>
      </c>
      <c r="AO1475" s="357">
        <v>1234</v>
      </c>
      <c r="AP1475" s="357">
        <v>1023</v>
      </c>
      <c r="AQ1475" s="357">
        <v>1023</v>
      </c>
      <c r="AR1475" s="357">
        <v>1285</v>
      </c>
      <c r="AS1475" s="357">
        <v>1228</v>
      </c>
      <c r="AT1475" s="105"/>
      <c r="AU1475" s="105" t="s">
        <v>2675</v>
      </c>
      <c r="AV1475" s="126">
        <v>18.5</v>
      </c>
    </row>
    <row r="1476" spans="1:48" ht="23.25" customHeight="1">
      <c r="D1476" s="105" t="s">
        <v>3505</v>
      </c>
      <c r="E1476" s="164" t="s">
        <v>3505</v>
      </c>
      <c r="F1476" s="165" t="s">
        <v>2676</v>
      </c>
      <c r="G1476" s="126">
        <v>18.5</v>
      </c>
      <c r="H1476" s="166">
        <v>901</v>
      </c>
      <c r="I1476" s="166">
        <v>914</v>
      </c>
      <c r="J1476" s="166">
        <v>1027</v>
      </c>
      <c r="K1476" s="357">
        <v>940</v>
      </c>
      <c r="L1476" s="357">
        <v>940</v>
      </c>
      <c r="M1476" s="357">
        <v>1088</v>
      </c>
      <c r="N1476" s="357">
        <v>1012</v>
      </c>
      <c r="O1476" s="357">
        <v>898</v>
      </c>
      <c r="P1476" s="357">
        <v>957</v>
      </c>
      <c r="Q1476" s="357">
        <v>1066</v>
      </c>
      <c r="R1476" s="357">
        <v>1017</v>
      </c>
      <c r="S1476" s="354">
        <v>1406</v>
      </c>
      <c r="T1476" s="354">
        <v>1605</v>
      </c>
      <c r="U1476" s="354">
        <v>1575</v>
      </c>
      <c r="V1476" s="357">
        <v>1181</v>
      </c>
      <c r="W1476" s="357">
        <v>1313</v>
      </c>
      <c r="X1476" s="357">
        <v>1091</v>
      </c>
      <c r="Y1476" s="357">
        <v>1200</v>
      </c>
      <c r="Z1476" s="357">
        <v>1399</v>
      </c>
      <c r="AA1476" s="357">
        <v>1189</v>
      </c>
      <c r="AB1476" s="357">
        <v>1170</v>
      </c>
      <c r="AC1476" s="357">
        <v>1312</v>
      </c>
      <c r="AD1476" s="357">
        <v>1540</v>
      </c>
      <c r="AE1476" s="357">
        <v>1274</v>
      </c>
      <c r="AF1476" s="357">
        <v>1345</v>
      </c>
      <c r="AG1476" s="357">
        <v>1491</v>
      </c>
      <c r="AH1476" s="357">
        <v>1750</v>
      </c>
      <c r="AI1476" s="368" t="s">
        <v>2207</v>
      </c>
      <c r="AJ1476" s="357">
        <v>1193</v>
      </c>
      <c r="AK1476" s="357">
        <v>1313</v>
      </c>
      <c r="AL1476" s="357">
        <v>1567</v>
      </c>
      <c r="AM1476" s="357">
        <v>980</v>
      </c>
      <c r="AN1476" s="357">
        <v>1080</v>
      </c>
      <c r="AO1476" s="357">
        <v>1234</v>
      </c>
      <c r="AP1476" s="357">
        <v>1023</v>
      </c>
      <c r="AQ1476" s="357">
        <v>1023</v>
      </c>
      <c r="AR1476" s="357">
        <v>1285</v>
      </c>
      <c r="AS1476" s="357">
        <v>1228</v>
      </c>
      <c r="AT1476" s="105"/>
      <c r="AU1476" s="105" t="s">
        <v>3505</v>
      </c>
      <c r="AV1476" s="126">
        <v>18.5</v>
      </c>
    </row>
    <row r="1477" spans="1:48" ht="23.25" customHeight="1">
      <c r="D1477" s="105" t="s">
        <v>2687</v>
      </c>
      <c r="E1477" s="164" t="s">
        <v>2687</v>
      </c>
      <c r="F1477" s="165" t="s">
        <v>2688</v>
      </c>
      <c r="G1477" s="126">
        <v>19.8</v>
      </c>
      <c r="H1477" s="166">
        <v>1006</v>
      </c>
      <c r="I1477" s="166">
        <v>1019</v>
      </c>
      <c r="J1477" s="166">
        <v>1147</v>
      </c>
      <c r="K1477" s="357">
        <v>1045</v>
      </c>
      <c r="L1477" s="357">
        <v>1044</v>
      </c>
      <c r="M1477" s="357">
        <v>1208</v>
      </c>
      <c r="N1477" s="357">
        <v>1123</v>
      </c>
      <c r="O1477" s="357">
        <v>1003</v>
      </c>
      <c r="P1477" s="357">
        <v>1062</v>
      </c>
      <c r="Q1477" s="357">
        <v>1186</v>
      </c>
      <c r="R1477" s="357">
        <v>1128</v>
      </c>
      <c r="S1477" s="354">
        <v>1519</v>
      </c>
      <c r="T1477" s="354">
        <v>1720</v>
      </c>
      <c r="U1477" s="354">
        <v>1716</v>
      </c>
      <c r="V1477" s="357">
        <v>1276</v>
      </c>
      <c r="W1477" s="357">
        <v>1422</v>
      </c>
      <c r="X1477" s="357">
        <v>1194</v>
      </c>
      <c r="Y1477" s="357">
        <v>1305</v>
      </c>
      <c r="Z1477" s="357">
        <v>1523</v>
      </c>
      <c r="AA1477" s="357">
        <v>1302</v>
      </c>
      <c r="AB1477" s="357">
        <v>1273</v>
      </c>
      <c r="AC1477" s="357">
        <v>1418</v>
      </c>
      <c r="AD1477" s="357">
        <v>1664</v>
      </c>
      <c r="AE1477" s="357">
        <v>1388</v>
      </c>
      <c r="AF1477" s="357">
        <v>1448</v>
      </c>
      <c r="AG1477" s="357">
        <v>1597</v>
      </c>
      <c r="AH1477" s="357">
        <v>1874</v>
      </c>
      <c r="AI1477" s="368" t="s">
        <v>2207</v>
      </c>
      <c r="AJ1477" s="357">
        <v>1296</v>
      </c>
      <c r="AK1477" s="357">
        <v>1418</v>
      </c>
      <c r="AL1477" s="357">
        <v>1691</v>
      </c>
      <c r="AM1477" s="357">
        <v>1083</v>
      </c>
      <c r="AN1477" s="357">
        <v>1183</v>
      </c>
      <c r="AO1477" s="357">
        <v>1353</v>
      </c>
      <c r="AP1477" s="357">
        <v>1141</v>
      </c>
      <c r="AQ1477" s="357">
        <v>1141</v>
      </c>
      <c r="AR1477" s="357">
        <v>1405</v>
      </c>
      <c r="AS1477" s="357">
        <v>1343</v>
      </c>
      <c r="AT1477" s="105"/>
      <c r="AU1477" s="105" t="s">
        <v>2687</v>
      </c>
      <c r="AV1477" s="126">
        <v>19.8</v>
      </c>
    </row>
    <row r="1478" spans="1:48" ht="23.25" customHeight="1">
      <c r="D1478" s="105" t="s">
        <v>3506</v>
      </c>
      <c r="E1478" s="164" t="s">
        <v>3506</v>
      </c>
      <c r="F1478" s="165" t="s">
        <v>2688</v>
      </c>
      <c r="G1478" s="126">
        <v>19.8</v>
      </c>
      <c r="H1478" s="166">
        <v>1006</v>
      </c>
      <c r="I1478" s="166">
        <v>1019</v>
      </c>
      <c r="J1478" s="166">
        <v>1147</v>
      </c>
      <c r="K1478" s="357">
        <v>1045</v>
      </c>
      <c r="L1478" s="357">
        <v>1044</v>
      </c>
      <c r="M1478" s="357">
        <v>1208</v>
      </c>
      <c r="N1478" s="357">
        <v>1123</v>
      </c>
      <c r="O1478" s="357">
        <v>1003</v>
      </c>
      <c r="P1478" s="357">
        <v>1062</v>
      </c>
      <c r="Q1478" s="357">
        <v>1186</v>
      </c>
      <c r="R1478" s="357">
        <v>1128</v>
      </c>
      <c r="S1478" s="354">
        <v>1519</v>
      </c>
      <c r="T1478" s="354">
        <v>1720</v>
      </c>
      <c r="U1478" s="354">
        <v>1716</v>
      </c>
      <c r="V1478" s="357">
        <v>1276</v>
      </c>
      <c r="W1478" s="357">
        <v>1422</v>
      </c>
      <c r="X1478" s="357">
        <v>1194</v>
      </c>
      <c r="Y1478" s="357">
        <v>1305</v>
      </c>
      <c r="Z1478" s="357">
        <v>1523</v>
      </c>
      <c r="AA1478" s="357">
        <v>1302</v>
      </c>
      <c r="AB1478" s="357">
        <v>1273</v>
      </c>
      <c r="AC1478" s="357">
        <v>1418</v>
      </c>
      <c r="AD1478" s="357">
        <v>1664</v>
      </c>
      <c r="AE1478" s="357">
        <v>1388</v>
      </c>
      <c r="AF1478" s="357">
        <v>1448</v>
      </c>
      <c r="AG1478" s="357">
        <v>1597</v>
      </c>
      <c r="AH1478" s="357">
        <v>1874</v>
      </c>
      <c r="AI1478" s="368" t="s">
        <v>2207</v>
      </c>
      <c r="AJ1478" s="357">
        <v>1296</v>
      </c>
      <c r="AK1478" s="357">
        <v>1418</v>
      </c>
      <c r="AL1478" s="357">
        <v>1691</v>
      </c>
      <c r="AM1478" s="357">
        <v>1083</v>
      </c>
      <c r="AN1478" s="357">
        <v>1183</v>
      </c>
      <c r="AO1478" s="357">
        <v>1353</v>
      </c>
      <c r="AP1478" s="357">
        <v>1141</v>
      </c>
      <c r="AQ1478" s="357">
        <v>1141</v>
      </c>
      <c r="AR1478" s="357">
        <v>1405</v>
      </c>
      <c r="AS1478" s="357">
        <v>1343</v>
      </c>
      <c r="AT1478" s="105"/>
      <c r="AU1478" s="105" t="s">
        <v>3506</v>
      </c>
      <c r="AV1478" s="126">
        <v>19.8</v>
      </c>
    </row>
    <row r="1479" spans="1:48" ht="23.25" customHeight="1">
      <c r="D1479" s="105" t="s">
        <v>2689</v>
      </c>
      <c r="E1479" s="164" t="s">
        <v>2689</v>
      </c>
      <c r="F1479" s="165" t="s">
        <v>2690</v>
      </c>
      <c r="G1479" s="126">
        <v>19.8</v>
      </c>
      <c r="H1479" s="166">
        <v>1074</v>
      </c>
      <c r="I1479" s="166">
        <v>1088</v>
      </c>
      <c r="J1479" s="166">
        <v>1225</v>
      </c>
      <c r="K1479" s="357">
        <v>1114</v>
      </c>
      <c r="L1479" s="357">
        <v>1112</v>
      </c>
      <c r="M1479" s="357">
        <v>1293</v>
      </c>
      <c r="N1479" s="357">
        <v>1198</v>
      </c>
      <c r="O1479" s="357">
        <v>1073</v>
      </c>
      <c r="P1479" s="357">
        <v>1138</v>
      </c>
      <c r="Q1479" s="357">
        <v>1269</v>
      </c>
      <c r="R1479" s="357">
        <v>1208</v>
      </c>
      <c r="S1479" s="354">
        <v>1587</v>
      </c>
      <c r="T1479" s="354">
        <v>1802</v>
      </c>
      <c r="U1479" s="354">
        <v>1807</v>
      </c>
      <c r="V1479" s="357">
        <v>1353</v>
      </c>
      <c r="W1479" s="357">
        <v>1508</v>
      </c>
      <c r="X1479" s="357">
        <v>1261</v>
      </c>
      <c r="Y1479" s="357">
        <v>1379</v>
      </c>
      <c r="Z1479" s="357">
        <v>1609</v>
      </c>
      <c r="AA1479" s="357">
        <v>1375</v>
      </c>
      <c r="AB1479" s="357">
        <v>1347</v>
      </c>
      <c r="AC1479" s="357">
        <v>1501</v>
      </c>
      <c r="AD1479" s="357">
        <v>1762</v>
      </c>
      <c r="AE1479" s="357">
        <v>1468</v>
      </c>
      <c r="AF1479" s="357">
        <v>1522</v>
      </c>
      <c r="AG1479" s="357">
        <v>1680</v>
      </c>
      <c r="AH1479" s="357">
        <v>1972</v>
      </c>
      <c r="AI1479" s="368" t="s">
        <v>2207</v>
      </c>
      <c r="AJ1479" s="357">
        <v>1369</v>
      </c>
      <c r="AK1479" s="357">
        <v>1502</v>
      </c>
      <c r="AL1479" s="357">
        <v>1789</v>
      </c>
      <c r="AM1479" s="357">
        <v>1151</v>
      </c>
      <c r="AN1479" s="357">
        <v>1258</v>
      </c>
      <c r="AO1479" s="357">
        <v>1438</v>
      </c>
      <c r="AP1479" s="357">
        <v>1226</v>
      </c>
      <c r="AQ1479" s="357">
        <v>1226</v>
      </c>
      <c r="AR1479" s="357">
        <v>1508</v>
      </c>
      <c r="AS1479" s="357">
        <v>1427</v>
      </c>
      <c r="AT1479" s="105"/>
      <c r="AU1479" s="105" t="s">
        <v>2689</v>
      </c>
      <c r="AV1479" s="126">
        <v>19.8</v>
      </c>
    </row>
    <row r="1480" spans="1:48" ht="23.25" customHeight="1">
      <c r="D1480" s="105" t="s">
        <v>3507</v>
      </c>
      <c r="E1480" s="164" t="s">
        <v>3507</v>
      </c>
      <c r="F1480" s="165" t="s">
        <v>2690</v>
      </c>
      <c r="G1480" s="126">
        <v>19.8</v>
      </c>
      <c r="H1480" s="166">
        <v>1074</v>
      </c>
      <c r="I1480" s="166">
        <v>1088</v>
      </c>
      <c r="J1480" s="166">
        <v>1225</v>
      </c>
      <c r="K1480" s="357">
        <v>1114</v>
      </c>
      <c r="L1480" s="357">
        <v>1112</v>
      </c>
      <c r="M1480" s="357">
        <v>1293</v>
      </c>
      <c r="N1480" s="357">
        <v>1198</v>
      </c>
      <c r="O1480" s="357">
        <v>1073</v>
      </c>
      <c r="P1480" s="357">
        <v>1138</v>
      </c>
      <c r="Q1480" s="357">
        <v>1269</v>
      </c>
      <c r="R1480" s="357">
        <v>1208</v>
      </c>
      <c r="S1480" s="354">
        <v>1587</v>
      </c>
      <c r="T1480" s="354">
        <v>1802</v>
      </c>
      <c r="U1480" s="354">
        <v>1807</v>
      </c>
      <c r="V1480" s="357">
        <v>1353</v>
      </c>
      <c r="W1480" s="357">
        <v>1508</v>
      </c>
      <c r="X1480" s="357">
        <v>1261</v>
      </c>
      <c r="Y1480" s="357">
        <v>1379</v>
      </c>
      <c r="Z1480" s="357">
        <v>1609</v>
      </c>
      <c r="AA1480" s="357">
        <v>1375</v>
      </c>
      <c r="AB1480" s="357">
        <v>1347</v>
      </c>
      <c r="AC1480" s="357">
        <v>1501</v>
      </c>
      <c r="AD1480" s="357">
        <v>1762</v>
      </c>
      <c r="AE1480" s="357">
        <v>1468</v>
      </c>
      <c r="AF1480" s="357">
        <v>1522</v>
      </c>
      <c r="AG1480" s="357">
        <v>1680</v>
      </c>
      <c r="AH1480" s="357">
        <v>1972</v>
      </c>
      <c r="AI1480" s="368" t="s">
        <v>2207</v>
      </c>
      <c r="AJ1480" s="357">
        <v>1369</v>
      </c>
      <c r="AK1480" s="357">
        <v>1502</v>
      </c>
      <c r="AL1480" s="357">
        <v>1789</v>
      </c>
      <c r="AM1480" s="357">
        <v>1151</v>
      </c>
      <c r="AN1480" s="357">
        <v>1258</v>
      </c>
      <c r="AO1480" s="357">
        <v>1438</v>
      </c>
      <c r="AP1480" s="357">
        <v>1226</v>
      </c>
      <c r="AQ1480" s="357">
        <v>1226</v>
      </c>
      <c r="AR1480" s="357">
        <v>1508</v>
      </c>
      <c r="AS1480" s="357">
        <v>1427</v>
      </c>
      <c r="AT1480" s="105"/>
      <c r="AU1480" s="105" t="s">
        <v>3507</v>
      </c>
      <c r="AV1480" s="126">
        <v>19.8</v>
      </c>
    </row>
    <row r="1481" spans="1:48" ht="23.25" customHeight="1">
      <c r="D1481" s="105" t="s">
        <v>2691</v>
      </c>
      <c r="E1481" s="164" t="s">
        <v>2691</v>
      </c>
      <c r="F1481" s="165" t="s">
        <v>2692</v>
      </c>
      <c r="G1481" s="126">
        <v>21.1</v>
      </c>
      <c r="H1481" s="166">
        <v>1094</v>
      </c>
      <c r="I1481" s="166">
        <v>1110</v>
      </c>
      <c r="J1481" s="166">
        <v>1244</v>
      </c>
      <c r="K1481" s="357">
        <v>1134</v>
      </c>
      <c r="L1481" s="357">
        <v>1133</v>
      </c>
      <c r="M1481" s="357">
        <v>1318</v>
      </c>
      <c r="N1481" s="357">
        <v>1224</v>
      </c>
      <c r="O1481" s="357">
        <v>1094</v>
      </c>
      <c r="P1481" s="357">
        <v>1167</v>
      </c>
      <c r="Q1481" s="357">
        <v>1299</v>
      </c>
      <c r="R1481" s="357">
        <v>1238</v>
      </c>
      <c r="S1481" s="354">
        <v>1613</v>
      </c>
      <c r="T1481" s="354">
        <v>1841</v>
      </c>
      <c r="U1481" s="354">
        <v>1844</v>
      </c>
      <c r="V1481" s="357">
        <v>1384</v>
      </c>
      <c r="W1481" s="357">
        <v>1543</v>
      </c>
      <c r="X1481" s="357">
        <v>1281</v>
      </c>
      <c r="Y1481" s="357">
        <v>1405</v>
      </c>
      <c r="Z1481" s="357">
        <v>1639</v>
      </c>
      <c r="AA1481" s="357">
        <v>1396</v>
      </c>
      <c r="AB1481" s="357">
        <v>1373</v>
      </c>
      <c r="AC1481" s="357">
        <v>1537</v>
      </c>
      <c r="AD1481" s="357">
        <v>1803</v>
      </c>
      <c r="AE1481" s="357">
        <v>1495</v>
      </c>
      <c r="AF1481" s="357">
        <v>1548</v>
      </c>
      <c r="AG1481" s="357">
        <v>1715</v>
      </c>
      <c r="AH1481" s="357">
        <v>2013</v>
      </c>
      <c r="AI1481" s="368" t="s">
        <v>2207</v>
      </c>
      <c r="AJ1481" s="357">
        <v>1395</v>
      </c>
      <c r="AK1481" s="357">
        <v>1537</v>
      </c>
      <c r="AL1481" s="357">
        <v>1831</v>
      </c>
      <c r="AM1481" s="357">
        <v>1172</v>
      </c>
      <c r="AN1481" s="357">
        <v>1285</v>
      </c>
      <c r="AO1481" s="357">
        <v>1469</v>
      </c>
      <c r="AP1481" s="357">
        <v>1258</v>
      </c>
      <c r="AQ1481" s="357">
        <v>1258</v>
      </c>
      <c r="AR1481" s="357">
        <v>1559</v>
      </c>
      <c r="AS1481" s="357">
        <v>1458</v>
      </c>
      <c r="AT1481" s="105"/>
      <c r="AU1481" s="105" t="s">
        <v>2691</v>
      </c>
      <c r="AV1481" s="126">
        <v>21.1</v>
      </c>
    </row>
    <row r="1482" spans="1:48" ht="23.25" customHeight="1">
      <c r="A1482" s="396"/>
      <c r="B1482" s="397"/>
      <c r="D1482" s="105" t="s">
        <v>3508</v>
      </c>
      <c r="E1482" s="164" t="s">
        <v>3508</v>
      </c>
      <c r="F1482" s="165" t="s">
        <v>2692</v>
      </c>
      <c r="G1482" s="126">
        <v>21.1</v>
      </c>
      <c r="H1482" s="166">
        <v>1094</v>
      </c>
      <c r="I1482" s="166">
        <v>1110</v>
      </c>
      <c r="J1482" s="166">
        <v>1244</v>
      </c>
      <c r="K1482" s="357">
        <v>1134</v>
      </c>
      <c r="L1482" s="357">
        <v>1133</v>
      </c>
      <c r="M1482" s="357">
        <v>1318</v>
      </c>
      <c r="N1482" s="357">
        <v>1224</v>
      </c>
      <c r="O1482" s="357">
        <v>1094</v>
      </c>
      <c r="P1482" s="357">
        <v>1167</v>
      </c>
      <c r="Q1482" s="357">
        <v>1299</v>
      </c>
      <c r="R1482" s="357">
        <v>1238</v>
      </c>
      <c r="S1482" s="354">
        <v>1613</v>
      </c>
      <c r="T1482" s="354">
        <v>1841</v>
      </c>
      <c r="U1482" s="354">
        <v>1844</v>
      </c>
      <c r="V1482" s="357">
        <v>1384</v>
      </c>
      <c r="W1482" s="357">
        <v>1543</v>
      </c>
      <c r="X1482" s="357">
        <v>1281</v>
      </c>
      <c r="Y1482" s="357">
        <v>1405</v>
      </c>
      <c r="Z1482" s="357">
        <v>1639</v>
      </c>
      <c r="AA1482" s="357">
        <v>1396</v>
      </c>
      <c r="AB1482" s="357">
        <v>1373</v>
      </c>
      <c r="AC1482" s="357">
        <v>1537</v>
      </c>
      <c r="AD1482" s="357">
        <v>1803</v>
      </c>
      <c r="AE1482" s="357">
        <v>1495</v>
      </c>
      <c r="AF1482" s="357">
        <v>1548</v>
      </c>
      <c r="AG1482" s="357">
        <v>1715</v>
      </c>
      <c r="AH1482" s="357">
        <v>2013</v>
      </c>
      <c r="AI1482" s="368" t="s">
        <v>2207</v>
      </c>
      <c r="AJ1482" s="357">
        <v>1395</v>
      </c>
      <c r="AK1482" s="357">
        <v>1537</v>
      </c>
      <c r="AL1482" s="357">
        <v>1831</v>
      </c>
      <c r="AM1482" s="357">
        <v>1172</v>
      </c>
      <c r="AN1482" s="357">
        <v>1285</v>
      </c>
      <c r="AO1482" s="357">
        <v>1469</v>
      </c>
      <c r="AP1482" s="357">
        <v>1258</v>
      </c>
      <c r="AQ1482" s="357">
        <v>1258</v>
      </c>
      <c r="AR1482" s="357">
        <v>1559</v>
      </c>
      <c r="AS1482" s="357">
        <v>1458</v>
      </c>
      <c r="AT1482" s="105"/>
      <c r="AU1482" s="105" t="s">
        <v>3508</v>
      </c>
      <c r="AV1482" s="126">
        <v>21.1</v>
      </c>
    </row>
    <row r="1483" spans="1:48" ht="23.25" customHeight="1">
      <c r="D1483" s="105" t="s">
        <v>2693</v>
      </c>
      <c r="E1483" s="164" t="s">
        <v>2693</v>
      </c>
      <c r="F1483" s="165" t="s">
        <v>2694</v>
      </c>
      <c r="G1483" s="126">
        <v>22.5</v>
      </c>
      <c r="H1483" s="166">
        <v>1138</v>
      </c>
      <c r="I1483" s="166">
        <v>1153</v>
      </c>
      <c r="J1483" s="166">
        <v>1289</v>
      </c>
      <c r="K1483" s="357">
        <v>1179</v>
      </c>
      <c r="L1483" s="357">
        <v>1176</v>
      </c>
      <c r="M1483" s="357">
        <v>1364</v>
      </c>
      <c r="N1483" s="357">
        <v>1269</v>
      </c>
      <c r="O1483" s="357">
        <v>1135</v>
      </c>
      <c r="P1483" s="357">
        <v>1210</v>
      </c>
      <c r="Q1483" s="357">
        <v>1346</v>
      </c>
      <c r="R1483" s="357">
        <v>1283</v>
      </c>
      <c r="S1483" s="354">
        <v>1661</v>
      </c>
      <c r="T1483" s="354">
        <v>1898</v>
      </c>
      <c r="U1483" s="354">
        <v>1906</v>
      </c>
      <c r="V1483" s="357">
        <v>1430</v>
      </c>
      <c r="W1483" s="357">
        <v>1593</v>
      </c>
      <c r="X1483" s="357">
        <v>1316</v>
      </c>
      <c r="Y1483" s="357">
        <v>1447</v>
      </c>
      <c r="Z1483" s="357">
        <v>1688</v>
      </c>
      <c r="AA1483" s="357">
        <v>1437</v>
      </c>
      <c r="AB1483" s="357">
        <v>1415</v>
      </c>
      <c r="AC1483" s="357">
        <v>1588</v>
      </c>
      <c r="AD1483" s="357">
        <v>1864</v>
      </c>
      <c r="AE1483" s="357">
        <v>1540</v>
      </c>
      <c r="AF1483" s="357">
        <v>1590</v>
      </c>
      <c r="AG1483" s="357">
        <v>1767</v>
      </c>
      <c r="AH1483" s="357">
        <v>2074</v>
      </c>
      <c r="AI1483" s="368" t="s">
        <v>2207</v>
      </c>
      <c r="AJ1483" s="357">
        <v>1437</v>
      </c>
      <c r="AK1483" s="357">
        <v>1584</v>
      </c>
      <c r="AL1483" s="357">
        <v>1891</v>
      </c>
      <c r="AM1483" s="357">
        <v>1214</v>
      </c>
      <c r="AN1483" s="357">
        <v>1335</v>
      </c>
      <c r="AO1483" s="357">
        <v>1527</v>
      </c>
      <c r="AP1483" s="357">
        <v>1303</v>
      </c>
      <c r="AQ1483" s="357">
        <v>1303</v>
      </c>
      <c r="AR1483" s="357">
        <v>1619</v>
      </c>
      <c r="AS1483" s="357">
        <v>1497</v>
      </c>
      <c r="AT1483" s="105"/>
      <c r="AU1483" s="105" t="s">
        <v>2693</v>
      </c>
      <c r="AV1483" s="126">
        <v>22.5</v>
      </c>
    </row>
    <row r="1484" spans="1:48" ht="23.25" customHeight="1">
      <c r="D1484" s="105" t="s">
        <v>3509</v>
      </c>
      <c r="E1484" s="164" t="s">
        <v>3509</v>
      </c>
      <c r="F1484" s="165" t="s">
        <v>2694</v>
      </c>
      <c r="G1484" s="126">
        <v>22.5</v>
      </c>
      <c r="H1484" s="166">
        <v>1138</v>
      </c>
      <c r="I1484" s="166">
        <v>1153</v>
      </c>
      <c r="J1484" s="166">
        <v>1289</v>
      </c>
      <c r="K1484" s="357">
        <v>1179</v>
      </c>
      <c r="L1484" s="357">
        <v>1176</v>
      </c>
      <c r="M1484" s="357">
        <v>1364</v>
      </c>
      <c r="N1484" s="357">
        <v>1269</v>
      </c>
      <c r="O1484" s="357">
        <v>1135</v>
      </c>
      <c r="P1484" s="357">
        <v>1210</v>
      </c>
      <c r="Q1484" s="357">
        <v>1346</v>
      </c>
      <c r="R1484" s="357">
        <v>1283</v>
      </c>
      <c r="S1484" s="354">
        <v>1661</v>
      </c>
      <c r="T1484" s="354">
        <v>1898</v>
      </c>
      <c r="U1484" s="354">
        <v>1906</v>
      </c>
      <c r="V1484" s="357">
        <v>1430</v>
      </c>
      <c r="W1484" s="357">
        <v>1593</v>
      </c>
      <c r="X1484" s="357">
        <v>1316</v>
      </c>
      <c r="Y1484" s="357">
        <v>1447</v>
      </c>
      <c r="Z1484" s="357">
        <v>1688</v>
      </c>
      <c r="AA1484" s="357">
        <v>1437</v>
      </c>
      <c r="AB1484" s="357">
        <v>1415</v>
      </c>
      <c r="AC1484" s="357">
        <v>1588</v>
      </c>
      <c r="AD1484" s="357">
        <v>1864</v>
      </c>
      <c r="AE1484" s="357">
        <v>1540</v>
      </c>
      <c r="AF1484" s="357">
        <v>1590</v>
      </c>
      <c r="AG1484" s="357">
        <v>1767</v>
      </c>
      <c r="AH1484" s="357">
        <v>2074</v>
      </c>
      <c r="AI1484" s="368" t="s">
        <v>2207</v>
      </c>
      <c r="AJ1484" s="357">
        <v>1437</v>
      </c>
      <c r="AK1484" s="357">
        <v>1584</v>
      </c>
      <c r="AL1484" s="357">
        <v>1891</v>
      </c>
      <c r="AM1484" s="357">
        <v>1214</v>
      </c>
      <c r="AN1484" s="357">
        <v>1335</v>
      </c>
      <c r="AO1484" s="357">
        <v>1527</v>
      </c>
      <c r="AP1484" s="357">
        <v>1303</v>
      </c>
      <c r="AQ1484" s="357">
        <v>1303</v>
      </c>
      <c r="AR1484" s="357">
        <v>1619</v>
      </c>
      <c r="AS1484" s="357">
        <v>1497</v>
      </c>
      <c r="AT1484" s="105"/>
      <c r="AU1484" s="105" t="s">
        <v>3509</v>
      </c>
      <c r="AV1484" s="126">
        <v>22.5</v>
      </c>
    </row>
    <row r="1485" spans="1:48" ht="23.25" customHeight="1">
      <c r="D1485" s="105" t="s">
        <v>2695</v>
      </c>
      <c r="E1485" s="164" t="s">
        <v>2695</v>
      </c>
      <c r="F1485" s="165" t="s">
        <v>2696</v>
      </c>
      <c r="G1485" s="126">
        <v>23.8</v>
      </c>
      <c r="H1485" s="166">
        <v>1158</v>
      </c>
      <c r="I1485" s="166">
        <v>1174</v>
      </c>
      <c r="J1485" s="166">
        <v>1319</v>
      </c>
      <c r="K1485" s="357">
        <v>1199</v>
      </c>
      <c r="L1485" s="357">
        <v>1196</v>
      </c>
      <c r="M1485" s="357">
        <v>1400</v>
      </c>
      <c r="N1485" s="357">
        <v>1294</v>
      </c>
      <c r="O1485" s="357">
        <v>1157</v>
      </c>
      <c r="P1485" s="357">
        <v>1238</v>
      </c>
      <c r="Q1485" s="357">
        <v>1375</v>
      </c>
      <c r="R1485" s="357">
        <v>1312</v>
      </c>
      <c r="S1485" s="354">
        <v>1687</v>
      </c>
      <c r="T1485" s="354">
        <v>1935</v>
      </c>
      <c r="U1485" s="354">
        <v>1943</v>
      </c>
      <c r="V1485" s="357">
        <v>1460</v>
      </c>
      <c r="W1485" s="357">
        <v>1627</v>
      </c>
      <c r="X1485" s="357">
        <v>1335</v>
      </c>
      <c r="Y1485" s="357">
        <v>1473</v>
      </c>
      <c r="Z1485" s="357">
        <v>1718</v>
      </c>
      <c r="AA1485" s="357">
        <v>1457</v>
      </c>
      <c r="AB1485" s="357">
        <v>1441</v>
      </c>
      <c r="AC1485" s="357">
        <v>1623</v>
      </c>
      <c r="AD1485" s="357">
        <v>1905</v>
      </c>
      <c r="AE1485" s="357">
        <v>1567</v>
      </c>
      <c r="AF1485" s="357">
        <v>1616</v>
      </c>
      <c r="AG1485" s="357">
        <v>1802</v>
      </c>
      <c r="AH1485" s="357">
        <v>2115</v>
      </c>
      <c r="AI1485" s="368" t="s">
        <v>2207</v>
      </c>
      <c r="AJ1485" s="357">
        <v>1463</v>
      </c>
      <c r="AK1485" s="357">
        <v>1619</v>
      </c>
      <c r="AL1485" s="357">
        <v>1932</v>
      </c>
      <c r="AM1485" s="357">
        <v>1234</v>
      </c>
      <c r="AN1485" s="357">
        <v>1362</v>
      </c>
      <c r="AO1485" s="357">
        <v>1557</v>
      </c>
      <c r="AP1485" s="357">
        <v>1335</v>
      </c>
      <c r="AQ1485" s="357">
        <v>1335</v>
      </c>
      <c r="AR1485" s="357">
        <v>1669</v>
      </c>
      <c r="AS1485" s="357">
        <v>1527</v>
      </c>
      <c r="AT1485" s="105"/>
      <c r="AU1485" s="105" t="s">
        <v>2695</v>
      </c>
      <c r="AV1485" s="126">
        <v>23.8</v>
      </c>
    </row>
    <row r="1486" spans="1:48" ht="23.25" customHeight="1">
      <c r="D1486" s="105" t="s">
        <v>3510</v>
      </c>
      <c r="E1486" s="164" t="s">
        <v>3510</v>
      </c>
      <c r="F1486" s="165" t="s">
        <v>2696</v>
      </c>
      <c r="G1486" s="126">
        <v>23.8</v>
      </c>
      <c r="H1486" s="166">
        <v>1158</v>
      </c>
      <c r="I1486" s="166">
        <v>1174</v>
      </c>
      <c r="J1486" s="166">
        <v>1319</v>
      </c>
      <c r="K1486" s="357">
        <v>1199</v>
      </c>
      <c r="L1486" s="357">
        <v>1196</v>
      </c>
      <c r="M1486" s="357">
        <v>1400</v>
      </c>
      <c r="N1486" s="357">
        <v>1294</v>
      </c>
      <c r="O1486" s="357">
        <v>1157</v>
      </c>
      <c r="P1486" s="357">
        <v>1238</v>
      </c>
      <c r="Q1486" s="357">
        <v>1375</v>
      </c>
      <c r="R1486" s="357">
        <v>1312</v>
      </c>
      <c r="S1486" s="354">
        <v>1687</v>
      </c>
      <c r="T1486" s="354">
        <v>1935</v>
      </c>
      <c r="U1486" s="354">
        <v>1943</v>
      </c>
      <c r="V1486" s="357">
        <v>1460</v>
      </c>
      <c r="W1486" s="357">
        <v>1627</v>
      </c>
      <c r="X1486" s="357">
        <v>1335</v>
      </c>
      <c r="Y1486" s="357">
        <v>1473</v>
      </c>
      <c r="Z1486" s="357">
        <v>1718</v>
      </c>
      <c r="AA1486" s="357">
        <v>1457</v>
      </c>
      <c r="AB1486" s="357">
        <v>1441</v>
      </c>
      <c r="AC1486" s="357">
        <v>1623</v>
      </c>
      <c r="AD1486" s="357">
        <v>1905</v>
      </c>
      <c r="AE1486" s="357">
        <v>1567</v>
      </c>
      <c r="AF1486" s="357">
        <v>1616</v>
      </c>
      <c r="AG1486" s="357">
        <v>1802</v>
      </c>
      <c r="AH1486" s="357">
        <v>2115</v>
      </c>
      <c r="AI1486" s="368" t="s">
        <v>2207</v>
      </c>
      <c r="AJ1486" s="357">
        <v>1463</v>
      </c>
      <c r="AK1486" s="357">
        <v>1619</v>
      </c>
      <c r="AL1486" s="357">
        <v>1932</v>
      </c>
      <c r="AM1486" s="357">
        <v>1234</v>
      </c>
      <c r="AN1486" s="357">
        <v>1362</v>
      </c>
      <c r="AO1486" s="357">
        <v>1557</v>
      </c>
      <c r="AP1486" s="357">
        <v>1335</v>
      </c>
      <c r="AQ1486" s="357">
        <v>1335</v>
      </c>
      <c r="AR1486" s="357">
        <v>1669</v>
      </c>
      <c r="AS1486" s="357">
        <v>1527</v>
      </c>
      <c r="AT1486" s="105"/>
      <c r="AU1486" s="105" t="s">
        <v>3510</v>
      </c>
      <c r="AV1486" s="126">
        <v>23.8</v>
      </c>
    </row>
    <row r="1487" spans="1:48" ht="23.25" customHeight="1">
      <c r="D1487" s="105" t="s">
        <v>2711</v>
      </c>
      <c r="E1487" s="164" t="s">
        <v>2711</v>
      </c>
      <c r="F1487" s="165" t="s">
        <v>2712</v>
      </c>
      <c r="G1487" s="126">
        <v>14.5</v>
      </c>
      <c r="H1487" s="166">
        <v>742</v>
      </c>
      <c r="I1487" s="166">
        <v>756</v>
      </c>
      <c r="J1487" s="166">
        <v>865</v>
      </c>
      <c r="K1487" s="357">
        <v>782</v>
      </c>
      <c r="L1487" s="357">
        <v>779</v>
      </c>
      <c r="M1487" s="357">
        <v>939</v>
      </c>
      <c r="N1487" s="357">
        <v>851</v>
      </c>
      <c r="O1487" s="357">
        <v>749</v>
      </c>
      <c r="P1487" s="357">
        <v>813</v>
      </c>
      <c r="Q1487" s="357">
        <v>906</v>
      </c>
      <c r="R1487" s="357">
        <v>865</v>
      </c>
      <c r="S1487" s="354">
        <v>1180</v>
      </c>
      <c r="T1487" s="354">
        <v>1362</v>
      </c>
      <c r="U1487" s="354">
        <v>1354</v>
      </c>
      <c r="V1487" s="357">
        <v>1023</v>
      </c>
      <c r="W1487" s="357">
        <v>1142</v>
      </c>
      <c r="X1487" s="357">
        <v>915</v>
      </c>
      <c r="Y1487" s="357">
        <v>1002</v>
      </c>
      <c r="Z1487" s="357">
        <v>1169</v>
      </c>
      <c r="AA1487" s="357">
        <v>997</v>
      </c>
      <c r="AB1487" s="357">
        <v>983</v>
      </c>
      <c r="AC1487" s="357">
        <v>1097</v>
      </c>
      <c r="AD1487" s="357">
        <v>1287</v>
      </c>
      <c r="AE1487" s="357">
        <v>1072</v>
      </c>
      <c r="AF1487" s="357">
        <v>1121</v>
      </c>
      <c r="AG1487" s="357">
        <v>1237</v>
      </c>
      <c r="AH1487" s="357">
        <v>1453</v>
      </c>
      <c r="AI1487" s="368" t="s">
        <v>2207</v>
      </c>
      <c r="AJ1487" s="357">
        <v>998</v>
      </c>
      <c r="AK1487" s="357">
        <v>1111</v>
      </c>
      <c r="AL1487" s="357">
        <v>1304</v>
      </c>
      <c r="AM1487" s="357">
        <v>815</v>
      </c>
      <c r="AN1487" s="357">
        <v>887</v>
      </c>
      <c r="AO1487" s="357">
        <v>1012</v>
      </c>
      <c r="AP1487" s="357">
        <v>920</v>
      </c>
      <c r="AQ1487" s="357">
        <v>920</v>
      </c>
      <c r="AR1487" s="357">
        <v>1172</v>
      </c>
      <c r="AS1487" s="357">
        <v>1056</v>
      </c>
      <c r="AT1487" s="105"/>
      <c r="AU1487" s="105" t="s">
        <v>2711</v>
      </c>
      <c r="AV1487" s="126">
        <v>14.5</v>
      </c>
    </row>
    <row r="1488" spans="1:48" ht="23.25" customHeight="1">
      <c r="D1488" s="105" t="s">
        <v>2713</v>
      </c>
      <c r="E1488" s="164" t="s">
        <v>2713</v>
      </c>
      <c r="F1488" s="165" t="s">
        <v>2714</v>
      </c>
      <c r="G1488" s="126">
        <v>15.9</v>
      </c>
      <c r="H1488" s="166">
        <v>770</v>
      </c>
      <c r="I1488" s="166">
        <v>783</v>
      </c>
      <c r="J1488" s="166">
        <v>895</v>
      </c>
      <c r="K1488" s="357">
        <v>811</v>
      </c>
      <c r="L1488" s="357">
        <v>805</v>
      </c>
      <c r="M1488" s="357">
        <v>976</v>
      </c>
      <c r="N1488" s="357">
        <v>883</v>
      </c>
      <c r="O1488" s="357">
        <v>776</v>
      </c>
      <c r="P1488" s="357">
        <v>847</v>
      </c>
      <c r="Q1488" s="357">
        <v>942</v>
      </c>
      <c r="R1488" s="357">
        <v>901</v>
      </c>
      <c r="S1488" s="354">
        <v>1209</v>
      </c>
      <c r="T1488" s="354">
        <v>1401</v>
      </c>
      <c r="U1488" s="354">
        <v>1395</v>
      </c>
      <c r="V1488" s="357">
        <v>1057</v>
      </c>
      <c r="W1488" s="357">
        <v>1179</v>
      </c>
      <c r="X1488" s="357">
        <v>940</v>
      </c>
      <c r="Y1488" s="357">
        <v>1033</v>
      </c>
      <c r="Z1488" s="357">
        <v>1206</v>
      </c>
      <c r="AA1488" s="357">
        <v>1025</v>
      </c>
      <c r="AB1488" s="357">
        <v>1015</v>
      </c>
      <c r="AC1488" s="357">
        <v>1137</v>
      </c>
      <c r="AD1488" s="357">
        <v>1335</v>
      </c>
      <c r="AE1488" s="357">
        <v>1105</v>
      </c>
      <c r="AF1488" s="357">
        <v>1153</v>
      </c>
      <c r="AG1488" s="357">
        <v>1278</v>
      </c>
      <c r="AH1488" s="357">
        <v>1500</v>
      </c>
      <c r="AI1488" s="368" t="s">
        <v>2207</v>
      </c>
      <c r="AJ1488" s="357">
        <v>1029</v>
      </c>
      <c r="AK1488" s="357">
        <v>1152</v>
      </c>
      <c r="AL1488" s="357">
        <v>1352</v>
      </c>
      <c r="AM1488" s="357">
        <v>841</v>
      </c>
      <c r="AN1488" s="357">
        <v>919</v>
      </c>
      <c r="AO1488" s="357">
        <v>1049</v>
      </c>
      <c r="AP1488" s="357">
        <v>954</v>
      </c>
      <c r="AQ1488" s="357">
        <v>954</v>
      </c>
      <c r="AR1488" s="357">
        <v>1220</v>
      </c>
      <c r="AS1488" s="357">
        <v>1089</v>
      </c>
      <c r="AT1488" s="105"/>
      <c r="AU1488" s="105" t="s">
        <v>2713</v>
      </c>
      <c r="AV1488" s="126">
        <v>15.9</v>
      </c>
    </row>
    <row r="1489" spans="1:48" ht="23.25" customHeight="1">
      <c r="D1489" s="105" t="s">
        <v>2715</v>
      </c>
      <c r="E1489" s="164" t="s">
        <v>2715</v>
      </c>
      <c r="F1489" s="165" t="s">
        <v>2716</v>
      </c>
      <c r="G1489" s="126">
        <v>17.200000000000003</v>
      </c>
      <c r="H1489" s="166">
        <v>799</v>
      </c>
      <c r="I1489" s="166">
        <v>798</v>
      </c>
      <c r="J1489" s="166">
        <v>940</v>
      </c>
      <c r="K1489" s="357">
        <v>831</v>
      </c>
      <c r="L1489" s="357">
        <v>827</v>
      </c>
      <c r="M1489" s="357">
        <v>981</v>
      </c>
      <c r="N1489" s="357">
        <v>945</v>
      </c>
      <c r="O1489" s="357">
        <v>814</v>
      </c>
      <c r="P1489" s="357">
        <v>876</v>
      </c>
      <c r="Q1489" s="357">
        <v>962</v>
      </c>
      <c r="R1489" s="357">
        <v>947</v>
      </c>
      <c r="S1489" s="354">
        <v>1242</v>
      </c>
      <c r="T1489" s="354">
        <v>1445</v>
      </c>
      <c r="U1489" s="354">
        <v>1440</v>
      </c>
      <c r="V1489" s="357">
        <v>1092</v>
      </c>
      <c r="W1489" s="357">
        <v>1218</v>
      </c>
      <c r="X1489" s="357">
        <v>967</v>
      </c>
      <c r="Y1489" s="357">
        <v>1067</v>
      </c>
      <c r="Z1489" s="357">
        <v>1245</v>
      </c>
      <c r="AA1489" s="357">
        <v>1053</v>
      </c>
      <c r="AB1489" s="357">
        <v>1049</v>
      </c>
      <c r="AC1489" s="357">
        <v>1180</v>
      </c>
      <c r="AD1489" s="357">
        <v>1386</v>
      </c>
      <c r="AE1489" s="357">
        <v>1141</v>
      </c>
      <c r="AF1489" s="357">
        <v>1186</v>
      </c>
      <c r="AG1489" s="357">
        <v>1321</v>
      </c>
      <c r="AH1489" s="357">
        <v>1551</v>
      </c>
      <c r="AI1489" s="368" t="s">
        <v>2207</v>
      </c>
      <c r="AJ1489" s="357">
        <v>1063</v>
      </c>
      <c r="AK1489" s="357">
        <v>1195</v>
      </c>
      <c r="AL1489" s="357">
        <v>1403</v>
      </c>
      <c r="AM1489" s="357">
        <v>870</v>
      </c>
      <c r="AN1489" s="357">
        <v>954</v>
      </c>
      <c r="AO1489" s="357">
        <v>1089</v>
      </c>
      <c r="AP1489" s="357">
        <v>990</v>
      </c>
      <c r="AQ1489" s="357">
        <v>990</v>
      </c>
      <c r="AR1489" s="357">
        <v>1271</v>
      </c>
      <c r="AS1489" s="357">
        <v>1168</v>
      </c>
      <c r="AT1489" s="105"/>
      <c r="AU1489" s="105" t="s">
        <v>2715</v>
      </c>
      <c r="AV1489" s="126">
        <v>17.200000000000003</v>
      </c>
    </row>
    <row r="1490" spans="1:48" ht="23.25" customHeight="1">
      <c r="D1490" s="105" t="s">
        <v>2717</v>
      </c>
      <c r="E1490" s="164" t="s">
        <v>2717</v>
      </c>
      <c r="F1490" s="165" t="s">
        <v>2718</v>
      </c>
      <c r="G1490" s="126">
        <v>18.5</v>
      </c>
      <c r="H1490" s="166">
        <v>824</v>
      </c>
      <c r="I1490" s="166">
        <v>842</v>
      </c>
      <c r="J1490" s="166">
        <v>960</v>
      </c>
      <c r="K1490" s="357">
        <v>866</v>
      </c>
      <c r="L1490" s="357">
        <v>862</v>
      </c>
      <c r="M1490" s="357">
        <v>1050</v>
      </c>
      <c r="N1490" s="357">
        <v>948</v>
      </c>
      <c r="O1490" s="357">
        <v>832</v>
      </c>
      <c r="P1490" s="357">
        <v>917</v>
      </c>
      <c r="Q1490" s="357">
        <v>1014</v>
      </c>
      <c r="R1490" s="357">
        <v>973</v>
      </c>
      <c r="S1490" s="354">
        <v>1272</v>
      </c>
      <c r="T1490" s="354">
        <v>1488</v>
      </c>
      <c r="U1490" s="354">
        <v>1487</v>
      </c>
      <c r="V1490" s="357">
        <v>1135</v>
      </c>
      <c r="W1490" s="357">
        <v>1261</v>
      </c>
      <c r="X1490" s="357">
        <v>996</v>
      </c>
      <c r="Y1490" s="357">
        <v>1103</v>
      </c>
      <c r="Z1490" s="357">
        <v>1285</v>
      </c>
      <c r="AA1490" s="357">
        <v>1087</v>
      </c>
      <c r="AB1490" s="357">
        <v>1084</v>
      </c>
      <c r="AC1490" s="357">
        <v>1225</v>
      </c>
      <c r="AD1490" s="357">
        <v>1437</v>
      </c>
      <c r="AE1490" s="357">
        <v>1178</v>
      </c>
      <c r="AF1490" s="357">
        <v>1221</v>
      </c>
      <c r="AG1490" s="357">
        <v>1366</v>
      </c>
      <c r="AH1490" s="357">
        <v>1602</v>
      </c>
      <c r="AI1490" s="368" t="s">
        <v>2207</v>
      </c>
      <c r="AJ1490" s="357">
        <v>1098</v>
      </c>
      <c r="AK1490" s="357">
        <v>1240</v>
      </c>
      <c r="AL1490" s="357">
        <v>1454</v>
      </c>
      <c r="AM1490" s="357">
        <v>900</v>
      </c>
      <c r="AN1490" s="357">
        <v>992</v>
      </c>
      <c r="AO1490" s="357">
        <v>1130</v>
      </c>
      <c r="AP1490" s="357">
        <v>1029</v>
      </c>
      <c r="AQ1490" s="357">
        <v>1029</v>
      </c>
      <c r="AR1490" s="357">
        <v>1323</v>
      </c>
      <c r="AS1490" s="357">
        <v>1207</v>
      </c>
      <c r="AT1490" s="105"/>
      <c r="AU1490" s="105" t="s">
        <v>2717</v>
      </c>
      <c r="AV1490" s="126">
        <v>18.5</v>
      </c>
    </row>
    <row r="1491" spans="1:48" ht="23.25" customHeight="1">
      <c r="D1491" s="105" t="s">
        <v>2719</v>
      </c>
      <c r="E1491" s="164" t="s">
        <v>2719</v>
      </c>
      <c r="F1491" s="165" t="s">
        <v>2720</v>
      </c>
      <c r="G1491" s="126">
        <v>19.8</v>
      </c>
      <c r="H1491" s="166">
        <v>893</v>
      </c>
      <c r="I1491" s="166">
        <v>898</v>
      </c>
      <c r="J1491" s="166">
        <v>1056</v>
      </c>
      <c r="K1491" s="357">
        <v>926</v>
      </c>
      <c r="L1491" s="357">
        <v>928</v>
      </c>
      <c r="M1491" s="357">
        <v>1097</v>
      </c>
      <c r="N1491" s="357">
        <v>1059</v>
      </c>
      <c r="O1491" s="357">
        <v>916</v>
      </c>
      <c r="P1491" s="357">
        <v>987</v>
      </c>
      <c r="Q1491" s="357">
        <v>1094</v>
      </c>
      <c r="R1491" s="357">
        <v>1067</v>
      </c>
      <c r="S1491" s="354">
        <v>1345</v>
      </c>
      <c r="T1491" s="354">
        <v>1571</v>
      </c>
      <c r="U1491" s="354">
        <v>1582</v>
      </c>
      <c r="V1491" s="357">
        <v>1212</v>
      </c>
      <c r="W1491" s="357">
        <v>1346</v>
      </c>
      <c r="X1491" s="357">
        <v>1067</v>
      </c>
      <c r="Y1491" s="357">
        <v>1182</v>
      </c>
      <c r="Z1491" s="357">
        <v>1377</v>
      </c>
      <c r="AA1491" s="357">
        <v>1160</v>
      </c>
      <c r="AB1491" s="357">
        <v>1162</v>
      </c>
      <c r="AC1491" s="357">
        <v>1313</v>
      </c>
      <c r="AD1491" s="357">
        <v>1540</v>
      </c>
      <c r="AE1491" s="357">
        <v>1263</v>
      </c>
      <c r="AF1491" s="357">
        <v>1299</v>
      </c>
      <c r="AG1491" s="357">
        <v>1454</v>
      </c>
      <c r="AH1491" s="357">
        <v>1706</v>
      </c>
      <c r="AI1491" s="368" t="s">
        <v>2207</v>
      </c>
      <c r="AJ1491" s="357">
        <v>1176</v>
      </c>
      <c r="AK1491" s="357">
        <v>1328</v>
      </c>
      <c r="AL1491" s="357">
        <v>1557</v>
      </c>
      <c r="AM1491" s="357">
        <v>973</v>
      </c>
      <c r="AN1491" s="357">
        <v>1071</v>
      </c>
      <c r="AO1491" s="357">
        <v>1220</v>
      </c>
      <c r="AP1491" s="357">
        <v>1114</v>
      </c>
      <c r="AQ1491" s="357">
        <v>1114</v>
      </c>
      <c r="AR1491" s="357">
        <v>1423</v>
      </c>
      <c r="AS1491" s="357">
        <v>1291</v>
      </c>
      <c r="AT1491" s="105"/>
      <c r="AU1491" s="105" t="s">
        <v>2719</v>
      </c>
      <c r="AV1491" s="126">
        <v>19.8</v>
      </c>
    </row>
    <row r="1492" spans="1:48" ht="23.25" customHeight="1">
      <c r="A1492" s="396"/>
      <c r="B1492" s="397"/>
      <c r="D1492" s="105" t="s">
        <v>2721</v>
      </c>
      <c r="E1492" s="164" t="s">
        <v>2721</v>
      </c>
      <c r="F1492" s="165" t="s">
        <v>2722</v>
      </c>
      <c r="G1492" s="126">
        <v>21.1</v>
      </c>
      <c r="H1492" s="166">
        <v>911</v>
      </c>
      <c r="I1492" s="166">
        <v>938</v>
      </c>
      <c r="J1492" s="166">
        <v>1067</v>
      </c>
      <c r="K1492" s="357">
        <v>954</v>
      </c>
      <c r="L1492" s="357">
        <v>955</v>
      </c>
      <c r="M1492" s="357">
        <v>1171</v>
      </c>
      <c r="N1492" s="357">
        <v>1054</v>
      </c>
      <c r="O1492" s="357">
        <v>928</v>
      </c>
      <c r="P1492" s="357">
        <v>1026</v>
      </c>
      <c r="Q1492" s="357">
        <v>1132</v>
      </c>
      <c r="R1492" s="357">
        <v>1088</v>
      </c>
      <c r="S1492" s="354">
        <v>1367</v>
      </c>
      <c r="T1492" s="354">
        <v>1603</v>
      </c>
      <c r="U1492" s="354">
        <v>1614</v>
      </c>
      <c r="V1492" s="357">
        <v>1239</v>
      </c>
      <c r="W1492" s="357">
        <v>1377</v>
      </c>
      <c r="X1492" s="357">
        <v>1087</v>
      </c>
      <c r="Y1492" s="357">
        <v>1208</v>
      </c>
      <c r="Z1492" s="357">
        <v>1407</v>
      </c>
      <c r="AA1492" s="357">
        <v>1183</v>
      </c>
      <c r="AB1492" s="357">
        <v>1188</v>
      </c>
      <c r="AC1492" s="357">
        <v>1349</v>
      </c>
      <c r="AD1492" s="357">
        <v>1582</v>
      </c>
      <c r="AE1492" s="357">
        <v>1290</v>
      </c>
      <c r="AF1492" s="357">
        <v>1326</v>
      </c>
      <c r="AG1492" s="357">
        <v>1489</v>
      </c>
      <c r="AH1492" s="357">
        <v>1747</v>
      </c>
      <c r="AI1492" s="368" t="s">
        <v>2207</v>
      </c>
      <c r="AJ1492" s="357">
        <v>1202</v>
      </c>
      <c r="AK1492" s="357">
        <v>1363</v>
      </c>
      <c r="AL1492" s="357">
        <v>1599</v>
      </c>
      <c r="AM1492" s="357">
        <v>993</v>
      </c>
      <c r="AN1492" s="357">
        <v>1098</v>
      </c>
      <c r="AO1492" s="357">
        <v>1251</v>
      </c>
      <c r="AP1492" s="357">
        <v>1142</v>
      </c>
      <c r="AQ1492" s="357">
        <v>1142</v>
      </c>
      <c r="AR1492" s="357">
        <v>1466</v>
      </c>
      <c r="AS1492" s="357">
        <v>1318</v>
      </c>
      <c r="AT1492" s="105"/>
      <c r="AU1492" s="105" t="s">
        <v>2721</v>
      </c>
      <c r="AV1492" s="126">
        <v>21.1</v>
      </c>
    </row>
    <row r="1493" spans="1:48" ht="23.25" customHeight="1">
      <c r="D1493" s="105" t="s">
        <v>2723</v>
      </c>
      <c r="E1493" s="164" t="s">
        <v>2723</v>
      </c>
      <c r="F1493" s="165" t="s">
        <v>2724</v>
      </c>
      <c r="G1493" s="126">
        <v>21.1</v>
      </c>
      <c r="H1493" s="166">
        <v>964</v>
      </c>
      <c r="I1493" s="166">
        <v>992</v>
      </c>
      <c r="J1493" s="166">
        <v>1135</v>
      </c>
      <c r="K1493" s="357">
        <v>1042</v>
      </c>
      <c r="L1493" s="357">
        <v>1045</v>
      </c>
      <c r="M1493" s="357">
        <v>1244</v>
      </c>
      <c r="N1493" s="357">
        <v>1140</v>
      </c>
      <c r="O1493" s="357">
        <v>976</v>
      </c>
      <c r="P1493" s="357">
        <v>1064</v>
      </c>
      <c r="Q1493" s="357">
        <v>1190</v>
      </c>
      <c r="R1493" s="357">
        <v>1142</v>
      </c>
      <c r="S1493" s="354">
        <v>1538</v>
      </c>
      <c r="T1493" s="354">
        <v>1777</v>
      </c>
      <c r="U1493" s="354">
        <v>1827</v>
      </c>
      <c r="V1493" s="357">
        <v>1329</v>
      </c>
      <c r="W1493" s="357">
        <v>1479</v>
      </c>
      <c r="X1493" s="357">
        <v>1193</v>
      </c>
      <c r="Y1493" s="357">
        <v>1316</v>
      </c>
      <c r="Z1493" s="357">
        <v>1534</v>
      </c>
      <c r="AA1493" s="357">
        <v>1301</v>
      </c>
      <c r="AB1493" s="357">
        <v>1283</v>
      </c>
      <c r="AC1493" s="357">
        <v>1445</v>
      </c>
      <c r="AD1493" s="357">
        <v>1695</v>
      </c>
      <c r="AE1493" s="357">
        <v>1396</v>
      </c>
      <c r="AF1493" s="357">
        <v>1489</v>
      </c>
      <c r="AG1493" s="357">
        <v>1655</v>
      </c>
      <c r="AH1493" s="357">
        <v>1943</v>
      </c>
      <c r="AI1493" s="368" t="s">
        <v>2207</v>
      </c>
      <c r="AJ1493" s="357">
        <v>1318</v>
      </c>
      <c r="AK1493" s="357">
        <v>1481</v>
      </c>
      <c r="AL1493" s="357">
        <v>1738</v>
      </c>
      <c r="AM1493" s="357">
        <v>1078</v>
      </c>
      <c r="AN1493" s="357">
        <v>1183</v>
      </c>
      <c r="AO1493" s="357">
        <v>1348</v>
      </c>
      <c r="AP1493" s="357">
        <v>1154</v>
      </c>
      <c r="AQ1493" s="357">
        <v>1154</v>
      </c>
      <c r="AR1493" s="357">
        <v>1477</v>
      </c>
      <c r="AS1493" s="357">
        <v>1431</v>
      </c>
      <c r="AT1493" s="105"/>
      <c r="AU1493" s="105" t="s">
        <v>2723</v>
      </c>
      <c r="AV1493" s="126">
        <v>21.1</v>
      </c>
    </row>
    <row r="1494" spans="1:48" ht="23.25" customHeight="1">
      <c r="D1494" s="105" t="s">
        <v>2729</v>
      </c>
      <c r="E1494" s="164" t="s">
        <v>2729</v>
      </c>
      <c r="F1494" s="165" t="s">
        <v>2730</v>
      </c>
      <c r="G1494" s="126">
        <v>25.1</v>
      </c>
      <c r="H1494" s="166">
        <v>1168</v>
      </c>
      <c r="I1494" s="166">
        <v>1179</v>
      </c>
      <c r="J1494" s="166">
        <v>1336</v>
      </c>
      <c r="K1494" s="357">
        <v>1201</v>
      </c>
      <c r="L1494" s="357">
        <v>1209</v>
      </c>
      <c r="M1494" s="357">
        <v>1377</v>
      </c>
      <c r="N1494" s="357">
        <v>1343</v>
      </c>
      <c r="O1494" s="357">
        <v>1177</v>
      </c>
      <c r="P1494" s="357">
        <v>1268</v>
      </c>
      <c r="Q1494" s="357">
        <v>1381</v>
      </c>
      <c r="R1494" s="357">
        <v>1351</v>
      </c>
      <c r="S1494" s="354">
        <v>1781</v>
      </c>
      <c r="T1494" s="354">
        <v>2057</v>
      </c>
      <c r="U1494" s="354">
        <v>2018</v>
      </c>
      <c r="V1494" s="357">
        <v>1542</v>
      </c>
      <c r="W1494" s="357">
        <v>1714</v>
      </c>
      <c r="X1494" s="357">
        <v>1398</v>
      </c>
      <c r="Y1494" s="357">
        <v>1545</v>
      </c>
      <c r="Z1494" s="357">
        <v>1800</v>
      </c>
      <c r="AA1494" s="357">
        <v>1531</v>
      </c>
      <c r="AB1494" s="357">
        <v>1513</v>
      </c>
      <c r="AC1494" s="357">
        <v>1706</v>
      </c>
      <c r="AD1494" s="357">
        <v>2001</v>
      </c>
      <c r="AE1494" s="357">
        <v>1645</v>
      </c>
      <c r="AF1494" s="357">
        <v>1711</v>
      </c>
      <c r="AG1494" s="357">
        <v>1908</v>
      </c>
      <c r="AH1494" s="357">
        <v>2238</v>
      </c>
      <c r="AI1494" s="368" t="s">
        <v>2207</v>
      </c>
      <c r="AJ1494" s="357">
        <v>1533</v>
      </c>
      <c r="AK1494" s="357">
        <v>1727</v>
      </c>
      <c r="AL1494" s="357">
        <v>2025</v>
      </c>
      <c r="AM1494" s="357">
        <v>1257</v>
      </c>
      <c r="AN1494" s="357">
        <v>1390</v>
      </c>
      <c r="AO1494" s="357">
        <v>1586</v>
      </c>
      <c r="AP1494" s="357">
        <v>1379</v>
      </c>
      <c r="AQ1494" s="357">
        <v>1379</v>
      </c>
      <c r="AR1494" s="357">
        <v>1749</v>
      </c>
      <c r="AS1494" s="357">
        <v>1613</v>
      </c>
      <c r="AT1494" s="105"/>
      <c r="AU1494" s="105" t="s">
        <v>2729</v>
      </c>
      <c r="AV1494" s="126">
        <v>25.1</v>
      </c>
    </row>
    <row r="1495" spans="1:48" ht="23.25" customHeight="1">
      <c r="D1495" s="105" t="s">
        <v>2731</v>
      </c>
      <c r="E1495" s="164" t="s">
        <v>2731</v>
      </c>
      <c r="F1495" s="165" t="s">
        <v>2732</v>
      </c>
      <c r="G1495" s="126">
        <v>26.400000000000002</v>
      </c>
      <c r="H1495" s="166">
        <v>1268</v>
      </c>
      <c r="I1495" s="166">
        <v>1304</v>
      </c>
      <c r="J1495" s="166">
        <v>1464</v>
      </c>
      <c r="K1495" s="357">
        <v>1346</v>
      </c>
      <c r="L1495" s="357">
        <v>1358</v>
      </c>
      <c r="M1495" s="357">
        <v>1574</v>
      </c>
      <c r="N1495" s="357">
        <v>1459</v>
      </c>
      <c r="O1495" s="357">
        <v>1268</v>
      </c>
      <c r="P1495" s="357">
        <v>1377</v>
      </c>
      <c r="Q1495" s="357">
        <v>1517</v>
      </c>
      <c r="R1495" s="357">
        <v>1460</v>
      </c>
      <c r="S1495" s="354">
        <v>2003</v>
      </c>
      <c r="T1495" s="354">
        <v>2294</v>
      </c>
      <c r="U1495" s="354">
        <v>2299</v>
      </c>
      <c r="V1495" s="357">
        <v>1691</v>
      </c>
      <c r="W1495" s="357">
        <v>1882</v>
      </c>
      <c r="X1495" s="357">
        <v>1558</v>
      </c>
      <c r="Y1495" s="357">
        <v>1713</v>
      </c>
      <c r="Z1495" s="357">
        <v>1998</v>
      </c>
      <c r="AA1495" s="357">
        <v>1700</v>
      </c>
      <c r="AB1495" s="357">
        <v>1668</v>
      </c>
      <c r="AC1495" s="357">
        <v>1872</v>
      </c>
      <c r="AD1495" s="357">
        <v>2196</v>
      </c>
      <c r="AE1495" s="357">
        <v>1816</v>
      </c>
      <c r="AF1495" s="357">
        <v>1935</v>
      </c>
      <c r="AG1495" s="357">
        <v>2144</v>
      </c>
      <c r="AH1495" s="357">
        <v>2516</v>
      </c>
      <c r="AI1495" s="368" t="s">
        <v>2207</v>
      </c>
      <c r="AJ1495" s="357">
        <v>1709</v>
      </c>
      <c r="AK1495" s="357">
        <v>1915</v>
      </c>
      <c r="AL1495" s="357">
        <v>2246</v>
      </c>
      <c r="AM1495" s="357">
        <v>1397</v>
      </c>
      <c r="AN1495" s="357">
        <v>1536</v>
      </c>
      <c r="AO1495" s="357">
        <v>1753</v>
      </c>
      <c r="AP1495" s="357">
        <v>1458</v>
      </c>
      <c r="AQ1495" s="357">
        <v>1458</v>
      </c>
      <c r="AR1495" s="357">
        <v>1841</v>
      </c>
      <c r="AS1495" s="357">
        <v>1792</v>
      </c>
      <c r="AT1495" s="105"/>
      <c r="AU1495" s="105" t="s">
        <v>2731</v>
      </c>
      <c r="AV1495" s="126">
        <v>26.400000000000002</v>
      </c>
    </row>
    <row r="1496" spans="1:48" ht="23.25" customHeight="1">
      <c r="D1496" s="105" t="s">
        <v>2746</v>
      </c>
      <c r="E1496" s="164" t="s">
        <v>2746</v>
      </c>
      <c r="F1496" s="165" t="s">
        <v>2747</v>
      </c>
      <c r="G1496" s="126">
        <v>18.5</v>
      </c>
      <c r="H1496" s="166">
        <v>1362</v>
      </c>
      <c r="I1496" s="166">
        <v>1386</v>
      </c>
      <c r="J1496" s="166">
        <v>1533</v>
      </c>
      <c r="K1496" s="357">
        <v>1383</v>
      </c>
      <c r="L1496" s="357">
        <v>1398</v>
      </c>
      <c r="M1496" s="357">
        <v>1572</v>
      </c>
      <c r="N1496" s="357">
        <v>1468</v>
      </c>
      <c r="O1496" s="357">
        <v>1346</v>
      </c>
      <c r="P1496" s="357">
        <v>1417</v>
      </c>
      <c r="Q1496" s="357">
        <v>1550</v>
      </c>
      <c r="R1496" s="357">
        <v>1476</v>
      </c>
      <c r="S1496" s="354">
        <v>2092</v>
      </c>
      <c r="T1496" s="354">
        <v>2331</v>
      </c>
      <c r="U1496" s="354">
        <v>2255</v>
      </c>
      <c r="V1496" s="357">
        <v>1702</v>
      </c>
      <c r="W1496" s="357">
        <v>1901</v>
      </c>
      <c r="X1496" s="357">
        <v>1640</v>
      </c>
      <c r="Y1496" s="357">
        <v>1761</v>
      </c>
      <c r="Z1496" s="357">
        <v>2058</v>
      </c>
      <c r="AA1496" s="357">
        <v>1787</v>
      </c>
      <c r="AB1496" s="357">
        <v>1720</v>
      </c>
      <c r="AC1496" s="357">
        <v>1875</v>
      </c>
      <c r="AD1496" s="357">
        <v>2200</v>
      </c>
      <c r="AE1496" s="357">
        <v>1885</v>
      </c>
      <c r="AF1496" s="357">
        <v>1944</v>
      </c>
      <c r="AG1496" s="357">
        <v>2104</v>
      </c>
      <c r="AH1496" s="357">
        <v>2469</v>
      </c>
      <c r="AI1496" s="368" t="s">
        <v>2207</v>
      </c>
      <c r="AJ1496" s="357">
        <v>1736</v>
      </c>
      <c r="AK1496" s="357">
        <v>1891</v>
      </c>
      <c r="AL1496" s="357">
        <v>2219</v>
      </c>
      <c r="AM1496" s="357">
        <v>1452</v>
      </c>
      <c r="AN1496" s="357">
        <v>1560</v>
      </c>
      <c r="AO1496" s="357">
        <v>1785</v>
      </c>
      <c r="AP1496" s="357">
        <v>1547</v>
      </c>
      <c r="AQ1496" s="357">
        <v>1547</v>
      </c>
      <c r="AR1496" s="357">
        <v>1846</v>
      </c>
      <c r="AS1496" s="357">
        <v>1786</v>
      </c>
      <c r="AT1496" s="105"/>
      <c r="AU1496" s="105" t="s">
        <v>2746</v>
      </c>
      <c r="AV1496" s="126">
        <v>18.5</v>
      </c>
    </row>
    <row r="1497" spans="1:48" ht="23.25" customHeight="1">
      <c r="D1497" s="105" t="s">
        <v>3511</v>
      </c>
      <c r="E1497" s="164" t="s">
        <v>3511</v>
      </c>
      <c r="F1497" s="165" t="s">
        <v>2747</v>
      </c>
      <c r="G1497" s="126">
        <v>18.5</v>
      </c>
      <c r="H1497" s="166">
        <v>1362</v>
      </c>
      <c r="I1497" s="166">
        <v>1386</v>
      </c>
      <c r="J1497" s="166">
        <v>1533</v>
      </c>
      <c r="K1497" s="357">
        <v>1383</v>
      </c>
      <c r="L1497" s="357">
        <v>1398</v>
      </c>
      <c r="M1497" s="357">
        <v>1572</v>
      </c>
      <c r="N1497" s="357">
        <v>1468</v>
      </c>
      <c r="O1497" s="357">
        <v>1346</v>
      </c>
      <c r="P1497" s="357">
        <v>1417</v>
      </c>
      <c r="Q1497" s="357">
        <v>1550</v>
      </c>
      <c r="R1497" s="357">
        <v>1476</v>
      </c>
      <c r="S1497" s="354">
        <v>2092</v>
      </c>
      <c r="T1497" s="354">
        <v>2331</v>
      </c>
      <c r="U1497" s="354">
        <v>2255</v>
      </c>
      <c r="V1497" s="357">
        <v>1702</v>
      </c>
      <c r="W1497" s="357">
        <v>1901</v>
      </c>
      <c r="X1497" s="357">
        <v>1640</v>
      </c>
      <c r="Y1497" s="357">
        <v>1761</v>
      </c>
      <c r="Z1497" s="357">
        <v>2058</v>
      </c>
      <c r="AA1497" s="357">
        <v>1787</v>
      </c>
      <c r="AB1497" s="357">
        <v>1720</v>
      </c>
      <c r="AC1497" s="357">
        <v>1875</v>
      </c>
      <c r="AD1497" s="357">
        <v>2200</v>
      </c>
      <c r="AE1497" s="357">
        <v>1885</v>
      </c>
      <c r="AF1497" s="357">
        <v>1944</v>
      </c>
      <c r="AG1497" s="357">
        <v>2104</v>
      </c>
      <c r="AH1497" s="357">
        <v>2469</v>
      </c>
      <c r="AI1497" s="368" t="s">
        <v>2207</v>
      </c>
      <c r="AJ1497" s="357">
        <v>1736</v>
      </c>
      <c r="AK1497" s="357">
        <v>1891</v>
      </c>
      <c r="AL1497" s="357">
        <v>2219</v>
      </c>
      <c r="AM1497" s="357">
        <v>1452</v>
      </c>
      <c r="AN1497" s="357">
        <v>1560</v>
      </c>
      <c r="AO1497" s="357">
        <v>1785</v>
      </c>
      <c r="AP1497" s="357">
        <v>1547</v>
      </c>
      <c r="AQ1497" s="357">
        <v>1547</v>
      </c>
      <c r="AR1497" s="357">
        <v>1846</v>
      </c>
      <c r="AS1497" s="357">
        <v>1786</v>
      </c>
      <c r="AT1497" s="105"/>
      <c r="AU1497" s="105" t="s">
        <v>3511</v>
      </c>
      <c r="AV1497" s="126">
        <v>18.5</v>
      </c>
    </row>
    <row r="1498" spans="1:48" ht="23.25" customHeight="1">
      <c r="D1498" s="105" t="s">
        <v>2748</v>
      </c>
      <c r="E1498" s="164" t="s">
        <v>2748</v>
      </c>
      <c r="F1498" s="165" t="s">
        <v>2911</v>
      </c>
      <c r="G1498" s="126">
        <v>19.8</v>
      </c>
      <c r="H1498" s="166">
        <v>1427</v>
      </c>
      <c r="I1498" s="166">
        <v>1452</v>
      </c>
      <c r="J1498" s="166">
        <v>1608</v>
      </c>
      <c r="K1498" s="357">
        <v>1448</v>
      </c>
      <c r="L1498" s="357">
        <v>1462</v>
      </c>
      <c r="M1498" s="357">
        <v>1653</v>
      </c>
      <c r="N1498" s="357">
        <v>1540</v>
      </c>
      <c r="O1498" s="357">
        <v>1412</v>
      </c>
      <c r="P1498" s="357">
        <v>1490</v>
      </c>
      <c r="Q1498" s="357">
        <v>1630</v>
      </c>
      <c r="R1498" s="357">
        <v>1553</v>
      </c>
      <c r="S1498" s="354">
        <v>2153</v>
      </c>
      <c r="T1498" s="354">
        <v>2403</v>
      </c>
      <c r="U1498" s="354">
        <v>2335</v>
      </c>
      <c r="V1498" s="357">
        <v>1770</v>
      </c>
      <c r="W1498" s="357">
        <v>1978</v>
      </c>
      <c r="X1498" s="357">
        <v>1704</v>
      </c>
      <c r="Y1498" s="357">
        <v>1832</v>
      </c>
      <c r="Z1498" s="357">
        <v>2141</v>
      </c>
      <c r="AA1498" s="357">
        <v>1857</v>
      </c>
      <c r="AB1498" s="357">
        <v>1790</v>
      </c>
      <c r="AC1498" s="357">
        <v>1955</v>
      </c>
      <c r="AD1498" s="357">
        <v>2294</v>
      </c>
      <c r="AE1498" s="357">
        <v>1961</v>
      </c>
      <c r="AF1498" s="357">
        <v>2015</v>
      </c>
      <c r="AG1498" s="357">
        <v>2184</v>
      </c>
      <c r="AH1498" s="357">
        <v>2564</v>
      </c>
      <c r="AI1498" s="368" t="s">
        <v>2207</v>
      </c>
      <c r="AJ1498" s="357">
        <v>1806</v>
      </c>
      <c r="AK1498" s="357">
        <v>1972</v>
      </c>
      <c r="AL1498" s="357">
        <v>2313</v>
      </c>
      <c r="AM1498" s="357">
        <v>1517</v>
      </c>
      <c r="AN1498" s="357">
        <v>1631</v>
      </c>
      <c r="AO1498" s="357">
        <v>1867</v>
      </c>
      <c r="AP1498" s="357">
        <v>1623</v>
      </c>
      <c r="AQ1498" s="357">
        <v>1623</v>
      </c>
      <c r="AR1498" s="357">
        <v>1937</v>
      </c>
      <c r="AS1498" s="357">
        <v>1862</v>
      </c>
      <c r="AT1498" s="105"/>
      <c r="AU1498" s="105" t="s">
        <v>2748</v>
      </c>
      <c r="AV1498" s="126">
        <v>19.8</v>
      </c>
    </row>
    <row r="1499" spans="1:48" ht="23.25" customHeight="1">
      <c r="D1499" s="105" t="s">
        <v>3512</v>
      </c>
      <c r="E1499" s="164" t="s">
        <v>3512</v>
      </c>
      <c r="F1499" s="165" t="s">
        <v>2911</v>
      </c>
      <c r="G1499" s="126">
        <v>19.8</v>
      </c>
      <c r="H1499" s="166">
        <v>1427</v>
      </c>
      <c r="I1499" s="166">
        <v>1452</v>
      </c>
      <c r="J1499" s="166">
        <v>1608</v>
      </c>
      <c r="K1499" s="357">
        <v>1448</v>
      </c>
      <c r="L1499" s="357">
        <v>1462</v>
      </c>
      <c r="M1499" s="357">
        <v>1653</v>
      </c>
      <c r="N1499" s="357">
        <v>1540</v>
      </c>
      <c r="O1499" s="357">
        <v>1412</v>
      </c>
      <c r="P1499" s="357">
        <v>1490</v>
      </c>
      <c r="Q1499" s="357">
        <v>1630</v>
      </c>
      <c r="R1499" s="357">
        <v>1553</v>
      </c>
      <c r="S1499" s="354">
        <v>2153</v>
      </c>
      <c r="T1499" s="354">
        <v>2403</v>
      </c>
      <c r="U1499" s="354">
        <v>2335</v>
      </c>
      <c r="V1499" s="357">
        <v>1770</v>
      </c>
      <c r="W1499" s="357">
        <v>1978</v>
      </c>
      <c r="X1499" s="357">
        <v>1704</v>
      </c>
      <c r="Y1499" s="357">
        <v>1832</v>
      </c>
      <c r="Z1499" s="357">
        <v>2141</v>
      </c>
      <c r="AA1499" s="357">
        <v>1857</v>
      </c>
      <c r="AB1499" s="357">
        <v>1790</v>
      </c>
      <c r="AC1499" s="357">
        <v>1955</v>
      </c>
      <c r="AD1499" s="357">
        <v>2294</v>
      </c>
      <c r="AE1499" s="357">
        <v>1961</v>
      </c>
      <c r="AF1499" s="357">
        <v>2015</v>
      </c>
      <c r="AG1499" s="357">
        <v>2184</v>
      </c>
      <c r="AH1499" s="357">
        <v>2564</v>
      </c>
      <c r="AI1499" s="368" t="s">
        <v>2207</v>
      </c>
      <c r="AJ1499" s="357">
        <v>1806</v>
      </c>
      <c r="AK1499" s="357">
        <v>1972</v>
      </c>
      <c r="AL1499" s="357">
        <v>2313</v>
      </c>
      <c r="AM1499" s="357">
        <v>1517</v>
      </c>
      <c r="AN1499" s="357">
        <v>1631</v>
      </c>
      <c r="AO1499" s="357">
        <v>1867</v>
      </c>
      <c r="AP1499" s="357">
        <v>1623</v>
      </c>
      <c r="AQ1499" s="357">
        <v>1623</v>
      </c>
      <c r="AR1499" s="357">
        <v>1937</v>
      </c>
      <c r="AS1499" s="357">
        <v>1862</v>
      </c>
      <c r="AT1499" s="105"/>
      <c r="AU1499" s="105" t="s">
        <v>3512</v>
      </c>
      <c r="AV1499" s="126">
        <v>19.8</v>
      </c>
    </row>
    <row r="1500" spans="1:48" ht="23.25" customHeight="1">
      <c r="D1500" s="105" t="s">
        <v>2749</v>
      </c>
      <c r="E1500" s="164" t="s">
        <v>2749</v>
      </c>
      <c r="F1500" s="165" t="s">
        <v>2750</v>
      </c>
      <c r="G1500" s="126">
        <v>21.1</v>
      </c>
      <c r="H1500" s="166">
        <v>1493</v>
      </c>
      <c r="I1500" s="166">
        <v>1520</v>
      </c>
      <c r="J1500" s="166">
        <v>1687</v>
      </c>
      <c r="K1500" s="357">
        <v>1532</v>
      </c>
      <c r="L1500" s="357">
        <v>1547</v>
      </c>
      <c r="M1500" s="357">
        <v>1742</v>
      </c>
      <c r="N1500" s="357">
        <v>1629</v>
      </c>
      <c r="O1500" s="357">
        <v>1476</v>
      </c>
      <c r="P1500" s="357">
        <v>1556</v>
      </c>
      <c r="Q1500" s="357">
        <v>1710</v>
      </c>
      <c r="R1500" s="357">
        <v>1629</v>
      </c>
      <c r="S1500" s="354">
        <v>2276</v>
      </c>
      <c r="T1500" s="354">
        <v>2537</v>
      </c>
      <c r="U1500" s="354">
        <v>2493</v>
      </c>
      <c r="V1500" s="357">
        <v>1859</v>
      </c>
      <c r="W1500" s="357">
        <v>2077</v>
      </c>
      <c r="X1500" s="357">
        <v>1794</v>
      </c>
      <c r="Y1500" s="357">
        <v>1930</v>
      </c>
      <c r="Z1500" s="357">
        <v>2256</v>
      </c>
      <c r="AA1500" s="357">
        <v>1957</v>
      </c>
      <c r="AB1500" s="357">
        <v>1881</v>
      </c>
      <c r="AC1500" s="357">
        <v>2057</v>
      </c>
      <c r="AD1500" s="357">
        <v>2414</v>
      </c>
      <c r="AE1500" s="357">
        <v>2060</v>
      </c>
      <c r="AF1500" s="357">
        <v>2140</v>
      </c>
      <c r="AG1500" s="357">
        <v>2321</v>
      </c>
      <c r="AH1500" s="357">
        <v>2724</v>
      </c>
      <c r="AI1500" s="368" t="s">
        <v>2207</v>
      </c>
      <c r="AJ1500" s="357">
        <v>1908</v>
      </c>
      <c r="AK1500" s="357">
        <v>2084</v>
      </c>
      <c r="AL1500" s="357">
        <v>2445</v>
      </c>
      <c r="AM1500" s="357">
        <v>1598</v>
      </c>
      <c r="AN1500" s="357">
        <v>1718</v>
      </c>
      <c r="AO1500" s="357">
        <v>1967</v>
      </c>
      <c r="AP1500" s="357">
        <v>1677</v>
      </c>
      <c r="AQ1500" s="357">
        <v>1677</v>
      </c>
      <c r="AR1500" s="357">
        <v>2005</v>
      </c>
      <c r="AS1500" s="357">
        <v>1966</v>
      </c>
      <c r="AT1500" s="105"/>
      <c r="AU1500" s="105" t="s">
        <v>2749</v>
      </c>
      <c r="AV1500" s="126">
        <v>21.1</v>
      </c>
    </row>
    <row r="1501" spans="1:48" ht="23.25" customHeight="1">
      <c r="D1501" s="105" t="s">
        <v>2751</v>
      </c>
      <c r="E1501" s="164" t="s">
        <v>2751</v>
      </c>
      <c r="F1501" s="165" t="s">
        <v>2752</v>
      </c>
      <c r="G1501" s="126">
        <v>22.5</v>
      </c>
      <c r="H1501" s="166">
        <v>1512</v>
      </c>
      <c r="I1501" s="166">
        <v>1542</v>
      </c>
      <c r="J1501" s="166">
        <v>1711</v>
      </c>
      <c r="K1501" s="357">
        <v>1551</v>
      </c>
      <c r="L1501" s="357">
        <v>1567</v>
      </c>
      <c r="M1501" s="357">
        <v>1772</v>
      </c>
      <c r="N1501" s="357">
        <v>1654</v>
      </c>
      <c r="O1501" s="357">
        <v>1497</v>
      </c>
      <c r="P1501" s="357">
        <v>1585</v>
      </c>
      <c r="Q1501" s="357">
        <v>1739</v>
      </c>
      <c r="R1501" s="357">
        <v>1659</v>
      </c>
      <c r="S1501" s="354">
        <v>2301</v>
      </c>
      <c r="T1501" s="354">
        <v>2572</v>
      </c>
      <c r="U1501" s="354">
        <v>2528</v>
      </c>
      <c r="V1501" s="357">
        <v>1888</v>
      </c>
      <c r="W1501" s="357">
        <v>2109</v>
      </c>
      <c r="X1501" s="357">
        <v>1813</v>
      </c>
      <c r="Y1501" s="357">
        <v>1956</v>
      </c>
      <c r="Z1501" s="357">
        <v>2285</v>
      </c>
      <c r="AA1501" s="357">
        <v>1977</v>
      </c>
      <c r="AB1501" s="357">
        <v>1907</v>
      </c>
      <c r="AC1501" s="357">
        <v>2092</v>
      </c>
      <c r="AD1501" s="357">
        <v>2455</v>
      </c>
      <c r="AE1501" s="357">
        <v>2087</v>
      </c>
      <c r="AF1501" s="357">
        <v>2166</v>
      </c>
      <c r="AG1501" s="357">
        <v>2356</v>
      </c>
      <c r="AH1501" s="357">
        <v>2765</v>
      </c>
      <c r="AI1501" s="368" t="s">
        <v>2207</v>
      </c>
      <c r="AJ1501" s="357">
        <v>1934</v>
      </c>
      <c r="AK1501" s="357">
        <v>2119</v>
      </c>
      <c r="AL1501" s="357">
        <v>2486</v>
      </c>
      <c r="AM1501" s="357">
        <v>1618</v>
      </c>
      <c r="AN1501" s="357">
        <v>1745</v>
      </c>
      <c r="AO1501" s="357">
        <v>1997</v>
      </c>
      <c r="AP1501" s="357">
        <v>1706</v>
      </c>
      <c r="AQ1501" s="357">
        <v>1706</v>
      </c>
      <c r="AR1501" s="357">
        <v>2051</v>
      </c>
      <c r="AS1501" s="357">
        <v>1994</v>
      </c>
      <c r="AT1501" s="105"/>
      <c r="AU1501" s="105" t="s">
        <v>2751</v>
      </c>
      <c r="AV1501" s="126">
        <v>22.5</v>
      </c>
    </row>
    <row r="1502" spans="1:48" ht="23.25" customHeight="1">
      <c r="A1502" s="396"/>
      <c r="B1502" s="397"/>
      <c r="D1502" s="105" t="s">
        <v>2753</v>
      </c>
      <c r="E1502" s="164" t="s">
        <v>2753</v>
      </c>
      <c r="F1502" s="165" t="s">
        <v>2754</v>
      </c>
      <c r="G1502" s="126">
        <v>23.8</v>
      </c>
      <c r="H1502" s="166">
        <v>1570</v>
      </c>
      <c r="I1502" s="166">
        <v>1578</v>
      </c>
      <c r="J1502" s="166">
        <v>1770</v>
      </c>
      <c r="K1502" s="357">
        <v>1609</v>
      </c>
      <c r="L1502" s="357">
        <v>1604</v>
      </c>
      <c r="M1502" s="357">
        <v>1825</v>
      </c>
      <c r="N1502" s="357">
        <v>1709</v>
      </c>
      <c r="O1502" s="357">
        <v>1557</v>
      </c>
      <c r="P1502" s="357">
        <v>1614</v>
      </c>
      <c r="Q1502" s="357">
        <v>1811</v>
      </c>
      <c r="R1502" s="357">
        <v>1710</v>
      </c>
      <c r="S1502" s="354">
        <v>2359</v>
      </c>
      <c r="T1502" s="354">
        <v>2636</v>
      </c>
      <c r="U1502" s="354">
        <v>2599</v>
      </c>
      <c r="V1502" s="357">
        <v>1934</v>
      </c>
      <c r="W1502" s="357">
        <v>2159</v>
      </c>
      <c r="X1502" s="357">
        <v>1857</v>
      </c>
      <c r="Y1502" s="357">
        <v>2006</v>
      </c>
      <c r="Z1502" s="357">
        <v>2343</v>
      </c>
      <c r="AA1502" s="357">
        <v>2022</v>
      </c>
      <c r="AB1502" s="357">
        <v>1957</v>
      </c>
      <c r="AC1502" s="357">
        <v>2149</v>
      </c>
      <c r="AD1502" s="357">
        <v>2522</v>
      </c>
      <c r="AE1502" s="357">
        <v>2141</v>
      </c>
      <c r="AF1502" s="357">
        <v>2216</v>
      </c>
      <c r="AG1502" s="357">
        <v>2413</v>
      </c>
      <c r="AH1502" s="357">
        <v>2832</v>
      </c>
      <c r="AI1502" s="368" t="s">
        <v>2207</v>
      </c>
      <c r="AJ1502" s="357">
        <v>1983</v>
      </c>
      <c r="AK1502" s="357">
        <v>2131</v>
      </c>
      <c r="AL1502" s="357">
        <v>2554</v>
      </c>
      <c r="AM1502" s="357">
        <v>1673</v>
      </c>
      <c r="AN1502" s="357">
        <v>1809</v>
      </c>
      <c r="AO1502" s="357">
        <v>2070</v>
      </c>
      <c r="AP1502" s="357">
        <v>1750</v>
      </c>
      <c r="AQ1502" s="357">
        <v>1750</v>
      </c>
      <c r="AR1502" s="357">
        <v>2099</v>
      </c>
      <c r="AS1502" s="357">
        <v>2031</v>
      </c>
      <c r="AT1502" s="105"/>
      <c r="AU1502" s="105" t="s">
        <v>2753</v>
      </c>
      <c r="AV1502" s="126">
        <v>23.8</v>
      </c>
    </row>
    <row r="1503" spans="1:48" ht="23.25" customHeight="1">
      <c r="D1503" s="105" t="s">
        <v>2755</v>
      </c>
      <c r="E1503" s="164" t="s">
        <v>2755</v>
      </c>
      <c r="F1503" s="165" t="s">
        <v>2756</v>
      </c>
      <c r="G1503" s="126">
        <v>25.1</v>
      </c>
      <c r="H1503" s="166">
        <v>1590</v>
      </c>
      <c r="I1503" s="166">
        <v>1600</v>
      </c>
      <c r="J1503" s="166">
        <v>1795</v>
      </c>
      <c r="K1503" s="357">
        <v>1629</v>
      </c>
      <c r="L1503" s="357">
        <v>1626</v>
      </c>
      <c r="M1503" s="357">
        <v>1856</v>
      </c>
      <c r="N1503" s="357">
        <v>1735</v>
      </c>
      <c r="O1503" s="357">
        <v>1579</v>
      </c>
      <c r="P1503" s="357">
        <v>1643</v>
      </c>
      <c r="Q1503" s="357">
        <v>1841</v>
      </c>
      <c r="R1503" s="357">
        <v>1740</v>
      </c>
      <c r="S1503" s="354">
        <v>2384</v>
      </c>
      <c r="T1503" s="354">
        <v>2671</v>
      </c>
      <c r="U1503" s="354">
        <v>2635</v>
      </c>
      <c r="V1503" s="357">
        <v>1963</v>
      </c>
      <c r="W1503" s="357">
        <v>2192</v>
      </c>
      <c r="X1503" s="357">
        <v>1877</v>
      </c>
      <c r="Y1503" s="357">
        <v>2032</v>
      </c>
      <c r="Z1503" s="357">
        <v>2374</v>
      </c>
      <c r="AA1503" s="357">
        <v>2044</v>
      </c>
      <c r="AB1503" s="357">
        <v>1983</v>
      </c>
      <c r="AC1503" s="357">
        <v>2185</v>
      </c>
      <c r="AD1503" s="357">
        <v>2564</v>
      </c>
      <c r="AE1503" s="357">
        <v>2168</v>
      </c>
      <c r="AF1503" s="357">
        <v>2242</v>
      </c>
      <c r="AG1503" s="357">
        <v>2449</v>
      </c>
      <c r="AH1503" s="357">
        <v>2874</v>
      </c>
      <c r="AI1503" s="368" t="s">
        <v>2207</v>
      </c>
      <c r="AJ1503" s="357">
        <v>2010</v>
      </c>
      <c r="AK1503" s="357">
        <v>2167</v>
      </c>
      <c r="AL1503" s="357">
        <v>2596</v>
      </c>
      <c r="AM1503" s="357">
        <v>1695</v>
      </c>
      <c r="AN1503" s="357">
        <v>1837</v>
      </c>
      <c r="AO1503" s="357">
        <v>2102</v>
      </c>
      <c r="AP1503" s="357">
        <v>1781</v>
      </c>
      <c r="AQ1503" s="357">
        <v>1781</v>
      </c>
      <c r="AR1503" s="357">
        <v>2146</v>
      </c>
      <c r="AS1503" s="357">
        <v>2060</v>
      </c>
      <c r="AT1503" s="105"/>
      <c r="AU1503" s="105" t="s">
        <v>2755</v>
      </c>
      <c r="AV1503" s="126">
        <v>25.1</v>
      </c>
    </row>
    <row r="1504" spans="1:48" ht="23.25" customHeight="1">
      <c r="D1504" s="105" t="s">
        <v>2757</v>
      </c>
      <c r="E1504" s="164" t="s">
        <v>2757</v>
      </c>
      <c r="F1504" s="165" t="s">
        <v>2758</v>
      </c>
      <c r="G1504" s="126">
        <v>26.400000000000002</v>
      </c>
      <c r="H1504" s="166">
        <v>1609</v>
      </c>
      <c r="I1504" s="166">
        <v>1622</v>
      </c>
      <c r="J1504" s="166">
        <v>1819</v>
      </c>
      <c r="K1504" s="357">
        <v>1649</v>
      </c>
      <c r="L1504" s="357">
        <v>1646</v>
      </c>
      <c r="M1504" s="357">
        <v>1887</v>
      </c>
      <c r="N1504" s="357">
        <v>1760</v>
      </c>
      <c r="O1504" s="357">
        <v>1600</v>
      </c>
      <c r="P1504" s="357">
        <v>1672</v>
      </c>
      <c r="Q1504" s="357">
        <v>1869</v>
      </c>
      <c r="R1504" s="357">
        <v>1770</v>
      </c>
      <c r="S1504" s="354">
        <v>2410</v>
      </c>
      <c r="T1504" s="354">
        <v>2709</v>
      </c>
      <c r="U1504" s="354">
        <v>2672</v>
      </c>
      <c r="V1504" s="357">
        <v>1994</v>
      </c>
      <c r="W1504" s="357">
        <v>2226</v>
      </c>
      <c r="X1504" s="357">
        <v>1896</v>
      </c>
      <c r="Y1504" s="357">
        <v>2058</v>
      </c>
      <c r="Z1504" s="357">
        <v>2403</v>
      </c>
      <c r="AA1504" s="357">
        <v>2064</v>
      </c>
      <c r="AB1504" s="357">
        <v>2009</v>
      </c>
      <c r="AC1504" s="357">
        <v>2220</v>
      </c>
      <c r="AD1504" s="357">
        <v>2605</v>
      </c>
      <c r="AE1504" s="357">
        <v>2195</v>
      </c>
      <c r="AF1504" s="357">
        <v>2268</v>
      </c>
      <c r="AG1504" s="357">
        <v>2484</v>
      </c>
      <c r="AH1504" s="357">
        <v>2915</v>
      </c>
      <c r="AI1504" s="368" t="s">
        <v>2207</v>
      </c>
      <c r="AJ1504" s="357">
        <v>2036</v>
      </c>
      <c r="AK1504" s="357">
        <v>2202</v>
      </c>
      <c r="AL1504" s="357">
        <v>2637</v>
      </c>
      <c r="AM1504" s="357">
        <v>1715</v>
      </c>
      <c r="AN1504" s="357">
        <v>1863</v>
      </c>
      <c r="AO1504" s="357">
        <v>2132</v>
      </c>
      <c r="AP1504" s="357">
        <v>1812</v>
      </c>
      <c r="AQ1504" s="357">
        <v>1812</v>
      </c>
      <c r="AR1504" s="357">
        <v>2196</v>
      </c>
      <c r="AS1504" s="357">
        <v>2091</v>
      </c>
      <c r="AT1504" s="105"/>
      <c r="AU1504" s="105" t="s">
        <v>2757</v>
      </c>
      <c r="AV1504" s="126">
        <v>26.400000000000002</v>
      </c>
    </row>
    <row r="1505" spans="1:48" ht="23.25" customHeight="1">
      <c r="D1505" s="105" t="s">
        <v>2767</v>
      </c>
      <c r="E1505" s="164" t="s">
        <v>2767</v>
      </c>
      <c r="F1505" s="165" t="s">
        <v>2768</v>
      </c>
      <c r="G1505" s="126">
        <v>22.5</v>
      </c>
      <c r="H1505" s="166">
        <v>995</v>
      </c>
      <c r="I1505" s="166">
        <v>1019</v>
      </c>
      <c r="J1505" s="166">
        <v>1164</v>
      </c>
      <c r="K1505" s="357">
        <v>1073</v>
      </c>
      <c r="L1505" s="357">
        <v>1072</v>
      </c>
      <c r="M1505" s="357">
        <v>1277</v>
      </c>
      <c r="N1505" s="357">
        <v>1171</v>
      </c>
      <c r="O1505" s="357">
        <v>1002</v>
      </c>
      <c r="P1505" s="357">
        <v>1095</v>
      </c>
      <c r="Q1505" s="357">
        <v>1222</v>
      </c>
      <c r="R1505" s="357">
        <v>1174</v>
      </c>
      <c r="S1505" s="354">
        <v>1566</v>
      </c>
      <c r="T1505" s="354">
        <v>1818</v>
      </c>
      <c r="U1505" s="354">
        <v>1869</v>
      </c>
      <c r="V1505" s="357">
        <v>1371</v>
      </c>
      <c r="W1505" s="357">
        <v>1523</v>
      </c>
      <c r="X1505" s="357">
        <v>1219</v>
      </c>
      <c r="Y1505" s="357">
        <v>1349</v>
      </c>
      <c r="Z1505" s="357">
        <v>1572</v>
      </c>
      <c r="AA1505" s="357">
        <v>1334</v>
      </c>
      <c r="AB1505" s="357">
        <v>1315</v>
      </c>
      <c r="AC1505" s="357">
        <v>1487</v>
      </c>
      <c r="AD1505" s="357">
        <v>1743</v>
      </c>
      <c r="AE1505" s="357">
        <v>1430</v>
      </c>
      <c r="AF1505" s="357">
        <v>1522</v>
      </c>
      <c r="AG1505" s="357">
        <v>1697</v>
      </c>
      <c r="AH1505" s="357">
        <v>1991</v>
      </c>
      <c r="AI1505" s="368" t="s">
        <v>2207</v>
      </c>
      <c r="AJ1505" s="357">
        <v>1351</v>
      </c>
      <c r="AK1505" s="357">
        <v>1523</v>
      </c>
      <c r="AL1505" s="357">
        <v>1786</v>
      </c>
      <c r="AM1505" s="357">
        <v>1106</v>
      </c>
      <c r="AN1505" s="357">
        <v>1217</v>
      </c>
      <c r="AO1505" s="357">
        <v>1387</v>
      </c>
      <c r="AP1505" s="357">
        <v>1192</v>
      </c>
      <c r="AQ1505" s="357">
        <v>1192</v>
      </c>
      <c r="AR1505" s="357">
        <v>1529</v>
      </c>
      <c r="AS1505" s="357">
        <v>1469</v>
      </c>
      <c r="AT1505" s="105"/>
      <c r="AU1505" s="105" t="s">
        <v>2767</v>
      </c>
      <c r="AV1505" s="126">
        <v>22.5</v>
      </c>
    </row>
    <row r="1506" spans="1:48" ht="23.25" customHeight="1">
      <c r="D1506" s="105" t="s">
        <v>2769</v>
      </c>
      <c r="E1506" s="164" t="s">
        <v>2769</v>
      </c>
      <c r="F1506" s="165" t="s">
        <v>2770</v>
      </c>
      <c r="G1506" s="126">
        <v>23.8</v>
      </c>
      <c r="H1506" s="166">
        <v>1015</v>
      </c>
      <c r="I1506" s="166">
        <v>1041</v>
      </c>
      <c r="J1506" s="166">
        <v>1189</v>
      </c>
      <c r="K1506" s="357">
        <v>1093</v>
      </c>
      <c r="L1506" s="357">
        <v>1093</v>
      </c>
      <c r="M1506" s="357">
        <v>1308</v>
      </c>
      <c r="N1506" s="357">
        <v>1197</v>
      </c>
      <c r="O1506" s="357">
        <v>1023</v>
      </c>
      <c r="P1506" s="357">
        <v>1124</v>
      </c>
      <c r="Q1506" s="357">
        <v>1251</v>
      </c>
      <c r="R1506" s="357">
        <v>1204</v>
      </c>
      <c r="S1506" s="354">
        <v>1592</v>
      </c>
      <c r="T1506" s="354">
        <v>1855</v>
      </c>
      <c r="U1506" s="354">
        <v>1907</v>
      </c>
      <c r="V1506" s="357">
        <v>1403</v>
      </c>
      <c r="W1506" s="357">
        <v>1558</v>
      </c>
      <c r="X1506" s="357">
        <v>1239</v>
      </c>
      <c r="Y1506" s="357">
        <v>1375</v>
      </c>
      <c r="Z1506" s="357">
        <v>1602</v>
      </c>
      <c r="AA1506" s="357">
        <v>1355</v>
      </c>
      <c r="AB1506" s="357">
        <v>1342</v>
      </c>
      <c r="AC1506" s="357">
        <v>1522</v>
      </c>
      <c r="AD1506" s="357">
        <v>1785</v>
      </c>
      <c r="AE1506" s="357">
        <v>1458</v>
      </c>
      <c r="AF1506" s="357">
        <v>1548</v>
      </c>
      <c r="AG1506" s="357">
        <v>1732</v>
      </c>
      <c r="AH1506" s="357">
        <v>2032</v>
      </c>
      <c r="AI1506" s="368" t="s">
        <v>2207</v>
      </c>
      <c r="AJ1506" s="357">
        <v>1377</v>
      </c>
      <c r="AK1506" s="357">
        <v>1558</v>
      </c>
      <c r="AL1506" s="357">
        <v>1827</v>
      </c>
      <c r="AM1506" s="357">
        <v>1127</v>
      </c>
      <c r="AN1506" s="357">
        <v>1244</v>
      </c>
      <c r="AO1506" s="357">
        <v>1418</v>
      </c>
      <c r="AP1506" s="357">
        <v>1224</v>
      </c>
      <c r="AQ1506" s="357">
        <v>1224</v>
      </c>
      <c r="AR1506" s="357">
        <v>1580</v>
      </c>
      <c r="AS1506" s="357">
        <v>1500</v>
      </c>
      <c r="AT1506" s="105"/>
      <c r="AU1506" s="105" t="s">
        <v>2769</v>
      </c>
      <c r="AV1506" s="126">
        <v>23.8</v>
      </c>
    </row>
    <row r="1507" spans="1:48" ht="23.25" customHeight="1">
      <c r="D1507" s="105" t="s">
        <v>2771</v>
      </c>
      <c r="E1507" s="164" t="s">
        <v>2771</v>
      </c>
      <c r="F1507" s="165" t="s">
        <v>2772</v>
      </c>
      <c r="G1507" s="126">
        <v>25.1</v>
      </c>
      <c r="H1507" s="166">
        <v>1037</v>
      </c>
      <c r="I1507" s="166">
        <v>1071</v>
      </c>
      <c r="J1507" s="166">
        <v>1222</v>
      </c>
      <c r="K1507" s="357">
        <v>1116</v>
      </c>
      <c r="L1507" s="357">
        <v>1121</v>
      </c>
      <c r="M1507" s="357">
        <v>1348</v>
      </c>
      <c r="N1507" s="357">
        <v>1230</v>
      </c>
      <c r="O1507" s="357">
        <v>1053</v>
      </c>
      <c r="P1507" s="357">
        <v>1161</v>
      </c>
      <c r="Q1507" s="357">
        <v>1289</v>
      </c>
      <c r="R1507" s="357">
        <v>1243</v>
      </c>
      <c r="S1507" s="354">
        <v>1622</v>
      </c>
      <c r="T1507" s="354">
        <v>1894</v>
      </c>
      <c r="U1507" s="354">
        <v>1949</v>
      </c>
      <c r="V1507" s="357">
        <v>1434</v>
      </c>
      <c r="W1507" s="357">
        <v>1593</v>
      </c>
      <c r="X1507" s="357">
        <v>1266</v>
      </c>
      <c r="Y1507" s="357">
        <v>1410</v>
      </c>
      <c r="Z1507" s="357">
        <v>1641</v>
      </c>
      <c r="AA1507" s="357">
        <v>1381</v>
      </c>
      <c r="AB1507" s="357">
        <v>1376</v>
      </c>
      <c r="AC1507" s="357">
        <v>1566</v>
      </c>
      <c r="AD1507" s="357">
        <v>1836</v>
      </c>
      <c r="AE1507" s="357">
        <v>1494</v>
      </c>
      <c r="AF1507" s="357">
        <v>1582</v>
      </c>
      <c r="AG1507" s="357">
        <v>1776</v>
      </c>
      <c r="AH1507" s="357">
        <v>2083</v>
      </c>
      <c r="AI1507" s="368" t="s">
        <v>2207</v>
      </c>
      <c r="AJ1507" s="357">
        <v>1411</v>
      </c>
      <c r="AK1507" s="357">
        <v>1602</v>
      </c>
      <c r="AL1507" s="357">
        <v>1878</v>
      </c>
      <c r="AM1507" s="357">
        <v>1156</v>
      </c>
      <c r="AN1507" s="357">
        <v>1280</v>
      </c>
      <c r="AO1507" s="357">
        <v>1458</v>
      </c>
      <c r="AP1507" s="357">
        <v>1256</v>
      </c>
      <c r="AQ1507" s="357">
        <v>1256</v>
      </c>
      <c r="AR1507" s="357">
        <v>1623</v>
      </c>
      <c r="AS1507" s="357">
        <v>1531</v>
      </c>
      <c r="AT1507" s="105"/>
      <c r="AU1507" s="105" t="s">
        <v>2771</v>
      </c>
      <c r="AV1507" s="126">
        <v>25.1</v>
      </c>
    </row>
    <row r="1508" spans="1:48" ht="23.25" customHeight="1">
      <c r="D1508" s="105" t="s">
        <v>2773</v>
      </c>
      <c r="E1508" s="164" t="s">
        <v>2773</v>
      </c>
      <c r="F1508" s="165" t="s">
        <v>2774</v>
      </c>
      <c r="G1508" s="126">
        <v>26.400000000000002</v>
      </c>
      <c r="H1508" s="166">
        <v>1056</v>
      </c>
      <c r="I1508" s="166">
        <v>1092</v>
      </c>
      <c r="J1508" s="166">
        <v>1245</v>
      </c>
      <c r="K1508" s="357">
        <v>1136</v>
      </c>
      <c r="L1508" s="357">
        <v>1142</v>
      </c>
      <c r="M1508" s="357">
        <v>1378</v>
      </c>
      <c r="N1508" s="357">
        <v>1255</v>
      </c>
      <c r="O1508" s="357">
        <v>1074</v>
      </c>
      <c r="P1508" s="357">
        <v>1189</v>
      </c>
      <c r="Q1508" s="357">
        <v>1318</v>
      </c>
      <c r="R1508" s="357">
        <v>1272</v>
      </c>
      <c r="S1508" s="354">
        <v>1647</v>
      </c>
      <c r="T1508" s="354">
        <v>1931</v>
      </c>
      <c r="U1508" s="354">
        <v>1985</v>
      </c>
      <c r="V1508" s="357">
        <v>1464</v>
      </c>
      <c r="W1508" s="357">
        <v>1626</v>
      </c>
      <c r="X1508" s="357">
        <v>1285</v>
      </c>
      <c r="Y1508" s="357">
        <v>1435</v>
      </c>
      <c r="Z1508" s="357">
        <v>1670</v>
      </c>
      <c r="AA1508" s="357">
        <v>1401</v>
      </c>
      <c r="AB1508" s="357">
        <v>1402</v>
      </c>
      <c r="AC1508" s="357">
        <v>1600</v>
      </c>
      <c r="AD1508" s="357">
        <v>1876</v>
      </c>
      <c r="AE1508" s="357">
        <v>1520</v>
      </c>
      <c r="AF1508" s="357">
        <v>1608</v>
      </c>
      <c r="AG1508" s="357">
        <v>1810</v>
      </c>
      <c r="AH1508" s="357">
        <v>2124</v>
      </c>
      <c r="AI1508" s="368" t="s">
        <v>2207</v>
      </c>
      <c r="AJ1508" s="357">
        <v>1437</v>
      </c>
      <c r="AK1508" s="357">
        <v>1636</v>
      </c>
      <c r="AL1508" s="357">
        <v>1919</v>
      </c>
      <c r="AM1508" s="357">
        <v>1176</v>
      </c>
      <c r="AN1508" s="357">
        <v>1306</v>
      </c>
      <c r="AO1508" s="357">
        <v>1488</v>
      </c>
      <c r="AP1508" s="357">
        <v>1287</v>
      </c>
      <c r="AQ1508" s="357">
        <v>1287</v>
      </c>
      <c r="AR1508" s="357">
        <v>1673</v>
      </c>
      <c r="AS1508" s="357">
        <v>1561</v>
      </c>
      <c r="AT1508" s="105"/>
      <c r="AU1508" s="105" t="s">
        <v>2773</v>
      </c>
      <c r="AV1508" s="126">
        <v>26.400000000000002</v>
      </c>
    </row>
    <row r="1509" spans="1:48" ht="23.25" customHeight="1">
      <c r="D1509" s="105" t="s">
        <v>2847</v>
      </c>
      <c r="E1509" s="164" t="s">
        <v>2847</v>
      </c>
      <c r="F1509" s="165" t="s">
        <v>2848</v>
      </c>
      <c r="G1509" s="126">
        <v>5.3</v>
      </c>
      <c r="H1509" s="166">
        <v>495</v>
      </c>
      <c r="I1509" s="166">
        <v>533</v>
      </c>
      <c r="J1509" s="166">
        <v>617</v>
      </c>
      <c r="K1509" s="357">
        <v>495</v>
      </c>
      <c r="L1509" s="357">
        <v>533</v>
      </c>
      <c r="M1509" s="357">
        <v>617</v>
      </c>
      <c r="N1509" s="357">
        <v>555</v>
      </c>
      <c r="O1509" s="357">
        <v>486</v>
      </c>
      <c r="P1509" s="357">
        <v>533</v>
      </c>
      <c r="Q1509" s="357">
        <v>614</v>
      </c>
      <c r="R1509" s="357">
        <v>555</v>
      </c>
      <c r="S1509" s="354">
        <v>636</v>
      </c>
      <c r="T1509" s="354">
        <v>703</v>
      </c>
      <c r="U1509" s="354">
        <v>769</v>
      </c>
      <c r="V1509" s="357">
        <v>640</v>
      </c>
      <c r="W1509" s="357">
        <v>710</v>
      </c>
      <c r="X1509" s="357">
        <v>521</v>
      </c>
      <c r="Y1509" s="357">
        <v>588</v>
      </c>
      <c r="Z1509" s="357">
        <v>694</v>
      </c>
      <c r="AA1509" s="357">
        <v>612</v>
      </c>
      <c r="AB1509" s="357">
        <v>528</v>
      </c>
      <c r="AC1509" s="357">
        <v>597</v>
      </c>
      <c r="AD1509" s="357">
        <v>705</v>
      </c>
      <c r="AE1509" s="357">
        <v>623</v>
      </c>
      <c r="AF1509" s="357">
        <v>551</v>
      </c>
      <c r="AG1509" s="357">
        <v>620</v>
      </c>
      <c r="AH1509" s="357">
        <v>733</v>
      </c>
      <c r="AI1509" s="368" t="s">
        <v>2207</v>
      </c>
      <c r="AJ1509" s="357">
        <v>526</v>
      </c>
      <c r="AK1509" s="357">
        <v>594</v>
      </c>
      <c r="AL1509" s="357">
        <v>702</v>
      </c>
      <c r="AM1509" s="357">
        <v>495</v>
      </c>
      <c r="AN1509" s="357">
        <v>552</v>
      </c>
      <c r="AO1509" s="357">
        <v>638</v>
      </c>
      <c r="AP1509" s="357">
        <v>609</v>
      </c>
      <c r="AQ1509" s="357">
        <v>609</v>
      </c>
      <c r="AR1509" s="357">
        <v>639</v>
      </c>
      <c r="AS1509" s="357">
        <v>636</v>
      </c>
      <c r="AT1509" s="105"/>
      <c r="AU1509" s="105" t="s">
        <v>2847</v>
      </c>
      <c r="AV1509" s="126">
        <v>5.3</v>
      </c>
    </row>
    <row r="1510" spans="1:48" ht="23.25" customHeight="1">
      <c r="D1510" s="105" t="s">
        <v>2849</v>
      </c>
      <c r="E1510" s="164" t="s">
        <v>2849</v>
      </c>
      <c r="F1510" s="165" t="s">
        <v>2850</v>
      </c>
      <c r="G1510" s="126">
        <v>6.6</v>
      </c>
      <c r="H1510" s="166">
        <v>529</v>
      </c>
      <c r="I1510" s="166">
        <v>573</v>
      </c>
      <c r="J1510" s="166">
        <v>662</v>
      </c>
      <c r="K1510" s="357">
        <v>529</v>
      </c>
      <c r="L1510" s="357">
        <v>573</v>
      </c>
      <c r="M1510" s="357">
        <v>662</v>
      </c>
      <c r="N1510" s="357">
        <v>597</v>
      </c>
      <c r="O1510" s="357">
        <v>521</v>
      </c>
      <c r="P1510" s="357">
        <v>573</v>
      </c>
      <c r="Q1510" s="357">
        <v>659</v>
      </c>
      <c r="R1510" s="357">
        <v>597</v>
      </c>
      <c r="S1510" s="354">
        <v>676</v>
      </c>
      <c r="T1510" s="354">
        <v>748</v>
      </c>
      <c r="U1510" s="354">
        <v>824</v>
      </c>
      <c r="V1510" s="357">
        <v>685</v>
      </c>
      <c r="W1510" s="357">
        <v>758</v>
      </c>
      <c r="X1510" s="357">
        <v>555</v>
      </c>
      <c r="Y1510" s="357">
        <v>628</v>
      </c>
      <c r="Z1510" s="357">
        <v>741</v>
      </c>
      <c r="AA1510" s="357">
        <v>650</v>
      </c>
      <c r="AB1510" s="357">
        <v>564</v>
      </c>
      <c r="AC1510" s="357">
        <v>639</v>
      </c>
      <c r="AD1510" s="357">
        <v>755</v>
      </c>
      <c r="AE1510" s="357">
        <v>664</v>
      </c>
      <c r="AF1510" s="357">
        <v>587</v>
      </c>
      <c r="AG1510" s="357">
        <v>662</v>
      </c>
      <c r="AH1510" s="357">
        <v>782</v>
      </c>
      <c r="AI1510" s="368" t="s">
        <v>2207</v>
      </c>
      <c r="AJ1510" s="357">
        <v>561</v>
      </c>
      <c r="AK1510" s="357">
        <v>636</v>
      </c>
      <c r="AL1510" s="357">
        <v>752</v>
      </c>
      <c r="AM1510" s="357">
        <v>531</v>
      </c>
      <c r="AN1510" s="357">
        <v>593</v>
      </c>
      <c r="AO1510" s="357">
        <v>685</v>
      </c>
      <c r="AP1510" s="357">
        <v>649</v>
      </c>
      <c r="AQ1510" s="357">
        <v>649</v>
      </c>
      <c r="AR1510" s="357">
        <v>679</v>
      </c>
      <c r="AS1510" s="357">
        <v>676</v>
      </c>
      <c r="AT1510" s="105"/>
      <c r="AU1510" s="105" t="s">
        <v>2849</v>
      </c>
      <c r="AV1510" s="126">
        <v>6.6</v>
      </c>
    </row>
    <row r="1511" spans="1:48" ht="23.25" customHeight="1">
      <c r="D1511" s="105" t="s">
        <v>2851</v>
      </c>
      <c r="E1511" s="164" t="s">
        <v>2851</v>
      </c>
      <c r="F1511" s="165" t="s">
        <v>2852</v>
      </c>
      <c r="G1511" s="126">
        <v>8</v>
      </c>
      <c r="H1511" s="166">
        <v>569</v>
      </c>
      <c r="I1511" s="166">
        <v>615</v>
      </c>
      <c r="J1511" s="166">
        <v>711</v>
      </c>
      <c r="K1511" s="357">
        <v>569</v>
      </c>
      <c r="L1511" s="357">
        <v>615</v>
      </c>
      <c r="M1511" s="357">
        <v>711</v>
      </c>
      <c r="N1511" s="357">
        <v>641</v>
      </c>
      <c r="O1511" s="357">
        <v>558</v>
      </c>
      <c r="P1511" s="357">
        <v>615</v>
      </c>
      <c r="Q1511" s="357">
        <v>707</v>
      </c>
      <c r="R1511" s="357">
        <v>641</v>
      </c>
      <c r="S1511" s="354">
        <v>718</v>
      </c>
      <c r="T1511" s="354">
        <v>796</v>
      </c>
      <c r="U1511" s="354">
        <v>882</v>
      </c>
      <c r="V1511" s="357">
        <v>733</v>
      </c>
      <c r="W1511" s="357">
        <v>810</v>
      </c>
      <c r="X1511" s="357">
        <v>591</v>
      </c>
      <c r="Y1511" s="357">
        <v>671</v>
      </c>
      <c r="Z1511" s="357">
        <v>791</v>
      </c>
      <c r="AA1511" s="357">
        <v>694</v>
      </c>
      <c r="AB1511" s="357">
        <v>601</v>
      </c>
      <c r="AC1511" s="357">
        <v>683</v>
      </c>
      <c r="AD1511" s="357">
        <v>807</v>
      </c>
      <c r="AE1511" s="357">
        <v>708</v>
      </c>
      <c r="AF1511" s="357">
        <v>624</v>
      </c>
      <c r="AG1511" s="357">
        <v>707</v>
      </c>
      <c r="AH1511" s="357">
        <v>835</v>
      </c>
      <c r="AI1511" s="368" t="s">
        <v>2207</v>
      </c>
      <c r="AJ1511" s="357">
        <v>599</v>
      </c>
      <c r="AK1511" s="357">
        <v>681</v>
      </c>
      <c r="AL1511" s="357">
        <v>804</v>
      </c>
      <c r="AM1511" s="357">
        <v>568</v>
      </c>
      <c r="AN1511" s="357">
        <v>637</v>
      </c>
      <c r="AO1511" s="357">
        <v>736</v>
      </c>
      <c r="AP1511" s="357">
        <v>692</v>
      </c>
      <c r="AQ1511" s="357">
        <v>692</v>
      </c>
      <c r="AR1511" s="357">
        <v>722</v>
      </c>
      <c r="AS1511" s="357">
        <v>718</v>
      </c>
      <c r="AT1511" s="105"/>
      <c r="AU1511" s="105" t="s">
        <v>2851</v>
      </c>
      <c r="AV1511" s="126">
        <v>8</v>
      </c>
    </row>
    <row r="1512" spans="1:48" ht="23.25" customHeight="1">
      <c r="D1512" s="105" t="s">
        <v>2853</v>
      </c>
      <c r="E1512" s="164" t="s">
        <v>2853</v>
      </c>
      <c r="F1512" s="165" t="s">
        <v>2854</v>
      </c>
      <c r="G1512" s="126">
        <v>9.2999999999999989</v>
      </c>
      <c r="H1512" s="166">
        <v>609</v>
      </c>
      <c r="I1512" s="166">
        <v>657</v>
      </c>
      <c r="J1512" s="166">
        <v>760</v>
      </c>
      <c r="K1512" s="357">
        <v>609</v>
      </c>
      <c r="L1512" s="357">
        <v>657</v>
      </c>
      <c r="M1512" s="357">
        <v>760</v>
      </c>
      <c r="N1512" s="357">
        <v>686</v>
      </c>
      <c r="O1512" s="357">
        <v>597</v>
      </c>
      <c r="P1512" s="357">
        <v>657</v>
      </c>
      <c r="Q1512" s="357">
        <v>756</v>
      </c>
      <c r="R1512" s="357">
        <v>686</v>
      </c>
      <c r="S1512" s="354">
        <v>761</v>
      </c>
      <c r="T1512" s="354">
        <v>844</v>
      </c>
      <c r="U1512" s="354">
        <v>942</v>
      </c>
      <c r="V1512" s="357">
        <v>781</v>
      </c>
      <c r="W1512" s="357">
        <v>864</v>
      </c>
      <c r="X1512" s="357">
        <v>628</v>
      </c>
      <c r="Y1512" s="357">
        <v>714</v>
      </c>
      <c r="Z1512" s="357">
        <v>842</v>
      </c>
      <c r="AA1512" s="357">
        <v>737</v>
      </c>
      <c r="AB1512" s="357">
        <v>639</v>
      </c>
      <c r="AC1512" s="357">
        <v>729</v>
      </c>
      <c r="AD1512" s="357">
        <v>860</v>
      </c>
      <c r="AE1512" s="357">
        <v>752</v>
      </c>
      <c r="AF1512" s="357">
        <v>662</v>
      </c>
      <c r="AG1512" s="357">
        <v>752</v>
      </c>
      <c r="AH1512" s="357">
        <v>888</v>
      </c>
      <c r="AI1512" s="368" t="s">
        <v>2207</v>
      </c>
      <c r="AJ1512" s="357">
        <v>637</v>
      </c>
      <c r="AK1512" s="357">
        <v>726</v>
      </c>
      <c r="AL1512" s="357">
        <v>857</v>
      </c>
      <c r="AM1512" s="357">
        <v>606</v>
      </c>
      <c r="AN1512" s="357">
        <v>681</v>
      </c>
      <c r="AO1512" s="357">
        <v>787</v>
      </c>
      <c r="AP1512" s="357">
        <v>736</v>
      </c>
      <c r="AQ1512" s="357">
        <v>736</v>
      </c>
      <c r="AR1512" s="357">
        <v>766</v>
      </c>
      <c r="AS1512" s="357">
        <v>761</v>
      </c>
      <c r="AT1512" s="105"/>
      <c r="AU1512" s="105" t="s">
        <v>2853</v>
      </c>
      <c r="AV1512" s="126">
        <v>9.2999999999999989</v>
      </c>
    </row>
    <row r="1513" spans="1:48" ht="23.25" customHeight="1">
      <c r="D1513" s="105" t="s">
        <v>2855</v>
      </c>
      <c r="E1513" s="164" t="s">
        <v>2855</v>
      </c>
      <c r="F1513" s="165" t="s">
        <v>2856</v>
      </c>
      <c r="G1513" s="126">
        <v>10.6</v>
      </c>
      <c r="H1513" s="166">
        <v>649</v>
      </c>
      <c r="I1513" s="166">
        <v>702</v>
      </c>
      <c r="J1513" s="166">
        <v>811</v>
      </c>
      <c r="K1513" s="357">
        <v>649</v>
      </c>
      <c r="L1513" s="357">
        <v>702</v>
      </c>
      <c r="M1513" s="357">
        <v>811</v>
      </c>
      <c r="N1513" s="357">
        <v>732</v>
      </c>
      <c r="O1513" s="357">
        <v>636</v>
      </c>
      <c r="P1513" s="357">
        <v>702</v>
      </c>
      <c r="Q1513" s="357">
        <v>806</v>
      </c>
      <c r="R1513" s="357">
        <v>732</v>
      </c>
      <c r="S1513" s="354">
        <v>805</v>
      </c>
      <c r="T1513" s="354">
        <v>895</v>
      </c>
      <c r="U1513" s="354">
        <v>1004</v>
      </c>
      <c r="V1513" s="357">
        <v>831</v>
      </c>
      <c r="W1513" s="357">
        <v>919</v>
      </c>
      <c r="X1513" s="357">
        <v>666</v>
      </c>
      <c r="Y1513" s="357">
        <v>758</v>
      </c>
      <c r="Z1513" s="357">
        <v>894</v>
      </c>
      <c r="AA1513" s="357">
        <v>781</v>
      </c>
      <c r="AB1513" s="357">
        <v>678</v>
      </c>
      <c r="AC1513" s="357">
        <v>774</v>
      </c>
      <c r="AD1513" s="357">
        <v>914</v>
      </c>
      <c r="AE1513" s="357">
        <v>797</v>
      </c>
      <c r="AF1513" s="357">
        <v>701</v>
      </c>
      <c r="AG1513" s="357">
        <v>798</v>
      </c>
      <c r="AH1513" s="357">
        <v>942</v>
      </c>
      <c r="AI1513" s="368" t="s">
        <v>2207</v>
      </c>
      <c r="AJ1513" s="357">
        <v>676</v>
      </c>
      <c r="AK1513" s="357">
        <v>772</v>
      </c>
      <c r="AL1513" s="357">
        <v>911</v>
      </c>
      <c r="AM1513" s="357">
        <v>645</v>
      </c>
      <c r="AN1513" s="357">
        <v>726</v>
      </c>
      <c r="AO1513" s="357">
        <v>838</v>
      </c>
      <c r="AP1513" s="357">
        <v>780</v>
      </c>
      <c r="AQ1513" s="357">
        <v>780</v>
      </c>
      <c r="AR1513" s="357">
        <v>810</v>
      </c>
      <c r="AS1513" s="357">
        <v>804</v>
      </c>
      <c r="AT1513" s="105"/>
      <c r="AU1513" s="105" t="s">
        <v>2855</v>
      </c>
      <c r="AV1513" s="126">
        <v>10.6</v>
      </c>
    </row>
    <row r="1514" spans="1:48" ht="23.25" customHeight="1">
      <c r="D1514" s="105" t="s">
        <v>2857</v>
      </c>
      <c r="E1514" s="164" t="s">
        <v>2857</v>
      </c>
      <c r="F1514" s="165" t="s">
        <v>2858</v>
      </c>
      <c r="G1514" s="126">
        <v>11.9</v>
      </c>
      <c r="H1514" s="166">
        <v>710</v>
      </c>
      <c r="I1514" s="166">
        <v>767</v>
      </c>
      <c r="J1514" s="166">
        <v>885</v>
      </c>
      <c r="K1514" s="357">
        <v>710</v>
      </c>
      <c r="L1514" s="357">
        <v>767</v>
      </c>
      <c r="M1514" s="357">
        <v>885</v>
      </c>
      <c r="N1514" s="357">
        <v>801</v>
      </c>
      <c r="O1514" s="357">
        <v>697</v>
      </c>
      <c r="P1514" s="357">
        <v>767</v>
      </c>
      <c r="Q1514" s="357">
        <v>881</v>
      </c>
      <c r="R1514" s="357">
        <v>801</v>
      </c>
      <c r="S1514" s="354">
        <v>870</v>
      </c>
      <c r="T1514" s="354">
        <v>966</v>
      </c>
      <c r="U1514" s="354">
        <v>1089</v>
      </c>
      <c r="V1514" s="357">
        <v>902</v>
      </c>
      <c r="W1514" s="357">
        <v>998</v>
      </c>
      <c r="X1514" s="357">
        <v>725</v>
      </c>
      <c r="Y1514" s="357">
        <v>824</v>
      </c>
      <c r="Z1514" s="357">
        <v>972</v>
      </c>
      <c r="AA1514" s="357">
        <v>849</v>
      </c>
      <c r="AB1514" s="357">
        <v>738</v>
      </c>
      <c r="AC1514" s="357">
        <v>842</v>
      </c>
      <c r="AD1514" s="357">
        <v>994</v>
      </c>
      <c r="AE1514" s="357">
        <v>866</v>
      </c>
      <c r="AF1514" s="357">
        <v>761</v>
      </c>
      <c r="AG1514" s="357">
        <v>866</v>
      </c>
      <c r="AH1514" s="357">
        <v>1022</v>
      </c>
      <c r="AI1514" s="368" t="s">
        <v>2207</v>
      </c>
      <c r="AJ1514" s="357">
        <v>736</v>
      </c>
      <c r="AK1514" s="357">
        <v>840</v>
      </c>
      <c r="AL1514" s="357">
        <v>991</v>
      </c>
      <c r="AM1514" s="357">
        <v>705</v>
      </c>
      <c r="AN1514" s="357">
        <v>793</v>
      </c>
      <c r="AO1514" s="357">
        <v>915</v>
      </c>
      <c r="AP1514" s="357">
        <v>851</v>
      </c>
      <c r="AQ1514" s="357">
        <v>851</v>
      </c>
      <c r="AR1514" s="357">
        <v>883</v>
      </c>
      <c r="AS1514" s="357">
        <v>874</v>
      </c>
      <c r="AT1514" s="105"/>
      <c r="AU1514" s="105" t="s">
        <v>2857</v>
      </c>
      <c r="AV1514" s="126">
        <v>11.9</v>
      </c>
    </row>
    <row r="1515" spans="1:48" ht="23.25" customHeight="1">
      <c r="D1515" s="105" t="s">
        <v>2859</v>
      </c>
      <c r="E1515" s="164" t="s">
        <v>2859</v>
      </c>
      <c r="F1515" s="165" t="s">
        <v>2860</v>
      </c>
      <c r="G1515" s="126">
        <v>13.2</v>
      </c>
      <c r="H1515" s="166">
        <v>748</v>
      </c>
      <c r="I1515" s="166">
        <v>808</v>
      </c>
      <c r="J1515" s="166">
        <v>933</v>
      </c>
      <c r="K1515" s="357">
        <v>748</v>
      </c>
      <c r="L1515" s="357">
        <v>808</v>
      </c>
      <c r="M1515" s="357">
        <v>933</v>
      </c>
      <c r="N1515" s="357">
        <v>844</v>
      </c>
      <c r="O1515" s="357">
        <v>733</v>
      </c>
      <c r="P1515" s="357">
        <v>808</v>
      </c>
      <c r="Q1515" s="357">
        <v>928</v>
      </c>
      <c r="R1515" s="357">
        <v>844</v>
      </c>
      <c r="S1515" s="354">
        <v>914</v>
      </c>
      <c r="T1515" s="354">
        <v>1018</v>
      </c>
      <c r="U1515" s="354">
        <v>1152</v>
      </c>
      <c r="V1515" s="357">
        <v>953</v>
      </c>
      <c r="W1515" s="357">
        <v>1053</v>
      </c>
      <c r="X1515" s="357">
        <v>760</v>
      </c>
      <c r="Y1515" s="357">
        <v>866</v>
      </c>
      <c r="Z1515" s="357">
        <v>1020</v>
      </c>
      <c r="AA1515" s="357">
        <v>890</v>
      </c>
      <c r="AB1515" s="357">
        <v>775</v>
      </c>
      <c r="AC1515" s="357">
        <v>886</v>
      </c>
      <c r="AD1515" s="357">
        <v>1045</v>
      </c>
      <c r="AE1515" s="357">
        <v>908</v>
      </c>
      <c r="AF1515" s="357">
        <v>798</v>
      </c>
      <c r="AG1515" s="357">
        <v>909</v>
      </c>
      <c r="AH1515" s="357">
        <v>1073</v>
      </c>
      <c r="AI1515" s="368" t="s">
        <v>2207</v>
      </c>
      <c r="AJ1515" s="357">
        <v>773</v>
      </c>
      <c r="AK1515" s="357">
        <v>883</v>
      </c>
      <c r="AL1515" s="357">
        <v>1042</v>
      </c>
      <c r="AM1515" s="357">
        <v>742</v>
      </c>
      <c r="AN1515" s="357">
        <v>835</v>
      </c>
      <c r="AO1515" s="357">
        <v>964</v>
      </c>
      <c r="AP1515" s="357">
        <v>897</v>
      </c>
      <c r="AQ1515" s="357">
        <v>897</v>
      </c>
      <c r="AR1515" s="357">
        <v>933</v>
      </c>
      <c r="AS1515" s="357">
        <v>919</v>
      </c>
      <c r="AT1515" s="105"/>
      <c r="AU1515" s="105" t="s">
        <v>2859</v>
      </c>
      <c r="AV1515" s="126">
        <v>13.2</v>
      </c>
    </row>
    <row r="1516" spans="1:48" ht="23.25" customHeight="1">
      <c r="A1516" s="396"/>
      <c r="B1516" s="397"/>
      <c r="D1516" s="105" t="s">
        <v>2861</v>
      </c>
      <c r="E1516" s="164" t="s">
        <v>2861</v>
      </c>
      <c r="F1516" s="165" t="s">
        <v>2862</v>
      </c>
      <c r="G1516" s="126">
        <v>14.5</v>
      </c>
      <c r="H1516" s="166">
        <v>785</v>
      </c>
      <c r="I1516" s="166">
        <v>849</v>
      </c>
      <c r="J1516" s="166">
        <v>974</v>
      </c>
      <c r="K1516" s="357">
        <v>785</v>
      </c>
      <c r="L1516" s="357">
        <v>849</v>
      </c>
      <c r="M1516" s="357">
        <v>974</v>
      </c>
      <c r="N1516" s="357">
        <v>887</v>
      </c>
      <c r="O1516" s="357">
        <v>770</v>
      </c>
      <c r="P1516" s="357">
        <v>849</v>
      </c>
      <c r="Q1516" s="357">
        <v>974</v>
      </c>
      <c r="R1516" s="357">
        <v>887</v>
      </c>
      <c r="S1516" s="354">
        <v>958</v>
      </c>
      <c r="T1516" s="354">
        <v>1069</v>
      </c>
      <c r="U1516" s="354">
        <v>1213</v>
      </c>
      <c r="V1516" s="357">
        <v>1003</v>
      </c>
      <c r="W1516" s="357">
        <v>1108</v>
      </c>
      <c r="X1516" s="357">
        <v>795</v>
      </c>
      <c r="Y1516" s="357">
        <v>907</v>
      </c>
      <c r="Z1516" s="357">
        <v>1069</v>
      </c>
      <c r="AA1516" s="357">
        <v>931</v>
      </c>
      <c r="AB1516" s="357">
        <v>812</v>
      </c>
      <c r="AC1516" s="357">
        <v>929</v>
      </c>
      <c r="AD1516" s="357">
        <v>1096</v>
      </c>
      <c r="AE1516" s="357">
        <v>950</v>
      </c>
      <c r="AF1516" s="357">
        <v>835</v>
      </c>
      <c r="AG1516" s="357">
        <v>952</v>
      </c>
      <c r="AH1516" s="357">
        <v>1123</v>
      </c>
      <c r="AI1516" s="368" t="s">
        <v>2207</v>
      </c>
      <c r="AJ1516" s="357">
        <v>809</v>
      </c>
      <c r="AK1516" s="357">
        <v>926</v>
      </c>
      <c r="AL1516" s="357">
        <v>1093</v>
      </c>
      <c r="AM1516" s="357">
        <v>779</v>
      </c>
      <c r="AN1516" s="357">
        <v>878</v>
      </c>
      <c r="AO1516" s="357">
        <v>1012</v>
      </c>
      <c r="AP1516" s="357">
        <v>943</v>
      </c>
      <c r="AQ1516" s="357">
        <v>943</v>
      </c>
      <c r="AR1516" s="357">
        <v>983</v>
      </c>
      <c r="AS1516" s="357">
        <v>964</v>
      </c>
      <c r="AT1516" s="105"/>
      <c r="AU1516" s="105" t="s">
        <v>2861</v>
      </c>
      <c r="AV1516" s="126">
        <v>14.5</v>
      </c>
    </row>
    <row r="1517" spans="1:48" ht="23.25" customHeight="1">
      <c r="D1517" s="105" t="s">
        <v>2863</v>
      </c>
      <c r="E1517" s="164" t="s">
        <v>2863</v>
      </c>
      <c r="F1517" s="165" t="s">
        <v>2864</v>
      </c>
      <c r="G1517" s="126">
        <v>15.9</v>
      </c>
      <c r="H1517" s="166">
        <v>825</v>
      </c>
      <c r="I1517" s="166">
        <v>892</v>
      </c>
      <c r="J1517" s="166">
        <v>1029</v>
      </c>
      <c r="K1517" s="357">
        <v>825</v>
      </c>
      <c r="L1517" s="357">
        <v>892</v>
      </c>
      <c r="M1517" s="357">
        <v>1029</v>
      </c>
      <c r="N1517" s="357">
        <v>932</v>
      </c>
      <c r="O1517" s="357">
        <v>809</v>
      </c>
      <c r="P1517" s="357">
        <v>892</v>
      </c>
      <c r="Q1517" s="357">
        <v>1023</v>
      </c>
      <c r="R1517" s="357">
        <v>932</v>
      </c>
      <c r="S1517" s="354">
        <v>1005</v>
      </c>
      <c r="T1517" s="354">
        <v>1125</v>
      </c>
      <c r="U1517" s="354">
        <v>1278</v>
      </c>
      <c r="V1517" s="357">
        <v>1056</v>
      </c>
      <c r="W1517" s="357">
        <v>1167</v>
      </c>
      <c r="X1517" s="357">
        <v>832</v>
      </c>
      <c r="Y1517" s="357">
        <v>951</v>
      </c>
      <c r="Z1517" s="357">
        <v>1121</v>
      </c>
      <c r="AA1517" s="357">
        <v>974</v>
      </c>
      <c r="AB1517" s="357">
        <v>850</v>
      </c>
      <c r="AC1517" s="357">
        <v>975</v>
      </c>
      <c r="AD1517" s="357">
        <v>1150</v>
      </c>
      <c r="AE1517" s="357">
        <v>995</v>
      </c>
      <c r="AF1517" s="357">
        <v>873</v>
      </c>
      <c r="AG1517" s="357">
        <v>998</v>
      </c>
      <c r="AH1517" s="357">
        <v>1177</v>
      </c>
      <c r="AI1517" s="368" t="s">
        <v>2207</v>
      </c>
      <c r="AJ1517" s="357">
        <v>848</v>
      </c>
      <c r="AK1517" s="357">
        <v>972</v>
      </c>
      <c r="AL1517" s="357">
        <v>1147</v>
      </c>
      <c r="AM1517" s="357">
        <v>817</v>
      </c>
      <c r="AN1517" s="357">
        <v>923</v>
      </c>
      <c r="AO1517" s="357">
        <v>1064</v>
      </c>
      <c r="AP1517" s="357">
        <v>992</v>
      </c>
      <c r="AQ1517" s="357">
        <v>992</v>
      </c>
      <c r="AR1517" s="357">
        <v>1035</v>
      </c>
      <c r="AS1517" s="357">
        <v>1011</v>
      </c>
      <c r="AT1517" s="105"/>
      <c r="AU1517" s="105" t="s">
        <v>2863</v>
      </c>
      <c r="AV1517" s="126">
        <v>15.9</v>
      </c>
    </row>
    <row r="1518" spans="1:48" ht="23.25" customHeight="1">
      <c r="D1518" s="105" t="s">
        <v>2642</v>
      </c>
      <c r="E1518" s="164" t="s">
        <v>2642</v>
      </c>
      <c r="F1518" s="165" t="s">
        <v>2643</v>
      </c>
      <c r="G1518" s="126">
        <v>5.3</v>
      </c>
      <c r="H1518" s="166">
        <v>654</v>
      </c>
      <c r="I1518" s="166">
        <v>658</v>
      </c>
      <c r="J1518" s="166">
        <v>728</v>
      </c>
      <c r="K1518" s="357">
        <v>654</v>
      </c>
      <c r="L1518" s="357">
        <v>658</v>
      </c>
      <c r="M1518" s="357">
        <v>728</v>
      </c>
      <c r="N1518" s="357">
        <v>684</v>
      </c>
      <c r="O1518" s="357">
        <v>642</v>
      </c>
      <c r="P1518" s="357">
        <v>658</v>
      </c>
      <c r="Q1518" s="357">
        <v>725</v>
      </c>
      <c r="R1518" s="357">
        <v>684</v>
      </c>
      <c r="S1518" s="354">
        <v>930</v>
      </c>
      <c r="T1518" s="354">
        <v>1008</v>
      </c>
      <c r="U1518" s="354">
        <v>990</v>
      </c>
      <c r="V1518" s="357">
        <v>756</v>
      </c>
      <c r="W1518" s="357">
        <v>847</v>
      </c>
      <c r="X1518" s="357">
        <v>756</v>
      </c>
      <c r="Y1518" s="357">
        <v>797</v>
      </c>
      <c r="Z1518" s="357">
        <v>933</v>
      </c>
      <c r="AA1518" s="357">
        <v>826</v>
      </c>
      <c r="AB1518" s="357">
        <v>778</v>
      </c>
      <c r="AC1518" s="357">
        <v>828</v>
      </c>
      <c r="AD1518" s="357">
        <v>972</v>
      </c>
      <c r="AE1518" s="357">
        <v>857</v>
      </c>
      <c r="AF1518" s="357">
        <v>862</v>
      </c>
      <c r="AG1518" s="357">
        <v>914</v>
      </c>
      <c r="AH1518" s="357">
        <v>1073</v>
      </c>
      <c r="AI1518" s="368" t="s">
        <v>2207</v>
      </c>
      <c r="AJ1518" s="357">
        <v>782</v>
      </c>
      <c r="AK1518" s="357">
        <v>832</v>
      </c>
      <c r="AL1518" s="357">
        <v>977</v>
      </c>
      <c r="AM1518" s="357">
        <v>679</v>
      </c>
      <c r="AN1518" s="357">
        <v>713</v>
      </c>
      <c r="AO1518" s="357">
        <v>818</v>
      </c>
      <c r="AP1518" s="357">
        <v>721</v>
      </c>
      <c r="AQ1518" s="357">
        <v>721</v>
      </c>
      <c r="AR1518" s="357">
        <v>812</v>
      </c>
      <c r="AS1518" s="357">
        <v>823</v>
      </c>
      <c r="AT1518" s="105"/>
      <c r="AU1518" s="105" t="s">
        <v>2642</v>
      </c>
      <c r="AV1518" s="126">
        <v>5.3</v>
      </c>
    </row>
    <row r="1519" spans="1:48" ht="23.25" customHeight="1">
      <c r="D1519" s="105" t="s">
        <v>688</v>
      </c>
      <c r="E1519" s="164" t="s">
        <v>688</v>
      </c>
      <c r="F1519" s="165" t="s">
        <v>2644</v>
      </c>
      <c r="G1519" s="126">
        <v>6.6</v>
      </c>
      <c r="H1519" s="166">
        <v>713</v>
      </c>
      <c r="I1519" s="166">
        <v>706</v>
      </c>
      <c r="J1519" s="166">
        <v>792</v>
      </c>
      <c r="K1519" s="357">
        <v>713</v>
      </c>
      <c r="L1519" s="357">
        <v>706</v>
      </c>
      <c r="M1519" s="357">
        <v>792</v>
      </c>
      <c r="N1519" s="357">
        <v>744</v>
      </c>
      <c r="O1519" s="357">
        <v>701</v>
      </c>
      <c r="P1519" s="357">
        <v>706</v>
      </c>
      <c r="Q1519" s="357">
        <v>798</v>
      </c>
      <c r="R1519" s="357">
        <v>744</v>
      </c>
      <c r="S1519" s="354">
        <v>966</v>
      </c>
      <c r="T1519" s="354">
        <v>1051</v>
      </c>
      <c r="U1519" s="354">
        <v>1037</v>
      </c>
      <c r="V1519" s="357">
        <v>787</v>
      </c>
      <c r="W1519" s="357">
        <v>884</v>
      </c>
      <c r="X1519" s="357">
        <v>805</v>
      </c>
      <c r="Y1519" s="357">
        <v>851</v>
      </c>
      <c r="Z1519" s="357">
        <v>997</v>
      </c>
      <c r="AA1519" s="357">
        <v>877</v>
      </c>
      <c r="AB1519" s="357">
        <v>832</v>
      </c>
      <c r="AC1519" s="357">
        <v>891</v>
      </c>
      <c r="AD1519" s="357">
        <v>1047</v>
      </c>
      <c r="AE1519" s="357">
        <v>915</v>
      </c>
      <c r="AF1519" s="357">
        <v>916</v>
      </c>
      <c r="AG1519" s="357">
        <v>977</v>
      </c>
      <c r="AH1519" s="357">
        <v>1147</v>
      </c>
      <c r="AI1519" s="368" t="s">
        <v>2207</v>
      </c>
      <c r="AJ1519" s="357">
        <v>836</v>
      </c>
      <c r="AK1519" s="357">
        <v>872</v>
      </c>
      <c r="AL1519" s="357">
        <v>1051</v>
      </c>
      <c r="AM1519" s="357">
        <v>734</v>
      </c>
      <c r="AN1519" s="357">
        <v>775</v>
      </c>
      <c r="AO1519" s="357">
        <v>889</v>
      </c>
      <c r="AP1519" s="357">
        <v>776</v>
      </c>
      <c r="AQ1519" s="357">
        <v>776</v>
      </c>
      <c r="AR1519" s="357">
        <v>878</v>
      </c>
      <c r="AS1519" s="357">
        <v>853</v>
      </c>
      <c r="AT1519" s="105"/>
      <c r="AU1519" s="105" t="s">
        <v>688</v>
      </c>
      <c r="AV1519" s="126">
        <v>6.6</v>
      </c>
    </row>
    <row r="1520" spans="1:48" ht="23.25" customHeight="1">
      <c r="D1520" s="105" t="s">
        <v>689</v>
      </c>
      <c r="E1520" s="164" t="s">
        <v>689</v>
      </c>
      <c r="F1520" s="165" t="s">
        <v>2645</v>
      </c>
      <c r="G1520" s="126">
        <v>8</v>
      </c>
      <c r="H1520" s="166">
        <v>756</v>
      </c>
      <c r="I1520" s="166">
        <v>748</v>
      </c>
      <c r="J1520" s="166">
        <v>836</v>
      </c>
      <c r="K1520" s="357">
        <v>756</v>
      </c>
      <c r="L1520" s="357">
        <v>748</v>
      </c>
      <c r="M1520" s="357">
        <v>836</v>
      </c>
      <c r="N1520" s="357">
        <v>788</v>
      </c>
      <c r="O1520" s="357">
        <v>742</v>
      </c>
      <c r="P1520" s="357">
        <v>748</v>
      </c>
      <c r="Q1520" s="357">
        <v>843</v>
      </c>
      <c r="R1520" s="357">
        <v>788</v>
      </c>
      <c r="S1520" s="354">
        <v>1012</v>
      </c>
      <c r="T1520" s="354">
        <v>1109</v>
      </c>
      <c r="U1520" s="354">
        <v>1097</v>
      </c>
      <c r="V1520" s="357">
        <v>832</v>
      </c>
      <c r="W1520" s="357">
        <v>931</v>
      </c>
      <c r="X1520" s="357">
        <v>841</v>
      </c>
      <c r="Y1520" s="357">
        <v>895</v>
      </c>
      <c r="Z1520" s="357">
        <v>1047</v>
      </c>
      <c r="AA1520" s="357">
        <v>919</v>
      </c>
      <c r="AB1520" s="357">
        <v>876</v>
      </c>
      <c r="AC1520" s="357">
        <v>944</v>
      </c>
      <c r="AD1520" s="357">
        <v>1109</v>
      </c>
      <c r="AE1520" s="357">
        <v>962</v>
      </c>
      <c r="AF1520" s="357">
        <v>959</v>
      </c>
      <c r="AG1520" s="357">
        <v>1030</v>
      </c>
      <c r="AH1520" s="357">
        <v>1209</v>
      </c>
      <c r="AI1520" s="368" t="s">
        <v>2207</v>
      </c>
      <c r="AJ1520" s="357">
        <v>879</v>
      </c>
      <c r="AK1520" s="357">
        <v>921</v>
      </c>
      <c r="AL1520" s="357">
        <v>1113</v>
      </c>
      <c r="AM1520" s="357">
        <v>777</v>
      </c>
      <c r="AN1520" s="357">
        <v>827</v>
      </c>
      <c r="AO1520" s="357">
        <v>949</v>
      </c>
      <c r="AP1520" s="357">
        <v>823</v>
      </c>
      <c r="AQ1520" s="357">
        <v>823</v>
      </c>
      <c r="AR1520" s="357">
        <v>939</v>
      </c>
      <c r="AS1520" s="357">
        <v>895</v>
      </c>
      <c r="AT1520" s="105"/>
      <c r="AU1520" s="105" t="s">
        <v>689</v>
      </c>
      <c r="AV1520" s="126">
        <v>8</v>
      </c>
    </row>
    <row r="1521" spans="1:48" ht="23.25" customHeight="1">
      <c r="D1521" s="105" t="s">
        <v>690</v>
      </c>
      <c r="E1521" s="164" t="s">
        <v>690</v>
      </c>
      <c r="F1521" s="165" t="s">
        <v>2646</v>
      </c>
      <c r="G1521" s="126">
        <v>9.2999999999999989</v>
      </c>
      <c r="H1521" s="166">
        <v>797</v>
      </c>
      <c r="I1521" s="166">
        <v>789</v>
      </c>
      <c r="J1521" s="166">
        <v>880</v>
      </c>
      <c r="K1521" s="357">
        <v>797</v>
      </c>
      <c r="L1521" s="357">
        <v>789</v>
      </c>
      <c r="M1521" s="357">
        <v>880</v>
      </c>
      <c r="N1521" s="357">
        <v>832</v>
      </c>
      <c r="O1521" s="357">
        <v>781</v>
      </c>
      <c r="P1521" s="357">
        <v>789</v>
      </c>
      <c r="Q1521" s="357">
        <v>889</v>
      </c>
      <c r="R1521" s="357">
        <v>832</v>
      </c>
      <c r="S1521" s="354">
        <v>1057</v>
      </c>
      <c r="T1521" s="354">
        <v>1164</v>
      </c>
      <c r="U1521" s="354">
        <v>1154</v>
      </c>
      <c r="V1521" s="357">
        <v>874</v>
      </c>
      <c r="W1521" s="357">
        <v>978</v>
      </c>
      <c r="X1521" s="357">
        <v>875</v>
      </c>
      <c r="Y1521" s="357">
        <v>936</v>
      </c>
      <c r="Z1521" s="357">
        <v>1095</v>
      </c>
      <c r="AA1521" s="357">
        <v>956</v>
      </c>
      <c r="AB1521" s="357">
        <v>916</v>
      </c>
      <c r="AC1521" s="357">
        <v>994</v>
      </c>
      <c r="AD1521" s="357">
        <v>1167</v>
      </c>
      <c r="AE1521" s="357">
        <v>1005</v>
      </c>
      <c r="AF1521" s="357">
        <v>1000</v>
      </c>
      <c r="AG1521" s="357">
        <v>1080</v>
      </c>
      <c r="AH1521" s="357">
        <v>1268</v>
      </c>
      <c r="AI1521" s="368" t="s">
        <v>2207</v>
      </c>
      <c r="AJ1521" s="357">
        <v>920</v>
      </c>
      <c r="AK1521" s="357">
        <v>998</v>
      </c>
      <c r="AL1521" s="357">
        <v>1172</v>
      </c>
      <c r="AM1521" s="357">
        <v>818</v>
      </c>
      <c r="AN1521" s="357">
        <v>876</v>
      </c>
      <c r="AO1521" s="357">
        <v>1005</v>
      </c>
      <c r="AP1521" s="357">
        <v>867</v>
      </c>
      <c r="AQ1521" s="357">
        <v>867</v>
      </c>
      <c r="AR1521" s="357">
        <v>998</v>
      </c>
      <c r="AS1521" s="357">
        <v>934</v>
      </c>
      <c r="AT1521" s="105"/>
      <c r="AU1521" s="105" t="s">
        <v>690</v>
      </c>
      <c r="AV1521" s="126">
        <v>9.2999999999999989</v>
      </c>
    </row>
    <row r="1522" spans="1:48" ht="23.25" customHeight="1">
      <c r="D1522" s="105" t="s">
        <v>2647</v>
      </c>
      <c r="E1522" s="164" t="s">
        <v>2647</v>
      </c>
      <c r="F1522" s="165" t="s">
        <v>2648</v>
      </c>
      <c r="G1522" s="126">
        <v>10.6</v>
      </c>
      <c r="H1522" s="166">
        <v>809</v>
      </c>
      <c r="I1522" s="166">
        <v>805</v>
      </c>
      <c r="J1522" s="166">
        <v>896</v>
      </c>
      <c r="K1522" s="357">
        <v>809</v>
      </c>
      <c r="L1522" s="357">
        <v>805</v>
      </c>
      <c r="M1522" s="357">
        <v>896</v>
      </c>
      <c r="N1522" s="357">
        <v>852</v>
      </c>
      <c r="O1522" s="357">
        <v>788</v>
      </c>
      <c r="P1522" s="357">
        <v>805</v>
      </c>
      <c r="Q1522" s="357">
        <v>902</v>
      </c>
      <c r="R1522" s="357">
        <v>852</v>
      </c>
      <c r="S1522" s="354">
        <v>1100</v>
      </c>
      <c r="T1522" s="354">
        <v>1217</v>
      </c>
      <c r="U1522" s="354">
        <v>1211</v>
      </c>
      <c r="V1522" s="357">
        <v>914</v>
      </c>
      <c r="W1522" s="357">
        <v>1021</v>
      </c>
      <c r="X1522" s="357">
        <v>880</v>
      </c>
      <c r="Y1522" s="357">
        <v>947</v>
      </c>
      <c r="Z1522" s="357">
        <v>1108</v>
      </c>
      <c r="AA1522" s="357">
        <v>962</v>
      </c>
      <c r="AB1522" s="357">
        <v>928</v>
      </c>
      <c r="AC1522" s="357">
        <v>1015</v>
      </c>
      <c r="AD1522" s="357">
        <v>1192</v>
      </c>
      <c r="AE1522" s="357">
        <v>1016</v>
      </c>
      <c r="AF1522" s="357">
        <v>1012</v>
      </c>
      <c r="AG1522" s="357">
        <v>1100</v>
      </c>
      <c r="AH1522" s="357">
        <v>1292</v>
      </c>
      <c r="AI1522" s="368" t="s">
        <v>2207</v>
      </c>
      <c r="AJ1522" s="357">
        <v>932</v>
      </c>
      <c r="AK1522" s="357">
        <v>1019</v>
      </c>
      <c r="AL1522" s="357">
        <v>1196</v>
      </c>
      <c r="AM1522" s="357">
        <v>830</v>
      </c>
      <c r="AN1522" s="357">
        <v>896</v>
      </c>
      <c r="AO1522" s="357">
        <v>1028</v>
      </c>
      <c r="AP1522" s="357">
        <v>879</v>
      </c>
      <c r="AQ1522" s="357">
        <v>879</v>
      </c>
      <c r="AR1522" s="357">
        <v>1024</v>
      </c>
      <c r="AS1522" s="357">
        <v>971</v>
      </c>
      <c r="AT1522" s="105"/>
      <c r="AU1522" s="105" t="s">
        <v>2647</v>
      </c>
      <c r="AV1522" s="126">
        <v>10.6</v>
      </c>
    </row>
    <row r="1523" spans="1:48" ht="23.25" customHeight="1">
      <c r="D1523" s="105" t="s">
        <v>2781</v>
      </c>
      <c r="E1523" s="164" t="s">
        <v>2781</v>
      </c>
      <c r="F1523" s="165" t="s">
        <v>2782</v>
      </c>
      <c r="G1523" s="126">
        <v>15.9</v>
      </c>
      <c r="H1523" s="166">
        <v>501</v>
      </c>
      <c r="I1523" s="166">
        <v>508</v>
      </c>
      <c r="J1523" s="166">
        <v>599</v>
      </c>
      <c r="K1523" s="357">
        <v>522</v>
      </c>
      <c r="L1523" s="357">
        <v>518</v>
      </c>
      <c r="M1523" s="357">
        <v>644</v>
      </c>
      <c r="N1523" s="357">
        <v>580</v>
      </c>
      <c r="O1523" s="357">
        <v>504</v>
      </c>
      <c r="P1523" s="357">
        <v>545</v>
      </c>
      <c r="Q1523" s="357">
        <v>627</v>
      </c>
      <c r="R1523" s="357">
        <v>592</v>
      </c>
      <c r="S1523" s="354">
        <v>681</v>
      </c>
      <c r="T1523" s="354">
        <v>807</v>
      </c>
      <c r="U1523" s="354">
        <v>843</v>
      </c>
      <c r="V1523" s="357">
        <v>684</v>
      </c>
      <c r="W1523" s="357">
        <v>752</v>
      </c>
      <c r="X1523" s="357">
        <v>563</v>
      </c>
      <c r="Y1523" s="357">
        <v>618</v>
      </c>
      <c r="Z1523" s="357">
        <v>741</v>
      </c>
      <c r="AA1523" s="357">
        <v>631</v>
      </c>
      <c r="AB1523" s="357">
        <v>606</v>
      </c>
      <c r="AC1523" s="357">
        <v>678</v>
      </c>
      <c r="AD1523" s="357">
        <v>816</v>
      </c>
      <c r="AE1523" s="357">
        <v>674</v>
      </c>
      <c r="AF1523" s="357">
        <v>663</v>
      </c>
      <c r="AG1523" s="357">
        <v>736</v>
      </c>
      <c r="AH1523" s="357">
        <v>885</v>
      </c>
      <c r="AI1523" s="368" t="s">
        <v>2207</v>
      </c>
      <c r="AJ1523" s="357">
        <v>614</v>
      </c>
      <c r="AK1523" s="357">
        <v>686</v>
      </c>
      <c r="AL1523" s="357">
        <v>826</v>
      </c>
      <c r="AM1523" s="357">
        <v>530</v>
      </c>
      <c r="AN1523" s="357">
        <v>576</v>
      </c>
      <c r="AO1523" s="357">
        <v>677</v>
      </c>
      <c r="AP1523" s="357">
        <v>597</v>
      </c>
      <c r="AQ1523" s="357">
        <v>597</v>
      </c>
      <c r="AR1523" s="357">
        <v>729</v>
      </c>
      <c r="AS1523" s="357">
        <v>674</v>
      </c>
      <c r="AT1523" s="105"/>
      <c r="AU1523" s="105" t="s">
        <v>2781</v>
      </c>
      <c r="AV1523" s="126">
        <v>15.9</v>
      </c>
    </row>
    <row r="1524" spans="1:48" ht="23.25" customHeight="1">
      <c r="D1524" s="105" t="s">
        <v>3513</v>
      </c>
      <c r="E1524" s="164" t="s">
        <v>3513</v>
      </c>
      <c r="F1524" s="165" t="s">
        <v>2782</v>
      </c>
      <c r="G1524" s="126">
        <v>15.9</v>
      </c>
      <c r="H1524" s="166">
        <v>501</v>
      </c>
      <c r="I1524" s="166">
        <v>508</v>
      </c>
      <c r="J1524" s="166">
        <v>599</v>
      </c>
      <c r="K1524" s="357">
        <v>522</v>
      </c>
      <c r="L1524" s="357">
        <v>518</v>
      </c>
      <c r="M1524" s="357">
        <v>644</v>
      </c>
      <c r="N1524" s="357">
        <v>580</v>
      </c>
      <c r="O1524" s="357">
        <v>504</v>
      </c>
      <c r="P1524" s="357">
        <v>545</v>
      </c>
      <c r="Q1524" s="357">
        <v>627</v>
      </c>
      <c r="R1524" s="357">
        <v>592</v>
      </c>
      <c r="S1524" s="354">
        <v>681</v>
      </c>
      <c r="T1524" s="354">
        <v>807</v>
      </c>
      <c r="U1524" s="354">
        <v>843</v>
      </c>
      <c r="V1524" s="357">
        <v>684</v>
      </c>
      <c r="W1524" s="357">
        <v>752</v>
      </c>
      <c r="X1524" s="357">
        <v>563</v>
      </c>
      <c r="Y1524" s="357">
        <v>618</v>
      </c>
      <c r="Z1524" s="357">
        <v>741</v>
      </c>
      <c r="AA1524" s="357">
        <v>631</v>
      </c>
      <c r="AB1524" s="357">
        <v>606</v>
      </c>
      <c r="AC1524" s="357">
        <v>678</v>
      </c>
      <c r="AD1524" s="357">
        <v>816</v>
      </c>
      <c r="AE1524" s="357">
        <v>674</v>
      </c>
      <c r="AF1524" s="357">
        <v>663</v>
      </c>
      <c r="AG1524" s="357">
        <v>736</v>
      </c>
      <c r="AH1524" s="357">
        <v>885</v>
      </c>
      <c r="AI1524" s="368" t="s">
        <v>2207</v>
      </c>
      <c r="AJ1524" s="357">
        <v>614</v>
      </c>
      <c r="AK1524" s="357">
        <v>686</v>
      </c>
      <c r="AL1524" s="357">
        <v>826</v>
      </c>
      <c r="AM1524" s="357">
        <v>530</v>
      </c>
      <c r="AN1524" s="357">
        <v>576</v>
      </c>
      <c r="AO1524" s="357">
        <v>677</v>
      </c>
      <c r="AP1524" s="357">
        <v>597</v>
      </c>
      <c r="AQ1524" s="357">
        <v>597</v>
      </c>
      <c r="AR1524" s="357">
        <v>729</v>
      </c>
      <c r="AS1524" s="357">
        <v>674</v>
      </c>
      <c r="AT1524" s="105"/>
      <c r="AU1524" s="105" t="s">
        <v>3513</v>
      </c>
      <c r="AV1524" s="126">
        <v>15.9</v>
      </c>
    </row>
    <row r="1525" spans="1:48" ht="23.25" customHeight="1">
      <c r="A1525" s="396"/>
      <c r="B1525" s="397"/>
      <c r="D1525" s="105" t="s">
        <v>2777</v>
      </c>
      <c r="E1525" s="164" t="s">
        <v>2777</v>
      </c>
      <c r="F1525" s="165" t="s">
        <v>2778</v>
      </c>
      <c r="G1525" s="126">
        <v>15.9</v>
      </c>
      <c r="H1525" s="166">
        <v>469</v>
      </c>
      <c r="I1525" s="166">
        <v>477</v>
      </c>
      <c r="J1525" s="166">
        <v>561</v>
      </c>
      <c r="K1525" s="357">
        <v>493</v>
      </c>
      <c r="L1525" s="357">
        <v>488</v>
      </c>
      <c r="M1525" s="357">
        <v>618</v>
      </c>
      <c r="N1525" s="357">
        <v>536</v>
      </c>
      <c r="O1525" s="357">
        <v>475</v>
      </c>
      <c r="P1525" s="357">
        <v>572</v>
      </c>
      <c r="Q1525" s="357">
        <v>606</v>
      </c>
      <c r="R1525" s="357">
        <v>558</v>
      </c>
      <c r="S1525" s="354">
        <v>582</v>
      </c>
      <c r="T1525" s="354">
        <v>702</v>
      </c>
      <c r="U1525" s="354">
        <v>783</v>
      </c>
      <c r="V1525" s="357">
        <v>629</v>
      </c>
      <c r="W1525" s="357">
        <v>690</v>
      </c>
      <c r="X1525" s="357">
        <v>498</v>
      </c>
      <c r="Y1525" s="357">
        <v>551</v>
      </c>
      <c r="Z1525" s="357">
        <v>663</v>
      </c>
      <c r="AA1525" s="357">
        <v>563</v>
      </c>
      <c r="AB1525" s="357">
        <v>539</v>
      </c>
      <c r="AC1525" s="357">
        <v>610</v>
      </c>
      <c r="AD1525" s="357">
        <v>737</v>
      </c>
      <c r="AE1525" s="357">
        <v>600</v>
      </c>
      <c r="AF1525" s="357">
        <v>573</v>
      </c>
      <c r="AG1525" s="357">
        <v>645</v>
      </c>
      <c r="AH1525" s="357">
        <v>778</v>
      </c>
      <c r="AI1525" s="368" t="s">
        <v>2207</v>
      </c>
      <c r="AJ1525" s="357">
        <v>550</v>
      </c>
      <c r="AK1525" s="357">
        <v>621</v>
      </c>
      <c r="AL1525" s="357">
        <v>749</v>
      </c>
      <c r="AM1525" s="357">
        <v>487</v>
      </c>
      <c r="AN1525" s="357">
        <v>530</v>
      </c>
      <c r="AO1525" s="357">
        <v>624</v>
      </c>
      <c r="AP1525" s="357">
        <v>578</v>
      </c>
      <c r="AQ1525" s="357">
        <v>578</v>
      </c>
      <c r="AR1525" s="357">
        <v>705</v>
      </c>
      <c r="AS1525" s="357">
        <v>624</v>
      </c>
      <c r="AT1525" s="105"/>
      <c r="AU1525" s="105" t="s">
        <v>2777</v>
      </c>
      <c r="AV1525" s="126">
        <v>15.9</v>
      </c>
    </row>
    <row r="1526" spans="1:48" ht="23.25" customHeight="1">
      <c r="D1526" s="105" t="s">
        <v>3514</v>
      </c>
      <c r="E1526" s="164" t="s">
        <v>3514</v>
      </c>
      <c r="F1526" s="165" t="s">
        <v>2778</v>
      </c>
      <c r="G1526" s="126">
        <v>15.9</v>
      </c>
      <c r="H1526" s="166">
        <v>469</v>
      </c>
      <c r="I1526" s="166">
        <v>477</v>
      </c>
      <c r="J1526" s="166">
        <v>561</v>
      </c>
      <c r="K1526" s="357">
        <v>493</v>
      </c>
      <c r="L1526" s="357">
        <v>488</v>
      </c>
      <c r="M1526" s="357">
        <v>618</v>
      </c>
      <c r="N1526" s="357">
        <v>536</v>
      </c>
      <c r="O1526" s="357">
        <v>475</v>
      </c>
      <c r="P1526" s="357">
        <v>572</v>
      </c>
      <c r="Q1526" s="357">
        <v>606</v>
      </c>
      <c r="R1526" s="357">
        <v>558</v>
      </c>
      <c r="S1526" s="354">
        <v>582</v>
      </c>
      <c r="T1526" s="354">
        <v>702</v>
      </c>
      <c r="U1526" s="354">
        <v>783</v>
      </c>
      <c r="V1526" s="357">
        <v>629</v>
      </c>
      <c r="W1526" s="357">
        <v>690</v>
      </c>
      <c r="X1526" s="357">
        <v>498</v>
      </c>
      <c r="Y1526" s="357">
        <v>551</v>
      </c>
      <c r="Z1526" s="357">
        <v>663</v>
      </c>
      <c r="AA1526" s="357">
        <v>563</v>
      </c>
      <c r="AB1526" s="357">
        <v>539</v>
      </c>
      <c r="AC1526" s="357">
        <v>610</v>
      </c>
      <c r="AD1526" s="357">
        <v>737</v>
      </c>
      <c r="AE1526" s="357">
        <v>600</v>
      </c>
      <c r="AF1526" s="357">
        <v>573</v>
      </c>
      <c r="AG1526" s="357">
        <v>645</v>
      </c>
      <c r="AH1526" s="357">
        <v>778</v>
      </c>
      <c r="AI1526" s="368" t="s">
        <v>2207</v>
      </c>
      <c r="AJ1526" s="357">
        <v>550</v>
      </c>
      <c r="AK1526" s="357">
        <v>621</v>
      </c>
      <c r="AL1526" s="357">
        <v>749</v>
      </c>
      <c r="AM1526" s="357">
        <v>487</v>
      </c>
      <c r="AN1526" s="357">
        <v>530</v>
      </c>
      <c r="AO1526" s="357">
        <v>624</v>
      </c>
      <c r="AP1526" s="357">
        <v>578</v>
      </c>
      <c r="AQ1526" s="357">
        <v>578</v>
      </c>
      <c r="AR1526" s="357">
        <v>705</v>
      </c>
      <c r="AS1526" s="357">
        <v>624</v>
      </c>
      <c r="AT1526" s="105"/>
      <c r="AU1526" s="105" t="s">
        <v>3514</v>
      </c>
      <c r="AV1526" s="126">
        <v>15.9</v>
      </c>
    </row>
    <row r="1527" spans="1:48" ht="23.25" customHeight="1">
      <c r="D1527" s="105" t="s">
        <v>2811</v>
      </c>
      <c r="E1527" s="164" t="s">
        <v>2811</v>
      </c>
      <c r="F1527" s="165" t="s">
        <v>2812</v>
      </c>
      <c r="G1527" s="126">
        <v>5.0999999999999996</v>
      </c>
      <c r="H1527" s="166">
        <v>360</v>
      </c>
      <c r="I1527" s="166">
        <v>408</v>
      </c>
      <c r="J1527" s="166">
        <v>472</v>
      </c>
      <c r="K1527" s="357">
        <v>360</v>
      </c>
      <c r="L1527" s="357">
        <v>408</v>
      </c>
      <c r="M1527" s="357">
        <v>472</v>
      </c>
      <c r="N1527" s="357">
        <v>415</v>
      </c>
      <c r="O1527" s="357">
        <v>360</v>
      </c>
      <c r="P1527" s="357">
        <v>408</v>
      </c>
      <c r="Q1527" s="357">
        <v>472</v>
      </c>
      <c r="R1527" s="357">
        <v>415</v>
      </c>
      <c r="S1527" s="354">
        <v>360</v>
      </c>
      <c r="T1527" s="354">
        <v>408</v>
      </c>
      <c r="U1527" s="354">
        <v>472</v>
      </c>
      <c r="V1527" s="357">
        <v>408</v>
      </c>
      <c r="W1527" s="357">
        <v>472</v>
      </c>
      <c r="X1527" s="357">
        <v>360</v>
      </c>
      <c r="Y1527" s="357">
        <v>408</v>
      </c>
      <c r="Z1527" s="357">
        <v>472</v>
      </c>
      <c r="AA1527" s="357">
        <v>415</v>
      </c>
      <c r="AB1527" s="357">
        <v>360</v>
      </c>
      <c r="AC1527" s="357">
        <v>408</v>
      </c>
      <c r="AD1527" s="357">
        <v>472</v>
      </c>
      <c r="AE1527" s="357">
        <v>415</v>
      </c>
      <c r="AF1527" s="357">
        <v>360</v>
      </c>
      <c r="AG1527" s="357">
        <v>408</v>
      </c>
      <c r="AH1527" s="357">
        <v>472</v>
      </c>
      <c r="AI1527" s="368" t="s">
        <v>2207</v>
      </c>
      <c r="AJ1527" s="357">
        <v>360</v>
      </c>
      <c r="AK1527" s="357">
        <v>408</v>
      </c>
      <c r="AL1527" s="357">
        <v>472</v>
      </c>
      <c r="AM1527" s="357">
        <v>360</v>
      </c>
      <c r="AN1527" s="357">
        <v>408</v>
      </c>
      <c r="AO1527" s="357">
        <v>472</v>
      </c>
      <c r="AP1527" s="357">
        <v>465</v>
      </c>
      <c r="AQ1527" s="357">
        <v>465</v>
      </c>
      <c r="AR1527" s="357">
        <v>465</v>
      </c>
      <c r="AS1527" s="357">
        <v>465</v>
      </c>
      <c r="AT1527" s="105"/>
      <c r="AU1527" s="105" t="s">
        <v>2811</v>
      </c>
      <c r="AV1527" s="126">
        <v>5.0999999999999996</v>
      </c>
    </row>
    <row r="1528" spans="1:48" ht="23.25" customHeight="1">
      <c r="D1528" s="105" t="s">
        <v>2813</v>
      </c>
      <c r="E1528" s="164" t="s">
        <v>2813</v>
      </c>
      <c r="F1528" s="165" t="s">
        <v>2814</v>
      </c>
      <c r="G1528" s="126">
        <v>6.3</v>
      </c>
      <c r="H1528" s="166">
        <v>388</v>
      </c>
      <c r="I1528" s="166">
        <v>440</v>
      </c>
      <c r="J1528" s="166">
        <v>509</v>
      </c>
      <c r="K1528" s="357">
        <v>388</v>
      </c>
      <c r="L1528" s="357">
        <v>440</v>
      </c>
      <c r="M1528" s="357">
        <v>509</v>
      </c>
      <c r="N1528" s="357">
        <v>446</v>
      </c>
      <c r="O1528" s="357">
        <v>388</v>
      </c>
      <c r="P1528" s="357">
        <v>440</v>
      </c>
      <c r="Q1528" s="357">
        <v>509</v>
      </c>
      <c r="R1528" s="357">
        <v>446</v>
      </c>
      <c r="S1528" s="354">
        <v>388</v>
      </c>
      <c r="T1528" s="354">
        <v>440</v>
      </c>
      <c r="U1528" s="354">
        <v>509</v>
      </c>
      <c r="V1528" s="357">
        <v>440</v>
      </c>
      <c r="W1528" s="357">
        <v>509</v>
      </c>
      <c r="X1528" s="357">
        <v>388</v>
      </c>
      <c r="Y1528" s="357">
        <v>440</v>
      </c>
      <c r="Z1528" s="357">
        <v>509</v>
      </c>
      <c r="AA1528" s="357">
        <v>446</v>
      </c>
      <c r="AB1528" s="357">
        <v>388</v>
      </c>
      <c r="AC1528" s="357">
        <v>440</v>
      </c>
      <c r="AD1528" s="357">
        <v>509</v>
      </c>
      <c r="AE1528" s="357">
        <v>446</v>
      </c>
      <c r="AF1528" s="357">
        <v>388</v>
      </c>
      <c r="AG1528" s="357">
        <v>440</v>
      </c>
      <c r="AH1528" s="357">
        <v>509</v>
      </c>
      <c r="AI1528" s="368" t="s">
        <v>2207</v>
      </c>
      <c r="AJ1528" s="357">
        <v>388</v>
      </c>
      <c r="AK1528" s="357">
        <v>440</v>
      </c>
      <c r="AL1528" s="357">
        <v>509</v>
      </c>
      <c r="AM1528" s="357">
        <v>388</v>
      </c>
      <c r="AN1528" s="357">
        <v>440</v>
      </c>
      <c r="AO1528" s="357">
        <v>509</v>
      </c>
      <c r="AP1528" s="357">
        <v>500</v>
      </c>
      <c r="AQ1528" s="357">
        <v>500</v>
      </c>
      <c r="AR1528" s="357">
        <v>500</v>
      </c>
      <c r="AS1528" s="357">
        <v>500</v>
      </c>
      <c r="AT1528" s="105"/>
      <c r="AU1528" s="105" t="s">
        <v>2813</v>
      </c>
      <c r="AV1528" s="126">
        <v>6.3</v>
      </c>
    </row>
    <row r="1529" spans="1:48" ht="23.25" customHeight="1">
      <c r="D1529" s="105" t="s">
        <v>2815</v>
      </c>
      <c r="E1529" s="164" t="s">
        <v>2815</v>
      </c>
      <c r="F1529" s="165" t="s">
        <v>2816</v>
      </c>
      <c r="G1529" s="126">
        <v>7.6</v>
      </c>
      <c r="H1529" s="166">
        <v>420</v>
      </c>
      <c r="I1529" s="166">
        <v>476</v>
      </c>
      <c r="J1529" s="166">
        <v>551</v>
      </c>
      <c r="K1529" s="357">
        <v>420</v>
      </c>
      <c r="L1529" s="357">
        <v>476</v>
      </c>
      <c r="M1529" s="357">
        <v>551</v>
      </c>
      <c r="N1529" s="357">
        <v>482</v>
      </c>
      <c r="O1529" s="357">
        <v>420</v>
      </c>
      <c r="P1529" s="357">
        <v>476</v>
      </c>
      <c r="Q1529" s="357">
        <v>551</v>
      </c>
      <c r="R1529" s="357">
        <v>482</v>
      </c>
      <c r="S1529" s="354">
        <v>420</v>
      </c>
      <c r="T1529" s="354">
        <v>476</v>
      </c>
      <c r="U1529" s="354">
        <v>551</v>
      </c>
      <c r="V1529" s="357">
        <v>476</v>
      </c>
      <c r="W1529" s="357">
        <v>551</v>
      </c>
      <c r="X1529" s="357">
        <v>420</v>
      </c>
      <c r="Y1529" s="357">
        <v>476</v>
      </c>
      <c r="Z1529" s="357">
        <v>551</v>
      </c>
      <c r="AA1529" s="357">
        <v>482</v>
      </c>
      <c r="AB1529" s="357">
        <v>420</v>
      </c>
      <c r="AC1529" s="357">
        <v>476</v>
      </c>
      <c r="AD1529" s="357">
        <v>551</v>
      </c>
      <c r="AE1529" s="357">
        <v>482</v>
      </c>
      <c r="AF1529" s="357">
        <v>420</v>
      </c>
      <c r="AG1529" s="357">
        <v>476</v>
      </c>
      <c r="AH1529" s="357">
        <v>551</v>
      </c>
      <c r="AI1529" s="368" t="s">
        <v>2207</v>
      </c>
      <c r="AJ1529" s="357">
        <v>420</v>
      </c>
      <c r="AK1529" s="357">
        <v>476</v>
      </c>
      <c r="AL1529" s="357">
        <v>551</v>
      </c>
      <c r="AM1529" s="357">
        <v>420</v>
      </c>
      <c r="AN1529" s="357">
        <v>476</v>
      </c>
      <c r="AO1529" s="357">
        <v>551</v>
      </c>
      <c r="AP1529" s="357">
        <v>540</v>
      </c>
      <c r="AQ1529" s="357">
        <v>540</v>
      </c>
      <c r="AR1529" s="357">
        <v>540</v>
      </c>
      <c r="AS1529" s="357">
        <v>540</v>
      </c>
      <c r="AT1529" s="105"/>
      <c r="AU1529" s="105" t="s">
        <v>2815</v>
      </c>
      <c r="AV1529" s="126">
        <v>7.6</v>
      </c>
    </row>
    <row r="1530" spans="1:48" ht="23.25" customHeight="1">
      <c r="D1530" s="105" t="s">
        <v>2817</v>
      </c>
      <c r="E1530" s="164" t="s">
        <v>2817</v>
      </c>
      <c r="F1530" s="165" t="s">
        <v>2818</v>
      </c>
      <c r="G1530" s="126">
        <v>8.9</v>
      </c>
      <c r="H1530" s="166">
        <v>455</v>
      </c>
      <c r="I1530" s="166">
        <v>515</v>
      </c>
      <c r="J1530" s="166">
        <v>595</v>
      </c>
      <c r="K1530" s="357">
        <v>455</v>
      </c>
      <c r="L1530" s="357">
        <v>515</v>
      </c>
      <c r="M1530" s="357">
        <v>595</v>
      </c>
      <c r="N1530" s="357">
        <v>520</v>
      </c>
      <c r="O1530" s="357">
        <v>455</v>
      </c>
      <c r="P1530" s="357">
        <v>515</v>
      </c>
      <c r="Q1530" s="357">
        <v>595</v>
      </c>
      <c r="R1530" s="357">
        <v>520</v>
      </c>
      <c r="S1530" s="354">
        <v>455</v>
      </c>
      <c r="T1530" s="354">
        <v>515</v>
      </c>
      <c r="U1530" s="354">
        <v>595</v>
      </c>
      <c r="V1530" s="357">
        <v>515</v>
      </c>
      <c r="W1530" s="357">
        <v>595</v>
      </c>
      <c r="X1530" s="357">
        <v>455</v>
      </c>
      <c r="Y1530" s="357">
        <v>515</v>
      </c>
      <c r="Z1530" s="357">
        <v>595</v>
      </c>
      <c r="AA1530" s="357">
        <v>520</v>
      </c>
      <c r="AB1530" s="357">
        <v>455</v>
      </c>
      <c r="AC1530" s="357">
        <v>515</v>
      </c>
      <c r="AD1530" s="357">
        <v>595</v>
      </c>
      <c r="AE1530" s="357">
        <v>520</v>
      </c>
      <c r="AF1530" s="357">
        <v>455</v>
      </c>
      <c r="AG1530" s="357">
        <v>515</v>
      </c>
      <c r="AH1530" s="357">
        <v>595</v>
      </c>
      <c r="AI1530" s="368" t="s">
        <v>2207</v>
      </c>
      <c r="AJ1530" s="357">
        <v>455</v>
      </c>
      <c r="AK1530" s="357">
        <v>515</v>
      </c>
      <c r="AL1530" s="357">
        <v>595</v>
      </c>
      <c r="AM1530" s="357">
        <v>455</v>
      </c>
      <c r="AN1530" s="357">
        <v>515</v>
      </c>
      <c r="AO1530" s="357">
        <v>595</v>
      </c>
      <c r="AP1530" s="357">
        <v>582</v>
      </c>
      <c r="AQ1530" s="357">
        <v>582</v>
      </c>
      <c r="AR1530" s="357">
        <v>582</v>
      </c>
      <c r="AS1530" s="357">
        <v>582</v>
      </c>
      <c r="AT1530" s="105"/>
      <c r="AU1530" s="105" t="s">
        <v>2817</v>
      </c>
      <c r="AV1530" s="126">
        <v>8.9</v>
      </c>
    </row>
    <row r="1531" spans="1:48" ht="23.25" customHeight="1">
      <c r="D1531" s="105" t="s">
        <v>2819</v>
      </c>
      <c r="E1531" s="164" t="s">
        <v>2819</v>
      </c>
      <c r="F1531" s="165" t="s">
        <v>2820</v>
      </c>
      <c r="G1531" s="126">
        <v>10.1</v>
      </c>
      <c r="H1531" s="166">
        <v>482</v>
      </c>
      <c r="I1531" s="166">
        <v>546</v>
      </c>
      <c r="J1531" s="166">
        <v>631</v>
      </c>
      <c r="K1531" s="357">
        <v>482</v>
      </c>
      <c r="L1531" s="357">
        <v>546</v>
      </c>
      <c r="M1531" s="357">
        <v>631</v>
      </c>
      <c r="N1531" s="357">
        <v>551</v>
      </c>
      <c r="O1531" s="357">
        <v>482</v>
      </c>
      <c r="P1531" s="357">
        <v>546</v>
      </c>
      <c r="Q1531" s="357">
        <v>631</v>
      </c>
      <c r="R1531" s="357">
        <v>551</v>
      </c>
      <c r="S1531" s="354">
        <v>482</v>
      </c>
      <c r="T1531" s="354">
        <v>546</v>
      </c>
      <c r="U1531" s="354">
        <v>631</v>
      </c>
      <c r="V1531" s="357">
        <v>546</v>
      </c>
      <c r="W1531" s="357">
        <v>631</v>
      </c>
      <c r="X1531" s="357">
        <v>482</v>
      </c>
      <c r="Y1531" s="357">
        <v>546</v>
      </c>
      <c r="Z1531" s="357">
        <v>631</v>
      </c>
      <c r="AA1531" s="357">
        <v>551</v>
      </c>
      <c r="AB1531" s="357">
        <v>482</v>
      </c>
      <c r="AC1531" s="357">
        <v>546</v>
      </c>
      <c r="AD1531" s="357">
        <v>631</v>
      </c>
      <c r="AE1531" s="357">
        <v>551</v>
      </c>
      <c r="AF1531" s="357">
        <v>482</v>
      </c>
      <c r="AG1531" s="357">
        <v>546</v>
      </c>
      <c r="AH1531" s="357">
        <v>631</v>
      </c>
      <c r="AI1531" s="368" t="s">
        <v>2207</v>
      </c>
      <c r="AJ1531" s="357">
        <v>482</v>
      </c>
      <c r="AK1531" s="357">
        <v>546</v>
      </c>
      <c r="AL1531" s="357">
        <v>631</v>
      </c>
      <c r="AM1531" s="357">
        <v>482</v>
      </c>
      <c r="AN1531" s="357">
        <v>546</v>
      </c>
      <c r="AO1531" s="357">
        <v>631</v>
      </c>
      <c r="AP1531" s="357">
        <v>616</v>
      </c>
      <c r="AQ1531" s="357">
        <v>616</v>
      </c>
      <c r="AR1531" s="357">
        <v>616</v>
      </c>
      <c r="AS1531" s="357">
        <v>616</v>
      </c>
      <c r="AT1531" s="105"/>
      <c r="AU1531" s="105" t="s">
        <v>2819</v>
      </c>
      <c r="AV1531" s="126">
        <v>10.1</v>
      </c>
    </row>
    <row r="1532" spans="1:48" ht="23.25" customHeight="1">
      <c r="D1532" s="105" t="s">
        <v>2821</v>
      </c>
      <c r="E1532" s="164" t="s">
        <v>2821</v>
      </c>
      <c r="F1532" s="165" t="s">
        <v>2822</v>
      </c>
      <c r="G1532" s="126">
        <v>11.4</v>
      </c>
      <c r="H1532" s="166">
        <v>537</v>
      </c>
      <c r="I1532" s="166">
        <v>605</v>
      </c>
      <c r="J1532" s="166">
        <v>700</v>
      </c>
      <c r="K1532" s="357">
        <v>537</v>
      </c>
      <c r="L1532" s="357">
        <v>605</v>
      </c>
      <c r="M1532" s="357">
        <v>700</v>
      </c>
      <c r="N1532" s="357">
        <v>611</v>
      </c>
      <c r="O1532" s="357">
        <v>537</v>
      </c>
      <c r="P1532" s="357">
        <v>605</v>
      </c>
      <c r="Q1532" s="357">
        <v>700</v>
      </c>
      <c r="R1532" s="357">
        <v>611</v>
      </c>
      <c r="S1532" s="354">
        <v>537</v>
      </c>
      <c r="T1532" s="354">
        <v>605</v>
      </c>
      <c r="U1532" s="354">
        <v>700</v>
      </c>
      <c r="V1532" s="357">
        <v>605</v>
      </c>
      <c r="W1532" s="357">
        <v>700</v>
      </c>
      <c r="X1532" s="357">
        <v>537</v>
      </c>
      <c r="Y1532" s="357">
        <v>605</v>
      </c>
      <c r="Z1532" s="357">
        <v>700</v>
      </c>
      <c r="AA1532" s="357">
        <v>611</v>
      </c>
      <c r="AB1532" s="357">
        <v>537</v>
      </c>
      <c r="AC1532" s="357">
        <v>605</v>
      </c>
      <c r="AD1532" s="357">
        <v>700</v>
      </c>
      <c r="AE1532" s="357">
        <v>611</v>
      </c>
      <c r="AF1532" s="357">
        <v>537</v>
      </c>
      <c r="AG1532" s="357">
        <v>605</v>
      </c>
      <c r="AH1532" s="357">
        <v>700</v>
      </c>
      <c r="AI1532" s="368" t="s">
        <v>2207</v>
      </c>
      <c r="AJ1532" s="357">
        <v>537</v>
      </c>
      <c r="AK1532" s="357">
        <v>605</v>
      </c>
      <c r="AL1532" s="357">
        <v>700</v>
      </c>
      <c r="AM1532" s="357">
        <v>537</v>
      </c>
      <c r="AN1532" s="357">
        <v>605</v>
      </c>
      <c r="AO1532" s="357">
        <v>700</v>
      </c>
      <c r="AP1532" s="357">
        <v>682</v>
      </c>
      <c r="AQ1532" s="357">
        <v>682</v>
      </c>
      <c r="AR1532" s="357">
        <v>682</v>
      </c>
      <c r="AS1532" s="357">
        <v>682</v>
      </c>
      <c r="AT1532" s="105"/>
      <c r="AU1532" s="105" t="s">
        <v>2821</v>
      </c>
      <c r="AV1532" s="126">
        <v>11.4</v>
      </c>
    </row>
    <row r="1533" spans="1:48" ht="23.25" customHeight="1">
      <c r="A1533" s="396"/>
      <c r="B1533" s="397"/>
      <c r="D1533" s="105" t="s">
        <v>2823</v>
      </c>
      <c r="E1533" s="164" t="s">
        <v>2823</v>
      </c>
      <c r="F1533" s="165" t="s">
        <v>2824</v>
      </c>
      <c r="G1533" s="126">
        <v>12.6</v>
      </c>
      <c r="H1533" s="166">
        <v>567</v>
      </c>
      <c r="I1533" s="166">
        <v>640</v>
      </c>
      <c r="J1533" s="166">
        <v>739</v>
      </c>
      <c r="K1533" s="357">
        <v>567</v>
      </c>
      <c r="L1533" s="357">
        <v>640</v>
      </c>
      <c r="M1533" s="357">
        <v>739</v>
      </c>
      <c r="N1533" s="357">
        <v>645</v>
      </c>
      <c r="O1533" s="357">
        <v>567</v>
      </c>
      <c r="P1533" s="357">
        <v>640</v>
      </c>
      <c r="Q1533" s="357">
        <v>739</v>
      </c>
      <c r="R1533" s="357">
        <v>645</v>
      </c>
      <c r="S1533" s="354">
        <v>567</v>
      </c>
      <c r="T1533" s="354">
        <v>640</v>
      </c>
      <c r="U1533" s="354">
        <v>739</v>
      </c>
      <c r="V1533" s="357">
        <v>640</v>
      </c>
      <c r="W1533" s="357">
        <v>739</v>
      </c>
      <c r="X1533" s="357">
        <v>567</v>
      </c>
      <c r="Y1533" s="357">
        <v>640</v>
      </c>
      <c r="Z1533" s="357">
        <v>739</v>
      </c>
      <c r="AA1533" s="357">
        <v>645</v>
      </c>
      <c r="AB1533" s="357">
        <v>567</v>
      </c>
      <c r="AC1533" s="357">
        <v>640</v>
      </c>
      <c r="AD1533" s="357">
        <v>739</v>
      </c>
      <c r="AE1533" s="357">
        <v>645</v>
      </c>
      <c r="AF1533" s="357">
        <v>567</v>
      </c>
      <c r="AG1533" s="357">
        <v>640</v>
      </c>
      <c r="AH1533" s="357">
        <v>739</v>
      </c>
      <c r="AI1533" s="368" t="s">
        <v>2207</v>
      </c>
      <c r="AJ1533" s="357">
        <v>567</v>
      </c>
      <c r="AK1533" s="357">
        <v>640</v>
      </c>
      <c r="AL1533" s="357">
        <v>739</v>
      </c>
      <c r="AM1533" s="357">
        <v>567</v>
      </c>
      <c r="AN1533" s="357">
        <v>640</v>
      </c>
      <c r="AO1533" s="357">
        <v>739</v>
      </c>
      <c r="AP1533" s="357">
        <v>720</v>
      </c>
      <c r="AQ1533" s="357">
        <v>720</v>
      </c>
      <c r="AR1533" s="357">
        <v>720</v>
      </c>
      <c r="AS1533" s="357">
        <v>720</v>
      </c>
      <c r="AT1533" s="105"/>
      <c r="AU1533" s="105" t="s">
        <v>2823</v>
      </c>
      <c r="AV1533" s="126">
        <v>12.6</v>
      </c>
    </row>
    <row r="1534" spans="1:48" ht="23.25" customHeight="1">
      <c r="D1534" s="105" t="s">
        <v>2825</v>
      </c>
      <c r="E1534" s="164" t="s">
        <v>2825</v>
      </c>
      <c r="F1534" s="165" t="s">
        <v>2826</v>
      </c>
      <c r="G1534" s="126">
        <v>13.9</v>
      </c>
      <c r="H1534" s="166">
        <v>598</v>
      </c>
      <c r="I1534" s="166">
        <v>675</v>
      </c>
      <c r="J1534" s="166">
        <v>780</v>
      </c>
      <c r="K1534" s="357">
        <v>598</v>
      </c>
      <c r="L1534" s="357">
        <v>675</v>
      </c>
      <c r="M1534" s="357">
        <v>780</v>
      </c>
      <c r="N1534" s="357">
        <v>680</v>
      </c>
      <c r="O1534" s="357">
        <v>598</v>
      </c>
      <c r="P1534" s="357">
        <v>675</v>
      </c>
      <c r="Q1534" s="357">
        <v>780</v>
      </c>
      <c r="R1534" s="357">
        <v>680</v>
      </c>
      <c r="S1534" s="354">
        <v>598</v>
      </c>
      <c r="T1534" s="354">
        <v>675</v>
      </c>
      <c r="U1534" s="354">
        <v>780</v>
      </c>
      <c r="V1534" s="357">
        <v>675</v>
      </c>
      <c r="W1534" s="357">
        <v>780</v>
      </c>
      <c r="X1534" s="357">
        <v>598</v>
      </c>
      <c r="Y1534" s="357">
        <v>675</v>
      </c>
      <c r="Z1534" s="357">
        <v>780</v>
      </c>
      <c r="AA1534" s="357">
        <v>680</v>
      </c>
      <c r="AB1534" s="357">
        <v>598</v>
      </c>
      <c r="AC1534" s="357">
        <v>675</v>
      </c>
      <c r="AD1534" s="357">
        <v>780</v>
      </c>
      <c r="AE1534" s="357">
        <v>680</v>
      </c>
      <c r="AF1534" s="357">
        <v>598</v>
      </c>
      <c r="AG1534" s="357">
        <v>675</v>
      </c>
      <c r="AH1534" s="357">
        <v>780</v>
      </c>
      <c r="AI1534" s="368" t="s">
        <v>2207</v>
      </c>
      <c r="AJ1534" s="357">
        <v>598</v>
      </c>
      <c r="AK1534" s="357">
        <v>675</v>
      </c>
      <c r="AL1534" s="357">
        <v>780</v>
      </c>
      <c r="AM1534" s="357">
        <v>598</v>
      </c>
      <c r="AN1534" s="357">
        <v>675</v>
      </c>
      <c r="AO1534" s="357">
        <v>780</v>
      </c>
      <c r="AP1534" s="357">
        <v>758</v>
      </c>
      <c r="AQ1534" s="357">
        <v>758</v>
      </c>
      <c r="AR1534" s="357">
        <v>758</v>
      </c>
      <c r="AS1534" s="357">
        <v>758</v>
      </c>
      <c r="AT1534" s="105"/>
      <c r="AU1534" s="105" t="s">
        <v>2825</v>
      </c>
      <c r="AV1534" s="126">
        <v>13.9</v>
      </c>
    </row>
    <row r="1535" spans="1:48" ht="23.25" customHeight="1">
      <c r="D1535" s="105" t="s">
        <v>2827</v>
      </c>
      <c r="E1535" s="164" t="s">
        <v>2827</v>
      </c>
      <c r="F1535" s="165" t="s">
        <v>2828</v>
      </c>
      <c r="G1535" s="126">
        <v>15.1</v>
      </c>
      <c r="H1535" s="166">
        <v>632</v>
      </c>
      <c r="I1535" s="166">
        <v>713</v>
      </c>
      <c r="J1535" s="166">
        <v>823</v>
      </c>
      <c r="K1535" s="357">
        <v>632</v>
      </c>
      <c r="L1535" s="357">
        <v>713</v>
      </c>
      <c r="M1535" s="357">
        <v>823</v>
      </c>
      <c r="N1535" s="357">
        <v>717</v>
      </c>
      <c r="O1535" s="357">
        <v>632</v>
      </c>
      <c r="P1535" s="357">
        <v>713</v>
      </c>
      <c r="Q1535" s="357">
        <v>823</v>
      </c>
      <c r="R1535" s="357">
        <v>717</v>
      </c>
      <c r="S1535" s="354">
        <v>632</v>
      </c>
      <c r="T1535" s="354">
        <v>713</v>
      </c>
      <c r="U1535" s="354">
        <v>823</v>
      </c>
      <c r="V1535" s="357">
        <v>713</v>
      </c>
      <c r="W1535" s="357">
        <v>823</v>
      </c>
      <c r="X1535" s="357">
        <v>632</v>
      </c>
      <c r="Y1535" s="357">
        <v>713</v>
      </c>
      <c r="Z1535" s="357">
        <v>823</v>
      </c>
      <c r="AA1535" s="357">
        <v>717</v>
      </c>
      <c r="AB1535" s="357">
        <v>632</v>
      </c>
      <c r="AC1535" s="357">
        <v>713</v>
      </c>
      <c r="AD1535" s="357">
        <v>823</v>
      </c>
      <c r="AE1535" s="357">
        <v>717</v>
      </c>
      <c r="AF1535" s="357">
        <v>632</v>
      </c>
      <c r="AG1535" s="357">
        <v>713</v>
      </c>
      <c r="AH1535" s="357">
        <v>823</v>
      </c>
      <c r="AI1535" s="368" t="s">
        <v>2207</v>
      </c>
      <c r="AJ1535" s="357">
        <v>632</v>
      </c>
      <c r="AK1535" s="357">
        <v>713</v>
      </c>
      <c r="AL1535" s="357">
        <v>823</v>
      </c>
      <c r="AM1535" s="357">
        <v>632</v>
      </c>
      <c r="AN1535" s="357">
        <v>713</v>
      </c>
      <c r="AO1535" s="357">
        <v>823</v>
      </c>
      <c r="AP1535" s="357">
        <v>800</v>
      </c>
      <c r="AQ1535" s="357">
        <v>800</v>
      </c>
      <c r="AR1535" s="357">
        <v>800</v>
      </c>
      <c r="AS1535" s="357">
        <v>800</v>
      </c>
      <c r="AT1535" s="105"/>
      <c r="AU1535" s="105" t="s">
        <v>2827</v>
      </c>
      <c r="AV1535" s="126">
        <v>15.1</v>
      </c>
    </row>
    <row r="1536" spans="1:48" ht="23.25" customHeight="1">
      <c r="D1536" s="105" t="s">
        <v>2577</v>
      </c>
      <c r="E1536" s="164" t="s">
        <v>2577</v>
      </c>
      <c r="F1536" s="165" t="s">
        <v>2578</v>
      </c>
      <c r="G1536" s="126">
        <v>5.3</v>
      </c>
      <c r="H1536" s="166">
        <v>309</v>
      </c>
      <c r="I1536" s="166">
        <v>312</v>
      </c>
      <c r="J1536" s="166">
        <v>358</v>
      </c>
      <c r="K1536" s="357">
        <v>328</v>
      </c>
      <c r="L1536" s="357">
        <v>326</v>
      </c>
      <c r="M1536" s="357">
        <v>383</v>
      </c>
      <c r="N1536" s="357">
        <v>353</v>
      </c>
      <c r="O1536" s="357">
        <v>308</v>
      </c>
      <c r="P1536" s="357">
        <v>329</v>
      </c>
      <c r="Q1536" s="357">
        <v>370</v>
      </c>
      <c r="R1536" s="357">
        <v>352</v>
      </c>
      <c r="S1536" s="354">
        <v>469</v>
      </c>
      <c r="T1536" s="354">
        <v>535</v>
      </c>
      <c r="U1536" s="354">
        <v>544</v>
      </c>
      <c r="V1536" s="357">
        <v>421</v>
      </c>
      <c r="W1536" s="357">
        <v>468</v>
      </c>
      <c r="X1536" s="357">
        <v>375</v>
      </c>
      <c r="Y1536" s="357">
        <v>407</v>
      </c>
      <c r="Z1536" s="357">
        <v>475</v>
      </c>
      <c r="AA1536" s="357">
        <v>410</v>
      </c>
      <c r="AB1536" s="357">
        <v>398</v>
      </c>
      <c r="AC1536" s="357">
        <v>440</v>
      </c>
      <c r="AD1536" s="357">
        <v>515</v>
      </c>
      <c r="AE1536" s="357">
        <v>434</v>
      </c>
      <c r="AF1536" s="357">
        <v>455</v>
      </c>
      <c r="AG1536" s="357">
        <v>498</v>
      </c>
      <c r="AH1536" s="357">
        <v>584</v>
      </c>
      <c r="AI1536" s="368" t="s">
        <v>2207</v>
      </c>
      <c r="AJ1536" s="357">
        <v>406</v>
      </c>
      <c r="AK1536" s="357">
        <v>448</v>
      </c>
      <c r="AL1536" s="357">
        <v>525</v>
      </c>
      <c r="AM1536" s="357">
        <v>339</v>
      </c>
      <c r="AN1536" s="357">
        <v>365</v>
      </c>
      <c r="AO1536" s="357">
        <v>416</v>
      </c>
      <c r="AP1536" s="357">
        <v>369</v>
      </c>
      <c r="AQ1536" s="357">
        <v>369</v>
      </c>
      <c r="AR1536" s="357">
        <v>456</v>
      </c>
      <c r="AS1536" s="357">
        <v>447</v>
      </c>
      <c r="AT1536" s="105"/>
      <c r="AU1536" s="105" t="s">
        <v>2577</v>
      </c>
      <c r="AV1536" s="126">
        <v>5.3</v>
      </c>
    </row>
    <row r="1537" spans="1:48" ht="23.25" customHeight="1">
      <c r="D1537" s="105" t="s">
        <v>3515</v>
      </c>
      <c r="E1537" s="164" t="s">
        <v>3515</v>
      </c>
      <c r="F1537" s="165" t="s">
        <v>2578</v>
      </c>
      <c r="G1537" s="126">
        <v>5.3</v>
      </c>
      <c r="H1537" s="166">
        <v>309</v>
      </c>
      <c r="I1537" s="166">
        <v>312</v>
      </c>
      <c r="J1537" s="166">
        <v>358</v>
      </c>
      <c r="K1537" s="357">
        <v>328</v>
      </c>
      <c r="L1537" s="357">
        <v>326</v>
      </c>
      <c r="M1537" s="357">
        <v>383</v>
      </c>
      <c r="N1537" s="357">
        <v>353</v>
      </c>
      <c r="O1537" s="357">
        <v>308</v>
      </c>
      <c r="P1537" s="357">
        <v>329</v>
      </c>
      <c r="Q1537" s="357">
        <v>370</v>
      </c>
      <c r="R1537" s="357">
        <v>352</v>
      </c>
      <c r="S1537" s="354">
        <v>469</v>
      </c>
      <c r="T1537" s="354">
        <v>535</v>
      </c>
      <c r="U1537" s="354">
        <v>544</v>
      </c>
      <c r="V1537" s="357">
        <v>421</v>
      </c>
      <c r="W1537" s="357">
        <v>468</v>
      </c>
      <c r="X1537" s="357">
        <v>375</v>
      </c>
      <c r="Y1537" s="357">
        <v>407</v>
      </c>
      <c r="Z1537" s="357">
        <v>475</v>
      </c>
      <c r="AA1537" s="357">
        <v>410</v>
      </c>
      <c r="AB1537" s="357">
        <v>398</v>
      </c>
      <c r="AC1537" s="357">
        <v>440</v>
      </c>
      <c r="AD1537" s="357">
        <v>515</v>
      </c>
      <c r="AE1537" s="357">
        <v>434</v>
      </c>
      <c r="AF1537" s="357">
        <v>455</v>
      </c>
      <c r="AG1537" s="357">
        <v>498</v>
      </c>
      <c r="AH1537" s="357">
        <v>584</v>
      </c>
      <c r="AI1537" s="368" t="s">
        <v>2207</v>
      </c>
      <c r="AJ1537" s="357">
        <v>406</v>
      </c>
      <c r="AK1537" s="357">
        <v>448</v>
      </c>
      <c r="AL1537" s="357">
        <v>525</v>
      </c>
      <c r="AM1537" s="357">
        <v>339</v>
      </c>
      <c r="AN1537" s="357">
        <v>365</v>
      </c>
      <c r="AO1537" s="357">
        <v>416</v>
      </c>
      <c r="AP1537" s="357">
        <v>369</v>
      </c>
      <c r="AQ1537" s="357">
        <v>369</v>
      </c>
      <c r="AR1537" s="357">
        <v>456</v>
      </c>
      <c r="AS1537" s="357">
        <v>447</v>
      </c>
      <c r="AT1537" s="105"/>
      <c r="AU1537" s="105" t="s">
        <v>3515</v>
      </c>
      <c r="AV1537" s="126">
        <v>5.3</v>
      </c>
    </row>
    <row r="1538" spans="1:48" ht="23.25" customHeight="1">
      <c r="D1538" s="105" t="s">
        <v>2579</v>
      </c>
      <c r="E1538" s="164" t="s">
        <v>2579</v>
      </c>
      <c r="F1538" s="165" t="s">
        <v>2580</v>
      </c>
      <c r="G1538" s="126">
        <v>6.6</v>
      </c>
      <c r="H1538" s="166">
        <v>325</v>
      </c>
      <c r="I1538" s="166">
        <v>334</v>
      </c>
      <c r="J1538" s="166">
        <v>381</v>
      </c>
      <c r="K1538" s="357">
        <v>345</v>
      </c>
      <c r="L1538" s="357">
        <v>346</v>
      </c>
      <c r="M1538" s="357">
        <v>414</v>
      </c>
      <c r="N1538" s="357">
        <v>378</v>
      </c>
      <c r="O1538" s="357">
        <v>330</v>
      </c>
      <c r="P1538" s="357">
        <v>357</v>
      </c>
      <c r="Q1538" s="357">
        <v>399</v>
      </c>
      <c r="R1538" s="357">
        <v>381</v>
      </c>
      <c r="S1538" s="354">
        <v>491</v>
      </c>
      <c r="T1538" s="354">
        <v>567</v>
      </c>
      <c r="U1538" s="354">
        <v>576</v>
      </c>
      <c r="V1538" s="357">
        <v>448</v>
      </c>
      <c r="W1538" s="357">
        <v>497</v>
      </c>
      <c r="X1538" s="357">
        <v>394</v>
      </c>
      <c r="Y1538" s="357">
        <v>433</v>
      </c>
      <c r="Z1538" s="357">
        <v>505</v>
      </c>
      <c r="AA1538" s="357">
        <v>429</v>
      </c>
      <c r="AB1538" s="357">
        <v>423</v>
      </c>
      <c r="AC1538" s="357">
        <v>474</v>
      </c>
      <c r="AD1538" s="357">
        <v>556</v>
      </c>
      <c r="AE1538" s="357">
        <v>461</v>
      </c>
      <c r="AF1538" s="357">
        <v>481</v>
      </c>
      <c r="AG1538" s="357">
        <v>533</v>
      </c>
      <c r="AH1538" s="357">
        <v>625</v>
      </c>
      <c r="AI1538" s="368" t="s">
        <v>2207</v>
      </c>
      <c r="AJ1538" s="357">
        <v>432</v>
      </c>
      <c r="AK1538" s="357">
        <v>483</v>
      </c>
      <c r="AL1538" s="357">
        <v>566</v>
      </c>
      <c r="AM1538" s="357">
        <v>359</v>
      </c>
      <c r="AN1538" s="357">
        <v>392</v>
      </c>
      <c r="AO1538" s="357">
        <v>446</v>
      </c>
      <c r="AP1538" s="357">
        <v>396</v>
      </c>
      <c r="AQ1538" s="357">
        <v>396</v>
      </c>
      <c r="AR1538" s="357">
        <v>498</v>
      </c>
      <c r="AS1538" s="357">
        <v>474</v>
      </c>
      <c r="AT1538" s="105"/>
      <c r="AU1538" s="105" t="s">
        <v>2579</v>
      </c>
      <c r="AV1538" s="126">
        <v>6.6</v>
      </c>
    </row>
    <row r="1539" spans="1:48" ht="23.25" customHeight="1">
      <c r="D1539" s="105" t="s">
        <v>3516</v>
      </c>
      <c r="E1539" s="164" t="s">
        <v>3516</v>
      </c>
      <c r="F1539" s="165" t="s">
        <v>2580</v>
      </c>
      <c r="G1539" s="126">
        <v>6.6</v>
      </c>
      <c r="H1539" s="166">
        <v>325</v>
      </c>
      <c r="I1539" s="166">
        <v>334</v>
      </c>
      <c r="J1539" s="166">
        <v>381</v>
      </c>
      <c r="K1539" s="357">
        <v>345</v>
      </c>
      <c r="L1539" s="357">
        <v>346</v>
      </c>
      <c r="M1539" s="357">
        <v>414</v>
      </c>
      <c r="N1539" s="357">
        <v>378</v>
      </c>
      <c r="O1539" s="357">
        <v>330</v>
      </c>
      <c r="P1539" s="357">
        <v>357</v>
      </c>
      <c r="Q1539" s="357">
        <v>399</v>
      </c>
      <c r="R1539" s="357">
        <v>381</v>
      </c>
      <c r="S1539" s="354">
        <v>491</v>
      </c>
      <c r="T1539" s="354">
        <v>567</v>
      </c>
      <c r="U1539" s="354">
        <v>576</v>
      </c>
      <c r="V1539" s="357">
        <v>448</v>
      </c>
      <c r="W1539" s="357">
        <v>497</v>
      </c>
      <c r="X1539" s="357">
        <v>394</v>
      </c>
      <c r="Y1539" s="357">
        <v>433</v>
      </c>
      <c r="Z1539" s="357">
        <v>505</v>
      </c>
      <c r="AA1539" s="357">
        <v>429</v>
      </c>
      <c r="AB1539" s="357">
        <v>423</v>
      </c>
      <c r="AC1539" s="357">
        <v>474</v>
      </c>
      <c r="AD1539" s="357">
        <v>556</v>
      </c>
      <c r="AE1539" s="357">
        <v>461</v>
      </c>
      <c r="AF1539" s="357">
        <v>481</v>
      </c>
      <c r="AG1539" s="357">
        <v>533</v>
      </c>
      <c r="AH1539" s="357">
        <v>625</v>
      </c>
      <c r="AI1539" s="368" t="s">
        <v>2207</v>
      </c>
      <c r="AJ1539" s="357">
        <v>432</v>
      </c>
      <c r="AK1539" s="357">
        <v>483</v>
      </c>
      <c r="AL1539" s="357">
        <v>566</v>
      </c>
      <c r="AM1539" s="357">
        <v>359</v>
      </c>
      <c r="AN1539" s="357">
        <v>392</v>
      </c>
      <c r="AO1539" s="357">
        <v>446</v>
      </c>
      <c r="AP1539" s="357">
        <v>396</v>
      </c>
      <c r="AQ1539" s="357">
        <v>396</v>
      </c>
      <c r="AR1539" s="357">
        <v>498</v>
      </c>
      <c r="AS1539" s="357">
        <v>474</v>
      </c>
      <c r="AT1539" s="105"/>
      <c r="AU1539" s="105" t="s">
        <v>3516</v>
      </c>
      <c r="AV1539" s="126">
        <v>6.6</v>
      </c>
    </row>
    <row r="1540" spans="1:48" ht="23.25" customHeight="1">
      <c r="A1540" s="396"/>
      <c r="B1540" s="397"/>
      <c r="D1540" s="105" t="s">
        <v>2581</v>
      </c>
      <c r="E1540" s="164" t="s">
        <v>2581</v>
      </c>
      <c r="F1540" s="165" t="s">
        <v>2582</v>
      </c>
      <c r="G1540" s="126">
        <v>8</v>
      </c>
      <c r="H1540" s="166">
        <v>348</v>
      </c>
      <c r="I1540" s="166">
        <v>356</v>
      </c>
      <c r="J1540" s="166">
        <v>405</v>
      </c>
      <c r="K1540" s="357">
        <v>368</v>
      </c>
      <c r="L1540" s="357">
        <v>367</v>
      </c>
      <c r="M1540" s="357">
        <v>444</v>
      </c>
      <c r="N1540" s="357">
        <v>403</v>
      </c>
      <c r="O1540" s="357">
        <v>351</v>
      </c>
      <c r="P1540" s="357">
        <v>386</v>
      </c>
      <c r="Q1540" s="357">
        <v>428</v>
      </c>
      <c r="R1540" s="357">
        <v>411</v>
      </c>
      <c r="S1540" s="354">
        <v>513</v>
      </c>
      <c r="T1540" s="354">
        <v>599</v>
      </c>
      <c r="U1540" s="354">
        <v>609</v>
      </c>
      <c r="V1540" s="357">
        <v>476</v>
      </c>
      <c r="W1540" s="357">
        <v>527</v>
      </c>
      <c r="X1540" s="357">
        <v>413</v>
      </c>
      <c r="Y1540" s="357">
        <v>459</v>
      </c>
      <c r="Z1540" s="357">
        <v>535</v>
      </c>
      <c r="AA1540" s="357">
        <v>452</v>
      </c>
      <c r="AB1540" s="357">
        <v>450</v>
      </c>
      <c r="AC1540" s="357">
        <v>510</v>
      </c>
      <c r="AD1540" s="357">
        <v>598</v>
      </c>
      <c r="AE1540" s="357">
        <v>488</v>
      </c>
      <c r="AF1540" s="357">
        <v>507</v>
      </c>
      <c r="AG1540" s="357">
        <v>568</v>
      </c>
      <c r="AH1540" s="357">
        <v>667</v>
      </c>
      <c r="AI1540" s="368" t="s">
        <v>2207</v>
      </c>
      <c r="AJ1540" s="357">
        <v>458</v>
      </c>
      <c r="AK1540" s="357">
        <v>518</v>
      </c>
      <c r="AL1540" s="357">
        <v>608</v>
      </c>
      <c r="AM1540" s="357">
        <v>380</v>
      </c>
      <c r="AN1540" s="357">
        <v>419</v>
      </c>
      <c r="AO1540" s="357">
        <v>477</v>
      </c>
      <c r="AP1540" s="357">
        <v>424</v>
      </c>
      <c r="AQ1540" s="357">
        <v>424</v>
      </c>
      <c r="AR1540" s="357">
        <v>541</v>
      </c>
      <c r="AS1540" s="357">
        <v>501</v>
      </c>
      <c r="AT1540" s="105"/>
      <c r="AU1540" s="105" t="s">
        <v>2581</v>
      </c>
      <c r="AV1540" s="126">
        <v>8</v>
      </c>
    </row>
    <row r="1541" spans="1:48" ht="23.25" customHeight="1">
      <c r="D1541" s="105" t="s">
        <v>3517</v>
      </c>
      <c r="E1541" s="164" t="s">
        <v>3517</v>
      </c>
      <c r="F1541" s="165" t="s">
        <v>2582</v>
      </c>
      <c r="G1541" s="126">
        <v>8</v>
      </c>
      <c r="H1541" s="166">
        <v>348</v>
      </c>
      <c r="I1541" s="166">
        <v>356</v>
      </c>
      <c r="J1541" s="166">
        <v>405</v>
      </c>
      <c r="K1541" s="357">
        <v>368</v>
      </c>
      <c r="L1541" s="357">
        <v>367</v>
      </c>
      <c r="M1541" s="357">
        <v>444</v>
      </c>
      <c r="N1541" s="357">
        <v>403</v>
      </c>
      <c r="O1541" s="357">
        <v>351</v>
      </c>
      <c r="P1541" s="357">
        <v>386</v>
      </c>
      <c r="Q1541" s="357">
        <v>428</v>
      </c>
      <c r="R1541" s="357">
        <v>411</v>
      </c>
      <c r="S1541" s="354">
        <v>513</v>
      </c>
      <c r="T1541" s="354">
        <v>599</v>
      </c>
      <c r="U1541" s="354">
        <v>609</v>
      </c>
      <c r="V1541" s="357">
        <v>476</v>
      </c>
      <c r="W1541" s="357">
        <v>527</v>
      </c>
      <c r="X1541" s="357">
        <v>413</v>
      </c>
      <c r="Y1541" s="357">
        <v>459</v>
      </c>
      <c r="Z1541" s="357">
        <v>535</v>
      </c>
      <c r="AA1541" s="357">
        <v>452</v>
      </c>
      <c r="AB1541" s="357">
        <v>450</v>
      </c>
      <c r="AC1541" s="357">
        <v>510</v>
      </c>
      <c r="AD1541" s="357">
        <v>598</v>
      </c>
      <c r="AE1541" s="357">
        <v>488</v>
      </c>
      <c r="AF1541" s="357">
        <v>507</v>
      </c>
      <c r="AG1541" s="357">
        <v>568</v>
      </c>
      <c r="AH1541" s="357">
        <v>667</v>
      </c>
      <c r="AI1541" s="368" t="s">
        <v>2207</v>
      </c>
      <c r="AJ1541" s="357">
        <v>458</v>
      </c>
      <c r="AK1541" s="357">
        <v>518</v>
      </c>
      <c r="AL1541" s="357">
        <v>608</v>
      </c>
      <c r="AM1541" s="357">
        <v>380</v>
      </c>
      <c r="AN1541" s="357">
        <v>419</v>
      </c>
      <c r="AO1541" s="357">
        <v>477</v>
      </c>
      <c r="AP1541" s="357">
        <v>424</v>
      </c>
      <c r="AQ1541" s="357">
        <v>424</v>
      </c>
      <c r="AR1541" s="357">
        <v>541</v>
      </c>
      <c r="AS1541" s="357">
        <v>501</v>
      </c>
      <c r="AT1541" s="105"/>
      <c r="AU1541" s="105" t="s">
        <v>3517</v>
      </c>
      <c r="AV1541" s="126">
        <v>8</v>
      </c>
    </row>
    <row r="1542" spans="1:48" ht="23.25" customHeight="1">
      <c r="D1542" s="105" t="s">
        <v>2583</v>
      </c>
      <c r="E1542" s="164" t="s">
        <v>2583</v>
      </c>
      <c r="F1542" s="165" t="s">
        <v>2584</v>
      </c>
      <c r="G1542" s="126">
        <v>9.2999999999999989</v>
      </c>
      <c r="H1542" s="166">
        <v>368</v>
      </c>
      <c r="I1542" s="166">
        <v>378</v>
      </c>
      <c r="J1542" s="166">
        <v>431</v>
      </c>
      <c r="K1542" s="357">
        <v>389</v>
      </c>
      <c r="L1542" s="357">
        <v>388</v>
      </c>
      <c r="M1542" s="357">
        <v>476</v>
      </c>
      <c r="N1542" s="357">
        <v>429</v>
      </c>
      <c r="O1542" s="357">
        <v>373</v>
      </c>
      <c r="P1542" s="357">
        <v>416</v>
      </c>
      <c r="Q1542" s="357">
        <v>458</v>
      </c>
      <c r="R1542" s="357">
        <v>442</v>
      </c>
      <c r="S1542" s="354">
        <v>536</v>
      </c>
      <c r="T1542" s="354">
        <v>632</v>
      </c>
      <c r="U1542" s="354">
        <v>642</v>
      </c>
      <c r="V1542" s="357">
        <v>504</v>
      </c>
      <c r="W1542" s="357">
        <v>558</v>
      </c>
      <c r="X1542" s="357">
        <v>434</v>
      </c>
      <c r="Y1542" s="357">
        <v>486</v>
      </c>
      <c r="Z1542" s="357">
        <v>565</v>
      </c>
      <c r="AA1542" s="357">
        <v>474</v>
      </c>
      <c r="AB1542" s="357">
        <v>477</v>
      </c>
      <c r="AC1542" s="357">
        <v>546</v>
      </c>
      <c r="AD1542" s="357">
        <v>640</v>
      </c>
      <c r="AE1542" s="357">
        <v>516</v>
      </c>
      <c r="AF1542" s="357">
        <v>534</v>
      </c>
      <c r="AG1542" s="357">
        <v>604</v>
      </c>
      <c r="AH1542" s="357">
        <v>709</v>
      </c>
      <c r="AI1542" s="368" t="s">
        <v>2207</v>
      </c>
      <c r="AJ1542" s="357">
        <v>485</v>
      </c>
      <c r="AK1542" s="357">
        <v>554</v>
      </c>
      <c r="AL1542" s="357">
        <v>650</v>
      </c>
      <c r="AM1542" s="357">
        <v>401</v>
      </c>
      <c r="AN1542" s="357">
        <v>447</v>
      </c>
      <c r="AO1542" s="357">
        <v>509</v>
      </c>
      <c r="AP1542" s="357">
        <v>452</v>
      </c>
      <c r="AQ1542" s="357">
        <v>452</v>
      </c>
      <c r="AR1542" s="357">
        <v>584</v>
      </c>
      <c r="AS1542" s="357">
        <v>529</v>
      </c>
      <c r="AT1542" s="105"/>
      <c r="AU1542" s="105" t="s">
        <v>2583</v>
      </c>
      <c r="AV1542" s="126">
        <v>9.2999999999999989</v>
      </c>
    </row>
    <row r="1543" spans="1:48" ht="23.25" customHeight="1">
      <c r="D1543" s="105" t="s">
        <v>3518</v>
      </c>
      <c r="E1543" s="164" t="s">
        <v>3518</v>
      </c>
      <c r="F1543" s="165" t="s">
        <v>2584</v>
      </c>
      <c r="G1543" s="126">
        <v>9.2999999999999989</v>
      </c>
      <c r="H1543" s="166">
        <v>368</v>
      </c>
      <c r="I1543" s="166">
        <v>378</v>
      </c>
      <c r="J1543" s="166">
        <v>431</v>
      </c>
      <c r="K1543" s="357">
        <v>389</v>
      </c>
      <c r="L1543" s="357">
        <v>388</v>
      </c>
      <c r="M1543" s="357">
        <v>476</v>
      </c>
      <c r="N1543" s="357">
        <v>429</v>
      </c>
      <c r="O1543" s="357">
        <v>373</v>
      </c>
      <c r="P1543" s="357">
        <v>416</v>
      </c>
      <c r="Q1543" s="357">
        <v>458</v>
      </c>
      <c r="R1543" s="357">
        <v>442</v>
      </c>
      <c r="S1543" s="354">
        <v>536</v>
      </c>
      <c r="T1543" s="354">
        <v>632</v>
      </c>
      <c r="U1543" s="354">
        <v>642</v>
      </c>
      <c r="V1543" s="357">
        <v>504</v>
      </c>
      <c r="W1543" s="357">
        <v>558</v>
      </c>
      <c r="X1543" s="357">
        <v>434</v>
      </c>
      <c r="Y1543" s="357">
        <v>486</v>
      </c>
      <c r="Z1543" s="357">
        <v>565</v>
      </c>
      <c r="AA1543" s="357">
        <v>474</v>
      </c>
      <c r="AB1543" s="357">
        <v>477</v>
      </c>
      <c r="AC1543" s="357">
        <v>546</v>
      </c>
      <c r="AD1543" s="357">
        <v>640</v>
      </c>
      <c r="AE1543" s="357">
        <v>516</v>
      </c>
      <c r="AF1543" s="357">
        <v>534</v>
      </c>
      <c r="AG1543" s="357">
        <v>604</v>
      </c>
      <c r="AH1543" s="357">
        <v>709</v>
      </c>
      <c r="AI1543" s="368" t="s">
        <v>2207</v>
      </c>
      <c r="AJ1543" s="357">
        <v>485</v>
      </c>
      <c r="AK1543" s="357">
        <v>554</v>
      </c>
      <c r="AL1543" s="357">
        <v>650</v>
      </c>
      <c r="AM1543" s="357">
        <v>401</v>
      </c>
      <c r="AN1543" s="357">
        <v>447</v>
      </c>
      <c r="AO1543" s="357">
        <v>509</v>
      </c>
      <c r="AP1543" s="357">
        <v>452</v>
      </c>
      <c r="AQ1543" s="357">
        <v>452</v>
      </c>
      <c r="AR1543" s="357">
        <v>584</v>
      </c>
      <c r="AS1543" s="357">
        <v>529</v>
      </c>
      <c r="AT1543" s="105"/>
      <c r="AU1543" s="105" t="s">
        <v>3518</v>
      </c>
      <c r="AV1543" s="126">
        <v>9.2999999999999989</v>
      </c>
    </row>
    <row r="1544" spans="1:48" ht="23.25" customHeight="1">
      <c r="D1544" s="105" t="s">
        <v>691</v>
      </c>
      <c r="E1544" s="164" t="s">
        <v>691</v>
      </c>
      <c r="F1544" s="165" t="s">
        <v>2599</v>
      </c>
      <c r="G1544" s="126">
        <v>10.6</v>
      </c>
      <c r="H1544" s="166">
        <v>428</v>
      </c>
      <c r="I1544" s="166">
        <v>441</v>
      </c>
      <c r="J1544" s="166">
        <v>503</v>
      </c>
      <c r="K1544" s="357">
        <v>467</v>
      </c>
      <c r="L1544" s="357">
        <v>467</v>
      </c>
      <c r="M1544" s="357">
        <v>558</v>
      </c>
      <c r="N1544" s="357">
        <v>512</v>
      </c>
      <c r="O1544" s="357">
        <v>432</v>
      </c>
      <c r="P1544" s="357">
        <v>477</v>
      </c>
      <c r="Q1544" s="357">
        <v>531</v>
      </c>
      <c r="R1544" s="357">
        <v>513</v>
      </c>
      <c r="S1544" s="354">
        <v>655</v>
      </c>
      <c r="T1544" s="354">
        <v>762</v>
      </c>
      <c r="U1544" s="354">
        <v>793</v>
      </c>
      <c r="V1544" s="357">
        <v>586</v>
      </c>
      <c r="W1544" s="357">
        <v>651</v>
      </c>
      <c r="X1544" s="357">
        <v>518</v>
      </c>
      <c r="Y1544" s="357">
        <v>578</v>
      </c>
      <c r="Z1544" s="357">
        <v>673</v>
      </c>
      <c r="AA1544" s="357">
        <v>567</v>
      </c>
      <c r="AB1544" s="357">
        <v>562</v>
      </c>
      <c r="AC1544" s="357">
        <v>642</v>
      </c>
      <c r="AD1544" s="357">
        <v>753</v>
      </c>
      <c r="AE1544" s="357">
        <v>610</v>
      </c>
      <c r="AF1544" s="357">
        <v>654</v>
      </c>
      <c r="AG1544" s="357">
        <v>735</v>
      </c>
      <c r="AH1544" s="357">
        <v>863</v>
      </c>
      <c r="AI1544" s="368" t="s">
        <v>2207</v>
      </c>
      <c r="AJ1544" s="357">
        <v>581</v>
      </c>
      <c r="AK1544" s="357">
        <v>661</v>
      </c>
      <c r="AL1544" s="357">
        <v>776</v>
      </c>
      <c r="AM1544" s="357">
        <v>477</v>
      </c>
      <c r="AN1544" s="357">
        <v>529</v>
      </c>
      <c r="AO1544" s="357">
        <v>602</v>
      </c>
      <c r="AP1544" s="357">
        <v>500</v>
      </c>
      <c r="AQ1544" s="357">
        <v>500</v>
      </c>
      <c r="AR1544" s="357">
        <v>646</v>
      </c>
      <c r="AS1544" s="357">
        <v>628</v>
      </c>
      <c r="AT1544" s="105"/>
      <c r="AU1544" s="105" t="s">
        <v>691</v>
      </c>
      <c r="AV1544" s="126">
        <v>10.6</v>
      </c>
    </row>
    <row r="1545" spans="1:48" ht="23.25" customHeight="1">
      <c r="D1545" s="105" t="s">
        <v>2585</v>
      </c>
      <c r="E1545" s="164" t="s">
        <v>2585</v>
      </c>
      <c r="F1545" s="165" t="s">
        <v>2586</v>
      </c>
      <c r="G1545" s="126">
        <v>10.6</v>
      </c>
      <c r="H1545" s="166">
        <v>388</v>
      </c>
      <c r="I1545" s="166">
        <v>401</v>
      </c>
      <c r="J1545" s="166">
        <v>455</v>
      </c>
      <c r="K1545" s="357">
        <v>409</v>
      </c>
      <c r="L1545" s="357">
        <v>409</v>
      </c>
      <c r="M1545" s="357">
        <v>507</v>
      </c>
      <c r="N1545" s="357">
        <v>455</v>
      </c>
      <c r="O1545" s="357">
        <v>395</v>
      </c>
      <c r="P1545" s="357">
        <v>445</v>
      </c>
      <c r="Q1545" s="357">
        <v>488</v>
      </c>
      <c r="R1545" s="357">
        <v>472</v>
      </c>
      <c r="S1545" s="354">
        <v>558</v>
      </c>
      <c r="T1545" s="354">
        <v>663</v>
      </c>
      <c r="U1545" s="354">
        <v>674</v>
      </c>
      <c r="V1545" s="357">
        <v>530</v>
      </c>
      <c r="W1545" s="357">
        <v>587</v>
      </c>
      <c r="X1545" s="357">
        <v>452</v>
      </c>
      <c r="Y1545" s="357">
        <v>511</v>
      </c>
      <c r="Z1545" s="357">
        <v>595</v>
      </c>
      <c r="AA1545" s="357">
        <v>494</v>
      </c>
      <c r="AB1545" s="357">
        <v>502</v>
      </c>
      <c r="AC1545" s="357">
        <v>580</v>
      </c>
      <c r="AD1545" s="357">
        <v>681</v>
      </c>
      <c r="AE1545" s="357">
        <v>543</v>
      </c>
      <c r="AF1545" s="357">
        <v>560</v>
      </c>
      <c r="AG1545" s="357">
        <v>639</v>
      </c>
      <c r="AH1545" s="357">
        <v>750</v>
      </c>
      <c r="AI1545" s="368" t="s">
        <v>2207</v>
      </c>
      <c r="AJ1545" s="357">
        <v>510</v>
      </c>
      <c r="AK1545" s="357">
        <v>589</v>
      </c>
      <c r="AL1545" s="357">
        <v>691</v>
      </c>
      <c r="AM1545" s="357">
        <v>421</v>
      </c>
      <c r="AN1545" s="357">
        <v>473</v>
      </c>
      <c r="AO1545" s="357">
        <v>539</v>
      </c>
      <c r="AP1545" s="357">
        <v>479</v>
      </c>
      <c r="AQ1545" s="357">
        <v>479</v>
      </c>
      <c r="AR1545" s="357">
        <v>626</v>
      </c>
      <c r="AS1545" s="357">
        <v>555</v>
      </c>
      <c r="AT1545" s="105"/>
      <c r="AU1545" s="105" t="s">
        <v>2585</v>
      </c>
      <c r="AV1545" s="126">
        <v>10.6</v>
      </c>
    </row>
    <row r="1546" spans="1:48" ht="23.25" customHeight="1">
      <c r="D1546" s="105" t="s">
        <v>3519</v>
      </c>
      <c r="E1546" s="164" t="s">
        <v>3519</v>
      </c>
      <c r="F1546" s="165" t="s">
        <v>2586</v>
      </c>
      <c r="G1546" s="126">
        <v>10.6</v>
      </c>
      <c r="H1546" s="166">
        <v>388</v>
      </c>
      <c r="I1546" s="166">
        <v>401</v>
      </c>
      <c r="J1546" s="166">
        <v>455</v>
      </c>
      <c r="K1546" s="357">
        <v>409</v>
      </c>
      <c r="L1546" s="357">
        <v>409</v>
      </c>
      <c r="M1546" s="357">
        <v>507</v>
      </c>
      <c r="N1546" s="357">
        <v>455</v>
      </c>
      <c r="O1546" s="357">
        <v>395</v>
      </c>
      <c r="P1546" s="357">
        <v>445</v>
      </c>
      <c r="Q1546" s="357">
        <v>488</v>
      </c>
      <c r="R1546" s="357">
        <v>472</v>
      </c>
      <c r="S1546" s="354">
        <v>558</v>
      </c>
      <c r="T1546" s="354">
        <v>663</v>
      </c>
      <c r="U1546" s="354">
        <v>674</v>
      </c>
      <c r="V1546" s="357">
        <v>530</v>
      </c>
      <c r="W1546" s="357">
        <v>587</v>
      </c>
      <c r="X1546" s="357">
        <v>452</v>
      </c>
      <c r="Y1546" s="357">
        <v>511</v>
      </c>
      <c r="Z1546" s="357">
        <v>595</v>
      </c>
      <c r="AA1546" s="357">
        <v>494</v>
      </c>
      <c r="AB1546" s="357">
        <v>502</v>
      </c>
      <c r="AC1546" s="357">
        <v>580</v>
      </c>
      <c r="AD1546" s="357">
        <v>681</v>
      </c>
      <c r="AE1546" s="357">
        <v>543</v>
      </c>
      <c r="AF1546" s="357">
        <v>560</v>
      </c>
      <c r="AG1546" s="357">
        <v>639</v>
      </c>
      <c r="AH1546" s="357">
        <v>750</v>
      </c>
      <c r="AI1546" s="368" t="s">
        <v>2207</v>
      </c>
      <c r="AJ1546" s="357">
        <v>510</v>
      </c>
      <c r="AK1546" s="357">
        <v>589</v>
      </c>
      <c r="AL1546" s="357">
        <v>691</v>
      </c>
      <c r="AM1546" s="357">
        <v>421</v>
      </c>
      <c r="AN1546" s="357">
        <v>473</v>
      </c>
      <c r="AO1546" s="357">
        <v>539</v>
      </c>
      <c r="AP1546" s="357">
        <v>479</v>
      </c>
      <c r="AQ1546" s="357">
        <v>479</v>
      </c>
      <c r="AR1546" s="357">
        <v>626</v>
      </c>
      <c r="AS1546" s="357">
        <v>555</v>
      </c>
      <c r="AT1546" s="105"/>
      <c r="AU1546" s="105" t="s">
        <v>3519</v>
      </c>
      <c r="AV1546" s="126">
        <v>10.6</v>
      </c>
    </row>
    <row r="1547" spans="1:48" ht="23.25" customHeight="1">
      <c r="D1547" s="105" t="s">
        <v>692</v>
      </c>
      <c r="E1547" s="164" t="s">
        <v>692</v>
      </c>
      <c r="F1547" s="165" t="s">
        <v>2600</v>
      </c>
      <c r="G1547" s="126">
        <v>11.9</v>
      </c>
      <c r="H1547" s="166">
        <v>448</v>
      </c>
      <c r="I1547" s="166">
        <v>463</v>
      </c>
      <c r="J1547" s="166">
        <v>528</v>
      </c>
      <c r="K1547" s="357">
        <v>487</v>
      </c>
      <c r="L1547" s="357">
        <v>488</v>
      </c>
      <c r="M1547" s="357">
        <v>589</v>
      </c>
      <c r="N1547" s="357">
        <v>538</v>
      </c>
      <c r="O1547" s="357">
        <v>454</v>
      </c>
      <c r="P1547" s="357">
        <v>506</v>
      </c>
      <c r="Q1547" s="357">
        <v>560</v>
      </c>
      <c r="R1547" s="357">
        <v>543</v>
      </c>
      <c r="S1547" s="354">
        <v>679</v>
      </c>
      <c r="T1547" s="354">
        <v>797</v>
      </c>
      <c r="U1547" s="354">
        <v>828</v>
      </c>
      <c r="V1547" s="357">
        <v>616</v>
      </c>
      <c r="W1547" s="357">
        <v>683</v>
      </c>
      <c r="X1547" s="357">
        <v>538</v>
      </c>
      <c r="Y1547" s="357">
        <v>604</v>
      </c>
      <c r="Z1547" s="357">
        <v>703</v>
      </c>
      <c r="AA1547" s="357">
        <v>588</v>
      </c>
      <c r="AB1547" s="357">
        <v>589</v>
      </c>
      <c r="AC1547" s="357">
        <v>677</v>
      </c>
      <c r="AD1547" s="357">
        <v>794</v>
      </c>
      <c r="AE1547" s="357">
        <v>637</v>
      </c>
      <c r="AF1547" s="357">
        <v>680</v>
      </c>
      <c r="AG1547" s="357">
        <v>770</v>
      </c>
      <c r="AH1547" s="357">
        <v>904</v>
      </c>
      <c r="AI1547" s="368" t="s">
        <v>2207</v>
      </c>
      <c r="AJ1547" s="357">
        <v>608</v>
      </c>
      <c r="AK1547" s="357">
        <v>696</v>
      </c>
      <c r="AL1547" s="357">
        <v>817</v>
      </c>
      <c r="AM1547" s="357">
        <v>497</v>
      </c>
      <c r="AN1547" s="357">
        <v>556</v>
      </c>
      <c r="AO1547" s="357">
        <v>633</v>
      </c>
      <c r="AP1547" s="357">
        <v>529</v>
      </c>
      <c r="AQ1547" s="357">
        <v>529</v>
      </c>
      <c r="AR1547" s="357">
        <v>692</v>
      </c>
      <c r="AS1547" s="357">
        <v>657</v>
      </c>
      <c r="AT1547" s="105"/>
      <c r="AU1547" s="105" t="s">
        <v>692</v>
      </c>
      <c r="AV1547" s="126">
        <v>11.9</v>
      </c>
    </row>
    <row r="1548" spans="1:48" ht="23.25" customHeight="1">
      <c r="A1548" s="396"/>
      <c r="B1548" s="397"/>
      <c r="D1548" s="105" t="s">
        <v>693</v>
      </c>
      <c r="E1548" s="164" t="s">
        <v>693</v>
      </c>
      <c r="F1548" s="165" t="s">
        <v>2601</v>
      </c>
      <c r="G1548" s="126">
        <v>13.2</v>
      </c>
      <c r="H1548" s="166">
        <v>473</v>
      </c>
      <c r="I1548" s="166">
        <v>490</v>
      </c>
      <c r="J1548" s="166">
        <v>559</v>
      </c>
      <c r="K1548" s="357">
        <v>513</v>
      </c>
      <c r="L1548" s="357">
        <v>515</v>
      </c>
      <c r="M1548" s="357">
        <v>626</v>
      </c>
      <c r="N1548" s="357">
        <v>570</v>
      </c>
      <c r="O1548" s="357">
        <v>481</v>
      </c>
      <c r="P1548" s="357">
        <v>540</v>
      </c>
      <c r="Q1548" s="357">
        <v>597</v>
      </c>
      <c r="R1548" s="357">
        <v>579</v>
      </c>
      <c r="S1548" s="354">
        <v>712</v>
      </c>
      <c r="T1548" s="354">
        <v>842</v>
      </c>
      <c r="U1548" s="354">
        <v>874</v>
      </c>
      <c r="V1548" s="357">
        <v>655</v>
      </c>
      <c r="W1548" s="357">
        <v>726</v>
      </c>
      <c r="X1548" s="357">
        <v>563</v>
      </c>
      <c r="Y1548" s="357">
        <v>636</v>
      </c>
      <c r="Z1548" s="357">
        <v>740</v>
      </c>
      <c r="AA1548" s="357">
        <v>616</v>
      </c>
      <c r="AB1548" s="357">
        <v>621</v>
      </c>
      <c r="AC1548" s="357">
        <v>718</v>
      </c>
      <c r="AD1548" s="357">
        <v>843</v>
      </c>
      <c r="AE1548" s="357">
        <v>671</v>
      </c>
      <c r="AF1548" s="357">
        <v>712</v>
      </c>
      <c r="AG1548" s="357">
        <v>812</v>
      </c>
      <c r="AH1548" s="357">
        <v>953</v>
      </c>
      <c r="AI1548" s="368" t="s">
        <v>2207</v>
      </c>
      <c r="AJ1548" s="357">
        <v>640</v>
      </c>
      <c r="AK1548" s="357">
        <v>737</v>
      </c>
      <c r="AL1548" s="357">
        <v>866</v>
      </c>
      <c r="AM1548" s="357">
        <v>524</v>
      </c>
      <c r="AN1548" s="357">
        <v>589</v>
      </c>
      <c r="AO1548" s="357">
        <v>671</v>
      </c>
      <c r="AP1548" s="357">
        <v>568</v>
      </c>
      <c r="AQ1548" s="357">
        <v>568</v>
      </c>
      <c r="AR1548" s="357">
        <v>749</v>
      </c>
      <c r="AS1548" s="357">
        <v>694</v>
      </c>
      <c r="AT1548" s="105"/>
      <c r="AU1548" s="105" t="s">
        <v>693</v>
      </c>
      <c r="AV1548" s="126">
        <v>13.2</v>
      </c>
    </row>
    <row r="1549" spans="1:48" ht="23.25" customHeight="1">
      <c r="D1549" s="105" t="s">
        <v>694</v>
      </c>
      <c r="E1549" s="164" t="s">
        <v>694</v>
      </c>
      <c r="F1549" s="165" t="s">
        <v>2602</v>
      </c>
      <c r="G1549" s="126">
        <v>14.5</v>
      </c>
      <c r="H1549" s="166">
        <v>514</v>
      </c>
      <c r="I1549" s="166">
        <v>533</v>
      </c>
      <c r="J1549" s="166">
        <v>601</v>
      </c>
      <c r="K1549" s="357">
        <v>555</v>
      </c>
      <c r="L1549" s="357">
        <v>556</v>
      </c>
      <c r="M1549" s="357">
        <v>675</v>
      </c>
      <c r="N1549" s="357">
        <v>617</v>
      </c>
      <c r="O1549" s="357">
        <v>523</v>
      </c>
      <c r="P1549" s="357">
        <v>590</v>
      </c>
      <c r="Q1549" s="357">
        <v>650</v>
      </c>
      <c r="R1549" s="357">
        <v>631</v>
      </c>
      <c r="S1549" s="354">
        <v>756</v>
      </c>
      <c r="T1549" s="354">
        <v>897</v>
      </c>
      <c r="U1549" s="354">
        <v>935</v>
      </c>
      <c r="V1549" s="357">
        <v>704</v>
      </c>
      <c r="W1549" s="357">
        <v>782</v>
      </c>
      <c r="X1549" s="357">
        <v>603</v>
      </c>
      <c r="Y1549" s="357">
        <v>683</v>
      </c>
      <c r="Z1549" s="357">
        <v>795</v>
      </c>
      <c r="AA1549" s="357">
        <v>660</v>
      </c>
      <c r="AB1549" s="357">
        <v>668</v>
      </c>
      <c r="AC1549" s="357">
        <v>775</v>
      </c>
      <c r="AD1549" s="357">
        <v>909</v>
      </c>
      <c r="AE1549" s="357">
        <v>721</v>
      </c>
      <c r="AF1549" s="357">
        <v>759</v>
      </c>
      <c r="AG1549" s="357">
        <v>868</v>
      </c>
      <c r="AH1549" s="357">
        <v>1019</v>
      </c>
      <c r="AI1549" s="368" t="s">
        <v>2207</v>
      </c>
      <c r="AJ1549" s="357">
        <v>686</v>
      </c>
      <c r="AK1549" s="357">
        <v>794</v>
      </c>
      <c r="AL1549" s="357">
        <v>932</v>
      </c>
      <c r="AM1549" s="357">
        <v>565</v>
      </c>
      <c r="AN1549" s="357">
        <v>637</v>
      </c>
      <c r="AO1549" s="357">
        <v>725</v>
      </c>
      <c r="AP1549" s="357">
        <v>624</v>
      </c>
      <c r="AQ1549" s="357">
        <v>624</v>
      </c>
      <c r="AR1549" s="357">
        <v>823</v>
      </c>
      <c r="AS1549" s="357">
        <v>748</v>
      </c>
      <c r="AT1549" s="105"/>
      <c r="AU1549" s="105" t="s">
        <v>694</v>
      </c>
      <c r="AV1549" s="126">
        <v>14.5</v>
      </c>
    </row>
    <row r="1550" spans="1:48" ht="23.25" customHeight="1">
      <c r="D1550" s="105" t="s">
        <v>695</v>
      </c>
      <c r="E1550" s="164" t="s">
        <v>695</v>
      </c>
      <c r="F1550" s="165" t="s">
        <v>2603</v>
      </c>
      <c r="G1550" s="126">
        <v>15.9</v>
      </c>
      <c r="H1550" s="166">
        <v>535</v>
      </c>
      <c r="I1550" s="166">
        <v>555</v>
      </c>
      <c r="J1550" s="166">
        <v>631</v>
      </c>
      <c r="K1550" s="357">
        <v>576</v>
      </c>
      <c r="L1550" s="357">
        <v>577</v>
      </c>
      <c r="M1550" s="357">
        <v>712</v>
      </c>
      <c r="N1550" s="357">
        <v>643</v>
      </c>
      <c r="O1550" s="357">
        <v>545</v>
      </c>
      <c r="P1550" s="357">
        <v>619</v>
      </c>
      <c r="Q1550" s="357">
        <v>680</v>
      </c>
      <c r="R1550" s="357">
        <v>661</v>
      </c>
      <c r="S1550" s="354">
        <v>782</v>
      </c>
      <c r="T1550" s="354">
        <v>936</v>
      </c>
      <c r="U1550" s="354">
        <v>972</v>
      </c>
      <c r="V1550" s="357">
        <v>737</v>
      </c>
      <c r="W1550" s="357">
        <v>817</v>
      </c>
      <c r="X1550" s="357">
        <v>623</v>
      </c>
      <c r="Y1550" s="357">
        <v>709</v>
      </c>
      <c r="Z1550" s="357">
        <v>825</v>
      </c>
      <c r="AA1550" s="357">
        <v>681</v>
      </c>
      <c r="AB1550" s="357">
        <v>694</v>
      </c>
      <c r="AC1550" s="357">
        <v>810</v>
      </c>
      <c r="AD1550" s="357">
        <v>951</v>
      </c>
      <c r="AE1550" s="357">
        <v>748</v>
      </c>
      <c r="AF1550" s="357">
        <v>786</v>
      </c>
      <c r="AG1550" s="357">
        <v>904</v>
      </c>
      <c r="AH1550" s="357">
        <v>1061</v>
      </c>
      <c r="AI1550" s="368" t="s">
        <v>2207</v>
      </c>
      <c r="AJ1550" s="357">
        <v>713</v>
      </c>
      <c r="AK1550" s="357">
        <v>829</v>
      </c>
      <c r="AL1550" s="357">
        <v>974</v>
      </c>
      <c r="AM1550" s="357">
        <v>586</v>
      </c>
      <c r="AN1550" s="357">
        <v>664</v>
      </c>
      <c r="AO1550" s="357">
        <v>757</v>
      </c>
      <c r="AP1550" s="357">
        <v>656</v>
      </c>
      <c r="AQ1550" s="357">
        <v>656</v>
      </c>
      <c r="AR1550" s="357">
        <v>874</v>
      </c>
      <c r="AS1550" s="357">
        <v>779</v>
      </c>
      <c r="AT1550" s="105"/>
      <c r="AU1550" s="105" t="s">
        <v>695</v>
      </c>
      <c r="AV1550" s="126">
        <v>15.9</v>
      </c>
    </row>
    <row r="1551" spans="1:48" ht="23.25" customHeight="1">
      <c r="D1551" s="105" t="s">
        <v>2604</v>
      </c>
      <c r="E1551" s="164" t="s">
        <v>2604</v>
      </c>
      <c r="F1551" s="165" t="s">
        <v>2605</v>
      </c>
      <c r="G1551" s="126">
        <v>17.200000000000003</v>
      </c>
      <c r="H1551" s="166">
        <v>573</v>
      </c>
      <c r="I1551" s="166">
        <v>573</v>
      </c>
      <c r="J1551" s="166">
        <v>671</v>
      </c>
      <c r="K1551" s="357">
        <v>605</v>
      </c>
      <c r="L1551" s="357">
        <v>602</v>
      </c>
      <c r="M1551" s="357">
        <v>712</v>
      </c>
      <c r="N1551" s="357">
        <v>710</v>
      </c>
      <c r="O1551" s="357">
        <v>590</v>
      </c>
      <c r="P1551" s="357">
        <v>650</v>
      </c>
      <c r="Q1551" s="357">
        <v>701</v>
      </c>
      <c r="R1551" s="357">
        <v>712</v>
      </c>
      <c r="S1551" s="354">
        <v>815</v>
      </c>
      <c r="T1551" s="354">
        <v>985</v>
      </c>
      <c r="U1551" s="354">
        <v>1025</v>
      </c>
      <c r="V1551" s="357">
        <v>785</v>
      </c>
      <c r="W1551" s="357">
        <v>866</v>
      </c>
      <c r="X1551" s="357">
        <v>661</v>
      </c>
      <c r="Y1551" s="357">
        <v>762</v>
      </c>
      <c r="Z1551" s="357">
        <v>893</v>
      </c>
      <c r="AA1551" s="357">
        <v>726</v>
      </c>
      <c r="AB1551" s="357">
        <v>731</v>
      </c>
      <c r="AC1551" s="357">
        <v>858</v>
      </c>
      <c r="AD1551" s="357">
        <v>1005</v>
      </c>
      <c r="AE1551" s="357">
        <v>788</v>
      </c>
      <c r="AF1551" s="357">
        <v>822</v>
      </c>
      <c r="AG1551" s="357">
        <v>951</v>
      </c>
      <c r="AH1551" s="357">
        <v>1115</v>
      </c>
      <c r="AI1551" s="368" t="s">
        <v>2207</v>
      </c>
      <c r="AJ1551" s="357">
        <v>745</v>
      </c>
      <c r="AK1551" s="357">
        <v>872</v>
      </c>
      <c r="AL1551" s="357">
        <v>1022</v>
      </c>
      <c r="AM1551" s="357">
        <v>618</v>
      </c>
      <c r="AN1551" s="357">
        <v>704</v>
      </c>
      <c r="AO1551" s="357">
        <v>800</v>
      </c>
      <c r="AP1551" s="357">
        <v>702</v>
      </c>
      <c r="AQ1551" s="357">
        <v>702</v>
      </c>
      <c r="AR1551" s="357">
        <v>938</v>
      </c>
      <c r="AS1551" s="357">
        <v>822</v>
      </c>
      <c r="AT1551" s="105"/>
      <c r="AU1551" s="105" t="s">
        <v>2604</v>
      </c>
      <c r="AV1551" s="126">
        <v>17.200000000000003</v>
      </c>
    </row>
    <row r="1552" spans="1:48" ht="23.25" customHeight="1">
      <c r="D1552" s="105" t="s">
        <v>2612</v>
      </c>
      <c r="E1552" s="164" t="s">
        <v>2612</v>
      </c>
      <c r="F1552" s="165" t="s">
        <v>2613</v>
      </c>
      <c r="G1552" s="126">
        <v>18.5</v>
      </c>
      <c r="H1552" s="166">
        <v>596</v>
      </c>
      <c r="I1552" s="166">
        <v>620</v>
      </c>
      <c r="J1552" s="166">
        <v>704</v>
      </c>
      <c r="K1552" s="357">
        <v>638</v>
      </c>
      <c r="L1552" s="357">
        <v>641</v>
      </c>
      <c r="M1552" s="357">
        <v>795</v>
      </c>
      <c r="N1552" s="357">
        <v>714</v>
      </c>
      <c r="O1552" s="357">
        <v>609</v>
      </c>
      <c r="P1552" s="357">
        <v>695</v>
      </c>
      <c r="Q1552" s="357">
        <v>759</v>
      </c>
      <c r="R1552" s="357">
        <v>739</v>
      </c>
      <c r="S1552" s="354">
        <v>938</v>
      </c>
      <c r="T1552" s="354">
        <v>1128</v>
      </c>
      <c r="U1552" s="354">
        <v>1125</v>
      </c>
      <c r="V1552" s="357">
        <v>870</v>
      </c>
      <c r="W1552" s="357">
        <v>961</v>
      </c>
      <c r="X1552" s="357">
        <v>731</v>
      </c>
      <c r="Y1552" s="357">
        <v>832</v>
      </c>
      <c r="Z1552" s="357">
        <v>967</v>
      </c>
      <c r="AA1552" s="357">
        <v>796</v>
      </c>
      <c r="AB1552" s="357">
        <v>817</v>
      </c>
      <c r="AC1552" s="357">
        <v>953</v>
      </c>
      <c r="AD1552" s="357">
        <v>1117</v>
      </c>
      <c r="AE1552" s="357">
        <v>882</v>
      </c>
      <c r="AF1552" s="357">
        <v>931</v>
      </c>
      <c r="AG1552" s="357">
        <v>1069</v>
      </c>
      <c r="AH1552" s="357">
        <v>1254</v>
      </c>
      <c r="AI1552" s="368" t="s">
        <v>2207</v>
      </c>
      <c r="AJ1552" s="357">
        <v>833</v>
      </c>
      <c r="AK1552" s="357">
        <v>970</v>
      </c>
      <c r="AL1552" s="357">
        <v>1137</v>
      </c>
      <c r="AM1552" s="357">
        <v>666</v>
      </c>
      <c r="AN1552" s="357">
        <v>757</v>
      </c>
      <c r="AO1552" s="357">
        <v>861</v>
      </c>
      <c r="AP1552" s="357">
        <v>752</v>
      </c>
      <c r="AQ1552" s="357">
        <v>752</v>
      </c>
      <c r="AR1552" s="357">
        <v>1016</v>
      </c>
      <c r="AS1552" s="357">
        <v>905</v>
      </c>
      <c r="AT1552" s="105"/>
      <c r="AU1552" s="105" t="s">
        <v>2612</v>
      </c>
      <c r="AV1552" s="126">
        <v>18.5</v>
      </c>
    </row>
    <row r="1553" spans="1:48" ht="23.25" customHeight="1">
      <c r="D1553" s="105" t="s">
        <v>2614</v>
      </c>
      <c r="E1553" s="164" t="s">
        <v>2614</v>
      </c>
      <c r="F1553" s="165" t="s">
        <v>2615</v>
      </c>
      <c r="G1553" s="126">
        <v>19.8</v>
      </c>
      <c r="H1553" s="166">
        <v>670</v>
      </c>
      <c r="I1553" s="166">
        <v>672</v>
      </c>
      <c r="J1553" s="166">
        <v>783</v>
      </c>
      <c r="K1553" s="357">
        <v>703</v>
      </c>
      <c r="L1553" s="357">
        <v>702</v>
      </c>
      <c r="M1553" s="357">
        <v>824</v>
      </c>
      <c r="N1553" s="357">
        <v>820</v>
      </c>
      <c r="O1553" s="357">
        <v>689</v>
      </c>
      <c r="P1553" s="357">
        <v>762</v>
      </c>
      <c r="Q1553" s="357">
        <v>830</v>
      </c>
      <c r="R1553" s="357">
        <v>828</v>
      </c>
      <c r="S1553" s="354">
        <v>998</v>
      </c>
      <c r="T1553" s="354">
        <v>1198</v>
      </c>
      <c r="U1553" s="354">
        <v>1204</v>
      </c>
      <c r="V1553" s="357">
        <v>936</v>
      </c>
      <c r="W1553" s="357">
        <v>1037</v>
      </c>
      <c r="X1553" s="357">
        <v>794</v>
      </c>
      <c r="Y1553" s="357">
        <v>903</v>
      </c>
      <c r="Z1553" s="357">
        <v>1049</v>
      </c>
      <c r="AA1553" s="357">
        <v>874</v>
      </c>
      <c r="AB1553" s="357">
        <v>887</v>
      </c>
      <c r="AC1553" s="357">
        <v>1032</v>
      </c>
      <c r="AD1553" s="357">
        <v>1210</v>
      </c>
      <c r="AE1553" s="357">
        <v>957</v>
      </c>
      <c r="AF1553" s="357">
        <v>1001</v>
      </c>
      <c r="AG1553" s="357">
        <v>1149</v>
      </c>
      <c r="AH1553" s="357">
        <v>1348</v>
      </c>
      <c r="AI1553" s="368" t="s">
        <v>2207</v>
      </c>
      <c r="AJ1553" s="357">
        <v>903</v>
      </c>
      <c r="AK1553" s="357">
        <v>1049</v>
      </c>
      <c r="AL1553" s="357">
        <v>1230</v>
      </c>
      <c r="AM1553" s="357">
        <v>730</v>
      </c>
      <c r="AN1553" s="357">
        <v>828</v>
      </c>
      <c r="AO1553" s="357">
        <v>942</v>
      </c>
      <c r="AP1553" s="357">
        <v>828</v>
      </c>
      <c r="AQ1553" s="357">
        <v>828</v>
      </c>
      <c r="AR1553" s="357">
        <v>1107</v>
      </c>
      <c r="AS1553" s="357">
        <v>981</v>
      </c>
      <c r="AT1553" s="105"/>
      <c r="AU1553" s="105" t="s">
        <v>2614</v>
      </c>
      <c r="AV1553" s="126">
        <v>19.8</v>
      </c>
    </row>
    <row r="1554" spans="1:48" ht="23.25" customHeight="1">
      <c r="D1554" s="105" t="s">
        <v>2616</v>
      </c>
      <c r="E1554" s="164" t="s">
        <v>2616</v>
      </c>
      <c r="F1554" s="165" t="s">
        <v>2617</v>
      </c>
      <c r="G1554" s="126">
        <v>21.1</v>
      </c>
      <c r="H1554" s="166">
        <v>682</v>
      </c>
      <c r="I1554" s="166">
        <v>710</v>
      </c>
      <c r="J1554" s="166">
        <v>805</v>
      </c>
      <c r="K1554" s="357">
        <v>724</v>
      </c>
      <c r="L1554" s="357">
        <v>728</v>
      </c>
      <c r="M1554" s="357">
        <v>909</v>
      </c>
      <c r="N1554" s="357">
        <v>814</v>
      </c>
      <c r="O1554" s="357">
        <v>697</v>
      </c>
      <c r="P1554" s="357">
        <v>798</v>
      </c>
      <c r="Q1554" s="357">
        <v>870</v>
      </c>
      <c r="R1554" s="357">
        <v>847</v>
      </c>
      <c r="S1554" s="354">
        <v>1021</v>
      </c>
      <c r="T1554" s="354">
        <v>1231</v>
      </c>
      <c r="U1554" s="354">
        <v>1237</v>
      </c>
      <c r="V1554" s="357">
        <v>964</v>
      </c>
      <c r="W1554" s="357">
        <v>1066</v>
      </c>
      <c r="X1554" s="357">
        <v>813</v>
      </c>
      <c r="Y1554" s="357">
        <v>929</v>
      </c>
      <c r="Z1554" s="357">
        <v>1079</v>
      </c>
      <c r="AA1554" s="357">
        <v>887</v>
      </c>
      <c r="AB1554" s="357">
        <v>913</v>
      </c>
      <c r="AC1554" s="357">
        <v>1068</v>
      </c>
      <c r="AD1554" s="357">
        <v>1252</v>
      </c>
      <c r="AE1554" s="357">
        <v>984</v>
      </c>
      <c r="AF1554" s="357">
        <v>1027</v>
      </c>
      <c r="AG1554" s="357">
        <v>1185</v>
      </c>
      <c r="AH1554" s="357">
        <v>1389</v>
      </c>
      <c r="AI1554" s="368" t="s">
        <v>2207</v>
      </c>
      <c r="AJ1554" s="357">
        <v>929</v>
      </c>
      <c r="AK1554" s="357">
        <v>1084</v>
      </c>
      <c r="AL1554" s="357">
        <v>1272</v>
      </c>
      <c r="AM1554" s="357">
        <v>751</v>
      </c>
      <c r="AN1554" s="357">
        <v>855</v>
      </c>
      <c r="AO1554" s="357">
        <v>973</v>
      </c>
      <c r="AP1554" s="357">
        <v>856</v>
      </c>
      <c r="AQ1554" s="357">
        <v>856</v>
      </c>
      <c r="AR1554" s="357">
        <v>1149</v>
      </c>
      <c r="AS1554" s="357">
        <v>1008</v>
      </c>
      <c r="AT1554" s="105"/>
      <c r="AU1554" s="105" t="s">
        <v>2616</v>
      </c>
      <c r="AV1554" s="126">
        <v>21.1</v>
      </c>
    </row>
    <row r="1555" spans="1:48" ht="23.25" customHeight="1">
      <c r="D1555" s="105" t="s">
        <v>696</v>
      </c>
      <c r="E1555" s="164" t="s">
        <v>696</v>
      </c>
      <c r="F1555" s="165" t="s">
        <v>2623</v>
      </c>
      <c r="G1555" s="126">
        <v>21.1</v>
      </c>
      <c r="H1555" s="166">
        <v>766</v>
      </c>
      <c r="I1555" s="166">
        <v>795</v>
      </c>
      <c r="J1555" s="166">
        <v>907</v>
      </c>
      <c r="K1555" s="357">
        <v>844</v>
      </c>
      <c r="L1555" s="357">
        <v>848</v>
      </c>
      <c r="M1555" s="357">
        <v>1016</v>
      </c>
      <c r="N1555" s="357">
        <v>932</v>
      </c>
      <c r="O1555" s="357">
        <v>776</v>
      </c>
      <c r="P1555" s="357">
        <v>867</v>
      </c>
      <c r="Q1555" s="357">
        <v>963</v>
      </c>
      <c r="R1555" s="357">
        <v>934</v>
      </c>
      <c r="S1555" s="354">
        <v>1220</v>
      </c>
      <c r="T1555" s="354">
        <v>1433</v>
      </c>
      <c r="U1555" s="354">
        <v>1485</v>
      </c>
      <c r="V1555" s="357">
        <v>1084</v>
      </c>
      <c r="W1555" s="357">
        <v>1203</v>
      </c>
      <c r="X1555" s="357">
        <v>950</v>
      </c>
      <c r="Y1555" s="357">
        <v>1068</v>
      </c>
      <c r="Z1555" s="357">
        <v>1243</v>
      </c>
      <c r="AA1555" s="357">
        <v>1039</v>
      </c>
      <c r="AB1555" s="357">
        <v>1038</v>
      </c>
      <c r="AC1555" s="357">
        <v>1195</v>
      </c>
      <c r="AD1555" s="357">
        <v>1402</v>
      </c>
      <c r="AE1555" s="357">
        <v>1124</v>
      </c>
      <c r="AF1555" s="357">
        <v>1221</v>
      </c>
      <c r="AG1555" s="357">
        <v>1382</v>
      </c>
      <c r="AH1555" s="357">
        <v>1622</v>
      </c>
      <c r="AI1555" s="368" t="s">
        <v>2207</v>
      </c>
      <c r="AJ1555" s="357">
        <v>1076</v>
      </c>
      <c r="AK1555" s="357">
        <v>1234</v>
      </c>
      <c r="AL1555" s="357">
        <v>1447</v>
      </c>
      <c r="AM1555" s="357">
        <v>866</v>
      </c>
      <c r="AN1555" s="357">
        <v>971</v>
      </c>
      <c r="AO1555" s="357">
        <v>1105</v>
      </c>
      <c r="AP1555" s="357">
        <v>902</v>
      </c>
      <c r="AQ1555" s="357">
        <v>902</v>
      </c>
      <c r="AR1555" s="357">
        <v>1195</v>
      </c>
      <c r="AS1555" s="357">
        <v>1159</v>
      </c>
      <c r="AT1555" s="105"/>
      <c r="AU1555" s="105" t="s">
        <v>696</v>
      </c>
      <c r="AV1555" s="126">
        <v>21.1</v>
      </c>
    </row>
    <row r="1556" spans="1:48" ht="23.25" customHeight="1">
      <c r="D1556" s="105" t="s">
        <v>2624</v>
      </c>
      <c r="E1556" s="164" t="s">
        <v>2624</v>
      </c>
      <c r="F1556" s="165" t="s">
        <v>2625</v>
      </c>
      <c r="G1556" s="126">
        <v>23.8</v>
      </c>
      <c r="H1556" s="166">
        <v>810</v>
      </c>
      <c r="I1556" s="166">
        <v>842</v>
      </c>
      <c r="J1556" s="166">
        <v>960</v>
      </c>
      <c r="K1556" s="357">
        <v>889</v>
      </c>
      <c r="L1556" s="357">
        <v>893</v>
      </c>
      <c r="M1556" s="357">
        <v>1082</v>
      </c>
      <c r="N1556" s="357">
        <v>988</v>
      </c>
      <c r="O1556" s="357">
        <v>823</v>
      </c>
      <c r="P1556" s="357">
        <v>929</v>
      </c>
      <c r="Q1556" s="357">
        <v>1026</v>
      </c>
      <c r="R1556" s="357">
        <v>998</v>
      </c>
      <c r="S1556" s="354">
        <v>1270</v>
      </c>
      <c r="T1556" s="354">
        <v>1505</v>
      </c>
      <c r="U1556" s="354">
        <v>1556</v>
      </c>
      <c r="V1556" s="357">
        <v>1144</v>
      </c>
      <c r="W1556" s="357">
        <v>1268</v>
      </c>
      <c r="X1556" s="357">
        <v>992</v>
      </c>
      <c r="Y1556" s="357">
        <v>1123</v>
      </c>
      <c r="Z1556" s="357">
        <v>1307</v>
      </c>
      <c r="AA1556" s="357">
        <v>1085</v>
      </c>
      <c r="AB1556" s="357">
        <v>1094</v>
      </c>
      <c r="AC1556" s="357">
        <v>1269</v>
      </c>
      <c r="AD1556" s="357">
        <v>1489</v>
      </c>
      <c r="AE1556" s="357">
        <v>1182</v>
      </c>
      <c r="AF1556" s="357">
        <v>1278</v>
      </c>
      <c r="AG1556" s="357">
        <v>1456</v>
      </c>
      <c r="AH1556" s="357">
        <v>1709</v>
      </c>
      <c r="AI1556" s="368" t="s">
        <v>2207</v>
      </c>
      <c r="AJ1556" s="357">
        <v>1132</v>
      </c>
      <c r="AK1556" s="357">
        <v>1308</v>
      </c>
      <c r="AL1556" s="357">
        <v>1535</v>
      </c>
      <c r="AM1556" s="357">
        <v>912</v>
      </c>
      <c r="AN1556" s="357">
        <v>1029</v>
      </c>
      <c r="AO1556" s="357">
        <v>1171</v>
      </c>
      <c r="AP1556" s="357">
        <v>966</v>
      </c>
      <c r="AQ1556" s="357">
        <v>966</v>
      </c>
      <c r="AR1556" s="357">
        <v>1292</v>
      </c>
      <c r="AS1556" s="357">
        <v>1217</v>
      </c>
      <c r="AT1556" s="105"/>
      <c r="AU1556" s="105" t="s">
        <v>2624</v>
      </c>
      <c r="AV1556" s="126">
        <v>23.8</v>
      </c>
    </row>
    <row r="1557" spans="1:48" ht="23.25" customHeight="1">
      <c r="A1557" s="396"/>
      <c r="B1557" s="397"/>
      <c r="D1557" s="105" t="s">
        <v>2626</v>
      </c>
      <c r="E1557" s="164" t="s">
        <v>2626</v>
      </c>
      <c r="F1557" s="165" t="s">
        <v>2627</v>
      </c>
      <c r="G1557" s="126">
        <v>26.400000000000002</v>
      </c>
      <c r="H1557" s="166">
        <v>849</v>
      </c>
      <c r="I1557" s="166">
        <v>886</v>
      </c>
      <c r="J1557" s="166">
        <v>1009</v>
      </c>
      <c r="K1557" s="357">
        <v>929</v>
      </c>
      <c r="L1557" s="357">
        <v>935</v>
      </c>
      <c r="M1557" s="357">
        <v>1144</v>
      </c>
      <c r="N1557" s="357">
        <v>1039</v>
      </c>
      <c r="O1557" s="357">
        <v>867</v>
      </c>
      <c r="P1557" s="357">
        <v>987</v>
      </c>
      <c r="Q1557" s="357">
        <v>1084</v>
      </c>
      <c r="R1557" s="357">
        <v>1057</v>
      </c>
      <c r="S1557" s="354">
        <v>1321</v>
      </c>
      <c r="T1557" s="354">
        <v>1580</v>
      </c>
      <c r="U1557" s="354">
        <v>1630</v>
      </c>
      <c r="V1557" s="357">
        <v>1206</v>
      </c>
      <c r="W1557" s="357">
        <v>1338</v>
      </c>
      <c r="X1557" s="357">
        <v>1031</v>
      </c>
      <c r="Y1557" s="357">
        <v>1175</v>
      </c>
      <c r="Z1557" s="357">
        <v>1367</v>
      </c>
      <c r="AA1557" s="357">
        <v>1127</v>
      </c>
      <c r="AB1557" s="357">
        <v>1147</v>
      </c>
      <c r="AC1557" s="357">
        <v>1340</v>
      </c>
      <c r="AD1557" s="357">
        <v>1572</v>
      </c>
      <c r="AE1557" s="357">
        <v>1237</v>
      </c>
      <c r="AF1557" s="357">
        <v>1330</v>
      </c>
      <c r="AG1557" s="357">
        <v>1527</v>
      </c>
      <c r="AH1557" s="357">
        <v>1792</v>
      </c>
      <c r="AI1557" s="368" t="s">
        <v>2207</v>
      </c>
      <c r="AJ1557" s="357">
        <v>1185</v>
      </c>
      <c r="AK1557" s="357">
        <v>1379</v>
      </c>
      <c r="AL1557" s="357">
        <v>1618</v>
      </c>
      <c r="AM1557" s="357">
        <v>953</v>
      </c>
      <c r="AN1557" s="357">
        <v>1083</v>
      </c>
      <c r="AO1557" s="357">
        <v>1233</v>
      </c>
      <c r="AP1557" s="357">
        <v>1031</v>
      </c>
      <c r="AQ1557" s="357">
        <v>1031</v>
      </c>
      <c r="AR1557" s="357">
        <v>1393</v>
      </c>
      <c r="AS1557" s="357">
        <v>1279</v>
      </c>
      <c r="AT1557" s="105"/>
      <c r="AU1557" s="105" t="s">
        <v>2626</v>
      </c>
      <c r="AV1557" s="126">
        <v>26.400000000000002</v>
      </c>
    </row>
    <row r="1558" spans="1:48" ht="23.25" customHeight="1">
      <c r="D1558" s="105" t="s">
        <v>2630</v>
      </c>
      <c r="E1558" s="164" t="s">
        <v>2630</v>
      </c>
      <c r="F1558" s="165" t="s">
        <v>2631</v>
      </c>
      <c r="G1558" s="126">
        <v>26.400000000000002</v>
      </c>
      <c r="H1558" s="166">
        <v>827</v>
      </c>
      <c r="I1558" s="166">
        <v>863</v>
      </c>
      <c r="J1558" s="166">
        <v>979</v>
      </c>
      <c r="K1558" s="357">
        <v>889</v>
      </c>
      <c r="L1558" s="357">
        <v>894</v>
      </c>
      <c r="M1558" s="357">
        <v>1108</v>
      </c>
      <c r="N1558" s="357">
        <v>997</v>
      </c>
      <c r="O1558" s="357">
        <v>845</v>
      </c>
      <c r="P1558" s="357">
        <v>968</v>
      </c>
      <c r="Q1558" s="357">
        <v>1056</v>
      </c>
      <c r="R1558" s="357">
        <v>1030</v>
      </c>
      <c r="S1558" s="354">
        <v>1336</v>
      </c>
      <c r="T1558" s="354">
        <v>1610</v>
      </c>
      <c r="U1558" s="354">
        <v>1598</v>
      </c>
      <c r="V1558" s="357">
        <v>1228</v>
      </c>
      <c r="W1558" s="357">
        <v>1358</v>
      </c>
      <c r="X1558" s="357">
        <v>1030</v>
      </c>
      <c r="Y1558" s="357">
        <v>1175</v>
      </c>
      <c r="Z1558" s="357">
        <v>1365</v>
      </c>
      <c r="AA1558" s="357">
        <v>1122</v>
      </c>
      <c r="AB1558" s="357">
        <v>1152</v>
      </c>
      <c r="AC1558" s="357">
        <v>1346</v>
      </c>
      <c r="AD1558" s="357">
        <v>1578</v>
      </c>
      <c r="AE1558" s="357">
        <v>1244</v>
      </c>
      <c r="AF1558" s="357">
        <v>1324</v>
      </c>
      <c r="AG1558" s="357">
        <v>1522</v>
      </c>
      <c r="AH1558" s="357">
        <v>1784</v>
      </c>
      <c r="AI1558" s="368" t="s">
        <v>2207</v>
      </c>
      <c r="AJ1558" s="357">
        <v>1177</v>
      </c>
      <c r="AK1558" s="357">
        <v>1372</v>
      </c>
      <c r="AL1558" s="357">
        <v>1608</v>
      </c>
      <c r="AM1558" s="357">
        <v>932</v>
      </c>
      <c r="AN1558" s="357">
        <v>1063</v>
      </c>
      <c r="AO1558" s="357">
        <v>1207</v>
      </c>
      <c r="AP1558" s="357">
        <v>1049</v>
      </c>
      <c r="AQ1558" s="357">
        <v>1049</v>
      </c>
      <c r="AR1558" s="357">
        <v>1429</v>
      </c>
      <c r="AS1558" s="357">
        <v>1278</v>
      </c>
      <c r="AT1558" s="105"/>
      <c r="AU1558" s="105" t="s">
        <v>2630</v>
      </c>
      <c r="AV1558" s="126">
        <v>26.400000000000002</v>
      </c>
    </row>
    <row r="1559" spans="1:48" ht="23.25" customHeight="1">
      <c r="D1559" s="105" t="s">
        <v>3520</v>
      </c>
      <c r="E1559" s="164" t="s">
        <v>3520</v>
      </c>
      <c r="F1559" s="165" t="s">
        <v>2631</v>
      </c>
      <c r="G1559" s="126">
        <v>26.400000000000002</v>
      </c>
      <c r="H1559" s="166">
        <v>827</v>
      </c>
      <c r="I1559" s="166">
        <v>863</v>
      </c>
      <c r="J1559" s="166">
        <v>979</v>
      </c>
      <c r="K1559" s="357">
        <v>889</v>
      </c>
      <c r="L1559" s="357">
        <v>894</v>
      </c>
      <c r="M1559" s="357">
        <v>1108</v>
      </c>
      <c r="N1559" s="357">
        <v>997</v>
      </c>
      <c r="O1559" s="357">
        <v>845</v>
      </c>
      <c r="P1559" s="357">
        <v>968</v>
      </c>
      <c r="Q1559" s="357">
        <v>1056</v>
      </c>
      <c r="R1559" s="357">
        <v>1030</v>
      </c>
      <c r="S1559" s="354">
        <v>1336</v>
      </c>
      <c r="T1559" s="354">
        <v>1610</v>
      </c>
      <c r="U1559" s="354">
        <v>1598</v>
      </c>
      <c r="V1559" s="357">
        <v>1228</v>
      </c>
      <c r="W1559" s="357">
        <v>1358</v>
      </c>
      <c r="X1559" s="357">
        <v>1030</v>
      </c>
      <c r="Y1559" s="357">
        <v>1175</v>
      </c>
      <c r="Z1559" s="357">
        <v>1365</v>
      </c>
      <c r="AA1559" s="357">
        <v>1122</v>
      </c>
      <c r="AB1559" s="357">
        <v>1152</v>
      </c>
      <c r="AC1559" s="357">
        <v>1346</v>
      </c>
      <c r="AD1559" s="357">
        <v>1578</v>
      </c>
      <c r="AE1559" s="357">
        <v>1244</v>
      </c>
      <c r="AF1559" s="357">
        <v>1324</v>
      </c>
      <c r="AG1559" s="357">
        <v>1522</v>
      </c>
      <c r="AH1559" s="357">
        <v>1784</v>
      </c>
      <c r="AI1559" s="368" t="s">
        <v>2207</v>
      </c>
      <c r="AJ1559" s="357">
        <v>1177</v>
      </c>
      <c r="AK1559" s="357">
        <v>1372</v>
      </c>
      <c r="AL1559" s="357">
        <v>1608</v>
      </c>
      <c r="AM1559" s="357">
        <v>932</v>
      </c>
      <c r="AN1559" s="357">
        <v>1063</v>
      </c>
      <c r="AO1559" s="357">
        <v>1207</v>
      </c>
      <c r="AP1559" s="357">
        <v>1049</v>
      </c>
      <c r="AQ1559" s="357">
        <v>1049</v>
      </c>
      <c r="AR1559" s="357">
        <v>1429</v>
      </c>
      <c r="AS1559" s="357">
        <v>1278</v>
      </c>
      <c r="AT1559" s="105"/>
      <c r="AU1559" s="105" t="s">
        <v>3520</v>
      </c>
      <c r="AV1559" s="126">
        <v>26.400000000000002</v>
      </c>
    </row>
    <row r="1560" spans="1:48" ht="23.25" customHeight="1">
      <c r="D1560" s="105" t="s">
        <v>5082</v>
      </c>
      <c r="E1560" s="164" t="s">
        <v>5082</v>
      </c>
      <c r="F1560" s="165" t="s">
        <v>5150</v>
      </c>
      <c r="G1560" s="126">
        <v>14.6</v>
      </c>
      <c r="H1560" s="166">
        <v>813</v>
      </c>
      <c r="I1560" s="166">
        <v>835</v>
      </c>
      <c r="J1560" s="166">
        <v>951</v>
      </c>
      <c r="K1560" s="357">
        <v>869</v>
      </c>
      <c r="L1560" s="357">
        <v>883</v>
      </c>
      <c r="M1560" s="357">
        <v>1020</v>
      </c>
      <c r="N1560" s="357">
        <v>911</v>
      </c>
      <c r="O1560" s="357">
        <v>859</v>
      </c>
      <c r="P1560" s="357">
        <v>908</v>
      </c>
      <c r="Q1560" s="357">
        <v>972</v>
      </c>
      <c r="R1560" s="357">
        <v>944</v>
      </c>
      <c r="S1560" s="354">
        <v>971</v>
      </c>
      <c r="T1560" s="354">
        <v>1115</v>
      </c>
      <c r="U1560" s="354">
        <v>1263</v>
      </c>
      <c r="V1560" s="357">
        <v>911</v>
      </c>
      <c r="W1560" s="357">
        <v>1013</v>
      </c>
      <c r="X1560" s="357">
        <v>854</v>
      </c>
      <c r="Y1560" s="357">
        <v>938</v>
      </c>
      <c r="Z1560" s="357">
        <v>1086</v>
      </c>
      <c r="AA1560" s="357">
        <v>926</v>
      </c>
      <c r="AB1560" s="357">
        <v>888</v>
      </c>
      <c r="AC1560" s="357">
        <v>1029</v>
      </c>
      <c r="AD1560" s="357">
        <v>1199</v>
      </c>
      <c r="AE1560" s="357">
        <v>972</v>
      </c>
      <c r="AF1560" s="357">
        <v>1125</v>
      </c>
      <c r="AG1560" s="357">
        <v>1240</v>
      </c>
      <c r="AH1560" s="357">
        <v>1447</v>
      </c>
      <c r="AI1560" s="368" t="s">
        <v>2207</v>
      </c>
      <c r="AJ1560" s="357">
        <v>951</v>
      </c>
      <c r="AK1560" s="357">
        <v>1062</v>
      </c>
      <c r="AL1560" s="357">
        <v>1238</v>
      </c>
      <c r="AM1560" s="357">
        <v>823</v>
      </c>
      <c r="AN1560" s="357">
        <v>887</v>
      </c>
      <c r="AO1560" s="357">
        <v>1004</v>
      </c>
      <c r="AP1560" s="357">
        <v>848</v>
      </c>
      <c r="AQ1560" s="357">
        <v>834</v>
      </c>
      <c r="AR1560" s="357">
        <v>1026</v>
      </c>
      <c r="AS1560" s="357">
        <v>967</v>
      </c>
      <c r="AT1560" s="105"/>
      <c r="AU1560" s="105" t="s">
        <v>5082</v>
      </c>
      <c r="AV1560" s="126">
        <v>14.6</v>
      </c>
    </row>
    <row r="1561" spans="1:48" ht="23.25" customHeight="1">
      <c r="D1561" s="105" t="s">
        <v>5083</v>
      </c>
      <c r="E1561" s="164" t="s">
        <v>5083</v>
      </c>
      <c r="F1561" s="165" t="s">
        <v>5150</v>
      </c>
      <c r="G1561" s="126">
        <v>14.6</v>
      </c>
      <c r="H1561" s="166">
        <v>813</v>
      </c>
      <c r="I1561" s="166">
        <v>835</v>
      </c>
      <c r="J1561" s="166">
        <v>951</v>
      </c>
      <c r="K1561" s="357">
        <v>869</v>
      </c>
      <c r="L1561" s="357">
        <v>883</v>
      </c>
      <c r="M1561" s="357">
        <v>1020</v>
      </c>
      <c r="N1561" s="357">
        <v>911</v>
      </c>
      <c r="O1561" s="357">
        <v>859</v>
      </c>
      <c r="P1561" s="357">
        <v>908</v>
      </c>
      <c r="Q1561" s="357">
        <v>972</v>
      </c>
      <c r="R1561" s="357">
        <v>944</v>
      </c>
      <c r="S1561" s="354">
        <v>971</v>
      </c>
      <c r="T1561" s="354">
        <v>1115</v>
      </c>
      <c r="U1561" s="354">
        <v>1263</v>
      </c>
      <c r="V1561" s="357">
        <v>911</v>
      </c>
      <c r="W1561" s="357">
        <v>1013</v>
      </c>
      <c r="X1561" s="357">
        <v>854</v>
      </c>
      <c r="Y1561" s="357">
        <v>938</v>
      </c>
      <c r="Z1561" s="357">
        <v>1086</v>
      </c>
      <c r="AA1561" s="357">
        <v>926</v>
      </c>
      <c r="AB1561" s="357">
        <v>888</v>
      </c>
      <c r="AC1561" s="357">
        <v>1029</v>
      </c>
      <c r="AD1561" s="357">
        <v>1199</v>
      </c>
      <c r="AE1561" s="357">
        <v>972</v>
      </c>
      <c r="AF1561" s="357">
        <v>1125</v>
      </c>
      <c r="AG1561" s="357">
        <v>1240</v>
      </c>
      <c r="AH1561" s="357">
        <v>1447</v>
      </c>
      <c r="AI1561" s="368" t="s">
        <v>2207</v>
      </c>
      <c r="AJ1561" s="357">
        <v>951</v>
      </c>
      <c r="AK1561" s="357">
        <v>1062</v>
      </c>
      <c r="AL1561" s="357">
        <v>1238</v>
      </c>
      <c r="AM1561" s="357">
        <v>823</v>
      </c>
      <c r="AN1561" s="357">
        <v>887</v>
      </c>
      <c r="AO1561" s="357">
        <v>1004</v>
      </c>
      <c r="AP1561" s="357">
        <v>848</v>
      </c>
      <c r="AQ1561" s="357">
        <v>834</v>
      </c>
      <c r="AR1561" s="357">
        <v>1026</v>
      </c>
      <c r="AS1561" s="357">
        <v>967</v>
      </c>
      <c r="AT1561" s="105"/>
      <c r="AU1561" s="105" t="s">
        <v>5083</v>
      </c>
      <c r="AV1561" s="126">
        <v>14.6</v>
      </c>
    </row>
    <row r="1562" spans="1:48" ht="23.25" customHeight="1">
      <c r="D1562" s="105" t="s">
        <v>5401</v>
      </c>
      <c r="E1562" s="13" t="s">
        <v>5401</v>
      </c>
      <c r="F1562" s="2" t="s">
        <v>5150</v>
      </c>
      <c r="G1562">
        <v>15.2</v>
      </c>
      <c r="H1562" s="398" t="s">
        <v>2207</v>
      </c>
      <c r="I1562" s="398" t="s">
        <v>2207</v>
      </c>
      <c r="J1562" s="398" t="s">
        <v>2207</v>
      </c>
      <c r="K1562" s="390" t="s">
        <v>2207</v>
      </c>
      <c r="L1562" s="390" t="s">
        <v>2207</v>
      </c>
      <c r="M1562" s="390" t="s">
        <v>2207</v>
      </c>
      <c r="N1562" s="390" t="s">
        <v>2207</v>
      </c>
      <c r="O1562" s="390" t="s">
        <v>2207</v>
      </c>
      <c r="P1562" s="390" t="s">
        <v>2207</v>
      </c>
      <c r="Q1562" s="390" t="s">
        <v>2207</v>
      </c>
      <c r="R1562" s="390" t="s">
        <v>2207</v>
      </c>
      <c r="S1562" s="354">
        <v>982</v>
      </c>
      <c r="T1562" s="354">
        <v>1131</v>
      </c>
      <c r="U1562" s="354">
        <v>1278</v>
      </c>
      <c r="V1562" s="391">
        <v>937</v>
      </c>
      <c r="W1562" s="391">
        <v>1042</v>
      </c>
      <c r="X1562" s="391">
        <v>876</v>
      </c>
      <c r="Y1562" s="391">
        <v>962</v>
      </c>
      <c r="Z1562" s="391">
        <v>1114</v>
      </c>
      <c r="AA1562" s="391">
        <v>949</v>
      </c>
      <c r="AB1562" s="391">
        <v>912</v>
      </c>
      <c r="AC1562" s="391">
        <v>1057</v>
      </c>
      <c r="AD1562" s="391">
        <v>1232</v>
      </c>
      <c r="AE1562" s="391">
        <v>998</v>
      </c>
      <c r="AF1562" s="391">
        <v>1150</v>
      </c>
      <c r="AG1562" s="391">
        <v>1268</v>
      </c>
      <c r="AH1562" s="391">
        <v>1480</v>
      </c>
      <c r="AI1562" s="399" t="s">
        <v>2207</v>
      </c>
      <c r="AJ1562" s="391">
        <v>975</v>
      </c>
      <c r="AK1562" s="391">
        <v>1090</v>
      </c>
      <c r="AL1562" s="391">
        <v>1271</v>
      </c>
      <c r="AM1562" s="391">
        <v>845</v>
      </c>
      <c r="AN1562" s="391">
        <v>911</v>
      </c>
      <c r="AO1562" s="391">
        <v>1031</v>
      </c>
      <c r="AP1562" s="391">
        <v>857</v>
      </c>
      <c r="AQ1562" s="391">
        <v>850</v>
      </c>
      <c r="AR1562" s="391">
        <v>1050</v>
      </c>
      <c r="AS1562" s="391">
        <v>983</v>
      </c>
      <c r="AU1562" s="105" t="s">
        <v>5401</v>
      </c>
      <c r="AV1562" s="126">
        <v>15.2</v>
      </c>
    </row>
    <row r="1563" spans="1:48" ht="23.25" customHeight="1">
      <c r="D1563" s="105" t="s">
        <v>5402</v>
      </c>
      <c r="E1563" s="13" t="s">
        <v>5402</v>
      </c>
      <c r="F1563" s="2" t="s">
        <v>5150</v>
      </c>
      <c r="G1563">
        <v>15.2</v>
      </c>
      <c r="H1563" s="398" t="s">
        <v>2207</v>
      </c>
      <c r="I1563" s="398" t="s">
        <v>2207</v>
      </c>
      <c r="J1563" s="398" t="s">
        <v>2207</v>
      </c>
      <c r="K1563" s="390" t="s">
        <v>2207</v>
      </c>
      <c r="L1563" s="390" t="s">
        <v>2207</v>
      </c>
      <c r="M1563" s="390" t="s">
        <v>2207</v>
      </c>
      <c r="N1563" s="390" t="s">
        <v>2207</v>
      </c>
      <c r="O1563" s="390" t="s">
        <v>2207</v>
      </c>
      <c r="P1563" s="390" t="s">
        <v>2207</v>
      </c>
      <c r="Q1563" s="390" t="s">
        <v>2207</v>
      </c>
      <c r="R1563" s="390" t="s">
        <v>2207</v>
      </c>
      <c r="S1563" s="354">
        <v>982</v>
      </c>
      <c r="T1563" s="354">
        <v>1131</v>
      </c>
      <c r="U1563" s="354">
        <v>1278</v>
      </c>
      <c r="V1563" s="391">
        <v>937</v>
      </c>
      <c r="W1563" s="391">
        <v>1042</v>
      </c>
      <c r="X1563" s="391">
        <v>876</v>
      </c>
      <c r="Y1563" s="391">
        <v>962</v>
      </c>
      <c r="Z1563" s="391">
        <v>1114</v>
      </c>
      <c r="AA1563" s="391">
        <v>949</v>
      </c>
      <c r="AB1563" s="391">
        <v>912</v>
      </c>
      <c r="AC1563" s="391">
        <v>1057</v>
      </c>
      <c r="AD1563" s="391">
        <v>1232</v>
      </c>
      <c r="AE1563" s="391">
        <v>998</v>
      </c>
      <c r="AF1563" s="391">
        <v>1150</v>
      </c>
      <c r="AG1563" s="391">
        <v>1268</v>
      </c>
      <c r="AH1563" s="391">
        <v>1480</v>
      </c>
      <c r="AI1563" s="399" t="s">
        <v>2207</v>
      </c>
      <c r="AJ1563" s="391">
        <v>975</v>
      </c>
      <c r="AK1563" s="391">
        <v>1090</v>
      </c>
      <c r="AL1563" s="391">
        <v>1271</v>
      </c>
      <c r="AM1563" s="391">
        <v>845</v>
      </c>
      <c r="AN1563" s="391">
        <v>911</v>
      </c>
      <c r="AO1563" s="391">
        <v>1031</v>
      </c>
      <c r="AP1563" s="391">
        <v>857</v>
      </c>
      <c r="AQ1563" s="391">
        <v>850</v>
      </c>
      <c r="AR1563" s="391">
        <v>1050</v>
      </c>
      <c r="AS1563" s="391">
        <v>983</v>
      </c>
      <c r="AU1563" s="105" t="s">
        <v>5402</v>
      </c>
      <c r="AV1563" s="126">
        <v>15.2</v>
      </c>
    </row>
    <row r="1564" spans="1:48" ht="23.25" customHeight="1">
      <c r="D1564" s="105" t="s">
        <v>5084</v>
      </c>
      <c r="E1564" s="164" t="s">
        <v>5084</v>
      </c>
      <c r="F1564" s="165" t="s">
        <v>5150</v>
      </c>
      <c r="G1564" s="126">
        <v>15.7</v>
      </c>
      <c r="H1564" s="166">
        <v>857</v>
      </c>
      <c r="I1564" s="166">
        <v>880</v>
      </c>
      <c r="J1564" s="166">
        <v>1001</v>
      </c>
      <c r="K1564" s="357">
        <v>915</v>
      </c>
      <c r="L1564" s="357">
        <v>929</v>
      </c>
      <c r="M1564" s="357">
        <v>1076</v>
      </c>
      <c r="N1564" s="357">
        <v>960</v>
      </c>
      <c r="O1564" s="357">
        <v>903</v>
      </c>
      <c r="P1564" s="357">
        <v>957</v>
      </c>
      <c r="Q1564" s="357">
        <v>1026</v>
      </c>
      <c r="R1564" s="357">
        <v>994</v>
      </c>
      <c r="S1564" s="354">
        <v>1017</v>
      </c>
      <c r="T1564" s="354">
        <v>1171</v>
      </c>
      <c r="U1564" s="354">
        <v>1324</v>
      </c>
      <c r="V1564" s="357">
        <v>963</v>
      </c>
      <c r="W1564" s="357">
        <v>1071</v>
      </c>
      <c r="X1564" s="357">
        <v>898</v>
      </c>
      <c r="Y1564" s="357">
        <v>986</v>
      </c>
      <c r="Z1564" s="357">
        <v>1142</v>
      </c>
      <c r="AA1564" s="357">
        <v>972</v>
      </c>
      <c r="AB1564" s="357">
        <v>936</v>
      </c>
      <c r="AC1564" s="357">
        <v>1085</v>
      </c>
      <c r="AD1564" s="357">
        <v>1265</v>
      </c>
      <c r="AE1564" s="357">
        <v>1024</v>
      </c>
      <c r="AF1564" s="357">
        <v>1174</v>
      </c>
      <c r="AG1564" s="357">
        <v>1296</v>
      </c>
      <c r="AH1564" s="357">
        <v>1512</v>
      </c>
      <c r="AI1564" s="368" t="s">
        <v>2207</v>
      </c>
      <c r="AJ1564" s="357">
        <v>999</v>
      </c>
      <c r="AK1564" s="357">
        <v>1118</v>
      </c>
      <c r="AL1564" s="357">
        <v>1303</v>
      </c>
      <c r="AM1564" s="357">
        <v>866</v>
      </c>
      <c r="AN1564" s="357">
        <v>935</v>
      </c>
      <c r="AO1564" s="357">
        <v>1058</v>
      </c>
      <c r="AP1564" s="357">
        <v>866</v>
      </c>
      <c r="AQ1564" s="357">
        <v>866</v>
      </c>
      <c r="AR1564" s="357">
        <v>1073</v>
      </c>
      <c r="AS1564" s="357">
        <v>999</v>
      </c>
      <c r="AT1564" s="105"/>
      <c r="AU1564" s="105" t="s">
        <v>5084</v>
      </c>
      <c r="AV1564" s="126">
        <v>15.7</v>
      </c>
    </row>
    <row r="1565" spans="1:48" ht="23.25" customHeight="1">
      <c r="D1565" s="105" t="s">
        <v>5085</v>
      </c>
      <c r="E1565" s="164" t="s">
        <v>5085</v>
      </c>
      <c r="F1565" s="165" t="s">
        <v>5150</v>
      </c>
      <c r="G1565" s="126">
        <v>15.7</v>
      </c>
      <c r="H1565" s="166">
        <v>857</v>
      </c>
      <c r="I1565" s="166">
        <v>880</v>
      </c>
      <c r="J1565" s="166">
        <v>1001</v>
      </c>
      <c r="K1565" s="357">
        <v>915</v>
      </c>
      <c r="L1565" s="357">
        <v>929</v>
      </c>
      <c r="M1565" s="357">
        <v>1076</v>
      </c>
      <c r="N1565" s="357">
        <v>960</v>
      </c>
      <c r="O1565" s="357">
        <v>903</v>
      </c>
      <c r="P1565" s="357">
        <v>957</v>
      </c>
      <c r="Q1565" s="357">
        <v>1026</v>
      </c>
      <c r="R1565" s="357">
        <v>994</v>
      </c>
      <c r="S1565" s="354">
        <v>1017</v>
      </c>
      <c r="T1565" s="354">
        <v>1171</v>
      </c>
      <c r="U1565" s="354">
        <v>1324</v>
      </c>
      <c r="V1565" s="357">
        <v>963</v>
      </c>
      <c r="W1565" s="357">
        <v>1071</v>
      </c>
      <c r="X1565" s="357">
        <v>898</v>
      </c>
      <c r="Y1565" s="357">
        <v>986</v>
      </c>
      <c r="Z1565" s="357">
        <v>1142</v>
      </c>
      <c r="AA1565" s="357">
        <v>972</v>
      </c>
      <c r="AB1565" s="357">
        <v>936</v>
      </c>
      <c r="AC1565" s="357">
        <v>1085</v>
      </c>
      <c r="AD1565" s="357">
        <v>1265</v>
      </c>
      <c r="AE1565" s="357">
        <v>1024</v>
      </c>
      <c r="AF1565" s="357">
        <v>1174</v>
      </c>
      <c r="AG1565" s="357">
        <v>1296</v>
      </c>
      <c r="AH1565" s="357">
        <v>1512</v>
      </c>
      <c r="AI1565" s="368" t="s">
        <v>2207</v>
      </c>
      <c r="AJ1565" s="357">
        <v>999</v>
      </c>
      <c r="AK1565" s="357">
        <v>1118</v>
      </c>
      <c r="AL1565" s="357">
        <v>1303</v>
      </c>
      <c r="AM1565" s="357">
        <v>866</v>
      </c>
      <c r="AN1565" s="357">
        <v>935</v>
      </c>
      <c r="AO1565" s="357">
        <v>1058</v>
      </c>
      <c r="AP1565" s="357">
        <v>866</v>
      </c>
      <c r="AQ1565" s="357">
        <v>866</v>
      </c>
      <c r="AR1565" s="357">
        <v>1073</v>
      </c>
      <c r="AS1565" s="357">
        <v>999</v>
      </c>
      <c r="AT1565" s="105"/>
      <c r="AU1565" s="105" t="s">
        <v>5085</v>
      </c>
      <c r="AV1565" s="126">
        <v>15.7</v>
      </c>
    </row>
    <row r="1566" spans="1:48" ht="23.25" customHeight="1">
      <c r="D1566" s="105" t="s">
        <v>5086</v>
      </c>
      <c r="E1566" s="164" t="s">
        <v>5086</v>
      </c>
      <c r="F1566" s="165" t="s">
        <v>5150</v>
      </c>
      <c r="G1566" s="126">
        <v>16.200000000000003</v>
      </c>
      <c r="H1566" s="166">
        <v>878</v>
      </c>
      <c r="I1566" s="166">
        <v>891</v>
      </c>
      <c r="J1566" s="166">
        <v>1034</v>
      </c>
      <c r="K1566" s="357">
        <v>931</v>
      </c>
      <c r="L1566" s="357">
        <v>943</v>
      </c>
      <c r="M1566" s="357">
        <v>1102</v>
      </c>
      <c r="N1566" s="357">
        <v>1006</v>
      </c>
      <c r="O1566" s="357">
        <v>944</v>
      </c>
      <c r="P1566" s="357">
        <v>969</v>
      </c>
      <c r="Q1566" s="357">
        <v>1047</v>
      </c>
      <c r="R1566" s="357">
        <v>1025</v>
      </c>
      <c r="S1566" s="354">
        <v>1041</v>
      </c>
      <c r="T1566" s="354">
        <v>1201</v>
      </c>
      <c r="U1566" s="354">
        <v>1357</v>
      </c>
      <c r="V1566" s="357">
        <v>991</v>
      </c>
      <c r="W1566" s="357">
        <v>1101</v>
      </c>
      <c r="X1566" s="357">
        <v>921</v>
      </c>
      <c r="Y1566" s="357">
        <v>1012</v>
      </c>
      <c r="Z1566" s="357">
        <v>1172</v>
      </c>
      <c r="AA1566" s="357">
        <v>998</v>
      </c>
      <c r="AB1566" s="357">
        <v>962</v>
      </c>
      <c r="AC1566" s="357">
        <v>1115</v>
      </c>
      <c r="AD1566" s="357">
        <v>1299</v>
      </c>
      <c r="AE1566" s="357">
        <v>1051</v>
      </c>
      <c r="AF1566" s="357">
        <v>1200</v>
      </c>
      <c r="AG1566" s="357">
        <v>1325</v>
      </c>
      <c r="AH1566" s="357">
        <v>1547</v>
      </c>
      <c r="AI1566" s="368" t="s">
        <v>2207</v>
      </c>
      <c r="AJ1566" s="357">
        <v>1025</v>
      </c>
      <c r="AK1566" s="357">
        <v>1147</v>
      </c>
      <c r="AL1566" s="357">
        <v>1338</v>
      </c>
      <c r="AM1566" s="357">
        <v>889</v>
      </c>
      <c r="AN1566" s="357">
        <v>961</v>
      </c>
      <c r="AO1566" s="357">
        <v>1087</v>
      </c>
      <c r="AP1566" s="357">
        <v>896</v>
      </c>
      <c r="AQ1566" s="357">
        <v>896</v>
      </c>
      <c r="AR1566" s="357">
        <v>1110</v>
      </c>
      <c r="AS1566" s="357">
        <v>1029</v>
      </c>
      <c r="AT1566" s="105"/>
      <c r="AU1566" s="105" t="s">
        <v>5086</v>
      </c>
      <c r="AV1566" s="126">
        <v>16.200000000000003</v>
      </c>
    </row>
    <row r="1567" spans="1:48" ht="23.25" customHeight="1">
      <c r="D1567" s="105" t="s">
        <v>5087</v>
      </c>
      <c r="E1567" s="164" t="s">
        <v>5087</v>
      </c>
      <c r="F1567" s="165" t="s">
        <v>5150</v>
      </c>
      <c r="G1567" s="126">
        <v>16.200000000000003</v>
      </c>
      <c r="H1567" s="166">
        <v>878</v>
      </c>
      <c r="I1567" s="166">
        <v>891</v>
      </c>
      <c r="J1567" s="166">
        <v>1034</v>
      </c>
      <c r="K1567" s="357">
        <v>931</v>
      </c>
      <c r="L1567" s="357">
        <v>943</v>
      </c>
      <c r="M1567" s="357">
        <v>1102</v>
      </c>
      <c r="N1567" s="357">
        <v>1006</v>
      </c>
      <c r="O1567" s="357">
        <v>944</v>
      </c>
      <c r="P1567" s="357">
        <v>969</v>
      </c>
      <c r="Q1567" s="357">
        <v>1047</v>
      </c>
      <c r="R1567" s="357">
        <v>1025</v>
      </c>
      <c r="S1567" s="354">
        <v>1041</v>
      </c>
      <c r="T1567" s="354">
        <v>1201</v>
      </c>
      <c r="U1567" s="354">
        <v>1357</v>
      </c>
      <c r="V1567" s="357">
        <v>991</v>
      </c>
      <c r="W1567" s="357">
        <v>1101</v>
      </c>
      <c r="X1567" s="357">
        <v>921</v>
      </c>
      <c r="Y1567" s="357">
        <v>1012</v>
      </c>
      <c r="Z1567" s="357">
        <v>1172</v>
      </c>
      <c r="AA1567" s="357">
        <v>998</v>
      </c>
      <c r="AB1567" s="357">
        <v>962</v>
      </c>
      <c r="AC1567" s="357">
        <v>1115</v>
      </c>
      <c r="AD1567" s="357">
        <v>1299</v>
      </c>
      <c r="AE1567" s="357">
        <v>1051</v>
      </c>
      <c r="AF1567" s="357">
        <v>1200</v>
      </c>
      <c r="AG1567" s="357">
        <v>1325</v>
      </c>
      <c r="AH1567" s="357">
        <v>1547</v>
      </c>
      <c r="AI1567" s="368" t="s">
        <v>2207</v>
      </c>
      <c r="AJ1567" s="357">
        <v>1025</v>
      </c>
      <c r="AK1567" s="357">
        <v>1147</v>
      </c>
      <c r="AL1567" s="357">
        <v>1338</v>
      </c>
      <c r="AM1567" s="357">
        <v>889</v>
      </c>
      <c r="AN1567" s="357">
        <v>961</v>
      </c>
      <c r="AO1567" s="357">
        <v>1087</v>
      </c>
      <c r="AP1567" s="357">
        <v>896</v>
      </c>
      <c r="AQ1567" s="357">
        <v>896</v>
      </c>
      <c r="AR1567" s="357">
        <v>1110</v>
      </c>
      <c r="AS1567" s="357">
        <v>1029</v>
      </c>
      <c r="AT1567" s="105"/>
      <c r="AU1567" s="105" t="s">
        <v>5087</v>
      </c>
      <c r="AV1567" s="126">
        <v>16.200000000000003</v>
      </c>
    </row>
    <row r="1568" spans="1:48" ht="23.25" customHeight="1">
      <c r="D1568" s="105" t="s">
        <v>5088</v>
      </c>
      <c r="E1568" s="164" t="s">
        <v>5088</v>
      </c>
      <c r="F1568" s="165" t="s">
        <v>5150</v>
      </c>
      <c r="G1568" s="126">
        <v>16.700000000000003</v>
      </c>
      <c r="H1568" s="166">
        <v>948</v>
      </c>
      <c r="I1568" s="166">
        <v>970</v>
      </c>
      <c r="J1568" s="166">
        <v>1104</v>
      </c>
      <c r="K1568" s="357">
        <v>1010</v>
      </c>
      <c r="L1568" s="357">
        <v>1022</v>
      </c>
      <c r="M1568" s="357">
        <v>1185</v>
      </c>
      <c r="N1568" s="357">
        <v>1058</v>
      </c>
      <c r="O1568" s="357">
        <v>994</v>
      </c>
      <c r="P1568" s="357">
        <v>1052</v>
      </c>
      <c r="Q1568" s="357">
        <v>1133</v>
      </c>
      <c r="R1568" s="357">
        <v>1094</v>
      </c>
      <c r="S1568" s="354">
        <v>1105</v>
      </c>
      <c r="T1568" s="354">
        <v>1270</v>
      </c>
      <c r="U1568" s="354">
        <v>1437</v>
      </c>
      <c r="V1568" s="357">
        <v>1060</v>
      </c>
      <c r="W1568" s="357">
        <v>1178</v>
      </c>
      <c r="X1568" s="357">
        <v>987</v>
      </c>
      <c r="Y1568" s="357">
        <v>1083</v>
      </c>
      <c r="Z1568" s="357">
        <v>1255</v>
      </c>
      <c r="AA1568" s="357">
        <v>1071</v>
      </c>
      <c r="AB1568" s="357">
        <v>1031</v>
      </c>
      <c r="AC1568" s="357">
        <v>1189</v>
      </c>
      <c r="AD1568" s="357">
        <v>1386</v>
      </c>
      <c r="AE1568" s="357">
        <v>1127</v>
      </c>
      <c r="AF1568" s="357">
        <v>1269</v>
      </c>
      <c r="AG1568" s="357">
        <v>1400</v>
      </c>
      <c r="AH1568" s="357">
        <v>1634</v>
      </c>
      <c r="AI1568" s="368" t="s">
        <v>2207</v>
      </c>
      <c r="AJ1568" s="357">
        <v>1094</v>
      </c>
      <c r="AK1568" s="357">
        <v>1221</v>
      </c>
      <c r="AL1568" s="357">
        <v>1425</v>
      </c>
      <c r="AM1568" s="357">
        <v>956</v>
      </c>
      <c r="AN1568" s="357">
        <v>1030</v>
      </c>
      <c r="AO1568" s="357">
        <v>1166</v>
      </c>
      <c r="AP1568" s="357">
        <v>975</v>
      </c>
      <c r="AQ1568" s="357">
        <v>975</v>
      </c>
      <c r="AR1568" s="357">
        <v>1196</v>
      </c>
      <c r="AS1568" s="357">
        <v>1107</v>
      </c>
      <c r="AT1568" s="105"/>
      <c r="AU1568" s="105" t="s">
        <v>5088</v>
      </c>
      <c r="AV1568" s="126">
        <v>16.700000000000003</v>
      </c>
    </row>
    <row r="1569" spans="4:48" ht="23.25" customHeight="1">
      <c r="D1569" s="105" t="s">
        <v>5089</v>
      </c>
      <c r="E1569" s="164" t="s">
        <v>5089</v>
      </c>
      <c r="F1569" s="165" t="s">
        <v>5150</v>
      </c>
      <c r="G1569" s="126">
        <v>16.700000000000003</v>
      </c>
      <c r="H1569" s="166">
        <v>948</v>
      </c>
      <c r="I1569" s="166">
        <v>970</v>
      </c>
      <c r="J1569" s="166">
        <v>1104</v>
      </c>
      <c r="K1569" s="357">
        <v>1010</v>
      </c>
      <c r="L1569" s="357">
        <v>1022</v>
      </c>
      <c r="M1569" s="357">
        <v>1185</v>
      </c>
      <c r="N1569" s="357">
        <v>1058</v>
      </c>
      <c r="O1569" s="357">
        <v>994</v>
      </c>
      <c r="P1569" s="357">
        <v>1052</v>
      </c>
      <c r="Q1569" s="357">
        <v>1133</v>
      </c>
      <c r="R1569" s="357">
        <v>1094</v>
      </c>
      <c r="S1569" s="354">
        <v>1105</v>
      </c>
      <c r="T1569" s="354">
        <v>1270</v>
      </c>
      <c r="U1569" s="354">
        <v>1437</v>
      </c>
      <c r="V1569" s="357">
        <v>1060</v>
      </c>
      <c r="W1569" s="357">
        <v>1178</v>
      </c>
      <c r="X1569" s="357">
        <v>987</v>
      </c>
      <c r="Y1569" s="357">
        <v>1083</v>
      </c>
      <c r="Z1569" s="357">
        <v>1255</v>
      </c>
      <c r="AA1569" s="357">
        <v>1071</v>
      </c>
      <c r="AB1569" s="357">
        <v>1031</v>
      </c>
      <c r="AC1569" s="357">
        <v>1189</v>
      </c>
      <c r="AD1569" s="357">
        <v>1386</v>
      </c>
      <c r="AE1569" s="357">
        <v>1127</v>
      </c>
      <c r="AF1569" s="357">
        <v>1269</v>
      </c>
      <c r="AG1569" s="357">
        <v>1400</v>
      </c>
      <c r="AH1569" s="357">
        <v>1634</v>
      </c>
      <c r="AI1569" s="368" t="s">
        <v>2207</v>
      </c>
      <c r="AJ1569" s="357">
        <v>1094</v>
      </c>
      <c r="AK1569" s="357">
        <v>1221</v>
      </c>
      <c r="AL1569" s="357">
        <v>1425</v>
      </c>
      <c r="AM1569" s="357">
        <v>956</v>
      </c>
      <c r="AN1569" s="357">
        <v>1030</v>
      </c>
      <c r="AO1569" s="357">
        <v>1166</v>
      </c>
      <c r="AP1569" s="357">
        <v>975</v>
      </c>
      <c r="AQ1569" s="357">
        <v>975</v>
      </c>
      <c r="AR1569" s="357">
        <v>1196</v>
      </c>
      <c r="AS1569" s="357">
        <v>1107</v>
      </c>
      <c r="AT1569" s="105"/>
      <c r="AU1569" s="105" t="s">
        <v>5089</v>
      </c>
      <c r="AV1569" s="126">
        <v>16.700000000000003</v>
      </c>
    </row>
    <row r="1570" spans="4:48" ht="23.25" customHeight="1">
      <c r="D1570" s="105" t="s">
        <v>5090</v>
      </c>
      <c r="E1570" s="164" t="s">
        <v>5090</v>
      </c>
      <c r="F1570" s="165" t="s">
        <v>5151</v>
      </c>
      <c r="G1570" s="126">
        <v>18.3</v>
      </c>
      <c r="H1570" s="166">
        <v>874</v>
      </c>
      <c r="I1570" s="166">
        <v>907</v>
      </c>
      <c r="J1570" s="166">
        <v>1032</v>
      </c>
      <c r="K1570" s="357">
        <v>930</v>
      </c>
      <c r="L1570" s="357">
        <v>953</v>
      </c>
      <c r="M1570" s="357">
        <v>1109</v>
      </c>
      <c r="N1570" s="357">
        <v>981</v>
      </c>
      <c r="O1570" s="357">
        <v>931</v>
      </c>
      <c r="P1570" s="357">
        <v>997</v>
      </c>
      <c r="Q1570" s="357">
        <v>1061</v>
      </c>
      <c r="R1570" s="357">
        <v>1033</v>
      </c>
      <c r="S1570" s="354">
        <v>1046</v>
      </c>
      <c r="T1570" s="354">
        <v>1222</v>
      </c>
      <c r="U1570" s="354">
        <v>1373</v>
      </c>
      <c r="V1570" s="357">
        <v>1002</v>
      </c>
      <c r="W1570" s="357">
        <v>1114</v>
      </c>
      <c r="X1570" s="357">
        <v>916</v>
      </c>
      <c r="Y1570" s="357">
        <v>1018</v>
      </c>
      <c r="Z1570" s="357">
        <v>1178</v>
      </c>
      <c r="AA1570" s="357">
        <v>990</v>
      </c>
      <c r="AB1570" s="357">
        <v>971</v>
      </c>
      <c r="AC1570" s="357">
        <v>1138</v>
      </c>
      <c r="AD1570" s="357">
        <v>1326</v>
      </c>
      <c r="AE1570" s="357">
        <v>1053</v>
      </c>
      <c r="AF1570" s="357">
        <v>1208</v>
      </c>
      <c r="AG1570" s="357">
        <v>1349</v>
      </c>
      <c r="AH1570" s="357">
        <v>1574</v>
      </c>
      <c r="AI1570" s="368" t="s">
        <v>2207</v>
      </c>
      <c r="AJ1570" s="357">
        <v>1034</v>
      </c>
      <c r="AK1570" s="357">
        <v>1170</v>
      </c>
      <c r="AL1570" s="357">
        <v>1365</v>
      </c>
      <c r="AM1570" s="357">
        <v>885</v>
      </c>
      <c r="AN1570" s="357">
        <v>966</v>
      </c>
      <c r="AO1570" s="357">
        <v>1092</v>
      </c>
      <c r="AP1570" s="357">
        <v>929</v>
      </c>
      <c r="AQ1570" s="357">
        <v>929</v>
      </c>
      <c r="AR1570" s="357">
        <v>1171</v>
      </c>
      <c r="AS1570" s="357">
        <v>1060</v>
      </c>
      <c r="AT1570" s="105"/>
      <c r="AU1570" s="105" t="s">
        <v>5090</v>
      </c>
      <c r="AV1570" s="126">
        <v>18.3</v>
      </c>
    </row>
    <row r="1571" spans="4:48" ht="23.25" customHeight="1">
      <c r="D1571" s="105" t="s">
        <v>5091</v>
      </c>
      <c r="E1571" s="164" t="s">
        <v>5091</v>
      </c>
      <c r="F1571" s="165" t="s">
        <v>5151</v>
      </c>
      <c r="G1571" s="126">
        <v>18.3</v>
      </c>
      <c r="H1571" s="166">
        <v>874</v>
      </c>
      <c r="I1571" s="166">
        <v>907</v>
      </c>
      <c r="J1571" s="166">
        <v>1032</v>
      </c>
      <c r="K1571" s="357">
        <v>930</v>
      </c>
      <c r="L1571" s="357">
        <v>953</v>
      </c>
      <c r="M1571" s="357">
        <v>1109</v>
      </c>
      <c r="N1571" s="357">
        <v>981</v>
      </c>
      <c r="O1571" s="357">
        <v>931</v>
      </c>
      <c r="P1571" s="357">
        <v>997</v>
      </c>
      <c r="Q1571" s="357">
        <v>1061</v>
      </c>
      <c r="R1571" s="357">
        <v>1033</v>
      </c>
      <c r="S1571" s="354">
        <v>1046</v>
      </c>
      <c r="T1571" s="354">
        <v>1222</v>
      </c>
      <c r="U1571" s="354">
        <v>1373</v>
      </c>
      <c r="V1571" s="357">
        <v>1002</v>
      </c>
      <c r="W1571" s="357">
        <v>1114</v>
      </c>
      <c r="X1571" s="357">
        <v>916</v>
      </c>
      <c r="Y1571" s="357">
        <v>1018</v>
      </c>
      <c r="Z1571" s="357">
        <v>1178</v>
      </c>
      <c r="AA1571" s="357">
        <v>990</v>
      </c>
      <c r="AB1571" s="357">
        <v>971</v>
      </c>
      <c r="AC1571" s="357">
        <v>1138</v>
      </c>
      <c r="AD1571" s="357">
        <v>1326</v>
      </c>
      <c r="AE1571" s="357">
        <v>1053</v>
      </c>
      <c r="AF1571" s="357">
        <v>1208</v>
      </c>
      <c r="AG1571" s="357">
        <v>1349</v>
      </c>
      <c r="AH1571" s="357">
        <v>1574</v>
      </c>
      <c r="AI1571" s="368" t="s">
        <v>2207</v>
      </c>
      <c r="AJ1571" s="357">
        <v>1034</v>
      </c>
      <c r="AK1571" s="357">
        <v>1170</v>
      </c>
      <c r="AL1571" s="357">
        <v>1365</v>
      </c>
      <c r="AM1571" s="357">
        <v>885</v>
      </c>
      <c r="AN1571" s="357">
        <v>966</v>
      </c>
      <c r="AO1571" s="357">
        <v>1092</v>
      </c>
      <c r="AP1571" s="357">
        <v>929</v>
      </c>
      <c r="AQ1571" s="357">
        <v>929</v>
      </c>
      <c r="AR1571" s="357">
        <v>1171</v>
      </c>
      <c r="AS1571" s="357">
        <v>1060</v>
      </c>
      <c r="AT1571" s="105"/>
      <c r="AU1571" s="105" t="s">
        <v>5091</v>
      </c>
      <c r="AV1571" s="126">
        <v>18.3</v>
      </c>
    </row>
    <row r="1572" spans="4:48" ht="23.25" customHeight="1">
      <c r="D1572" s="105" t="s">
        <v>5403</v>
      </c>
      <c r="E1572" s="13" t="s">
        <v>5403</v>
      </c>
      <c r="F1572" s="2" t="s">
        <v>5151</v>
      </c>
      <c r="G1572">
        <v>18.900000000000002</v>
      </c>
      <c r="H1572" s="398" t="s">
        <v>2207</v>
      </c>
      <c r="I1572" s="398" t="s">
        <v>2207</v>
      </c>
      <c r="J1572" s="398" t="s">
        <v>2207</v>
      </c>
      <c r="K1572" s="390" t="s">
        <v>2207</v>
      </c>
      <c r="L1572" s="390" t="s">
        <v>2207</v>
      </c>
      <c r="M1572" s="390" t="s">
        <v>2207</v>
      </c>
      <c r="N1572" s="390" t="s">
        <v>2207</v>
      </c>
      <c r="O1572" s="390" t="s">
        <v>2207</v>
      </c>
      <c r="P1572" s="390" t="s">
        <v>2207</v>
      </c>
      <c r="Q1572" s="390" t="s">
        <v>2207</v>
      </c>
      <c r="R1572" s="390" t="s">
        <v>2207</v>
      </c>
      <c r="S1572" s="354">
        <v>1059</v>
      </c>
      <c r="T1572" s="354">
        <v>1240</v>
      </c>
      <c r="U1572" s="354">
        <v>1392</v>
      </c>
      <c r="V1572" s="391">
        <v>1031</v>
      </c>
      <c r="W1572" s="391">
        <v>1146</v>
      </c>
      <c r="X1572" s="391">
        <v>939</v>
      </c>
      <c r="Y1572" s="391">
        <v>1045</v>
      </c>
      <c r="Z1572" s="391">
        <v>1209</v>
      </c>
      <c r="AA1572" s="391">
        <v>1015</v>
      </c>
      <c r="AB1572" s="391">
        <v>997</v>
      </c>
      <c r="AC1572" s="391">
        <v>1169</v>
      </c>
      <c r="AD1572" s="391">
        <v>1362</v>
      </c>
      <c r="AE1572" s="391">
        <v>1081</v>
      </c>
      <c r="AF1572" s="391">
        <v>1235</v>
      </c>
      <c r="AG1572" s="391">
        <v>1380</v>
      </c>
      <c r="AH1572" s="391">
        <v>1610</v>
      </c>
      <c r="AI1572" s="399" t="s">
        <v>2207</v>
      </c>
      <c r="AJ1572" s="391">
        <v>1060</v>
      </c>
      <c r="AK1572" s="391">
        <v>1201</v>
      </c>
      <c r="AL1572" s="391">
        <v>1401</v>
      </c>
      <c r="AM1572" s="391">
        <v>908</v>
      </c>
      <c r="AN1572" s="391">
        <v>992</v>
      </c>
      <c r="AO1572" s="391">
        <v>1122</v>
      </c>
      <c r="AP1572" s="391">
        <v>948</v>
      </c>
      <c r="AQ1572" s="391">
        <v>948</v>
      </c>
      <c r="AR1572" s="391">
        <v>1199</v>
      </c>
      <c r="AS1572" s="391">
        <v>1079</v>
      </c>
      <c r="AU1572" s="105" t="s">
        <v>5403</v>
      </c>
      <c r="AV1572" s="126">
        <v>18.900000000000002</v>
      </c>
    </row>
    <row r="1573" spans="4:48" ht="23.25" customHeight="1">
      <c r="D1573" s="105" t="s">
        <v>5404</v>
      </c>
      <c r="E1573" s="13" t="s">
        <v>5404</v>
      </c>
      <c r="F1573" s="2" t="s">
        <v>5151</v>
      </c>
      <c r="G1573">
        <v>18.900000000000002</v>
      </c>
      <c r="H1573" s="398" t="s">
        <v>2207</v>
      </c>
      <c r="I1573" s="398" t="s">
        <v>2207</v>
      </c>
      <c r="J1573" s="398" t="s">
        <v>2207</v>
      </c>
      <c r="K1573" s="390" t="s">
        <v>2207</v>
      </c>
      <c r="L1573" s="390" t="s">
        <v>2207</v>
      </c>
      <c r="M1573" s="390" t="s">
        <v>2207</v>
      </c>
      <c r="N1573" s="390" t="s">
        <v>2207</v>
      </c>
      <c r="O1573" s="390" t="s">
        <v>2207</v>
      </c>
      <c r="P1573" s="390" t="s">
        <v>2207</v>
      </c>
      <c r="Q1573" s="390" t="s">
        <v>2207</v>
      </c>
      <c r="R1573" s="390" t="s">
        <v>2207</v>
      </c>
      <c r="S1573" s="354">
        <v>1059</v>
      </c>
      <c r="T1573" s="354">
        <v>1240</v>
      </c>
      <c r="U1573" s="354">
        <v>1392</v>
      </c>
      <c r="V1573" s="391">
        <v>1031</v>
      </c>
      <c r="W1573" s="391">
        <v>1146</v>
      </c>
      <c r="X1573" s="391">
        <v>939</v>
      </c>
      <c r="Y1573" s="391">
        <v>1045</v>
      </c>
      <c r="Z1573" s="391">
        <v>1209</v>
      </c>
      <c r="AA1573" s="391">
        <v>1015</v>
      </c>
      <c r="AB1573" s="391">
        <v>997</v>
      </c>
      <c r="AC1573" s="391">
        <v>1169</v>
      </c>
      <c r="AD1573" s="391">
        <v>1362</v>
      </c>
      <c r="AE1573" s="391">
        <v>1081</v>
      </c>
      <c r="AF1573" s="391">
        <v>1235</v>
      </c>
      <c r="AG1573" s="391">
        <v>1380</v>
      </c>
      <c r="AH1573" s="391">
        <v>1610</v>
      </c>
      <c r="AI1573" s="399" t="s">
        <v>2207</v>
      </c>
      <c r="AJ1573" s="391">
        <v>1060</v>
      </c>
      <c r="AK1573" s="391">
        <v>1201</v>
      </c>
      <c r="AL1573" s="391">
        <v>1401</v>
      </c>
      <c r="AM1573" s="391">
        <v>908</v>
      </c>
      <c r="AN1573" s="391">
        <v>992</v>
      </c>
      <c r="AO1573" s="391">
        <v>1122</v>
      </c>
      <c r="AP1573" s="391">
        <v>948</v>
      </c>
      <c r="AQ1573" s="391">
        <v>948</v>
      </c>
      <c r="AR1573" s="391">
        <v>1199</v>
      </c>
      <c r="AS1573" s="391">
        <v>1079</v>
      </c>
      <c r="AU1573" s="105" t="s">
        <v>5404</v>
      </c>
      <c r="AV1573" s="126">
        <v>18.900000000000002</v>
      </c>
    </row>
    <row r="1574" spans="4:48" ht="23.25" customHeight="1">
      <c r="D1574" s="105" t="s">
        <v>5092</v>
      </c>
      <c r="E1574" s="164" t="s">
        <v>5092</v>
      </c>
      <c r="F1574" s="165" t="s">
        <v>5151</v>
      </c>
      <c r="G1574" s="126">
        <v>19.600000000000001</v>
      </c>
      <c r="H1574" s="166">
        <v>920</v>
      </c>
      <c r="I1574" s="166">
        <v>954</v>
      </c>
      <c r="J1574" s="166">
        <v>1085</v>
      </c>
      <c r="K1574" s="357">
        <v>979</v>
      </c>
      <c r="L1574" s="357">
        <v>1002</v>
      </c>
      <c r="M1574" s="357">
        <v>1170</v>
      </c>
      <c r="N1574" s="357">
        <v>1033</v>
      </c>
      <c r="O1574" s="357">
        <v>978</v>
      </c>
      <c r="P1574" s="357">
        <v>1051</v>
      </c>
      <c r="Q1574" s="357">
        <v>1119</v>
      </c>
      <c r="R1574" s="357">
        <v>1088</v>
      </c>
      <c r="S1574" s="354">
        <v>1096</v>
      </c>
      <c r="T1574" s="354">
        <v>1285</v>
      </c>
      <c r="U1574" s="354">
        <v>1440</v>
      </c>
      <c r="V1574" s="357">
        <v>1059</v>
      </c>
      <c r="W1574" s="357">
        <v>1178</v>
      </c>
      <c r="X1574" s="357">
        <v>962</v>
      </c>
      <c r="Y1574" s="357">
        <v>1071</v>
      </c>
      <c r="Z1574" s="357">
        <v>1239</v>
      </c>
      <c r="AA1574" s="357">
        <v>1040</v>
      </c>
      <c r="AB1574" s="357">
        <v>1023</v>
      </c>
      <c r="AC1574" s="357">
        <v>1200</v>
      </c>
      <c r="AD1574" s="357">
        <v>1398</v>
      </c>
      <c r="AE1574" s="357">
        <v>1109</v>
      </c>
      <c r="AF1574" s="357">
        <v>1261</v>
      </c>
      <c r="AG1574" s="357">
        <v>1411</v>
      </c>
      <c r="AH1574" s="357">
        <v>1646</v>
      </c>
      <c r="AI1574" s="368" t="s">
        <v>2207</v>
      </c>
      <c r="AJ1574" s="357">
        <v>1086</v>
      </c>
      <c r="AK1574" s="357">
        <v>1232</v>
      </c>
      <c r="AL1574" s="357">
        <v>1437</v>
      </c>
      <c r="AM1574" s="357">
        <v>931</v>
      </c>
      <c r="AN1574" s="357">
        <v>1018</v>
      </c>
      <c r="AO1574" s="357">
        <v>1151</v>
      </c>
      <c r="AP1574" s="357">
        <v>966</v>
      </c>
      <c r="AQ1574" s="357">
        <v>966</v>
      </c>
      <c r="AR1574" s="357">
        <v>1227</v>
      </c>
      <c r="AS1574" s="357">
        <v>1097</v>
      </c>
      <c r="AT1574" s="105"/>
      <c r="AU1574" s="105" t="s">
        <v>5092</v>
      </c>
      <c r="AV1574" s="126">
        <v>19.600000000000001</v>
      </c>
    </row>
    <row r="1575" spans="4:48" ht="23.25" customHeight="1">
      <c r="D1575" s="105" t="s">
        <v>5093</v>
      </c>
      <c r="E1575" s="164" t="s">
        <v>5093</v>
      </c>
      <c r="F1575" s="165" t="s">
        <v>5151</v>
      </c>
      <c r="G1575" s="126">
        <v>19.600000000000001</v>
      </c>
      <c r="H1575" s="166">
        <v>920</v>
      </c>
      <c r="I1575" s="166">
        <v>954</v>
      </c>
      <c r="J1575" s="166">
        <v>1085</v>
      </c>
      <c r="K1575" s="357">
        <v>979</v>
      </c>
      <c r="L1575" s="357">
        <v>1002</v>
      </c>
      <c r="M1575" s="357">
        <v>1170</v>
      </c>
      <c r="N1575" s="357">
        <v>1033</v>
      </c>
      <c r="O1575" s="357">
        <v>978</v>
      </c>
      <c r="P1575" s="357">
        <v>1051</v>
      </c>
      <c r="Q1575" s="357">
        <v>1119</v>
      </c>
      <c r="R1575" s="357">
        <v>1088</v>
      </c>
      <c r="S1575" s="354">
        <v>1096</v>
      </c>
      <c r="T1575" s="354">
        <v>1285</v>
      </c>
      <c r="U1575" s="354">
        <v>1440</v>
      </c>
      <c r="V1575" s="357">
        <v>1059</v>
      </c>
      <c r="W1575" s="357">
        <v>1178</v>
      </c>
      <c r="X1575" s="357">
        <v>962</v>
      </c>
      <c r="Y1575" s="357">
        <v>1071</v>
      </c>
      <c r="Z1575" s="357">
        <v>1239</v>
      </c>
      <c r="AA1575" s="357">
        <v>1040</v>
      </c>
      <c r="AB1575" s="357">
        <v>1023</v>
      </c>
      <c r="AC1575" s="357">
        <v>1200</v>
      </c>
      <c r="AD1575" s="357">
        <v>1398</v>
      </c>
      <c r="AE1575" s="357">
        <v>1109</v>
      </c>
      <c r="AF1575" s="357">
        <v>1261</v>
      </c>
      <c r="AG1575" s="357">
        <v>1411</v>
      </c>
      <c r="AH1575" s="357">
        <v>1646</v>
      </c>
      <c r="AI1575" s="368" t="s">
        <v>2207</v>
      </c>
      <c r="AJ1575" s="357">
        <v>1086</v>
      </c>
      <c r="AK1575" s="357">
        <v>1232</v>
      </c>
      <c r="AL1575" s="357">
        <v>1437</v>
      </c>
      <c r="AM1575" s="357">
        <v>931</v>
      </c>
      <c r="AN1575" s="357">
        <v>1018</v>
      </c>
      <c r="AO1575" s="357">
        <v>1151</v>
      </c>
      <c r="AP1575" s="357">
        <v>966</v>
      </c>
      <c r="AQ1575" s="357">
        <v>966</v>
      </c>
      <c r="AR1575" s="357">
        <v>1227</v>
      </c>
      <c r="AS1575" s="357">
        <v>1097</v>
      </c>
      <c r="AT1575" s="105"/>
      <c r="AU1575" s="105" t="s">
        <v>5093</v>
      </c>
      <c r="AV1575" s="126">
        <v>19.600000000000001</v>
      </c>
    </row>
    <row r="1576" spans="4:48" ht="23.25" customHeight="1">
      <c r="D1576" s="105" t="s">
        <v>5094</v>
      </c>
      <c r="E1576" s="164" t="s">
        <v>5094</v>
      </c>
      <c r="F1576" s="165" t="s">
        <v>5151</v>
      </c>
      <c r="G1576" s="126">
        <v>20.200000000000003</v>
      </c>
      <c r="H1576" s="166">
        <v>944</v>
      </c>
      <c r="I1576" s="166">
        <v>966</v>
      </c>
      <c r="J1576" s="166">
        <v>1123</v>
      </c>
      <c r="K1576" s="357">
        <v>998</v>
      </c>
      <c r="L1576" s="357">
        <v>1018</v>
      </c>
      <c r="M1576" s="357">
        <v>1192</v>
      </c>
      <c r="N1576" s="357">
        <v>1085</v>
      </c>
      <c r="O1576" s="357">
        <v>1029</v>
      </c>
      <c r="P1576" s="357">
        <v>1063</v>
      </c>
      <c r="Q1576" s="357">
        <v>1145</v>
      </c>
      <c r="R1576" s="357">
        <v>1125</v>
      </c>
      <c r="S1576" s="354">
        <v>1125</v>
      </c>
      <c r="T1576" s="354">
        <v>1319</v>
      </c>
      <c r="U1576" s="354">
        <v>1479</v>
      </c>
      <c r="V1576" s="357">
        <v>1091</v>
      </c>
      <c r="W1576" s="357">
        <v>1213</v>
      </c>
      <c r="X1576" s="357">
        <v>990</v>
      </c>
      <c r="Y1576" s="357">
        <v>1102</v>
      </c>
      <c r="Z1576" s="357">
        <v>1275</v>
      </c>
      <c r="AA1576" s="357">
        <v>1069</v>
      </c>
      <c r="AB1576" s="357">
        <v>1054</v>
      </c>
      <c r="AC1576" s="357">
        <v>1235</v>
      </c>
      <c r="AD1576" s="357">
        <v>1440</v>
      </c>
      <c r="AE1576" s="357">
        <v>1142</v>
      </c>
      <c r="AF1576" s="357">
        <v>1292</v>
      </c>
      <c r="AG1576" s="357">
        <v>1446</v>
      </c>
      <c r="AH1576" s="357">
        <v>1688</v>
      </c>
      <c r="AI1576" s="368" t="s">
        <v>2207</v>
      </c>
      <c r="AJ1576" s="357">
        <v>1117</v>
      </c>
      <c r="AK1576" s="357">
        <v>1268</v>
      </c>
      <c r="AL1576" s="357">
        <v>1479</v>
      </c>
      <c r="AM1576" s="357">
        <v>958</v>
      </c>
      <c r="AN1576" s="357">
        <v>1048</v>
      </c>
      <c r="AO1576" s="357">
        <v>1185</v>
      </c>
      <c r="AP1576" s="357">
        <v>1002</v>
      </c>
      <c r="AQ1576" s="357">
        <v>1002</v>
      </c>
      <c r="AR1576" s="357">
        <v>1271</v>
      </c>
      <c r="AS1576" s="357">
        <v>1133</v>
      </c>
      <c r="AT1576" s="105"/>
      <c r="AU1576" s="105" t="s">
        <v>5094</v>
      </c>
      <c r="AV1576" s="126">
        <v>20.200000000000003</v>
      </c>
    </row>
    <row r="1577" spans="4:48" ht="23.25" customHeight="1">
      <c r="D1577" s="105" t="s">
        <v>5095</v>
      </c>
      <c r="E1577" s="164" t="s">
        <v>5095</v>
      </c>
      <c r="F1577" s="165" t="s">
        <v>5151</v>
      </c>
      <c r="G1577" s="126">
        <v>20.200000000000003</v>
      </c>
      <c r="H1577" s="166">
        <v>944</v>
      </c>
      <c r="I1577" s="166">
        <v>966</v>
      </c>
      <c r="J1577" s="166">
        <v>1123</v>
      </c>
      <c r="K1577" s="357">
        <v>998</v>
      </c>
      <c r="L1577" s="357">
        <v>1018</v>
      </c>
      <c r="M1577" s="357">
        <v>1192</v>
      </c>
      <c r="N1577" s="357">
        <v>1085</v>
      </c>
      <c r="O1577" s="357">
        <v>1029</v>
      </c>
      <c r="P1577" s="357">
        <v>1063</v>
      </c>
      <c r="Q1577" s="357">
        <v>1145</v>
      </c>
      <c r="R1577" s="357">
        <v>1125</v>
      </c>
      <c r="S1577" s="354">
        <v>1125</v>
      </c>
      <c r="T1577" s="354">
        <v>1319</v>
      </c>
      <c r="U1577" s="354">
        <v>1479</v>
      </c>
      <c r="V1577" s="357">
        <v>1091</v>
      </c>
      <c r="W1577" s="357">
        <v>1213</v>
      </c>
      <c r="X1577" s="357">
        <v>990</v>
      </c>
      <c r="Y1577" s="357">
        <v>1102</v>
      </c>
      <c r="Z1577" s="357">
        <v>1275</v>
      </c>
      <c r="AA1577" s="357">
        <v>1069</v>
      </c>
      <c r="AB1577" s="357">
        <v>1054</v>
      </c>
      <c r="AC1577" s="357">
        <v>1235</v>
      </c>
      <c r="AD1577" s="357">
        <v>1440</v>
      </c>
      <c r="AE1577" s="357">
        <v>1142</v>
      </c>
      <c r="AF1577" s="357">
        <v>1292</v>
      </c>
      <c r="AG1577" s="357">
        <v>1446</v>
      </c>
      <c r="AH1577" s="357">
        <v>1688</v>
      </c>
      <c r="AI1577" s="368" t="s">
        <v>2207</v>
      </c>
      <c r="AJ1577" s="357">
        <v>1117</v>
      </c>
      <c r="AK1577" s="357">
        <v>1268</v>
      </c>
      <c r="AL1577" s="357">
        <v>1479</v>
      </c>
      <c r="AM1577" s="357">
        <v>958</v>
      </c>
      <c r="AN1577" s="357">
        <v>1048</v>
      </c>
      <c r="AO1577" s="357">
        <v>1185</v>
      </c>
      <c r="AP1577" s="357">
        <v>1002</v>
      </c>
      <c r="AQ1577" s="357">
        <v>1002</v>
      </c>
      <c r="AR1577" s="357">
        <v>1271</v>
      </c>
      <c r="AS1577" s="357">
        <v>1133</v>
      </c>
      <c r="AT1577" s="105"/>
      <c r="AU1577" s="105" t="s">
        <v>5095</v>
      </c>
      <c r="AV1577" s="126">
        <v>20.200000000000003</v>
      </c>
    </row>
    <row r="1578" spans="4:48" ht="23.25" customHeight="1">
      <c r="D1578" s="105" t="s">
        <v>5096</v>
      </c>
      <c r="E1578" s="164" t="s">
        <v>5096</v>
      </c>
      <c r="F1578" s="165" t="s">
        <v>5151</v>
      </c>
      <c r="G1578" s="126">
        <v>20.900000000000002</v>
      </c>
      <c r="H1578" s="166">
        <v>1016</v>
      </c>
      <c r="I1578" s="166">
        <v>1050</v>
      </c>
      <c r="J1578" s="166">
        <v>1194</v>
      </c>
      <c r="K1578" s="357">
        <v>1079</v>
      </c>
      <c r="L1578" s="357">
        <v>1099</v>
      </c>
      <c r="M1578" s="357">
        <v>1288</v>
      </c>
      <c r="N1578" s="357">
        <v>1137</v>
      </c>
      <c r="O1578" s="357">
        <v>1075</v>
      </c>
      <c r="P1578" s="357">
        <v>1155</v>
      </c>
      <c r="Q1578" s="357">
        <v>1235</v>
      </c>
      <c r="R1578" s="357">
        <v>1194</v>
      </c>
      <c r="S1578" s="354">
        <v>1190</v>
      </c>
      <c r="T1578" s="354">
        <v>1392</v>
      </c>
      <c r="U1578" s="354">
        <v>1563</v>
      </c>
      <c r="V1578" s="357">
        <v>1161</v>
      </c>
      <c r="W1578" s="357">
        <v>1293</v>
      </c>
      <c r="X1578" s="357">
        <v>1058</v>
      </c>
      <c r="Y1578" s="357">
        <v>1174</v>
      </c>
      <c r="Z1578" s="357">
        <v>1360</v>
      </c>
      <c r="AA1578" s="357">
        <v>1145</v>
      </c>
      <c r="AB1578" s="357">
        <v>1126</v>
      </c>
      <c r="AC1578" s="357">
        <v>1312</v>
      </c>
      <c r="AD1578" s="357">
        <v>1530</v>
      </c>
      <c r="AE1578" s="357">
        <v>1220</v>
      </c>
      <c r="AF1578" s="357">
        <v>1363</v>
      </c>
      <c r="AG1578" s="357">
        <v>1523</v>
      </c>
      <c r="AH1578" s="357">
        <v>1778</v>
      </c>
      <c r="AI1578" s="368" t="s">
        <v>2207</v>
      </c>
      <c r="AJ1578" s="357">
        <v>1189</v>
      </c>
      <c r="AK1578" s="357">
        <v>1345</v>
      </c>
      <c r="AL1578" s="357">
        <v>1569</v>
      </c>
      <c r="AM1578" s="357">
        <v>1026</v>
      </c>
      <c r="AN1578" s="357">
        <v>1119</v>
      </c>
      <c r="AO1578" s="357">
        <v>1266</v>
      </c>
      <c r="AP1578" s="357">
        <v>1083</v>
      </c>
      <c r="AQ1578" s="357">
        <v>1083</v>
      </c>
      <c r="AR1578" s="357">
        <v>1362</v>
      </c>
      <c r="AS1578" s="357">
        <v>1214</v>
      </c>
      <c r="AT1578" s="105"/>
      <c r="AU1578" s="105" t="s">
        <v>5096</v>
      </c>
      <c r="AV1578" s="126">
        <v>20.900000000000002</v>
      </c>
    </row>
    <row r="1579" spans="4:48" ht="23.25" customHeight="1">
      <c r="D1579" s="105" t="s">
        <v>5097</v>
      </c>
      <c r="E1579" s="164" t="s">
        <v>5097</v>
      </c>
      <c r="F1579" s="165" t="s">
        <v>5151</v>
      </c>
      <c r="G1579" s="126">
        <v>20.900000000000002</v>
      </c>
      <c r="H1579" s="166">
        <v>1016</v>
      </c>
      <c r="I1579" s="166">
        <v>1050</v>
      </c>
      <c r="J1579" s="166">
        <v>1194</v>
      </c>
      <c r="K1579" s="357">
        <v>1079</v>
      </c>
      <c r="L1579" s="357">
        <v>1099</v>
      </c>
      <c r="M1579" s="357">
        <v>1288</v>
      </c>
      <c r="N1579" s="357">
        <v>1137</v>
      </c>
      <c r="O1579" s="357">
        <v>1075</v>
      </c>
      <c r="P1579" s="357">
        <v>1155</v>
      </c>
      <c r="Q1579" s="357">
        <v>1235</v>
      </c>
      <c r="R1579" s="357">
        <v>1194</v>
      </c>
      <c r="S1579" s="354">
        <v>1190</v>
      </c>
      <c r="T1579" s="354">
        <v>1392</v>
      </c>
      <c r="U1579" s="354">
        <v>1563</v>
      </c>
      <c r="V1579" s="357">
        <v>1161</v>
      </c>
      <c r="W1579" s="357">
        <v>1293</v>
      </c>
      <c r="X1579" s="357">
        <v>1058</v>
      </c>
      <c r="Y1579" s="357">
        <v>1174</v>
      </c>
      <c r="Z1579" s="357">
        <v>1360</v>
      </c>
      <c r="AA1579" s="357">
        <v>1145</v>
      </c>
      <c r="AB1579" s="357">
        <v>1126</v>
      </c>
      <c r="AC1579" s="357">
        <v>1312</v>
      </c>
      <c r="AD1579" s="357">
        <v>1530</v>
      </c>
      <c r="AE1579" s="357">
        <v>1220</v>
      </c>
      <c r="AF1579" s="357">
        <v>1363</v>
      </c>
      <c r="AG1579" s="357">
        <v>1523</v>
      </c>
      <c r="AH1579" s="357">
        <v>1778</v>
      </c>
      <c r="AI1579" s="368" t="s">
        <v>2207</v>
      </c>
      <c r="AJ1579" s="357">
        <v>1189</v>
      </c>
      <c r="AK1579" s="357">
        <v>1345</v>
      </c>
      <c r="AL1579" s="357">
        <v>1569</v>
      </c>
      <c r="AM1579" s="357">
        <v>1026</v>
      </c>
      <c r="AN1579" s="357">
        <v>1119</v>
      </c>
      <c r="AO1579" s="357">
        <v>1266</v>
      </c>
      <c r="AP1579" s="357">
        <v>1083</v>
      </c>
      <c r="AQ1579" s="357">
        <v>1083</v>
      </c>
      <c r="AR1579" s="357">
        <v>1362</v>
      </c>
      <c r="AS1579" s="357">
        <v>1214</v>
      </c>
      <c r="AT1579" s="105"/>
      <c r="AU1579" s="105" t="s">
        <v>5097</v>
      </c>
      <c r="AV1579" s="126">
        <v>20.900000000000002</v>
      </c>
    </row>
    <row r="1580" spans="4:48" ht="23.25" customHeight="1">
      <c r="D1580" s="105" t="s">
        <v>5098</v>
      </c>
      <c r="E1580" s="164" t="s">
        <v>5098</v>
      </c>
      <c r="F1580" s="165" t="s">
        <v>5152</v>
      </c>
      <c r="G1580" s="126">
        <v>21.900000000000002</v>
      </c>
      <c r="H1580" s="166">
        <v>937</v>
      </c>
      <c r="I1580" s="166">
        <v>980</v>
      </c>
      <c r="J1580" s="166">
        <v>1115</v>
      </c>
      <c r="K1580" s="357">
        <v>993</v>
      </c>
      <c r="L1580" s="357">
        <v>1025</v>
      </c>
      <c r="M1580" s="357">
        <v>1200</v>
      </c>
      <c r="N1580" s="357">
        <v>1053</v>
      </c>
      <c r="O1580" s="357">
        <v>1005</v>
      </c>
      <c r="P1580" s="357">
        <v>1088</v>
      </c>
      <c r="Q1580" s="357">
        <v>1151</v>
      </c>
      <c r="R1580" s="357">
        <v>1123</v>
      </c>
      <c r="S1580" s="354">
        <v>1124</v>
      </c>
      <c r="T1580" s="354">
        <v>1331</v>
      </c>
      <c r="U1580" s="354">
        <v>1486</v>
      </c>
      <c r="V1580" s="357">
        <v>1094</v>
      </c>
      <c r="W1580" s="357">
        <v>1218</v>
      </c>
      <c r="X1580" s="357">
        <v>981</v>
      </c>
      <c r="Y1580" s="357">
        <v>1101</v>
      </c>
      <c r="Z1580" s="357">
        <v>1273</v>
      </c>
      <c r="AA1580" s="357">
        <v>1057</v>
      </c>
      <c r="AB1580" s="357">
        <v>1057</v>
      </c>
      <c r="AC1580" s="357">
        <v>1250</v>
      </c>
      <c r="AD1580" s="357">
        <v>1457</v>
      </c>
      <c r="AE1580" s="357">
        <v>1137</v>
      </c>
      <c r="AF1580" s="357">
        <v>1294</v>
      </c>
      <c r="AG1580" s="357">
        <v>1461</v>
      </c>
      <c r="AH1580" s="357">
        <v>1704</v>
      </c>
      <c r="AI1580" s="368" t="s">
        <v>2207</v>
      </c>
      <c r="AJ1580" s="357">
        <v>1120</v>
      </c>
      <c r="AK1580" s="357">
        <v>1283</v>
      </c>
      <c r="AL1580" s="357">
        <v>1495</v>
      </c>
      <c r="AM1580" s="357">
        <v>949</v>
      </c>
      <c r="AN1580" s="357">
        <v>1048</v>
      </c>
      <c r="AO1580" s="357">
        <v>1184</v>
      </c>
      <c r="AP1580" s="357">
        <v>1088</v>
      </c>
      <c r="AQ1580" s="357">
        <v>1027</v>
      </c>
      <c r="AR1580" s="357">
        <v>1320</v>
      </c>
      <c r="AS1580" s="357">
        <v>1157</v>
      </c>
      <c r="AT1580" s="105"/>
      <c r="AU1580" s="105" t="s">
        <v>5098</v>
      </c>
      <c r="AV1580" s="126">
        <v>21.900000000000002</v>
      </c>
    </row>
    <row r="1581" spans="4:48" ht="23.25" customHeight="1">
      <c r="D1581" s="105" t="s">
        <v>5099</v>
      </c>
      <c r="E1581" s="164" t="s">
        <v>5099</v>
      </c>
      <c r="F1581" s="165" t="s">
        <v>5152</v>
      </c>
      <c r="G1581" s="126">
        <v>21.900000000000002</v>
      </c>
      <c r="H1581" s="166">
        <v>937</v>
      </c>
      <c r="I1581" s="166">
        <v>980</v>
      </c>
      <c r="J1581" s="166">
        <v>1115</v>
      </c>
      <c r="K1581" s="357">
        <v>993</v>
      </c>
      <c r="L1581" s="357">
        <v>1025</v>
      </c>
      <c r="M1581" s="357">
        <v>1200</v>
      </c>
      <c r="N1581" s="357">
        <v>1053</v>
      </c>
      <c r="O1581" s="357">
        <v>1005</v>
      </c>
      <c r="P1581" s="357">
        <v>1088</v>
      </c>
      <c r="Q1581" s="357">
        <v>1151</v>
      </c>
      <c r="R1581" s="357">
        <v>1123</v>
      </c>
      <c r="S1581" s="354">
        <v>1124</v>
      </c>
      <c r="T1581" s="354">
        <v>1331</v>
      </c>
      <c r="U1581" s="354">
        <v>1486</v>
      </c>
      <c r="V1581" s="357">
        <v>1094</v>
      </c>
      <c r="W1581" s="357">
        <v>1218</v>
      </c>
      <c r="X1581" s="357">
        <v>981</v>
      </c>
      <c r="Y1581" s="357">
        <v>1101</v>
      </c>
      <c r="Z1581" s="357">
        <v>1273</v>
      </c>
      <c r="AA1581" s="357">
        <v>1057</v>
      </c>
      <c r="AB1581" s="357">
        <v>1057</v>
      </c>
      <c r="AC1581" s="357">
        <v>1250</v>
      </c>
      <c r="AD1581" s="357">
        <v>1457</v>
      </c>
      <c r="AE1581" s="357">
        <v>1137</v>
      </c>
      <c r="AF1581" s="357">
        <v>1294</v>
      </c>
      <c r="AG1581" s="357">
        <v>1461</v>
      </c>
      <c r="AH1581" s="357">
        <v>1704</v>
      </c>
      <c r="AI1581" s="368" t="s">
        <v>2207</v>
      </c>
      <c r="AJ1581" s="357">
        <v>1120</v>
      </c>
      <c r="AK1581" s="357">
        <v>1283</v>
      </c>
      <c r="AL1581" s="357">
        <v>1495</v>
      </c>
      <c r="AM1581" s="357">
        <v>949</v>
      </c>
      <c r="AN1581" s="357">
        <v>1048</v>
      </c>
      <c r="AO1581" s="357">
        <v>1184</v>
      </c>
      <c r="AP1581" s="357">
        <v>1088</v>
      </c>
      <c r="AQ1581" s="357">
        <v>1027</v>
      </c>
      <c r="AR1581" s="357">
        <v>1320</v>
      </c>
      <c r="AS1581" s="357">
        <v>1157</v>
      </c>
      <c r="AT1581" s="105"/>
      <c r="AU1581" s="105" t="s">
        <v>5099</v>
      </c>
      <c r="AV1581" s="126">
        <v>21.900000000000002</v>
      </c>
    </row>
    <row r="1582" spans="4:48" ht="23.25" customHeight="1">
      <c r="D1582" s="105" t="s">
        <v>5405</v>
      </c>
      <c r="E1582" s="13" t="s">
        <v>5405</v>
      </c>
      <c r="F1582" s="2" t="s">
        <v>5152</v>
      </c>
      <c r="G1582">
        <v>22.700000000000003</v>
      </c>
      <c r="H1582" s="398" t="s">
        <v>2207</v>
      </c>
      <c r="I1582" s="398" t="s">
        <v>2207</v>
      </c>
      <c r="J1582" s="398" t="s">
        <v>2207</v>
      </c>
      <c r="K1582" s="390" t="s">
        <v>2207</v>
      </c>
      <c r="L1582" s="390" t="s">
        <v>2207</v>
      </c>
      <c r="M1582" s="390" t="s">
        <v>2207</v>
      </c>
      <c r="N1582" s="390" t="s">
        <v>2207</v>
      </c>
      <c r="O1582" s="390" t="s">
        <v>2207</v>
      </c>
      <c r="P1582" s="390" t="s">
        <v>2207</v>
      </c>
      <c r="Q1582" s="390" t="s">
        <v>2207</v>
      </c>
      <c r="R1582" s="390" t="s">
        <v>2207</v>
      </c>
      <c r="S1582" s="354">
        <v>1136</v>
      </c>
      <c r="T1582" s="354">
        <v>1351</v>
      </c>
      <c r="U1582" s="354">
        <v>1505</v>
      </c>
      <c r="V1582" s="391">
        <v>1125</v>
      </c>
      <c r="W1582" s="391">
        <v>1252</v>
      </c>
      <c r="X1582" s="391">
        <v>1006</v>
      </c>
      <c r="Y1582" s="391">
        <v>1130</v>
      </c>
      <c r="Z1582" s="391">
        <v>1307</v>
      </c>
      <c r="AA1582" s="391">
        <v>1084</v>
      </c>
      <c r="AB1582" s="391">
        <v>1086</v>
      </c>
      <c r="AC1582" s="391">
        <v>1284</v>
      </c>
      <c r="AD1582" s="391">
        <v>1497</v>
      </c>
      <c r="AE1582" s="391">
        <v>1168</v>
      </c>
      <c r="AF1582" s="391">
        <v>1323</v>
      </c>
      <c r="AG1582" s="391">
        <v>1495</v>
      </c>
      <c r="AH1582" s="391">
        <v>1745</v>
      </c>
      <c r="AI1582" s="399" t="s">
        <v>2207</v>
      </c>
      <c r="AJ1582" s="391">
        <v>1149</v>
      </c>
      <c r="AK1582" s="391">
        <v>1317</v>
      </c>
      <c r="AL1582" s="391">
        <v>1536</v>
      </c>
      <c r="AM1582" s="391">
        <v>974</v>
      </c>
      <c r="AN1582" s="391">
        <v>1076</v>
      </c>
      <c r="AO1582" s="391">
        <v>1216</v>
      </c>
      <c r="AP1582" s="391">
        <v>1114</v>
      </c>
      <c r="AQ1582" s="391">
        <v>1049</v>
      </c>
      <c r="AR1582" s="391">
        <v>1353</v>
      </c>
      <c r="AS1582" s="391">
        <v>1178</v>
      </c>
      <c r="AU1582" s="105" t="s">
        <v>5405</v>
      </c>
      <c r="AV1582" s="126">
        <v>22.700000000000003</v>
      </c>
    </row>
    <row r="1583" spans="4:48" ht="23.25" customHeight="1">
      <c r="D1583" s="105" t="s">
        <v>5406</v>
      </c>
      <c r="E1583" s="13" t="s">
        <v>5406</v>
      </c>
      <c r="F1583" s="2" t="s">
        <v>5152</v>
      </c>
      <c r="G1583">
        <v>22.700000000000003</v>
      </c>
      <c r="H1583" s="398" t="s">
        <v>2207</v>
      </c>
      <c r="I1583" s="398" t="s">
        <v>2207</v>
      </c>
      <c r="J1583" s="398" t="s">
        <v>2207</v>
      </c>
      <c r="K1583" s="390" t="s">
        <v>2207</v>
      </c>
      <c r="L1583" s="390" t="s">
        <v>2207</v>
      </c>
      <c r="M1583" s="390" t="s">
        <v>2207</v>
      </c>
      <c r="N1583" s="390" t="s">
        <v>2207</v>
      </c>
      <c r="O1583" s="390" t="s">
        <v>2207</v>
      </c>
      <c r="P1583" s="390" t="s">
        <v>2207</v>
      </c>
      <c r="Q1583" s="390" t="s">
        <v>2207</v>
      </c>
      <c r="R1583" s="390" t="s">
        <v>2207</v>
      </c>
      <c r="S1583" s="354">
        <v>1136</v>
      </c>
      <c r="T1583" s="354">
        <v>1351</v>
      </c>
      <c r="U1583" s="354">
        <v>1505</v>
      </c>
      <c r="V1583" s="391">
        <v>1125</v>
      </c>
      <c r="W1583" s="391">
        <v>1252</v>
      </c>
      <c r="X1583" s="391">
        <v>1006</v>
      </c>
      <c r="Y1583" s="391">
        <v>1130</v>
      </c>
      <c r="Z1583" s="391">
        <v>1307</v>
      </c>
      <c r="AA1583" s="391">
        <v>1084</v>
      </c>
      <c r="AB1583" s="391">
        <v>1086</v>
      </c>
      <c r="AC1583" s="391">
        <v>1284</v>
      </c>
      <c r="AD1583" s="391">
        <v>1497</v>
      </c>
      <c r="AE1583" s="391">
        <v>1168</v>
      </c>
      <c r="AF1583" s="391">
        <v>1323</v>
      </c>
      <c r="AG1583" s="391">
        <v>1495</v>
      </c>
      <c r="AH1583" s="391">
        <v>1745</v>
      </c>
      <c r="AI1583" s="399" t="s">
        <v>2207</v>
      </c>
      <c r="AJ1583" s="391">
        <v>1149</v>
      </c>
      <c r="AK1583" s="391">
        <v>1317</v>
      </c>
      <c r="AL1583" s="391">
        <v>1536</v>
      </c>
      <c r="AM1583" s="391">
        <v>974</v>
      </c>
      <c r="AN1583" s="391">
        <v>1076</v>
      </c>
      <c r="AO1583" s="391">
        <v>1216</v>
      </c>
      <c r="AP1583" s="391">
        <v>1114</v>
      </c>
      <c r="AQ1583" s="391">
        <v>1049</v>
      </c>
      <c r="AR1583" s="391">
        <v>1353</v>
      </c>
      <c r="AS1583" s="391">
        <v>1178</v>
      </c>
      <c r="AU1583" s="105" t="s">
        <v>5406</v>
      </c>
      <c r="AV1583" s="126">
        <v>22.700000000000003</v>
      </c>
    </row>
    <row r="1584" spans="4:48" ht="23.25" customHeight="1">
      <c r="D1584" s="105" t="s">
        <v>5100</v>
      </c>
      <c r="E1584" s="164" t="s">
        <v>5100</v>
      </c>
      <c r="F1584" s="165" t="s">
        <v>5152</v>
      </c>
      <c r="G1584" s="126">
        <v>23.5</v>
      </c>
      <c r="H1584" s="166">
        <v>985</v>
      </c>
      <c r="I1584" s="166">
        <v>1030</v>
      </c>
      <c r="J1584" s="166">
        <v>1171</v>
      </c>
      <c r="K1584" s="357">
        <v>1044</v>
      </c>
      <c r="L1584" s="357">
        <v>1076</v>
      </c>
      <c r="M1584" s="357">
        <v>1266</v>
      </c>
      <c r="N1584" s="357">
        <v>1108</v>
      </c>
      <c r="O1584" s="357">
        <v>1055</v>
      </c>
      <c r="P1584" s="357">
        <v>1147</v>
      </c>
      <c r="Q1584" s="357">
        <v>1215</v>
      </c>
      <c r="R1584" s="357">
        <v>1183</v>
      </c>
      <c r="S1584" s="354">
        <v>1178</v>
      </c>
      <c r="T1584" s="354">
        <v>1399</v>
      </c>
      <c r="U1584" s="354">
        <v>1560</v>
      </c>
      <c r="V1584" s="357">
        <v>1156</v>
      </c>
      <c r="W1584" s="357">
        <v>1286</v>
      </c>
      <c r="X1584" s="357">
        <v>1030</v>
      </c>
      <c r="Y1584" s="357">
        <v>1159</v>
      </c>
      <c r="Z1584" s="357">
        <v>1340</v>
      </c>
      <c r="AA1584" s="357">
        <v>1110</v>
      </c>
      <c r="AB1584" s="357">
        <v>1114</v>
      </c>
      <c r="AC1584" s="357">
        <v>1318</v>
      </c>
      <c r="AD1584" s="357">
        <v>1537</v>
      </c>
      <c r="AE1584" s="357">
        <v>1198</v>
      </c>
      <c r="AF1584" s="357">
        <v>1351</v>
      </c>
      <c r="AG1584" s="357">
        <v>1529</v>
      </c>
      <c r="AH1584" s="357">
        <v>1785</v>
      </c>
      <c r="AI1584" s="368" t="s">
        <v>2207</v>
      </c>
      <c r="AJ1584" s="357">
        <v>1177</v>
      </c>
      <c r="AK1584" s="357">
        <v>1351</v>
      </c>
      <c r="AL1584" s="357">
        <v>1576</v>
      </c>
      <c r="AM1584" s="357">
        <v>998</v>
      </c>
      <c r="AN1584" s="357">
        <v>1104</v>
      </c>
      <c r="AO1584" s="357">
        <v>1247</v>
      </c>
      <c r="AP1584" s="357">
        <v>1140</v>
      </c>
      <c r="AQ1584" s="357">
        <v>1070</v>
      </c>
      <c r="AR1584" s="357">
        <v>1386</v>
      </c>
      <c r="AS1584" s="357">
        <v>1199</v>
      </c>
      <c r="AT1584" s="105"/>
      <c r="AU1584" s="105" t="s">
        <v>5100</v>
      </c>
      <c r="AV1584" s="126">
        <v>23.5</v>
      </c>
    </row>
    <row r="1585" spans="2:48" ht="23.25" customHeight="1">
      <c r="D1585" s="105" t="s">
        <v>5101</v>
      </c>
      <c r="E1585" s="164" t="s">
        <v>5101</v>
      </c>
      <c r="F1585" s="165" t="s">
        <v>5152</v>
      </c>
      <c r="G1585" s="126">
        <v>23.5</v>
      </c>
      <c r="H1585" s="166">
        <v>985</v>
      </c>
      <c r="I1585" s="166">
        <v>1030</v>
      </c>
      <c r="J1585" s="166">
        <v>1171</v>
      </c>
      <c r="K1585" s="357">
        <v>1044</v>
      </c>
      <c r="L1585" s="357">
        <v>1076</v>
      </c>
      <c r="M1585" s="357">
        <v>1266</v>
      </c>
      <c r="N1585" s="357">
        <v>1108</v>
      </c>
      <c r="O1585" s="357">
        <v>1055</v>
      </c>
      <c r="P1585" s="357">
        <v>1147</v>
      </c>
      <c r="Q1585" s="357">
        <v>1215</v>
      </c>
      <c r="R1585" s="357">
        <v>1183</v>
      </c>
      <c r="S1585" s="354">
        <v>1178</v>
      </c>
      <c r="T1585" s="354">
        <v>1399</v>
      </c>
      <c r="U1585" s="354">
        <v>1560</v>
      </c>
      <c r="V1585" s="357">
        <v>1156</v>
      </c>
      <c r="W1585" s="357">
        <v>1286</v>
      </c>
      <c r="X1585" s="357">
        <v>1030</v>
      </c>
      <c r="Y1585" s="357">
        <v>1159</v>
      </c>
      <c r="Z1585" s="357">
        <v>1340</v>
      </c>
      <c r="AA1585" s="357">
        <v>1110</v>
      </c>
      <c r="AB1585" s="357">
        <v>1114</v>
      </c>
      <c r="AC1585" s="357">
        <v>1318</v>
      </c>
      <c r="AD1585" s="357">
        <v>1537</v>
      </c>
      <c r="AE1585" s="357">
        <v>1198</v>
      </c>
      <c r="AF1585" s="357">
        <v>1351</v>
      </c>
      <c r="AG1585" s="357">
        <v>1529</v>
      </c>
      <c r="AH1585" s="357">
        <v>1785</v>
      </c>
      <c r="AI1585" s="368" t="s">
        <v>2207</v>
      </c>
      <c r="AJ1585" s="357">
        <v>1177</v>
      </c>
      <c r="AK1585" s="357">
        <v>1351</v>
      </c>
      <c r="AL1585" s="357">
        <v>1576</v>
      </c>
      <c r="AM1585" s="357">
        <v>998</v>
      </c>
      <c r="AN1585" s="357">
        <v>1104</v>
      </c>
      <c r="AO1585" s="357">
        <v>1247</v>
      </c>
      <c r="AP1585" s="357">
        <v>1140</v>
      </c>
      <c r="AQ1585" s="357">
        <v>1070</v>
      </c>
      <c r="AR1585" s="357">
        <v>1386</v>
      </c>
      <c r="AS1585" s="357">
        <v>1199</v>
      </c>
      <c r="AT1585" s="105"/>
      <c r="AU1585" s="105" t="s">
        <v>5101</v>
      </c>
      <c r="AV1585" s="126">
        <v>23.5</v>
      </c>
    </row>
    <row r="1586" spans="2:48" ht="23.25" customHeight="1">
      <c r="D1586" s="105" t="s">
        <v>5102</v>
      </c>
      <c r="E1586" s="164" t="s">
        <v>5102</v>
      </c>
      <c r="F1586" s="165" t="s">
        <v>5152</v>
      </c>
      <c r="G1586" s="126">
        <v>24.3</v>
      </c>
      <c r="H1586" s="166">
        <v>1009</v>
      </c>
      <c r="I1586" s="166">
        <v>1041</v>
      </c>
      <c r="J1586" s="166">
        <v>1212</v>
      </c>
      <c r="K1586" s="357">
        <v>1065</v>
      </c>
      <c r="L1586" s="357">
        <v>1094</v>
      </c>
      <c r="M1586" s="357">
        <v>1281</v>
      </c>
      <c r="N1586" s="357">
        <v>1163</v>
      </c>
      <c r="O1586" s="357">
        <v>1114</v>
      </c>
      <c r="P1586" s="357">
        <v>1157</v>
      </c>
      <c r="Q1586" s="357">
        <v>1243</v>
      </c>
      <c r="R1586" s="357">
        <v>1225</v>
      </c>
      <c r="S1586" s="354">
        <v>1209</v>
      </c>
      <c r="T1586" s="354">
        <v>1438</v>
      </c>
      <c r="U1586" s="354">
        <v>1602</v>
      </c>
      <c r="V1586" s="357">
        <v>1191</v>
      </c>
      <c r="W1586" s="357">
        <v>1326</v>
      </c>
      <c r="X1586" s="357">
        <v>1059</v>
      </c>
      <c r="Y1586" s="357">
        <v>1192</v>
      </c>
      <c r="Z1586" s="357">
        <v>1378</v>
      </c>
      <c r="AA1586" s="357">
        <v>1142</v>
      </c>
      <c r="AB1586" s="357">
        <v>1147</v>
      </c>
      <c r="AC1586" s="357">
        <v>1358</v>
      </c>
      <c r="AD1586" s="357">
        <v>1583</v>
      </c>
      <c r="AE1586" s="357">
        <v>1233</v>
      </c>
      <c r="AF1586" s="357">
        <v>1385</v>
      </c>
      <c r="AG1586" s="357">
        <v>1568</v>
      </c>
      <c r="AH1586" s="357">
        <v>1830</v>
      </c>
      <c r="AI1586" s="368" t="s">
        <v>2207</v>
      </c>
      <c r="AJ1586" s="357">
        <v>1210</v>
      </c>
      <c r="AK1586" s="357">
        <v>1390</v>
      </c>
      <c r="AL1586" s="357">
        <v>1622</v>
      </c>
      <c r="AM1586" s="357">
        <v>1027</v>
      </c>
      <c r="AN1586" s="357">
        <v>1137</v>
      </c>
      <c r="AO1586" s="357">
        <v>1284</v>
      </c>
      <c r="AP1586" s="357">
        <v>1109</v>
      </c>
      <c r="AQ1586" s="357">
        <v>1109</v>
      </c>
      <c r="AR1586" s="357">
        <v>1436</v>
      </c>
      <c r="AS1586" s="357">
        <v>1238</v>
      </c>
      <c r="AT1586" s="105"/>
      <c r="AU1586" s="105" t="s">
        <v>5102</v>
      </c>
      <c r="AV1586" s="126">
        <v>24.3</v>
      </c>
    </row>
    <row r="1587" spans="2:48" ht="23.25" customHeight="1">
      <c r="D1587" s="105" t="s">
        <v>5103</v>
      </c>
      <c r="E1587" s="164" t="s">
        <v>5103</v>
      </c>
      <c r="F1587" s="165" t="s">
        <v>5152</v>
      </c>
      <c r="G1587" s="126">
        <v>24.3</v>
      </c>
      <c r="H1587" s="166">
        <v>1009</v>
      </c>
      <c r="I1587" s="166">
        <v>1041</v>
      </c>
      <c r="J1587" s="166">
        <v>1212</v>
      </c>
      <c r="K1587" s="357">
        <v>1065</v>
      </c>
      <c r="L1587" s="357">
        <v>1094</v>
      </c>
      <c r="M1587" s="357">
        <v>1281</v>
      </c>
      <c r="N1587" s="357">
        <v>1163</v>
      </c>
      <c r="O1587" s="357">
        <v>1114</v>
      </c>
      <c r="P1587" s="357">
        <v>1157</v>
      </c>
      <c r="Q1587" s="357">
        <v>1243</v>
      </c>
      <c r="R1587" s="357">
        <v>1225</v>
      </c>
      <c r="S1587" s="354">
        <v>1209</v>
      </c>
      <c r="T1587" s="354">
        <v>1438</v>
      </c>
      <c r="U1587" s="354">
        <v>1602</v>
      </c>
      <c r="V1587" s="357">
        <v>1191</v>
      </c>
      <c r="W1587" s="357">
        <v>1326</v>
      </c>
      <c r="X1587" s="357">
        <v>1059</v>
      </c>
      <c r="Y1587" s="357">
        <v>1192</v>
      </c>
      <c r="Z1587" s="357">
        <v>1378</v>
      </c>
      <c r="AA1587" s="357">
        <v>1142</v>
      </c>
      <c r="AB1587" s="357">
        <v>1147</v>
      </c>
      <c r="AC1587" s="357">
        <v>1358</v>
      </c>
      <c r="AD1587" s="357">
        <v>1583</v>
      </c>
      <c r="AE1587" s="357">
        <v>1233</v>
      </c>
      <c r="AF1587" s="357">
        <v>1385</v>
      </c>
      <c r="AG1587" s="357">
        <v>1568</v>
      </c>
      <c r="AH1587" s="357">
        <v>1830</v>
      </c>
      <c r="AI1587" s="368" t="s">
        <v>2207</v>
      </c>
      <c r="AJ1587" s="357">
        <v>1210</v>
      </c>
      <c r="AK1587" s="357">
        <v>1390</v>
      </c>
      <c r="AL1587" s="357">
        <v>1622</v>
      </c>
      <c r="AM1587" s="357">
        <v>1027</v>
      </c>
      <c r="AN1587" s="357">
        <v>1137</v>
      </c>
      <c r="AO1587" s="357">
        <v>1284</v>
      </c>
      <c r="AP1587" s="357">
        <v>1109</v>
      </c>
      <c r="AQ1587" s="357">
        <v>1109</v>
      </c>
      <c r="AR1587" s="357">
        <v>1436</v>
      </c>
      <c r="AS1587" s="357">
        <v>1238</v>
      </c>
      <c r="AT1587" s="105"/>
      <c r="AU1587" s="105" t="s">
        <v>5103</v>
      </c>
      <c r="AV1587" s="126">
        <v>24.3</v>
      </c>
    </row>
    <row r="1588" spans="2:48" ht="23.25" customHeight="1">
      <c r="D1588" s="105" t="s">
        <v>191</v>
      </c>
      <c r="E1588" s="164" t="s">
        <v>191</v>
      </c>
      <c r="F1588" s="165" t="s">
        <v>192</v>
      </c>
      <c r="G1588" s="126">
        <v>24.5</v>
      </c>
      <c r="H1588" s="166">
        <v>968</v>
      </c>
      <c r="I1588" s="166">
        <v>982</v>
      </c>
      <c r="J1588" s="166">
        <v>1127</v>
      </c>
      <c r="K1588" s="357">
        <v>1040</v>
      </c>
      <c r="L1588" s="357">
        <v>1015</v>
      </c>
      <c r="M1588" s="357">
        <v>1204</v>
      </c>
      <c r="N1588" s="357">
        <v>1100</v>
      </c>
      <c r="O1588" s="357">
        <v>990</v>
      </c>
      <c r="P1588" s="357">
        <v>1101</v>
      </c>
      <c r="Q1588" s="357">
        <v>1234</v>
      </c>
      <c r="R1588" s="357">
        <v>1186</v>
      </c>
      <c r="S1588" s="354">
        <v>1279</v>
      </c>
      <c r="T1588" s="354">
        <v>1517</v>
      </c>
      <c r="U1588" s="354">
        <v>1689</v>
      </c>
      <c r="V1588" s="357">
        <v>1271</v>
      </c>
      <c r="W1588" s="357">
        <v>1410</v>
      </c>
      <c r="X1588" s="357">
        <v>1033</v>
      </c>
      <c r="Y1588" s="357">
        <v>1165</v>
      </c>
      <c r="Z1588" s="357">
        <v>1243</v>
      </c>
      <c r="AA1588" s="357">
        <v>1169</v>
      </c>
      <c r="AB1588" s="357">
        <v>1114</v>
      </c>
      <c r="AC1588" s="357">
        <v>1293</v>
      </c>
      <c r="AD1588" s="357">
        <v>1570</v>
      </c>
      <c r="AE1588" s="357">
        <v>1257</v>
      </c>
      <c r="AF1588" s="357">
        <v>1328</v>
      </c>
      <c r="AG1588" s="357">
        <v>1511</v>
      </c>
      <c r="AH1588" s="357">
        <v>1827</v>
      </c>
      <c r="AI1588" s="368" t="s">
        <v>2207</v>
      </c>
      <c r="AJ1588" s="357">
        <v>1219</v>
      </c>
      <c r="AK1588" s="357">
        <v>1399</v>
      </c>
      <c r="AL1588" s="357">
        <v>1641</v>
      </c>
      <c r="AM1588" s="357">
        <v>1050</v>
      </c>
      <c r="AN1588" s="357">
        <v>1161</v>
      </c>
      <c r="AO1588" s="357">
        <v>1321</v>
      </c>
      <c r="AP1588" s="357">
        <v>1159</v>
      </c>
      <c r="AQ1588" s="357">
        <v>1159</v>
      </c>
      <c r="AR1588" s="357">
        <v>1488</v>
      </c>
      <c r="AS1588" s="357">
        <v>1325</v>
      </c>
      <c r="AT1588" s="105"/>
      <c r="AU1588" s="105" t="s">
        <v>191</v>
      </c>
      <c r="AV1588" s="126">
        <v>24.5</v>
      </c>
    </row>
    <row r="1589" spans="2:48" ht="23.25" customHeight="1">
      <c r="D1589" s="105" t="s">
        <v>3521</v>
      </c>
      <c r="E1589" s="164" t="s">
        <v>3521</v>
      </c>
      <c r="F1589" s="165" t="s">
        <v>192</v>
      </c>
      <c r="G1589" s="126">
        <v>24.5</v>
      </c>
      <c r="H1589" s="166">
        <v>968</v>
      </c>
      <c r="I1589" s="166">
        <v>982</v>
      </c>
      <c r="J1589" s="166">
        <v>1127</v>
      </c>
      <c r="K1589" s="357">
        <v>1040</v>
      </c>
      <c r="L1589" s="357">
        <v>1015</v>
      </c>
      <c r="M1589" s="357">
        <v>1204</v>
      </c>
      <c r="N1589" s="357">
        <v>1100</v>
      </c>
      <c r="O1589" s="357">
        <v>990</v>
      </c>
      <c r="P1589" s="357">
        <v>1101</v>
      </c>
      <c r="Q1589" s="357">
        <v>1234</v>
      </c>
      <c r="R1589" s="357">
        <v>1186</v>
      </c>
      <c r="S1589" s="354">
        <v>1279</v>
      </c>
      <c r="T1589" s="354">
        <v>1517</v>
      </c>
      <c r="U1589" s="354">
        <v>1689</v>
      </c>
      <c r="V1589" s="357">
        <v>1271</v>
      </c>
      <c r="W1589" s="357">
        <v>1410</v>
      </c>
      <c r="X1589" s="357">
        <v>1033</v>
      </c>
      <c r="Y1589" s="357">
        <v>1165</v>
      </c>
      <c r="Z1589" s="357">
        <v>1243</v>
      </c>
      <c r="AA1589" s="357">
        <v>1169</v>
      </c>
      <c r="AB1589" s="357">
        <v>1114</v>
      </c>
      <c r="AC1589" s="357">
        <v>1293</v>
      </c>
      <c r="AD1589" s="357">
        <v>1570</v>
      </c>
      <c r="AE1589" s="357">
        <v>1257</v>
      </c>
      <c r="AF1589" s="357">
        <v>1328</v>
      </c>
      <c r="AG1589" s="357">
        <v>1511</v>
      </c>
      <c r="AH1589" s="357">
        <v>1827</v>
      </c>
      <c r="AI1589" s="368" t="s">
        <v>2207</v>
      </c>
      <c r="AJ1589" s="357">
        <v>1219</v>
      </c>
      <c r="AK1589" s="357">
        <v>1399</v>
      </c>
      <c r="AL1589" s="357">
        <v>1641</v>
      </c>
      <c r="AM1589" s="357">
        <v>1050</v>
      </c>
      <c r="AN1589" s="357">
        <v>1161</v>
      </c>
      <c r="AO1589" s="357">
        <v>1321</v>
      </c>
      <c r="AP1589" s="357">
        <v>1159</v>
      </c>
      <c r="AQ1589" s="357">
        <v>1159</v>
      </c>
      <c r="AR1589" s="357">
        <v>1488</v>
      </c>
      <c r="AS1589" s="357">
        <v>1325</v>
      </c>
      <c r="AT1589" s="105"/>
      <c r="AU1589" s="105" t="s">
        <v>3521</v>
      </c>
      <c r="AV1589" s="126">
        <v>24.5</v>
      </c>
    </row>
    <row r="1590" spans="2:48" ht="23.25" customHeight="1">
      <c r="D1590" s="105" t="s">
        <v>5104</v>
      </c>
      <c r="E1590" s="164" t="s">
        <v>5104</v>
      </c>
      <c r="F1590" s="165" t="s">
        <v>5152</v>
      </c>
      <c r="G1590" s="126">
        <v>25</v>
      </c>
      <c r="H1590" s="166">
        <v>1086</v>
      </c>
      <c r="I1590" s="166">
        <v>1132</v>
      </c>
      <c r="J1590" s="166">
        <v>1286</v>
      </c>
      <c r="K1590" s="357">
        <v>1149</v>
      </c>
      <c r="L1590" s="357">
        <v>1178</v>
      </c>
      <c r="M1590" s="357">
        <v>1391</v>
      </c>
      <c r="N1590" s="357">
        <v>1218</v>
      </c>
      <c r="O1590" s="357">
        <v>1156</v>
      </c>
      <c r="P1590" s="357">
        <v>1258</v>
      </c>
      <c r="Q1590" s="357">
        <v>1338</v>
      </c>
      <c r="R1590" s="357">
        <v>1296</v>
      </c>
      <c r="S1590" s="354">
        <v>1278</v>
      </c>
      <c r="T1590" s="354">
        <v>1516</v>
      </c>
      <c r="U1590" s="354">
        <v>1692</v>
      </c>
      <c r="V1590" s="357">
        <v>1267</v>
      </c>
      <c r="W1590" s="357">
        <v>1411</v>
      </c>
      <c r="X1590" s="357">
        <v>1131</v>
      </c>
      <c r="Y1590" s="357">
        <v>1269</v>
      </c>
      <c r="Z1590" s="357">
        <v>1468</v>
      </c>
      <c r="AA1590" s="357">
        <v>1220</v>
      </c>
      <c r="AB1590" s="357">
        <v>1223</v>
      </c>
      <c r="AC1590" s="357">
        <v>1440</v>
      </c>
      <c r="AD1590" s="357">
        <v>1679</v>
      </c>
      <c r="AE1590" s="357">
        <v>1316</v>
      </c>
      <c r="AF1590" s="357">
        <v>1460</v>
      </c>
      <c r="AG1590" s="357">
        <v>1650</v>
      </c>
      <c r="AH1590" s="357">
        <v>1927</v>
      </c>
      <c r="AI1590" s="368" t="s">
        <v>2207</v>
      </c>
      <c r="AJ1590" s="357">
        <v>1286</v>
      </c>
      <c r="AK1590" s="357">
        <v>1472</v>
      </c>
      <c r="AL1590" s="357">
        <v>1718</v>
      </c>
      <c r="AM1590" s="357">
        <v>1099</v>
      </c>
      <c r="AN1590" s="357">
        <v>1212</v>
      </c>
      <c r="AO1590" s="357">
        <v>1370</v>
      </c>
      <c r="AP1590" s="357">
        <v>1195</v>
      </c>
      <c r="AQ1590" s="357">
        <v>1195</v>
      </c>
      <c r="AR1590" s="357">
        <v>1533</v>
      </c>
      <c r="AS1590" s="357">
        <v>1324</v>
      </c>
      <c r="AT1590" s="105"/>
      <c r="AU1590" s="105" t="s">
        <v>5104</v>
      </c>
      <c r="AV1590" s="126">
        <v>25</v>
      </c>
    </row>
    <row r="1591" spans="2:48" ht="23.25" customHeight="1">
      <c r="D1591" s="105" t="s">
        <v>5105</v>
      </c>
      <c r="E1591" s="164" t="s">
        <v>5105</v>
      </c>
      <c r="F1591" s="165" t="s">
        <v>5152</v>
      </c>
      <c r="G1591" s="126">
        <v>25</v>
      </c>
      <c r="H1591" s="166">
        <v>1086</v>
      </c>
      <c r="I1591" s="166">
        <v>1132</v>
      </c>
      <c r="J1591" s="166">
        <v>1286</v>
      </c>
      <c r="K1591" s="357">
        <v>1149</v>
      </c>
      <c r="L1591" s="357">
        <v>1178</v>
      </c>
      <c r="M1591" s="357">
        <v>1391</v>
      </c>
      <c r="N1591" s="357">
        <v>1218</v>
      </c>
      <c r="O1591" s="357">
        <v>1156</v>
      </c>
      <c r="P1591" s="357">
        <v>1258</v>
      </c>
      <c r="Q1591" s="357">
        <v>1338</v>
      </c>
      <c r="R1591" s="357">
        <v>1296</v>
      </c>
      <c r="S1591" s="354">
        <v>1278</v>
      </c>
      <c r="T1591" s="354">
        <v>1516</v>
      </c>
      <c r="U1591" s="354">
        <v>1692</v>
      </c>
      <c r="V1591" s="357">
        <v>1267</v>
      </c>
      <c r="W1591" s="357">
        <v>1411</v>
      </c>
      <c r="X1591" s="357">
        <v>1131</v>
      </c>
      <c r="Y1591" s="357">
        <v>1269</v>
      </c>
      <c r="Z1591" s="357">
        <v>1468</v>
      </c>
      <c r="AA1591" s="357">
        <v>1220</v>
      </c>
      <c r="AB1591" s="357">
        <v>1223</v>
      </c>
      <c r="AC1591" s="357">
        <v>1440</v>
      </c>
      <c r="AD1591" s="357">
        <v>1679</v>
      </c>
      <c r="AE1591" s="357">
        <v>1316</v>
      </c>
      <c r="AF1591" s="357">
        <v>1460</v>
      </c>
      <c r="AG1591" s="357">
        <v>1650</v>
      </c>
      <c r="AH1591" s="357">
        <v>1927</v>
      </c>
      <c r="AI1591" s="368" t="s">
        <v>2207</v>
      </c>
      <c r="AJ1591" s="357">
        <v>1286</v>
      </c>
      <c r="AK1591" s="357">
        <v>1472</v>
      </c>
      <c r="AL1591" s="357">
        <v>1718</v>
      </c>
      <c r="AM1591" s="357">
        <v>1099</v>
      </c>
      <c r="AN1591" s="357">
        <v>1212</v>
      </c>
      <c r="AO1591" s="357">
        <v>1370</v>
      </c>
      <c r="AP1591" s="357">
        <v>1195</v>
      </c>
      <c r="AQ1591" s="357">
        <v>1195</v>
      </c>
      <c r="AR1591" s="357">
        <v>1533</v>
      </c>
      <c r="AS1591" s="357">
        <v>1324</v>
      </c>
      <c r="AT1591" s="105"/>
      <c r="AU1591" s="105" t="s">
        <v>5105</v>
      </c>
      <c r="AV1591" s="126">
        <v>25</v>
      </c>
    </row>
    <row r="1592" spans="2:48" ht="23.25" customHeight="1">
      <c r="D1592" s="105" t="s">
        <v>5106</v>
      </c>
      <c r="E1592" s="164" t="s">
        <v>5106</v>
      </c>
      <c r="F1592" s="165" t="s">
        <v>5153</v>
      </c>
      <c r="G1592" s="126">
        <v>25.6</v>
      </c>
      <c r="H1592" s="166">
        <v>997</v>
      </c>
      <c r="I1592" s="166">
        <v>1051</v>
      </c>
      <c r="J1592" s="166">
        <v>1196</v>
      </c>
      <c r="K1592" s="357">
        <v>1054</v>
      </c>
      <c r="L1592" s="357">
        <v>1094</v>
      </c>
      <c r="M1592" s="357">
        <v>1289</v>
      </c>
      <c r="N1592" s="357">
        <v>1123</v>
      </c>
      <c r="O1592" s="357">
        <v>1076</v>
      </c>
      <c r="P1592" s="357">
        <v>1177</v>
      </c>
      <c r="Q1592" s="357">
        <v>1240</v>
      </c>
      <c r="R1592" s="357">
        <v>1212</v>
      </c>
      <c r="S1592" s="354">
        <v>1198</v>
      </c>
      <c r="T1592" s="354">
        <v>1437</v>
      </c>
      <c r="U1592" s="354">
        <v>1595</v>
      </c>
      <c r="V1592" s="357">
        <v>1183</v>
      </c>
      <c r="W1592" s="357">
        <v>1318</v>
      </c>
      <c r="X1592" s="357">
        <v>1042</v>
      </c>
      <c r="Y1592" s="357">
        <v>1180</v>
      </c>
      <c r="Z1592" s="357">
        <v>1364</v>
      </c>
      <c r="AA1592" s="357">
        <v>1120</v>
      </c>
      <c r="AB1592" s="357">
        <v>1138</v>
      </c>
      <c r="AC1592" s="357">
        <v>1357</v>
      </c>
      <c r="AD1592" s="357">
        <v>1581</v>
      </c>
      <c r="AE1592" s="357">
        <v>1216</v>
      </c>
      <c r="AF1592" s="357">
        <v>1376</v>
      </c>
      <c r="AG1592" s="357">
        <v>1567</v>
      </c>
      <c r="AH1592" s="357">
        <v>1829</v>
      </c>
      <c r="AI1592" s="368" t="s">
        <v>2207</v>
      </c>
      <c r="AJ1592" s="357">
        <v>1201</v>
      </c>
      <c r="AK1592" s="357">
        <v>1389</v>
      </c>
      <c r="AL1592" s="357">
        <v>1620</v>
      </c>
      <c r="AM1592" s="357">
        <v>1010</v>
      </c>
      <c r="AN1592" s="357">
        <v>1125</v>
      </c>
      <c r="AO1592" s="357">
        <v>1270</v>
      </c>
      <c r="AP1592" s="357">
        <v>1119</v>
      </c>
      <c r="AQ1592" s="357">
        <v>1119</v>
      </c>
      <c r="AR1592" s="357">
        <v>1516</v>
      </c>
      <c r="AS1592" s="357">
        <v>1248</v>
      </c>
      <c r="AT1592" s="105"/>
      <c r="AU1592" s="105" t="s">
        <v>5106</v>
      </c>
      <c r="AV1592" s="126">
        <v>25.6</v>
      </c>
    </row>
    <row r="1593" spans="2:48" ht="23.25" customHeight="1">
      <c r="D1593" s="105" t="s">
        <v>5107</v>
      </c>
      <c r="E1593" s="164" t="s">
        <v>5107</v>
      </c>
      <c r="F1593" s="165" t="s">
        <v>5153</v>
      </c>
      <c r="G1593" s="126">
        <v>25.6</v>
      </c>
      <c r="H1593" s="166">
        <v>997</v>
      </c>
      <c r="I1593" s="166">
        <v>1051</v>
      </c>
      <c r="J1593" s="166">
        <v>1196</v>
      </c>
      <c r="K1593" s="357">
        <v>1054</v>
      </c>
      <c r="L1593" s="357">
        <v>1094</v>
      </c>
      <c r="M1593" s="357">
        <v>1289</v>
      </c>
      <c r="N1593" s="357">
        <v>1123</v>
      </c>
      <c r="O1593" s="357">
        <v>1076</v>
      </c>
      <c r="P1593" s="357">
        <v>1177</v>
      </c>
      <c r="Q1593" s="357">
        <v>1240</v>
      </c>
      <c r="R1593" s="357">
        <v>1212</v>
      </c>
      <c r="S1593" s="354">
        <v>1198</v>
      </c>
      <c r="T1593" s="354">
        <v>1437</v>
      </c>
      <c r="U1593" s="354">
        <v>1595</v>
      </c>
      <c r="V1593" s="357">
        <v>1183</v>
      </c>
      <c r="W1593" s="357">
        <v>1318</v>
      </c>
      <c r="X1593" s="357">
        <v>1042</v>
      </c>
      <c r="Y1593" s="357">
        <v>1180</v>
      </c>
      <c r="Z1593" s="357">
        <v>1364</v>
      </c>
      <c r="AA1593" s="357">
        <v>1120</v>
      </c>
      <c r="AB1593" s="357">
        <v>1138</v>
      </c>
      <c r="AC1593" s="357">
        <v>1357</v>
      </c>
      <c r="AD1593" s="357">
        <v>1581</v>
      </c>
      <c r="AE1593" s="357">
        <v>1216</v>
      </c>
      <c r="AF1593" s="357">
        <v>1376</v>
      </c>
      <c r="AG1593" s="357">
        <v>1567</v>
      </c>
      <c r="AH1593" s="357">
        <v>1829</v>
      </c>
      <c r="AI1593" s="368" t="s">
        <v>2207</v>
      </c>
      <c r="AJ1593" s="357">
        <v>1201</v>
      </c>
      <c r="AK1593" s="357">
        <v>1389</v>
      </c>
      <c r="AL1593" s="357">
        <v>1620</v>
      </c>
      <c r="AM1593" s="357">
        <v>1010</v>
      </c>
      <c r="AN1593" s="357">
        <v>1125</v>
      </c>
      <c r="AO1593" s="357">
        <v>1270</v>
      </c>
      <c r="AP1593" s="357">
        <v>1119</v>
      </c>
      <c r="AQ1593" s="357">
        <v>1119</v>
      </c>
      <c r="AR1593" s="357">
        <v>1516</v>
      </c>
      <c r="AS1593" s="357">
        <v>1248</v>
      </c>
      <c r="AT1593" s="105"/>
      <c r="AU1593" s="105" t="s">
        <v>5107</v>
      </c>
      <c r="AV1593" s="126">
        <v>25.6</v>
      </c>
    </row>
    <row r="1594" spans="2:48" ht="23.25" customHeight="1">
      <c r="D1594" s="105" t="s">
        <v>5407</v>
      </c>
      <c r="E1594" s="13" t="s">
        <v>5407</v>
      </c>
      <c r="F1594" s="2" t="s">
        <v>5153</v>
      </c>
      <c r="G1594">
        <v>26.5</v>
      </c>
      <c r="H1594" s="398" t="s">
        <v>2207</v>
      </c>
      <c r="I1594" s="398" t="s">
        <v>2207</v>
      </c>
      <c r="J1594" s="398" t="s">
        <v>2207</v>
      </c>
      <c r="K1594" s="390" t="s">
        <v>2207</v>
      </c>
      <c r="L1594" s="390" t="s">
        <v>2207</v>
      </c>
      <c r="M1594" s="390" t="s">
        <v>2207</v>
      </c>
      <c r="N1594" s="390" t="s">
        <v>2207</v>
      </c>
      <c r="O1594" s="390" t="s">
        <v>2207</v>
      </c>
      <c r="P1594" s="390" t="s">
        <v>2207</v>
      </c>
      <c r="Q1594" s="390" t="s">
        <v>2207</v>
      </c>
      <c r="R1594" s="390" t="s">
        <v>2207</v>
      </c>
      <c r="S1594" s="354">
        <v>1215</v>
      </c>
      <c r="T1594" s="354">
        <v>1462</v>
      </c>
      <c r="U1594" s="354">
        <v>1620</v>
      </c>
      <c r="V1594" s="391">
        <v>1217</v>
      </c>
      <c r="W1594" s="391">
        <v>1355</v>
      </c>
      <c r="X1594" s="391">
        <v>1068</v>
      </c>
      <c r="Y1594" s="391">
        <v>1211</v>
      </c>
      <c r="Z1594" s="391">
        <v>1399</v>
      </c>
      <c r="AA1594" s="391">
        <v>1148</v>
      </c>
      <c r="AB1594" s="391">
        <v>1169</v>
      </c>
      <c r="AC1594" s="391">
        <v>1394</v>
      </c>
      <c r="AD1594" s="391">
        <v>1625</v>
      </c>
      <c r="AE1594" s="391">
        <v>1249</v>
      </c>
      <c r="AF1594" s="391">
        <v>1407</v>
      </c>
      <c r="AG1594" s="391">
        <v>1604</v>
      </c>
      <c r="AH1594" s="391">
        <v>1872</v>
      </c>
      <c r="AI1594" s="399" t="s">
        <v>2207</v>
      </c>
      <c r="AJ1594" s="391">
        <v>1232</v>
      </c>
      <c r="AK1594" s="391">
        <v>1426</v>
      </c>
      <c r="AL1594" s="391">
        <v>1664</v>
      </c>
      <c r="AM1594" s="391">
        <v>1036</v>
      </c>
      <c r="AN1594" s="391">
        <v>1155</v>
      </c>
      <c r="AO1594" s="391">
        <v>1304</v>
      </c>
      <c r="AP1594" s="391">
        <v>1143</v>
      </c>
      <c r="AQ1594" s="391">
        <v>1143</v>
      </c>
      <c r="AR1594" s="391">
        <v>1526</v>
      </c>
      <c r="AS1594" s="391">
        <v>1272</v>
      </c>
      <c r="AU1594" s="105" t="s">
        <v>5407</v>
      </c>
      <c r="AV1594" s="126">
        <v>26.5</v>
      </c>
    </row>
    <row r="1595" spans="2:48" ht="23.25" customHeight="1">
      <c r="D1595" s="105" t="s">
        <v>5408</v>
      </c>
      <c r="E1595" s="13" t="s">
        <v>5408</v>
      </c>
      <c r="F1595" s="2" t="s">
        <v>5153</v>
      </c>
      <c r="G1595">
        <v>26.5</v>
      </c>
      <c r="H1595" s="398" t="s">
        <v>2207</v>
      </c>
      <c r="I1595" s="398" t="s">
        <v>2207</v>
      </c>
      <c r="J1595" s="398" t="s">
        <v>2207</v>
      </c>
      <c r="K1595" s="390" t="s">
        <v>2207</v>
      </c>
      <c r="L1595" s="390" t="s">
        <v>2207</v>
      </c>
      <c r="M1595" s="390" t="s">
        <v>2207</v>
      </c>
      <c r="N1595" s="390" t="s">
        <v>2207</v>
      </c>
      <c r="O1595" s="390" t="s">
        <v>2207</v>
      </c>
      <c r="P1595" s="390" t="s">
        <v>2207</v>
      </c>
      <c r="Q1595" s="390" t="s">
        <v>2207</v>
      </c>
      <c r="R1595" s="390" t="s">
        <v>2207</v>
      </c>
      <c r="S1595" s="354">
        <v>1215</v>
      </c>
      <c r="T1595" s="354">
        <v>1462</v>
      </c>
      <c r="U1595" s="354">
        <v>1620</v>
      </c>
      <c r="V1595" s="391">
        <v>1217</v>
      </c>
      <c r="W1595" s="391">
        <v>1355</v>
      </c>
      <c r="X1595" s="391">
        <v>1068</v>
      </c>
      <c r="Y1595" s="391">
        <v>1211</v>
      </c>
      <c r="Z1595" s="391">
        <v>1399</v>
      </c>
      <c r="AA1595" s="391">
        <v>1148</v>
      </c>
      <c r="AB1595" s="391">
        <v>1169</v>
      </c>
      <c r="AC1595" s="391">
        <v>1394</v>
      </c>
      <c r="AD1595" s="391">
        <v>1625</v>
      </c>
      <c r="AE1595" s="391">
        <v>1249</v>
      </c>
      <c r="AF1595" s="391">
        <v>1407</v>
      </c>
      <c r="AG1595" s="391">
        <v>1604</v>
      </c>
      <c r="AH1595" s="391">
        <v>1872</v>
      </c>
      <c r="AI1595" s="399" t="s">
        <v>2207</v>
      </c>
      <c r="AJ1595" s="391">
        <v>1232</v>
      </c>
      <c r="AK1595" s="391">
        <v>1426</v>
      </c>
      <c r="AL1595" s="391">
        <v>1664</v>
      </c>
      <c r="AM1595" s="391">
        <v>1036</v>
      </c>
      <c r="AN1595" s="391">
        <v>1155</v>
      </c>
      <c r="AO1595" s="391">
        <v>1304</v>
      </c>
      <c r="AP1595" s="391">
        <v>1143</v>
      </c>
      <c r="AQ1595" s="391">
        <v>1143</v>
      </c>
      <c r="AR1595" s="391">
        <v>1526</v>
      </c>
      <c r="AS1595" s="391">
        <v>1272</v>
      </c>
      <c r="AU1595" s="105" t="s">
        <v>5408</v>
      </c>
      <c r="AV1595" s="126">
        <v>26.5</v>
      </c>
    </row>
    <row r="1596" spans="2:48" ht="23.25" customHeight="1">
      <c r="D1596" s="105" t="s">
        <v>5108</v>
      </c>
      <c r="E1596" s="164" t="s">
        <v>5108</v>
      </c>
      <c r="F1596" s="165" t="s">
        <v>5153</v>
      </c>
      <c r="G1596" s="126">
        <v>27.400000000000002</v>
      </c>
      <c r="H1596" s="166">
        <v>1047</v>
      </c>
      <c r="I1596" s="166">
        <v>1104</v>
      </c>
      <c r="J1596" s="166">
        <v>1254</v>
      </c>
      <c r="K1596" s="357">
        <v>1108</v>
      </c>
      <c r="L1596" s="357">
        <v>1148</v>
      </c>
      <c r="M1596" s="357">
        <v>1360</v>
      </c>
      <c r="N1596" s="357">
        <v>1181</v>
      </c>
      <c r="O1596" s="357">
        <v>1129</v>
      </c>
      <c r="P1596" s="357">
        <v>1241</v>
      </c>
      <c r="Q1596" s="357">
        <v>1308</v>
      </c>
      <c r="R1596" s="357">
        <v>1276</v>
      </c>
      <c r="S1596" s="354">
        <v>1256</v>
      </c>
      <c r="T1596" s="354">
        <v>1512</v>
      </c>
      <c r="U1596" s="354">
        <v>1674</v>
      </c>
      <c r="V1596" s="357">
        <v>1250</v>
      </c>
      <c r="W1596" s="357">
        <v>1392</v>
      </c>
      <c r="X1596" s="357">
        <v>1093</v>
      </c>
      <c r="Y1596" s="357">
        <v>1241</v>
      </c>
      <c r="Z1596" s="357">
        <v>1434</v>
      </c>
      <c r="AA1596" s="357">
        <v>1176</v>
      </c>
      <c r="AB1596" s="357">
        <v>1199</v>
      </c>
      <c r="AC1596" s="357">
        <v>1431</v>
      </c>
      <c r="AD1596" s="357">
        <v>1668</v>
      </c>
      <c r="AE1596" s="357">
        <v>1281</v>
      </c>
      <c r="AF1596" s="357">
        <v>1437</v>
      </c>
      <c r="AG1596" s="357">
        <v>1641</v>
      </c>
      <c r="AH1596" s="357">
        <v>1915</v>
      </c>
      <c r="AI1596" s="368" t="s">
        <v>2207</v>
      </c>
      <c r="AJ1596" s="357">
        <v>1262</v>
      </c>
      <c r="AK1596" s="357">
        <v>1463</v>
      </c>
      <c r="AL1596" s="357">
        <v>1707</v>
      </c>
      <c r="AM1596" s="357">
        <v>1062</v>
      </c>
      <c r="AN1596" s="357">
        <v>1185</v>
      </c>
      <c r="AO1596" s="357">
        <v>1338</v>
      </c>
      <c r="AP1596" s="357">
        <v>1167</v>
      </c>
      <c r="AQ1596" s="357">
        <v>1167</v>
      </c>
      <c r="AR1596" s="357">
        <v>1536</v>
      </c>
      <c r="AS1596" s="357">
        <v>1295</v>
      </c>
      <c r="AT1596" s="105"/>
      <c r="AU1596" s="105" t="s">
        <v>5108</v>
      </c>
      <c r="AV1596" s="126">
        <v>27.400000000000002</v>
      </c>
    </row>
    <row r="1597" spans="2:48" ht="23.25" customHeight="1">
      <c r="D1597" s="105" t="s">
        <v>5109</v>
      </c>
      <c r="E1597" s="164" t="s">
        <v>5109</v>
      </c>
      <c r="F1597" s="165" t="s">
        <v>5153</v>
      </c>
      <c r="G1597" s="126">
        <v>27.400000000000002</v>
      </c>
      <c r="H1597" s="166">
        <v>1047</v>
      </c>
      <c r="I1597" s="166">
        <v>1104</v>
      </c>
      <c r="J1597" s="166">
        <v>1254</v>
      </c>
      <c r="K1597" s="357">
        <v>1108</v>
      </c>
      <c r="L1597" s="357">
        <v>1148</v>
      </c>
      <c r="M1597" s="357">
        <v>1360</v>
      </c>
      <c r="N1597" s="357">
        <v>1181</v>
      </c>
      <c r="O1597" s="357">
        <v>1129</v>
      </c>
      <c r="P1597" s="357">
        <v>1241</v>
      </c>
      <c r="Q1597" s="357">
        <v>1308</v>
      </c>
      <c r="R1597" s="357">
        <v>1276</v>
      </c>
      <c r="S1597" s="354">
        <v>1256</v>
      </c>
      <c r="T1597" s="354">
        <v>1512</v>
      </c>
      <c r="U1597" s="354">
        <v>1674</v>
      </c>
      <c r="V1597" s="357">
        <v>1250</v>
      </c>
      <c r="W1597" s="357">
        <v>1392</v>
      </c>
      <c r="X1597" s="357">
        <v>1093</v>
      </c>
      <c r="Y1597" s="357">
        <v>1241</v>
      </c>
      <c r="Z1597" s="357">
        <v>1434</v>
      </c>
      <c r="AA1597" s="357">
        <v>1176</v>
      </c>
      <c r="AB1597" s="357">
        <v>1199</v>
      </c>
      <c r="AC1597" s="357">
        <v>1431</v>
      </c>
      <c r="AD1597" s="357">
        <v>1668</v>
      </c>
      <c r="AE1597" s="357">
        <v>1281</v>
      </c>
      <c r="AF1597" s="357">
        <v>1437</v>
      </c>
      <c r="AG1597" s="357">
        <v>1641</v>
      </c>
      <c r="AH1597" s="357">
        <v>1915</v>
      </c>
      <c r="AI1597" s="368" t="s">
        <v>2207</v>
      </c>
      <c r="AJ1597" s="357">
        <v>1262</v>
      </c>
      <c r="AK1597" s="357">
        <v>1463</v>
      </c>
      <c r="AL1597" s="357">
        <v>1707</v>
      </c>
      <c r="AM1597" s="357">
        <v>1062</v>
      </c>
      <c r="AN1597" s="357">
        <v>1185</v>
      </c>
      <c r="AO1597" s="357">
        <v>1338</v>
      </c>
      <c r="AP1597" s="357">
        <v>1167</v>
      </c>
      <c r="AQ1597" s="357">
        <v>1167</v>
      </c>
      <c r="AR1597" s="357">
        <v>1536</v>
      </c>
      <c r="AS1597" s="357">
        <v>1295</v>
      </c>
      <c r="AT1597" s="105"/>
      <c r="AU1597" s="105" t="s">
        <v>5109</v>
      </c>
      <c r="AV1597" s="126">
        <v>27.400000000000002</v>
      </c>
    </row>
    <row r="1598" spans="2:48" ht="23.25" customHeight="1">
      <c r="D1598" s="105" t="s">
        <v>5110</v>
      </c>
      <c r="E1598" s="164" t="s">
        <v>5110</v>
      </c>
      <c r="F1598" s="165" t="s">
        <v>5153</v>
      </c>
      <c r="G1598" s="126">
        <v>28.3</v>
      </c>
      <c r="H1598" s="166">
        <v>1077</v>
      </c>
      <c r="I1598" s="166">
        <v>1118</v>
      </c>
      <c r="J1598" s="166">
        <v>1303</v>
      </c>
      <c r="K1598" s="357">
        <v>1133</v>
      </c>
      <c r="L1598" s="357">
        <v>1171</v>
      </c>
      <c r="M1598" s="357">
        <v>1372</v>
      </c>
      <c r="N1598" s="357">
        <v>1244</v>
      </c>
      <c r="O1598" s="357">
        <v>1201</v>
      </c>
      <c r="P1598" s="357">
        <v>1253</v>
      </c>
      <c r="Q1598" s="357">
        <v>1343</v>
      </c>
      <c r="R1598" s="357">
        <v>1327</v>
      </c>
      <c r="S1598" s="354">
        <v>1294</v>
      </c>
      <c r="T1598" s="354">
        <v>1559</v>
      </c>
      <c r="U1598" s="354">
        <v>1727</v>
      </c>
      <c r="V1598" s="357">
        <v>1293</v>
      </c>
      <c r="W1598" s="357">
        <v>1439</v>
      </c>
      <c r="X1598" s="357">
        <v>1129</v>
      </c>
      <c r="Y1598" s="357">
        <v>1281</v>
      </c>
      <c r="Z1598" s="357">
        <v>1481</v>
      </c>
      <c r="AA1598" s="357">
        <v>1214</v>
      </c>
      <c r="AB1598" s="357">
        <v>1239</v>
      </c>
      <c r="AC1598" s="357">
        <v>1477</v>
      </c>
      <c r="AD1598" s="357">
        <v>1722</v>
      </c>
      <c r="AE1598" s="357">
        <v>1324</v>
      </c>
      <c r="AF1598" s="357">
        <v>1477</v>
      </c>
      <c r="AG1598" s="357">
        <v>1688</v>
      </c>
      <c r="AH1598" s="357">
        <v>1970</v>
      </c>
      <c r="AI1598" s="368" t="s">
        <v>2207</v>
      </c>
      <c r="AJ1598" s="357">
        <v>1302</v>
      </c>
      <c r="AK1598" s="357">
        <v>1510</v>
      </c>
      <c r="AL1598" s="357">
        <v>1761</v>
      </c>
      <c r="AM1598" s="357">
        <v>1097</v>
      </c>
      <c r="AN1598" s="357">
        <v>1224</v>
      </c>
      <c r="AO1598" s="357">
        <v>1383</v>
      </c>
      <c r="AP1598" s="357">
        <v>1214</v>
      </c>
      <c r="AQ1598" s="357">
        <v>1214</v>
      </c>
      <c r="AR1598" s="357">
        <v>1595</v>
      </c>
      <c r="AS1598" s="357">
        <v>1342</v>
      </c>
      <c r="AT1598" s="105"/>
      <c r="AU1598" s="105" t="s">
        <v>5110</v>
      </c>
      <c r="AV1598" s="126">
        <v>28.3</v>
      </c>
    </row>
    <row r="1599" spans="2:48" ht="23.25" customHeight="1">
      <c r="B1599" s="395"/>
      <c r="D1599" s="105" t="s">
        <v>5111</v>
      </c>
      <c r="E1599" s="164" t="s">
        <v>5111</v>
      </c>
      <c r="F1599" s="165" t="s">
        <v>5153</v>
      </c>
      <c r="G1599" s="126">
        <v>28.3</v>
      </c>
      <c r="H1599" s="166">
        <v>1077</v>
      </c>
      <c r="I1599" s="166">
        <v>1118</v>
      </c>
      <c r="J1599" s="166">
        <v>1303</v>
      </c>
      <c r="K1599" s="357">
        <v>1133</v>
      </c>
      <c r="L1599" s="357">
        <v>1171</v>
      </c>
      <c r="M1599" s="357">
        <v>1372</v>
      </c>
      <c r="N1599" s="357">
        <v>1244</v>
      </c>
      <c r="O1599" s="357">
        <v>1201</v>
      </c>
      <c r="P1599" s="357">
        <v>1253</v>
      </c>
      <c r="Q1599" s="357">
        <v>1343</v>
      </c>
      <c r="R1599" s="357">
        <v>1327</v>
      </c>
      <c r="S1599" s="354">
        <v>1294</v>
      </c>
      <c r="T1599" s="354">
        <v>1559</v>
      </c>
      <c r="U1599" s="354">
        <v>1727</v>
      </c>
      <c r="V1599" s="357">
        <v>1293</v>
      </c>
      <c r="W1599" s="357">
        <v>1439</v>
      </c>
      <c r="X1599" s="357">
        <v>1129</v>
      </c>
      <c r="Y1599" s="357">
        <v>1281</v>
      </c>
      <c r="Z1599" s="357">
        <v>1481</v>
      </c>
      <c r="AA1599" s="357">
        <v>1214</v>
      </c>
      <c r="AB1599" s="357">
        <v>1239</v>
      </c>
      <c r="AC1599" s="357">
        <v>1477</v>
      </c>
      <c r="AD1599" s="357">
        <v>1722</v>
      </c>
      <c r="AE1599" s="357">
        <v>1324</v>
      </c>
      <c r="AF1599" s="357">
        <v>1477</v>
      </c>
      <c r="AG1599" s="357">
        <v>1688</v>
      </c>
      <c r="AH1599" s="357">
        <v>1970</v>
      </c>
      <c r="AI1599" s="368" t="s">
        <v>2207</v>
      </c>
      <c r="AJ1599" s="357">
        <v>1302</v>
      </c>
      <c r="AK1599" s="357">
        <v>1510</v>
      </c>
      <c r="AL1599" s="357">
        <v>1761</v>
      </c>
      <c r="AM1599" s="357">
        <v>1097</v>
      </c>
      <c r="AN1599" s="357">
        <v>1224</v>
      </c>
      <c r="AO1599" s="357">
        <v>1383</v>
      </c>
      <c r="AP1599" s="357">
        <v>1214</v>
      </c>
      <c r="AQ1599" s="357">
        <v>1214</v>
      </c>
      <c r="AR1599" s="357">
        <v>1595</v>
      </c>
      <c r="AS1599" s="357">
        <v>1342</v>
      </c>
      <c r="AT1599" s="105"/>
      <c r="AU1599" s="105" t="s">
        <v>5111</v>
      </c>
      <c r="AV1599" s="126">
        <v>28.3</v>
      </c>
    </row>
    <row r="1600" spans="2:48" ht="23.25" customHeight="1">
      <c r="B1600" s="395"/>
      <c r="D1600" s="105" t="s">
        <v>5112</v>
      </c>
      <c r="E1600" s="164" t="s">
        <v>5112</v>
      </c>
      <c r="F1600" s="165" t="s">
        <v>5153</v>
      </c>
      <c r="G1600" s="126">
        <v>29.200000000000003</v>
      </c>
      <c r="H1600" s="166">
        <v>1154</v>
      </c>
      <c r="I1600" s="166">
        <v>1211</v>
      </c>
      <c r="J1600" s="166">
        <v>1375</v>
      </c>
      <c r="K1600" s="357">
        <v>1217</v>
      </c>
      <c r="L1600" s="357">
        <v>1255</v>
      </c>
      <c r="M1600" s="357">
        <v>1493</v>
      </c>
      <c r="N1600" s="357">
        <v>1297</v>
      </c>
      <c r="O1600" s="357">
        <v>1236</v>
      </c>
      <c r="P1600" s="357">
        <v>1360</v>
      </c>
      <c r="Q1600" s="357">
        <v>1439</v>
      </c>
      <c r="R1600" s="357">
        <v>1397</v>
      </c>
      <c r="S1600" s="354">
        <v>1363</v>
      </c>
      <c r="T1600" s="354">
        <v>1636</v>
      </c>
      <c r="U1600" s="354">
        <v>1816</v>
      </c>
      <c r="V1600" s="357">
        <v>1368</v>
      </c>
      <c r="W1600" s="357">
        <v>1525</v>
      </c>
      <c r="X1600" s="357">
        <v>1199</v>
      </c>
      <c r="Y1600" s="357">
        <v>1358</v>
      </c>
      <c r="Z1600" s="357">
        <v>1570</v>
      </c>
      <c r="AA1600" s="357">
        <v>1292</v>
      </c>
      <c r="AB1600" s="357">
        <v>1315</v>
      </c>
      <c r="AC1600" s="357">
        <v>1560</v>
      </c>
      <c r="AD1600" s="357">
        <v>1820</v>
      </c>
      <c r="AE1600" s="357">
        <v>1406</v>
      </c>
      <c r="AF1600" s="357">
        <v>1552</v>
      </c>
      <c r="AG1600" s="357">
        <v>1771</v>
      </c>
      <c r="AH1600" s="357">
        <v>2068</v>
      </c>
      <c r="AI1600" s="368" t="s">
        <v>2207</v>
      </c>
      <c r="AJ1600" s="357">
        <v>1378</v>
      </c>
      <c r="AK1600" s="357">
        <v>1593</v>
      </c>
      <c r="AL1600" s="357">
        <v>1859</v>
      </c>
      <c r="AM1600" s="357">
        <v>1168</v>
      </c>
      <c r="AN1600" s="357">
        <v>1299</v>
      </c>
      <c r="AO1600" s="357">
        <v>1468</v>
      </c>
      <c r="AP1600" s="357">
        <v>1300</v>
      </c>
      <c r="AQ1600" s="357">
        <v>1300</v>
      </c>
      <c r="AR1600" s="357">
        <v>1784</v>
      </c>
      <c r="AS1600" s="357">
        <v>1428</v>
      </c>
      <c r="AT1600" s="105"/>
      <c r="AU1600" s="105" t="s">
        <v>5112</v>
      </c>
      <c r="AV1600" s="126">
        <v>29.200000000000003</v>
      </c>
    </row>
    <row r="1601" spans="1:48" ht="23.25" customHeight="1">
      <c r="A1601" s="396"/>
      <c r="B1601" s="397"/>
      <c r="D1601" s="105" t="s">
        <v>5113</v>
      </c>
      <c r="E1601" s="164" t="s">
        <v>5113</v>
      </c>
      <c r="F1601" s="165" t="s">
        <v>5153</v>
      </c>
      <c r="G1601" s="126">
        <v>29.200000000000003</v>
      </c>
      <c r="H1601" s="166">
        <v>1154</v>
      </c>
      <c r="I1601" s="166">
        <v>1211</v>
      </c>
      <c r="J1601" s="166">
        <v>1375</v>
      </c>
      <c r="K1601" s="357">
        <v>1217</v>
      </c>
      <c r="L1601" s="357">
        <v>1255</v>
      </c>
      <c r="M1601" s="357">
        <v>1493</v>
      </c>
      <c r="N1601" s="357">
        <v>1297</v>
      </c>
      <c r="O1601" s="357">
        <v>1236</v>
      </c>
      <c r="P1601" s="357">
        <v>1360</v>
      </c>
      <c r="Q1601" s="357">
        <v>1439</v>
      </c>
      <c r="R1601" s="357">
        <v>1397</v>
      </c>
      <c r="S1601" s="354">
        <v>1363</v>
      </c>
      <c r="T1601" s="354">
        <v>1636</v>
      </c>
      <c r="U1601" s="354">
        <v>1816</v>
      </c>
      <c r="V1601" s="357">
        <v>1368</v>
      </c>
      <c r="W1601" s="357">
        <v>1525</v>
      </c>
      <c r="X1601" s="357">
        <v>1199</v>
      </c>
      <c r="Y1601" s="357">
        <v>1358</v>
      </c>
      <c r="Z1601" s="357">
        <v>1570</v>
      </c>
      <c r="AA1601" s="357">
        <v>1292</v>
      </c>
      <c r="AB1601" s="357">
        <v>1315</v>
      </c>
      <c r="AC1601" s="357">
        <v>1560</v>
      </c>
      <c r="AD1601" s="357">
        <v>1820</v>
      </c>
      <c r="AE1601" s="357">
        <v>1406</v>
      </c>
      <c r="AF1601" s="357">
        <v>1552</v>
      </c>
      <c r="AG1601" s="357">
        <v>1771</v>
      </c>
      <c r="AH1601" s="357">
        <v>2068</v>
      </c>
      <c r="AI1601" s="368" t="s">
        <v>2207</v>
      </c>
      <c r="AJ1601" s="357">
        <v>1378</v>
      </c>
      <c r="AK1601" s="357">
        <v>1593</v>
      </c>
      <c r="AL1601" s="357">
        <v>1859</v>
      </c>
      <c r="AM1601" s="357">
        <v>1168</v>
      </c>
      <c r="AN1601" s="357">
        <v>1299</v>
      </c>
      <c r="AO1601" s="357">
        <v>1468</v>
      </c>
      <c r="AP1601" s="357">
        <v>1300</v>
      </c>
      <c r="AQ1601" s="357">
        <v>1300</v>
      </c>
      <c r="AR1601" s="357">
        <v>1784</v>
      </c>
      <c r="AS1601" s="357">
        <v>1428</v>
      </c>
      <c r="AT1601" s="105"/>
      <c r="AU1601" s="105" t="s">
        <v>5113</v>
      </c>
      <c r="AV1601" s="126">
        <v>29.200000000000003</v>
      </c>
    </row>
    <row r="1602" spans="1:48" ht="23.25" customHeight="1">
      <c r="D1602" s="105" t="s">
        <v>5114</v>
      </c>
      <c r="E1602" s="164" t="s">
        <v>5114</v>
      </c>
      <c r="F1602" s="165" t="s">
        <v>5154</v>
      </c>
      <c r="G1602" s="126">
        <v>29.200000000000003</v>
      </c>
      <c r="H1602" s="166">
        <v>1278</v>
      </c>
      <c r="I1602" s="166">
        <v>1321</v>
      </c>
      <c r="J1602" s="166">
        <v>1526</v>
      </c>
      <c r="K1602" s="357">
        <v>1389</v>
      </c>
      <c r="L1602" s="357">
        <v>1432</v>
      </c>
      <c r="M1602" s="357">
        <v>1667</v>
      </c>
      <c r="N1602" s="357">
        <v>1471</v>
      </c>
      <c r="O1602" s="357">
        <v>1383</v>
      </c>
      <c r="P1602" s="357">
        <v>1491</v>
      </c>
      <c r="Q1602" s="357">
        <v>1571</v>
      </c>
      <c r="R1602" s="357">
        <v>1546</v>
      </c>
      <c r="S1602" s="354">
        <v>1606</v>
      </c>
      <c r="T1602" s="354">
        <v>1881</v>
      </c>
      <c r="U1602" s="354">
        <v>2117</v>
      </c>
      <c r="V1602" s="357">
        <v>1461</v>
      </c>
      <c r="W1602" s="357">
        <v>1633</v>
      </c>
      <c r="X1602" s="357">
        <v>1360</v>
      </c>
      <c r="Y1602" s="357">
        <v>1522</v>
      </c>
      <c r="Z1602" s="357">
        <v>1763</v>
      </c>
      <c r="AA1602" s="357">
        <v>1469</v>
      </c>
      <c r="AB1602" s="357">
        <v>1429</v>
      </c>
      <c r="AC1602" s="357">
        <v>1708</v>
      </c>
      <c r="AD1602" s="357">
        <v>1993</v>
      </c>
      <c r="AE1602" s="357">
        <v>1563</v>
      </c>
      <c r="AF1602" s="357">
        <v>1905</v>
      </c>
      <c r="AG1602" s="357">
        <v>2130</v>
      </c>
      <c r="AH1602" s="357">
        <v>2489</v>
      </c>
      <c r="AI1602" s="368" t="s">
        <v>2207</v>
      </c>
      <c r="AJ1602" s="357">
        <v>1555</v>
      </c>
      <c r="AK1602" s="357">
        <v>1773</v>
      </c>
      <c r="AL1602" s="357">
        <v>2071</v>
      </c>
      <c r="AM1602" s="357">
        <v>1297</v>
      </c>
      <c r="AN1602" s="357">
        <v>1428</v>
      </c>
      <c r="AO1602" s="357">
        <v>1616</v>
      </c>
      <c r="AP1602" s="357">
        <v>1322</v>
      </c>
      <c r="AQ1602" s="357">
        <v>1281</v>
      </c>
      <c r="AR1602" s="357">
        <v>1760</v>
      </c>
      <c r="AS1602" s="357">
        <v>1547</v>
      </c>
      <c r="AT1602" s="105"/>
      <c r="AU1602" s="105" t="s">
        <v>5114</v>
      </c>
      <c r="AV1602" s="126">
        <v>29.200000000000003</v>
      </c>
    </row>
    <row r="1603" spans="1:48" ht="23.25" customHeight="1">
      <c r="D1603" s="105" t="s">
        <v>5115</v>
      </c>
      <c r="E1603" s="164" t="s">
        <v>5115</v>
      </c>
      <c r="F1603" s="165" t="s">
        <v>5155</v>
      </c>
      <c r="G1603" s="126">
        <v>29.200000000000003</v>
      </c>
      <c r="H1603" s="166">
        <v>1061</v>
      </c>
      <c r="I1603" s="166">
        <v>1126</v>
      </c>
      <c r="J1603" s="166">
        <v>1280</v>
      </c>
      <c r="K1603" s="357">
        <v>1118</v>
      </c>
      <c r="L1603" s="357">
        <v>1167</v>
      </c>
      <c r="M1603" s="357">
        <v>1381</v>
      </c>
      <c r="N1603" s="357">
        <v>1196</v>
      </c>
      <c r="O1603" s="357">
        <v>1151</v>
      </c>
      <c r="P1603" s="357">
        <v>1270</v>
      </c>
      <c r="Q1603" s="357">
        <v>1332</v>
      </c>
      <c r="R1603" s="357">
        <v>1304</v>
      </c>
      <c r="S1603" s="354">
        <v>1278</v>
      </c>
      <c r="T1603" s="354">
        <v>1547</v>
      </c>
      <c r="U1603" s="354">
        <v>1710</v>
      </c>
      <c r="V1603" s="357">
        <v>1277</v>
      </c>
      <c r="W1603" s="357">
        <v>1422</v>
      </c>
      <c r="X1603" s="357">
        <v>1107</v>
      </c>
      <c r="Y1603" s="357">
        <v>1264</v>
      </c>
      <c r="Z1603" s="357">
        <v>1459</v>
      </c>
      <c r="AA1603" s="357">
        <v>1187</v>
      </c>
      <c r="AB1603" s="357">
        <v>1224</v>
      </c>
      <c r="AC1603" s="357">
        <v>1468</v>
      </c>
      <c r="AD1603" s="357">
        <v>1711</v>
      </c>
      <c r="AE1603" s="357">
        <v>1300</v>
      </c>
      <c r="AF1603" s="357">
        <v>1462</v>
      </c>
      <c r="AG1603" s="357">
        <v>1679</v>
      </c>
      <c r="AH1603" s="357">
        <v>1959</v>
      </c>
      <c r="AI1603" s="368" t="s">
        <v>2207</v>
      </c>
      <c r="AJ1603" s="357">
        <v>1287</v>
      </c>
      <c r="AK1603" s="357">
        <v>1501</v>
      </c>
      <c r="AL1603" s="357">
        <v>1750</v>
      </c>
      <c r="AM1603" s="357">
        <v>1075</v>
      </c>
      <c r="AN1603" s="357">
        <v>1207</v>
      </c>
      <c r="AO1603" s="357">
        <v>1362</v>
      </c>
      <c r="AP1603" s="357">
        <v>1217</v>
      </c>
      <c r="AQ1603" s="357">
        <v>1217</v>
      </c>
      <c r="AR1603" s="357">
        <v>1609</v>
      </c>
      <c r="AS1603" s="357">
        <v>1344</v>
      </c>
      <c r="AT1603" s="105"/>
      <c r="AU1603" s="105" t="s">
        <v>5115</v>
      </c>
      <c r="AV1603" s="126">
        <v>29.200000000000003</v>
      </c>
    </row>
    <row r="1604" spans="1:48" ht="23.25" customHeight="1">
      <c r="D1604" s="105" t="s">
        <v>5116</v>
      </c>
      <c r="E1604" s="164" t="s">
        <v>5116</v>
      </c>
      <c r="F1604" s="165" t="s">
        <v>5155</v>
      </c>
      <c r="G1604" s="126">
        <v>29.200000000000003</v>
      </c>
      <c r="H1604" s="166">
        <v>1061</v>
      </c>
      <c r="I1604" s="166">
        <v>1126</v>
      </c>
      <c r="J1604" s="166">
        <v>1280</v>
      </c>
      <c r="K1604" s="357">
        <v>1118</v>
      </c>
      <c r="L1604" s="357">
        <v>1167</v>
      </c>
      <c r="M1604" s="357">
        <v>1381</v>
      </c>
      <c r="N1604" s="357">
        <v>1196</v>
      </c>
      <c r="O1604" s="357">
        <v>1151</v>
      </c>
      <c r="P1604" s="357">
        <v>1270</v>
      </c>
      <c r="Q1604" s="357">
        <v>1332</v>
      </c>
      <c r="R1604" s="357">
        <v>1304</v>
      </c>
      <c r="S1604" s="354">
        <v>1278</v>
      </c>
      <c r="T1604" s="354">
        <v>1547</v>
      </c>
      <c r="U1604" s="354">
        <v>1710</v>
      </c>
      <c r="V1604" s="357">
        <v>1277</v>
      </c>
      <c r="W1604" s="357">
        <v>1422</v>
      </c>
      <c r="X1604" s="357">
        <v>1107</v>
      </c>
      <c r="Y1604" s="357">
        <v>1264</v>
      </c>
      <c r="Z1604" s="357">
        <v>1459</v>
      </c>
      <c r="AA1604" s="357">
        <v>1187</v>
      </c>
      <c r="AB1604" s="357">
        <v>1224</v>
      </c>
      <c r="AC1604" s="357">
        <v>1468</v>
      </c>
      <c r="AD1604" s="357">
        <v>1711</v>
      </c>
      <c r="AE1604" s="357">
        <v>1300</v>
      </c>
      <c r="AF1604" s="357">
        <v>1462</v>
      </c>
      <c r="AG1604" s="357">
        <v>1679</v>
      </c>
      <c r="AH1604" s="357">
        <v>1959</v>
      </c>
      <c r="AI1604" s="368" t="s">
        <v>2207</v>
      </c>
      <c r="AJ1604" s="357">
        <v>1287</v>
      </c>
      <c r="AK1604" s="357">
        <v>1501</v>
      </c>
      <c r="AL1604" s="357">
        <v>1750</v>
      </c>
      <c r="AM1604" s="357">
        <v>1075</v>
      </c>
      <c r="AN1604" s="357">
        <v>1207</v>
      </c>
      <c r="AO1604" s="357">
        <v>1362</v>
      </c>
      <c r="AP1604" s="357">
        <v>1217</v>
      </c>
      <c r="AQ1604" s="357">
        <v>1217</v>
      </c>
      <c r="AR1604" s="357">
        <v>1609</v>
      </c>
      <c r="AS1604" s="357">
        <v>1344</v>
      </c>
      <c r="AT1604" s="105"/>
      <c r="AU1604" s="105" t="s">
        <v>5116</v>
      </c>
      <c r="AV1604" s="126">
        <v>29.200000000000003</v>
      </c>
    </row>
    <row r="1605" spans="1:48" ht="23.25" customHeight="1">
      <c r="D1605" s="105" t="s">
        <v>5409</v>
      </c>
      <c r="E1605" s="13" t="s">
        <v>5409</v>
      </c>
      <c r="F1605" s="2" t="s">
        <v>5154</v>
      </c>
      <c r="G1605">
        <v>30.3</v>
      </c>
      <c r="H1605" s="398" t="s">
        <v>2207</v>
      </c>
      <c r="I1605" s="398" t="s">
        <v>2207</v>
      </c>
      <c r="J1605" s="398" t="s">
        <v>2207</v>
      </c>
      <c r="K1605" s="390" t="s">
        <v>2207</v>
      </c>
      <c r="L1605" s="390" t="s">
        <v>2207</v>
      </c>
      <c r="M1605" s="390" t="s">
        <v>2207</v>
      </c>
      <c r="N1605" s="390" t="s">
        <v>2207</v>
      </c>
      <c r="O1605" s="390" t="s">
        <v>2207</v>
      </c>
      <c r="P1605" s="390" t="s">
        <v>2207</v>
      </c>
      <c r="Q1605" s="390" t="s">
        <v>2207</v>
      </c>
      <c r="R1605" s="390" t="s">
        <v>2207</v>
      </c>
      <c r="S1605" s="354">
        <v>1622</v>
      </c>
      <c r="T1605" s="354">
        <v>1908</v>
      </c>
      <c r="U1605" s="354">
        <v>2142</v>
      </c>
      <c r="V1605" s="391">
        <v>1507</v>
      </c>
      <c r="W1605" s="391">
        <v>1684</v>
      </c>
      <c r="X1605" s="391">
        <v>1398</v>
      </c>
      <c r="Y1605" s="391">
        <v>1565</v>
      </c>
      <c r="Z1605" s="391">
        <v>1814</v>
      </c>
      <c r="AA1605" s="391">
        <v>1510</v>
      </c>
      <c r="AB1605" s="391">
        <v>1473</v>
      </c>
      <c r="AC1605" s="391">
        <v>1759</v>
      </c>
      <c r="AD1605" s="391">
        <v>2053</v>
      </c>
      <c r="AE1605" s="391">
        <v>1610</v>
      </c>
      <c r="AF1605" s="391">
        <v>1948</v>
      </c>
      <c r="AG1605" s="391">
        <v>2181</v>
      </c>
      <c r="AH1605" s="391">
        <v>2549</v>
      </c>
      <c r="AI1605" s="399" t="s">
        <v>2207</v>
      </c>
      <c r="AJ1605" s="391">
        <v>1599</v>
      </c>
      <c r="AK1605" s="391">
        <v>1824</v>
      </c>
      <c r="AL1605" s="391">
        <v>2131</v>
      </c>
      <c r="AM1605" s="391">
        <v>1335</v>
      </c>
      <c r="AN1605" s="391">
        <v>1471</v>
      </c>
      <c r="AO1605" s="391">
        <v>1665</v>
      </c>
      <c r="AP1605" s="391">
        <v>1328</v>
      </c>
      <c r="AQ1605" s="391">
        <v>1308</v>
      </c>
      <c r="AR1605" s="391">
        <v>1757</v>
      </c>
      <c r="AS1605" s="391">
        <v>1573</v>
      </c>
      <c r="AU1605" s="105" t="s">
        <v>5409</v>
      </c>
      <c r="AV1605" s="126">
        <v>30.3</v>
      </c>
    </row>
    <row r="1606" spans="1:48" ht="23.25" customHeight="1">
      <c r="D1606" s="105" t="s">
        <v>5410</v>
      </c>
      <c r="E1606" s="13" t="s">
        <v>5410</v>
      </c>
      <c r="F1606" s="2" t="s">
        <v>5155</v>
      </c>
      <c r="G1606">
        <v>30.3</v>
      </c>
      <c r="H1606" s="398" t="s">
        <v>2207</v>
      </c>
      <c r="I1606" s="398" t="s">
        <v>2207</v>
      </c>
      <c r="J1606" s="398" t="s">
        <v>2207</v>
      </c>
      <c r="K1606" s="390" t="s">
        <v>2207</v>
      </c>
      <c r="L1606" s="390" t="s">
        <v>2207</v>
      </c>
      <c r="M1606" s="390" t="s">
        <v>2207</v>
      </c>
      <c r="N1606" s="390" t="s">
        <v>2207</v>
      </c>
      <c r="O1606" s="390" t="s">
        <v>2207</v>
      </c>
      <c r="P1606" s="390" t="s">
        <v>2207</v>
      </c>
      <c r="Q1606" s="390" t="s">
        <v>2207</v>
      </c>
      <c r="R1606" s="390" t="s">
        <v>2207</v>
      </c>
      <c r="S1606" s="354">
        <v>1293</v>
      </c>
      <c r="T1606" s="354">
        <v>1573</v>
      </c>
      <c r="U1606" s="354">
        <v>1735</v>
      </c>
      <c r="V1606" s="391">
        <v>1313</v>
      </c>
      <c r="W1606" s="391">
        <v>1462</v>
      </c>
      <c r="X1606" s="391">
        <v>1134</v>
      </c>
      <c r="Y1606" s="391">
        <v>1297</v>
      </c>
      <c r="Z1606" s="391">
        <v>1497</v>
      </c>
      <c r="AA1606" s="391">
        <v>1217</v>
      </c>
      <c r="AB1606" s="391">
        <v>1257</v>
      </c>
      <c r="AC1606" s="391">
        <v>1508</v>
      </c>
      <c r="AD1606" s="391">
        <v>1758</v>
      </c>
      <c r="AE1606" s="391">
        <v>1335</v>
      </c>
      <c r="AF1606" s="391">
        <v>1495</v>
      </c>
      <c r="AG1606" s="391">
        <v>1719</v>
      </c>
      <c r="AH1606" s="391">
        <v>2006</v>
      </c>
      <c r="AI1606" s="399" t="s">
        <v>2207</v>
      </c>
      <c r="AJ1606" s="391">
        <v>1320</v>
      </c>
      <c r="AK1606" s="391">
        <v>1541</v>
      </c>
      <c r="AL1606" s="391">
        <v>1797</v>
      </c>
      <c r="AM1606" s="391">
        <v>1102</v>
      </c>
      <c r="AN1606" s="391">
        <v>1239</v>
      </c>
      <c r="AO1606" s="391">
        <v>1398</v>
      </c>
      <c r="AP1606" s="391">
        <v>1244</v>
      </c>
      <c r="AQ1606" s="391">
        <v>1244</v>
      </c>
      <c r="AR1606" s="391">
        <v>1651</v>
      </c>
      <c r="AS1606" s="391">
        <v>1371</v>
      </c>
      <c r="AU1606" s="105" t="s">
        <v>5410</v>
      </c>
      <c r="AV1606" s="126">
        <v>30.3</v>
      </c>
    </row>
    <row r="1607" spans="1:48" ht="23.25" customHeight="1">
      <c r="D1607" s="105" t="s">
        <v>5411</v>
      </c>
      <c r="E1607" s="13" t="s">
        <v>5411</v>
      </c>
      <c r="F1607" s="2" t="s">
        <v>5155</v>
      </c>
      <c r="G1607">
        <v>30.3</v>
      </c>
      <c r="H1607" s="398" t="s">
        <v>2207</v>
      </c>
      <c r="I1607" s="398" t="s">
        <v>2207</v>
      </c>
      <c r="J1607" s="398" t="s">
        <v>2207</v>
      </c>
      <c r="K1607" s="390" t="s">
        <v>2207</v>
      </c>
      <c r="L1607" s="390" t="s">
        <v>2207</v>
      </c>
      <c r="M1607" s="390" t="s">
        <v>2207</v>
      </c>
      <c r="N1607" s="390" t="s">
        <v>2207</v>
      </c>
      <c r="O1607" s="390" t="s">
        <v>2207</v>
      </c>
      <c r="P1607" s="390" t="s">
        <v>2207</v>
      </c>
      <c r="Q1607" s="390" t="s">
        <v>2207</v>
      </c>
      <c r="R1607" s="390" t="s">
        <v>2207</v>
      </c>
      <c r="S1607" s="354">
        <v>1293</v>
      </c>
      <c r="T1607" s="354">
        <v>1573</v>
      </c>
      <c r="U1607" s="354">
        <v>1735</v>
      </c>
      <c r="V1607" s="391">
        <v>1313</v>
      </c>
      <c r="W1607" s="391">
        <v>1462</v>
      </c>
      <c r="X1607" s="391">
        <v>1134</v>
      </c>
      <c r="Y1607" s="391">
        <v>1297</v>
      </c>
      <c r="Z1607" s="391">
        <v>1497</v>
      </c>
      <c r="AA1607" s="391">
        <v>1217</v>
      </c>
      <c r="AB1607" s="391">
        <v>1257</v>
      </c>
      <c r="AC1607" s="391">
        <v>1508</v>
      </c>
      <c r="AD1607" s="391">
        <v>1758</v>
      </c>
      <c r="AE1607" s="391">
        <v>1335</v>
      </c>
      <c r="AF1607" s="391">
        <v>1495</v>
      </c>
      <c r="AG1607" s="391">
        <v>1719</v>
      </c>
      <c r="AH1607" s="391">
        <v>2006</v>
      </c>
      <c r="AI1607" s="399" t="s">
        <v>2207</v>
      </c>
      <c r="AJ1607" s="391">
        <v>1320</v>
      </c>
      <c r="AK1607" s="391">
        <v>1541</v>
      </c>
      <c r="AL1607" s="391">
        <v>1797</v>
      </c>
      <c r="AM1607" s="391">
        <v>1102</v>
      </c>
      <c r="AN1607" s="391">
        <v>1239</v>
      </c>
      <c r="AO1607" s="391">
        <v>1398</v>
      </c>
      <c r="AP1607" s="391">
        <v>1244</v>
      </c>
      <c r="AQ1607" s="391">
        <v>1244</v>
      </c>
      <c r="AR1607" s="391">
        <v>1651</v>
      </c>
      <c r="AS1607" s="391">
        <v>1371</v>
      </c>
      <c r="AU1607" s="105" t="s">
        <v>5411</v>
      </c>
      <c r="AV1607" s="126">
        <v>30.3</v>
      </c>
    </row>
    <row r="1608" spans="1:48" ht="23.25" customHeight="1">
      <c r="D1608" s="105" t="s">
        <v>5117</v>
      </c>
      <c r="E1608" s="164" t="s">
        <v>5117</v>
      </c>
      <c r="F1608" s="165" t="s">
        <v>5154</v>
      </c>
      <c r="G1608" s="126">
        <v>31.3</v>
      </c>
      <c r="H1608" s="166">
        <v>1354</v>
      </c>
      <c r="I1608" s="166">
        <v>1417</v>
      </c>
      <c r="J1608" s="166">
        <v>1615</v>
      </c>
      <c r="K1608" s="357">
        <v>1472</v>
      </c>
      <c r="L1608" s="357">
        <v>1515</v>
      </c>
      <c r="M1608" s="357">
        <v>1769</v>
      </c>
      <c r="N1608" s="357">
        <v>1560</v>
      </c>
      <c r="O1608" s="357">
        <v>1461</v>
      </c>
      <c r="P1608" s="357">
        <v>1580</v>
      </c>
      <c r="Q1608" s="357">
        <v>1669</v>
      </c>
      <c r="R1608" s="357">
        <v>1637</v>
      </c>
      <c r="S1608" s="354">
        <v>1686</v>
      </c>
      <c r="T1608" s="354">
        <v>1981</v>
      </c>
      <c r="U1608" s="354">
        <v>2226</v>
      </c>
      <c r="V1608" s="357">
        <v>1553</v>
      </c>
      <c r="W1608" s="357">
        <v>1734</v>
      </c>
      <c r="X1608" s="357">
        <v>1436</v>
      </c>
      <c r="Y1608" s="357">
        <v>1608</v>
      </c>
      <c r="Z1608" s="357">
        <v>1864</v>
      </c>
      <c r="AA1608" s="357">
        <v>1551</v>
      </c>
      <c r="AB1608" s="357">
        <v>1516</v>
      </c>
      <c r="AC1608" s="357">
        <v>1810</v>
      </c>
      <c r="AD1608" s="357">
        <v>2113</v>
      </c>
      <c r="AE1608" s="357">
        <v>1656</v>
      </c>
      <c r="AF1608" s="357">
        <v>1991</v>
      </c>
      <c r="AG1608" s="357">
        <v>2231</v>
      </c>
      <c r="AH1608" s="357">
        <v>2608</v>
      </c>
      <c r="AI1608" s="368" t="s">
        <v>2207</v>
      </c>
      <c r="AJ1608" s="357">
        <v>1642</v>
      </c>
      <c r="AK1608" s="357">
        <v>1875</v>
      </c>
      <c r="AL1608" s="357">
        <v>2190</v>
      </c>
      <c r="AM1608" s="357">
        <v>1372</v>
      </c>
      <c r="AN1608" s="357">
        <v>1513</v>
      </c>
      <c r="AO1608" s="357">
        <v>1713</v>
      </c>
      <c r="AP1608" s="357">
        <v>1334</v>
      </c>
      <c r="AQ1608" s="357">
        <v>1334</v>
      </c>
      <c r="AR1608" s="357">
        <v>1754</v>
      </c>
      <c r="AS1608" s="357">
        <v>1599</v>
      </c>
      <c r="AT1608" s="105"/>
      <c r="AU1608" s="105" t="s">
        <v>5117</v>
      </c>
      <c r="AV1608" s="126">
        <v>31.3</v>
      </c>
    </row>
    <row r="1609" spans="1:48" ht="23.25" customHeight="1">
      <c r="D1609" s="105" t="s">
        <v>5118</v>
      </c>
      <c r="E1609" s="164" t="s">
        <v>5118</v>
      </c>
      <c r="F1609" s="165" t="s">
        <v>5155</v>
      </c>
      <c r="G1609" s="126">
        <v>31.3</v>
      </c>
      <c r="H1609" s="166">
        <v>1113</v>
      </c>
      <c r="I1609" s="166">
        <v>1181</v>
      </c>
      <c r="J1609" s="166">
        <v>1342</v>
      </c>
      <c r="K1609" s="357">
        <v>1174</v>
      </c>
      <c r="L1609" s="357">
        <v>1223</v>
      </c>
      <c r="M1609" s="357">
        <v>1457</v>
      </c>
      <c r="N1609" s="357">
        <v>1257</v>
      </c>
      <c r="O1609" s="357">
        <v>1207</v>
      </c>
      <c r="P1609" s="357">
        <v>1339</v>
      </c>
      <c r="Q1609" s="357">
        <v>1405</v>
      </c>
      <c r="R1609" s="357">
        <v>1372</v>
      </c>
      <c r="S1609" s="354">
        <v>1339</v>
      </c>
      <c r="T1609" s="354">
        <v>1628</v>
      </c>
      <c r="U1609" s="354">
        <v>1796</v>
      </c>
      <c r="V1609" s="357">
        <v>1349</v>
      </c>
      <c r="W1609" s="357">
        <v>1502</v>
      </c>
      <c r="X1609" s="357">
        <v>1161</v>
      </c>
      <c r="Y1609" s="357">
        <v>1329</v>
      </c>
      <c r="Z1609" s="357">
        <v>1534</v>
      </c>
      <c r="AA1609" s="357">
        <v>1246</v>
      </c>
      <c r="AB1609" s="357">
        <v>1289</v>
      </c>
      <c r="AC1609" s="357">
        <v>1548</v>
      </c>
      <c r="AD1609" s="357">
        <v>1805</v>
      </c>
      <c r="AE1609" s="357">
        <v>1369</v>
      </c>
      <c r="AF1609" s="357">
        <v>1527</v>
      </c>
      <c r="AG1609" s="357">
        <v>1759</v>
      </c>
      <c r="AH1609" s="357">
        <v>2053</v>
      </c>
      <c r="AI1609" s="368" t="s">
        <v>2207</v>
      </c>
      <c r="AJ1609" s="357">
        <v>1352</v>
      </c>
      <c r="AK1609" s="357">
        <v>1581</v>
      </c>
      <c r="AL1609" s="357">
        <v>1844</v>
      </c>
      <c r="AM1609" s="357">
        <v>1129</v>
      </c>
      <c r="AN1609" s="357">
        <v>1271</v>
      </c>
      <c r="AO1609" s="357">
        <v>1434</v>
      </c>
      <c r="AP1609" s="357">
        <v>1270</v>
      </c>
      <c r="AQ1609" s="357">
        <v>1270</v>
      </c>
      <c r="AR1609" s="357">
        <v>1692</v>
      </c>
      <c r="AS1609" s="357">
        <v>1397</v>
      </c>
      <c r="AT1609" s="105"/>
      <c r="AU1609" s="105" t="s">
        <v>5118</v>
      </c>
      <c r="AV1609" s="126">
        <v>31.3</v>
      </c>
    </row>
    <row r="1610" spans="1:48" ht="23.25" customHeight="1">
      <c r="D1610" s="105" t="s">
        <v>5119</v>
      </c>
      <c r="E1610" s="164" t="s">
        <v>5119</v>
      </c>
      <c r="F1610" s="165" t="s">
        <v>5155</v>
      </c>
      <c r="G1610" s="126">
        <v>31.3</v>
      </c>
      <c r="H1610" s="166">
        <v>1113</v>
      </c>
      <c r="I1610" s="166">
        <v>1181</v>
      </c>
      <c r="J1610" s="166">
        <v>1342</v>
      </c>
      <c r="K1610" s="357">
        <v>1174</v>
      </c>
      <c r="L1610" s="357">
        <v>1223</v>
      </c>
      <c r="M1610" s="357">
        <v>1457</v>
      </c>
      <c r="N1610" s="357">
        <v>1257</v>
      </c>
      <c r="O1610" s="357">
        <v>1207</v>
      </c>
      <c r="P1610" s="357">
        <v>1339</v>
      </c>
      <c r="Q1610" s="357">
        <v>1405</v>
      </c>
      <c r="R1610" s="357">
        <v>1372</v>
      </c>
      <c r="S1610" s="354">
        <v>1339</v>
      </c>
      <c r="T1610" s="354">
        <v>1628</v>
      </c>
      <c r="U1610" s="354">
        <v>1796</v>
      </c>
      <c r="V1610" s="357">
        <v>1349</v>
      </c>
      <c r="W1610" s="357">
        <v>1502</v>
      </c>
      <c r="X1610" s="357">
        <v>1161</v>
      </c>
      <c r="Y1610" s="357">
        <v>1329</v>
      </c>
      <c r="Z1610" s="357">
        <v>1534</v>
      </c>
      <c r="AA1610" s="357">
        <v>1246</v>
      </c>
      <c r="AB1610" s="357">
        <v>1289</v>
      </c>
      <c r="AC1610" s="357">
        <v>1548</v>
      </c>
      <c r="AD1610" s="357">
        <v>1805</v>
      </c>
      <c r="AE1610" s="357">
        <v>1369</v>
      </c>
      <c r="AF1610" s="357">
        <v>1527</v>
      </c>
      <c r="AG1610" s="357">
        <v>1759</v>
      </c>
      <c r="AH1610" s="357">
        <v>2053</v>
      </c>
      <c r="AI1610" s="368" t="s">
        <v>2207</v>
      </c>
      <c r="AJ1610" s="357">
        <v>1352</v>
      </c>
      <c r="AK1610" s="357">
        <v>1581</v>
      </c>
      <c r="AL1610" s="357">
        <v>1844</v>
      </c>
      <c r="AM1610" s="357">
        <v>1129</v>
      </c>
      <c r="AN1610" s="357">
        <v>1271</v>
      </c>
      <c r="AO1610" s="357">
        <v>1434</v>
      </c>
      <c r="AP1610" s="357">
        <v>1270</v>
      </c>
      <c r="AQ1610" s="357">
        <v>1270</v>
      </c>
      <c r="AR1610" s="357">
        <v>1692</v>
      </c>
      <c r="AS1610" s="357">
        <v>1397</v>
      </c>
      <c r="AT1610" s="105"/>
      <c r="AU1610" s="105" t="s">
        <v>5119</v>
      </c>
      <c r="AV1610" s="126">
        <v>31.3</v>
      </c>
    </row>
    <row r="1611" spans="1:48" ht="23.25" customHeight="1">
      <c r="A1611"/>
      <c r="B1611"/>
      <c r="D1611" s="105" t="s">
        <v>5120</v>
      </c>
      <c r="E1611" s="164" t="s">
        <v>5120</v>
      </c>
      <c r="F1611" s="165" t="s">
        <v>5154</v>
      </c>
      <c r="G1611" s="126">
        <v>32.300000000000004</v>
      </c>
      <c r="H1611" s="166">
        <v>1392</v>
      </c>
      <c r="I1611" s="166">
        <v>1434</v>
      </c>
      <c r="J1611" s="166">
        <v>1676</v>
      </c>
      <c r="K1611" s="357">
        <v>1499</v>
      </c>
      <c r="L1611" s="357">
        <v>1537</v>
      </c>
      <c r="M1611" s="357">
        <v>1813</v>
      </c>
      <c r="N1611" s="357">
        <v>1648</v>
      </c>
      <c r="O1611" s="357">
        <v>1540</v>
      </c>
      <c r="P1611" s="357">
        <v>1598</v>
      </c>
      <c r="Q1611" s="357">
        <v>1706</v>
      </c>
      <c r="R1611" s="357">
        <v>1696</v>
      </c>
      <c r="S1611" s="354">
        <v>1729</v>
      </c>
      <c r="T1611" s="354">
        <v>2034</v>
      </c>
      <c r="U1611" s="354">
        <v>2284</v>
      </c>
      <c r="V1611" s="357">
        <v>1601</v>
      </c>
      <c r="W1611" s="357">
        <v>1788</v>
      </c>
      <c r="X1611" s="357">
        <v>1477</v>
      </c>
      <c r="Y1611" s="357">
        <v>1655</v>
      </c>
      <c r="Z1611" s="357">
        <v>1918</v>
      </c>
      <c r="AA1611" s="357">
        <v>1596</v>
      </c>
      <c r="AB1611" s="357">
        <v>1563</v>
      </c>
      <c r="AC1611" s="357">
        <v>1864</v>
      </c>
      <c r="AD1611" s="357">
        <v>2176</v>
      </c>
      <c r="AE1611" s="357">
        <v>1706</v>
      </c>
      <c r="AF1611" s="357">
        <v>2038</v>
      </c>
      <c r="AG1611" s="357">
        <v>2286</v>
      </c>
      <c r="AH1611" s="357">
        <v>2672</v>
      </c>
      <c r="AI1611" s="368" t="s">
        <v>2207</v>
      </c>
      <c r="AJ1611" s="357">
        <v>1689</v>
      </c>
      <c r="AK1611" s="357">
        <v>1929</v>
      </c>
      <c r="AL1611" s="357">
        <v>2254</v>
      </c>
      <c r="AM1611" s="357">
        <v>1413</v>
      </c>
      <c r="AN1611" s="357">
        <v>1559</v>
      </c>
      <c r="AO1611" s="357">
        <v>1765</v>
      </c>
      <c r="AP1611" s="357">
        <v>1388</v>
      </c>
      <c r="AQ1611" s="357">
        <v>1388</v>
      </c>
      <c r="AR1611" s="357">
        <v>1823</v>
      </c>
      <c r="AS1611" s="357">
        <v>1653</v>
      </c>
      <c r="AT1611" s="105"/>
      <c r="AU1611" s="105" t="s">
        <v>5120</v>
      </c>
      <c r="AV1611" s="126">
        <v>32.300000000000004</v>
      </c>
    </row>
    <row r="1612" spans="1:48" ht="23.25" customHeight="1">
      <c r="A1612"/>
      <c r="B1612"/>
      <c r="D1612" s="105" t="s">
        <v>5121</v>
      </c>
      <c r="E1612" s="164" t="s">
        <v>5121</v>
      </c>
      <c r="F1612" s="165" t="s">
        <v>5155</v>
      </c>
      <c r="G1612" s="126">
        <v>32.300000000000004</v>
      </c>
      <c r="H1612" s="166">
        <v>1178</v>
      </c>
      <c r="I1612" s="166">
        <v>1227</v>
      </c>
      <c r="J1612" s="166">
        <v>1431</v>
      </c>
      <c r="K1612" s="357">
        <v>1235</v>
      </c>
      <c r="L1612" s="357">
        <v>1281</v>
      </c>
      <c r="M1612" s="357">
        <v>1502</v>
      </c>
      <c r="N1612" s="357">
        <v>1359</v>
      </c>
      <c r="O1612" s="357">
        <v>1321</v>
      </c>
      <c r="P1612" s="357">
        <v>1381</v>
      </c>
      <c r="Q1612" s="357">
        <v>1481</v>
      </c>
      <c r="R1612" s="357">
        <v>1463</v>
      </c>
      <c r="S1612" s="354">
        <v>1407</v>
      </c>
      <c r="T1612" s="354">
        <v>1707</v>
      </c>
      <c r="U1612" s="354">
        <v>1886</v>
      </c>
      <c r="V1612" s="357">
        <v>1424</v>
      </c>
      <c r="W1612" s="357">
        <v>1587</v>
      </c>
      <c r="X1612" s="357">
        <v>1232</v>
      </c>
      <c r="Y1612" s="357">
        <v>1406</v>
      </c>
      <c r="Z1612" s="357">
        <v>1625</v>
      </c>
      <c r="AA1612" s="357">
        <v>1324</v>
      </c>
      <c r="AB1612" s="357">
        <v>1366</v>
      </c>
      <c r="AC1612" s="357">
        <v>1633</v>
      </c>
      <c r="AD1612" s="357">
        <v>1904</v>
      </c>
      <c r="AE1612" s="357">
        <v>1452</v>
      </c>
      <c r="AF1612" s="357">
        <v>1603</v>
      </c>
      <c r="AG1612" s="357">
        <v>1844</v>
      </c>
      <c r="AH1612" s="357">
        <v>2152</v>
      </c>
      <c r="AI1612" s="368" t="s">
        <v>2207</v>
      </c>
      <c r="AJ1612" s="357">
        <v>1429</v>
      </c>
      <c r="AK1612" s="357">
        <v>1666</v>
      </c>
      <c r="AL1612" s="357">
        <v>1943</v>
      </c>
      <c r="AM1612" s="357">
        <v>1200</v>
      </c>
      <c r="AN1612" s="357">
        <v>1347</v>
      </c>
      <c r="AO1612" s="357">
        <v>1520</v>
      </c>
      <c r="AP1612" s="357">
        <v>1358</v>
      </c>
      <c r="AQ1612" s="357">
        <v>1358</v>
      </c>
      <c r="AR1612" s="357">
        <v>1795</v>
      </c>
      <c r="AS1612" s="357">
        <v>1484</v>
      </c>
      <c r="AT1612" s="105"/>
      <c r="AU1612" s="105" t="s">
        <v>5121</v>
      </c>
      <c r="AV1612" s="126">
        <v>32.300000000000004</v>
      </c>
    </row>
    <row r="1613" spans="1:48" ht="23.25" customHeight="1">
      <c r="A1613"/>
      <c r="B1613"/>
      <c r="D1613" s="105" t="s">
        <v>5122</v>
      </c>
      <c r="E1613" s="164" t="s">
        <v>5122</v>
      </c>
      <c r="F1613" s="165" t="s">
        <v>5155</v>
      </c>
      <c r="G1613" s="126">
        <v>32.300000000000004</v>
      </c>
      <c r="H1613" s="166">
        <v>1178</v>
      </c>
      <c r="I1613" s="166">
        <v>1227</v>
      </c>
      <c r="J1613" s="166">
        <v>1431</v>
      </c>
      <c r="K1613" s="357">
        <v>1235</v>
      </c>
      <c r="L1613" s="357">
        <v>1281</v>
      </c>
      <c r="M1613" s="357">
        <v>1502</v>
      </c>
      <c r="N1613" s="357">
        <v>1359</v>
      </c>
      <c r="O1613" s="357">
        <v>1321</v>
      </c>
      <c r="P1613" s="357">
        <v>1381</v>
      </c>
      <c r="Q1613" s="357">
        <v>1481</v>
      </c>
      <c r="R1613" s="357">
        <v>1463</v>
      </c>
      <c r="S1613" s="354">
        <v>1407</v>
      </c>
      <c r="T1613" s="354">
        <v>1707</v>
      </c>
      <c r="U1613" s="354">
        <v>1886</v>
      </c>
      <c r="V1613" s="357">
        <v>1424</v>
      </c>
      <c r="W1613" s="357">
        <v>1587</v>
      </c>
      <c r="X1613" s="357">
        <v>1232</v>
      </c>
      <c r="Y1613" s="357">
        <v>1406</v>
      </c>
      <c r="Z1613" s="357">
        <v>1625</v>
      </c>
      <c r="AA1613" s="357">
        <v>1324</v>
      </c>
      <c r="AB1613" s="357">
        <v>1366</v>
      </c>
      <c r="AC1613" s="357">
        <v>1633</v>
      </c>
      <c r="AD1613" s="357">
        <v>1904</v>
      </c>
      <c r="AE1613" s="357">
        <v>1452</v>
      </c>
      <c r="AF1613" s="357">
        <v>1603</v>
      </c>
      <c r="AG1613" s="357">
        <v>1844</v>
      </c>
      <c r="AH1613" s="357">
        <v>2152</v>
      </c>
      <c r="AI1613" s="368" t="s">
        <v>2207</v>
      </c>
      <c r="AJ1613" s="357">
        <v>1429</v>
      </c>
      <c r="AK1613" s="357">
        <v>1666</v>
      </c>
      <c r="AL1613" s="357">
        <v>1943</v>
      </c>
      <c r="AM1613" s="357">
        <v>1200</v>
      </c>
      <c r="AN1613" s="357">
        <v>1347</v>
      </c>
      <c r="AO1613" s="357">
        <v>1520</v>
      </c>
      <c r="AP1613" s="357">
        <v>1358</v>
      </c>
      <c r="AQ1613" s="357">
        <v>1358</v>
      </c>
      <c r="AR1613" s="357">
        <v>1795</v>
      </c>
      <c r="AS1613" s="357">
        <v>1484</v>
      </c>
      <c r="AT1613" s="105"/>
      <c r="AU1613" s="105" t="s">
        <v>5122</v>
      </c>
      <c r="AV1613" s="126">
        <v>32.300000000000004</v>
      </c>
    </row>
    <row r="1614" spans="1:48" ht="23.25" customHeight="1">
      <c r="A1614"/>
      <c r="B1614"/>
      <c r="D1614" s="105" t="s">
        <v>5123</v>
      </c>
      <c r="E1614" s="164" t="s">
        <v>5123</v>
      </c>
      <c r="F1614" s="165" t="s">
        <v>5154</v>
      </c>
      <c r="G1614" s="126">
        <v>33.4</v>
      </c>
      <c r="H1614" s="166">
        <v>1472</v>
      </c>
      <c r="I1614" s="166">
        <v>1535</v>
      </c>
      <c r="J1614" s="166">
        <v>1749</v>
      </c>
      <c r="K1614" s="357">
        <v>1596</v>
      </c>
      <c r="L1614" s="357">
        <v>1637</v>
      </c>
      <c r="M1614" s="357">
        <v>1917</v>
      </c>
      <c r="N1614" s="357">
        <v>1690</v>
      </c>
      <c r="O1614" s="357">
        <v>1579</v>
      </c>
      <c r="P1614" s="357">
        <v>1710</v>
      </c>
      <c r="Q1614" s="357">
        <v>1813</v>
      </c>
      <c r="R1614" s="357">
        <v>1771</v>
      </c>
      <c r="S1614" s="354">
        <v>1803</v>
      </c>
      <c r="T1614" s="354">
        <v>2119</v>
      </c>
      <c r="U1614" s="354">
        <v>2381</v>
      </c>
      <c r="V1614" s="357">
        <v>1683</v>
      </c>
      <c r="W1614" s="357">
        <v>1881</v>
      </c>
      <c r="X1614" s="357">
        <v>1552</v>
      </c>
      <c r="Y1614" s="357">
        <v>1736</v>
      </c>
      <c r="Z1614" s="357">
        <v>2013</v>
      </c>
      <c r="AA1614" s="357">
        <v>1679</v>
      </c>
      <c r="AB1614" s="357">
        <v>1643</v>
      </c>
      <c r="AC1614" s="357">
        <v>1953</v>
      </c>
      <c r="AD1614" s="357">
        <v>2280</v>
      </c>
      <c r="AE1614" s="357">
        <v>1793</v>
      </c>
      <c r="AF1614" s="357">
        <v>2118</v>
      </c>
      <c r="AG1614" s="357">
        <v>2374</v>
      </c>
      <c r="AH1614" s="357">
        <v>2776</v>
      </c>
      <c r="AI1614" s="368" t="s">
        <v>2207</v>
      </c>
      <c r="AJ1614" s="357">
        <v>1769</v>
      </c>
      <c r="AK1614" s="357">
        <v>2018</v>
      </c>
      <c r="AL1614" s="357">
        <v>2358</v>
      </c>
      <c r="AM1614" s="357">
        <v>1488</v>
      </c>
      <c r="AN1614" s="357">
        <v>1639</v>
      </c>
      <c r="AO1614" s="357">
        <v>1856</v>
      </c>
      <c r="AP1614" s="357">
        <v>1481</v>
      </c>
      <c r="AQ1614" s="357">
        <v>1481</v>
      </c>
      <c r="AR1614" s="357">
        <v>1930</v>
      </c>
      <c r="AS1614" s="357">
        <v>1745</v>
      </c>
      <c r="AT1614" s="105"/>
      <c r="AU1614" s="105" t="s">
        <v>5123</v>
      </c>
      <c r="AV1614" s="126">
        <v>33.4</v>
      </c>
    </row>
    <row r="1615" spans="1:48" ht="23.25" customHeight="1">
      <c r="A1615"/>
      <c r="B1615"/>
      <c r="D1615" s="105" t="s">
        <v>5124</v>
      </c>
      <c r="E1615" s="164" t="s">
        <v>5124</v>
      </c>
      <c r="F1615" s="165" t="s">
        <v>5155</v>
      </c>
      <c r="G1615" s="126">
        <v>33.4</v>
      </c>
      <c r="H1615" s="166">
        <v>1237</v>
      </c>
      <c r="I1615" s="166">
        <v>1328</v>
      </c>
      <c r="J1615" s="166">
        <v>1508</v>
      </c>
      <c r="K1615" s="357">
        <v>1324</v>
      </c>
      <c r="L1615" s="357">
        <v>1370</v>
      </c>
      <c r="M1615" s="357">
        <v>1638</v>
      </c>
      <c r="N1615" s="357">
        <v>1415</v>
      </c>
      <c r="O1615" s="357">
        <v>1354</v>
      </c>
      <c r="P1615" s="357">
        <v>1499</v>
      </c>
      <c r="Q1615" s="357">
        <v>1583</v>
      </c>
      <c r="R1615" s="357">
        <v>1537</v>
      </c>
      <c r="S1615" s="354">
        <v>1482</v>
      </c>
      <c r="T1615" s="354">
        <v>1793</v>
      </c>
      <c r="U1615" s="354">
        <v>1983</v>
      </c>
      <c r="V1615" s="357">
        <v>1506</v>
      </c>
      <c r="W1615" s="357">
        <v>1680</v>
      </c>
      <c r="X1615" s="357">
        <v>1307</v>
      </c>
      <c r="Y1615" s="357">
        <v>1487</v>
      </c>
      <c r="Z1615" s="357">
        <v>1720</v>
      </c>
      <c r="AA1615" s="357">
        <v>1406</v>
      </c>
      <c r="AB1615" s="357">
        <v>1446</v>
      </c>
      <c r="AC1615" s="357">
        <v>1722</v>
      </c>
      <c r="AD1615" s="357">
        <v>2008</v>
      </c>
      <c r="AE1615" s="357">
        <v>1540</v>
      </c>
      <c r="AF1615" s="357">
        <v>1684</v>
      </c>
      <c r="AG1615" s="357">
        <v>1932</v>
      </c>
      <c r="AH1615" s="357">
        <v>2256</v>
      </c>
      <c r="AI1615" s="368" t="s">
        <v>2207</v>
      </c>
      <c r="AJ1615" s="357">
        <v>1509</v>
      </c>
      <c r="AK1615" s="357">
        <v>1754</v>
      </c>
      <c r="AL1615" s="357">
        <v>2047</v>
      </c>
      <c r="AM1615" s="357">
        <v>1275</v>
      </c>
      <c r="AN1615" s="357">
        <v>1426</v>
      </c>
      <c r="AO1615" s="357">
        <v>1611</v>
      </c>
      <c r="AP1615" s="357">
        <v>1450</v>
      </c>
      <c r="AQ1615" s="357">
        <v>1450</v>
      </c>
      <c r="AR1615" s="357">
        <v>1902</v>
      </c>
      <c r="AS1615" s="357">
        <v>1576</v>
      </c>
      <c r="AT1615" s="105"/>
      <c r="AU1615" s="105" t="s">
        <v>5124</v>
      </c>
      <c r="AV1615" s="126">
        <v>33.4</v>
      </c>
    </row>
    <row r="1616" spans="1:48" ht="23.25" customHeight="1">
      <c r="A1616"/>
      <c r="B1616"/>
      <c r="D1616" s="105" t="s">
        <v>5125</v>
      </c>
      <c r="E1616" s="164" t="s">
        <v>5125</v>
      </c>
      <c r="F1616" s="165" t="s">
        <v>5155</v>
      </c>
      <c r="G1616" s="126">
        <v>33.4</v>
      </c>
      <c r="H1616" s="166">
        <v>1237</v>
      </c>
      <c r="I1616" s="166">
        <v>1328</v>
      </c>
      <c r="J1616" s="166">
        <v>1508</v>
      </c>
      <c r="K1616" s="357">
        <v>1324</v>
      </c>
      <c r="L1616" s="357">
        <v>1370</v>
      </c>
      <c r="M1616" s="357">
        <v>1638</v>
      </c>
      <c r="N1616" s="357">
        <v>1415</v>
      </c>
      <c r="O1616" s="357">
        <v>1354</v>
      </c>
      <c r="P1616" s="357">
        <v>1499</v>
      </c>
      <c r="Q1616" s="357">
        <v>1583</v>
      </c>
      <c r="R1616" s="357">
        <v>1537</v>
      </c>
      <c r="S1616" s="354">
        <v>1482</v>
      </c>
      <c r="T1616" s="354">
        <v>1793</v>
      </c>
      <c r="U1616" s="354">
        <v>1983</v>
      </c>
      <c r="V1616" s="357">
        <v>1506</v>
      </c>
      <c r="W1616" s="357">
        <v>1680</v>
      </c>
      <c r="X1616" s="357">
        <v>1307</v>
      </c>
      <c r="Y1616" s="357">
        <v>1487</v>
      </c>
      <c r="Z1616" s="357">
        <v>1720</v>
      </c>
      <c r="AA1616" s="357">
        <v>1406</v>
      </c>
      <c r="AB1616" s="357">
        <v>1446</v>
      </c>
      <c r="AC1616" s="357">
        <v>1722</v>
      </c>
      <c r="AD1616" s="357">
        <v>2008</v>
      </c>
      <c r="AE1616" s="357">
        <v>1540</v>
      </c>
      <c r="AF1616" s="357">
        <v>1684</v>
      </c>
      <c r="AG1616" s="357">
        <v>1932</v>
      </c>
      <c r="AH1616" s="357">
        <v>2256</v>
      </c>
      <c r="AI1616" s="368" t="s">
        <v>2207</v>
      </c>
      <c r="AJ1616" s="357">
        <v>1509</v>
      </c>
      <c r="AK1616" s="357">
        <v>1754</v>
      </c>
      <c r="AL1616" s="357">
        <v>2047</v>
      </c>
      <c r="AM1616" s="357">
        <v>1275</v>
      </c>
      <c r="AN1616" s="357">
        <v>1426</v>
      </c>
      <c r="AO1616" s="357">
        <v>1611</v>
      </c>
      <c r="AP1616" s="357">
        <v>1450</v>
      </c>
      <c r="AQ1616" s="357">
        <v>1450</v>
      </c>
      <c r="AR1616" s="357">
        <v>1902</v>
      </c>
      <c r="AS1616" s="357">
        <v>1576</v>
      </c>
      <c r="AT1616" s="105"/>
      <c r="AU1616" s="105" t="s">
        <v>5125</v>
      </c>
      <c r="AV1616" s="126">
        <v>33.4</v>
      </c>
    </row>
    <row r="1617" spans="1:48" ht="23.25" customHeight="1">
      <c r="A1617"/>
      <c r="B1617"/>
      <c r="D1617" s="105" t="s">
        <v>5126</v>
      </c>
      <c r="E1617" s="164" t="s">
        <v>5126</v>
      </c>
      <c r="F1617" s="165" t="s">
        <v>5156</v>
      </c>
      <c r="G1617" s="126">
        <v>32.9</v>
      </c>
      <c r="H1617" s="166">
        <v>1339</v>
      </c>
      <c r="I1617" s="166">
        <v>1410</v>
      </c>
      <c r="J1617" s="166">
        <v>1607</v>
      </c>
      <c r="K1617" s="357">
        <v>1450</v>
      </c>
      <c r="L1617" s="357">
        <v>1502</v>
      </c>
      <c r="M1617" s="357">
        <v>1756</v>
      </c>
      <c r="N1617" s="357">
        <v>1542</v>
      </c>
      <c r="O1617" s="357">
        <v>1455</v>
      </c>
      <c r="P1617" s="357">
        <v>1580</v>
      </c>
      <c r="Q1617" s="357">
        <v>1660</v>
      </c>
      <c r="R1617" s="357">
        <v>1635</v>
      </c>
      <c r="S1617" s="354">
        <v>1681</v>
      </c>
      <c r="T1617" s="354">
        <v>1988</v>
      </c>
      <c r="U1617" s="354">
        <v>2227</v>
      </c>
      <c r="V1617" s="357">
        <v>1551</v>
      </c>
      <c r="W1617" s="357">
        <v>1734</v>
      </c>
      <c r="X1617" s="357">
        <v>1422</v>
      </c>
      <c r="Y1617" s="357">
        <v>1602</v>
      </c>
      <c r="Z1617" s="357">
        <v>1855</v>
      </c>
      <c r="AA1617" s="357">
        <v>1533</v>
      </c>
      <c r="AB1617" s="357">
        <v>1512</v>
      </c>
      <c r="AC1617" s="357">
        <v>1817</v>
      </c>
      <c r="AD1617" s="357">
        <v>2120</v>
      </c>
      <c r="AE1617" s="357">
        <v>1644</v>
      </c>
      <c r="AF1617" s="357">
        <v>1988</v>
      </c>
      <c r="AG1617" s="357">
        <v>2238</v>
      </c>
      <c r="AH1617" s="357">
        <v>2616</v>
      </c>
      <c r="AI1617" s="368" t="s">
        <v>2207</v>
      </c>
      <c r="AJ1617" s="357">
        <v>1638</v>
      </c>
      <c r="AK1617" s="357">
        <v>1882</v>
      </c>
      <c r="AL1617" s="357">
        <v>2197</v>
      </c>
      <c r="AM1617" s="357">
        <v>1359</v>
      </c>
      <c r="AN1617" s="357">
        <v>1507</v>
      </c>
      <c r="AO1617" s="357">
        <v>1704</v>
      </c>
      <c r="AP1617" s="357">
        <v>1409</v>
      </c>
      <c r="AQ1617" s="357">
        <v>1376</v>
      </c>
      <c r="AR1617" s="357">
        <v>1816</v>
      </c>
      <c r="AS1617" s="357">
        <v>1640</v>
      </c>
      <c r="AT1617" s="105"/>
      <c r="AU1617" s="105" t="s">
        <v>5126</v>
      </c>
      <c r="AV1617" s="126">
        <v>32.9</v>
      </c>
    </row>
    <row r="1618" spans="1:48" ht="23.25" customHeight="1">
      <c r="D1618" s="105" t="s">
        <v>5412</v>
      </c>
      <c r="E1618" s="13" t="s">
        <v>5412</v>
      </c>
      <c r="F1618" s="2" t="s">
        <v>5156</v>
      </c>
      <c r="G1618">
        <v>34</v>
      </c>
      <c r="H1618" s="398" t="s">
        <v>2207</v>
      </c>
      <c r="I1618" s="398" t="s">
        <v>2207</v>
      </c>
      <c r="J1618" s="398" t="s">
        <v>2207</v>
      </c>
      <c r="K1618" s="390" t="s">
        <v>2207</v>
      </c>
      <c r="L1618" s="390" t="s">
        <v>2207</v>
      </c>
      <c r="M1618" s="390" t="s">
        <v>2207</v>
      </c>
      <c r="N1618" s="390" t="s">
        <v>2207</v>
      </c>
      <c r="O1618" s="390" t="s">
        <v>2207</v>
      </c>
      <c r="P1618" s="390" t="s">
        <v>2207</v>
      </c>
      <c r="Q1618" s="390" t="s">
        <v>2207</v>
      </c>
      <c r="R1618" s="390" t="s">
        <v>2207</v>
      </c>
      <c r="S1618" s="354">
        <v>1700</v>
      </c>
      <c r="T1618" s="354">
        <v>2017</v>
      </c>
      <c r="U1618" s="354">
        <v>2255</v>
      </c>
      <c r="V1618" s="391">
        <v>1599</v>
      </c>
      <c r="W1618" s="391">
        <v>1788</v>
      </c>
      <c r="X1618" s="391">
        <v>1462</v>
      </c>
      <c r="Y1618" s="391">
        <v>1648</v>
      </c>
      <c r="Z1618" s="391">
        <v>1908</v>
      </c>
      <c r="AA1618" s="391">
        <v>1576</v>
      </c>
      <c r="AB1618" s="391">
        <v>1558</v>
      </c>
      <c r="AC1618" s="391">
        <v>1871</v>
      </c>
      <c r="AD1618" s="391">
        <v>2184</v>
      </c>
      <c r="AE1618" s="391">
        <v>1693</v>
      </c>
      <c r="AF1618" s="391">
        <v>2033</v>
      </c>
      <c r="AG1618" s="391">
        <v>2292</v>
      </c>
      <c r="AH1618" s="391">
        <v>2679</v>
      </c>
      <c r="AI1618" s="399" t="s">
        <v>2207</v>
      </c>
      <c r="AJ1618" s="391">
        <v>1684</v>
      </c>
      <c r="AK1618" s="391">
        <v>1936</v>
      </c>
      <c r="AL1618" s="391">
        <v>2261</v>
      </c>
      <c r="AM1618" s="391">
        <v>1398</v>
      </c>
      <c r="AN1618" s="391">
        <v>1552</v>
      </c>
      <c r="AO1618" s="391">
        <v>1755</v>
      </c>
      <c r="AP1618" s="391">
        <v>1422</v>
      </c>
      <c r="AQ1618" s="391">
        <v>1405</v>
      </c>
      <c r="AR1618" s="391">
        <v>1862</v>
      </c>
      <c r="AS1618" s="391">
        <v>1669</v>
      </c>
      <c r="AU1618" s="105" t="s">
        <v>5412</v>
      </c>
      <c r="AV1618" s="126">
        <v>34</v>
      </c>
    </row>
    <row r="1619" spans="1:48" ht="23.25" customHeight="1">
      <c r="A1619"/>
      <c r="B1619"/>
      <c r="D1619" s="105" t="s">
        <v>5127</v>
      </c>
      <c r="E1619" s="164" t="s">
        <v>5127</v>
      </c>
      <c r="F1619" s="165" t="s">
        <v>5156</v>
      </c>
      <c r="G1619" s="126">
        <v>35.200000000000003</v>
      </c>
      <c r="H1619" s="166">
        <v>1417</v>
      </c>
      <c r="I1619" s="166">
        <v>1491</v>
      </c>
      <c r="J1619" s="166">
        <v>1699</v>
      </c>
      <c r="K1619" s="357">
        <v>1536</v>
      </c>
      <c r="L1619" s="357">
        <v>1587</v>
      </c>
      <c r="M1619" s="357">
        <v>1863</v>
      </c>
      <c r="N1619" s="357">
        <v>1633</v>
      </c>
      <c r="O1619" s="357">
        <v>1535</v>
      </c>
      <c r="P1619" s="357">
        <v>1675</v>
      </c>
      <c r="Q1619" s="357">
        <v>1762</v>
      </c>
      <c r="R1619" s="357">
        <v>1731</v>
      </c>
      <c r="S1619" s="354">
        <v>1765</v>
      </c>
      <c r="T1619" s="354">
        <v>2094</v>
      </c>
      <c r="U1619" s="354">
        <v>2342</v>
      </c>
      <c r="V1619" s="357">
        <v>1647</v>
      </c>
      <c r="W1619" s="357">
        <v>1841</v>
      </c>
      <c r="X1619" s="357">
        <v>1501</v>
      </c>
      <c r="Y1619" s="357">
        <v>1693</v>
      </c>
      <c r="Z1619" s="357">
        <v>1960</v>
      </c>
      <c r="AA1619" s="357">
        <v>1618</v>
      </c>
      <c r="AB1619" s="357">
        <v>1603</v>
      </c>
      <c r="AC1619" s="357">
        <v>1925</v>
      </c>
      <c r="AD1619" s="357">
        <v>2247</v>
      </c>
      <c r="AE1619" s="357">
        <v>1741</v>
      </c>
      <c r="AF1619" s="357">
        <v>2078</v>
      </c>
      <c r="AG1619" s="357">
        <v>2346</v>
      </c>
      <c r="AH1619" s="357">
        <v>2742</v>
      </c>
      <c r="AI1619" s="368" t="s">
        <v>2207</v>
      </c>
      <c r="AJ1619" s="357">
        <v>1729</v>
      </c>
      <c r="AK1619" s="357">
        <v>1990</v>
      </c>
      <c r="AL1619" s="357">
        <v>2324</v>
      </c>
      <c r="AM1619" s="357">
        <v>1437</v>
      </c>
      <c r="AN1619" s="357">
        <v>1596</v>
      </c>
      <c r="AO1619" s="357">
        <v>1805</v>
      </c>
      <c r="AP1619" s="357">
        <v>1434</v>
      </c>
      <c r="AQ1619" s="357">
        <v>1434</v>
      </c>
      <c r="AR1619" s="357">
        <v>1908</v>
      </c>
      <c r="AS1619" s="357">
        <v>1697</v>
      </c>
      <c r="AT1619" s="105"/>
      <c r="AU1619" s="105" t="s">
        <v>5127</v>
      </c>
      <c r="AV1619" s="126">
        <v>35.200000000000003</v>
      </c>
    </row>
    <row r="1620" spans="1:48" ht="23.25" customHeight="1">
      <c r="A1620"/>
      <c r="B1620"/>
      <c r="D1620" s="105" t="s">
        <v>5128</v>
      </c>
      <c r="E1620" s="164" t="s">
        <v>5128</v>
      </c>
      <c r="F1620" s="165" t="s">
        <v>5156</v>
      </c>
      <c r="G1620" s="126">
        <v>36.4</v>
      </c>
      <c r="H1620" s="166">
        <v>1457</v>
      </c>
      <c r="I1620" s="166">
        <v>1509</v>
      </c>
      <c r="J1620" s="166">
        <v>1765</v>
      </c>
      <c r="K1620" s="357">
        <v>1565</v>
      </c>
      <c r="L1620" s="357">
        <v>1612</v>
      </c>
      <c r="M1620" s="357">
        <v>1902</v>
      </c>
      <c r="N1620" s="357">
        <v>1726</v>
      </c>
      <c r="O1620" s="357">
        <v>1625</v>
      </c>
      <c r="P1620" s="357">
        <v>1692</v>
      </c>
      <c r="Q1620" s="357">
        <v>1804</v>
      </c>
      <c r="R1620" s="357">
        <v>1796</v>
      </c>
      <c r="S1620" s="354">
        <v>1813</v>
      </c>
      <c r="T1620" s="354">
        <v>2153</v>
      </c>
      <c r="U1620" s="354">
        <v>2407</v>
      </c>
      <c r="V1620" s="357">
        <v>1701</v>
      </c>
      <c r="W1620" s="357">
        <v>1901</v>
      </c>
      <c r="X1620" s="357">
        <v>1546</v>
      </c>
      <c r="Y1620" s="357">
        <v>1744</v>
      </c>
      <c r="Z1620" s="357">
        <v>2020</v>
      </c>
      <c r="AA1620" s="357">
        <v>1668</v>
      </c>
      <c r="AB1620" s="357">
        <v>1654</v>
      </c>
      <c r="AC1620" s="357">
        <v>1985</v>
      </c>
      <c r="AD1620" s="357">
        <v>2317</v>
      </c>
      <c r="AE1620" s="357">
        <v>1796</v>
      </c>
      <c r="AF1620" s="357">
        <v>2130</v>
      </c>
      <c r="AG1620" s="357">
        <v>2406</v>
      </c>
      <c r="AH1620" s="357">
        <v>2812</v>
      </c>
      <c r="AI1620" s="368" t="s">
        <v>2207</v>
      </c>
      <c r="AJ1620" s="357">
        <v>1780</v>
      </c>
      <c r="AK1620" s="357">
        <v>2050</v>
      </c>
      <c r="AL1620" s="357">
        <v>2394</v>
      </c>
      <c r="AM1620" s="357">
        <v>1482</v>
      </c>
      <c r="AN1620" s="357">
        <v>1647</v>
      </c>
      <c r="AO1620" s="357">
        <v>1863</v>
      </c>
      <c r="AP1620" s="357">
        <v>1494</v>
      </c>
      <c r="AQ1620" s="357">
        <v>1494</v>
      </c>
      <c r="AR1620" s="357">
        <v>1984</v>
      </c>
      <c r="AS1620" s="357">
        <v>1757</v>
      </c>
      <c r="AT1620" s="105"/>
      <c r="AU1620" s="105" t="s">
        <v>5128</v>
      </c>
      <c r="AV1620" s="126">
        <v>36.4</v>
      </c>
    </row>
    <row r="1621" spans="1:48" ht="23.25" customHeight="1">
      <c r="A1621"/>
      <c r="B1621"/>
      <c r="D1621" s="105" t="s">
        <v>5129</v>
      </c>
      <c r="E1621" s="164" t="s">
        <v>5129</v>
      </c>
      <c r="F1621" s="165" t="s">
        <v>5156</v>
      </c>
      <c r="G1621" s="126">
        <v>37.5</v>
      </c>
      <c r="H1621" s="166">
        <v>1540</v>
      </c>
      <c r="I1621" s="166">
        <v>1615</v>
      </c>
      <c r="J1621" s="166">
        <v>1839</v>
      </c>
      <c r="K1621" s="357">
        <v>1664</v>
      </c>
      <c r="L1621" s="357">
        <v>1714</v>
      </c>
      <c r="M1621" s="357">
        <v>2019</v>
      </c>
      <c r="N1621" s="357">
        <v>1769</v>
      </c>
      <c r="O1621" s="357">
        <v>1659</v>
      </c>
      <c r="P1621" s="357">
        <v>1811</v>
      </c>
      <c r="Q1621" s="357">
        <v>1913</v>
      </c>
      <c r="R1621" s="357">
        <v>1871</v>
      </c>
      <c r="S1621" s="354">
        <v>1888</v>
      </c>
      <c r="T1621" s="354">
        <v>2240</v>
      </c>
      <c r="U1621" s="354">
        <v>2506</v>
      </c>
      <c r="V1621" s="357">
        <v>1784</v>
      </c>
      <c r="W1621" s="357">
        <v>1995</v>
      </c>
      <c r="X1621" s="357">
        <v>1622</v>
      </c>
      <c r="Y1621" s="357">
        <v>1827</v>
      </c>
      <c r="Z1621" s="357">
        <v>2117</v>
      </c>
      <c r="AA1621" s="357">
        <v>1751</v>
      </c>
      <c r="AB1621" s="357">
        <v>1736</v>
      </c>
      <c r="AC1621" s="357">
        <v>2076</v>
      </c>
      <c r="AD1621" s="357">
        <v>2424</v>
      </c>
      <c r="AE1621" s="357">
        <v>1885</v>
      </c>
      <c r="AF1621" s="357">
        <v>2212</v>
      </c>
      <c r="AG1621" s="357">
        <v>2497</v>
      </c>
      <c r="AH1621" s="357">
        <v>2920</v>
      </c>
      <c r="AI1621" s="368" t="s">
        <v>2207</v>
      </c>
      <c r="AJ1621" s="357">
        <v>1862</v>
      </c>
      <c r="AK1621" s="357">
        <v>2141</v>
      </c>
      <c r="AL1621" s="357">
        <v>2501</v>
      </c>
      <c r="AM1621" s="357">
        <v>1558</v>
      </c>
      <c r="AN1621" s="357">
        <v>1728</v>
      </c>
      <c r="AO1621" s="357">
        <v>1955</v>
      </c>
      <c r="AP1621" s="357">
        <v>1588</v>
      </c>
      <c r="AQ1621" s="357">
        <v>1588</v>
      </c>
      <c r="AR1621" s="357">
        <v>2095</v>
      </c>
      <c r="AS1621" s="357">
        <v>1850</v>
      </c>
      <c r="AT1621" s="105"/>
      <c r="AU1621" s="105" t="s">
        <v>5129</v>
      </c>
      <c r="AV1621" s="126">
        <v>37.5</v>
      </c>
    </row>
    <row r="1622" spans="1:48" ht="23.25" customHeight="1">
      <c r="A1622"/>
      <c r="B1622"/>
      <c r="D1622" s="105" t="s">
        <v>5130</v>
      </c>
      <c r="E1622" s="164" t="s">
        <v>5130</v>
      </c>
      <c r="F1622" s="165" t="s">
        <v>5157</v>
      </c>
      <c r="G1622" s="126">
        <v>36.5</v>
      </c>
      <c r="H1622" s="166">
        <v>1404</v>
      </c>
      <c r="I1622" s="166">
        <v>1486</v>
      </c>
      <c r="J1622" s="166">
        <v>1694</v>
      </c>
      <c r="K1622" s="357">
        <v>1516</v>
      </c>
      <c r="L1622" s="357">
        <v>1577</v>
      </c>
      <c r="M1622" s="357">
        <v>1850</v>
      </c>
      <c r="N1622" s="357">
        <v>1616</v>
      </c>
      <c r="O1622" s="357">
        <v>1531</v>
      </c>
      <c r="P1622" s="357">
        <v>1674</v>
      </c>
      <c r="Q1622" s="357">
        <v>1754</v>
      </c>
      <c r="R1622" s="357">
        <v>1729</v>
      </c>
      <c r="S1622" s="354">
        <v>1762</v>
      </c>
      <c r="T1622" s="354">
        <v>2101</v>
      </c>
      <c r="U1622" s="354">
        <v>2344</v>
      </c>
      <c r="V1622" s="357">
        <v>1647</v>
      </c>
      <c r="W1622" s="357">
        <v>1841</v>
      </c>
      <c r="X1622" s="357">
        <v>1489</v>
      </c>
      <c r="Y1622" s="357">
        <v>1687</v>
      </c>
      <c r="Z1622" s="357">
        <v>1952</v>
      </c>
      <c r="AA1622" s="357">
        <v>1602</v>
      </c>
      <c r="AB1622" s="357">
        <v>1600</v>
      </c>
      <c r="AC1622" s="357">
        <v>1931</v>
      </c>
      <c r="AD1622" s="357">
        <v>2252</v>
      </c>
      <c r="AE1622" s="357">
        <v>1731</v>
      </c>
      <c r="AF1622" s="357">
        <v>2075</v>
      </c>
      <c r="AG1622" s="357">
        <v>2352</v>
      </c>
      <c r="AH1622" s="357">
        <v>2748</v>
      </c>
      <c r="AI1622" s="368" t="s">
        <v>2207</v>
      </c>
      <c r="AJ1622" s="357">
        <v>1726</v>
      </c>
      <c r="AK1622" s="357">
        <v>1996</v>
      </c>
      <c r="AL1622" s="357">
        <v>2330</v>
      </c>
      <c r="AM1622" s="357">
        <v>1425</v>
      </c>
      <c r="AN1622" s="357">
        <v>1591</v>
      </c>
      <c r="AO1622" s="357">
        <v>1798</v>
      </c>
      <c r="AP1622" s="357">
        <v>1475</v>
      </c>
      <c r="AQ1622" s="357">
        <v>1475</v>
      </c>
      <c r="AR1622" s="357">
        <v>1966</v>
      </c>
      <c r="AS1622" s="357">
        <v>1738</v>
      </c>
      <c r="AT1622" s="105"/>
      <c r="AU1622" s="105" t="s">
        <v>5130</v>
      </c>
      <c r="AV1622" s="126">
        <v>36.5</v>
      </c>
    </row>
    <row r="1623" spans="1:48" ht="23.25" customHeight="1">
      <c r="D1623" s="105" t="s">
        <v>5413</v>
      </c>
      <c r="E1623" s="13" t="s">
        <v>5413</v>
      </c>
      <c r="F1623" s="2" t="s">
        <v>5157</v>
      </c>
      <c r="G1623">
        <v>37.800000000000004</v>
      </c>
      <c r="H1623" s="398" t="s">
        <v>2207</v>
      </c>
      <c r="I1623" s="398" t="s">
        <v>2207</v>
      </c>
      <c r="J1623" s="398" t="s">
        <v>2207</v>
      </c>
      <c r="K1623" s="390" t="s">
        <v>2207</v>
      </c>
      <c r="L1623" s="390" t="s">
        <v>2207</v>
      </c>
      <c r="M1623" s="390" t="s">
        <v>2207</v>
      </c>
      <c r="N1623" s="390" t="s">
        <v>2207</v>
      </c>
      <c r="O1623" s="390" t="s">
        <v>2207</v>
      </c>
      <c r="P1623" s="390" t="s">
        <v>2207</v>
      </c>
      <c r="Q1623" s="390" t="s">
        <v>2207</v>
      </c>
      <c r="R1623" s="390" t="s">
        <v>2207</v>
      </c>
      <c r="S1623" s="354">
        <v>1782</v>
      </c>
      <c r="T1623" s="354">
        <v>2132</v>
      </c>
      <c r="U1623" s="354">
        <v>2376</v>
      </c>
      <c r="V1623" s="391">
        <v>1698</v>
      </c>
      <c r="W1623" s="391">
        <v>1898</v>
      </c>
      <c r="X1623" s="391">
        <v>1530</v>
      </c>
      <c r="Y1623" s="391">
        <v>1735</v>
      </c>
      <c r="Z1623" s="391">
        <v>2008</v>
      </c>
      <c r="AA1623" s="391">
        <v>1647</v>
      </c>
      <c r="AB1623" s="391">
        <v>1648</v>
      </c>
      <c r="AC1623" s="391">
        <v>1988</v>
      </c>
      <c r="AD1623" s="391">
        <v>2319</v>
      </c>
      <c r="AE1623" s="391">
        <v>1782</v>
      </c>
      <c r="AF1623" s="391">
        <v>2123</v>
      </c>
      <c r="AG1623" s="391">
        <v>2409</v>
      </c>
      <c r="AH1623" s="391">
        <v>2815</v>
      </c>
      <c r="AI1623" s="399" t="s">
        <v>2207</v>
      </c>
      <c r="AJ1623" s="391">
        <v>1774</v>
      </c>
      <c r="AK1623" s="391">
        <v>2053</v>
      </c>
      <c r="AL1623" s="391">
        <v>2397</v>
      </c>
      <c r="AM1623" s="391">
        <v>1466</v>
      </c>
      <c r="AN1623" s="391">
        <v>1638</v>
      </c>
      <c r="AO1623" s="391">
        <v>1851</v>
      </c>
      <c r="AP1623" s="391">
        <v>1568</v>
      </c>
      <c r="AQ1623" s="391">
        <v>1507</v>
      </c>
      <c r="AR1623" s="391">
        <v>2016</v>
      </c>
      <c r="AS1623" s="391">
        <v>1770</v>
      </c>
      <c r="AU1623" s="105" t="s">
        <v>5413</v>
      </c>
      <c r="AV1623" s="126">
        <v>37.800000000000004</v>
      </c>
    </row>
    <row r="1624" spans="1:48" ht="23.25" customHeight="1">
      <c r="A1624"/>
      <c r="B1624"/>
      <c r="D1624" s="105" t="s">
        <v>5131</v>
      </c>
      <c r="E1624" s="164" t="s">
        <v>5131</v>
      </c>
      <c r="F1624" s="165" t="s">
        <v>5157</v>
      </c>
      <c r="G1624" s="126">
        <v>39.1</v>
      </c>
      <c r="H1624" s="166">
        <v>1485</v>
      </c>
      <c r="I1624" s="166">
        <v>1570</v>
      </c>
      <c r="J1624" s="166">
        <v>1788</v>
      </c>
      <c r="K1624" s="357">
        <v>1604</v>
      </c>
      <c r="L1624" s="357">
        <v>1664</v>
      </c>
      <c r="M1624" s="357">
        <v>1963</v>
      </c>
      <c r="N1624" s="357">
        <v>1711</v>
      </c>
      <c r="O1624" s="357">
        <v>1615</v>
      </c>
      <c r="P1624" s="357">
        <v>1774</v>
      </c>
      <c r="Q1624" s="357">
        <v>1861</v>
      </c>
      <c r="R1624" s="357">
        <v>1829</v>
      </c>
      <c r="S1624" s="354">
        <v>1850</v>
      </c>
      <c r="T1624" s="354">
        <v>2213</v>
      </c>
      <c r="U1624" s="354">
        <v>2466</v>
      </c>
      <c r="V1624" s="357">
        <v>1748</v>
      </c>
      <c r="W1624" s="357">
        <v>1954</v>
      </c>
      <c r="X1624" s="357">
        <v>1570</v>
      </c>
      <c r="Y1624" s="357">
        <v>1782</v>
      </c>
      <c r="Z1624" s="357">
        <v>2063</v>
      </c>
      <c r="AA1624" s="357">
        <v>1691</v>
      </c>
      <c r="AB1624" s="357">
        <v>1695</v>
      </c>
      <c r="AC1624" s="357">
        <v>2044</v>
      </c>
      <c r="AD1624" s="357">
        <v>2386</v>
      </c>
      <c r="AE1624" s="357">
        <v>1832</v>
      </c>
      <c r="AF1624" s="357">
        <v>2170</v>
      </c>
      <c r="AG1624" s="357">
        <v>2466</v>
      </c>
      <c r="AH1624" s="357">
        <v>2881</v>
      </c>
      <c r="AI1624" s="368" t="s">
        <v>2207</v>
      </c>
      <c r="AJ1624" s="357">
        <v>1821</v>
      </c>
      <c r="AK1624" s="357">
        <v>2109</v>
      </c>
      <c r="AL1624" s="357">
        <v>2463</v>
      </c>
      <c r="AM1624" s="357">
        <v>1507</v>
      </c>
      <c r="AN1624" s="357">
        <v>1684</v>
      </c>
      <c r="AO1624" s="357">
        <v>1904</v>
      </c>
      <c r="AP1624" s="357">
        <v>1661</v>
      </c>
      <c r="AQ1624" s="357">
        <v>1539</v>
      </c>
      <c r="AR1624" s="357">
        <v>2066</v>
      </c>
      <c r="AS1624" s="357">
        <v>1801</v>
      </c>
      <c r="AT1624" s="105"/>
      <c r="AU1624" s="105" t="s">
        <v>5131</v>
      </c>
      <c r="AV1624" s="126">
        <v>39.1</v>
      </c>
    </row>
    <row r="1625" spans="1:48" ht="23.25" customHeight="1">
      <c r="A1625"/>
      <c r="B1625"/>
      <c r="D1625" s="105" t="s">
        <v>5132</v>
      </c>
      <c r="E1625" s="164" t="s">
        <v>5132</v>
      </c>
      <c r="F1625" s="165" t="s">
        <v>5157</v>
      </c>
      <c r="G1625" s="126">
        <v>40.4</v>
      </c>
      <c r="H1625" s="166">
        <v>1529</v>
      </c>
      <c r="I1625" s="166">
        <v>1589</v>
      </c>
      <c r="J1625" s="166">
        <v>1860</v>
      </c>
      <c r="K1625" s="357">
        <v>1638</v>
      </c>
      <c r="L1625" s="357">
        <v>1693</v>
      </c>
      <c r="M1625" s="357">
        <v>1998</v>
      </c>
      <c r="N1625" s="357">
        <v>1811</v>
      </c>
      <c r="O1625" s="357">
        <v>1716</v>
      </c>
      <c r="P1625" s="357">
        <v>1791</v>
      </c>
      <c r="Q1625" s="357">
        <v>1909</v>
      </c>
      <c r="R1625" s="357">
        <v>1902</v>
      </c>
      <c r="S1625" s="354">
        <v>1903</v>
      </c>
      <c r="T1625" s="354">
        <v>2278</v>
      </c>
      <c r="U1625" s="354">
        <v>2538</v>
      </c>
      <c r="V1625" s="357">
        <v>1808</v>
      </c>
      <c r="W1625" s="357">
        <v>2021</v>
      </c>
      <c r="X1625" s="357">
        <v>1620</v>
      </c>
      <c r="Y1625" s="357">
        <v>1839</v>
      </c>
      <c r="Z1625" s="357">
        <v>2129</v>
      </c>
      <c r="AA1625" s="357">
        <v>1745</v>
      </c>
      <c r="AB1625" s="357">
        <v>1752</v>
      </c>
      <c r="AC1625" s="357">
        <v>2111</v>
      </c>
      <c r="AD1625" s="357">
        <v>2464</v>
      </c>
      <c r="AE1625" s="357">
        <v>1892</v>
      </c>
      <c r="AF1625" s="357">
        <v>2227</v>
      </c>
      <c r="AG1625" s="357">
        <v>2532</v>
      </c>
      <c r="AH1625" s="357">
        <v>2959</v>
      </c>
      <c r="AI1625" s="368" t="s">
        <v>2207</v>
      </c>
      <c r="AJ1625" s="357">
        <v>1878</v>
      </c>
      <c r="AK1625" s="357">
        <v>2176</v>
      </c>
      <c r="AL1625" s="357">
        <v>2541</v>
      </c>
      <c r="AM1625" s="357">
        <v>1556</v>
      </c>
      <c r="AN1625" s="357">
        <v>1739</v>
      </c>
      <c r="AO1625" s="357">
        <v>1967</v>
      </c>
      <c r="AP1625" s="357">
        <v>1605</v>
      </c>
      <c r="AQ1625" s="357">
        <v>1605</v>
      </c>
      <c r="AR1625" s="357">
        <v>2151</v>
      </c>
      <c r="AS1625" s="357">
        <v>1866</v>
      </c>
      <c r="AT1625" s="105"/>
      <c r="AU1625" s="105" t="s">
        <v>5132</v>
      </c>
      <c r="AV1625" s="126">
        <v>40.4</v>
      </c>
    </row>
    <row r="1626" spans="1:48" ht="23.25" customHeight="1">
      <c r="A1626"/>
      <c r="B1626"/>
      <c r="D1626" s="105" t="s">
        <v>5133</v>
      </c>
      <c r="E1626" s="164" t="s">
        <v>5133</v>
      </c>
      <c r="F1626" s="165" t="s">
        <v>5157</v>
      </c>
      <c r="G1626" s="126">
        <v>41.7</v>
      </c>
      <c r="H1626" s="166">
        <v>1613</v>
      </c>
      <c r="I1626" s="166">
        <v>1699</v>
      </c>
      <c r="J1626" s="166">
        <v>1934</v>
      </c>
      <c r="K1626" s="357">
        <v>1738</v>
      </c>
      <c r="L1626" s="357">
        <v>1796</v>
      </c>
      <c r="M1626" s="357">
        <v>2126</v>
      </c>
      <c r="N1626" s="357">
        <v>1853</v>
      </c>
      <c r="O1626" s="357">
        <v>1744</v>
      </c>
      <c r="P1626" s="357">
        <v>1918</v>
      </c>
      <c r="Q1626" s="357">
        <v>2020</v>
      </c>
      <c r="R1626" s="357">
        <v>1977</v>
      </c>
      <c r="S1626" s="354">
        <v>1980</v>
      </c>
      <c r="T1626" s="354">
        <v>2368</v>
      </c>
      <c r="U1626" s="354">
        <v>2638</v>
      </c>
      <c r="V1626" s="357">
        <v>1893</v>
      </c>
      <c r="W1626" s="357">
        <v>2116</v>
      </c>
      <c r="X1626" s="357">
        <v>1697</v>
      </c>
      <c r="Y1626" s="357">
        <v>1923</v>
      </c>
      <c r="Z1626" s="357">
        <v>2227</v>
      </c>
      <c r="AA1626" s="357">
        <v>1830</v>
      </c>
      <c r="AB1626" s="357">
        <v>1835</v>
      </c>
      <c r="AC1626" s="357">
        <v>2204</v>
      </c>
      <c r="AD1626" s="357">
        <v>2574</v>
      </c>
      <c r="AE1626" s="357">
        <v>1983</v>
      </c>
      <c r="AF1626" s="357">
        <v>2310</v>
      </c>
      <c r="AG1626" s="357">
        <v>2625</v>
      </c>
      <c r="AH1626" s="357">
        <v>3069</v>
      </c>
      <c r="AI1626" s="368" t="s">
        <v>2207</v>
      </c>
      <c r="AJ1626" s="357">
        <v>1961</v>
      </c>
      <c r="AK1626" s="357">
        <v>2269</v>
      </c>
      <c r="AL1626" s="357">
        <v>2651</v>
      </c>
      <c r="AM1626" s="357">
        <v>1633</v>
      </c>
      <c r="AN1626" s="357">
        <v>1822</v>
      </c>
      <c r="AO1626" s="357">
        <v>2061</v>
      </c>
      <c r="AP1626" s="357">
        <v>1701</v>
      </c>
      <c r="AQ1626" s="357">
        <v>1701</v>
      </c>
      <c r="AR1626" s="357">
        <v>2399</v>
      </c>
      <c r="AS1626" s="357">
        <v>1962</v>
      </c>
      <c r="AT1626" s="105"/>
      <c r="AU1626" s="105" t="s">
        <v>5133</v>
      </c>
      <c r="AV1626" s="126">
        <v>41.7</v>
      </c>
    </row>
    <row r="1627" spans="1:48" ht="23.25" customHeight="1">
      <c r="A1627"/>
      <c r="B1627"/>
      <c r="D1627" s="105" t="s">
        <v>5134</v>
      </c>
      <c r="E1627" s="164" t="s">
        <v>5134</v>
      </c>
      <c r="F1627" s="165" t="s">
        <v>5158</v>
      </c>
      <c r="G1627" s="126">
        <v>40.200000000000003</v>
      </c>
      <c r="H1627" s="166">
        <v>1460</v>
      </c>
      <c r="I1627" s="166">
        <v>1553</v>
      </c>
      <c r="J1627" s="166">
        <v>1769</v>
      </c>
      <c r="K1627" s="357">
        <v>1573</v>
      </c>
      <c r="L1627" s="357">
        <v>1642</v>
      </c>
      <c r="M1627" s="357">
        <v>1934</v>
      </c>
      <c r="N1627" s="357">
        <v>1682</v>
      </c>
      <c r="O1627" s="357">
        <v>1598</v>
      </c>
      <c r="P1627" s="357">
        <v>1759</v>
      </c>
      <c r="Q1627" s="357">
        <v>1837</v>
      </c>
      <c r="R1627" s="357">
        <v>1813</v>
      </c>
      <c r="S1627" s="354">
        <v>1831</v>
      </c>
      <c r="T1627" s="354">
        <v>2201</v>
      </c>
      <c r="U1627" s="354">
        <v>2447</v>
      </c>
      <c r="V1627" s="357">
        <v>1730</v>
      </c>
      <c r="W1627" s="357">
        <v>1935</v>
      </c>
      <c r="X1627" s="357">
        <v>1557</v>
      </c>
      <c r="Y1627" s="357">
        <v>1779</v>
      </c>
      <c r="Z1627" s="357">
        <v>2058</v>
      </c>
      <c r="AA1627" s="357">
        <v>1673</v>
      </c>
      <c r="AB1627" s="357">
        <v>1695</v>
      </c>
      <c r="AC1627" s="357">
        <v>2059</v>
      </c>
      <c r="AD1627" s="357">
        <v>2402</v>
      </c>
      <c r="AE1627" s="357">
        <v>1823</v>
      </c>
      <c r="AF1627" s="357">
        <v>2170</v>
      </c>
      <c r="AG1627" s="357">
        <v>2480</v>
      </c>
      <c r="AH1627" s="357">
        <v>2898</v>
      </c>
      <c r="AI1627" s="368" t="s">
        <v>2207</v>
      </c>
      <c r="AJ1627" s="357">
        <v>1821</v>
      </c>
      <c r="AK1627" s="357">
        <v>2124</v>
      </c>
      <c r="AL1627" s="357">
        <v>2480</v>
      </c>
      <c r="AM1627" s="357">
        <v>1493</v>
      </c>
      <c r="AN1627" s="357">
        <v>1681</v>
      </c>
      <c r="AO1627" s="357">
        <v>1898</v>
      </c>
      <c r="AP1627" s="357">
        <v>1585</v>
      </c>
      <c r="AQ1627" s="357">
        <v>1585</v>
      </c>
      <c r="AR1627" s="357">
        <v>2142</v>
      </c>
      <c r="AS1627" s="357">
        <v>1847</v>
      </c>
      <c r="AT1627" s="105"/>
      <c r="AU1627" s="105" t="s">
        <v>5134</v>
      </c>
      <c r="AV1627" s="126">
        <v>40.200000000000003</v>
      </c>
    </row>
    <row r="1628" spans="1:48" ht="23.25" customHeight="1">
      <c r="D1628" s="105" t="s">
        <v>5414</v>
      </c>
      <c r="E1628" s="13" t="s">
        <v>5414</v>
      </c>
      <c r="F1628" s="2" t="s">
        <v>5158</v>
      </c>
      <c r="G1628">
        <v>41.6</v>
      </c>
      <c r="H1628" s="398" t="s">
        <v>2207</v>
      </c>
      <c r="I1628" s="398" t="s">
        <v>2207</v>
      </c>
      <c r="J1628" s="398" t="s">
        <v>2207</v>
      </c>
      <c r="K1628" s="390" t="s">
        <v>2207</v>
      </c>
      <c r="L1628" s="390" t="s">
        <v>2207</v>
      </c>
      <c r="M1628" s="390" t="s">
        <v>2207</v>
      </c>
      <c r="N1628" s="390" t="s">
        <v>2207</v>
      </c>
      <c r="O1628" s="390" t="s">
        <v>2207</v>
      </c>
      <c r="P1628" s="390" t="s">
        <v>2207</v>
      </c>
      <c r="Q1628" s="390" t="s">
        <v>2207</v>
      </c>
      <c r="R1628" s="390" t="s">
        <v>2207</v>
      </c>
      <c r="S1628" s="354">
        <v>1837</v>
      </c>
      <c r="T1628" s="354">
        <v>2208</v>
      </c>
      <c r="U1628" s="354">
        <v>2454</v>
      </c>
      <c r="V1628" s="391">
        <v>1783</v>
      </c>
      <c r="W1628" s="391">
        <v>1994</v>
      </c>
      <c r="X1628" s="391">
        <v>1600</v>
      </c>
      <c r="Y1628" s="391">
        <v>1830</v>
      </c>
      <c r="Z1628" s="391">
        <v>2117</v>
      </c>
      <c r="AA1628" s="391">
        <v>1720</v>
      </c>
      <c r="AB1628" s="391">
        <v>1747</v>
      </c>
      <c r="AC1628" s="391">
        <v>2121</v>
      </c>
      <c r="AD1628" s="391">
        <v>2476</v>
      </c>
      <c r="AE1628" s="391">
        <v>1878</v>
      </c>
      <c r="AF1628" s="391">
        <v>2222</v>
      </c>
      <c r="AG1628" s="391">
        <v>2543</v>
      </c>
      <c r="AH1628" s="391">
        <v>2971</v>
      </c>
      <c r="AI1628" s="399" t="s">
        <v>2207</v>
      </c>
      <c r="AJ1628" s="391">
        <v>1872</v>
      </c>
      <c r="AK1628" s="391">
        <v>2186</v>
      </c>
      <c r="AL1628" s="391">
        <v>2553</v>
      </c>
      <c r="AM1628" s="391">
        <v>1536</v>
      </c>
      <c r="AN1628" s="391">
        <v>1731</v>
      </c>
      <c r="AO1628" s="391">
        <v>1955</v>
      </c>
      <c r="AP1628" s="391">
        <v>1622</v>
      </c>
      <c r="AQ1628" s="391">
        <v>1622</v>
      </c>
      <c r="AR1628" s="391">
        <v>2201</v>
      </c>
      <c r="AS1628" s="391">
        <v>1883</v>
      </c>
      <c r="AU1628" s="105" t="s">
        <v>5414</v>
      </c>
      <c r="AV1628" s="126">
        <v>41.6</v>
      </c>
    </row>
    <row r="1629" spans="1:48" ht="23.25" customHeight="1">
      <c r="A1629"/>
      <c r="B1629"/>
      <c r="D1629" s="105" t="s">
        <v>5135</v>
      </c>
      <c r="E1629" s="164" t="s">
        <v>5135</v>
      </c>
      <c r="F1629" s="165" t="s">
        <v>5158</v>
      </c>
      <c r="G1629" s="126">
        <v>43</v>
      </c>
      <c r="H1629" s="166">
        <v>1544</v>
      </c>
      <c r="I1629" s="166">
        <v>1640</v>
      </c>
      <c r="J1629" s="166">
        <v>1867</v>
      </c>
      <c r="K1629" s="357">
        <v>1663</v>
      </c>
      <c r="L1629" s="357">
        <v>1732</v>
      </c>
      <c r="M1629" s="357">
        <v>2051</v>
      </c>
      <c r="N1629" s="357">
        <v>1779</v>
      </c>
      <c r="O1629" s="357">
        <v>1685</v>
      </c>
      <c r="P1629" s="357">
        <v>1863</v>
      </c>
      <c r="Q1629" s="357">
        <v>1949</v>
      </c>
      <c r="R1629" s="357">
        <v>1917</v>
      </c>
      <c r="S1629" s="354">
        <v>1923</v>
      </c>
      <c r="T1629" s="354">
        <v>2320</v>
      </c>
      <c r="U1629" s="354">
        <v>2574</v>
      </c>
      <c r="V1629" s="357">
        <v>1836</v>
      </c>
      <c r="W1629" s="357">
        <v>2053</v>
      </c>
      <c r="X1629" s="357">
        <v>1643</v>
      </c>
      <c r="Y1629" s="357">
        <v>1881</v>
      </c>
      <c r="Z1629" s="357">
        <v>2176</v>
      </c>
      <c r="AA1629" s="357">
        <v>1766</v>
      </c>
      <c r="AB1629" s="357">
        <v>1798</v>
      </c>
      <c r="AC1629" s="357">
        <v>2183</v>
      </c>
      <c r="AD1629" s="357">
        <v>2549</v>
      </c>
      <c r="AE1629" s="357">
        <v>1932</v>
      </c>
      <c r="AF1629" s="357">
        <v>2273</v>
      </c>
      <c r="AG1629" s="357">
        <v>2605</v>
      </c>
      <c r="AH1629" s="357">
        <v>3044</v>
      </c>
      <c r="AI1629" s="368" t="s">
        <v>2207</v>
      </c>
      <c r="AJ1629" s="357">
        <v>1923</v>
      </c>
      <c r="AK1629" s="357">
        <v>2248</v>
      </c>
      <c r="AL1629" s="357">
        <v>2626</v>
      </c>
      <c r="AM1629" s="357">
        <v>1579</v>
      </c>
      <c r="AN1629" s="357">
        <v>1781</v>
      </c>
      <c r="AO1629" s="357">
        <v>2012</v>
      </c>
      <c r="AP1629" s="357">
        <v>1658</v>
      </c>
      <c r="AQ1629" s="357">
        <v>1658</v>
      </c>
      <c r="AR1629" s="357">
        <v>2260</v>
      </c>
      <c r="AS1629" s="357">
        <v>1918</v>
      </c>
      <c r="AT1629" s="105"/>
      <c r="AU1629" s="105" t="s">
        <v>5135</v>
      </c>
      <c r="AV1629" s="126">
        <v>43</v>
      </c>
    </row>
    <row r="1630" spans="1:48" ht="23.25" customHeight="1">
      <c r="A1630"/>
      <c r="D1630" s="105" t="s">
        <v>5136</v>
      </c>
      <c r="E1630" s="164" t="s">
        <v>5136</v>
      </c>
      <c r="F1630" s="165" t="s">
        <v>5158</v>
      </c>
      <c r="G1630" s="126">
        <v>44.5</v>
      </c>
      <c r="H1630" s="166">
        <v>1590</v>
      </c>
      <c r="I1630" s="166">
        <v>1660</v>
      </c>
      <c r="J1630" s="166">
        <v>1945</v>
      </c>
      <c r="K1630" s="357">
        <v>1700</v>
      </c>
      <c r="L1630" s="357">
        <v>1765</v>
      </c>
      <c r="M1630" s="357">
        <v>2083</v>
      </c>
      <c r="N1630" s="357">
        <v>1885</v>
      </c>
      <c r="O1630" s="357">
        <v>1797</v>
      </c>
      <c r="P1630" s="357">
        <v>1881</v>
      </c>
      <c r="Q1630" s="357">
        <v>2002</v>
      </c>
      <c r="R1630" s="357">
        <v>1997</v>
      </c>
      <c r="S1630" s="354">
        <v>1981</v>
      </c>
      <c r="T1630" s="354">
        <v>2392</v>
      </c>
      <c r="U1630" s="354">
        <v>2654</v>
      </c>
      <c r="V1630" s="357">
        <v>1902</v>
      </c>
      <c r="W1630" s="357">
        <v>2127</v>
      </c>
      <c r="X1630" s="357">
        <v>1699</v>
      </c>
      <c r="Y1630" s="357">
        <v>1945</v>
      </c>
      <c r="Z1630" s="357">
        <v>2251</v>
      </c>
      <c r="AA1630" s="357">
        <v>1827</v>
      </c>
      <c r="AB1630" s="357">
        <v>1861</v>
      </c>
      <c r="AC1630" s="357">
        <v>2258</v>
      </c>
      <c r="AD1630" s="357">
        <v>2637</v>
      </c>
      <c r="AE1630" s="357">
        <v>2000</v>
      </c>
      <c r="AF1630" s="357">
        <v>2337</v>
      </c>
      <c r="AG1630" s="357">
        <v>2680</v>
      </c>
      <c r="AH1630" s="357">
        <v>3133</v>
      </c>
      <c r="AI1630" s="368" t="s">
        <v>2207</v>
      </c>
      <c r="AJ1630" s="357">
        <v>1987</v>
      </c>
      <c r="AK1630" s="357">
        <v>2323</v>
      </c>
      <c r="AL1630" s="357">
        <v>2715</v>
      </c>
      <c r="AM1630" s="357">
        <v>1635</v>
      </c>
      <c r="AN1630" s="357">
        <v>1843</v>
      </c>
      <c r="AO1630" s="357">
        <v>2084</v>
      </c>
      <c r="AP1630" s="357">
        <v>1733</v>
      </c>
      <c r="AQ1630" s="357">
        <v>1733</v>
      </c>
      <c r="AR1630" s="357">
        <v>2356</v>
      </c>
      <c r="AS1630" s="357">
        <v>1992</v>
      </c>
      <c r="AT1630" s="105"/>
      <c r="AU1630" s="105" t="s">
        <v>5136</v>
      </c>
      <c r="AV1630" s="126">
        <v>44.5</v>
      </c>
    </row>
    <row r="1631" spans="1:48" ht="23.25" customHeight="1">
      <c r="A1631"/>
      <c r="D1631" s="105" t="s">
        <v>5137</v>
      </c>
      <c r="E1631" s="164" t="s">
        <v>5137</v>
      </c>
      <c r="F1631" s="165" t="s">
        <v>5158</v>
      </c>
      <c r="G1631" s="126">
        <v>45.9</v>
      </c>
      <c r="H1631" s="166">
        <v>1675</v>
      </c>
      <c r="I1631" s="166">
        <v>1774</v>
      </c>
      <c r="J1631" s="166">
        <v>2018</v>
      </c>
      <c r="K1631" s="357">
        <v>1801</v>
      </c>
      <c r="L1631" s="357">
        <v>1868</v>
      </c>
      <c r="M1631" s="357">
        <v>2222</v>
      </c>
      <c r="N1631" s="357">
        <v>1926</v>
      </c>
      <c r="O1631" s="357">
        <v>1819</v>
      </c>
      <c r="P1631" s="357">
        <v>2014</v>
      </c>
      <c r="Q1631" s="357">
        <v>2115</v>
      </c>
      <c r="R1631" s="357">
        <v>2071</v>
      </c>
      <c r="S1631" s="354">
        <v>2059</v>
      </c>
      <c r="T1631" s="354">
        <v>2483</v>
      </c>
      <c r="U1631" s="354">
        <v>2756</v>
      </c>
      <c r="V1631" s="357">
        <v>1988</v>
      </c>
      <c r="W1631" s="357">
        <v>2223</v>
      </c>
      <c r="X1631" s="357">
        <v>1776</v>
      </c>
      <c r="Y1631" s="357">
        <v>2032</v>
      </c>
      <c r="Z1631" s="357">
        <v>2351</v>
      </c>
      <c r="AA1631" s="357">
        <v>1912</v>
      </c>
      <c r="AB1631" s="357">
        <v>1947</v>
      </c>
      <c r="AC1631" s="357">
        <v>2356</v>
      </c>
      <c r="AD1631" s="357">
        <v>2752</v>
      </c>
      <c r="AE1631" s="357">
        <v>2093</v>
      </c>
      <c r="AF1631" s="357">
        <v>2422</v>
      </c>
      <c r="AG1631" s="357">
        <v>2777</v>
      </c>
      <c r="AH1631" s="357">
        <v>3247</v>
      </c>
      <c r="AI1631" s="368" t="s">
        <v>2207</v>
      </c>
      <c r="AJ1631" s="357">
        <v>2073</v>
      </c>
      <c r="AK1631" s="357">
        <v>2421</v>
      </c>
      <c r="AL1631" s="357">
        <v>2829</v>
      </c>
      <c r="AM1631" s="357">
        <v>1713</v>
      </c>
      <c r="AN1631" s="357">
        <v>1928</v>
      </c>
      <c r="AO1631" s="357">
        <v>2180</v>
      </c>
      <c r="AP1631" s="357">
        <v>1832</v>
      </c>
      <c r="AQ1631" s="357">
        <v>1832</v>
      </c>
      <c r="AR1631" s="357">
        <v>2636</v>
      </c>
      <c r="AS1631" s="357">
        <v>2091</v>
      </c>
      <c r="AT1631" s="105"/>
      <c r="AU1631" s="105" t="s">
        <v>5137</v>
      </c>
      <c r="AV1631" s="126">
        <v>45.9</v>
      </c>
    </row>
    <row r="1632" spans="1:48" ht="23.25" customHeight="1">
      <c r="A1632"/>
      <c r="D1632" s="105" t="s">
        <v>5138</v>
      </c>
      <c r="E1632" s="164" t="s">
        <v>5138</v>
      </c>
      <c r="F1632" s="165" t="s">
        <v>5159</v>
      </c>
      <c r="G1632" s="126">
        <v>43.800000000000004</v>
      </c>
      <c r="H1632" s="166">
        <v>1521</v>
      </c>
      <c r="I1632" s="166">
        <v>1624</v>
      </c>
      <c r="J1632" s="166">
        <v>1850</v>
      </c>
      <c r="K1632" s="357">
        <v>1634</v>
      </c>
      <c r="L1632" s="357">
        <v>1712</v>
      </c>
      <c r="M1632" s="357">
        <v>2023</v>
      </c>
      <c r="N1632" s="357">
        <v>1752</v>
      </c>
      <c r="O1632" s="357">
        <v>1670</v>
      </c>
      <c r="P1632" s="357">
        <v>1849</v>
      </c>
      <c r="Q1632" s="357">
        <v>1926</v>
      </c>
      <c r="R1632" s="357">
        <v>1902</v>
      </c>
      <c r="S1632" s="354">
        <v>1907</v>
      </c>
      <c r="T1632" s="354">
        <v>2309</v>
      </c>
      <c r="U1632" s="354">
        <v>2557</v>
      </c>
      <c r="V1632" s="357">
        <v>1821</v>
      </c>
      <c r="W1632" s="357">
        <v>2035</v>
      </c>
      <c r="X1632" s="357">
        <v>1608</v>
      </c>
      <c r="Y1632" s="357">
        <v>1843</v>
      </c>
      <c r="Z1632" s="357">
        <v>2131</v>
      </c>
      <c r="AA1632" s="357">
        <v>1725</v>
      </c>
      <c r="AB1632" s="357">
        <v>1761</v>
      </c>
      <c r="AC1632" s="357">
        <v>2143</v>
      </c>
      <c r="AD1632" s="357">
        <v>2500</v>
      </c>
      <c r="AE1632" s="357">
        <v>1887</v>
      </c>
      <c r="AF1632" s="357">
        <v>2237</v>
      </c>
      <c r="AG1632" s="357">
        <v>2564</v>
      </c>
      <c r="AH1632" s="357">
        <v>2996</v>
      </c>
      <c r="AI1632" s="368" t="s">
        <v>2207</v>
      </c>
      <c r="AJ1632" s="357">
        <v>1887</v>
      </c>
      <c r="AK1632" s="357">
        <v>2208</v>
      </c>
      <c r="AL1632" s="357">
        <v>2578</v>
      </c>
      <c r="AM1632" s="357">
        <v>1544</v>
      </c>
      <c r="AN1632" s="357">
        <v>1744</v>
      </c>
      <c r="AO1632" s="357">
        <v>1969</v>
      </c>
      <c r="AP1632" s="357">
        <v>1781</v>
      </c>
      <c r="AQ1632" s="357">
        <v>1659</v>
      </c>
      <c r="AR1632" s="357">
        <v>2250</v>
      </c>
      <c r="AS1632" s="357">
        <v>1919</v>
      </c>
      <c r="AT1632" s="105"/>
      <c r="AU1632" s="105" t="s">
        <v>5138</v>
      </c>
      <c r="AV1632" s="126">
        <v>43.800000000000004</v>
      </c>
    </row>
    <row r="1633" spans="1:48" ht="23.25" customHeight="1">
      <c r="D1633" s="105" t="s">
        <v>5415</v>
      </c>
      <c r="E1633" s="13" t="s">
        <v>5415</v>
      </c>
      <c r="F1633" s="2" t="s">
        <v>5159</v>
      </c>
      <c r="G1633">
        <v>45.4</v>
      </c>
      <c r="H1633" s="398" t="s">
        <v>2207</v>
      </c>
      <c r="I1633" s="398" t="s">
        <v>2207</v>
      </c>
      <c r="J1633" s="398" t="s">
        <v>2207</v>
      </c>
      <c r="K1633" s="390" t="s">
        <v>2207</v>
      </c>
      <c r="L1633" s="390" t="s">
        <v>2207</v>
      </c>
      <c r="M1633" s="390" t="s">
        <v>2207</v>
      </c>
      <c r="N1633" s="390" t="s">
        <v>2207</v>
      </c>
      <c r="O1633" s="390" t="s">
        <v>2207</v>
      </c>
      <c r="P1633" s="390" t="s">
        <v>2207</v>
      </c>
      <c r="Q1633" s="390" t="s">
        <v>2207</v>
      </c>
      <c r="R1633" s="390" t="s">
        <v>2207</v>
      </c>
      <c r="S1633" s="354">
        <v>1930</v>
      </c>
      <c r="T1633" s="354">
        <v>2346</v>
      </c>
      <c r="U1633" s="354">
        <v>2593</v>
      </c>
      <c r="V1633" s="391">
        <v>1876</v>
      </c>
      <c r="W1633" s="391">
        <v>2097</v>
      </c>
      <c r="X1633" s="391">
        <v>1652</v>
      </c>
      <c r="Y1633" s="391">
        <v>1895</v>
      </c>
      <c r="Z1633" s="391">
        <v>2191</v>
      </c>
      <c r="AA1633" s="391">
        <v>1773</v>
      </c>
      <c r="AB1633" s="391">
        <v>1813</v>
      </c>
      <c r="AC1633" s="391">
        <v>2206</v>
      </c>
      <c r="AD1633" s="391">
        <v>2574</v>
      </c>
      <c r="AE1633" s="391">
        <v>1942</v>
      </c>
      <c r="AF1633" s="391">
        <v>2289</v>
      </c>
      <c r="AG1633" s="391">
        <v>2627</v>
      </c>
      <c r="AH1633" s="391">
        <v>3070</v>
      </c>
      <c r="AI1633" s="399" t="s">
        <v>2207</v>
      </c>
      <c r="AJ1633" s="391">
        <v>1939</v>
      </c>
      <c r="AK1633" s="391">
        <v>2271</v>
      </c>
      <c r="AL1633" s="391">
        <v>2652</v>
      </c>
      <c r="AM1633" s="391">
        <v>1588</v>
      </c>
      <c r="AN1633" s="391">
        <v>1794</v>
      </c>
      <c r="AO1633" s="391">
        <v>2026</v>
      </c>
      <c r="AP1633" s="391">
        <v>1827</v>
      </c>
      <c r="AQ1633" s="391">
        <v>1696</v>
      </c>
      <c r="AR1633" s="391">
        <v>2309</v>
      </c>
      <c r="AS1633" s="391">
        <v>1956</v>
      </c>
      <c r="AU1633" s="105" t="s">
        <v>5415</v>
      </c>
      <c r="AV1633" s="126">
        <v>45.4</v>
      </c>
    </row>
    <row r="1634" spans="1:48" ht="23.25" customHeight="1">
      <c r="A1634"/>
      <c r="D1634" s="105" t="s">
        <v>5139</v>
      </c>
      <c r="E1634" s="164" t="s">
        <v>5139</v>
      </c>
      <c r="F1634" s="165" t="s">
        <v>5159</v>
      </c>
      <c r="G1634" s="126">
        <v>46.9</v>
      </c>
      <c r="H1634" s="166">
        <v>1607</v>
      </c>
      <c r="I1634" s="166">
        <v>1714</v>
      </c>
      <c r="J1634" s="166">
        <v>1950</v>
      </c>
      <c r="K1634" s="357">
        <v>1726</v>
      </c>
      <c r="L1634" s="357">
        <v>1804</v>
      </c>
      <c r="M1634" s="357">
        <v>2145</v>
      </c>
      <c r="N1634" s="357">
        <v>1852</v>
      </c>
      <c r="O1634" s="357">
        <v>1759</v>
      </c>
      <c r="P1634" s="357">
        <v>1958</v>
      </c>
      <c r="Q1634" s="357">
        <v>2043</v>
      </c>
      <c r="R1634" s="357">
        <v>2010</v>
      </c>
      <c r="S1634" s="354">
        <v>2002</v>
      </c>
      <c r="T1634" s="354">
        <v>2432</v>
      </c>
      <c r="U1634" s="354">
        <v>2691</v>
      </c>
      <c r="V1634" s="357">
        <v>1931</v>
      </c>
      <c r="W1634" s="357">
        <v>2159</v>
      </c>
      <c r="X1634" s="357">
        <v>1695</v>
      </c>
      <c r="Y1634" s="357">
        <v>1946</v>
      </c>
      <c r="Z1634" s="357">
        <v>2250</v>
      </c>
      <c r="AA1634" s="357">
        <v>1820</v>
      </c>
      <c r="AB1634" s="357">
        <v>1865</v>
      </c>
      <c r="AC1634" s="357">
        <v>2268</v>
      </c>
      <c r="AD1634" s="357">
        <v>2647</v>
      </c>
      <c r="AE1634" s="357">
        <v>1997</v>
      </c>
      <c r="AF1634" s="357">
        <v>2340</v>
      </c>
      <c r="AG1634" s="357">
        <v>2690</v>
      </c>
      <c r="AH1634" s="357">
        <v>3143</v>
      </c>
      <c r="AI1634" s="368" t="s">
        <v>2207</v>
      </c>
      <c r="AJ1634" s="357">
        <v>1991</v>
      </c>
      <c r="AK1634" s="357">
        <v>2333</v>
      </c>
      <c r="AL1634" s="357">
        <v>2725</v>
      </c>
      <c r="AM1634" s="357">
        <v>1631</v>
      </c>
      <c r="AN1634" s="357">
        <v>1844</v>
      </c>
      <c r="AO1634" s="357">
        <v>2083</v>
      </c>
      <c r="AP1634" s="357">
        <v>1873</v>
      </c>
      <c r="AQ1634" s="357">
        <v>1733</v>
      </c>
      <c r="AR1634" s="357">
        <v>2368</v>
      </c>
      <c r="AS1634" s="357">
        <v>1992</v>
      </c>
      <c r="AT1634" s="105"/>
      <c r="AU1634" s="105" t="s">
        <v>5139</v>
      </c>
      <c r="AV1634" s="126">
        <v>46.9</v>
      </c>
    </row>
    <row r="1635" spans="1:48" ht="23.25" customHeight="1">
      <c r="A1635"/>
      <c r="D1635" s="105" t="s">
        <v>5140</v>
      </c>
      <c r="E1635" s="164" t="s">
        <v>5140</v>
      </c>
      <c r="F1635" s="165" t="s">
        <v>5159</v>
      </c>
      <c r="G1635" s="126">
        <v>48.5</v>
      </c>
      <c r="H1635" s="166">
        <v>1651</v>
      </c>
      <c r="I1635" s="166">
        <v>1730</v>
      </c>
      <c r="J1635" s="166">
        <v>2028</v>
      </c>
      <c r="K1635" s="357">
        <v>1762</v>
      </c>
      <c r="L1635" s="357">
        <v>1836</v>
      </c>
      <c r="M1635" s="357">
        <v>2167</v>
      </c>
      <c r="N1635" s="357">
        <v>1959</v>
      </c>
      <c r="O1635" s="357">
        <v>1877</v>
      </c>
      <c r="P1635" s="357">
        <v>1970</v>
      </c>
      <c r="Q1635" s="357">
        <v>2094</v>
      </c>
      <c r="R1635" s="357">
        <v>2092</v>
      </c>
      <c r="S1635" s="354">
        <v>2058</v>
      </c>
      <c r="T1635" s="354">
        <v>2503</v>
      </c>
      <c r="U1635" s="354">
        <v>2768</v>
      </c>
      <c r="V1635" s="357">
        <v>1995</v>
      </c>
      <c r="W1635" s="357">
        <v>2230</v>
      </c>
      <c r="X1635" s="357">
        <v>1749</v>
      </c>
      <c r="Y1635" s="357">
        <v>2008</v>
      </c>
      <c r="Z1635" s="357">
        <v>2322</v>
      </c>
      <c r="AA1635" s="357">
        <v>1878</v>
      </c>
      <c r="AB1635" s="357">
        <v>1926</v>
      </c>
      <c r="AC1635" s="357">
        <v>2342</v>
      </c>
      <c r="AD1635" s="357">
        <v>2734</v>
      </c>
      <c r="AE1635" s="357">
        <v>2063</v>
      </c>
      <c r="AF1635" s="357">
        <v>2402</v>
      </c>
      <c r="AG1635" s="357">
        <v>2763</v>
      </c>
      <c r="AH1635" s="357">
        <v>3229</v>
      </c>
      <c r="AI1635" s="368" t="s">
        <v>2207</v>
      </c>
      <c r="AJ1635" s="357">
        <v>2053</v>
      </c>
      <c r="AK1635" s="357">
        <v>2407</v>
      </c>
      <c r="AL1635" s="357">
        <v>2811</v>
      </c>
      <c r="AM1635" s="357">
        <v>1685</v>
      </c>
      <c r="AN1635" s="357">
        <v>1905</v>
      </c>
      <c r="AO1635" s="357">
        <v>2152</v>
      </c>
      <c r="AP1635" s="357">
        <v>1805</v>
      </c>
      <c r="AQ1635" s="357">
        <v>1805</v>
      </c>
      <c r="AR1635" s="357">
        <v>2463</v>
      </c>
      <c r="AS1635" s="357">
        <v>2063</v>
      </c>
      <c r="AT1635" s="105"/>
      <c r="AU1635" s="105" t="s">
        <v>5140</v>
      </c>
      <c r="AV1635" s="126">
        <v>48.5</v>
      </c>
    </row>
    <row r="1636" spans="1:48" ht="23.25" customHeight="1">
      <c r="A1636"/>
      <c r="D1636" s="105" t="s">
        <v>5141</v>
      </c>
      <c r="E1636" s="164" t="s">
        <v>5141</v>
      </c>
      <c r="F1636" s="165" t="s">
        <v>5159</v>
      </c>
      <c r="G1636" s="126">
        <v>50</v>
      </c>
      <c r="H1636" s="166">
        <v>1744</v>
      </c>
      <c r="I1636" s="166">
        <v>1854</v>
      </c>
      <c r="J1636" s="166">
        <v>2109</v>
      </c>
      <c r="K1636" s="357">
        <v>1871</v>
      </c>
      <c r="L1636" s="357">
        <v>1947</v>
      </c>
      <c r="M1636" s="357">
        <v>2326</v>
      </c>
      <c r="N1636" s="357">
        <v>2006</v>
      </c>
      <c r="O1636" s="357">
        <v>1900</v>
      </c>
      <c r="P1636" s="357">
        <v>2118</v>
      </c>
      <c r="Q1636" s="357">
        <v>2218</v>
      </c>
      <c r="R1636" s="357">
        <v>2173</v>
      </c>
      <c r="S1636" s="354">
        <v>2146</v>
      </c>
      <c r="T1636" s="354">
        <v>2606</v>
      </c>
      <c r="U1636" s="354">
        <v>2883</v>
      </c>
      <c r="V1636" s="357">
        <v>2092</v>
      </c>
      <c r="W1636" s="357">
        <v>2340</v>
      </c>
      <c r="X1636" s="357">
        <v>1833</v>
      </c>
      <c r="Y1636" s="357">
        <v>2101</v>
      </c>
      <c r="Z1636" s="357">
        <v>2431</v>
      </c>
      <c r="AA1636" s="357">
        <v>1971</v>
      </c>
      <c r="AB1636" s="357">
        <v>2019</v>
      </c>
      <c r="AC1636" s="357">
        <v>2446</v>
      </c>
      <c r="AD1636" s="357">
        <v>2856</v>
      </c>
      <c r="AE1636" s="357">
        <v>2163</v>
      </c>
      <c r="AF1636" s="357">
        <v>2494</v>
      </c>
      <c r="AG1636" s="357">
        <v>2867</v>
      </c>
      <c r="AH1636" s="357">
        <v>3352</v>
      </c>
      <c r="AI1636" s="368" t="s">
        <v>2207</v>
      </c>
      <c r="AJ1636" s="357">
        <v>2145</v>
      </c>
      <c r="AK1636" s="357">
        <v>2511</v>
      </c>
      <c r="AL1636" s="357">
        <v>2934</v>
      </c>
      <c r="AM1636" s="357">
        <v>1769</v>
      </c>
      <c r="AN1636" s="357">
        <v>1996</v>
      </c>
      <c r="AO1636" s="357">
        <v>2257</v>
      </c>
      <c r="AP1636" s="357">
        <v>1912</v>
      </c>
      <c r="AQ1636" s="357">
        <v>1912</v>
      </c>
      <c r="AR1636" s="357">
        <v>2592</v>
      </c>
      <c r="AS1636" s="357">
        <v>2170</v>
      </c>
      <c r="AT1636" s="105"/>
      <c r="AU1636" s="105" t="s">
        <v>5141</v>
      </c>
      <c r="AV1636" s="126">
        <v>50</v>
      </c>
    </row>
    <row r="1637" spans="1:48" ht="23.25" customHeight="1">
      <c r="D1637" s="105" t="s">
        <v>193</v>
      </c>
      <c r="E1637" s="164" t="s">
        <v>193</v>
      </c>
      <c r="F1637" s="165" t="s">
        <v>1947</v>
      </c>
      <c r="G1637" s="126">
        <v>9.2999999999999989</v>
      </c>
      <c r="H1637" s="166">
        <v>591</v>
      </c>
      <c r="I1637" s="166">
        <v>587</v>
      </c>
      <c r="J1637" s="166">
        <v>675</v>
      </c>
      <c r="K1637" s="357">
        <v>612</v>
      </c>
      <c r="L1637" s="357">
        <v>593</v>
      </c>
      <c r="M1637" s="357">
        <v>720</v>
      </c>
      <c r="N1637" s="357">
        <v>640</v>
      </c>
      <c r="O1637" s="357">
        <v>592</v>
      </c>
      <c r="P1637" s="357">
        <v>622</v>
      </c>
      <c r="Q1637" s="357">
        <v>704</v>
      </c>
      <c r="R1637" s="357">
        <v>666</v>
      </c>
      <c r="S1637" s="354">
        <v>707</v>
      </c>
      <c r="T1637" s="354">
        <v>789</v>
      </c>
      <c r="U1637" s="354">
        <v>912</v>
      </c>
      <c r="V1637" s="357">
        <v>672</v>
      </c>
      <c r="W1637" s="357">
        <v>751</v>
      </c>
      <c r="X1637" s="357">
        <v>616</v>
      </c>
      <c r="Y1637" s="357">
        <v>663</v>
      </c>
      <c r="Z1637" s="357">
        <v>786</v>
      </c>
      <c r="AA1637" s="357">
        <v>691</v>
      </c>
      <c r="AB1637" s="357">
        <v>640</v>
      </c>
      <c r="AC1637" s="357">
        <v>702</v>
      </c>
      <c r="AD1637" s="357">
        <v>840</v>
      </c>
      <c r="AE1637" s="357">
        <v>717</v>
      </c>
      <c r="AF1637" s="357">
        <v>676</v>
      </c>
      <c r="AG1637" s="357">
        <v>738</v>
      </c>
      <c r="AH1637" s="357">
        <v>883</v>
      </c>
      <c r="AI1637" s="368" t="s">
        <v>2207</v>
      </c>
      <c r="AJ1637" s="357">
        <v>675</v>
      </c>
      <c r="AK1637" s="357">
        <v>727</v>
      </c>
      <c r="AL1637" s="357">
        <v>865</v>
      </c>
      <c r="AM1637" s="357">
        <v>622</v>
      </c>
      <c r="AN1637" s="357">
        <v>657</v>
      </c>
      <c r="AO1637" s="357">
        <v>750</v>
      </c>
      <c r="AP1637" s="357">
        <v>702</v>
      </c>
      <c r="AQ1637" s="357">
        <v>702</v>
      </c>
      <c r="AR1637" s="357">
        <v>803</v>
      </c>
      <c r="AS1637" s="357">
        <v>742</v>
      </c>
      <c r="AT1637" s="105"/>
      <c r="AU1637" s="105" t="s">
        <v>193</v>
      </c>
      <c r="AV1637" s="126">
        <v>9.2999999999999989</v>
      </c>
    </row>
    <row r="1638" spans="1:48" ht="23.25" customHeight="1">
      <c r="D1638" s="105" t="s">
        <v>3522</v>
      </c>
      <c r="E1638" s="164" t="s">
        <v>3522</v>
      </c>
      <c r="F1638" s="165" t="s">
        <v>1947</v>
      </c>
      <c r="G1638" s="126">
        <v>9.2999999999999989</v>
      </c>
      <c r="H1638" s="166">
        <v>591</v>
      </c>
      <c r="I1638" s="166">
        <v>587</v>
      </c>
      <c r="J1638" s="166">
        <v>675</v>
      </c>
      <c r="K1638" s="357">
        <v>612</v>
      </c>
      <c r="L1638" s="357">
        <v>593</v>
      </c>
      <c r="M1638" s="357">
        <v>720</v>
      </c>
      <c r="N1638" s="357">
        <v>640</v>
      </c>
      <c r="O1638" s="357">
        <v>592</v>
      </c>
      <c r="P1638" s="357">
        <v>622</v>
      </c>
      <c r="Q1638" s="357">
        <v>704</v>
      </c>
      <c r="R1638" s="357">
        <v>666</v>
      </c>
      <c r="S1638" s="354">
        <v>707</v>
      </c>
      <c r="T1638" s="354">
        <v>789</v>
      </c>
      <c r="U1638" s="354">
        <v>912</v>
      </c>
      <c r="V1638" s="357">
        <v>672</v>
      </c>
      <c r="W1638" s="357">
        <v>751</v>
      </c>
      <c r="X1638" s="357">
        <v>616</v>
      </c>
      <c r="Y1638" s="357">
        <v>663</v>
      </c>
      <c r="Z1638" s="357">
        <v>786</v>
      </c>
      <c r="AA1638" s="357">
        <v>691</v>
      </c>
      <c r="AB1638" s="357">
        <v>640</v>
      </c>
      <c r="AC1638" s="357">
        <v>702</v>
      </c>
      <c r="AD1638" s="357">
        <v>840</v>
      </c>
      <c r="AE1638" s="357">
        <v>717</v>
      </c>
      <c r="AF1638" s="357">
        <v>676</v>
      </c>
      <c r="AG1638" s="357">
        <v>738</v>
      </c>
      <c r="AH1638" s="357">
        <v>883</v>
      </c>
      <c r="AI1638" s="368" t="s">
        <v>2207</v>
      </c>
      <c r="AJ1638" s="357">
        <v>675</v>
      </c>
      <c r="AK1638" s="357">
        <v>727</v>
      </c>
      <c r="AL1638" s="357">
        <v>865</v>
      </c>
      <c r="AM1638" s="357">
        <v>622</v>
      </c>
      <c r="AN1638" s="357">
        <v>657</v>
      </c>
      <c r="AO1638" s="357">
        <v>750</v>
      </c>
      <c r="AP1638" s="357">
        <v>702</v>
      </c>
      <c r="AQ1638" s="357">
        <v>702</v>
      </c>
      <c r="AR1638" s="357">
        <v>803</v>
      </c>
      <c r="AS1638" s="357">
        <v>742</v>
      </c>
      <c r="AT1638" s="105"/>
      <c r="AU1638" s="105" t="s">
        <v>3522</v>
      </c>
      <c r="AV1638" s="126">
        <v>9.2999999999999989</v>
      </c>
    </row>
    <row r="1639" spans="1:48" ht="23.25" customHeight="1">
      <c r="D1639" s="105" t="s">
        <v>194</v>
      </c>
      <c r="E1639" s="164" t="s">
        <v>194</v>
      </c>
      <c r="F1639" s="165" t="s">
        <v>1948</v>
      </c>
      <c r="G1639" s="126">
        <v>15.9</v>
      </c>
      <c r="H1639" s="166">
        <v>1073</v>
      </c>
      <c r="I1639" s="166">
        <v>1065</v>
      </c>
      <c r="J1639" s="166">
        <v>1224</v>
      </c>
      <c r="K1639" s="357">
        <v>1114</v>
      </c>
      <c r="L1639" s="357">
        <v>1081</v>
      </c>
      <c r="M1639" s="357">
        <v>1301</v>
      </c>
      <c r="N1639" s="357">
        <v>1162</v>
      </c>
      <c r="O1639" s="357">
        <v>1073</v>
      </c>
      <c r="P1639" s="357">
        <v>1121</v>
      </c>
      <c r="Q1639" s="357">
        <v>1272</v>
      </c>
      <c r="R1639" s="357">
        <v>1198</v>
      </c>
      <c r="S1639" s="354">
        <v>1407</v>
      </c>
      <c r="T1639" s="354">
        <v>1550</v>
      </c>
      <c r="U1639" s="354">
        <v>1808</v>
      </c>
      <c r="V1639" s="357">
        <v>1391</v>
      </c>
      <c r="W1639" s="357">
        <v>1561</v>
      </c>
      <c r="X1639" s="357">
        <v>1114</v>
      </c>
      <c r="Y1639" s="357">
        <v>1195</v>
      </c>
      <c r="Z1639" s="357">
        <v>1417</v>
      </c>
      <c r="AA1639" s="357">
        <v>1248</v>
      </c>
      <c r="AB1639" s="357">
        <v>1153</v>
      </c>
      <c r="AC1639" s="357">
        <v>1260</v>
      </c>
      <c r="AD1639" s="357">
        <v>1507</v>
      </c>
      <c r="AE1639" s="357">
        <v>1292</v>
      </c>
      <c r="AF1639" s="357">
        <v>1225</v>
      </c>
      <c r="AG1639" s="357">
        <v>1332</v>
      </c>
      <c r="AH1639" s="357">
        <v>1593</v>
      </c>
      <c r="AI1639" s="368" t="s">
        <v>2207</v>
      </c>
      <c r="AJ1639" s="357">
        <v>1222</v>
      </c>
      <c r="AK1639" s="357">
        <v>1319</v>
      </c>
      <c r="AL1639" s="357">
        <v>1560</v>
      </c>
      <c r="AM1639" s="357">
        <v>1127</v>
      </c>
      <c r="AN1639" s="357">
        <v>1186</v>
      </c>
      <c r="AO1639" s="357">
        <v>1355</v>
      </c>
      <c r="AP1639" s="357">
        <v>1257</v>
      </c>
      <c r="AQ1639" s="357">
        <v>1257</v>
      </c>
      <c r="AR1639" s="357">
        <v>1430</v>
      </c>
      <c r="AS1639" s="357">
        <v>1363</v>
      </c>
      <c r="AT1639" s="105"/>
      <c r="AU1639" s="105" t="s">
        <v>194</v>
      </c>
      <c r="AV1639" s="126">
        <v>15.9</v>
      </c>
    </row>
    <row r="1640" spans="1:48" ht="23.25" customHeight="1">
      <c r="D1640" s="105" t="s">
        <v>3523</v>
      </c>
      <c r="E1640" s="164" t="s">
        <v>3523</v>
      </c>
      <c r="F1640" s="165" t="s">
        <v>1948</v>
      </c>
      <c r="G1640" s="126">
        <v>15.9</v>
      </c>
      <c r="H1640" s="166">
        <v>1073</v>
      </c>
      <c r="I1640" s="166">
        <v>1065</v>
      </c>
      <c r="J1640" s="166">
        <v>1224</v>
      </c>
      <c r="K1640" s="357">
        <v>1114</v>
      </c>
      <c r="L1640" s="357">
        <v>1081</v>
      </c>
      <c r="M1640" s="357">
        <v>1301</v>
      </c>
      <c r="N1640" s="357">
        <v>1162</v>
      </c>
      <c r="O1640" s="357">
        <v>1073</v>
      </c>
      <c r="P1640" s="357">
        <v>1121</v>
      </c>
      <c r="Q1640" s="357">
        <v>1272</v>
      </c>
      <c r="R1640" s="357">
        <v>1198</v>
      </c>
      <c r="S1640" s="354">
        <v>1407</v>
      </c>
      <c r="T1640" s="354">
        <v>1550</v>
      </c>
      <c r="U1640" s="354">
        <v>1808</v>
      </c>
      <c r="V1640" s="357">
        <v>1391</v>
      </c>
      <c r="W1640" s="357">
        <v>1561</v>
      </c>
      <c r="X1640" s="357">
        <v>1114</v>
      </c>
      <c r="Y1640" s="357">
        <v>1195</v>
      </c>
      <c r="Z1640" s="357">
        <v>1417</v>
      </c>
      <c r="AA1640" s="357">
        <v>1248</v>
      </c>
      <c r="AB1640" s="357">
        <v>1153</v>
      </c>
      <c r="AC1640" s="357">
        <v>1260</v>
      </c>
      <c r="AD1640" s="357">
        <v>1507</v>
      </c>
      <c r="AE1640" s="357">
        <v>1292</v>
      </c>
      <c r="AF1640" s="357">
        <v>1225</v>
      </c>
      <c r="AG1640" s="357">
        <v>1332</v>
      </c>
      <c r="AH1640" s="357">
        <v>1593</v>
      </c>
      <c r="AI1640" s="368" t="s">
        <v>2207</v>
      </c>
      <c r="AJ1640" s="357">
        <v>1222</v>
      </c>
      <c r="AK1640" s="357">
        <v>1319</v>
      </c>
      <c r="AL1640" s="357">
        <v>1560</v>
      </c>
      <c r="AM1640" s="357">
        <v>1127</v>
      </c>
      <c r="AN1640" s="357">
        <v>1186</v>
      </c>
      <c r="AO1640" s="357">
        <v>1355</v>
      </c>
      <c r="AP1640" s="357">
        <v>1257</v>
      </c>
      <c r="AQ1640" s="357">
        <v>1257</v>
      </c>
      <c r="AR1640" s="357">
        <v>1430</v>
      </c>
      <c r="AS1640" s="357">
        <v>1363</v>
      </c>
      <c r="AT1640" s="105"/>
      <c r="AU1640" s="105" t="s">
        <v>3523</v>
      </c>
      <c r="AV1640" s="126">
        <v>15.9</v>
      </c>
    </row>
    <row r="1641" spans="1:48" ht="23.25" customHeight="1">
      <c r="D1641" s="105" t="s">
        <v>195</v>
      </c>
      <c r="E1641" s="164" t="s">
        <v>195</v>
      </c>
      <c r="F1641" s="165" t="s">
        <v>196</v>
      </c>
      <c r="G1641" s="126">
        <v>9.2999999999999989</v>
      </c>
      <c r="H1641" s="166">
        <v>348</v>
      </c>
      <c r="I1641" s="166">
        <v>351</v>
      </c>
      <c r="J1641" s="166">
        <v>403</v>
      </c>
      <c r="K1641" s="357">
        <v>369</v>
      </c>
      <c r="L1641" s="357">
        <v>360</v>
      </c>
      <c r="M1641" s="357">
        <v>448</v>
      </c>
      <c r="N1641" s="357">
        <v>389</v>
      </c>
      <c r="O1641" s="357">
        <v>353</v>
      </c>
      <c r="P1641" s="357">
        <v>386</v>
      </c>
      <c r="Q1641" s="357">
        <v>432</v>
      </c>
      <c r="R1641" s="357">
        <v>413</v>
      </c>
      <c r="S1641" s="354">
        <v>441</v>
      </c>
      <c r="T1641" s="354">
        <v>517</v>
      </c>
      <c r="U1641" s="354">
        <v>583</v>
      </c>
      <c r="V1641" s="357">
        <v>451</v>
      </c>
      <c r="W1641" s="357">
        <v>500</v>
      </c>
      <c r="X1641" s="357">
        <v>369</v>
      </c>
      <c r="Y1641" s="357">
        <v>411</v>
      </c>
      <c r="Z1641" s="357">
        <v>491</v>
      </c>
      <c r="AA1641" s="357">
        <v>417</v>
      </c>
      <c r="AB1641" s="357">
        <v>394</v>
      </c>
      <c r="AC1641" s="357">
        <v>450</v>
      </c>
      <c r="AD1641" s="357">
        <v>545</v>
      </c>
      <c r="AE1641" s="357">
        <v>444</v>
      </c>
      <c r="AF1641" s="357">
        <v>429</v>
      </c>
      <c r="AG1641" s="357">
        <v>487</v>
      </c>
      <c r="AH1641" s="357">
        <v>587</v>
      </c>
      <c r="AI1641" s="368" t="s">
        <v>2207</v>
      </c>
      <c r="AJ1641" s="357">
        <v>428</v>
      </c>
      <c r="AK1641" s="357">
        <v>485</v>
      </c>
      <c r="AL1641" s="357">
        <v>568</v>
      </c>
      <c r="AM1641" s="357">
        <v>374</v>
      </c>
      <c r="AN1641" s="357">
        <v>409</v>
      </c>
      <c r="AO1641" s="357">
        <v>465</v>
      </c>
      <c r="AP1641" s="357">
        <v>425</v>
      </c>
      <c r="AQ1641" s="357">
        <v>425</v>
      </c>
      <c r="AR1641" s="357">
        <v>527</v>
      </c>
      <c r="AS1641" s="357">
        <v>473</v>
      </c>
      <c r="AT1641" s="105"/>
      <c r="AU1641" s="105" t="s">
        <v>195</v>
      </c>
      <c r="AV1641" s="126">
        <v>9.2999999999999989</v>
      </c>
    </row>
    <row r="1642" spans="1:48" ht="23.25" customHeight="1">
      <c r="D1642" s="105" t="s">
        <v>3524</v>
      </c>
      <c r="E1642" s="164" t="s">
        <v>3524</v>
      </c>
      <c r="F1642" s="165" t="s">
        <v>196</v>
      </c>
      <c r="G1642" s="126">
        <v>9.2999999999999989</v>
      </c>
      <c r="H1642" s="166">
        <v>348</v>
      </c>
      <c r="I1642" s="166">
        <v>351</v>
      </c>
      <c r="J1642" s="166">
        <v>403</v>
      </c>
      <c r="K1642" s="357">
        <v>369</v>
      </c>
      <c r="L1642" s="357">
        <v>360</v>
      </c>
      <c r="M1642" s="357">
        <v>448</v>
      </c>
      <c r="N1642" s="357">
        <v>389</v>
      </c>
      <c r="O1642" s="357">
        <v>353</v>
      </c>
      <c r="P1642" s="357">
        <v>386</v>
      </c>
      <c r="Q1642" s="357">
        <v>432</v>
      </c>
      <c r="R1642" s="357">
        <v>413</v>
      </c>
      <c r="S1642" s="354">
        <v>441</v>
      </c>
      <c r="T1642" s="354">
        <v>517</v>
      </c>
      <c r="U1642" s="354">
        <v>583</v>
      </c>
      <c r="V1642" s="357">
        <v>451</v>
      </c>
      <c r="W1642" s="357">
        <v>500</v>
      </c>
      <c r="X1642" s="357">
        <v>369</v>
      </c>
      <c r="Y1642" s="357">
        <v>411</v>
      </c>
      <c r="Z1642" s="357">
        <v>491</v>
      </c>
      <c r="AA1642" s="357">
        <v>417</v>
      </c>
      <c r="AB1642" s="357">
        <v>394</v>
      </c>
      <c r="AC1642" s="357">
        <v>450</v>
      </c>
      <c r="AD1642" s="357">
        <v>545</v>
      </c>
      <c r="AE1642" s="357">
        <v>444</v>
      </c>
      <c r="AF1642" s="357">
        <v>429</v>
      </c>
      <c r="AG1642" s="357">
        <v>487</v>
      </c>
      <c r="AH1642" s="357">
        <v>587</v>
      </c>
      <c r="AI1642" s="368" t="s">
        <v>2207</v>
      </c>
      <c r="AJ1642" s="357">
        <v>428</v>
      </c>
      <c r="AK1642" s="357">
        <v>485</v>
      </c>
      <c r="AL1642" s="357">
        <v>568</v>
      </c>
      <c r="AM1642" s="357">
        <v>374</v>
      </c>
      <c r="AN1642" s="357">
        <v>409</v>
      </c>
      <c r="AO1642" s="357">
        <v>465</v>
      </c>
      <c r="AP1642" s="357">
        <v>425</v>
      </c>
      <c r="AQ1642" s="357">
        <v>425</v>
      </c>
      <c r="AR1642" s="357">
        <v>527</v>
      </c>
      <c r="AS1642" s="357">
        <v>473</v>
      </c>
      <c r="AT1642" s="105"/>
      <c r="AU1642" s="105" t="s">
        <v>3524</v>
      </c>
      <c r="AV1642" s="126">
        <v>9.2999999999999989</v>
      </c>
    </row>
    <row r="1643" spans="1:48" ht="23.25" customHeight="1">
      <c r="D1643" s="105" t="s">
        <v>197</v>
      </c>
      <c r="E1643" s="164" t="s">
        <v>197</v>
      </c>
      <c r="F1643" s="165" t="s">
        <v>198</v>
      </c>
      <c r="G1643" s="126">
        <v>10.6</v>
      </c>
      <c r="H1643" s="166">
        <v>363</v>
      </c>
      <c r="I1643" s="166">
        <v>367</v>
      </c>
      <c r="J1643" s="166">
        <v>422</v>
      </c>
      <c r="K1643" s="357">
        <v>384</v>
      </c>
      <c r="L1643" s="357">
        <v>375</v>
      </c>
      <c r="M1643" s="357">
        <v>473</v>
      </c>
      <c r="N1643" s="357">
        <v>407</v>
      </c>
      <c r="O1643" s="357">
        <v>370</v>
      </c>
      <c r="P1643" s="357">
        <v>409</v>
      </c>
      <c r="Q1643" s="357">
        <v>456</v>
      </c>
      <c r="R1643" s="357">
        <v>437</v>
      </c>
      <c r="S1643" s="354">
        <v>462</v>
      </c>
      <c r="T1643" s="354">
        <v>549</v>
      </c>
      <c r="U1643" s="354">
        <v>615</v>
      </c>
      <c r="V1643" s="357">
        <v>478</v>
      </c>
      <c r="W1643" s="357">
        <v>529</v>
      </c>
      <c r="X1643" s="357">
        <v>384</v>
      </c>
      <c r="Y1643" s="357">
        <v>431</v>
      </c>
      <c r="Z1643" s="357">
        <v>515</v>
      </c>
      <c r="AA1643" s="357">
        <v>435</v>
      </c>
      <c r="AB1643" s="357">
        <v>413</v>
      </c>
      <c r="AC1643" s="357">
        <v>477</v>
      </c>
      <c r="AD1643" s="357">
        <v>578</v>
      </c>
      <c r="AE1643" s="357">
        <v>466</v>
      </c>
      <c r="AF1643" s="357">
        <v>448</v>
      </c>
      <c r="AG1643" s="357">
        <v>513</v>
      </c>
      <c r="AH1643" s="357">
        <v>621</v>
      </c>
      <c r="AI1643" s="368" t="s">
        <v>2207</v>
      </c>
      <c r="AJ1643" s="357">
        <v>450</v>
      </c>
      <c r="AK1643" s="357">
        <v>514</v>
      </c>
      <c r="AL1643" s="357">
        <v>603</v>
      </c>
      <c r="AM1643" s="357">
        <v>391</v>
      </c>
      <c r="AN1643" s="357">
        <v>431</v>
      </c>
      <c r="AO1643" s="357">
        <v>490</v>
      </c>
      <c r="AP1643" s="357">
        <v>452</v>
      </c>
      <c r="AQ1643" s="357">
        <v>452</v>
      </c>
      <c r="AR1643" s="357">
        <v>569</v>
      </c>
      <c r="AS1643" s="357">
        <v>500</v>
      </c>
      <c r="AT1643" s="105"/>
      <c r="AU1643" s="105" t="s">
        <v>197</v>
      </c>
      <c r="AV1643" s="126">
        <v>10.6</v>
      </c>
    </row>
    <row r="1644" spans="1:48" ht="23.25" customHeight="1">
      <c r="D1644" s="105" t="s">
        <v>3525</v>
      </c>
      <c r="E1644" s="164" t="s">
        <v>3525</v>
      </c>
      <c r="F1644" s="165" t="s">
        <v>198</v>
      </c>
      <c r="G1644" s="126">
        <v>10.6</v>
      </c>
      <c r="H1644" s="166">
        <v>363</v>
      </c>
      <c r="I1644" s="166">
        <v>367</v>
      </c>
      <c r="J1644" s="166">
        <v>422</v>
      </c>
      <c r="K1644" s="357">
        <v>384</v>
      </c>
      <c r="L1644" s="357">
        <v>375</v>
      </c>
      <c r="M1644" s="357">
        <v>473</v>
      </c>
      <c r="N1644" s="357">
        <v>407</v>
      </c>
      <c r="O1644" s="357">
        <v>370</v>
      </c>
      <c r="P1644" s="357">
        <v>409</v>
      </c>
      <c r="Q1644" s="357">
        <v>456</v>
      </c>
      <c r="R1644" s="357">
        <v>437</v>
      </c>
      <c r="S1644" s="354">
        <v>462</v>
      </c>
      <c r="T1644" s="354">
        <v>549</v>
      </c>
      <c r="U1644" s="354">
        <v>615</v>
      </c>
      <c r="V1644" s="357">
        <v>478</v>
      </c>
      <c r="W1644" s="357">
        <v>529</v>
      </c>
      <c r="X1644" s="357">
        <v>384</v>
      </c>
      <c r="Y1644" s="357">
        <v>431</v>
      </c>
      <c r="Z1644" s="357">
        <v>515</v>
      </c>
      <c r="AA1644" s="357">
        <v>435</v>
      </c>
      <c r="AB1644" s="357">
        <v>413</v>
      </c>
      <c r="AC1644" s="357">
        <v>477</v>
      </c>
      <c r="AD1644" s="357">
        <v>578</v>
      </c>
      <c r="AE1644" s="357">
        <v>466</v>
      </c>
      <c r="AF1644" s="357">
        <v>448</v>
      </c>
      <c r="AG1644" s="357">
        <v>513</v>
      </c>
      <c r="AH1644" s="357">
        <v>621</v>
      </c>
      <c r="AI1644" s="368" t="s">
        <v>2207</v>
      </c>
      <c r="AJ1644" s="357">
        <v>450</v>
      </c>
      <c r="AK1644" s="357">
        <v>514</v>
      </c>
      <c r="AL1644" s="357">
        <v>603</v>
      </c>
      <c r="AM1644" s="357">
        <v>391</v>
      </c>
      <c r="AN1644" s="357">
        <v>431</v>
      </c>
      <c r="AO1644" s="357">
        <v>490</v>
      </c>
      <c r="AP1644" s="357">
        <v>452</v>
      </c>
      <c r="AQ1644" s="357">
        <v>452</v>
      </c>
      <c r="AR1644" s="357">
        <v>569</v>
      </c>
      <c r="AS1644" s="357">
        <v>500</v>
      </c>
      <c r="AT1644" s="105"/>
      <c r="AU1644" s="105" t="s">
        <v>3525</v>
      </c>
      <c r="AV1644" s="126">
        <v>10.6</v>
      </c>
    </row>
    <row r="1645" spans="1:48" ht="23.25" customHeight="1">
      <c r="D1645" s="105" t="s">
        <v>2436</v>
      </c>
      <c r="E1645" s="164" t="s">
        <v>2436</v>
      </c>
      <c r="F1645" s="165" t="s">
        <v>2437</v>
      </c>
      <c r="G1645" s="126">
        <v>4.6999999999999993</v>
      </c>
      <c r="H1645" s="166">
        <v>276</v>
      </c>
      <c r="I1645" s="166">
        <v>272</v>
      </c>
      <c r="J1645" s="166">
        <v>322</v>
      </c>
      <c r="K1645" s="357">
        <v>290</v>
      </c>
      <c r="L1645" s="357">
        <v>285</v>
      </c>
      <c r="M1645" s="357">
        <v>343</v>
      </c>
      <c r="N1645" s="357">
        <v>322</v>
      </c>
      <c r="O1645" s="357">
        <v>278</v>
      </c>
      <c r="P1645" s="357">
        <v>291</v>
      </c>
      <c r="Q1645" s="357">
        <v>330</v>
      </c>
      <c r="R1645" s="357">
        <v>314</v>
      </c>
      <c r="S1645" s="354">
        <v>349</v>
      </c>
      <c r="T1645" s="354">
        <v>397</v>
      </c>
      <c r="U1645" s="354">
        <v>451</v>
      </c>
      <c r="V1645" s="357">
        <v>341</v>
      </c>
      <c r="W1645" s="357">
        <v>378</v>
      </c>
      <c r="X1645" s="357">
        <v>304</v>
      </c>
      <c r="Y1645" s="357">
        <v>331</v>
      </c>
      <c r="Z1645" s="357">
        <v>386</v>
      </c>
      <c r="AA1645" s="357">
        <v>335</v>
      </c>
      <c r="AB1645" s="357">
        <v>321</v>
      </c>
      <c r="AC1645" s="357">
        <v>357</v>
      </c>
      <c r="AD1645" s="357">
        <v>418</v>
      </c>
      <c r="AE1645" s="357">
        <v>350</v>
      </c>
      <c r="AF1645" s="357">
        <v>355</v>
      </c>
      <c r="AG1645" s="357">
        <v>392</v>
      </c>
      <c r="AH1645" s="357">
        <v>460</v>
      </c>
      <c r="AI1645" s="368" t="s">
        <v>2207</v>
      </c>
      <c r="AJ1645" s="357">
        <v>331</v>
      </c>
      <c r="AK1645" s="357">
        <v>368</v>
      </c>
      <c r="AL1645" s="357">
        <v>431</v>
      </c>
      <c r="AM1645" s="357">
        <v>293</v>
      </c>
      <c r="AN1645" s="357">
        <v>314</v>
      </c>
      <c r="AO1645" s="357">
        <v>358</v>
      </c>
      <c r="AP1645" s="357">
        <v>323</v>
      </c>
      <c r="AQ1645" s="357">
        <v>323</v>
      </c>
      <c r="AR1645" s="357">
        <v>385</v>
      </c>
      <c r="AS1645" s="357">
        <v>372</v>
      </c>
      <c r="AT1645" s="105"/>
      <c r="AU1645" s="105" t="s">
        <v>2436</v>
      </c>
      <c r="AV1645" s="126">
        <v>4.6999999999999993</v>
      </c>
    </row>
    <row r="1646" spans="1:48" ht="23.25" customHeight="1">
      <c r="D1646" s="105" t="s">
        <v>3526</v>
      </c>
      <c r="E1646" s="164" t="s">
        <v>3526</v>
      </c>
      <c r="F1646" s="165" t="s">
        <v>2437</v>
      </c>
      <c r="G1646" s="126">
        <v>4.6999999999999993</v>
      </c>
      <c r="H1646" s="166">
        <v>276</v>
      </c>
      <c r="I1646" s="166">
        <v>272</v>
      </c>
      <c r="J1646" s="166">
        <v>322</v>
      </c>
      <c r="K1646" s="357">
        <v>290</v>
      </c>
      <c r="L1646" s="357">
        <v>285</v>
      </c>
      <c r="M1646" s="357">
        <v>343</v>
      </c>
      <c r="N1646" s="357">
        <v>322</v>
      </c>
      <c r="O1646" s="357">
        <v>278</v>
      </c>
      <c r="P1646" s="357">
        <v>291</v>
      </c>
      <c r="Q1646" s="357">
        <v>330</v>
      </c>
      <c r="R1646" s="357">
        <v>314</v>
      </c>
      <c r="S1646" s="354">
        <v>349</v>
      </c>
      <c r="T1646" s="354">
        <v>397</v>
      </c>
      <c r="U1646" s="354">
        <v>451</v>
      </c>
      <c r="V1646" s="357">
        <v>341</v>
      </c>
      <c r="W1646" s="357">
        <v>378</v>
      </c>
      <c r="X1646" s="357">
        <v>304</v>
      </c>
      <c r="Y1646" s="357">
        <v>331</v>
      </c>
      <c r="Z1646" s="357">
        <v>386</v>
      </c>
      <c r="AA1646" s="357">
        <v>335</v>
      </c>
      <c r="AB1646" s="357">
        <v>321</v>
      </c>
      <c r="AC1646" s="357">
        <v>357</v>
      </c>
      <c r="AD1646" s="357">
        <v>418</v>
      </c>
      <c r="AE1646" s="357">
        <v>350</v>
      </c>
      <c r="AF1646" s="357">
        <v>355</v>
      </c>
      <c r="AG1646" s="357">
        <v>392</v>
      </c>
      <c r="AH1646" s="357">
        <v>460</v>
      </c>
      <c r="AI1646" s="368" t="s">
        <v>2207</v>
      </c>
      <c r="AJ1646" s="357">
        <v>331</v>
      </c>
      <c r="AK1646" s="357">
        <v>368</v>
      </c>
      <c r="AL1646" s="357">
        <v>431</v>
      </c>
      <c r="AM1646" s="357">
        <v>293</v>
      </c>
      <c r="AN1646" s="357">
        <v>314</v>
      </c>
      <c r="AO1646" s="357">
        <v>358</v>
      </c>
      <c r="AP1646" s="357">
        <v>323</v>
      </c>
      <c r="AQ1646" s="357">
        <v>323</v>
      </c>
      <c r="AR1646" s="357">
        <v>385</v>
      </c>
      <c r="AS1646" s="357">
        <v>372</v>
      </c>
      <c r="AT1646" s="105"/>
      <c r="AU1646" s="105" t="s">
        <v>3526</v>
      </c>
      <c r="AV1646" s="126">
        <v>4.6999999999999993</v>
      </c>
    </row>
    <row r="1647" spans="1:48" ht="23.25" customHeight="1">
      <c r="D1647" s="105" t="s">
        <v>2438</v>
      </c>
      <c r="E1647" s="164" t="s">
        <v>2438</v>
      </c>
      <c r="F1647" s="165" t="s">
        <v>2439</v>
      </c>
      <c r="G1647" s="126">
        <v>5.8999999999999995</v>
      </c>
      <c r="H1647" s="166">
        <v>292</v>
      </c>
      <c r="I1647" s="166">
        <v>289</v>
      </c>
      <c r="J1647" s="166">
        <v>343</v>
      </c>
      <c r="K1647" s="357">
        <v>306</v>
      </c>
      <c r="L1647" s="357">
        <v>302</v>
      </c>
      <c r="M1647" s="357">
        <v>364</v>
      </c>
      <c r="N1647" s="357">
        <v>344</v>
      </c>
      <c r="O1647" s="357">
        <v>296</v>
      </c>
      <c r="P1647" s="357">
        <v>315</v>
      </c>
      <c r="Q1647" s="357">
        <v>356</v>
      </c>
      <c r="R1647" s="357">
        <v>341</v>
      </c>
      <c r="S1647" s="354">
        <v>373</v>
      </c>
      <c r="T1647" s="354">
        <v>431</v>
      </c>
      <c r="U1647" s="354">
        <v>486</v>
      </c>
      <c r="V1647" s="357">
        <v>369</v>
      </c>
      <c r="W1647" s="357">
        <v>409</v>
      </c>
      <c r="X1647" s="357">
        <v>321</v>
      </c>
      <c r="Y1647" s="357">
        <v>355</v>
      </c>
      <c r="Z1647" s="357">
        <v>413</v>
      </c>
      <c r="AA1647" s="357">
        <v>355</v>
      </c>
      <c r="AB1647" s="357">
        <v>344</v>
      </c>
      <c r="AC1647" s="357">
        <v>388</v>
      </c>
      <c r="AD1647" s="357">
        <v>455</v>
      </c>
      <c r="AE1647" s="357">
        <v>375</v>
      </c>
      <c r="AF1647" s="357">
        <v>379</v>
      </c>
      <c r="AG1647" s="357">
        <v>423</v>
      </c>
      <c r="AH1647" s="357">
        <v>497</v>
      </c>
      <c r="AI1647" s="368" t="s">
        <v>2207</v>
      </c>
      <c r="AJ1647" s="357">
        <v>355</v>
      </c>
      <c r="AK1647" s="357">
        <v>399</v>
      </c>
      <c r="AL1647" s="357">
        <v>468</v>
      </c>
      <c r="AM1647" s="357">
        <v>311</v>
      </c>
      <c r="AN1647" s="357">
        <v>337</v>
      </c>
      <c r="AO1647" s="357">
        <v>384</v>
      </c>
      <c r="AP1647" s="357">
        <v>352</v>
      </c>
      <c r="AQ1647" s="357">
        <v>352</v>
      </c>
      <c r="AR1647" s="357">
        <v>430</v>
      </c>
      <c r="AS1647" s="357">
        <v>400</v>
      </c>
      <c r="AT1647" s="105"/>
      <c r="AU1647" s="105" t="s">
        <v>2438</v>
      </c>
      <c r="AV1647" s="126">
        <v>5.8999999999999995</v>
      </c>
    </row>
    <row r="1648" spans="1:48" ht="23.25" customHeight="1">
      <c r="D1648" s="105" t="s">
        <v>3527</v>
      </c>
      <c r="E1648" s="164" t="s">
        <v>3527</v>
      </c>
      <c r="F1648" s="165" t="s">
        <v>2439</v>
      </c>
      <c r="G1648" s="126">
        <v>5.8999999999999995</v>
      </c>
      <c r="H1648" s="166">
        <v>292</v>
      </c>
      <c r="I1648" s="166">
        <v>289</v>
      </c>
      <c r="J1648" s="166">
        <v>343</v>
      </c>
      <c r="K1648" s="357">
        <v>306</v>
      </c>
      <c r="L1648" s="357">
        <v>302</v>
      </c>
      <c r="M1648" s="357">
        <v>364</v>
      </c>
      <c r="N1648" s="357">
        <v>344</v>
      </c>
      <c r="O1648" s="357">
        <v>296</v>
      </c>
      <c r="P1648" s="357">
        <v>315</v>
      </c>
      <c r="Q1648" s="357">
        <v>356</v>
      </c>
      <c r="R1648" s="357">
        <v>341</v>
      </c>
      <c r="S1648" s="354">
        <v>373</v>
      </c>
      <c r="T1648" s="354">
        <v>431</v>
      </c>
      <c r="U1648" s="354">
        <v>486</v>
      </c>
      <c r="V1648" s="357">
        <v>369</v>
      </c>
      <c r="W1648" s="357">
        <v>409</v>
      </c>
      <c r="X1648" s="357">
        <v>321</v>
      </c>
      <c r="Y1648" s="357">
        <v>355</v>
      </c>
      <c r="Z1648" s="357">
        <v>413</v>
      </c>
      <c r="AA1648" s="357">
        <v>355</v>
      </c>
      <c r="AB1648" s="357">
        <v>344</v>
      </c>
      <c r="AC1648" s="357">
        <v>388</v>
      </c>
      <c r="AD1648" s="357">
        <v>455</v>
      </c>
      <c r="AE1648" s="357">
        <v>375</v>
      </c>
      <c r="AF1648" s="357">
        <v>379</v>
      </c>
      <c r="AG1648" s="357">
        <v>423</v>
      </c>
      <c r="AH1648" s="357">
        <v>497</v>
      </c>
      <c r="AI1648" s="368" t="s">
        <v>2207</v>
      </c>
      <c r="AJ1648" s="357">
        <v>355</v>
      </c>
      <c r="AK1648" s="357">
        <v>399</v>
      </c>
      <c r="AL1648" s="357">
        <v>468</v>
      </c>
      <c r="AM1648" s="357">
        <v>311</v>
      </c>
      <c r="AN1648" s="357">
        <v>337</v>
      </c>
      <c r="AO1648" s="357">
        <v>384</v>
      </c>
      <c r="AP1648" s="357">
        <v>352</v>
      </c>
      <c r="AQ1648" s="357">
        <v>352</v>
      </c>
      <c r="AR1648" s="357">
        <v>430</v>
      </c>
      <c r="AS1648" s="357">
        <v>400</v>
      </c>
      <c r="AT1648" s="105"/>
      <c r="AU1648" s="105" t="s">
        <v>3527</v>
      </c>
      <c r="AV1648" s="126">
        <v>5.8999999999999995</v>
      </c>
    </row>
    <row r="1649" spans="1:48" ht="23.25" customHeight="1">
      <c r="D1649" s="105" t="s">
        <v>2785</v>
      </c>
      <c r="E1649" s="164" t="s">
        <v>2785</v>
      </c>
      <c r="F1649" s="165" t="s">
        <v>2786</v>
      </c>
      <c r="G1649" s="126">
        <v>5.8999999999999995</v>
      </c>
      <c r="H1649" s="166">
        <v>512</v>
      </c>
      <c r="I1649" s="166">
        <v>503</v>
      </c>
      <c r="J1649" s="166">
        <v>590</v>
      </c>
      <c r="K1649" s="357">
        <v>527</v>
      </c>
      <c r="L1649" s="357">
        <v>516</v>
      </c>
      <c r="M1649" s="357">
        <v>611</v>
      </c>
      <c r="N1649" s="357">
        <v>571</v>
      </c>
      <c r="O1649" s="357">
        <v>513</v>
      </c>
      <c r="P1649" s="357">
        <v>529</v>
      </c>
      <c r="Q1649" s="357">
        <v>602</v>
      </c>
      <c r="R1649" s="357">
        <v>568</v>
      </c>
      <c r="S1649" s="354">
        <v>713</v>
      </c>
      <c r="T1649" s="354">
        <v>778</v>
      </c>
      <c r="U1649" s="354">
        <v>908</v>
      </c>
      <c r="V1649" s="357">
        <v>558</v>
      </c>
      <c r="W1649" s="357">
        <v>625</v>
      </c>
      <c r="X1649" s="357">
        <v>533</v>
      </c>
      <c r="Y1649" s="357">
        <v>571</v>
      </c>
      <c r="Z1649" s="357">
        <v>668</v>
      </c>
      <c r="AA1649" s="357">
        <v>590</v>
      </c>
      <c r="AB1649" s="357">
        <v>557</v>
      </c>
      <c r="AC1649" s="357">
        <v>605</v>
      </c>
      <c r="AD1649" s="357">
        <v>710</v>
      </c>
      <c r="AE1649" s="357">
        <v>610</v>
      </c>
      <c r="AF1649" s="357">
        <v>591</v>
      </c>
      <c r="AG1649" s="357">
        <v>640</v>
      </c>
      <c r="AH1649" s="357">
        <v>751</v>
      </c>
      <c r="AI1649" s="368" t="s">
        <v>2207</v>
      </c>
      <c r="AJ1649" s="357">
        <v>567</v>
      </c>
      <c r="AK1649" s="357">
        <v>616</v>
      </c>
      <c r="AL1649" s="357">
        <v>723</v>
      </c>
      <c r="AM1649" s="357">
        <v>523</v>
      </c>
      <c r="AN1649" s="357">
        <v>549</v>
      </c>
      <c r="AO1649" s="357">
        <v>628</v>
      </c>
      <c r="AP1649" s="357">
        <v>590</v>
      </c>
      <c r="AQ1649" s="357">
        <v>590</v>
      </c>
      <c r="AR1649" s="357">
        <v>668</v>
      </c>
      <c r="AS1649" s="357">
        <v>634</v>
      </c>
      <c r="AT1649" s="105"/>
      <c r="AU1649" s="105" t="s">
        <v>2785</v>
      </c>
      <c r="AV1649" s="126">
        <v>5.8999999999999995</v>
      </c>
    </row>
    <row r="1650" spans="1:48" ht="23.25" customHeight="1">
      <c r="D1650" s="105" t="s">
        <v>2440</v>
      </c>
      <c r="E1650" s="164" t="s">
        <v>2440</v>
      </c>
      <c r="F1650" s="165" t="s">
        <v>2441</v>
      </c>
      <c r="G1650" s="126">
        <v>7</v>
      </c>
      <c r="H1650" s="166">
        <v>308</v>
      </c>
      <c r="I1650" s="166">
        <v>305</v>
      </c>
      <c r="J1650" s="166">
        <v>365</v>
      </c>
      <c r="K1650" s="357">
        <v>323</v>
      </c>
      <c r="L1650" s="357">
        <v>319</v>
      </c>
      <c r="M1650" s="357">
        <v>386</v>
      </c>
      <c r="N1650" s="357">
        <v>365</v>
      </c>
      <c r="O1650" s="357">
        <v>315</v>
      </c>
      <c r="P1650" s="357">
        <v>339</v>
      </c>
      <c r="Q1650" s="357">
        <v>383</v>
      </c>
      <c r="R1650" s="357">
        <v>368</v>
      </c>
      <c r="S1650" s="354">
        <v>396</v>
      </c>
      <c r="T1650" s="354">
        <v>465</v>
      </c>
      <c r="U1650" s="354">
        <v>521</v>
      </c>
      <c r="V1650" s="357">
        <v>397</v>
      </c>
      <c r="W1650" s="357">
        <v>441</v>
      </c>
      <c r="X1650" s="357">
        <v>339</v>
      </c>
      <c r="Y1650" s="357">
        <v>378</v>
      </c>
      <c r="Z1650" s="357">
        <v>441</v>
      </c>
      <c r="AA1650" s="357">
        <v>374</v>
      </c>
      <c r="AB1650" s="357">
        <v>368</v>
      </c>
      <c r="AC1650" s="357">
        <v>420</v>
      </c>
      <c r="AD1650" s="357">
        <v>493</v>
      </c>
      <c r="AE1650" s="357">
        <v>400</v>
      </c>
      <c r="AF1650" s="357">
        <v>403</v>
      </c>
      <c r="AG1650" s="357">
        <v>455</v>
      </c>
      <c r="AH1650" s="357">
        <v>534</v>
      </c>
      <c r="AI1650" s="368" t="s">
        <v>2207</v>
      </c>
      <c r="AJ1650" s="357">
        <v>379</v>
      </c>
      <c r="AK1650" s="357">
        <v>431</v>
      </c>
      <c r="AL1650" s="357">
        <v>506</v>
      </c>
      <c r="AM1650" s="357">
        <v>329</v>
      </c>
      <c r="AN1650" s="357">
        <v>360</v>
      </c>
      <c r="AO1650" s="357">
        <v>410</v>
      </c>
      <c r="AP1650" s="357">
        <v>381</v>
      </c>
      <c r="AQ1650" s="357">
        <v>381</v>
      </c>
      <c r="AR1650" s="357">
        <v>475</v>
      </c>
      <c r="AS1650" s="357">
        <v>429</v>
      </c>
      <c r="AT1650" s="105"/>
      <c r="AU1650" s="105" t="s">
        <v>2440</v>
      </c>
      <c r="AV1650" s="126">
        <v>7</v>
      </c>
    </row>
    <row r="1651" spans="1:48" ht="23.25" customHeight="1">
      <c r="D1651" s="105" t="s">
        <v>3528</v>
      </c>
      <c r="E1651" s="164" t="s">
        <v>3528</v>
      </c>
      <c r="F1651" s="165" t="s">
        <v>2441</v>
      </c>
      <c r="G1651" s="126">
        <v>7</v>
      </c>
      <c r="H1651" s="166">
        <v>308</v>
      </c>
      <c r="I1651" s="166">
        <v>305</v>
      </c>
      <c r="J1651" s="166">
        <v>365</v>
      </c>
      <c r="K1651" s="357">
        <v>323</v>
      </c>
      <c r="L1651" s="357">
        <v>319</v>
      </c>
      <c r="M1651" s="357">
        <v>386</v>
      </c>
      <c r="N1651" s="357">
        <v>365</v>
      </c>
      <c r="O1651" s="357">
        <v>315</v>
      </c>
      <c r="P1651" s="357">
        <v>339</v>
      </c>
      <c r="Q1651" s="357">
        <v>383</v>
      </c>
      <c r="R1651" s="357">
        <v>368</v>
      </c>
      <c r="S1651" s="354">
        <v>396</v>
      </c>
      <c r="T1651" s="354">
        <v>465</v>
      </c>
      <c r="U1651" s="354">
        <v>521</v>
      </c>
      <c r="V1651" s="357">
        <v>397</v>
      </c>
      <c r="W1651" s="357">
        <v>441</v>
      </c>
      <c r="X1651" s="357">
        <v>339</v>
      </c>
      <c r="Y1651" s="357">
        <v>378</v>
      </c>
      <c r="Z1651" s="357">
        <v>441</v>
      </c>
      <c r="AA1651" s="357">
        <v>374</v>
      </c>
      <c r="AB1651" s="357">
        <v>368</v>
      </c>
      <c r="AC1651" s="357">
        <v>420</v>
      </c>
      <c r="AD1651" s="357">
        <v>493</v>
      </c>
      <c r="AE1651" s="357">
        <v>400</v>
      </c>
      <c r="AF1651" s="357">
        <v>403</v>
      </c>
      <c r="AG1651" s="357">
        <v>455</v>
      </c>
      <c r="AH1651" s="357">
        <v>534</v>
      </c>
      <c r="AI1651" s="368" t="s">
        <v>2207</v>
      </c>
      <c r="AJ1651" s="357">
        <v>379</v>
      </c>
      <c r="AK1651" s="357">
        <v>431</v>
      </c>
      <c r="AL1651" s="357">
        <v>506</v>
      </c>
      <c r="AM1651" s="357">
        <v>329</v>
      </c>
      <c r="AN1651" s="357">
        <v>360</v>
      </c>
      <c r="AO1651" s="357">
        <v>410</v>
      </c>
      <c r="AP1651" s="357">
        <v>381</v>
      </c>
      <c r="AQ1651" s="357">
        <v>381</v>
      </c>
      <c r="AR1651" s="357">
        <v>475</v>
      </c>
      <c r="AS1651" s="357">
        <v>429</v>
      </c>
      <c r="AT1651" s="105"/>
      <c r="AU1651" s="105" t="s">
        <v>3528</v>
      </c>
      <c r="AV1651" s="126">
        <v>7</v>
      </c>
    </row>
    <row r="1652" spans="1:48" ht="23.25" customHeight="1">
      <c r="D1652" s="105" t="s">
        <v>2787</v>
      </c>
      <c r="E1652" s="164" t="s">
        <v>2787</v>
      </c>
      <c r="F1652" s="165" t="s">
        <v>2788</v>
      </c>
      <c r="G1652" s="126">
        <v>7</v>
      </c>
      <c r="H1652" s="166">
        <v>542</v>
      </c>
      <c r="I1652" s="166">
        <v>533</v>
      </c>
      <c r="J1652" s="166">
        <v>627</v>
      </c>
      <c r="K1652" s="357">
        <v>558</v>
      </c>
      <c r="L1652" s="357">
        <v>547</v>
      </c>
      <c r="M1652" s="357">
        <v>648</v>
      </c>
      <c r="N1652" s="357">
        <v>606</v>
      </c>
      <c r="O1652" s="357">
        <v>545</v>
      </c>
      <c r="P1652" s="357">
        <v>567</v>
      </c>
      <c r="Q1652" s="357">
        <v>644</v>
      </c>
      <c r="R1652" s="357">
        <v>609</v>
      </c>
      <c r="S1652" s="354">
        <v>690</v>
      </c>
      <c r="T1652" s="354">
        <v>764</v>
      </c>
      <c r="U1652" s="354">
        <v>885</v>
      </c>
      <c r="V1652" s="357">
        <v>599</v>
      </c>
      <c r="W1652" s="357">
        <v>671</v>
      </c>
      <c r="X1652" s="357">
        <v>565</v>
      </c>
      <c r="Y1652" s="357">
        <v>608</v>
      </c>
      <c r="Z1652" s="357">
        <v>711</v>
      </c>
      <c r="AA1652" s="357">
        <v>625</v>
      </c>
      <c r="AB1652" s="357">
        <v>594</v>
      </c>
      <c r="AC1652" s="357">
        <v>650</v>
      </c>
      <c r="AD1652" s="357">
        <v>764</v>
      </c>
      <c r="AE1652" s="357">
        <v>650</v>
      </c>
      <c r="AF1652" s="357">
        <v>628</v>
      </c>
      <c r="AG1652" s="357">
        <v>685</v>
      </c>
      <c r="AH1652" s="357">
        <v>805</v>
      </c>
      <c r="AI1652" s="368" t="s">
        <v>2207</v>
      </c>
      <c r="AJ1652" s="357">
        <v>605</v>
      </c>
      <c r="AK1652" s="357">
        <v>661</v>
      </c>
      <c r="AL1652" s="357">
        <v>776</v>
      </c>
      <c r="AM1652" s="357">
        <v>554</v>
      </c>
      <c r="AN1652" s="357">
        <v>586</v>
      </c>
      <c r="AO1652" s="357">
        <v>670</v>
      </c>
      <c r="AP1652" s="357">
        <v>634</v>
      </c>
      <c r="AQ1652" s="357">
        <v>634</v>
      </c>
      <c r="AR1652" s="357">
        <v>728</v>
      </c>
      <c r="AS1652" s="357">
        <v>677</v>
      </c>
      <c r="AT1652" s="105"/>
      <c r="AU1652" s="105" t="s">
        <v>2787</v>
      </c>
      <c r="AV1652" s="126">
        <v>7</v>
      </c>
    </row>
    <row r="1653" spans="1:48" ht="23.25" customHeight="1">
      <c r="D1653" s="105" t="s">
        <v>2783</v>
      </c>
      <c r="E1653" s="164" t="s">
        <v>2783</v>
      </c>
      <c r="F1653" s="165" t="s">
        <v>2784</v>
      </c>
      <c r="G1653" s="126">
        <v>7</v>
      </c>
      <c r="H1653" s="166">
        <v>613</v>
      </c>
      <c r="I1653" s="166">
        <v>601</v>
      </c>
      <c r="J1653" s="166">
        <v>705</v>
      </c>
      <c r="K1653" s="357">
        <v>628</v>
      </c>
      <c r="L1653" s="357">
        <v>615</v>
      </c>
      <c r="M1653" s="357">
        <v>726</v>
      </c>
      <c r="N1653" s="357">
        <v>679</v>
      </c>
      <c r="O1653" s="357">
        <v>614</v>
      </c>
      <c r="P1653" s="357">
        <v>635</v>
      </c>
      <c r="Q1653" s="357">
        <v>723</v>
      </c>
      <c r="R1653" s="357">
        <v>682</v>
      </c>
      <c r="S1653" s="354">
        <v>758</v>
      </c>
      <c r="T1653" s="354">
        <v>834</v>
      </c>
      <c r="U1653" s="354">
        <v>970</v>
      </c>
      <c r="V1653" s="357">
        <v>779</v>
      </c>
      <c r="W1653" s="357">
        <v>876</v>
      </c>
      <c r="X1653" s="357">
        <v>633</v>
      </c>
      <c r="Y1653" s="357">
        <v>678</v>
      </c>
      <c r="Z1653" s="357">
        <v>793</v>
      </c>
      <c r="AA1653" s="357">
        <v>700</v>
      </c>
      <c r="AB1653" s="357">
        <v>662</v>
      </c>
      <c r="AC1653" s="357">
        <v>720</v>
      </c>
      <c r="AD1653" s="357">
        <v>846</v>
      </c>
      <c r="AE1653" s="357">
        <v>726</v>
      </c>
      <c r="AF1653" s="357">
        <v>697</v>
      </c>
      <c r="AG1653" s="357">
        <v>755</v>
      </c>
      <c r="AH1653" s="357">
        <v>887</v>
      </c>
      <c r="AI1653" s="368" t="s">
        <v>2207</v>
      </c>
      <c r="AJ1653" s="357">
        <v>673</v>
      </c>
      <c r="AK1653" s="357">
        <v>731</v>
      </c>
      <c r="AL1653" s="357">
        <v>859</v>
      </c>
      <c r="AM1653" s="357">
        <v>623</v>
      </c>
      <c r="AN1653" s="357">
        <v>654</v>
      </c>
      <c r="AO1653" s="357">
        <v>748</v>
      </c>
      <c r="AP1653" s="357">
        <v>710</v>
      </c>
      <c r="AQ1653" s="357">
        <v>710</v>
      </c>
      <c r="AR1653" s="357">
        <v>804</v>
      </c>
      <c r="AS1653" s="357">
        <v>754</v>
      </c>
      <c r="AT1653" s="105"/>
      <c r="AU1653" s="105" t="s">
        <v>2783</v>
      </c>
      <c r="AV1653" s="126">
        <v>7</v>
      </c>
    </row>
    <row r="1654" spans="1:48" ht="23.25" customHeight="1">
      <c r="D1654" s="105" t="s">
        <v>2507</v>
      </c>
      <c r="E1654" s="164" t="s">
        <v>2507</v>
      </c>
      <c r="F1654" s="165" t="s">
        <v>2508</v>
      </c>
      <c r="G1654" s="126">
        <v>4.6999999999999993</v>
      </c>
      <c r="H1654" s="166">
        <v>405</v>
      </c>
      <c r="I1654" s="166">
        <v>399</v>
      </c>
      <c r="J1654" s="166">
        <v>467</v>
      </c>
      <c r="K1654" s="357">
        <v>416</v>
      </c>
      <c r="L1654" s="357">
        <v>409</v>
      </c>
      <c r="M1654" s="357">
        <v>483</v>
      </c>
      <c r="N1654" s="357">
        <v>457</v>
      </c>
      <c r="O1654" s="357">
        <v>403</v>
      </c>
      <c r="P1654" s="357">
        <v>412</v>
      </c>
      <c r="Q1654" s="357">
        <v>467</v>
      </c>
      <c r="R1654" s="357">
        <v>449</v>
      </c>
      <c r="S1654" s="354">
        <v>564</v>
      </c>
      <c r="T1654" s="354">
        <v>626</v>
      </c>
      <c r="U1654" s="354">
        <v>659</v>
      </c>
      <c r="V1654" s="357">
        <v>496</v>
      </c>
      <c r="W1654" s="357">
        <v>555</v>
      </c>
      <c r="X1654" s="357">
        <v>468</v>
      </c>
      <c r="Y1654" s="357">
        <v>499</v>
      </c>
      <c r="Z1654" s="357">
        <v>583</v>
      </c>
      <c r="AA1654" s="357">
        <v>513</v>
      </c>
      <c r="AB1654" s="357">
        <v>487</v>
      </c>
      <c r="AC1654" s="357">
        <v>526</v>
      </c>
      <c r="AD1654" s="357">
        <v>617</v>
      </c>
      <c r="AE1654" s="357">
        <v>534</v>
      </c>
      <c r="AF1654" s="357">
        <v>544</v>
      </c>
      <c r="AG1654" s="357">
        <v>584</v>
      </c>
      <c r="AH1654" s="357">
        <v>686</v>
      </c>
      <c r="AI1654" s="368" t="s">
        <v>2207</v>
      </c>
      <c r="AJ1654" s="357">
        <v>495</v>
      </c>
      <c r="AK1654" s="357">
        <v>534</v>
      </c>
      <c r="AL1654" s="357">
        <v>627</v>
      </c>
      <c r="AM1654" s="357">
        <v>431</v>
      </c>
      <c r="AN1654" s="357">
        <v>454</v>
      </c>
      <c r="AO1654" s="357">
        <v>519</v>
      </c>
      <c r="AP1654" s="357">
        <v>467</v>
      </c>
      <c r="AQ1654" s="357">
        <v>467</v>
      </c>
      <c r="AR1654" s="357">
        <v>545</v>
      </c>
      <c r="AS1654" s="357">
        <v>543</v>
      </c>
      <c r="AT1654" s="105"/>
      <c r="AU1654" s="105" t="s">
        <v>2507</v>
      </c>
      <c r="AV1654" s="126">
        <v>4.6999999999999993</v>
      </c>
    </row>
    <row r="1655" spans="1:48" ht="23.25" customHeight="1">
      <c r="D1655" s="105" t="s">
        <v>3529</v>
      </c>
      <c r="E1655" s="164" t="s">
        <v>3529</v>
      </c>
      <c r="F1655" s="165" t="s">
        <v>2508</v>
      </c>
      <c r="G1655" s="126">
        <v>4.6999999999999993</v>
      </c>
      <c r="H1655" s="166">
        <v>405</v>
      </c>
      <c r="I1655" s="166">
        <v>399</v>
      </c>
      <c r="J1655" s="166">
        <v>467</v>
      </c>
      <c r="K1655" s="357">
        <v>416</v>
      </c>
      <c r="L1655" s="357">
        <v>409</v>
      </c>
      <c r="M1655" s="357">
        <v>483</v>
      </c>
      <c r="N1655" s="357">
        <v>457</v>
      </c>
      <c r="O1655" s="357">
        <v>403</v>
      </c>
      <c r="P1655" s="357">
        <v>412</v>
      </c>
      <c r="Q1655" s="357">
        <v>467</v>
      </c>
      <c r="R1655" s="357">
        <v>449</v>
      </c>
      <c r="S1655" s="354">
        <v>564</v>
      </c>
      <c r="T1655" s="354">
        <v>626</v>
      </c>
      <c r="U1655" s="354">
        <v>659</v>
      </c>
      <c r="V1655" s="357">
        <v>496</v>
      </c>
      <c r="W1655" s="357">
        <v>555</v>
      </c>
      <c r="X1655" s="357">
        <v>468</v>
      </c>
      <c r="Y1655" s="357">
        <v>499</v>
      </c>
      <c r="Z1655" s="357">
        <v>583</v>
      </c>
      <c r="AA1655" s="357">
        <v>513</v>
      </c>
      <c r="AB1655" s="357">
        <v>487</v>
      </c>
      <c r="AC1655" s="357">
        <v>526</v>
      </c>
      <c r="AD1655" s="357">
        <v>617</v>
      </c>
      <c r="AE1655" s="357">
        <v>534</v>
      </c>
      <c r="AF1655" s="357">
        <v>544</v>
      </c>
      <c r="AG1655" s="357">
        <v>584</v>
      </c>
      <c r="AH1655" s="357">
        <v>686</v>
      </c>
      <c r="AI1655" s="368" t="s">
        <v>2207</v>
      </c>
      <c r="AJ1655" s="357">
        <v>495</v>
      </c>
      <c r="AK1655" s="357">
        <v>534</v>
      </c>
      <c r="AL1655" s="357">
        <v>627</v>
      </c>
      <c r="AM1655" s="357">
        <v>431</v>
      </c>
      <c r="AN1655" s="357">
        <v>454</v>
      </c>
      <c r="AO1655" s="357">
        <v>519</v>
      </c>
      <c r="AP1655" s="357">
        <v>467</v>
      </c>
      <c r="AQ1655" s="357">
        <v>467</v>
      </c>
      <c r="AR1655" s="357">
        <v>545</v>
      </c>
      <c r="AS1655" s="357">
        <v>543</v>
      </c>
      <c r="AT1655" s="105"/>
      <c r="AU1655" s="105" t="s">
        <v>3529</v>
      </c>
      <c r="AV1655" s="126">
        <v>4.6999999999999993</v>
      </c>
    </row>
    <row r="1656" spans="1:48" ht="23.25" customHeight="1">
      <c r="D1656" s="105" t="s">
        <v>2509</v>
      </c>
      <c r="E1656" s="164" t="s">
        <v>2509</v>
      </c>
      <c r="F1656" s="165" t="s">
        <v>2510</v>
      </c>
      <c r="G1656" s="126">
        <v>5.8999999999999995</v>
      </c>
      <c r="H1656" s="166">
        <v>425</v>
      </c>
      <c r="I1656" s="166">
        <v>428</v>
      </c>
      <c r="J1656" s="166">
        <v>491</v>
      </c>
      <c r="K1656" s="357">
        <v>442</v>
      </c>
      <c r="L1656" s="357">
        <v>440</v>
      </c>
      <c r="M1656" s="357">
        <v>517</v>
      </c>
      <c r="N1656" s="357">
        <v>476</v>
      </c>
      <c r="O1656" s="357">
        <v>426</v>
      </c>
      <c r="P1656" s="357">
        <v>447</v>
      </c>
      <c r="Q1656" s="357">
        <v>504</v>
      </c>
      <c r="R1656" s="357">
        <v>479</v>
      </c>
      <c r="S1656" s="354">
        <v>589</v>
      </c>
      <c r="T1656" s="354">
        <v>660</v>
      </c>
      <c r="U1656" s="354">
        <v>694</v>
      </c>
      <c r="V1656" s="357">
        <v>525</v>
      </c>
      <c r="W1656" s="357">
        <v>586</v>
      </c>
      <c r="X1656" s="357">
        <v>489</v>
      </c>
      <c r="Y1656" s="357">
        <v>526</v>
      </c>
      <c r="Z1656" s="357">
        <v>615</v>
      </c>
      <c r="AA1656" s="357">
        <v>535</v>
      </c>
      <c r="AB1656" s="357">
        <v>514</v>
      </c>
      <c r="AC1656" s="357">
        <v>561</v>
      </c>
      <c r="AD1656" s="357">
        <v>659</v>
      </c>
      <c r="AE1656" s="357">
        <v>563</v>
      </c>
      <c r="AF1656" s="357">
        <v>572</v>
      </c>
      <c r="AG1656" s="357">
        <v>620</v>
      </c>
      <c r="AH1656" s="357">
        <v>728</v>
      </c>
      <c r="AI1656" s="368" t="s">
        <v>2207</v>
      </c>
      <c r="AJ1656" s="357">
        <v>522</v>
      </c>
      <c r="AK1656" s="357">
        <v>570</v>
      </c>
      <c r="AL1656" s="357">
        <v>669</v>
      </c>
      <c r="AM1656" s="357">
        <v>454</v>
      </c>
      <c r="AN1656" s="357">
        <v>483</v>
      </c>
      <c r="AO1656" s="357">
        <v>552</v>
      </c>
      <c r="AP1656" s="357">
        <v>496</v>
      </c>
      <c r="AQ1656" s="357">
        <v>496</v>
      </c>
      <c r="AR1656" s="357">
        <v>586</v>
      </c>
      <c r="AS1656" s="357">
        <v>571</v>
      </c>
      <c r="AT1656" s="105"/>
      <c r="AU1656" s="105" t="s">
        <v>2509</v>
      </c>
      <c r="AV1656" s="126">
        <v>5.8999999999999995</v>
      </c>
    </row>
    <row r="1657" spans="1:48" ht="23.25" customHeight="1">
      <c r="A1657" s="396"/>
      <c r="B1657" s="397"/>
      <c r="D1657" s="105" t="s">
        <v>3530</v>
      </c>
      <c r="E1657" s="164" t="s">
        <v>3530</v>
      </c>
      <c r="F1657" s="165" t="s">
        <v>2510</v>
      </c>
      <c r="G1657" s="126">
        <v>5.8999999999999995</v>
      </c>
      <c r="H1657" s="166">
        <v>425</v>
      </c>
      <c r="I1657" s="166">
        <v>428</v>
      </c>
      <c r="J1657" s="166">
        <v>491</v>
      </c>
      <c r="K1657" s="357">
        <v>442</v>
      </c>
      <c r="L1657" s="357">
        <v>440</v>
      </c>
      <c r="M1657" s="357">
        <v>517</v>
      </c>
      <c r="N1657" s="357">
        <v>476</v>
      </c>
      <c r="O1657" s="357">
        <v>426</v>
      </c>
      <c r="P1657" s="357">
        <v>447</v>
      </c>
      <c r="Q1657" s="357">
        <v>504</v>
      </c>
      <c r="R1657" s="357">
        <v>479</v>
      </c>
      <c r="S1657" s="354">
        <v>589</v>
      </c>
      <c r="T1657" s="354">
        <v>660</v>
      </c>
      <c r="U1657" s="354">
        <v>694</v>
      </c>
      <c r="V1657" s="357">
        <v>525</v>
      </c>
      <c r="W1657" s="357">
        <v>586</v>
      </c>
      <c r="X1657" s="357">
        <v>489</v>
      </c>
      <c r="Y1657" s="357">
        <v>526</v>
      </c>
      <c r="Z1657" s="357">
        <v>615</v>
      </c>
      <c r="AA1657" s="357">
        <v>535</v>
      </c>
      <c r="AB1657" s="357">
        <v>514</v>
      </c>
      <c r="AC1657" s="357">
        <v>561</v>
      </c>
      <c r="AD1657" s="357">
        <v>659</v>
      </c>
      <c r="AE1657" s="357">
        <v>563</v>
      </c>
      <c r="AF1657" s="357">
        <v>572</v>
      </c>
      <c r="AG1657" s="357">
        <v>620</v>
      </c>
      <c r="AH1657" s="357">
        <v>728</v>
      </c>
      <c r="AI1657" s="368" t="s">
        <v>2207</v>
      </c>
      <c r="AJ1657" s="357">
        <v>522</v>
      </c>
      <c r="AK1657" s="357">
        <v>570</v>
      </c>
      <c r="AL1657" s="357">
        <v>669</v>
      </c>
      <c r="AM1657" s="357">
        <v>454</v>
      </c>
      <c r="AN1657" s="357">
        <v>483</v>
      </c>
      <c r="AO1657" s="357">
        <v>552</v>
      </c>
      <c r="AP1657" s="357">
        <v>496</v>
      </c>
      <c r="AQ1657" s="357">
        <v>496</v>
      </c>
      <c r="AR1657" s="357">
        <v>586</v>
      </c>
      <c r="AS1657" s="357">
        <v>571</v>
      </c>
      <c r="AT1657" s="105"/>
      <c r="AU1657" s="105" t="s">
        <v>3530</v>
      </c>
      <c r="AV1657" s="126">
        <v>5.8999999999999995</v>
      </c>
    </row>
    <row r="1658" spans="1:48" ht="23.25" customHeight="1">
      <c r="D1658" s="105" t="s">
        <v>2511</v>
      </c>
      <c r="E1658" s="164" t="s">
        <v>2511</v>
      </c>
      <c r="F1658" s="165" t="s">
        <v>2512</v>
      </c>
      <c r="G1658" s="126">
        <v>7</v>
      </c>
      <c r="H1658" s="166">
        <v>451</v>
      </c>
      <c r="I1658" s="166">
        <v>453</v>
      </c>
      <c r="J1658" s="166">
        <v>519</v>
      </c>
      <c r="K1658" s="357">
        <v>469</v>
      </c>
      <c r="L1658" s="357">
        <v>464</v>
      </c>
      <c r="M1658" s="357">
        <v>551</v>
      </c>
      <c r="N1658" s="357">
        <v>505</v>
      </c>
      <c r="O1658" s="357">
        <v>450</v>
      </c>
      <c r="P1658" s="357">
        <v>478</v>
      </c>
      <c r="Q1658" s="357">
        <v>537</v>
      </c>
      <c r="R1658" s="357">
        <v>511</v>
      </c>
      <c r="S1658" s="354">
        <v>616</v>
      </c>
      <c r="T1658" s="354">
        <v>695</v>
      </c>
      <c r="U1658" s="354">
        <v>731</v>
      </c>
      <c r="V1658" s="357">
        <v>554</v>
      </c>
      <c r="W1658" s="357">
        <v>617</v>
      </c>
      <c r="X1658" s="357">
        <v>512</v>
      </c>
      <c r="Y1658" s="357">
        <v>554</v>
      </c>
      <c r="Z1658" s="357">
        <v>647</v>
      </c>
      <c r="AA1658" s="357">
        <v>562</v>
      </c>
      <c r="AB1658" s="357">
        <v>543</v>
      </c>
      <c r="AC1658" s="357">
        <v>598</v>
      </c>
      <c r="AD1658" s="357">
        <v>702</v>
      </c>
      <c r="AE1658" s="357">
        <v>593</v>
      </c>
      <c r="AF1658" s="357">
        <v>600</v>
      </c>
      <c r="AG1658" s="357">
        <v>656</v>
      </c>
      <c r="AH1658" s="357">
        <v>770</v>
      </c>
      <c r="AI1658" s="368" t="s">
        <v>2207</v>
      </c>
      <c r="AJ1658" s="357">
        <v>551</v>
      </c>
      <c r="AK1658" s="357">
        <v>606</v>
      </c>
      <c r="AL1658" s="357">
        <v>711</v>
      </c>
      <c r="AM1658" s="357">
        <v>478</v>
      </c>
      <c r="AN1658" s="357">
        <v>512</v>
      </c>
      <c r="AO1658" s="357">
        <v>585</v>
      </c>
      <c r="AP1658" s="357">
        <v>526</v>
      </c>
      <c r="AQ1658" s="357">
        <v>526</v>
      </c>
      <c r="AR1658" s="357">
        <v>628</v>
      </c>
      <c r="AS1658" s="357">
        <v>600</v>
      </c>
      <c r="AT1658" s="105"/>
      <c r="AU1658" s="105" t="s">
        <v>2511</v>
      </c>
      <c r="AV1658" s="126">
        <v>7</v>
      </c>
    </row>
    <row r="1659" spans="1:48" ht="23.25" customHeight="1">
      <c r="D1659" s="105" t="s">
        <v>3531</v>
      </c>
      <c r="E1659" s="164" t="s">
        <v>3531</v>
      </c>
      <c r="F1659" s="165" t="s">
        <v>2512</v>
      </c>
      <c r="G1659" s="126">
        <v>7</v>
      </c>
      <c r="H1659" s="166">
        <v>451</v>
      </c>
      <c r="I1659" s="166">
        <v>453</v>
      </c>
      <c r="J1659" s="166">
        <v>519</v>
      </c>
      <c r="K1659" s="357">
        <v>469</v>
      </c>
      <c r="L1659" s="357">
        <v>464</v>
      </c>
      <c r="M1659" s="357">
        <v>551</v>
      </c>
      <c r="N1659" s="357">
        <v>505</v>
      </c>
      <c r="O1659" s="357">
        <v>450</v>
      </c>
      <c r="P1659" s="357">
        <v>478</v>
      </c>
      <c r="Q1659" s="357">
        <v>537</v>
      </c>
      <c r="R1659" s="357">
        <v>511</v>
      </c>
      <c r="S1659" s="354">
        <v>616</v>
      </c>
      <c r="T1659" s="354">
        <v>695</v>
      </c>
      <c r="U1659" s="354">
        <v>731</v>
      </c>
      <c r="V1659" s="357">
        <v>554</v>
      </c>
      <c r="W1659" s="357">
        <v>617</v>
      </c>
      <c r="X1659" s="357">
        <v>512</v>
      </c>
      <c r="Y1659" s="357">
        <v>554</v>
      </c>
      <c r="Z1659" s="357">
        <v>647</v>
      </c>
      <c r="AA1659" s="357">
        <v>562</v>
      </c>
      <c r="AB1659" s="357">
        <v>543</v>
      </c>
      <c r="AC1659" s="357">
        <v>598</v>
      </c>
      <c r="AD1659" s="357">
        <v>702</v>
      </c>
      <c r="AE1659" s="357">
        <v>593</v>
      </c>
      <c r="AF1659" s="357">
        <v>600</v>
      </c>
      <c r="AG1659" s="357">
        <v>656</v>
      </c>
      <c r="AH1659" s="357">
        <v>770</v>
      </c>
      <c r="AI1659" s="368" t="s">
        <v>2207</v>
      </c>
      <c r="AJ1659" s="357">
        <v>551</v>
      </c>
      <c r="AK1659" s="357">
        <v>606</v>
      </c>
      <c r="AL1659" s="357">
        <v>711</v>
      </c>
      <c r="AM1659" s="357">
        <v>478</v>
      </c>
      <c r="AN1659" s="357">
        <v>512</v>
      </c>
      <c r="AO1659" s="357">
        <v>585</v>
      </c>
      <c r="AP1659" s="357">
        <v>526</v>
      </c>
      <c r="AQ1659" s="357">
        <v>526</v>
      </c>
      <c r="AR1659" s="357">
        <v>628</v>
      </c>
      <c r="AS1659" s="357">
        <v>600</v>
      </c>
      <c r="AT1659" s="105"/>
      <c r="AU1659" s="105" t="s">
        <v>3531</v>
      </c>
      <c r="AV1659" s="126">
        <v>7</v>
      </c>
    </row>
    <row r="1660" spans="1:48" ht="23.25" customHeight="1">
      <c r="D1660" s="105" t="s">
        <v>2513</v>
      </c>
      <c r="E1660" s="164" t="s">
        <v>2513</v>
      </c>
      <c r="F1660" s="165" t="s">
        <v>2514</v>
      </c>
      <c r="G1660" s="126">
        <v>8.1999999999999993</v>
      </c>
      <c r="H1660" s="166">
        <v>474</v>
      </c>
      <c r="I1660" s="166">
        <v>470</v>
      </c>
      <c r="J1660" s="166">
        <v>554</v>
      </c>
      <c r="K1660" s="357">
        <v>487</v>
      </c>
      <c r="L1660" s="357">
        <v>481</v>
      </c>
      <c r="M1660" s="357">
        <v>571</v>
      </c>
      <c r="N1660" s="357">
        <v>548</v>
      </c>
      <c r="O1660" s="357">
        <v>477</v>
      </c>
      <c r="P1660" s="357">
        <v>497</v>
      </c>
      <c r="Q1660" s="357">
        <v>562</v>
      </c>
      <c r="R1660" s="357">
        <v>549</v>
      </c>
      <c r="S1660" s="354">
        <v>644</v>
      </c>
      <c r="T1660" s="354">
        <v>731</v>
      </c>
      <c r="U1660" s="354">
        <v>770</v>
      </c>
      <c r="V1660" s="357">
        <v>585</v>
      </c>
      <c r="W1660" s="357">
        <v>651</v>
      </c>
      <c r="X1660" s="357">
        <v>536</v>
      </c>
      <c r="Y1660" s="357">
        <v>584</v>
      </c>
      <c r="Z1660" s="357">
        <v>682</v>
      </c>
      <c r="AA1660" s="357">
        <v>588</v>
      </c>
      <c r="AB1660" s="357">
        <v>572</v>
      </c>
      <c r="AC1660" s="357">
        <v>636</v>
      </c>
      <c r="AD1660" s="357">
        <v>746</v>
      </c>
      <c r="AE1660" s="357">
        <v>625</v>
      </c>
      <c r="AF1660" s="357">
        <v>630</v>
      </c>
      <c r="AG1660" s="357">
        <v>694</v>
      </c>
      <c r="AH1660" s="357">
        <v>815</v>
      </c>
      <c r="AI1660" s="368" t="s">
        <v>2207</v>
      </c>
      <c r="AJ1660" s="357">
        <v>581</v>
      </c>
      <c r="AK1660" s="357">
        <v>644</v>
      </c>
      <c r="AL1660" s="357">
        <v>756</v>
      </c>
      <c r="AM1660" s="357">
        <v>503</v>
      </c>
      <c r="AN1660" s="357">
        <v>543</v>
      </c>
      <c r="AO1660" s="357">
        <v>620</v>
      </c>
      <c r="AP1660" s="357">
        <v>557</v>
      </c>
      <c r="AQ1660" s="357">
        <v>557</v>
      </c>
      <c r="AR1660" s="357">
        <v>671</v>
      </c>
      <c r="AS1660" s="357">
        <v>630</v>
      </c>
      <c r="AT1660" s="105"/>
      <c r="AU1660" s="105" t="s">
        <v>2513</v>
      </c>
      <c r="AV1660" s="126">
        <v>8.1999999999999993</v>
      </c>
    </row>
    <row r="1661" spans="1:48" ht="23.25" customHeight="1">
      <c r="D1661" s="105" t="s">
        <v>3532</v>
      </c>
      <c r="E1661" s="164" t="s">
        <v>3532</v>
      </c>
      <c r="F1661" s="165" t="s">
        <v>2514</v>
      </c>
      <c r="G1661" s="126">
        <v>8.1999999999999993</v>
      </c>
      <c r="H1661" s="166">
        <v>474</v>
      </c>
      <c r="I1661" s="166">
        <v>470</v>
      </c>
      <c r="J1661" s="166">
        <v>554</v>
      </c>
      <c r="K1661" s="357">
        <v>487</v>
      </c>
      <c r="L1661" s="357">
        <v>481</v>
      </c>
      <c r="M1661" s="357">
        <v>571</v>
      </c>
      <c r="N1661" s="357">
        <v>548</v>
      </c>
      <c r="O1661" s="357">
        <v>477</v>
      </c>
      <c r="P1661" s="357">
        <v>497</v>
      </c>
      <c r="Q1661" s="357">
        <v>562</v>
      </c>
      <c r="R1661" s="357">
        <v>549</v>
      </c>
      <c r="S1661" s="354">
        <v>644</v>
      </c>
      <c r="T1661" s="354">
        <v>731</v>
      </c>
      <c r="U1661" s="354">
        <v>770</v>
      </c>
      <c r="V1661" s="357">
        <v>585</v>
      </c>
      <c r="W1661" s="357">
        <v>651</v>
      </c>
      <c r="X1661" s="357">
        <v>536</v>
      </c>
      <c r="Y1661" s="357">
        <v>584</v>
      </c>
      <c r="Z1661" s="357">
        <v>682</v>
      </c>
      <c r="AA1661" s="357">
        <v>588</v>
      </c>
      <c r="AB1661" s="357">
        <v>572</v>
      </c>
      <c r="AC1661" s="357">
        <v>636</v>
      </c>
      <c r="AD1661" s="357">
        <v>746</v>
      </c>
      <c r="AE1661" s="357">
        <v>625</v>
      </c>
      <c r="AF1661" s="357">
        <v>630</v>
      </c>
      <c r="AG1661" s="357">
        <v>694</v>
      </c>
      <c r="AH1661" s="357">
        <v>815</v>
      </c>
      <c r="AI1661" s="368" t="s">
        <v>2207</v>
      </c>
      <c r="AJ1661" s="357">
        <v>581</v>
      </c>
      <c r="AK1661" s="357">
        <v>644</v>
      </c>
      <c r="AL1661" s="357">
        <v>756</v>
      </c>
      <c r="AM1661" s="357">
        <v>503</v>
      </c>
      <c r="AN1661" s="357">
        <v>543</v>
      </c>
      <c r="AO1661" s="357">
        <v>620</v>
      </c>
      <c r="AP1661" s="357">
        <v>557</v>
      </c>
      <c r="AQ1661" s="357">
        <v>557</v>
      </c>
      <c r="AR1661" s="357">
        <v>671</v>
      </c>
      <c r="AS1661" s="357">
        <v>630</v>
      </c>
      <c r="AT1661" s="105"/>
      <c r="AU1661" s="105" t="s">
        <v>3532</v>
      </c>
      <c r="AV1661" s="126">
        <v>8.1999999999999993</v>
      </c>
    </row>
    <row r="1662" spans="1:48" ht="23.25" customHeight="1">
      <c r="D1662" s="105" t="s">
        <v>2527</v>
      </c>
      <c r="E1662" s="164" t="s">
        <v>2527</v>
      </c>
      <c r="F1662" s="165" t="s">
        <v>2528</v>
      </c>
      <c r="G1662" s="126">
        <v>9.4</v>
      </c>
      <c r="H1662" s="166">
        <v>542</v>
      </c>
      <c r="I1662" s="166">
        <v>537</v>
      </c>
      <c r="J1662" s="166">
        <v>636</v>
      </c>
      <c r="K1662" s="357">
        <v>565</v>
      </c>
      <c r="L1662" s="357">
        <v>558</v>
      </c>
      <c r="M1662" s="357">
        <v>668</v>
      </c>
      <c r="N1662" s="357">
        <v>641</v>
      </c>
      <c r="O1662" s="357">
        <v>544</v>
      </c>
      <c r="P1662" s="357">
        <v>565</v>
      </c>
      <c r="Q1662" s="357">
        <v>639</v>
      </c>
      <c r="R1662" s="357">
        <v>626</v>
      </c>
      <c r="S1662" s="354">
        <v>770</v>
      </c>
      <c r="T1662" s="354">
        <v>868</v>
      </c>
      <c r="U1662" s="354">
        <v>930</v>
      </c>
      <c r="V1662" s="357">
        <v>674</v>
      </c>
      <c r="W1662" s="357">
        <v>752</v>
      </c>
      <c r="X1662" s="357">
        <v>628</v>
      </c>
      <c r="Y1662" s="357">
        <v>684</v>
      </c>
      <c r="Z1662" s="357">
        <v>798</v>
      </c>
      <c r="AA1662" s="357">
        <v>690</v>
      </c>
      <c r="AB1662" s="357">
        <v>665</v>
      </c>
      <c r="AC1662" s="357">
        <v>737</v>
      </c>
      <c r="AD1662" s="357">
        <v>865</v>
      </c>
      <c r="AE1662" s="357">
        <v>726</v>
      </c>
      <c r="AF1662" s="357">
        <v>757</v>
      </c>
      <c r="AG1662" s="357">
        <v>831</v>
      </c>
      <c r="AH1662" s="357">
        <v>975</v>
      </c>
      <c r="AI1662" s="368" t="s">
        <v>2207</v>
      </c>
      <c r="AJ1662" s="357">
        <v>684</v>
      </c>
      <c r="AK1662" s="357">
        <v>757</v>
      </c>
      <c r="AL1662" s="357">
        <v>888</v>
      </c>
      <c r="AM1662" s="357">
        <v>586</v>
      </c>
      <c r="AN1662" s="357">
        <v>632</v>
      </c>
      <c r="AO1662" s="357">
        <v>722</v>
      </c>
      <c r="AP1662" s="357">
        <v>612</v>
      </c>
      <c r="AQ1662" s="357">
        <v>612</v>
      </c>
      <c r="AR1662" s="357">
        <v>738</v>
      </c>
      <c r="AS1662" s="357">
        <v>734</v>
      </c>
      <c r="AT1662" s="105"/>
      <c r="AU1662" s="105" t="s">
        <v>2527</v>
      </c>
      <c r="AV1662" s="126">
        <v>9.4</v>
      </c>
    </row>
    <row r="1663" spans="1:48" ht="23.25" customHeight="1">
      <c r="D1663" s="105" t="s">
        <v>2515</v>
      </c>
      <c r="E1663" s="164" t="s">
        <v>2515</v>
      </c>
      <c r="F1663" s="165" t="s">
        <v>2516</v>
      </c>
      <c r="G1663" s="126">
        <v>9.4</v>
      </c>
      <c r="H1663" s="166">
        <v>497</v>
      </c>
      <c r="I1663" s="166">
        <v>493</v>
      </c>
      <c r="J1663" s="166">
        <v>583</v>
      </c>
      <c r="K1663" s="357">
        <v>510</v>
      </c>
      <c r="L1663" s="357">
        <v>505</v>
      </c>
      <c r="M1663" s="357">
        <v>600</v>
      </c>
      <c r="N1663" s="357">
        <v>578</v>
      </c>
      <c r="O1663" s="357">
        <v>502</v>
      </c>
      <c r="P1663" s="357">
        <v>526</v>
      </c>
      <c r="Q1663" s="357">
        <v>593</v>
      </c>
      <c r="R1663" s="357">
        <v>582</v>
      </c>
      <c r="S1663" s="354">
        <v>670</v>
      </c>
      <c r="T1663" s="354">
        <v>765</v>
      </c>
      <c r="U1663" s="354">
        <v>806</v>
      </c>
      <c r="V1663" s="357">
        <v>612</v>
      </c>
      <c r="W1663" s="357">
        <v>683</v>
      </c>
      <c r="X1663" s="357">
        <v>558</v>
      </c>
      <c r="Y1663" s="357">
        <v>612</v>
      </c>
      <c r="Z1663" s="357">
        <v>714</v>
      </c>
      <c r="AA1663" s="357">
        <v>612</v>
      </c>
      <c r="AB1663" s="357">
        <v>600</v>
      </c>
      <c r="AC1663" s="357">
        <v>671</v>
      </c>
      <c r="AD1663" s="357">
        <v>788</v>
      </c>
      <c r="AE1663" s="357">
        <v>654</v>
      </c>
      <c r="AF1663" s="357">
        <v>657</v>
      </c>
      <c r="AG1663" s="357">
        <v>730</v>
      </c>
      <c r="AH1663" s="357">
        <v>856</v>
      </c>
      <c r="AI1663" s="368" t="s">
        <v>2207</v>
      </c>
      <c r="AJ1663" s="357">
        <v>608</v>
      </c>
      <c r="AK1663" s="357">
        <v>680</v>
      </c>
      <c r="AL1663" s="357">
        <v>798</v>
      </c>
      <c r="AM1663" s="357">
        <v>526</v>
      </c>
      <c r="AN1663" s="357">
        <v>572</v>
      </c>
      <c r="AO1663" s="357">
        <v>653</v>
      </c>
      <c r="AP1663" s="357">
        <v>586</v>
      </c>
      <c r="AQ1663" s="357">
        <v>586</v>
      </c>
      <c r="AR1663" s="357">
        <v>713</v>
      </c>
      <c r="AS1663" s="357">
        <v>658</v>
      </c>
      <c r="AT1663" s="105"/>
      <c r="AU1663" s="105" t="s">
        <v>2515</v>
      </c>
      <c r="AV1663" s="126">
        <v>9.4</v>
      </c>
    </row>
    <row r="1664" spans="1:48" ht="23.25" customHeight="1">
      <c r="D1664" s="105" t="s">
        <v>3533</v>
      </c>
      <c r="E1664" s="164" t="s">
        <v>3533</v>
      </c>
      <c r="F1664" s="165" t="s">
        <v>2516</v>
      </c>
      <c r="G1664" s="126">
        <v>9.4</v>
      </c>
      <c r="H1664" s="166">
        <v>497</v>
      </c>
      <c r="I1664" s="166">
        <v>493</v>
      </c>
      <c r="J1664" s="166">
        <v>583</v>
      </c>
      <c r="K1664" s="357">
        <v>510</v>
      </c>
      <c r="L1664" s="357">
        <v>505</v>
      </c>
      <c r="M1664" s="357">
        <v>600</v>
      </c>
      <c r="N1664" s="357">
        <v>578</v>
      </c>
      <c r="O1664" s="357">
        <v>502</v>
      </c>
      <c r="P1664" s="357">
        <v>526</v>
      </c>
      <c r="Q1664" s="357">
        <v>593</v>
      </c>
      <c r="R1664" s="357">
        <v>582</v>
      </c>
      <c r="S1664" s="354">
        <v>670</v>
      </c>
      <c r="T1664" s="354">
        <v>765</v>
      </c>
      <c r="U1664" s="354">
        <v>806</v>
      </c>
      <c r="V1664" s="357">
        <v>612</v>
      </c>
      <c r="W1664" s="357">
        <v>683</v>
      </c>
      <c r="X1664" s="357">
        <v>558</v>
      </c>
      <c r="Y1664" s="357">
        <v>612</v>
      </c>
      <c r="Z1664" s="357">
        <v>714</v>
      </c>
      <c r="AA1664" s="357">
        <v>612</v>
      </c>
      <c r="AB1664" s="357">
        <v>600</v>
      </c>
      <c r="AC1664" s="357">
        <v>671</v>
      </c>
      <c r="AD1664" s="357">
        <v>788</v>
      </c>
      <c r="AE1664" s="357">
        <v>654</v>
      </c>
      <c r="AF1664" s="357">
        <v>657</v>
      </c>
      <c r="AG1664" s="357">
        <v>730</v>
      </c>
      <c r="AH1664" s="357">
        <v>856</v>
      </c>
      <c r="AI1664" s="368" t="s">
        <v>2207</v>
      </c>
      <c r="AJ1664" s="357">
        <v>608</v>
      </c>
      <c r="AK1664" s="357">
        <v>680</v>
      </c>
      <c r="AL1664" s="357">
        <v>798</v>
      </c>
      <c r="AM1664" s="357">
        <v>526</v>
      </c>
      <c r="AN1664" s="357">
        <v>572</v>
      </c>
      <c r="AO1664" s="357">
        <v>653</v>
      </c>
      <c r="AP1664" s="357">
        <v>586</v>
      </c>
      <c r="AQ1664" s="357">
        <v>586</v>
      </c>
      <c r="AR1664" s="357">
        <v>713</v>
      </c>
      <c r="AS1664" s="357">
        <v>658</v>
      </c>
      <c r="AT1664" s="105"/>
      <c r="AU1664" s="105" t="s">
        <v>3533</v>
      </c>
      <c r="AV1664" s="126">
        <v>9.4</v>
      </c>
    </row>
    <row r="1665" spans="1:48" ht="23.25" customHeight="1">
      <c r="D1665" s="105" t="s">
        <v>2529</v>
      </c>
      <c r="E1665" s="164" t="s">
        <v>2529</v>
      </c>
      <c r="F1665" s="165" t="s">
        <v>2530</v>
      </c>
      <c r="G1665" s="126">
        <v>10.5</v>
      </c>
      <c r="H1665" s="166">
        <v>588</v>
      </c>
      <c r="I1665" s="166">
        <v>582</v>
      </c>
      <c r="J1665" s="166">
        <v>689</v>
      </c>
      <c r="K1665" s="357">
        <v>610</v>
      </c>
      <c r="L1665" s="357">
        <v>603</v>
      </c>
      <c r="M1665" s="357">
        <v>722</v>
      </c>
      <c r="N1665" s="357">
        <v>694</v>
      </c>
      <c r="O1665" s="357">
        <v>590</v>
      </c>
      <c r="P1665" s="357">
        <v>615</v>
      </c>
      <c r="Q1665" s="357">
        <v>695</v>
      </c>
      <c r="R1665" s="357">
        <v>682</v>
      </c>
      <c r="S1665" s="354">
        <v>817</v>
      </c>
      <c r="T1665" s="354">
        <v>924</v>
      </c>
      <c r="U1665" s="354">
        <v>993</v>
      </c>
      <c r="V1665" s="357">
        <v>725</v>
      </c>
      <c r="W1665" s="357">
        <v>809</v>
      </c>
      <c r="X1665" s="357">
        <v>672</v>
      </c>
      <c r="Y1665" s="357">
        <v>734</v>
      </c>
      <c r="Z1665" s="357">
        <v>857</v>
      </c>
      <c r="AA1665" s="357">
        <v>738</v>
      </c>
      <c r="AB1665" s="357">
        <v>715</v>
      </c>
      <c r="AC1665" s="357">
        <v>796</v>
      </c>
      <c r="AD1665" s="357">
        <v>934</v>
      </c>
      <c r="AE1665" s="357">
        <v>780</v>
      </c>
      <c r="AF1665" s="357">
        <v>807</v>
      </c>
      <c r="AG1665" s="357">
        <v>889</v>
      </c>
      <c r="AH1665" s="357">
        <v>1044</v>
      </c>
      <c r="AI1665" s="368" t="s">
        <v>2207</v>
      </c>
      <c r="AJ1665" s="357">
        <v>734</v>
      </c>
      <c r="AK1665" s="357">
        <v>815</v>
      </c>
      <c r="AL1665" s="357">
        <v>957</v>
      </c>
      <c r="AM1665" s="357">
        <v>632</v>
      </c>
      <c r="AN1665" s="357">
        <v>683</v>
      </c>
      <c r="AO1665" s="357">
        <v>780</v>
      </c>
      <c r="AP1665" s="357">
        <v>668</v>
      </c>
      <c r="AQ1665" s="357">
        <v>668</v>
      </c>
      <c r="AR1665" s="357">
        <v>808</v>
      </c>
      <c r="AS1665" s="357">
        <v>789</v>
      </c>
      <c r="AT1665" s="105"/>
      <c r="AU1665" s="105" t="s">
        <v>2529</v>
      </c>
      <c r="AV1665" s="126">
        <v>10.5</v>
      </c>
    </row>
    <row r="1666" spans="1:48" ht="23.25" customHeight="1">
      <c r="D1666" s="105" t="s">
        <v>2531</v>
      </c>
      <c r="E1666" s="164" t="s">
        <v>2531</v>
      </c>
      <c r="F1666" s="165" t="s">
        <v>2532</v>
      </c>
      <c r="G1666" s="126">
        <v>11.7</v>
      </c>
      <c r="H1666" s="166">
        <v>616</v>
      </c>
      <c r="I1666" s="166">
        <v>613</v>
      </c>
      <c r="J1666" s="166">
        <v>718</v>
      </c>
      <c r="K1666" s="357">
        <v>641</v>
      </c>
      <c r="L1666" s="357">
        <v>636</v>
      </c>
      <c r="M1666" s="357">
        <v>751</v>
      </c>
      <c r="N1666" s="357">
        <v>724</v>
      </c>
      <c r="O1666" s="357">
        <v>621</v>
      </c>
      <c r="P1666" s="357">
        <v>658</v>
      </c>
      <c r="Q1666" s="357">
        <v>732</v>
      </c>
      <c r="R1666" s="357">
        <v>715</v>
      </c>
      <c r="S1666" s="354">
        <v>847</v>
      </c>
      <c r="T1666" s="354">
        <v>964</v>
      </c>
      <c r="U1666" s="354">
        <v>1035</v>
      </c>
      <c r="V1666" s="357">
        <v>758</v>
      </c>
      <c r="W1666" s="357">
        <v>845</v>
      </c>
      <c r="X1666" s="357">
        <v>695</v>
      </c>
      <c r="Y1666" s="357">
        <v>762</v>
      </c>
      <c r="Z1666" s="357">
        <v>890</v>
      </c>
      <c r="AA1666" s="357">
        <v>763</v>
      </c>
      <c r="AB1666" s="357">
        <v>744</v>
      </c>
      <c r="AC1666" s="357">
        <v>832</v>
      </c>
      <c r="AD1666" s="357">
        <v>977</v>
      </c>
      <c r="AE1666" s="357">
        <v>810</v>
      </c>
      <c r="AF1666" s="357">
        <v>835</v>
      </c>
      <c r="AG1666" s="357">
        <v>926</v>
      </c>
      <c r="AH1666" s="357">
        <v>1087</v>
      </c>
      <c r="AI1666" s="368" t="s">
        <v>2207</v>
      </c>
      <c r="AJ1666" s="357">
        <v>762</v>
      </c>
      <c r="AK1666" s="357">
        <v>852</v>
      </c>
      <c r="AL1666" s="357">
        <v>1000</v>
      </c>
      <c r="AM1666" s="357">
        <v>656</v>
      </c>
      <c r="AN1666" s="357">
        <v>713</v>
      </c>
      <c r="AO1666" s="357">
        <v>814</v>
      </c>
      <c r="AP1666" s="357">
        <v>702</v>
      </c>
      <c r="AQ1666" s="357">
        <v>702</v>
      </c>
      <c r="AR1666" s="357">
        <v>859</v>
      </c>
      <c r="AS1666" s="357">
        <v>821</v>
      </c>
      <c r="AT1666" s="105"/>
      <c r="AU1666" s="105" t="s">
        <v>2531</v>
      </c>
      <c r="AV1666" s="126">
        <v>11.7</v>
      </c>
    </row>
    <row r="1667" spans="1:48" ht="23.25" customHeight="1">
      <c r="A1667" s="396"/>
      <c r="B1667" s="397"/>
      <c r="D1667" s="105" t="s">
        <v>2533</v>
      </c>
      <c r="E1667" s="164" t="s">
        <v>2533</v>
      </c>
      <c r="F1667" s="165" t="s">
        <v>2534</v>
      </c>
      <c r="G1667" s="126">
        <v>12.9</v>
      </c>
      <c r="H1667" s="166">
        <v>640</v>
      </c>
      <c r="I1667" s="166">
        <v>636</v>
      </c>
      <c r="J1667" s="166">
        <v>742</v>
      </c>
      <c r="K1667" s="357">
        <v>665</v>
      </c>
      <c r="L1667" s="357">
        <v>660</v>
      </c>
      <c r="M1667" s="357">
        <v>775</v>
      </c>
      <c r="N1667" s="357">
        <v>754</v>
      </c>
      <c r="O1667" s="357">
        <v>646</v>
      </c>
      <c r="P1667" s="357">
        <v>688</v>
      </c>
      <c r="Q1667" s="357">
        <v>764</v>
      </c>
      <c r="R1667" s="357">
        <v>749</v>
      </c>
      <c r="S1667" s="354">
        <v>877</v>
      </c>
      <c r="T1667" s="354">
        <v>1004</v>
      </c>
      <c r="U1667" s="354">
        <v>1076</v>
      </c>
      <c r="V1667" s="357">
        <v>792</v>
      </c>
      <c r="W1667" s="357">
        <v>882</v>
      </c>
      <c r="X1667" s="357">
        <v>717</v>
      </c>
      <c r="Y1667" s="357">
        <v>790</v>
      </c>
      <c r="Z1667" s="357">
        <v>922</v>
      </c>
      <c r="AA1667" s="357">
        <v>788</v>
      </c>
      <c r="AB1667" s="357">
        <v>772</v>
      </c>
      <c r="AC1667" s="357">
        <v>868</v>
      </c>
      <c r="AD1667" s="357">
        <v>1020</v>
      </c>
      <c r="AE1667" s="357">
        <v>840</v>
      </c>
      <c r="AF1667" s="357">
        <v>863</v>
      </c>
      <c r="AG1667" s="357">
        <v>962</v>
      </c>
      <c r="AH1667" s="357">
        <v>1129</v>
      </c>
      <c r="AI1667" s="368" t="s">
        <v>2207</v>
      </c>
      <c r="AJ1667" s="357">
        <v>791</v>
      </c>
      <c r="AK1667" s="357">
        <v>888</v>
      </c>
      <c r="AL1667" s="357">
        <v>1042</v>
      </c>
      <c r="AM1667" s="357">
        <v>680</v>
      </c>
      <c r="AN1667" s="357">
        <v>742</v>
      </c>
      <c r="AO1667" s="357">
        <v>848</v>
      </c>
      <c r="AP1667" s="357">
        <v>736</v>
      </c>
      <c r="AQ1667" s="357">
        <v>736</v>
      </c>
      <c r="AR1667" s="357">
        <v>909</v>
      </c>
      <c r="AS1667" s="357">
        <v>854</v>
      </c>
      <c r="AT1667" s="105"/>
      <c r="AU1667" s="105" t="s">
        <v>2533</v>
      </c>
      <c r="AV1667" s="126">
        <v>12.9</v>
      </c>
    </row>
    <row r="1668" spans="1:48" ht="23.25" customHeight="1">
      <c r="D1668" s="105" t="s">
        <v>2535</v>
      </c>
      <c r="E1668" s="164" t="s">
        <v>2535</v>
      </c>
      <c r="F1668" s="165" t="s">
        <v>2536</v>
      </c>
      <c r="G1668" s="126">
        <v>14</v>
      </c>
      <c r="H1668" s="166">
        <v>663</v>
      </c>
      <c r="I1668" s="166">
        <v>660</v>
      </c>
      <c r="J1668" s="166">
        <v>776</v>
      </c>
      <c r="K1668" s="357">
        <v>689</v>
      </c>
      <c r="L1668" s="357">
        <v>684</v>
      </c>
      <c r="M1668" s="357">
        <v>810</v>
      </c>
      <c r="N1668" s="357">
        <v>785</v>
      </c>
      <c r="O1668" s="357">
        <v>671</v>
      </c>
      <c r="P1668" s="357">
        <v>718</v>
      </c>
      <c r="Q1668" s="357">
        <v>796</v>
      </c>
      <c r="R1668" s="357">
        <v>782</v>
      </c>
      <c r="S1668" s="354">
        <v>907</v>
      </c>
      <c r="T1668" s="354">
        <v>1045</v>
      </c>
      <c r="U1668" s="354">
        <v>1118</v>
      </c>
      <c r="V1668" s="357">
        <v>825</v>
      </c>
      <c r="W1668" s="357">
        <v>919</v>
      </c>
      <c r="X1668" s="357">
        <v>740</v>
      </c>
      <c r="Y1668" s="357">
        <v>819</v>
      </c>
      <c r="Z1668" s="357">
        <v>956</v>
      </c>
      <c r="AA1668" s="357">
        <v>813</v>
      </c>
      <c r="AB1668" s="357">
        <v>801</v>
      </c>
      <c r="AC1668" s="357">
        <v>905</v>
      </c>
      <c r="AD1668" s="357">
        <v>1063</v>
      </c>
      <c r="AE1668" s="357">
        <v>870</v>
      </c>
      <c r="AF1668" s="357">
        <v>892</v>
      </c>
      <c r="AG1668" s="357">
        <v>999</v>
      </c>
      <c r="AH1668" s="357">
        <v>1173</v>
      </c>
      <c r="AI1668" s="368" t="s">
        <v>2207</v>
      </c>
      <c r="AJ1668" s="357">
        <v>820</v>
      </c>
      <c r="AK1668" s="357">
        <v>924</v>
      </c>
      <c r="AL1668" s="357">
        <v>1085</v>
      </c>
      <c r="AM1668" s="357">
        <v>704</v>
      </c>
      <c r="AN1668" s="357">
        <v>772</v>
      </c>
      <c r="AO1668" s="357">
        <v>882</v>
      </c>
      <c r="AP1668" s="357">
        <v>771</v>
      </c>
      <c r="AQ1668" s="357">
        <v>771</v>
      </c>
      <c r="AR1668" s="357">
        <v>959</v>
      </c>
      <c r="AS1668" s="357">
        <v>886</v>
      </c>
      <c r="AT1668" s="105"/>
      <c r="AU1668" s="105" t="s">
        <v>2535</v>
      </c>
      <c r="AV1668" s="126">
        <v>14</v>
      </c>
    </row>
    <row r="1669" spans="1:48" ht="23.25" customHeight="1">
      <c r="D1669" s="105" t="s">
        <v>2537</v>
      </c>
      <c r="E1669" s="164" t="s">
        <v>2537</v>
      </c>
      <c r="F1669" s="165" t="s">
        <v>2538</v>
      </c>
      <c r="G1669" s="126">
        <v>15.2</v>
      </c>
      <c r="H1669" s="166">
        <v>699</v>
      </c>
      <c r="I1669" s="166">
        <v>693</v>
      </c>
      <c r="J1669" s="166">
        <v>808</v>
      </c>
      <c r="K1669" s="357">
        <v>726</v>
      </c>
      <c r="L1669" s="357">
        <v>717</v>
      </c>
      <c r="M1669" s="357">
        <v>841</v>
      </c>
      <c r="N1669" s="357">
        <v>827</v>
      </c>
      <c r="O1669" s="357">
        <v>709</v>
      </c>
      <c r="P1669" s="357">
        <v>757</v>
      </c>
      <c r="Q1669" s="357">
        <v>838</v>
      </c>
      <c r="R1669" s="357">
        <v>827</v>
      </c>
      <c r="S1669" s="354">
        <v>945</v>
      </c>
      <c r="T1669" s="354">
        <v>1098</v>
      </c>
      <c r="U1669" s="354">
        <v>1175</v>
      </c>
      <c r="V1669" s="357">
        <v>875</v>
      </c>
      <c r="W1669" s="357">
        <v>970</v>
      </c>
      <c r="X1669" s="357">
        <v>781</v>
      </c>
      <c r="Y1669" s="357">
        <v>873</v>
      </c>
      <c r="Z1669" s="357">
        <v>1025</v>
      </c>
      <c r="AA1669" s="357">
        <v>860</v>
      </c>
      <c r="AB1669" s="357">
        <v>839</v>
      </c>
      <c r="AC1669" s="357">
        <v>953</v>
      </c>
      <c r="AD1669" s="357">
        <v>1117</v>
      </c>
      <c r="AE1669" s="357">
        <v>911</v>
      </c>
      <c r="AF1669" s="357">
        <v>930</v>
      </c>
      <c r="AG1669" s="357">
        <v>1046</v>
      </c>
      <c r="AH1669" s="357">
        <v>1227</v>
      </c>
      <c r="AI1669" s="368" t="s">
        <v>2207</v>
      </c>
      <c r="AJ1669" s="357">
        <v>853</v>
      </c>
      <c r="AK1669" s="357">
        <v>967</v>
      </c>
      <c r="AL1669" s="357">
        <v>1133</v>
      </c>
      <c r="AM1669" s="357">
        <v>737</v>
      </c>
      <c r="AN1669" s="357">
        <v>813</v>
      </c>
      <c r="AO1669" s="357">
        <v>926</v>
      </c>
      <c r="AP1669" s="357">
        <v>817</v>
      </c>
      <c r="AQ1669" s="357">
        <v>817</v>
      </c>
      <c r="AR1669" s="357">
        <v>1022</v>
      </c>
      <c r="AS1669" s="357">
        <v>931</v>
      </c>
      <c r="AT1669" s="105"/>
      <c r="AU1669" s="105" t="s">
        <v>2537</v>
      </c>
      <c r="AV1669" s="126">
        <v>15.2</v>
      </c>
    </row>
    <row r="1670" spans="1:48" ht="23.25" customHeight="1">
      <c r="D1670" s="105" t="s">
        <v>2442</v>
      </c>
      <c r="E1670" s="164" t="s">
        <v>2442</v>
      </c>
      <c r="F1670" s="165" t="s">
        <v>2443</v>
      </c>
      <c r="G1670" s="126">
        <v>8.1999999999999993</v>
      </c>
      <c r="H1670" s="166">
        <v>326</v>
      </c>
      <c r="I1670" s="166">
        <v>323</v>
      </c>
      <c r="J1670" s="166">
        <v>388</v>
      </c>
      <c r="K1670" s="357">
        <v>342</v>
      </c>
      <c r="L1670" s="357">
        <v>338</v>
      </c>
      <c r="M1670" s="357">
        <v>409</v>
      </c>
      <c r="N1670" s="357">
        <v>388</v>
      </c>
      <c r="O1670" s="357">
        <v>335</v>
      </c>
      <c r="P1670" s="357">
        <v>365</v>
      </c>
      <c r="Q1670" s="357">
        <v>411</v>
      </c>
      <c r="R1670" s="357">
        <v>396</v>
      </c>
      <c r="S1670" s="354">
        <v>422</v>
      </c>
      <c r="T1670" s="354">
        <v>500</v>
      </c>
      <c r="U1670" s="354">
        <v>557</v>
      </c>
      <c r="V1670" s="357">
        <v>427</v>
      </c>
      <c r="W1670" s="357">
        <v>474</v>
      </c>
      <c r="X1670" s="357">
        <v>359</v>
      </c>
      <c r="Y1670" s="357">
        <v>403</v>
      </c>
      <c r="Z1670" s="357">
        <v>470</v>
      </c>
      <c r="AA1670" s="357">
        <v>395</v>
      </c>
      <c r="AB1670" s="357">
        <v>394</v>
      </c>
      <c r="AC1670" s="357">
        <v>453</v>
      </c>
      <c r="AD1670" s="357">
        <v>532</v>
      </c>
      <c r="AE1670" s="357">
        <v>426</v>
      </c>
      <c r="AF1670" s="357">
        <v>428</v>
      </c>
      <c r="AG1670" s="357">
        <v>488</v>
      </c>
      <c r="AH1670" s="357">
        <v>573</v>
      </c>
      <c r="AI1670" s="368" t="s">
        <v>2207</v>
      </c>
      <c r="AJ1670" s="357">
        <v>404</v>
      </c>
      <c r="AK1670" s="357">
        <v>464</v>
      </c>
      <c r="AL1670" s="357">
        <v>545</v>
      </c>
      <c r="AM1670" s="357">
        <v>348</v>
      </c>
      <c r="AN1670" s="357">
        <v>385</v>
      </c>
      <c r="AO1670" s="357">
        <v>438</v>
      </c>
      <c r="AP1670" s="357">
        <v>412</v>
      </c>
      <c r="AQ1670" s="357">
        <v>412</v>
      </c>
      <c r="AR1670" s="357">
        <v>522</v>
      </c>
      <c r="AS1670" s="357">
        <v>459</v>
      </c>
      <c r="AT1670" s="105"/>
      <c r="AU1670" s="105" t="s">
        <v>2442</v>
      </c>
      <c r="AV1670" s="126">
        <v>8.1999999999999993</v>
      </c>
    </row>
    <row r="1671" spans="1:48" ht="23.25" customHeight="1">
      <c r="D1671" s="105" t="s">
        <v>3534</v>
      </c>
      <c r="E1671" s="164" t="s">
        <v>3534</v>
      </c>
      <c r="F1671" s="165" t="s">
        <v>2443</v>
      </c>
      <c r="G1671" s="126">
        <v>8.1999999999999993</v>
      </c>
      <c r="H1671" s="166">
        <v>326</v>
      </c>
      <c r="I1671" s="166">
        <v>323</v>
      </c>
      <c r="J1671" s="166">
        <v>388</v>
      </c>
      <c r="K1671" s="357">
        <v>342</v>
      </c>
      <c r="L1671" s="357">
        <v>338</v>
      </c>
      <c r="M1671" s="357">
        <v>409</v>
      </c>
      <c r="N1671" s="357">
        <v>388</v>
      </c>
      <c r="O1671" s="357">
        <v>335</v>
      </c>
      <c r="P1671" s="357">
        <v>365</v>
      </c>
      <c r="Q1671" s="357">
        <v>411</v>
      </c>
      <c r="R1671" s="357">
        <v>396</v>
      </c>
      <c r="S1671" s="354">
        <v>422</v>
      </c>
      <c r="T1671" s="354">
        <v>500</v>
      </c>
      <c r="U1671" s="354">
        <v>557</v>
      </c>
      <c r="V1671" s="357">
        <v>427</v>
      </c>
      <c r="W1671" s="357">
        <v>474</v>
      </c>
      <c r="X1671" s="357">
        <v>359</v>
      </c>
      <c r="Y1671" s="357">
        <v>403</v>
      </c>
      <c r="Z1671" s="357">
        <v>470</v>
      </c>
      <c r="AA1671" s="357">
        <v>395</v>
      </c>
      <c r="AB1671" s="357">
        <v>394</v>
      </c>
      <c r="AC1671" s="357">
        <v>453</v>
      </c>
      <c r="AD1671" s="357">
        <v>532</v>
      </c>
      <c r="AE1671" s="357">
        <v>426</v>
      </c>
      <c r="AF1671" s="357">
        <v>428</v>
      </c>
      <c r="AG1671" s="357">
        <v>488</v>
      </c>
      <c r="AH1671" s="357">
        <v>573</v>
      </c>
      <c r="AI1671" s="368" t="s">
        <v>2207</v>
      </c>
      <c r="AJ1671" s="357">
        <v>404</v>
      </c>
      <c r="AK1671" s="357">
        <v>464</v>
      </c>
      <c r="AL1671" s="357">
        <v>545</v>
      </c>
      <c r="AM1671" s="357">
        <v>348</v>
      </c>
      <c r="AN1671" s="357">
        <v>385</v>
      </c>
      <c r="AO1671" s="357">
        <v>438</v>
      </c>
      <c r="AP1671" s="357">
        <v>412</v>
      </c>
      <c r="AQ1671" s="357">
        <v>412</v>
      </c>
      <c r="AR1671" s="357">
        <v>522</v>
      </c>
      <c r="AS1671" s="357">
        <v>459</v>
      </c>
      <c r="AT1671" s="105"/>
      <c r="AU1671" s="105" t="s">
        <v>3534</v>
      </c>
      <c r="AV1671" s="126">
        <v>8.1999999999999993</v>
      </c>
    </row>
    <row r="1672" spans="1:48" ht="23.25" customHeight="1">
      <c r="D1672" s="105" t="s">
        <v>2456</v>
      </c>
      <c r="E1672" s="164" t="s">
        <v>2456</v>
      </c>
      <c r="F1672" s="165" t="s">
        <v>2457</v>
      </c>
      <c r="G1672" s="126">
        <v>9.4</v>
      </c>
      <c r="H1672" s="166">
        <v>389</v>
      </c>
      <c r="I1672" s="166">
        <v>386</v>
      </c>
      <c r="J1672" s="166">
        <v>465</v>
      </c>
      <c r="K1672" s="357">
        <v>417</v>
      </c>
      <c r="L1672" s="357">
        <v>412</v>
      </c>
      <c r="M1672" s="357">
        <v>506</v>
      </c>
      <c r="N1672" s="357">
        <v>479</v>
      </c>
      <c r="O1672" s="357">
        <v>397</v>
      </c>
      <c r="P1672" s="357">
        <v>427</v>
      </c>
      <c r="Q1672" s="357">
        <v>482</v>
      </c>
      <c r="R1672" s="357">
        <v>466</v>
      </c>
      <c r="S1672" s="354">
        <v>545</v>
      </c>
      <c r="T1672" s="354">
        <v>636</v>
      </c>
      <c r="U1672" s="354">
        <v>715</v>
      </c>
      <c r="V1672" s="357">
        <v>516</v>
      </c>
      <c r="W1672" s="357">
        <v>574</v>
      </c>
      <c r="X1672" s="357">
        <v>447</v>
      </c>
      <c r="Y1672" s="357">
        <v>498</v>
      </c>
      <c r="Z1672" s="357">
        <v>581</v>
      </c>
      <c r="AA1672" s="357">
        <v>492</v>
      </c>
      <c r="AB1672" s="357">
        <v>482</v>
      </c>
      <c r="AC1672" s="357">
        <v>551</v>
      </c>
      <c r="AD1672" s="357">
        <v>647</v>
      </c>
      <c r="AE1672" s="357">
        <v>523</v>
      </c>
      <c r="AF1672" s="357">
        <v>551</v>
      </c>
      <c r="AG1672" s="357">
        <v>621</v>
      </c>
      <c r="AH1672" s="357">
        <v>729</v>
      </c>
      <c r="AI1672" s="368" t="s">
        <v>2207</v>
      </c>
      <c r="AJ1672" s="357">
        <v>503</v>
      </c>
      <c r="AK1672" s="357">
        <v>572</v>
      </c>
      <c r="AL1672" s="357">
        <v>672</v>
      </c>
      <c r="AM1672" s="357">
        <v>426</v>
      </c>
      <c r="AN1672" s="357">
        <v>467</v>
      </c>
      <c r="AO1672" s="357">
        <v>532</v>
      </c>
      <c r="AP1672" s="357">
        <v>467</v>
      </c>
      <c r="AQ1672" s="357">
        <v>467</v>
      </c>
      <c r="AR1672" s="357">
        <v>592</v>
      </c>
      <c r="AS1672" s="357">
        <v>564</v>
      </c>
      <c r="AT1672" s="105"/>
      <c r="AU1672" s="105" t="s">
        <v>2456</v>
      </c>
      <c r="AV1672" s="126">
        <v>9.4</v>
      </c>
    </row>
    <row r="1673" spans="1:48" ht="23.25" customHeight="1">
      <c r="D1673" s="105" t="s">
        <v>2444</v>
      </c>
      <c r="E1673" s="164" t="s">
        <v>2444</v>
      </c>
      <c r="F1673" s="165" t="s">
        <v>2445</v>
      </c>
      <c r="G1673" s="126">
        <v>9.4</v>
      </c>
      <c r="H1673" s="166">
        <v>342</v>
      </c>
      <c r="I1673" s="166">
        <v>340</v>
      </c>
      <c r="J1673" s="166">
        <v>409</v>
      </c>
      <c r="K1673" s="357">
        <v>358</v>
      </c>
      <c r="L1673" s="357">
        <v>355</v>
      </c>
      <c r="M1673" s="357">
        <v>431</v>
      </c>
      <c r="N1673" s="357">
        <v>409</v>
      </c>
      <c r="O1673" s="357">
        <v>354</v>
      </c>
      <c r="P1673" s="357">
        <v>389</v>
      </c>
      <c r="Q1673" s="357">
        <v>437</v>
      </c>
      <c r="R1673" s="357">
        <v>423</v>
      </c>
      <c r="S1673" s="354">
        <v>444</v>
      </c>
      <c r="T1673" s="354">
        <v>534</v>
      </c>
      <c r="U1673" s="354">
        <v>591</v>
      </c>
      <c r="V1673" s="357">
        <v>455</v>
      </c>
      <c r="W1673" s="357">
        <v>505</v>
      </c>
      <c r="X1673" s="357">
        <v>376</v>
      </c>
      <c r="Y1673" s="357">
        <v>427</v>
      </c>
      <c r="Z1673" s="357">
        <v>497</v>
      </c>
      <c r="AA1673" s="357">
        <v>414</v>
      </c>
      <c r="AB1673" s="357">
        <v>417</v>
      </c>
      <c r="AC1673" s="357">
        <v>485</v>
      </c>
      <c r="AD1673" s="357">
        <v>569</v>
      </c>
      <c r="AE1673" s="357">
        <v>451</v>
      </c>
      <c r="AF1673" s="357">
        <v>452</v>
      </c>
      <c r="AG1673" s="357">
        <v>520</v>
      </c>
      <c r="AH1673" s="357">
        <v>610</v>
      </c>
      <c r="AI1673" s="368" t="s">
        <v>2207</v>
      </c>
      <c r="AJ1673" s="357">
        <v>428</v>
      </c>
      <c r="AK1673" s="357">
        <v>496</v>
      </c>
      <c r="AL1673" s="357">
        <v>582</v>
      </c>
      <c r="AM1673" s="357">
        <v>366</v>
      </c>
      <c r="AN1673" s="357">
        <v>408</v>
      </c>
      <c r="AO1673" s="357">
        <v>464</v>
      </c>
      <c r="AP1673" s="357">
        <v>441</v>
      </c>
      <c r="AQ1673" s="357">
        <v>441</v>
      </c>
      <c r="AR1673" s="357">
        <v>567</v>
      </c>
      <c r="AS1673" s="357">
        <v>488</v>
      </c>
      <c r="AT1673" s="105"/>
      <c r="AU1673" s="105" t="s">
        <v>2444</v>
      </c>
      <c r="AV1673" s="126">
        <v>9.4</v>
      </c>
    </row>
    <row r="1674" spans="1:48" ht="23.25" customHeight="1">
      <c r="D1674" s="105" t="s">
        <v>3535</v>
      </c>
      <c r="E1674" s="164" t="s">
        <v>3535</v>
      </c>
      <c r="F1674" s="165" t="s">
        <v>2445</v>
      </c>
      <c r="G1674" s="126">
        <v>9.4</v>
      </c>
      <c r="H1674" s="166">
        <v>342</v>
      </c>
      <c r="I1674" s="166">
        <v>340</v>
      </c>
      <c r="J1674" s="166">
        <v>409</v>
      </c>
      <c r="K1674" s="357">
        <v>358</v>
      </c>
      <c r="L1674" s="357">
        <v>355</v>
      </c>
      <c r="M1674" s="357">
        <v>431</v>
      </c>
      <c r="N1674" s="357">
        <v>409</v>
      </c>
      <c r="O1674" s="357">
        <v>354</v>
      </c>
      <c r="P1674" s="357">
        <v>389</v>
      </c>
      <c r="Q1674" s="357">
        <v>437</v>
      </c>
      <c r="R1674" s="357">
        <v>423</v>
      </c>
      <c r="S1674" s="354">
        <v>444</v>
      </c>
      <c r="T1674" s="354">
        <v>534</v>
      </c>
      <c r="U1674" s="354">
        <v>591</v>
      </c>
      <c r="V1674" s="357">
        <v>455</v>
      </c>
      <c r="W1674" s="357">
        <v>505</v>
      </c>
      <c r="X1674" s="357">
        <v>376</v>
      </c>
      <c r="Y1674" s="357">
        <v>427</v>
      </c>
      <c r="Z1674" s="357">
        <v>497</v>
      </c>
      <c r="AA1674" s="357">
        <v>414</v>
      </c>
      <c r="AB1674" s="357">
        <v>417</v>
      </c>
      <c r="AC1674" s="357">
        <v>485</v>
      </c>
      <c r="AD1674" s="357">
        <v>569</v>
      </c>
      <c r="AE1674" s="357">
        <v>451</v>
      </c>
      <c r="AF1674" s="357">
        <v>452</v>
      </c>
      <c r="AG1674" s="357">
        <v>520</v>
      </c>
      <c r="AH1674" s="357">
        <v>610</v>
      </c>
      <c r="AI1674" s="368" t="s">
        <v>2207</v>
      </c>
      <c r="AJ1674" s="357">
        <v>428</v>
      </c>
      <c r="AK1674" s="357">
        <v>496</v>
      </c>
      <c r="AL1674" s="357">
        <v>582</v>
      </c>
      <c r="AM1674" s="357">
        <v>366</v>
      </c>
      <c r="AN1674" s="357">
        <v>408</v>
      </c>
      <c r="AO1674" s="357">
        <v>464</v>
      </c>
      <c r="AP1674" s="357">
        <v>441</v>
      </c>
      <c r="AQ1674" s="357">
        <v>441</v>
      </c>
      <c r="AR1674" s="357">
        <v>567</v>
      </c>
      <c r="AS1674" s="357">
        <v>488</v>
      </c>
      <c r="AT1674" s="105"/>
      <c r="AU1674" s="105" t="s">
        <v>3535</v>
      </c>
      <c r="AV1674" s="126">
        <v>9.4</v>
      </c>
    </row>
    <row r="1675" spans="1:48" ht="23.25" customHeight="1">
      <c r="D1675" s="105" t="s">
        <v>2458</v>
      </c>
      <c r="E1675" s="164" t="s">
        <v>2458</v>
      </c>
      <c r="F1675" s="165" t="s">
        <v>2459</v>
      </c>
      <c r="G1675" s="126">
        <v>10.5</v>
      </c>
      <c r="H1675" s="166">
        <v>427</v>
      </c>
      <c r="I1675" s="166">
        <v>424</v>
      </c>
      <c r="J1675" s="166">
        <v>511</v>
      </c>
      <c r="K1675" s="357">
        <v>457</v>
      </c>
      <c r="L1675" s="357">
        <v>451</v>
      </c>
      <c r="M1675" s="357">
        <v>553</v>
      </c>
      <c r="N1675" s="357">
        <v>524</v>
      </c>
      <c r="O1675" s="357">
        <v>438</v>
      </c>
      <c r="P1675" s="357">
        <v>473</v>
      </c>
      <c r="Q1675" s="357">
        <v>533</v>
      </c>
      <c r="R1675" s="357">
        <v>516</v>
      </c>
      <c r="S1675" s="354">
        <v>588</v>
      </c>
      <c r="T1675" s="354">
        <v>689</v>
      </c>
      <c r="U1675" s="354">
        <v>773</v>
      </c>
      <c r="V1675" s="357">
        <v>564</v>
      </c>
      <c r="W1675" s="357">
        <v>629</v>
      </c>
      <c r="X1675" s="357">
        <v>487</v>
      </c>
      <c r="Y1675" s="357">
        <v>544</v>
      </c>
      <c r="Z1675" s="357">
        <v>634</v>
      </c>
      <c r="AA1675" s="357">
        <v>536</v>
      </c>
      <c r="AB1675" s="357">
        <v>528</v>
      </c>
      <c r="AC1675" s="357">
        <v>605</v>
      </c>
      <c r="AD1675" s="357">
        <v>710</v>
      </c>
      <c r="AE1675" s="357">
        <v>572</v>
      </c>
      <c r="AF1675" s="357">
        <v>596</v>
      </c>
      <c r="AG1675" s="357">
        <v>675</v>
      </c>
      <c r="AH1675" s="357">
        <v>792</v>
      </c>
      <c r="AI1675" s="368" t="s">
        <v>2207</v>
      </c>
      <c r="AJ1675" s="357">
        <v>549</v>
      </c>
      <c r="AK1675" s="357">
        <v>626</v>
      </c>
      <c r="AL1675" s="357">
        <v>735</v>
      </c>
      <c r="AM1675" s="357">
        <v>465</v>
      </c>
      <c r="AN1675" s="357">
        <v>512</v>
      </c>
      <c r="AO1675" s="357">
        <v>584</v>
      </c>
      <c r="AP1675" s="357">
        <v>520</v>
      </c>
      <c r="AQ1675" s="357">
        <v>520</v>
      </c>
      <c r="AR1675" s="357">
        <v>662</v>
      </c>
      <c r="AS1675" s="357">
        <v>617</v>
      </c>
      <c r="AT1675" s="105"/>
      <c r="AU1675" s="105" t="s">
        <v>2458</v>
      </c>
      <c r="AV1675" s="126">
        <v>10.5</v>
      </c>
    </row>
    <row r="1676" spans="1:48" ht="23.25" customHeight="1">
      <c r="D1676" s="105" t="s">
        <v>2546</v>
      </c>
      <c r="E1676" s="164" t="s">
        <v>2546</v>
      </c>
      <c r="F1676" s="165" t="s">
        <v>2547</v>
      </c>
      <c r="G1676" s="126">
        <v>16.400000000000002</v>
      </c>
      <c r="H1676" s="166">
        <v>811</v>
      </c>
      <c r="I1676" s="166">
        <v>806</v>
      </c>
      <c r="J1676" s="166">
        <v>954</v>
      </c>
      <c r="K1676" s="357">
        <v>836</v>
      </c>
      <c r="L1676" s="357">
        <v>828</v>
      </c>
      <c r="M1676" s="357">
        <v>988</v>
      </c>
      <c r="N1676" s="357">
        <v>954</v>
      </c>
      <c r="O1676" s="357">
        <v>819</v>
      </c>
      <c r="P1676" s="357">
        <v>861</v>
      </c>
      <c r="Q1676" s="357">
        <v>970</v>
      </c>
      <c r="R1676" s="357">
        <v>956</v>
      </c>
      <c r="S1676" s="354">
        <v>1156</v>
      </c>
      <c r="T1676" s="354">
        <v>1328</v>
      </c>
      <c r="U1676" s="354">
        <v>1382</v>
      </c>
      <c r="V1676" s="357">
        <v>1035</v>
      </c>
      <c r="W1676" s="357">
        <v>1152</v>
      </c>
      <c r="X1676" s="357">
        <v>938</v>
      </c>
      <c r="Y1676" s="357">
        <v>1032</v>
      </c>
      <c r="Z1676" s="357">
        <v>1203</v>
      </c>
      <c r="AA1676" s="357">
        <v>1027</v>
      </c>
      <c r="AB1676" s="357">
        <v>1011</v>
      </c>
      <c r="AC1676" s="357">
        <v>1135</v>
      </c>
      <c r="AD1676" s="357">
        <v>1331</v>
      </c>
      <c r="AE1676" s="357">
        <v>1101</v>
      </c>
      <c r="AF1676" s="357">
        <v>1126</v>
      </c>
      <c r="AG1676" s="357">
        <v>1252</v>
      </c>
      <c r="AH1676" s="357">
        <v>1469</v>
      </c>
      <c r="AI1676" s="368" t="s">
        <v>2207</v>
      </c>
      <c r="AJ1676" s="357">
        <v>1028</v>
      </c>
      <c r="AK1676" s="357">
        <v>1152</v>
      </c>
      <c r="AL1676" s="357">
        <v>1351</v>
      </c>
      <c r="AM1676" s="357">
        <v>873</v>
      </c>
      <c r="AN1676" s="357">
        <v>953</v>
      </c>
      <c r="AO1676" s="357">
        <v>1087</v>
      </c>
      <c r="AP1676" s="357">
        <v>964</v>
      </c>
      <c r="AQ1676" s="357">
        <v>964</v>
      </c>
      <c r="AR1676" s="357">
        <v>1193</v>
      </c>
      <c r="AS1676" s="357">
        <v>1110</v>
      </c>
      <c r="AT1676" s="105"/>
      <c r="AU1676" s="105" t="s">
        <v>2546</v>
      </c>
      <c r="AV1676" s="126">
        <v>16.400000000000002</v>
      </c>
    </row>
    <row r="1677" spans="1:48" ht="23.25" customHeight="1">
      <c r="D1677" s="105" t="s">
        <v>2548</v>
      </c>
      <c r="E1677" s="164" t="s">
        <v>2548</v>
      </c>
      <c r="F1677" s="165" t="s">
        <v>2549</v>
      </c>
      <c r="G1677" s="126">
        <v>17.5</v>
      </c>
      <c r="H1677" s="166">
        <v>884</v>
      </c>
      <c r="I1677" s="166">
        <v>877</v>
      </c>
      <c r="J1677" s="166">
        <v>1024</v>
      </c>
      <c r="K1677" s="357">
        <v>909</v>
      </c>
      <c r="L1677" s="357">
        <v>900</v>
      </c>
      <c r="M1677" s="357">
        <v>1059</v>
      </c>
      <c r="N1677" s="357">
        <v>1033</v>
      </c>
      <c r="O1677" s="357">
        <v>892</v>
      </c>
      <c r="P1677" s="357">
        <v>937</v>
      </c>
      <c r="Q1677" s="357">
        <v>1051</v>
      </c>
      <c r="R1677" s="357">
        <v>1039</v>
      </c>
      <c r="S1677" s="354">
        <v>1220</v>
      </c>
      <c r="T1677" s="354">
        <v>1402</v>
      </c>
      <c r="U1677" s="354">
        <v>1466</v>
      </c>
      <c r="V1677" s="357">
        <v>1104</v>
      </c>
      <c r="W1677" s="357">
        <v>1229</v>
      </c>
      <c r="X1677" s="357">
        <v>1004</v>
      </c>
      <c r="Y1677" s="357">
        <v>1105</v>
      </c>
      <c r="Z1677" s="357">
        <v>1288</v>
      </c>
      <c r="AA1677" s="357">
        <v>1108</v>
      </c>
      <c r="AB1677" s="357">
        <v>1083</v>
      </c>
      <c r="AC1677" s="357">
        <v>1216</v>
      </c>
      <c r="AD1677" s="357">
        <v>1426</v>
      </c>
      <c r="AE1677" s="357">
        <v>1179</v>
      </c>
      <c r="AF1677" s="357">
        <v>1198</v>
      </c>
      <c r="AG1677" s="357">
        <v>1332</v>
      </c>
      <c r="AH1677" s="357">
        <v>1564</v>
      </c>
      <c r="AI1677" s="368" t="s">
        <v>2207</v>
      </c>
      <c r="AJ1677" s="357">
        <v>1099</v>
      </c>
      <c r="AK1677" s="357">
        <v>1233</v>
      </c>
      <c r="AL1677" s="357">
        <v>1446</v>
      </c>
      <c r="AM1677" s="357">
        <v>940</v>
      </c>
      <c r="AN1677" s="357">
        <v>1026</v>
      </c>
      <c r="AO1677" s="357">
        <v>1171</v>
      </c>
      <c r="AP1677" s="357">
        <v>1043</v>
      </c>
      <c r="AQ1677" s="357">
        <v>1043</v>
      </c>
      <c r="AR1677" s="357">
        <v>1284</v>
      </c>
      <c r="AS1677" s="357">
        <v>1188</v>
      </c>
      <c r="AT1677" s="105"/>
      <c r="AU1677" s="105" t="s">
        <v>2548</v>
      </c>
      <c r="AV1677" s="126">
        <v>17.5</v>
      </c>
    </row>
    <row r="1678" spans="1:48" ht="23.25" customHeight="1">
      <c r="D1678" s="105" t="s">
        <v>2550</v>
      </c>
      <c r="E1678" s="164" t="s">
        <v>2550</v>
      </c>
      <c r="F1678" s="165" t="s">
        <v>2551</v>
      </c>
      <c r="G1678" s="126">
        <v>18.700000000000003</v>
      </c>
      <c r="H1678" s="166">
        <v>903</v>
      </c>
      <c r="I1678" s="166">
        <v>898</v>
      </c>
      <c r="J1678" s="166">
        <v>1064</v>
      </c>
      <c r="K1678" s="357">
        <v>929</v>
      </c>
      <c r="L1678" s="357">
        <v>921</v>
      </c>
      <c r="M1678" s="357">
        <v>1098</v>
      </c>
      <c r="N1678" s="357">
        <v>1062</v>
      </c>
      <c r="O1678" s="357">
        <v>913</v>
      </c>
      <c r="P1678" s="357">
        <v>963</v>
      </c>
      <c r="Q1678" s="357">
        <v>1085</v>
      </c>
      <c r="R1678" s="357">
        <v>1071</v>
      </c>
      <c r="S1678" s="354">
        <v>1246</v>
      </c>
      <c r="T1678" s="354">
        <v>1437</v>
      </c>
      <c r="U1678" s="354">
        <v>1503</v>
      </c>
      <c r="V1678" s="357">
        <v>1134</v>
      </c>
      <c r="W1678" s="357">
        <v>1260</v>
      </c>
      <c r="X1678" s="357">
        <v>1026</v>
      </c>
      <c r="Y1678" s="357">
        <v>1133</v>
      </c>
      <c r="Z1678" s="357">
        <v>1321</v>
      </c>
      <c r="AA1678" s="357">
        <v>1125</v>
      </c>
      <c r="AB1678" s="357">
        <v>1111</v>
      </c>
      <c r="AC1678" s="357">
        <v>1252</v>
      </c>
      <c r="AD1678" s="357">
        <v>1469</v>
      </c>
      <c r="AE1678" s="357">
        <v>1209</v>
      </c>
      <c r="AF1678" s="357">
        <v>1226</v>
      </c>
      <c r="AG1678" s="357">
        <v>1369</v>
      </c>
      <c r="AH1678" s="357">
        <v>1606</v>
      </c>
      <c r="AI1678" s="368" t="s">
        <v>2207</v>
      </c>
      <c r="AJ1678" s="357">
        <v>1128</v>
      </c>
      <c r="AK1678" s="357">
        <v>1269</v>
      </c>
      <c r="AL1678" s="357">
        <v>1489</v>
      </c>
      <c r="AM1678" s="357">
        <v>964</v>
      </c>
      <c r="AN1678" s="357">
        <v>1056</v>
      </c>
      <c r="AO1678" s="357">
        <v>1204</v>
      </c>
      <c r="AP1678" s="357">
        <v>1072</v>
      </c>
      <c r="AQ1678" s="357">
        <v>1072</v>
      </c>
      <c r="AR1678" s="357">
        <v>1326</v>
      </c>
      <c r="AS1678" s="357">
        <v>1217</v>
      </c>
      <c r="AT1678" s="105"/>
      <c r="AU1678" s="105" t="s">
        <v>2550</v>
      </c>
      <c r="AV1678" s="126">
        <v>18.700000000000003</v>
      </c>
    </row>
    <row r="1679" spans="1:48" ht="23.25" customHeight="1">
      <c r="A1679" s="396"/>
      <c r="B1679" s="397"/>
      <c r="D1679" s="105" t="s">
        <v>2558</v>
      </c>
      <c r="E1679" s="164" t="s">
        <v>2558</v>
      </c>
      <c r="F1679" s="165" t="s">
        <v>2492</v>
      </c>
      <c r="G1679" s="126">
        <v>18.700000000000003</v>
      </c>
      <c r="H1679" s="166">
        <v>995</v>
      </c>
      <c r="I1679" s="166">
        <v>987</v>
      </c>
      <c r="J1679" s="166">
        <v>1171</v>
      </c>
      <c r="K1679" s="357">
        <v>1039</v>
      </c>
      <c r="L1679" s="357">
        <v>1029</v>
      </c>
      <c r="M1679" s="357">
        <v>1235</v>
      </c>
      <c r="N1679" s="357">
        <v>1190</v>
      </c>
      <c r="O1679" s="357">
        <v>1000</v>
      </c>
      <c r="P1679" s="357">
        <v>1043</v>
      </c>
      <c r="Q1679" s="357">
        <v>1176</v>
      </c>
      <c r="R1679" s="357">
        <v>1159</v>
      </c>
      <c r="S1679" s="354">
        <v>1449</v>
      </c>
      <c r="T1679" s="354">
        <v>1643</v>
      </c>
      <c r="U1679" s="354">
        <v>1755</v>
      </c>
      <c r="V1679" s="357">
        <v>1257</v>
      </c>
      <c r="W1679" s="357">
        <v>1401</v>
      </c>
      <c r="X1679" s="357">
        <v>1169</v>
      </c>
      <c r="Y1679" s="357">
        <v>1278</v>
      </c>
      <c r="Z1679" s="357">
        <v>1492</v>
      </c>
      <c r="AA1679" s="357">
        <v>1283</v>
      </c>
      <c r="AB1679" s="357">
        <v>1243</v>
      </c>
      <c r="AC1679" s="357">
        <v>1385</v>
      </c>
      <c r="AD1679" s="357">
        <v>1626</v>
      </c>
      <c r="AE1679" s="357">
        <v>1355</v>
      </c>
      <c r="AF1679" s="357">
        <v>1426</v>
      </c>
      <c r="AG1679" s="357">
        <v>1572</v>
      </c>
      <c r="AH1679" s="357">
        <v>1846</v>
      </c>
      <c r="AI1679" s="368" t="s">
        <v>2207</v>
      </c>
      <c r="AJ1679" s="357">
        <v>1280</v>
      </c>
      <c r="AK1679" s="357">
        <v>1424</v>
      </c>
      <c r="AL1679" s="357">
        <v>1671</v>
      </c>
      <c r="AM1679" s="357">
        <v>1085</v>
      </c>
      <c r="AN1679" s="357">
        <v>1177</v>
      </c>
      <c r="AO1679" s="357">
        <v>1343</v>
      </c>
      <c r="AP1679" s="357">
        <v>1125</v>
      </c>
      <c r="AQ1679" s="357">
        <v>1125</v>
      </c>
      <c r="AR1679" s="357">
        <v>1378</v>
      </c>
      <c r="AS1679" s="357">
        <v>1370</v>
      </c>
      <c r="AT1679" s="105"/>
      <c r="AU1679" s="105" t="s">
        <v>2558</v>
      </c>
      <c r="AV1679" s="126">
        <v>18.700000000000003</v>
      </c>
    </row>
    <row r="1680" spans="1:48" ht="23.25" customHeight="1">
      <c r="D1680" s="105" t="s">
        <v>2559</v>
      </c>
      <c r="E1680" s="164" t="s">
        <v>2559</v>
      </c>
      <c r="F1680" s="165" t="s">
        <v>2494</v>
      </c>
      <c r="G1680" s="126">
        <v>21</v>
      </c>
      <c r="H1680" s="166">
        <v>1019</v>
      </c>
      <c r="I1680" s="166">
        <v>1013</v>
      </c>
      <c r="J1680" s="166">
        <v>1204</v>
      </c>
      <c r="K1680" s="357">
        <v>1064</v>
      </c>
      <c r="L1680" s="357">
        <v>1055</v>
      </c>
      <c r="M1680" s="357">
        <v>1269</v>
      </c>
      <c r="N1680" s="357">
        <v>1227</v>
      </c>
      <c r="O1680" s="357">
        <v>1027</v>
      </c>
      <c r="P1680" s="357">
        <v>1079</v>
      </c>
      <c r="Q1680" s="357">
        <v>1215</v>
      </c>
      <c r="R1680" s="357">
        <v>1203</v>
      </c>
      <c r="S1680" s="354">
        <v>1486</v>
      </c>
      <c r="T1680" s="354">
        <v>1698</v>
      </c>
      <c r="U1680" s="354">
        <v>1809</v>
      </c>
      <c r="V1680" s="357">
        <v>1298</v>
      </c>
      <c r="W1680" s="357">
        <v>1446</v>
      </c>
      <c r="X1680" s="357">
        <v>1194</v>
      </c>
      <c r="Y1680" s="357">
        <v>1314</v>
      </c>
      <c r="Z1680" s="357">
        <v>1532</v>
      </c>
      <c r="AA1680" s="357">
        <v>1309</v>
      </c>
      <c r="AB1680" s="357">
        <v>1279</v>
      </c>
      <c r="AC1680" s="357">
        <v>1437</v>
      </c>
      <c r="AD1680" s="357">
        <v>1687</v>
      </c>
      <c r="AE1680" s="357">
        <v>1392</v>
      </c>
      <c r="AF1680" s="357">
        <v>1462</v>
      </c>
      <c r="AG1680" s="357">
        <v>1624</v>
      </c>
      <c r="AH1680" s="357">
        <v>1906</v>
      </c>
      <c r="AI1680" s="368" t="s">
        <v>2207</v>
      </c>
      <c r="AJ1680" s="357">
        <v>1317</v>
      </c>
      <c r="AK1680" s="357">
        <v>1476</v>
      </c>
      <c r="AL1680" s="357">
        <v>1732</v>
      </c>
      <c r="AM1680" s="357">
        <v>1113</v>
      </c>
      <c r="AN1680" s="357">
        <v>1215</v>
      </c>
      <c r="AO1680" s="357">
        <v>1387</v>
      </c>
      <c r="AP1680" s="357">
        <v>1166</v>
      </c>
      <c r="AQ1680" s="357">
        <v>1166</v>
      </c>
      <c r="AR1680" s="357">
        <v>1447</v>
      </c>
      <c r="AS1680" s="357">
        <v>1408</v>
      </c>
      <c r="AT1680" s="105"/>
      <c r="AU1680" s="105" t="s">
        <v>2559</v>
      </c>
      <c r="AV1680" s="126">
        <v>21</v>
      </c>
    </row>
    <row r="1681" spans="1:48" ht="23.25" customHeight="1">
      <c r="D1681" s="105" t="s">
        <v>2560</v>
      </c>
      <c r="E1681" s="164" t="s">
        <v>2560</v>
      </c>
      <c r="F1681" s="165" t="s">
        <v>2496</v>
      </c>
      <c r="G1681" s="126">
        <v>23.3</v>
      </c>
      <c r="H1681" s="166">
        <v>1074</v>
      </c>
      <c r="I1681" s="166">
        <v>1071</v>
      </c>
      <c r="J1681" s="166">
        <v>1259</v>
      </c>
      <c r="K1681" s="357">
        <v>1124</v>
      </c>
      <c r="L1681" s="357">
        <v>1117</v>
      </c>
      <c r="M1681" s="357">
        <v>1324</v>
      </c>
      <c r="N1681" s="357">
        <v>1285</v>
      </c>
      <c r="O1681" s="357">
        <v>1085</v>
      </c>
      <c r="P1681" s="357">
        <v>1163</v>
      </c>
      <c r="Q1681" s="357">
        <v>1286</v>
      </c>
      <c r="R1681" s="357">
        <v>1267</v>
      </c>
      <c r="S1681" s="354">
        <v>1544</v>
      </c>
      <c r="T1681" s="354">
        <v>1776</v>
      </c>
      <c r="U1681" s="354">
        <v>1889</v>
      </c>
      <c r="V1681" s="357">
        <v>1362</v>
      </c>
      <c r="W1681" s="357">
        <v>1517</v>
      </c>
      <c r="X1681" s="357">
        <v>1236</v>
      </c>
      <c r="Y1681" s="357">
        <v>1368</v>
      </c>
      <c r="Z1681" s="357">
        <v>1595</v>
      </c>
      <c r="AA1681" s="357">
        <v>1356</v>
      </c>
      <c r="AB1681" s="357">
        <v>1334</v>
      </c>
      <c r="AC1681" s="357">
        <v>1508</v>
      </c>
      <c r="AD1681" s="357">
        <v>1769</v>
      </c>
      <c r="AE1681" s="357">
        <v>1449</v>
      </c>
      <c r="AF1681" s="357">
        <v>1517</v>
      </c>
      <c r="AG1681" s="357">
        <v>1695</v>
      </c>
      <c r="AH1681" s="357">
        <v>1989</v>
      </c>
      <c r="AI1681" s="368" t="s">
        <v>2207</v>
      </c>
      <c r="AJ1681" s="357">
        <v>1371</v>
      </c>
      <c r="AK1681" s="357">
        <v>1546</v>
      </c>
      <c r="AL1681" s="357">
        <v>1815</v>
      </c>
      <c r="AM1681" s="357">
        <v>1158</v>
      </c>
      <c r="AN1681" s="357">
        <v>1272</v>
      </c>
      <c r="AO1681" s="357">
        <v>1452</v>
      </c>
      <c r="AP1681" s="357">
        <v>1232</v>
      </c>
      <c r="AQ1681" s="357">
        <v>1232</v>
      </c>
      <c r="AR1681" s="357">
        <v>1544</v>
      </c>
      <c r="AS1681" s="357">
        <v>1470</v>
      </c>
      <c r="AT1681" s="105"/>
      <c r="AU1681" s="105" t="s">
        <v>2560</v>
      </c>
      <c r="AV1681" s="126">
        <v>23.3</v>
      </c>
    </row>
    <row r="1682" spans="1:48" ht="23.25" customHeight="1">
      <c r="D1682" s="105" t="s">
        <v>2460</v>
      </c>
      <c r="E1682" s="164" t="s">
        <v>2460</v>
      </c>
      <c r="F1682" s="165" t="s">
        <v>2461</v>
      </c>
      <c r="G1682" s="126">
        <v>11.7</v>
      </c>
      <c r="H1682" s="166">
        <v>444</v>
      </c>
      <c r="I1682" s="166">
        <v>441</v>
      </c>
      <c r="J1682" s="166">
        <v>533</v>
      </c>
      <c r="K1682" s="357">
        <v>474</v>
      </c>
      <c r="L1682" s="357">
        <v>469</v>
      </c>
      <c r="M1682" s="357">
        <v>575</v>
      </c>
      <c r="N1682" s="357">
        <v>546</v>
      </c>
      <c r="O1682" s="357">
        <v>457</v>
      </c>
      <c r="P1682" s="357">
        <v>498</v>
      </c>
      <c r="Q1682" s="357">
        <v>561</v>
      </c>
      <c r="R1682" s="357">
        <v>543</v>
      </c>
      <c r="S1682" s="354">
        <v>611</v>
      </c>
      <c r="T1682" s="354">
        <v>723</v>
      </c>
      <c r="U1682" s="354">
        <v>809</v>
      </c>
      <c r="V1682" s="357">
        <v>593</v>
      </c>
      <c r="W1682" s="357">
        <v>661</v>
      </c>
      <c r="X1682" s="357">
        <v>505</v>
      </c>
      <c r="Y1682" s="357">
        <v>568</v>
      </c>
      <c r="Z1682" s="357">
        <v>662</v>
      </c>
      <c r="AA1682" s="357">
        <v>556</v>
      </c>
      <c r="AB1682" s="357">
        <v>552</v>
      </c>
      <c r="AC1682" s="357">
        <v>637</v>
      </c>
      <c r="AD1682" s="357">
        <v>748</v>
      </c>
      <c r="AE1682" s="357">
        <v>597</v>
      </c>
      <c r="AF1682" s="357">
        <v>621</v>
      </c>
      <c r="AG1682" s="357">
        <v>707</v>
      </c>
      <c r="AH1682" s="357">
        <v>830</v>
      </c>
      <c r="AI1682" s="368" t="s">
        <v>2207</v>
      </c>
      <c r="AJ1682" s="357">
        <v>573</v>
      </c>
      <c r="AK1682" s="357">
        <v>659</v>
      </c>
      <c r="AL1682" s="357">
        <v>773</v>
      </c>
      <c r="AM1682" s="357">
        <v>484</v>
      </c>
      <c r="AN1682" s="357">
        <v>536</v>
      </c>
      <c r="AO1682" s="357">
        <v>610</v>
      </c>
      <c r="AP1682" s="357">
        <v>550</v>
      </c>
      <c r="AQ1682" s="357">
        <v>550</v>
      </c>
      <c r="AR1682" s="357">
        <v>708</v>
      </c>
      <c r="AS1682" s="357">
        <v>646</v>
      </c>
      <c r="AT1682" s="105"/>
      <c r="AU1682" s="105" t="s">
        <v>2460</v>
      </c>
      <c r="AV1682" s="126">
        <v>11.7</v>
      </c>
    </row>
    <row r="1683" spans="1:48" ht="23.25" customHeight="1">
      <c r="D1683" s="105" t="s">
        <v>2462</v>
      </c>
      <c r="E1683" s="164" t="s">
        <v>2462</v>
      </c>
      <c r="F1683" s="165" t="s">
        <v>2463</v>
      </c>
      <c r="G1683" s="126">
        <v>12.9</v>
      </c>
      <c r="H1683" s="166">
        <v>461</v>
      </c>
      <c r="I1683" s="166">
        <v>458</v>
      </c>
      <c r="J1683" s="166">
        <v>555</v>
      </c>
      <c r="K1683" s="357">
        <v>491</v>
      </c>
      <c r="L1683" s="357">
        <v>486</v>
      </c>
      <c r="M1683" s="357">
        <v>597</v>
      </c>
      <c r="N1683" s="357">
        <v>567</v>
      </c>
      <c r="O1683" s="357">
        <v>476</v>
      </c>
      <c r="P1683" s="357">
        <v>522</v>
      </c>
      <c r="Q1683" s="357">
        <v>587</v>
      </c>
      <c r="R1683" s="357">
        <v>570</v>
      </c>
      <c r="S1683" s="354">
        <v>636</v>
      </c>
      <c r="T1683" s="354">
        <v>757</v>
      </c>
      <c r="U1683" s="354">
        <v>843</v>
      </c>
      <c r="V1683" s="357">
        <v>621</v>
      </c>
      <c r="W1683" s="357">
        <v>692</v>
      </c>
      <c r="X1683" s="357">
        <v>523</v>
      </c>
      <c r="Y1683" s="357">
        <v>592</v>
      </c>
      <c r="Z1683" s="357">
        <v>690</v>
      </c>
      <c r="AA1683" s="357">
        <v>576</v>
      </c>
      <c r="AB1683" s="357">
        <v>576</v>
      </c>
      <c r="AC1683" s="357">
        <v>669</v>
      </c>
      <c r="AD1683" s="357">
        <v>786</v>
      </c>
      <c r="AE1683" s="357">
        <v>622</v>
      </c>
      <c r="AF1683" s="357">
        <v>645</v>
      </c>
      <c r="AG1683" s="357">
        <v>739</v>
      </c>
      <c r="AH1683" s="357">
        <v>868</v>
      </c>
      <c r="AI1683" s="368" t="s">
        <v>2207</v>
      </c>
      <c r="AJ1683" s="357">
        <v>598</v>
      </c>
      <c r="AK1683" s="357">
        <v>691</v>
      </c>
      <c r="AL1683" s="357">
        <v>811</v>
      </c>
      <c r="AM1683" s="357">
        <v>502</v>
      </c>
      <c r="AN1683" s="357">
        <v>559</v>
      </c>
      <c r="AO1683" s="357">
        <v>637</v>
      </c>
      <c r="AP1683" s="357">
        <v>579</v>
      </c>
      <c r="AQ1683" s="357">
        <v>579</v>
      </c>
      <c r="AR1683" s="357">
        <v>753</v>
      </c>
      <c r="AS1683" s="357">
        <v>675</v>
      </c>
      <c r="AT1683" s="105"/>
      <c r="AU1683" s="105" t="s">
        <v>2462</v>
      </c>
      <c r="AV1683" s="126">
        <v>12.9</v>
      </c>
    </row>
    <row r="1684" spans="1:48" ht="23.25" customHeight="1">
      <c r="D1684" s="105" t="s">
        <v>2464</v>
      </c>
      <c r="E1684" s="164" t="s">
        <v>2464</v>
      </c>
      <c r="F1684" s="165" t="s">
        <v>2465</v>
      </c>
      <c r="G1684" s="126">
        <v>14</v>
      </c>
      <c r="H1684" s="166">
        <v>477</v>
      </c>
      <c r="I1684" s="166">
        <v>475</v>
      </c>
      <c r="J1684" s="166">
        <v>576</v>
      </c>
      <c r="K1684" s="357">
        <v>508</v>
      </c>
      <c r="L1684" s="357">
        <v>504</v>
      </c>
      <c r="M1684" s="357">
        <v>619</v>
      </c>
      <c r="N1684" s="357">
        <v>589</v>
      </c>
      <c r="O1684" s="357">
        <v>495</v>
      </c>
      <c r="P1684" s="357">
        <v>547</v>
      </c>
      <c r="Q1684" s="357">
        <v>615</v>
      </c>
      <c r="R1684" s="357">
        <v>597</v>
      </c>
      <c r="S1684" s="354">
        <v>659</v>
      </c>
      <c r="T1684" s="354">
        <v>791</v>
      </c>
      <c r="U1684" s="354">
        <v>878</v>
      </c>
      <c r="V1684" s="357">
        <v>650</v>
      </c>
      <c r="W1684" s="357">
        <v>724</v>
      </c>
      <c r="X1684" s="357">
        <v>542</v>
      </c>
      <c r="Y1684" s="357">
        <v>616</v>
      </c>
      <c r="Z1684" s="357">
        <v>718</v>
      </c>
      <c r="AA1684" s="357">
        <v>596</v>
      </c>
      <c r="AB1684" s="357">
        <v>601</v>
      </c>
      <c r="AC1684" s="357">
        <v>701</v>
      </c>
      <c r="AD1684" s="357">
        <v>824</v>
      </c>
      <c r="AE1684" s="357">
        <v>647</v>
      </c>
      <c r="AF1684" s="357">
        <v>669</v>
      </c>
      <c r="AG1684" s="357">
        <v>771</v>
      </c>
      <c r="AH1684" s="357">
        <v>906</v>
      </c>
      <c r="AI1684" s="368" t="s">
        <v>2207</v>
      </c>
      <c r="AJ1684" s="357">
        <v>622</v>
      </c>
      <c r="AK1684" s="357">
        <v>723</v>
      </c>
      <c r="AL1684" s="357">
        <v>849</v>
      </c>
      <c r="AM1684" s="357">
        <v>520</v>
      </c>
      <c r="AN1684" s="357">
        <v>583</v>
      </c>
      <c r="AO1684" s="357">
        <v>663</v>
      </c>
      <c r="AP1684" s="357">
        <v>609</v>
      </c>
      <c r="AQ1684" s="357">
        <v>609</v>
      </c>
      <c r="AR1684" s="357">
        <v>799</v>
      </c>
      <c r="AS1684" s="357">
        <v>704</v>
      </c>
      <c r="AT1684" s="105"/>
      <c r="AU1684" s="105" t="s">
        <v>2464</v>
      </c>
      <c r="AV1684" s="126">
        <v>14</v>
      </c>
    </row>
    <row r="1685" spans="1:48" ht="23.25" customHeight="1">
      <c r="D1685" s="105" t="s">
        <v>2466</v>
      </c>
      <c r="E1685" s="164" t="s">
        <v>2466</v>
      </c>
      <c r="F1685" s="165" t="s">
        <v>2467</v>
      </c>
      <c r="G1685" s="126">
        <v>15.2</v>
      </c>
      <c r="H1685" s="166">
        <v>504</v>
      </c>
      <c r="I1685" s="166">
        <v>503</v>
      </c>
      <c r="J1685" s="166">
        <v>609</v>
      </c>
      <c r="K1685" s="357">
        <v>536</v>
      </c>
      <c r="L1685" s="357">
        <v>532</v>
      </c>
      <c r="M1685" s="357">
        <v>652</v>
      </c>
      <c r="N1685" s="357">
        <v>622</v>
      </c>
      <c r="O1685" s="357">
        <v>524</v>
      </c>
      <c r="P1685" s="357">
        <v>582</v>
      </c>
      <c r="Q1685" s="357">
        <v>653</v>
      </c>
      <c r="R1685" s="357">
        <v>635</v>
      </c>
      <c r="S1685" s="354">
        <v>691</v>
      </c>
      <c r="T1685" s="354">
        <v>839</v>
      </c>
      <c r="U1685" s="354">
        <v>927</v>
      </c>
      <c r="V1685" s="357">
        <v>696</v>
      </c>
      <c r="W1685" s="357">
        <v>770</v>
      </c>
      <c r="X1685" s="357">
        <v>570</v>
      </c>
      <c r="Y1685" s="357">
        <v>651</v>
      </c>
      <c r="Z1685" s="357">
        <v>757</v>
      </c>
      <c r="AA1685" s="357">
        <v>627</v>
      </c>
      <c r="AB1685" s="357">
        <v>635</v>
      </c>
      <c r="AC1685" s="357">
        <v>745</v>
      </c>
      <c r="AD1685" s="357">
        <v>873</v>
      </c>
      <c r="AE1685" s="357">
        <v>684</v>
      </c>
      <c r="AF1685" s="357">
        <v>703</v>
      </c>
      <c r="AG1685" s="357">
        <v>814</v>
      </c>
      <c r="AH1685" s="357">
        <v>955</v>
      </c>
      <c r="AI1685" s="368" t="s">
        <v>2207</v>
      </c>
      <c r="AJ1685" s="357">
        <v>656</v>
      </c>
      <c r="AK1685" s="357">
        <v>766</v>
      </c>
      <c r="AL1685" s="357">
        <v>898</v>
      </c>
      <c r="AM1685" s="357">
        <v>548</v>
      </c>
      <c r="AN1685" s="357">
        <v>617</v>
      </c>
      <c r="AO1685" s="357">
        <v>701</v>
      </c>
      <c r="AP1685" s="357">
        <v>651</v>
      </c>
      <c r="AQ1685" s="357">
        <v>651</v>
      </c>
      <c r="AR1685" s="357">
        <v>857</v>
      </c>
      <c r="AS1685" s="357">
        <v>745</v>
      </c>
      <c r="AT1685" s="105"/>
      <c r="AU1685" s="105" t="s">
        <v>2466</v>
      </c>
      <c r="AV1685" s="126">
        <v>15.2</v>
      </c>
    </row>
    <row r="1686" spans="1:48" ht="23.25" customHeight="1">
      <c r="D1686" s="105" t="s">
        <v>2563</v>
      </c>
      <c r="E1686" s="164" t="s">
        <v>2563</v>
      </c>
      <c r="F1686" s="165" t="s">
        <v>2564</v>
      </c>
      <c r="G1686" s="126">
        <v>23.3</v>
      </c>
      <c r="H1686" s="166">
        <v>1127</v>
      </c>
      <c r="I1686" s="166">
        <v>1129</v>
      </c>
      <c r="J1686" s="166">
        <v>1323</v>
      </c>
      <c r="K1686" s="357">
        <v>1170</v>
      </c>
      <c r="L1686" s="357">
        <v>1161</v>
      </c>
      <c r="M1686" s="357">
        <v>1389</v>
      </c>
      <c r="N1686" s="357">
        <v>1320</v>
      </c>
      <c r="O1686" s="357">
        <v>1137</v>
      </c>
      <c r="P1686" s="357">
        <v>1209</v>
      </c>
      <c r="Q1686" s="357">
        <v>1357</v>
      </c>
      <c r="R1686" s="357">
        <v>1329</v>
      </c>
      <c r="S1686" s="354">
        <v>1642</v>
      </c>
      <c r="T1686" s="354">
        <v>1892</v>
      </c>
      <c r="U1686" s="354">
        <v>1960</v>
      </c>
      <c r="V1686" s="357">
        <v>1457</v>
      </c>
      <c r="W1686" s="357">
        <v>1620</v>
      </c>
      <c r="X1686" s="357">
        <v>1320</v>
      </c>
      <c r="Y1686" s="357">
        <v>1454</v>
      </c>
      <c r="Z1686" s="357">
        <v>1695</v>
      </c>
      <c r="AA1686" s="357">
        <v>1445</v>
      </c>
      <c r="AB1686" s="357">
        <v>1424</v>
      </c>
      <c r="AC1686" s="357">
        <v>1601</v>
      </c>
      <c r="AD1686" s="357">
        <v>1877</v>
      </c>
      <c r="AE1686" s="357">
        <v>1550</v>
      </c>
      <c r="AF1686" s="357">
        <v>1596</v>
      </c>
      <c r="AG1686" s="357">
        <v>1776</v>
      </c>
      <c r="AH1686" s="357">
        <v>2083</v>
      </c>
      <c r="AI1686" s="368" t="s">
        <v>2207</v>
      </c>
      <c r="AJ1686" s="357">
        <v>1449</v>
      </c>
      <c r="AK1686" s="357">
        <v>1626</v>
      </c>
      <c r="AL1686" s="357">
        <v>1907</v>
      </c>
      <c r="AM1686" s="357">
        <v>1221</v>
      </c>
      <c r="AN1686" s="357">
        <v>1336</v>
      </c>
      <c r="AO1686" s="357">
        <v>1523</v>
      </c>
      <c r="AP1686" s="357">
        <v>1344</v>
      </c>
      <c r="AQ1686" s="357">
        <v>1344</v>
      </c>
      <c r="AR1686" s="357">
        <v>1676</v>
      </c>
      <c r="AS1686" s="357">
        <v>1564</v>
      </c>
      <c r="AT1686" s="105"/>
      <c r="AU1686" s="105" t="s">
        <v>2563</v>
      </c>
      <c r="AV1686" s="126">
        <v>23.3</v>
      </c>
    </row>
    <row r="1687" spans="1:48" ht="23.25" customHeight="1">
      <c r="D1687" s="105" t="s">
        <v>3536</v>
      </c>
      <c r="E1687" s="164" t="s">
        <v>3536</v>
      </c>
      <c r="F1687" s="165" t="s">
        <v>2564</v>
      </c>
      <c r="G1687" s="126">
        <v>23.3</v>
      </c>
      <c r="H1687" s="166">
        <v>1127</v>
      </c>
      <c r="I1687" s="166">
        <v>1129</v>
      </c>
      <c r="J1687" s="166">
        <v>1323</v>
      </c>
      <c r="K1687" s="357">
        <v>1170</v>
      </c>
      <c r="L1687" s="357">
        <v>1161</v>
      </c>
      <c r="M1687" s="357">
        <v>1389</v>
      </c>
      <c r="N1687" s="357">
        <v>1320</v>
      </c>
      <c r="O1687" s="357">
        <v>1137</v>
      </c>
      <c r="P1687" s="357">
        <v>1209</v>
      </c>
      <c r="Q1687" s="357">
        <v>1357</v>
      </c>
      <c r="R1687" s="357">
        <v>1329</v>
      </c>
      <c r="S1687" s="354">
        <v>1642</v>
      </c>
      <c r="T1687" s="354">
        <v>1892</v>
      </c>
      <c r="U1687" s="354">
        <v>1960</v>
      </c>
      <c r="V1687" s="357">
        <v>1457</v>
      </c>
      <c r="W1687" s="357">
        <v>1620</v>
      </c>
      <c r="X1687" s="357">
        <v>1320</v>
      </c>
      <c r="Y1687" s="357">
        <v>1454</v>
      </c>
      <c r="Z1687" s="357">
        <v>1695</v>
      </c>
      <c r="AA1687" s="357">
        <v>1445</v>
      </c>
      <c r="AB1687" s="357">
        <v>1424</v>
      </c>
      <c r="AC1687" s="357">
        <v>1601</v>
      </c>
      <c r="AD1687" s="357">
        <v>1877</v>
      </c>
      <c r="AE1687" s="357">
        <v>1550</v>
      </c>
      <c r="AF1687" s="357">
        <v>1596</v>
      </c>
      <c r="AG1687" s="357">
        <v>1776</v>
      </c>
      <c r="AH1687" s="357">
        <v>2083</v>
      </c>
      <c r="AI1687" s="368" t="s">
        <v>2207</v>
      </c>
      <c r="AJ1687" s="357">
        <v>1449</v>
      </c>
      <c r="AK1687" s="357">
        <v>1626</v>
      </c>
      <c r="AL1687" s="357">
        <v>1907</v>
      </c>
      <c r="AM1687" s="357">
        <v>1221</v>
      </c>
      <c r="AN1687" s="357">
        <v>1336</v>
      </c>
      <c r="AO1687" s="357">
        <v>1523</v>
      </c>
      <c r="AP1687" s="357">
        <v>1344</v>
      </c>
      <c r="AQ1687" s="357">
        <v>1344</v>
      </c>
      <c r="AR1687" s="357">
        <v>1676</v>
      </c>
      <c r="AS1687" s="357">
        <v>1564</v>
      </c>
      <c r="AT1687" s="105"/>
      <c r="AU1687" s="105" t="s">
        <v>3536</v>
      </c>
      <c r="AV1687" s="126">
        <v>23.3</v>
      </c>
    </row>
    <row r="1688" spans="1:48" ht="23.25" customHeight="1">
      <c r="D1688" s="105" t="s">
        <v>2479</v>
      </c>
      <c r="E1688" s="164" t="s">
        <v>2479</v>
      </c>
      <c r="F1688" s="165" t="s">
        <v>2480</v>
      </c>
      <c r="G1688" s="126">
        <v>16.400000000000002</v>
      </c>
      <c r="H1688" s="166">
        <v>517</v>
      </c>
      <c r="I1688" s="166">
        <v>516</v>
      </c>
      <c r="J1688" s="166">
        <v>625</v>
      </c>
      <c r="K1688" s="357">
        <v>548</v>
      </c>
      <c r="L1688" s="357">
        <v>545</v>
      </c>
      <c r="M1688" s="357">
        <v>668</v>
      </c>
      <c r="N1688" s="357">
        <v>637</v>
      </c>
      <c r="O1688" s="357">
        <v>538</v>
      </c>
      <c r="P1688" s="357">
        <v>599</v>
      </c>
      <c r="Q1688" s="357">
        <v>671</v>
      </c>
      <c r="R1688" s="357">
        <v>654</v>
      </c>
      <c r="S1688" s="354">
        <v>713</v>
      </c>
      <c r="T1688" s="354">
        <v>870</v>
      </c>
      <c r="U1688" s="354">
        <v>960</v>
      </c>
      <c r="V1688" s="357">
        <v>722</v>
      </c>
      <c r="W1688" s="357">
        <v>800</v>
      </c>
      <c r="X1688" s="357">
        <v>586</v>
      </c>
      <c r="Y1688" s="357">
        <v>673</v>
      </c>
      <c r="Z1688" s="357">
        <v>782</v>
      </c>
      <c r="AA1688" s="357">
        <v>645</v>
      </c>
      <c r="AB1688" s="357">
        <v>657</v>
      </c>
      <c r="AC1688" s="357">
        <v>773</v>
      </c>
      <c r="AD1688" s="357">
        <v>907</v>
      </c>
      <c r="AE1688" s="357">
        <v>707</v>
      </c>
      <c r="AF1688" s="357">
        <v>725</v>
      </c>
      <c r="AG1688" s="357">
        <v>843</v>
      </c>
      <c r="AH1688" s="357">
        <v>989</v>
      </c>
      <c r="AI1688" s="368" t="s">
        <v>2207</v>
      </c>
      <c r="AJ1688" s="357">
        <v>678</v>
      </c>
      <c r="AK1688" s="357">
        <v>795</v>
      </c>
      <c r="AL1688" s="357">
        <v>933</v>
      </c>
      <c r="AM1688" s="357">
        <v>565</v>
      </c>
      <c r="AN1688" s="357">
        <v>639</v>
      </c>
      <c r="AO1688" s="357">
        <v>725</v>
      </c>
      <c r="AP1688" s="357">
        <v>677</v>
      </c>
      <c r="AQ1688" s="357">
        <v>677</v>
      </c>
      <c r="AR1688" s="357">
        <v>898</v>
      </c>
      <c r="AS1688" s="357">
        <v>772</v>
      </c>
      <c r="AT1688" s="105"/>
      <c r="AU1688" s="105" t="s">
        <v>2479</v>
      </c>
      <c r="AV1688" s="126">
        <v>16.400000000000002</v>
      </c>
    </row>
    <row r="1689" spans="1:48" ht="23.25" customHeight="1">
      <c r="D1689" s="105" t="s">
        <v>2481</v>
      </c>
      <c r="E1689" s="164" t="s">
        <v>2481</v>
      </c>
      <c r="F1689" s="165" t="s">
        <v>2482</v>
      </c>
      <c r="G1689" s="126">
        <v>17.5</v>
      </c>
      <c r="H1689" s="166">
        <v>577</v>
      </c>
      <c r="I1689" s="166">
        <v>576</v>
      </c>
      <c r="J1689" s="166">
        <v>696</v>
      </c>
      <c r="K1689" s="357">
        <v>610</v>
      </c>
      <c r="L1689" s="357">
        <v>605</v>
      </c>
      <c r="M1689" s="357">
        <v>740</v>
      </c>
      <c r="N1689" s="357">
        <v>704</v>
      </c>
      <c r="O1689" s="357">
        <v>601</v>
      </c>
      <c r="P1689" s="357">
        <v>666</v>
      </c>
      <c r="Q1689" s="357">
        <v>748</v>
      </c>
      <c r="R1689" s="357">
        <v>727</v>
      </c>
      <c r="S1689" s="354">
        <v>775</v>
      </c>
      <c r="T1689" s="354">
        <v>942</v>
      </c>
      <c r="U1689" s="354">
        <v>1041</v>
      </c>
      <c r="V1689" s="357">
        <v>791</v>
      </c>
      <c r="W1689" s="357">
        <v>877</v>
      </c>
      <c r="X1689" s="357">
        <v>648</v>
      </c>
      <c r="Y1689" s="357">
        <v>741</v>
      </c>
      <c r="Z1689" s="357">
        <v>862</v>
      </c>
      <c r="AA1689" s="357">
        <v>713</v>
      </c>
      <c r="AB1689" s="357">
        <v>724</v>
      </c>
      <c r="AC1689" s="357">
        <v>849</v>
      </c>
      <c r="AD1689" s="357">
        <v>996</v>
      </c>
      <c r="AE1689" s="357">
        <v>780</v>
      </c>
      <c r="AF1689" s="357">
        <v>792</v>
      </c>
      <c r="AG1689" s="357">
        <v>919</v>
      </c>
      <c r="AH1689" s="357">
        <v>1079</v>
      </c>
      <c r="AI1689" s="368" t="s">
        <v>2207</v>
      </c>
      <c r="AJ1689" s="357">
        <v>745</v>
      </c>
      <c r="AK1689" s="357">
        <v>871</v>
      </c>
      <c r="AL1689" s="357">
        <v>1022</v>
      </c>
      <c r="AM1689" s="357">
        <v>627</v>
      </c>
      <c r="AN1689" s="357">
        <v>705</v>
      </c>
      <c r="AO1689" s="357">
        <v>801</v>
      </c>
      <c r="AP1689" s="357">
        <v>755</v>
      </c>
      <c r="AQ1689" s="357">
        <v>755</v>
      </c>
      <c r="AR1689" s="357">
        <v>992</v>
      </c>
      <c r="AS1689" s="357">
        <v>849</v>
      </c>
      <c r="AT1689" s="105"/>
      <c r="AU1689" s="105" t="s">
        <v>2481</v>
      </c>
      <c r="AV1689" s="126">
        <v>17.5</v>
      </c>
    </row>
    <row r="1690" spans="1:48" ht="23.25" customHeight="1">
      <c r="D1690" s="105" t="s">
        <v>2483</v>
      </c>
      <c r="E1690" s="164" t="s">
        <v>2483</v>
      </c>
      <c r="F1690" s="165" t="s">
        <v>2484</v>
      </c>
      <c r="G1690" s="126">
        <v>18.700000000000003</v>
      </c>
      <c r="H1690" s="166">
        <v>594</v>
      </c>
      <c r="I1690" s="166">
        <v>593</v>
      </c>
      <c r="J1690" s="166">
        <v>718</v>
      </c>
      <c r="K1690" s="357">
        <v>627</v>
      </c>
      <c r="L1690" s="357">
        <v>623</v>
      </c>
      <c r="M1690" s="357">
        <v>762</v>
      </c>
      <c r="N1690" s="357">
        <v>727</v>
      </c>
      <c r="O1690" s="357">
        <v>620</v>
      </c>
      <c r="P1690" s="357">
        <v>691</v>
      </c>
      <c r="Q1690" s="357">
        <v>775</v>
      </c>
      <c r="R1690" s="357">
        <v>754</v>
      </c>
      <c r="S1690" s="354">
        <v>799</v>
      </c>
      <c r="T1690" s="354">
        <v>977</v>
      </c>
      <c r="U1690" s="354">
        <v>1076</v>
      </c>
      <c r="V1690" s="357">
        <v>819</v>
      </c>
      <c r="W1690" s="357">
        <v>909</v>
      </c>
      <c r="X1690" s="357">
        <v>666</v>
      </c>
      <c r="Y1690" s="357">
        <v>765</v>
      </c>
      <c r="Z1690" s="357">
        <v>890</v>
      </c>
      <c r="AA1690" s="357">
        <v>733</v>
      </c>
      <c r="AB1690" s="357">
        <v>748</v>
      </c>
      <c r="AC1690" s="357">
        <v>882</v>
      </c>
      <c r="AD1690" s="357">
        <v>1035</v>
      </c>
      <c r="AE1690" s="357">
        <v>805</v>
      </c>
      <c r="AF1690" s="357">
        <v>817</v>
      </c>
      <c r="AG1690" s="357">
        <v>952</v>
      </c>
      <c r="AH1690" s="357">
        <v>1117</v>
      </c>
      <c r="AI1690" s="368" t="s">
        <v>2207</v>
      </c>
      <c r="AJ1690" s="357">
        <v>770</v>
      </c>
      <c r="AK1690" s="357">
        <v>904</v>
      </c>
      <c r="AL1690" s="357">
        <v>1060</v>
      </c>
      <c r="AM1690" s="357">
        <v>645</v>
      </c>
      <c r="AN1690" s="357">
        <v>729</v>
      </c>
      <c r="AO1690" s="357">
        <v>828</v>
      </c>
      <c r="AP1690" s="357">
        <v>785</v>
      </c>
      <c r="AQ1690" s="357">
        <v>785</v>
      </c>
      <c r="AR1690" s="357">
        <v>1038</v>
      </c>
      <c r="AS1690" s="357">
        <v>879</v>
      </c>
      <c r="AT1690" s="105"/>
      <c r="AU1690" s="105" t="s">
        <v>2483</v>
      </c>
      <c r="AV1690" s="126">
        <v>18.700000000000003</v>
      </c>
    </row>
    <row r="1691" spans="1:48" ht="23.25" customHeight="1">
      <c r="A1691" s="396"/>
      <c r="B1691" s="397"/>
      <c r="D1691" s="105" t="s">
        <v>2491</v>
      </c>
      <c r="E1691" s="164" t="s">
        <v>2491</v>
      </c>
      <c r="F1691" s="165" t="s">
        <v>2492</v>
      </c>
      <c r="G1691" s="126">
        <v>18.700000000000003</v>
      </c>
      <c r="H1691" s="166">
        <v>688</v>
      </c>
      <c r="I1691" s="166">
        <v>685</v>
      </c>
      <c r="J1691" s="166">
        <v>830</v>
      </c>
      <c r="K1691" s="357">
        <v>746</v>
      </c>
      <c r="L1691" s="357">
        <v>738</v>
      </c>
      <c r="M1691" s="357">
        <v>912</v>
      </c>
      <c r="N1691" s="357">
        <v>867</v>
      </c>
      <c r="O1691" s="357">
        <v>707</v>
      </c>
      <c r="P1691" s="357">
        <v>768</v>
      </c>
      <c r="Q1691" s="357">
        <v>864</v>
      </c>
      <c r="R1691" s="357">
        <v>840</v>
      </c>
      <c r="S1691" s="354">
        <v>1000</v>
      </c>
      <c r="T1691" s="354">
        <v>1181</v>
      </c>
      <c r="U1691" s="354">
        <v>1325</v>
      </c>
      <c r="V1691" s="357">
        <v>941</v>
      </c>
      <c r="W1691" s="357">
        <v>1047</v>
      </c>
      <c r="X1691" s="357">
        <v>807</v>
      </c>
      <c r="Y1691" s="357">
        <v>909</v>
      </c>
      <c r="Z1691" s="357">
        <v>1058</v>
      </c>
      <c r="AA1691" s="357">
        <v>889</v>
      </c>
      <c r="AB1691" s="357">
        <v>878</v>
      </c>
      <c r="AC1691" s="357">
        <v>1013</v>
      </c>
      <c r="AD1691" s="357">
        <v>1189</v>
      </c>
      <c r="AE1691" s="357">
        <v>949</v>
      </c>
      <c r="AF1691" s="357">
        <v>1015</v>
      </c>
      <c r="AG1691" s="357">
        <v>1153</v>
      </c>
      <c r="AH1691" s="357">
        <v>1354</v>
      </c>
      <c r="AI1691" s="368" t="s">
        <v>2207</v>
      </c>
      <c r="AJ1691" s="357">
        <v>920</v>
      </c>
      <c r="AK1691" s="357">
        <v>1057</v>
      </c>
      <c r="AL1691" s="357">
        <v>1240</v>
      </c>
      <c r="AM1691" s="357">
        <v>765</v>
      </c>
      <c r="AN1691" s="357">
        <v>848</v>
      </c>
      <c r="AO1691" s="357">
        <v>965</v>
      </c>
      <c r="AP1691" s="357">
        <v>836</v>
      </c>
      <c r="AQ1691" s="357">
        <v>836</v>
      </c>
      <c r="AR1691" s="357">
        <v>1088</v>
      </c>
      <c r="AS1691" s="357">
        <v>1030</v>
      </c>
      <c r="AT1691" s="105"/>
      <c r="AU1691" s="105" t="s">
        <v>2491</v>
      </c>
      <c r="AV1691" s="126">
        <v>18.700000000000003</v>
      </c>
    </row>
    <row r="1692" spans="1:48" ht="23.25" customHeight="1">
      <c r="D1692" s="105" t="s">
        <v>2493</v>
      </c>
      <c r="E1692" s="164" t="s">
        <v>2493</v>
      </c>
      <c r="F1692" s="165" t="s">
        <v>2494</v>
      </c>
      <c r="G1692" s="126">
        <v>21</v>
      </c>
      <c r="H1692" s="166">
        <v>700</v>
      </c>
      <c r="I1692" s="166">
        <v>699</v>
      </c>
      <c r="J1692" s="166">
        <v>849</v>
      </c>
      <c r="K1692" s="357">
        <v>759</v>
      </c>
      <c r="L1692" s="357">
        <v>752</v>
      </c>
      <c r="M1692" s="357">
        <v>933</v>
      </c>
      <c r="N1692" s="357">
        <v>888</v>
      </c>
      <c r="O1692" s="357">
        <v>724</v>
      </c>
      <c r="P1692" s="357">
        <v>796</v>
      </c>
      <c r="Q1692" s="357">
        <v>894</v>
      </c>
      <c r="R1692" s="357">
        <v>872</v>
      </c>
      <c r="S1692" s="354">
        <v>1027</v>
      </c>
      <c r="T1692" s="354">
        <v>1229</v>
      </c>
      <c r="U1692" s="354">
        <v>1369</v>
      </c>
      <c r="V1692" s="357">
        <v>978</v>
      </c>
      <c r="W1692" s="357">
        <v>1086</v>
      </c>
      <c r="X1692" s="357">
        <v>823</v>
      </c>
      <c r="Y1692" s="357">
        <v>936</v>
      </c>
      <c r="Z1692" s="357">
        <v>1089</v>
      </c>
      <c r="AA1692" s="357">
        <v>905</v>
      </c>
      <c r="AB1692" s="357">
        <v>905</v>
      </c>
      <c r="AC1692" s="357">
        <v>1056</v>
      </c>
      <c r="AD1692" s="357">
        <v>1240</v>
      </c>
      <c r="AE1692" s="357">
        <v>976</v>
      </c>
      <c r="AF1692" s="357">
        <v>1042</v>
      </c>
      <c r="AG1692" s="357">
        <v>1196</v>
      </c>
      <c r="AH1692" s="357">
        <v>1404</v>
      </c>
      <c r="AI1692" s="368" t="s">
        <v>2207</v>
      </c>
      <c r="AJ1692" s="357">
        <v>948</v>
      </c>
      <c r="AK1692" s="357">
        <v>1100</v>
      </c>
      <c r="AL1692" s="357">
        <v>1291</v>
      </c>
      <c r="AM1692" s="357">
        <v>780</v>
      </c>
      <c r="AN1692" s="357">
        <v>875</v>
      </c>
      <c r="AO1692" s="357">
        <v>994</v>
      </c>
      <c r="AP1692" s="357">
        <v>872</v>
      </c>
      <c r="AQ1692" s="357">
        <v>872</v>
      </c>
      <c r="AR1692" s="357">
        <v>1156</v>
      </c>
      <c r="AS1692" s="357">
        <v>1065</v>
      </c>
      <c r="AT1692" s="105"/>
      <c r="AU1692" s="105" t="s">
        <v>2493</v>
      </c>
      <c r="AV1692" s="126">
        <v>21</v>
      </c>
    </row>
    <row r="1693" spans="1:48" ht="23.25" customHeight="1">
      <c r="D1693" s="105" t="s">
        <v>2495</v>
      </c>
      <c r="E1693" s="164" t="s">
        <v>2495</v>
      </c>
      <c r="F1693" s="165" t="s">
        <v>2496</v>
      </c>
      <c r="G1693" s="126">
        <v>23.3</v>
      </c>
      <c r="H1693" s="166">
        <v>730</v>
      </c>
      <c r="I1693" s="166">
        <v>729</v>
      </c>
      <c r="J1693" s="166">
        <v>889</v>
      </c>
      <c r="K1693" s="357">
        <v>789</v>
      </c>
      <c r="L1693" s="357">
        <v>784</v>
      </c>
      <c r="M1693" s="357">
        <v>973</v>
      </c>
      <c r="N1693" s="357">
        <v>928</v>
      </c>
      <c r="O1693" s="357">
        <v>759</v>
      </c>
      <c r="P1693" s="357">
        <v>842</v>
      </c>
      <c r="Q1693" s="357">
        <v>944</v>
      </c>
      <c r="R1693" s="357">
        <v>923</v>
      </c>
      <c r="S1693" s="354">
        <v>1071</v>
      </c>
      <c r="T1693" s="354">
        <v>1293</v>
      </c>
      <c r="U1693" s="354">
        <v>1435</v>
      </c>
      <c r="V1693" s="357">
        <v>1032</v>
      </c>
      <c r="W1693" s="357">
        <v>1146</v>
      </c>
      <c r="X1693" s="357">
        <v>856</v>
      </c>
      <c r="Y1693" s="357">
        <v>980</v>
      </c>
      <c r="Z1693" s="357">
        <v>1140</v>
      </c>
      <c r="AA1693" s="357">
        <v>941</v>
      </c>
      <c r="AB1693" s="357">
        <v>950</v>
      </c>
      <c r="AC1693" s="357">
        <v>1117</v>
      </c>
      <c r="AD1693" s="357">
        <v>1311</v>
      </c>
      <c r="AE1693" s="357">
        <v>1023</v>
      </c>
      <c r="AF1693" s="357">
        <v>1087</v>
      </c>
      <c r="AG1693" s="357">
        <v>1257</v>
      </c>
      <c r="AH1693" s="357">
        <v>1476</v>
      </c>
      <c r="AI1693" s="368" t="s">
        <v>2207</v>
      </c>
      <c r="AJ1693" s="357">
        <v>993</v>
      </c>
      <c r="AK1693" s="357">
        <v>1160</v>
      </c>
      <c r="AL1693" s="357">
        <v>1362</v>
      </c>
      <c r="AM1693" s="357">
        <v>813</v>
      </c>
      <c r="AN1693" s="357">
        <v>918</v>
      </c>
      <c r="AO1693" s="357">
        <v>1044</v>
      </c>
      <c r="AP1693" s="357">
        <v>927</v>
      </c>
      <c r="AQ1693" s="357">
        <v>927</v>
      </c>
      <c r="AR1693" s="357">
        <v>1243</v>
      </c>
      <c r="AS1693" s="357">
        <v>1120</v>
      </c>
      <c r="AT1693" s="105"/>
      <c r="AU1693" s="105" t="s">
        <v>2495</v>
      </c>
      <c r="AV1693" s="126">
        <v>23.3</v>
      </c>
    </row>
    <row r="1694" spans="1:48" ht="23.25" customHeight="1">
      <c r="D1694" s="105" t="s">
        <v>2503</v>
      </c>
      <c r="E1694" s="164" t="s">
        <v>2503</v>
      </c>
      <c r="F1694" s="165" t="s">
        <v>2504</v>
      </c>
      <c r="G1694" s="126">
        <v>23.3</v>
      </c>
      <c r="H1694" s="166">
        <v>688</v>
      </c>
      <c r="I1694" s="166">
        <v>689</v>
      </c>
      <c r="J1694" s="166">
        <v>838</v>
      </c>
      <c r="K1694" s="357">
        <v>735</v>
      </c>
      <c r="L1694" s="357">
        <v>732</v>
      </c>
      <c r="M1694" s="357">
        <v>902</v>
      </c>
      <c r="N1694" s="357">
        <v>862</v>
      </c>
      <c r="O1694" s="357">
        <v>719</v>
      </c>
      <c r="P1694" s="357">
        <v>806</v>
      </c>
      <c r="Q1694" s="357">
        <v>902</v>
      </c>
      <c r="R1694" s="357">
        <v>882</v>
      </c>
      <c r="S1694" s="354">
        <v>978</v>
      </c>
      <c r="T1694" s="354">
        <v>1200</v>
      </c>
      <c r="U1694" s="354">
        <v>1323</v>
      </c>
      <c r="V1694" s="357">
        <v>984</v>
      </c>
      <c r="W1694" s="357">
        <v>1088</v>
      </c>
      <c r="X1694" s="357">
        <v>793</v>
      </c>
      <c r="Y1694" s="357">
        <v>917</v>
      </c>
      <c r="Z1694" s="357">
        <v>1064</v>
      </c>
      <c r="AA1694" s="357">
        <v>872</v>
      </c>
      <c r="AB1694" s="357">
        <v>892</v>
      </c>
      <c r="AC1694" s="357">
        <v>1059</v>
      </c>
      <c r="AD1694" s="357">
        <v>1241</v>
      </c>
      <c r="AE1694" s="357">
        <v>960</v>
      </c>
      <c r="AF1694" s="357">
        <v>995</v>
      </c>
      <c r="AG1694" s="357">
        <v>1164</v>
      </c>
      <c r="AH1694" s="357">
        <v>1365</v>
      </c>
      <c r="AI1694" s="368" t="s">
        <v>2207</v>
      </c>
      <c r="AJ1694" s="357">
        <v>924</v>
      </c>
      <c r="AK1694" s="357">
        <v>1091</v>
      </c>
      <c r="AL1694" s="357">
        <v>1279</v>
      </c>
      <c r="AM1694" s="357">
        <v>761</v>
      </c>
      <c r="AN1694" s="357">
        <v>867</v>
      </c>
      <c r="AO1694" s="357">
        <v>983</v>
      </c>
      <c r="AP1694" s="357">
        <v>911</v>
      </c>
      <c r="AQ1694" s="357">
        <v>911</v>
      </c>
      <c r="AR1694" s="357">
        <v>1225</v>
      </c>
      <c r="AS1694" s="357">
        <v>1053</v>
      </c>
      <c r="AT1694" s="105"/>
      <c r="AU1694" s="105" t="s">
        <v>2503</v>
      </c>
      <c r="AV1694" s="126">
        <v>23.3</v>
      </c>
    </row>
    <row r="1695" spans="1:48" ht="23.25" customHeight="1">
      <c r="D1695" s="105" t="s">
        <v>3537</v>
      </c>
      <c r="E1695" s="164" t="s">
        <v>3537</v>
      </c>
      <c r="F1695" s="165" t="s">
        <v>2504</v>
      </c>
      <c r="G1695" s="126">
        <v>23.3</v>
      </c>
      <c r="H1695" s="166">
        <v>688</v>
      </c>
      <c r="I1695" s="166">
        <v>689</v>
      </c>
      <c r="J1695" s="166">
        <v>838</v>
      </c>
      <c r="K1695" s="357">
        <v>735</v>
      </c>
      <c r="L1695" s="357">
        <v>732</v>
      </c>
      <c r="M1695" s="357">
        <v>902</v>
      </c>
      <c r="N1695" s="357">
        <v>862</v>
      </c>
      <c r="O1695" s="357">
        <v>719</v>
      </c>
      <c r="P1695" s="357">
        <v>806</v>
      </c>
      <c r="Q1695" s="357">
        <v>902</v>
      </c>
      <c r="R1695" s="357">
        <v>882</v>
      </c>
      <c r="S1695" s="354">
        <v>978</v>
      </c>
      <c r="T1695" s="354">
        <v>1200</v>
      </c>
      <c r="U1695" s="354">
        <v>1323</v>
      </c>
      <c r="V1695" s="357">
        <v>984</v>
      </c>
      <c r="W1695" s="357">
        <v>1088</v>
      </c>
      <c r="X1695" s="357">
        <v>793</v>
      </c>
      <c r="Y1695" s="357">
        <v>917</v>
      </c>
      <c r="Z1695" s="357">
        <v>1064</v>
      </c>
      <c r="AA1695" s="357">
        <v>872</v>
      </c>
      <c r="AB1695" s="357">
        <v>892</v>
      </c>
      <c r="AC1695" s="357">
        <v>1059</v>
      </c>
      <c r="AD1695" s="357">
        <v>1241</v>
      </c>
      <c r="AE1695" s="357">
        <v>960</v>
      </c>
      <c r="AF1695" s="357">
        <v>995</v>
      </c>
      <c r="AG1695" s="357">
        <v>1164</v>
      </c>
      <c r="AH1695" s="357">
        <v>1365</v>
      </c>
      <c r="AI1695" s="368" t="s">
        <v>2207</v>
      </c>
      <c r="AJ1695" s="357">
        <v>924</v>
      </c>
      <c r="AK1695" s="357">
        <v>1091</v>
      </c>
      <c r="AL1695" s="357">
        <v>1279</v>
      </c>
      <c r="AM1695" s="357">
        <v>761</v>
      </c>
      <c r="AN1695" s="357">
        <v>867</v>
      </c>
      <c r="AO1695" s="357">
        <v>983</v>
      </c>
      <c r="AP1695" s="357">
        <v>911</v>
      </c>
      <c r="AQ1695" s="357">
        <v>911</v>
      </c>
      <c r="AR1695" s="357">
        <v>1225</v>
      </c>
      <c r="AS1695" s="357">
        <v>1053</v>
      </c>
      <c r="AT1695" s="105"/>
      <c r="AU1695" s="105" t="s">
        <v>3537</v>
      </c>
      <c r="AV1695" s="126">
        <v>23.3</v>
      </c>
    </row>
    <row r="1696" spans="1:48" ht="23.25" customHeight="1">
      <c r="D1696" s="105" t="s">
        <v>2649</v>
      </c>
      <c r="E1696" s="164" t="s">
        <v>2649</v>
      </c>
      <c r="F1696" s="165" t="s">
        <v>2650</v>
      </c>
      <c r="G1696" s="126">
        <v>9.4</v>
      </c>
      <c r="H1696" s="166">
        <v>656</v>
      </c>
      <c r="I1696" s="166">
        <v>649</v>
      </c>
      <c r="J1696" s="166">
        <v>749</v>
      </c>
      <c r="K1696" s="357">
        <v>667</v>
      </c>
      <c r="L1696" s="357">
        <v>659</v>
      </c>
      <c r="M1696" s="357">
        <v>765</v>
      </c>
      <c r="N1696" s="357">
        <v>731</v>
      </c>
      <c r="O1696" s="357">
        <v>649</v>
      </c>
      <c r="P1696" s="357">
        <v>662</v>
      </c>
      <c r="Q1696" s="357">
        <v>748</v>
      </c>
      <c r="R1696" s="357">
        <v>722</v>
      </c>
      <c r="S1696" s="354">
        <v>974</v>
      </c>
      <c r="T1696" s="354">
        <v>1087</v>
      </c>
      <c r="U1696" s="354">
        <v>1063</v>
      </c>
      <c r="V1696" s="357">
        <v>814</v>
      </c>
      <c r="W1696" s="357">
        <v>905</v>
      </c>
      <c r="X1696" s="357">
        <v>793</v>
      </c>
      <c r="Y1696" s="357">
        <v>852</v>
      </c>
      <c r="Z1696" s="357">
        <v>995</v>
      </c>
      <c r="AA1696" s="357">
        <v>862</v>
      </c>
      <c r="AB1696" s="357">
        <v>828</v>
      </c>
      <c r="AC1696" s="357">
        <v>904</v>
      </c>
      <c r="AD1696" s="357">
        <v>1060</v>
      </c>
      <c r="AE1696" s="357">
        <v>907</v>
      </c>
      <c r="AF1696" s="357">
        <v>946</v>
      </c>
      <c r="AG1696" s="357">
        <v>1024</v>
      </c>
      <c r="AH1696" s="357">
        <v>1201</v>
      </c>
      <c r="AI1696" s="368" t="s">
        <v>2207</v>
      </c>
      <c r="AJ1696" s="357">
        <v>842</v>
      </c>
      <c r="AK1696" s="357">
        <v>919</v>
      </c>
      <c r="AL1696" s="357">
        <v>1077</v>
      </c>
      <c r="AM1696" s="357">
        <v>706</v>
      </c>
      <c r="AN1696" s="357">
        <v>759</v>
      </c>
      <c r="AO1696" s="357">
        <v>867</v>
      </c>
      <c r="AP1696" s="357">
        <v>735</v>
      </c>
      <c r="AQ1696" s="357">
        <v>735</v>
      </c>
      <c r="AR1696" s="357">
        <v>873</v>
      </c>
      <c r="AS1696" s="357">
        <v>867</v>
      </c>
      <c r="AT1696" s="105"/>
      <c r="AU1696" s="105" t="s">
        <v>2649</v>
      </c>
      <c r="AV1696" s="126">
        <v>9.4</v>
      </c>
    </row>
    <row r="1697" spans="1:48" ht="23.25" customHeight="1">
      <c r="D1697" s="105" t="s">
        <v>3538</v>
      </c>
      <c r="E1697" s="164" t="s">
        <v>3538</v>
      </c>
      <c r="F1697" s="165" t="s">
        <v>2650</v>
      </c>
      <c r="G1697" s="126">
        <v>9.4</v>
      </c>
      <c r="H1697" s="166">
        <v>656</v>
      </c>
      <c r="I1697" s="166">
        <v>649</v>
      </c>
      <c r="J1697" s="166">
        <v>749</v>
      </c>
      <c r="K1697" s="357">
        <v>667</v>
      </c>
      <c r="L1697" s="357">
        <v>659</v>
      </c>
      <c r="M1697" s="357">
        <v>765</v>
      </c>
      <c r="N1697" s="357">
        <v>731</v>
      </c>
      <c r="O1697" s="357">
        <v>649</v>
      </c>
      <c r="P1697" s="357">
        <v>662</v>
      </c>
      <c r="Q1697" s="357">
        <v>748</v>
      </c>
      <c r="R1697" s="357">
        <v>722</v>
      </c>
      <c r="S1697" s="354">
        <v>974</v>
      </c>
      <c r="T1697" s="354">
        <v>1087</v>
      </c>
      <c r="U1697" s="354">
        <v>1063</v>
      </c>
      <c r="V1697" s="357">
        <v>814</v>
      </c>
      <c r="W1697" s="357">
        <v>905</v>
      </c>
      <c r="X1697" s="357">
        <v>793</v>
      </c>
      <c r="Y1697" s="357">
        <v>852</v>
      </c>
      <c r="Z1697" s="357">
        <v>995</v>
      </c>
      <c r="AA1697" s="357">
        <v>862</v>
      </c>
      <c r="AB1697" s="357">
        <v>828</v>
      </c>
      <c r="AC1697" s="357">
        <v>904</v>
      </c>
      <c r="AD1697" s="357">
        <v>1060</v>
      </c>
      <c r="AE1697" s="357">
        <v>907</v>
      </c>
      <c r="AF1697" s="357">
        <v>946</v>
      </c>
      <c r="AG1697" s="357">
        <v>1024</v>
      </c>
      <c r="AH1697" s="357">
        <v>1201</v>
      </c>
      <c r="AI1697" s="368" t="s">
        <v>2207</v>
      </c>
      <c r="AJ1697" s="357">
        <v>842</v>
      </c>
      <c r="AK1697" s="357">
        <v>919</v>
      </c>
      <c r="AL1697" s="357">
        <v>1077</v>
      </c>
      <c r="AM1697" s="357">
        <v>706</v>
      </c>
      <c r="AN1697" s="357">
        <v>759</v>
      </c>
      <c r="AO1697" s="357">
        <v>867</v>
      </c>
      <c r="AP1697" s="357">
        <v>735</v>
      </c>
      <c r="AQ1697" s="357">
        <v>735</v>
      </c>
      <c r="AR1697" s="357">
        <v>873</v>
      </c>
      <c r="AS1697" s="357">
        <v>867</v>
      </c>
      <c r="AT1697" s="105"/>
      <c r="AU1697" s="105" t="s">
        <v>3538</v>
      </c>
      <c r="AV1697" s="126">
        <v>9.4</v>
      </c>
    </row>
    <row r="1698" spans="1:48" ht="23.25" customHeight="1">
      <c r="A1698" s="396"/>
      <c r="B1698" s="397"/>
      <c r="D1698" s="105" t="s">
        <v>2651</v>
      </c>
      <c r="E1698" s="164" t="s">
        <v>2651</v>
      </c>
      <c r="F1698" s="165" t="s">
        <v>2652</v>
      </c>
      <c r="G1698" s="126">
        <v>10.5</v>
      </c>
      <c r="H1698" s="166">
        <v>695</v>
      </c>
      <c r="I1698" s="166">
        <v>695</v>
      </c>
      <c r="J1698" s="166">
        <v>791</v>
      </c>
      <c r="K1698" s="357">
        <v>712</v>
      </c>
      <c r="L1698" s="357">
        <v>706</v>
      </c>
      <c r="M1698" s="357">
        <v>818</v>
      </c>
      <c r="N1698" s="357">
        <v>767</v>
      </c>
      <c r="O1698" s="357">
        <v>688</v>
      </c>
      <c r="P1698" s="357">
        <v>714</v>
      </c>
      <c r="Q1698" s="357">
        <v>803</v>
      </c>
      <c r="R1698" s="357">
        <v>770</v>
      </c>
      <c r="S1698" s="354">
        <v>1012</v>
      </c>
      <c r="T1698" s="354">
        <v>1135</v>
      </c>
      <c r="U1698" s="354">
        <v>1116</v>
      </c>
      <c r="V1698" s="357">
        <v>858</v>
      </c>
      <c r="W1698" s="357">
        <v>955</v>
      </c>
      <c r="X1698" s="357">
        <v>831</v>
      </c>
      <c r="Y1698" s="357">
        <v>896</v>
      </c>
      <c r="Z1698" s="357">
        <v>1046</v>
      </c>
      <c r="AA1698" s="357">
        <v>903</v>
      </c>
      <c r="AB1698" s="357">
        <v>871</v>
      </c>
      <c r="AC1698" s="357">
        <v>956</v>
      </c>
      <c r="AD1698" s="357">
        <v>1120</v>
      </c>
      <c r="AE1698" s="357">
        <v>954</v>
      </c>
      <c r="AF1698" s="357">
        <v>989</v>
      </c>
      <c r="AG1698" s="357">
        <v>1076</v>
      </c>
      <c r="AH1698" s="357">
        <v>1262</v>
      </c>
      <c r="AI1698" s="368" t="s">
        <v>2207</v>
      </c>
      <c r="AJ1698" s="357">
        <v>886</v>
      </c>
      <c r="AK1698" s="357">
        <v>970</v>
      </c>
      <c r="AL1698" s="357">
        <v>1138</v>
      </c>
      <c r="AM1698" s="357">
        <v>745</v>
      </c>
      <c r="AN1698" s="357">
        <v>804</v>
      </c>
      <c r="AO1698" s="357">
        <v>918</v>
      </c>
      <c r="AP1698" s="357">
        <v>784</v>
      </c>
      <c r="AQ1698" s="357">
        <v>784</v>
      </c>
      <c r="AR1698" s="357">
        <v>936</v>
      </c>
      <c r="AS1698" s="357">
        <v>915</v>
      </c>
      <c r="AT1698" s="105"/>
      <c r="AU1698" s="105" t="s">
        <v>2651</v>
      </c>
      <c r="AV1698" s="126">
        <v>10.5</v>
      </c>
    </row>
    <row r="1699" spans="1:48" ht="23.25" customHeight="1">
      <c r="D1699" s="105" t="s">
        <v>3539</v>
      </c>
      <c r="E1699" s="164" t="s">
        <v>3539</v>
      </c>
      <c r="F1699" s="165" t="s">
        <v>2652</v>
      </c>
      <c r="G1699" s="126">
        <v>10.5</v>
      </c>
      <c r="H1699" s="166">
        <v>695</v>
      </c>
      <c r="I1699" s="166">
        <v>695</v>
      </c>
      <c r="J1699" s="166">
        <v>791</v>
      </c>
      <c r="K1699" s="357">
        <v>712</v>
      </c>
      <c r="L1699" s="357">
        <v>706</v>
      </c>
      <c r="M1699" s="357">
        <v>818</v>
      </c>
      <c r="N1699" s="357">
        <v>767</v>
      </c>
      <c r="O1699" s="357">
        <v>688</v>
      </c>
      <c r="P1699" s="357">
        <v>714</v>
      </c>
      <c r="Q1699" s="357">
        <v>803</v>
      </c>
      <c r="R1699" s="357">
        <v>770</v>
      </c>
      <c r="S1699" s="354">
        <v>1012</v>
      </c>
      <c r="T1699" s="354">
        <v>1135</v>
      </c>
      <c r="U1699" s="354">
        <v>1116</v>
      </c>
      <c r="V1699" s="357">
        <v>858</v>
      </c>
      <c r="W1699" s="357">
        <v>955</v>
      </c>
      <c r="X1699" s="357">
        <v>831</v>
      </c>
      <c r="Y1699" s="357">
        <v>896</v>
      </c>
      <c r="Z1699" s="357">
        <v>1046</v>
      </c>
      <c r="AA1699" s="357">
        <v>903</v>
      </c>
      <c r="AB1699" s="357">
        <v>871</v>
      </c>
      <c r="AC1699" s="357">
        <v>956</v>
      </c>
      <c r="AD1699" s="357">
        <v>1120</v>
      </c>
      <c r="AE1699" s="357">
        <v>954</v>
      </c>
      <c r="AF1699" s="357">
        <v>989</v>
      </c>
      <c r="AG1699" s="357">
        <v>1076</v>
      </c>
      <c r="AH1699" s="357">
        <v>1262</v>
      </c>
      <c r="AI1699" s="368" t="s">
        <v>2207</v>
      </c>
      <c r="AJ1699" s="357">
        <v>886</v>
      </c>
      <c r="AK1699" s="357">
        <v>970</v>
      </c>
      <c r="AL1699" s="357">
        <v>1138</v>
      </c>
      <c r="AM1699" s="357">
        <v>745</v>
      </c>
      <c r="AN1699" s="357">
        <v>804</v>
      </c>
      <c r="AO1699" s="357">
        <v>918</v>
      </c>
      <c r="AP1699" s="357">
        <v>784</v>
      </c>
      <c r="AQ1699" s="357">
        <v>784</v>
      </c>
      <c r="AR1699" s="357">
        <v>936</v>
      </c>
      <c r="AS1699" s="357">
        <v>915</v>
      </c>
      <c r="AT1699" s="105"/>
      <c r="AU1699" s="105" t="s">
        <v>3539</v>
      </c>
      <c r="AV1699" s="126">
        <v>10.5</v>
      </c>
    </row>
    <row r="1700" spans="1:48" ht="23.25" customHeight="1">
      <c r="D1700" s="105" t="s">
        <v>2653</v>
      </c>
      <c r="E1700" s="164" t="s">
        <v>2653</v>
      </c>
      <c r="F1700" s="165" t="s">
        <v>2654</v>
      </c>
      <c r="G1700" s="126">
        <v>11.7</v>
      </c>
      <c r="H1700" s="166">
        <v>712</v>
      </c>
      <c r="I1700" s="166">
        <v>714</v>
      </c>
      <c r="J1700" s="166">
        <v>813</v>
      </c>
      <c r="K1700" s="357">
        <v>731</v>
      </c>
      <c r="L1700" s="357">
        <v>725</v>
      </c>
      <c r="M1700" s="357">
        <v>845</v>
      </c>
      <c r="N1700" s="357">
        <v>790</v>
      </c>
      <c r="O1700" s="357">
        <v>707</v>
      </c>
      <c r="P1700" s="357">
        <v>739</v>
      </c>
      <c r="Q1700" s="357">
        <v>830</v>
      </c>
      <c r="R1700" s="357">
        <v>797</v>
      </c>
      <c r="S1700" s="354">
        <v>1035</v>
      </c>
      <c r="T1700" s="354">
        <v>1168</v>
      </c>
      <c r="U1700" s="354">
        <v>1149</v>
      </c>
      <c r="V1700" s="357">
        <v>886</v>
      </c>
      <c r="W1700" s="357">
        <v>985</v>
      </c>
      <c r="X1700" s="357">
        <v>848</v>
      </c>
      <c r="Y1700" s="357">
        <v>919</v>
      </c>
      <c r="Z1700" s="357">
        <v>1073</v>
      </c>
      <c r="AA1700" s="357">
        <v>922</v>
      </c>
      <c r="AB1700" s="357">
        <v>895</v>
      </c>
      <c r="AC1700" s="357">
        <v>987</v>
      </c>
      <c r="AD1700" s="357">
        <v>1157</v>
      </c>
      <c r="AE1700" s="357">
        <v>978</v>
      </c>
      <c r="AF1700" s="357">
        <v>1012</v>
      </c>
      <c r="AG1700" s="357">
        <v>1107</v>
      </c>
      <c r="AH1700" s="357">
        <v>1298</v>
      </c>
      <c r="AI1700" s="368" t="s">
        <v>2207</v>
      </c>
      <c r="AJ1700" s="357">
        <v>909</v>
      </c>
      <c r="AK1700" s="357">
        <v>1001</v>
      </c>
      <c r="AL1700" s="357">
        <v>1174</v>
      </c>
      <c r="AM1700" s="357">
        <v>764</v>
      </c>
      <c r="AN1700" s="357">
        <v>828</v>
      </c>
      <c r="AO1700" s="357">
        <v>946</v>
      </c>
      <c r="AP1700" s="357">
        <v>812</v>
      </c>
      <c r="AQ1700" s="357">
        <v>812</v>
      </c>
      <c r="AR1700" s="357">
        <v>981</v>
      </c>
      <c r="AS1700" s="357">
        <v>943</v>
      </c>
      <c r="AT1700" s="105"/>
      <c r="AU1700" s="105" t="s">
        <v>2653</v>
      </c>
      <c r="AV1700" s="126">
        <v>11.7</v>
      </c>
    </row>
    <row r="1701" spans="1:48" ht="23.25" customHeight="1">
      <c r="D1701" s="105" t="s">
        <v>3540</v>
      </c>
      <c r="E1701" s="164" t="s">
        <v>3540</v>
      </c>
      <c r="F1701" s="165" t="s">
        <v>2654</v>
      </c>
      <c r="G1701" s="126">
        <v>11.7</v>
      </c>
      <c r="H1701" s="166">
        <v>712</v>
      </c>
      <c r="I1701" s="166">
        <v>714</v>
      </c>
      <c r="J1701" s="166">
        <v>813</v>
      </c>
      <c r="K1701" s="357">
        <v>731</v>
      </c>
      <c r="L1701" s="357">
        <v>725</v>
      </c>
      <c r="M1701" s="357">
        <v>845</v>
      </c>
      <c r="N1701" s="357">
        <v>790</v>
      </c>
      <c r="O1701" s="357">
        <v>707</v>
      </c>
      <c r="P1701" s="357">
        <v>739</v>
      </c>
      <c r="Q1701" s="357">
        <v>830</v>
      </c>
      <c r="R1701" s="357">
        <v>797</v>
      </c>
      <c r="S1701" s="354">
        <v>1035</v>
      </c>
      <c r="T1701" s="354">
        <v>1168</v>
      </c>
      <c r="U1701" s="354">
        <v>1149</v>
      </c>
      <c r="V1701" s="357">
        <v>886</v>
      </c>
      <c r="W1701" s="357">
        <v>985</v>
      </c>
      <c r="X1701" s="357">
        <v>848</v>
      </c>
      <c r="Y1701" s="357">
        <v>919</v>
      </c>
      <c r="Z1701" s="357">
        <v>1073</v>
      </c>
      <c r="AA1701" s="357">
        <v>922</v>
      </c>
      <c r="AB1701" s="357">
        <v>895</v>
      </c>
      <c r="AC1701" s="357">
        <v>987</v>
      </c>
      <c r="AD1701" s="357">
        <v>1157</v>
      </c>
      <c r="AE1701" s="357">
        <v>978</v>
      </c>
      <c r="AF1701" s="357">
        <v>1012</v>
      </c>
      <c r="AG1701" s="357">
        <v>1107</v>
      </c>
      <c r="AH1701" s="357">
        <v>1298</v>
      </c>
      <c r="AI1701" s="368" t="s">
        <v>2207</v>
      </c>
      <c r="AJ1701" s="357">
        <v>909</v>
      </c>
      <c r="AK1701" s="357">
        <v>1001</v>
      </c>
      <c r="AL1701" s="357">
        <v>1174</v>
      </c>
      <c r="AM1701" s="357">
        <v>764</v>
      </c>
      <c r="AN1701" s="357">
        <v>828</v>
      </c>
      <c r="AO1701" s="357">
        <v>946</v>
      </c>
      <c r="AP1701" s="357">
        <v>812</v>
      </c>
      <c r="AQ1701" s="357">
        <v>812</v>
      </c>
      <c r="AR1701" s="357">
        <v>981</v>
      </c>
      <c r="AS1701" s="357">
        <v>943</v>
      </c>
      <c r="AT1701" s="105"/>
      <c r="AU1701" s="105" t="s">
        <v>3540</v>
      </c>
      <c r="AV1701" s="126">
        <v>11.7</v>
      </c>
    </row>
    <row r="1702" spans="1:48" ht="23.25" customHeight="1">
      <c r="D1702" s="105" t="s">
        <v>2655</v>
      </c>
      <c r="E1702" s="164" t="s">
        <v>2655</v>
      </c>
      <c r="F1702" s="165" t="s">
        <v>2656</v>
      </c>
      <c r="G1702" s="126">
        <v>12.9</v>
      </c>
      <c r="H1702" s="166">
        <v>730</v>
      </c>
      <c r="I1702" s="166">
        <v>725</v>
      </c>
      <c r="J1702" s="166">
        <v>836</v>
      </c>
      <c r="K1702" s="357">
        <v>743</v>
      </c>
      <c r="L1702" s="357">
        <v>736</v>
      </c>
      <c r="M1702" s="357">
        <v>853</v>
      </c>
      <c r="N1702" s="357">
        <v>827</v>
      </c>
      <c r="O1702" s="357">
        <v>728</v>
      </c>
      <c r="P1702" s="357">
        <v>753</v>
      </c>
      <c r="Q1702" s="357">
        <v>848</v>
      </c>
      <c r="R1702" s="357">
        <v>828</v>
      </c>
      <c r="S1702" s="354">
        <v>1058</v>
      </c>
      <c r="T1702" s="354">
        <v>1202</v>
      </c>
      <c r="U1702" s="354">
        <v>1182</v>
      </c>
      <c r="V1702" s="357">
        <v>915</v>
      </c>
      <c r="W1702" s="357">
        <v>1017</v>
      </c>
      <c r="X1702" s="357">
        <v>866</v>
      </c>
      <c r="Y1702" s="357">
        <v>943</v>
      </c>
      <c r="Z1702" s="357">
        <v>1100</v>
      </c>
      <c r="AA1702" s="357">
        <v>942</v>
      </c>
      <c r="AB1702" s="357">
        <v>918</v>
      </c>
      <c r="AC1702" s="357">
        <v>1019</v>
      </c>
      <c r="AD1702" s="357">
        <v>1194</v>
      </c>
      <c r="AE1702" s="357">
        <v>1003</v>
      </c>
      <c r="AF1702" s="357">
        <v>1036</v>
      </c>
      <c r="AG1702" s="357">
        <v>1139</v>
      </c>
      <c r="AH1702" s="357">
        <v>1336</v>
      </c>
      <c r="AI1702" s="368" t="s">
        <v>2207</v>
      </c>
      <c r="AJ1702" s="357">
        <v>933</v>
      </c>
      <c r="AK1702" s="357">
        <v>1033</v>
      </c>
      <c r="AL1702" s="357">
        <v>1211</v>
      </c>
      <c r="AM1702" s="357">
        <v>783</v>
      </c>
      <c r="AN1702" s="357">
        <v>853</v>
      </c>
      <c r="AO1702" s="357">
        <v>974</v>
      </c>
      <c r="AP1702" s="357">
        <v>842</v>
      </c>
      <c r="AQ1702" s="357">
        <v>842</v>
      </c>
      <c r="AR1702" s="357">
        <v>1026</v>
      </c>
      <c r="AS1702" s="357">
        <v>971</v>
      </c>
      <c r="AT1702" s="105"/>
      <c r="AU1702" s="105" t="s">
        <v>2655</v>
      </c>
      <c r="AV1702" s="126">
        <v>12.9</v>
      </c>
    </row>
    <row r="1703" spans="1:48" ht="23.25" customHeight="1">
      <c r="D1703" s="105" t="s">
        <v>3541</v>
      </c>
      <c r="E1703" s="164" t="s">
        <v>3541</v>
      </c>
      <c r="F1703" s="165" t="s">
        <v>2656</v>
      </c>
      <c r="G1703" s="126">
        <v>12.9</v>
      </c>
      <c r="H1703" s="166">
        <v>730</v>
      </c>
      <c r="I1703" s="166">
        <v>725</v>
      </c>
      <c r="J1703" s="166">
        <v>836</v>
      </c>
      <c r="K1703" s="357">
        <v>743</v>
      </c>
      <c r="L1703" s="357">
        <v>736</v>
      </c>
      <c r="M1703" s="357">
        <v>853</v>
      </c>
      <c r="N1703" s="357">
        <v>827</v>
      </c>
      <c r="O1703" s="357">
        <v>728</v>
      </c>
      <c r="P1703" s="357">
        <v>753</v>
      </c>
      <c r="Q1703" s="357">
        <v>848</v>
      </c>
      <c r="R1703" s="357">
        <v>828</v>
      </c>
      <c r="S1703" s="354">
        <v>1058</v>
      </c>
      <c r="T1703" s="354">
        <v>1202</v>
      </c>
      <c r="U1703" s="354">
        <v>1182</v>
      </c>
      <c r="V1703" s="357">
        <v>915</v>
      </c>
      <c r="W1703" s="357">
        <v>1017</v>
      </c>
      <c r="X1703" s="357">
        <v>866</v>
      </c>
      <c r="Y1703" s="357">
        <v>943</v>
      </c>
      <c r="Z1703" s="357">
        <v>1100</v>
      </c>
      <c r="AA1703" s="357">
        <v>942</v>
      </c>
      <c r="AB1703" s="357">
        <v>918</v>
      </c>
      <c r="AC1703" s="357">
        <v>1019</v>
      </c>
      <c r="AD1703" s="357">
        <v>1194</v>
      </c>
      <c r="AE1703" s="357">
        <v>1003</v>
      </c>
      <c r="AF1703" s="357">
        <v>1036</v>
      </c>
      <c r="AG1703" s="357">
        <v>1139</v>
      </c>
      <c r="AH1703" s="357">
        <v>1336</v>
      </c>
      <c r="AI1703" s="368" t="s">
        <v>2207</v>
      </c>
      <c r="AJ1703" s="357">
        <v>933</v>
      </c>
      <c r="AK1703" s="357">
        <v>1033</v>
      </c>
      <c r="AL1703" s="357">
        <v>1211</v>
      </c>
      <c r="AM1703" s="357">
        <v>783</v>
      </c>
      <c r="AN1703" s="357">
        <v>853</v>
      </c>
      <c r="AO1703" s="357">
        <v>974</v>
      </c>
      <c r="AP1703" s="357">
        <v>842</v>
      </c>
      <c r="AQ1703" s="357">
        <v>842</v>
      </c>
      <c r="AR1703" s="357">
        <v>1026</v>
      </c>
      <c r="AS1703" s="357">
        <v>971</v>
      </c>
      <c r="AT1703" s="105"/>
      <c r="AU1703" s="105" t="s">
        <v>3541</v>
      </c>
      <c r="AV1703" s="126">
        <v>12.9</v>
      </c>
    </row>
    <row r="1704" spans="1:48" ht="23.25" customHeight="1">
      <c r="D1704" s="105" t="s">
        <v>2657</v>
      </c>
      <c r="E1704" s="164" t="s">
        <v>2657</v>
      </c>
      <c r="F1704" s="165" t="s">
        <v>2658</v>
      </c>
      <c r="G1704" s="126">
        <v>14</v>
      </c>
      <c r="H1704" s="166">
        <v>761</v>
      </c>
      <c r="I1704" s="166">
        <v>757</v>
      </c>
      <c r="J1704" s="166">
        <v>877</v>
      </c>
      <c r="K1704" s="357">
        <v>774</v>
      </c>
      <c r="L1704" s="357">
        <v>768</v>
      </c>
      <c r="M1704" s="357">
        <v>894</v>
      </c>
      <c r="N1704" s="357">
        <v>863</v>
      </c>
      <c r="O1704" s="357">
        <v>758</v>
      </c>
      <c r="P1704" s="357">
        <v>784</v>
      </c>
      <c r="Q1704" s="357">
        <v>883</v>
      </c>
      <c r="R1704" s="357">
        <v>864</v>
      </c>
      <c r="S1704" s="354">
        <v>1085</v>
      </c>
      <c r="T1704" s="354">
        <v>1232</v>
      </c>
      <c r="U1704" s="354">
        <v>1215</v>
      </c>
      <c r="V1704" s="357">
        <v>938</v>
      </c>
      <c r="W1704" s="357">
        <v>1042</v>
      </c>
      <c r="X1704" s="357">
        <v>893</v>
      </c>
      <c r="Y1704" s="357">
        <v>976</v>
      </c>
      <c r="Z1704" s="357">
        <v>1138</v>
      </c>
      <c r="AA1704" s="357">
        <v>971</v>
      </c>
      <c r="AB1704" s="357">
        <v>951</v>
      </c>
      <c r="AC1704" s="357">
        <v>1059</v>
      </c>
      <c r="AD1704" s="357">
        <v>1242</v>
      </c>
      <c r="AE1704" s="357">
        <v>1038</v>
      </c>
      <c r="AF1704" s="357">
        <v>1069</v>
      </c>
      <c r="AG1704" s="357">
        <v>1179</v>
      </c>
      <c r="AH1704" s="357">
        <v>1383</v>
      </c>
      <c r="AI1704" s="368" t="s">
        <v>2207</v>
      </c>
      <c r="AJ1704" s="357">
        <v>965</v>
      </c>
      <c r="AK1704" s="357">
        <v>1074</v>
      </c>
      <c r="AL1704" s="357">
        <v>1259</v>
      </c>
      <c r="AM1704" s="357">
        <v>816</v>
      </c>
      <c r="AN1704" s="357">
        <v>893</v>
      </c>
      <c r="AO1704" s="357">
        <v>1020</v>
      </c>
      <c r="AP1704" s="357">
        <v>865</v>
      </c>
      <c r="AQ1704" s="357">
        <v>865</v>
      </c>
      <c r="AR1704" s="357">
        <v>1053</v>
      </c>
      <c r="AS1704" s="357">
        <v>992</v>
      </c>
      <c r="AT1704" s="105"/>
      <c r="AU1704" s="105" t="s">
        <v>2657</v>
      </c>
      <c r="AV1704" s="126">
        <v>14</v>
      </c>
    </row>
    <row r="1705" spans="1:48" ht="23.25" customHeight="1">
      <c r="D1705" s="105" t="s">
        <v>3542</v>
      </c>
      <c r="E1705" s="164" t="s">
        <v>3542</v>
      </c>
      <c r="F1705" s="165" t="s">
        <v>2658</v>
      </c>
      <c r="G1705" s="126">
        <v>14</v>
      </c>
      <c r="H1705" s="166">
        <v>761</v>
      </c>
      <c r="I1705" s="166">
        <v>757</v>
      </c>
      <c r="J1705" s="166">
        <v>877</v>
      </c>
      <c r="K1705" s="357">
        <v>774</v>
      </c>
      <c r="L1705" s="357">
        <v>768</v>
      </c>
      <c r="M1705" s="357">
        <v>894</v>
      </c>
      <c r="N1705" s="357">
        <v>863</v>
      </c>
      <c r="O1705" s="357">
        <v>758</v>
      </c>
      <c r="P1705" s="357">
        <v>784</v>
      </c>
      <c r="Q1705" s="357">
        <v>883</v>
      </c>
      <c r="R1705" s="357">
        <v>864</v>
      </c>
      <c r="S1705" s="354">
        <v>1085</v>
      </c>
      <c r="T1705" s="354">
        <v>1232</v>
      </c>
      <c r="U1705" s="354">
        <v>1215</v>
      </c>
      <c r="V1705" s="357">
        <v>938</v>
      </c>
      <c r="W1705" s="357">
        <v>1042</v>
      </c>
      <c r="X1705" s="357">
        <v>893</v>
      </c>
      <c r="Y1705" s="357">
        <v>976</v>
      </c>
      <c r="Z1705" s="357">
        <v>1138</v>
      </c>
      <c r="AA1705" s="357">
        <v>971</v>
      </c>
      <c r="AB1705" s="357">
        <v>951</v>
      </c>
      <c r="AC1705" s="357">
        <v>1059</v>
      </c>
      <c r="AD1705" s="357">
        <v>1242</v>
      </c>
      <c r="AE1705" s="357">
        <v>1038</v>
      </c>
      <c r="AF1705" s="357">
        <v>1069</v>
      </c>
      <c r="AG1705" s="357">
        <v>1179</v>
      </c>
      <c r="AH1705" s="357">
        <v>1383</v>
      </c>
      <c r="AI1705" s="368" t="s">
        <v>2207</v>
      </c>
      <c r="AJ1705" s="357">
        <v>965</v>
      </c>
      <c r="AK1705" s="357">
        <v>1074</v>
      </c>
      <c r="AL1705" s="357">
        <v>1259</v>
      </c>
      <c r="AM1705" s="357">
        <v>816</v>
      </c>
      <c r="AN1705" s="357">
        <v>893</v>
      </c>
      <c r="AO1705" s="357">
        <v>1020</v>
      </c>
      <c r="AP1705" s="357">
        <v>865</v>
      </c>
      <c r="AQ1705" s="357">
        <v>865</v>
      </c>
      <c r="AR1705" s="357">
        <v>1053</v>
      </c>
      <c r="AS1705" s="357">
        <v>992</v>
      </c>
      <c r="AT1705" s="105"/>
      <c r="AU1705" s="105" t="s">
        <v>3542</v>
      </c>
      <c r="AV1705" s="126">
        <v>14</v>
      </c>
    </row>
    <row r="1706" spans="1:48" ht="23.25" customHeight="1">
      <c r="D1706" s="105" t="s">
        <v>2659</v>
      </c>
      <c r="E1706" s="164" t="s">
        <v>2659</v>
      </c>
      <c r="F1706" s="165" t="s">
        <v>2660</v>
      </c>
      <c r="G1706" s="126">
        <v>15.2</v>
      </c>
      <c r="H1706" s="166">
        <v>828</v>
      </c>
      <c r="I1706" s="166">
        <v>818</v>
      </c>
      <c r="J1706" s="166">
        <v>945</v>
      </c>
      <c r="K1706" s="357">
        <v>851</v>
      </c>
      <c r="L1706" s="357">
        <v>839</v>
      </c>
      <c r="M1706" s="357">
        <v>977</v>
      </c>
      <c r="N1706" s="357">
        <v>953</v>
      </c>
      <c r="O1706" s="357">
        <v>825</v>
      </c>
      <c r="P1706" s="357">
        <v>846</v>
      </c>
      <c r="Q1706" s="357">
        <v>953</v>
      </c>
      <c r="R1706" s="357">
        <v>937</v>
      </c>
      <c r="S1706" s="354">
        <v>1209</v>
      </c>
      <c r="T1706" s="354">
        <v>1368</v>
      </c>
      <c r="U1706" s="354">
        <v>1374</v>
      </c>
      <c r="V1706" s="357">
        <v>1028</v>
      </c>
      <c r="W1706" s="357">
        <v>1143</v>
      </c>
      <c r="X1706" s="357">
        <v>990</v>
      </c>
      <c r="Y1706" s="357">
        <v>1086</v>
      </c>
      <c r="Z1706" s="357">
        <v>1275</v>
      </c>
      <c r="AA1706" s="357">
        <v>1081</v>
      </c>
      <c r="AB1706" s="357">
        <v>1040</v>
      </c>
      <c r="AC1706" s="357">
        <v>1157</v>
      </c>
      <c r="AD1706" s="357">
        <v>1357</v>
      </c>
      <c r="AE1706" s="357">
        <v>1135</v>
      </c>
      <c r="AF1706" s="357">
        <v>1192</v>
      </c>
      <c r="AG1706" s="357">
        <v>1312</v>
      </c>
      <c r="AH1706" s="357">
        <v>1540</v>
      </c>
      <c r="AI1706" s="368" t="s">
        <v>2207</v>
      </c>
      <c r="AJ1706" s="357">
        <v>1060</v>
      </c>
      <c r="AK1706" s="357">
        <v>1178</v>
      </c>
      <c r="AL1706" s="357">
        <v>1381</v>
      </c>
      <c r="AM1706" s="357">
        <v>895</v>
      </c>
      <c r="AN1706" s="357">
        <v>978</v>
      </c>
      <c r="AO1706" s="357">
        <v>1117</v>
      </c>
      <c r="AP1706" s="357">
        <v>920</v>
      </c>
      <c r="AQ1706" s="357">
        <v>920</v>
      </c>
      <c r="AR1706" s="357">
        <v>1124</v>
      </c>
      <c r="AS1706" s="357">
        <v>1097</v>
      </c>
      <c r="AT1706" s="105"/>
      <c r="AU1706" s="105" t="s">
        <v>2659</v>
      </c>
      <c r="AV1706" s="126">
        <v>15.2</v>
      </c>
    </row>
    <row r="1707" spans="1:48" ht="23.25" customHeight="1">
      <c r="A1707" s="396"/>
      <c r="B1707" s="397"/>
      <c r="D1707" s="105" t="s">
        <v>3543</v>
      </c>
      <c r="E1707" s="164" t="s">
        <v>3543</v>
      </c>
      <c r="F1707" s="165" t="s">
        <v>2660</v>
      </c>
      <c r="G1707" s="126">
        <v>15.2</v>
      </c>
      <c r="H1707" s="166">
        <v>828</v>
      </c>
      <c r="I1707" s="166">
        <v>818</v>
      </c>
      <c r="J1707" s="166">
        <v>945</v>
      </c>
      <c r="K1707" s="357">
        <v>851</v>
      </c>
      <c r="L1707" s="357">
        <v>839</v>
      </c>
      <c r="M1707" s="357">
        <v>977</v>
      </c>
      <c r="N1707" s="357">
        <v>953</v>
      </c>
      <c r="O1707" s="357">
        <v>825</v>
      </c>
      <c r="P1707" s="357">
        <v>846</v>
      </c>
      <c r="Q1707" s="357">
        <v>953</v>
      </c>
      <c r="R1707" s="357">
        <v>937</v>
      </c>
      <c r="S1707" s="354">
        <v>1209</v>
      </c>
      <c r="T1707" s="354">
        <v>1368</v>
      </c>
      <c r="U1707" s="354">
        <v>1374</v>
      </c>
      <c r="V1707" s="357">
        <v>1028</v>
      </c>
      <c r="W1707" s="357">
        <v>1143</v>
      </c>
      <c r="X1707" s="357">
        <v>990</v>
      </c>
      <c r="Y1707" s="357">
        <v>1086</v>
      </c>
      <c r="Z1707" s="357">
        <v>1275</v>
      </c>
      <c r="AA1707" s="357">
        <v>1081</v>
      </c>
      <c r="AB1707" s="357">
        <v>1040</v>
      </c>
      <c r="AC1707" s="357">
        <v>1157</v>
      </c>
      <c r="AD1707" s="357">
        <v>1357</v>
      </c>
      <c r="AE1707" s="357">
        <v>1135</v>
      </c>
      <c r="AF1707" s="357">
        <v>1192</v>
      </c>
      <c r="AG1707" s="357">
        <v>1312</v>
      </c>
      <c r="AH1707" s="357">
        <v>1540</v>
      </c>
      <c r="AI1707" s="368" t="s">
        <v>2207</v>
      </c>
      <c r="AJ1707" s="357">
        <v>1060</v>
      </c>
      <c r="AK1707" s="357">
        <v>1178</v>
      </c>
      <c r="AL1707" s="357">
        <v>1381</v>
      </c>
      <c r="AM1707" s="357">
        <v>895</v>
      </c>
      <c r="AN1707" s="357">
        <v>978</v>
      </c>
      <c r="AO1707" s="357">
        <v>1117</v>
      </c>
      <c r="AP1707" s="357">
        <v>920</v>
      </c>
      <c r="AQ1707" s="357">
        <v>920</v>
      </c>
      <c r="AR1707" s="357">
        <v>1124</v>
      </c>
      <c r="AS1707" s="357">
        <v>1097</v>
      </c>
      <c r="AT1707" s="105"/>
      <c r="AU1707" s="105" t="s">
        <v>3543</v>
      </c>
      <c r="AV1707" s="126">
        <v>15.2</v>
      </c>
    </row>
    <row r="1708" spans="1:48" ht="23.25" customHeight="1">
      <c r="D1708" s="105" t="s">
        <v>2661</v>
      </c>
      <c r="E1708" s="164" t="s">
        <v>2661</v>
      </c>
      <c r="F1708" s="165" t="s">
        <v>2662</v>
      </c>
      <c r="G1708" s="126">
        <v>16.400000000000002</v>
      </c>
      <c r="H1708" s="166">
        <v>859</v>
      </c>
      <c r="I1708" s="166">
        <v>854</v>
      </c>
      <c r="J1708" s="166">
        <v>996</v>
      </c>
      <c r="K1708" s="357">
        <v>882</v>
      </c>
      <c r="L1708" s="357">
        <v>875</v>
      </c>
      <c r="M1708" s="357">
        <v>1028</v>
      </c>
      <c r="N1708" s="357">
        <v>992</v>
      </c>
      <c r="O1708" s="357">
        <v>857</v>
      </c>
      <c r="P1708" s="357">
        <v>887</v>
      </c>
      <c r="Q1708" s="357">
        <v>999</v>
      </c>
      <c r="R1708" s="357">
        <v>980</v>
      </c>
      <c r="S1708" s="354">
        <v>1333</v>
      </c>
      <c r="T1708" s="354">
        <v>1511</v>
      </c>
      <c r="U1708" s="354">
        <v>1475</v>
      </c>
      <c r="V1708" s="357">
        <v>1114</v>
      </c>
      <c r="W1708" s="357">
        <v>1239</v>
      </c>
      <c r="X1708" s="357">
        <v>1061</v>
      </c>
      <c r="Y1708" s="357">
        <v>1157</v>
      </c>
      <c r="Z1708" s="357">
        <v>1350</v>
      </c>
      <c r="AA1708" s="357">
        <v>1152</v>
      </c>
      <c r="AB1708" s="357">
        <v>1127</v>
      </c>
      <c r="AC1708" s="357">
        <v>1253</v>
      </c>
      <c r="AD1708" s="357">
        <v>1469</v>
      </c>
      <c r="AE1708" s="357">
        <v>1229</v>
      </c>
      <c r="AF1708" s="357">
        <v>1302</v>
      </c>
      <c r="AG1708" s="357">
        <v>1431</v>
      </c>
      <c r="AH1708" s="357">
        <v>1680</v>
      </c>
      <c r="AI1708" s="368" t="s">
        <v>2207</v>
      </c>
      <c r="AJ1708" s="357">
        <v>1149</v>
      </c>
      <c r="AK1708" s="357">
        <v>1276</v>
      </c>
      <c r="AL1708" s="357">
        <v>1496</v>
      </c>
      <c r="AM1708" s="357">
        <v>945</v>
      </c>
      <c r="AN1708" s="357">
        <v>1032</v>
      </c>
      <c r="AO1708" s="357">
        <v>1180</v>
      </c>
      <c r="AP1708" s="357">
        <v>971</v>
      </c>
      <c r="AQ1708" s="357">
        <v>971</v>
      </c>
      <c r="AR1708" s="357">
        <v>1201</v>
      </c>
      <c r="AS1708" s="357">
        <v>1180</v>
      </c>
      <c r="AT1708" s="105"/>
      <c r="AU1708" s="105" t="s">
        <v>2661</v>
      </c>
      <c r="AV1708" s="126">
        <v>16.400000000000002</v>
      </c>
    </row>
    <row r="1709" spans="1:48" ht="23.25" customHeight="1">
      <c r="D1709" s="105" t="s">
        <v>3544</v>
      </c>
      <c r="E1709" s="164" t="s">
        <v>3544</v>
      </c>
      <c r="F1709" s="165" t="s">
        <v>2662</v>
      </c>
      <c r="G1709" s="126">
        <v>16.400000000000002</v>
      </c>
      <c r="H1709" s="166">
        <v>859</v>
      </c>
      <c r="I1709" s="166">
        <v>854</v>
      </c>
      <c r="J1709" s="166">
        <v>996</v>
      </c>
      <c r="K1709" s="357">
        <v>882</v>
      </c>
      <c r="L1709" s="357">
        <v>875</v>
      </c>
      <c r="M1709" s="357">
        <v>1028</v>
      </c>
      <c r="N1709" s="357">
        <v>992</v>
      </c>
      <c r="O1709" s="357">
        <v>857</v>
      </c>
      <c r="P1709" s="357">
        <v>887</v>
      </c>
      <c r="Q1709" s="357">
        <v>999</v>
      </c>
      <c r="R1709" s="357">
        <v>980</v>
      </c>
      <c r="S1709" s="354">
        <v>1333</v>
      </c>
      <c r="T1709" s="354">
        <v>1511</v>
      </c>
      <c r="U1709" s="354">
        <v>1475</v>
      </c>
      <c r="V1709" s="357">
        <v>1114</v>
      </c>
      <c r="W1709" s="357">
        <v>1239</v>
      </c>
      <c r="X1709" s="357">
        <v>1061</v>
      </c>
      <c r="Y1709" s="357">
        <v>1157</v>
      </c>
      <c r="Z1709" s="357">
        <v>1350</v>
      </c>
      <c r="AA1709" s="357">
        <v>1152</v>
      </c>
      <c r="AB1709" s="357">
        <v>1127</v>
      </c>
      <c r="AC1709" s="357">
        <v>1253</v>
      </c>
      <c r="AD1709" s="357">
        <v>1469</v>
      </c>
      <c r="AE1709" s="357">
        <v>1229</v>
      </c>
      <c r="AF1709" s="357">
        <v>1302</v>
      </c>
      <c r="AG1709" s="357">
        <v>1431</v>
      </c>
      <c r="AH1709" s="357">
        <v>1680</v>
      </c>
      <c r="AI1709" s="368" t="s">
        <v>2207</v>
      </c>
      <c r="AJ1709" s="357">
        <v>1149</v>
      </c>
      <c r="AK1709" s="357">
        <v>1276</v>
      </c>
      <c r="AL1709" s="357">
        <v>1496</v>
      </c>
      <c r="AM1709" s="357">
        <v>945</v>
      </c>
      <c r="AN1709" s="357">
        <v>1032</v>
      </c>
      <c r="AO1709" s="357">
        <v>1180</v>
      </c>
      <c r="AP1709" s="357">
        <v>971</v>
      </c>
      <c r="AQ1709" s="357">
        <v>971</v>
      </c>
      <c r="AR1709" s="357">
        <v>1201</v>
      </c>
      <c r="AS1709" s="357">
        <v>1180</v>
      </c>
      <c r="AT1709" s="105"/>
      <c r="AU1709" s="105" t="s">
        <v>3544</v>
      </c>
      <c r="AV1709" s="126">
        <v>16.400000000000002</v>
      </c>
    </row>
    <row r="1710" spans="1:48" ht="23.25" customHeight="1">
      <c r="D1710" s="105" t="s">
        <v>2677</v>
      </c>
      <c r="E1710" s="164" t="s">
        <v>2677</v>
      </c>
      <c r="F1710" s="165" t="s">
        <v>2678</v>
      </c>
      <c r="G1710" s="126">
        <v>16.400000000000002</v>
      </c>
      <c r="H1710" s="166">
        <v>967</v>
      </c>
      <c r="I1710" s="166">
        <v>961</v>
      </c>
      <c r="J1710" s="166">
        <v>1119</v>
      </c>
      <c r="K1710" s="357">
        <v>989</v>
      </c>
      <c r="L1710" s="357">
        <v>982</v>
      </c>
      <c r="M1710" s="357">
        <v>1151</v>
      </c>
      <c r="N1710" s="357">
        <v>1105</v>
      </c>
      <c r="O1710" s="357">
        <v>965</v>
      </c>
      <c r="P1710" s="357">
        <v>994</v>
      </c>
      <c r="Q1710" s="357">
        <v>1121</v>
      </c>
      <c r="R1710" s="357">
        <v>1093</v>
      </c>
      <c r="S1710" s="354">
        <v>1449</v>
      </c>
      <c r="T1710" s="354">
        <v>1630</v>
      </c>
      <c r="U1710" s="354">
        <v>1620</v>
      </c>
      <c r="V1710" s="357">
        <v>1212</v>
      </c>
      <c r="W1710" s="357">
        <v>1351</v>
      </c>
      <c r="X1710" s="357">
        <v>1166</v>
      </c>
      <c r="Y1710" s="357">
        <v>1265</v>
      </c>
      <c r="Z1710" s="357">
        <v>1477</v>
      </c>
      <c r="AA1710" s="357">
        <v>1268</v>
      </c>
      <c r="AB1710" s="357">
        <v>1233</v>
      </c>
      <c r="AC1710" s="357">
        <v>1360</v>
      </c>
      <c r="AD1710" s="357">
        <v>1596</v>
      </c>
      <c r="AE1710" s="357">
        <v>1347</v>
      </c>
      <c r="AF1710" s="357">
        <v>1408</v>
      </c>
      <c r="AG1710" s="357">
        <v>1539</v>
      </c>
      <c r="AH1710" s="357">
        <v>1807</v>
      </c>
      <c r="AI1710" s="368" t="s">
        <v>2207</v>
      </c>
      <c r="AJ1710" s="357">
        <v>1255</v>
      </c>
      <c r="AK1710" s="357">
        <v>1384</v>
      </c>
      <c r="AL1710" s="357">
        <v>1623</v>
      </c>
      <c r="AM1710" s="357">
        <v>1051</v>
      </c>
      <c r="AN1710" s="357">
        <v>1138</v>
      </c>
      <c r="AO1710" s="357">
        <v>1301</v>
      </c>
      <c r="AP1710" s="357">
        <v>1092</v>
      </c>
      <c r="AQ1710" s="357">
        <v>1092</v>
      </c>
      <c r="AR1710" s="357">
        <v>1324</v>
      </c>
      <c r="AS1710" s="357">
        <v>1298</v>
      </c>
      <c r="AT1710" s="105"/>
      <c r="AU1710" s="105" t="s">
        <v>2677</v>
      </c>
      <c r="AV1710" s="126">
        <v>16.400000000000002</v>
      </c>
    </row>
    <row r="1711" spans="1:48" ht="23.25" customHeight="1">
      <c r="D1711" s="105" t="s">
        <v>3545</v>
      </c>
      <c r="E1711" s="164" t="s">
        <v>3545</v>
      </c>
      <c r="F1711" s="165" t="s">
        <v>2678</v>
      </c>
      <c r="G1711" s="126">
        <v>16.400000000000002</v>
      </c>
      <c r="H1711" s="166">
        <v>967</v>
      </c>
      <c r="I1711" s="166">
        <v>961</v>
      </c>
      <c r="J1711" s="166">
        <v>1119</v>
      </c>
      <c r="K1711" s="357">
        <v>989</v>
      </c>
      <c r="L1711" s="357">
        <v>982</v>
      </c>
      <c r="M1711" s="357">
        <v>1151</v>
      </c>
      <c r="N1711" s="357">
        <v>1105</v>
      </c>
      <c r="O1711" s="357">
        <v>965</v>
      </c>
      <c r="P1711" s="357">
        <v>994</v>
      </c>
      <c r="Q1711" s="357">
        <v>1121</v>
      </c>
      <c r="R1711" s="357">
        <v>1093</v>
      </c>
      <c r="S1711" s="354">
        <v>1449</v>
      </c>
      <c r="T1711" s="354">
        <v>1630</v>
      </c>
      <c r="U1711" s="354">
        <v>1620</v>
      </c>
      <c r="V1711" s="357">
        <v>1212</v>
      </c>
      <c r="W1711" s="357">
        <v>1351</v>
      </c>
      <c r="X1711" s="357">
        <v>1166</v>
      </c>
      <c r="Y1711" s="357">
        <v>1265</v>
      </c>
      <c r="Z1711" s="357">
        <v>1477</v>
      </c>
      <c r="AA1711" s="357">
        <v>1268</v>
      </c>
      <c r="AB1711" s="357">
        <v>1233</v>
      </c>
      <c r="AC1711" s="357">
        <v>1360</v>
      </c>
      <c r="AD1711" s="357">
        <v>1596</v>
      </c>
      <c r="AE1711" s="357">
        <v>1347</v>
      </c>
      <c r="AF1711" s="357">
        <v>1408</v>
      </c>
      <c r="AG1711" s="357">
        <v>1539</v>
      </c>
      <c r="AH1711" s="357">
        <v>1807</v>
      </c>
      <c r="AI1711" s="368" t="s">
        <v>2207</v>
      </c>
      <c r="AJ1711" s="357">
        <v>1255</v>
      </c>
      <c r="AK1711" s="357">
        <v>1384</v>
      </c>
      <c r="AL1711" s="357">
        <v>1623</v>
      </c>
      <c r="AM1711" s="357">
        <v>1051</v>
      </c>
      <c r="AN1711" s="357">
        <v>1138</v>
      </c>
      <c r="AO1711" s="357">
        <v>1301</v>
      </c>
      <c r="AP1711" s="357">
        <v>1092</v>
      </c>
      <c r="AQ1711" s="357">
        <v>1092</v>
      </c>
      <c r="AR1711" s="357">
        <v>1324</v>
      </c>
      <c r="AS1711" s="357">
        <v>1298</v>
      </c>
      <c r="AT1711" s="105"/>
      <c r="AU1711" s="105" t="s">
        <v>3545</v>
      </c>
      <c r="AV1711" s="126">
        <v>16.400000000000002</v>
      </c>
    </row>
    <row r="1712" spans="1:48" ht="23.25" customHeight="1">
      <c r="D1712" s="105" t="s">
        <v>2679</v>
      </c>
      <c r="E1712" s="164" t="s">
        <v>2679</v>
      </c>
      <c r="F1712" s="165" t="s">
        <v>2680</v>
      </c>
      <c r="G1712" s="126">
        <v>17.5</v>
      </c>
      <c r="H1712" s="166">
        <v>1033</v>
      </c>
      <c r="I1712" s="166">
        <v>1028</v>
      </c>
      <c r="J1712" s="166">
        <v>1190</v>
      </c>
      <c r="K1712" s="357">
        <v>1058</v>
      </c>
      <c r="L1712" s="357">
        <v>1051</v>
      </c>
      <c r="M1712" s="357">
        <v>1223</v>
      </c>
      <c r="N1712" s="357">
        <v>1175</v>
      </c>
      <c r="O1712" s="357">
        <v>1032</v>
      </c>
      <c r="P1712" s="357">
        <v>1073</v>
      </c>
      <c r="Q1712" s="357">
        <v>1201</v>
      </c>
      <c r="R1712" s="357">
        <v>1165</v>
      </c>
      <c r="S1712" s="354">
        <v>1508</v>
      </c>
      <c r="T1712" s="354">
        <v>1700</v>
      </c>
      <c r="U1712" s="354">
        <v>1697</v>
      </c>
      <c r="V1712" s="357">
        <v>1278</v>
      </c>
      <c r="W1712" s="357">
        <v>1425</v>
      </c>
      <c r="X1712" s="357">
        <v>1226</v>
      </c>
      <c r="Y1712" s="357">
        <v>1331</v>
      </c>
      <c r="Z1712" s="357">
        <v>1554</v>
      </c>
      <c r="AA1712" s="357">
        <v>1333</v>
      </c>
      <c r="AB1712" s="357">
        <v>1298</v>
      </c>
      <c r="AC1712" s="357">
        <v>1435</v>
      </c>
      <c r="AD1712" s="357">
        <v>1683</v>
      </c>
      <c r="AE1712" s="357">
        <v>1418</v>
      </c>
      <c r="AF1712" s="357">
        <v>1473</v>
      </c>
      <c r="AG1712" s="357">
        <v>1613</v>
      </c>
      <c r="AH1712" s="357">
        <v>1894</v>
      </c>
      <c r="AI1712" s="368" t="s">
        <v>2207</v>
      </c>
      <c r="AJ1712" s="357">
        <v>1320</v>
      </c>
      <c r="AK1712" s="357">
        <v>1458</v>
      </c>
      <c r="AL1712" s="357">
        <v>1710</v>
      </c>
      <c r="AM1712" s="357">
        <v>1111</v>
      </c>
      <c r="AN1712" s="357">
        <v>1204</v>
      </c>
      <c r="AO1712" s="357">
        <v>1377</v>
      </c>
      <c r="AP1712" s="357">
        <v>1168</v>
      </c>
      <c r="AQ1712" s="357">
        <v>1168</v>
      </c>
      <c r="AR1712" s="357">
        <v>1415</v>
      </c>
      <c r="AS1712" s="357">
        <v>1372</v>
      </c>
      <c r="AT1712" s="105"/>
      <c r="AU1712" s="105" t="s">
        <v>2679</v>
      </c>
      <c r="AV1712" s="126">
        <v>17.5</v>
      </c>
    </row>
    <row r="1713" spans="1:48" ht="23.25" customHeight="1">
      <c r="D1713" s="105" t="s">
        <v>3546</v>
      </c>
      <c r="E1713" s="164" t="s">
        <v>3546</v>
      </c>
      <c r="F1713" s="165" t="s">
        <v>2680</v>
      </c>
      <c r="G1713" s="126">
        <v>17.5</v>
      </c>
      <c r="H1713" s="166">
        <v>1033</v>
      </c>
      <c r="I1713" s="166">
        <v>1028</v>
      </c>
      <c r="J1713" s="166">
        <v>1190</v>
      </c>
      <c r="K1713" s="357">
        <v>1058</v>
      </c>
      <c r="L1713" s="357">
        <v>1051</v>
      </c>
      <c r="M1713" s="357">
        <v>1223</v>
      </c>
      <c r="N1713" s="357">
        <v>1175</v>
      </c>
      <c r="O1713" s="357">
        <v>1032</v>
      </c>
      <c r="P1713" s="357">
        <v>1073</v>
      </c>
      <c r="Q1713" s="357">
        <v>1201</v>
      </c>
      <c r="R1713" s="357">
        <v>1165</v>
      </c>
      <c r="S1713" s="354">
        <v>1508</v>
      </c>
      <c r="T1713" s="354">
        <v>1700</v>
      </c>
      <c r="U1713" s="354">
        <v>1697</v>
      </c>
      <c r="V1713" s="357">
        <v>1278</v>
      </c>
      <c r="W1713" s="357">
        <v>1425</v>
      </c>
      <c r="X1713" s="357">
        <v>1226</v>
      </c>
      <c r="Y1713" s="357">
        <v>1331</v>
      </c>
      <c r="Z1713" s="357">
        <v>1554</v>
      </c>
      <c r="AA1713" s="357">
        <v>1333</v>
      </c>
      <c r="AB1713" s="357">
        <v>1298</v>
      </c>
      <c r="AC1713" s="357">
        <v>1435</v>
      </c>
      <c r="AD1713" s="357">
        <v>1683</v>
      </c>
      <c r="AE1713" s="357">
        <v>1418</v>
      </c>
      <c r="AF1713" s="357">
        <v>1473</v>
      </c>
      <c r="AG1713" s="357">
        <v>1613</v>
      </c>
      <c r="AH1713" s="357">
        <v>1894</v>
      </c>
      <c r="AI1713" s="368" t="s">
        <v>2207</v>
      </c>
      <c r="AJ1713" s="357">
        <v>1320</v>
      </c>
      <c r="AK1713" s="357">
        <v>1458</v>
      </c>
      <c r="AL1713" s="357">
        <v>1710</v>
      </c>
      <c r="AM1713" s="357">
        <v>1111</v>
      </c>
      <c r="AN1713" s="357">
        <v>1204</v>
      </c>
      <c r="AO1713" s="357">
        <v>1377</v>
      </c>
      <c r="AP1713" s="357">
        <v>1168</v>
      </c>
      <c r="AQ1713" s="357">
        <v>1168</v>
      </c>
      <c r="AR1713" s="357">
        <v>1415</v>
      </c>
      <c r="AS1713" s="357">
        <v>1372</v>
      </c>
      <c r="AT1713" s="105"/>
      <c r="AU1713" s="105" t="s">
        <v>3546</v>
      </c>
      <c r="AV1713" s="126">
        <v>17.5</v>
      </c>
    </row>
    <row r="1714" spans="1:48" ht="23.25" customHeight="1">
      <c r="D1714" s="105" t="s">
        <v>2681</v>
      </c>
      <c r="E1714" s="164" t="s">
        <v>2681</v>
      </c>
      <c r="F1714" s="165" t="s">
        <v>2682</v>
      </c>
      <c r="G1714" s="126">
        <v>18.700000000000003</v>
      </c>
      <c r="H1714" s="166">
        <v>1052</v>
      </c>
      <c r="I1714" s="166">
        <v>1047</v>
      </c>
      <c r="J1714" s="166">
        <v>1208</v>
      </c>
      <c r="K1714" s="357">
        <v>1077</v>
      </c>
      <c r="L1714" s="357">
        <v>1070</v>
      </c>
      <c r="M1714" s="357">
        <v>1241</v>
      </c>
      <c r="N1714" s="357">
        <v>1200</v>
      </c>
      <c r="O1714" s="357">
        <v>1052</v>
      </c>
      <c r="P1714" s="357">
        <v>1099</v>
      </c>
      <c r="Q1714" s="357">
        <v>1228</v>
      </c>
      <c r="R1714" s="357">
        <v>1194</v>
      </c>
      <c r="S1714" s="354">
        <v>1532</v>
      </c>
      <c r="T1714" s="354">
        <v>1734</v>
      </c>
      <c r="U1714" s="354">
        <v>1731</v>
      </c>
      <c r="V1714" s="357">
        <v>1306</v>
      </c>
      <c r="W1714" s="357">
        <v>1456</v>
      </c>
      <c r="X1714" s="357">
        <v>1244</v>
      </c>
      <c r="Y1714" s="357">
        <v>1355</v>
      </c>
      <c r="Z1714" s="357">
        <v>1581</v>
      </c>
      <c r="AA1714" s="357">
        <v>1353</v>
      </c>
      <c r="AB1714" s="357">
        <v>1322</v>
      </c>
      <c r="AC1714" s="357">
        <v>1466</v>
      </c>
      <c r="AD1714" s="357">
        <v>1720</v>
      </c>
      <c r="AE1714" s="357">
        <v>1443</v>
      </c>
      <c r="AF1714" s="357">
        <v>1497</v>
      </c>
      <c r="AG1714" s="357">
        <v>1645</v>
      </c>
      <c r="AH1714" s="357">
        <v>1931</v>
      </c>
      <c r="AI1714" s="368" t="s">
        <v>2207</v>
      </c>
      <c r="AJ1714" s="357">
        <v>1344</v>
      </c>
      <c r="AK1714" s="357">
        <v>1489</v>
      </c>
      <c r="AL1714" s="357">
        <v>1748</v>
      </c>
      <c r="AM1714" s="357">
        <v>1131</v>
      </c>
      <c r="AN1714" s="357">
        <v>1230</v>
      </c>
      <c r="AO1714" s="357">
        <v>1406</v>
      </c>
      <c r="AP1714" s="357">
        <v>1197</v>
      </c>
      <c r="AQ1714" s="357">
        <v>1197</v>
      </c>
      <c r="AR1714" s="357">
        <v>1460</v>
      </c>
      <c r="AS1714" s="357">
        <v>1400</v>
      </c>
      <c r="AT1714" s="105"/>
      <c r="AU1714" s="105" t="s">
        <v>2681</v>
      </c>
      <c r="AV1714" s="126">
        <v>18.700000000000003</v>
      </c>
    </row>
    <row r="1715" spans="1:48" ht="23.25" customHeight="1">
      <c r="D1715" s="105" t="s">
        <v>3547</v>
      </c>
      <c r="E1715" s="164" t="s">
        <v>3547</v>
      </c>
      <c r="F1715" s="165" t="s">
        <v>2682</v>
      </c>
      <c r="G1715" s="126">
        <v>18.700000000000003</v>
      </c>
      <c r="H1715" s="166">
        <v>1052</v>
      </c>
      <c r="I1715" s="166">
        <v>1047</v>
      </c>
      <c r="J1715" s="166">
        <v>1208</v>
      </c>
      <c r="K1715" s="357">
        <v>1077</v>
      </c>
      <c r="L1715" s="357">
        <v>1070</v>
      </c>
      <c r="M1715" s="357">
        <v>1241</v>
      </c>
      <c r="N1715" s="357">
        <v>1200</v>
      </c>
      <c r="O1715" s="357">
        <v>1052</v>
      </c>
      <c r="P1715" s="357">
        <v>1099</v>
      </c>
      <c r="Q1715" s="357">
        <v>1228</v>
      </c>
      <c r="R1715" s="357">
        <v>1194</v>
      </c>
      <c r="S1715" s="354">
        <v>1532</v>
      </c>
      <c r="T1715" s="354">
        <v>1734</v>
      </c>
      <c r="U1715" s="354">
        <v>1731</v>
      </c>
      <c r="V1715" s="357">
        <v>1306</v>
      </c>
      <c r="W1715" s="357">
        <v>1456</v>
      </c>
      <c r="X1715" s="357">
        <v>1244</v>
      </c>
      <c r="Y1715" s="357">
        <v>1355</v>
      </c>
      <c r="Z1715" s="357">
        <v>1581</v>
      </c>
      <c r="AA1715" s="357">
        <v>1353</v>
      </c>
      <c r="AB1715" s="357">
        <v>1322</v>
      </c>
      <c r="AC1715" s="357">
        <v>1466</v>
      </c>
      <c r="AD1715" s="357">
        <v>1720</v>
      </c>
      <c r="AE1715" s="357">
        <v>1443</v>
      </c>
      <c r="AF1715" s="357">
        <v>1497</v>
      </c>
      <c r="AG1715" s="357">
        <v>1645</v>
      </c>
      <c r="AH1715" s="357">
        <v>1931</v>
      </c>
      <c r="AI1715" s="368" t="s">
        <v>2207</v>
      </c>
      <c r="AJ1715" s="357">
        <v>1344</v>
      </c>
      <c r="AK1715" s="357">
        <v>1489</v>
      </c>
      <c r="AL1715" s="357">
        <v>1748</v>
      </c>
      <c r="AM1715" s="357">
        <v>1131</v>
      </c>
      <c r="AN1715" s="357">
        <v>1230</v>
      </c>
      <c r="AO1715" s="357">
        <v>1406</v>
      </c>
      <c r="AP1715" s="357">
        <v>1197</v>
      </c>
      <c r="AQ1715" s="357">
        <v>1197</v>
      </c>
      <c r="AR1715" s="357">
        <v>1460</v>
      </c>
      <c r="AS1715" s="357">
        <v>1400</v>
      </c>
      <c r="AT1715" s="105"/>
      <c r="AU1715" s="105" t="s">
        <v>3547</v>
      </c>
      <c r="AV1715" s="126">
        <v>18.700000000000003</v>
      </c>
    </row>
    <row r="1716" spans="1:48" ht="23.25" customHeight="1">
      <c r="A1716" s="396"/>
      <c r="B1716" s="397"/>
      <c r="D1716" s="105" t="s">
        <v>2683</v>
      </c>
      <c r="E1716" s="164" t="s">
        <v>2683</v>
      </c>
      <c r="F1716" s="165" t="s">
        <v>2684</v>
      </c>
      <c r="G1716" s="126">
        <v>19.900000000000002</v>
      </c>
      <c r="H1716" s="166">
        <v>1092</v>
      </c>
      <c r="I1716" s="166">
        <v>1084</v>
      </c>
      <c r="J1716" s="166">
        <v>1251</v>
      </c>
      <c r="K1716" s="357">
        <v>1117</v>
      </c>
      <c r="L1716" s="357">
        <v>1108</v>
      </c>
      <c r="M1716" s="357">
        <v>1284</v>
      </c>
      <c r="N1716" s="357">
        <v>1242</v>
      </c>
      <c r="O1716" s="357">
        <v>1089</v>
      </c>
      <c r="P1716" s="357">
        <v>1136</v>
      </c>
      <c r="Q1716" s="357">
        <v>1270</v>
      </c>
      <c r="R1716" s="357">
        <v>1236</v>
      </c>
      <c r="S1716" s="354">
        <v>1571</v>
      </c>
      <c r="T1716" s="354">
        <v>1781</v>
      </c>
      <c r="U1716" s="354">
        <v>1782</v>
      </c>
      <c r="V1716" s="357">
        <v>1344</v>
      </c>
      <c r="W1716" s="357">
        <v>1497</v>
      </c>
      <c r="X1716" s="357">
        <v>1277</v>
      </c>
      <c r="Y1716" s="357">
        <v>1394</v>
      </c>
      <c r="Z1716" s="357">
        <v>1627</v>
      </c>
      <c r="AA1716" s="357">
        <v>1391</v>
      </c>
      <c r="AB1716" s="357">
        <v>1361</v>
      </c>
      <c r="AC1716" s="357">
        <v>1513</v>
      </c>
      <c r="AD1716" s="357">
        <v>1776</v>
      </c>
      <c r="AE1716" s="357">
        <v>1484</v>
      </c>
      <c r="AF1716" s="357">
        <v>1536</v>
      </c>
      <c r="AG1716" s="357">
        <v>1692</v>
      </c>
      <c r="AH1716" s="357">
        <v>1986</v>
      </c>
      <c r="AI1716" s="368" t="s">
        <v>2207</v>
      </c>
      <c r="AJ1716" s="357">
        <v>1383</v>
      </c>
      <c r="AK1716" s="357">
        <v>1536</v>
      </c>
      <c r="AL1716" s="357">
        <v>1803</v>
      </c>
      <c r="AM1716" s="357">
        <v>1169</v>
      </c>
      <c r="AN1716" s="357">
        <v>1276</v>
      </c>
      <c r="AO1716" s="357">
        <v>1459</v>
      </c>
      <c r="AP1716" s="357">
        <v>1223</v>
      </c>
      <c r="AQ1716" s="357">
        <v>1223</v>
      </c>
      <c r="AR1716" s="357">
        <v>1486</v>
      </c>
      <c r="AS1716" s="357">
        <v>1434</v>
      </c>
      <c r="AT1716" s="105"/>
      <c r="AU1716" s="105" t="s">
        <v>2683</v>
      </c>
      <c r="AV1716" s="126">
        <v>19.900000000000002</v>
      </c>
    </row>
    <row r="1717" spans="1:48" ht="23.25" customHeight="1">
      <c r="D1717" s="105" t="s">
        <v>3548</v>
      </c>
      <c r="E1717" s="164" t="s">
        <v>3548</v>
      </c>
      <c r="F1717" s="165" t="s">
        <v>2684</v>
      </c>
      <c r="G1717" s="126">
        <v>19.900000000000002</v>
      </c>
      <c r="H1717" s="166">
        <v>1092</v>
      </c>
      <c r="I1717" s="166">
        <v>1084</v>
      </c>
      <c r="J1717" s="166">
        <v>1251</v>
      </c>
      <c r="K1717" s="357">
        <v>1117</v>
      </c>
      <c r="L1717" s="357">
        <v>1108</v>
      </c>
      <c r="M1717" s="357">
        <v>1284</v>
      </c>
      <c r="N1717" s="357">
        <v>1242</v>
      </c>
      <c r="O1717" s="357">
        <v>1089</v>
      </c>
      <c r="P1717" s="357">
        <v>1136</v>
      </c>
      <c r="Q1717" s="357">
        <v>1270</v>
      </c>
      <c r="R1717" s="357">
        <v>1236</v>
      </c>
      <c r="S1717" s="354">
        <v>1571</v>
      </c>
      <c r="T1717" s="354">
        <v>1781</v>
      </c>
      <c r="U1717" s="354">
        <v>1782</v>
      </c>
      <c r="V1717" s="357">
        <v>1344</v>
      </c>
      <c r="W1717" s="357">
        <v>1497</v>
      </c>
      <c r="X1717" s="357">
        <v>1277</v>
      </c>
      <c r="Y1717" s="357">
        <v>1394</v>
      </c>
      <c r="Z1717" s="357">
        <v>1627</v>
      </c>
      <c r="AA1717" s="357">
        <v>1391</v>
      </c>
      <c r="AB1717" s="357">
        <v>1361</v>
      </c>
      <c r="AC1717" s="357">
        <v>1513</v>
      </c>
      <c r="AD1717" s="357">
        <v>1776</v>
      </c>
      <c r="AE1717" s="357">
        <v>1484</v>
      </c>
      <c r="AF1717" s="357">
        <v>1536</v>
      </c>
      <c r="AG1717" s="357">
        <v>1692</v>
      </c>
      <c r="AH1717" s="357">
        <v>1986</v>
      </c>
      <c r="AI1717" s="368" t="s">
        <v>2207</v>
      </c>
      <c r="AJ1717" s="357">
        <v>1383</v>
      </c>
      <c r="AK1717" s="357">
        <v>1536</v>
      </c>
      <c r="AL1717" s="357">
        <v>1803</v>
      </c>
      <c r="AM1717" s="357">
        <v>1169</v>
      </c>
      <c r="AN1717" s="357">
        <v>1276</v>
      </c>
      <c r="AO1717" s="357">
        <v>1459</v>
      </c>
      <c r="AP1717" s="357">
        <v>1223</v>
      </c>
      <c r="AQ1717" s="357">
        <v>1223</v>
      </c>
      <c r="AR1717" s="357">
        <v>1486</v>
      </c>
      <c r="AS1717" s="357">
        <v>1434</v>
      </c>
      <c r="AT1717" s="105"/>
      <c r="AU1717" s="105" t="s">
        <v>3548</v>
      </c>
      <c r="AV1717" s="126">
        <v>19.900000000000002</v>
      </c>
    </row>
    <row r="1718" spans="1:48" ht="23.25" customHeight="1">
      <c r="D1718" s="105" t="s">
        <v>2685</v>
      </c>
      <c r="E1718" s="164" t="s">
        <v>2685</v>
      </c>
      <c r="F1718" s="165" t="s">
        <v>2686</v>
      </c>
      <c r="G1718" s="126">
        <v>21</v>
      </c>
      <c r="H1718" s="166">
        <v>1110</v>
      </c>
      <c r="I1718" s="166">
        <v>1103</v>
      </c>
      <c r="J1718" s="166">
        <v>1279</v>
      </c>
      <c r="K1718" s="357">
        <v>1136</v>
      </c>
      <c r="L1718" s="357">
        <v>1127</v>
      </c>
      <c r="M1718" s="357">
        <v>1313</v>
      </c>
      <c r="N1718" s="357">
        <v>1267</v>
      </c>
      <c r="O1718" s="357">
        <v>1109</v>
      </c>
      <c r="P1718" s="357">
        <v>1161</v>
      </c>
      <c r="Q1718" s="357">
        <v>1296</v>
      </c>
      <c r="R1718" s="357">
        <v>1264</v>
      </c>
      <c r="S1718" s="354">
        <v>1594</v>
      </c>
      <c r="T1718" s="354">
        <v>1814</v>
      </c>
      <c r="U1718" s="354">
        <v>1815</v>
      </c>
      <c r="V1718" s="357">
        <v>1372</v>
      </c>
      <c r="W1718" s="357">
        <v>1528</v>
      </c>
      <c r="X1718" s="357">
        <v>1294</v>
      </c>
      <c r="Y1718" s="357">
        <v>1417</v>
      </c>
      <c r="Z1718" s="357">
        <v>1653</v>
      </c>
      <c r="AA1718" s="357">
        <v>1410</v>
      </c>
      <c r="AB1718" s="357">
        <v>1384</v>
      </c>
      <c r="AC1718" s="357">
        <v>1545</v>
      </c>
      <c r="AD1718" s="357">
        <v>1812</v>
      </c>
      <c r="AE1718" s="357">
        <v>1508</v>
      </c>
      <c r="AF1718" s="357">
        <v>1559</v>
      </c>
      <c r="AG1718" s="357">
        <v>1723</v>
      </c>
      <c r="AH1718" s="357">
        <v>2023</v>
      </c>
      <c r="AI1718" s="368" t="s">
        <v>2207</v>
      </c>
      <c r="AJ1718" s="357">
        <v>1407</v>
      </c>
      <c r="AK1718" s="357">
        <v>1568</v>
      </c>
      <c r="AL1718" s="357">
        <v>1840</v>
      </c>
      <c r="AM1718" s="357">
        <v>1188</v>
      </c>
      <c r="AN1718" s="357">
        <v>1300</v>
      </c>
      <c r="AO1718" s="357">
        <v>1486</v>
      </c>
      <c r="AP1718" s="357">
        <v>1251</v>
      </c>
      <c r="AQ1718" s="357">
        <v>1251</v>
      </c>
      <c r="AR1718" s="357">
        <v>1531</v>
      </c>
      <c r="AS1718" s="357">
        <v>1461</v>
      </c>
      <c r="AT1718" s="105"/>
      <c r="AU1718" s="105" t="s">
        <v>2685</v>
      </c>
      <c r="AV1718" s="126">
        <v>21</v>
      </c>
    </row>
    <row r="1719" spans="1:48" ht="23.25" customHeight="1">
      <c r="D1719" s="105" t="s">
        <v>3549</v>
      </c>
      <c r="E1719" s="164" t="s">
        <v>3549</v>
      </c>
      <c r="F1719" s="165" t="s">
        <v>2686</v>
      </c>
      <c r="G1719" s="126">
        <v>21</v>
      </c>
      <c r="H1719" s="166">
        <v>1110</v>
      </c>
      <c r="I1719" s="166">
        <v>1103</v>
      </c>
      <c r="J1719" s="166">
        <v>1279</v>
      </c>
      <c r="K1719" s="357">
        <v>1136</v>
      </c>
      <c r="L1719" s="357">
        <v>1127</v>
      </c>
      <c r="M1719" s="357">
        <v>1313</v>
      </c>
      <c r="N1719" s="357">
        <v>1267</v>
      </c>
      <c r="O1719" s="357">
        <v>1109</v>
      </c>
      <c r="P1719" s="357">
        <v>1161</v>
      </c>
      <c r="Q1719" s="357">
        <v>1296</v>
      </c>
      <c r="R1719" s="357">
        <v>1264</v>
      </c>
      <c r="S1719" s="354">
        <v>1594</v>
      </c>
      <c r="T1719" s="354">
        <v>1814</v>
      </c>
      <c r="U1719" s="354">
        <v>1815</v>
      </c>
      <c r="V1719" s="357">
        <v>1372</v>
      </c>
      <c r="W1719" s="357">
        <v>1528</v>
      </c>
      <c r="X1719" s="357">
        <v>1294</v>
      </c>
      <c r="Y1719" s="357">
        <v>1417</v>
      </c>
      <c r="Z1719" s="357">
        <v>1653</v>
      </c>
      <c r="AA1719" s="357">
        <v>1410</v>
      </c>
      <c r="AB1719" s="357">
        <v>1384</v>
      </c>
      <c r="AC1719" s="357">
        <v>1545</v>
      </c>
      <c r="AD1719" s="357">
        <v>1812</v>
      </c>
      <c r="AE1719" s="357">
        <v>1508</v>
      </c>
      <c r="AF1719" s="357">
        <v>1559</v>
      </c>
      <c r="AG1719" s="357">
        <v>1723</v>
      </c>
      <c r="AH1719" s="357">
        <v>2023</v>
      </c>
      <c r="AI1719" s="368" t="s">
        <v>2207</v>
      </c>
      <c r="AJ1719" s="357">
        <v>1407</v>
      </c>
      <c r="AK1719" s="357">
        <v>1568</v>
      </c>
      <c r="AL1719" s="357">
        <v>1840</v>
      </c>
      <c r="AM1719" s="357">
        <v>1188</v>
      </c>
      <c r="AN1719" s="357">
        <v>1300</v>
      </c>
      <c r="AO1719" s="357">
        <v>1486</v>
      </c>
      <c r="AP1719" s="357">
        <v>1251</v>
      </c>
      <c r="AQ1719" s="357">
        <v>1251</v>
      </c>
      <c r="AR1719" s="357">
        <v>1531</v>
      </c>
      <c r="AS1719" s="357">
        <v>1461</v>
      </c>
      <c r="AT1719" s="105"/>
      <c r="AU1719" s="105" t="s">
        <v>3549</v>
      </c>
      <c r="AV1719" s="126">
        <v>21</v>
      </c>
    </row>
    <row r="1720" spans="1:48" ht="23.25" customHeight="1">
      <c r="D1720" s="105" t="s">
        <v>2697</v>
      </c>
      <c r="E1720" s="164" t="s">
        <v>2697</v>
      </c>
      <c r="F1720" s="165" t="s">
        <v>2698</v>
      </c>
      <c r="G1720" s="126">
        <v>12.9</v>
      </c>
      <c r="H1720" s="166">
        <v>732</v>
      </c>
      <c r="I1720" s="166">
        <v>729</v>
      </c>
      <c r="J1720" s="166">
        <v>855</v>
      </c>
      <c r="K1720" s="357">
        <v>758</v>
      </c>
      <c r="L1720" s="357">
        <v>752</v>
      </c>
      <c r="M1720" s="357">
        <v>888</v>
      </c>
      <c r="N1720" s="357">
        <v>851</v>
      </c>
      <c r="O1720" s="357">
        <v>739</v>
      </c>
      <c r="P1720" s="357">
        <v>781</v>
      </c>
      <c r="Q1720" s="357">
        <v>870</v>
      </c>
      <c r="R1720" s="357">
        <v>845</v>
      </c>
      <c r="S1720" s="354">
        <v>1157</v>
      </c>
      <c r="T1720" s="354">
        <v>1322</v>
      </c>
      <c r="U1720" s="354">
        <v>1316</v>
      </c>
      <c r="V1720" s="357">
        <v>992</v>
      </c>
      <c r="W1720" s="357">
        <v>1108</v>
      </c>
      <c r="X1720" s="357">
        <v>899</v>
      </c>
      <c r="Y1720" s="357">
        <v>976</v>
      </c>
      <c r="Z1720" s="357">
        <v>1140</v>
      </c>
      <c r="AA1720" s="357">
        <v>980</v>
      </c>
      <c r="AB1720" s="357">
        <v>957</v>
      </c>
      <c r="AC1720" s="357">
        <v>1057</v>
      </c>
      <c r="AD1720" s="357">
        <v>1241</v>
      </c>
      <c r="AE1720" s="357">
        <v>1046</v>
      </c>
      <c r="AF1720" s="357">
        <v>1095</v>
      </c>
      <c r="AG1720" s="357">
        <v>1198</v>
      </c>
      <c r="AH1720" s="357">
        <v>1406</v>
      </c>
      <c r="AI1720" s="368" t="s">
        <v>2207</v>
      </c>
      <c r="AJ1720" s="357">
        <v>971</v>
      </c>
      <c r="AK1720" s="357">
        <v>1072</v>
      </c>
      <c r="AL1720" s="357">
        <v>1258</v>
      </c>
      <c r="AM1720" s="357">
        <v>799</v>
      </c>
      <c r="AN1720" s="357">
        <v>862</v>
      </c>
      <c r="AO1720" s="357">
        <v>984</v>
      </c>
      <c r="AP1720" s="357">
        <v>887</v>
      </c>
      <c r="AQ1720" s="357">
        <v>887</v>
      </c>
      <c r="AR1720" s="357">
        <v>1111</v>
      </c>
      <c r="AS1720" s="357">
        <v>1024</v>
      </c>
      <c r="AT1720" s="105"/>
      <c r="AU1720" s="105" t="s">
        <v>2697</v>
      </c>
      <c r="AV1720" s="126">
        <v>12.9</v>
      </c>
    </row>
    <row r="1721" spans="1:48" ht="23.25" customHeight="1">
      <c r="D1721" s="105" t="s">
        <v>2699</v>
      </c>
      <c r="E1721" s="164" t="s">
        <v>2699</v>
      </c>
      <c r="F1721" s="165" t="s">
        <v>2700</v>
      </c>
      <c r="G1721" s="126">
        <v>14</v>
      </c>
      <c r="H1721" s="166">
        <v>748</v>
      </c>
      <c r="I1721" s="166">
        <v>743</v>
      </c>
      <c r="J1721" s="166">
        <v>873</v>
      </c>
      <c r="K1721" s="357">
        <v>774</v>
      </c>
      <c r="L1721" s="357">
        <v>767</v>
      </c>
      <c r="M1721" s="357">
        <v>906</v>
      </c>
      <c r="N1721" s="357">
        <v>870</v>
      </c>
      <c r="O1721" s="357">
        <v>754</v>
      </c>
      <c r="P1721" s="357">
        <v>801</v>
      </c>
      <c r="Q1721" s="357">
        <v>891</v>
      </c>
      <c r="R1721" s="357">
        <v>868</v>
      </c>
      <c r="S1721" s="354">
        <v>1171</v>
      </c>
      <c r="T1721" s="354">
        <v>1345</v>
      </c>
      <c r="U1721" s="354">
        <v>1338</v>
      </c>
      <c r="V1721" s="357">
        <v>1010</v>
      </c>
      <c r="W1721" s="357">
        <v>1128</v>
      </c>
      <c r="X1721" s="357">
        <v>912</v>
      </c>
      <c r="Y1721" s="357">
        <v>995</v>
      </c>
      <c r="Z1721" s="357">
        <v>1162</v>
      </c>
      <c r="AA1721" s="357">
        <v>995</v>
      </c>
      <c r="AB1721" s="357">
        <v>976</v>
      </c>
      <c r="AC1721" s="357">
        <v>1084</v>
      </c>
      <c r="AD1721" s="357">
        <v>1272</v>
      </c>
      <c r="AE1721" s="357">
        <v>1065</v>
      </c>
      <c r="AF1721" s="357">
        <v>1114</v>
      </c>
      <c r="AG1721" s="357">
        <v>1224</v>
      </c>
      <c r="AH1721" s="357">
        <v>1438</v>
      </c>
      <c r="AI1721" s="368" t="s">
        <v>2207</v>
      </c>
      <c r="AJ1721" s="357">
        <v>990</v>
      </c>
      <c r="AK1721" s="357">
        <v>1099</v>
      </c>
      <c r="AL1721" s="357">
        <v>1290</v>
      </c>
      <c r="AM1721" s="357">
        <v>813</v>
      </c>
      <c r="AN1721" s="357">
        <v>882</v>
      </c>
      <c r="AO1721" s="357">
        <v>1007</v>
      </c>
      <c r="AP1721" s="357">
        <v>906</v>
      </c>
      <c r="AQ1721" s="357">
        <v>906</v>
      </c>
      <c r="AR1721" s="357">
        <v>1142</v>
      </c>
      <c r="AS1721" s="357">
        <v>1042</v>
      </c>
      <c r="AT1721" s="105"/>
      <c r="AU1721" s="105" t="s">
        <v>2699</v>
      </c>
      <c r="AV1721" s="126">
        <v>14</v>
      </c>
    </row>
    <row r="1722" spans="1:48" ht="23.25" customHeight="1">
      <c r="D1722" s="105" t="s">
        <v>2701</v>
      </c>
      <c r="E1722" s="164" t="s">
        <v>2701</v>
      </c>
      <c r="F1722" s="165" t="s">
        <v>2702</v>
      </c>
      <c r="G1722" s="126">
        <v>15.2</v>
      </c>
      <c r="H1722" s="166">
        <v>772</v>
      </c>
      <c r="I1722" s="166">
        <v>769</v>
      </c>
      <c r="J1722" s="166">
        <v>905</v>
      </c>
      <c r="K1722" s="357">
        <v>798</v>
      </c>
      <c r="L1722" s="357">
        <v>793</v>
      </c>
      <c r="M1722" s="357">
        <v>939</v>
      </c>
      <c r="N1722" s="357">
        <v>903</v>
      </c>
      <c r="O1722" s="357">
        <v>782</v>
      </c>
      <c r="P1722" s="357">
        <v>833</v>
      </c>
      <c r="Q1722" s="357">
        <v>927</v>
      </c>
      <c r="R1722" s="357">
        <v>904</v>
      </c>
      <c r="S1722" s="354">
        <v>1202</v>
      </c>
      <c r="T1722" s="354">
        <v>1384</v>
      </c>
      <c r="U1722" s="354">
        <v>1380</v>
      </c>
      <c r="V1722" s="357">
        <v>1043</v>
      </c>
      <c r="W1722" s="357">
        <v>1163</v>
      </c>
      <c r="X1722" s="357">
        <v>938</v>
      </c>
      <c r="Y1722" s="357">
        <v>1026</v>
      </c>
      <c r="Z1722" s="357">
        <v>1198</v>
      </c>
      <c r="AA1722" s="357">
        <v>1021</v>
      </c>
      <c r="AB1722" s="357">
        <v>1007</v>
      </c>
      <c r="AC1722" s="357">
        <v>1123</v>
      </c>
      <c r="AD1722" s="357">
        <v>1319</v>
      </c>
      <c r="AE1722" s="357">
        <v>1098</v>
      </c>
      <c r="AF1722" s="357">
        <v>1145</v>
      </c>
      <c r="AG1722" s="357">
        <v>1264</v>
      </c>
      <c r="AH1722" s="357">
        <v>1484</v>
      </c>
      <c r="AI1722" s="368" t="s">
        <v>2207</v>
      </c>
      <c r="AJ1722" s="357">
        <v>1021</v>
      </c>
      <c r="AK1722" s="357">
        <v>1138</v>
      </c>
      <c r="AL1722" s="357">
        <v>1336</v>
      </c>
      <c r="AM1722" s="357">
        <v>840</v>
      </c>
      <c r="AN1722" s="357">
        <v>914</v>
      </c>
      <c r="AO1722" s="357">
        <v>1044</v>
      </c>
      <c r="AP1722" s="357">
        <v>939</v>
      </c>
      <c r="AQ1722" s="357">
        <v>939</v>
      </c>
      <c r="AR1722" s="357">
        <v>1187</v>
      </c>
      <c r="AS1722" s="357">
        <v>1118</v>
      </c>
      <c r="AT1722" s="105"/>
      <c r="AU1722" s="105" t="s">
        <v>2701</v>
      </c>
      <c r="AV1722" s="126">
        <v>15.2</v>
      </c>
    </row>
    <row r="1723" spans="1:48" ht="23.25" customHeight="1">
      <c r="D1723" s="105" t="s">
        <v>2703</v>
      </c>
      <c r="E1723" s="164" t="s">
        <v>2703</v>
      </c>
      <c r="F1723" s="165" t="s">
        <v>2704</v>
      </c>
      <c r="G1723" s="126">
        <v>16.400000000000002</v>
      </c>
      <c r="H1723" s="166">
        <v>792</v>
      </c>
      <c r="I1723" s="166">
        <v>787</v>
      </c>
      <c r="J1723" s="166">
        <v>934</v>
      </c>
      <c r="K1723" s="357">
        <v>817</v>
      </c>
      <c r="L1723" s="357">
        <v>810</v>
      </c>
      <c r="M1723" s="357">
        <v>968</v>
      </c>
      <c r="N1723" s="357">
        <v>933</v>
      </c>
      <c r="O1723" s="357">
        <v>800</v>
      </c>
      <c r="P1723" s="357">
        <v>843</v>
      </c>
      <c r="Q1723" s="357">
        <v>949</v>
      </c>
      <c r="R1723" s="357">
        <v>936</v>
      </c>
      <c r="S1723" s="354">
        <v>1228</v>
      </c>
      <c r="T1723" s="354">
        <v>1422</v>
      </c>
      <c r="U1723" s="354">
        <v>1421</v>
      </c>
      <c r="V1723" s="357">
        <v>1081</v>
      </c>
      <c r="W1723" s="357">
        <v>1201</v>
      </c>
      <c r="X1723" s="357">
        <v>963</v>
      </c>
      <c r="Y1723" s="357">
        <v>1058</v>
      </c>
      <c r="Z1723" s="357">
        <v>1234</v>
      </c>
      <c r="AA1723" s="357">
        <v>1052</v>
      </c>
      <c r="AB1723" s="357">
        <v>1038</v>
      </c>
      <c r="AC1723" s="357">
        <v>1163</v>
      </c>
      <c r="AD1723" s="357">
        <v>1364</v>
      </c>
      <c r="AE1723" s="357">
        <v>1131</v>
      </c>
      <c r="AF1723" s="357">
        <v>1176</v>
      </c>
      <c r="AG1723" s="357">
        <v>1303</v>
      </c>
      <c r="AH1723" s="357">
        <v>1529</v>
      </c>
      <c r="AI1723" s="368" t="s">
        <v>2207</v>
      </c>
      <c r="AJ1723" s="357">
        <v>1053</v>
      </c>
      <c r="AK1723" s="357">
        <v>1177</v>
      </c>
      <c r="AL1723" s="357">
        <v>1381</v>
      </c>
      <c r="AM1723" s="357">
        <v>867</v>
      </c>
      <c r="AN1723" s="357">
        <v>948</v>
      </c>
      <c r="AO1723" s="357">
        <v>1080</v>
      </c>
      <c r="AP1723" s="357">
        <v>972</v>
      </c>
      <c r="AQ1723" s="357">
        <v>972</v>
      </c>
      <c r="AR1723" s="357">
        <v>1232</v>
      </c>
      <c r="AS1723" s="357">
        <v>1151</v>
      </c>
      <c r="AT1723" s="105"/>
      <c r="AU1723" s="105" t="s">
        <v>2703</v>
      </c>
      <c r="AV1723" s="126">
        <v>16.400000000000002</v>
      </c>
    </row>
    <row r="1724" spans="1:48" ht="23.25" customHeight="1">
      <c r="D1724" s="105" t="s">
        <v>2705</v>
      </c>
      <c r="E1724" s="164" t="s">
        <v>2705</v>
      </c>
      <c r="F1724" s="165" t="s">
        <v>2706</v>
      </c>
      <c r="G1724" s="126">
        <v>17.5</v>
      </c>
      <c r="H1724" s="166">
        <v>855</v>
      </c>
      <c r="I1724" s="166">
        <v>857</v>
      </c>
      <c r="J1724" s="166">
        <v>1016</v>
      </c>
      <c r="K1724" s="357">
        <v>880</v>
      </c>
      <c r="L1724" s="357">
        <v>880</v>
      </c>
      <c r="M1724" s="357">
        <v>1050</v>
      </c>
      <c r="N1724" s="357">
        <v>1013</v>
      </c>
      <c r="O1724" s="357">
        <v>872</v>
      </c>
      <c r="P1724" s="357">
        <v>918</v>
      </c>
      <c r="Q1724" s="357">
        <v>1034</v>
      </c>
      <c r="R1724" s="357">
        <v>1018</v>
      </c>
      <c r="S1724" s="354">
        <v>1299</v>
      </c>
      <c r="T1724" s="354">
        <v>1501</v>
      </c>
      <c r="U1724" s="354">
        <v>1512</v>
      </c>
      <c r="V1724" s="357">
        <v>1153</v>
      </c>
      <c r="W1724" s="357">
        <v>1283</v>
      </c>
      <c r="X1724" s="357">
        <v>1033</v>
      </c>
      <c r="Y1724" s="357">
        <v>1135</v>
      </c>
      <c r="Z1724" s="357">
        <v>1322</v>
      </c>
      <c r="AA1724" s="357">
        <v>1123</v>
      </c>
      <c r="AB1724" s="357">
        <v>1114</v>
      </c>
      <c r="AC1724" s="357">
        <v>1247</v>
      </c>
      <c r="AD1724" s="357">
        <v>1462</v>
      </c>
      <c r="AE1724" s="357">
        <v>1213</v>
      </c>
      <c r="AF1724" s="357">
        <v>1251</v>
      </c>
      <c r="AG1724" s="357">
        <v>1387</v>
      </c>
      <c r="AH1724" s="357">
        <v>1628</v>
      </c>
      <c r="AI1724" s="368" t="s">
        <v>2207</v>
      </c>
      <c r="AJ1724" s="357">
        <v>1128</v>
      </c>
      <c r="AK1724" s="357">
        <v>1262</v>
      </c>
      <c r="AL1724" s="357">
        <v>1479</v>
      </c>
      <c r="AM1724" s="357">
        <v>938</v>
      </c>
      <c r="AN1724" s="357">
        <v>1024</v>
      </c>
      <c r="AO1724" s="357">
        <v>1168</v>
      </c>
      <c r="AP1724" s="357">
        <v>1055</v>
      </c>
      <c r="AQ1724" s="357">
        <v>1055</v>
      </c>
      <c r="AR1724" s="357">
        <v>1326</v>
      </c>
      <c r="AS1724" s="357">
        <v>1232</v>
      </c>
      <c r="AT1724" s="105"/>
      <c r="AU1724" s="105" t="s">
        <v>2705</v>
      </c>
      <c r="AV1724" s="126">
        <v>17.5</v>
      </c>
    </row>
    <row r="1725" spans="1:48" ht="23.25" customHeight="1">
      <c r="A1725" s="396"/>
      <c r="B1725" s="397"/>
      <c r="D1725" s="105" t="s">
        <v>2707</v>
      </c>
      <c r="E1725" s="164" t="s">
        <v>2707</v>
      </c>
      <c r="F1725" s="165" t="s">
        <v>2708</v>
      </c>
      <c r="G1725" s="126">
        <v>18.700000000000003</v>
      </c>
      <c r="H1725" s="166">
        <v>875</v>
      </c>
      <c r="I1725" s="166">
        <v>876</v>
      </c>
      <c r="J1725" s="166">
        <v>1039</v>
      </c>
      <c r="K1725" s="357">
        <v>901</v>
      </c>
      <c r="L1725" s="357">
        <v>899</v>
      </c>
      <c r="M1725" s="357">
        <v>1074</v>
      </c>
      <c r="N1725" s="357">
        <v>1038</v>
      </c>
      <c r="O1725" s="357">
        <v>892</v>
      </c>
      <c r="P1725" s="357">
        <v>941</v>
      </c>
      <c r="Q1725" s="357">
        <v>1060</v>
      </c>
      <c r="R1725" s="357">
        <v>1046</v>
      </c>
      <c r="S1725" s="354">
        <v>1318</v>
      </c>
      <c r="T1725" s="354">
        <v>1529</v>
      </c>
      <c r="U1725" s="354">
        <v>1539</v>
      </c>
      <c r="V1725" s="357">
        <v>1178</v>
      </c>
      <c r="W1725" s="357">
        <v>1309</v>
      </c>
      <c r="X1725" s="357">
        <v>1050</v>
      </c>
      <c r="Y1725" s="357">
        <v>1158</v>
      </c>
      <c r="Z1725" s="357">
        <v>1349</v>
      </c>
      <c r="AA1725" s="357">
        <v>1144</v>
      </c>
      <c r="AB1725" s="357">
        <v>1137</v>
      </c>
      <c r="AC1725" s="357">
        <v>1279</v>
      </c>
      <c r="AD1725" s="357">
        <v>1499</v>
      </c>
      <c r="AE1725" s="357">
        <v>1238</v>
      </c>
      <c r="AF1725" s="357">
        <v>1275</v>
      </c>
      <c r="AG1725" s="357">
        <v>1419</v>
      </c>
      <c r="AH1725" s="357">
        <v>1664</v>
      </c>
      <c r="AI1725" s="368" t="s">
        <v>2207</v>
      </c>
      <c r="AJ1725" s="357">
        <v>1151</v>
      </c>
      <c r="AK1725" s="357">
        <v>1293</v>
      </c>
      <c r="AL1725" s="357">
        <v>1516</v>
      </c>
      <c r="AM1725" s="357">
        <v>957</v>
      </c>
      <c r="AN1725" s="357">
        <v>1049</v>
      </c>
      <c r="AO1725" s="357">
        <v>1196</v>
      </c>
      <c r="AP1725" s="357">
        <v>1079</v>
      </c>
      <c r="AQ1725" s="357">
        <v>1079</v>
      </c>
      <c r="AR1725" s="357">
        <v>1363</v>
      </c>
      <c r="AS1725" s="357">
        <v>1256</v>
      </c>
      <c r="AT1725" s="105"/>
      <c r="AU1725" s="105" t="s">
        <v>2707</v>
      </c>
      <c r="AV1725" s="126">
        <v>18.700000000000003</v>
      </c>
    </row>
    <row r="1726" spans="1:48" ht="23.25" customHeight="1">
      <c r="D1726" s="105" t="s">
        <v>2709</v>
      </c>
      <c r="E1726" s="164" t="s">
        <v>2709</v>
      </c>
      <c r="F1726" s="165" t="s">
        <v>2710</v>
      </c>
      <c r="G1726" s="126">
        <v>18.700000000000003</v>
      </c>
      <c r="H1726" s="166">
        <v>930</v>
      </c>
      <c r="I1726" s="166">
        <v>929</v>
      </c>
      <c r="J1726" s="166">
        <v>1105</v>
      </c>
      <c r="K1726" s="357">
        <v>975</v>
      </c>
      <c r="L1726" s="357">
        <v>971</v>
      </c>
      <c r="M1726" s="357">
        <v>1169</v>
      </c>
      <c r="N1726" s="357">
        <v>1127</v>
      </c>
      <c r="O1726" s="357">
        <v>941</v>
      </c>
      <c r="P1726" s="357">
        <v>986</v>
      </c>
      <c r="Q1726" s="357">
        <v>1110</v>
      </c>
      <c r="R1726" s="357">
        <v>1096</v>
      </c>
      <c r="S1726" s="354">
        <v>1489</v>
      </c>
      <c r="T1726" s="354">
        <v>1703</v>
      </c>
      <c r="U1726" s="354">
        <v>1752</v>
      </c>
      <c r="V1726" s="357">
        <v>1268</v>
      </c>
      <c r="W1726" s="357">
        <v>1412</v>
      </c>
      <c r="X1726" s="357">
        <v>1157</v>
      </c>
      <c r="Y1726" s="357">
        <v>1266</v>
      </c>
      <c r="Z1726" s="357">
        <v>1477</v>
      </c>
      <c r="AA1726" s="357">
        <v>1262</v>
      </c>
      <c r="AB1726" s="357">
        <v>1232</v>
      </c>
      <c r="AC1726" s="357">
        <v>1375</v>
      </c>
      <c r="AD1726" s="357">
        <v>1613</v>
      </c>
      <c r="AE1726" s="357">
        <v>1343</v>
      </c>
      <c r="AF1726" s="357">
        <v>1438</v>
      </c>
      <c r="AG1726" s="357">
        <v>1585</v>
      </c>
      <c r="AH1726" s="357">
        <v>1860</v>
      </c>
      <c r="AI1726" s="368" t="s">
        <v>2207</v>
      </c>
      <c r="AJ1726" s="357">
        <v>1267</v>
      </c>
      <c r="AK1726" s="357">
        <v>1411</v>
      </c>
      <c r="AL1726" s="357">
        <v>1656</v>
      </c>
      <c r="AM1726" s="357">
        <v>1042</v>
      </c>
      <c r="AN1726" s="357">
        <v>1134</v>
      </c>
      <c r="AO1726" s="357">
        <v>1293</v>
      </c>
      <c r="AP1726" s="357">
        <v>1091</v>
      </c>
      <c r="AQ1726" s="357">
        <v>1091</v>
      </c>
      <c r="AR1726" s="357">
        <v>1375</v>
      </c>
      <c r="AS1726" s="357">
        <v>1369</v>
      </c>
      <c r="AT1726" s="105"/>
      <c r="AU1726" s="105" t="s">
        <v>2709</v>
      </c>
      <c r="AV1726" s="126">
        <v>18.700000000000003</v>
      </c>
    </row>
    <row r="1727" spans="1:48" ht="23.25" customHeight="1">
      <c r="D1727" s="105" t="s">
        <v>2725</v>
      </c>
      <c r="E1727" s="164" t="s">
        <v>2725</v>
      </c>
      <c r="F1727" s="165" t="s">
        <v>2726</v>
      </c>
      <c r="G1727" s="126">
        <v>22.200000000000003</v>
      </c>
      <c r="H1727" s="166">
        <v>1113</v>
      </c>
      <c r="I1727" s="166">
        <v>1106</v>
      </c>
      <c r="J1727" s="166">
        <v>1284</v>
      </c>
      <c r="K1727" s="357">
        <v>1139</v>
      </c>
      <c r="L1727" s="357">
        <v>1129</v>
      </c>
      <c r="M1727" s="357">
        <v>1318</v>
      </c>
      <c r="N1727" s="357">
        <v>1284</v>
      </c>
      <c r="O1727" s="357">
        <v>1117</v>
      </c>
      <c r="P1727" s="357">
        <v>1166</v>
      </c>
      <c r="Q1727" s="357">
        <v>1308</v>
      </c>
      <c r="R1727" s="357">
        <v>1289</v>
      </c>
      <c r="S1727" s="354">
        <v>1700</v>
      </c>
      <c r="T1727" s="354">
        <v>1952</v>
      </c>
      <c r="U1727" s="354">
        <v>1905</v>
      </c>
      <c r="V1727" s="357">
        <v>1463</v>
      </c>
      <c r="W1727" s="357">
        <v>1627</v>
      </c>
      <c r="X1727" s="357">
        <v>1353</v>
      </c>
      <c r="Y1727" s="357">
        <v>1483</v>
      </c>
      <c r="Z1727" s="357">
        <v>1729</v>
      </c>
      <c r="AA1727" s="357">
        <v>1479</v>
      </c>
      <c r="AB1727" s="357">
        <v>1450</v>
      </c>
      <c r="AC1727" s="357">
        <v>1620</v>
      </c>
      <c r="AD1727" s="357">
        <v>1899</v>
      </c>
      <c r="AE1727" s="357">
        <v>1581</v>
      </c>
      <c r="AF1727" s="357">
        <v>1648</v>
      </c>
      <c r="AG1727" s="357">
        <v>1822</v>
      </c>
      <c r="AH1727" s="357">
        <v>2137</v>
      </c>
      <c r="AI1727" s="368" t="s">
        <v>2207</v>
      </c>
      <c r="AJ1727" s="357">
        <v>1470</v>
      </c>
      <c r="AK1727" s="357">
        <v>1640</v>
      </c>
      <c r="AL1727" s="357">
        <v>1924</v>
      </c>
      <c r="AM1727" s="357">
        <v>1208</v>
      </c>
      <c r="AN1727" s="357">
        <v>1323</v>
      </c>
      <c r="AO1727" s="357">
        <v>1511</v>
      </c>
      <c r="AP1727" s="357">
        <v>1316</v>
      </c>
      <c r="AQ1727" s="357">
        <v>1316</v>
      </c>
      <c r="AR1727" s="357">
        <v>1649</v>
      </c>
      <c r="AS1727" s="357">
        <v>1551</v>
      </c>
      <c r="AT1727" s="105"/>
      <c r="AU1727" s="105" t="s">
        <v>2725</v>
      </c>
      <c r="AV1727" s="126">
        <v>22.200000000000003</v>
      </c>
    </row>
    <row r="1728" spans="1:48" ht="23.25" customHeight="1">
      <c r="D1728" s="105" t="s">
        <v>2727</v>
      </c>
      <c r="E1728" s="164" t="s">
        <v>2727</v>
      </c>
      <c r="F1728" s="165" t="s">
        <v>2728</v>
      </c>
      <c r="G1728" s="126">
        <v>23.3</v>
      </c>
      <c r="H1728" s="166">
        <v>1217</v>
      </c>
      <c r="I1728" s="166">
        <v>1210</v>
      </c>
      <c r="J1728" s="166">
        <v>1422</v>
      </c>
      <c r="K1728" s="357">
        <v>1262</v>
      </c>
      <c r="L1728" s="357">
        <v>1251</v>
      </c>
      <c r="M1728" s="357">
        <v>1486</v>
      </c>
      <c r="N1728" s="357">
        <v>1433</v>
      </c>
      <c r="O1728" s="357">
        <v>1218</v>
      </c>
      <c r="P1728" s="357">
        <v>1266</v>
      </c>
      <c r="Q1728" s="357">
        <v>1425</v>
      </c>
      <c r="R1728" s="357">
        <v>1402</v>
      </c>
      <c r="S1728" s="354">
        <v>1921</v>
      </c>
      <c r="T1728" s="354">
        <v>2185</v>
      </c>
      <c r="U1728" s="354">
        <v>2183</v>
      </c>
      <c r="V1728" s="357">
        <v>1609</v>
      </c>
      <c r="W1728" s="357">
        <v>1792</v>
      </c>
      <c r="X1728" s="357">
        <v>1512</v>
      </c>
      <c r="Y1728" s="357">
        <v>1650</v>
      </c>
      <c r="Z1728" s="357">
        <v>1925</v>
      </c>
      <c r="AA1728" s="357">
        <v>1647</v>
      </c>
      <c r="AB1728" s="357">
        <v>1603</v>
      </c>
      <c r="AC1728" s="357">
        <v>1783</v>
      </c>
      <c r="AD1728" s="357">
        <v>2091</v>
      </c>
      <c r="AE1728" s="357">
        <v>1749</v>
      </c>
      <c r="AF1728" s="357">
        <v>1870</v>
      </c>
      <c r="AG1728" s="357">
        <v>2055</v>
      </c>
      <c r="AH1728" s="357">
        <v>2411</v>
      </c>
      <c r="AI1728" s="368" t="s">
        <v>2207</v>
      </c>
      <c r="AJ1728" s="357">
        <v>1645</v>
      </c>
      <c r="AK1728" s="357">
        <v>1825</v>
      </c>
      <c r="AL1728" s="357">
        <v>2141</v>
      </c>
      <c r="AM1728" s="357">
        <v>1347</v>
      </c>
      <c r="AN1728" s="357">
        <v>1467</v>
      </c>
      <c r="AO1728" s="357">
        <v>1676</v>
      </c>
      <c r="AP1728" s="357">
        <v>1392</v>
      </c>
      <c r="AQ1728" s="357">
        <v>1392</v>
      </c>
      <c r="AR1728" s="357">
        <v>1736</v>
      </c>
      <c r="AS1728" s="357">
        <v>1727</v>
      </c>
      <c r="AT1728" s="105"/>
      <c r="AU1728" s="105" t="s">
        <v>2727</v>
      </c>
      <c r="AV1728" s="126">
        <v>23.3</v>
      </c>
    </row>
    <row r="1729" spans="1:48" ht="23.25" customHeight="1">
      <c r="D1729" s="105" t="s">
        <v>2733</v>
      </c>
      <c r="E1729" s="164" t="s">
        <v>2733</v>
      </c>
      <c r="F1729" s="165" t="s">
        <v>2734</v>
      </c>
      <c r="G1729" s="126">
        <v>16.400000000000002</v>
      </c>
      <c r="H1729" s="166">
        <v>1313</v>
      </c>
      <c r="I1729" s="166">
        <v>1303</v>
      </c>
      <c r="J1729" s="166">
        <v>1488</v>
      </c>
      <c r="K1729" s="357">
        <v>1331</v>
      </c>
      <c r="L1729" s="357">
        <v>1314</v>
      </c>
      <c r="M1729" s="357">
        <v>1520</v>
      </c>
      <c r="N1729" s="357">
        <v>1422</v>
      </c>
      <c r="O1729" s="357">
        <v>1296</v>
      </c>
      <c r="P1729" s="357">
        <v>1328</v>
      </c>
      <c r="Q1729" s="357">
        <v>1501</v>
      </c>
      <c r="R1729" s="357">
        <v>1428</v>
      </c>
      <c r="S1729" s="354">
        <v>2002</v>
      </c>
      <c r="T1729" s="354">
        <v>2229</v>
      </c>
      <c r="U1729" s="354">
        <v>2137</v>
      </c>
      <c r="V1729" s="357">
        <v>1632</v>
      </c>
      <c r="W1729" s="357">
        <v>1824</v>
      </c>
      <c r="X1729" s="357">
        <v>1603</v>
      </c>
      <c r="Y1729" s="357">
        <v>1711</v>
      </c>
      <c r="Z1729" s="357">
        <v>2000</v>
      </c>
      <c r="AA1729" s="357">
        <v>1739</v>
      </c>
      <c r="AB1729" s="357">
        <v>1669</v>
      </c>
      <c r="AC1729" s="357">
        <v>1806</v>
      </c>
      <c r="AD1729" s="357">
        <v>2119</v>
      </c>
      <c r="AE1729" s="357">
        <v>1832</v>
      </c>
      <c r="AF1729" s="357">
        <v>1893</v>
      </c>
      <c r="AG1729" s="357">
        <v>2035</v>
      </c>
      <c r="AH1729" s="357">
        <v>2388</v>
      </c>
      <c r="AI1729" s="368" t="s">
        <v>2207</v>
      </c>
      <c r="AJ1729" s="357">
        <v>1685</v>
      </c>
      <c r="AK1729" s="357">
        <v>1822</v>
      </c>
      <c r="AL1729" s="357">
        <v>2137</v>
      </c>
      <c r="AM1729" s="357">
        <v>1407</v>
      </c>
      <c r="AN1729" s="357">
        <v>1499</v>
      </c>
      <c r="AO1729" s="357">
        <v>1716</v>
      </c>
      <c r="AP1729" s="357">
        <v>1512</v>
      </c>
      <c r="AQ1729" s="357">
        <v>1512</v>
      </c>
      <c r="AR1729" s="357">
        <v>1796</v>
      </c>
      <c r="AS1729" s="357">
        <v>1752</v>
      </c>
      <c r="AT1729" s="105"/>
      <c r="AU1729" s="105" t="s">
        <v>2733</v>
      </c>
      <c r="AV1729" s="126">
        <v>16.400000000000002</v>
      </c>
    </row>
    <row r="1730" spans="1:48" ht="23.25" customHeight="1">
      <c r="D1730" s="105" t="s">
        <v>3550</v>
      </c>
      <c r="E1730" s="164" t="s">
        <v>3550</v>
      </c>
      <c r="F1730" s="165" t="s">
        <v>2734</v>
      </c>
      <c r="G1730" s="126">
        <v>16.400000000000002</v>
      </c>
      <c r="H1730" s="166">
        <v>1313</v>
      </c>
      <c r="I1730" s="166">
        <v>1303</v>
      </c>
      <c r="J1730" s="166">
        <v>1488</v>
      </c>
      <c r="K1730" s="357">
        <v>1331</v>
      </c>
      <c r="L1730" s="357">
        <v>1314</v>
      </c>
      <c r="M1730" s="357">
        <v>1520</v>
      </c>
      <c r="N1730" s="357">
        <v>1422</v>
      </c>
      <c r="O1730" s="357">
        <v>1296</v>
      </c>
      <c r="P1730" s="357">
        <v>1328</v>
      </c>
      <c r="Q1730" s="357">
        <v>1501</v>
      </c>
      <c r="R1730" s="357">
        <v>1428</v>
      </c>
      <c r="S1730" s="354">
        <v>2002</v>
      </c>
      <c r="T1730" s="354">
        <v>2229</v>
      </c>
      <c r="U1730" s="354">
        <v>2137</v>
      </c>
      <c r="V1730" s="357">
        <v>1632</v>
      </c>
      <c r="W1730" s="357">
        <v>1824</v>
      </c>
      <c r="X1730" s="357">
        <v>1603</v>
      </c>
      <c r="Y1730" s="357">
        <v>1711</v>
      </c>
      <c r="Z1730" s="357">
        <v>2000</v>
      </c>
      <c r="AA1730" s="357">
        <v>1739</v>
      </c>
      <c r="AB1730" s="357">
        <v>1669</v>
      </c>
      <c r="AC1730" s="357">
        <v>1806</v>
      </c>
      <c r="AD1730" s="357">
        <v>2119</v>
      </c>
      <c r="AE1730" s="357">
        <v>1832</v>
      </c>
      <c r="AF1730" s="357">
        <v>1893</v>
      </c>
      <c r="AG1730" s="357">
        <v>2035</v>
      </c>
      <c r="AH1730" s="357">
        <v>2388</v>
      </c>
      <c r="AI1730" s="368" t="s">
        <v>2207</v>
      </c>
      <c r="AJ1730" s="357">
        <v>1685</v>
      </c>
      <c r="AK1730" s="357">
        <v>1822</v>
      </c>
      <c r="AL1730" s="357">
        <v>2137</v>
      </c>
      <c r="AM1730" s="357">
        <v>1407</v>
      </c>
      <c r="AN1730" s="357">
        <v>1499</v>
      </c>
      <c r="AO1730" s="357">
        <v>1716</v>
      </c>
      <c r="AP1730" s="357">
        <v>1512</v>
      </c>
      <c r="AQ1730" s="357">
        <v>1512</v>
      </c>
      <c r="AR1730" s="357">
        <v>1796</v>
      </c>
      <c r="AS1730" s="357">
        <v>1752</v>
      </c>
      <c r="AT1730" s="105"/>
      <c r="AU1730" s="105" t="s">
        <v>3550</v>
      </c>
      <c r="AV1730" s="126">
        <v>16.400000000000002</v>
      </c>
    </row>
    <row r="1731" spans="1:48" ht="23.25" customHeight="1">
      <c r="D1731" s="105" t="s">
        <v>2735</v>
      </c>
      <c r="E1731" s="164" t="s">
        <v>2735</v>
      </c>
      <c r="F1731" s="165" t="s">
        <v>2910</v>
      </c>
      <c r="G1731" s="126">
        <v>17.5</v>
      </c>
      <c r="H1731" s="166">
        <v>1376</v>
      </c>
      <c r="I1731" s="166">
        <v>1358</v>
      </c>
      <c r="J1731" s="166">
        <v>1567</v>
      </c>
      <c r="K1731" s="357">
        <v>1389</v>
      </c>
      <c r="L1731" s="357">
        <v>1369</v>
      </c>
      <c r="M1731" s="357">
        <v>1584</v>
      </c>
      <c r="N1731" s="357">
        <v>1505</v>
      </c>
      <c r="O1731" s="357">
        <v>1361</v>
      </c>
      <c r="P1731" s="357">
        <v>1385</v>
      </c>
      <c r="Q1731" s="357">
        <v>1570</v>
      </c>
      <c r="R1731" s="357">
        <v>1506</v>
      </c>
      <c r="S1731" s="354">
        <v>2062</v>
      </c>
      <c r="T1731" s="354">
        <v>2297</v>
      </c>
      <c r="U1731" s="354">
        <v>2214</v>
      </c>
      <c r="V1731" s="357">
        <v>1698</v>
      </c>
      <c r="W1731" s="357">
        <v>1897</v>
      </c>
      <c r="X1731" s="357">
        <v>1665</v>
      </c>
      <c r="Y1731" s="357">
        <v>1779</v>
      </c>
      <c r="Z1731" s="357">
        <v>2080</v>
      </c>
      <c r="AA1731" s="357">
        <v>1807</v>
      </c>
      <c r="AB1731" s="357">
        <v>1737</v>
      </c>
      <c r="AC1731" s="357">
        <v>1882</v>
      </c>
      <c r="AD1731" s="357">
        <v>2209</v>
      </c>
      <c r="AE1731" s="357">
        <v>1906</v>
      </c>
      <c r="AF1731" s="357">
        <v>1961</v>
      </c>
      <c r="AG1731" s="357">
        <v>2111</v>
      </c>
      <c r="AH1731" s="357">
        <v>2478</v>
      </c>
      <c r="AI1731" s="368" t="s">
        <v>2207</v>
      </c>
      <c r="AJ1731" s="357">
        <v>1753</v>
      </c>
      <c r="AK1731" s="357">
        <v>1898</v>
      </c>
      <c r="AL1731" s="357">
        <v>2227</v>
      </c>
      <c r="AM1731" s="357">
        <v>1470</v>
      </c>
      <c r="AN1731" s="357">
        <v>1568</v>
      </c>
      <c r="AO1731" s="357">
        <v>1795</v>
      </c>
      <c r="AP1731" s="357">
        <v>1586</v>
      </c>
      <c r="AQ1731" s="357">
        <v>1586</v>
      </c>
      <c r="AR1731" s="357">
        <v>1883</v>
      </c>
      <c r="AS1731" s="357">
        <v>1825</v>
      </c>
      <c r="AT1731" s="105"/>
      <c r="AU1731" s="105" t="s">
        <v>2735</v>
      </c>
      <c r="AV1731" s="126">
        <v>17.5</v>
      </c>
    </row>
    <row r="1732" spans="1:48" ht="23.25" customHeight="1">
      <c r="D1732" s="105" t="s">
        <v>3551</v>
      </c>
      <c r="E1732" s="164" t="s">
        <v>3551</v>
      </c>
      <c r="F1732" s="165" t="s">
        <v>2910</v>
      </c>
      <c r="G1732" s="126">
        <v>17.5</v>
      </c>
      <c r="H1732" s="166">
        <v>1376</v>
      </c>
      <c r="I1732" s="166">
        <v>1358</v>
      </c>
      <c r="J1732" s="166">
        <v>1567</v>
      </c>
      <c r="K1732" s="357">
        <v>1389</v>
      </c>
      <c r="L1732" s="357">
        <v>1369</v>
      </c>
      <c r="M1732" s="357">
        <v>1584</v>
      </c>
      <c r="N1732" s="357">
        <v>1505</v>
      </c>
      <c r="O1732" s="357">
        <v>1361</v>
      </c>
      <c r="P1732" s="357">
        <v>1385</v>
      </c>
      <c r="Q1732" s="357">
        <v>1570</v>
      </c>
      <c r="R1732" s="357">
        <v>1506</v>
      </c>
      <c r="S1732" s="354">
        <v>2062</v>
      </c>
      <c r="T1732" s="354">
        <v>2297</v>
      </c>
      <c r="U1732" s="354">
        <v>2214</v>
      </c>
      <c r="V1732" s="357">
        <v>1698</v>
      </c>
      <c r="W1732" s="357">
        <v>1897</v>
      </c>
      <c r="X1732" s="357">
        <v>1665</v>
      </c>
      <c r="Y1732" s="357">
        <v>1779</v>
      </c>
      <c r="Z1732" s="357">
        <v>2080</v>
      </c>
      <c r="AA1732" s="357">
        <v>1807</v>
      </c>
      <c r="AB1732" s="357">
        <v>1737</v>
      </c>
      <c r="AC1732" s="357">
        <v>1882</v>
      </c>
      <c r="AD1732" s="357">
        <v>2209</v>
      </c>
      <c r="AE1732" s="357">
        <v>1906</v>
      </c>
      <c r="AF1732" s="357">
        <v>1961</v>
      </c>
      <c r="AG1732" s="357">
        <v>2111</v>
      </c>
      <c r="AH1732" s="357">
        <v>2478</v>
      </c>
      <c r="AI1732" s="368" t="s">
        <v>2207</v>
      </c>
      <c r="AJ1732" s="357">
        <v>1753</v>
      </c>
      <c r="AK1732" s="357">
        <v>1898</v>
      </c>
      <c r="AL1732" s="357">
        <v>2227</v>
      </c>
      <c r="AM1732" s="357">
        <v>1470</v>
      </c>
      <c r="AN1732" s="357">
        <v>1568</v>
      </c>
      <c r="AO1732" s="357">
        <v>1795</v>
      </c>
      <c r="AP1732" s="357">
        <v>1586</v>
      </c>
      <c r="AQ1732" s="357">
        <v>1586</v>
      </c>
      <c r="AR1732" s="357">
        <v>1883</v>
      </c>
      <c r="AS1732" s="357">
        <v>1825</v>
      </c>
      <c r="AT1732" s="105"/>
      <c r="AU1732" s="105" t="s">
        <v>3551</v>
      </c>
      <c r="AV1732" s="126">
        <v>17.5</v>
      </c>
    </row>
    <row r="1733" spans="1:48" ht="23.25" customHeight="1">
      <c r="D1733" s="105" t="s">
        <v>2736</v>
      </c>
      <c r="E1733" s="164" t="s">
        <v>2736</v>
      </c>
      <c r="F1733" s="165" t="s">
        <v>2737</v>
      </c>
      <c r="G1733" s="126">
        <v>18.700000000000003</v>
      </c>
      <c r="H1733" s="166">
        <v>1440</v>
      </c>
      <c r="I1733" s="166">
        <v>1421</v>
      </c>
      <c r="J1733" s="166">
        <v>1644</v>
      </c>
      <c r="K1733" s="357">
        <v>1462</v>
      </c>
      <c r="L1733" s="357">
        <v>1442</v>
      </c>
      <c r="M1733" s="357">
        <v>1676</v>
      </c>
      <c r="N1733" s="357">
        <v>1594</v>
      </c>
      <c r="O1733" s="357">
        <v>1424</v>
      </c>
      <c r="P1733" s="357">
        <v>1449</v>
      </c>
      <c r="Q1733" s="357">
        <v>1641</v>
      </c>
      <c r="R1733" s="357">
        <v>1578</v>
      </c>
      <c r="S1733" s="354">
        <v>2182</v>
      </c>
      <c r="T1733" s="354">
        <v>2428</v>
      </c>
      <c r="U1733" s="354">
        <v>2367</v>
      </c>
      <c r="V1733" s="357">
        <v>1782</v>
      </c>
      <c r="W1733" s="357">
        <v>1993</v>
      </c>
      <c r="X1733" s="357">
        <v>1753</v>
      </c>
      <c r="Y1733" s="357">
        <v>1874</v>
      </c>
      <c r="Z1733" s="357">
        <v>2191</v>
      </c>
      <c r="AA1733" s="357">
        <v>1905</v>
      </c>
      <c r="AB1733" s="357">
        <v>1825</v>
      </c>
      <c r="AC1733" s="357">
        <v>1980</v>
      </c>
      <c r="AD1733" s="357">
        <v>2323</v>
      </c>
      <c r="AE1733" s="357">
        <v>2002</v>
      </c>
      <c r="AF1733" s="357">
        <v>2084</v>
      </c>
      <c r="AG1733" s="357">
        <v>2244</v>
      </c>
      <c r="AH1733" s="357">
        <v>2634</v>
      </c>
      <c r="AI1733" s="368" t="s">
        <v>2207</v>
      </c>
      <c r="AJ1733" s="357">
        <v>1851</v>
      </c>
      <c r="AK1733" s="357">
        <v>2007</v>
      </c>
      <c r="AL1733" s="357">
        <v>2355</v>
      </c>
      <c r="AM1733" s="357">
        <v>1549</v>
      </c>
      <c r="AN1733" s="357">
        <v>1653</v>
      </c>
      <c r="AO1733" s="357">
        <v>1891</v>
      </c>
      <c r="AP1733" s="357">
        <v>1636</v>
      </c>
      <c r="AQ1733" s="357">
        <v>1636</v>
      </c>
      <c r="AR1733" s="357">
        <v>1944</v>
      </c>
      <c r="AS1733" s="357">
        <v>1925</v>
      </c>
      <c r="AT1733" s="105"/>
      <c r="AU1733" s="105" t="s">
        <v>2736</v>
      </c>
      <c r="AV1733" s="126">
        <v>18.700000000000003</v>
      </c>
    </row>
    <row r="1734" spans="1:48" ht="23.25" customHeight="1">
      <c r="A1734" s="396"/>
      <c r="B1734" s="397"/>
      <c r="D1734" s="105" t="s">
        <v>2738</v>
      </c>
      <c r="E1734" s="164" t="s">
        <v>2738</v>
      </c>
      <c r="F1734" s="165" t="s">
        <v>2739</v>
      </c>
      <c r="G1734" s="126">
        <v>19.900000000000002</v>
      </c>
      <c r="H1734" s="166">
        <v>1458</v>
      </c>
      <c r="I1734" s="166">
        <v>1440</v>
      </c>
      <c r="J1734" s="166">
        <v>1667</v>
      </c>
      <c r="K1734" s="357">
        <v>1480</v>
      </c>
      <c r="L1734" s="357">
        <v>1461</v>
      </c>
      <c r="M1734" s="357">
        <v>1699</v>
      </c>
      <c r="N1734" s="357">
        <v>1619</v>
      </c>
      <c r="O1734" s="357">
        <v>1443</v>
      </c>
      <c r="P1734" s="357">
        <v>1473</v>
      </c>
      <c r="Q1734" s="357">
        <v>1667</v>
      </c>
      <c r="R1734" s="357">
        <v>1607</v>
      </c>
      <c r="S1734" s="354">
        <v>2203</v>
      </c>
      <c r="T1734" s="354">
        <v>2458</v>
      </c>
      <c r="U1734" s="354">
        <v>2398</v>
      </c>
      <c r="V1734" s="357">
        <v>1809</v>
      </c>
      <c r="W1734" s="357">
        <v>2022</v>
      </c>
      <c r="X1734" s="357">
        <v>1771</v>
      </c>
      <c r="Y1734" s="357">
        <v>1898</v>
      </c>
      <c r="Z1734" s="357">
        <v>2218</v>
      </c>
      <c r="AA1734" s="357">
        <v>1924</v>
      </c>
      <c r="AB1734" s="357">
        <v>1849</v>
      </c>
      <c r="AC1734" s="357">
        <v>2011</v>
      </c>
      <c r="AD1734" s="357">
        <v>2360</v>
      </c>
      <c r="AE1734" s="357">
        <v>2027</v>
      </c>
      <c r="AF1734" s="357">
        <v>2107</v>
      </c>
      <c r="AG1734" s="357">
        <v>2275</v>
      </c>
      <c r="AH1734" s="357">
        <v>2670</v>
      </c>
      <c r="AI1734" s="368" t="s">
        <v>2207</v>
      </c>
      <c r="AJ1734" s="357">
        <v>1875</v>
      </c>
      <c r="AK1734" s="357">
        <v>2038</v>
      </c>
      <c r="AL1734" s="357">
        <v>2391</v>
      </c>
      <c r="AM1734" s="357">
        <v>1568</v>
      </c>
      <c r="AN1734" s="357">
        <v>1677</v>
      </c>
      <c r="AO1734" s="357">
        <v>1919</v>
      </c>
      <c r="AP1734" s="357">
        <v>1662</v>
      </c>
      <c r="AQ1734" s="357">
        <v>1662</v>
      </c>
      <c r="AR1734" s="357">
        <v>1985</v>
      </c>
      <c r="AS1734" s="357">
        <v>1951</v>
      </c>
      <c r="AT1734" s="105"/>
      <c r="AU1734" s="105" t="s">
        <v>2738</v>
      </c>
      <c r="AV1734" s="126">
        <v>19.900000000000002</v>
      </c>
    </row>
    <row r="1735" spans="1:48" ht="23.25" customHeight="1">
      <c r="D1735" s="105" t="s">
        <v>2740</v>
      </c>
      <c r="E1735" s="164" t="s">
        <v>2740</v>
      </c>
      <c r="F1735" s="165" t="s">
        <v>2741</v>
      </c>
      <c r="G1735" s="126">
        <v>21</v>
      </c>
      <c r="H1735" s="166">
        <v>1504</v>
      </c>
      <c r="I1735" s="166">
        <v>1492</v>
      </c>
      <c r="J1735" s="166">
        <v>1722</v>
      </c>
      <c r="K1735" s="357">
        <v>1527</v>
      </c>
      <c r="L1735" s="357">
        <v>1512</v>
      </c>
      <c r="M1735" s="357">
        <v>1754</v>
      </c>
      <c r="N1735" s="357">
        <v>1673</v>
      </c>
      <c r="O1735" s="357">
        <v>1493</v>
      </c>
      <c r="P1735" s="357">
        <v>1520</v>
      </c>
      <c r="Q1735" s="357">
        <v>1719</v>
      </c>
      <c r="R1735" s="357">
        <v>1658</v>
      </c>
      <c r="S1735" s="354">
        <v>2238</v>
      </c>
      <c r="T1735" s="354">
        <v>2487</v>
      </c>
      <c r="U1735" s="354">
        <v>2436</v>
      </c>
      <c r="V1735" s="357">
        <v>1829</v>
      </c>
      <c r="W1735" s="357">
        <v>2043</v>
      </c>
      <c r="X1735" s="357">
        <v>1814</v>
      </c>
      <c r="Y1735" s="357">
        <v>1948</v>
      </c>
      <c r="Z1735" s="357">
        <v>2276</v>
      </c>
      <c r="AA1735" s="357">
        <v>1969</v>
      </c>
      <c r="AB1735" s="357">
        <v>1898</v>
      </c>
      <c r="AC1735" s="357">
        <v>2069</v>
      </c>
      <c r="AD1735" s="357">
        <v>2427</v>
      </c>
      <c r="AE1735" s="357">
        <v>2080</v>
      </c>
      <c r="AF1735" s="357">
        <v>2157</v>
      </c>
      <c r="AG1735" s="357">
        <v>2333</v>
      </c>
      <c r="AH1735" s="357">
        <v>2738</v>
      </c>
      <c r="AI1735" s="368" t="s">
        <v>2207</v>
      </c>
      <c r="AJ1735" s="357">
        <v>1924</v>
      </c>
      <c r="AK1735" s="357">
        <v>2096</v>
      </c>
      <c r="AL1735" s="357">
        <v>2459</v>
      </c>
      <c r="AM1735" s="357">
        <v>1622</v>
      </c>
      <c r="AN1735" s="357">
        <v>1740</v>
      </c>
      <c r="AO1735" s="357">
        <v>1992</v>
      </c>
      <c r="AP1735" s="357">
        <v>1682</v>
      </c>
      <c r="AQ1735" s="357">
        <v>1682</v>
      </c>
      <c r="AR1735" s="357">
        <v>1991</v>
      </c>
      <c r="AS1735" s="357">
        <v>1968</v>
      </c>
      <c r="AT1735" s="105"/>
      <c r="AU1735" s="105" t="s">
        <v>2740</v>
      </c>
      <c r="AV1735" s="126">
        <v>21</v>
      </c>
    </row>
    <row r="1736" spans="1:48" ht="23.25" customHeight="1">
      <c r="D1736" s="105" t="s">
        <v>2742</v>
      </c>
      <c r="E1736" s="164" t="s">
        <v>2742</v>
      </c>
      <c r="F1736" s="165" t="s">
        <v>2743</v>
      </c>
      <c r="G1736" s="126">
        <v>22.200000000000003</v>
      </c>
      <c r="H1736" s="166">
        <v>1523</v>
      </c>
      <c r="I1736" s="166">
        <v>1511</v>
      </c>
      <c r="J1736" s="166">
        <v>1746</v>
      </c>
      <c r="K1736" s="357">
        <v>1546</v>
      </c>
      <c r="L1736" s="357">
        <v>1532</v>
      </c>
      <c r="M1736" s="357">
        <v>1779</v>
      </c>
      <c r="N1736" s="357">
        <v>1699</v>
      </c>
      <c r="O1736" s="357">
        <v>1513</v>
      </c>
      <c r="P1736" s="357">
        <v>1544</v>
      </c>
      <c r="Q1736" s="357">
        <v>1746</v>
      </c>
      <c r="R1736" s="357">
        <v>1687</v>
      </c>
      <c r="S1736" s="354">
        <v>2260</v>
      </c>
      <c r="T1736" s="354">
        <v>2518</v>
      </c>
      <c r="U1736" s="354">
        <v>2467</v>
      </c>
      <c r="V1736" s="357">
        <v>1856</v>
      </c>
      <c r="W1736" s="357">
        <v>2072</v>
      </c>
      <c r="X1736" s="357">
        <v>1832</v>
      </c>
      <c r="Y1736" s="357">
        <v>1971</v>
      </c>
      <c r="Z1736" s="357">
        <v>2303</v>
      </c>
      <c r="AA1736" s="357">
        <v>1988</v>
      </c>
      <c r="AB1736" s="357">
        <v>1922</v>
      </c>
      <c r="AC1736" s="357">
        <v>2101</v>
      </c>
      <c r="AD1736" s="357">
        <v>2465</v>
      </c>
      <c r="AE1736" s="357">
        <v>2105</v>
      </c>
      <c r="AF1736" s="357">
        <v>2181</v>
      </c>
      <c r="AG1736" s="357">
        <v>2365</v>
      </c>
      <c r="AH1736" s="357">
        <v>2776</v>
      </c>
      <c r="AI1736" s="368" t="s">
        <v>2207</v>
      </c>
      <c r="AJ1736" s="357">
        <v>1948</v>
      </c>
      <c r="AK1736" s="357">
        <v>2128</v>
      </c>
      <c r="AL1736" s="357">
        <v>2496</v>
      </c>
      <c r="AM1736" s="357">
        <v>1641</v>
      </c>
      <c r="AN1736" s="357">
        <v>1765</v>
      </c>
      <c r="AO1736" s="357">
        <v>2020</v>
      </c>
      <c r="AP1736" s="357">
        <v>1709</v>
      </c>
      <c r="AQ1736" s="357">
        <v>1709</v>
      </c>
      <c r="AR1736" s="357">
        <v>2032</v>
      </c>
      <c r="AS1736" s="357">
        <v>1994</v>
      </c>
      <c r="AT1736" s="105"/>
      <c r="AU1736" s="105" t="s">
        <v>2742</v>
      </c>
      <c r="AV1736" s="126">
        <v>22.200000000000003</v>
      </c>
    </row>
    <row r="1737" spans="1:48" ht="23.25" customHeight="1">
      <c r="D1737" s="105" t="s">
        <v>2744</v>
      </c>
      <c r="E1737" s="164" t="s">
        <v>2744</v>
      </c>
      <c r="F1737" s="165" t="s">
        <v>2745</v>
      </c>
      <c r="G1737" s="126">
        <v>23.3</v>
      </c>
      <c r="H1737" s="166">
        <v>1546</v>
      </c>
      <c r="I1737" s="166">
        <v>1535</v>
      </c>
      <c r="J1737" s="166">
        <v>1769</v>
      </c>
      <c r="K1737" s="357">
        <v>1571</v>
      </c>
      <c r="L1737" s="357">
        <v>1559</v>
      </c>
      <c r="M1737" s="357">
        <v>1802</v>
      </c>
      <c r="N1737" s="357">
        <v>1723</v>
      </c>
      <c r="O1737" s="357">
        <v>1537</v>
      </c>
      <c r="P1737" s="357">
        <v>1581</v>
      </c>
      <c r="Q1737" s="357">
        <v>1776</v>
      </c>
      <c r="R1737" s="357">
        <v>1714</v>
      </c>
      <c r="S1737" s="354">
        <v>2283</v>
      </c>
      <c r="T1737" s="354">
        <v>2551</v>
      </c>
      <c r="U1737" s="354">
        <v>2501</v>
      </c>
      <c r="V1737" s="357">
        <v>1883</v>
      </c>
      <c r="W1737" s="357">
        <v>2102</v>
      </c>
      <c r="X1737" s="357">
        <v>1849</v>
      </c>
      <c r="Y1737" s="357">
        <v>1994</v>
      </c>
      <c r="Z1737" s="357">
        <v>2330</v>
      </c>
      <c r="AA1737" s="357">
        <v>2007</v>
      </c>
      <c r="AB1737" s="357">
        <v>1945</v>
      </c>
      <c r="AC1737" s="357">
        <v>2132</v>
      </c>
      <c r="AD1737" s="357">
        <v>2501</v>
      </c>
      <c r="AE1737" s="357">
        <v>2129</v>
      </c>
      <c r="AF1737" s="357">
        <v>2204</v>
      </c>
      <c r="AG1737" s="357">
        <v>2395</v>
      </c>
      <c r="AH1737" s="357">
        <v>2812</v>
      </c>
      <c r="AI1737" s="368" t="s">
        <v>2207</v>
      </c>
      <c r="AJ1737" s="357">
        <v>1971</v>
      </c>
      <c r="AK1737" s="357">
        <v>2158</v>
      </c>
      <c r="AL1737" s="357">
        <v>2533</v>
      </c>
      <c r="AM1737" s="357">
        <v>1659</v>
      </c>
      <c r="AN1737" s="357">
        <v>1789</v>
      </c>
      <c r="AO1737" s="357">
        <v>2047</v>
      </c>
      <c r="AP1737" s="357">
        <v>1737</v>
      </c>
      <c r="AQ1737" s="357">
        <v>1737</v>
      </c>
      <c r="AR1737" s="357">
        <v>2076</v>
      </c>
      <c r="AS1737" s="357">
        <v>2021</v>
      </c>
      <c r="AT1737" s="105"/>
      <c r="AU1737" s="105" t="s">
        <v>2744</v>
      </c>
      <c r="AV1737" s="126">
        <v>23.3</v>
      </c>
    </row>
    <row r="1738" spans="1:48" ht="23.25" customHeight="1">
      <c r="D1738" s="105" t="s">
        <v>2759</v>
      </c>
      <c r="E1738" s="164" t="s">
        <v>2759</v>
      </c>
      <c r="F1738" s="165" t="s">
        <v>2760</v>
      </c>
      <c r="G1738" s="126">
        <v>19.900000000000002</v>
      </c>
      <c r="H1738" s="166">
        <v>956</v>
      </c>
      <c r="I1738" s="166">
        <v>952</v>
      </c>
      <c r="J1738" s="166">
        <v>1131</v>
      </c>
      <c r="K1738" s="357">
        <v>1001</v>
      </c>
      <c r="L1738" s="357">
        <v>993</v>
      </c>
      <c r="M1738" s="357">
        <v>1195</v>
      </c>
      <c r="N1738" s="357">
        <v>1154</v>
      </c>
      <c r="O1738" s="357">
        <v>963</v>
      </c>
      <c r="P1738" s="357">
        <v>1011</v>
      </c>
      <c r="Q1738" s="357">
        <v>1137</v>
      </c>
      <c r="R1738" s="357">
        <v>1125</v>
      </c>
      <c r="S1738" s="354">
        <v>1513</v>
      </c>
      <c r="T1738" s="354">
        <v>1737</v>
      </c>
      <c r="U1738" s="354">
        <v>1787</v>
      </c>
      <c r="V1738" s="357">
        <v>1304</v>
      </c>
      <c r="W1738" s="357">
        <v>1449</v>
      </c>
      <c r="X1738" s="357">
        <v>1179</v>
      </c>
      <c r="Y1738" s="357">
        <v>1294</v>
      </c>
      <c r="Z1738" s="357">
        <v>1509</v>
      </c>
      <c r="AA1738" s="357">
        <v>1290</v>
      </c>
      <c r="AB1738" s="357">
        <v>1260</v>
      </c>
      <c r="AC1738" s="357">
        <v>1410</v>
      </c>
      <c r="AD1738" s="357">
        <v>1654</v>
      </c>
      <c r="AE1738" s="357">
        <v>1373</v>
      </c>
      <c r="AF1738" s="357">
        <v>1466</v>
      </c>
      <c r="AG1738" s="357">
        <v>1621</v>
      </c>
      <c r="AH1738" s="357">
        <v>1901</v>
      </c>
      <c r="AI1738" s="368" t="s">
        <v>2207</v>
      </c>
      <c r="AJ1738" s="357">
        <v>1295</v>
      </c>
      <c r="AK1738" s="357">
        <v>1447</v>
      </c>
      <c r="AL1738" s="357">
        <v>1696</v>
      </c>
      <c r="AM1738" s="357">
        <v>1066</v>
      </c>
      <c r="AN1738" s="357">
        <v>1163</v>
      </c>
      <c r="AO1738" s="357">
        <v>1326</v>
      </c>
      <c r="AP1738" s="357">
        <v>1123</v>
      </c>
      <c r="AQ1738" s="357">
        <v>1123</v>
      </c>
      <c r="AR1738" s="357">
        <v>1419</v>
      </c>
      <c r="AS1738" s="357">
        <v>1401</v>
      </c>
      <c r="AT1738" s="105"/>
      <c r="AU1738" s="105" t="s">
        <v>2759</v>
      </c>
      <c r="AV1738" s="126">
        <v>19.900000000000002</v>
      </c>
    </row>
    <row r="1739" spans="1:48" ht="23.25" customHeight="1">
      <c r="D1739" s="105" t="s">
        <v>2761</v>
      </c>
      <c r="E1739" s="164" t="s">
        <v>2761</v>
      </c>
      <c r="F1739" s="165" t="s">
        <v>2762</v>
      </c>
      <c r="G1739" s="126">
        <v>21</v>
      </c>
      <c r="H1739" s="166">
        <v>980</v>
      </c>
      <c r="I1739" s="166">
        <v>977</v>
      </c>
      <c r="J1739" s="166">
        <v>1154</v>
      </c>
      <c r="K1739" s="357">
        <v>1027</v>
      </c>
      <c r="L1739" s="357">
        <v>1020</v>
      </c>
      <c r="M1739" s="357">
        <v>1218</v>
      </c>
      <c r="N1739" s="357">
        <v>1179</v>
      </c>
      <c r="O1739" s="357">
        <v>988</v>
      </c>
      <c r="P1739" s="357">
        <v>1048</v>
      </c>
      <c r="Q1739" s="357">
        <v>1168</v>
      </c>
      <c r="R1739" s="357">
        <v>1153</v>
      </c>
      <c r="S1739" s="354">
        <v>1535</v>
      </c>
      <c r="T1739" s="354">
        <v>1770</v>
      </c>
      <c r="U1739" s="354">
        <v>1820</v>
      </c>
      <c r="V1739" s="357">
        <v>1332</v>
      </c>
      <c r="W1739" s="357">
        <v>1479</v>
      </c>
      <c r="X1739" s="357">
        <v>1196</v>
      </c>
      <c r="Y1739" s="357">
        <v>1317</v>
      </c>
      <c r="Z1739" s="357">
        <v>1535</v>
      </c>
      <c r="AA1739" s="357">
        <v>1309</v>
      </c>
      <c r="AB1739" s="357">
        <v>1283</v>
      </c>
      <c r="AC1739" s="357">
        <v>1442</v>
      </c>
      <c r="AD1739" s="357">
        <v>1690</v>
      </c>
      <c r="AE1739" s="357">
        <v>1397</v>
      </c>
      <c r="AF1739" s="357">
        <v>1489</v>
      </c>
      <c r="AG1739" s="357">
        <v>1652</v>
      </c>
      <c r="AH1739" s="357">
        <v>1938</v>
      </c>
      <c r="AI1739" s="368" t="s">
        <v>2207</v>
      </c>
      <c r="AJ1739" s="357">
        <v>1318</v>
      </c>
      <c r="AK1739" s="357">
        <v>1478</v>
      </c>
      <c r="AL1739" s="357">
        <v>1733</v>
      </c>
      <c r="AM1739" s="357">
        <v>1084</v>
      </c>
      <c r="AN1739" s="357">
        <v>1187</v>
      </c>
      <c r="AO1739" s="357">
        <v>1353</v>
      </c>
      <c r="AP1739" s="357">
        <v>1151</v>
      </c>
      <c r="AQ1739" s="357">
        <v>1151</v>
      </c>
      <c r="AR1739" s="357">
        <v>1463</v>
      </c>
      <c r="AS1739" s="357">
        <v>1428</v>
      </c>
      <c r="AT1739" s="105"/>
      <c r="AU1739" s="105" t="s">
        <v>2761</v>
      </c>
      <c r="AV1739" s="126">
        <v>21</v>
      </c>
    </row>
    <row r="1740" spans="1:48" ht="23.25" customHeight="1">
      <c r="D1740" s="105" t="s">
        <v>2763</v>
      </c>
      <c r="E1740" s="164" t="s">
        <v>2763</v>
      </c>
      <c r="F1740" s="165" t="s">
        <v>2764</v>
      </c>
      <c r="G1740" s="126">
        <v>22.200000000000003</v>
      </c>
      <c r="H1740" s="166">
        <v>995</v>
      </c>
      <c r="I1740" s="166">
        <v>1010</v>
      </c>
      <c r="J1740" s="166">
        <v>1177</v>
      </c>
      <c r="K1740" s="357">
        <v>1053</v>
      </c>
      <c r="L1740" s="357">
        <v>1054</v>
      </c>
      <c r="M1740" s="357">
        <v>1263</v>
      </c>
      <c r="N1740" s="357">
        <v>1192</v>
      </c>
      <c r="O1740" s="357">
        <v>1008</v>
      </c>
      <c r="P1740" s="357">
        <v>1081</v>
      </c>
      <c r="Q1740" s="357">
        <v>1210</v>
      </c>
      <c r="R1740" s="357">
        <v>1185</v>
      </c>
      <c r="S1740" s="354">
        <v>1563</v>
      </c>
      <c r="T1740" s="354">
        <v>1805</v>
      </c>
      <c r="U1740" s="354">
        <v>1858</v>
      </c>
      <c r="V1740" s="357">
        <v>1359</v>
      </c>
      <c r="W1740" s="357">
        <v>1510</v>
      </c>
      <c r="X1740" s="357">
        <v>1222</v>
      </c>
      <c r="Y1740" s="357">
        <v>1349</v>
      </c>
      <c r="Z1740" s="357">
        <v>1571</v>
      </c>
      <c r="AA1740" s="357">
        <v>1333</v>
      </c>
      <c r="AB1740" s="357">
        <v>1314</v>
      </c>
      <c r="AC1740" s="357">
        <v>1481</v>
      </c>
      <c r="AD1740" s="357">
        <v>1737</v>
      </c>
      <c r="AE1740" s="357">
        <v>1430</v>
      </c>
      <c r="AF1740" s="357">
        <v>1520</v>
      </c>
      <c r="AG1740" s="357">
        <v>1691</v>
      </c>
      <c r="AH1740" s="357">
        <v>1984</v>
      </c>
      <c r="AI1740" s="368" t="s">
        <v>2207</v>
      </c>
      <c r="AJ1740" s="357">
        <v>1350</v>
      </c>
      <c r="AK1740" s="357">
        <v>1517</v>
      </c>
      <c r="AL1740" s="357">
        <v>1779</v>
      </c>
      <c r="AM1740" s="357">
        <v>1111</v>
      </c>
      <c r="AN1740" s="357">
        <v>1220</v>
      </c>
      <c r="AO1740" s="357">
        <v>1390</v>
      </c>
      <c r="AP1740" s="357">
        <v>1180</v>
      </c>
      <c r="AQ1740" s="357">
        <v>1180</v>
      </c>
      <c r="AR1740" s="357">
        <v>1500</v>
      </c>
      <c r="AS1740" s="357">
        <v>1456</v>
      </c>
      <c r="AT1740" s="105"/>
      <c r="AU1740" s="105" t="s">
        <v>2763</v>
      </c>
      <c r="AV1740" s="126">
        <v>22.200000000000003</v>
      </c>
    </row>
    <row r="1741" spans="1:48" ht="23.25" customHeight="1">
      <c r="D1741" s="105" t="s">
        <v>2765</v>
      </c>
      <c r="E1741" s="164" t="s">
        <v>2765</v>
      </c>
      <c r="F1741" s="165" t="s">
        <v>2766</v>
      </c>
      <c r="G1741" s="126">
        <v>23.3</v>
      </c>
      <c r="H1741" s="166">
        <v>1018</v>
      </c>
      <c r="I1741" s="166">
        <v>1034</v>
      </c>
      <c r="J1741" s="166">
        <v>1200</v>
      </c>
      <c r="K1741" s="357">
        <v>1078</v>
      </c>
      <c r="L1741" s="357">
        <v>1080</v>
      </c>
      <c r="M1741" s="357">
        <v>1286</v>
      </c>
      <c r="N1741" s="357">
        <v>1216</v>
      </c>
      <c r="O1741" s="357">
        <v>1032</v>
      </c>
      <c r="P1741" s="357">
        <v>1118</v>
      </c>
      <c r="Q1741" s="357">
        <v>1241</v>
      </c>
      <c r="R1741" s="357">
        <v>1212</v>
      </c>
      <c r="S1741" s="354">
        <v>1586</v>
      </c>
      <c r="T1741" s="354">
        <v>1837</v>
      </c>
      <c r="U1741" s="354">
        <v>1890</v>
      </c>
      <c r="V1741" s="357">
        <v>1387</v>
      </c>
      <c r="W1741" s="357">
        <v>1540</v>
      </c>
      <c r="X1741" s="357">
        <v>1239</v>
      </c>
      <c r="Y1741" s="357">
        <v>1371</v>
      </c>
      <c r="Z1741" s="357">
        <v>1597</v>
      </c>
      <c r="AA1741" s="357">
        <v>1352</v>
      </c>
      <c r="AB1741" s="357">
        <v>1337</v>
      </c>
      <c r="AC1741" s="357">
        <v>1512</v>
      </c>
      <c r="AD1741" s="357">
        <v>1772</v>
      </c>
      <c r="AE1741" s="357">
        <v>1454</v>
      </c>
      <c r="AF1741" s="357">
        <v>1543</v>
      </c>
      <c r="AG1741" s="357">
        <v>1722</v>
      </c>
      <c r="AH1741" s="357">
        <v>2020</v>
      </c>
      <c r="AI1741" s="368" t="s">
        <v>2207</v>
      </c>
      <c r="AJ1741" s="357">
        <v>1373</v>
      </c>
      <c r="AK1741" s="357">
        <v>1548</v>
      </c>
      <c r="AL1741" s="357">
        <v>1815</v>
      </c>
      <c r="AM1741" s="357">
        <v>1129</v>
      </c>
      <c r="AN1741" s="357">
        <v>1244</v>
      </c>
      <c r="AO1741" s="357">
        <v>1418</v>
      </c>
      <c r="AP1741" s="357">
        <v>1208</v>
      </c>
      <c r="AQ1741" s="357">
        <v>1208</v>
      </c>
      <c r="AR1741" s="357">
        <v>1544</v>
      </c>
      <c r="AS1741" s="357">
        <v>1483</v>
      </c>
      <c r="AT1741" s="105"/>
      <c r="AU1741" s="105" t="s">
        <v>2765</v>
      </c>
      <c r="AV1741" s="126">
        <v>23.3</v>
      </c>
    </row>
    <row r="1742" spans="1:48" ht="23.25" customHeight="1">
      <c r="B1742" s="395"/>
      <c r="D1742" s="105" t="s">
        <v>4576</v>
      </c>
      <c r="E1742" s="164" t="s">
        <v>4576</v>
      </c>
      <c r="F1742" s="165" t="s">
        <v>4603</v>
      </c>
      <c r="G1742" s="126">
        <v>80</v>
      </c>
      <c r="H1742" s="166">
        <v>4128</v>
      </c>
      <c r="I1742" s="166">
        <v>4099</v>
      </c>
      <c r="J1742" s="166">
        <v>4645</v>
      </c>
      <c r="K1742" s="357">
        <v>4128</v>
      </c>
      <c r="L1742" s="357">
        <v>4099</v>
      </c>
      <c r="M1742" s="357">
        <v>4645</v>
      </c>
      <c r="N1742" s="362" t="s">
        <v>2207</v>
      </c>
      <c r="O1742" s="357">
        <v>4128</v>
      </c>
      <c r="P1742" s="357">
        <v>4099</v>
      </c>
      <c r="Q1742" s="357">
        <v>4645</v>
      </c>
      <c r="R1742" s="362" t="s">
        <v>2207</v>
      </c>
      <c r="S1742" s="354">
        <v>4128</v>
      </c>
      <c r="T1742" s="354">
        <v>4099</v>
      </c>
      <c r="U1742" s="354">
        <v>4645</v>
      </c>
      <c r="V1742" s="357">
        <v>4099</v>
      </c>
      <c r="W1742" s="357">
        <v>4645</v>
      </c>
      <c r="X1742" s="357">
        <v>4128</v>
      </c>
      <c r="Y1742" s="357">
        <v>4099</v>
      </c>
      <c r="Z1742" s="357">
        <v>4645</v>
      </c>
      <c r="AA1742" s="362" t="s">
        <v>2207</v>
      </c>
      <c r="AB1742" s="357">
        <v>4128</v>
      </c>
      <c r="AC1742" s="357">
        <v>4099</v>
      </c>
      <c r="AD1742" s="357">
        <v>4645</v>
      </c>
      <c r="AE1742" s="362" t="s">
        <v>2207</v>
      </c>
      <c r="AF1742" s="357">
        <v>4128</v>
      </c>
      <c r="AG1742" s="357">
        <v>4099</v>
      </c>
      <c r="AH1742" s="357">
        <v>4645</v>
      </c>
      <c r="AI1742" s="368" t="s">
        <v>2207</v>
      </c>
      <c r="AJ1742" s="357">
        <v>4128</v>
      </c>
      <c r="AK1742" s="357">
        <v>4099</v>
      </c>
      <c r="AL1742" s="357">
        <v>4645</v>
      </c>
      <c r="AM1742" s="357">
        <v>4128</v>
      </c>
      <c r="AN1742" s="357">
        <v>4099</v>
      </c>
      <c r="AO1742" s="357">
        <v>4645</v>
      </c>
      <c r="AP1742" s="357">
        <v>4389</v>
      </c>
      <c r="AQ1742" s="357">
        <v>4389</v>
      </c>
      <c r="AR1742" s="357">
        <v>4389</v>
      </c>
      <c r="AS1742" s="357">
        <v>4389</v>
      </c>
      <c r="AT1742" s="105"/>
      <c r="AU1742" s="105" t="s">
        <v>4576</v>
      </c>
      <c r="AV1742" s="126">
        <v>80</v>
      </c>
    </row>
    <row r="1743" spans="1:48" ht="23.25" customHeight="1">
      <c r="A1743" s="396"/>
      <c r="B1743" s="397"/>
      <c r="D1743" s="105" t="s">
        <v>4577</v>
      </c>
      <c r="E1743" s="164" t="s">
        <v>4577</v>
      </c>
      <c r="F1743" s="165" t="s">
        <v>4604</v>
      </c>
      <c r="G1743" s="126">
        <v>80</v>
      </c>
      <c r="H1743" s="166">
        <v>6092</v>
      </c>
      <c r="I1743" s="166">
        <v>6044</v>
      </c>
      <c r="J1743" s="166">
        <v>6881</v>
      </c>
      <c r="K1743" s="357">
        <v>6092</v>
      </c>
      <c r="L1743" s="357">
        <v>6044</v>
      </c>
      <c r="M1743" s="357">
        <v>6881</v>
      </c>
      <c r="N1743" s="362" t="s">
        <v>2207</v>
      </c>
      <c r="O1743" s="357">
        <v>6092</v>
      </c>
      <c r="P1743" s="357">
        <v>6044</v>
      </c>
      <c r="Q1743" s="357">
        <v>6881</v>
      </c>
      <c r="R1743" s="362" t="s">
        <v>2207</v>
      </c>
      <c r="S1743" s="354">
        <v>6092</v>
      </c>
      <c r="T1743" s="354">
        <v>6044</v>
      </c>
      <c r="U1743" s="354">
        <v>6881</v>
      </c>
      <c r="V1743" s="357">
        <v>6044</v>
      </c>
      <c r="W1743" s="357">
        <v>6881</v>
      </c>
      <c r="X1743" s="357">
        <v>6092</v>
      </c>
      <c r="Y1743" s="357">
        <v>6044</v>
      </c>
      <c r="Z1743" s="357">
        <v>6881</v>
      </c>
      <c r="AA1743" s="362" t="s">
        <v>2207</v>
      </c>
      <c r="AB1743" s="357">
        <v>6092</v>
      </c>
      <c r="AC1743" s="357">
        <v>6044</v>
      </c>
      <c r="AD1743" s="357">
        <v>6881</v>
      </c>
      <c r="AE1743" s="362" t="s">
        <v>2207</v>
      </c>
      <c r="AF1743" s="357">
        <v>6092</v>
      </c>
      <c r="AG1743" s="357">
        <v>6044</v>
      </c>
      <c r="AH1743" s="357">
        <v>6881</v>
      </c>
      <c r="AI1743" s="368" t="s">
        <v>2207</v>
      </c>
      <c r="AJ1743" s="357">
        <v>6092</v>
      </c>
      <c r="AK1743" s="357">
        <v>6044</v>
      </c>
      <c r="AL1743" s="357">
        <v>6881</v>
      </c>
      <c r="AM1743" s="357">
        <v>6092</v>
      </c>
      <c r="AN1743" s="357">
        <v>6044</v>
      </c>
      <c r="AO1743" s="357">
        <v>6881</v>
      </c>
      <c r="AP1743" s="357">
        <v>6527</v>
      </c>
      <c r="AQ1743" s="357">
        <v>6527</v>
      </c>
      <c r="AR1743" s="357">
        <v>6527</v>
      </c>
      <c r="AS1743" s="357">
        <v>6527</v>
      </c>
      <c r="AT1743" s="105"/>
      <c r="AU1743" s="105" t="s">
        <v>4577</v>
      </c>
      <c r="AV1743" s="126">
        <v>80</v>
      </c>
    </row>
    <row r="1744" spans="1:48" ht="23.25" customHeight="1">
      <c r="D1744" s="105" t="s">
        <v>4578</v>
      </c>
      <c r="E1744" s="164" t="s">
        <v>4578</v>
      </c>
      <c r="F1744" s="165" t="s">
        <v>4605</v>
      </c>
      <c r="G1744" s="126">
        <v>80</v>
      </c>
      <c r="H1744" s="166">
        <v>4362</v>
      </c>
      <c r="I1744" s="166">
        <v>4331</v>
      </c>
      <c r="J1744" s="166">
        <v>4912</v>
      </c>
      <c r="K1744" s="357">
        <v>4362</v>
      </c>
      <c r="L1744" s="357">
        <v>4331</v>
      </c>
      <c r="M1744" s="357">
        <v>4912</v>
      </c>
      <c r="N1744" s="362" t="s">
        <v>2207</v>
      </c>
      <c r="O1744" s="357">
        <v>4362</v>
      </c>
      <c r="P1744" s="357">
        <v>4331</v>
      </c>
      <c r="Q1744" s="357">
        <v>4912</v>
      </c>
      <c r="R1744" s="362" t="s">
        <v>2207</v>
      </c>
      <c r="S1744" s="354">
        <v>4362</v>
      </c>
      <c r="T1744" s="354">
        <v>4331</v>
      </c>
      <c r="U1744" s="354">
        <v>4912</v>
      </c>
      <c r="V1744" s="357">
        <v>4331</v>
      </c>
      <c r="W1744" s="357">
        <v>4912</v>
      </c>
      <c r="X1744" s="357">
        <v>4362</v>
      </c>
      <c r="Y1744" s="357">
        <v>4331</v>
      </c>
      <c r="Z1744" s="357">
        <v>4912</v>
      </c>
      <c r="AA1744" s="362" t="s">
        <v>2207</v>
      </c>
      <c r="AB1744" s="357">
        <v>4362</v>
      </c>
      <c r="AC1744" s="357">
        <v>4331</v>
      </c>
      <c r="AD1744" s="357">
        <v>4912</v>
      </c>
      <c r="AE1744" s="362" t="s">
        <v>2207</v>
      </c>
      <c r="AF1744" s="357">
        <v>4362</v>
      </c>
      <c r="AG1744" s="357">
        <v>4331</v>
      </c>
      <c r="AH1744" s="357">
        <v>4912</v>
      </c>
      <c r="AI1744" s="368" t="s">
        <v>2207</v>
      </c>
      <c r="AJ1744" s="357">
        <v>4362</v>
      </c>
      <c r="AK1744" s="357">
        <v>4331</v>
      </c>
      <c r="AL1744" s="357">
        <v>4912</v>
      </c>
      <c r="AM1744" s="357">
        <v>4362</v>
      </c>
      <c r="AN1744" s="357">
        <v>4331</v>
      </c>
      <c r="AO1744" s="357">
        <v>4912</v>
      </c>
      <c r="AP1744" s="357">
        <v>4644</v>
      </c>
      <c r="AQ1744" s="357">
        <v>4644</v>
      </c>
      <c r="AR1744" s="357">
        <v>4644</v>
      </c>
      <c r="AS1744" s="357">
        <v>4644</v>
      </c>
      <c r="AT1744" s="105"/>
      <c r="AU1744" s="105" t="s">
        <v>4578</v>
      </c>
      <c r="AV1744" s="126">
        <v>80</v>
      </c>
    </row>
    <row r="1745" spans="1:48" ht="23.25" customHeight="1">
      <c r="D1745" s="105" t="s">
        <v>4579</v>
      </c>
      <c r="E1745" s="164" t="s">
        <v>4579</v>
      </c>
      <c r="F1745" s="165" t="s">
        <v>4606</v>
      </c>
      <c r="G1745" s="126">
        <v>80</v>
      </c>
      <c r="H1745" s="166">
        <v>6306</v>
      </c>
      <c r="I1745" s="166">
        <v>6256</v>
      </c>
      <c r="J1745" s="166">
        <v>7126</v>
      </c>
      <c r="K1745" s="357">
        <v>6306</v>
      </c>
      <c r="L1745" s="357">
        <v>6256</v>
      </c>
      <c r="M1745" s="357">
        <v>7126</v>
      </c>
      <c r="N1745" s="362" t="s">
        <v>2207</v>
      </c>
      <c r="O1745" s="357">
        <v>6306</v>
      </c>
      <c r="P1745" s="357">
        <v>6256</v>
      </c>
      <c r="Q1745" s="357">
        <v>7126</v>
      </c>
      <c r="R1745" s="362" t="s">
        <v>2207</v>
      </c>
      <c r="S1745" s="354">
        <v>6306</v>
      </c>
      <c r="T1745" s="354">
        <v>6256</v>
      </c>
      <c r="U1745" s="354">
        <v>7126</v>
      </c>
      <c r="V1745" s="357">
        <v>6256</v>
      </c>
      <c r="W1745" s="357">
        <v>7126</v>
      </c>
      <c r="X1745" s="357">
        <v>6306</v>
      </c>
      <c r="Y1745" s="357">
        <v>6256</v>
      </c>
      <c r="Z1745" s="357">
        <v>7126</v>
      </c>
      <c r="AA1745" s="362" t="s">
        <v>2207</v>
      </c>
      <c r="AB1745" s="357">
        <v>6306</v>
      </c>
      <c r="AC1745" s="357">
        <v>6256</v>
      </c>
      <c r="AD1745" s="357">
        <v>7126</v>
      </c>
      <c r="AE1745" s="362" t="s">
        <v>2207</v>
      </c>
      <c r="AF1745" s="357">
        <v>6306</v>
      </c>
      <c r="AG1745" s="357">
        <v>6256</v>
      </c>
      <c r="AH1745" s="357">
        <v>7126</v>
      </c>
      <c r="AI1745" s="368" t="s">
        <v>2207</v>
      </c>
      <c r="AJ1745" s="357">
        <v>6306</v>
      </c>
      <c r="AK1745" s="357">
        <v>6256</v>
      </c>
      <c r="AL1745" s="357">
        <v>7126</v>
      </c>
      <c r="AM1745" s="357">
        <v>6306</v>
      </c>
      <c r="AN1745" s="357">
        <v>6256</v>
      </c>
      <c r="AO1745" s="357">
        <v>7126</v>
      </c>
      <c r="AP1745" s="357">
        <v>6760</v>
      </c>
      <c r="AQ1745" s="357">
        <v>6760</v>
      </c>
      <c r="AR1745" s="357">
        <v>6760</v>
      </c>
      <c r="AS1745" s="357">
        <v>6760</v>
      </c>
      <c r="AT1745" s="105"/>
      <c r="AU1745" s="105" t="s">
        <v>4579</v>
      </c>
      <c r="AV1745" s="126">
        <v>80</v>
      </c>
    </row>
    <row r="1746" spans="1:48" ht="23.25" customHeight="1">
      <c r="D1746" s="105" t="s">
        <v>4580</v>
      </c>
      <c r="E1746" s="164" t="s">
        <v>4580</v>
      </c>
      <c r="F1746" s="165" t="s">
        <v>4607</v>
      </c>
      <c r="G1746" s="126">
        <v>80</v>
      </c>
      <c r="H1746" s="166">
        <v>6547</v>
      </c>
      <c r="I1746" s="166">
        <v>6494</v>
      </c>
      <c r="J1746" s="166">
        <v>7411</v>
      </c>
      <c r="K1746" s="357">
        <v>6547</v>
      </c>
      <c r="L1746" s="357">
        <v>6494</v>
      </c>
      <c r="M1746" s="357">
        <v>7411</v>
      </c>
      <c r="N1746" s="362" t="s">
        <v>2207</v>
      </c>
      <c r="O1746" s="357">
        <v>6547</v>
      </c>
      <c r="P1746" s="357">
        <v>6494</v>
      </c>
      <c r="Q1746" s="357">
        <v>7411</v>
      </c>
      <c r="R1746" s="362" t="s">
        <v>2207</v>
      </c>
      <c r="S1746" s="354">
        <v>6547</v>
      </c>
      <c r="T1746" s="354">
        <v>6494</v>
      </c>
      <c r="U1746" s="354">
        <v>7411</v>
      </c>
      <c r="V1746" s="357">
        <v>6494</v>
      </c>
      <c r="W1746" s="357">
        <v>7411</v>
      </c>
      <c r="X1746" s="357">
        <v>6547</v>
      </c>
      <c r="Y1746" s="357">
        <v>6494</v>
      </c>
      <c r="Z1746" s="357">
        <v>7411</v>
      </c>
      <c r="AA1746" s="362" t="s">
        <v>2207</v>
      </c>
      <c r="AB1746" s="357">
        <v>6547</v>
      </c>
      <c r="AC1746" s="357">
        <v>6494</v>
      </c>
      <c r="AD1746" s="357">
        <v>7411</v>
      </c>
      <c r="AE1746" s="362" t="s">
        <v>2207</v>
      </c>
      <c r="AF1746" s="357">
        <v>6547</v>
      </c>
      <c r="AG1746" s="357">
        <v>6494</v>
      </c>
      <c r="AH1746" s="357">
        <v>7411</v>
      </c>
      <c r="AI1746" s="368" t="s">
        <v>2207</v>
      </c>
      <c r="AJ1746" s="357">
        <v>6547</v>
      </c>
      <c r="AK1746" s="357">
        <v>6494</v>
      </c>
      <c r="AL1746" s="357">
        <v>7411</v>
      </c>
      <c r="AM1746" s="357">
        <v>6547</v>
      </c>
      <c r="AN1746" s="357">
        <v>6494</v>
      </c>
      <c r="AO1746" s="357">
        <v>7411</v>
      </c>
      <c r="AP1746" s="357">
        <v>7022</v>
      </c>
      <c r="AQ1746" s="357">
        <v>7022</v>
      </c>
      <c r="AR1746" s="357">
        <v>7022</v>
      </c>
      <c r="AS1746" s="357">
        <v>7022</v>
      </c>
      <c r="AT1746" s="105"/>
      <c r="AU1746" s="105" t="s">
        <v>4580</v>
      </c>
      <c r="AV1746" s="126">
        <v>80</v>
      </c>
    </row>
    <row r="1747" spans="1:48" ht="23.25" customHeight="1">
      <c r="D1747" s="105" t="s">
        <v>4581</v>
      </c>
      <c r="E1747" s="164" t="s">
        <v>4581</v>
      </c>
      <c r="F1747" s="165" t="s">
        <v>4608</v>
      </c>
      <c r="G1747" s="126">
        <v>100</v>
      </c>
      <c r="H1747" s="166">
        <v>6764</v>
      </c>
      <c r="I1747" s="166">
        <v>6709</v>
      </c>
      <c r="J1747" s="166">
        <v>7662</v>
      </c>
      <c r="K1747" s="357">
        <v>6764</v>
      </c>
      <c r="L1747" s="357">
        <v>6709</v>
      </c>
      <c r="M1747" s="357">
        <v>7662</v>
      </c>
      <c r="N1747" s="362" t="s">
        <v>2207</v>
      </c>
      <c r="O1747" s="357">
        <v>6764</v>
      </c>
      <c r="P1747" s="357">
        <v>6709</v>
      </c>
      <c r="Q1747" s="357">
        <v>7662</v>
      </c>
      <c r="R1747" s="362" t="s">
        <v>2207</v>
      </c>
      <c r="S1747" s="354">
        <v>6764</v>
      </c>
      <c r="T1747" s="354">
        <v>6709</v>
      </c>
      <c r="U1747" s="354">
        <v>7662</v>
      </c>
      <c r="V1747" s="357">
        <v>6709</v>
      </c>
      <c r="W1747" s="357">
        <v>7662</v>
      </c>
      <c r="X1747" s="357">
        <v>6764</v>
      </c>
      <c r="Y1747" s="357">
        <v>6709</v>
      </c>
      <c r="Z1747" s="357">
        <v>7662</v>
      </c>
      <c r="AA1747" s="362" t="s">
        <v>2207</v>
      </c>
      <c r="AB1747" s="357">
        <v>6764</v>
      </c>
      <c r="AC1747" s="357">
        <v>6709</v>
      </c>
      <c r="AD1747" s="357">
        <v>7662</v>
      </c>
      <c r="AE1747" s="362" t="s">
        <v>2207</v>
      </c>
      <c r="AF1747" s="357">
        <v>6764</v>
      </c>
      <c r="AG1747" s="357">
        <v>6709</v>
      </c>
      <c r="AH1747" s="357">
        <v>7662</v>
      </c>
      <c r="AI1747" s="368" t="s">
        <v>2207</v>
      </c>
      <c r="AJ1747" s="357">
        <v>6764</v>
      </c>
      <c r="AK1747" s="357">
        <v>6709</v>
      </c>
      <c r="AL1747" s="357">
        <v>7662</v>
      </c>
      <c r="AM1747" s="357">
        <v>6764</v>
      </c>
      <c r="AN1747" s="357">
        <v>6709</v>
      </c>
      <c r="AO1747" s="357">
        <v>7662</v>
      </c>
      <c r="AP1747" s="357">
        <v>7260</v>
      </c>
      <c r="AQ1747" s="357">
        <v>7260</v>
      </c>
      <c r="AR1747" s="357">
        <v>7260</v>
      </c>
      <c r="AS1747" s="357">
        <v>7260</v>
      </c>
      <c r="AT1747" s="105"/>
      <c r="AU1747" s="105" t="s">
        <v>4581</v>
      </c>
      <c r="AV1747" s="126">
        <v>100</v>
      </c>
    </row>
    <row r="1748" spans="1:48" ht="23.25" customHeight="1">
      <c r="D1748" s="105" t="s">
        <v>2829</v>
      </c>
      <c r="E1748" s="164" t="s">
        <v>2829</v>
      </c>
      <c r="F1748" s="165" t="s">
        <v>2830</v>
      </c>
      <c r="G1748" s="126">
        <v>4.6999999999999993</v>
      </c>
      <c r="H1748" s="166">
        <v>455</v>
      </c>
      <c r="I1748" s="166">
        <v>488</v>
      </c>
      <c r="J1748" s="166">
        <v>565</v>
      </c>
      <c r="K1748" s="357">
        <v>455</v>
      </c>
      <c r="L1748" s="357">
        <v>488</v>
      </c>
      <c r="M1748" s="357">
        <v>565</v>
      </c>
      <c r="N1748" s="357">
        <v>510</v>
      </c>
      <c r="O1748" s="357">
        <v>447</v>
      </c>
      <c r="P1748" s="357">
        <v>488</v>
      </c>
      <c r="Q1748" s="357">
        <v>562</v>
      </c>
      <c r="R1748" s="357">
        <v>510</v>
      </c>
      <c r="S1748" s="354">
        <v>585</v>
      </c>
      <c r="T1748" s="354">
        <v>643</v>
      </c>
      <c r="U1748" s="354">
        <v>697</v>
      </c>
      <c r="V1748" s="357">
        <v>579</v>
      </c>
      <c r="W1748" s="357">
        <v>641</v>
      </c>
      <c r="X1748" s="357">
        <v>482</v>
      </c>
      <c r="Y1748" s="357">
        <v>542</v>
      </c>
      <c r="Z1748" s="357">
        <v>640</v>
      </c>
      <c r="AA1748" s="357">
        <v>565</v>
      </c>
      <c r="AB1748" s="357">
        <v>490</v>
      </c>
      <c r="AC1748" s="357">
        <v>551</v>
      </c>
      <c r="AD1748" s="357">
        <v>651</v>
      </c>
      <c r="AE1748" s="357">
        <v>576</v>
      </c>
      <c r="AF1748" s="357">
        <v>513</v>
      </c>
      <c r="AG1748" s="357">
        <v>575</v>
      </c>
      <c r="AH1748" s="357">
        <v>679</v>
      </c>
      <c r="AI1748" s="368" t="s">
        <v>2207</v>
      </c>
      <c r="AJ1748" s="357">
        <v>487</v>
      </c>
      <c r="AK1748" s="357">
        <v>549</v>
      </c>
      <c r="AL1748" s="357">
        <v>648</v>
      </c>
      <c r="AM1748" s="357">
        <v>457</v>
      </c>
      <c r="AN1748" s="357">
        <v>507</v>
      </c>
      <c r="AO1748" s="357">
        <v>586</v>
      </c>
      <c r="AP1748" s="357">
        <v>559</v>
      </c>
      <c r="AQ1748" s="357">
        <v>559</v>
      </c>
      <c r="AR1748" s="357">
        <v>589</v>
      </c>
      <c r="AS1748" s="357">
        <v>586</v>
      </c>
      <c r="AT1748" s="105"/>
      <c r="AU1748" s="105" t="s">
        <v>2829</v>
      </c>
      <c r="AV1748" s="126">
        <v>4.6999999999999993</v>
      </c>
    </row>
    <row r="1749" spans="1:48" ht="23.25" customHeight="1">
      <c r="D1749" s="105" t="s">
        <v>2831</v>
      </c>
      <c r="E1749" s="164" t="s">
        <v>2831</v>
      </c>
      <c r="F1749" s="165" t="s">
        <v>2832</v>
      </c>
      <c r="G1749" s="126">
        <v>5.8999999999999995</v>
      </c>
      <c r="H1749" s="166">
        <v>481</v>
      </c>
      <c r="I1749" s="166">
        <v>520</v>
      </c>
      <c r="J1749" s="166">
        <v>601</v>
      </c>
      <c r="K1749" s="357">
        <v>481</v>
      </c>
      <c r="L1749" s="357">
        <v>520</v>
      </c>
      <c r="M1749" s="357">
        <v>601</v>
      </c>
      <c r="N1749" s="357">
        <v>544</v>
      </c>
      <c r="O1749" s="357">
        <v>475</v>
      </c>
      <c r="P1749" s="357">
        <v>520</v>
      </c>
      <c r="Q1749" s="357">
        <v>598</v>
      </c>
      <c r="R1749" s="357">
        <v>544</v>
      </c>
      <c r="S1749" s="354">
        <v>616</v>
      </c>
      <c r="T1749" s="354">
        <v>676</v>
      </c>
      <c r="U1749" s="354">
        <v>738</v>
      </c>
      <c r="V1749" s="357">
        <v>612</v>
      </c>
      <c r="W1749" s="357">
        <v>676</v>
      </c>
      <c r="X1749" s="357">
        <v>509</v>
      </c>
      <c r="Y1749" s="357">
        <v>574</v>
      </c>
      <c r="Z1749" s="357">
        <v>677</v>
      </c>
      <c r="AA1749" s="357">
        <v>595</v>
      </c>
      <c r="AB1749" s="357">
        <v>518</v>
      </c>
      <c r="AC1749" s="357">
        <v>585</v>
      </c>
      <c r="AD1749" s="357">
        <v>691</v>
      </c>
      <c r="AE1749" s="357">
        <v>609</v>
      </c>
      <c r="AF1749" s="357">
        <v>541</v>
      </c>
      <c r="AG1749" s="357">
        <v>609</v>
      </c>
      <c r="AH1749" s="357">
        <v>718</v>
      </c>
      <c r="AI1749" s="368" t="s">
        <v>2207</v>
      </c>
      <c r="AJ1749" s="357">
        <v>515</v>
      </c>
      <c r="AK1749" s="357">
        <v>583</v>
      </c>
      <c r="AL1749" s="357">
        <v>688</v>
      </c>
      <c r="AM1749" s="357">
        <v>485</v>
      </c>
      <c r="AN1749" s="357">
        <v>541</v>
      </c>
      <c r="AO1749" s="357">
        <v>624</v>
      </c>
      <c r="AP1749" s="357">
        <v>590</v>
      </c>
      <c r="AQ1749" s="357">
        <v>590</v>
      </c>
      <c r="AR1749" s="357">
        <v>620</v>
      </c>
      <c r="AS1749" s="357">
        <v>617</v>
      </c>
      <c r="AT1749" s="105"/>
      <c r="AU1749" s="105" t="s">
        <v>2831</v>
      </c>
      <c r="AV1749" s="126">
        <v>5.8999999999999995</v>
      </c>
    </row>
    <row r="1750" spans="1:48" ht="23.25" customHeight="1">
      <c r="D1750" s="105" t="s">
        <v>2833</v>
      </c>
      <c r="E1750" s="164" t="s">
        <v>2833</v>
      </c>
      <c r="F1750" s="165" t="s">
        <v>2834</v>
      </c>
      <c r="G1750" s="126">
        <v>7</v>
      </c>
      <c r="H1750" s="166">
        <v>516</v>
      </c>
      <c r="I1750" s="166">
        <v>555</v>
      </c>
      <c r="J1750" s="166">
        <v>642</v>
      </c>
      <c r="K1750" s="357">
        <v>516</v>
      </c>
      <c r="L1750" s="357">
        <v>555</v>
      </c>
      <c r="M1750" s="357">
        <v>642</v>
      </c>
      <c r="N1750" s="357">
        <v>581</v>
      </c>
      <c r="O1750" s="357">
        <v>506</v>
      </c>
      <c r="P1750" s="357">
        <v>555</v>
      </c>
      <c r="Q1750" s="357">
        <v>638</v>
      </c>
      <c r="R1750" s="357">
        <v>581</v>
      </c>
      <c r="S1750" s="354">
        <v>651</v>
      </c>
      <c r="T1750" s="354">
        <v>716</v>
      </c>
      <c r="U1750" s="354">
        <v>785</v>
      </c>
      <c r="V1750" s="357">
        <v>649</v>
      </c>
      <c r="W1750" s="357">
        <v>718</v>
      </c>
      <c r="X1750" s="357">
        <v>539</v>
      </c>
      <c r="Y1750" s="357">
        <v>610</v>
      </c>
      <c r="Z1750" s="357">
        <v>720</v>
      </c>
      <c r="AA1750" s="357">
        <v>632</v>
      </c>
      <c r="AB1750" s="357">
        <v>549</v>
      </c>
      <c r="AC1750" s="357">
        <v>623</v>
      </c>
      <c r="AD1750" s="357">
        <v>735</v>
      </c>
      <c r="AE1750" s="357">
        <v>645</v>
      </c>
      <c r="AF1750" s="357">
        <v>572</v>
      </c>
      <c r="AG1750" s="357">
        <v>646</v>
      </c>
      <c r="AH1750" s="357">
        <v>763</v>
      </c>
      <c r="AI1750" s="368" t="s">
        <v>2207</v>
      </c>
      <c r="AJ1750" s="357">
        <v>547</v>
      </c>
      <c r="AK1750" s="357">
        <v>621</v>
      </c>
      <c r="AL1750" s="357">
        <v>732</v>
      </c>
      <c r="AM1750" s="357">
        <v>516</v>
      </c>
      <c r="AN1750" s="357">
        <v>578</v>
      </c>
      <c r="AO1750" s="357">
        <v>667</v>
      </c>
      <c r="AP1750" s="357">
        <v>626</v>
      </c>
      <c r="AQ1750" s="357">
        <v>626</v>
      </c>
      <c r="AR1750" s="357">
        <v>656</v>
      </c>
      <c r="AS1750" s="357">
        <v>651</v>
      </c>
      <c r="AT1750" s="105"/>
      <c r="AU1750" s="105" t="s">
        <v>2833</v>
      </c>
      <c r="AV1750" s="126">
        <v>7</v>
      </c>
    </row>
    <row r="1751" spans="1:48" ht="23.25" customHeight="1">
      <c r="D1751" s="105" t="s">
        <v>2835</v>
      </c>
      <c r="E1751" s="164" t="s">
        <v>2835</v>
      </c>
      <c r="F1751" s="165" t="s">
        <v>2836</v>
      </c>
      <c r="G1751" s="126">
        <v>8.1999999999999993</v>
      </c>
      <c r="H1751" s="166">
        <v>548</v>
      </c>
      <c r="I1751" s="166">
        <v>590</v>
      </c>
      <c r="J1751" s="166">
        <v>682</v>
      </c>
      <c r="K1751" s="357">
        <v>548</v>
      </c>
      <c r="L1751" s="357">
        <v>590</v>
      </c>
      <c r="M1751" s="357">
        <v>682</v>
      </c>
      <c r="N1751" s="357">
        <v>618</v>
      </c>
      <c r="O1751" s="357">
        <v>537</v>
      </c>
      <c r="P1751" s="357">
        <v>590</v>
      </c>
      <c r="Q1751" s="357">
        <v>678</v>
      </c>
      <c r="R1751" s="357">
        <v>618</v>
      </c>
      <c r="S1751" s="354">
        <v>685</v>
      </c>
      <c r="T1751" s="354">
        <v>752</v>
      </c>
      <c r="U1751" s="354">
        <v>831</v>
      </c>
      <c r="V1751" s="357">
        <v>686</v>
      </c>
      <c r="W1751" s="357">
        <v>758</v>
      </c>
      <c r="X1751" s="357">
        <v>569</v>
      </c>
      <c r="Y1751" s="357">
        <v>646</v>
      </c>
      <c r="Z1751" s="357">
        <v>761</v>
      </c>
      <c r="AA1751" s="357">
        <v>667</v>
      </c>
      <c r="AB1751" s="357">
        <v>580</v>
      </c>
      <c r="AC1751" s="357">
        <v>660</v>
      </c>
      <c r="AD1751" s="357">
        <v>779</v>
      </c>
      <c r="AE1751" s="357">
        <v>681</v>
      </c>
      <c r="AF1751" s="357">
        <v>603</v>
      </c>
      <c r="AG1751" s="357">
        <v>684</v>
      </c>
      <c r="AH1751" s="357">
        <v>807</v>
      </c>
      <c r="AI1751" s="368" t="s">
        <v>2207</v>
      </c>
      <c r="AJ1751" s="357">
        <v>578</v>
      </c>
      <c r="AK1751" s="357">
        <v>658</v>
      </c>
      <c r="AL1751" s="357">
        <v>776</v>
      </c>
      <c r="AM1751" s="357">
        <v>547</v>
      </c>
      <c r="AN1751" s="357">
        <v>614</v>
      </c>
      <c r="AO1751" s="357">
        <v>709</v>
      </c>
      <c r="AP1751" s="357">
        <v>661</v>
      </c>
      <c r="AQ1751" s="357">
        <v>661</v>
      </c>
      <c r="AR1751" s="357">
        <v>691</v>
      </c>
      <c r="AS1751" s="357">
        <v>686</v>
      </c>
      <c r="AT1751" s="105"/>
      <c r="AU1751" s="105" t="s">
        <v>2835</v>
      </c>
      <c r="AV1751" s="126">
        <v>8.1999999999999993</v>
      </c>
    </row>
    <row r="1752" spans="1:48" ht="23.25" customHeight="1">
      <c r="A1752" s="396"/>
      <c r="B1752" s="397"/>
      <c r="D1752" s="105" t="s">
        <v>2837</v>
      </c>
      <c r="E1752" s="164" t="s">
        <v>2837</v>
      </c>
      <c r="F1752" s="165" t="s">
        <v>2838</v>
      </c>
      <c r="G1752" s="126">
        <v>9.4</v>
      </c>
      <c r="H1752" s="166">
        <v>579</v>
      </c>
      <c r="I1752" s="166">
        <v>625</v>
      </c>
      <c r="J1752" s="166">
        <v>722</v>
      </c>
      <c r="K1752" s="357">
        <v>579</v>
      </c>
      <c r="L1752" s="357">
        <v>625</v>
      </c>
      <c r="M1752" s="357">
        <v>722</v>
      </c>
      <c r="N1752" s="357">
        <v>655</v>
      </c>
      <c r="O1752" s="357">
        <v>568</v>
      </c>
      <c r="P1752" s="357">
        <v>625</v>
      </c>
      <c r="Q1752" s="357">
        <v>718</v>
      </c>
      <c r="R1752" s="357">
        <v>655</v>
      </c>
      <c r="S1752" s="354">
        <v>718</v>
      </c>
      <c r="T1752" s="354">
        <v>790</v>
      </c>
      <c r="U1752" s="354">
        <v>876</v>
      </c>
      <c r="V1752" s="357">
        <v>723</v>
      </c>
      <c r="W1752" s="357">
        <v>798</v>
      </c>
      <c r="X1752" s="357">
        <v>598</v>
      </c>
      <c r="Y1752" s="357">
        <v>680</v>
      </c>
      <c r="Z1752" s="357">
        <v>801</v>
      </c>
      <c r="AA1752" s="357">
        <v>700</v>
      </c>
      <c r="AB1752" s="357">
        <v>611</v>
      </c>
      <c r="AC1752" s="357">
        <v>696</v>
      </c>
      <c r="AD1752" s="357">
        <v>821</v>
      </c>
      <c r="AE1752" s="357">
        <v>716</v>
      </c>
      <c r="AF1752" s="357">
        <v>634</v>
      </c>
      <c r="AG1752" s="357">
        <v>720</v>
      </c>
      <c r="AH1752" s="357">
        <v>849</v>
      </c>
      <c r="AI1752" s="368" t="s">
        <v>2207</v>
      </c>
      <c r="AJ1752" s="357">
        <v>608</v>
      </c>
      <c r="AK1752" s="357">
        <v>694</v>
      </c>
      <c r="AL1752" s="357">
        <v>819</v>
      </c>
      <c r="AM1752" s="357">
        <v>578</v>
      </c>
      <c r="AN1752" s="357">
        <v>650</v>
      </c>
      <c r="AO1752" s="357">
        <v>749</v>
      </c>
      <c r="AP1752" s="357">
        <v>694</v>
      </c>
      <c r="AQ1752" s="357">
        <v>694</v>
      </c>
      <c r="AR1752" s="357">
        <v>725</v>
      </c>
      <c r="AS1752" s="357">
        <v>719</v>
      </c>
      <c r="AT1752" s="105"/>
      <c r="AU1752" s="105" t="s">
        <v>2837</v>
      </c>
      <c r="AV1752" s="126">
        <v>9.4</v>
      </c>
    </row>
    <row r="1753" spans="1:48" ht="23.25" customHeight="1">
      <c r="D1753" s="105" t="s">
        <v>2839</v>
      </c>
      <c r="E1753" s="164" t="s">
        <v>2839</v>
      </c>
      <c r="F1753" s="165" t="s">
        <v>2840</v>
      </c>
      <c r="G1753" s="126">
        <v>10.5</v>
      </c>
      <c r="H1753" s="166">
        <v>633</v>
      </c>
      <c r="I1753" s="166">
        <v>682</v>
      </c>
      <c r="J1753" s="166">
        <v>787</v>
      </c>
      <c r="K1753" s="357">
        <v>633</v>
      </c>
      <c r="L1753" s="357">
        <v>682</v>
      </c>
      <c r="M1753" s="357">
        <v>787</v>
      </c>
      <c r="N1753" s="357">
        <v>715</v>
      </c>
      <c r="O1753" s="357">
        <v>621</v>
      </c>
      <c r="P1753" s="357">
        <v>682</v>
      </c>
      <c r="Q1753" s="357">
        <v>782</v>
      </c>
      <c r="R1753" s="357">
        <v>715</v>
      </c>
      <c r="S1753" s="354">
        <v>773</v>
      </c>
      <c r="T1753" s="354">
        <v>850</v>
      </c>
      <c r="U1753" s="354">
        <v>948</v>
      </c>
      <c r="V1753" s="357">
        <v>783</v>
      </c>
      <c r="W1753" s="357">
        <v>864</v>
      </c>
      <c r="X1753" s="357">
        <v>649</v>
      </c>
      <c r="Y1753" s="357">
        <v>737</v>
      </c>
      <c r="Z1753" s="357">
        <v>869</v>
      </c>
      <c r="AA1753" s="357">
        <v>759</v>
      </c>
      <c r="AB1753" s="357">
        <v>663</v>
      </c>
      <c r="AC1753" s="357">
        <v>756</v>
      </c>
      <c r="AD1753" s="357">
        <v>891</v>
      </c>
      <c r="AE1753" s="357">
        <v>776</v>
      </c>
      <c r="AF1753" s="357">
        <v>686</v>
      </c>
      <c r="AG1753" s="357">
        <v>779</v>
      </c>
      <c r="AH1753" s="357">
        <v>919</v>
      </c>
      <c r="AI1753" s="368" t="s">
        <v>2207</v>
      </c>
      <c r="AJ1753" s="357">
        <v>661</v>
      </c>
      <c r="AK1753" s="357">
        <v>753</v>
      </c>
      <c r="AL1753" s="357">
        <v>888</v>
      </c>
      <c r="AM1753" s="357">
        <v>630</v>
      </c>
      <c r="AN1753" s="357">
        <v>708</v>
      </c>
      <c r="AO1753" s="357">
        <v>816</v>
      </c>
      <c r="AP1753" s="357">
        <v>756</v>
      </c>
      <c r="AQ1753" s="357">
        <v>756</v>
      </c>
      <c r="AR1753" s="357">
        <v>788</v>
      </c>
      <c r="AS1753" s="357">
        <v>779</v>
      </c>
      <c r="AT1753" s="105"/>
      <c r="AU1753" s="105" t="s">
        <v>2839</v>
      </c>
      <c r="AV1753" s="126">
        <v>10.5</v>
      </c>
    </row>
    <row r="1754" spans="1:48" ht="23.25" customHeight="1">
      <c r="D1754" s="105" t="s">
        <v>2841</v>
      </c>
      <c r="E1754" s="164" t="s">
        <v>2841</v>
      </c>
      <c r="F1754" s="165" t="s">
        <v>2842</v>
      </c>
      <c r="G1754" s="126">
        <v>11.7</v>
      </c>
      <c r="H1754" s="166">
        <v>663</v>
      </c>
      <c r="I1754" s="166">
        <v>715</v>
      </c>
      <c r="J1754" s="166">
        <v>825</v>
      </c>
      <c r="K1754" s="357">
        <v>663</v>
      </c>
      <c r="L1754" s="357">
        <v>715</v>
      </c>
      <c r="M1754" s="357">
        <v>825</v>
      </c>
      <c r="N1754" s="357">
        <v>751</v>
      </c>
      <c r="O1754" s="357">
        <v>650</v>
      </c>
      <c r="P1754" s="357">
        <v>715</v>
      </c>
      <c r="Q1754" s="357">
        <v>820</v>
      </c>
      <c r="R1754" s="357">
        <v>751</v>
      </c>
      <c r="S1754" s="354">
        <v>809</v>
      </c>
      <c r="T1754" s="354">
        <v>891</v>
      </c>
      <c r="U1754" s="354">
        <v>997</v>
      </c>
      <c r="V1754" s="357">
        <v>821</v>
      </c>
      <c r="W1754" s="357">
        <v>906</v>
      </c>
      <c r="X1754" s="357">
        <v>677</v>
      </c>
      <c r="Y1754" s="357">
        <v>771</v>
      </c>
      <c r="Z1754" s="357">
        <v>908</v>
      </c>
      <c r="AA1754" s="357">
        <v>792</v>
      </c>
      <c r="AB1754" s="357">
        <v>693</v>
      </c>
      <c r="AC1754" s="357">
        <v>791</v>
      </c>
      <c r="AD1754" s="357">
        <v>933</v>
      </c>
      <c r="AE1754" s="357">
        <v>810</v>
      </c>
      <c r="AF1754" s="357">
        <v>716</v>
      </c>
      <c r="AG1754" s="357">
        <v>814</v>
      </c>
      <c r="AH1754" s="357">
        <v>960</v>
      </c>
      <c r="AI1754" s="368" t="s">
        <v>2207</v>
      </c>
      <c r="AJ1754" s="357">
        <v>690</v>
      </c>
      <c r="AK1754" s="357">
        <v>789</v>
      </c>
      <c r="AL1754" s="357">
        <v>930</v>
      </c>
      <c r="AM1754" s="357">
        <v>660</v>
      </c>
      <c r="AN1754" s="357">
        <v>742</v>
      </c>
      <c r="AO1754" s="357">
        <v>856</v>
      </c>
      <c r="AP1754" s="357">
        <v>793</v>
      </c>
      <c r="AQ1754" s="357">
        <v>793</v>
      </c>
      <c r="AR1754" s="357">
        <v>829</v>
      </c>
      <c r="AS1754" s="357">
        <v>815</v>
      </c>
      <c r="AT1754" s="105"/>
      <c r="AU1754" s="105" t="s">
        <v>2841</v>
      </c>
      <c r="AV1754" s="126">
        <v>11.7</v>
      </c>
    </row>
    <row r="1755" spans="1:48" ht="23.25" customHeight="1">
      <c r="D1755" s="105" t="s">
        <v>2843</v>
      </c>
      <c r="E1755" s="164" t="s">
        <v>2843</v>
      </c>
      <c r="F1755" s="165" t="s">
        <v>2844</v>
      </c>
      <c r="G1755" s="126">
        <v>12.9</v>
      </c>
      <c r="H1755" s="166">
        <v>694</v>
      </c>
      <c r="I1755" s="166">
        <v>749</v>
      </c>
      <c r="J1755" s="166">
        <v>858</v>
      </c>
      <c r="K1755" s="357">
        <v>694</v>
      </c>
      <c r="L1755" s="357">
        <v>749</v>
      </c>
      <c r="M1755" s="357">
        <v>858</v>
      </c>
      <c r="N1755" s="357">
        <v>787</v>
      </c>
      <c r="O1755" s="357">
        <v>681</v>
      </c>
      <c r="P1755" s="357">
        <v>749</v>
      </c>
      <c r="Q1755" s="357">
        <v>858</v>
      </c>
      <c r="R1755" s="357">
        <v>787</v>
      </c>
      <c r="S1755" s="354">
        <v>845</v>
      </c>
      <c r="T1755" s="354">
        <v>932</v>
      </c>
      <c r="U1755" s="354">
        <v>1046</v>
      </c>
      <c r="V1755" s="357">
        <v>862</v>
      </c>
      <c r="W1755" s="357">
        <v>951</v>
      </c>
      <c r="X1755" s="357">
        <v>707</v>
      </c>
      <c r="Y1755" s="357">
        <v>805</v>
      </c>
      <c r="Z1755" s="357">
        <v>948</v>
      </c>
      <c r="AA1755" s="357">
        <v>826</v>
      </c>
      <c r="AB1755" s="357">
        <v>723</v>
      </c>
      <c r="AC1755" s="357">
        <v>827</v>
      </c>
      <c r="AD1755" s="357">
        <v>975</v>
      </c>
      <c r="AE1755" s="357">
        <v>846</v>
      </c>
      <c r="AF1755" s="357">
        <v>746</v>
      </c>
      <c r="AG1755" s="357">
        <v>851</v>
      </c>
      <c r="AH1755" s="357">
        <v>1003</v>
      </c>
      <c r="AI1755" s="368" t="s">
        <v>2207</v>
      </c>
      <c r="AJ1755" s="357">
        <v>721</v>
      </c>
      <c r="AK1755" s="357">
        <v>825</v>
      </c>
      <c r="AL1755" s="357">
        <v>973</v>
      </c>
      <c r="AM1755" s="357">
        <v>690</v>
      </c>
      <c r="AN1755" s="357">
        <v>778</v>
      </c>
      <c r="AO1755" s="357">
        <v>897</v>
      </c>
      <c r="AP1755" s="357">
        <v>832</v>
      </c>
      <c r="AQ1755" s="357">
        <v>832</v>
      </c>
      <c r="AR1755" s="357">
        <v>871</v>
      </c>
      <c r="AS1755" s="357">
        <v>852</v>
      </c>
      <c r="AT1755" s="105"/>
      <c r="AU1755" s="105" t="s">
        <v>2843</v>
      </c>
      <c r="AV1755" s="126">
        <v>12.9</v>
      </c>
    </row>
    <row r="1756" spans="1:48" ht="23.25" customHeight="1">
      <c r="D1756" s="105" t="s">
        <v>2845</v>
      </c>
      <c r="E1756" s="164" t="s">
        <v>2845</v>
      </c>
      <c r="F1756" s="165" t="s">
        <v>2846</v>
      </c>
      <c r="G1756" s="126">
        <v>14</v>
      </c>
      <c r="H1756" s="166">
        <v>726</v>
      </c>
      <c r="I1756" s="166">
        <v>785</v>
      </c>
      <c r="J1756" s="166">
        <v>905</v>
      </c>
      <c r="K1756" s="357">
        <v>726</v>
      </c>
      <c r="L1756" s="357">
        <v>785</v>
      </c>
      <c r="M1756" s="357">
        <v>905</v>
      </c>
      <c r="N1756" s="357">
        <v>824</v>
      </c>
      <c r="O1756" s="357">
        <v>712</v>
      </c>
      <c r="P1756" s="357">
        <v>785</v>
      </c>
      <c r="Q1756" s="357">
        <v>899</v>
      </c>
      <c r="R1756" s="357">
        <v>824</v>
      </c>
      <c r="S1756" s="354">
        <v>884</v>
      </c>
      <c r="T1756" s="354">
        <v>977</v>
      </c>
      <c r="U1756" s="354">
        <v>1098</v>
      </c>
      <c r="V1756" s="357">
        <v>904</v>
      </c>
      <c r="W1756" s="357">
        <v>997</v>
      </c>
      <c r="X1756" s="357">
        <v>737</v>
      </c>
      <c r="Y1756" s="357">
        <v>841</v>
      </c>
      <c r="Z1756" s="357">
        <v>991</v>
      </c>
      <c r="AA1756" s="357">
        <v>862</v>
      </c>
      <c r="AB1756" s="357">
        <v>754</v>
      </c>
      <c r="AC1756" s="357">
        <v>865</v>
      </c>
      <c r="AD1756" s="357">
        <v>1020</v>
      </c>
      <c r="AE1756" s="357">
        <v>882</v>
      </c>
      <c r="AF1756" s="357">
        <v>777</v>
      </c>
      <c r="AG1756" s="357">
        <v>889</v>
      </c>
      <c r="AH1756" s="357">
        <v>1047</v>
      </c>
      <c r="AI1756" s="368" t="s">
        <v>2207</v>
      </c>
      <c r="AJ1756" s="357">
        <v>752</v>
      </c>
      <c r="AK1756" s="357">
        <v>863</v>
      </c>
      <c r="AL1756" s="357">
        <v>1017</v>
      </c>
      <c r="AM1756" s="357">
        <v>722</v>
      </c>
      <c r="AN1756" s="357">
        <v>815</v>
      </c>
      <c r="AO1756" s="357">
        <v>939</v>
      </c>
      <c r="AP1756" s="357">
        <v>872</v>
      </c>
      <c r="AQ1756" s="357">
        <v>872</v>
      </c>
      <c r="AR1756" s="357">
        <v>915</v>
      </c>
      <c r="AS1756" s="357">
        <v>891</v>
      </c>
      <c r="AT1756" s="105"/>
      <c r="AU1756" s="105" t="s">
        <v>2845</v>
      </c>
      <c r="AV1756" s="126">
        <v>14</v>
      </c>
    </row>
    <row r="1757" spans="1:48" ht="23.25" customHeight="1">
      <c r="D1757" s="105" t="s">
        <v>2632</v>
      </c>
      <c r="E1757" s="164" t="s">
        <v>2632</v>
      </c>
      <c r="F1757" s="165" t="s">
        <v>2633</v>
      </c>
      <c r="G1757" s="126">
        <v>4.6999999999999993</v>
      </c>
      <c r="H1757" s="166">
        <v>633</v>
      </c>
      <c r="I1757" s="166">
        <v>621</v>
      </c>
      <c r="J1757" s="166">
        <v>710</v>
      </c>
      <c r="K1757" s="357">
        <v>633</v>
      </c>
      <c r="L1757" s="357">
        <v>621</v>
      </c>
      <c r="M1757" s="357">
        <v>710</v>
      </c>
      <c r="N1757" s="357">
        <v>666</v>
      </c>
      <c r="O1757" s="357">
        <v>621</v>
      </c>
      <c r="P1757" s="357">
        <v>621</v>
      </c>
      <c r="Q1757" s="357">
        <v>707</v>
      </c>
      <c r="R1757" s="357">
        <v>666</v>
      </c>
      <c r="S1757" s="354">
        <v>891</v>
      </c>
      <c r="T1757" s="354">
        <v>967</v>
      </c>
      <c r="U1757" s="354">
        <v>940</v>
      </c>
      <c r="V1757" s="357">
        <v>729</v>
      </c>
      <c r="W1757" s="357">
        <v>817</v>
      </c>
      <c r="X1757" s="357">
        <v>742</v>
      </c>
      <c r="Y1757" s="357">
        <v>778</v>
      </c>
      <c r="Z1757" s="357">
        <v>911</v>
      </c>
      <c r="AA1757" s="357">
        <v>806</v>
      </c>
      <c r="AB1757" s="357">
        <v>759</v>
      </c>
      <c r="AC1757" s="357">
        <v>804</v>
      </c>
      <c r="AD1757" s="357">
        <v>944</v>
      </c>
      <c r="AE1757" s="357">
        <v>837</v>
      </c>
      <c r="AF1757" s="357">
        <v>843</v>
      </c>
      <c r="AG1757" s="357">
        <v>889</v>
      </c>
      <c r="AH1757" s="357">
        <v>1044</v>
      </c>
      <c r="AI1757" s="368" t="s">
        <v>2207</v>
      </c>
      <c r="AJ1757" s="357">
        <v>763</v>
      </c>
      <c r="AK1757" s="357">
        <v>808</v>
      </c>
      <c r="AL1757" s="357">
        <v>948</v>
      </c>
      <c r="AM1757" s="357">
        <v>660</v>
      </c>
      <c r="AN1757" s="357">
        <v>689</v>
      </c>
      <c r="AO1757" s="357">
        <v>791</v>
      </c>
      <c r="AP1757" s="357">
        <v>713</v>
      </c>
      <c r="AQ1757" s="357">
        <v>713</v>
      </c>
      <c r="AR1757" s="357">
        <v>804</v>
      </c>
      <c r="AS1757" s="357">
        <v>794</v>
      </c>
      <c r="AT1757" s="105"/>
      <c r="AU1757" s="105" t="s">
        <v>2632</v>
      </c>
      <c r="AV1757" s="126">
        <v>4.6999999999999993</v>
      </c>
    </row>
    <row r="1758" spans="1:48" ht="23.25" customHeight="1">
      <c r="D1758" s="105" t="s">
        <v>2634</v>
      </c>
      <c r="E1758" s="164" t="s">
        <v>2634</v>
      </c>
      <c r="F1758" s="165" t="s">
        <v>2635</v>
      </c>
      <c r="G1758" s="126">
        <v>5.8999999999999995</v>
      </c>
      <c r="H1758" s="166">
        <v>663</v>
      </c>
      <c r="I1758" s="166">
        <v>654</v>
      </c>
      <c r="J1758" s="166">
        <v>747</v>
      </c>
      <c r="K1758" s="357">
        <v>663</v>
      </c>
      <c r="L1758" s="357">
        <v>654</v>
      </c>
      <c r="M1758" s="357">
        <v>747</v>
      </c>
      <c r="N1758" s="357">
        <v>704</v>
      </c>
      <c r="O1758" s="357">
        <v>653</v>
      </c>
      <c r="P1758" s="357">
        <v>654</v>
      </c>
      <c r="Q1758" s="357">
        <v>744</v>
      </c>
      <c r="R1758" s="357">
        <v>704</v>
      </c>
      <c r="S1758" s="354">
        <v>916</v>
      </c>
      <c r="T1758" s="354">
        <v>994</v>
      </c>
      <c r="U1758" s="354">
        <v>972</v>
      </c>
      <c r="V1758" s="357">
        <v>750</v>
      </c>
      <c r="W1758" s="357">
        <v>840</v>
      </c>
      <c r="X1758" s="357">
        <v>770</v>
      </c>
      <c r="Y1758" s="357">
        <v>813</v>
      </c>
      <c r="Z1758" s="357">
        <v>951</v>
      </c>
      <c r="AA1758" s="357">
        <v>836</v>
      </c>
      <c r="AB1758" s="357">
        <v>794</v>
      </c>
      <c r="AC1758" s="357">
        <v>846</v>
      </c>
      <c r="AD1758" s="357">
        <v>993</v>
      </c>
      <c r="AE1758" s="357">
        <v>874</v>
      </c>
      <c r="AF1758" s="357">
        <v>877</v>
      </c>
      <c r="AG1758" s="357">
        <v>932</v>
      </c>
      <c r="AH1758" s="357">
        <v>1094</v>
      </c>
      <c r="AI1758" s="368" t="s">
        <v>2207</v>
      </c>
      <c r="AJ1758" s="357">
        <v>797</v>
      </c>
      <c r="AK1758" s="357">
        <v>850</v>
      </c>
      <c r="AL1758" s="357">
        <v>998</v>
      </c>
      <c r="AM1758" s="357">
        <v>695</v>
      </c>
      <c r="AN1758" s="357">
        <v>731</v>
      </c>
      <c r="AO1758" s="357">
        <v>838</v>
      </c>
      <c r="AP1758" s="357">
        <v>733</v>
      </c>
      <c r="AQ1758" s="357">
        <v>733</v>
      </c>
      <c r="AR1758" s="357">
        <v>824</v>
      </c>
      <c r="AS1758" s="357">
        <v>813</v>
      </c>
      <c r="AT1758" s="105"/>
      <c r="AU1758" s="105" t="s">
        <v>2634</v>
      </c>
      <c r="AV1758" s="126">
        <v>5.8999999999999995</v>
      </c>
    </row>
    <row r="1759" spans="1:48" ht="23.25" customHeight="1">
      <c r="D1759" s="105" t="s">
        <v>2636</v>
      </c>
      <c r="E1759" s="164" t="s">
        <v>2636</v>
      </c>
      <c r="F1759" s="165" t="s">
        <v>2637</v>
      </c>
      <c r="G1759" s="126">
        <v>7</v>
      </c>
      <c r="H1759" s="166">
        <v>701</v>
      </c>
      <c r="I1759" s="166">
        <v>689</v>
      </c>
      <c r="J1759" s="166">
        <v>786</v>
      </c>
      <c r="K1759" s="357">
        <v>701</v>
      </c>
      <c r="L1759" s="357">
        <v>689</v>
      </c>
      <c r="M1759" s="357">
        <v>786</v>
      </c>
      <c r="N1759" s="357">
        <v>743</v>
      </c>
      <c r="O1759" s="357">
        <v>687</v>
      </c>
      <c r="P1759" s="357">
        <v>689</v>
      </c>
      <c r="Q1759" s="357">
        <v>783</v>
      </c>
      <c r="R1759" s="357">
        <v>743</v>
      </c>
      <c r="S1759" s="354">
        <v>952</v>
      </c>
      <c r="T1759" s="354">
        <v>1038</v>
      </c>
      <c r="U1759" s="354">
        <v>1019</v>
      </c>
      <c r="V1759" s="357">
        <v>784</v>
      </c>
      <c r="W1759" s="357">
        <v>877</v>
      </c>
      <c r="X1759" s="357">
        <v>800</v>
      </c>
      <c r="Y1759" s="357">
        <v>849</v>
      </c>
      <c r="Z1759" s="357">
        <v>993</v>
      </c>
      <c r="AA1759" s="357">
        <v>871</v>
      </c>
      <c r="AB1759" s="357">
        <v>830</v>
      </c>
      <c r="AC1759" s="357">
        <v>890</v>
      </c>
      <c r="AD1759" s="357">
        <v>1045</v>
      </c>
      <c r="AE1759" s="357">
        <v>912</v>
      </c>
      <c r="AF1759" s="357">
        <v>913</v>
      </c>
      <c r="AG1759" s="357">
        <v>976</v>
      </c>
      <c r="AH1759" s="357">
        <v>1146</v>
      </c>
      <c r="AI1759" s="368" t="s">
        <v>2207</v>
      </c>
      <c r="AJ1759" s="357">
        <v>833</v>
      </c>
      <c r="AK1759" s="357">
        <v>894</v>
      </c>
      <c r="AL1759" s="357">
        <v>1050</v>
      </c>
      <c r="AM1759" s="357">
        <v>731</v>
      </c>
      <c r="AN1759" s="357">
        <v>774</v>
      </c>
      <c r="AO1759" s="357">
        <v>888</v>
      </c>
      <c r="AP1759" s="357">
        <v>756</v>
      </c>
      <c r="AQ1759" s="357">
        <v>756</v>
      </c>
      <c r="AR1759" s="357">
        <v>847</v>
      </c>
      <c r="AS1759" s="357">
        <v>844</v>
      </c>
      <c r="AT1759" s="105"/>
      <c r="AU1759" s="105" t="s">
        <v>2636</v>
      </c>
      <c r="AV1759" s="126">
        <v>7</v>
      </c>
    </row>
    <row r="1760" spans="1:48" ht="23.25" customHeight="1">
      <c r="D1760" s="105" t="s">
        <v>2638</v>
      </c>
      <c r="E1760" s="164" t="s">
        <v>2638</v>
      </c>
      <c r="F1760" s="165" t="s">
        <v>2639</v>
      </c>
      <c r="G1760" s="126">
        <v>8.1999999999999993</v>
      </c>
      <c r="H1760" s="166">
        <v>735</v>
      </c>
      <c r="I1760" s="166">
        <v>724</v>
      </c>
      <c r="J1760" s="166">
        <v>826</v>
      </c>
      <c r="K1760" s="357">
        <v>735</v>
      </c>
      <c r="L1760" s="357">
        <v>724</v>
      </c>
      <c r="M1760" s="357">
        <v>826</v>
      </c>
      <c r="N1760" s="357">
        <v>783</v>
      </c>
      <c r="O1760" s="357">
        <v>721</v>
      </c>
      <c r="P1760" s="357">
        <v>724</v>
      </c>
      <c r="Q1760" s="357">
        <v>822</v>
      </c>
      <c r="R1760" s="357">
        <v>783</v>
      </c>
      <c r="S1760" s="354">
        <v>991</v>
      </c>
      <c r="T1760" s="354">
        <v>1085</v>
      </c>
      <c r="U1760" s="354">
        <v>1070</v>
      </c>
      <c r="V1760" s="357">
        <v>821</v>
      </c>
      <c r="W1760" s="357">
        <v>918</v>
      </c>
      <c r="X1760" s="357">
        <v>831</v>
      </c>
      <c r="Y1760" s="357">
        <v>885</v>
      </c>
      <c r="Z1760" s="357">
        <v>1036</v>
      </c>
      <c r="AA1760" s="357">
        <v>904</v>
      </c>
      <c r="AB1760" s="357">
        <v>866</v>
      </c>
      <c r="AC1760" s="357">
        <v>935</v>
      </c>
      <c r="AD1760" s="357">
        <v>1097</v>
      </c>
      <c r="AE1760" s="357">
        <v>951</v>
      </c>
      <c r="AF1760" s="357">
        <v>950</v>
      </c>
      <c r="AG1760" s="357">
        <v>1020</v>
      </c>
      <c r="AH1760" s="357">
        <v>1198</v>
      </c>
      <c r="AI1760" s="368" t="s">
        <v>2207</v>
      </c>
      <c r="AJ1760" s="357">
        <v>870</v>
      </c>
      <c r="AK1760" s="357">
        <v>939</v>
      </c>
      <c r="AL1760" s="357">
        <v>1102</v>
      </c>
      <c r="AM1760" s="357">
        <v>767</v>
      </c>
      <c r="AN1760" s="357">
        <v>818</v>
      </c>
      <c r="AO1760" s="357">
        <v>938</v>
      </c>
      <c r="AP1760" s="357">
        <v>808</v>
      </c>
      <c r="AQ1760" s="357">
        <v>808</v>
      </c>
      <c r="AR1760" s="357">
        <v>921</v>
      </c>
      <c r="AS1760" s="357">
        <v>878</v>
      </c>
      <c r="AT1760" s="105"/>
      <c r="AU1760" s="105" t="s">
        <v>2638</v>
      </c>
      <c r="AV1760" s="126">
        <v>8.1999999999999993</v>
      </c>
    </row>
    <row r="1761" spans="1:48" ht="23.25" customHeight="1">
      <c r="D1761" s="105" t="s">
        <v>2640</v>
      </c>
      <c r="E1761" s="164" t="s">
        <v>2640</v>
      </c>
      <c r="F1761" s="165" t="s">
        <v>2641</v>
      </c>
      <c r="G1761" s="126">
        <v>9.4</v>
      </c>
      <c r="H1761" s="166">
        <v>773</v>
      </c>
      <c r="I1761" s="166">
        <v>763</v>
      </c>
      <c r="J1761" s="166">
        <v>868</v>
      </c>
      <c r="K1761" s="357">
        <v>773</v>
      </c>
      <c r="L1761" s="357">
        <v>763</v>
      </c>
      <c r="M1761" s="357">
        <v>868</v>
      </c>
      <c r="N1761" s="357">
        <v>828</v>
      </c>
      <c r="O1761" s="357">
        <v>758</v>
      </c>
      <c r="P1761" s="357">
        <v>763</v>
      </c>
      <c r="Q1761" s="357">
        <v>864</v>
      </c>
      <c r="R1761" s="357">
        <v>828</v>
      </c>
      <c r="S1761" s="354">
        <v>1027</v>
      </c>
      <c r="T1761" s="354">
        <v>1131</v>
      </c>
      <c r="U1761" s="354">
        <v>1116</v>
      </c>
      <c r="V1761" s="357">
        <v>855</v>
      </c>
      <c r="W1761" s="357">
        <v>957</v>
      </c>
      <c r="X1761" s="357">
        <v>859</v>
      </c>
      <c r="Y1761" s="357">
        <v>919</v>
      </c>
      <c r="Z1761" s="357">
        <v>1075</v>
      </c>
      <c r="AA1761" s="357">
        <v>935</v>
      </c>
      <c r="AB1761" s="357">
        <v>900</v>
      </c>
      <c r="AC1761" s="357">
        <v>977</v>
      </c>
      <c r="AD1761" s="357">
        <v>1147</v>
      </c>
      <c r="AE1761" s="357">
        <v>987</v>
      </c>
      <c r="AF1761" s="357">
        <v>984</v>
      </c>
      <c r="AG1761" s="357">
        <v>1062</v>
      </c>
      <c r="AH1761" s="357">
        <v>1247</v>
      </c>
      <c r="AI1761" s="368" t="s">
        <v>2207</v>
      </c>
      <c r="AJ1761" s="357">
        <v>904</v>
      </c>
      <c r="AK1761" s="357">
        <v>981</v>
      </c>
      <c r="AL1761" s="357">
        <v>1152</v>
      </c>
      <c r="AM1761" s="357">
        <v>801</v>
      </c>
      <c r="AN1761" s="357">
        <v>859</v>
      </c>
      <c r="AO1761" s="357">
        <v>986</v>
      </c>
      <c r="AP1761" s="357">
        <v>844</v>
      </c>
      <c r="AQ1761" s="357">
        <v>844</v>
      </c>
      <c r="AR1761" s="357">
        <v>970</v>
      </c>
      <c r="AS1761" s="357">
        <v>910</v>
      </c>
      <c r="AT1761" s="105"/>
      <c r="AU1761" s="105" t="s">
        <v>2640</v>
      </c>
      <c r="AV1761" s="126">
        <v>9.4</v>
      </c>
    </row>
    <row r="1762" spans="1:48" ht="23.25" customHeight="1">
      <c r="A1762" s="396"/>
      <c r="B1762" s="397"/>
      <c r="D1762" s="105" t="s">
        <v>2779</v>
      </c>
      <c r="E1762" s="164" t="s">
        <v>2779</v>
      </c>
      <c r="F1762" s="165" t="s">
        <v>2780</v>
      </c>
      <c r="G1762" s="126">
        <v>14</v>
      </c>
      <c r="H1762" s="166">
        <v>477</v>
      </c>
      <c r="I1762" s="166">
        <v>473</v>
      </c>
      <c r="J1762" s="166">
        <v>575</v>
      </c>
      <c r="K1762" s="357">
        <v>490</v>
      </c>
      <c r="L1762" s="357">
        <v>484</v>
      </c>
      <c r="M1762" s="357">
        <v>591</v>
      </c>
      <c r="N1762" s="357">
        <v>562</v>
      </c>
      <c r="O1762" s="357">
        <v>480</v>
      </c>
      <c r="P1762" s="357">
        <v>500</v>
      </c>
      <c r="Q1762" s="357">
        <v>583</v>
      </c>
      <c r="R1762" s="357">
        <v>564</v>
      </c>
      <c r="S1762" s="354">
        <v>650</v>
      </c>
      <c r="T1762" s="354">
        <v>761</v>
      </c>
      <c r="U1762" s="354">
        <v>796</v>
      </c>
      <c r="V1762" s="357">
        <v>644</v>
      </c>
      <c r="W1762" s="357">
        <v>709</v>
      </c>
      <c r="X1762" s="357">
        <v>539</v>
      </c>
      <c r="Y1762" s="357">
        <v>587</v>
      </c>
      <c r="Z1762" s="357">
        <v>703</v>
      </c>
      <c r="AA1762" s="357">
        <v>603</v>
      </c>
      <c r="AB1762" s="357">
        <v>575</v>
      </c>
      <c r="AC1762" s="357">
        <v>639</v>
      </c>
      <c r="AD1762" s="357">
        <v>767</v>
      </c>
      <c r="AE1762" s="357">
        <v>640</v>
      </c>
      <c r="AF1762" s="357">
        <v>633</v>
      </c>
      <c r="AG1762" s="357">
        <v>697</v>
      </c>
      <c r="AH1762" s="357">
        <v>836</v>
      </c>
      <c r="AI1762" s="368" t="s">
        <v>2207</v>
      </c>
      <c r="AJ1762" s="357">
        <v>584</v>
      </c>
      <c r="AK1762" s="357">
        <v>647</v>
      </c>
      <c r="AL1762" s="357">
        <v>777</v>
      </c>
      <c r="AM1762" s="357">
        <v>506</v>
      </c>
      <c r="AN1762" s="357">
        <v>546</v>
      </c>
      <c r="AO1762" s="357">
        <v>641</v>
      </c>
      <c r="AP1762" s="357">
        <v>560</v>
      </c>
      <c r="AQ1762" s="357">
        <v>560</v>
      </c>
      <c r="AR1762" s="357">
        <v>675</v>
      </c>
      <c r="AS1762" s="357">
        <v>637</v>
      </c>
      <c r="AT1762" s="105"/>
      <c r="AU1762" s="105" t="s">
        <v>2779</v>
      </c>
      <c r="AV1762" s="126">
        <v>14</v>
      </c>
    </row>
    <row r="1763" spans="1:48" ht="23.25" customHeight="1">
      <c r="D1763" s="105" t="s">
        <v>3552</v>
      </c>
      <c r="E1763" s="164" t="s">
        <v>3552</v>
      </c>
      <c r="F1763" s="165" t="s">
        <v>2780</v>
      </c>
      <c r="G1763" s="126">
        <v>14</v>
      </c>
      <c r="H1763" s="166">
        <v>477</v>
      </c>
      <c r="I1763" s="166">
        <v>473</v>
      </c>
      <c r="J1763" s="166">
        <v>575</v>
      </c>
      <c r="K1763" s="357">
        <v>490</v>
      </c>
      <c r="L1763" s="357">
        <v>484</v>
      </c>
      <c r="M1763" s="357">
        <v>591</v>
      </c>
      <c r="N1763" s="357">
        <v>562</v>
      </c>
      <c r="O1763" s="357">
        <v>480</v>
      </c>
      <c r="P1763" s="357">
        <v>500</v>
      </c>
      <c r="Q1763" s="357">
        <v>583</v>
      </c>
      <c r="R1763" s="357">
        <v>564</v>
      </c>
      <c r="S1763" s="354">
        <v>650</v>
      </c>
      <c r="T1763" s="354">
        <v>761</v>
      </c>
      <c r="U1763" s="354">
        <v>796</v>
      </c>
      <c r="V1763" s="357">
        <v>644</v>
      </c>
      <c r="W1763" s="357">
        <v>709</v>
      </c>
      <c r="X1763" s="357">
        <v>539</v>
      </c>
      <c r="Y1763" s="357">
        <v>587</v>
      </c>
      <c r="Z1763" s="357">
        <v>703</v>
      </c>
      <c r="AA1763" s="357">
        <v>603</v>
      </c>
      <c r="AB1763" s="357">
        <v>575</v>
      </c>
      <c r="AC1763" s="357">
        <v>639</v>
      </c>
      <c r="AD1763" s="357">
        <v>767</v>
      </c>
      <c r="AE1763" s="357">
        <v>640</v>
      </c>
      <c r="AF1763" s="357">
        <v>633</v>
      </c>
      <c r="AG1763" s="357">
        <v>697</v>
      </c>
      <c r="AH1763" s="357">
        <v>836</v>
      </c>
      <c r="AI1763" s="368" t="s">
        <v>2207</v>
      </c>
      <c r="AJ1763" s="357">
        <v>584</v>
      </c>
      <c r="AK1763" s="357">
        <v>647</v>
      </c>
      <c r="AL1763" s="357">
        <v>777</v>
      </c>
      <c r="AM1763" s="357">
        <v>506</v>
      </c>
      <c r="AN1763" s="357">
        <v>546</v>
      </c>
      <c r="AO1763" s="357">
        <v>641</v>
      </c>
      <c r="AP1763" s="357">
        <v>560</v>
      </c>
      <c r="AQ1763" s="357">
        <v>560</v>
      </c>
      <c r="AR1763" s="357">
        <v>675</v>
      </c>
      <c r="AS1763" s="357">
        <v>637</v>
      </c>
      <c r="AT1763" s="105"/>
      <c r="AU1763" s="105" t="s">
        <v>3552</v>
      </c>
      <c r="AV1763" s="126">
        <v>14</v>
      </c>
    </row>
    <row r="1764" spans="1:48" ht="23.25" customHeight="1">
      <c r="D1764" s="105" t="s">
        <v>2775</v>
      </c>
      <c r="E1764" s="164" t="s">
        <v>2775</v>
      </c>
      <c r="F1764" s="165" t="s">
        <v>2776</v>
      </c>
      <c r="G1764" s="126">
        <v>14</v>
      </c>
      <c r="H1764" s="166">
        <v>444</v>
      </c>
      <c r="I1764" s="166">
        <v>438</v>
      </c>
      <c r="J1764" s="166">
        <v>537</v>
      </c>
      <c r="K1764" s="357">
        <v>460</v>
      </c>
      <c r="L1764" s="357">
        <v>453</v>
      </c>
      <c r="M1764" s="357">
        <v>559</v>
      </c>
      <c r="N1764" s="357">
        <v>521</v>
      </c>
      <c r="O1764" s="357">
        <v>451</v>
      </c>
      <c r="P1764" s="357">
        <v>480</v>
      </c>
      <c r="Q1764" s="357">
        <v>560</v>
      </c>
      <c r="R1764" s="357">
        <v>530</v>
      </c>
      <c r="S1764" s="354">
        <v>550</v>
      </c>
      <c r="T1764" s="354">
        <v>656</v>
      </c>
      <c r="U1764" s="354">
        <v>736</v>
      </c>
      <c r="V1764" s="357">
        <v>588</v>
      </c>
      <c r="W1764" s="357">
        <v>647</v>
      </c>
      <c r="X1764" s="357">
        <v>473</v>
      </c>
      <c r="Y1764" s="357">
        <v>521</v>
      </c>
      <c r="Z1764" s="357">
        <v>626</v>
      </c>
      <c r="AA1764" s="357">
        <v>535</v>
      </c>
      <c r="AB1764" s="357">
        <v>508</v>
      </c>
      <c r="AC1764" s="357">
        <v>571</v>
      </c>
      <c r="AD1764" s="357">
        <v>688</v>
      </c>
      <c r="AE1764" s="357">
        <v>566</v>
      </c>
      <c r="AF1764" s="357">
        <v>543</v>
      </c>
      <c r="AG1764" s="357">
        <v>606</v>
      </c>
      <c r="AH1764" s="357">
        <v>729</v>
      </c>
      <c r="AI1764" s="368" t="s">
        <v>2207</v>
      </c>
      <c r="AJ1764" s="357">
        <v>519</v>
      </c>
      <c r="AK1764" s="357">
        <v>582</v>
      </c>
      <c r="AL1764" s="357">
        <v>701</v>
      </c>
      <c r="AM1764" s="357">
        <v>463</v>
      </c>
      <c r="AN1764" s="357">
        <v>500</v>
      </c>
      <c r="AO1764" s="357">
        <v>587</v>
      </c>
      <c r="AP1764" s="357">
        <v>541</v>
      </c>
      <c r="AQ1764" s="357">
        <v>541</v>
      </c>
      <c r="AR1764" s="357">
        <v>651</v>
      </c>
      <c r="AS1764" s="357">
        <v>588</v>
      </c>
      <c r="AT1764" s="105"/>
      <c r="AU1764" s="105" t="s">
        <v>2775</v>
      </c>
      <c r="AV1764" s="126">
        <v>14</v>
      </c>
    </row>
    <row r="1765" spans="1:48" ht="23.25" customHeight="1">
      <c r="D1765" s="105" t="s">
        <v>3553</v>
      </c>
      <c r="E1765" s="164" t="s">
        <v>3553</v>
      </c>
      <c r="F1765" s="165" t="s">
        <v>2776</v>
      </c>
      <c r="G1765" s="126">
        <v>14</v>
      </c>
      <c r="H1765" s="166">
        <v>444</v>
      </c>
      <c r="I1765" s="166">
        <v>438</v>
      </c>
      <c r="J1765" s="166">
        <v>537</v>
      </c>
      <c r="K1765" s="357">
        <v>460</v>
      </c>
      <c r="L1765" s="357">
        <v>453</v>
      </c>
      <c r="M1765" s="357">
        <v>559</v>
      </c>
      <c r="N1765" s="357">
        <v>521</v>
      </c>
      <c r="O1765" s="357">
        <v>451</v>
      </c>
      <c r="P1765" s="357">
        <v>480</v>
      </c>
      <c r="Q1765" s="357">
        <v>560</v>
      </c>
      <c r="R1765" s="357">
        <v>530</v>
      </c>
      <c r="S1765" s="354">
        <v>550</v>
      </c>
      <c r="T1765" s="354">
        <v>656</v>
      </c>
      <c r="U1765" s="354">
        <v>736</v>
      </c>
      <c r="V1765" s="357">
        <v>588</v>
      </c>
      <c r="W1765" s="357">
        <v>647</v>
      </c>
      <c r="X1765" s="357">
        <v>473</v>
      </c>
      <c r="Y1765" s="357">
        <v>521</v>
      </c>
      <c r="Z1765" s="357">
        <v>626</v>
      </c>
      <c r="AA1765" s="357">
        <v>535</v>
      </c>
      <c r="AB1765" s="357">
        <v>508</v>
      </c>
      <c r="AC1765" s="357">
        <v>571</v>
      </c>
      <c r="AD1765" s="357">
        <v>688</v>
      </c>
      <c r="AE1765" s="357">
        <v>566</v>
      </c>
      <c r="AF1765" s="357">
        <v>543</v>
      </c>
      <c r="AG1765" s="357">
        <v>606</v>
      </c>
      <c r="AH1765" s="357">
        <v>729</v>
      </c>
      <c r="AI1765" s="368" t="s">
        <v>2207</v>
      </c>
      <c r="AJ1765" s="357">
        <v>519</v>
      </c>
      <c r="AK1765" s="357">
        <v>582</v>
      </c>
      <c r="AL1765" s="357">
        <v>701</v>
      </c>
      <c r="AM1765" s="357">
        <v>463</v>
      </c>
      <c r="AN1765" s="357">
        <v>500</v>
      </c>
      <c r="AO1765" s="357">
        <v>587</v>
      </c>
      <c r="AP1765" s="357">
        <v>541</v>
      </c>
      <c r="AQ1765" s="357">
        <v>541</v>
      </c>
      <c r="AR1765" s="357">
        <v>651</v>
      </c>
      <c r="AS1765" s="357">
        <v>588</v>
      </c>
      <c r="AT1765" s="105"/>
      <c r="AU1765" s="105" t="s">
        <v>3553</v>
      </c>
      <c r="AV1765" s="126">
        <v>14</v>
      </c>
    </row>
    <row r="1766" spans="1:48" ht="23.25" customHeight="1">
      <c r="D1766" s="105" t="s">
        <v>1050</v>
      </c>
      <c r="E1766" s="164" t="s">
        <v>1050</v>
      </c>
      <c r="F1766" s="165" t="s">
        <v>1066</v>
      </c>
      <c r="G1766" s="126">
        <v>1.2000000000000002</v>
      </c>
      <c r="H1766" s="167" t="s">
        <v>2207</v>
      </c>
      <c r="I1766" s="166">
        <v>258.66000000000003</v>
      </c>
      <c r="J1766" s="167" t="s">
        <v>2207</v>
      </c>
      <c r="K1766" s="362" t="s">
        <v>2207</v>
      </c>
      <c r="L1766" s="357">
        <v>258.66000000000003</v>
      </c>
      <c r="M1766" s="362" t="s">
        <v>2207</v>
      </c>
      <c r="N1766" s="362" t="s">
        <v>2207</v>
      </c>
      <c r="O1766" s="362" t="s">
        <v>2207</v>
      </c>
      <c r="P1766" s="357">
        <v>258.66000000000003</v>
      </c>
      <c r="Q1766" s="362" t="s">
        <v>2207</v>
      </c>
      <c r="R1766" s="362" t="s">
        <v>2207</v>
      </c>
      <c r="S1766" s="362" t="s">
        <v>2207</v>
      </c>
      <c r="T1766" s="353">
        <v>258.66000000000003</v>
      </c>
      <c r="U1766" s="362" t="s">
        <v>2207</v>
      </c>
      <c r="V1766" s="357">
        <v>258.66000000000003</v>
      </c>
      <c r="W1766" s="368" t="s">
        <v>2207</v>
      </c>
      <c r="X1766" s="362" t="s">
        <v>2207</v>
      </c>
      <c r="Y1766" s="357">
        <v>258.66000000000003</v>
      </c>
      <c r="Z1766" s="362" t="s">
        <v>2207</v>
      </c>
      <c r="AA1766" s="362" t="s">
        <v>2207</v>
      </c>
      <c r="AB1766" s="362" t="s">
        <v>2207</v>
      </c>
      <c r="AC1766" s="357">
        <v>258.66000000000003</v>
      </c>
      <c r="AD1766" s="362" t="s">
        <v>2207</v>
      </c>
      <c r="AE1766" s="362" t="s">
        <v>2207</v>
      </c>
      <c r="AF1766" s="362" t="s">
        <v>2207</v>
      </c>
      <c r="AG1766" s="357">
        <v>258.66000000000003</v>
      </c>
      <c r="AH1766" s="362" t="s">
        <v>2207</v>
      </c>
      <c r="AI1766" s="368" t="s">
        <v>2207</v>
      </c>
      <c r="AJ1766" s="362" t="s">
        <v>2207</v>
      </c>
      <c r="AK1766" s="357">
        <v>258.66000000000003</v>
      </c>
      <c r="AL1766" s="362" t="s">
        <v>2207</v>
      </c>
      <c r="AM1766" s="362" t="s">
        <v>2207</v>
      </c>
      <c r="AN1766" s="357">
        <v>258.66000000000003</v>
      </c>
      <c r="AO1766" s="362" t="s">
        <v>2207</v>
      </c>
      <c r="AP1766" s="362" t="s">
        <v>2207</v>
      </c>
      <c r="AQ1766" s="362" t="s">
        <v>2207</v>
      </c>
      <c r="AR1766" s="362" t="s">
        <v>2207</v>
      </c>
      <c r="AS1766" s="362" t="s">
        <v>2207</v>
      </c>
      <c r="AT1766" s="105"/>
      <c r="AU1766" s="105" t="s">
        <v>1050</v>
      </c>
      <c r="AV1766" s="126">
        <v>1.2000000000000002</v>
      </c>
    </row>
    <row r="1767" spans="1:48" ht="23.25" customHeight="1">
      <c r="D1767" s="105" t="s">
        <v>1051</v>
      </c>
      <c r="E1767" s="164" t="s">
        <v>1051</v>
      </c>
      <c r="F1767" s="165" t="s">
        <v>1067</v>
      </c>
      <c r="G1767" s="126">
        <v>1.3</v>
      </c>
      <c r="H1767" s="167" t="s">
        <v>2207</v>
      </c>
      <c r="I1767" s="166">
        <v>283.43</v>
      </c>
      <c r="J1767" s="167" t="s">
        <v>2207</v>
      </c>
      <c r="K1767" s="362" t="s">
        <v>2207</v>
      </c>
      <c r="L1767" s="357">
        <v>283.43</v>
      </c>
      <c r="M1767" s="362" t="s">
        <v>2207</v>
      </c>
      <c r="N1767" s="362" t="s">
        <v>2207</v>
      </c>
      <c r="O1767" s="362" t="s">
        <v>2207</v>
      </c>
      <c r="P1767" s="357">
        <v>283.43</v>
      </c>
      <c r="Q1767" s="362" t="s">
        <v>2207</v>
      </c>
      <c r="R1767" s="362" t="s">
        <v>2207</v>
      </c>
      <c r="S1767" s="362" t="s">
        <v>2207</v>
      </c>
      <c r="T1767" s="353">
        <v>283.43</v>
      </c>
      <c r="U1767" s="362" t="s">
        <v>2207</v>
      </c>
      <c r="V1767" s="357">
        <v>283.43</v>
      </c>
      <c r="W1767" s="368" t="s">
        <v>2207</v>
      </c>
      <c r="X1767" s="362" t="s">
        <v>2207</v>
      </c>
      <c r="Y1767" s="357">
        <v>283.43</v>
      </c>
      <c r="Z1767" s="362" t="s">
        <v>2207</v>
      </c>
      <c r="AA1767" s="362" t="s">
        <v>2207</v>
      </c>
      <c r="AB1767" s="362" t="s">
        <v>2207</v>
      </c>
      <c r="AC1767" s="357">
        <v>283.43</v>
      </c>
      <c r="AD1767" s="362" t="s">
        <v>2207</v>
      </c>
      <c r="AE1767" s="362" t="s">
        <v>2207</v>
      </c>
      <c r="AF1767" s="362" t="s">
        <v>2207</v>
      </c>
      <c r="AG1767" s="357">
        <v>283.43</v>
      </c>
      <c r="AH1767" s="362" t="s">
        <v>2207</v>
      </c>
      <c r="AI1767" s="368" t="s">
        <v>2207</v>
      </c>
      <c r="AJ1767" s="362" t="s">
        <v>2207</v>
      </c>
      <c r="AK1767" s="357">
        <v>283.43</v>
      </c>
      <c r="AL1767" s="362" t="s">
        <v>2207</v>
      </c>
      <c r="AM1767" s="362" t="s">
        <v>2207</v>
      </c>
      <c r="AN1767" s="357">
        <v>283.43</v>
      </c>
      <c r="AO1767" s="362" t="s">
        <v>2207</v>
      </c>
      <c r="AP1767" s="362" t="s">
        <v>2207</v>
      </c>
      <c r="AQ1767" s="362" t="s">
        <v>2207</v>
      </c>
      <c r="AR1767" s="362" t="s">
        <v>2207</v>
      </c>
      <c r="AS1767" s="362" t="s">
        <v>2207</v>
      </c>
      <c r="AT1767" s="105"/>
      <c r="AU1767" s="105" t="s">
        <v>1051</v>
      </c>
      <c r="AV1767" s="126">
        <v>1.3</v>
      </c>
    </row>
    <row r="1768" spans="1:48" ht="23.25" customHeight="1">
      <c r="D1768" s="105" t="s">
        <v>1052</v>
      </c>
      <c r="E1768" s="164" t="s">
        <v>1052</v>
      </c>
      <c r="F1768" s="165" t="s">
        <v>1068</v>
      </c>
      <c r="G1768" s="126">
        <v>0.5</v>
      </c>
      <c r="H1768" s="167" t="s">
        <v>2207</v>
      </c>
      <c r="I1768" s="166">
        <v>142.15</v>
      </c>
      <c r="J1768" s="167" t="s">
        <v>2207</v>
      </c>
      <c r="K1768" s="362" t="s">
        <v>2207</v>
      </c>
      <c r="L1768" s="357">
        <v>142.15</v>
      </c>
      <c r="M1768" s="362" t="s">
        <v>2207</v>
      </c>
      <c r="N1768" s="362" t="s">
        <v>2207</v>
      </c>
      <c r="O1768" s="362" t="s">
        <v>2207</v>
      </c>
      <c r="P1768" s="357">
        <v>142.15</v>
      </c>
      <c r="Q1768" s="362" t="s">
        <v>2207</v>
      </c>
      <c r="R1768" s="362" t="s">
        <v>2207</v>
      </c>
      <c r="S1768" s="362" t="s">
        <v>2207</v>
      </c>
      <c r="T1768" s="353">
        <v>142.15</v>
      </c>
      <c r="U1768" s="362" t="s">
        <v>2207</v>
      </c>
      <c r="V1768" s="357">
        <v>142.15</v>
      </c>
      <c r="W1768" s="368" t="s">
        <v>2207</v>
      </c>
      <c r="X1768" s="362" t="s">
        <v>2207</v>
      </c>
      <c r="Y1768" s="357">
        <v>142.15</v>
      </c>
      <c r="Z1768" s="362" t="s">
        <v>2207</v>
      </c>
      <c r="AA1768" s="362" t="s">
        <v>2207</v>
      </c>
      <c r="AB1768" s="362" t="s">
        <v>2207</v>
      </c>
      <c r="AC1768" s="357">
        <v>142.15</v>
      </c>
      <c r="AD1768" s="362" t="s">
        <v>2207</v>
      </c>
      <c r="AE1768" s="362" t="s">
        <v>2207</v>
      </c>
      <c r="AF1768" s="362" t="s">
        <v>2207</v>
      </c>
      <c r="AG1768" s="357">
        <v>142.15</v>
      </c>
      <c r="AH1768" s="362" t="s">
        <v>2207</v>
      </c>
      <c r="AI1768" s="368" t="s">
        <v>2207</v>
      </c>
      <c r="AJ1768" s="362" t="s">
        <v>2207</v>
      </c>
      <c r="AK1768" s="357">
        <v>142.15</v>
      </c>
      <c r="AL1768" s="362" t="s">
        <v>2207</v>
      </c>
      <c r="AM1768" s="362" t="s">
        <v>2207</v>
      </c>
      <c r="AN1768" s="357">
        <v>142.15</v>
      </c>
      <c r="AO1768" s="362" t="s">
        <v>2207</v>
      </c>
      <c r="AP1768" s="362" t="s">
        <v>2207</v>
      </c>
      <c r="AQ1768" s="362" t="s">
        <v>2207</v>
      </c>
      <c r="AR1768" s="362" t="s">
        <v>2207</v>
      </c>
      <c r="AS1768" s="362" t="s">
        <v>2207</v>
      </c>
      <c r="AT1768" s="105"/>
      <c r="AU1768" s="105" t="s">
        <v>1052</v>
      </c>
      <c r="AV1768" s="126">
        <v>0.5</v>
      </c>
    </row>
    <row r="1769" spans="1:48" ht="23.25" customHeight="1">
      <c r="D1769" s="105" t="s">
        <v>1053</v>
      </c>
      <c r="E1769" s="164" t="s">
        <v>1053</v>
      </c>
      <c r="F1769" s="165" t="s">
        <v>1069</v>
      </c>
      <c r="G1769" s="126">
        <v>0.79999999999999993</v>
      </c>
      <c r="H1769" s="167" t="s">
        <v>2207</v>
      </c>
      <c r="I1769" s="166">
        <v>188.1</v>
      </c>
      <c r="J1769" s="167" t="s">
        <v>2207</v>
      </c>
      <c r="K1769" s="362" t="s">
        <v>2207</v>
      </c>
      <c r="L1769" s="357">
        <v>188.1</v>
      </c>
      <c r="M1769" s="362" t="s">
        <v>2207</v>
      </c>
      <c r="N1769" s="362" t="s">
        <v>2207</v>
      </c>
      <c r="O1769" s="362" t="s">
        <v>2207</v>
      </c>
      <c r="P1769" s="357">
        <v>188.1</v>
      </c>
      <c r="Q1769" s="362" t="s">
        <v>2207</v>
      </c>
      <c r="R1769" s="362" t="s">
        <v>2207</v>
      </c>
      <c r="S1769" s="362" t="s">
        <v>2207</v>
      </c>
      <c r="T1769" s="353">
        <v>188.1</v>
      </c>
      <c r="U1769" s="362" t="s">
        <v>2207</v>
      </c>
      <c r="V1769" s="357">
        <v>188.1</v>
      </c>
      <c r="W1769" s="368" t="s">
        <v>2207</v>
      </c>
      <c r="X1769" s="362" t="s">
        <v>2207</v>
      </c>
      <c r="Y1769" s="357">
        <v>188.1</v>
      </c>
      <c r="Z1769" s="362" t="s">
        <v>2207</v>
      </c>
      <c r="AA1769" s="362" t="s">
        <v>2207</v>
      </c>
      <c r="AB1769" s="362" t="s">
        <v>2207</v>
      </c>
      <c r="AC1769" s="357">
        <v>188.1</v>
      </c>
      <c r="AD1769" s="362" t="s">
        <v>2207</v>
      </c>
      <c r="AE1769" s="362" t="s">
        <v>2207</v>
      </c>
      <c r="AF1769" s="362" t="s">
        <v>2207</v>
      </c>
      <c r="AG1769" s="357">
        <v>188.1</v>
      </c>
      <c r="AH1769" s="362" t="s">
        <v>2207</v>
      </c>
      <c r="AI1769" s="368" t="s">
        <v>2207</v>
      </c>
      <c r="AJ1769" s="362" t="s">
        <v>2207</v>
      </c>
      <c r="AK1769" s="357">
        <v>188.1</v>
      </c>
      <c r="AL1769" s="362" t="s">
        <v>2207</v>
      </c>
      <c r="AM1769" s="362" t="s">
        <v>2207</v>
      </c>
      <c r="AN1769" s="357">
        <v>188.1</v>
      </c>
      <c r="AO1769" s="362" t="s">
        <v>2207</v>
      </c>
      <c r="AP1769" s="362" t="s">
        <v>2207</v>
      </c>
      <c r="AQ1769" s="362" t="s">
        <v>2207</v>
      </c>
      <c r="AR1769" s="362" t="s">
        <v>2207</v>
      </c>
      <c r="AS1769" s="362" t="s">
        <v>2207</v>
      </c>
      <c r="AT1769" s="105"/>
      <c r="AU1769" s="105" t="s">
        <v>1053</v>
      </c>
      <c r="AV1769" s="126">
        <v>0.79999999999999993</v>
      </c>
    </row>
    <row r="1770" spans="1:48" ht="23.25" customHeight="1">
      <c r="D1770" s="105" t="s">
        <v>1054</v>
      </c>
      <c r="E1770" s="164" t="s">
        <v>1054</v>
      </c>
      <c r="F1770" s="165" t="s">
        <v>1070</v>
      </c>
      <c r="G1770" s="126">
        <v>1</v>
      </c>
      <c r="H1770" s="167" t="s">
        <v>2207</v>
      </c>
      <c r="I1770" s="166">
        <v>233.96</v>
      </c>
      <c r="J1770" s="167" t="s">
        <v>2207</v>
      </c>
      <c r="K1770" s="362" t="s">
        <v>2207</v>
      </c>
      <c r="L1770" s="357">
        <v>233.96</v>
      </c>
      <c r="M1770" s="362" t="s">
        <v>2207</v>
      </c>
      <c r="N1770" s="362" t="s">
        <v>2207</v>
      </c>
      <c r="O1770" s="362" t="s">
        <v>2207</v>
      </c>
      <c r="P1770" s="357">
        <v>233.96</v>
      </c>
      <c r="Q1770" s="362" t="s">
        <v>2207</v>
      </c>
      <c r="R1770" s="362" t="s">
        <v>2207</v>
      </c>
      <c r="S1770" s="362" t="s">
        <v>2207</v>
      </c>
      <c r="T1770" s="353">
        <v>233.96</v>
      </c>
      <c r="U1770" s="362" t="s">
        <v>2207</v>
      </c>
      <c r="V1770" s="357">
        <v>233.96</v>
      </c>
      <c r="W1770" s="368" t="s">
        <v>2207</v>
      </c>
      <c r="X1770" s="362" t="s">
        <v>2207</v>
      </c>
      <c r="Y1770" s="357">
        <v>233.96</v>
      </c>
      <c r="Z1770" s="362" t="s">
        <v>2207</v>
      </c>
      <c r="AA1770" s="362" t="s">
        <v>2207</v>
      </c>
      <c r="AB1770" s="362" t="s">
        <v>2207</v>
      </c>
      <c r="AC1770" s="357">
        <v>233.96</v>
      </c>
      <c r="AD1770" s="362" t="s">
        <v>2207</v>
      </c>
      <c r="AE1770" s="362" t="s">
        <v>2207</v>
      </c>
      <c r="AF1770" s="362" t="s">
        <v>2207</v>
      </c>
      <c r="AG1770" s="357">
        <v>233.96</v>
      </c>
      <c r="AH1770" s="362" t="s">
        <v>2207</v>
      </c>
      <c r="AI1770" s="368" t="s">
        <v>2207</v>
      </c>
      <c r="AJ1770" s="362" t="s">
        <v>2207</v>
      </c>
      <c r="AK1770" s="357">
        <v>233.96</v>
      </c>
      <c r="AL1770" s="362" t="s">
        <v>2207</v>
      </c>
      <c r="AM1770" s="362" t="s">
        <v>2207</v>
      </c>
      <c r="AN1770" s="357">
        <v>233.96</v>
      </c>
      <c r="AO1770" s="362" t="s">
        <v>2207</v>
      </c>
      <c r="AP1770" s="362" t="s">
        <v>2207</v>
      </c>
      <c r="AQ1770" s="362" t="s">
        <v>2207</v>
      </c>
      <c r="AR1770" s="362" t="s">
        <v>2207</v>
      </c>
      <c r="AS1770" s="362" t="s">
        <v>2207</v>
      </c>
      <c r="AT1770" s="105"/>
      <c r="AU1770" s="105" t="s">
        <v>1054</v>
      </c>
      <c r="AV1770" s="126">
        <v>1</v>
      </c>
    </row>
    <row r="1771" spans="1:48" ht="23.25" customHeight="1">
      <c r="A1771" s="396"/>
      <c r="B1771" s="397"/>
      <c r="D1771" s="105" t="s">
        <v>1055</v>
      </c>
      <c r="E1771" s="164" t="s">
        <v>1055</v>
      </c>
      <c r="F1771" s="165" t="s">
        <v>1071</v>
      </c>
      <c r="G1771" s="126">
        <v>1.5</v>
      </c>
      <c r="H1771" s="167" t="s">
        <v>2207</v>
      </c>
      <c r="I1771" s="166">
        <v>292.95999999999998</v>
      </c>
      <c r="J1771" s="167" t="s">
        <v>2207</v>
      </c>
      <c r="K1771" s="362" t="s">
        <v>2207</v>
      </c>
      <c r="L1771" s="357">
        <v>292.95999999999998</v>
      </c>
      <c r="M1771" s="362" t="s">
        <v>2207</v>
      </c>
      <c r="N1771" s="362" t="s">
        <v>2207</v>
      </c>
      <c r="O1771" s="362" t="s">
        <v>2207</v>
      </c>
      <c r="P1771" s="357">
        <v>292.95999999999998</v>
      </c>
      <c r="Q1771" s="362" t="s">
        <v>2207</v>
      </c>
      <c r="R1771" s="362" t="s">
        <v>2207</v>
      </c>
      <c r="S1771" s="362" t="s">
        <v>2207</v>
      </c>
      <c r="T1771" s="353">
        <v>292.95999999999998</v>
      </c>
      <c r="U1771" s="362" t="s">
        <v>2207</v>
      </c>
      <c r="V1771" s="357">
        <v>292.95999999999998</v>
      </c>
      <c r="W1771" s="368" t="s">
        <v>2207</v>
      </c>
      <c r="X1771" s="362" t="s">
        <v>2207</v>
      </c>
      <c r="Y1771" s="357">
        <v>292.95999999999998</v>
      </c>
      <c r="Z1771" s="362" t="s">
        <v>2207</v>
      </c>
      <c r="AA1771" s="362" t="s">
        <v>2207</v>
      </c>
      <c r="AB1771" s="362" t="s">
        <v>2207</v>
      </c>
      <c r="AC1771" s="357">
        <v>292.95999999999998</v>
      </c>
      <c r="AD1771" s="362" t="s">
        <v>2207</v>
      </c>
      <c r="AE1771" s="362" t="s">
        <v>2207</v>
      </c>
      <c r="AF1771" s="362" t="s">
        <v>2207</v>
      </c>
      <c r="AG1771" s="357">
        <v>292.95999999999998</v>
      </c>
      <c r="AH1771" s="362" t="s">
        <v>2207</v>
      </c>
      <c r="AI1771" s="368" t="s">
        <v>2207</v>
      </c>
      <c r="AJ1771" s="362" t="s">
        <v>2207</v>
      </c>
      <c r="AK1771" s="357">
        <v>292.95999999999998</v>
      </c>
      <c r="AL1771" s="362" t="s">
        <v>2207</v>
      </c>
      <c r="AM1771" s="362" t="s">
        <v>2207</v>
      </c>
      <c r="AN1771" s="357">
        <v>292.95999999999998</v>
      </c>
      <c r="AO1771" s="362" t="s">
        <v>2207</v>
      </c>
      <c r="AP1771" s="362" t="s">
        <v>2207</v>
      </c>
      <c r="AQ1771" s="362" t="s">
        <v>2207</v>
      </c>
      <c r="AR1771" s="362" t="s">
        <v>2207</v>
      </c>
      <c r="AS1771" s="362" t="s">
        <v>2207</v>
      </c>
      <c r="AT1771" s="105"/>
      <c r="AU1771" s="105" t="s">
        <v>1055</v>
      </c>
      <c r="AV1771" s="126">
        <v>1.5</v>
      </c>
    </row>
    <row r="1772" spans="1:48" ht="23.25" customHeight="1">
      <c r="D1772" s="105" t="s">
        <v>1084</v>
      </c>
      <c r="E1772" s="164" t="s">
        <v>1084</v>
      </c>
      <c r="F1772" s="165" t="s">
        <v>1072</v>
      </c>
      <c r="G1772" s="126">
        <v>0.7</v>
      </c>
      <c r="H1772" s="167" t="s">
        <v>2207</v>
      </c>
      <c r="I1772" s="166">
        <v>157.21</v>
      </c>
      <c r="J1772" s="167" t="s">
        <v>2207</v>
      </c>
      <c r="K1772" s="362" t="s">
        <v>2207</v>
      </c>
      <c r="L1772" s="357">
        <v>157.21</v>
      </c>
      <c r="M1772" s="362" t="s">
        <v>2207</v>
      </c>
      <c r="N1772" s="362" t="s">
        <v>2207</v>
      </c>
      <c r="O1772" s="362" t="s">
        <v>2207</v>
      </c>
      <c r="P1772" s="357">
        <v>157.21</v>
      </c>
      <c r="Q1772" s="362" t="s">
        <v>2207</v>
      </c>
      <c r="R1772" s="362" t="s">
        <v>2207</v>
      </c>
      <c r="S1772" s="362" t="s">
        <v>2207</v>
      </c>
      <c r="T1772" s="353">
        <v>157.21</v>
      </c>
      <c r="U1772" s="362" t="s">
        <v>2207</v>
      </c>
      <c r="V1772" s="357">
        <v>157.21</v>
      </c>
      <c r="W1772" s="368" t="s">
        <v>2207</v>
      </c>
      <c r="X1772" s="362" t="s">
        <v>2207</v>
      </c>
      <c r="Y1772" s="357">
        <v>157.21</v>
      </c>
      <c r="Z1772" s="362" t="s">
        <v>2207</v>
      </c>
      <c r="AA1772" s="362" t="s">
        <v>2207</v>
      </c>
      <c r="AB1772" s="362" t="s">
        <v>2207</v>
      </c>
      <c r="AC1772" s="357">
        <v>157.21</v>
      </c>
      <c r="AD1772" s="362" t="s">
        <v>2207</v>
      </c>
      <c r="AE1772" s="362" t="s">
        <v>2207</v>
      </c>
      <c r="AF1772" s="362" t="s">
        <v>2207</v>
      </c>
      <c r="AG1772" s="357">
        <v>157.21</v>
      </c>
      <c r="AH1772" s="362" t="s">
        <v>2207</v>
      </c>
      <c r="AI1772" s="368" t="s">
        <v>2207</v>
      </c>
      <c r="AJ1772" s="362" t="s">
        <v>2207</v>
      </c>
      <c r="AK1772" s="357">
        <v>157.21</v>
      </c>
      <c r="AL1772" s="362" t="s">
        <v>2207</v>
      </c>
      <c r="AM1772" s="362" t="s">
        <v>2207</v>
      </c>
      <c r="AN1772" s="357">
        <v>157.21</v>
      </c>
      <c r="AO1772" s="362" t="s">
        <v>2207</v>
      </c>
      <c r="AP1772" s="362" t="s">
        <v>2207</v>
      </c>
      <c r="AQ1772" s="362" t="s">
        <v>2207</v>
      </c>
      <c r="AR1772" s="362" t="s">
        <v>2207</v>
      </c>
      <c r="AS1772" s="362" t="s">
        <v>2207</v>
      </c>
      <c r="AT1772" s="105"/>
      <c r="AU1772" s="105" t="s">
        <v>1084</v>
      </c>
      <c r="AV1772" s="126">
        <v>0.7</v>
      </c>
    </row>
    <row r="1773" spans="1:48" ht="23.25" customHeight="1">
      <c r="D1773" s="105" t="s">
        <v>1056</v>
      </c>
      <c r="E1773" s="164" t="s">
        <v>1056</v>
      </c>
      <c r="F1773" s="165" t="s">
        <v>1073</v>
      </c>
      <c r="G1773" s="126">
        <v>1</v>
      </c>
      <c r="H1773" s="167" t="s">
        <v>2207</v>
      </c>
      <c r="I1773" s="166">
        <v>210.68</v>
      </c>
      <c r="J1773" s="167" t="s">
        <v>2207</v>
      </c>
      <c r="K1773" s="362" t="s">
        <v>2207</v>
      </c>
      <c r="L1773" s="357">
        <v>210.68</v>
      </c>
      <c r="M1773" s="362" t="s">
        <v>2207</v>
      </c>
      <c r="N1773" s="362" t="s">
        <v>2207</v>
      </c>
      <c r="O1773" s="362" t="s">
        <v>2207</v>
      </c>
      <c r="P1773" s="357">
        <v>210.68</v>
      </c>
      <c r="Q1773" s="362" t="s">
        <v>2207</v>
      </c>
      <c r="R1773" s="362" t="s">
        <v>2207</v>
      </c>
      <c r="S1773" s="362" t="s">
        <v>2207</v>
      </c>
      <c r="T1773" s="353">
        <v>210.68</v>
      </c>
      <c r="U1773" s="362" t="s">
        <v>2207</v>
      </c>
      <c r="V1773" s="357">
        <v>210.68</v>
      </c>
      <c r="W1773" s="368" t="s">
        <v>2207</v>
      </c>
      <c r="X1773" s="362" t="s">
        <v>2207</v>
      </c>
      <c r="Y1773" s="357">
        <v>210.68</v>
      </c>
      <c r="Z1773" s="362" t="s">
        <v>2207</v>
      </c>
      <c r="AA1773" s="362" t="s">
        <v>2207</v>
      </c>
      <c r="AB1773" s="362" t="s">
        <v>2207</v>
      </c>
      <c r="AC1773" s="357">
        <v>210.68</v>
      </c>
      <c r="AD1773" s="362" t="s">
        <v>2207</v>
      </c>
      <c r="AE1773" s="362" t="s">
        <v>2207</v>
      </c>
      <c r="AF1773" s="362" t="s">
        <v>2207</v>
      </c>
      <c r="AG1773" s="357">
        <v>210.68</v>
      </c>
      <c r="AH1773" s="362" t="s">
        <v>2207</v>
      </c>
      <c r="AI1773" s="368" t="s">
        <v>2207</v>
      </c>
      <c r="AJ1773" s="362" t="s">
        <v>2207</v>
      </c>
      <c r="AK1773" s="357">
        <v>210.68</v>
      </c>
      <c r="AL1773" s="362" t="s">
        <v>2207</v>
      </c>
      <c r="AM1773" s="362" t="s">
        <v>2207</v>
      </c>
      <c r="AN1773" s="357">
        <v>210.68</v>
      </c>
      <c r="AO1773" s="362" t="s">
        <v>2207</v>
      </c>
      <c r="AP1773" s="362" t="s">
        <v>2207</v>
      </c>
      <c r="AQ1773" s="362" t="s">
        <v>2207</v>
      </c>
      <c r="AR1773" s="362" t="s">
        <v>2207</v>
      </c>
      <c r="AS1773" s="362" t="s">
        <v>2207</v>
      </c>
      <c r="AT1773" s="105"/>
      <c r="AU1773" s="105" t="s">
        <v>1056</v>
      </c>
      <c r="AV1773" s="126">
        <v>1</v>
      </c>
    </row>
    <row r="1774" spans="1:48" ht="23.25" customHeight="1">
      <c r="D1774" s="105" t="s">
        <v>1057</v>
      </c>
      <c r="E1774" s="164" t="s">
        <v>1057</v>
      </c>
      <c r="F1774" s="165" t="s">
        <v>1074</v>
      </c>
      <c r="G1774" s="126">
        <v>1.4000000000000001</v>
      </c>
      <c r="H1774" s="167" t="s">
        <v>2207</v>
      </c>
      <c r="I1774" s="166">
        <v>264.08</v>
      </c>
      <c r="J1774" s="167" t="s">
        <v>2207</v>
      </c>
      <c r="K1774" s="362" t="s">
        <v>2207</v>
      </c>
      <c r="L1774" s="357">
        <v>264.08</v>
      </c>
      <c r="M1774" s="362" t="s">
        <v>2207</v>
      </c>
      <c r="N1774" s="362" t="s">
        <v>2207</v>
      </c>
      <c r="O1774" s="362" t="s">
        <v>2207</v>
      </c>
      <c r="P1774" s="357">
        <v>264.08</v>
      </c>
      <c r="Q1774" s="362" t="s">
        <v>2207</v>
      </c>
      <c r="R1774" s="362" t="s">
        <v>2207</v>
      </c>
      <c r="S1774" s="362" t="s">
        <v>2207</v>
      </c>
      <c r="T1774" s="353">
        <v>264.08</v>
      </c>
      <c r="U1774" s="362" t="s">
        <v>2207</v>
      </c>
      <c r="V1774" s="357">
        <v>264.08</v>
      </c>
      <c r="W1774" s="368" t="s">
        <v>2207</v>
      </c>
      <c r="X1774" s="362" t="s">
        <v>2207</v>
      </c>
      <c r="Y1774" s="357">
        <v>264.08</v>
      </c>
      <c r="Z1774" s="362" t="s">
        <v>2207</v>
      </c>
      <c r="AA1774" s="362" t="s">
        <v>2207</v>
      </c>
      <c r="AB1774" s="362" t="s">
        <v>2207</v>
      </c>
      <c r="AC1774" s="357">
        <v>264.08</v>
      </c>
      <c r="AD1774" s="362" t="s">
        <v>2207</v>
      </c>
      <c r="AE1774" s="362" t="s">
        <v>2207</v>
      </c>
      <c r="AF1774" s="362" t="s">
        <v>2207</v>
      </c>
      <c r="AG1774" s="357">
        <v>264.08</v>
      </c>
      <c r="AH1774" s="362" t="s">
        <v>2207</v>
      </c>
      <c r="AI1774" s="368" t="s">
        <v>2207</v>
      </c>
      <c r="AJ1774" s="362" t="s">
        <v>2207</v>
      </c>
      <c r="AK1774" s="357">
        <v>264.08</v>
      </c>
      <c r="AL1774" s="362" t="s">
        <v>2207</v>
      </c>
      <c r="AM1774" s="362" t="s">
        <v>2207</v>
      </c>
      <c r="AN1774" s="357">
        <v>264.08</v>
      </c>
      <c r="AO1774" s="362" t="s">
        <v>2207</v>
      </c>
      <c r="AP1774" s="362" t="s">
        <v>2207</v>
      </c>
      <c r="AQ1774" s="362" t="s">
        <v>2207</v>
      </c>
      <c r="AR1774" s="362" t="s">
        <v>2207</v>
      </c>
      <c r="AS1774" s="362" t="s">
        <v>2207</v>
      </c>
      <c r="AT1774" s="105"/>
      <c r="AU1774" s="105" t="s">
        <v>1057</v>
      </c>
      <c r="AV1774" s="126">
        <v>1.4000000000000001</v>
      </c>
    </row>
    <row r="1775" spans="1:48" ht="23.25" customHeight="1">
      <c r="D1775" s="105" t="s">
        <v>1058</v>
      </c>
      <c r="E1775" s="164" t="s">
        <v>1058</v>
      </c>
      <c r="F1775" s="165" t="s">
        <v>1075</v>
      </c>
      <c r="G1775" s="126">
        <v>1.9000000000000001</v>
      </c>
      <c r="H1775" s="167" t="s">
        <v>2207</v>
      </c>
      <c r="I1775" s="166">
        <v>339.2</v>
      </c>
      <c r="J1775" s="167" t="s">
        <v>2207</v>
      </c>
      <c r="K1775" s="362" t="s">
        <v>2207</v>
      </c>
      <c r="L1775" s="357">
        <v>339.2</v>
      </c>
      <c r="M1775" s="362" t="s">
        <v>2207</v>
      </c>
      <c r="N1775" s="362" t="s">
        <v>2207</v>
      </c>
      <c r="O1775" s="362" t="s">
        <v>2207</v>
      </c>
      <c r="P1775" s="357">
        <v>339.2</v>
      </c>
      <c r="Q1775" s="362" t="s">
        <v>2207</v>
      </c>
      <c r="R1775" s="362" t="s">
        <v>2207</v>
      </c>
      <c r="S1775" s="362" t="s">
        <v>2207</v>
      </c>
      <c r="T1775" s="353">
        <v>339.2</v>
      </c>
      <c r="U1775" s="362" t="s">
        <v>2207</v>
      </c>
      <c r="V1775" s="357">
        <v>339.2</v>
      </c>
      <c r="W1775" s="368" t="s">
        <v>2207</v>
      </c>
      <c r="X1775" s="362" t="s">
        <v>2207</v>
      </c>
      <c r="Y1775" s="357">
        <v>339.2</v>
      </c>
      <c r="Z1775" s="362" t="s">
        <v>2207</v>
      </c>
      <c r="AA1775" s="362" t="s">
        <v>2207</v>
      </c>
      <c r="AB1775" s="362" t="s">
        <v>2207</v>
      </c>
      <c r="AC1775" s="357">
        <v>339.2</v>
      </c>
      <c r="AD1775" s="362" t="s">
        <v>2207</v>
      </c>
      <c r="AE1775" s="362" t="s">
        <v>2207</v>
      </c>
      <c r="AF1775" s="362" t="s">
        <v>2207</v>
      </c>
      <c r="AG1775" s="357">
        <v>339.2</v>
      </c>
      <c r="AH1775" s="362" t="s">
        <v>2207</v>
      </c>
      <c r="AI1775" s="368" t="s">
        <v>2207</v>
      </c>
      <c r="AJ1775" s="362" t="s">
        <v>2207</v>
      </c>
      <c r="AK1775" s="357">
        <v>339.2</v>
      </c>
      <c r="AL1775" s="362" t="s">
        <v>2207</v>
      </c>
      <c r="AM1775" s="362" t="s">
        <v>2207</v>
      </c>
      <c r="AN1775" s="357">
        <v>339.2</v>
      </c>
      <c r="AO1775" s="362" t="s">
        <v>2207</v>
      </c>
      <c r="AP1775" s="362" t="s">
        <v>2207</v>
      </c>
      <c r="AQ1775" s="362" t="s">
        <v>2207</v>
      </c>
      <c r="AR1775" s="362" t="s">
        <v>2207</v>
      </c>
      <c r="AS1775" s="362" t="s">
        <v>2207</v>
      </c>
      <c r="AT1775" s="105"/>
      <c r="AU1775" s="105" t="s">
        <v>1058</v>
      </c>
      <c r="AV1775" s="126">
        <v>1.9000000000000001</v>
      </c>
    </row>
    <row r="1776" spans="1:48" ht="23.25" customHeight="1">
      <c r="D1776" s="105" t="s">
        <v>1059</v>
      </c>
      <c r="E1776" s="164" t="s">
        <v>1059</v>
      </c>
      <c r="F1776" s="165" t="s">
        <v>1076</v>
      </c>
      <c r="G1776" s="126">
        <v>0.9</v>
      </c>
      <c r="H1776" s="167" t="s">
        <v>2207</v>
      </c>
      <c r="I1776" s="166">
        <v>177.51</v>
      </c>
      <c r="J1776" s="167" t="s">
        <v>2207</v>
      </c>
      <c r="K1776" s="362" t="s">
        <v>2207</v>
      </c>
      <c r="L1776" s="357">
        <v>177.51</v>
      </c>
      <c r="M1776" s="362" t="s">
        <v>2207</v>
      </c>
      <c r="N1776" s="362" t="s">
        <v>2207</v>
      </c>
      <c r="O1776" s="362" t="s">
        <v>2207</v>
      </c>
      <c r="P1776" s="357">
        <v>177.51</v>
      </c>
      <c r="Q1776" s="362" t="s">
        <v>2207</v>
      </c>
      <c r="R1776" s="362" t="s">
        <v>2207</v>
      </c>
      <c r="S1776" s="362" t="s">
        <v>2207</v>
      </c>
      <c r="T1776" s="353">
        <v>177.51</v>
      </c>
      <c r="U1776" s="362" t="s">
        <v>2207</v>
      </c>
      <c r="V1776" s="357">
        <v>177.51</v>
      </c>
      <c r="W1776" s="368" t="s">
        <v>2207</v>
      </c>
      <c r="X1776" s="362" t="s">
        <v>2207</v>
      </c>
      <c r="Y1776" s="357">
        <v>177.51</v>
      </c>
      <c r="Z1776" s="362" t="s">
        <v>2207</v>
      </c>
      <c r="AA1776" s="362" t="s">
        <v>2207</v>
      </c>
      <c r="AB1776" s="362" t="s">
        <v>2207</v>
      </c>
      <c r="AC1776" s="357">
        <v>177.51</v>
      </c>
      <c r="AD1776" s="362" t="s">
        <v>2207</v>
      </c>
      <c r="AE1776" s="362" t="s">
        <v>2207</v>
      </c>
      <c r="AF1776" s="362" t="s">
        <v>2207</v>
      </c>
      <c r="AG1776" s="357">
        <v>177.51</v>
      </c>
      <c r="AH1776" s="362" t="s">
        <v>2207</v>
      </c>
      <c r="AI1776" s="368" t="s">
        <v>2207</v>
      </c>
      <c r="AJ1776" s="362" t="s">
        <v>2207</v>
      </c>
      <c r="AK1776" s="357">
        <v>177.51</v>
      </c>
      <c r="AL1776" s="362" t="s">
        <v>2207</v>
      </c>
      <c r="AM1776" s="362" t="s">
        <v>2207</v>
      </c>
      <c r="AN1776" s="357">
        <v>177.51</v>
      </c>
      <c r="AO1776" s="362" t="s">
        <v>2207</v>
      </c>
      <c r="AP1776" s="362" t="s">
        <v>2207</v>
      </c>
      <c r="AQ1776" s="362" t="s">
        <v>2207</v>
      </c>
      <c r="AR1776" s="362" t="s">
        <v>2207</v>
      </c>
      <c r="AS1776" s="362" t="s">
        <v>2207</v>
      </c>
      <c r="AT1776" s="105"/>
      <c r="AU1776" s="105" t="s">
        <v>1059</v>
      </c>
      <c r="AV1776" s="126">
        <v>0.9</v>
      </c>
    </row>
    <row r="1777" spans="1:48" ht="23.25" customHeight="1">
      <c r="D1777" s="105" t="s">
        <v>1061</v>
      </c>
      <c r="E1777" s="164" t="s">
        <v>1061</v>
      </c>
      <c r="F1777" s="165" t="s">
        <v>1077</v>
      </c>
      <c r="G1777" s="126">
        <v>1.3</v>
      </c>
      <c r="H1777" s="167" t="s">
        <v>2207</v>
      </c>
      <c r="I1777" s="166">
        <v>241.13</v>
      </c>
      <c r="J1777" s="167" t="s">
        <v>2207</v>
      </c>
      <c r="K1777" s="362" t="s">
        <v>2207</v>
      </c>
      <c r="L1777" s="357">
        <v>241.13</v>
      </c>
      <c r="M1777" s="362" t="s">
        <v>2207</v>
      </c>
      <c r="N1777" s="362" t="s">
        <v>2207</v>
      </c>
      <c r="O1777" s="362" t="s">
        <v>2207</v>
      </c>
      <c r="P1777" s="357">
        <v>241.13</v>
      </c>
      <c r="Q1777" s="362" t="s">
        <v>2207</v>
      </c>
      <c r="R1777" s="362" t="s">
        <v>2207</v>
      </c>
      <c r="S1777" s="362" t="s">
        <v>2207</v>
      </c>
      <c r="T1777" s="353">
        <v>241.13</v>
      </c>
      <c r="U1777" s="362" t="s">
        <v>2207</v>
      </c>
      <c r="V1777" s="357">
        <v>241.13</v>
      </c>
      <c r="W1777" s="368" t="s">
        <v>2207</v>
      </c>
      <c r="X1777" s="362" t="s">
        <v>2207</v>
      </c>
      <c r="Y1777" s="357">
        <v>241.13</v>
      </c>
      <c r="Z1777" s="362" t="s">
        <v>2207</v>
      </c>
      <c r="AA1777" s="362" t="s">
        <v>2207</v>
      </c>
      <c r="AB1777" s="362" t="s">
        <v>2207</v>
      </c>
      <c r="AC1777" s="357">
        <v>241.13</v>
      </c>
      <c r="AD1777" s="362" t="s">
        <v>2207</v>
      </c>
      <c r="AE1777" s="362" t="s">
        <v>2207</v>
      </c>
      <c r="AF1777" s="362" t="s">
        <v>2207</v>
      </c>
      <c r="AG1777" s="357">
        <v>241.13</v>
      </c>
      <c r="AH1777" s="362" t="s">
        <v>2207</v>
      </c>
      <c r="AI1777" s="368" t="s">
        <v>2207</v>
      </c>
      <c r="AJ1777" s="362" t="s">
        <v>2207</v>
      </c>
      <c r="AK1777" s="357">
        <v>241.13</v>
      </c>
      <c r="AL1777" s="362" t="s">
        <v>2207</v>
      </c>
      <c r="AM1777" s="362" t="s">
        <v>2207</v>
      </c>
      <c r="AN1777" s="357">
        <v>241.13</v>
      </c>
      <c r="AO1777" s="362" t="s">
        <v>2207</v>
      </c>
      <c r="AP1777" s="362" t="s">
        <v>2207</v>
      </c>
      <c r="AQ1777" s="362" t="s">
        <v>2207</v>
      </c>
      <c r="AR1777" s="362" t="s">
        <v>2207</v>
      </c>
      <c r="AS1777" s="362" t="s">
        <v>2207</v>
      </c>
      <c r="AT1777" s="105"/>
      <c r="AU1777" s="105" t="s">
        <v>1061</v>
      </c>
      <c r="AV1777" s="126">
        <v>1.3</v>
      </c>
    </row>
    <row r="1778" spans="1:48" ht="23.25" customHeight="1">
      <c r="D1778" s="105" t="s">
        <v>1060</v>
      </c>
      <c r="E1778" s="164" t="s">
        <v>1060</v>
      </c>
      <c r="F1778" s="165" t="s">
        <v>1078</v>
      </c>
      <c r="G1778" s="126">
        <v>1.7000000000000002</v>
      </c>
      <c r="H1778" s="167" t="s">
        <v>2207</v>
      </c>
      <c r="I1778" s="166">
        <v>304.68</v>
      </c>
      <c r="J1778" s="167" t="s">
        <v>2207</v>
      </c>
      <c r="K1778" s="362" t="s">
        <v>2207</v>
      </c>
      <c r="L1778" s="357">
        <v>304.68</v>
      </c>
      <c r="M1778" s="362" t="s">
        <v>2207</v>
      </c>
      <c r="N1778" s="362" t="s">
        <v>2207</v>
      </c>
      <c r="O1778" s="362" t="s">
        <v>2207</v>
      </c>
      <c r="P1778" s="357">
        <v>304.68</v>
      </c>
      <c r="Q1778" s="362" t="s">
        <v>2207</v>
      </c>
      <c r="R1778" s="362" t="s">
        <v>2207</v>
      </c>
      <c r="S1778" s="362" t="s">
        <v>2207</v>
      </c>
      <c r="T1778" s="353">
        <v>304.68</v>
      </c>
      <c r="U1778" s="362" t="s">
        <v>2207</v>
      </c>
      <c r="V1778" s="357">
        <v>304.68</v>
      </c>
      <c r="W1778" s="368" t="s">
        <v>2207</v>
      </c>
      <c r="X1778" s="362" t="s">
        <v>2207</v>
      </c>
      <c r="Y1778" s="357">
        <v>304.68</v>
      </c>
      <c r="Z1778" s="362" t="s">
        <v>2207</v>
      </c>
      <c r="AA1778" s="362" t="s">
        <v>2207</v>
      </c>
      <c r="AB1778" s="362" t="s">
        <v>2207</v>
      </c>
      <c r="AC1778" s="357">
        <v>304.68</v>
      </c>
      <c r="AD1778" s="362" t="s">
        <v>2207</v>
      </c>
      <c r="AE1778" s="362" t="s">
        <v>2207</v>
      </c>
      <c r="AF1778" s="362" t="s">
        <v>2207</v>
      </c>
      <c r="AG1778" s="357">
        <v>304.68</v>
      </c>
      <c r="AH1778" s="362" t="s">
        <v>2207</v>
      </c>
      <c r="AI1778" s="368" t="s">
        <v>2207</v>
      </c>
      <c r="AJ1778" s="362" t="s">
        <v>2207</v>
      </c>
      <c r="AK1778" s="357">
        <v>304.68</v>
      </c>
      <c r="AL1778" s="362" t="s">
        <v>2207</v>
      </c>
      <c r="AM1778" s="362" t="s">
        <v>2207</v>
      </c>
      <c r="AN1778" s="357">
        <v>304.68</v>
      </c>
      <c r="AO1778" s="362" t="s">
        <v>2207</v>
      </c>
      <c r="AP1778" s="362" t="s">
        <v>2207</v>
      </c>
      <c r="AQ1778" s="362" t="s">
        <v>2207</v>
      </c>
      <c r="AR1778" s="362" t="s">
        <v>2207</v>
      </c>
      <c r="AS1778" s="362" t="s">
        <v>2207</v>
      </c>
      <c r="AT1778" s="105"/>
      <c r="AU1778" s="105" t="s">
        <v>1060</v>
      </c>
      <c r="AV1778" s="126">
        <v>1.7000000000000002</v>
      </c>
    </row>
    <row r="1779" spans="1:48" ht="23.25" customHeight="1">
      <c r="D1779" s="105" t="s">
        <v>1062</v>
      </c>
      <c r="E1779" s="164" t="s">
        <v>1062</v>
      </c>
      <c r="F1779" s="165" t="s">
        <v>1079</v>
      </c>
      <c r="G1779" s="126">
        <v>2.3000000000000003</v>
      </c>
      <c r="H1779" s="167" t="s">
        <v>2207</v>
      </c>
      <c r="I1779" s="166">
        <v>391.4</v>
      </c>
      <c r="J1779" s="167" t="s">
        <v>2207</v>
      </c>
      <c r="K1779" s="362" t="s">
        <v>2207</v>
      </c>
      <c r="L1779" s="357">
        <v>391.4</v>
      </c>
      <c r="M1779" s="362" t="s">
        <v>2207</v>
      </c>
      <c r="N1779" s="362" t="s">
        <v>2207</v>
      </c>
      <c r="O1779" s="362" t="s">
        <v>2207</v>
      </c>
      <c r="P1779" s="357">
        <v>391.4</v>
      </c>
      <c r="Q1779" s="362" t="s">
        <v>2207</v>
      </c>
      <c r="R1779" s="362" t="s">
        <v>2207</v>
      </c>
      <c r="S1779" s="362" t="s">
        <v>2207</v>
      </c>
      <c r="T1779" s="353">
        <v>391.4</v>
      </c>
      <c r="U1779" s="362" t="s">
        <v>2207</v>
      </c>
      <c r="V1779" s="357">
        <v>391.4</v>
      </c>
      <c r="W1779" s="368" t="s">
        <v>2207</v>
      </c>
      <c r="X1779" s="362" t="s">
        <v>2207</v>
      </c>
      <c r="Y1779" s="357">
        <v>391.4</v>
      </c>
      <c r="Z1779" s="362" t="s">
        <v>2207</v>
      </c>
      <c r="AA1779" s="362" t="s">
        <v>2207</v>
      </c>
      <c r="AB1779" s="362" t="s">
        <v>2207</v>
      </c>
      <c r="AC1779" s="357">
        <v>391.4</v>
      </c>
      <c r="AD1779" s="362" t="s">
        <v>2207</v>
      </c>
      <c r="AE1779" s="362" t="s">
        <v>2207</v>
      </c>
      <c r="AF1779" s="362" t="s">
        <v>2207</v>
      </c>
      <c r="AG1779" s="357">
        <v>391.4</v>
      </c>
      <c r="AH1779" s="362" t="s">
        <v>2207</v>
      </c>
      <c r="AI1779" s="368" t="s">
        <v>2207</v>
      </c>
      <c r="AJ1779" s="362" t="s">
        <v>2207</v>
      </c>
      <c r="AK1779" s="357">
        <v>391.4</v>
      </c>
      <c r="AL1779" s="362" t="s">
        <v>2207</v>
      </c>
      <c r="AM1779" s="362" t="s">
        <v>2207</v>
      </c>
      <c r="AN1779" s="357">
        <v>391.4</v>
      </c>
      <c r="AO1779" s="362" t="s">
        <v>2207</v>
      </c>
      <c r="AP1779" s="362" t="s">
        <v>2207</v>
      </c>
      <c r="AQ1779" s="362" t="s">
        <v>2207</v>
      </c>
      <c r="AR1779" s="362" t="s">
        <v>2207</v>
      </c>
      <c r="AS1779" s="362" t="s">
        <v>2207</v>
      </c>
      <c r="AT1779" s="105"/>
      <c r="AU1779" s="105" t="s">
        <v>1062</v>
      </c>
      <c r="AV1779" s="126">
        <v>2.3000000000000003</v>
      </c>
    </row>
    <row r="1780" spans="1:48" ht="23.25" customHeight="1">
      <c r="A1780" s="396"/>
      <c r="B1780" s="397"/>
      <c r="D1780" s="105" t="s">
        <v>1063</v>
      </c>
      <c r="E1780" s="164" t="s">
        <v>1063</v>
      </c>
      <c r="F1780" s="165" t="s">
        <v>1080</v>
      </c>
      <c r="G1780" s="126">
        <v>1</v>
      </c>
      <c r="H1780" s="167" t="s">
        <v>2207</v>
      </c>
      <c r="I1780" s="166">
        <v>200.43</v>
      </c>
      <c r="J1780" s="167" t="s">
        <v>2207</v>
      </c>
      <c r="K1780" s="362" t="s">
        <v>2207</v>
      </c>
      <c r="L1780" s="357">
        <v>200.43</v>
      </c>
      <c r="M1780" s="362" t="s">
        <v>2207</v>
      </c>
      <c r="N1780" s="362" t="s">
        <v>2207</v>
      </c>
      <c r="O1780" s="362" t="s">
        <v>2207</v>
      </c>
      <c r="P1780" s="357">
        <v>200.43</v>
      </c>
      <c r="Q1780" s="362" t="s">
        <v>2207</v>
      </c>
      <c r="R1780" s="362" t="s">
        <v>2207</v>
      </c>
      <c r="S1780" s="362" t="s">
        <v>2207</v>
      </c>
      <c r="T1780" s="353">
        <v>200.43</v>
      </c>
      <c r="U1780" s="362" t="s">
        <v>2207</v>
      </c>
      <c r="V1780" s="357">
        <v>200.43</v>
      </c>
      <c r="W1780" s="368" t="s">
        <v>2207</v>
      </c>
      <c r="X1780" s="362" t="s">
        <v>2207</v>
      </c>
      <c r="Y1780" s="357">
        <v>200.43</v>
      </c>
      <c r="Z1780" s="362" t="s">
        <v>2207</v>
      </c>
      <c r="AA1780" s="362" t="s">
        <v>2207</v>
      </c>
      <c r="AB1780" s="362" t="s">
        <v>2207</v>
      </c>
      <c r="AC1780" s="357">
        <v>200.43</v>
      </c>
      <c r="AD1780" s="362" t="s">
        <v>2207</v>
      </c>
      <c r="AE1780" s="362" t="s">
        <v>2207</v>
      </c>
      <c r="AF1780" s="362" t="s">
        <v>2207</v>
      </c>
      <c r="AG1780" s="357">
        <v>200.43</v>
      </c>
      <c r="AH1780" s="362" t="s">
        <v>2207</v>
      </c>
      <c r="AI1780" s="368" t="s">
        <v>2207</v>
      </c>
      <c r="AJ1780" s="362" t="s">
        <v>2207</v>
      </c>
      <c r="AK1780" s="357">
        <v>200.43</v>
      </c>
      <c r="AL1780" s="362" t="s">
        <v>2207</v>
      </c>
      <c r="AM1780" s="362" t="s">
        <v>2207</v>
      </c>
      <c r="AN1780" s="357">
        <v>200.43</v>
      </c>
      <c r="AO1780" s="362" t="s">
        <v>2207</v>
      </c>
      <c r="AP1780" s="362" t="s">
        <v>2207</v>
      </c>
      <c r="AQ1780" s="362" t="s">
        <v>2207</v>
      </c>
      <c r="AR1780" s="362" t="s">
        <v>2207</v>
      </c>
      <c r="AS1780" s="362" t="s">
        <v>2207</v>
      </c>
      <c r="AT1780" s="105"/>
      <c r="AU1780" s="105" t="s">
        <v>1063</v>
      </c>
      <c r="AV1780" s="126">
        <v>1</v>
      </c>
    </row>
    <row r="1781" spans="1:48" ht="23.25" customHeight="1">
      <c r="D1781" s="105" t="s">
        <v>1064</v>
      </c>
      <c r="E1781" s="164" t="s">
        <v>1064</v>
      </c>
      <c r="F1781" s="165" t="s">
        <v>1081</v>
      </c>
      <c r="G1781" s="126">
        <v>1.5</v>
      </c>
      <c r="H1781" s="167" t="s">
        <v>2207</v>
      </c>
      <c r="I1781" s="166">
        <v>275.5</v>
      </c>
      <c r="J1781" s="167" t="s">
        <v>2207</v>
      </c>
      <c r="K1781" s="362" t="s">
        <v>2207</v>
      </c>
      <c r="L1781" s="357">
        <v>275.5</v>
      </c>
      <c r="M1781" s="362" t="s">
        <v>2207</v>
      </c>
      <c r="N1781" s="362" t="s">
        <v>2207</v>
      </c>
      <c r="O1781" s="362" t="s">
        <v>2207</v>
      </c>
      <c r="P1781" s="357">
        <v>275.5</v>
      </c>
      <c r="Q1781" s="362" t="s">
        <v>2207</v>
      </c>
      <c r="R1781" s="362" t="s">
        <v>2207</v>
      </c>
      <c r="S1781" s="362" t="s">
        <v>2207</v>
      </c>
      <c r="T1781" s="353">
        <v>275.5</v>
      </c>
      <c r="U1781" s="362" t="s">
        <v>2207</v>
      </c>
      <c r="V1781" s="357">
        <v>275.5</v>
      </c>
      <c r="W1781" s="368" t="s">
        <v>2207</v>
      </c>
      <c r="X1781" s="362" t="s">
        <v>2207</v>
      </c>
      <c r="Y1781" s="357">
        <v>275.5</v>
      </c>
      <c r="Z1781" s="362" t="s">
        <v>2207</v>
      </c>
      <c r="AA1781" s="362" t="s">
        <v>2207</v>
      </c>
      <c r="AB1781" s="362" t="s">
        <v>2207</v>
      </c>
      <c r="AC1781" s="357">
        <v>275.5</v>
      </c>
      <c r="AD1781" s="362" t="s">
        <v>2207</v>
      </c>
      <c r="AE1781" s="362" t="s">
        <v>2207</v>
      </c>
      <c r="AF1781" s="362" t="s">
        <v>2207</v>
      </c>
      <c r="AG1781" s="357">
        <v>275.5</v>
      </c>
      <c r="AH1781" s="362" t="s">
        <v>2207</v>
      </c>
      <c r="AI1781" s="368" t="s">
        <v>2207</v>
      </c>
      <c r="AJ1781" s="362" t="s">
        <v>2207</v>
      </c>
      <c r="AK1781" s="357">
        <v>275.5</v>
      </c>
      <c r="AL1781" s="362" t="s">
        <v>2207</v>
      </c>
      <c r="AM1781" s="362" t="s">
        <v>2207</v>
      </c>
      <c r="AN1781" s="357">
        <v>275.5</v>
      </c>
      <c r="AO1781" s="362" t="s">
        <v>2207</v>
      </c>
      <c r="AP1781" s="362" t="s">
        <v>2207</v>
      </c>
      <c r="AQ1781" s="362" t="s">
        <v>2207</v>
      </c>
      <c r="AR1781" s="362" t="s">
        <v>2207</v>
      </c>
      <c r="AS1781" s="362" t="s">
        <v>2207</v>
      </c>
      <c r="AT1781" s="105"/>
      <c r="AU1781" s="105" t="s">
        <v>1064</v>
      </c>
      <c r="AV1781" s="126">
        <v>1.5</v>
      </c>
    </row>
    <row r="1782" spans="1:48" ht="23.25" customHeight="1">
      <c r="D1782" s="105" t="s">
        <v>1065</v>
      </c>
      <c r="E1782" s="164" t="s">
        <v>1065</v>
      </c>
      <c r="F1782" s="165" t="s">
        <v>1082</v>
      </c>
      <c r="G1782" s="126">
        <v>2</v>
      </c>
      <c r="H1782" s="167" t="s">
        <v>2207</v>
      </c>
      <c r="I1782" s="166">
        <v>350.51</v>
      </c>
      <c r="J1782" s="167" t="s">
        <v>2207</v>
      </c>
      <c r="K1782" s="362" t="s">
        <v>2207</v>
      </c>
      <c r="L1782" s="357">
        <v>350.51</v>
      </c>
      <c r="M1782" s="362" t="s">
        <v>2207</v>
      </c>
      <c r="N1782" s="362" t="s">
        <v>2207</v>
      </c>
      <c r="O1782" s="362" t="s">
        <v>2207</v>
      </c>
      <c r="P1782" s="357">
        <v>350.51</v>
      </c>
      <c r="Q1782" s="362" t="s">
        <v>2207</v>
      </c>
      <c r="R1782" s="362" t="s">
        <v>2207</v>
      </c>
      <c r="S1782" s="362" t="s">
        <v>2207</v>
      </c>
      <c r="T1782" s="353">
        <v>350.51</v>
      </c>
      <c r="U1782" s="362" t="s">
        <v>2207</v>
      </c>
      <c r="V1782" s="357">
        <v>350.51</v>
      </c>
      <c r="W1782" s="368" t="s">
        <v>2207</v>
      </c>
      <c r="X1782" s="362" t="s">
        <v>2207</v>
      </c>
      <c r="Y1782" s="357">
        <v>350.51</v>
      </c>
      <c r="Z1782" s="362" t="s">
        <v>2207</v>
      </c>
      <c r="AA1782" s="362" t="s">
        <v>2207</v>
      </c>
      <c r="AB1782" s="362" t="s">
        <v>2207</v>
      </c>
      <c r="AC1782" s="357">
        <v>350.51</v>
      </c>
      <c r="AD1782" s="362" t="s">
        <v>2207</v>
      </c>
      <c r="AE1782" s="362" t="s">
        <v>2207</v>
      </c>
      <c r="AF1782" s="362" t="s">
        <v>2207</v>
      </c>
      <c r="AG1782" s="357">
        <v>350.51</v>
      </c>
      <c r="AH1782" s="362" t="s">
        <v>2207</v>
      </c>
      <c r="AI1782" s="368" t="s">
        <v>2207</v>
      </c>
      <c r="AJ1782" s="362" t="s">
        <v>2207</v>
      </c>
      <c r="AK1782" s="357">
        <v>350.51</v>
      </c>
      <c r="AL1782" s="362" t="s">
        <v>2207</v>
      </c>
      <c r="AM1782" s="362" t="s">
        <v>2207</v>
      </c>
      <c r="AN1782" s="357">
        <v>350.51</v>
      </c>
      <c r="AO1782" s="362" t="s">
        <v>2207</v>
      </c>
      <c r="AP1782" s="362" t="s">
        <v>2207</v>
      </c>
      <c r="AQ1782" s="362" t="s">
        <v>2207</v>
      </c>
      <c r="AR1782" s="362" t="s">
        <v>2207</v>
      </c>
      <c r="AS1782" s="362" t="s">
        <v>2207</v>
      </c>
      <c r="AT1782" s="105"/>
      <c r="AU1782" s="105" t="s">
        <v>1065</v>
      </c>
      <c r="AV1782" s="126">
        <v>2</v>
      </c>
    </row>
    <row r="1783" spans="1:48" ht="23.25" customHeight="1">
      <c r="D1783" s="105" t="s">
        <v>552</v>
      </c>
      <c r="E1783" s="164" t="s">
        <v>552</v>
      </c>
      <c r="F1783" s="165" t="s">
        <v>666</v>
      </c>
      <c r="G1783" s="126">
        <v>0.1</v>
      </c>
      <c r="H1783" s="166">
        <v>26</v>
      </c>
      <c r="I1783" s="166">
        <v>26</v>
      </c>
      <c r="J1783" s="166">
        <v>29</v>
      </c>
      <c r="K1783" s="357">
        <v>26</v>
      </c>
      <c r="L1783" s="357">
        <v>26</v>
      </c>
      <c r="M1783" s="357">
        <v>29</v>
      </c>
      <c r="N1783" s="357">
        <v>27</v>
      </c>
      <c r="O1783" s="357">
        <v>26</v>
      </c>
      <c r="P1783" s="357">
        <v>26</v>
      </c>
      <c r="Q1783" s="357">
        <v>29</v>
      </c>
      <c r="R1783" s="357">
        <v>27</v>
      </c>
      <c r="S1783" s="354">
        <v>26</v>
      </c>
      <c r="T1783" s="354">
        <v>26</v>
      </c>
      <c r="U1783" s="354">
        <v>29</v>
      </c>
      <c r="V1783" s="357">
        <v>26</v>
      </c>
      <c r="W1783" s="357">
        <v>29</v>
      </c>
      <c r="X1783" s="357">
        <v>26</v>
      </c>
      <c r="Y1783" s="357">
        <v>26</v>
      </c>
      <c r="Z1783" s="357">
        <v>29</v>
      </c>
      <c r="AA1783" s="357">
        <v>27</v>
      </c>
      <c r="AB1783" s="357">
        <v>26</v>
      </c>
      <c r="AC1783" s="357">
        <v>26</v>
      </c>
      <c r="AD1783" s="357">
        <v>29</v>
      </c>
      <c r="AE1783" s="357">
        <v>27</v>
      </c>
      <c r="AF1783" s="357">
        <v>26</v>
      </c>
      <c r="AG1783" s="357">
        <v>26</v>
      </c>
      <c r="AH1783" s="357">
        <v>29</v>
      </c>
      <c r="AI1783" s="368" t="s">
        <v>2207</v>
      </c>
      <c r="AJ1783" s="357">
        <v>26</v>
      </c>
      <c r="AK1783" s="357">
        <v>26</v>
      </c>
      <c r="AL1783" s="357">
        <v>29</v>
      </c>
      <c r="AM1783" s="357">
        <v>26</v>
      </c>
      <c r="AN1783" s="357">
        <v>26</v>
      </c>
      <c r="AO1783" s="357">
        <v>29</v>
      </c>
      <c r="AP1783" s="357">
        <v>29</v>
      </c>
      <c r="AQ1783" s="357">
        <v>29</v>
      </c>
      <c r="AR1783" s="357">
        <v>29</v>
      </c>
      <c r="AS1783" s="357">
        <v>29</v>
      </c>
      <c r="AT1783" s="105"/>
      <c r="AU1783" s="105" t="s">
        <v>552</v>
      </c>
      <c r="AV1783" s="126">
        <v>0.1</v>
      </c>
    </row>
    <row r="1784" spans="1:48" ht="23.25" customHeight="1">
      <c r="D1784" s="105" t="s">
        <v>553</v>
      </c>
      <c r="E1784" s="164" t="s">
        <v>553</v>
      </c>
      <c r="F1784" s="165" t="s">
        <v>667</v>
      </c>
      <c r="G1784" s="126">
        <v>0.1</v>
      </c>
      <c r="H1784" s="166">
        <v>30</v>
      </c>
      <c r="I1784" s="166">
        <v>31</v>
      </c>
      <c r="J1784" s="166">
        <v>35</v>
      </c>
      <c r="K1784" s="357">
        <v>30</v>
      </c>
      <c r="L1784" s="357">
        <v>31</v>
      </c>
      <c r="M1784" s="357">
        <v>35</v>
      </c>
      <c r="N1784" s="357">
        <v>32</v>
      </c>
      <c r="O1784" s="357">
        <v>30</v>
      </c>
      <c r="P1784" s="357">
        <v>31</v>
      </c>
      <c r="Q1784" s="357">
        <v>35</v>
      </c>
      <c r="R1784" s="357">
        <v>32</v>
      </c>
      <c r="S1784" s="354">
        <v>30</v>
      </c>
      <c r="T1784" s="354">
        <v>31</v>
      </c>
      <c r="U1784" s="354">
        <v>35</v>
      </c>
      <c r="V1784" s="357">
        <v>31</v>
      </c>
      <c r="W1784" s="357">
        <v>35</v>
      </c>
      <c r="X1784" s="357">
        <v>30</v>
      </c>
      <c r="Y1784" s="357">
        <v>31</v>
      </c>
      <c r="Z1784" s="357">
        <v>35</v>
      </c>
      <c r="AA1784" s="357">
        <v>32</v>
      </c>
      <c r="AB1784" s="357">
        <v>30</v>
      </c>
      <c r="AC1784" s="357">
        <v>31</v>
      </c>
      <c r="AD1784" s="357">
        <v>35</v>
      </c>
      <c r="AE1784" s="357">
        <v>32</v>
      </c>
      <c r="AF1784" s="357">
        <v>30</v>
      </c>
      <c r="AG1784" s="357">
        <v>31</v>
      </c>
      <c r="AH1784" s="357">
        <v>35</v>
      </c>
      <c r="AI1784" s="368" t="s">
        <v>2207</v>
      </c>
      <c r="AJ1784" s="357">
        <v>30</v>
      </c>
      <c r="AK1784" s="357">
        <v>31</v>
      </c>
      <c r="AL1784" s="357">
        <v>35</v>
      </c>
      <c r="AM1784" s="357">
        <v>30</v>
      </c>
      <c r="AN1784" s="357">
        <v>31</v>
      </c>
      <c r="AO1784" s="357">
        <v>35</v>
      </c>
      <c r="AP1784" s="357">
        <v>35</v>
      </c>
      <c r="AQ1784" s="357">
        <v>35</v>
      </c>
      <c r="AR1784" s="357">
        <v>35</v>
      </c>
      <c r="AS1784" s="357">
        <v>35</v>
      </c>
      <c r="AT1784" s="105"/>
      <c r="AU1784" s="105" t="s">
        <v>553</v>
      </c>
      <c r="AV1784" s="126">
        <v>0.1</v>
      </c>
    </row>
    <row r="1785" spans="1:48" ht="23.25" customHeight="1">
      <c r="D1785" s="105" t="s">
        <v>554</v>
      </c>
      <c r="E1785" s="164" t="s">
        <v>554</v>
      </c>
      <c r="F1785" s="165" t="s">
        <v>668</v>
      </c>
      <c r="G1785" s="126">
        <v>0.1</v>
      </c>
      <c r="H1785" s="166">
        <v>46</v>
      </c>
      <c r="I1785" s="166">
        <v>46</v>
      </c>
      <c r="J1785" s="166">
        <v>52</v>
      </c>
      <c r="K1785" s="357">
        <v>46</v>
      </c>
      <c r="L1785" s="357">
        <v>46</v>
      </c>
      <c r="M1785" s="357">
        <v>52</v>
      </c>
      <c r="N1785" s="357">
        <v>50</v>
      </c>
      <c r="O1785" s="357">
        <v>46</v>
      </c>
      <c r="P1785" s="357">
        <v>46</v>
      </c>
      <c r="Q1785" s="357">
        <v>52</v>
      </c>
      <c r="R1785" s="357">
        <v>50</v>
      </c>
      <c r="S1785" s="354">
        <v>46</v>
      </c>
      <c r="T1785" s="354">
        <v>46</v>
      </c>
      <c r="U1785" s="354">
        <v>52</v>
      </c>
      <c r="V1785" s="357">
        <v>46</v>
      </c>
      <c r="W1785" s="357">
        <v>52</v>
      </c>
      <c r="X1785" s="357">
        <v>46</v>
      </c>
      <c r="Y1785" s="357">
        <v>46</v>
      </c>
      <c r="Z1785" s="357">
        <v>52</v>
      </c>
      <c r="AA1785" s="357">
        <v>50</v>
      </c>
      <c r="AB1785" s="357">
        <v>46</v>
      </c>
      <c r="AC1785" s="357">
        <v>46</v>
      </c>
      <c r="AD1785" s="357">
        <v>52</v>
      </c>
      <c r="AE1785" s="357">
        <v>50</v>
      </c>
      <c r="AF1785" s="357">
        <v>46</v>
      </c>
      <c r="AG1785" s="357">
        <v>46</v>
      </c>
      <c r="AH1785" s="357">
        <v>52</v>
      </c>
      <c r="AI1785" s="368" t="s">
        <v>2207</v>
      </c>
      <c r="AJ1785" s="357">
        <v>46</v>
      </c>
      <c r="AK1785" s="357">
        <v>46</v>
      </c>
      <c r="AL1785" s="357">
        <v>52</v>
      </c>
      <c r="AM1785" s="357">
        <v>46</v>
      </c>
      <c r="AN1785" s="357">
        <v>46</v>
      </c>
      <c r="AO1785" s="357">
        <v>52</v>
      </c>
      <c r="AP1785" s="357">
        <v>56</v>
      </c>
      <c r="AQ1785" s="357">
        <v>56</v>
      </c>
      <c r="AR1785" s="357">
        <v>56</v>
      </c>
      <c r="AS1785" s="357">
        <v>56</v>
      </c>
      <c r="AT1785" s="105"/>
      <c r="AU1785" s="105" t="s">
        <v>554</v>
      </c>
      <c r="AV1785" s="126">
        <v>0.1</v>
      </c>
    </row>
    <row r="1786" spans="1:48" ht="23.25" customHeight="1">
      <c r="A1786" s="396"/>
      <c r="B1786" s="397"/>
      <c r="D1786" s="105" t="s">
        <v>556</v>
      </c>
      <c r="E1786" s="164" t="s">
        <v>556</v>
      </c>
      <c r="F1786" s="165" t="s">
        <v>670</v>
      </c>
      <c r="G1786" s="126">
        <v>0.1</v>
      </c>
      <c r="H1786" s="166">
        <v>30</v>
      </c>
      <c r="I1786" s="166">
        <v>31</v>
      </c>
      <c r="J1786" s="166">
        <v>35</v>
      </c>
      <c r="K1786" s="357">
        <v>30</v>
      </c>
      <c r="L1786" s="357">
        <v>31</v>
      </c>
      <c r="M1786" s="357">
        <v>35</v>
      </c>
      <c r="N1786" s="357">
        <v>32</v>
      </c>
      <c r="O1786" s="357">
        <v>30</v>
      </c>
      <c r="P1786" s="357">
        <v>31</v>
      </c>
      <c r="Q1786" s="357">
        <v>35</v>
      </c>
      <c r="R1786" s="357">
        <v>32</v>
      </c>
      <c r="S1786" s="354">
        <v>30</v>
      </c>
      <c r="T1786" s="354">
        <v>31</v>
      </c>
      <c r="U1786" s="354">
        <v>35</v>
      </c>
      <c r="V1786" s="357">
        <v>31</v>
      </c>
      <c r="W1786" s="357">
        <v>35</v>
      </c>
      <c r="X1786" s="357">
        <v>30</v>
      </c>
      <c r="Y1786" s="357">
        <v>31</v>
      </c>
      <c r="Z1786" s="357">
        <v>35</v>
      </c>
      <c r="AA1786" s="357">
        <v>32</v>
      </c>
      <c r="AB1786" s="357">
        <v>30</v>
      </c>
      <c r="AC1786" s="357">
        <v>31</v>
      </c>
      <c r="AD1786" s="357">
        <v>35</v>
      </c>
      <c r="AE1786" s="357">
        <v>32</v>
      </c>
      <c r="AF1786" s="357">
        <v>30</v>
      </c>
      <c r="AG1786" s="357">
        <v>31</v>
      </c>
      <c r="AH1786" s="357">
        <v>35</v>
      </c>
      <c r="AI1786" s="368" t="s">
        <v>2207</v>
      </c>
      <c r="AJ1786" s="357">
        <v>30</v>
      </c>
      <c r="AK1786" s="357">
        <v>31</v>
      </c>
      <c r="AL1786" s="357">
        <v>35</v>
      </c>
      <c r="AM1786" s="357">
        <v>30</v>
      </c>
      <c r="AN1786" s="357">
        <v>31</v>
      </c>
      <c r="AO1786" s="357">
        <v>35</v>
      </c>
      <c r="AP1786" s="357">
        <v>37</v>
      </c>
      <c r="AQ1786" s="357">
        <v>37</v>
      </c>
      <c r="AR1786" s="357">
        <v>37</v>
      </c>
      <c r="AS1786" s="357">
        <v>37</v>
      </c>
      <c r="AT1786" s="105"/>
      <c r="AU1786" s="105" t="s">
        <v>556</v>
      </c>
      <c r="AV1786" s="126">
        <v>0.1</v>
      </c>
    </row>
    <row r="1787" spans="1:48" ht="23.25" customHeight="1">
      <c r="B1787" s="440"/>
      <c r="D1787" s="105" t="s">
        <v>1393</v>
      </c>
      <c r="E1787" s="164" t="s">
        <v>1393</v>
      </c>
      <c r="F1787" s="165" t="s">
        <v>1964</v>
      </c>
      <c r="G1787" s="126">
        <v>0</v>
      </c>
      <c r="H1787" s="171">
        <v>0.15</v>
      </c>
      <c r="I1787" s="171">
        <v>0.15</v>
      </c>
      <c r="J1787" s="171">
        <v>0.15</v>
      </c>
      <c r="K1787" s="358">
        <v>0.15</v>
      </c>
      <c r="L1787" s="358">
        <v>0.15</v>
      </c>
      <c r="M1787" s="358">
        <v>0.15</v>
      </c>
      <c r="N1787" s="358">
        <v>0.15</v>
      </c>
      <c r="O1787" s="358">
        <v>0.15</v>
      </c>
      <c r="P1787" s="358">
        <v>0.15</v>
      </c>
      <c r="Q1787" s="358">
        <v>0.15</v>
      </c>
      <c r="R1787" s="358">
        <v>0.15</v>
      </c>
      <c r="S1787" s="359">
        <v>0.15</v>
      </c>
      <c r="T1787" s="359">
        <v>0.15</v>
      </c>
      <c r="U1787" s="359">
        <v>0.15</v>
      </c>
      <c r="V1787" s="358">
        <v>0.15</v>
      </c>
      <c r="W1787" s="358">
        <v>0.15</v>
      </c>
      <c r="X1787" s="358">
        <v>0.15</v>
      </c>
      <c r="Y1787" s="358">
        <v>0.15</v>
      </c>
      <c r="Z1787" s="358">
        <v>0.15</v>
      </c>
      <c r="AA1787" s="358">
        <v>0.15</v>
      </c>
      <c r="AB1787" s="358">
        <v>0.15</v>
      </c>
      <c r="AC1787" s="358">
        <v>0.15</v>
      </c>
      <c r="AD1787" s="358">
        <v>0.15</v>
      </c>
      <c r="AE1787" s="358">
        <v>0.15</v>
      </c>
      <c r="AF1787" s="358">
        <v>0.15</v>
      </c>
      <c r="AG1787" s="358">
        <v>0.15</v>
      </c>
      <c r="AH1787" s="358">
        <v>0.15</v>
      </c>
      <c r="AI1787" s="368" t="s">
        <v>2207</v>
      </c>
      <c r="AJ1787" s="358">
        <v>0.15</v>
      </c>
      <c r="AK1787" s="358">
        <v>0.15</v>
      </c>
      <c r="AL1787" s="358">
        <v>0.15</v>
      </c>
      <c r="AM1787" s="358">
        <v>0.15</v>
      </c>
      <c r="AN1787" s="358">
        <v>0.15</v>
      </c>
      <c r="AO1787" s="358">
        <v>0.15</v>
      </c>
      <c r="AP1787" s="358">
        <v>0.15</v>
      </c>
      <c r="AQ1787" s="358">
        <v>0.15</v>
      </c>
      <c r="AR1787" s="358">
        <v>0.15</v>
      </c>
      <c r="AS1787" s="358">
        <v>0.15</v>
      </c>
      <c r="AT1787" s="105"/>
      <c r="AU1787" s="105" t="s">
        <v>1393</v>
      </c>
      <c r="AV1787" s="126">
        <v>0</v>
      </c>
    </row>
    <row r="1788" spans="1:48" ht="23.25" customHeight="1">
      <c r="D1788" s="105" t="s">
        <v>2793</v>
      </c>
      <c r="E1788" s="164" t="s">
        <v>2793</v>
      </c>
      <c r="F1788" s="165" t="s">
        <v>2794</v>
      </c>
      <c r="G1788" s="126">
        <v>4.5</v>
      </c>
      <c r="H1788" s="166">
        <v>316</v>
      </c>
      <c r="I1788" s="166">
        <v>358</v>
      </c>
      <c r="J1788" s="166">
        <v>414</v>
      </c>
      <c r="K1788" s="357">
        <v>316</v>
      </c>
      <c r="L1788" s="357">
        <v>358</v>
      </c>
      <c r="M1788" s="357">
        <v>414</v>
      </c>
      <c r="N1788" s="357">
        <v>364</v>
      </c>
      <c r="O1788" s="357">
        <v>316</v>
      </c>
      <c r="P1788" s="357">
        <v>358</v>
      </c>
      <c r="Q1788" s="357">
        <v>414</v>
      </c>
      <c r="R1788" s="357">
        <v>364</v>
      </c>
      <c r="S1788" s="354">
        <v>316</v>
      </c>
      <c r="T1788" s="354">
        <v>358</v>
      </c>
      <c r="U1788" s="354">
        <v>414</v>
      </c>
      <c r="V1788" s="357">
        <v>358</v>
      </c>
      <c r="W1788" s="357">
        <v>414</v>
      </c>
      <c r="X1788" s="357">
        <v>316</v>
      </c>
      <c r="Y1788" s="357">
        <v>358</v>
      </c>
      <c r="Z1788" s="357">
        <v>414</v>
      </c>
      <c r="AA1788" s="357">
        <v>364</v>
      </c>
      <c r="AB1788" s="357">
        <v>316</v>
      </c>
      <c r="AC1788" s="357">
        <v>358</v>
      </c>
      <c r="AD1788" s="357">
        <v>414</v>
      </c>
      <c r="AE1788" s="357">
        <v>364</v>
      </c>
      <c r="AF1788" s="357">
        <v>316</v>
      </c>
      <c r="AG1788" s="357">
        <v>358</v>
      </c>
      <c r="AH1788" s="357">
        <v>414</v>
      </c>
      <c r="AI1788" s="368" t="s">
        <v>2207</v>
      </c>
      <c r="AJ1788" s="357">
        <v>316</v>
      </c>
      <c r="AK1788" s="357">
        <v>358</v>
      </c>
      <c r="AL1788" s="357">
        <v>414</v>
      </c>
      <c r="AM1788" s="357">
        <v>316</v>
      </c>
      <c r="AN1788" s="357">
        <v>358</v>
      </c>
      <c r="AO1788" s="357">
        <v>414</v>
      </c>
      <c r="AP1788" s="357">
        <v>410</v>
      </c>
      <c r="AQ1788" s="357">
        <v>410</v>
      </c>
      <c r="AR1788" s="357">
        <v>410</v>
      </c>
      <c r="AS1788" s="357">
        <v>410</v>
      </c>
      <c r="AT1788" s="105"/>
      <c r="AU1788" s="105" t="s">
        <v>2793</v>
      </c>
      <c r="AV1788" s="126">
        <v>4.5</v>
      </c>
    </row>
    <row r="1789" spans="1:48" ht="23.25" customHeight="1">
      <c r="D1789" s="105" t="s">
        <v>2795</v>
      </c>
      <c r="E1789" s="164" t="s">
        <v>2795</v>
      </c>
      <c r="F1789" s="165" t="s">
        <v>2796</v>
      </c>
      <c r="G1789" s="126">
        <v>5.6</v>
      </c>
      <c r="H1789" s="166">
        <v>338</v>
      </c>
      <c r="I1789" s="166">
        <v>383</v>
      </c>
      <c r="J1789" s="166">
        <v>443</v>
      </c>
      <c r="K1789" s="357">
        <v>338</v>
      </c>
      <c r="L1789" s="357">
        <v>383</v>
      </c>
      <c r="M1789" s="357">
        <v>443</v>
      </c>
      <c r="N1789" s="357">
        <v>389</v>
      </c>
      <c r="O1789" s="357">
        <v>338</v>
      </c>
      <c r="P1789" s="357">
        <v>383</v>
      </c>
      <c r="Q1789" s="357">
        <v>443</v>
      </c>
      <c r="R1789" s="357">
        <v>389</v>
      </c>
      <c r="S1789" s="354">
        <v>338</v>
      </c>
      <c r="T1789" s="354">
        <v>383</v>
      </c>
      <c r="U1789" s="354">
        <v>443</v>
      </c>
      <c r="V1789" s="357">
        <v>383</v>
      </c>
      <c r="W1789" s="357">
        <v>443</v>
      </c>
      <c r="X1789" s="357">
        <v>338</v>
      </c>
      <c r="Y1789" s="357">
        <v>383</v>
      </c>
      <c r="Z1789" s="357">
        <v>443</v>
      </c>
      <c r="AA1789" s="357">
        <v>389</v>
      </c>
      <c r="AB1789" s="357">
        <v>338</v>
      </c>
      <c r="AC1789" s="357">
        <v>383</v>
      </c>
      <c r="AD1789" s="357">
        <v>443</v>
      </c>
      <c r="AE1789" s="357">
        <v>389</v>
      </c>
      <c r="AF1789" s="357">
        <v>338</v>
      </c>
      <c r="AG1789" s="357">
        <v>383</v>
      </c>
      <c r="AH1789" s="357">
        <v>443</v>
      </c>
      <c r="AI1789" s="368" t="s">
        <v>2207</v>
      </c>
      <c r="AJ1789" s="357">
        <v>338</v>
      </c>
      <c r="AK1789" s="357">
        <v>383</v>
      </c>
      <c r="AL1789" s="357">
        <v>443</v>
      </c>
      <c r="AM1789" s="357">
        <v>338</v>
      </c>
      <c r="AN1789" s="357">
        <v>383</v>
      </c>
      <c r="AO1789" s="357">
        <v>443</v>
      </c>
      <c r="AP1789" s="357">
        <v>437</v>
      </c>
      <c r="AQ1789" s="357">
        <v>437</v>
      </c>
      <c r="AR1789" s="357">
        <v>437</v>
      </c>
      <c r="AS1789" s="357">
        <v>437</v>
      </c>
      <c r="AT1789" s="105"/>
      <c r="AU1789" s="105" t="s">
        <v>2795</v>
      </c>
      <c r="AV1789" s="126">
        <v>5.6</v>
      </c>
    </row>
    <row r="1790" spans="1:48" ht="23.25" customHeight="1">
      <c r="D1790" s="105" t="s">
        <v>2797</v>
      </c>
      <c r="E1790" s="164" t="s">
        <v>2797</v>
      </c>
      <c r="F1790" s="165" t="s">
        <v>2798</v>
      </c>
      <c r="G1790" s="126">
        <v>6.6999999999999993</v>
      </c>
      <c r="H1790" s="166">
        <v>361</v>
      </c>
      <c r="I1790" s="166">
        <v>410</v>
      </c>
      <c r="J1790" s="166">
        <v>474</v>
      </c>
      <c r="K1790" s="357">
        <v>361</v>
      </c>
      <c r="L1790" s="357">
        <v>410</v>
      </c>
      <c r="M1790" s="357">
        <v>474</v>
      </c>
      <c r="N1790" s="357">
        <v>415</v>
      </c>
      <c r="O1790" s="357">
        <v>361</v>
      </c>
      <c r="P1790" s="357">
        <v>410</v>
      </c>
      <c r="Q1790" s="357">
        <v>474</v>
      </c>
      <c r="R1790" s="357">
        <v>415</v>
      </c>
      <c r="S1790" s="354">
        <v>361</v>
      </c>
      <c r="T1790" s="354">
        <v>410</v>
      </c>
      <c r="U1790" s="354">
        <v>474</v>
      </c>
      <c r="V1790" s="357">
        <v>410</v>
      </c>
      <c r="W1790" s="357">
        <v>474</v>
      </c>
      <c r="X1790" s="357">
        <v>361</v>
      </c>
      <c r="Y1790" s="357">
        <v>410</v>
      </c>
      <c r="Z1790" s="357">
        <v>474</v>
      </c>
      <c r="AA1790" s="357">
        <v>415</v>
      </c>
      <c r="AB1790" s="357">
        <v>361</v>
      </c>
      <c r="AC1790" s="357">
        <v>410</v>
      </c>
      <c r="AD1790" s="357">
        <v>474</v>
      </c>
      <c r="AE1790" s="357">
        <v>415</v>
      </c>
      <c r="AF1790" s="357">
        <v>361</v>
      </c>
      <c r="AG1790" s="357">
        <v>410</v>
      </c>
      <c r="AH1790" s="357">
        <v>474</v>
      </c>
      <c r="AI1790" s="368" t="s">
        <v>2207</v>
      </c>
      <c r="AJ1790" s="357">
        <v>361</v>
      </c>
      <c r="AK1790" s="357">
        <v>410</v>
      </c>
      <c r="AL1790" s="357">
        <v>474</v>
      </c>
      <c r="AM1790" s="357">
        <v>361</v>
      </c>
      <c r="AN1790" s="357">
        <v>410</v>
      </c>
      <c r="AO1790" s="357">
        <v>474</v>
      </c>
      <c r="AP1790" s="357">
        <v>467</v>
      </c>
      <c r="AQ1790" s="357">
        <v>467</v>
      </c>
      <c r="AR1790" s="357">
        <v>467</v>
      </c>
      <c r="AS1790" s="357">
        <v>467</v>
      </c>
      <c r="AT1790" s="105"/>
      <c r="AU1790" s="105" t="s">
        <v>2797</v>
      </c>
      <c r="AV1790" s="126">
        <v>6.6999999999999993</v>
      </c>
    </row>
    <row r="1791" spans="1:48" ht="23.25" customHeight="1">
      <c r="D1791" s="105" t="s">
        <v>2799</v>
      </c>
      <c r="E1791" s="164" t="s">
        <v>2799</v>
      </c>
      <c r="F1791" s="165" t="s">
        <v>2800</v>
      </c>
      <c r="G1791" s="126">
        <v>7.8</v>
      </c>
      <c r="H1791" s="166">
        <v>387</v>
      </c>
      <c r="I1791" s="166">
        <v>439</v>
      </c>
      <c r="J1791" s="166">
        <v>508</v>
      </c>
      <c r="K1791" s="357">
        <v>387</v>
      </c>
      <c r="L1791" s="357">
        <v>439</v>
      </c>
      <c r="M1791" s="357">
        <v>508</v>
      </c>
      <c r="N1791" s="357">
        <v>444</v>
      </c>
      <c r="O1791" s="357">
        <v>387</v>
      </c>
      <c r="P1791" s="357">
        <v>439</v>
      </c>
      <c r="Q1791" s="357">
        <v>508</v>
      </c>
      <c r="R1791" s="357">
        <v>444</v>
      </c>
      <c r="S1791" s="354">
        <v>387</v>
      </c>
      <c r="T1791" s="354">
        <v>439</v>
      </c>
      <c r="U1791" s="354">
        <v>508</v>
      </c>
      <c r="V1791" s="357">
        <v>439</v>
      </c>
      <c r="W1791" s="357">
        <v>508</v>
      </c>
      <c r="X1791" s="357">
        <v>387</v>
      </c>
      <c r="Y1791" s="357">
        <v>439</v>
      </c>
      <c r="Z1791" s="357">
        <v>508</v>
      </c>
      <c r="AA1791" s="357">
        <v>444</v>
      </c>
      <c r="AB1791" s="357">
        <v>387</v>
      </c>
      <c r="AC1791" s="357">
        <v>439</v>
      </c>
      <c r="AD1791" s="357">
        <v>508</v>
      </c>
      <c r="AE1791" s="357">
        <v>444</v>
      </c>
      <c r="AF1791" s="357">
        <v>387</v>
      </c>
      <c r="AG1791" s="357">
        <v>439</v>
      </c>
      <c r="AH1791" s="357">
        <v>508</v>
      </c>
      <c r="AI1791" s="368" t="s">
        <v>2207</v>
      </c>
      <c r="AJ1791" s="357">
        <v>387</v>
      </c>
      <c r="AK1791" s="357">
        <v>439</v>
      </c>
      <c r="AL1791" s="357">
        <v>508</v>
      </c>
      <c r="AM1791" s="357">
        <v>387</v>
      </c>
      <c r="AN1791" s="357">
        <v>439</v>
      </c>
      <c r="AO1791" s="357">
        <v>508</v>
      </c>
      <c r="AP1791" s="357">
        <v>499</v>
      </c>
      <c r="AQ1791" s="357">
        <v>499</v>
      </c>
      <c r="AR1791" s="357">
        <v>499</v>
      </c>
      <c r="AS1791" s="357">
        <v>499</v>
      </c>
      <c r="AT1791" s="105"/>
      <c r="AU1791" s="105" t="s">
        <v>2799</v>
      </c>
      <c r="AV1791" s="126">
        <v>7.8</v>
      </c>
    </row>
    <row r="1792" spans="1:48" ht="23.25" customHeight="1">
      <c r="D1792" s="105" t="s">
        <v>2801</v>
      </c>
      <c r="E1792" s="164" t="s">
        <v>2801</v>
      </c>
      <c r="F1792" s="165" t="s">
        <v>2802</v>
      </c>
      <c r="G1792" s="126">
        <v>8.9</v>
      </c>
      <c r="H1792" s="166">
        <v>408</v>
      </c>
      <c r="I1792" s="166">
        <v>464</v>
      </c>
      <c r="J1792" s="166">
        <v>536</v>
      </c>
      <c r="K1792" s="357">
        <v>408</v>
      </c>
      <c r="L1792" s="357">
        <v>464</v>
      </c>
      <c r="M1792" s="357">
        <v>536</v>
      </c>
      <c r="N1792" s="357">
        <v>468</v>
      </c>
      <c r="O1792" s="357">
        <v>408</v>
      </c>
      <c r="P1792" s="357">
        <v>464</v>
      </c>
      <c r="Q1792" s="357">
        <v>536</v>
      </c>
      <c r="R1792" s="357">
        <v>468</v>
      </c>
      <c r="S1792" s="354">
        <v>408</v>
      </c>
      <c r="T1792" s="354">
        <v>464</v>
      </c>
      <c r="U1792" s="354">
        <v>536</v>
      </c>
      <c r="V1792" s="357">
        <v>464</v>
      </c>
      <c r="W1792" s="357">
        <v>536</v>
      </c>
      <c r="X1792" s="357">
        <v>408</v>
      </c>
      <c r="Y1792" s="357">
        <v>464</v>
      </c>
      <c r="Z1792" s="357">
        <v>536</v>
      </c>
      <c r="AA1792" s="357">
        <v>468</v>
      </c>
      <c r="AB1792" s="357">
        <v>408</v>
      </c>
      <c r="AC1792" s="357">
        <v>464</v>
      </c>
      <c r="AD1792" s="357">
        <v>536</v>
      </c>
      <c r="AE1792" s="357">
        <v>468</v>
      </c>
      <c r="AF1792" s="357">
        <v>408</v>
      </c>
      <c r="AG1792" s="357">
        <v>464</v>
      </c>
      <c r="AH1792" s="357">
        <v>536</v>
      </c>
      <c r="AI1792" s="368" t="s">
        <v>2207</v>
      </c>
      <c r="AJ1792" s="357">
        <v>408</v>
      </c>
      <c r="AK1792" s="357">
        <v>464</v>
      </c>
      <c r="AL1792" s="357">
        <v>536</v>
      </c>
      <c r="AM1792" s="357">
        <v>408</v>
      </c>
      <c r="AN1792" s="357">
        <v>464</v>
      </c>
      <c r="AO1792" s="357">
        <v>536</v>
      </c>
      <c r="AP1792" s="357">
        <v>526</v>
      </c>
      <c r="AQ1792" s="357">
        <v>526</v>
      </c>
      <c r="AR1792" s="357">
        <v>526</v>
      </c>
      <c r="AS1792" s="357">
        <v>526</v>
      </c>
      <c r="AT1792" s="105"/>
      <c r="AU1792" s="105" t="s">
        <v>2801</v>
      </c>
      <c r="AV1792" s="126">
        <v>8.9</v>
      </c>
    </row>
    <row r="1793" spans="1:48" ht="23.25" customHeight="1">
      <c r="D1793" s="105" t="s">
        <v>2803</v>
      </c>
      <c r="E1793" s="164" t="s">
        <v>2803</v>
      </c>
      <c r="F1793" s="165" t="s">
        <v>2804</v>
      </c>
      <c r="G1793" s="126">
        <v>10.1</v>
      </c>
      <c r="H1793" s="166">
        <v>453</v>
      </c>
      <c r="I1793" s="166">
        <v>512</v>
      </c>
      <c r="J1793" s="166">
        <v>591</v>
      </c>
      <c r="K1793" s="357">
        <v>453</v>
      </c>
      <c r="L1793" s="357">
        <v>512</v>
      </c>
      <c r="M1793" s="357">
        <v>591</v>
      </c>
      <c r="N1793" s="357">
        <v>517</v>
      </c>
      <c r="O1793" s="357">
        <v>453</v>
      </c>
      <c r="P1793" s="357">
        <v>512</v>
      </c>
      <c r="Q1793" s="357">
        <v>591</v>
      </c>
      <c r="R1793" s="357">
        <v>517</v>
      </c>
      <c r="S1793" s="354">
        <v>453</v>
      </c>
      <c r="T1793" s="354">
        <v>512</v>
      </c>
      <c r="U1793" s="354">
        <v>591</v>
      </c>
      <c r="V1793" s="357">
        <v>512</v>
      </c>
      <c r="W1793" s="357">
        <v>591</v>
      </c>
      <c r="X1793" s="357">
        <v>453</v>
      </c>
      <c r="Y1793" s="357">
        <v>512</v>
      </c>
      <c r="Z1793" s="357">
        <v>591</v>
      </c>
      <c r="AA1793" s="357">
        <v>517</v>
      </c>
      <c r="AB1793" s="357">
        <v>453</v>
      </c>
      <c r="AC1793" s="357">
        <v>512</v>
      </c>
      <c r="AD1793" s="357">
        <v>591</v>
      </c>
      <c r="AE1793" s="357">
        <v>517</v>
      </c>
      <c r="AF1793" s="357">
        <v>453</v>
      </c>
      <c r="AG1793" s="357">
        <v>512</v>
      </c>
      <c r="AH1793" s="357">
        <v>591</v>
      </c>
      <c r="AI1793" s="368" t="s">
        <v>2207</v>
      </c>
      <c r="AJ1793" s="357">
        <v>453</v>
      </c>
      <c r="AK1793" s="357">
        <v>512</v>
      </c>
      <c r="AL1793" s="357">
        <v>591</v>
      </c>
      <c r="AM1793" s="357">
        <v>453</v>
      </c>
      <c r="AN1793" s="357">
        <v>512</v>
      </c>
      <c r="AO1793" s="357">
        <v>591</v>
      </c>
      <c r="AP1793" s="357">
        <v>579</v>
      </c>
      <c r="AQ1793" s="357">
        <v>579</v>
      </c>
      <c r="AR1793" s="357">
        <v>579</v>
      </c>
      <c r="AS1793" s="357">
        <v>579</v>
      </c>
      <c r="AT1793" s="105"/>
      <c r="AU1793" s="105" t="s">
        <v>2803</v>
      </c>
      <c r="AV1793" s="126">
        <v>10.1</v>
      </c>
    </row>
    <row r="1794" spans="1:48" ht="23.25" customHeight="1">
      <c r="A1794" s="396"/>
      <c r="B1794" s="397"/>
      <c r="D1794" s="105" t="s">
        <v>2805</v>
      </c>
      <c r="E1794" s="164" t="s">
        <v>2805</v>
      </c>
      <c r="F1794" s="165" t="s">
        <v>2806</v>
      </c>
      <c r="G1794" s="126">
        <v>11.2</v>
      </c>
      <c r="H1794" s="166">
        <v>476</v>
      </c>
      <c r="I1794" s="166">
        <v>538</v>
      </c>
      <c r="J1794" s="166">
        <v>622</v>
      </c>
      <c r="K1794" s="357">
        <v>476</v>
      </c>
      <c r="L1794" s="357">
        <v>538</v>
      </c>
      <c r="M1794" s="357">
        <v>622</v>
      </c>
      <c r="N1794" s="357">
        <v>543</v>
      </c>
      <c r="O1794" s="357">
        <v>476</v>
      </c>
      <c r="P1794" s="357">
        <v>538</v>
      </c>
      <c r="Q1794" s="357">
        <v>622</v>
      </c>
      <c r="R1794" s="357">
        <v>543</v>
      </c>
      <c r="S1794" s="354">
        <v>476</v>
      </c>
      <c r="T1794" s="354">
        <v>538</v>
      </c>
      <c r="U1794" s="354">
        <v>622</v>
      </c>
      <c r="V1794" s="357">
        <v>538</v>
      </c>
      <c r="W1794" s="357">
        <v>622</v>
      </c>
      <c r="X1794" s="357">
        <v>476</v>
      </c>
      <c r="Y1794" s="357">
        <v>538</v>
      </c>
      <c r="Z1794" s="357">
        <v>622</v>
      </c>
      <c r="AA1794" s="357">
        <v>543</v>
      </c>
      <c r="AB1794" s="357">
        <v>476</v>
      </c>
      <c r="AC1794" s="357">
        <v>538</v>
      </c>
      <c r="AD1794" s="357">
        <v>622</v>
      </c>
      <c r="AE1794" s="357">
        <v>543</v>
      </c>
      <c r="AF1794" s="357">
        <v>476</v>
      </c>
      <c r="AG1794" s="357">
        <v>538</v>
      </c>
      <c r="AH1794" s="357">
        <v>622</v>
      </c>
      <c r="AI1794" s="368" t="s">
        <v>2207</v>
      </c>
      <c r="AJ1794" s="357">
        <v>476</v>
      </c>
      <c r="AK1794" s="357">
        <v>538</v>
      </c>
      <c r="AL1794" s="357">
        <v>622</v>
      </c>
      <c r="AM1794" s="357">
        <v>476</v>
      </c>
      <c r="AN1794" s="357">
        <v>538</v>
      </c>
      <c r="AO1794" s="357">
        <v>622</v>
      </c>
      <c r="AP1794" s="357">
        <v>608</v>
      </c>
      <c r="AQ1794" s="357">
        <v>608</v>
      </c>
      <c r="AR1794" s="357">
        <v>608</v>
      </c>
      <c r="AS1794" s="357">
        <v>608</v>
      </c>
      <c r="AT1794" s="105"/>
      <c r="AU1794" s="105" t="s">
        <v>2805</v>
      </c>
      <c r="AV1794" s="126">
        <v>11.2</v>
      </c>
    </row>
    <row r="1795" spans="1:48" ht="23.25" customHeight="1">
      <c r="D1795" s="105" t="s">
        <v>2807</v>
      </c>
      <c r="E1795" s="164" t="s">
        <v>2807</v>
      </c>
      <c r="F1795" s="165" t="s">
        <v>2808</v>
      </c>
      <c r="G1795" s="126">
        <v>12.299999999999999</v>
      </c>
      <c r="H1795" s="166">
        <v>500</v>
      </c>
      <c r="I1795" s="166">
        <v>566</v>
      </c>
      <c r="J1795" s="166">
        <v>653</v>
      </c>
      <c r="K1795" s="357">
        <v>500</v>
      </c>
      <c r="L1795" s="357">
        <v>566</v>
      </c>
      <c r="M1795" s="357">
        <v>653</v>
      </c>
      <c r="N1795" s="357">
        <v>570</v>
      </c>
      <c r="O1795" s="357">
        <v>500</v>
      </c>
      <c r="P1795" s="357">
        <v>566</v>
      </c>
      <c r="Q1795" s="357">
        <v>653</v>
      </c>
      <c r="R1795" s="357">
        <v>570</v>
      </c>
      <c r="S1795" s="354">
        <v>500</v>
      </c>
      <c r="T1795" s="354">
        <v>566</v>
      </c>
      <c r="U1795" s="354">
        <v>653</v>
      </c>
      <c r="V1795" s="357">
        <v>566</v>
      </c>
      <c r="W1795" s="357">
        <v>653</v>
      </c>
      <c r="X1795" s="357">
        <v>500</v>
      </c>
      <c r="Y1795" s="357">
        <v>566</v>
      </c>
      <c r="Z1795" s="357">
        <v>653</v>
      </c>
      <c r="AA1795" s="357">
        <v>570</v>
      </c>
      <c r="AB1795" s="357">
        <v>500</v>
      </c>
      <c r="AC1795" s="357">
        <v>566</v>
      </c>
      <c r="AD1795" s="357">
        <v>653</v>
      </c>
      <c r="AE1795" s="357">
        <v>570</v>
      </c>
      <c r="AF1795" s="357">
        <v>500</v>
      </c>
      <c r="AG1795" s="357">
        <v>566</v>
      </c>
      <c r="AH1795" s="357">
        <v>653</v>
      </c>
      <c r="AI1795" s="368" t="s">
        <v>2207</v>
      </c>
      <c r="AJ1795" s="357">
        <v>500</v>
      </c>
      <c r="AK1795" s="357">
        <v>566</v>
      </c>
      <c r="AL1795" s="357">
        <v>653</v>
      </c>
      <c r="AM1795" s="357">
        <v>500</v>
      </c>
      <c r="AN1795" s="357">
        <v>566</v>
      </c>
      <c r="AO1795" s="357">
        <v>653</v>
      </c>
      <c r="AP1795" s="357">
        <v>638</v>
      </c>
      <c r="AQ1795" s="357">
        <v>638</v>
      </c>
      <c r="AR1795" s="357">
        <v>638</v>
      </c>
      <c r="AS1795" s="357">
        <v>638</v>
      </c>
      <c r="AT1795" s="105"/>
      <c r="AU1795" s="105" t="s">
        <v>2807</v>
      </c>
      <c r="AV1795" s="126">
        <v>12.299999999999999</v>
      </c>
    </row>
    <row r="1796" spans="1:48" ht="23.25" customHeight="1">
      <c r="D1796" s="105" t="s">
        <v>2809</v>
      </c>
      <c r="E1796" s="164" t="s">
        <v>2809</v>
      </c>
      <c r="F1796" s="165" t="s">
        <v>2810</v>
      </c>
      <c r="G1796" s="126">
        <v>13.4</v>
      </c>
      <c r="H1796" s="166">
        <v>525</v>
      </c>
      <c r="I1796" s="166">
        <v>594</v>
      </c>
      <c r="J1796" s="166">
        <v>686</v>
      </c>
      <c r="K1796" s="357">
        <v>525</v>
      </c>
      <c r="L1796" s="357">
        <v>594</v>
      </c>
      <c r="M1796" s="357">
        <v>686</v>
      </c>
      <c r="N1796" s="357">
        <v>598</v>
      </c>
      <c r="O1796" s="357">
        <v>525</v>
      </c>
      <c r="P1796" s="357">
        <v>594</v>
      </c>
      <c r="Q1796" s="357">
        <v>686</v>
      </c>
      <c r="R1796" s="357">
        <v>598</v>
      </c>
      <c r="S1796" s="354">
        <v>525</v>
      </c>
      <c r="T1796" s="354">
        <v>594</v>
      </c>
      <c r="U1796" s="354">
        <v>686</v>
      </c>
      <c r="V1796" s="357">
        <v>594</v>
      </c>
      <c r="W1796" s="357">
        <v>686</v>
      </c>
      <c r="X1796" s="357">
        <v>525</v>
      </c>
      <c r="Y1796" s="357">
        <v>594</v>
      </c>
      <c r="Z1796" s="357">
        <v>686</v>
      </c>
      <c r="AA1796" s="357">
        <v>598</v>
      </c>
      <c r="AB1796" s="357">
        <v>525</v>
      </c>
      <c r="AC1796" s="357">
        <v>594</v>
      </c>
      <c r="AD1796" s="357">
        <v>686</v>
      </c>
      <c r="AE1796" s="357">
        <v>598</v>
      </c>
      <c r="AF1796" s="357">
        <v>525</v>
      </c>
      <c r="AG1796" s="357">
        <v>594</v>
      </c>
      <c r="AH1796" s="357">
        <v>686</v>
      </c>
      <c r="AI1796" s="368" t="s">
        <v>2207</v>
      </c>
      <c r="AJ1796" s="357">
        <v>525</v>
      </c>
      <c r="AK1796" s="357">
        <v>594</v>
      </c>
      <c r="AL1796" s="357">
        <v>686</v>
      </c>
      <c r="AM1796" s="357">
        <v>525</v>
      </c>
      <c r="AN1796" s="357">
        <v>594</v>
      </c>
      <c r="AO1796" s="357">
        <v>686</v>
      </c>
      <c r="AP1796" s="357">
        <v>670</v>
      </c>
      <c r="AQ1796" s="357">
        <v>670</v>
      </c>
      <c r="AR1796" s="357">
        <v>670</v>
      </c>
      <c r="AS1796" s="357">
        <v>670</v>
      </c>
      <c r="AT1796" s="105"/>
      <c r="AU1796" s="105" t="s">
        <v>2809</v>
      </c>
      <c r="AV1796" s="126">
        <v>13.4</v>
      </c>
    </row>
    <row r="1797" spans="1:48" ht="23.25" customHeight="1">
      <c r="D1797" s="105" t="s">
        <v>2567</v>
      </c>
      <c r="E1797" s="164" t="s">
        <v>2567</v>
      </c>
      <c r="F1797" s="165" t="s">
        <v>2568</v>
      </c>
      <c r="G1797" s="126">
        <v>4.6999999999999993</v>
      </c>
      <c r="H1797" s="166">
        <v>296</v>
      </c>
      <c r="I1797" s="166">
        <v>293</v>
      </c>
      <c r="J1797" s="166">
        <v>346</v>
      </c>
      <c r="K1797" s="357">
        <v>307</v>
      </c>
      <c r="L1797" s="357">
        <v>304</v>
      </c>
      <c r="M1797" s="357">
        <v>362</v>
      </c>
      <c r="N1797" s="357">
        <v>345</v>
      </c>
      <c r="O1797" s="357">
        <v>296</v>
      </c>
      <c r="P1797" s="357">
        <v>306</v>
      </c>
      <c r="Q1797" s="357">
        <v>346</v>
      </c>
      <c r="R1797" s="357">
        <v>337</v>
      </c>
      <c r="S1797" s="354">
        <v>452</v>
      </c>
      <c r="T1797" s="354">
        <v>512</v>
      </c>
      <c r="U1797" s="354">
        <v>520</v>
      </c>
      <c r="V1797" s="357">
        <v>401</v>
      </c>
      <c r="W1797" s="357">
        <v>446</v>
      </c>
      <c r="X1797" s="357">
        <v>362</v>
      </c>
      <c r="Y1797" s="357">
        <v>391</v>
      </c>
      <c r="Z1797" s="357">
        <v>456</v>
      </c>
      <c r="AA1797" s="357">
        <v>396</v>
      </c>
      <c r="AB1797" s="357">
        <v>381</v>
      </c>
      <c r="AC1797" s="357">
        <v>418</v>
      </c>
      <c r="AD1797" s="357">
        <v>490</v>
      </c>
      <c r="AE1797" s="357">
        <v>417</v>
      </c>
      <c r="AF1797" s="357">
        <v>438</v>
      </c>
      <c r="AG1797" s="357">
        <v>477</v>
      </c>
      <c r="AH1797" s="357">
        <v>559</v>
      </c>
      <c r="AI1797" s="368" t="s">
        <v>2207</v>
      </c>
      <c r="AJ1797" s="357">
        <v>389</v>
      </c>
      <c r="AK1797" s="357">
        <v>427</v>
      </c>
      <c r="AL1797" s="357">
        <v>500</v>
      </c>
      <c r="AM1797" s="357">
        <v>325</v>
      </c>
      <c r="AN1797" s="357">
        <v>348</v>
      </c>
      <c r="AO1797" s="357">
        <v>398</v>
      </c>
      <c r="AP1797" s="357">
        <v>349</v>
      </c>
      <c r="AQ1797" s="357">
        <v>349</v>
      </c>
      <c r="AR1797" s="357">
        <v>427</v>
      </c>
      <c r="AS1797" s="357">
        <v>427</v>
      </c>
      <c r="AT1797" s="105"/>
      <c r="AU1797" s="105" t="s">
        <v>2567</v>
      </c>
      <c r="AV1797" s="126">
        <v>4.6999999999999993</v>
      </c>
    </row>
    <row r="1798" spans="1:48" ht="23.25" customHeight="1">
      <c r="D1798" s="105" t="s">
        <v>3558</v>
      </c>
      <c r="E1798" s="164" t="s">
        <v>3558</v>
      </c>
      <c r="F1798" s="165" t="s">
        <v>2568</v>
      </c>
      <c r="G1798" s="126">
        <v>4.6999999999999993</v>
      </c>
      <c r="H1798" s="166">
        <v>296</v>
      </c>
      <c r="I1798" s="166">
        <v>293</v>
      </c>
      <c r="J1798" s="166">
        <v>346</v>
      </c>
      <c r="K1798" s="357">
        <v>307</v>
      </c>
      <c r="L1798" s="357">
        <v>304</v>
      </c>
      <c r="M1798" s="357">
        <v>362</v>
      </c>
      <c r="N1798" s="357">
        <v>345</v>
      </c>
      <c r="O1798" s="357">
        <v>296</v>
      </c>
      <c r="P1798" s="357">
        <v>306</v>
      </c>
      <c r="Q1798" s="357">
        <v>346</v>
      </c>
      <c r="R1798" s="357">
        <v>337</v>
      </c>
      <c r="S1798" s="354">
        <v>452</v>
      </c>
      <c r="T1798" s="354">
        <v>512</v>
      </c>
      <c r="U1798" s="354">
        <v>520</v>
      </c>
      <c r="V1798" s="357">
        <v>401</v>
      </c>
      <c r="W1798" s="357">
        <v>446</v>
      </c>
      <c r="X1798" s="357">
        <v>362</v>
      </c>
      <c r="Y1798" s="357">
        <v>391</v>
      </c>
      <c r="Z1798" s="357">
        <v>456</v>
      </c>
      <c r="AA1798" s="357">
        <v>396</v>
      </c>
      <c r="AB1798" s="357">
        <v>381</v>
      </c>
      <c r="AC1798" s="357">
        <v>418</v>
      </c>
      <c r="AD1798" s="357">
        <v>490</v>
      </c>
      <c r="AE1798" s="357">
        <v>417</v>
      </c>
      <c r="AF1798" s="357">
        <v>438</v>
      </c>
      <c r="AG1798" s="357">
        <v>477</v>
      </c>
      <c r="AH1798" s="357">
        <v>559</v>
      </c>
      <c r="AI1798" s="368" t="s">
        <v>2207</v>
      </c>
      <c r="AJ1798" s="357">
        <v>389</v>
      </c>
      <c r="AK1798" s="357">
        <v>427</v>
      </c>
      <c r="AL1798" s="357">
        <v>500</v>
      </c>
      <c r="AM1798" s="357">
        <v>325</v>
      </c>
      <c r="AN1798" s="357">
        <v>348</v>
      </c>
      <c r="AO1798" s="357">
        <v>398</v>
      </c>
      <c r="AP1798" s="357">
        <v>349</v>
      </c>
      <c r="AQ1798" s="357">
        <v>349</v>
      </c>
      <c r="AR1798" s="357">
        <v>427</v>
      </c>
      <c r="AS1798" s="357">
        <v>427</v>
      </c>
      <c r="AT1798" s="105"/>
      <c r="AU1798" s="105" t="s">
        <v>3558</v>
      </c>
      <c r="AV1798" s="126">
        <v>4.6999999999999993</v>
      </c>
    </row>
    <row r="1799" spans="1:48" ht="23.25" customHeight="1">
      <c r="A1799" s="396"/>
      <c r="B1799" s="397"/>
      <c r="D1799" s="105" t="s">
        <v>2569</v>
      </c>
      <c r="E1799" s="164" t="s">
        <v>2569</v>
      </c>
      <c r="F1799" s="165" t="s">
        <v>2570</v>
      </c>
      <c r="G1799" s="126">
        <v>5.8999999999999995</v>
      </c>
      <c r="H1799" s="166">
        <v>311</v>
      </c>
      <c r="I1799" s="166">
        <v>318</v>
      </c>
      <c r="J1799" s="166">
        <v>364</v>
      </c>
      <c r="K1799" s="357">
        <v>329</v>
      </c>
      <c r="L1799" s="357">
        <v>329</v>
      </c>
      <c r="M1799" s="357">
        <v>391</v>
      </c>
      <c r="N1799" s="357">
        <v>359</v>
      </c>
      <c r="O1799" s="357">
        <v>314</v>
      </c>
      <c r="P1799" s="357">
        <v>337</v>
      </c>
      <c r="Q1799" s="357">
        <v>378</v>
      </c>
      <c r="R1799" s="357">
        <v>362</v>
      </c>
      <c r="S1799" s="354">
        <v>471</v>
      </c>
      <c r="T1799" s="354">
        <v>540</v>
      </c>
      <c r="U1799" s="354">
        <v>549</v>
      </c>
      <c r="V1799" s="357">
        <v>425</v>
      </c>
      <c r="W1799" s="357">
        <v>472</v>
      </c>
      <c r="X1799" s="357">
        <v>379</v>
      </c>
      <c r="Y1799" s="357">
        <v>414</v>
      </c>
      <c r="Z1799" s="357">
        <v>482</v>
      </c>
      <c r="AA1799" s="357">
        <v>413</v>
      </c>
      <c r="AB1799" s="357">
        <v>404</v>
      </c>
      <c r="AC1799" s="357">
        <v>449</v>
      </c>
      <c r="AD1799" s="357">
        <v>527</v>
      </c>
      <c r="AE1799" s="357">
        <v>441</v>
      </c>
      <c r="AF1799" s="357">
        <v>461</v>
      </c>
      <c r="AG1799" s="357">
        <v>508</v>
      </c>
      <c r="AH1799" s="357">
        <v>595</v>
      </c>
      <c r="AI1799" s="368" t="s">
        <v>2207</v>
      </c>
      <c r="AJ1799" s="357">
        <v>412</v>
      </c>
      <c r="AK1799" s="357">
        <v>458</v>
      </c>
      <c r="AL1799" s="357">
        <v>536</v>
      </c>
      <c r="AM1799" s="357">
        <v>344</v>
      </c>
      <c r="AN1799" s="357">
        <v>373</v>
      </c>
      <c r="AO1799" s="357">
        <v>425</v>
      </c>
      <c r="AP1799" s="357">
        <v>373</v>
      </c>
      <c r="AQ1799" s="357">
        <v>373</v>
      </c>
      <c r="AR1799" s="357">
        <v>463</v>
      </c>
      <c r="AS1799" s="357">
        <v>450</v>
      </c>
      <c r="AT1799" s="105"/>
      <c r="AU1799" s="105" t="s">
        <v>2569</v>
      </c>
      <c r="AV1799" s="126">
        <v>5.8999999999999995</v>
      </c>
    </row>
    <row r="1800" spans="1:48" ht="23.25" customHeight="1">
      <c r="D1800" s="105" t="s">
        <v>3559</v>
      </c>
      <c r="E1800" s="164" t="s">
        <v>3559</v>
      </c>
      <c r="F1800" s="165" t="s">
        <v>2570</v>
      </c>
      <c r="G1800" s="126">
        <v>5.8999999999999995</v>
      </c>
      <c r="H1800" s="166">
        <v>311</v>
      </c>
      <c r="I1800" s="166">
        <v>318</v>
      </c>
      <c r="J1800" s="166">
        <v>364</v>
      </c>
      <c r="K1800" s="357">
        <v>329</v>
      </c>
      <c r="L1800" s="357">
        <v>329</v>
      </c>
      <c r="M1800" s="357">
        <v>391</v>
      </c>
      <c r="N1800" s="357">
        <v>359</v>
      </c>
      <c r="O1800" s="357">
        <v>314</v>
      </c>
      <c r="P1800" s="357">
        <v>337</v>
      </c>
      <c r="Q1800" s="357">
        <v>378</v>
      </c>
      <c r="R1800" s="357">
        <v>362</v>
      </c>
      <c r="S1800" s="354">
        <v>471</v>
      </c>
      <c r="T1800" s="354">
        <v>540</v>
      </c>
      <c r="U1800" s="354">
        <v>549</v>
      </c>
      <c r="V1800" s="357">
        <v>425</v>
      </c>
      <c r="W1800" s="357">
        <v>472</v>
      </c>
      <c r="X1800" s="357">
        <v>379</v>
      </c>
      <c r="Y1800" s="357">
        <v>414</v>
      </c>
      <c r="Z1800" s="357">
        <v>482</v>
      </c>
      <c r="AA1800" s="357">
        <v>413</v>
      </c>
      <c r="AB1800" s="357">
        <v>404</v>
      </c>
      <c r="AC1800" s="357">
        <v>449</v>
      </c>
      <c r="AD1800" s="357">
        <v>527</v>
      </c>
      <c r="AE1800" s="357">
        <v>441</v>
      </c>
      <c r="AF1800" s="357">
        <v>461</v>
      </c>
      <c r="AG1800" s="357">
        <v>508</v>
      </c>
      <c r="AH1800" s="357">
        <v>595</v>
      </c>
      <c r="AI1800" s="368" t="s">
        <v>2207</v>
      </c>
      <c r="AJ1800" s="357">
        <v>412</v>
      </c>
      <c r="AK1800" s="357">
        <v>458</v>
      </c>
      <c r="AL1800" s="357">
        <v>536</v>
      </c>
      <c r="AM1800" s="357">
        <v>344</v>
      </c>
      <c r="AN1800" s="357">
        <v>373</v>
      </c>
      <c r="AO1800" s="357">
        <v>425</v>
      </c>
      <c r="AP1800" s="357">
        <v>373</v>
      </c>
      <c r="AQ1800" s="357">
        <v>373</v>
      </c>
      <c r="AR1800" s="357">
        <v>463</v>
      </c>
      <c r="AS1800" s="357">
        <v>450</v>
      </c>
      <c r="AT1800" s="105"/>
      <c r="AU1800" s="105" t="s">
        <v>3559</v>
      </c>
      <c r="AV1800" s="126">
        <v>5.8999999999999995</v>
      </c>
    </row>
    <row r="1801" spans="1:48" ht="23.25" customHeight="1">
      <c r="D1801" s="105" t="s">
        <v>2571</v>
      </c>
      <c r="E1801" s="164" t="s">
        <v>2571</v>
      </c>
      <c r="F1801" s="165" t="s">
        <v>2572</v>
      </c>
      <c r="G1801" s="126">
        <v>7</v>
      </c>
      <c r="H1801" s="166">
        <v>332</v>
      </c>
      <c r="I1801" s="166">
        <v>338</v>
      </c>
      <c r="J1801" s="166">
        <v>386</v>
      </c>
      <c r="K1801" s="357">
        <v>350</v>
      </c>
      <c r="L1801" s="357">
        <v>349</v>
      </c>
      <c r="M1801" s="357">
        <v>418</v>
      </c>
      <c r="N1801" s="357">
        <v>383</v>
      </c>
      <c r="O1801" s="357">
        <v>334</v>
      </c>
      <c r="P1801" s="357">
        <v>363</v>
      </c>
      <c r="Q1801" s="357">
        <v>404</v>
      </c>
      <c r="R1801" s="357">
        <v>389</v>
      </c>
      <c r="S1801" s="354">
        <v>491</v>
      </c>
      <c r="T1801" s="354">
        <v>568</v>
      </c>
      <c r="U1801" s="354">
        <v>576</v>
      </c>
      <c r="V1801" s="357">
        <v>449</v>
      </c>
      <c r="W1801" s="357">
        <v>498</v>
      </c>
      <c r="X1801" s="357">
        <v>397</v>
      </c>
      <c r="Y1801" s="357">
        <v>437</v>
      </c>
      <c r="Z1801" s="357">
        <v>509</v>
      </c>
      <c r="AA1801" s="357">
        <v>434</v>
      </c>
      <c r="AB1801" s="357">
        <v>428</v>
      </c>
      <c r="AC1801" s="357">
        <v>480</v>
      </c>
      <c r="AD1801" s="357">
        <v>563</v>
      </c>
      <c r="AE1801" s="357">
        <v>465</v>
      </c>
      <c r="AF1801" s="357">
        <v>485</v>
      </c>
      <c r="AG1801" s="357">
        <v>539</v>
      </c>
      <c r="AH1801" s="357">
        <v>632</v>
      </c>
      <c r="AI1801" s="368" t="s">
        <v>2207</v>
      </c>
      <c r="AJ1801" s="357">
        <v>436</v>
      </c>
      <c r="AK1801" s="357">
        <v>489</v>
      </c>
      <c r="AL1801" s="357">
        <v>573</v>
      </c>
      <c r="AM1801" s="357">
        <v>363</v>
      </c>
      <c r="AN1801" s="357">
        <v>397</v>
      </c>
      <c r="AO1801" s="357">
        <v>453</v>
      </c>
      <c r="AP1801" s="357">
        <v>397</v>
      </c>
      <c r="AQ1801" s="357">
        <v>397</v>
      </c>
      <c r="AR1801" s="357">
        <v>499</v>
      </c>
      <c r="AS1801" s="357">
        <v>474</v>
      </c>
      <c r="AT1801" s="105"/>
      <c r="AU1801" s="105" t="s">
        <v>2571</v>
      </c>
      <c r="AV1801" s="126">
        <v>7</v>
      </c>
    </row>
    <row r="1802" spans="1:48" ht="23.25" customHeight="1">
      <c r="D1802" s="105" t="s">
        <v>3560</v>
      </c>
      <c r="E1802" s="164" t="s">
        <v>3560</v>
      </c>
      <c r="F1802" s="165" t="s">
        <v>2572</v>
      </c>
      <c r="G1802" s="126">
        <v>7</v>
      </c>
      <c r="H1802" s="166">
        <v>332</v>
      </c>
      <c r="I1802" s="166">
        <v>338</v>
      </c>
      <c r="J1802" s="166">
        <v>386</v>
      </c>
      <c r="K1802" s="357">
        <v>350</v>
      </c>
      <c r="L1802" s="357">
        <v>349</v>
      </c>
      <c r="M1802" s="357">
        <v>418</v>
      </c>
      <c r="N1802" s="357">
        <v>383</v>
      </c>
      <c r="O1802" s="357">
        <v>334</v>
      </c>
      <c r="P1802" s="357">
        <v>363</v>
      </c>
      <c r="Q1802" s="357">
        <v>404</v>
      </c>
      <c r="R1802" s="357">
        <v>389</v>
      </c>
      <c r="S1802" s="354">
        <v>491</v>
      </c>
      <c r="T1802" s="354">
        <v>568</v>
      </c>
      <c r="U1802" s="354">
        <v>576</v>
      </c>
      <c r="V1802" s="357">
        <v>449</v>
      </c>
      <c r="W1802" s="357">
        <v>498</v>
      </c>
      <c r="X1802" s="357">
        <v>397</v>
      </c>
      <c r="Y1802" s="357">
        <v>437</v>
      </c>
      <c r="Z1802" s="357">
        <v>509</v>
      </c>
      <c r="AA1802" s="357">
        <v>434</v>
      </c>
      <c r="AB1802" s="357">
        <v>428</v>
      </c>
      <c r="AC1802" s="357">
        <v>480</v>
      </c>
      <c r="AD1802" s="357">
        <v>563</v>
      </c>
      <c r="AE1802" s="357">
        <v>465</v>
      </c>
      <c r="AF1802" s="357">
        <v>485</v>
      </c>
      <c r="AG1802" s="357">
        <v>539</v>
      </c>
      <c r="AH1802" s="357">
        <v>632</v>
      </c>
      <c r="AI1802" s="368" t="s">
        <v>2207</v>
      </c>
      <c r="AJ1802" s="357">
        <v>436</v>
      </c>
      <c r="AK1802" s="357">
        <v>489</v>
      </c>
      <c r="AL1802" s="357">
        <v>573</v>
      </c>
      <c r="AM1802" s="357">
        <v>363</v>
      </c>
      <c r="AN1802" s="357">
        <v>397</v>
      </c>
      <c r="AO1802" s="357">
        <v>453</v>
      </c>
      <c r="AP1802" s="357">
        <v>397</v>
      </c>
      <c r="AQ1802" s="357">
        <v>397</v>
      </c>
      <c r="AR1802" s="357">
        <v>499</v>
      </c>
      <c r="AS1802" s="357">
        <v>474</v>
      </c>
      <c r="AT1802" s="105"/>
      <c r="AU1802" s="105" t="s">
        <v>3560</v>
      </c>
      <c r="AV1802" s="126">
        <v>7</v>
      </c>
    </row>
    <row r="1803" spans="1:48" ht="23.25" customHeight="1">
      <c r="D1803" s="105" t="s">
        <v>2573</v>
      </c>
      <c r="E1803" s="164" t="s">
        <v>2573</v>
      </c>
      <c r="F1803" s="165" t="s">
        <v>2574</v>
      </c>
      <c r="G1803" s="126">
        <v>8.1999999999999993</v>
      </c>
      <c r="H1803" s="166">
        <v>350</v>
      </c>
      <c r="I1803" s="166">
        <v>349</v>
      </c>
      <c r="J1803" s="166">
        <v>415</v>
      </c>
      <c r="K1803" s="357">
        <v>363</v>
      </c>
      <c r="L1803" s="357">
        <v>360</v>
      </c>
      <c r="M1803" s="357">
        <v>432</v>
      </c>
      <c r="N1803" s="357">
        <v>420</v>
      </c>
      <c r="O1803" s="357">
        <v>355</v>
      </c>
      <c r="P1803" s="357">
        <v>377</v>
      </c>
      <c r="Q1803" s="357">
        <v>423</v>
      </c>
      <c r="R1803" s="357">
        <v>421</v>
      </c>
      <c r="S1803" s="354">
        <v>512</v>
      </c>
      <c r="T1803" s="354">
        <v>596</v>
      </c>
      <c r="U1803" s="354">
        <v>606</v>
      </c>
      <c r="V1803" s="357">
        <v>474</v>
      </c>
      <c r="W1803" s="357">
        <v>525</v>
      </c>
      <c r="X1803" s="357">
        <v>415</v>
      </c>
      <c r="Y1803" s="357">
        <v>461</v>
      </c>
      <c r="Z1803" s="357">
        <v>537</v>
      </c>
      <c r="AA1803" s="357">
        <v>454</v>
      </c>
      <c r="AB1803" s="357">
        <v>452</v>
      </c>
      <c r="AC1803" s="357">
        <v>513</v>
      </c>
      <c r="AD1803" s="357">
        <v>601</v>
      </c>
      <c r="AE1803" s="357">
        <v>491</v>
      </c>
      <c r="AF1803" s="357">
        <v>509</v>
      </c>
      <c r="AG1803" s="357">
        <v>571</v>
      </c>
      <c r="AH1803" s="357">
        <v>670</v>
      </c>
      <c r="AI1803" s="368" t="s">
        <v>2207</v>
      </c>
      <c r="AJ1803" s="357">
        <v>460</v>
      </c>
      <c r="AK1803" s="357">
        <v>521</v>
      </c>
      <c r="AL1803" s="357">
        <v>611</v>
      </c>
      <c r="AM1803" s="357">
        <v>383</v>
      </c>
      <c r="AN1803" s="357">
        <v>423</v>
      </c>
      <c r="AO1803" s="357">
        <v>482</v>
      </c>
      <c r="AP1803" s="357">
        <v>422</v>
      </c>
      <c r="AQ1803" s="357">
        <v>422</v>
      </c>
      <c r="AR1803" s="357">
        <v>536</v>
      </c>
      <c r="AS1803" s="357">
        <v>499</v>
      </c>
      <c r="AT1803" s="105"/>
      <c r="AU1803" s="105" t="s">
        <v>2573</v>
      </c>
      <c r="AV1803" s="126">
        <v>8.1999999999999993</v>
      </c>
    </row>
    <row r="1804" spans="1:48" ht="23.25" customHeight="1">
      <c r="D1804" s="105" t="s">
        <v>3561</v>
      </c>
      <c r="E1804" s="164" t="s">
        <v>3561</v>
      </c>
      <c r="F1804" s="165" t="s">
        <v>2574</v>
      </c>
      <c r="G1804" s="126">
        <v>8.1999999999999993</v>
      </c>
      <c r="H1804" s="166">
        <v>350</v>
      </c>
      <c r="I1804" s="166">
        <v>349</v>
      </c>
      <c r="J1804" s="166">
        <v>415</v>
      </c>
      <c r="K1804" s="357">
        <v>363</v>
      </c>
      <c r="L1804" s="357">
        <v>360</v>
      </c>
      <c r="M1804" s="357">
        <v>432</v>
      </c>
      <c r="N1804" s="357">
        <v>420</v>
      </c>
      <c r="O1804" s="357">
        <v>355</v>
      </c>
      <c r="P1804" s="357">
        <v>377</v>
      </c>
      <c r="Q1804" s="357">
        <v>423</v>
      </c>
      <c r="R1804" s="357">
        <v>421</v>
      </c>
      <c r="S1804" s="354">
        <v>512</v>
      </c>
      <c r="T1804" s="354">
        <v>596</v>
      </c>
      <c r="U1804" s="354">
        <v>606</v>
      </c>
      <c r="V1804" s="357">
        <v>474</v>
      </c>
      <c r="W1804" s="357">
        <v>525</v>
      </c>
      <c r="X1804" s="357">
        <v>415</v>
      </c>
      <c r="Y1804" s="357">
        <v>461</v>
      </c>
      <c r="Z1804" s="357">
        <v>537</v>
      </c>
      <c r="AA1804" s="357">
        <v>454</v>
      </c>
      <c r="AB1804" s="357">
        <v>452</v>
      </c>
      <c r="AC1804" s="357">
        <v>513</v>
      </c>
      <c r="AD1804" s="357">
        <v>601</v>
      </c>
      <c r="AE1804" s="357">
        <v>491</v>
      </c>
      <c r="AF1804" s="357">
        <v>509</v>
      </c>
      <c r="AG1804" s="357">
        <v>571</v>
      </c>
      <c r="AH1804" s="357">
        <v>670</v>
      </c>
      <c r="AI1804" s="368" t="s">
        <v>2207</v>
      </c>
      <c r="AJ1804" s="357">
        <v>460</v>
      </c>
      <c r="AK1804" s="357">
        <v>521</v>
      </c>
      <c r="AL1804" s="357">
        <v>611</v>
      </c>
      <c r="AM1804" s="357">
        <v>383</v>
      </c>
      <c r="AN1804" s="357">
        <v>423</v>
      </c>
      <c r="AO1804" s="357">
        <v>482</v>
      </c>
      <c r="AP1804" s="357">
        <v>422</v>
      </c>
      <c r="AQ1804" s="357">
        <v>422</v>
      </c>
      <c r="AR1804" s="357">
        <v>536</v>
      </c>
      <c r="AS1804" s="357">
        <v>499</v>
      </c>
      <c r="AT1804" s="105"/>
      <c r="AU1804" s="105" t="s">
        <v>3561</v>
      </c>
      <c r="AV1804" s="126">
        <v>8.1999999999999993</v>
      </c>
    </row>
    <row r="1805" spans="1:48" ht="23.25" customHeight="1">
      <c r="D1805" s="105" t="s">
        <v>2587</v>
      </c>
      <c r="E1805" s="164" t="s">
        <v>2587</v>
      </c>
      <c r="F1805" s="165" t="s">
        <v>2588</v>
      </c>
      <c r="G1805" s="126">
        <v>9.4</v>
      </c>
      <c r="H1805" s="166">
        <v>413</v>
      </c>
      <c r="I1805" s="166">
        <v>412</v>
      </c>
      <c r="J1805" s="166">
        <v>491</v>
      </c>
      <c r="K1805" s="357">
        <v>436</v>
      </c>
      <c r="L1805" s="357">
        <v>433</v>
      </c>
      <c r="M1805" s="357">
        <v>523</v>
      </c>
      <c r="N1805" s="357">
        <v>508</v>
      </c>
      <c r="O1805" s="357">
        <v>417</v>
      </c>
      <c r="P1805" s="357">
        <v>440</v>
      </c>
      <c r="Q1805" s="357">
        <v>494</v>
      </c>
      <c r="R1805" s="357">
        <v>493</v>
      </c>
      <c r="S1805" s="354">
        <v>632</v>
      </c>
      <c r="T1805" s="354">
        <v>727</v>
      </c>
      <c r="U1805" s="354">
        <v>759</v>
      </c>
      <c r="V1805" s="357">
        <v>558</v>
      </c>
      <c r="W1805" s="357">
        <v>620</v>
      </c>
      <c r="X1805" s="357">
        <v>503</v>
      </c>
      <c r="Y1805" s="357">
        <v>556</v>
      </c>
      <c r="Z1805" s="357">
        <v>648</v>
      </c>
      <c r="AA1805" s="357">
        <v>551</v>
      </c>
      <c r="AB1805" s="357">
        <v>540</v>
      </c>
      <c r="AC1805" s="357">
        <v>609</v>
      </c>
      <c r="AD1805" s="357">
        <v>715</v>
      </c>
      <c r="AE1805" s="357">
        <v>587</v>
      </c>
      <c r="AF1805" s="357">
        <v>631</v>
      </c>
      <c r="AG1805" s="357">
        <v>703</v>
      </c>
      <c r="AH1805" s="357">
        <v>825</v>
      </c>
      <c r="AI1805" s="368" t="s">
        <v>2207</v>
      </c>
      <c r="AJ1805" s="357">
        <v>558</v>
      </c>
      <c r="AK1805" s="357">
        <v>629</v>
      </c>
      <c r="AL1805" s="357">
        <v>738</v>
      </c>
      <c r="AM1805" s="357">
        <v>461</v>
      </c>
      <c r="AN1805" s="357">
        <v>507</v>
      </c>
      <c r="AO1805" s="357">
        <v>578</v>
      </c>
      <c r="AP1805" s="357">
        <v>471</v>
      </c>
      <c r="AQ1805" s="357">
        <v>471</v>
      </c>
      <c r="AR1805" s="357">
        <v>598</v>
      </c>
      <c r="AS1805" s="357">
        <v>598</v>
      </c>
      <c r="AT1805" s="105"/>
      <c r="AU1805" s="105" t="s">
        <v>2587</v>
      </c>
      <c r="AV1805" s="126">
        <v>9.4</v>
      </c>
    </row>
    <row r="1806" spans="1:48" ht="23.25" customHeight="1">
      <c r="D1806" s="105" t="s">
        <v>2575</v>
      </c>
      <c r="E1806" s="164" t="s">
        <v>2575</v>
      </c>
      <c r="F1806" s="165" t="s">
        <v>2576</v>
      </c>
      <c r="G1806" s="126">
        <v>9.4</v>
      </c>
      <c r="H1806" s="166">
        <v>368</v>
      </c>
      <c r="I1806" s="166">
        <v>368</v>
      </c>
      <c r="J1806" s="166">
        <v>439</v>
      </c>
      <c r="K1806" s="357">
        <v>381</v>
      </c>
      <c r="L1806" s="357">
        <v>379</v>
      </c>
      <c r="M1806" s="357">
        <v>456</v>
      </c>
      <c r="N1806" s="357">
        <v>445</v>
      </c>
      <c r="O1806" s="357">
        <v>375</v>
      </c>
      <c r="P1806" s="357">
        <v>400</v>
      </c>
      <c r="Q1806" s="357">
        <v>449</v>
      </c>
      <c r="R1806" s="357">
        <v>449</v>
      </c>
      <c r="S1806" s="354">
        <v>531</v>
      </c>
      <c r="T1806" s="354">
        <v>624</v>
      </c>
      <c r="U1806" s="354">
        <v>634</v>
      </c>
      <c r="V1806" s="357">
        <v>497</v>
      </c>
      <c r="W1806" s="357">
        <v>550</v>
      </c>
      <c r="X1806" s="357">
        <v>432</v>
      </c>
      <c r="Y1806" s="357">
        <v>484</v>
      </c>
      <c r="Z1806" s="357">
        <v>563</v>
      </c>
      <c r="AA1806" s="357">
        <v>472</v>
      </c>
      <c r="AB1806" s="357">
        <v>475</v>
      </c>
      <c r="AC1806" s="357">
        <v>543</v>
      </c>
      <c r="AD1806" s="357">
        <v>637</v>
      </c>
      <c r="AE1806" s="357">
        <v>514</v>
      </c>
      <c r="AF1806" s="357">
        <v>532</v>
      </c>
      <c r="AG1806" s="357">
        <v>602</v>
      </c>
      <c r="AH1806" s="357">
        <v>706</v>
      </c>
      <c r="AI1806" s="368" t="s">
        <v>2207</v>
      </c>
      <c r="AJ1806" s="357">
        <v>483</v>
      </c>
      <c r="AK1806" s="357">
        <v>552</v>
      </c>
      <c r="AL1806" s="357">
        <v>647</v>
      </c>
      <c r="AM1806" s="357">
        <v>401</v>
      </c>
      <c r="AN1806" s="357">
        <v>447</v>
      </c>
      <c r="AO1806" s="357">
        <v>509</v>
      </c>
      <c r="AP1806" s="357">
        <v>445</v>
      </c>
      <c r="AQ1806" s="357">
        <v>445</v>
      </c>
      <c r="AR1806" s="357">
        <v>572</v>
      </c>
      <c r="AS1806" s="357">
        <v>522</v>
      </c>
      <c r="AT1806" s="105"/>
      <c r="AU1806" s="105" t="s">
        <v>2575</v>
      </c>
      <c r="AV1806" s="126">
        <v>9.4</v>
      </c>
    </row>
    <row r="1807" spans="1:48" ht="23.25" customHeight="1">
      <c r="D1807" s="105" t="s">
        <v>3562</v>
      </c>
      <c r="E1807" s="164" t="s">
        <v>3562</v>
      </c>
      <c r="F1807" s="165" t="s">
        <v>2576</v>
      </c>
      <c r="G1807" s="126">
        <v>9.4</v>
      </c>
      <c r="H1807" s="166">
        <v>368</v>
      </c>
      <c r="I1807" s="166">
        <v>368</v>
      </c>
      <c r="J1807" s="166">
        <v>439</v>
      </c>
      <c r="K1807" s="357">
        <v>381</v>
      </c>
      <c r="L1807" s="357">
        <v>379</v>
      </c>
      <c r="M1807" s="357">
        <v>456</v>
      </c>
      <c r="N1807" s="357">
        <v>445</v>
      </c>
      <c r="O1807" s="357">
        <v>375</v>
      </c>
      <c r="P1807" s="357">
        <v>400</v>
      </c>
      <c r="Q1807" s="357">
        <v>449</v>
      </c>
      <c r="R1807" s="357">
        <v>449</v>
      </c>
      <c r="S1807" s="354">
        <v>531</v>
      </c>
      <c r="T1807" s="354">
        <v>624</v>
      </c>
      <c r="U1807" s="354">
        <v>634</v>
      </c>
      <c r="V1807" s="357">
        <v>497</v>
      </c>
      <c r="W1807" s="357">
        <v>550</v>
      </c>
      <c r="X1807" s="357">
        <v>432</v>
      </c>
      <c r="Y1807" s="357">
        <v>484</v>
      </c>
      <c r="Z1807" s="357">
        <v>563</v>
      </c>
      <c r="AA1807" s="357">
        <v>472</v>
      </c>
      <c r="AB1807" s="357">
        <v>475</v>
      </c>
      <c r="AC1807" s="357">
        <v>543</v>
      </c>
      <c r="AD1807" s="357">
        <v>637</v>
      </c>
      <c r="AE1807" s="357">
        <v>514</v>
      </c>
      <c r="AF1807" s="357">
        <v>532</v>
      </c>
      <c r="AG1807" s="357">
        <v>602</v>
      </c>
      <c r="AH1807" s="357">
        <v>706</v>
      </c>
      <c r="AI1807" s="368" t="s">
        <v>2207</v>
      </c>
      <c r="AJ1807" s="357">
        <v>483</v>
      </c>
      <c r="AK1807" s="357">
        <v>552</v>
      </c>
      <c r="AL1807" s="357">
        <v>647</v>
      </c>
      <c r="AM1807" s="357">
        <v>401</v>
      </c>
      <c r="AN1807" s="357">
        <v>447</v>
      </c>
      <c r="AO1807" s="357">
        <v>509</v>
      </c>
      <c r="AP1807" s="357">
        <v>445</v>
      </c>
      <c r="AQ1807" s="357">
        <v>445</v>
      </c>
      <c r="AR1807" s="357">
        <v>572</v>
      </c>
      <c r="AS1807" s="357">
        <v>522</v>
      </c>
      <c r="AT1807" s="105"/>
      <c r="AU1807" s="105" t="s">
        <v>3562</v>
      </c>
      <c r="AV1807" s="126">
        <v>9.4</v>
      </c>
    </row>
    <row r="1808" spans="1:48" ht="23.25" customHeight="1">
      <c r="D1808" s="105" t="s">
        <v>2589</v>
      </c>
      <c r="E1808" s="164" t="s">
        <v>2589</v>
      </c>
      <c r="F1808" s="165" t="s">
        <v>2590</v>
      </c>
      <c r="G1808" s="126">
        <v>10.5</v>
      </c>
      <c r="H1808" s="166">
        <v>453</v>
      </c>
      <c r="I1808" s="166">
        <v>452</v>
      </c>
      <c r="J1808" s="166">
        <v>539</v>
      </c>
      <c r="K1808" s="357">
        <v>476</v>
      </c>
      <c r="L1808" s="357">
        <v>473</v>
      </c>
      <c r="M1808" s="357">
        <v>572</v>
      </c>
      <c r="N1808" s="357">
        <v>556</v>
      </c>
      <c r="O1808" s="357">
        <v>459</v>
      </c>
      <c r="P1808" s="357">
        <v>485</v>
      </c>
      <c r="Q1808" s="357">
        <v>545</v>
      </c>
      <c r="R1808" s="357">
        <v>544</v>
      </c>
      <c r="S1808" s="354">
        <v>672</v>
      </c>
      <c r="T1808" s="354">
        <v>777</v>
      </c>
      <c r="U1808" s="354">
        <v>813</v>
      </c>
      <c r="V1808" s="357">
        <v>603</v>
      </c>
      <c r="W1808" s="357">
        <v>670</v>
      </c>
      <c r="X1808" s="357">
        <v>542</v>
      </c>
      <c r="Y1808" s="357">
        <v>601</v>
      </c>
      <c r="Z1808" s="357">
        <v>700</v>
      </c>
      <c r="AA1808" s="357">
        <v>594</v>
      </c>
      <c r="AB1808" s="357">
        <v>585</v>
      </c>
      <c r="AC1808" s="357">
        <v>662</v>
      </c>
      <c r="AD1808" s="357">
        <v>777</v>
      </c>
      <c r="AE1808" s="357">
        <v>635</v>
      </c>
      <c r="AF1808" s="357">
        <v>676</v>
      </c>
      <c r="AG1808" s="357">
        <v>756</v>
      </c>
      <c r="AH1808" s="357">
        <v>887</v>
      </c>
      <c r="AI1808" s="368" t="s">
        <v>2207</v>
      </c>
      <c r="AJ1808" s="357">
        <v>603</v>
      </c>
      <c r="AK1808" s="357">
        <v>682</v>
      </c>
      <c r="AL1808" s="357">
        <v>800</v>
      </c>
      <c r="AM1808" s="357">
        <v>501</v>
      </c>
      <c r="AN1808" s="357">
        <v>553</v>
      </c>
      <c r="AO1808" s="357">
        <v>630</v>
      </c>
      <c r="AP1808" s="357">
        <v>522</v>
      </c>
      <c r="AQ1808" s="357">
        <v>522</v>
      </c>
      <c r="AR1808" s="357">
        <v>662</v>
      </c>
      <c r="AS1808" s="357">
        <v>648</v>
      </c>
      <c r="AT1808" s="105"/>
      <c r="AU1808" s="105" t="s">
        <v>2589</v>
      </c>
      <c r="AV1808" s="126">
        <v>10.5</v>
      </c>
    </row>
    <row r="1809" spans="1:48" ht="23.25" customHeight="1">
      <c r="A1809" s="396"/>
      <c r="B1809" s="397"/>
      <c r="D1809" s="105" t="s">
        <v>2591</v>
      </c>
      <c r="E1809" s="164" t="s">
        <v>2591</v>
      </c>
      <c r="F1809" s="165" t="s">
        <v>2592</v>
      </c>
      <c r="G1809" s="126">
        <v>11.7</v>
      </c>
      <c r="H1809" s="166">
        <v>477</v>
      </c>
      <c r="I1809" s="166">
        <v>477</v>
      </c>
      <c r="J1809" s="166">
        <v>563</v>
      </c>
      <c r="K1809" s="357">
        <v>502</v>
      </c>
      <c r="L1809" s="357">
        <v>500</v>
      </c>
      <c r="M1809" s="357">
        <v>595</v>
      </c>
      <c r="N1809" s="357">
        <v>581</v>
      </c>
      <c r="O1809" s="357">
        <v>484</v>
      </c>
      <c r="P1809" s="357">
        <v>523</v>
      </c>
      <c r="Q1809" s="357">
        <v>576</v>
      </c>
      <c r="R1809" s="357">
        <v>572</v>
      </c>
      <c r="S1809" s="354">
        <v>696</v>
      </c>
      <c r="T1809" s="354">
        <v>810</v>
      </c>
      <c r="U1809" s="354">
        <v>846</v>
      </c>
      <c r="V1809" s="357">
        <v>632</v>
      </c>
      <c r="W1809" s="357">
        <v>702</v>
      </c>
      <c r="X1809" s="357">
        <v>560</v>
      </c>
      <c r="Y1809" s="357">
        <v>624</v>
      </c>
      <c r="Z1809" s="357">
        <v>727</v>
      </c>
      <c r="AA1809" s="357">
        <v>613</v>
      </c>
      <c r="AB1809" s="357">
        <v>608</v>
      </c>
      <c r="AC1809" s="357">
        <v>694</v>
      </c>
      <c r="AD1809" s="357">
        <v>814</v>
      </c>
      <c r="AE1809" s="357">
        <v>659</v>
      </c>
      <c r="AF1809" s="357">
        <v>700</v>
      </c>
      <c r="AG1809" s="357">
        <v>787</v>
      </c>
      <c r="AH1809" s="357">
        <v>924</v>
      </c>
      <c r="AI1809" s="368" t="s">
        <v>2207</v>
      </c>
      <c r="AJ1809" s="357">
        <v>627</v>
      </c>
      <c r="AK1809" s="357">
        <v>713</v>
      </c>
      <c r="AL1809" s="357">
        <v>837</v>
      </c>
      <c r="AM1809" s="357">
        <v>520</v>
      </c>
      <c r="AN1809" s="357">
        <v>577</v>
      </c>
      <c r="AO1809" s="357">
        <v>658</v>
      </c>
      <c r="AP1809" s="357">
        <v>551</v>
      </c>
      <c r="AQ1809" s="357">
        <v>551</v>
      </c>
      <c r="AR1809" s="357">
        <v>707</v>
      </c>
      <c r="AS1809" s="357">
        <v>675</v>
      </c>
      <c r="AT1809" s="105"/>
      <c r="AU1809" s="105" t="s">
        <v>2591</v>
      </c>
      <c r="AV1809" s="126">
        <v>11.7</v>
      </c>
    </row>
    <row r="1810" spans="1:48" ht="23.25" customHeight="1">
      <c r="D1810" s="105" t="s">
        <v>2593</v>
      </c>
      <c r="E1810" s="164" t="s">
        <v>2593</v>
      </c>
      <c r="F1810" s="165" t="s">
        <v>2594</v>
      </c>
      <c r="G1810" s="126">
        <v>12.9</v>
      </c>
      <c r="H1810" s="166">
        <v>495</v>
      </c>
      <c r="I1810" s="166">
        <v>496</v>
      </c>
      <c r="J1810" s="166">
        <v>580</v>
      </c>
      <c r="K1810" s="357">
        <v>520</v>
      </c>
      <c r="L1810" s="357">
        <v>519</v>
      </c>
      <c r="M1810" s="357">
        <v>613</v>
      </c>
      <c r="N1810" s="357">
        <v>606</v>
      </c>
      <c r="O1810" s="357">
        <v>504</v>
      </c>
      <c r="P1810" s="357">
        <v>548</v>
      </c>
      <c r="Q1810" s="357">
        <v>602</v>
      </c>
      <c r="R1810" s="357">
        <v>600</v>
      </c>
      <c r="S1810" s="354">
        <v>718</v>
      </c>
      <c r="T1810" s="354">
        <v>844</v>
      </c>
      <c r="U1810" s="354">
        <v>880</v>
      </c>
      <c r="V1810" s="357">
        <v>660</v>
      </c>
      <c r="W1810" s="357">
        <v>732</v>
      </c>
      <c r="X1810" s="357">
        <v>577</v>
      </c>
      <c r="Y1810" s="357">
        <v>647</v>
      </c>
      <c r="Z1810" s="357">
        <v>754</v>
      </c>
      <c r="AA1810" s="357">
        <v>632</v>
      </c>
      <c r="AB1810" s="357">
        <v>631</v>
      </c>
      <c r="AC1810" s="357">
        <v>725</v>
      </c>
      <c r="AD1810" s="357">
        <v>851</v>
      </c>
      <c r="AE1810" s="357">
        <v>684</v>
      </c>
      <c r="AF1810" s="357">
        <v>723</v>
      </c>
      <c r="AG1810" s="357">
        <v>819</v>
      </c>
      <c r="AH1810" s="357">
        <v>961</v>
      </c>
      <c r="AI1810" s="368" t="s">
        <v>2207</v>
      </c>
      <c r="AJ1810" s="357">
        <v>650</v>
      </c>
      <c r="AK1810" s="357">
        <v>745</v>
      </c>
      <c r="AL1810" s="357">
        <v>874</v>
      </c>
      <c r="AM1810" s="357">
        <v>539</v>
      </c>
      <c r="AN1810" s="357">
        <v>602</v>
      </c>
      <c r="AO1810" s="357">
        <v>686</v>
      </c>
      <c r="AP1810" s="357">
        <v>579</v>
      </c>
      <c r="AQ1810" s="357">
        <v>579</v>
      </c>
      <c r="AR1810" s="357">
        <v>751</v>
      </c>
      <c r="AS1810" s="357">
        <v>703</v>
      </c>
      <c r="AT1810" s="105"/>
      <c r="AU1810" s="105" t="s">
        <v>2593</v>
      </c>
      <c r="AV1810" s="126">
        <v>12.9</v>
      </c>
    </row>
    <row r="1811" spans="1:48" ht="23.25" customHeight="1">
      <c r="D1811" s="105" t="s">
        <v>2595</v>
      </c>
      <c r="E1811" s="164" t="s">
        <v>2595</v>
      </c>
      <c r="F1811" s="165" t="s">
        <v>2596</v>
      </c>
      <c r="G1811" s="126">
        <v>14</v>
      </c>
      <c r="H1811" s="166">
        <v>514</v>
      </c>
      <c r="I1811" s="166">
        <v>515</v>
      </c>
      <c r="J1811" s="166">
        <v>609</v>
      </c>
      <c r="K1811" s="357">
        <v>540</v>
      </c>
      <c r="L1811" s="357">
        <v>539</v>
      </c>
      <c r="M1811" s="357">
        <v>643</v>
      </c>
      <c r="N1811" s="357">
        <v>631</v>
      </c>
      <c r="O1811" s="357">
        <v>524</v>
      </c>
      <c r="P1811" s="357">
        <v>573</v>
      </c>
      <c r="Q1811" s="357">
        <v>630</v>
      </c>
      <c r="R1811" s="357">
        <v>628</v>
      </c>
      <c r="S1811" s="354">
        <v>743</v>
      </c>
      <c r="T1811" s="354">
        <v>877</v>
      </c>
      <c r="U1811" s="354">
        <v>914</v>
      </c>
      <c r="V1811" s="357">
        <v>689</v>
      </c>
      <c r="W1811" s="357">
        <v>764</v>
      </c>
      <c r="X1811" s="357">
        <v>595</v>
      </c>
      <c r="Y1811" s="357">
        <v>671</v>
      </c>
      <c r="Z1811" s="357">
        <v>781</v>
      </c>
      <c r="AA1811" s="357">
        <v>651</v>
      </c>
      <c r="AB1811" s="357">
        <v>656</v>
      </c>
      <c r="AC1811" s="357">
        <v>757</v>
      </c>
      <c r="AD1811" s="357">
        <v>888</v>
      </c>
      <c r="AE1811" s="357">
        <v>709</v>
      </c>
      <c r="AF1811" s="357">
        <v>747</v>
      </c>
      <c r="AG1811" s="357">
        <v>851</v>
      </c>
      <c r="AH1811" s="357">
        <v>998</v>
      </c>
      <c r="AI1811" s="368" t="s">
        <v>2207</v>
      </c>
      <c r="AJ1811" s="357">
        <v>674</v>
      </c>
      <c r="AK1811" s="357">
        <v>776</v>
      </c>
      <c r="AL1811" s="357">
        <v>911</v>
      </c>
      <c r="AM1811" s="357">
        <v>559</v>
      </c>
      <c r="AN1811" s="357">
        <v>627</v>
      </c>
      <c r="AO1811" s="357">
        <v>715</v>
      </c>
      <c r="AP1811" s="357">
        <v>608</v>
      </c>
      <c r="AQ1811" s="357">
        <v>608</v>
      </c>
      <c r="AR1811" s="357">
        <v>797</v>
      </c>
      <c r="AS1811" s="357">
        <v>731</v>
      </c>
      <c r="AT1811" s="105"/>
      <c r="AU1811" s="105" t="s">
        <v>2595</v>
      </c>
      <c r="AV1811" s="126">
        <v>14</v>
      </c>
    </row>
    <row r="1812" spans="1:48" ht="23.25" customHeight="1">
      <c r="D1812" s="105" t="s">
        <v>2597</v>
      </c>
      <c r="E1812" s="164" t="s">
        <v>2597</v>
      </c>
      <c r="F1812" s="165" t="s">
        <v>2598</v>
      </c>
      <c r="G1812" s="126">
        <v>15.2</v>
      </c>
      <c r="H1812" s="166">
        <v>545</v>
      </c>
      <c r="I1812" s="166">
        <v>543</v>
      </c>
      <c r="J1812" s="166">
        <v>635</v>
      </c>
      <c r="K1812" s="357">
        <v>571</v>
      </c>
      <c r="L1812" s="357">
        <v>567</v>
      </c>
      <c r="M1812" s="357">
        <v>668</v>
      </c>
      <c r="N1812" s="357">
        <v>667</v>
      </c>
      <c r="O1812" s="357">
        <v>557</v>
      </c>
      <c r="P1812" s="357">
        <v>607</v>
      </c>
      <c r="Q1812" s="357">
        <v>665</v>
      </c>
      <c r="R1812" s="357">
        <v>668</v>
      </c>
      <c r="S1812" s="354">
        <v>774</v>
      </c>
      <c r="T1812" s="354">
        <v>924</v>
      </c>
      <c r="U1812" s="354">
        <v>962</v>
      </c>
      <c r="V1812" s="357">
        <v>734</v>
      </c>
      <c r="W1812" s="357">
        <v>810</v>
      </c>
      <c r="X1812" s="357">
        <v>630</v>
      </c>
      <c r="Y1812" s="357">
        <v>720</v>
      </c>
      <c r="Z1812" s="357">
        <v>845</v>
      </c>
      <c r="AA1812" s="357">
        <v>693</v>
      </c>
      <c r="AB1812" s="357">
        <v>688</v>
      </c>
      <c r="AC1812" s="357">
        <v>799</v>
      </c>
      <c r="AD1812" s="357">
        <v>936</v>
      </c>
      <c r="AE1812" s="357">
        <v>744</v>
      </c>
      <c r="AF1812" s="357">
        <v>780</v>
      </c>
      <c r="AG1812" s="357">
        <v>893</v>
      </c>
      <c r="AH1812" s="357">
        <v>1046</v>
      </c>
      <c r="AI1812" s="368" t="s">
        <v>2207</v>
      </c>
      <c r="AJ1812" s="357">
        <v>702</v>
      </c>
      <c r="AK1812" s="357">
        <v>813</v>
      </c>
      <c r="AL1812" s="357">
        <v>953</v>
      </c>
      <c r="AM1812" s="357">
        <v>587</v>
      </c>
      <c r="AN1812" s="357">
        <v>662</v>
      </c>
      <c r="AO1812" s="357">
        <v>753</v>
      </c>
      <c r="AP1812" s="357">
        <v>649</v>
      </c>
      <c r="AQ1812" s="357">
        <v>649</v>
      </c>
      <c r="AR1812" s="357">
        <v>853</v>
      </c>
      <c r="AS1812" s="357">
        <v>770</v>
      </c>
      <c r="AT1812" s="105"/>
      <c r="AU1812" s="105" t="s">
        <v>2597</v>
      </c>
      <c r="AV1812" s="126">
        <v>15.2</v>
      </c>
    </row>
    <row r="1813" spans="1:48" ht="23.25" customHeight="1">
      <c r="D1813" s="105" t="s">
        <v>2606</v>
      </c>
      <c r="E1813" s="164" t="s">
        <v>2606</v>
      </c>
      <c r="F1813" s="165" t="s">
        <v>2607</v>
      </c>
      <c r="G1813" s="126">
        <v>16.400000000000002</v>
      </c>
      <c r="H1813" s="166">
        <v>564</v>
      </c>
      <c r="I1813" s="166">
        <v>566</v>
      </c>
      <c r="J1813" s="166">
        <v>679</v>
      </c>
      <c r="K1813" s="357">
        <v>589</v>
      </c>
      <c r="L1813" s="357">
        <v>589</v>
      </c>
      <c r="M1813" s="357">
        <v>713</v>
      </c>
      <c r="N1813" s="357">
        <v>700</v>
      </c>
      <c r="O1813" s="357">
        <v>577</v>
      </c>
      <c r="P1813" s="357">
        <v>621</v>
      </c>
      <c r="Q1813" s="357">
        <v>695</v>
      </c>
      <c r="R1813" s="357">
        <v>702</v>
      </c>
      <c r="S1813" s="354">
        <v>895</v>
      </c>
      <c r="T1813" s="354">
        <v>1062</v>
      </c>
      <c r="U1813" s="354">
        <v>1059</v>
      </c>
      <c r="V1813" s="357">
        <v>815</v>
      </c>
      <c r="W1813" s="357">
        <v>902</v>
      </c>
      <c r="X1813" s="357">
        <v>698</v>
      </c>
      <c r="Y1813" s="357">
        <v>788</v>
      </c>
      <c r="Z1813" s="357">
        <v>916</v>
      </c>
      <c r="AA1813" s="357">
        <v>761</v>
      </c>
      <c r="AB1813" s="357">
        <v>772</v>
      </c>
      <c r="AC1813" s="357">
        <v>891</v>
      </c>
      <c r="AD1813" s="357">
        <v>1044</v>
      </c>
      <c r="AE1813" s="357">
        <v>835</v>
      </c>
      <c r="AF1813" s="357">
        <v>886</v>
      </c>
      <c r="AG1813" s="357">
        <v>1008</v>
      </c>
      <c r="AH1813" s="357">
        <v>1181</v>
      </c>
      <c r="AI1813" s="368" t="s">
        <v>2207</v>
      </c>
      <c r="AJ1813" s="357">
        <v>788</v>
      </c>
      <c r="AK1813" s="357">
        <v>908</v>
      </c>
      <c r="AL1813" s="357">
        <v>1064</v>
      </c>
      <c r="AM1813" s="357">
        <v>633</v>
      </c>
      <c r="AN1813" s="357">
        <v>714</v>
      </c>
      <c r="AO1813" s="357">
        <v>812</v>
      </c>
      <c r="AP1813" s="357">
        <v>696</v>
      </c>
      <c r="AQ1813" s="357">
        <v>696</v>
      </c>
      <c r="AR1813" s="357">
        <v>925</v>
      </c>
      <c r="AS1813" s="357">
        <v>850</v>
      </c>
      <c r="AT1813" s="105"/>
      <c r="AU1813" s="105" t="s">
        <v>2606</v>
      </c>
      <c r="AV1813" s="126">
        <v>16.400000000000002</v>
      </c>
    </row>
    <row r="1814" spans="1:48" ht="23.25" customHeight="1">
      <c r="D1814" s="105" t="s">
        <v>2608</v>
      </c>
      <c r="E1814" s="164" t="s">
        <v>2608</v>
      </c>
      <c r="F1814" s="165" t="s">
        <v>2609</v>
      </c>
      <c r="G1814" s="126">
        <v>17.5</v>
      </c>
      <c r="H1814" s="166">
        <v>632</v>
      </c>
      <c r="I1814" s="166">
        <v>632</v>
      </c>
      <c r="J1814" s="166">
        <v>743</v>
      </c>
      <c r="K1814" s="357">
        <v>657</v>
      </c>
      <c r="L1814" s="357">
        <v>655</v>
      </c>
      <c r="M1814" s="357">
        <v>778</v>
      </c>
      <c r="N1814" s="357">
        <v>774</v>
      </c>
      <c r="O1814" s="357">
        <v>646</v>
      </c>
      <c r="P1814" s="357">
        <v>693</v>
      </c>
      <c r="Q1814" s="357">
        <v>770</v>
      </c>
      <c r="R1814" s="357">
        <v>780</v>
      </c>
      <c r="S1814" s="354">
        <v>952</v>
      </c>
      <c r="T1814" s="354">
        <v>1129</v>
      </c>
      <c r="U1814" s="354">
        <v>1134</v>
      </c>
      <c r="V1814" s="357">
        <v>880</v>
      </c>
      <c r="W1814" s="357">
        <v>973</v>
      </c>
      <c r="X1814" s="357">
        <v>759</v>
      </c>
      <c r="Y1814" s="357">
        <v>855</v>
      </c>
      <c r="Z1814" s="357">
        <v>995</v>
      </c>
      <c r="AA1814" s="357">
        <v>837</v>
      </c>
      <c r="AB1814" s="357">
        <v>839</v>
      </c>
      <c r="AC1814" s="357">
        <v>966</v>
      </c>
      <c r="AD1814" s="357">
        <v>1133</v>
      </c>
      <c r="AE1814" s="357">
        <v>908</v>
      </c>
      <c r="AF1814" s="357">
        <v>953</v>
      </c>
      <c r="AG1814" s="357">
        <v>1083</v>
      </c>
      <c r="AH1814" s="357">
        <v>1270</v>
      </c>
      <c r="AI1814" s="368" t="s">
        <v>2207</v>
      </c>
      <c r="AJ1814" s="357">
        <v>855</v>
      </c>
      <c r="AK1814" s="357">
        <v>983</v>
      </c>
      <c r="AL1814" s="357">
        <v>1153</v>
      </c>
      <c r="AM1814" s="357">
        <v>696</v>
      </c>
      <c r="AN1814" s="357">
        <v>782</v>
      </c>
      <c r="AO1814" s="357">
        <v>890</v>
      </c>
      <c r="AP1814" s="357">
        <v>769</v>
      </c>
      <c r="AQ1814" s="357">
        <v>769</v>
      </c>
      <c r="AR1814" s="357">
        <v>1010</v>
      </c>
      <c r="AS1814" s="357">
        <v>922</v>
      </c>
      <c r="AT1814" s="105"/>
      <c r="AU1814" s="105" t="s">
        <v>2608</v>
      </c>
      <c r="AV1814" s="126">
        <v>17.5</v>
      </c>
    </row>
    <row r="1815" spans="1:48" ht="23.25" customHeight="1">
      <c r="D1815" s="105" t="s">
        <v>2610</v>
      </c>
      <c r="E1815" s="164" t="s">
        <v>2610</v>
      </c>
      <c r="F1815" s="165" t="s">
        <v>2611</v>
      </c>
      <c r="G1815" s="126">
        <v>18.700000000000003</v>
      </c>
      <c r="H1815" s="166">
        <v>646</v>
      </c>
      <c r="I1815" s="166">
        <v>648</v>
      </c>
      <c r="J1815" s="166">
        <v>777</v>
      </c>
      <c r="K1815" s="357">
        <v>672</v>
      </c>
      <c r="L1815" s="357">
        <v>672</v>
      </c>
      <c r="M1815" s="357">
        <v>812</v>
      </c>
      <c r="N1815" s="357">
        <v>798</v>
      </c>
      <c r="O1815" s="357">
        <v>661</v>
      </c>
      <c r="P1815" s="357">
        <v>714</v>
      </c>
      <c r="Q1815" s="357">
        <v>798</v>
      </c>
      <c r="R1815" s="357">
        <v>806</v>
      </c>
      <c r="S1815" s="354">
        <v>972</v>
      </c>
      <c r="T1815" s="354">
        <v>1157</v>
      </c>
      <c r="U1815" s="354">
        <v>1162</v>
      </c>
      <c r="V1815" s="357">
        <v>903</v>
      </c>
      <c r="W1815" s="357">
        <v>999</v>
      </c>
      <c r="X1815" s="357">
        <v>777</v>
      </c>
      <c r="Y1815" s="357">
        <v>879</v>
      </c>
      <c r="Z1815" s="357">
        <v>1022</v>
      </c>
      <c r="AA1815" s="357">
        <v>848</v>
      </c>
      <c r="AB1815" s="357">
        <v>862</v>
      </c>
      <c r="AC1815" s="357">
        <v>998</v>
      </c>
      <c r="AD1815" s="357">
        <v>1170</v>
      </c>
      <c r="AE1815" s="357">
        <v>932</v>
      </c>
      <c r="AF1815" s="357">
        <v>977</v>
      </c>
      <c r="AG1815" s="357">
        <v>1115</v>
      </c>
      <c r="AH1815" s="357">
        <v>1307</v>
      </c>
      <c r="AI1815" s="368" t="s">
        <v>2207</v>
      </c>
      <c r="AJ1815" s="357">
        <v>879</v>
      </c>
      <c r="AK1815" s="357">
        <v>1015</v>
      </c>
      <c r="AL1815" s="357">
        <v>1190</v>
      </c>
      <c r="AM1815" s="357">
        <v>715</v>
      </c>
      <c r="AN1815" s="357">
        <v>806</v>
      </c>
      <c r="AO1815" s="357">
        <v>918</v>
      </c>
      <c r="AP1815" s="357">
        <v>793</v>
      </c>
      <c r="AQ1815" s="357">
        <v>793</v>
      </c>
      <c r="AR1815" s="357">
        <v>1047</v>
      </c>
      <c r="AS1815" s="357">
        <v>946</v>
      </c>
      <c r="AT1815" s="105"/>
      <c r="AU1815" s="105" t="s">
        <v>2610</v>
      </c>
      <c r="AV1815" s="126">
        <v>18.700000000000003</v>
      </c>
    </row>
    <row r="1816" spans="1:48" ht="23.25" customHeight="1">
      <c r="D1816" s="105" t="s">
        <v>2618</v>
      </c>
      <c r="E1816" s="164" t="s">
        <v>2618</v>
      </c>
      <c r="F1816" s="165" t="s">
        <v>2619</v>
      </c>
      <c r="G1816" s="126">
        <v>18.700000000000003</v>
      </c>
      <c r="H1816" s="166">
        <v>736</v>
      </c>
      <c r="I1816" s="166">
        <v>737</v>
      </c>
      <c r="J1816" s="166">
        <v>882</v>
      </c>
      <c r="K1816" s="357">
        <v>781</v>
      </c>
      <c r="L1816" s="357">
        <v>778</v>
      </c>
      <c r="M1816" s="357">
        <v>946</v>
      </c>
      <c r="N1816" s="357">
        <v>924</v>
      </c>
      <c r="O1816" s="357">
        <v>746</v>
      </c>
      <c r="P1816" s="357">
        <v>793</v>
      </c>
      <c r="Q1816" s="357">
        <v>888</v>
      </c>
      <c r="R1816" s="357">
        <v>893</v>
      </c>
      <c r="S1816" s="354">
        <v>1174</v>
      </c>
      <c r="T1816" s="354">
        <v>1362</v>
      </c>
      <c r="U1816" s="354">
        <v>1413</v>
      </c>
      <c r="V1816" s="357">
        <v>1026</v>
      </c>
      <c r="W1816" s="357">
        <v>1138</v>
      </c>
      <c r="X1816" s="357">
        <v>918</v>
      </c>
      <c r="Y1816" s="357">
        <v>1022</v>
      </c>
      <c r="Z1816" s="357">
        <v>1191</v>
      </c>
      <c r="AA1816" s="357">
        <v>1005</v>
      </c>
      <c r="AB1816" s="357">
        <v>992</v>
      </c>
      <c r="AC1816" s="357">
        <v>1130</v>
      </c>
      <c r="AD1816" s="357">
        <v>1325</v>
      </c>
      <c r="AE1816" s="357">
        <v>1076</v>
      </c>
      <c r="AF1816" s="357">
        <v>1175</v>
      </c>
      <c r="AG1816" s="357">
        <v>1317</v>
      </c>
      <c r="AH1816" s="357">
        <v>1545</v>
      </c>
      <c r="AI1816" s="368" t="s">
        <v>2207</v>
      </c>
      <c r="AJ1816" s="357">
        <v>1030</v>
      </c>
      <c r="AK1816" s="357">
        <v>1168</v>
      </c>
      <c r="AL1816" s="357">
        <v>1370</v>
      </c>
      <c r="AM1816" s="357">
        <v>835</v>
      </c>
      <c r="AN1816" s="357">
        <v>926</v>
      </c>
      <c r="AO1816" s="357">
        <v>1055</v>
      </c>
      <c r="AP1816" s="357">
        <v>845</v>
      </c>
      <c r="AQ1816" s="357">
        <v>845</v>
      </c>
      <c r="AR1816" s="357">
        <v>1097</v>
      </c>
      <c r="AS1816" s="357">
        <v>1098</v>
      </c>
      <c r="AT1816" s="105"/>
      <c r="AU1816" s="105" t="s">
        <v>2618</v>
      </c>
      <c r="AV1816" s="126">
        <v>18.700000000000003</v>
      </c>
    </row>
    <row r="1817" spans="1:48" ht="23.25" customHeight="1">
      <c r="D1817" s="105" t="s">
        <v>2620</v>
      </c>
      <c r="E1817" s="164" t="s">
        <v>2620</v>
      </c>
      <c r="F1817" s="165" t="s">
        <v>2909</v>
      </c>
      <c r="G1817" s="126">
        <v>21</v>
      </c>
      <c r="H1817" s="166">
        <v>772</v>
      </c>
      <c r="I1817" s="166">
        <v>773</v>
      </c>
      <c r="J1817" s="166">
        <v>928</v>
      </c>
      <c r="K1817" s="357">
        <v>817</v>
      </c>
      <c r="L1817" s="357">
        <v>815</v>
      </c>
      <c r="M1817" s="357">
        <v>993</v>
      </c>
      <c r="N1817" s="357">
        <v>973</v>
      </c>
      <c r="O1817" s="357">
        <v>785</v>
      </c>
      <c r="P1817" s="357">
        <v>839</v>
      </c>
      <c r="Q1817" s="357">
        <v>939</v>
      </c>
      <c r="R1817" s="357">
        <v>949</v>
      </c>
      <c r="S1817" s="354">
        <v>1217</v>
      </c>
      <c r="T1817" s="354">
        <v>1423</v>
      </c>
      <c r="U1817" s="354">
        <v>1474</v>
      </c>
      <c r="V1817" s="357">
        <v>1078</v>
      </c>
      <c r="W1817" s="357">
        <v>1194</v>
      </c>
      <c r="X1817" s="357">
        <v>953</v>
      </c>
      <c r="Y1817" s="357">
        <v>1068</v>
      </c>
      <c r="Z1817" s="357">
        <v>1244</v>
      </c>
      <c r="AA1817" s="357">
        <v>1042</v>
      </c>
      <c r="AB1817" s="357">
        <v>1038</v>
      </c>
      <c r="AC1817" s="357">
        <v>1192</v>
      </c>
      <c r="AD1817" s="357">
        <v>1398</v>
      </c>
      <c r="AE1817" s="357">
        <v>1125</v>
      </c>
      <c r="AF1817" s="357">
        <v>1221</v>
      </c>
      <c r="AG1817" s="357">
        <v>1379</v>
      </c>
      <c r="AH1817" s="357">
        <v>1618</v>
      </c>
      <c r="AI1817" s="368" t="s">
        <v>2207</v>
      </c>
      <c r="AJ1817" s="357">
        <v>1076</v>
      </c>
      <c r="AK1817" s="357">
        <v>1231</v>
      </c>
      <c r="AL1817" s="357">
        <v>1443</v>
      </c>
      <c r="AM1817" s="357">
        <v>872</v>
      </c>
      <c r="AN1817" s="357">
        <v>975</v>
      </c>
      <c r="AO1817" s="357">
        <v>1110</v>
      </c>
      <c r="AP1817" s="357">
        <v>897</v>
      </c>
      <c r="AQ1817" s="357">
        <v>897</v>
      </c>
      <c r="AR1817" s="357">
        <v>1178</v>
      </c>
      <c r="AS1817" s="357">
        <v>1149</v>
      </c>
      <c r="AT1817" s="105"/>
      <c r="AU1817" s="105" t="s">
        <v>2620</v>
      </c>
      <c r="AV1817" s="126">
        <v>21</v>
      </c>
    </row>
    <row r="1818" spans="1:48" ht="23.25" customHeight="1">
      <c r="D1818" s="105" t="s">
        <v>2621</v>
      </c>
      <c r="E1818" s="164" t="s">
        <v>2621</v>
      </c>
      <c r="F1818" s="165" t="s">
        <v>2622</v>
      </c>
      <c r="G1818" s="126">
        <v>23.3</v>
      </c>
      <c r="H1818" s="166">
        <v>819</v>
      </c>
      <c r="I1818" s="166">
        <v>824</v>
      </c>
      <c r="J1818" s="166">
        <v>975</v>
      </c>
      <c r="K1818" s="357">
        <v>869</v>
      </c>
      <c r="L1818" s="357">
        <v>870</v>
      </c>
      <c r="M1818" s="357">
        <v>1040</v>
      </c>
      <c r="N1818" s="357">
        <v>1023</v>
      </c>
      <c r="O1818" s="357">
        <v>836</v>
      </c>
      <c r="P1818" s="357">
        <v>915</v>
      </c>
      <c r="Q1818" s="357">
        <v>1002</v>
      </c>
      <c r="R1818" s="357">
        <v>1005</v>
      </c>
      <c r="S1818" s="354">
        <v>1263</v>
      </c>
      <c r="T1818" s="354">
        <v>1490</v>
      </c>
      <c r="U1818" s="354">
        <v>1540</v>
      </c>
      <c r="V1818" s="357">
        <v>1134</v>
      </c>
      <c r="W1818" s="357">
        <v>1256</v>
      </c>
      <c r="X1818" s="357">
        <v>988</v>
      </c>
      <c r="Y1818" s="357">
        <v>1115</v>
      </c>
      <c r="Z1818" s="357">
        <v>1298</v>
      </c>
      <c r="AA1818" s="357">
        <v>1080</v>
      </c>
      <c r="AB1818" s="357">
        <v>1085</v>
      </c>
      <c r="AC1818" s="357">
        <v>1255</v>
      </c>
      <c r="AD1818" s="357">
        <v>1472</v>
      </c>
      <c r="AE1818" s="357">
        <v>1174</v>
      </c>
      <c r="AF1818" s="357">
        <v>1268</v>
      </c>
      <c r="AG1818" s="357">
        <v>1441</v>
      </c>
      <c r="AH1818" s="357">
        <v>1692</v>
      </c>
      <c r="AI1818" s="368" t="s">
        <v>2207</v>
      </c>
      <c r="AJ1818" s="357">
        <v>1123</v>
      </c>
      <c r="AK1818" s="357">
        <v>1293</v>
      </c>
      <c r="AL1818" s="357">
        <v>1517</v>
      </c>
      <c r="AM1818" s="357">
        <v>910</v>
      </c>
      <c r="AN1818" s="357">
        <v>1024</v>
      </c>
      <c r="AO1818" s="357">
        <v>1166</v>
      </c>
      <c r="AP1818" s="357">
        <v>955</v>
      </c>
      <c r="AQ1818" s="357">
        <v>955</v>
      </c>
      <c r="AR1818" s="357">
        <v>1267</v>
      </c>
      <c r="AS1818" s="357">
        <v>1204</v>
      </c>
      <c r="AT1818" s="105"/>
      <c r="AU1818" s="105" t="s">
        <v>2621</v>
      </c>
      <c r="AV1818" s="126">
        <v>23.3</v>
      </c>
    </row>
    <row r="1819" spans="1:48" ht="23.25" customHeight="1">
      <c r="D1819" s="105" t="s">
        <v>2628</v>
      </c>
      <c r="E1819" s="164" t="s">
        <v>2628</v>
      </c>
      <c r="F1819" s="165" t="s">
        <v>2629</v>
      </c>
      <c r="G1819" s="126">
        <v>23.3</v>
      </c>
      <c r="H1819" s="166">
        <v>784</v>
      </c>
      <c r="I1819" s="166">
        <v>795</v>
      </c>
      <c r="J1819" s="166">
        <v>939</v>
      </c>
      <c r="K1819" s="357">
        <v>827</v>
      </c>
      <c r="L1819" s="357">
        <v>828</v>
      </c>
      <c r="M1819" s="357">
        <v>1005</v>
      </c>
      <c r="N1819" s="357">
        <v>967</v>
      </c>
      <c r="O1819" s="357">
        <v>800</v>
      </c>
      <c r="P1819" s="357">
        <v>875</v>
      </c>
      <c r="Q1819" s="357">
        <v>973</v>
      </c>
      <c r="R1819" s="357">
        <v>976</v>
      </c>
      <c r="S1819" s="354">
        <v>1277</v>
      </c>
      <c r="T1819" s="354">
        <v>1519</v>
      </c>
      <c r="U1819" s="354">
        <v>1506</v>
      </c>
      <c r="V1819" s="357">
        <v>1153</v>
      </c>
      <c r="W1819" s="357">
        <v>1274</v>
      </c>
      <c r="X1819" s="357">
        <v>986</v>
      </c>
      <c r="Y1819" s="357">
        <v>1113</v>
      </c>
      <c r="Z1819" s="357">
        <v>1294</v>
      </c>
      <c r="AA1819" s="357">
        <v>1074</v>
      </c>
      <c r="AB1819" s="357">
        <v>1090</v>
      </c>
      <c r="AC1819" s="357">
        <v>1260</v>
      </c>
      <c r="AD1819" s="357">
        <v>1476</v>
      </c>
      <c r="AE1819" s="357">
        <v>1179</v>
      </c>
      <c r="AF1819" s="357">
        <v>1262</v>
      </c>
      <c r="AG1819" s="357">
        <v>1435</v>
      </c>
      <c r="AH1819" s="357">
        <v>1682</v>
      </c>
      <c r="AI1819" s="368" t="s">
        <v>2207</v>
      </c>
      <c r="AJ1819" s="357">
        <v>1115</v>
      </c>
      <c r="AK1819" s="357">
        <v>1285</v>
      </c>
      <c r="AL1819" s="357">
        <v>1506</v>
      </c>
      <c r="AM1819" s="357">
        <v>887</v>
      </c>
      <c r="AN1819" s="357">
        <v>1002</v>
      </c>
      <c r="AO1819" s="357">
        <v>1139</v>
      </c>
      <c r="AP1819" s="357">
        <v>971</v>
      </c>
      <c r="AQ1819" s="357">
        <v>971</v>
      </c>
      <c r="AR1819" s="357">
        <v>1302</v>
      </c>
      <c r="AS1819" s="357">
        <v>1202</v>
      </c>
      <c r="AT1819" s="105"/>
      <c r="AU1819" s="105" t="s">
        <v>2628</v>
      </c>
      <c r="AV1819" s="126">
        <v>23.3</v>
      </c>
    </row>
    <row r="1820" spans="1:48" ht="23.25" customHeight="1">
      <c r="A1820" s="396"/>
      <c r="B1820" s="397"/>
      <c r="D1820" s="105" t="s">
        <v>3563</v>
      </c>
      <c r="E1820" s="164" t="s">
        <v>3563</v>
      </c>
      <c r="F1820" s="165" t="s">
        <v>2629</v>
      </c>
      <c r="G1820" s="126">
        <v>23.3</v>
      </c>
      <c r="H1820" s="166">
        <v>784</v>
      </c>
      <c r="I1820" s="166">
        <v>795</v>
      </c>
      <c r="J1820" s="166">
        <v>939</v>
      </c>
      <c r="K1820" s="357">
        <v>827</v>
      </c>
      <c r="L1820" s="357">
        <v>828</v>
      </c>
      <c r="M1820" s="357">
        <v>1005</v>
      </c>
      <c r="N1820" s="357">
        <v>967</v>
      </c>
      <c r="O1820" s="357">
        <v>800</v>
      </c>
      <c r="P1820" s="357">
        <v>875</v>
      </c>
      <c r="Q1820" s="357">
        <v>973</v>
      </c>
      <c r="R1820" s="357">
        <v>976</v>
      </c>
      <c r="S1820" s="354">
        <v>1277</v>
      </c>
      <c r="T1820" s="354">
        <v>1519</v>
      </c>
      <c r="U1820" s="354">
        <v>1506</v>
      </c>
      <c r="V1820" s="357">
        <v>1153</v>
      </c>
      <c r="W1820" s="357">
        <v>1274</v>
      </c>
      <c r="X1820" s="357">
        <v>986</v>
      </c>
      <c r="Y1820" s="357">
        <v>1113</v>
      </c>
      <c r="Z1820" s="357">
        <v>1294</v>
      </c>
      <c r="AA1820" s="357">
        <v>1074</v>
      </c>
      <c r="AB1820" s="357">
        <v>1090</v>
      </c>
      <c r="AC1820" s="357">
        <v>1260</v>
      </c>
      <c r="AD1820" s="357">
        <v>1476</v>
      </c>
      <c r="AE1820" s="357">
        <v>1179</v>
      </c>
      <c r="AF1820" s="357">
        <v>1262</v>
      </c>
      <c r="AG1820" s="357">
        <v>1435</v>
      </c>
      <c r="AH1820" s="357">
        <v>1682</v>
      </c>
      <c r="AI1820" s="368" t="s">
        <v>2207</v>
      </c>
      <c r="AJ1820" s="357">
        <v>1115</v>
      </c>
      <c r="AK1820" s="357">
        <v>1285</v>
      </c>
      <c r="AL1820" s="357">
        <v>1506</v>
      </c>
      <c r="AM1820" s="357">
        <v>887</v>
      </c>
      <c r="AN1820" s="357">
        <v>1002</v>
      </c>
      <c r="AO1820" s="357">
        <v>1139</v>
      </c>
      <c r="AP1820" s="357">
        <v>971</v>
      </c>
      <c r="AQ1820" s="357">
        <v>971</v>
      </c>
      <c r="AR1820" s="357">
        <v>1302</v>
      </c>
      <c r="AS1820" s="357">
        <v>1202</v>
      </c>
      <c r="AT1820" s="105"/>
      <c r="AU1820" s="105" t="s">
        <v>3563</v>
      </c>
      <c r="AV1820" s="126">
        <v>23.3</v>
      </c>
    </row>
    <row r="1821" spans="1:48" ht="23.25" customHeight="1">
      <c r="D1821" s="105" t="s">
        <v>3052</v>
      </c>
      <c r="E1821" s="164" t="s">
        <v>3052</v>
      </c>
      <c r="F1821" s="165" t="s">
        <v>3817</v>
      </c>
      <c r="G1821" s="126">
        <v>1.1000000000000001</v>
      </c>
      <c r="H1821" s="166">
        <v>181</v>
      </c>
      <c r="I1821" s="166">
        <v>181</v>
      </c>
      <c r="J1821" s="166">
        <v>208</v>
      </c>
      <c r="K1821" s="357">
        <v>193</v>
      </c>
      <c r="L1821" s="357">
        <v>190</v>
      </c>
      <c r="M1821" s="357">
        <v>220</v>
      </c>
      <c r="N1821" s="357">
        <v>201</v>
      </c>
      <c r="O1821" s="357">
        <v>180</v>
      </c>
      <c r="P1821" s="357">
        <v>188</v>
      </c>
      <c r="Q1821" s="357">
        <v>215</v>
      </c>
      <c r="R1821" s="357">
        <v>199</v>
      </c>
      <c r="S1821" s="354">
        <v>243</v>
      </c>
      <c r="T1821" s="354">
        <v>269</v>
      </c>
      <c r="U1821" s="354">
        <v>311</v>
      </c>
      <c r="V1821" s="357">
        <v>221</v>
      </c>
      <c r="W1821" s="357">
        <v>246</v>
      </c>
      <c r="X1821" s="357">
        <v>210</v>
      </c>
      <c r="Y1821" s="357">
        <v>224</v>
      </c>
      <c r="Z1821" s="357">
        <v>262</v>
      </c>
      <c r="AA1821" s="357">
        <v>232</v>
      </c>
      <c r="AB1821" s="357">
        <v>215</v>
      </c>
      <c r="AC1821" s="357">
        <v>233</v>
      </c>
      <c r="AD1821" s="357">
        <v>273</v>
      </c>
      <c r="AE1821" s="357">
        <v>236</v>
      </c>
      <c r="AF1821" s="357">
        <v>249</v>
      </c>
      <c r="AG1821" s="357">
        <v>268</v>
      </c>
      <c r="AH1821" s="357">
        <v>314</v>
      </c>
      <c r="AI1821" s="368" t="s">
        <v>2207</v>
      </c>
      <c r="AJ1821" s="357">
        <v>225</v>
      </c>
      <c r="AK1821" s="357">
        <v>243</v>
      </c>
      <c r="AL1821" s="357">
        <v>285</v>
      </c>
      <c r="AM1821" s="357">
        <v>201</v>
      </c>
      <c r="AN1821" s="357">
        <v>211</v>
      </c>
      <c r="AO1821" s="357">
        <v>241</v>
      </c>
      <c r="AP1821" s="357">
        <v>202</v>
      </c>
      <c r="AQ1821" s="357">
        <v>202</v>
      </c>
      <c r="AR1821" s="357">
        <v>232</v>
      </c>
      <c r="AS1821" s="357">
        <v>251</v>
      </c>
      <c r="AT1821" s="105"/>
      <c r="AU1821" s="105" t="s">
        <v>3052</v>
      </c>
      <c r="AV1821" s="126">
        <v>1.1000000000000001</v>
      </c>
    </row>
    <row r="1822" spans="1:48" ht="23.25" customHeight="1">
      <c r="D1822" s="105" t="s">
        <v>3565</v>
      </c>
      <c r="E1822" s="164" t="s">
        <v>3565</v>
      </c>
      <c r="F1822" s="165" t="s">
        <v>3817</v>
      </c>
      <c r="G1822" s="126">
        <v>1.1000000000000001</v>
      </c>
      <c r="H1822" s="166">
        <v>181</v>
      </c>
      <c r="I1822" s="166">
        <v>181</v>
      </c>
      <c r="J1822" s="166">
        <v>208</v>
      </c>
      <c r="K1822" s="357">
        <v>193</v>
      </c>
      <c r="L1822" s="357">
        <v>190</v>
      </c>
      <c r="M1822" s="357">
        <v>220</v>
      </c>
      <c r="N1822" s="357">
        <v>201</v>
      </c>
      <c r="O1822" s="357">
        <v>180</v>
      </c>
      <c r="P1822" s="357">
        <v>188</v>
      </c>
      <c r="Q1822" s="357">
        <v>215</v>
      </c>
      <c r="R1822" s="357">
        <v>199</v>
      </c>
      <c r="S1822" s="354">
        <v>243</v>
      </c>
      <c r="T1822" s="354">
        <v>269</v>
      </c>
      <c r="U1822" s="354">
        <v>311</v>
      </c>
      <c r="V1822" s="357">
        <v>221</v>
      </c>
      <c r="W1822" s="357">
        <v>246</v>
      </c>
      <c r="X1822" s="357">
        <v>210</v>
      </c>
      <c r="Y1822" s="357">
        <v>224</v>
      </c>
      <c r="Z1822" s="357">
        <v>262</v>
      </c>
      <c r="AA1822" s="357">
        <v>232</v>
      </c>
      <c r="AB1822" s="357">
        <v>215</v>
      </c>
      <c r="AC1822" s="357">
        <v>233</v>
      </c>
      <c r="AD1822" s="357">
        <v>273</v>
      </c>
      <c r="AE1822" s="357">
        <v>236</v>
      </c>
      <c r="AF1822" s="357">
        <v>249</v>
      </c>
      <c r="AG1822" s="357">
        <v>268</v>
      </c>
      <c r="AH1822" s="357">
        <v>314</v>
      </c>
      <c r="AI1822" s="368" t="s">
        <v>2207</v>
      </c>
      <c r="AJ1822" s="357">
        <v>225</v>
      </c>
      <c r="AK1822" s="357">
        <v>243</v>
      </c>
      <c r="AL1822" s="357">
        <v>285</v>
      </c>
      <c r="AM1822" s="357">
        <v>201</v>
      </c>
      <c r="AN1822" s="357">
        <v>211</v>
      </c>
      <c r="AO1822" s="357">
        <v>241</v>
      </c>
      <c r="AP1822" s="357">
        <v>202</v>
      </c>
      <c r="AQ1822" s="357">
        <v>202</v>
      </c>
      <c r="AR1822" s="357">
        <v>232</v>
      </c>
      <c r="AS1822" s="357">
        <v>251</v>
      </c>
      <c r="AT1822" s="105"/>
      <c r="AU1822" s="105" t="s">
        <v>3565</v>
      </c>
      <c r="AV1822" s="126">
        <v>1.1000000000000001</v>
      </c>
    </row>
    <row r="1823" spans="1:48" ht="23.25" customHeight="1">
      <c r="D1823" s="105" t="s">
        <v>3054</v>
      </c>
      <c r="E1823" s="164" t="s">
        <v>3054</v>
      </c>
      <c r="F1823" s="165" t="s">
        <v>3819</v>
      </c>
      <c r="G1823" s="126">
        <v>1.4000000000000001</v>
      </c>
      <c r="H1823" s="166">
        <v>188</v>
      </c>
      <c r="I1823" s="166">
        <v>185</v>
      </c>
      <c r="J1823" s="166">
        <v>221</v>
      </c>
      <c r="K1823" s="357">
        <v>196</v>
      </c>
      <c r="L1823" s="357">
        <v>192</v>
      </c>
      <c r="M1823" s="357">
        <v>232</v>
      </c>
      <c r="N1823" s="357">
        <v>217</v>
      </c>
      <c r="O1823" s="357">
        <v>193</v>
      </c>
      <c r="P1823" s="357">
        <v>194</v>
      </c>
      <c r="Q1823" s="357">
        <v>221</v>
      </c>
      <c r="R1823" s="357">
        <v>211</v>
      </c>
      <c r="S1823" s="354">
        <v>252</v>
      </c>
      <c r="T1823" s="354">
        <v>281</v>
      </c>
      <c r="U1823" s="354">
        <v>322</v>
      </c>
      <c r="V1823" s="357">
        <v>230</v>
      </c>
      <c r="W1823" s="357">
        <v>256</v>
      </c>
      <c r="X1823" s="357">
        <v>218</v>
      </c>
      <c r="Y1823" s="357">
        <v>234</v>
      </c>
      <c r="Z1823" s="357">
        <v>274</v>
      </c>
      <c r="AA1823" s="357">
        <v>241</v>
      </c>
      <c r="AB1823" s="357">
        <v>225</v>
      </c>
      <c r="AC1823" s="357">
        <v>247</v>
      </c>
      <c r="AD1823" s="357">
        <v>289</v>
      </c>
      <c r="AE1823" s="357">
        <v>247</v>
      </c>
      <c r="AF1823" s="357">
        <v>259</v>
      </c>
      <c r="AG1823" s="357">
        <v>282</v>
      </c>
      <c r="AH1823" s="357">
        <v>330</v>
      </c>
      <c r="AI1823" s="368" t="s">
        <v>2207</v>
      </c>
      <c r="AJ1823" s="357">
        <v>236</v>
      </c>
      <c r="AK1823" s="357">
        <v>258</v>
      </c>
      <c r="AL1823" s="357">
        <v>302</v>
      </c>
      <c r="AM1823" s="357">
        <v>207</v>
      </c>
      <c r="AN1823" s="357">
        <v>219</v>
      </c>
      <c r="AO1823" s="357">
        <v>250</v>
      </c>
      <c r="AP1823" s="357">
        <v>212</v>
      </c>
      <c r="AQ1823" s="357">
        <v>212</v>
      </c>
      <c r="AR1823" s="357">
        <v>247</v>
      </c>
      <c r="AS1823" s="357">
        <v>261</v>
      </c>
      <c r="AT1823" s="105"/>
      <c r="AU1823" s="105" t="s">
        <v>3054</v>
      </c>
      <c r="AV1823" s="126">
        <v>1.4000000000000001</v>
      </c>
    </row>
    <row r="1824" spans="1:48" ht="23.25" customHeight="1">
      <c r="D1824" s="105" t="s">
        <v>3567</v>
      </c>
      <c r="E1824" s="164" t="s">
        <v>3567</v>
      </c>
      <c r="F1824" s="165" t="s">
        <v>3819</v>
      </c>
      <c r="G1824" s="126">
        <v>1.4000000000000001</v>
      </c>
      <c r="H1824" s="166">
        <v>188</v>
      </c>
      <c r="I1824" s="166">
        <v>185</v>
      </c>
      <c r="J1824" s="166">
        <v>221</v>
      </c>
      <c r="K1824" s="357">
        <v>196</v>
      </c>
      <c r="L1824" s="357">
        <v>192</v>
      </c>
      <c r="M1824" s="357">
        <v>232</v>
      </c>
      <c r="N1824" s="357">
        <v>217</v>
      </c>
      <c r="O1824" s="357">
        <v>193</v>
      </c>
      <c r="P1824" s="357">
        <v>194</v>
      </c>
      <c r="Q1824" s="357">
        <v>221</v>
      </c>
      <c r="R1824" s="357">
        <v>211</v>
      </c>
      <c r="S1824" s="354">
        <v>252</v>
      </c>
      <c r="T1824" s="354">
        <v>281</v>
      </c>
      <c r="U1824" s="354">
        <v>322</v>
      </c>
      <c r="V1824" s="357">
        <v>230</v>
      </c>
      <c r="W1824" s="357">
        <v>256</v>
      </c>
      <c r="X1824" s="357">
        <v>218</v>
      </c>
      <c r="Y1824" s="357">
        <v>234</v>
      </c>
      <c r="Z1824" s="357">
        <v>274</v>
      </c>
      <c r="AA1824" s="357">
        <v>241</v>
      </c>
      <c r="AB1824" s="357">
        <v>225</v>
      </c>
      <c r="AC1824" s="357">
        <v>247</v>
      </c>
      <c r="AD1824" s="357">
        <v>289</v>
      </c>
      <c r="AE1824" s="357">
        <v>247</v>
      </c>
      <c r="AF1824" s="357">
        <v>259</v>
      </c>
      <c r="AG1824" s="357">
        <v>282</v>
      </c>
      <c r="AH1824" s="357">
        <v>330</v>
      </c>
      <c r="AI1824" s="368" t="s">
        <v>2207</v>
      </c>
      <c r="AJ1824" s="357">
        <v>236</v>
      </c>
      <c r="AK1824" s="357">
        <v>258</v>
      </c>
      <c r="AL1824" s="357">
        <v>302</v>
      </c>
      <c r="AM1824" s="357">
        <v>207</v>
      </c>
      <c r="AN1824" s="357">
        <v>219</v>
      </c>
      <c r="AO1824" s="357">
        <v>250</v>
      </c>
      <c r="AP1824" s="357">
        <v>212</v>
      </c>
      <c r="AQ1824" s="357">
        <v>212</v>
      </c>
      <c r="AR1824" s="357">
        <v>247</v>
      </c>
      <c r="AS1824" s="357">
        <v>261</v>
      </c>
      <c r="AT1824" s="105"/>
      <c r="AU1824" s="105" t="s">
        <v>3567</v>
      </c>
      <c r="AV1824" s="126">
        <v>1.4000000000000001</v>
      </c>
    </row>
    <row r="1825" spans="1:48" ht="23.25" customHeight="1">
      <c r="A1825" s="396"/>
      <c r="B1825" s="397"/>
      <c r="D1825" s="105" t="s">
        <v>4214</v>
      </c>
      <c r="E1825" s="164" t="s">
        <v>4214</v>
      </c>
      <c r="F1825" s="165" t="s">
        <v>2063</v>
      </c>
      <c r="G1825" s="126">
        <v>1.7000000000000002</v>
      </c>
      <c r="H1825" s="166">
        <v>206</v>
      </c>
      <c r="I1825" s="166">
        <v>207</v>
      </c>
      <c r="J1825" s="166">
        <v>237</v>
      </c>
      <c r="K1825" s="357">
        <v>221</v>
      </c>
      <c r="L1825" s="357">
        <v>219</v>
      </c>
      <c r="M1825" s="357">
        <v>256</v>
      </c>
      <c r="N1825" s="357">
        <v>231</v>
      </c>
      <c r="O1825" s="357">
        <v>205</v>
      </c>
      <c r="P1825" s="357">
        <v>218</v>
      </c>
      <c r="Q1825" s="357">
        <v>248</v>
      </c>
      <c r="R1825" s="357">
        <v>230</v>
      </c>
      <c r="S1825" s="354">
        <v>267</v>
      </c>
      <c r="T1825" s="354">
        <v>301</v>
      </c>
      <c r="U1825" s="354">
        <v>343</v>
      </c>
      <c r="V1825" s="357">
        <v>249</v>
      </c>
      <c r="W1825" s="357">
        <v>275</v>
      </c>
      <c r="X1825" s="357">
        <v>233</v>
      </c>
      <c r="Y1825" s="357">
        <v>253</v>
      </c>
      <c r="Z1825" s="357">
        <v>295</v>
      </c>
      <c r="AA1825" s="357">
        <v>258</v>
      </c>
      <c r="AB1825" s="357">
        <v>243</v>
      </c>
      <c r="AC1825" s="357">
        <v>269</v>
      </c>
      <c r="AD1825" s="357">
        <v>315</v>
      </c>
      <c r="AE1825" s="357">
        <v>266</v>
      </c>
      <c r="AF1825" s="357">
        <v>278</v>
      </c>
      <c r="AG1825" s="357">
        <v>304</v>
      </c>
      <c r="AH1825" s="357">
        <v>356</v>
      </c>
      <c r="AI1825" s="368" t="s">
        <v>2207</v>
      </c>
      <c r="AJ1825" s="357">
        <v>254</v>
      </c>
      <c r="AK1825" s="357">
        <v>279</v>
      </c>
      <c r="AL1825" s="357">
        <v>328</v>
      </c>
      <c r="AM1825" s="357">
        <v>223</v>
      </c>
      <c r="AN1825" s="357">
        <v>237</v>
      </c>
      <c r="AO1825" s="357">
        <v>270</v>
      </c>
      <c r="AP1825" s="357">
        <v>233</v>
      </c>
      <c r="AQ1825" s="357">
        <v>233</v>
      </c>
      <c r="AR1825" s="357">
        <v>275</v>
      </c>
      <c r="AS1825" s="357">
        <v>278</v>
      </c>
      <c r="AT1825" s="105"/>
      <c r="AU1825" s="105" t="s">
        <v>4214</v>
      </c>
      <c r="AV1825" s="126">
        <v>1.7000000000000002</v>
      </c>
    </row>
    <row r="1826" spans="1:48" ht="23.25" customHeight="1">
      <c r="D1826" s="105" t="s">
        <v>4217</v>
      </c>
      <c r="E1826" s="164" t="s">
        <v>4217</v>
      </c>
      <c r="F1826" s="165" t="s">
        <v>2063</v>
      </c>
      <c r="G1826" s="126">
        <v>1.7000000000000002</v>
      </c>
      <c r="H1826" s="166">
        <v>206</v>
      </c>
      <c r="I1826" s="166">
        <v>207</v>
      </c>
      <c r="J1826" s="166">
        <v>237</v>
      </c>
      <c r="K1826" s="357">
        <v>221</v>
      </c>
      <c r="L1826" s="357">
        <v>219</v>
      </c>
      <c r="M1826" s="357">
        <v>256</v>
      </c>
      <c r="N1826" s="357">
        <v>231</v>
      </c>
      <c r="O1826" s="357">
        <v>205</v>
      </c>
      <c r="P1826" s="357">
        <v>218</v>
      </c>
      <c r="Q1826" s="357">
        <v>248</v>
      </c>
      <c r="R1826" s="357">
        <v>230</v>
      </c>
      <c r="S1826" s="354">
        <v>267</v>
      </c>
      <c r="T1826" s="354">
        <v>301</v>
      </c>
      <c r="U1826" s="354">
        <v>343</v>
      </c>
      <c r="V1826" s="357">
        <v>249</v>
      </c>
      <c r="W1826" s="357">
        <v>275</v>
      </c>
      <c r="X1826" s="357">
        <v>233</v>
      </c>
      <c r="Y1826" s="357">
        <v>253</v>
      </c>
      <c r="Z1826" s="357">
        <v>295</v>
      </c>
      <c r="AA1826" s="357">
        <v>258</v>
      </c>
      <c r="AB1826" s="357">
        <v>243</v>
      </c>
      <c r="AC1826" s="357">
        <v>269</v>
      </c>
      <c r="AD1826" s="357">
        <v>315</v>
      </c>
      <c r="AE1826" s="357">
        <v>266</v>
      </c>
      <c r="AF1826" s="357">
        <v>278</v>
      </c>
      <c r="AG1826" s="357">
        <v>304</v>
      </c>
      <c r="AH1826" s="357">
        <v>356</v>
      </c>
      <c r="AI1826" s="368" t="s">
        <v>2207</v>
      </c>
      <c r="AJ1826" s="357">
        <v>254</v>
      </c>
      <c r="AK1826" s="357">
        <v>279</v>
      </c>
      <c r="AL1826" s="357">
        <v>328</v>
      </c>
      <c r="AM1826" s="357">
        <v>223</v>
      </c>
      <c r="AN1826" s="357">
        <v>237</v>
      </c>
      <c r="AO1826" s="357">
        <v>270</v>
      </c>
      <c r="AP1826" s="357">
        <v>233</v>
      </c>
      <c r="AQ1826" s="357">
        <v>233</v>
      </c>
      <c r="AR1826" s="357">
        <v>275</v>
      </c>
      <c r="AS1826" s="357">
        <v>278</v>
      </c>
      <c r="AT1826" s="105"/>
      <c r="AU1826" s="105" t="s">
        <v>4217</v>
      </c>
      <c r="AV1826" s="126">
        <v>1.7000000000000002</v>
      </c>
    </row>
    <row r="1827" spans="1:48" ht="23.25" customHeight="1">
      <c r="D1827" s="105" t="s">
        <v>220</v>
      </c>
      <c r="E1827" s="164" t="s">
        <v>220</v>
      </c>
      <c r="F1827" s="165" t="s">
        <v>884</v>
      </c>
      <c r="G1827" s="126">
        <v>2.8000000000000003</v>
      </c>
      <c r="H1827" s="166">
        <v>260</v>
      </c>
      <c r="I1827" s="166">
        <v>262</v>
      </c>
      <c r="J1827" s="166">
        <v>301</v>
      </c>
      <c r="K1827" s="357">
        <v>282</v>
      </c>
      <c r="L1827" s="357">
        <v>276</v>
      </c>
      <c r="M1827" s="357">
        <v>332</v>
      </c>
      <c r="N1827" s="357">
        <v>295</v>
      </c>
      <c r="O1827" s="357">
        <v>262</v>
      </c>
      <c r="P1827" s="357">
        <v>281</v>
      </c>
      <c r="Q1827" s="357">
        <v>320</v>
      </c>
      <c r="R1827" s="357">
        <v>307</v>
      </c>
      <c r="S1827" s="354">
        <v>342</v>
      </c>
      <c r="T1827" s="354">
        <v>395</v>
      </c>
      <c r="U1827" s="354">
        <v>446</v>
      </c>
      <c r="V1827" s="357">
        <v>334</v>
      </c>
      <c r="W1827" s="357">
        <v>371</v>
      </c>
      <c r="X1827" s="357">
        <v>286</v>
      </c>
      <c r="Y1827" s="357">
        <v>316</v>
      </c>
      <c r="Z1827" s="357">
        <v>376</v>
      </c>
      <c r="AA1827" s="357">
        <v>322</v>
      </c>
      <c r="AB1827" s="357">
        <v>301</v>
      </c>
      <c r="AC1827" s="357">
        <v>341</v>
      </c>
      <c r="AD1827" s="357">
        <v>412</v>
      </c>
      <c r="AE1827" s="357">
        <v>339</v>
      </c>
      <c r="AF1827" s="357">
        <v>337</v>
      </c>
      <c r="AG1827" s="357">
        <v>378</v>
      </c>
      <c r="AH1827" s="357">
        <v>455</v>
      </c>
      <c r="AI1827" s="368" t="s">
        <v>2207</v>
      </c>
      <c r="AJ1827" s="357">
        <v>328</v>
      </c>
      <c r="AK1827" s="357">
        <v>369</v>
      </c>
      <c r="AL1827" s="357">
        <v>433</v>
      </c>
      <c r="AM1827" s="357">
        <v>286</v>
      </c>
      <c r="AN1827" s="357">
        <v>311</v>
      </c>
      <c r="AO1827" s="357">
        <v>354</v>
      </c>
      <c r="AP1827" s="357">
        <v>297</v>
      </c>
      <c r="AQ1827" s="357">
        <v>297</v>
      </c>
      <c r="AR1827" s="357">
        <v>369</v>
      </c>
      <c r="AS1827" s="357">
        <v>345</v>
      </c>
      <c r="AT1827" s="105"/>
      <c r="AU1827" s="105" t="s">
        <v>220</v>
      </c>
      <c r="AV1827" s="126">
        <v>2.8000000000000003</v>
      </c>
    </row>
    <row r="1828" spans="1:48" ht="23.25" customHeight="1">
      <c r="D1828" s="105" t="s">
        <v>3570</v>
      </c>
      <c r="E1828" s="164" t="s">
        <v>3570</v>
      </c>
      <c r="F1828" s="165" t="s">
        <v>884</v>
      </c>
      <c r="G1828" s="126">
        <v>2.8000000000000003</v>
      </c>
      <c r="H1828" s="166">
        <v>260</v>
      </c>
      <c r="I1828" s="166">
        <v>262</v>
      </c>
      <c r="J1828" s="166">
        <v>301</v>
      </c>
      <c r="K1828" s="357">
        <v>282</v>
      </c>
      <c r="L1828" s="357">
        <v>276</v>
      </c>
      <c r="M1828" s="357">
        <v>332</v>
      </c>
      <c r="N1828" s="357">
        <v>295</v>
      </c>
      <c r="O1828" s="357">
        <v>262</v>
      </c>
      <c r="P1828" s="357">
        <v>281</v>
      </c>
      <c r="Q1828" s="357">
        <v>320</v>
      </c>
      <c r="R1828" s="357">
        <v>307</v>
      </c>
      <c r="S1828" s="354">
        <v>342</v>
      </c>
      <c r="T1828" s="354">
        <v>395</v>
      </c>
      <c r="U1828" s="354">
        <v>446</v>
      </c>
      <c r="V1828" s="357">
        <v>334</v>
      </c>
      <c r="W1828" s="357">
        <v>371</v>
      </c>
      <c r="X1828" s="357">
        <v>286</v>
      </c>
      <c r="Y1828" s="357">
        <v>316</v>
      </c>
      <c r="Z1828" s="357">
        <v>376</v>
      </c>
      <c r="AA1828" s="357">
        <v>322</v>
      </c>
      <c r="AB1828" s="357">
        <v>301</v>
      </c>
      <c r="AC1828" s="357">
        <v>341</v>
      </c>
      <c r="AD1828" s="357">
        <v>412</v>
      </c>
      <c r="AE1828" s="357">
        <v>339</v>
      </c>
      <c r="AF1828" s="357">
        <v>337</v>
      </c>
      <c r="AG1828" s="357">
        <v>378</v>
      </c>
      <c r="AH1828" s="357">
        <v>455</v>
      </c>
      <c r="AI1828" s="368" t="s">
        <v>2207</v>
      </c>
      <c r="AJ1828" s="357">
        <v>328</v>
      </c>
      <c r="AK1828" s="357">
        <v>369</v>
      </c>
      <c r="AL1828" s="357">
        <v>433</v>
      </c>
      <c r="AM1828" s="357">
        <v>286</v>
      </c>
      <c r="AN1828" s="357">
        <v>311</v>
      </c>
      <c r="AO1828" s="357">
        <v>354</v>
      </c>
      <c r="AP1828" s="357">
        <v>297</v>
      </c>
      <c r="AQ1828" s="357">
        <v>297</v>
      </c>
      <c r="AR1828" s="357">
        <v>369</v>
      </c>
      <c r="AS1828" s="357">
        <v>345</v>
      </c>
      <c r="AT1828" s="105"/>
      <c r="AU1828" s="105" t="s">
        <v>3570</v>
      </c>
      <c r="AV1828" s="126">
        <v>2.8000000000000003</v>
      </c>
    </row>
    <row r="1829" spans="1:48" ht="23.25" customHeight="1">
      <c r="D1829" s="105" t="s">
        <v>5343</v>
      </c>
      <c r="E1829" s="13" t="s">
        <v>5343</v>
      </c>
      <c r="F1829" s="2" t="s">
        <v>5344</v>
      </c>
      <c r="G1829">
        <v>3</v>
      </c>
      <c r="H1829" s="398" t="s">
        <v>2207</v>
      </c>
      <c r="I1829" s="398" t="s">
        <v>2207</v>
      </c>
      <c r="J1829" s="398" t="s">
        <v>2207</v>
      </c>
      <c r="K1829" s="390" t="s">
        <v>2207</v>
      </c>
      <c r="L1829" s="390" t="s">
        <v>2207</v>
      </c>
      <c r="M1829" s="390" t="s">
        <v>2207</v>
      </c>
      <c r="N1829" s="390" t="s">
        <v>2207</v>
      </c>
      <c r="O1829" s="390" t="s">
        <v>2207</v>
      </c>
      <c r="P1829" s="390" t="s">
        <v>2207</v>
      </c>
      <c r="Q1829" s="390" t="s">
        <v>2207</v>
      </c>
      <c r="R1829" s="390" t="s">
        <v>2207</v>
      </c>
      <c r="S1829" s="354">
        <v>369</v>
      </c>
      <c r="T1829" s="354">
        <v>429</v>
      </c>
      <c r="U1829" s="354">
        <v>482</v>
      </c>
      <c r="V1829" s="391">
        <v>358</v>
      </c>
      <c r="W1829" s="391">
        <v>397</v>
      </c>
      <c r="X1829" s="391">
        <v>304</v>
      </c>
      <c r="Y1829" s="391">
        <v>337</v>
      </c>
      <c r="Z1829" s="391">
        <v>402</v>
      </c>
      <c r="AA1829" s="391">
        <v>343</v>
      </c>
      <c r="AB1829" s="391">
        <v>322</v>
      </c>
      <c r="AC1829" s="391">
        <v>366</v>
      </c>
      <c r="AD1829" s="391">
        <v>442</v>
      </c>
      <c r="AE1829" s="391">
        <v>362</v>
      </c>
      <c r="AF1829" s="391">
        <v>357</v>
      </c>
      <c r="AG1829" s="391">
        <v>402</v>
      </c>
      <c r="AH1829" s="391">
        <v>485</v>
      </c>
      <c r="AI1829" s="399" t="s">
        <v>2207</v>
      </c>
      <c r="AJ1829" s="391">
        <v>350</v>
      </c>
      <c r="AK1829" s="391">
        <v>395</v>
      </c>
      <c r="AL1829" s="391">
        <v>463</v>
      </c>
      <c r="AM1829" s="391">
        <v>306</v>
      </c>
      <c r="AN1829" s="391">
        <v>333</v>
      </c>
      <c r="AO1829" s="391">
        <v>379</v>
      </c>
      <c r="AP1829" s="391">
        <v>323</v>
      </c>
      <c r="AQ1829" s="391">
        <v>323</v>
      </c>
      <c r="AR1829" s="391">
        <v>402</v>
      </c>
      <c r="AS1829" s="391">
        <v>371</v>
      </c>
      <c r="AU1829" s="105" t="s">
        <v>5343</v>
      </c>
      <c r="AV1829" s="126">
        <v>3</v>
      </c>
    </row>
    <row r="1830" spans="1:48" ht="23.25" customHeight="1">
      <c r="D1830" s="105" t="s">
        <v>5345</v>
      </c>
      <c r="E1830" s="13" t="s">
        <v>5345</v>
      </c>
      <c r="F1830" s="2" t="s">
        <v>5344</v>
      </c>
      <c r="G1830">
        <v>3</v>
      </c>
      <c r="H1830" s="398" t="s">
        <v>2207</v>
      </c>
      <c r="I1830" s="398" t="s">
        <v>2207</v>
      </c>
      <c r="J1830" s="398" t="s">
        <v>2207</v>
      </c>
      <c r="K1830" s="390" t="s">
        <v>2207</v>
      </c>
      <c r="L1830" s="390" t="s">
        <v>2207</v>
      </c>
      <c r="M1830" s="390" t="s">
        <v>2207</v>
      </c>
      <c r="N1830" s="390" t="s">
        <v>2207</v>
      </c>
      <c r="O1830" s="390" t="s">
        <v>2207</v>
      </c>
      <c r="P1830" s="390" t="s">
        <v>2207</v>
      </c>
      <c r="Q1830" s="390" t="s">
        <v>2207</v>
      </c>
      <c r="R1830" s="390" t="s">
        <v>2207</v>
      </c>
      <c r="S1830" s="354">
        <v>369</v>
      </c>
      <c r="T1830" s="354">
        <v>429</v>
      </c>
      <c r="U1830" s="354">
        <v>482</v>
      </c>
      <c r="V1830" s="391">
        <v>358</v>
      </c>
      <c r="W1830" s="391">
        <v>397</v>
      </c>
      <c r="X1830" s="391">
        <v>304</v>
      </c>
      <c r="Y1830" s="391">
        <v>337</v>
      </c>
      <c r="Z1830" s="391">
        <v>402</v>
      </c>
      <c r="AA1830" s="391">
        <v>343</v>
      </c>
      <c r="AB1830" s="391">
        <v>322</v>
      </c>
      <c r="AC1830" s="391">
        <v>366</v>
      </c>
      <c r="AD1830" s="391">
        <v>442</v>
      </c>
      <c r="AE1830" s="391">
        <v>362</v>
      </c>
      <c r="AF1830" s="391">
        <v>357</v>
      </c>
      <c r="AG1830" s="391">
        <v>402</v>
      </c>
      <c r="AH1830" s="391">
        <v>485</v>
      </c>
      <c r="AI1830" s="399" t="s">
        <v>2207</v>
      </c>
      <c r="AJ1830" s="391">
        <v>350</v>
      </c>
      <c r="AK1830" s="391">
        <v>395</v>
      </c>
      <c r="AL1830" s="391">
        <v>463</v>
      </c>
      <c r="AM1830" s="391">
        <v>306</v>
      </c>
      <c r="AN1830" s="391">
        <v>333</v>
      </c>
      <c r="AO1830" s="391">
        <v>379</v>
      </c>
      <c r="AP1830" s="391">
        <v>323</v>
      </c>
      <c r="AQ1830" s="391">
        <v>323</v>
      </c>
      <c r="AR1830" s="391">
        <v>402</v>
      </c>
      <c r="AS1830" s="391">
        <v>371</v>
      </c>
      <c r="AU1830" s="105" t="s">
        <v>5345</v>
      </c>
      <c r="AV1830" s="126">
        <v>3</v>
      </c>
    </row>
    <row r="1831" spans="1:48" ht="23.25" customHeight="1">
      <c r="D1831" s="105" t="s">
        <v>224</v>
      </c>
      <c r="E1831" s="164" t="s">
        <v>224</v>
      </c>
      <c r="F1831" s="165" t="s">
        <v>886</v>
      </c>
      <c r="G1831" s="126">
        <v>3.3000000000000003</v>
      </c>
      <c r="H1831" s="166">
        <v>298</v>
      </c>
      <c r="I1831" s="166">
        <v>300</v>
      </c>
      <c r="J1831" s="166">
        <v>345</v>
      </c>
      <c r="K1831" s="357">
        <v>323</v>
      </c>
      <c r="L1831" s="357">
        <v>316</v>
      </c>
      <c r="M1831" s="357">
        <v>382</v>
      </c>
      <c r="N1831" s="357">
        <v>338</v>
      </c>
      <c r="O1831" s="357">
        <v>301</v>
      </c>
      <c r="P1831" s="357">
        <v>324</v>
      </c>
      <c r="Q1831" s="357">
        <v>368</v>
      </c>
      <c r="R1831" s="357">
        <v>353</v>
      </c>
      <c r="S1831" s="354">
        <v>383</v>
      </c>
      <c r="T1831" s="354">
        <v>447</v>
      </c>
      <c r="U1831" s="354">
        <v>501</v>
      </c>
      <c r="V1831" s="357">
        <v>381</v>
      </c>
      <c r="W1831" s="357">
        <v>422</v>
      </c>
      <c r="X1831" s="357">
        <v>322</v>
      </c>
      <c r="Y1831" s="357">
        <v>358</v>
      </c>
      <c r="Z1831" s="357">
        <v>427</v>
      </c>
      <c r="AA1831" s="357">
        <v>363</v>
      </c>
      <c r="AB1831" s="357">
        <v>342</v>
      </c>
      <c r="AC1831" s="357">
        <v>390</v>
      </c>
      <c r="AD1831" s="357">
        <v>471</v>
      </c>
      <c r="AE1831" s="357">
        <v>385</v>
      </c>
      <c r="AF1831" s="357">
        <v>377</v>
      </c>
      <c r="AG1831" s="357">
        <v>426</v>
      </c>
      <c r="AH1831" s="357">
        <v>514</v>
      </c>
      <c r="AI1831" s="368" t="s">
        <v>2207</v>
      </c>
      <c r="AJ1831" s="357">
        <v>372</v>
      </c>
      <c r="AK1831" s="357">
        <v>421</v>
      </c>
      <c r="AL1831" s="357">
        <v>493</v>
      </c>
      <c r="AM1831" s="357">
        <v>325</v>
      </c>
      <c r="AN1831" s="357">
        <v>354</v>
      </c>
      <c r="AO1831" s="357">
        <v>403</v>
      </c>
      <c r="AP1831" s="357">
        <v>348</v>
      </c>
      <c r="AQ1831" s="357">
        <v>348</v>
      </c>
      <c r="AR1831" s="357">
        <v>435</v>
      </c>
      <c r="AS1831" s="357">
        <v>396</v>
      </c>
      <c r="AT1831" s="105"/>
      <c r="AU1831" s="105" t="s">
        <v>224</v>
      </c>
      <c r="AV1831" s="126">
        <v>3.3000000000000003</v>
      </c>
    </row>
    <row r="1832" spans="1:48" ht="23.25" customHeight="1">
      <c r="D1832" s="105" t="s">
        <v>3574</v>
      </c>
      <c r="E1832" s="164" t="s">
        <v>3574</v>
      </c>
      <c r="F1832" s="165" t="s">
        <v>886</v>
      </c>
      <c r="G1832" s="126">
        <v>3.3000000000000003</v>
      </c>
      <c r="H1832" s="166">
        <v>298</v>
      </c>
      <c r="I1832" s="166">
        <v>300</v>
      </c>
      <c r="J1832" s="166">
        <v>345</v>
      </c>
      <c r="K1832" s="357">
        <v>323</v>
      </c>
      <c r="L1832" s="357">
        <v>316</v>
      </c>
      <c r="M1832" s="357">
        <v>382</v>
      </c>
      <c r="N1832" s="357">
        <v>338</v>
      </c>
      <c r="O1832" s="357">
        <v>301</v>
      </c>
      <c r="P1832" s="357">
        <v>324</v>
      </c>
      <c r="Q1832" s="357">
        <v>368</v>
      </c>
      <c r="R1832" s="357">
        <v>353</v>
      </c>
      <c r="S1832" s="354">
        <v>383</v>
      </c>
      <c r="T1832" s="354">
        <v>447</v>
      </c>
      <c r="U1832" s="354">
        <v>501</v>
      </c>
      <c r="V1832" s="357">
        <v>381</v>
      </c>
      <c r="W1832" s="357">
        <v>422</v>
      </c>
      <c r="X1832" s="357">
        <v>322</v>
      </c>
      <c r="Y1832" s="357">
        <v>358</v>
      </c>
      <c r="Z1832" s="357">
        <v>427</v>
      </c>
      <c r="AA1832" s="357">
        <v>363</v>
      </c>
      <c r="AB1832" s="357">
        <v>342</v>
      </c>
      <c r="AC1832" s="357">
        <v>390</v>
      </c>
      <c r="AD1832" s="357">
        <v>471</v>
      </c>
      <c r="AE1832" s="357">
        <v>385</v>
      </c>
      <c r="AF1832" s="357">
        <v>377</v>
      </c>
      <c r="AG1832" s="357">
        <v>426</v>
      </c>
      <c r="AH1832" s="357">
        <v>514</v>
      </c>
      <c r="AI1832" s="368" t="s">
        <v>2207</v>
      </c>
      <c r="AJ1832" s="357">
        <v>372</v>
      </c>
      <c r="AK1832" s="357">
        <v>421</v>
      </c>
      <c r="AL1832" s="357">
        <v>493</v>
      </c>
      <c r="AM1832" s="357">
        <v>325</v>
      </c>
      <c r="AN1832" s="357">
        <v>354</v>
      </c>
      <c r="AO1832" s="357">
        <v>403</v>
      </c>
      <c r="AP1832" s="357">
        <v>348</v>
      </c>
      <c r="AQ1832" s="357">
        <v>348</v>
      </c>
      <c r="AR1832" s="357">
        <v>435</v>
      </c>
      <c r="AS1832" s="357">
        <v>396</v>
      </c>
      <c r="AT1832" s="105"/>
      <c r="AU1832" s="105" t="s">
        <v>3574</v>
      </c>
      <c r="AV1832" s="126">
        <v>3.3000000000000003</v>
      </c>
    </row>
    <row r="1833" spans="1:48" ht="23.25" customHeight="1">
      <c r="D1833" s="105" t="s">
        <v>3057</v>
      </c>
      <c r="E1833" s="164" t="s">
        <v>3057</v>
      </c>
      <c r="F1833" s="165" t="s">
        <v>3822</v>
      </c>
      <c r="G1833" s="126">
        <v>3.6</v>
      </c>
      <c r="H1833" s="166">
        <v>322</v>
      </c>
      <c r="I1833" s="166">
        <v>319</v>
      </c>
      <c r="J1833" s="166">
        <v>382</v>
      </c>
      <c r="K1833" s="357">
        <v>342</v>
      </c>
      <c r="L1833" s="357">
        <v>338</v>
      </c>
      <c r="M1833" s="357">
        <v>413</v>
      </c>
      <c r="N1833" s="357">
        <v>390</v>
      </c>
      <c r="O1833" s="357">
        <v>343</v>
      </c>
      <c r="P1833" s="357">
        <v>346</v>
      </c>
      <c r="Q1833" s="357">
        <v>395</v>
      </c>
      <c r="R1833" s="357">
        <v>379</v>
      </c>
      <c r="S1833" s="354">
        <v>407</v>
      </c>
      <c r="T1833" s="354">
        <v>476</v>
      </c>
      <c r="U1833" s="354">
        <v>532</v>
      </c>
      <c r="V1833" s="357">
        <v>408</v>
      </c>
      <c r="W1833" s="357">
        <v>452</v>
      </c>
      <c r="X1833" s="357">
        <v>354</v>
      </c>
      <c r="Y1833" s="357">
        <v>394</v>
      </c>
      <c r="Z1833" s="357">
        <v>458</v>
      </c>
      <c r="AA1833" s="357">
        <v>391</v>
      </c>
      <c r="AB1833" s="357">
        <v>383</v>
      </c>
      <c r="AC1833" s="357">
        <v>435</v>
      </c>
      <c r="AD1833" s="357">
        <v>510</v>
      </c>
      <c r="AE1833" s="357">
        <v>416</v>
      </c>
      <c r="AF1833" s="357">
        <v>417</v>
      </c>
      <c r="AG1833" s="357">
        <v>470</v>
      </c>
      <c r="AH1833" s="357">
        <v>551</v>
      </c>
      <c r="AI1833" s="368" t="s">
        <v>2207</v>
      </c>
      <c r="AJ1833" s="357">
        <v>394</v>
      </c>
      <c r="AK1833" s="357">
        <v>446</v>
      </c>
      <c r="AL1833" s="357">
        <v>523</v>
      </c>
      <c r="AM1833" s="357">
        <v>344</v>
      </c>
      <c r="AN1833" s="357">
        <v>375</v>
      </c>
      <c r="AO1833" s="357">
        <v>427</v>
      </c>
      <c r="AP1833" s="357">
        <v>374</v>
      </c>
      <c r="AQ1833" s="357">
        <v>374</v>
      </c>
      <c r="AR1833" s="357">
        <v>467</v>
      </c>
      <c r="AS1833" s="357">
        <v>424</v>
      </c>
      <c r="AT1833" s="105"/>
      <c r="AU1833" s="105" t="s">
        <v>3057</v>
      </c>
      <c r="AV1833" s="126">
        <v>3.6</v>
      </c>
    </row>
    <row r="1834" spans="1:48" ht="23.25" customHeight="1">
      <c r="D1834" s="105" t="s">
        <v>3578</v>
      </c>
      <c r="E1834" s="164" t="s">
        <v>3578</v>
      </c>
      <c r="F1834" s="165" t="s">
        <v>3822</v>
      </c>
      <c r="G1834" s="126">
        <v>3.6</v>
      </c>
      <c r="H1834" s="166">
        <v>322</v>
      </c>
      <c r="I1834" s="166">
        <v>319</v>
      </c>
      <c r="J1834" s="166">
        <v>382</v>
      </c>
      <c r="K1834" s="357">
        <v>342</v>
      </c>
      <c r="L1834" s="357">
        <v>338</v>
      </c>
      <c r="M1834" s="357">
        <v>413</v>
      </c>
      <c r="N1834" s="357">
        <v>390</v>
      </c>
      <c r="O1834" s="357">
        <v>343</v>
      </c>
      <c r="P1834" s="357">
        <v>346</v>
      </c>
      <c r="Q1834" s="357">
        <v>395</v>
      </c>
      <c r="R1834" s="357">
        <v>379</v>
      </c>
      <c r="S1834" s="354">
        <v>407</v>
      </c>
      <c r="T1834" s="354">
        <v>476</v>
      </c>
      <c r="U1834" s="354">
        <v>532</v>
      </c>
      <c r="V1834" s="357">
        <v>408</v>
      </c>
      <c r="W1834" s="357">
        <v>452</v>
      </c>
      <c r="X1834" s="357">
        <v>354</v>
      </c>
      <c r="Y1834" s="357">
        <v>394</v>
      </c>
      <c r="Z1834" s="357">
        <v>458</v>
      </c>
      <c r="AA1834" s="357">
        <v>391</v>
      </c>
      <c r="AB1834" s="357">
        <v>383</v>
      </c>
      <c r="AC1834" s="357">
        <v>435</v>
      </c>
      <c r="AD1834" s="357">
        <v>510</v>
      </c>
      <c r="AE1834" s="357">
        <v>416</v>
      </c>
      <c r="AF1834" s="357">
        <v>417</v>
      </c>
      <c r="AG1834" s="357">
        <v>470</v>
      </c>
      <c r="AH1834" s="357">
        <v>551</v>
      </c>
      <c r="AI1834" s="368" t="s">
        <v>2207</v>
      </c>
      <c r="AJ1834" s="357">
        <v>394</v>
      </c>
      <c r="AK1834" s="357">
        <v>446</v>
      </c>
      <c r="AL1834" s="357">
        <v>523</v>
      </c>
      <c r="AM1834" s="357">
        <v>344</v>
      </c>
      <c r="AN1834" s="357">
        <v>375</v>
      </c>
      <c r="AO1834" s="357">
        <v>427</v>
      </c>
      <c r="AP1834" s="357">
        <v>374</v>
      </c>
      <c r="AQ1834" s="357">
        <v>374</v>
      </c>
      <c r="AR1834" s="357">
        <v>467</v>
      </c>
      <c r="AS1834" s="357">
        <v>424</v>
      </c>
      <c r="AT1834" s="105"/>
      <c r="AU1834" s="105" t="s">
        <v>3578</v>
      </c>
      <c r="AV1834" s="126">
        <v>3.6</v>
      </c>
    </row>
    <row r="1835" spans="1:48" ht="23.25" customHeight="1">
      <c r="D1835" s="105" t="s">
        <v>228</v>
      </c>
      <c r="E1835" s="164" t="s">
        <v>228</v>
      </c>
      <c r="F1835" s="165" t="s">
        <v>888</v>
      </c>
      <c r="G1835" s="126">
        <v>3.8000000000000003</v>
      </c>
      <c r="H1835" s="166">
        <v>323</v>
      </c>
      <c r="I1835" s="166">
        <v>326</v>
      </c>
      <c r="J1835" s="166">
        <v>375</v>
      </c>
      <c r="K1835" s="357">
        <v>352</v>
      </c>
      <c r="L1835" s="357">
        <v>344</v>
      </c>
      <c r="M1835" s="357">
        <v>418</v>
      </c>
      <c r="N1835" s="357">
        <v>369</v>
      </c>
      <c r="O1835" s="357">
        <v>327</v>
      </c>
      <c r="P1835" s="357">
        <v>355</v>
      </c>
      <c r="Q1835" s="357">
        <v>402</v>
      </c>
      <c r="R1835" s="357">
        <v>387</v>
      </c>
      <c r="S1835" s="354">
        <v>419</v>
      </c>
      <c r="T1835" s="354">
        <v>493</v>
      </c>
      <c r="U1835" s="354">
        <v>549</v>
      </c>
      <c r="V1835" s="357">
        <v>423</v>
      </c>
      <c r="W1835" s="357">
        <v>468</v>
      </c>
      <c r="X1835" s="357">
        <v>347</v>
      </c>
      <c r="Y1835" s="357">
        <v>388</v>
      </c>
      <c r="Z1835" s="357">
        <v>464</v>
      </c>
      <c r="AA1835" s="357">
        <v>392</v>
      </c>
      <c r="AB1835" s="357">
        <v>371</v>
      </c>
      <c r="AC1835" s="357">
        <v>427</v>
      </c>
      <c r="AD1835" s="357">
        <v>517</v>
      </c>
      <c r="AE1835" s="357">
        <v>419</v>
      </c>
      <c r="AF1835" s="357">
        <v>407</v>
      </c>
      <c r="AG1835" s="357">
        <v>463</v>
      </c>
      <c r="AH1835" s="357">
        <v>560</v>
      </c>
      <c r="AI1835" s="368" t="s">
        <v>2207</v>
      </c>
      <c r="AJ1835" s="357">
        <v>406</v>
      </c>
      <c r="AK1835" s="357">
        <v>462</v>
      </c>
      <c r="AL1835" s="357">
        <v>541</v>
      </c>
      <c r="AM1835" s="357">
        <v>353</v>
      </c>
      <c r="AN1835" s="357">
        <v>387</v>
      </c>
      <c r="AO1835" s="357">
        <v>440</v>
      </c>
      <c r="AP1835" s="357">
        <v>389</v>
      </c>
      <c r="AQ1835" s="357">
        <v>389</v>
      </c>
      <c r="AR1835" s="357">
        <v>489</v>
      </c>
      <c r="AS1835" s="357">
        <v>438</v>
      </c>
      <c r="AT1835" s="105"/>
      <c r="AU1835" s="105" t="s">
        <v>228</v>
      </c>
      <c r="AV1835" s="126">
        <v>3.8000000000000003</v>
      </c>
    </row>
    <row r="1836" spans="1:48" ht="23.25" customHeight="1">
      <c r="D1836" s="105" t="s">
        <v>3582</v>
      </c>
      <c r="E1836" s="164" t="s">
        <v>3582</v>
      </c>
      <c r="F1836" s="165" t="s">
        <v>888</v>
      </c>
      <c r="G1836" s="126">
        <v>3.8000000000000003</v>
      </c>
      <c r="H1836" s="166">
        <v>323</v>
      </c>
      <c r="I1836" s="166">
        <v>326</v>
      </c>
      <c r="J1836" s="166">
        <v>375</v>
      </c>
      <c r="K1836" s="357">
        <v>352</v>
      </c>
      <c r="L1836" s="357">
        <v>344</v>
      </c>
      <c r="M1836" s="357">
        <v>418</v>
      </c>
      <c r="N1836" s="357">
        <v>369</v>
      </c>
      <c r="O1836" s="357">
        <v>327</v>
      </c>
      <c r="P1836" s="357">
        <v>355</v>
      </c>
      <c r="Q1836" s="357">
        <v>402</v>
      </c>
      <c r="R1836" s="357">
        <v>387</v>
      </c>
      <c r="S1836" s="354">
        <v>419</v>
      </c>
      <c r="T1836" s="354">
        <v>493</v>
      </c>
      <c r="U1836" s="354">
        <v>549</v>
      </c>
      <c r="V1836" s="357">
        <v>423</v>
      </c>
      <c r="W1836" s="357">
        <v>468</v>
      </c>
      <c r="X1836" s="357">
        <v>347</v>
      </c>
      <c r="Y1836" s="357">
        <v>388</v>
      </c>
      <c r="Z1836" s="357">
        <v>464</v>
      </c>
      <c r="AA1836" s="357">
        <v>392</v>
      </c>
      <c r="AB1836" s="357">
        <v>371</v>
      </c>
      <c r="AC1836" s="357">
        <v>427</v>
      </c>
      <c r="AD1836" s="357">
        <v>517</v>
      </c>
      <c r="AE1836" s="357">
        <v>419</v>
      </c>
      <c r="AF1836" s="357">
        <v>407</v>
      </c>
      <c r="AG1836" s="357">
        <v>463</v>
      </c>
      <c r="AH1836" s="357">
        <v>560</v>
      </c>
      <c r="AI1836" s="368" t="s">
        <v>2207</v>
      </c>
      <c r="AJ1836" s="357">
        <v>406</v>
      </c>
      <c r="AK1836" s="357">
        <v>462</v>
      </c>
      <c r="AL1836" s="357">
        <v>541</v>
      </c>
      <c r="AM1836" s="357">
        <v>353</v>
      </c>
      <c r="AN1836" s="357">
        <v>387</v>
      </c>
      <c r="AO1836" s="357">
        <v>440</v>
      </c>
      <c r="AP1836" s="357">
        <v>389</v>
      </c>
      <c r="AQ1836" s="357">
        <v>389</v>
      </c>
      <c r="AR1836" s="357">
        <v>489</v>
      </c>
      <c r="AS1836" s="357">
        <v>438</v>
      </c>
      <c r="AT1836" s="105"/>
      <c r="AU1836" s="105" t="s">
        <v>3582</v>
      </c>
      <c r="AV1836" s="126">
        <v>3.8000000000000003</v>
      </c>
    </row>
    <row r="1837" spans="1:48" ht="23.25" customHeight="1">
      <c r="D1837" s="105" t="s">
        <v>1105</v>
      </c>
      <c r="E1837" s="164" t="s">
        <v>1105</v>
      </c>
      <c r="F1837" s="165" t="s">
        <v>909</v>
      </c>
      <c r="G1837" s="126">
        <v>8.1999999999999993</v>
      </c>
      <c r="H1837" s="166">
        <v>541</v>
      </c>
      <c r="I1837" s="166">
        <v>545</v>
      </c>
      <c r="J1837" s="166">
        <v>626</v>
      </c>
      <c r="K1837" s="357">
        <v>588</v>
      </c>
      <c r="L1837" s="357">
        <v>574</v>
      </c>
      <c r="M1837" s="357">
        <v>661</v>
      </c>
      <c r="N1837" s="357">
        <v>615</v>
      </c>
      <c r="O1837" s="357">
        <v>546</v>
      </c>
      <c r="P1837" s="357">
        <v>590</v>
      </c>
      <c r="Q1837" s="357">
        <v>669</v>
      </c>
      <c r="R1837" s="357">
        <v>638</v>
      </c>
      <c r="S1837" s="354">
        <v>636</v>
      </c>
      <c r="T1837" s="354">
        <v>746</v>
      </c>
      <c r="U1837" s="354">
        <v>835</v>
      </c>
      <c r="V1837" s="357">
        <v>594</v>
      </c>
      <c r="W1837" s="357">
        <v>657</v>
      </c>
      <c r="X1837" s="357">
        <v>523</v>
      </c>
      <c r="Y1837" s="357">
        <v>584</v>
      </c>
      <c r="Z1837" s="357">
        <v>697</v>
      </c>
      <c r="AA1837" s="357">
        <v>591</v>
      </c>
      <c r="AB1837" s="357">
        <v>556</v>
      </c>
      <c r="AC1837" s="357">
        <v>638</v>
      </c>
      <c r="AD1837" s="357">
        <v>773</v>
      </c>
      <c r="AE1837" s="357">
        <v>626</v>
      </c>
      <c r="AF1837" s="357">
        <v>734</v>
      </c>
      <c r="AG1837" s="357">
        <v>820</v>
      </c>
      <c r="AH1837" s="357">
        <v>987</v>
      </c>
      <c r="AI1837" s="368" t="s">
        <v>2207</v>
      </c>
      <c r="AJ1837" s="357">
        <v>608</v>
      </c>
      <c r="AK1837" s="357">
        <v>691</v>
      </c>
      <c r="AL1837" s="357">
        <v>810</v>
      </c>
      <c r="AM1837" s="357">
        <v>521</v>
      </c>
      <c r="AN1837" s="357">
        <v>572</v>
      </c>
      <c r="AO1837" s="357">
        <v>651</v>
      </c>
      <c r="AP1837" s="357">
        <v>528</v>
      </c>
      <c r="AQ1837" s="357">
        <v>528</v>
      </c>
      <c r="AR1837" s="357">
        <v>677</v>
      </c>
      <c r="AS1837" s="357">
        <v>622</v>
      </c>
      <c r="AT1837" s="105"/>
      <c r="AU1837" s="105" t="s">
        <v>1105</v>
      </c>
      <c r="AV1837" s="126">
        <v>8.1999999999999993</v>
      </c>
    </row>
    <row r="1838" spans="1:48" ht="23.25" customHeight="1">
      <c r="D1838" s="105" t="s">
        <v>3584</v>
      </c>
      <c r="E1838" s="164" t="s">
        <v>3584</v>
      </c>
      <c r="F1838" s="165" t="s">
        <v>909</v>
      </c>
      <c r="G1838" s="126">
        <v>8.1999999999999993</v>
      </c>
      <c r="H1838" s="166">
        <v>541</v>
      </c>
      <c r="I1838" s="166">
        <v>545</v>
      </c>
      <c r="J1838" s="166">
        <v>626</v>
      </c>
      <c r="K1838" s="357">
        <v>588</v>
      </c>
      <c r="L1838" s="357">
        <v>574</v>
      </c>
      <c r="M1838" s="357">
        <v>661</v>
      </c>
      <c r="N1838" s="357">
        <v>615</v>
      </c>
      <c r="O1838" s="357">
        <v>546</v>
      </c>
      <c r="P1838" s="357">
        <v>590</v>
      </c>
      <c r="Q1838" s="357">
        <v>669</v>
      </c>
      <c r="R1838" s="357">
        <v>638</v>
      </c>
      <c r="S1838" s="354">
        <v>636</v>
      </c>
      <c r="T1838" s="354">
        <v>746</v>
      </c>
      <c r="U1838" s="354">
        <v>835</v>
      </c>
      <c r="V1838" s="357">
        <v>594</v>
      </c>
      <c r="W1838" s="357">
        <v>657</v>
      </c>
      <c r="X1838" s="357">
        <v>523</v>
      </c>
      <c r="Y1838" s="357">
        <v>584</v>
      </c>
      <c r="Z1838" s="357">
        <v>697</v>
      </c>
      <c r="AA1838" s="357">
        <v>591</v>
      </c>
      <c r="AB1838" s="357">
        <v>556</v>
      </c>
      <c r="AC1838" s="357">
        <v>638</v>
      </c>
      <c r="AD1838" s="357">
        <v>773</v>
      </c>
      <c r="AE1838" s="357">
        <v>626</v>
      </c>
      <c r="AF1838" s="357">
        <v>734</v>
      </c>
      <c r="AG1838" s="357">
        <v>820</v>
      </c>
      <c r="AH1838" s="357">
        <v>987</v>
      </c>
      <c r="AI1838" s="368" t="s">
        <v>2207</v>
      </c>
      <c r="AJ1838" s="357">
        <v>608</v>
      </c>
      <c r="AK1838" s="357">
        <v>691</v>
      </c>
      <c r="AL1838" s="357">
        <v>810</v>
      </c>
      <c r="AM1838" s="357">
        <v>521</v>
      </c>
      <c r="AN1838" s="357">
        <v>572</v>
      </c>
      <c r="AO1838" s="357">
        <v>651</v>
      </c>
      <c r="AP1838" s="357">
        <v>528</v>
      </c>
      <c r="AQ1838" s="357">
        <v>528</v>
      </c>
      <c r="AR1838" s="357">
        <v>677</v>
      </c>
      <c r="AS1838" s="357">
        <v>622</v>
      </c>
      <c r="AT1838" s="105"/>
      <c r="AU1838" s="105" t="s">
        <v>3584</v>
      </c>
      <c r="AV1838" s="126">
        <v>8.1999999999999993</v>
      </c>
    </row>
    <row r="1839" spans="1:48" ht="23.25" customHeight="1">
      <c r="D1839" s="105" t="s">
        <v>3060</v>
      </c>
      <c r="E1839" s="164" t="s">
        <v>3060</v>
      </c>
      <c r="F1839" s="165" t="s">
        <v>3817</v>
      </c>
      <c r="G1839" s="126">
        <v>1.4000000000000001</v>
      </c>
      <c r="H1839" s="166">
        <v>188</v>
      </c>
      <c r="I1839" s="166">
        <v>187</v>
      </c>
      <c r="J1839" s="166">
        <v>217</v>
      </c>
      <c r="K1839" s="357">
        <v>201</v>
      </c>
      <c r="L1839" s="357">
        <v>196</v>
      </c>
      <c r="M1839" s="357">
        <v>231</v>
      </c>
      <c r="N1839" s="357">
        <v>208</v>
      </c>
      <c r="O1839" s="357">
        <v>188</v>
      </c>
      <c r="P1839" s="357">
        <v>196</v>
      </c>
      <c r="Q1839" s="357">
        <v>225</v>
      </c>
      <c r="R1839" s="357">
        <v>213</v>
      </c>
      <c r="S1839" s="354">
        <v>255</v>
      </c>
      <c r="T1839" s="354">
        <v>284</v>
      </c>
      <c r="U1839" s="354">
        <v>326</v>
      </c>
      <c r="V1839" s="357">
        <v>234</v>
      </c>
      <c r="W1839" s="357">
        <v>260</v>
      </c>
      <c r="X1839" s="357">
        <v>216</v>
      </c>
      <c r="Y1839" s="357">
        <v>232</v>
      </c>
      <c r="Z1839" s="357">
        <v>275</v>
      </c>
      <c r="AA1839" s="357">
        <v>242</v>
      </c>
      <c r="AB1839" s="357">
        <v>220</v>
      </c>
      <c r="AC1839" s="357">
        <v>242</v>
      </c>
      <c r="AD1839" s="357">
        <v>290</v>
      </c>
      <c r="AE1839" s="357">
        <v>247</v>
      </c>
      <c r="AF1839" s="357">
        <v>256</v>
      </c>
      <c r="AG1839" s="357">
        <v>278</v>
      </c>
      <c r="AH1839" s="357">
        <v>332</v>
      </c>
      <c r="AI1839" s="368" t="s">
        <v>2207</v>
      </c>
      <c r="AJ1839" s="357">
        <v>239</v>
      </c>
      <c r="AK1839" s="357">
        <v>260</v>
      </c>
      <c r="AL1839" s="357">
        <v>305</v>
      </c>
      <c r="AM1839" s="357">
        <v>210</v>
      </c>
      <c r="AN1839" s="357">
        <v>222</v>
      </c>
      <c r="AO1839" s="357">
        <v>253</v>
      </c>
      <c r="AP1839" s="357">
        <v>215</v>
      </c>
      <c r="AQ1839" s="357">
        <v>215</v>
      </c>
      <c r="AR1839" s="357">
        <v>250</v>
      </c>
      <c r="AS1839" s="357">
        <v>264</v>
      </c>
      <c r="AT1839" s="105"/>
      <c r="AU1839" s="105" t="s">
        <v>3060</v>
      </c>
      <c r="AV1839" s="126">
        <v>1.4000000000000001</v>
      </c>
    </row>
    <row r="1840" spans="1:48" ht="23.25" customHeight="1">
      <c r="D1840" s="105" t="s">
        <v>3586</v>
      </c>
      <c r="E1840" s="164" t="s">
        <v>3586</v>
      </c>
      <c r="F1840" s="165" t="s">
        <v>3817</v>
      </c>
      <c r="G1840" s="126">
        <v>1.4000000000000001</v>
      </c>
      <c r="H1840" s="166">
        <v>188</v>
      </c>
      <c r="I1840" s="166">
        <v>187</v>
      </c>
      <c r="J1840" s="166">
        <v>217</v>
      </c>
      <c r="K1840" s="357">
        <v>201</v>
      </c>
      <c r="L1840" s="357">
        <v>196</v>
      </c>
      <c r="M1840" s="357">
        <v>231</v>
      </c>
      <c r="N1840" s="357">
        <v>208</v>
      </c>
      <c r="O1840" s="357">
        <v>188</v>
      </c>
      <c r="P1840" s="357">
        <v>196</v>
      </c>
      <c r="Q1840" s="357">
        <v>225</v>
      </c>
      <c r="R1840" s="357">
        <v>213</v>
      </c>
      <c r="S1840" s="354">
        <v>255</v>
      </c>
      <c r="T1840" s="354">
        <v>284</v>
      </c>
      <c r="U1840" s="354">
        <v>326</v>
      </c>
      <c r="V1840" s="357">
        <v>234</v>
      </c>
      <c r="W1840" s="357">
        <v>260</v>
      </c>
      <c r="X1840" s="357">
        <v>216</v>
      </c>
      <c r="Y1840" s="357">
        <v>232</v>
      </c>
      <c r="Z1840" s="357">
        <v>275</v>
      </c>
      <c r="AA1840" s="357">
        <v>242</v>
      </c>
      <c r="AB1840" s="357">
        <v>220</v>
      </c>
      <c r="AC1840" s="357">
        <v>242</v>
      </c>
      <c r="AD1840" s="357">
        <v>290</v>
      </c>
      <c r="AE1840" s="357">
        <v>247</v>
      </c>
      <c r="AF1840" s="357">
        <v>256</v>
      </c>
      <c r="AG1840" s="357">
        <v>278</v>
      </c>
      <c r="AH1840" s="357">
        <v>332</v>
      </c>
      <c r="AI1840" s="368" t="s">
        <v>2207</v>
      </c>
      <c r="AJ1840" s="357">
        <v>239</v>
      </c>
      <c r="AK1840" s="357">
        <v>260</v>
      </c>
      <c r="AL1840" s="357">
        <v>305</v>
      </c>
      <c r="AM1840" s="357">
        <v>210</v>
      </c>
      <c r="AN1840" s="357">
        <v>222</v>
      </c>
      <c r="AO1840" s="357">
        <v>253</v>
      </c>
      <c r="AP1840" s="357">
        <v>215</v>
      </c>
      <c r="AQ1840" s="357">
        <v>215</v>
      </c>
      <c r="AR1840" s="357">
        <v>250</v>
      </c>
      <c r="AS1840" s="357">
        <v>264</v>
      </c>
      <c r="AT1840" s="105"/>
      <c r="AU1840" s="105" t="s">
        <v>3586</v>
      </c>
      <c r="AV1840" s="126">
        <v>1.4000000000000001</v>
      </c>
    </row>
    <row r="1841" spans="1:48" ht="23.25" customHeight="1">
      <c r="D1841" s="105" t="s">
        <v>3062</v>
      </c>
      <c r="E1841" s="164" t="s">
        <v>3062</v>
      </c>
      <c r="F1841" s="165" t="s">
        <v>3819</v>
      </c>
      <c r="G1841" s="126">
        <v>1.7000000000000002</v>
      </c>
      <c r="H1841" s="166">
        <v>198</v>
      </c>
      <c r="I1841" s="166">
        <v>201</v>
      </c>
      <c r="J1841" s="166">
        <v>230</v>
      </c>
      <c r="K1841" s="357">
        <v>213</v>
      </c>
      <c r="L1841" s="357">
        <v>211</v>
      </c>
      <c r="M1841" s="357">
        <v>248</v>
      </c>
      <c r="N1841" s="357">
        <v>223</v>
      </c>
      <c r="O1841" s="357">
        <v>199</v>
      </c>
      <c r="P1841" s="357">
        <v>213</v>
      </c>
      <c r="Q1841" s="357">
        <v>241</v>
      </c>
      <c r="R1841" s="357">
        <v>224</v>
      </c>
      <c r="S1841" s="354">
        <v>265</v>
      </c>
      <c r="T1841" s="354">
        <v>300</v>
      </c>
      <c r="U1841" s="354">
        <v>342</v>
      </c>
      <c r="V1841" s="357">
        <v>247</v>
      </c>
      <c r="W1841" s="357">
        <v>275</v>
      </c>
      <c r="X1841" s="357">
        <v>228</v>
      </c>
      <c r="Y1841" s="357">
        <v>248</v>
      </c>
      <c r="Z1841" s="357">
        <v>290</v>
      </c>
      <c r="AA1841" s="357">
        <v>252</v>
      </c>
      <c r="AB1841" s="357">
        <v>239</v>
      </c>
      <c r="AC1841" s="357">
        <v>265</v>
      </c>
      <c r="AD1841" s="357">
        <v>311</v>
      </c>
      <c r="AE1841" s="357">
        <v>261</v>
      </c>
      <c r="AF1841" s="357">
        <v>273</v>
      </c>
      <c r="AG1841" s="357">
        <v>300</v>
      </c>
      <c r="AH1841" s="357">
        <v>352</v>
      </c>
      <c r="AI1841" s="368" t="s">
        <v>2207</v>
      </c>
      <c r="AJ1841" s="357">
        <v>250</v>
      </c>
      <c r="AK1841" s="357">
        <v>276</v>
      </c>
      <c r="AL1841" s="357">
        <v>323</v>
      </c>
      <c r="AM1841" s="357">
        <v>218</v>
      </c>
      <c r="AN1841" s="357">
        <v>233</v>
      </c>
      <c r="AO1841" s="357">
        <v>265</v>
      </c>
      <c r="AP1841" s="357">
        <v>228</v>
      </c>
      <c r="AQ1841" s="357">
        <v>228</v>
      </c>
      <c r="AR1841" s="357">
        <v>273</v>
      </c>
      <c r="AS1841" s="357">
        <v>278</v>
      </c>
      <c r="AT1841" s="105"/>
      <c r="AU1841" s="105" t="s">
        <v>3062</v>
      </c>
      <c r="AV1841" s="126">
        <v>1.7000000000000002</v>
      </c>
    </row>
    <row r="1842" spans="1:48" ht="23.25" customHeight="1">
      <c r="D1842" s="105" t="s">
        <v>3588</v>
      </c>
      <c r="E1842" s="164" t="s">
        <v>3588</v>
      </c>
      <c r="F1842" s="165" t="s">
        <v>3819</v>
      </c>
      <c r="G1842" s="126">
        <v>1.7000000000000002</v>
      </c>
      <c r="H1842" s="166">
        <v>198</v>
      </c>
      <c r="I1842" s="166">
        <v>201</v>
      </c>
      <c r="J1842" s="166">
        <v>230</v>
      </c>
      <c r="K1842" s="357">
        <v>213</v>
      </c>
      <c r="L1842" s="357">
        <v>211</v>
      </c>
      <c r="M1842" s="357">
        <v>248</v>
      </c>
      <c r="N1842" s="357">
        <v>223</v>
      </c>
      <c r="O1842" s="357">
        <v>199</v>
      </c>
      <c r="P1842" s="357">
        <v>213</v>
      </c>
      <c r="Q1842" s="357">
        <v>241</v>
      </c>
      <c r="R1842" s="357">
        <v>224</v>
      </c>
      <c r="S1842" s="354">
        <v>265</v>
      </c>
      <c r="T1842" s="354">
        <v>300</v>
      </c>
      <c r="U1842" s="354">
        <v>342</v>
      </c>
      <c r="V1842" s="357">
        <v>247</v>
      </c>
      <c r="W1842" s="357">
        <v>275</v>
      </c>
      <c r="X1842" s="357">
        <v>228</v>
      </c>
      <c r="Y1842" s="357">
        <v>248</v>
      </c>
      <c r="Z1842" s="357">
        <v>290</v>
      </c>
      <c r="AA1842" s="357">
        <v>252</v>
      </c>
      <c r="AB1842" s="357">
        <v>239</v>
      </c>
      <c r="AC1842" s="357">
        <v>265</v>
      </c>
      <c r="AD1842" s="357">
        <v>311</v>
      </c>
      <c r="AE1842" s="357">
        <v>261</v>
      </c>
      <c r="AF1842" s="357">
        <v>273</v>
      </c>
      <c r="AG1842" s="357">
        <v>300</v>
      </c>
      <c r="AH1842" s="357">
        <v>352</v>
      </c>
      <c r="AI1842" s="368" t="s">
        <v>2207</v>
      </c>
      <c r="AJ1842" s="357">
        <v>250</v>
      </c>
      <c r="AK1842" s="357">
        <v>276</v>
      </c>
      <c r="AL1842" s="357">
        <v>323</v>
      </c>
      <c r="AM1842" s="357">
        <v>218</v>
      </c>
      <c r="AN1842" s="357">
        <v>233</v>
      </c>
      <c r="AO1842" s="357">
        <v>265</v>
      </c>
      <c r="AP1842" s="357">
        <v>228</v>
      </c>
      <c r="AQ1842" s="357">
        <v>228</v>
      </c>
      <c r="AR1842" s="357">
        <v>273</v>
      </c>
      <c r="AS1842" s="357">
        <v>278</v>
      </c>
      <c r="AT1842" s="105"/>
      <c r="AU1842" s="105" t="s">
        <v>3588</v>
      </c>
      <c r="AV1842" s="126">
        <v>1.7000000000000002</v>
      </c>
    </row>
    <row r="1843" spans="1:48" ht="23.25" customHeight="1">
      <c r="D1843" s="105" t="s">
        <v>4220</v>
      </c>
      <c r="E1843" s="164" t="s">
        <v>4220</v>
      </c>
      <c r="F1843" s="165" t="s">
        <v>2063</v>
      </c>
      <c r="G1843" s="126">
        <v>2.1</v>
      </c>
      <c r="H1843" s="166">
        <v>217</v>
      </c>
      <c r="I1843" s="166">
        <v>214</v>
      </c>
      <c r="J1843" s="166">
        <v>257</v>
      </c>
      <c r="K1843" s="357">
        <v>227</v>
      </c>
      <c r="L1843" s="357">
        <v>223</v>
      </c>
      <c r="M1843" s="357">
        <v>271</v>
      </c>
      <c r="N1843" s="357">
        <v>255</v>
      </c>
      <c r="O1843" s="357">
        <v>227</v>
      </c>
      <c r="P1843" s="357">
        <v>228</v>
      </c>
      <c r="Q1843" s="357">
        <v>261</v>
      </c>
      <c r="R1843" s="357">
        <v>250</v>
      </c>
      <c r="S1843" s="354">
        <v>284</v>
      </c>
      <c r="T1843" s="354">
        <v>325</v>
      </c>
      <c r="U1843" s="354">
        <v>369</v>
      </c>
      <c r="V1843" s="357">
        <v>270</v>
      </c>
      <c r="W1843" s="357">
        <v>299</v>
      </c>
      <c r="X1843" s="357">
        <v>246</v>
      </c>
      <c r="Y1843" s="357">
        <v>270</v>
      </c>
      <c r="Z1843" s="357">
        <v>314</v>
      </c>
      <c r="AA1843" s="357">
        <v>272</v>
      </c>
      <c r="AB1843" s="357">
        <v>260</v>
      </c>
      <c r="AC1843" s="357">
        <v>291</v>
      </c>
      <c r="AD1843" s="357">
        <v>341</v>
      </c>
      <c r="AE1843" s="357">
        <v>284</v>
      </c>
      <c r="AF1843" s="357">
        <v>295</v>
      </c>
      <c r="AG1843" s="357">
        <v>326</v>
      </c>
      <c r="AH1843" s="357">
        <v>383</v>
      </c>
      <c r="AI1843" s="368" t="s">
        <v>2207</v>
      </c>
      <c r="AJ1843" s="357">
        <v>271</v>
      </c>
      <c r="AK1843" s="357">
        <v>302</v>
      </c>
      <c r="AL1843" s="357">
        <v>354</v>
      </c>
      <c r="AM1843" s="357">
        <v>236</v>
      </c>
      <c r="AN1843" s="357">
        <v>254</v>
      </c>
      <c r="AO1843" s="357">
        <v>289</v>
      </c>
      <c r="AP1843" s="357">
        <v>254</v>
      </c>
      <c r="AQ1843" s="357">
        <v>254</v>
      </c>
      <c r="AR1843" s="357">
        <v>307</v>
      </c>
      <c r="AS1843" s="357">
        <v>299</v>
      </c>
      <c r="AT1843" s="105"/>
      <c r="AU1843" s="105" t="s">
        <v>4220</v>
      </c>
      <c r="AV1843" s="126">
        <v>2.1</v>
      </c>
    </row>
    <row r="1844" spans="1:48" ht="23.25" customHeight="1">
      <c r="D1844" s="105" t="s">
        <v>4223</v>
      </c>
      <c r="E1844" s="164" t="s">
        <v>4223</v>
      </c>
      <c r="F1844" s="165" t="s">
        <v>2063</v>
      </c>
      <c r="G1844" s="126">
        <v>2.1</v>
      </c>
      <c r="H1844" s="166">
        <v>217</v>
      </c>
      <c r="I1844" s="166">
        <v>214</v>
      </c>
      <c r="J1844" s="166">
        <v>257</v>
      </c>
      <c r="K1844" s="357">
        <v>227</v>
      </c>
      <c r="L1844" s="357">
        <v>223</v>
      </c>
      <c r="M1844" s="357">
        <v>271</v>
      </c>
      <c r="N1844" s="357">
        <v>255</v>
      </c>
      <c r="O1844" s="357">
        <v>227</v>
      </c>
      <c r="P1844" s="357">
        <v>228</v>
      </c>
      <c r="Q1844" s="357">
        <v>261</v>
      </c>
      <c r="R1844" s="357">
        <v>250</v>
      </c>
      <c r="S1844" s="354">
        <v>284</v>
      </c>
      <c r="T1844" s="354">
        <v>325</v>
      </c>
      <c r="U1844" s="354">
        <v>369</v>
      </c>
      <c r="V1844" s="357">
        <v>270</v>
      </c>
      <c r="W1844" s="357">
        <v>299</v>
      </c>
      <c r="X1844" s="357">
        <v>246</v>
      </c>
      <c r="Y1844" s="357">
        <v>270</v>
      </c>
      <c r="Z1844" s="357">
        <v>314</v>
      </c>
      <c r="AA1844" s="357">
        <v>272</v>
      </c>
      <c r="AB1844" s="357">
        <v>260</v>
      </c>
      <c r="AC1844" s="357">
        <v>291</v>
      </c>
      <c r="AD1844" s="357">
        <v>341</v>
      </c>
      <c r="AE1844" s="357">
        <v>284</v>
      </c>
      <c r="AF1844" s="357">
        <v>295</v>
      </c>
      <c r="AG1844" s="357">
        <v>326</v>
      </c>
      <c r="AH1844" s="357">
        <v>383</v>
      </c>
      <c r="AI1844" s="368" t="s">
        <v>2207</v>
      </c>
      <c r="AJ1844" s="357">
        <v>271</v>
      </c>
      <c r="AK1844" s="357">
        <v>302</v>
      </c>
      <c r="AL1844" s="357">
        <v>354</v>
      </c>
      <c r="AM1844" s="357">
        <v>236</v>
      </c>
      <c r="AN1844" s="357">
        <v>254</v>
      </c>
      <c r="AO1844" s="357">
        <v>289</v>
      </c>
      <c r="AP1844" s="357">
        <v>254</v>
      </c>
      <c r="AQ1844" s="357">
        <v>254</v>
      </c>
      <c r="AR1844" s="357">
        <v>307</v>
      </c>
      <c r="AS1844" s="357">
        <v>299</v>
      </c>
      <c r="AT1844" s="105"/>
      <c r="AU1844" s="105" t="s">
        <v>4223</v>
      </c>
      <c r="AV1844" s="126">
        <v>2.1</v>
      </c>
    </row>
    <row r="1845" spans="1:48" ht="23.25" customHeight="1">
      <c r="D1845" s="105" t="s">
        <v>232</v>
      </c>
      <c r="E1845" s="164" t="s">
        <v>232</v>
      </c>
      <c r="F1845" s="165" t="s">
        <v>884</v>
      </c>
      <c r="G1845" s="126">
        <v>3.4</v>
      </c>
      <c r="H1845" s="166">
        <v>279</v>
      </c>
      <c r="I1845" s="166">
        <v>282</v>
      </c>
      <c r="J1845" s="166">
        <v>324</v>
      </c>
      <c r="K1845" s="357">
        <v>301</v>
      </c>
      <c r="L1845" s="357">
        <v>294</v>
      </c>
      <c r="M1845" s="357">
        <v>363</v>
      </c>
      <c r="N1845" s="357">
        <v>317</v>
      </c>
      <c r="O1845" s="357">
        <v>283</v>
      </c>
      <c r="P1845" s="357">
        <v>310</v>
      </c>
      <c r="Q1845" s="357">
        <v>350</v>
      </c>
      <c r="R1845" s="357">
        <v>337</v>
      </c>
      <c r="S1845" s="354">
        <v>370</v>
      </c>
      <c r="T1845" s="354">
        <v>435</v>
      </c>
      <c r="U1845" s="354">
        <v>486</v>
      </c>
      <c r="V1845" s="357">
        <v>368</v>
      </c>
      <c r="W1845" s="357">
        <v>408</v>
      </c>
      <c r="X1845" s="357">
        <v>304</v>
      </c>
      <c r="Y1845" s="357">
        <v>341</v>
      </c>
      <c r="Z1845" s="357">
        <v>407</v>
      </c>
      <c r="AA1845" s="357">
        <v>344</v>
      </c>
      <c r="AB1845" s="357">
        <v>325</v>
      </c>
      <c r="AC1845" s="357">
        <v>375</v>
      </c>
      <c r="AD1845" s="357">
        <v>454</v>
      </c>
      <c r="AE1845" s="357">
        <v>367</v>
      </c>
      <c r="AF1845" s="357">
        <v>361</v>
      </c>
      <c r="AG1845" s="357">
        <v>411</v>
      </c>
      <c r="AH1845" s="357">
        <v>497</v>
      </c>
      <c r="AI1845" s="368" t="s">
        <v>2207</v>
      </c>
      <c r="AJ1845" s="357">
        <v>357</v>
      </c>
      <c r="AK1845" s="357">
        <v>406</v>
      </c>
      <c r="AL1845" s="357">
        <v>477</v>
      </c>
      <c r="AM1845" s="357">
        <v>308</v>
      </c>
      <c r="AN1845" s="357">
        <v>338</v>
      </c>
      <c r="AO1845" s="357">
        <v>385</v>
      </c>
      <c r="AP1845" s="357">
        <v>331</v>
      </c>
      <c r="AQ1845" s="357">
        <v>331</v>
      </c>
      <c r="AR1845" s="357">
        <v>422</v>
      </c>
      <c r="AS1845" s="357">
        <v>379</v>
      </c>
      <c r="AT1845" s="105"/>
      <c r="AU1845" s="105" t="s">
        <v>232</v>
      </c>
      <c r="AV1845" s="126">
        <v>3.4</v>
      </c>
    </row>
    <row r="1846" spans="1:48" ht="23.25" customHeight="1">
      <c r="A1846" s="396"/>
      <c r="B1846" s="397"/>
      <c r="D1846" s="105" t="s">
        <v>3591</v>
      </c>
      <c r="E1846" s="164" t="s">
        <v>3591</v>
      </c>
      <c r="F1846" s="165" t="s">
        <v>884</v>
      </c>
      <c r="G1846" s="126">
        <v>3.4</v>
      </c>
      <c r="H1846" s="166">
        <v>279</v>
      </c>
      <c r="I1846" s="166">
        <v>282</v>
      </c>
      <c r="J1846" s="166">
        <v>324</v>
      </c>
      <c r="K1846" s="357">
        <v>301</v>
      </c>
      <c r="L1846" s="357">
        <v>294</v>
      </c>
      <c r="M1846" s="357">
        <v>363</v>
      </c>
      <c r="N1846" s="357">
        <v>317</v>
      </c>
      <c r="O1846" s="357">
        <v>283</v>
      </c>
      <c r="P1846" s="357">
        <v>310</v>
      </c>
      <c r="Q1846" s="357">
        <v>350</v>
      </c>
      <c r="R1846" s="357">
        <v>337</v>
      </c>
      <c r="S1846" s="354">
        <v>370</v>
      </c>
      <c r="T1846" s="354">
        <v>435</v>
      </c>
      <c r="U1846" s="354">
        <v>486</v>
      </c>
      <c r="V1846" s="357">
        <v>368</v>
      </c>
      <c r="W1846" s="357">
        <v>408</v>
      </c>
      <c r="X1846" s="357">
        <v>304</v>
      </c>
      <c r="Y1846" s="357">
        <v>341</v>
      </c>
      <c r="Z1846" s="357">
        <v>407</v>
      </c>
      <c r="AA1846" s="357">
        <v>344</v>
      </c>
      <c r="AB1846" s="357">
        <v>325</v>
      </c>
      <c r="AC1846" s="357">
        <v>375</v>
      </c>
      <c r="AD1846" s="357">
        <v>454</v>
      </c>
      <c r="AE1846" s="357">
        <v>367</v>
      </c>
      <c r="AF1846" s="357">
        <v>361</v>
      </c>
      <c r="AG1846" s="357">
        <v>411</v>
      </c>
      <c r="AH1846" s="357">
        <v>497</v>
      </c>
      <c r="AI1846" s="368" t="s">
        <v>2207</v>
      </c>
      <c r="AJ1846" s="357">
        <v>357</v>
      </c>
      <c r="AK1846" s="357">
        <v>406</v>
      </c>
      <c r="AL1846" s="357">
        <v>477</v>
      </c>
      <c r="AM1846" s="357">
        <v>308</v>
      </c>
      <c r="AN1846" s="357">
        <v>338</v>
      </c>
      <c r="AO1846" s="357">
        <v>385</v>
      </c>
      <c r="AP1846" s="357">
        <v>331</v>
      </c>
      <c r="AQ1846" s="357">
        <v>331</v>
      </c>
      <c r="AR1846" s="357">
        <v>422</v>
      </c>
      <c r="AS1846" s="357">
        <v>379</v>
      </c>
      <c r="AT1846" s="105"/>
      <c r="AU1846" s="105" t="s">
        <v>3591</v>
      </c>
      <c r="AV1846" s="126">
        <v>3.4</v>
      </c>
    </row>
    <row r="1847" spans="1:48" ht="23.25" customHeight="1">
      <c r="D1847" s="105" t="s">
        <v>5346</v>
      </c>
      <c r="E1847" s="13" t="s">
        <v>5346</v>
      </c>
      <c r="F1847" s="2" t="s">
        <v>5344</v>
      </c>
      <c r="G1847">
        <v>3.8000000000000003</v>
      </c>
      <c r="H1847" s="398" t="s">
        <v>2207</v>
      </c>
      <c r="I1847" s="398" t="s">
        <v>2207</v>
      </c>
      <c r="J1847" s="398" t="s">
        <v>2207</v>
      </c>
      <c r="K1847" s="390" t="s">
        <v>2207</v>
      </c>
      <c r="L1847" s="390" t="s">
        <v>2207</v>
      </c>
      <c r="M1847" s="390" t="s">
        <v>2207</v>
      </c>
      <c r="N1847" s="390" t="s">
        <v>2207</v>
      </c>
      <c r="O1847" s="390" t="s">
        <v>2207</v>
      </c>
      <c r="P1847" s="390" t="s">
        <v>2207</v>
      </c>
      <c r="Q1847" s="390" t="s">
        <v>2207</v>
      </c>
      <c r="R1847" s="390" t="s">
        <v>2207</v>
      </c>
      <c r="S1847" s="354">
        <v>399</v>
      </c>
      <c r="T1847" s="354">
        <v>471</v>
      </c>
      <c r="U1847" s="354">
        <v>525</v>
      </c>
      <c r="V1847" s="391">
        <v>394</v>
      </c>
      <c r="W1847" s="391">
        <v>437</v>
      </c>
      <c r="X1847" s="391">
        <v>324</v>
      </c>
      <c r="Y1847" s="391">
        <v>364</v>
      </c>
      <c r="Z1847" s="391">
        <v>435</v>
      </c>
      <c r="AA1847" s="391">
        <v>366</v>
      </c>
      <c r="AB1847" s="391">
        <v>348</v>
      </c>
      <c r="AC1847" s="391">
        <v>402</v>
      </c>
      <c r="AD1847" s="391">
        <v>487</v>
      </c>
      <c r="AE1847" s="391">
        <v>392</v>
      </c>
      <c r="AF1847" s="391">
        <v>383</v>
      </c>
      <c r="AG1847" s="391">
        <v>438</v>
      </c>
      <c r="AH1847" s="391">
        <v>530</v>
      </c>
      <c r="AI1847" s="399" t="s">
        <v>2207</v>
      </c>
      <c r="AJ1847" s="391">
        <v>381</v>
      </c>
      <c r="AK1847" s="391">
        <v>435</v>
      </c>
      <c r="AL1847" s="391">
        <v>511</v>
      </c>
      <c r="AM1847" s="391">
        <v>329</v>
      </c>
      <c r="AN1847" s="391">
        <v>362</v>
      </c>
      <c r="AO1847" s="391">
        <v>412</v>
      </c>
      <c r="AP1847" s="391">
        <v>360</v>
      </c>
      <c r="AQ1847" s="391">
        <v>360</v>
      </c>
      <c r="AR1847" s="391">
        <v>459</v>
      </c>
      <c r="AS1847" s="391">
        <v>407</v>
      </c>
      <c r="AU1847" s="105" t="s">
        <v>5346</v>
      </c>
      <c r="AV1847" s="126">
        <v>3.8000000000000003</v>
      </c>
    </row>
    <row r="1848" spans="1:48" ht="23.25" customHeight="1">
      <c r="D1848" s="105" t="s">
        <v>5347</v>
      </c>
      <c r="E1848" s="13" t="s">
        <v>5347</v>
      </c>
      <c r="F1848" s="2" t="s">
        <v>5344</v>
      </c>
      <c r="G1848">
        <v>3.8000000000000003</v>
      </c>
      <c r="H1848" s="398" t="s">
        <v>2207</v>
      </c>
      <c r="I1848" s="398" t="s">
        <v>2207</v>
      </c>
      <c r="J1848" s="398" t="s">
        <v>2207</v>
      </c>
      <c r="K1848" s="390" t="s">
        <v>2207</v>
      </c>
      <c r="L1848" s="390" t="s">
        <v>2207</v>
      </c>
      <c r="M1848" s="390" t="s">
        <v>2207</v>
      </c>
      <c r="N1848" s="390" t="s">
        <v>2207</v>
      </c>
      <c r="O1848" s="390" t="s">
        <v>2207</v>
      </c>
      <c r="P1848" s="390" t="s">
        <v>2207</v>
      </c>
      <c r="Q1848" s="390" t="s">
        <v>2207</v>
      </c>
      <c r="R1848" s="390" t="s">
        <v>2207</v>
      </c>
      <c r="S1848" s="354">
        <v>399</v>
      </c>
      <c r="T1848" s="354">
        <v>471</v>
      </c>
      <c r="U1848" s="354">
        <v>525</v>
      </c>
      <c r="V1848" s="391">
        <v>394</v>
      </c>
      <c r="W1848" s="391">
        <v>437</v>
      </c>
      <c r="X1848" s="391">
        <v>324</v>
      </c>
      <c r="Y1848" s="391">
        <v>364</v>
      </c>
      <c r="Z1848" s="391">
        <v>435</v>
      </c>
      <c r="AA1848" s="391">
        <v>366</v>
      </c>
      <c r="AB1848" s="391">
        <v>348</v>
      </c>
      <c r="AC1848" s="391">
        <v>402</v>
      </c>
      <c r="AD1848" s="391">
        <v>487</v>
      </c>
      <c r="AE1848" s="391">
        <v>392</v>
      </c>
      <c r="AF1848" s="391">
        <v>383</v>
      </c>
      <c r="AG1848" s="391">
        <v>438</v>
      </c>
      <c r="AH1848" s="391">
        <v>530</v>
      </c>
      <c r="AI1848" s="399" t="s">
        <v>2207</v>
      </c>
      <c r="AJ1848" s="391">
        <v>381</v>
      </c>
      <c r="AK1848" s="391">
        <v>435</v>
      </c>
      <c r="AL1848" s="391">
        <v>511</v>
      </c>
      <c r="AM1848" s="391">
        <v>329</v>
      </c>
      <c r="AN1848" s="391">
        <v>362</v>
      </c>
      <c r="AO1848" s="391">
        <v>412</v>
      </c>
      <c r="AP1848" s="391">
        <v>360</v>
      </c>
      <c r="AQ1848" s="391">
        <v>360</v>
      </c>
      <c r="AR1848" s="391">
        <v>459</v>
      </c>
      <c r="AS1848" s="391">
        <v>407</v>
      </c>
      <c r="AU1848" s="105" t="s">
        <v>5347</v>
      </c>
      <c r="AV1848" s="126">
        <v>3.8000000000000003</v>
      </c>
    </row>
    <row r="1849" spans="1:48" ht="23.25" customHeight="1">
      <c r="D1849" s="105" t="s">
        <v>236</v>
      </c>
      <c r="E1849" s="164" t="s">
        <v>236</v>
      </c>
      <c r="F1849" s="165" t="s">
        <v>886</v>
      </c>
      <c r="G1849" s="126">
        <v>4.0999999999999996</v>
      </c>
      <c r="H1849" s="166">
        <v>319</v>
      </c>
      <c r="I1849" s="166">
        <v>323</v>
      </c>
      <c r="J1849" s="166">
        <v>371</v>
      </c>
      <c r="K1849" s="357">
        <v>345</v>
      </c>
      <c r="L1849" s="357">
        <v>337</v>
      </c>
      <c r="M1849" s="357">
        <v>418</v>
      </c>
      <c r="N1849" s="357">
        <v>363</v>
      </c>
      <c r="O1849" s="357">
        <v>325</v>
      </c>
      <c r="P1849" s="357">
        <v>358</v>
      </c>
      <c r="Q1849" s="357">
        <v>402</v>
      </c>
      <c r="R1849" s="357">
        <v>387</v>
      </c>
      <c r="S1849" s="354">
        <v>415</v>
      </c>
      <c r="T1849" s="354">
        <v>493</v>
      </c>
      <c r="U1849" s="354">
        <v>547</v>
      </c>
      <c r="V1849" s="357">
        <v>420</v>
      </c>
      <c r="W1849" s="357">
        <v>465</v>
      </c>
      <c r="X1849" s="357">
        <v>343</v>
      </c>
      <c r="Y1849" s="357">
        <v>387</v>
      </c>
      <c r="Z1849" s="357">
        <v>462</v>
      </c>
      <c r="AA1849" s="357">
        <v>388</v>
      </c>
      <c r="AB1849" s="357">
        <v>370</v>
      </c>
      <c r="AC1849" s="357">
        <v>429</v>
      </c>
      <c r="AD1849" s="357">
        <v>520</v>
      </c>
      <c r="AE1849" s="357">
        <v>417</v>
      </c>
      <c r="AF1849" s="357">
        <v>405</v>
      </c>
      <c r="AG1849" s="357">
        <v>465</v>
      </c>
      <c r="AH1849" s="357">
        <v>563</v>
      </c>
      <c r="AI1849" s="368" t="s">
        <v>2207</v>
      </c>
      <c r="AJ1849" s="357">
        <v>404</v>
      </c>
      <c r="AK1849" s="357">
        <v>464</v>
      </c>
      <c r="AL1849" s="357">
        <v>544</v>
      </c>
      <c r="AM1849" s="357">
        <v>349</v>
      </c>
      <c r="AN1849" s="357">
        <v>385</v>
      </c>
      <c r="AO1849" s="357">
        <v>438</v>
      </c>
      <c r="AP1849" s="357">
        <v>388</v>
      </c>
      <c r="AQ1849" s="357">
        <v>388</v>
      </c>
      <c r="AR1849" s="357">
        <v>496</v>
      </c>
      <c r="AS1849" s="357">
        <v>435</v>
      </c>
      <c r="AT1849" s="105"/>
      <c r="AU1849" s="105" t="s">
        <v>236</v>
      </c>
      <c r="AV1849" s="126">
        <v>4.0999999999999996</v>
      </c>
    </row>
    <row r="1850" spans="1:48" ht="23.25" customHeight="1">
      <c r="D1850" s="105" t="s">
        <v>3595</v>
      </c>
      <c r="E1850" s="164" t="s">
        <v>3595</v>
      </c>
      <c r="F1850" s="165" t="s">
        <v>886</v>
      </c>
      <c r="G1850" s="126">
        <v>4.0999999999999996</v>
      </c>
      <c r="H1850" s="166">
        <v>319</v>
      </c>
      <c r="I1850" s="166">
        <v>323</v>
      </c>
      <c r="J1850" s="166">
        <v>371</v>
      </c>
      <c r="K1850" s="357">
        <v>345</v>
      </c>
      <c r="L1850" s="357">
        <v>337</v>
      </c>
      <c r="M1850" s="357">
        <v>418</v>
      </c>
      <c r="N1850" s="357">
        <v>363</v>
      </c>
      <c r="O1850" s="357">
        <v>325</v>
      </c>
      <c r="P1850" s="357">
        <v>358</v>
      </c>
      <c r="Q1850" s="357">
        <v>402</v>
      </c>
      <c r="R1850" s="357">
        <v>387</v>
      </c>
      <c r="S1850" s="354">
        <v>415</v>
      </c>
      <c r="T1850" s="354">
        <v>493</v>
      </c>
      <c r="U1850" s="354">
        <v>547</v>
      </c>
      <c r="V1850" s="357">
        <v>420</v>
      </c>
      <c r="W1850" s="357">
        <v>465</v>
      </c>
      <c r="X1850" s="357">
        <v>343</v>
      </c>
      <c r="Y1850" s="357">
        <v>387</v>
      </c>
      <c r="Z1850" s="357">
        <v>462</v>
      </c>
      <c r="AA1850" s="357">
        <v>388</v>
      </c>
      <c r="AB1850" s="357">
        <v>370</v>
      </c>
      <c r="AC1850" s="357">
        <v>429</v>
      </c>
      <c r="AD1850" s="357">
        <v>520</v>
      </c>
      <c r="AE1850" s="357">
        <v>417</v>
      </c>
      <c r="AF1850" s="357">
        <v>405</v>
      </c>
      <c r="AG1850" s="357">
        <v>465</v>
      </c>
      <c r="AH1850" s="357">
        <v>563</v>
      </c>
      <c r="AI1850" s="368" t="s">
        <v>2207</v>
      </c>
      <c r="AJ1850" s="357">
        <v>404</v>
      </c>
      <c r="AK1850" s="357">
        <v>464</v>
      </c>
      <c r="AL1850" s="357">
        <v>544</v>
      </c>
      <c r="AM1850" s="357">
        <v>349</v>
      </c>
      <c r="AN1850" s="357">
        <v>385</v>
      </c>
      <c r="AO1850" s="357">
        <v>438</v>
      </c>
      <c r="AP1850" s="357">
        <v>388</v>
      </c>
      <c r="AQ1850" s="357">
        <v>388</v>
      </c>
      <c r="AR1850" s="357">
        <v>496</v>
      </c>
      <c r="AS1850" s="357">
        <v>435</v>
      </c>
      <c r="AT1850" s="105"/>
      <c r="AU1850" s="105" t="s">
        <v>3595</v>
      </c>
      <c r="AV1850" s="126">
        <v>4.0999999999999996</v>
      </c>
    </row>
    <row r="1851" spans="1:48" ht="23.25" customHeight="1">
      <c r="D1851" s="105" t="s">
        <v>3065</v>
      </c>
      <c r="E1851" s="164" t="s">
        <v>3065</v>
      </c>
      <c r="F1851" s="165" t="s">
        <v>3822</v>
      </c>
      <c r="G1851" s="126">
        <v>4.5</v>
      </c>
      <c r="H1851" s="166">
        <v>344</v>
      </c>
      <c r="I1851" s="166">
        <v>341</v>
      </c>
      <c r="J1851" s="166">
        <v>411</v>
      </c>
      <c r="K1851" s="357">
        <v>365</v>
      </c>
      <c r="L1851" s="357">
        <v>361</v>
      </c>
      <c r="M1851" s="357">
        <v>443</v>
      </c>
      <c r="N1851" s="357">
        <v>420</v>
      </c>
      <c r="O1851" s="357">
        <v>376</v>
      </c>
      <c r="P1851" s="357">
        <v>378</v>
      </c>
      <c r="Q1851" s="357">
        <v>433</v>
      </c>
      <c r="R1851" s="357">
        <v>417</v>
      </c>
      <c r="S1851" s="354">
        <v>440</v>
      </c>
      <c r="T1851" s="354">
        <v>524</v>
      </c>
      <c r="U1851" s="354">
        <v>582</v>
      </c>
      <c r="V1851" s="357">
        <v>448</v>
      </c>
      <c r="W1851" s="357">
        <v>496</v>
      </c>
      <c r="X1851" s="357">
        <v>379</v>
      </c>
      <c r="Y1851" s="357">
        <v>427</v>
      </c>
      <c r="Z1851" s="357">
        <v>497</v>
      </c>
      <c r="AA1851" s="357">
        <v>418</v>
      </c>
      <c r="AB1851" s="357">
        <v>417</v>
      </c>
      <c r="AC1851" s="357">
        <v>481</v>
      </c>
      <c r="AD1851" s="357">
        <v>564</v>
      </c>
      <c r="AE1851" s="357">
        <v>451</v>
      </c>
      <c r="AF1851" s="357">
        <v>452</v>
      </c>
      <c r="AG1851" s="357">
        <v>516</v>
      </c>
      <c r="AH1851" s="357">
        <v>605</v>
      </c>
      <c r="AI1851" s="368" t="s">
        <v>2207</v>
      </c>
      <c r="AJ1851" s="357">
        <v>428</v>
      </c>
      <c r="AK1851" s="357">
        <v>492</v>
      </c>
      <c r="AL1851" s="357">
        <v>577</v>
      </c>
      <c r="AM1851" s="357">
        <v>369</v>
      </c>
      <c r="AN1851" s="357">
        <v>408</v>
      </c>
      <c r="AO1851" s="357">
        <v>464</v>
      </c>
      <c r="AP1851" s="357">
        <v>416</v>
      </c>
      <c r="AQ1851" s="357">
        <v>416</v>
      </c>
      <c r="AR1851" s="357">
        <v>533</v>
      </c>
      <c r="AS1851" s="357">
        <v>465</v>
      </c>
      <c r="AT1851" s="105"/>
      <c r="AU1851" s="105" t="s">
        <v>3065</v>
      </c>
      <c r="AV1851" s="126">
        <v>4.5</v>
      </c>
    </row>
    <row r="1852" spans="1:48" ht="23.25" customHeight="1">
      <c r="D1852" s="105" t="s">
        <v>3599</v>
      </c>
      <c r="E1852" s="164" t="s">
        <v>3599</v>
      </c>
      <c r="F1852" s="165" t="s">
        <v>3822</v>
      </c>
      <c r="G1852" s="126">
        <v>4.5</v>
      </c>
      <c r="H1852" s="166">
        <v>344</v>
      </c>
      <c r="I1852" s="166">
        <v>341</v>
      </c>
      <c r="J1852" s="166">
        <v>411</v>
      </c>
      <c r="K1852" s="357">
        <v>365</v>
      </c>
      <c r="L1852" s="357">
        <v>361</v>
      </c>
      <c r="M1852" s="357">
        <v>443</v>
      </c>
      <c r="N1852" s="357">
        <v>420</v>
      </c>
      <c r="O1852" s="357">
        <v>376</v>
      </c>
      <c r="P1852" s="357">
        <v>378</v>
      </c>
      <c r="Q1852" s="357">
        <v>433</v>
      </c>
      <c r="R1852" s="357">
        <v>417</v>
      </c>
      <c r="S1852" s="354">
        <v>440</v>
      </c>
      <c r="T1852" s="354">
        <v>524</v>
      </c>
      <c r="U1852" s="354">
        <v>582</v>
      </c>
      <c r="V1852" s="357">
        <v>448</v>
      </c>
      <c r="W1852" s="357">
        <v>496</v>
      </c>
      <c r="X1852" s="357">
        <v>379</v>
      </c>
      <c r="Y1852" s="357">
        <v>427</v>
      </c>
      <c r="Z1852" s="357">
        <v>497</v>
      </c>
      <c r="AA1852" s="357">
        <v>418</v>
      </c>
      <c r="AB1852" s="357">
        <v>417</v>
      </c>
      <c r="AC1852" s="357">
        <v>481</v>
      </c>
      <c r="AD1852" s="357">
        <v>564</v>
      </c>
      <c r="AE1852" s="357">
        <v>451</v>
      </c>
      <c r="AF1852" s="357">
        <v>452</v>
      </c>
      <c r="AG1852" s="357">
        <v>516</v>
      </c>
      <c r="AH1852" s="357">
        <v>605</v>
      </c>
      <c r="AI1852" s="368" t="s">
        <v>2207</v>
      </c>
      <c r="AJ1852" s="357">
        <v>428</v>
      </c>
      <c r="AK1852" s="357">
        <v>492</v>
      </c>
      <c r="AL1852" s="357">
        <v>577</v>
      </c>
      <c r="AM1852" s="357">
        <v>369</v>
      </c>
      <c r="AN1852" s="357">
        <v>408</v>
      </c>
      <c r="AO1852" s="357">
        <v>464</v>
      </c>
      <c r="AP1852" s="357">
        <v>416</v>
      </c>
      <c r="AQ1852" s="357">
        <v>416</v>
      </c>
      <c r="AR1852" s="357">
        <v>533</v>
      </c>
      <c r="AS1852" s="357">
        <v>465</v>
      </c>
      <c r="AT1852" s="105"/>
      <c r="AU1852" s="105" t="s">
        <v>3599</v>
      </c>
      <c r="AV1852" s="126">
        <v>4.5</v>
      </c>
    </row>
    <row r="1853" spans="1:48" ht="23.25" customHeight="1">
      <c r="D1853" s="105" t="s">
        <v>240</v>
      </c>
      <c r="E1853" s="164" t="s">
        <v>240</v>
      </c>
      <c r="F1853" s="165" t="s">
        <v>888</v>
      </c>
      <c r="G1853" s="126">
        <v>4.8</v>
      </c>
      <c r="H1853" s="166">
        <v>347</v>
      </c>
      <c r="I1853" s="166">
        <v>352</v>
      </c>
      <c r="J1853" s="166">
        <v>404</v>
      </c>
      <c r="K1853" s="357">
        <v>376</v>
      </c>
      <c r="L1853" s="357">
        <v>367</v>
      </c>
      <c r="M1853" s="357">
        <v>460</v>
      </c>
      <c r="N1853" s="357">
        <v>397</v>
      </c>
      <c r="O1853" s="357">
        <v>354</v>
      </c>
      <c r="P1853" s="357">
        <v>393</v>
      </c>
      <c r="Q1853" s="357">
        <v>441</v>
      </c>
      <c r="R1853" s="357">
        <v>426</v>
      </c>
      <c r="S1853" s="354">
        <v>455</v>
      </c>
      <c r="T1853" s="354">
        <v>545</v>
      </c>
      <c r="U1853" s="354">
        <v>603</v>
      </c>
      <c r="V1853" s="357">
        <v>467</v>
      </c>
      <c r="W1853" s="357">
        <v>516</v>
      </c>
      <c r="X1853" s="357">
        <v>371</v>
      </c>
      <c r="Y1853" s="357">
        <v>422</v>
      </c>
      <c r="Z1853" s="357">
        <v>505</v>
      </c>
      <c r="AA1853" s="357">
        <v>421</v>
      </c>
      <c r="AB1853" s="357">
        <v>403</v>
      </c>
      <c r="AC1853" s="357">
        <v>472</v>
      </c>
      <c r="AD1853" s="357">
        <v>574</v>
      </c>
      <c r="AE1853" s="357">
        <v>455</v>
      </c>
      <c r="AF1853" s="357">
        <v>439</v>
      </c>
      <c r="AG1853" s="357">
        <v>508</v>
      </c>
      <c r="AH1853" s="357">
        <v>617</v>
      </c>
      <c r="AI1853" s="368" t="s">
        <v>2207</v>
      </c>
      <c r="AJ1853" s="357">
        <v>443</v>
      </c>
      <c r="AK1853" s="357">
        <v>512</v>
      </c>
      <c r="AL1853" s="357">
        <v>600</v>
      </c>
      <c r="AM1853" s="357">
        <v>381</v>
      </c>
      <c r="AN1853" s="357">
        <v>423</v>
      </c>
      <c r="AO1853" s="357">
        <v>481</v>
      </c>
      <c r="AP1853" s="357">
        <v>434</v>
      </c>
      <c r="AQ1853" s="357">
        <v>434</v>
      </c>
      <c r="AR1853" s="357">
        <v>561</v>
      </c>
      <c r="AS1853" s="357">
        <v>483</v>
      </c>
      <c r="AT1853" s="105"/>
      <c r="AU1853" s="105" t="s">
        <v>240</v>
      </c>
      <c r="AV1853" s="126">
        <v>4.8</v>
      </c>
    </row>
    <row r="1854" spans="1:48" ht="23.25" customHeight="1">
      <c r="D1854" s="105" t="s">
        <v>3603</v>
      </c>
      <c r="E1854" s="164" t="s">
        <v>3603</v>
      </c>
      <c r="F1854" s="165" t="s">
        <v>888</v>
      </c>
      <c r="G1854" s="126">
        <v>4.8</v>
      </c>
      <c r="H1854" s="166">
        <v>347</v>
      </c>
      <c r="I1854" s="166">
        <v>352</v>
      </c>
      <c r="J1854" s="166">
        <v>404</v>
      </c>
      <c r="K1854" s="357">
        <v>376</v>
      </c>
      <c r="L1854" s="357">
        <v>367</v>
      </c>
      <c r="M1854" s="357">
        <v>460</v>
      </c>
      <c r="N1854" s="357">
        <v>397</v>
      </c>
      <c r="O1854" s="357">
        <v>354</v>
      </c>
      <c r="P1854" s="357">
        <v>393</v>
      </c>
      <c r="Q1854" s="357">
        <v>441</v>
      </c>
      <c r="R1854" s="357">
        <v>426</v>
      </c>
      <c r="S1854" s="354">
        <v>455</v>
      </c>
      <c r="T1854" s="354">
        <v>545</v>
      </c>
      <c r="U1854" s="354">
        <v>603</v>
      </c>
      <c r="V1854" s="357">
        <v>467</v>
      </c>
      <c r="W1854" s="357">
        <v>516</v>
      </c>
      <c r="X1854" s="357">
        <v>371</v>
      </c>
      <c r="Y1854" s="357">
        <v>422</v>
      </c>
      <c r="Z1854" s="357">
        <v>505</v>
      </c>
      <c r="AA1854" s="357">
        <v>421</v>
      </c>
      <c r="AB1854" s="357">
        <v>403</v>
      </c>
      <c r="AC1854" s="357">
        <v>472</v>
      </c>
      <c r="AD1854" s="357">
        <v>574</v>
      </c>
      <c r="AE1854" s="357">
        <v>455</v>
      </c>
      <c r="AF1854" s="357">
        <v>439</v>
      </c>
      <c r="AG1854" s="357">
        <v>508</v>
      </c>
      <c r="AH1854" s="357">
        <v>617</v>
      </c>
      <c r="AI1854" s="368" t="s">
        <v>2207</v>
      </c>
      <c r="AJ1854" s="357">
        <v>443</v>
      </c>
      <c r="AK1854" s="357">
        <v>512</v>
      </c>
      <c r="AL1854" s="357">
        <v>600</v>
      </c>
      <c r="AM1854" s="357">
        <v>381</v>
      </c>
      <c r="AN1854" s="357">
        <v>423</v>
      </c>
      <c r="AO1854" s="357">
        <v>481</v>
      </c>
      <c r="AP1854" s="357">
        <v>434</v>
      </c>
      <c r="AQ1854" s="357">
        <v>434</v>
      </c>
      <c r="AR1854" s="357">
        <v>561</v>
      </c>
      <c r="AS1854" s="357">
        <v>483</v>
      </c>
      <c r="AT1854" s="105"/>
      <c r="AU1854" s="105" t="s">
        <v>3603</v>
      </c>
      <c r="AV1854" s="126">
        <v>4.8</v>
      </c>
    </row>
    <row r="1855" spans="1:48" ht="23.25" customHeight="1">
      <c r="D1855" s="105" t="s">
        <v>3068</v>
      </c>
      <c r="E1855" s="164" t="s">
        <v>3068</v>
      </c>
      <c r="F1855" s="165" t="s">
        <v>3817</v>
      </c>
      <c r="G1855" s="126">
        <v>1.7000000000000002</v>
      </c>
      <c r="H1855" s="166">
        <v>199</v>
      </c>
      <c r="I1855" s="166">
        <v>201</v>
      </c>
      <c r="J1855" s="166">
        <v>231</v>
      </c>
      <c r="K1855" s="357">
        <v>212</v>
      </c>
      <c r="L1855" s="357">
        <v>210</v>
      </c>
      <c r="M1855" s="357">
        <v>247</v>
      </c>
      <c r="N1855" s="357">
        <v>222</v>
      </c>
      <c r="O1855" s="357">
        <v>199</v>
      </c>
      <c r="P1855" s="357">
        <v>213</v>
      </c>
      <c r="Q1855" s="357">
        <v>242</v>
      </c>
      <c r="R1855" s="357">
        <v>224</v>
      </c>
      <c r="S1855" s="354">
        <v>266</v>
      </c>
      <c r="T1855" s="354">
        <v>300</v>
      </c>
      <c r="U1855" s="354">
        <v>342</v>
      </c>
      <c r="V1855" s="357">
        <v>247</v>
      </c>
      <c r="W1855" s="357">
        <v>275</v>
      </c>
      <c r="X1855" s="357">
        <v>229</v>
      </c>
      <c r="Y1855" s="357">
        <v>248</v>
      </c>
      <c r="Z1855" s="357">
        <v>289</v>
      </c>
      <c r="AA1855" s="357">
        <v>253</v>
      </c>
      <c r="AB1855" s="357">
        <v>239</v>
      </c>
      <c r="AC1855" s="357">
        <v>264</v>
      </c>
      <c r="AD1855" s="357">
        <v>309</v>
      </c>
      <c r="AE1855" s="357">
        <v>261</v>
      </c>
      <c r="AF1855" s="357">
        <v>273</v>
      </c>
      <c r="AG1855" s="357">
        <v>299</v>
      </c>
      <c r="AH1855" s="357">
        <v>351</v>
      </c>
      <c r="AI1855" s="368" t="s">
        <v>2207</v>
      </c>
      <c r="AJ1855" s="357">
        <v>249</v>
      </c>
      <c r="AK1855" s="357">
        <v>275</v>
      </c>
      <c r="AL1855" s="357">
        <v>322</v>
      </c>
      <c r="AM1855" s="357">
        <v>218</v>
      </c>
      <c r="AN1855" s="357">
        <v>233</v>
      </c>
      <c r="AO1855" s="357">
        <v>265</v>
      </c>
      <c r="AP1855" s="357">
        <v>228</v>
      </c>
      <c r="AQ1855" s="357">
        <v>228</v>
      </c>
      <c r="AR1855" s="357">
        <v>270</v>
      </c>
      <c r="AS1855" s="357">
        <v>277</v>
      </c>
      <c r="AT1855" s="105"/>
      <c r="AU1855" s="105" t="s">
        <v>3068</v>
      </c>
      <c r="AV1855" s="126">
        <v>1.7000000000000002</v>
      </c>
    </row>
    <row r="1856" spans="1:48" ht="23.25" customHeight="1">
      <c r="D1856" s="105" t="s">
        <v>3612</v>
      </c>
      <c r="E1856" s="164" t="s">
        <v>3612</v>
      </c>
      <c r="F1856" s="165" t="s">
        <v>3817</v>
      </c>
      <c r="G1856" s="126">
        <v>1.7000000000000002</v>
      </c>
      <c r="H1856" s="166">
        <v>199</v>
      </c>
      <c r="I1856" s="166">
        <v>201</v>
      </c>
      <c r="J1856" s="166">
        <v>231</v>
      </c>
      <c r="K1856" s="357">
        <v>212</v>
      </c>
      <c r="L1856" s="357">
        <v>210</v>
      </c>
      <c r="M1856" s="357">
        <v>247</v>
      </c>
      <c r="N1856" s="357">
        <v>222</v>
      </c>
      <c r="O1856" s="357">
        <v>199</v>
      </c>
      <c r="P1856" s="357">
        <v>213</v>
      </c>
      <c r="Q1856" s="357">
        <v>242</v>
      </c>
      <c r="R1856" s="357">
        <v>224</v>
      </c>
      <c r="S1856" s="354">
        <v>266</v>
      </c>
      <c r="T1856" s="354">
        <v>300</v>
      </c>
      <c r="U1856" s="354">
        <v>342</v>
      </c>
      <c r="V1856" s="357">
        <v>247</v>
      </c>
      <c r="W1856" s="357">
        <v>275</v>
      </c>
      <c r="X1856" s="357">
        <v>229</v>
      </c>
      <c r="Y1856" s="357">
        <v>248</v>
      </c>
      <c r="Z1856" s="357">
        <v>289</v>
      </c>
      <c r="AA1856" s="357">
        <v>253</v>
      </c>
      <c r="AB1856" s="357">
        <v>239</v>
      </c>
      <c r="AC1856" s="357">
        <v>264</v>
      </c>
      <c r="AD1856" s="357">
        <v>309</v>
      </c>
      <c r="AE1856" s="357">
        <v>261</v>
      </c>
      <c r="AF1856" s="357">
        <v>273</v>
      </c>
      <c r="AG1856" s="357">
        <v>299</v>
      </c>
      <c r="AH1856" s="357">
        <v>351</v>
      </c>
      <c r="AI1856" s="368" t="s">
        <v>2207</v>
      </c>
      <c r="AJ1856" s="357">
        <v>249</v>
      </c>
      <c r="AK1856" s="357">
        <v>275</v>
      </c>
      <c r="AL1856" s="357">
        <v>322</v>
      </c>
      <c r="AM1856" s="357">
        <v>218</v>
      </c>
      <c r="AN1856" s="357">
        <v>233</v>
      </c>
      <c r="AO1856" s="357">
        <v>265</v>
      </c>
      <c r="AP1856" s="357">
        <v>228</v>
      </c>
      <c r="AQ1856" s="357">
        <v>228</v>
      </c>
      <c r="AR1856" s="357">
        <v>270</v>
      </c>
      <c r="AS1856" s="357">
        <v>277</v>
      </c>
      <c r="AT1856" s="105"/>
      <c r="AU1856" s="105" t="s">
        <v>3612</v>
      </c>
      <c r="AV1856" s="126">
        <v>1.7000000000000002</v>
      </c>
    </row>
    <row r="1857" spans="4:48" ht="23.25" customHeight="1">
      <c r="D1857" s="105" t="s">
        <v>3070</v>
      </c>
      <c r="E1857" s="164" t="s">
        <v>3070</v>
      </c>
      <c r="F1857" s="165" t="s">
        <v>3819</v>
      </c>
      <c r="G1857" s="126">
        <v>2.1</v>
      </c>
      <c r="H1857" s="166">
        <v>209</v>
      </c>
      <c r="I1857" s="166">
        <v>212</v>
      </c>
      <c r="J1857" s="166">
        <v>243</v>
      </c>
      <c r="K1857" s="357">
        <v>224</v>
      </c>
      <c r="L1857" s="357">
        <v>222</v>
      </c>
      <c r="M1857" s="357">
        <v>264</v>
      </c>
      <c r="N1857" s="357">
        <v>235</v>
      </c>
      <c r="O1857" s="357">
        <v>210</v>
      </c>
      <c r="P1857" s="357">
        <v>228</v>
      </c>
      <c r="Q1857" s="357">
        <v>257</v>
      </c>
      <c r="R1857" s="357">
        <v>239</v>
      </c>
      <c r="S1857" s="354">
        <v>280</v>
      </c>
      <c r="T1857" s="354">
        <v>321</v>
      </c>
      <c r="U1857" s="354">
        <v>363</v>
      </c>
      <c r="V1857" s="357">
        <v>264</v>
      </c>
      <c r="W1857" s="357">
        <v>294</v>
      </c>
      <c r="X1857" s="357">
        <v>239</v>
      </c>
      <c r="Y1857" s="357">
        <v>262</v>
      </c>
      <c r="Z1857" s="357">
        <v>306</v>
      </c>
      <c r="AA1857" s="357">
        <v>264</v>
      </c>
      <c r="AB1857" s="357">
        <v>253</v>
      </c>
      <c r="AC1857" s="357">
        <v>284</v>
      </c>
      <c r="AD1857" s="357">
        <v>333</v>
      </c>
      <c r="AE1857" s="357">
        <v>276</v>
      </c>
      <c r="AF1857" s="357">
        <v>288</v>
      </c>
      <c r="AG1857" s="357">
        <v>319</v>
      </c>
      <c r="AH1857" s="357">
        <v>374</v>
      </c>
      <c r="AI1857" s="368" t="s">
        <v>2207</v>
      </c>
      <c r="AJ1857" s="357">
        <v>264</v>
      </c>
      <c r="AK1857" s="357">
        <v>295</v>
      </c>
      <c r="AL1857" s="357">
        <v>346</v>
      </c>
      <c r="AM1857" s="357">
        <v>228</v>
      </c>
      <c r="AN1857" s="357">
        <v>247</v>
      </c>
      <c r="AO1857" s="357">
        <v>281</v>
      </c>
      <c r="AP1857" s="357">
        <v>246</v>
      </c>
      <c r="AQ1857" s="357">
        <v>246</v>
      </c>
      <c r="AR1857" s="357">
        <v>299</v>
      </c>
      <c r="AS1857" s="357">
        <v>295</v>
      </c>
      <c r="AT1857" s="105"/>
      <c r="AU1857" s="105" t="s">
        <v>3070</v>
      </c>
      <c r="AV1857" s="126">
        <v>2.1</v>
      </c>
    </row>
    <row r="1858" spans="4:48" ht="23.25" customHeight="1">
      <c r="D1858" s="105" t="s">
        <v>3614</v>
      </c>
      <c r="E1858" s="164" t="s">
        <v>3614</v>
      </c>
      <c r="F1858" s="165" t="s">
        <v>3819</v>
      </c>
      <c r="G1858" s="126">
        <v>2.1</v>
      </c>
      <c r="H1858" s="166">
        <v>209</v>
      </c>
      <c r="I1858" s="166">
        <v>212</v>
      </c>
      <c r="J1858" s="166">
        <v>243</v>
      </c>
      <c r="K1858" s="357">
        <v>224</v>
      </c>
      <c r="L1858" s="357">
        <v>222</v>
      </c>
      <c r="M1858" s="357">
        <v>264</v>
      </c>
      <c r="N1858" s="357">
        <v>235</v>
      </c>
      <c r="O1858" s="357">
        <v>210</v>
      </c>
      <c r="P1858" s="357">
        <v>228</v>
      </c>
      <c r="Q1858" s="357">
        <v>257</v>
      </c>
      <c r="R1858" s="357">
        <v>239</v>
      </c>
      <c r="S1858" s="354">
        <v>280</v>
      </c>
      <c r="T1858" s="354">
        <v>321</v>
      </c>
      <c r="U1858" s="354">
        <v>363</v>
      </c>
      <c r="V1858" s="357">
        <v>264</v>
      </c>
      <c r="W1858" s="357">
        <v>294</v>
      </c>
      <c r="X1858" s="357">
        <v>239</v>
      </c>
      <c r="Y1858" s="357">
        <v>262</v>
      </c>
      <c r="Z1858" s="357">
        <v>306</v>
      </c>
      <c r="AA1858" s="357">
        <v>264</v>
      </c>
      <c r="AB1858" s="357">
        <v>253</v>
      </c>
      <c r="AC1858" s="357">
        <v>284</v>
      </c>
      <c r="AD1858" s="357">
        <v>333</v>
      </c>
      <c r="AE1858" s="357">
        <v>276</v>
      </c>
      <c r="AF1858" s="357">
        <v>288</v>
      </c>
      <c r="AG1858" s="357">
        <v>319</v>
      </c>
      <c r="AH1858" s="357">
        <v>374</v>
      </c>
      <c r="AI1858" s="368" t="s">
        <v>2207</v>
      </c>
      <c r="AJ1858" s="357">
        <v>264</v>
      </c>
      <c r="AK1858" s="357">
        <v>295</v>
      </c>
      <c r="AL1858" s="357">
        <v>346</v>
      </c>
      <c r="AM1858" s="357">
        <v>228</v>
      </c>
      <c r="AN1858" s="357">
        <v>247</v>
      </c>
      <c r="AO1858" s="357">
        <v>281</v>
      </c>
      <c r="AP1858" s="357">
        <v>246</v>
      </c>
      <c r="AQ1858" s="357">
        <v>246</v>
      </c>
      <c r="AR1858" s="357">
        <v>299</v>
      </c>
      <c r="AS1858" s="357">
        <v>295</v>
      </c>
      <c r="AT1858" s="105"/>
      <c r="AU1858" s="105" t="s">
        <v>3614</v>
      </c>
      <c r="AV1858" s="126">
        <v>2.1</v>
      </c>
    </row>
    <row r="1859" spans="4:48" ht="23.25" customHeight="1">
      <c r="D1859" s="105" t="s">
        <v>4226</v>
      </c>
      <c r="E1859" s="164" t="s">
        <v>4226</v>
      </c>
      <c r="F1859" s="165" t="s">
        <v>2063</v>
      </c>
      <c r="G1859" s="126">
        <v>2.5</v>
      </c>
      <c r="H1859" s="166">
        <v>228</v>
      </c>
      <c r="I1859" s="166">
        <v>225</v>
      </c>
      <c r="J1859" s="166">
        <v>271</v>
      </c>
      <c r="K1859" s="357">
        <v>238</v>
      </c>
      <c r="L1859" s="357">
        <v>235</v>
      </c>
      <c r="M1859" s="357">
        <v>286</v>
      </c>
      <c r="N1859" s="357">
        <v>270</v>
      </c>
      <c r="O1859" s="357">
        <v>242</v>
      </c>
      <c r="P1859" s="357">
        <v>243</v>
      </c>
      <c r="Q1859" s="357">
        <v>278</v>
      </c>
      <c r="R1859" s="357">
        <v>268</v>
      </c>
      <c r="S1859" s="354">
        <v>301</v>
      </c>
      <c r="T1859" s="354">
        <v>348</v>
      </c>
      <c r="U1859" s="354">
        <v>392</v>
      </c>
      <c r="V1859" s="357">
        <v>288</v>
      </c>
      <c r="W1859" s="357">
        <v>320</v>
      </c>
      <c r="X1859" s="357">
        <v>258</v>
      </c>
      <c r="Y1859" s="357">
        <v>286</v>
      </c>
      <c r="Z1859" s="357">
        <v>333</v>
      </c>
      <c r="AA1859" s="357">
        <v>285</v>
      </c>
      <c r="AB1859" s="357">
        <v>276</v>
      </c>
      <c r="AC1859" s="357">
        <v>313</v>
      </c>
      <c r="AD1859" s="357">
        <v>367</v>
      </c>
      <c r="AE1859" s="357">
        <v>300</v>
      </c>
      <c r="AF1859" s="357">
        <v>311</v>
      </c>
      <c r="AG1859" s="357">
        <v>348</v>
      </c>
      <c r="AH1859" s="357">
        <v>408</v>
      </c>
      <c r="AI1859" s="368" t="s">
        <v>2207</v>
      </c>
      <c r="AJ1859" s="357">
        <v>287</v>
      </c>
      <c r="AK1859" s="357">
        <v>323</v>
      </c>
      <c r="AL1859" s="357">
        <v>379</v>
      </c>
      <c r="AM1859" s="357">
        <v>248</v>
      </c>
      <c r="AN1859" s="357">
        <v>269</v>
      </c>
      <c r="AO1859" s="357">
        <v>307</v>
      </c>
      <c r="AP1859" s="357">
        <v>274</v>
      </c>
      <c r="AQ1859" s="357">
        <v>274</v>
      </c>
      <c r="AR1859" s="357">
        <v>338</v>
      </c>
      <c r="AS1859" s="357">
        <v>318</v>
      </c>
      <c r="AT1859" s="105"/>
      <c r="AU1859" s="105" t="s">
        <v>4226</v>
      </c>
      <c r="AV1859" s="126">
        <v>2.5</v>
      </c>
    </row>
    <row r="1860" spans="4:48" ht="23.25" customHeight="1">
      <c r="D1860" s="105" t="s">
        <v>4229</v>
      </c>
      <c r="E1860" s="164" t="s">
        <v>4229</v>
      </c>
      <c r="F1860" s="165" t="s">
        <v>2063</v>
      </c>
      <c r="G1860" s="126">
        <v>2.5</v>
      </c>
      <c r="H1860" s="166">
        <v>228</v>
      </c>
      <c r="I1860" s="166">
        <v>225</v>
      </c>
      <c r="J1860" s="166">
        <v>271</v>
      </c>
      <c r="K1860" s="357">
        <v>238</v>
      </c>
      <c r="L1860" s="357">
        <v>235</v>
      </c>
      <c r="M1860" s="357">
        <v>286</v>
      </c>
      <c r="N1860" s="357">
        <v>270</v>
      </c>
      <c r="O1860" s="357">
        <v>242</v>
      </c>
      <c r="P1860" s="357">
        <v>243</v>
      </c>
      <c r="Q1860" s="357">
        <v>278</v>
      </c>
      <c r="R1860" s="357">
        <v>268</v>
      </c>
      <c r="S1860" s="354">
        <v>301</v>
      </c>
      <c r="T1860" s="354">
        <v>348</v>
      </c>
      <c r="U1860" s="354">
        <v>392</v>
      </c>
      <c r="V1860" s="357">
        <v>288</v>
      </c>
      <c r="W1860" s="357">
        <v>320</v>
      </c>
      <c r="X1860" s="357">
        <v>258</v>
      </c>
      <c r="Y1860" s="357">
        <v>286</v>
      </c>
      <c r="Z1860" s="357">
        <v>333</v>
      </c>
      <c r="AA1860" s="357">
        <v>285</v>
      </c>
      <c r="AB1860" s="357">
        <v>276</v>
      </c>
      <c r="AC1860" s="357">
        <v>313</v>
      </c>
      <c r="AD1860" s="357">
        <v>367</v>
      </c>
      <c r="AE1860" s="357">
        <v>300</v>
      </c>
      <c r="AF1860" s="357">
        <v>311</v>
      </c>
      <c r="AG1860" s="357">
        <v>348</v>
      </c>
      <c r="AH1860" s="357">
        <v>408</v>
      </c>
      <c r="AI1860" s="368" t="s">
        <v>2207</v>
      </c>
      <c r="AJ1860" s="357">
        <v>287</v>
      </c>
      <c r="AK1860" s="357">
        <v>323</v>
      </c>
      <c r="AL1860" s="357">
        <v>379</v>
      </c>
      <c r="AM1860" s="357">
        <v>248</v>
      </c>
      <c r="AN1860" s="357">
        <v>269</v>
      </c>
      <c r="AO1860" s="357">
        <v>307</v>
      </c>
      <c r="AP1860" s="357">
        <v>274</v>
      </c>
      <c r="AQ1860" s="357">
        <v>274</v>
      </c>
      <c r="AR1860" s="357">
        <v>338</v>
      </c>
      <c r="AS1860" s="357">
        <v>318</v>
      </c>
      <c r="AT1860" s="105"/>
      <c r="AU1860" s="105" t="s">
        <v>4229</v>
      </c>
      <c r="AV1860" s="126">
        <v>2.5</v>
      </c>
    </row>
    <row r="1861" spans="4:48" ht="23.25" customHeight="1">
      <c r="D1861" s="105" t="s">
        <v>250</v>
      </c>
      <c r="E1861" s="164" t="s">
        <v>250</v>
      </c>
      <c r="F1861" s="165" t="s">
        <v>884</v>
      </c>
      <c r="G1861" s="126">
        <v>4.0999999999999996</v>
      </c>
      <c r="H1861" s="166">
        <v>294</v>
      </c>
      <c r="I1861" s="166">
        <v>299</v>
      </c>
      <c r="J1861" s="166">
        <v>343</v>
      </c>
      <c r="K1861" s="357">
        <v>317</v>
      </c>
      <c r="L1861" s="357">
        <v>310</v>
      </c>
      <c r="M1861" s="357">
        <v>391</v>
      </c>
      <c r="N1861" s="357">
        <v>336</v>
      </c>
      <c r="O1861" s="357">
        <v>301</v>
      </c>
      <c r="P1861" s="357">
        <v>336</v>
      </c>
      <c r="Q1861" s="357">
        <v>377</v>
      </c>
      <c r="R1861" s="357">
        <v>363</v>
      </c>
      <c r="S1861" s="354">
        <v>393</v>
      </c>
      <c r="T1861" s="354">
        <v>470</v>
      </c>
      <c r="U1861" s="354">
        <v>521</v>
      </c>
      <c r="V1861" s="357">
        <v>396</v>
      </c>
      <c r="W1861" s="357">
        <v>440</v>
      </c>
      <c r="X1861" s="357">
        <v>320</v>
      </c>
      <c r="Y1861" s="357">
        <v>363</v>
      </c>
      <c r="Z1861" s="357">
        <v>434</v>
      </c>
      <c r="AA1861" s="357">
        <v>362</v>
      </c>
      <c r="AB1861" s="357">
        <v>346</v>
      </c>
      <c r="AC1861" s="357">
        <v>405</v>
      </c>
      <c r="AD1861" s="357">
        <v>493</v>
      </c>
      <c r="AE1861" s="357">
        <v>391</v>
      </c>
      <c r="AF1861" s="357">
        <v>382</v>
      </c>
      <c r="AG1861" s="357">
        <v>441</v>
      </c>
      <c r="AH1861" s="357">
        <v>535</v>
      </c>
      <c r="AI1861" s="368" t="s">
        <v>2207</v>
      </c>
      <c r="AJ1861" s="357">
        <v>381</v>
      </c>
      <c r="AK1861" s="357">
        <v>440</v>
      </c>
      <c r="AL1861" s="357">
        <v>516</v>
      </c>
      <c r="AM1861" s="357">
        <v>325</v>
      </c>
      <c r="AN1861" s="357">
        <v>362</v>
      </c>
      <c r="AO1861" s="357">
        <v>411</v>
      </c>
      <c r="AP1861" s="357">
        <v>362</v>
      </c>
      <c r="AQ1861" s="357">
        <v>362</v>
      </c>
      <c r="AR1861" s="357">
        <v>471</v>
      </c>
      <c r="AS1861" s="357">
        <v>409</v>
      </c>
      <c r="AT1861" s="105"/>
      <c r="AU1861" s="105" t="s">
        <v>250</v>
      </c>
      <c r="AV1861" s="126">
        <v>4.0999999999999996</v>
      </c>
    </row>
    <row r="1862" spans="4:48" ht="23.25" customHeight="1">
      <c r="D1862" s="105" t="s">
        <v>3617</v>
      </c>
      <c r="E1862" s="164" t="s">
        <v>3617</v>
      </c>
      <c r="F1862" s="165" t="s">
        <v>884</v>
      </c>
      <c r="G1862" s="126">
        <v>4.0999999999999996</v>
      </c>
      <c r="H1862" s="166">
        <v>294</v>
      </c>
      <c r="I1862" s="166">
        <v>299</v>
      </c>
      <c r="J1862" s="166">
        <v>343</v>
      </c>
      <c r="K1862" s="357">
        <v>317</v>
      </c>
      <c r="L1862" s="357">
        <v>310</v>
      </c>
      <c r="M1862" s="357">
        <v>391</v>
      </c>
      <c r="N1862" s="357">
        <v>336</v>
      </c>
      <c r="O1862" s="357">
        <v>301</v>
      </c>
      <c r="P1862" s="357">
        <v>336</v>
      </c>
      <c r="Q1862" s="357">
        <v>377</v>
      </c>
      <c r="R1862" s="357">
        <v>363</v>
      </c>
      <c r="S1862" s="354">
        <v>393</v>
      </c>
      <c r="T1862" s="354">
        <v>470</v>
      </c>
      <c r="U1862" s="354">
        <v>521</v>
      </c>
      <c r="V1862" s="357">
        <v>396</v>
      </c>
      <c r="W1862" s="357">
        <v>440</v>
      </c>
      <c r="X1862" s="357">
        <v>320</v>
      </c>
      <c r="Y1862" s="357">
        <v>363</v>
      </c>
      <c r="Z1862" s="357">
        <v>434</v>
      </c>
      <c r="AA1862" s="357">
        <v>362</v>
      </c>
      <c r="AB1862" s="357">
        <v>346</v>
      </c>
      <c r="AC1862" s="357">
        <v>405</v>
      </c>
      <c r="AD1862" s="357">
        <v>493</v>
      </c>
      <c r="AE1862" s="357">
        <v>391</v>
      </c>
      <c r="AF1862" s="357">
        <v>382</v>
      </c>
      <c r="AG1862" s="357">
        <v>441</v>
      </c>
      <c r="AH1862" s="357">
        <v>535</v>
      </c>
      <c r="AI1862" s="368" t="s">
        <v>2207</v>
      </c>
      <c r="AJ1862" s="357">
        <v>381</v>
      </c>
      <c r="AK1862" s="357">
        <v>440</v>
      </c>
      <c r="AL1862" s="357">
        <v>516</v>
      </c>
      <c r="AM1862" s="357">
        <v>325</v>
      </c>
      <c r="AN1862" s="357">
        <v>362</v>
      </c>
      <c r="AO1862" s="357">
        <v>411</v>
      </c>
      <c r="AP1862" s="357">
        <v>362</v>
      </c>
      <c r="AQ1862" s="357">
        <v>362</v>
      </c>
      <c r="AR1862" s="357">
        <v>471</v>
      </c>
      <c r="AS1862" s="357">
        <v>409</v>
      </c>
      <c r="AT1862" s="105"/>
      <c r="AU1862" s="105" t="s">
        <v>3617</v>
      </c>
      <c r="AV1862" s="126">
        <v>4.0999999999999996</v>
      </c>
    </row>
    <row r="1863" spans="4:48" ht="23.25" customHeight="1">
      <c r="D1863" s="105" t="s">
        <v>5348</v>
      </c>
      <c r="E1863" s="13" t="s">
        <v>5348</v>
      </c>
      <c r="F1863" s="2" t="s">
        <v>5344</v>
      </c>
      <c r="G1863">
        <v>4.5</v>
      </c>
      <c r="H1863" s="398" t="s">
        <v>2207</v>
      </c>
      <c r="I1863" s="398" t="s">
        <v>2207</v>
      </c>
      <c r="J1863" s="398" t="s">
        <v>2207</v>
      </c>
      <c r="K1863" s="390" t="s">
        <v>2207</v>
      </c>
      <c r="L1863" s="390" t="s">
        <v>2207</v>
      </c>
      <c r="M1863" s="390" t="s">
        <v>2207</v>
      </c>
      <c r="N1863" s="390" t="s">
        <v>2207</v>
      </c>
      <c r="O1863" s="390" t="s">
        <v>2207</v>
      </c>
      <c r="P1863" s="390" t="s">
        <v>2207</v>
      </c>
      <c r="Q1863" s="390" t="s">
        <v>2207</v>
      </c>
      <c r="R1863" s="390" t="s">
        <v>2207</v>
      </c>
      <c r="S1863" s="354">
        <v>427</v>
      </c>
      <c r="T1863" s="354">
        <v>511</v>
      </c>
      <c r="U1863" s="354">
        <v>566</v>
      </c>
      <c r="V1863" s="391">
        <v>426</v>
      </c>
      <c r="W1863" s="391">
        <v>472</v>
      </c>
      <c r="X1863" s="391">
        <v>341</v>
      </c>
      <c r="Y1863" s="391">
        <v>389</v>
      </c>
      <c r="Z1863" s="391">
        <v>465</v>
      </c>
      <c r="AA1863" s="391">
        <v>387</v>
      </c>
      <c r="AB1863" s="391">
        <v>371</v>
      </c>
      <c r="AC1863" s="391">
        <v>435</v>
      </c>
      <c r="AD1863" s="391">
        <v>530</v>
      </c>
      <c r="AE1863" s="391">
        <v>419</v>
      </c>
      <c r="AF1863" s="391">
        <v>407</v>
      </c>
      <c r="AG1863" s="391">
        <v>472</v>
      </c>
      <c r="AH1863" s="391">
        <v>573</v>
      </c>
      <c r="AI1863" s="399" t="s">
        <v>2207</v>
      </c>
      <c r="AJ1863" s="391">
        <v>408</v>
      </c>
      <c r="AK1863" s="391">
        <v>473</v>
      </c>
      <c r="AL1863" s="391">
        <v>554</v>
      </c>
      <c r="AM1863" s="391">
        <v>348</v>
      </c>
      <c r="AN1863" s="391">
        <v>388</v>
      </c>
      <c r="AO1863" s="391">
        <v>441</v>
      </c>
      <c r="AP1863" s="391">
        <v>394</v>
      </c>
      <c r="AQ1863" s="391">
        <v>394</v>
      </c>
      <c r="AR1863" s="391">
        <v>514</v>
      </c>
      <c r="AS1863" s="391">
        <v>440</v>
      </c>
      <c r="AU1863" s="105" t="s">
        <v>5348</v>
      </c>
      <c r="AV1863" s="126">
        <v>4.5</v>
      </c>
    </row>
    <row r="1864" spans="4:48" ht="23.25" customHeight="1">
      <c r="D1864" s="105" t="s">
        <v>5349</v>
      </c>
      <c r="E1864" s="13" t="s">
        <v>5349</v>
      </c>
      <c r="F1864" s="2" t="s">
        <v>5344</v>
      </c>
      <c r="G1864">
        <v>4.5</v>
      </c>
      <c r="H1864" s="398" t="s">
        <v>2207</v>
      </c>
      <c r="I1864" s="398" t="s">
        <v>2207</v>
      </c>
      <c r="J1864" s="398" t="s">
        <v>2207</v>
      </c>
      <c r="K1864" s="390" t="s">
        <v>2207</v>
      </c>
      <c r="L1864" s="390" t="s">
        <v>2207</v>
      </c>
      <c r="M1864" s="390" t="s">
        <v>2207</v>
      </c>
      <c r="N1864" s="390" t="s">
        <v>2207</v>
      </c>
      <c r="O1864" s="390" t="s">
        <v>2207</v>
      </c>
      <c r="P1864" s="390" t="s">
        <v>2207</v>
      </c>
      <c r="Q1864" s="390" t="s">
        <v>2207</v>
      </c>
      <c r="R1864" s="390" t="s">
        <v>2207</v>
      </c>
      <c r="S1864" s="354">
        <v>427</v>
      </c>
      <c r="T1864" s="354">
        <v>511</v>
      </c>
      <c r="U1864" s="354">
        <v>566</v>
      </c>
      <c r="V1864" s="391">
        <v>426</v>
      </c>
      <c r="W1864" s="391">
        <v>472</v>
      </c>
      <c r="X1864" s="391">
        <v>341</v>
      </c>
      <c r="Y1864" s="391">
        <v>389</v>
      </c>
      <c r="Z1864" s="391">
        <v>465</v>
      </c>
      <c r="AA1864" s="391">
        <v>387</v>
      </c>
      <c r="AB1864" s="391">
        <v>371</v>
      </c>
      <c r="AC1864" s="391">
        <v>435</v>
      </c>
      <c r="AD1864" s="391">
        <v>530</v>
      </c>
      <c r="AE1864" s="391">
        <v>419</v>
      </c>
      <c r="AF1864" s="391">
        <v>407</v>
      </c>
      <c r="AG1864" s="391">
        <v>472</v>
      </c>
      <c r="AH1864" s="391">
        <v>573</v>
      </c>
      <c r="AI1864" s="399" t="s">
        <v>2207</v>
      </c>
      <c r="AJ1864" s="391">
        <v>408</v>
      </c>
      <c r="AK1864" s="391">
        <v>473</v>
      </c>
      <c r="AL1864" s="391">
        <v>554</v>
      </c>
      <c r="AM1864" s="391">
        <v>348</v>
      </c>
      <c r="AN1864" s="391">
        <v>388</v>
      </c>
      <c r="AO1864" s="391">
        <v>441</v>
      </c>
      <c r="AP1864" s="391">
        <v>394</v>
      </c>
      <c r="AQ1864" s="391">
        <v>394</v>
      </c>
      <c r="AR1864" s="391">
        <v>514</v>
      </c>
      <c r="AS1864" s="391">
        <v>440</v>
      </c>
      <c r="AU1864" s="105" t="s">
        <v>5349</v>
      </c>
      <c r="AV1864" s="126">
        <v>4.5</v>
      </c>
    </row>
    <row r="1865" spans="4:48" ht="23.25" customHeight="1">
      <c r="D1865" s="105" t="s">
        <v>254</v>
      </c>
      <c r="E1865" s="164" t="s">
        <v>254</v>
      </c>
      <c r="F1865" s="165" t="s">
        <v>886</v>
      </c>
      <c r="G1865" s="126">
        <v>4.8999999999999995</v>
      </c>
      <c r="H1865" s="166">
        <v>338</v>
      </c>
      <c r="I1865" s="166">
        <v>344</v>
      </c>
      <c r="J1865" s="166">
        <v>394</v>
      </c>
      <c r="K1865" s="357">
        <v>364</v>
      </c>
      <c r="L1865" s="357">
        <v>356</v>
      </c>
      <c r="M1865" s="357">
        <v>452</v>
      </c>
      <c r="N1865" s="357">
        <v>386</v>
      </c>
      <c r="O1865" s="357">
        <v>346</v>
      </c>
      <c r="P1865" s="357">
        <v>389</v>
      </c>
      <c r="Q1865" s="357">
        <v>466</v>
      </c>
      <c r="R1865" s="357">
        <v>419</v>
      </c>
      <c r="S1865" s="354">
        <v>443</v>
      </c>
      <c r="T1865" s="354">
        <v>536</v>
      </c>
      <c r="U1865" s="354">
        <v>590</v>
      </c>
      <c r="V1865" s="357">
        <v>455</v>
      </c>
      <c r="W1865" s="357">
        <v>504</v>
      </c>
      <c r="X1865" s="357">
        <v>362</v>
      </c>
      <c r="Y1865" s="357">
        <v>414</v>
      </c>
      <c r="Z1865" s="357">
        <v>495</v>
      </c>
      <c r="AA1865" s="357">
        <v>411</v>
      </c>
      <c r="AB1865" s="357">
        <v>395</v>
      </c>
      <c r="AC1865" s="357">
        <v>465</v>
      </c>
      <c r="AD1865" s="357">
        <v>567</v>
      </c>
      <c r="AE1865" s="357">
        <v>447</v>
      </c>
      <c r="AF1865" s="357">
        <v>431</v>
      </c>
      <c r="AG1865" s="357">
        <v>502</v>
      </c>
      <c r="AH1865" s="357">
        <v>610</v>
      </c>
      <c r="AI1865" s="368" t="s">
        <v>2207</v>
      </c>
      <c r="AJ1865" s="357">
        <v>435</v>
      </c>
      <c r="AK1865" s="357">
        <v>505</v>
      </c>
      <c r="AL1865" s="357">
        <v>592</v>
      </c>
      <c r="AM1865" s="357">
        <v>371</v>
      </c>
      <c r="AN1865" s="357">
        <v>414</v>
      </c>
      <c r="AO1865" s="357">
        <v>471</v>
      </c>
      <c r="AP1865" s="357">
        <v>425</v>
      </c>
      <c r="AQ1865" s="357">
        <v>425</v>
      </c>
      <c r="AR1865" s="357">
        <v>556</v>
      </c>
      <c r="AS1865" s="357">
        <v>471</v>
      </c>
      <c r="AT1865" s="105"/>
      <c r="AU1865" s="105" t="s">
        <v>254</v>
      </c>
      <c r="AV1865" s="126">
        <v>4.8999999999999995</v>
      </c>
    </row>
    <row r="1866" spans="4:48" ht="23.25" customHeight="1">
      <c r="D1866" s="105" t="s">
        <v>3621</v>
      </c>
      <c r="E1866" s="164" t="s">
        <v>3621</v>
      </c>
      <c r="F1866" s="165" t="s">
        <v>886</v>
      </c>
      <c r="G1866" s="126">
        <v>4.8999999999999995</v>
      </c>
      <c r="H1866" s="166">
        <v>338</v>
      </c>
      <c r="I1866" s="166">
        <v>344</v>
      </c>
      <c r="J1866" s="166">
        <v>394</v>
      </c>
      <c r="K1866" s="357">
        <v>364</v>
      </c>
      <c r="L1866" s="357">
        <v>356</v>
      </c>
      <c r="M1866" s="357">
        <v>452</v>
      </c>
      <c r="N1866" s="357">
        <v>386</v>
      </c>
      <c r="O1866" s="357">
        <v>346</v>
      </c>
      <c r="P1866" s="357">
        <v>389</v>
      </c>
      <c r="Q1866" s="357">
        <v>466</v>
      </c>
      <c r="R1866" s="357">
        <v>419</v>
      </c>
      <c r="S1866" s="354">
        <v>443</v>
      </c>
      <c r="T1866" s="354">
        <v>536</v>
      </c>
      <c r="U1866" s="354">
        <v>590</v>
      </c>
      <c r="V1866" s="357">
        <v>455</v>
      </c>
      <c r="W1866" s="357">
        <v>504</v>
      </c>
      <c r="X1866" s="357">
        <v>362</v>
      </c>
      <c r="Y1866" s="357">
        <v>414</v>
      </c>
      <c r="Z1866" s="357">
        <v>495</v>
      </c>
      <c r="AA1866" s="357">
        <v>411</v>
      </c>
      <c r="AB1866" s="357">
        <v>395</v>
      </c>
      <c r="AC1866" s="357">
        <v>465</v>
      </c>
      <c r="AD1866" s="357">
        <v>567</v>
      </c>
      <c r="AE1866" s="357">
        <v>447</v>
      </c>
      <c r="AF1866" s="357">
        <v>431</v>
      </c>
      <c r="AG1866" s="357">
        <v>502</v>
      </c>
      <c r="AH1866" s="357">
        <v>610</v>
      </c>
      <c r="AI1866" s="368" t="s">
        <v>2207</v>
      </c>
      <c r="AJ1866" s="357">
        <v>435</v>
      </c>
      <c r="AK1866" s="357">
        <v>505</v>
      </c>
      <c r="AL1866" s="357">
        <v>592</v>
      </c>
      <c r="AM1866" s="357">
        <v>371</v>
      </c>
      <c r="AN1866" s="357">
        <v>414</v>
      </c>
      <c r="AO1866" s="357">
        <v>471</v>
      </c>
      <c r="AP1866" s="357">
        <v>425</v>
      </c>
      <c r="AQ1866" s="357">
        <v>425</v>
      </c>
      <c r="AR1866" s="357">
        <v>556</v>
      </c>
      <c r="AS1866" s="357">
        <v>471</v>
      </c>
      <c r="AT1866" s="105"/>
      <c r="AU1866" s="105" t="s">
        <v>3621</v>
      </c>
      <c r="AV1866" s="126">
        <v>4.8999999999999995</v>
      </c>
    </row>
    <row r="1867" spans="4:48" ht="23.25" customHeight="1">
      <c r="D1867" s="105" t="s">
        <v>3073</v>
      </c>
      <c r="E1867" s="164" t="s">
        <v>3073</v>
      </c>
      <c r="F1867" s="165" t="s">
        <v>3822</v>
      </c>
      <c r="G1867" s="126">
        <v>5.3</v>
      </c>
      <c r="H1867" s="166">
        <v>367</v>
      </c>
      <c r="I1867" s="166">
        <v>365</v>
      </c>
      <c r="J1867" s="166">
        <v>441</v>
      </c>
      <c r="K1867" s="357">
        <v>389</v>
      </c>
      <c r="L1867" s="357">
        <v>385</v>
      </c>
      <c r="M1867" s="357">
        <v>473</v>
      </c>
      <c r="N1867" s="357">
        <v>450</v>
      </c>
      <c r="O1867" s="357">
        <v>409</v>
      </c>
      <c r="P1867" s="357">
        <v>413</v>
      </c>
      <c r="Q1867" s="357">
        <v>472</v>
      </c>
      <c r="R1867" s="357">
        <v>456</v>
      </c>
      <c r="S1867" s="354">
        <v>475</v>
      </c>
      <c r="T1867" s="354">
        <v>574</v>
      </c>
      <c r="U1867" s="354">
        <v>632</v>
      </c>
      <c r="V1867" s="357">
        <v>490</v>
      </c>
      <c r="W1867" s="357">
        <v>543</v>
      </c>
      <c r="X1867" s="357">
        <v>406</v>
      </c>
      <c r="Y1867" s="357">
        <v>462</v>
      </c>
      <c r="Z1867" s="357">
        <v>538</v>
      </c>
      <c r="AA1867" s="357">
        <v>446</v>
      </c>
      <c r="AB1867" s="357">
        <v>453</v>
      </c>
      <c r="AC1867" s="357">
        <v>528</v>
      </c>
      <c r="AD1867" s="357">
        <v>620</v>
      </c>
      <c r="AE1867" s="357">
        <v>488</v>
      </c>
      <c r="AF1867" s="357">
        <v>487</v>
      </c>
      <c r="AG1867" s="357">
        <v>563</v>
      </c>
      <c r="AH1867" s="357">
        <v>661</v>
      </c>
      <c r="AI1867" s="368" t="s">
        <v>2207</v>
      </c>
      <c r="AJ1867" s="357">
        <v>463</v>
      </c>
      <c r="AK1867" s="357">
        <v>539</v>
      </c>
      <c r="AL1867" s="357">
        <v>633</v>
      </c>
      <c r="AM1867" s="357">
        <v>395</v>
      </c>
      <c r="AN1867" s="357">
        <v>442</v>
      </c>
      <c r="AO1867" s="357">
        <v>503</v>
      </c>
      <c r="AP1867" s="357">
        <v>459</v>
      </c>
      <c r="AQ1867" s="357">
        <v>459</v>
      </c>
      <c r="AR1867" s="357">
        <v>601</v>
      </c>
      <c r="AS1867" s="357">
        <v>507</v>
      </c>
      <c r="AT1867" s="105"/>
      <c r="AU1867" s="105" t="s">
        <v>3073</v>
      </c>
      <c r="AV1867" s="126">
        <v>5.3</v>
      </c>
    </row>
    <row r="1868" spans="4:48" ht="23.25" customHeight="1">
      <c r="D1868" s="105" t="s">
        <v>3625</v>
      </c>
      <c r="E1868" s="164" t="s">
        <v>3625</v>
      </c>
      <c r="F1868" s="165" t="s">
        <v>3822</v>
      </c>
      <c r="G1868" s="126">
        <v>5.3</v>
      </c>
      <c r="H1868" s="166">
        <v>367</v>
      </c>
      <c r="I1868" s="166">
        <v>365</v>
      </c>
      <c r="J1868" s="166">
        <v>441</v>
      </c>
      <c r="K1868" s="357">
        <v>389</v>
      </c>
      <c r="L1868" s="357">
        <v>385</v>
      </c>
      <c r="M1868" s="357">
        <v>473</v>
      </c>
      <c r="N1868" s="357">
        <v>450</v>
      </c>
      <c r="O1868" s="357">
        <v>409</v>
      </c>
      <c r="P1868" s="357">
        <v>413</v>
      </c>
      <c r="Q1868" s="357">
        <v>472</v>
      </c>
      <c r="R1868" s="357">
        <v>456</v>
      </c>
      <c r="S1868" s="354">
        <v>475</v>
      </c>
      <c r="T1868" s="354">
        <v>574</v>
      </c>
      <c r="U1868" s="354">
        <v>632</v>
      </c>
      <c r="V1868" s="357">
        <v>490</v>
      </c>
      <c r="W1868" s="357">
        <v>543</v>
      </c>
      <c r="X1868" s="357">
        <v>406</v>
      </c>
      <c r="Y1868" s="357">
        <v>462</v>
      </c>
      <c r="Z1868" s="357">
        <v>538</v>
      </c>
      <c r="AA1868" s="357">
        <v>446</v>
      </c>
      <c r="AB1868" s="357">
        <v>453</v>
      </c>
      <c r="AC1868" s="357">
        <v>528</v>
      </c>
      <c r="AD1868" s="357">
        <v>620</v>
      </c>
      <c r="AE1868" s="357">
        <v>488</v>
      </c>
      <c r="AF1868" s="357">
        <v>487</v>
      </c>
      <c r="AG1868" s="357">
        <v>563</v>
      </c>
      <c r="AH1868" s="357">
        <v>661</v>
      </c>
      <c r="AI1868" s="368" t="s">
        <v>2207</v>
      </c>
      <c r="AJ1868" s="357">
        <v>463</v>
      </c>
      <c r="AK1868" s="357">
        <v>539</v>
      </c>
      <c r="AL1868" s="357">
        <v>633</v>
      </c>
      <c r="AM1868" s="357">
        <v>395</v>
      </c>
      <c r="AN1868" s="357">
        <v>442</v>
      </c>
      <c r="AO1868" s="357">
        <v>503</v>
      </c>
      <c r="AP1868" s="357">
        <v>459</v>
      </c>
      <c r="AQ1868" s="357">
        <v>459</v>
      </c>
      <c r="AR1868" s="357">
        <v>601</v>
      </c>
      <c r="AS1868" s="357">
        <v>507</v>
      </c>
      <c r="AT1868" s="105"/>
      <c r="AU1868" s="105" t="s">
        <v>3625</v>
      </c>
      <c r="AV1868" s="126">
        <v>5.3</v>
      </c>
    </row>
    <row r="1869" spans="4:48" ht="23.25" customHeight="1">
      <c r="D1869" s="105" t="s">
        <v>258</v>
      </c>
      <c r="E1869" s="164" t="s">
        <v>258</v>
      </c>
      <c r="F1869" s="165" t="s">
        <v>888</v>
      </c>
      <c r="G1869" s="126">
        <v>5.6999999999999993</v>
      </c>
      <c r="H1869" s="166">
        <v>371</v>
      </c>
      <c r="I1869" s="166">
        <v>378</v>
      </c>
      <c r="J1869" s="166">
        <v>434</v>
      </c>
      <c r="K1869" s="357">
        <v>401</v>
      </c>
      <c r="L1869" s="357">
        <v>391</v>
      </c>
      <c r="M1869" s="357">
        <v>501</v>
      </c>
      <c r="N1869" s="357">
        <v>426</v>
      </c>
      <c r="O1869" s="357">
        <v>382</v>
      </c>
      <c r="P1869" s="357">
        <v>432</v>
      </c>
      <c r="Q1869" s="357">
        <v>481</v>
      </c>
      <c r="R1869" s="357">
        <v>466</v>
      </c>
      <c r="S1869" s="354">
        <v>491</v>
      </c>
      <c r="T1869" s="354">
        <v>598</v>
      </c>
      <c r="U1869" s="354">
        <v>657</v>
      </c>
      <c r="V1869" s="357">
        <v>511</v>
      </c>
      <c r="W1869" s="357">
        <v>566</v>
      </c>
      <c r="X1869" s="357">
        <v>396</v>
      </c>
      <c r="Y1869" s="357">
        <v>455</v>
      </c>
      <c r="Z1869" s="357">
        <v>546</v>
      </c>
      <c r="AA1869" s="357">
        <v>450</v>
      </c>
      <c r="AB1869" s="357">
        <v>435</v>
      </c>
      <c r="AC1869" s="357">
        <v>517</v>
      </c>
      <c r="AD1869" s="357">
        <v>631</v>
      </c>
      <c r="AE1869" s="357">
        <v>493</v>
      </c>
      <c r="AF1869" s="357">
        <v>471</v>
      </c>
      <c r="AG1869" s="357">
        <v>553</v>
      </c>
      <c r="AH1869" s="357">
        <v>674</v>
      </c>
      <c r="AI1869" s="368" t="s">
        <v>2207</v>
      </c>
      <c r="AJ1869" s="357">
        <v>481</v>
      </c>
      <c r="AK1869" s="357">
        <v>562</v>
      </c>
      <c r="AL1869" s="357">
        <v>659</v>
      </c>
      <c r="AM1869" s="357">
        <v>408</v>
      </c>
      <c r="AN1869" s="357">
        <v>459</v>
      </c>
      <c r="AO1869" s="357">
        <v>522</v>
      </c>
      <c r="AP1869" s="357">
        <v>480</v>
      </c>
      <c r="AQ1869" s="357">
        <v>480</v>
      </c>
      <c r="AR1869" s="357">
        <v>633</v>
      </c>
      <c r="AS1869" s="357">
        <v>528</v>
      </c>
      <c r="AT1869" s="105"/>
      <c r="AU1869" s="105" t="s">
        <v>258</v>
      </c>
      <c r="AV1869" s="126">
        <v>5.6999999999999993</v>
      </c>
    </row>
    <row r="1870" spans="4:48" ht="23.25" customHeight="1">
      <c r="D1870" s="105" t="s">
        <v>3629</v>
      </c>
      <c r="E1870" s="164" t="s">
        <v>3629</v>
      </c>
      <c r="F1870" s="165" t="s">
        <v>888</v>
      </c>
      <c r="G1870" s="126">
        <v>5.6999999999999993</v>
      </c>
      <c r="H1870" s="166">
        <v>371</v>
      </c>
      <c r="I1870" s="166">
        <v>378</v>
      </c>
      <c r="J1870" s="166">
        <v>434</v>
      </c>
      <c r="K1870" s="357">
        <v>401</v>
      </c>
      <c r="L1870" s="357">
        <v>391</v>
      </c>
      <c r="M1870" s="357">
        <v>501</v>
      </c>
      <c r="N1870" s="357">
        <v>426</v>
      </c>
      <c r="O1870" s="357">
        <v>382</v>
      </c>
      <c r="P1870" s="357">
        <v>432</v>
      </c>
      <c r="Q1870" s="357">
        <v>481</v>
      </c>
      <c r="R1870" s="357">
        <v>466</v>
      </c>
      <c r="S1870" s="354">
        <v>491</v>
      </c>
      <c r="T1870" s="354">
        <v>598</v>
      </c>
      <c r="U1870" s="354">
        <v>657</v>
      </c>
      <c r="V1870" s="357">
        <v>511</v>
      </c>
      <c r="W1870" s="357">
        <v>566</v>
      </c>
      <c r="X1870" s="357">
        <v>396</v>
      </c>
      <c r="Y1870" s="357">
        <v>455</v>
      </c>
      <c r="Z1870" s="357">
        <v>546</v>
      </c>
      <c r="AA1870" s="357">
        <v>450</v>
      </c>
      <c r="AB1870" s="357">
        <v>435</v>
      </c>
      <c r="AC1870" s="357">
        <v>517</v>
      </c>
      <c r="AD1870" s="357">
        <v>631</v>
      </c>
      <c r="AE1870" s="357">
        <v>493</v>
      </c>
      <c r="AF1870" s="357">
        <v>471</v>
      </c>
      <c r="AG1870" s="357">
        <v>553</v>
      </c>
      <c r="AH1870" s="357">
        <v>674</v>
      </c>
      <c r="AI1870" s="368" t="s">
        <v>2207</v>
      </c>
      <c r="AJ1870" s="357">
        <v>481</v>
      </c>
      <c r="AK1870" s="357">
        <v>562</v>
      </c>
      <c r="AL1870" s="357">
        <v>659</v>
      </c>
      <c r="AM1870" s="357">
        <v>408</v>
      </c>
      <c r="AN1870" s="357">
        <v>459</v>
      </c>
      <c r="AO1870" s="357">
        <v>522</v>
      </c>
      <c r="AP1870" s="357">
        <v>480</v>
      </c>
      <c r="AQ1870" s="357">
        <v>480</v>
      </c>
      <c r="AR1870" s="357">
        <v>633</v>
      </c>
      <c r="AS1870" s="357">
        <v>528</v>
      </c>
      <c r="AT1870" s="105"/>
      <c r="AU1870" s="105" t="s">
        <v>3629</v>
      </c>
      <c r="AV1870" s="126">
        <v>5.6999999999999993</v>
      </c>
    </row>
    <row r="1871" spans="4:48" ht="23.25" customHeight="1">
      <c r="D1871" s="105" t="s">
        <v>1180</v>
      </c>
      <c r="E1871" s="164" t="s">
        <v>1180</v>
      </c>
      <c r="F1871" s="165" t="s">
        <v>1156</v>
      </c>
      <c r="G1871" s="126">
        <v>5.0999999999999996</v>
      </c>
      <c r="H1871" s="166">
        <v>555</v>
      </c>
      <c r="I1871" s="166">
        <v>554</v>
      </c>
      <c r="J1871" s="166">
        <v>635</v>
      </c>
      <c r="K1871" s="357">
        <v>581</v>
      </c>
      <c r="L1871" s="357">
        <v>568</v>
      </c>
      <c r="M1871" s="357">
        <v>683</v>
      </c>
      <c r="N1871" s="357">
        <v>604</v>
      </c>
      <c r="O1871" s="357">
        <v>556</v>
      </c>
      <c r="P1871" s="357">
        <v>589</v>
      </c>
      <c r="Q1871" s="357">
        <v>667</v>
      </c>
      <c r="R1871" s="357">
        <v>631</v>
      </c>
      <c r="S1871" s="354">
        <v>692</v>
      </c>
      <c r="T1871" s="354">
        <v>797</v>
      </c>
      <c r="U1871" s="354">
        <v>840</v>
      </c>
      <c r="V1871" s="357">
        <v>651</v>
      </c>
      <c r="W1871" s="357">
        <v>723</v>
      </c>
      <c r="X1871" s="357">
        <v>579</v>
      </c>
      <c r="Y1871" s="357">
        <v>635</v>
      </c>
      <c r="Z1871" s="357">
        <v>756</v>
      </c>
      <c r="AA1871" s="357">
        <v>652</v>
      </c>
      <c r="AB1871" s="357">
        <v>606</v>
      </c>
      <c r="AC1871" s="357">
        <v>682</v>
      </c>
      <c r="AD1871" s="357">
        <v>821</v>
      </c>
      <c r="AE1871" s="357">
        <v>682</v>
      </c>
      <c r="AF1871" s="357">
        <v>673</v>
      </c>
      <c r="AG1871" s="357">
        <v>750</v>
      </c>
      <c r="AH1871" s="357">
        <v>902</v>
      </c>
      <c r="AI1871" s="368" t="s">
        <v>2207</v>
      </c>
      <c r="AJ1871" s="357">
        <v>651</v>
      </c>
      <c r="AK1871" s="357">
        <v>722</v>
      </c>
      <c r="AL1871" s="357">
        <v>853</v>
      </c>
      <c r="AM1871" s="357">
        <v>564</v>
      </c>
      <c r="AN1871" s="357">
        <v>612</v>
      </c>
      <c r="AO1871" s="357">
        <v>698</v>
      </c>
      <c r="AP1871" s="357">
        <v>612</v>
      </c>
      <c r="AQ1871" s="357">
        <v>612</v>
      </c>
      <c r="AR1871" s="357">
        <v>751</v>
      </c>
      <c r="AS1871" s="357">
        <v>690</v>
      </c>
      <c r="AT1871" s="105"/>
      <c r="AU1871" s="105" t="s">
        <v>1180</v>
      </c>
      <c r="AV1871" s="126">
        <v>5.0999999999999996</v>
      </c>
    </row>
    <row r="1872" spans="4:48" ht="23.25" customHeight="1">
      <c r="D1872" s="105" t="s">
        <v>3634</v>
      </c>
      <c r="E1872" s="164" t="s">
        <v>3634</v>
      </c>
      <c r="F1872" s="165" t="s">
        <v>1156</v>
      </c>
      <c r="G1872" s="126">
        <v>5.0999999999999996</v>
      </c>
      <c r="H1872" s="166">
        <v>555</v>
      </c>
      <c r="I1872" s="166">
        <v>554</v>
      </c>
      <c r="J1872" s="166">
        <v>635</v>
      </c>
      <c r="K1872" s="357">
        <v>581</v>
      </c>
      <c r="L1872" s="357">
        <v>568</v>
      </c>
      <c r="M1872" s="357">
        <v>683</v>
      </c>
      <c r="N1872" s="357">
        <v>604</v>
      </c>
      <c r="O1872" s="357">
        <v>556</v>
      </c>
      <c r="P1872" s="357">
        <v>589</v>
      </c>
      <c r="Q1872" s="357">
        <v>667</v>
      </c>
      <c r="R1872" s="357">
        <v>631</v>
      </c>
      <c r="S1872" s="354">
        <v>692</v>
      </c>
      <c r="T1872" s="354">
        <v>797</v>
      </c>
      <c r="U1872" s="354">
        <v>840</v>
      </c>
      <c r="V1872" s="357">
        <v>651</v>
      </c>
      <c r="W1872" s="357">
        <v>723</v>
      </c>
      <c r="X1872" s="357">
        <v>579</v>
      </c>
      <c r="Y1872" s="357">
        <v>635</v>
      </c>
      <c r="Z1872" s="357">
        <v>756</v>
      </c>
      <c r="AA1872" s="357">
        <v>652</v>
      </c>
      <c r="AB1872" s="357">
        <v>606</v>
      </c>
      <c r="AC1872" s="357">
        <v>682</v>
      </c>
      <c r="AD1872" s="357">
        <v>821</v>
      </c>
      <c r="AE1872" s="357">
        <v>682</v>
      </c>
      <c r="AF1872" s="357">
        <v>673</v>
      </c>
      <c r="AG1872" s="357">
        <v>750</v>
      </c>
      <c r="AH1872" s="357">
        <v>902</v>
      </c>
      <c r="AI1872" s="368" t="s">
        <v>2207</v>
      </c>
      <c r="AJ1872" s="357">
        <v>651</v>
      </c>
      <c r="AK1872" s="357">
        <v>722</v>
      </c>
      <c r="AL1872" s="357">
        <v>853</v>
      </c>
      <c r="AM1872" s="357">
        <v>564</v>
      </c>
      <c r="AN1872" s="357">
        <v>612</v>
      </c>
      <c r="AO1872" s="357">
        <v>698</v>
      </c>
      <c r="AP1872" s="357">
        <v>612</v>
      </c>
      <c r="AQ1872" s="357">
        <v>612</v>
      </c>
      <c r="AR1872" s="357">
        <v>751</v>
      </c>
      <c r="AS1872" s="357">
        <v>693</v>
      </c>
      <c r="AT1872" s="105"/>
      <c r="AU1872" s="105" t="s">
        <v>3634</v>
      </c>
      <c r="AV1872" s="126">
        <v>5.0999999999999996</v>
      </c>
    </row>
    <row r="1873" spans="1:48" ht="23.25" customHeight="1">
      <c r="D1873" s="105" t="s">
        <v>3076</v>
      </c>
      <c r="E1873" s="164" t="s">
        <v>3076</v>
      </c>
      <c r="F1873" s="165" t="s">
        <v>3817</v>
      </c>
      <c r="G1873" s="126">
        <v>1.9000000000000001</v>
      </c>
      <c r="H1873" s="166">
        <v>207</v>
      </c>
      <c r="I1873" s="166">
        <v>205</v>
      </c>
      <c r="J1873" s="166">
        <v>247</v>
      </c>
      <c r="K1873" s="357">
        <v>214</v>
      </c>
      <c r="L1873" s="357">
        <v>211</v>
      </c>
      <c r="M1873" s="357">
        <v>256</v>
      </c>
      <c r="N1873" s="357">
        <v>241</v>
      </c>
      <c r="O1873" s="357">
        <v>217</v>
      </c>
      <c r="P1873" s="357">
        <v>218</v>
      </c>
      <c r="Q1873" s="357">
        <v>249</v>
      </c>
      <c r="R1873" s="357">
        <v>240</v>
      </c>
      <c r="S1873" s="354">
        <v>277</v>
      </c>
      <c r="T1873" s="354">
        <v>315</v>
      </c>
      <c r="U1873" s="354">
        <v>359</v>
      </c>
      <c r="V1873" s="357">
        <v>261</v>
      </c>
      <c r="W1873" s="357">
        <v>289</v>
      </c>
      <c r="X1873" s="357">
        <v>237</v>
      </c>
      <c r="Y1873" s="357">
        <v>260</v>
      </c>
      <c r="Z1873" s="357">
        <v>303</v>
      </c>
      <c r="AA1873" s="357">
        <v>262</v>
      </c>
      <c r="AB1873" s="357">
        <v>250</v>
      </c>
      <c r="AC1873" s="357">
        <v>279</v>
      </c>
      <c r="AD1873" s="357">
        <v>327</v>
      </c>
      <c r="AE1873" s="357">
        <v>273</v>
      </c>
      <c r="AF1873" s="357">
        <v>285</v>
      </c>
      <c r="AG1873" s="357">
        <v>314</v>
      </c>
      <c r="AH1873" s="357">
        <v>368</v>
      </c>
      <c r="AI1873" s="368" t="s">
        <v>2207</v>
      </c>
      <c r="AJ1873" s="357">
        <v>261</v>
      </c>
      <c r="AK1873" s="357">
        <v>290</v>
      </c>
      <c r="AL1873" s="357">
        <v>340</v>
      </c>
      <c r="AM1873" s="357">
        <v>227</v>
      </c>
      <c r="AN1873" s="357">
        <v>244</v>
      </c>
      <c r="AO1873" s="357">
        <v>278</v>
      </c>
      <c r="AP1873" s="357">
        <v>242</v>
      </c>
      <c r="AQ1873" s="357">
        <v>242</v>
      </c>
      <c r="AR1873" s="357">
        <v>292</v>
      </c>
      <c r="AS1873" s="357">
        <v>291</v>
      </c>
      <c r="AT1873" s="105"/>
      <c r="AU1873" s="105" t="s">
        <v>3076</v>
      </c>
      <c r="AV1873" s="126">
        <v>1.9000000000000001</v>
      </c>
    </row>
    <row r="1874" spans="1:48" ht="23.25" customHeight="1">
      <c r="D1874" s="105" t="s">
        <v>3636</v>
      </c>
      <c r="E1874" s="164" t="s">
        <v>3636</v>
      </c>
      <c r="F1874" s="165" t="s">
        <v>3817</v>
      </c>
      <c r="G1874" s="126">
        <v>1.9000000000000001</v>
      </c>
      <c r="H1874" s="166">
        <v>207</v>
      </c>
      <c r="I1874" s="166">
        <v>205</v>
      </c>
      <c r="J1874" s="166">
        <v>247</v>
      </c>
      <c r="K1874" s="357">
        <v>214</v>
      </c>
      <c r="L1874" s="357">
        <v>211</v>
      </c>
      <c r="M1874" s="357">
        <v>256</v>
      </c>
      <c r="N1874" s="357">
        <v>241</v>
      </c>
      <c r="O1874" s="357">
        <v>217</v>
      </c>
      <c r="P1874" s="357">
        <v>218</v>
      </c>
      <c r="Q1874" s="357">
        <v>249</v>
      </c>
      <c r="R1874" s="357">
        <v>240</v>
      </c>
      <c r="S1874" s="354">
        <v>277</v>
      </c>
      <c r="T1874" s="354">
        <v>315</v>
      </c>
      <c r="U1874" s="354">
        <v>359</v>
      </c>
      <c r="V1874" s="357">
        <v>261</v>
      </c>
      <c r="W1874" s="357">
        <v>289</v>
      </c>
      <c r="X1874" s="357">
        <v>237</v>
      </c>
      <c r="Y1874" s="357">
        <v>260</v>
      </c>
      <c r="Z1874" s="357">
        <v>303</v>
      </c>
      <c r="AA1874" s="357">
        <v>262</v>
      </c>
      <c r="AB1874" s="357">
        <v>250</v>
      </c>
      <c r="AC1874" s="357">
        <v>279</v>
      </c>
      <c r="AD1874" s="357">
        <v>327</v>
      </c>
      <c r="AE1874" s="357">
        <v>273</v>
      </c>
      <c r="AF1874" s="357">
        <v>285</v>
      </c>
      <c r="AG1874" s="357">
        <v>314</v>
      </c>
      <c r="AH1874" s="357">
        <v>368</v>
      </c>
      <c r="AI1874" s="368" t="s">
        <v>2207</v>
      </c>
      <c r="AJ1874" s="357">
        <v>261</v>
      </c>
      <c r="AK1874" s="357">
        <v>290</v>
      </c>
      <c r="AL1874" s="357">
        <v>340</v>
      </c>
      <c r="AM1874" s="357">
        <v>227</v>
      </c>
      <c r="AN1874" s="357">
        <v>244</v>
      </c>
      <c r="AO1874" s="357">
        <v>278</v>
      </c>
      <c r="AP1874" s="357">
        <v>242</v>
      </c>
      <c r="AQ1874" s="357">
        <v>242</v>
      </c>
      <c r="AR1874" s="357">
        <v>292</v>
      </c>
      <c r="AS1874" s="357">
        <v>291</v>
      </c>
      <c r="AT1874" s="105"/>
      <c r="AU1874" s="105" t="s">
        <v>3636</v>
      </c>
      <c r="AV1874" s="126">
        <v>1.9000000000000001</v>
      </c>
    </row>
    <row r="1875" spans="1:48" ht="23.25" customHeight="1">
      <c r="D1875" s="105" t="s">
        <v>3078</v>
      </c>
      <c r="E1875" s="164" t="s">
        <v>3078</v>
      </c>
      <c r="F1875" s="165" t="s">
        <v>3819</v>
      </c>
      <c r="G1875" s="126">
        <v>2.4</v>
      </c>
      <c r="H1875" s="166">
        <v>218</v>
      </c>
      <c r="I1875" s="166">
        <v>216</v>
      </c>
      <c r="J1875" s="166">
        <v>261</v>
      </c>
      <c r="K1875" s="357">
        <v>226</v>
      </c>
      <c r="L1875" s="357">
        <v>223</v>
      </c>
      <c r="M1875" s="357">
        <v>273</v>
      </c>
      <c r="N1875" s="357">
        <v>258</v>
      </c>
      <c r="O1875" s="357">
        <v>232</v>
      </c>
      <c r="P1875" s="357">
        <v>233</v>
      </c>
      <c r="Q1875" s="357">
        <v>266</v>
      </c>
      <c r="R1875" s="357">
        <v>257</v>
      </c>
      <c r="S1875" s="354">
        <v>294</v>
      </c>
      <c r="T1875" s="354">
        <v>341</v>
      </c>
      <c r="U1875" s="354">
        <v>383</v>
      </c>
      <c r="V1875" s="357">
        <v>281</v>
      </c>
      <c r="W1875" s="357">
        <v>312</v>
      </c>
      <c r="X1875" s="357">
        <v>250</v>
      </c>
      <c r="Y1875" s="357">
        <v>276</v>
      </c>
      <c r="Z1875" s="357">
        <v>322</v>
      </c>
      <c r="AA1875" s="357">
        <v>275</v>
      </c>
      <c r="AB1875" s="357">
        <v>267</v>
      </c>
      <c r="AC1875" s="357">
        <v>302</v>
      </c>
      <c r="AD1875" s="357">
        <v>354</v>
      </c>
      <c r="AE1875" s="357">
        <v>290</v>
      </c>
      <c r="AF1875" s="357">
        <v>301</v>
      </c>
      <c r="AG1875" s="357">
        <v>337</v>
      </c>
      <c r="AH1875" s="357">
        <v>396</v>
      </c>
      <c r="AI1875" s="368" t="s">
        <v>2207</v>
      </c>
      <c r="AJ1875" s="357">
        <v>278</v>
      </c>
      <c r="AK1875" s="357">
        <v>313</v>
      </c>
      <c r="AL1875" s="357">
        <v>367</v>
      </c>
      <c r="AM1875" s="357">
        <v>239</v>
      </c>
      <c r="AN1875" s="357">
        <v>260</v>
      </c>
      <c r="AO1875" s="357">
        <v>296</v>
      </c>
      <c r="AP1875" s="357">
        <v>263</v>
      </c>
      <c r="AQ1875" s="357">
        <v>263</v>
      </c>
      <c r="AR1875" s="357">
        <v>325</v>
      </c>
      <c r="AS1875" s="357">
        <v>311</v>
      </c>
      <c r="AT1875" s="105"/>
      <c r="AU1875" s="105" t="s">
        <v>3078</v>
      </c>
      <c r="AV1875" s="126">
        <v>2.4</v>
      </c>
    </row>
    <row r="1876" spans="1:48" ht="23.25" customHeight="1">
      <c r="D1876" s="105" t="s">
        <v>3638</v>
      </c>
      <c r="E1876" s="164" t="s">
        <v>3638</v>
      </c>
      <c r="F1876" s="165" t="s">
        <v>3819</v>
      </c>
      <c r="G1876" s="126">
        <v>2.4</v>
      </c>
      <c r="H1876" s="166">
        <v>218</v>
      </c>
      <c r="I1876" s="166">
        <v>216</v>
      </c>
      <c r="J1876" s="166">
        <v>261</v>
      </c>
      <c r="K1876" s="357">
        <v>226</v>
      </c>
      <c r="L1876" s="357">
        <v>223</v>
      </c>
      <c r="M1876" s="357">
        <v>273</v>
      </c>
      <c r="N1876" s="357">
        <v>258</v>
      </c>
      <c r="O1876" s="357">
        <v>232</v>
      </c>
      <c r="P1876" s="357">
        <v>233</v>
      </c>
      <c r="Q1876" s="357">
        <v>266</v>
      </c>
      <c r="R1876" s="357">
        <v>257</v>
      </c>
      <c r="S1876" s="354">
        <v>294</v>
      </c>
      <c r="T1876" s="354">
        <v>341</v>
      </c>
      <c r="U1876" s="354">
        <v>383</v>
      </c>
      <c r="V1876" s="357">
        <v>281</v>
      </c>
      <c r="W1876" s="357">
        <v>312</v>
      </c>
      <c r="X1876" s="357">
        <v>250</v>
      </c>
      <c r="Y1876" s="357">
        <v>276</v>
      </c>
      <c r="Z1876" s="357">
        <v>322</v>
      </c>
      <c r="AA1876" s="357">
        <v>275</v>
      </c>
      <c r="AB1876" s="357">
        <v>267</v>
      </c>
      <c r="AC1876" s="357">
        <v>302</v>
      </c>
      <c r="AD1876" s="357">
        <v>354</v>
      </c>
      <c r="AE1876" s="357">
        <v>290</v>
      </c>
      <c r="AF1876" s="357">
        <v>301</v>
      </c>
      <c r="AG1876" s="357">
        <v>337</v>
      </c>
      <c r="AH1876" s="357">
        <v>396</v>
      </c>
      <c r="AI1876" s="368" t="s">
        <v>2207</v>
      </c>
      <c r="AJ1876" s="357">
        <v>278</v>
      </c>
      <c r="AK1876" s="357">
        <v>313</v>
      </c>
      <c r="AL1876" s="357">
        <v>367</v>
      </c>
      <c r="AM1876" s="357">
        <v>239</v>
      </c>
      <c r="AN1876" s="357">
        <v>260</v>
      </c>
      <c r="AO1876" s="357">
        <v>296</v>
      </c>
      <c r="AP1876" s="357">
        <v>263</v>
      </c>
      <c r="AQ1876" s="357">
        <v>263</v>
      </c>
      <c r="AR1876" s="357">
        <v>325</v>
      </c>
      <c r="AS1876" s="357">
        <v>311</v>
      </c>
      <c r="AT1876" s="105"/>
      <c r="AU1876" s="105" t="s">
        <v>3638</v>
      </c>
      <c r="AV1876" s="126">
        <v>2.4</v>
      </c>
    </row>
    <row r="1877" spans="1:48" ht="23.25" customHeight="1">
      <c r="D1877" s="105" t="s">
        <v>4232</v>
      </c>
      <c r="E1877" s="164" t="s">
        <v>4232</v>
      </c>
      <c r="F1877" s="165" t="s">
        <v>2063</v>
      </c>
      <c r="G1877" s="126">
        <v>2.9</v>
      </c>
      <c r="H1877" s="166">
        <v>242</v>
      </c>
      <c r="I1877" s="166">
        <v>248</v>
      </c>
      <c r="J1877" s="166">
        <v>282</v>
      </c>
      <c r="K1877" s="357">
        <v>259</v>
      </c>
      <c r="L1877" s="357">
        <v>257</v>
      </c>
      <c r="M1877" s="357">
        <v>313</v>
      </c>
      <c r="N1877" s="357">
        <v>274</v>
      </c>
      <c r="O1877" s="357">
        <v>245</v>
      </c>
      <c r="P1877" s="357">
        <v>273</v>
      </c>
      <c r="Q1877" s="357">
        <v>303</v>
      </c>
      <c r="R1877" s="357">
        <v>282</v>
      </c>
      <c r="S1877" s="354">
        <v>318</v>
      </c>
      <c r="T1877" s="354">
        <v>373</v>
      </c>
      <c r="U1877" s="354">
        <v>417</v>
      </c>
      <c r="V1877" s="357">
        <v>310</v>
      </c>
      <c r="W1877" s="357">
        <v>343</v>
      </c>
      <c r="X1877" s="357">
        <v>271</v>
      </c>
      <c r="Y1877" s="357">
        <v>303</v>
      </c>
      <c r="Z1877" s="357">
        <v>353</v>
      </c>
      <c r="AA1877" s="357">
        <v>299</v>
      </c>
      <c r="AB1877" s="357">
        <v>294</v>
      </c>
      <c r="AC1877" s="357">
        <v>335</v>
      </c>
      <c r="AD1877" s="357">
        <v>393</v>
      </c>
      <c r="AE1877" s="357">
        <v>318</v>
      </c>
      <c r="AF1877" s="357">
        <v>328</v>
      </c>
      <c r="AG1877" s="357">
        <v>370</v>
      </c>
      <c r="AH1877" s="357">
        <v>434</v>
      </c>
      <c r="AI1877" s="368" t="s">
        <v>2207</v>
      </c>
      <c r="AJ1877" s="357">
        <v>304</v>
      </c>
      <c r="AK1877" s="357">
        <v>346</v>
      </c>
      <c r="AL1877" s="357">
        <v>406</v>
      </c>
      <c r="AM1877" s="357">
        <v>261</v>
      </c>
      <c r="AN1877" s="357">
        <v>286</v>
      </c>
      <c r="AO1877" s="357">
        <v>326</v>
      </c>
      <c r="AP1877" s="357">
        <v>295</v>
      </c>
      <c r="AQ1877" s="357">
        <v>295</v>
      </c>
      <c r="AR1877" s="357">
        <v>370</v>
      </c>
      <c r="AS1877" s="357">
        <v>339</v>
      </c>
      <c r="AT1877" s="105"/>
      <c r="AU1877" s="105" t="s">
        <v>4232</v>
      </c>
      <c r="AV1877" s="126">
        <v>2.9</v>
      </c>
    </row>
    <row r="1878" spans="1:48" ht="23.25" customHeight="1">
      <c r="D1878" s="105" t="s">
        <v>4235</v>
      </c>
      <c r="E1878" s="164" t="s">
        <v>4235</v>
      </c>
      <c r="F1878" s="165" t="s">
        <v>2063</v>
      </c>
      <c r="G1878" s="126">
        <v>2.9</v>
      </c>
      <c r="H1878" s="166">
        <v>242</v>
      </c>
      <c r="I1878" s="166">
        <v>248</v>
      </c>
      <c r="J1878" s="166">
        <v>282</v>
      </c>
      <c r="K1878" s="357">
        <v>259</v>
      </c>
      <c r="L1878" s="357">
        <v>257</v>
      </c>
      <c r="M1878" s="357">
        <v>313</v>
      </c>
      <c r="N1878" s="357">
        <v>274</v>
      </c>
      <c r="O1878" s="357">
        <v>245</v>
      </c>
      <c r="P1878" s="357">
        <v>273</v>
      </c>
      <c r="Q1878" s="357">
        <v>303</v>
      </c>
      <c r="R1878" s="357">
        <v>282</v>
      </c>
      <c r="S1878" s="354">
        <v>318</v>
      </c>
      <c r="T1878" s="354">
        <v>373</v>
      </c>
      <c r="U1878" s="354">
        <v>417</v>
      </c>
      <c r="V1878" s="357">
        <v>310</v>
      </c>
      <c r="W1878" s="357">
        <v>343</v>
      </c>
      <c r="X1878" s="357">
        <v>271</v>
      </c>
      <c r="Y1878" s="357">
        <v>303</v>
      </c>
      <c r="Z1878" s="357">
        <v>353</v>
      </c>
      <c r="AA1878" s="357">
        <v>299</v>
      </c>
      <c r="AB1878" s="357">
        <v>294</v>
      </c>
      <c r="AC1878" s="357">
        <v>335</v>
      </c>
      <c r="AD1878" s="357">
        <v>393</v>
      </c>
      <c r="AE1878" s="357">
        <v>318</v>
      </c>
      <c r="AF1878" s="357">
        <v>328</v>
      </c>
      <c r="AG1878" s="357">
        <v>370</v>
      </c>
      <c r="AH1878" s="357">
        <v>434</v>
      </c>
      <c r="AI1878" s="368" t="s">
        <v>2207</v>
      </c>
      <c r="AJ1878" s="357">
        <v>304</v>
      </c>
      <c r="AK1878" s="357">
        <v>346</v>
      </c>
      <c r="AL1878" s="357">
        <v>406</v>
      </c>
      <c r="AM1878" s="357">
        <v>261</v>
      </c>
      <c r="AN1878" s="357">
        <v>286</v>
      </c>
      <c r="AO1878" s="357">
        <v>326</v>
      </c>
      <c r="AP1878" s="357">
        <v>295</v>
      </c>
      <c r="AQ1878" s="357">
        <v>295</v>
      </c>
      <c r="AR1878" s="357">
        <v>370</v>
      </c>
      <c r="AS1878" s="357">
        <v>339</v>
      </c>
      <c r="AT1878" s="105"/>
      <c r="AU1878" s="105" t="s">
        <v>4235</v>
      </c>
      <c r="AV1878" s="126">
        <v>2.9</v>
      </c>
    </row>
    <row r="1879" spans="1:48" ht="23.25" customHeight="1">
      <c r="D1879" s="105" t="s">
        <v>265</v>
      </c>
      <c r="E1879" s="164" t="s">
        <v>265</v>
      </c>
      <c r="F1879" s="165" t="s">
        <v>884</v>
      </c>
      <c r="G1879" s="126">
        <v>4.8</v>
      </c>
      <c r="H1879" s="166">
        <v>314</v>
      </c>
      <c r="I1879" s="166">
        <v>321</v>
      </c>
      <c r="J1879" s="166">
        <v>368</v>
      </c>
      <c r="K1879" s="357">
        <v>338</v>
      </c>
      <c r="L1879" s="357">
        <v>330</v>
      </c>
      <c r="M1879" s="357">
        <v>423</v>
      </c>
      <c r="N1879" s="357">
        <v>360</v>
      </c>
      <c r="O1879" s="357">
        <v>323</v>
      </c>
      <c r="P1879" s="357">
        <v>366</v>
      </c>
      <c r="Q1879" s="357">
        <v>408</v>
      </c>
      <c r="R1879" s="357">
        <v>395</v>
      </c>
      <c r="S1879" s="354">
        <v>423</v>
      </c>
      <c r="T1879" s="354">
        <v>512</v>
      </c>
      <c r="U1879" s="354">
        <v>564</v>
      </c>
      <c r="V1879" s="357">
        <v>432</v>
      </c>
      <c r="W1879" s="357">
        <v>479</v>
      </c>
      <c r="X1879" s="357">
        <v>340</v>
      </c>
      <c r="Y1879" s="357">
        <v>389</v>
      </c>
      <c r="Z1879" s="357">
        <v>467</v>
      </c>
      <c r="AA1879" s="357">
        <v>386</v>
      </c>
      <c r="AB1879" s="357">
        <v>372</v>
      </c>
      <c r="AC1879" s="357">
        <v>440</v>
      </c>
      <c r="AD1879" s="357">
        <v>537</v>
      </c>
      <c r="AE1879" s="357">
        <v>421</v>
      </c>
      <c r="AF1879" s="357">
        <v>407</v>
      </c>
      <c r="AG1879" s="357">
        <v>476</v>
      </c>
      <c r="AH1879" s="357">
        <v>579</v>
      </c>
      <c r="AI1879" s="368" t="s">
        <v>2207</v>
      </c>
      <c r="AJ1879" s="357">
        <v>411</v>
      </c>
      <c r="AK1879" s="357">
        <v>479</v>
      </c>
      <c r="AL1879" s="357">
        <v>562</v>
      </c>
      <c r="AM1879" s="357">
        <v>348</v>
      </c>
      <c r="AN1879" s="357">
        <v>391</v>
      </c>
      <c r="AO1879" s="357">
        <v>444</v>
      </c>
      <c r="AP1879" s="357">
        <v>398</v>
      </c>
      <c r="AQ1879" s="357">
        <v>398</v>
      </c>
      <c r="AR1879" s="357">
        <v>525</v>
      </c>
      <c r="AS1879" s="357">
        <v>444</v>
      </c>
      <c r="AT1879" s="105"/>
      <c r="AU1879" s="105" t="s">
        <v>265</v>
      </c>
      <c r="AV1879" s="126">
        <v>4.8</v>
      </c>
    </row>
    <row r="1880" spans="1:48" ht="23.25" customHeight="1">
      <c r="A1880" s="396"/>
      <c r="B1880" s="397"/>
      <c r="D1880" s="105" t="s">
        <v>3641</v>
      </c>
      <c r="E1880" s="164" t="s">
        <v>3641</v>
      </c>
      <c r="F1880" s="165" t="s">
        <v>884</v>
      </c>
      <c r="G1880" s="126">
        <v>4.8</v>
      </c>
      <c r="H1880" s="166">
        <v>314</v>
      </c>
      <c r="I1880" s="166">
        <v>321</v>
      </c>
      <c r="J1880" s="166">
        <v>368</v>
      </c>
      <c r="K1880" s="357">
        <v>338</v>
      </c>
      <c r="L1880" s="357">
        <v>330</v>
      </c>
      <c r="M1880" s="357">
        <v>423</v>
      </c>
      <c r="N1880" s="357">
        <v>360</v>
      </c>
      <c r="O1880" s="357">
        <v>323</v>
      </c>
      <c r="P1880" s="357">
        <v>366</v>
      </c>
      <c r="Q1880" s="357">
        <v>408</v>
      </c>
      <c r="R1880" s="357">
        <v>395</v>
      </c>
      <c r="S1880" s="354">
        <v>423</v>
      </c>
      <c r="T1880" s="354">
        <v>512</v>
      </c>
      <c r="U1880" s="354">
        <v>564</v>
      </c>
      <c r="V1880" s="357">
        <v>432</v>
      </c>
      <c r="W1880" s="357">
        <v>479</v>
      </c>
      <c r="X1880" s="357">
        <v>340</v>
      </c>
      <c r="Y1880" s="357">
        <v>389</v>
      </c>
      <c r="Z1880" s="357">
        <v>467</v>
      </c>
      <c r="AA1880" s="357">
        <v>386</v>
      </c>
      <c r="AB1880" s="357">
        <v>372</v>
      </c>
      <c r="AC1880" s="357">
        <v>440</v>
      </c>
      <c r="AD1880" s="357">
        <v>537</v>
      </c>
      <c r="AE1880" s="357">
        <v>421</v>
      </c>
      <c r="AF1880" s="357">
        <v>407</v>
      </c>
      <c r="AG1880" s="357">
        <v>476</v>
      </c>
      <c r="AH1880" s="357">
        <v>579</v>
      </c>
      <c r="AI1880" s="368" t="s">
        <v>2207</v>
      </c>
      <c r="AJ1880" s="357">
        <v>411</v>
      </c>
      <c r="AK1880" s="357">
        <v>479</v>
      </c>
      <c r="AL1880" s="357">
        <v>562</v>
      </c>
      <c r="AM1880" s="357">
        <v>348</v>
      </c>
      <c r="AN1880" s="357">
        <v>391</v>
      </c>
      <c r="AO1880" s="357">
        <v>444</v>
      </c>
      <c r="AP1880" s="357">
        <v>398</v>
      </c>
      <c r="AQ1880" s="357">
        <v>398</v>
      </c>
      <c r="AR1880" s="357">
        <v>525</v>
      </c>
      <c r="AS1880" s="357">
        <v>444</v>
      </c>
      <c r="AT1880" s="105"/>
      <c r="AU1880" s="105" t="s">
        <v>3641</v>
      </c>
      <c r="AV1880" s="126">
        <v>4.8</v>
      </c>
    </row>
    <row r="1881" spans="1:48" ht="23.25" customHeight="1">
      <c r="D1881" s="105" t="s">
        <v>5350</v>
      </c>
      <c r="E1881" s="13" t="s">
        <v>5350</v>
      </c>
      <c r="F1881" s="2" t="s">
        <v>5344</v>
      </c>
      <c r="G1881">
        <v>5.3</v>
      </c>
      <c r="H1881" s="398" t="s">
        <v>2207</v>
      </c>
      <c r="I1881" s="398" t="s">
        <v>2207</v>
      </c>
      <c r="J1881" s="398" t="s">
        <v>2207</v>
      </c>
      <c r="K1881" s="390" t="s">
        <v>2207</v>
      </c>
      <c r="L1881" s="390" t="s">
        <v>2207</v>
      </c>
      <c r="M1881" s="390" t="s">
        <v>2207</v>
      </c>
      <c r="N1881" s="390" t="s">
        <v>2207</v>
      </c>
      <c r="O1881" s="390" t="s">
        <v>2207</v>
      </c>
      <c r="P1881" s="390" t="s">
        <v>2207</v>
      </c>
      <c r="Q1881" s="390" t="s">
        <v>2207</v>
      </c>
      <c r="R1881" s="390" t="s">
        <v>2207</v>
      </c>
      <c r="S1881" s="354">
        <v>456</v>
      </c>
      <c r="T1881" s="354">
        <v>555</v>
      </c>
      <c r="U1881" s="354">
        <v>610</v>
      </c>
      <c r="V1881" s="391">
        <v>463</v>
      </c>
      <c r="W1881" s="391">
        <v>513</v>
      </c>
      <c r="X1881" s="391">
        <v>362</v>
      </c>
      <c r="Y1881" s="391">
        <v>416</v>
      </c>
      <c r="Z1881" s="391">
        <v>499</v>
      </c>
      <c r="AA1881" s="391">
        <v>411</v>
      </c>
      <c r="AB1881" s="391">
        <v>398</v>
      </c>
      <c r="AC1881" s="391">
        <v>472</v>
      </c>
      <c r="AD1881" s="391">
        <v>577</v>
      </c>
      <c r="AE1881" s="391">
        <v>450</v>
      </c>
      <c r="AF1881" s="391">
        <v>433</v>
      </c>
      <c r="AG1881" s="391">
        <v>509</v>
      </c>
      <c r="AH1881" s="391">
        <v>619</v>
      </c>
      <c r="AI1881" s="399" t="s">
        <v>2207</v>
      </c>
      <c r="AJ1881" s="391">
        <v>439</v>
      </c>
      <c r="AK1881" s="391">
        <v>514</v>
      </c>
      <c r="AL1881" s="391">
        <v>603</v>
      </c>
      <c r="AM1881" s="391">
        <v>372</v>
      </c>
      <c r="AN1881" s="391">
        <v>419</v>
      </c>
      <c r="AO1881" s="391">
        <v>476</v>
      </c>
      <c r="AP1881" s="391">
        <v>432</v>
      </c>
      <c r="AQ1881" s="391">
        <v>432</v>
      </c>
      <c r="AR1881" s="391">
        <v>572</v>
      </c>
      <c r="AS1881" s="391">
        <v>477</v>
      </c>
      <c r="AU1881" s="105" t="s">
        <v>5350</v>
      </c>
      <c r="AV1881" s="126">
        <v>5.3</v>
      </c>
    </row>
    <row r="1882" spans="1:48" ht="23.25" customHeight="1">
      <c r="D1882" s="105" t="s">
        <v>5351</v>
      </c>
      <c r="E1882" s="13" t="s">
        <v>5351</v>
      </c>
      <c r="F1882" s="2" t="s">
        <v>5344</v>
      </c>
      <c r="G1882">
        <v>5.3</v>
      </c>
      <c r="H1882" s="398" t="s">
        <v>2207</v>
      </c>
      <c r="I1882" s="398" t="s">
        <v>2207</v>
      </c>
      <c r="J1882" s="398" t="s">
        <v>2207</v>
      </c>
      <c r="K1882" s="390" t="s">
        <v>2207</v>
      </c>
      <c r="L1882" s="390" t="s">
        <v>2207</v>
      </c>
      <c r="M1882" s="390" t="s">
        <v>2207</v>
      </c>
      <c r="N1882" s="390" t="s">
        <v>2207</v>
      </c>
      <c r="O1882" s="390" t="s">
        <v>2207</v>
      </c>
      <c r="P1882" s="390" t="s">
        <v>2207</v>
      </c>
      <c r="Q1882" s="390" t="s">
        <v>2207</v>
      </c>
      <c r="R1882" s="390" t="s">
        <v>2207</v>
      </c>
      <c r="S1882" s="354">
        <v>456</v>
      </c>
      <c r="T1882" s="354">
        <v>555</v>
      </c>
      <c r="U1882" s="354">
        <v>610</v>
      </c>
      <c r="V1882" s="391">
        <v>463</v>
      </c>
      <c r="W1882" s="391">
        <v>513</v>
      </c>
      <c r="X1882" s="391">
        <v>362</v>
      </c>
      <c r="Y1882" s="391">
        <v>416</v>
      </c>
      <c r="Z1882" s="391">
        <v>499</v>
      </c>
      <c r="AA1882" s="391">
        <v>411</v>
      </c>
      <c r="AB1882" s="391">
        <v>398</v>
      </c>
      <c r="AC1882" s="391">
        <v>472</v>
      </c>
      <c r="AD1882" s="391">
        <v>577</v>
      </c>
      <c r="AE1882" s="391">
        <v>450</v>
      </c>
      <c r="AF1882" s="391">
        <v>433</v>
      </c>
      <c r="AG1882" s="391">
        <v>509</v>
      </c>
      <c r="AH1882" s="391">
        <v>619</v>
      </c>
      <c r="AI1882" s="399" t="s">
        <v>2207</v>
      </c>
      <c r="AJ1882" s="391">
        <v>439</v>
      </c>
      <c r="AK1882" s="391">
        <v>514</v>
      </c>
      <c r="AL1882" s="391">
        <v>603</v>
      </c>
      <c r="AM1882" s="391">
        <v>372</v>
      </c>
      <c r="AN1882" s="391">
        <v>419</v>
      </c>
      <c r="AO1882" s="391">
        <v>476</v>
      </c>
      <c r="AP1882" s="391">
        <v>432</v>
      </c>
      <c r="AQ1882" s="391">
        <v>432</v>
      </c>
      <c r="AR1882" s="391">
        <v>572</v>
      </c>
      <c r="AS1882" s="391">
        <v>477</v>
      </c>
      <c r="AU1882" s="105" t="s">
        <v>5351</v>
      </c>
      <c r="AV1882" s="126">
        <v>5.3</v>
      </c>
    </row>
    <row r="1883" spans="1:48" ht="23.25" customHeight="1">
      <c r="D1883" s="105" t="s">
        <v>269</v>
      </c>
      <c r="E1883" s="164" t="s">
        <v>269</v>
      </c>
      <c r="F1883" s="165" t="s">
        <v>886</v>
      </c>
      <c r="G1883" s="126">
        <v>5.6999999999999993</v>
      </c>
      <c r="H1883" s="166">
        <v>359</v>
      </c>
      <c r="I1883" s="166">
        <v>367</v>
      </c>
      <c r="J1883" s="166">
        <v>420</v>
      </c>
      <c r="K1883" s="357">
        <v>386</v>
      </c>
      <c r="L1883" s="357">
        <v>377</v>
      </c>
      <c r="M1883" s="357">
        <v>488</v>
      </c>
      <c r="N1883" s="357">
        <v>412</v>
      </c>
      <c r="O1883" s="357">
        <v>371</v>
      </c>
      <c r="P1883" s="357">
        <v>423</v>
      </c>
      <c r="Q1883" s="357">
        <v>470</v>
      </c>
      <c r="R1883" s="357">
        <v>453</v>
      </c>
      <c r="S1883" s="354">
        <v>476</v>
      </c>
      <c r="T1883" s="354">
        <v>582</v>
      </c>
      <c r="U1883" s="354">
        <v>638</v>
      </c>
      <c r="V1883" s="357">
        <v>494</v>
      </c>
      <c r="W1883" s="357">
        <v>547</v>
      </c>
      <c r="X1883" s="357">
        <v>384</v>
      </c>
      <c r="Y1883" s="357">
        <v>443</v>
      </c>
      <c r="Z1883" s="357">
        <v>531</v>
      </c>
      <c r="AA1883" s="357">
        <v>436</v>
      </c>
      <c r="AB1883" s="357">
        <v>423</v>
      </c>
      <c r="AC1883" s="357">
        <v>504</v>
      </c>
      <c r="AD1883" s="357">
        <v>617</v>
      </c>
      <c r="AE1883" s="357">
        <v>479</v>
      </c>
      <c r="AF1883" s="357">
        <v>459</v>
      </c>
      <c r="AG1883" s="357">
        <v>541</v>
      </c>
      <c r="AH1883" s="357">
        <v>659</v>
      </c>
      <c r="AI1883" s="368" t="s">
        <v>2207</v>
      </c>
      <c r="AJ1883" s="357">
        <v>467</v>
      </c>
      <c r="AK1883" s="357">
        <v>548</v>
      </c>
      <c r="AL1883" s="357">
        <v>643</v>
      </c>
      <c r="AM1883" s="357">
        <v>395</v>
      </c>
      <c r="AN1883" s="357">
        <v>446</v>
      </c>
      <c r="AO1883" s="357">
        <v>507</v>
      </c>
      <c r="AP1883" s="357">
        <v>465</v>
      </c>
      <c r="AQ1883" s="357">
        <v>465</v>
      </c>
      <c r="AR1883" s="357">
        <v>618</v>
      </c>
      <c r="AS1883" s="357">
        <v>510</v>
      </c>
      <c r="AT1883" s="105"/>
      <c r="AU1883" s="105" t="s">
        <v>269</v>
      </c>
      <c r="AV1883" s="126">
        <v>5.6999999999999993</v>
      </c>
    </row>
    <row r="1884" spans="1:48" ht="23.25" customHeight="1">
      <c r="D1884" s="105" t="s">
        <v>3645</v>
      </c>
      <c r="E1884" s="164" t="s">
        <v>3645</v>
      </c>
      <c r="F1884" s="165" t="s">
        <v>886</v>
      </c>
      <c r="G1884" s="126">
        <v>5.6999999999999993</v>
      </c>
      <c r="H1884" s="166">
        <v>359</v>
      </c>
      <c r="I1884" s="166">
        <v>367</v>
      </c>
      <c r="J1884" s="166">
        <v>420</v>
      </c>
      <c r="K1884" s="357">
        <v>386</v>
      </c>
      <c r="L1884" s="357">
        <v>377</v>
      </c>
      <c r="M1884" s="357">
        <v>488</v>
      </c>
      <c r="N1884" s="357">
        <v>412</v>
      </c>
      <c r="O1884" s="357">
        <v>371</v>
      </c>
      <c r="P1884" s="357">
        <v>423</v>
      </c>
      <c r="Q1884" s="357">
        <v>470</v>
      </c>
      <c r="R1884" s="357">
        <v>453</v>
      </c>
      <c r="S1884" s="354">
        <v>476</v>
      </c>
      <c r="T1884" s="354">
        <v>582</v>
      </c>
      <c r="U1884" s="354">
        <v>638</v>
      </c>
      <c r="V1884" s="357">
        <v>494</v>
      </c>
      <c r="W1884" s="357">
        <v>547</v>
      </c>
      <c r="X1884" s="357">
        <v>384</v>
      </c>
      <c r="Y1884" s="357">
        <v>443</v>
      </c>
      <c r="Z1884" s="357">
        <v>531</v>
      </c>
      <c r="AA1884" s="357">
        <v>436</v>
      </c>
      <c r="AB1884" s="357">
        <v>423</v>
      </c>
      <c r="AC1884" s="357">
        <v>504</v>
      </c>
      <c r="AD1884" s="357">
        <v>617</v>
      </c>
      <c r="AE1884" s="357">
        <v>479</v>
      </c>
      <c r="AF1884" s="357">
        <v>459</v>
      </c>
      <c r="AG1884" s="357">
        <v>541</v>
      </c>
      <c r="AH1884" s="357">
        <v>659</v>
      </c>
      <c r="AI1884" s="368" t="s">
        <v>2207</v>
      </c>
      <c r="AJ1884" s="357">
        <v>467</v>
      </c>
      <c r="AK1884" s="357">
        <v>548</v>
      </c>
      <c r="AL1884" s="357">
        <v>643</v>
      </c>
      <c r="AM1884" s="357">
        <v>395</v>
      </c>
      <c r="AN1884" s="357">
        <v>446</v>
      </c>
      <c r="AO1884" s="357">
        <v>507</v>
      </c>
      <c r="AP1884" s="357">
        <v>465</v>
      </c>
      <c r="AQ1884" s="357">
        <v>465</v>
      </c>
      <c r="AR1884" s="357">
        <v>618</v>
      </c>
      <c r="AS1884" s="357">
        <v>510</v>
      </c>
      <c r="AT1884" s="105"/>
      <c r="AU1884" s="105" t="s">
        <v>3645</v>
      </c>
      <c r="AV1884" s="126">
        <v>5.6999999999999993</v>
      </c>
    </row>
    <row r="1885" spans="1:48" ht="23.25" customHeight="1">
      <c r="D1885" s="105" t="s">
        <v>3081</v>
      </c>
      <c r="E1885" s="164" t="s">
        <v>3081</v>
      </c>
      <c r="F1885" s="165" t="s">
        <v>3822</v>
      </c>
      <c r="G1885" s="126">
        <v>6.1999999999999993</v>
      </c>
      <c r="H1885" s="166">
        <v>389</v>
      </c>
      <c r="I1885" s="166">
        <v>388</v>
      </c>
      <c r="J1885" s="166">
        <v>471</v>
      </c>
      <c r="K1885" s="357">
        <v>412</v>
      </c>
      <c r="L1885" s="357">
        <v>409</v>
      </c>
      <c r="M1885" s="357">
        <v>504</v>
      </c>
      <c r="N1885" s="357">
        <v>480</v>
      </c>
      <c r="O1885" s="357">
        <v>442</v>
      </c>
      <c r="P1885" s="357">
        <v>446</v>
      </c>
      <c r="Q1885" s="357">
        <v>511</v>
      </c>
      <c r="R1885" s="357">
        <v>494</v>
      </c>
      <c r="S1885" s="354">
        <v>509</v>
      </c>
      <c r="T1885" s="354">
        <v>623</v>
      </c>
      <c r="U1885" s="354">
        <v>683</v>
      </c>
      <c r="V1885" s="357">
        <v>531</v>
      </c>
      <c r="W1885" s="357">
        <v>589</v>
      </c>
      <c r="X1885" s="357">
        <v>432</v>
      </c>
      <c r="Y1885" s="357">
        <v>496</v>
      </c>
      <c r="Z1885" s="357">
        <v>577</v>
      </c>
      <c r="AA1885" s="357">
        <v>474</v>
      </c>
      <c r="AB1885" s="357">
        <v>487</v>
      </c>
      <c r="AC1885" s="357">
        <v>575</v>
      </c>
      <c r="AD1885" s="357">
        <v>675</v>
      </c>
      <c r="AE1885" s="357">
        <v>524</v>
      </c>
      <c r="AF1885" s="357">
        <v>522</v>
      </c>
      <c r="AG1885" s="357">
        <v>610</v>
      </c>
      <c r="AH1885" s="357">
        <v>716</v>
      </c>
      <c r="AI1885" s="368" t="s">
        <v>2207</v>
      </c>
      <c r="AJ1885" s="357">
        <v>498</v>
      </c>
      <c r="AK1885" s="357">
        <v>586</v>
      </c>
      <c r="AL1885" s="357">
        <v>688</v>
      </c>
      <c r="AM1885" s="357">
        <v>421</v>
      </c>
      <c r="AN1885" s="357">
        <v>476</v>
      </c>
      <c r="AO1885" s="357">
        <v>541</v>
      </c>
      <c r="AP1885" s="357">
        <v>501</v>
      </c>
      <c r="AQ1885" s="357">
        <v>501</v>
      </c>
      <c r="AR1885" s="357">
        <v>668</v>
      </c>
      <c r="AS1885" s="357">
        <v>549</v>
      </c>
      <c r="AT1885" s="105"/>
      <c r="AU1885" s="105" t="s">
        <v>3081</v>
      </c>
      <c r="AV1885" s="126">
        <v>6.1999999999999993</v>
      </c>
    </row>
    <row r="1886" spans="1:48" ht="23.25" customHeight="1">
      <c r="D1886" s="105" t="s">
        <v>3649</v>
      </c>
      <c r="E1886" s="164" t="s">
        <v>3649</v>
      </c>
      <c r="F1886" s="165" t="s">
        <v>3822</v>
      </c>
      <c r="G1886" s="126">
        <v>6.1999999999999993</v>
      </c>
      <c r="H1886" s="166">
        <v>389</v>
      </c>
      <c r="I1886" s="166">
        <v>388</v>
      </c>
      <c r="J1886" s="166">
        <v>471</v>
      </c>
      <c r="K1886" s="357">
        <v>412</v>
      </c>
      <c r="L1886" s="357">
        <v>409</v>
      </c>
      <c r="M1886" s="357">
        <v>504</v>
      </c>
      <c r="N1886" s="357">
        <v>480</v>
      </c>
      <c r="O1886" s="357">
        <v>442</v>
      </c>
      <c r="P1886" s="357">
        <v>446</v>
      </c>
      <c r="Q1886" s="357">
        <v>511</v>
      </c>
      <c r="R1886" s="357">
        <v>494</v>
      </c>
      <c r="S1886" s="354">
        <v>509</v>
      </c>
      <c r="T1886" s="354">
        <v>623</v>
      </c>
      <c r="U1886" s="354">
        <v>683</v>
      </c>
      <c r="V1886" s="357">
        <v>531</v>
      </c>
      <c r="W1886" s="357">
        <v>589</v>
      </c>
      <c r="X1886" s="357">
        <v>432</v>
      </c>
      <c r="Y1886" s="357">
        <v>496</v>
      </c>
      <c r="Z1886" s="357">
        <v>577</v>
      </c>
      <c r="AA1886" s="357">
        <v>474</v>
      </c>
      <c r="AB1886" s="357">
        <v>487</v>
      </c>
      <c r="AC1886" s="357">
        <v>575</v>
      </c>
      <c r="AD1886" s="357">
        <v>675</v>
      </c>
      <c r="AE1886" s="357">
        <v>524</v>
      </c>
      <c r="AF1886" s="357">
        <v>522</v>
      </c>
      <c r="AG1886" s="357">
        <v>610</v>
      </c>
      <c r="AH1886" s="357">
        <v>716</v>
      </c>
      <c r="AI1886" s="368" t="s">
        <v>2207</v>
      </c>
      <c r="AJ1886" s="357">
        <v>498</v>
      </c>
      <c r="AK1886" s="357">
        <v>586</v>
      </c>
      <c r="AL1886" s="357">
        <v>688</v>
      </c>
      <c r="AM1886" s="357">
        <v>421</v>
      </c>
      <c r="AN1886" s="357">
        <v>476</v>
      </c>
      <c r="AO1886" s="357">
        <v>541</v>
      </c>
      <c r="AP1886" s="357">
        <v>501</v>
      </c>
      <c r="AQ1886" s="357">
        <v>501</v>
      </c>
      <c r="AR1886" s="357">
        <v>668</v>
      </c>
      <c r="AS1886" s="357">
        <v>549</v>
      </c>
      <c r="AT1886" s="105"/>
      <c r="AU1886" s="105" t="s">
        <v>3649</v>
      </c>
      <c r="AV1886" s="126">
        <v>6.1999999999999993</v>
      </c>
    </row>
    <row r="1887" spans="1:48" ht="23.25" customHeight="1">
      <c r="D1887" s="105" t="s">
        <v>273</v>
      </c>
      <c r="E1887" s="164" t="s">
        <v>273</v>
      </c>
      <c r="F1887" s="165" t="s">
        <v>888</v>
      </c>
      <c r="G1887" s="126">
        <v>6.6999999999999993</v>
      </c>
      <c r="H1887" s="166">
        <v>394</v>
      </c>
      <c r="I1887" s="166">
        <v>404</v>
      </c>
      <c r="J1887" s="166">
        <v>463</v>
      </c>
      <c r="K1887" s="357">
        <v>425</v>
      </c>
      <c r="L1887" s="357">
        <v>415</v>
      </c>
      <c r="M1887" s="357">
        <v>543</v>
      </c>
      <c r="N1887" s="357">
        <v>455</v>
      </c>
      <c r="O1887" s="357">
        <v>409</v>
      </c>
      <c r="P1887" s="357">
        <v>471</v>
      </c>
      <c r="Q1887" s="357">
        <v>521</v>
      </c>
      <c r="R1887" s="357">
        <v>505</v>
      </c>
      <c r="S1887" s="354">
        <v>528</v>
      </c>
      <c r="T1887" s="354">
        <v>651</v>
      </c>
      <c r="U1887" s="354">
        <v>711</v>
      </c>
      <c r="V1887" s="357">
        <v>554</v>
      </c>
      <c r="W1887" s="357">
        <v>615</v>
      </c>
      <c r="X1887" s="357">
        <v>420</v>
      </c>
      <c r="Y1887" s="357">
        <v>488</v>
      </c>
      <c r="Z1887" s="357">
        <v>587</v>
      </c>
      <c r="AA1887" s="357">
        <v>478</v>
      </c>
      <c r="AB1887" s="357">
        <v>467</v>
      </c>
      <c r="AC1887" s="357">
        <v>561</v>
      </c>
      <c r="AD1887" s="357">
        <v>688</v>
      </c>
      <c r="AE1887" s="357">
        <v>529</v>
      </c>
      <c r="AF1887" s="357">
        <v>503</v>
      </c>
      <c r="AG1887" s="357">
        <v>598</v>
      </c>
      <c r="AH1887" s="357">
        <v>730</v>
      </c>
      <c r="AI1887" s="368" t="s">
        <v>2207</v>
      </c>
      <c r="AJ1887" s="357">
        <v>518</v>
      </c>
      <c r="AK1887" s="357">
        <v>612</v>
      </c>
      <c r="AL1887" s="357">
        <v>718</v>
      </c>
      <c r="AM1887" s="357">
        <v>436</v>
      </c>
      <c r="AN1887" s="357">
        <v>495</v>
      </c>
      <c r="AO1887" s="357">
        <v>563</v>
      </c>
      <c r="AP1887" s="357">
        <v>525</v>
      </c>
      <c r="AQ1887" s="357">
        <v>525</v>
      </c>
      <c r="AR1887" s="357">
        <v>705</v>
      </c>
      <c r="AS1887" s="357">
        <v>572</v>
      </c>
      <c r="AT1887" s="105"/>
      <c r="AU1887" s="105" t="s">
        <v>273</v>
      </c>
      <c r="AV1887" s="126">
        <v>6.6999999999999993</v>
      </c>
    </row>
    <row r="1888" spans="1:48" ht="23.25" customHeight="1">
      <c r="D1888" s="105" t="s">
        <v>3653</v>
      </c>
      <c r="E1888" s="164" t="s">
        <v>3653</v>
      </c>
      <c r="F1888" s="165" t="s">
        <v>888</v>
      </c>
      <c r="G1888" s="126">
        <v>6.6999999999999993</v>
      </c>
      <c r="H1888" s="166">
        <v>394</v>
      </c>
      <c r="I1888" s="166">
        <v>404</v>
      </c>
      <c r="J1888" s="166">
        <v>463</v>
      </c>
      <c r="K1888" s="357">
        <v>425</v>
      </c>
      <c r="L1888" s="357">
        <v>415</v>
      </c>
      <c r="M1888" s="357">
        <v>543</v>
      </c>
      <c r="N1888" s="357">
        <v>455</v>
      </c>
      <c r="O1888" s="357">
        <v>409</v>
      </c>
      <c r="P1888" s="357">
        <v>471</v>
      </c>
      <c r="Q1888" s="357">
        <v>521</v>
      </c>
      <c r="R1888" s="357">
        <v>505</v>
      </c>
      <c r="S1888" s="354">
        <v>528</v>
      </c>
      <c r="T1888" s="354">
        <v>651</v>
      </c>
      <c r="U1888" s="354">
        <v>711</v>
      </c>
      <c r="V1888" s="357">
        <v>554</v>
      </c>
      <c r="W1888" s="357">
        <v>615</v>
      </c>
      <c r="X1888" s="357">
        <v>420</v>
      </c>
      <c r="Y1888" s="357">
        <v>488</v>
      </c>
      <c r="Z1888" s="357">
        <v>587</v>
      </c>
      <c r="AA1888" s="357">
        <v>478</v>
      </c>
      <c r="AB1888" s="357">
        <v>467</v>
      </c>
      <c r="AC1888" s="357">
        <v>561</v>
      </c>
      <c r="AD1888" s="357">
        <v>688</v>
      </c>
      <c r="AE1888" s="357">
        <v>529</v>
      </c>
      <c r="AF1888" s="357">
        <v>503</v>
      </c>
      <c r="AG1888" s="357">
        <v>598</v>
      </c>
      <c r="AH1888" s="357">
        <v>730</v>
      </c>
      <c r="AI1888" s="368" t="s">
        <v>2207</v>
      </c>
      <c r="AJ1888" s="357">
        <v>518</v>
      </c>
      <c r="AK1888" s="357">
        <v>612</v>
      </c>
      <c r="AL1888" s="357">
        <v>718</v>
      </c>
      <c r="AM1888" s="357">
        <v>436</v>
      </c>
      <c r="AN1888" s="357">
        <v>495</v>
      </c>
      <c r="AO1888" s="357">
        <v>563</v>
      </c>
      <c r="AP1888" s="357">
        <v>525</v>
      </c>
      <c r="AQ1888" s="357">
        <v>525</v>
      </c>
      <c r="AR1888" s="357">
        <v>705</v>
      </c>
      <c r="AS1888" s="357">
        <v>572</v>
      </c>
      <c r="AT1888" s="105"/>
      <c r="AU1888" s="105" t="s">
        <v>3653</v>
      </c>
      <c r="AV1888" s="126">
        <v>6.6999999999999993</v>
      </c>
    </row>
    <row r="1889" spans="1:48" ht="23.25" customHeight="1">
      <c r="D1889" s="105" t="s">
        <v>3083</v>
      </c>
      <c r="E1889" s="164" t="s">
        <v>3083</v>
      </c>
      <c r="F1889" s="165" t="s">
        <v>337</v>
      </c>
      <c r="G1889" s="126">
        <v>2.2000000000000002</v>
      </c>
      <c r="H1889" s="166">
        <v>289</v>
      </c>
      <c r="I1889" s="166">
        <v>285</v>
      </c>
      <c r="J1889" s="166">
        <v>342</v>
      </c>
      <c r="K1889" s="357">
        <v>302</v>
      </c>
      <c r="L1889" s="357">
        <v>296</v>
      </c>
      <c r="M1889" s="357">
        <v>359</v>
      </c>
      <c r="N1889" s="357">
        <v>337</v>
      </c>
      <c r="O1889" s="357">
        <v>298</v>
      </c>
      <c r="P1889" s="357">
        <v>299</v>
      </c>
      <c r="Q1889" s="357">
        <v>342</v>
      </c>
      <c r="R1889" s="357">
        <v>328</v>
      </c>
      <c r="S1889" s="354">
        <v>420</v>
      </c>
      <c r="T1889" s="354">
        <v>468</v>
      </c>
      <c r="U1889" s="354">
        <v>539</v>
      </c>
      <c r="V1889" s="357">
        <v>369</v>
      </c>
      <c r="W1889" s="357">
        <v>411</v>
      </c>
      <c r="X1889" s="357">
        <v>347</v>
      </c>
      <c r="Y1889" s="357">
        <v>374</v>
      </c>
      <c r="Z1889" s="357">
        <v>437</v>
      </c>
      <c r="AA1889" s="357">
        <v>384</v>
      </c>
      <c r="AB1889" s="357">
        <v>357</v>
      </c>
      <c r="AC1889" s="357">
        <v>391</v>
      </c>
      <c r="AD1889" s="357">
        <v>459</v>
      </c>
      <c r="AE1889" s="357">
        <v>391</v>
      </c>
      <c r="AF1889" s="357">
        <v>426</v>
      </c>
      <c r="AG1889" s="357">
        <v>461</v>
      </c>
      <c r="AH1889" s="357">
        <v>541</v>
      </c>
      <c r="AI1889" s="368" t="s">
        <v>2207</v>
      </c>
      <c r="AJ1889" s="357">
        <v>378</v>
      </c>
      <c r="AK1889" s="357">
        <v>413</v>
      </c>
      <c r="AL1889" s="357">
        <v>485</v>
      </c>
      <c r="AM1889" s="357">
        <v>326</v>
      </c>
      <c r="AN1889" s="357">
        <v>345</v>
      </c>
      <c r="AO1889" s="357">
        <v>394</v>
      </c>
      <c r="AP1889" s="357">
        <v>321</v>
      </c>
      <c r="AQ1889" s="357">
        <v>321</v>
      </c>
      <c r="AR1889" s="357">
        <v>382</v>
      </c>
      <c r="AS1889" s="357">
        <v>420</v>
      </c>
      <c r="AT1889" s="105"/>
      <c r="AU1889" s="105" t="s">
        <v>3083</v>
      </c>
      <c r="AV1889" s="126">
        <v>2.2000000000000002</v>
      </c>
    </row>
    <row r="1890" spans="1:48" ht="23.25" customHeight="1">
      <c r="D1890" s="105" t="s">
        <v>3086</v>
      </c>
      <c r="E1890" s="164" t="s">
        <v>3086</v>
      </c>
      <c r="F1890" s="165" t="s">
        <v>3817</v>
      </c>
      <c r="G1890" s="126">
        <v>2.2000000000000002</v>
      </c>
      <c r="H1890" s="166">
        <v>216</v>
      </c>
      <c r="I1890" s="166">
        <v>220</v>
      </c>
      <c r="J1890" s="166">
        <v>251</v>
      </c>
      <c r="K1890" s="357">
        <v>230</v>
      </c>
      <c r="L1890" s="357">
        <v>228</v>
      </c>
      <c r="M1890" s="357">
        <v>272</v>
      </c>
      <c r="N1890" s="357">
        <v>243</v>
      </c>
      <c r="O1890" s="357">
        <v>217</v>
      </c>
      <c r="P1890" s="357">
        <v>237</v>
      </c>
      <c r="Q1890" s="357">
        <v>267</v>
      </c>
      <c r="R1890" s="357">
        <v>248</v>
      </c>
      <c r="S1890" s="354">
        <v>288</v>
      </c>
      <c r="T1890" s="354">
        <v>332</v>
      </c>
      <c r="U1890" s="354">
        <v>375</v>
      </c>
      <c r="V1890" s="357">
        <v>275</v>
      </c>
      <c r="W1890" s="357">
        <v>304</v>
      </c>
      <c r="X1890" s="357">
        <v>246</v>
      </c>
      <c r="Y1890" s="357">
        <v>271</v>
      </c>
      <c r="Z1890" s="357">
        <v>316</v>
      </c>
      <c r="AA1890" s="357">
        <v>272</v>
      </c>
      <c r="AB1890" s="357">
        <v>262</v>
      </c>
      <c r="AC1890" s="357">
        <v>294</v>
      </c>
      <c r="AD1890" s="357">
        <v>345</v>
      </c>
      <c r="AE1890" s="357">
        <v>285</v>
      </c>
      <c r="AF1890" s="357">
        <v>296</v>
      </c>
      <c r="AG1890" s="357">
        <v>329</v>
      </c>
      <c r="AH1890" s="357">
        <v>386</v>
      </c>
      <c r="AI1890" s="368" t="s">
        <v>2207</v>
      </c>
      <c r="AJ1890" s="357">
        <v>272</v>
      </c>
      <c r="AK1890" s="357">
        <v>305</v>
      </c>
      <c r="AL1890" s="357">
        <v>357</v>
      </c>
      <c r="AM1890" s="357">
        <v>235</v>
      </c>
      <c r="AN1890" s="357">
        <v>255</v>
      </c>
      <c r="AO1890" s="357">
        <v>290</v>
      </c>
      <c r="AP1890" s="357">
        <v>256</v>
      </c>
      <c r="AQ1890" s="357">
        <v>256</v>
      </c>
      <c r="AR1890" s="357">
        <v>313</v>
      </c>
      <c r="AS1890" s="357">
        <v>305</v>
      </c>
      <c r="AT1890" s="105"/>
      <c r="AU1890" s="105" t="s">
        <v>3086</v>
      </c>
      <c r="AV1890" s="126">
        <v>2.2000000000000002</v>
      </c>
    </row>
    <row r="1891" spans="1:48" ht="23.25" customHeight="1">
      <c r="D1891" s="105" t="s">
        <v>3656</v>
      </c>
      <c r="E1891" s="164" t="s">
        <v>3656</v>
      </c>
      <c r="F1891" s="165" t="s">
        <v>3817</v>
      </c>
      <c r="G1891" s="126">
        <v>2.2000000000000002</v>
      </c>
      <c r="H1891" s="166">
        <v>216</v>
      </c>
      <c r="I1891" s="166">
        <v>220</v>
      </c>
      <c r="J1891" s="166">
        <v>251</v>
      </c>
      <c r="K1891" s="357">
        <v>230</v>
      </c>
      <c r="L1891" s="357">
        <v>228</v>
      </c>
      <c r="M1891" s="357">
        <v>272</v>
      </c>
      <c r="N1891" s="357">
        <v>243</v>
      </c>
      <c r="O1891" s="357">
        <v>217</v>
      </c>
      <c r="P1891" s="357">
        <v>237</v>
      </c>
      <c r="Q1891" s="357">
        <v>267</v>
      </c>
      <c r="R1891" s="357">
        <v>248</v>
      </c>
      <c r="S1891" s="354">
        <v>288</v>
      </c>
      <c r="T1891" s="354">
        <v>332</v>
      </c>
      <c r="U1891" s="354">
        <v>375</v>
      </c>
      <c r="V1891" s="357">
        <v>275</v>
      </c>
      <c r="W1891" s="357">
        <v>304</v>
      </c>
      <c r="X1891" s="357">
        <v>246</v>
      </c>
      <c r="Y1891" s="357">
        <v>271</v>
      </c>
      <c r="Z1891" s="357">
        <v>316</v>
      </c>
      <c r="AA1891" s="357">
        <v>272</v>
      </c>
      <c r="AB1891" s="357">
        <v>262</v>
      </c>
      <c r="AC1891" s="357">
        <v>294</v>
      </c>
      <c r="AD1891" s="357">
        <v>345</v>
      </c>
      <c r="AE1891" s="357">
        <v>285</v>
      </c>
      <c r="AF1891" s="357">
        <v>296</v>
      </c>
      <c r="AG1891" s="357">
        <v>329</v>
      </c>
      <c r="AH1891" s="357">
        <v>386</v>
      </c>
      <c r="AI1891" s="368" t="s">
        <v>2207</v>
      </c>
      <c r="AJ1891" s="357">
        <v>272</v>
      </c>
      <c r="AK1891" s="357">
        <v>305</v>
      </c>
      <c r="AL1891" s="357">
        <v>357</v>
      </c>
      <c r="AM1891" s="357">
        <v>235</v>
      </c>
      <c r="AN1891" s="357">
        <v>255</v>
      </c>
      <c r="AO1891" s="357">
        <v>290</v>
      </c>
      <c r="AP1891" s="357">
        <v>256</v>
      </c>
      <c r="AQ1891" s="357">
        <v>256</v>
      </c>
      <c r="AR1891" s="357">
        <v>313</v>
      </c>
      <c r="AS1891" s="357">
        <v>305</v>
      </c>
      <c r="AT1891" s="105"/>
      <c r="AU1891" s="105" t="s">
        <v>3656</v>
      </c>
      <c r="AV1891" s="126">
        <v>2.2000000000000002</v>
      </c>
    </row>
    <row r="1892" spans="1:48" ht="23.25" customHeight="1">
      <c r="D1892" s="105" t="s">
        <v>3087</v>
      </c>
      <c r="E1892" s="164" t="s">
        <v>3087</v>
      </c>
      <c r="F1892" s="165" t="s">
        <v>907</v>
      </c>
      <c r="G1892" s="126">
        <v>2.8000000000000003</v>
      </c>
      <c r="H1892" s="166">
        <v>302</v>
      </c>
      <c r="I1892" s="166">
        <v>298</v>
      </c>
      <c r="J1892" s="166">
        <v>359</v>
      </c>
      <c r="K1892" s="357">
        <v>317</v>
      </c>
      <c r="L1892" s="357">
        <v>312</v>
      </c>
      <c r="M1892" s="357">
        <v>382</v>
      </c>
      <c r="N1892" s="357">
        <v>359</v>
      </c>
      <c r="O1892" s="357">
        <v>315</v>
      </c>
      <c r="P1892" s="357">
        <v>316</v>
      </c>
      <c r="Q1892" s="357">
        <v>362</v>
      </c>
      <c r="R1892" s="357">
        <v>348</v>
      </c>
      <c r="S1892" s="354">
        <v>434</v>
      </c>
      <c r="T1892" s="354">
        <v>489</v>
      </c>
      <c r="U1892" s="354">
        <v>560</v>
      </c>
      <c r="V1892" s="357">
        <v>387</v>
      </c>
      <c r="W1892" s="357">
        <v>430</v>
      </c>
      <c r="X1892" s="357">
        <v>361</v>
      </c>
      <c r="Y1892" s="357">
        <v>393</v>
      </c>
      <c r="Z1892" s="357">
        <v>458</v>
      </c>
      <c r="AA1892" s="357">
        <v>399</v>
      </c>
      <c r="AB1892" s="357">
        <v>376</v>
      </c>
      <c r="AC1892" s="357">
        <v>417</v>
      </c>
      <c r="AD1892" s="357">
        <v>490</v>
      </c>
      <c r="AE1892" s="357">
        <v>410</v>
      </c>
      <c r="AF1892" s="357">
        <v>445</v>
      </c>
      <c r="AG1892" s="357">
        <v>487</v>
      </c>
      <c r="AH1892" s="357">
        <v>572</v>
      </c>
      <c r="AI1892" s="368" t="s">
        <v>2207</v>
      </c>
      <c r="AJ1892" s="357">
        <v>397</v>
      </c>
      <c r="AK1892" s="357">
        <v>439</v>
      </c>
      <c r="AL1892" s="357">
        <v>515</v>
      </c>
      <c r="AM1892" s="357">
        <v>339</v>
      </c>
      <c r="AN1892" s="357">
        <v>364</v>
      </c>
      <c r="AO1892" s="357">
        <v>415</v>
      </c>
      <c r="AP1892" s="357">
        <v>339</v>
      </c>
      <c r="AQ1892" s="357">
        <v>339</v>
      </c>
      <c r="AR1892" s="357">
        <v>411</v>
      </c>
      <c r="AS1892" s="357">
        <v>438</v>
      </c>
      <c r="AT1892" s="105"/>
      <c r="AU1892" s="105" t="s">
        <v>3087</v>
      </c>
      <c r="AV1892" s="126">
        <v>2.8000000000000003</v>
      </c>
    </row>
    <row r="1893" spans="1:48" ht="23.25" customHeight="1">
      <c r="D1893" s="105" t="s">
        <v>3090</v>
      </c>
      <c r="E1893" s="164" t="s">
        <v>3090</v>
      </c>
      <c r="F1893" s="165" t="s">
        <v>3819</v>
      </c>
      <c r="G1893" s="126">
        <v>2.8000000000000003</v>
      </c>
      <c r="H1893" s="166">
        <v>227</v>
      </c>
      <c r="I1893" s="166">
        <v>225</v>
      </c>
      <c r="J1893" s="166">
        <v>274</v>
      </c>
      <c r="K1893" s="357">
        <v>236</v>
      </c>
      <c r="L1893" s="357">
        <v>233</v>
      </c>
      <c r="M1893" s="357">
        <v>286</v>
      </c>
      <c r="N1893" s="357">
        <v>270</v>
      </c>
      <c r="O1893" s="357">
        <v>244</v>
      </c>
      <c r="P1893" s="357">
        <v>245</v>
      </c>
      <c r="Q1893" s="357">
        <v>281</v>
      </c>
      <c r="R1893" s="357">
        <v>272</v>
      </c>
      <c r="S1893" s="354">
        <v>307</v>
      </c>
      <c r="T1893" s="354">
        <v>360</v>
      </c>
      <c r="U1893" s="354">
        <v>402</v>
      </c>
      <c r="V1893" s="357">
        <v>297</v>
      </c>
      <c r="W1893" s="357">
        <v>329</v>
      </c>
      <c r="X1893" s="357">
        <v>259</v>
      </c>
      <c r="Y1893" s="357">
        <v>289</v>
      </c>
      <c r="Z1893" s="357">
        <v>337</v>
      </c>
      <c r="AA1893" s="357">
        <v>286</v>
      </c>
      <c r="AB1893" s="357">
        <v>280</v>
      </c>
      <c r="AC1893" s="357">
        <v>320</v>
      </c>
      <c r="AD1893" s="357">
        <v>375</v>
      </c>
      <c r="AE1893" s="357">
        <v>304</v>
      </c>
      <c r="AF1893" s="357">
        <v>315</v>
      </c>
      <c r="AG1893" s="357">
        <v>355</v>
      </c>
      <c r="AH1893" s="357">
        <v>416</v>
      </c>
      <c r="AI1893" s="368" t="s">
        <v>2207</v>
      </c>
      <c r="AJ1893" s="357">
        <v>291</v>
      </c>
      <c r="AK1893" s="357">
        <v>331</v>
      </c>
      <c r="AL1893" s="357">
        <v>388</v>
      </c>
      <c r="AM1893" s="357">
        <v>249</v>
      </c>
      <c r="AN1893" s="357">
        <v>273</v>
      </c>
      <c r="AO1893" s="357">
        <v>311</v>
      </c>
      <c r="AP1893" s="357">
        <v>279</v>
      </c>
      <c r="AQ1893" s="357">
        <v>279</v>
      </c>
      <c r="AR1893" s="357">
        <v>351</v>
      </c>
      <c r="AS1893" s="357">
        <v>327</v>
      </c>
      <c r="AT1893" s="105"/>
      <c r="AU1893" s="105" t="s">
        <v>3090</v>
      </c>
      <c r="AV1893" s="126">
        <v>2.8000000000000003</v>
      </c>
    </row>
    <row r="1894" spans="1:48" ht="23.25" customHeight="1">
      <c r="D1894" s="105" t="s">
        <v>3658</v>
      </c>
      <c r="E1894" s="164" t="s">
        <v>3658</v>
      </c>
      <c r="F1894" s="165" t="s">
        <v>3819</v>
      </c>
      <c r="G1894" s="126">
        <v>2.8000000000000003</v>
      </c>
      <c r="H1894" s="166">
        <v>227</v>
      </c>
      <c r="I1894" s="166">
        <v>225</v>
      </c>
      <c r="J1894" s="166">
        <v>274</v>
      </c>
      <c r="K1894" s="357">
        <v>236</v>
      </c>
      <c r="L1894" s="357">
        <v>233</v>
      </c>
      <c r="M1894" s="357">
        <v>286</v>
      </c>
      <c r="N1894" s="357">
        <v>270</v>
      </c>
      <c r="O1894" s="357">
        <v>244</v>
      </c>
      <c r="P1894" s="357">
        <v>245</v>
      </c>
      <c r="Q1894" s="357">
        <v>281</v>
      </c>
      <c r="R1894" s="357">
        <v>272</v>
      </c>
      <c r="S1894" s="354">
        <v>307</v>
      </c>
      <c r="T1894" s="354">
        <v>360</v>
      </c>
      <c r="U1894" s="354">
        <v>402</v>
      </c>
      <c r="V1894" s="357">
        <v>297</v>
      </c>
      <c r="W1894" s="357">
        <v>329</v>
      </c>
      <c r="X1894" s="357">
        <v>259</v>
      </c>
      <c r="Y1894" s="357">
        <v>289</v>
      </c>
      <c r="Z1894" s="357">
        <v>337</v>
      </c>
      <c r="AA1894" s="357">
        <v>286</v>
      </c>
      <c r="AB1894" s="357">
        <v>280</v>
      </c>
      <c r="AC1894" s="357">
        <v>320</v>
      </c>
      <c r="AD1894" s="357">
        <v>375</v>
      </c>
      <c r="AE1894" s="357">
        <v>304</v>
      </c>
      <c r="AF1894" s="357">
        <v>315</v>
      </c>
      <c r="AG1894" s="357">
        <v>355</v>
      </c>
      <c r="AH1894" s="357">
        <v>416</v>
      </c>
      <c r="AI1894" s="368" t="s">
        <v>2207</v>
      </c>
      <c r="AJ1894" s="357">
        <v>291</v>
      </c>
      <c r="AK1894" s="357">
        <v>331</v>
      </c>
      <c r="AL1894" s="357">
        <v>388</v>
      </c>
      <c r="AM1894" s="357">
        <v>249</v>
      </c>
      <c r="AN1894" s="357">
        <v>273</v>
      </c>
      <c r="AO1894" s="357">
        <v>311</v>
      </c>
      <c r="AP1894" s="357">
        <v>279</v>
      </c>
      <c r="AQ1894" s="357">
        <v>279</v>
      </c>
      <c r="AR1894" s="357">
        <v>351</v>
      </c>
      <c r="AS1894" s="357">
        <v>327</v>
      </c>
      <c r="AT1894" s="105"/>
      <c r="AU1894" s="105" t="s">
        <v>3658</v>
      </c>
      <c r="AV1894" s="126">
        <v>2.8000000000000003</v>
      </c>
    </row>
    <row r="1895" spans="1:48" ht="23.25" customHeight="1">
      <c r="D1895" s="105" t="s">
        <v>4236</v>
      </c>
      <c r="E1895" s="164" t="s">
        <v>4236</v>
      </c>
      <c r="F1895" s="165" t="s">
        <v>339</v>
      </c>
      <c r="G1895" s="126">
        <v>3.3000000000000003</v>
      </c>
      <c r="H1895" s="166">
        <v>349</v>
      </c>
      <c r="I1895" s="166">
        <v>344</v>
      </c>
      <c r="J1895" s="166">
        <v>414</v>
      </c>
      <c r="K1895" s="357">
        <v>368</v>
      </c>
      <c r="L1895" s="357">
        <v>362</v>
      </c>
      <c r="M1895" s="357">
        <v>443</v>
      </c>
      <c r="N1895" s="357">
        <v>417</v>
      </c>
      <c r="O1895" s="357">
        <v>365</v>
      </c>
      <c r="P1895" s="357">
        <v>367</v>
      </c>
      <c r="Q1895" s="357">
        <v>420</v>
      </c>
      <c r="R1895" s="357">
        <v>403</v>
      </c>
      <c r="S1895" s="354">
        <v>467</v>
      </c>
      <c r="T1895" s="354">
        <v>532</v>
      </c>
      <c r="U1895" s="354">
        <v>606</v>
      </c>
      <c r="V1895" s="357">
        <v>425</v>
      </c>
      <c r="W1895" s="357">
        <v>473</v>
      </c>
      <c r="X1895" s="357">
        <v>392</v>
      </c>
      <c r="Y1895" s="357">
        <v>430</v>
      </c>
      <c r="Z1895" s="357">
        <v>502</v>
      </c>
      <c r="AA1895" s="357">
        <v>433</v>
      </c>
      <c r="AB1895" s="357">
        <v>413</v>
      </c>
      <c r="AC1895" s="357">
        <v>462</v>
      </c>
      <c r="AD1895" s="357">
        <v>542</v>
      </c>
      <c r="AE1895" s="357">
        <v>450</v>
      </c>
      <c r="AF1895" s="357">
        <v>482</v>
      </c>
      <c r="AG1895" s="357">
        <v>532</v>
      </c>
      <c r="AH1895" s="357">
        <v>625</v>
      </c>
      <c r="AI1895" s="368" t="s">
        <v>2207</v>
      </c>
      <c r="AJ1895" s="357">
        <v>435</v>
      </c>
      <c r="AK1895" s="357">
        <v>484</v>
      </c>
      <c r="AL1895" s="357">
        <v>568</v>
      </c>
      <c r="AM1895" s="357">
        <v>371</v>
      </c>
      <c r="AN1895" s="357">
        <v>400</v>
      </c>
      <c r="AO1895" s="357">
        <v>456</v>
      </c>
      <c r="AP1895" s="357">
        <v>383</v>
      </c>
      <c r="AQ1895" s="357">
        <v>383</v>
      </c>
      <c r="AR1895" s="357">
        <v>470</v>
      </c>
      <c r="AS1895" s="357">
        <v>473</v>
      </c>
      <c r="AT1895" s="105"/>
      <c r="AU1895" s="105" t="s">
        <v>4236</v>
      </c>
      <c r="AV1895" s="126">
        <v>3.3000000000000003</v>
      </c>
    </row>
    <row r="1896" spans="1:48" ht="23.25" customHeight="1">
      <c r="D1896" s="105" t="s">
        <v>4241</v>
      </c>
      <c r="E1896" s="164" t="s">
        <v>4241</v>
      </c>
      <c r="F1896" s="165" t="s">
        <v>2063</v>
      </c>
      <c r="G1896" s="126">
        <v>3.3000000000000003</v>
      </c>
      <c r="H1896" s="166">
        <v>275</v>
      </c>
      <c r="I1896" s="166">
        <v>282</v>
      </c>
      <c r="J1896" s="166">
        <v>321</v>
      </c>
      <c r="K1896" s="357">
        <v>293</v>
      </c>
      <c r="L1896" s="357">
        <v>290</v>
      </c>
      <c r="M1896" s="357">
        <v>356</v>
      </c>
      <c r="N1896" s="357">
        <v>311</v>
      </c>
      <c r="O1896" s="357">
        <v>279</v>
      </c>
      <c r="P1896" s="357">
        <v>312</v>
      </c>
      <c r="Q1896" s="357">
        <v>346</v>
      </c>
      <c r="R1896" s="357">
        <v>322</v>
      </c>
      <c r="S1896" s="354">
        <v>355</v>
      </c>
      <c r="T1896" s="354">
        <v>418</v>
      </c>
      <c r="U1896" s="354">
        <v>467</v>
      </c>
      <c r="V1896" s="357">
        <v>351</v>
      </c>
      <c r="W1896" s="357">
        <v>390</v>
      </c>
      <c r="X1896" s="357">
        <v>305</v>
      </c>
      <c r="Y1896" s="357">
        <v>341</v>
      </c>
      <c r="Z1896" s="357">
        <v>397</v>
      </c>
      <c r="AA1896" s="357">
        <v>336</v>
      </c>
      <c r="AB1896" s="357">
        <v>331</v>
      </c>
      <c r="AC1896" s="357">
        <v>379</v>
      </c>
      <c r="AD1896" s="357">
        <v>444</v>
      </c>
      <c r="AE1896" s="357">
        <v>359</v>
      </c>
      <c r="AF1896" s="357">
        <v>366</v>
      </c>
      <c r="AG1896" s="357">
        <v>414</v>
      </c>
      <c r="AH1896" s="357">
        <v>486</v>
      </c>
      <c r="AI1896" s="368" t="s">
        <v>2207</v>
      </c>
      <c r="AJ1896" s="357">
        <v>342</v>
      </c>
      <c r="AK1896" s="357">
        <v>390</v>
      </c>
      <c r="AL1896" s="357">
        <v>457</v>
      </c>
      <c r="AM1896" s="357">
        <v>294</v>
      </c>
      <c r="AN1896" s="357">
        <v>323</v>
      </c>
      <c r="AO1896" s="357">
        <v>368</v>
      </c>
      <c r="AP1896" s="357">
        <v>339</v>
      </c>
      <c r="AQ1896" s="357">
        <v>339</v>
      </c>
      <c r="AR1896" s="357">
        <v>425</v>
      </c>
      <c r="AS1896" s="357">
        <v>382</v>
      </c>
      <c r="AT1896" s="105"/>
      <c r="AU1896" s="105" t="s">
        <v>4241</v>
      </c>
      <c r="AV1896" s="126">
        <v>3.3000000000000003</v>
      </c>
    </row>
    <row r="1897" spans="1:48" ht="23.25" customHeight="1">
      <c r="D1897" s="105" t="s">
        <v>4244</v>
      </c>
      <c r="E1897" s="164" t="s">
        <v>4244</v>
      </c>
      <c r="F1897" s="165" t="s">
        <v>2063</v>
      </c>
      <c r="G1897" s="126">
        <v>3.3000000000000003</v>
      </c>
      <c r="H1897" s="166">
        <v>275</v>
      </c>
      <c r="I1897" s="166">
        <v>282</v>
      </c>
      <c r="J1897" s="166">
        <v>321</v>
      </c>
      <c r="K1897" s="357">
        <v>293</v>
      </c>
      <c r="L1897" s="357">
        <v>290</v>
      </c>
      <c r="M1897" s="357">
        <v>356</v>
      </c>
      <c r="N1897" s="357">
        <v>311</v>
      </c>
      <c r="O1897" s="357">
        <v>279</v>
      </c>
      <c r="P1897" s="357">
        <v>312</v>
      </c>
      <c r="Q1897" s="357">
        <v>346</v>
      </c>
      <c r="R1897" s="357">
        <v>322</v>
      </c>
      <c r="S1897" s="354">
        <v>355</v>
      </c>
      <c r="T1897" s="354">
        <v>418</v>
      </c>
      <c r="U1897" s="354">
        <v>467</v>
      </c>
      <c r="V1897" s="357">
        <v>351</v>
      </c>
      <c r="W1897" s="357">
        <v>390</v>
      </c>
      <c r="X1897" s="357">
        <v>305</v>
      </c>
      <c r="Y1897" s="357">
        <v>341</v>
      </c>
      <c r="Z1897" s="357">
        <v>397</v>
      </c>
      <c r="AA1897" s="357">
        <v>336</v>
      </c>
      <c r="AB1897" s="357">
        <v>331</v>
      </c>
      <c r="AC1897" s="357">
        <v>379</v>
      </c>
      <c r="AD1897" s="357">
        <v>444</v>
      </c>
      <c r="AE1897" s="357">
        <v>359</v>
      </c>
      <c r="AF1897" s="357">
        <v>366</v>
      </c>
      <c r="AG1897" s="357">
        <v>414</v>
      </c>
      <c r="AH1897" s="357">
        <v>486</v>
      </c>
      <c r="AI1897" s="368" t="s">
        <v>2207</v>
      </c>
      <c r="AJ1897" s="357">
        <v>342</v>
      </c>
      <c r="AK1897" s="357">
        <v>390</v>
      </c>
      <c r="AL1897" s="357">
        <v>457</v>
      </c>
      <c r="AM1897" s="357">
        <v>294</v>
      </c>
      <c r="AN1897" s="357">
        <v>323</v>
      </c>
      <c r="AO1897" s="357">
        <v>368</v>
      </c>
      <c r="AP1897" s="357">
        <v>339</v>
      </c>
      <c r="AQ1897" s="357">
        <v>339</v>
      </c>
      <c r="AR1897" s="357">
        <v>425</v>
      </c>
      <c r="AS1897" s="357">
        <v>382</v>
      </c>
      <c r="AT1897" s="105"/>
      <c r="AU1897" s="105" t="s">
        <v>4244</v>
      </c>
      <c r="AV1897" s="126">
        <v>3.3000000000000003</v>
      </c>
    </row>
    <row r="1898" spans="1:48" ht="23.25" customHeight="1">
      <c r="D1898" s="105" t="s">
        <v>275</v>
      </c>
      <c r="E1898" s="164" t="s">
        <v>275</v>
      </c>
      <c r="F1898" s="165" t="s">
        <v>894</v>
      </c>
      <c r="G1898" s="126">
        <v>5.5</v>
      </c>
      <c r="H1898" s="166">
        <v>387</v>
      </c>
      <c r="I1898" s="166">
        <v>393</v>
      </c>
      <c r="J1898" s="166">
        <v>454</v>
      </c>
      <c r="K1898" s="357">
        <v>431</v>
      </c>
      <c r="L1898" s="357">
        <v>421</v>
      </c>
      <c r="M1898" s="357">
        <v>519</v>
      </c>
      <c r="N1898" s="357">
        <v>453</v>
      </c>
      <c r="O1898" s="357">
        <v>394</v>
      </c>
      <c r="P1898" s="357">
        <v>437</v>
      </c>
      <c r="Q1898" s="357">
        <v>495</v>
      </c>
      <c r="R1898" s="357">
        <v>477</v>
      </c>
      <c r="S1898" s="354">
        <v>557</v>
      </c>
      <c r="T1898" s="354">
        <v>660</v>
      </c>
      <c r="U1898" s="354">
        <v>737</v>
      </c>
      <c r="V1898" s="357">
        <v>532</v>
      </c>
      <c r="W1898" s="357">
        <v>593</v>
      </c>
      <c r="X1898" s="357">
        <v>438</v>
      </c>
      <c r="Y1898" s="357">
        <v>496</v>
      </c>
      <c r="Z1898" s="357">
        <v>593</v>
      </c>
      <c r="AA1898" s="357">
        <v>496</v>
      </c>
      <c r="AB1898" s="357">
        <v>470</v>
      </c>
      <c r="AC1898" s="357">
        <v>548</v>
      </c>
      <c r="AD1898" s="357">
        <v>667</v>
      </c>
      <c r="AE1898" s="357">
        <v>530</v>
      </c>
      <c r="AF1898" s="357">
        <v>541</v>
      </c>
      <c r="AG1898" s="357">
        <v>621</v>
      </c>
      <c r="AH1898" s="357">
        <v>752</v>
      </c>
      <c r="AI1898" s="368" t="s">
        <v>2207</v>
      </c>
      <c r="AJ1898" s="357">
        <v>522</v>
      </c>
      <c r="AK1898" s="357">
        <v>600</v>
      </c>
      <c r="AL1898" s="357">
        <v>705</v>
      </c>
      <c r="AM1898" s="357">
        <v>437</v>
      </c>
      <c r="AN1898" s="357">
        <v>485</v>
      </c>
      <c r="AO1898" s="357">
        <v>552</v>
      </c>
      <c r="AP1898" s="357">
        <v>490</v>
      </c>
      <c r="AQ1898" s="357">
        <v>490</v>
      </c>
      <c r="AR1898" s="357">
        <v>636</v>
      </c>
      <c r="AS1898" s="357">
        <v>586</v>
      </c>
      <c r="AT1898" s="105"/>
      <c r="AU1898" s="105" t="s">
        <v>275</v>
      </c>
      <c r="AV1898" s="126">
        <v>5.5</v>
      </c>
    </row>
    <row r="1899" spans="1:48" ht="23.25" customHeight="1">
      <c r="D1899" s="105" t="s">
        <v>279</v>
      </c>
      <c r="E1899" s="164" t="s">
        <v>279</v>
      </c>
      <c r="F1899" s="165" t="s">
        <v>884</v>
      </c>
      <c r="G1899" s="126">
        <v>5.5</v>
      </c>
      <c r="H1899" s="166">
        <v>332</v>
      </c>
      <c r="I1899" s="166">
        <v>340</v>
      </c>
      <c r="J1899" s="166">
        <v>389</v>
      </c>
      <c r="K1899" s="357">
        <v>356</v>
      </c>
      <c r="L1899" s="357">
        <v>348</v>
      </c>
      <c r="M1899" s="357">
        <v>453</v>
      </c>
      <c r="N1899" s="357">
        <v>380</v>
      </c>
      <c r="O1899" s="357">
        <v>343</v>
      </c>
      <c r="P1899" s="357">
        <v>393</v>
      </c>
      <c r="Q1899" s="357">
        <v>437</v>
      </c>
      <c r="R1899" s="357">
        <v>423</v>
      </c>
      <c r="S1899" s="354">
        <v>449</v>
      </c>
      <c r="T1899" s="354">
        <v>550</v>
      </c>
      <c r="U1899" s="354">
        <v>603</v>
      </c>
      <c r="V1899" s="357">
        <v>464</v>
      </c>
      <c r="W1899" s="357">
        <v>514</v>
      </c>
      <c r="X1899" s="357">
        <v>357</v>
      </c>
      <c r="Y1899" s="357">
        <v>413</v>
      </c>
      <c r="Z1899" s="357">
        <v>497</v>
      </c>
      <c r="AA1899" s="357">
        <v>406</v>
      </c>
      <c r="AB1899" s="357">
        <v>395</v>
      </c>
      <c r="AC1899" s="357">
        <v>472</v>
      </c>
      <c r="AD1899" s="357">
        <v>577</v>
      </c>
      <c r="AE1899" s="357">
        <v>447</v>
      </c>
      <c r="AF1899" s="357">
        <v>430</v>
      </c>
      <c r="AG1899" s="357">
        <v>508</v>
      </c>
      <c r="AH1899" s="357">
        <v>620</v>
      </c>
      <c r="AI1899" s="368" t="s">
        <v>2207</v>
      </c>
      <c r="AJ1899" s="357">
        <v>438</v>
      </c>
      <c r="AK1899" s="357">
        <v>515</v>
      </c>
      <c r="AL1899" s="357">
        <v>604</v>
      </c>
      <c r="AM1899" s="357">
        <v>368</v>
      </c>
      <c r="AN1899" s="357">
        <v>417</v>
      </c>
      <c r="AO1899" s="357">
        <v>473</v>
      </c>
      <c r="AP1899" s="357">
        <v>431</v>
      </c>
      <c r="AQ1899" s="357">
        <v>431</v>
      </c>
      <c r="AR1899" s="357">
        <v>577</v>
      </c>
      <c r="AS1899" s="357">
        <v>476</v>
      </c>
      <c r="AT1899" s="105"/>
      <c r="AU1899" s="105" t="s">
        <v>279</v>
      </c>
      <c r="AV1899" s="126">
        <v>5.5</v>
      </c>
    </row>
    <row r="1900" spans="1:48" ht="23.25" customHeight="1">
      <c r="D1900" s="105" t="s">
        <v>3659</v>
      </c>
      <c r="E1900" s="164" t="s">
        <v>3659</v>
      </c>
      <c r="F1900" s="165" t="s">
        <v>884</v>
      </c>
      <c r="G1900" s="126">
        <v>5.5</v>
      </c>
      <c r="H1900" s="166">
        <v>332</v>
      </c>
      <c r="I1900" s="166">
        <v>340</v>
      </c>
      <c r="J1900" s="166">
        <v>389</v>
      </c>
      <c r="K1900" s="357">
        <v>356</v>
      </c>
      <c r="L1900" s="357">
        <v>348</v>
      </c>
      <c r="M1900" s="357">
        <v>453</v>
      </c>
      <c r="N1900" s="357">
        <v>380</v>
      </c>
      <c r="O1900" s="357">
        <v>343</v>
      </c>
      <c r="P1900" s="357">
        <v>393</v>
      </c>
      <c r="Q1900" s="357">
        <v>437</v>
      </c>
      <c r="R1900" s="357">
        <v>423</v>
      </c>
      <c r="S1900" s="354">
        <v>449</v>
      </c>
      <c r="T1900" s="354">
        <v>550</v>
      </c>
      <c r="U1900" s="354">
        <v>603</v>
      </c>
      <c r="V1900" s="357">
        <v>464</v>
      </c>
      <c r="W1900" s="357">
        <v>514</v>
      </c>
      <c r="X1900" s="357">
        <v>357</v>
      </c>
      <c r="Y1900" s="357">
        <v>413</v>
      </c>
      <c r="Z1900" s="357">
        <v>497</v>
      </c>
      <c r="AA1900" s="357">
        <v>406</v>
      </c>
      <c r="AB1900" s="357">
        <v>395</v>
      </c>
      <c r="AC1900" s="357">
        <v>472</v>
      </c>
      <c r="AD1900" s="357">
        <v>577</v>
      </c>
      <c r="AE1900" s="357">
        <v>447</v>
      </c>
      <c r="AF1900" s="357">
        <v>430</v>
      </c>
      <c r="AG1900" s="357">
        <v>508</v>
      </c>
      <c r="AH1900" s="357">
        <v>620</v>
      </c>
      <c r="AI1900" s="368" t="s">
        <v>2207</v>
      </c>
      <c r="AJ1900" s="357">
        <v>438</v>
      </c>
      <c r="AK1900" s="357">
        <v>515</v>
      </c>
      <c r="AL1900" s="357">
        <v>604</v>
      </c>
      <c r="AM1900" s="357">
        <v>368</v>
      </c>
      <c r="AN1900" s="357">
        <v>417</v>
      </c>
      <c r="AO1900" s="357">
        <v>473</v>
      </c>
      <c r="AP1900" s="357">
        <v>431</v>
      </c>
      <c r="AQ1900" s="357">
        <v>431</v>
      </c>
      <c r="AR1900" s="357">
        <v>577</v>
      </c>
      <c r="AS1900" s="357">
        <v>476</v>
      </c>
      <c r="AT1900" s="105"/>
      <c r="AU1900" s="105" t="s">
        <v>3659</v>
      </c>
      <c r="AV1900" s="126">
        <v>5.5</v>
      </c>
    </row>
    <row r="1901" spans="1:48" ht="23.25" customHeight="1">
      <c r="D1901" s="105" t="s">
        <v>5352</v>
      </c>
      <c r="E1901" s="13" t="s">
        <v>5352</v>
      </c>
      <c r="F1901" s="2" t="s">
        <v>5353</v>
      </c>
      <c r="G1901">
        <v>6</v>
      </c>
      <c r="H1901" s="398" t="s">
        <v>2207</v>
      </c>
      <c r="I1901" s="398" t="s">
        <v>2207</v>
      </c>
      <c r="J1901" s="398" t="s">
        <v>2207</v>
      </c>
      <c r="K1901" s="390" t="s">
        <v>2207</v>
      </c>
      <c r="L1901" s="390" t="s">
        <v>2207</v>
      </c>
      <c r="M1901" s="390" t="s">
        <v>2207</v>
      </c>
      <c r="N1901" s="390" t="s">
        <v>2207</v>
      </c>
      <c r="O1901" s="390" t="s">
        <v>2207</v>
      </c>
      <c r="P1901" s="390" t="s">
        <v>2207</v>
      </c>
      <c r="Q1901" s="390" t="s">
        <v>2207</v>
      </c>
      <c r="R1901" s="390" t="s">
        <v>2207</v>
      </c>
      <c r="S1901" s="354">
        <v>637</v>
      </c>
      <c r="T1901" s="354">
        <v>750</v>
      </c>
      <c r="U1901" s="354">
        <v>840</v>
      </c>
      <c r="V1901" s="391">
        <v>589</v>
      </c>
      <c r="W1901" s="391">
        <v>656</v>
      </c>
      <c r="X1901" s="391">
        <v>485</v>
      </c>
      <c r="Y1901" s="391">
        <v>549</v>
      </c>
      <c r="Z1901" s="391">
        <v>656</v>
      </c>
      <c r="AA1901" s="391">
        <v>549</v>
      </c>
      <c r="AB1901" s="391">
        <v>521</v>
      </c>
      <c r="AC1901" s="391">
        <v>608</v>
      </c>
      <c r="AD1901" s="391">
        <v>739</v>
      </c>
      <c r="AE1901" s="391">
        <v>588</v>
      </c>
      <c r="AF1901" s="391">
        <v>592</v>
      </c>
      <c r="AG1901" s="391">
        <v>680</v>
      </c>
      <c r="AH1901" s="391">
        <v>824</v>
      </c>
      <c r="AI1901" s="399" t="s">
        <v>2207</v>
      </c>
      <c r="AJ1901" s="391">
        <v>576</v>
      </c>
      <c r="AK1901" s="391">
        <v>663</v>
      </c>
      <c r="AL1901" s="391">
        <v>778</v>
      </c>
      <c r="AM1901" s="391">
        <v>486</v>
      </c>
      <c r="AN1901" s="391">
        <v>539</v>
      </c>
      <c r="AO1901" s="391">
        <v>614</v>
      </c>
      <c r="AP1901" s="391">
        <v>529</v>
      </c>
      <c r="AQ1901" s="391">
        <v>529</v>
      </c>
      <c r="AR1901" s="391">
        <v>690</v>
      </c>
      <c r="AS1901" s="391">
        <v>625</v>
      </c>
      <c r="AU1901" s="105" t="s">
        <v>5352</v>
      </c>
      <c r="AV1901" s="126">
        <v>6</v>
      </c>
    </row>
    <row r="1902" spans="1:48" ht="23.25" customHeight="1">
      <c r="D1902" s="105" t="s">
        <v>5354</v>
      </c>
      <c r="E1902" s="13" t="s">
        <v>5354</v>
      </c>
      <c r="F1902" s="2" t="s">
        <v>5344</v>
      </c>
      <c r="G1902">
        <v>6</v>
      </c>
      <c r="H1902" s="398" t="s">
        <v>2207</v>
      </c>
      <c r="I1902" s="398" t="s">
        <v>2207</v>
      </c>
      <c r="J1902" s="398" t="s">
        <v>2207</v>
      </c>
      <c r="K1902" s="390" t="s">
        <v>2207</v>
      </c>
      <c r="L1902" s="390" t="s">
        <v>2207</v>
      </c>
      <c r="M1902" s="390" t="s">
        <v>2207</v>
      </c>
      <c r="N1902" s="390" t="s">
        <v>2207</v>
      </c>
      <c r="O1902" s="390" t="s">
        <v>2207</v>
      </c>
      <c r="P1902" s="390" t="s">
        <v>2207</v>
      </c>
      <c r="Q1902" s="390" t="s">
        <v>2207</v>
      </c>
      <c r="R1902" s="390" t="s">
        <v>2207</v>
      </c>
      <c r="S1902" s="354">
        <v>506</v>
      </c>
      <c r="T1902" s="354">
        <v>618</v>
      </c>
      <c r="U1902" s="354">
        <v>678</v>
      </c>
      <c r="V1902" s="391">
        <v>509</v>
      </c>
      <c r="W1902" s="391">
        <v>564</v>
      </c>
      <c r="X1902" s="391">
        <v>392</v>
      </c>
      <c r="Y1902" s="391">
        <v>453</v>
      </c>
      <c r="Z1902" s="391">
        <v>545</v>
      </c>
      <c r="AA1902" s="391">
        <v>445</v>
      </c>
      <c r="AB1902" s="391">
        <v>434</v>
      </c>
      <c r="AC1902" s="391">
        <v>519</v>
      </c>
      <c r="AD1902" s="391">
        <v>634</v>
      </c>
      <c r="AE1902" s="391">
        <v>491</v>
      </c>
      <c r="AF1902" s="391">
        <v>469</v>
      </c>
      <c r="AG1902" s="391">
        <v>555</v>
      </c>
      <c r="AH1902" s="391">
        <v>677</v>
      </c>
      <c r="AI1902" s="399" t="s">
        <v>2207</v>
      </c>
      <c r="AJ1902" s="391">
        <v>480</v>
      </c>
      <c r="AK1902" s="391">
        <v>564</v>
      </c>
      <c r="AL1902" s="391">
        <v>662</v>
      </c>
      <c r="AM1902" s="391">
        <v>404</v>
      </c>
      <c r="AN1902" s="391">
        <v>458</v>
      </c>
      <c r="AO1902" s="391">
        <v>520</v>
      </c>
      <c r="AP1902" s="391">
        <v>480</v>
      </c>
      <c r="AQ1902" s="391">
        <v>480</v>
      </c>
      <c r="AR1902" s="391">
        <v>641</v>
      </c>
      <c r="AS1902" s="391">
        <v>525</v>
      </c>
      <c r="AU1902" s="105" t="s">
        <v>5354</v>
      </c>
      <c r="AV1902" s="126">
        <v>6</v>
      </c>
    </row>
    <row r="1903" spans="1:48" ht="23.25" customHeight="1">
      <c r="D1903" s="105" t="s">
        <v>5355</v>
      </c>
      <c r="E1903" s="13" t="s">
        <v>5355</v>
      </c>
      <c r="F1903" s="2" t="s">
        <v>5344</v>
      </c>
      <c r="G1903">
        <v>6</v>
      </c>
      <c r="H1903" s="398" t="s">
        <v>2207</v>
      </c>
      <c r="I1903" s="398" t="s">
        <v>2207</v>
      </c>
      <c r="J1903" s="398" t="s">
        <v>2207</v>
      </c>
      <c r="K1903" s="390" t="s">
        <v>2207</v>
      </c>
      <c r="L1903" s="390" t="s">
        <v>2207</v>
      </c>
      <c r="M1903" s="390" t="s">
        <v>2207</v>
      </c>
      <c r="N1903" s="390" t="s">
        <v>2207</v>
      </c>
      <c r="O1903" s="390" t="s">
        <v>2207</v>
      </c>
      <c r="P1903" s="390" t="s">
        <v>2207</v>
      </c>
      <c r="Q1903" s="390" t="s">
        <v>2207</v>
      </c>
      <c r="R1903" s="390" t="s">
        <v>2207</v>
      </c>
      <c r="S1903" s="354">
        <v>506</v>
      </c>
      <c r="T1903" s="354">
        <v>618</v>
      </c>
      <c r="U1903" s="354">
        <v>678</v>
      </c>
      <c r="V1903" s="391">
        <v>509</v>
      </c>
      <c r="W1903" s="391">
        <v>564</v>
      </c>
      <c r="X1903" s="391">
        <v>392</v>
      </c>
      <c r="Y1903" s="391">
        <v>453</v>
      </c>
      <c r="Z1903" s="391">
        <v>545</v>
      </c>
      <c r="AA1903" s="391">
        <v>445</v>
      </c>
      <c r="AB1903" s="391">
        <v>434</v>
      </c>
      <c r="AC1903" s="391">
        <v>519</v>
      </c>
      <c r="AD1903" s="391">
        <v>634</v>
      </c>
      <c r="AE1903" s="391">
        <v>491</v>
      </c>
      <c r="AF1903" s="391">
        <v>469</v>
      </c>
      <c r="AG1903" s="391">
        <v>555</v>
      </c>
      <c r="AH1903" s="391">
        <v>677</v>
      </c>
      <c r="AI1903" s="399" t="s">
        <v>2207</v>
      </c>
      <c r="AJ1903" s="391">
        <v>480</v>
      </c>
      <c r="AK1903" s="391">
        <v>564</v>
      </c>
      <c r="AL1903" s="391">
        <v>662</v>
      </c>
      <c r="AM1903" s="391">
        <v>404</v>
      </c>
      <c r="AN1903" s="391">
        <v>458</v>
      </c>
      <c r="AO1903" s="391">
        <v>520</v>
      </c>
      <c r="AP1903" s="391">
        <v>480</v>
      </c>
      <c r="AQ1903" s="391">
        <v>480</v>
      </c>
      <c r="AR1903" s="391">
        <v>641</v>
      </c>
      <c r="AS1903" s="391">
        <v>525</v>
      </c>
      <c r="AU1903" s="105" t="s">
        <v>5355</v>
      </c>
      <c r="AV1903" s="126">
        <v>6</v>
      </c>
    </row>
    <row r="1904" spans="1:48" ht="23.25" customHeight="1">
      <c r="A1904" s="396"/>
      <c r="B1904" s="397"/>
      <c r="D1904" s="105" t="s">
        <v>280</v>
      </c>
      <c r="E1904" s="164" t="s">
        <v>280</v>
      </c>
      <c r="F1904" s="165" t="s">
        <v>898</v>
      </c>
      <c r="G1904" s="126">
        <v>6.5</v>
      </c>
      <c r="H1904" s="166">
        <v>484</v>
      </c>
      <c r="I1904" s="166">
        <v>492</v>
      </c>
      <c r="J1904" s="166">
        <v>566</v>
      </c>
      <c r="K1904" s="357">
        <v>535</v>
      </c>
      <c r="L1904" s="357">
        <v>522</v>
      </c>
      <c r="M1904" s="357">
        <v>645</v>
      </c>
      <c r="N1904" s="357">
        <v>563</v>
      </c>
      <c r="O1904" s="357">
        <v>494</v>
      </c>
      <c r="P1904" s="357">
        <v>545</v>
      </c>
      <c r="Q1904" s="357">
        <v>616</v>
      </c>
      <c r="R1904" s="357">
        <v>592</v>
      </c>
      <c r="S1904" s="354">
        <v>657</v>
      </c>
      <c r="T1904" s="354">
        <v>781</v>
      </c>
      <c r="U1904" s="354">
        <v>871</v>
      </c>
      <c r="V1904" s="357">
        <v>645</v>
      </c>
      <c r="W1904" s="357">
        <v>718</v>
      </c>
      <c r="X1904" s="357">
        <v>532</v>
      </c>
      <c r="Y1904" s="357">
        <v>601</v>
      </c>
      <c r="Z1904" s="357">
        <v>719</v>
      </c>
      <c r="AA1904" s="357">
        <v>602</v>
      </c>
      <c r="AB1904" s="357">
        <v>572</v>
      </c>
      <c r="AC1904" s="357">
        <v>667</v>
      </c>
      <c r="AD1904" s="357">
        <v>811</v>
      </c>
      <c r="AE1904" s="357">
        <v>646</v>
      </c>
      <c r="AF1904" s="357">
        <v>643</v>
      </c>
      <c r="AG1904" s="357">
        <v>739</v>
      </c>
      <c r="AH1904" s="357">
        <v>896</v>
      </c>
      <c r="AI1904" s="368" t="s">
        <v>2207</v>
      </c>
      <c r="AJ1904" s="357">
        <v>630</v>
      </c>
      <c r="AK1904" s="357">
        <v>725</v>
      </c>
      <c r="AL1904" s="357">
        <v>851</v>
      </c>
      <c r="AM1904" s="357">
        <v>535</v>
      </c>
      <c r="AN1904" s="357">
        <v>592</v>
      </c>
      <c r="AO1904" s="357">
        <v>675</v>
      </c>
      <c r="AP1904" s="357">
        <v>568</v>
      </c>
      <c r="AQ1904" s="357">
        <v>568</v>
      </c>
      <c r="AR1904" s="357">
        <v>743</v>
      </c>
      <c r="AS1904" s="357">
        <v>663</v>
      </c>
      <c r="AT1904" s="105"/>
      <c r="AU1904" s="105" t="s">
        <v>280</v>
      </c>
      <c r="AV1904" s="126">
        <v>6.5</v>
      </c>
    </row>
    <row r="1905" spans="4:48" ht="23.25" customHeight="1">
      <c r="D1905" s="105" t="s">
        <v>286</v>
      </c>
      <c r="E1905" s="164" t="s">
        <v>286</v>
      </c>
      <c r="F1905" s="165" t="s">
        <v>886</v>
      </c>
      <c r="G1905" s="126">
        <v>6.5</v>
      </c>
      <c r="H1905" s="166">
        <v>401</v>
      </c>
      <c r="I1905" s="166">
        <v>411</v>
      </c>
      <c r="J1905" s="166">
        <v>470</v>
      </c>
      <c r="K1905" s="357">
        <v>429</v>
      </c>
      <c r="L1905" s="357">
        <v>419</v>
      </c>
      <c r="M1905" s="357">
        <v>548</v>
      </c>
      <c r="N1905" s="357">
        <v>459</v>
      </c>
      <c r="O1905" s="357">
        <v>416</v>
      </c>
      <c r="P1905" s="357">
        <v>477</v>
      </c>
      <c r="Q1905" s="357">
        <v>528</v>
      </c>
      <c r="R1905" s="357">
        <v>510</v>
      </c>
      <c r="S1905" s="354">
        <v>527</v>
      </c>
      <c r="T1905" s="354">
        <v>648</v>
      </c>
      <c r="U1905" s="354">
        <v>709</v>
      </c>
      <c r="V1905" s="357">
        <v>553</v>
      </c>
      <c r="W1905" s="357">
        <v>614</v>
      </c>
      <c r="X1905" s="357">
        <v>426</v>
      </c>
      <c r="Y1905" s="357">
        <v>493</v>
      </c>
      <c r="Z1905" s="357">
        <v>592</v>
      </c>
      <c r="AA1905" s="357">
        <v>484</v>
      </c>
      <c r="AB1905" s="357">
        <v>472</v>
      </c>
      <c r="AC1905" s="357">
        <v>565</v>
      </c>
      <c r="AD1905" s="357">
        <v>691</v>
      </c>
      <c r="AE1905" s="357">
        <v>535</v>
      </c>
      <c r="AF1905" s="357">
        <v>508</v>
      </c>
      <c r="AG1905" s="357">
        <v>601</v>
      </c>
      <c r="AH1905" s="357">
        <v>734</v>
      </c>
      <c r="AI1905" s="368" t="s">
        <v>2207</v>
      </c>
      <c r="AJ1905" s="357">
        <v>521</v>
      </c>
      <c r="AK1905" s="357">
        <v>613</v>
      </c>
      <c r="AL1905" s="357">
        <v>720</v>
      </c>
      <c r="AM1905" s="357">
        <v>440</v>
      </c>
      <c r="AN1905" s="357">
        <v>498</v>
      </c>
      <c r="AO1905" s="357">
        <v>566</v>
      </c>
      <c r="AP1905" s="357">
        <v>528</v>
      </c>
      <c r="AQ1905" s="357">
        <v>528</v>
      </c>
      <c r="AR1905" s="357">
        <v>704</v>
      </c>
      <c r="AS1905" s="357">
        <v>573</v>
      </c>
      <c r="AT1905" s="105"/>
      <c r="AU1905" s="105" t="s">
        <v>286</v>
      </c>
      <c r="AV1905" s="126">
        <v>6.5</v>
      </c>
    </row>
    <row r="1906" spans="4:48" ht="23.25" customHeight="1">
      <c r="D1906" s="105" t="s">
        <v>3662</v>
      </c>
      <c r="E1906" s="164" t="s">
        <v>3662</v>
      </c>
      <c r="F1906" s="165" t="s">
        <v>886</v>
      </c>
      <c r="G1906" s="126">
        <v>6.5</v>
      </c>
      <c r="H1906" s="166">
        <v>401</v>
      </c>
      <c r="I1906" s="166">
        <v>411</v>
      </c>
      <c r="J1906" s="166">
        <v>470</v>
      </c>
      <c r="K1906" s="357">
        <v>429</v>
      </c>
      <c r="L1906" s="357">
        <v>419</v>
      </c>
      <c r="M1906" s="357">
        <v>548</v>
      </c>
      <c r="N1906" s="357">
        <v>459</v>
      </c>
      <c r="O1906" s="357">
        <v>416</v>
      </c>
      <c r="P1906" s="357">
        <v>477</v>
      </c>
      <c r="Q1906" s="357">
        <v>528</v>
      </c>
      <c r="R1906" s="357">
        <v>510</v>
      </c>
      <c r="S1906" s="354">
        <v>527</v>
      </c>
      <c r="T1906" s="354">
        <v>648</v>
      </c>
      <c r="U1906" s="354">
        <v>709</v>
      </c>
      <c r="V1906" s="357">
        <v>553</v>
      </c>
      <c r="W1906" s="357">
        <v>614</v>
      </c>
      <c r="X1906" s="357">
        <v>426</v>
      </c>
      <c r="Y1906" s="357">
        <v>493</v>
      </c>
      <c r="Z1906" s="357">
        <v>592</v>
      </c>
      <c r="AA1906" s="357">
        <v>484</v>
      </c>
      <c r="AB1906" s="357">
        <v>472</v>
      </c>
      <c r="AC1906" s="357">
        <v>565</v>
      </c>
      <c r="AD1906" s="357">
        <v>691</v>
      </c>
      <c r="AE1906" s="357">
        <v>535</v>
      </c>
      <c r="AF1906" s="357">
        <v>508</v>
      </c>
      <c r="AG1906" s="357">
        <v>601</v>
      </c>
      <c r="AH1906" s="357">
        <v>734</v>
      </c>
      <c r="AI1906" s="368" t="s">
        <v>2207</v>
      </c>
      <c r="AJ1906" s="357">
        <v>521</v>
      </c>
      <c r="AK1906" s="357">
        <v>613</v>
      </c>
      <c r="AL1906" s="357">
        <v>720</v>
      </c>
      <c r="AM1906" s="357">
        <v>440</v>
      </c>
      <c r="AN1906" s="357">
        <v>498</v>
      </c>
      <c r="AO1906" s="357">
        <v>566</v>
      </c>
      <c r="AP1906" s="357">
        <v>528</v>
      </c>
      <c r="AQ1906" s="357">
        <v>528</v>
      </c>
      <c r="AR1906" s="357">
        <v>704</v>
      </c>
      <c r="AS1906" s="357">
        <v>573</v>
      </c>
      <c r="AT1906" s="105"/>
      <c r="AU1906" s="105" t="s">
        <v>3662</v>
      </c>
      <c r="AV1906" s="126">
        <v>6.5</v>
      </c>
    </row>
    <row r="1907" spans="4:48" ht="23.25" customHeight="1">
      <c r="D1907" s="105" t="s">
        <v>3091</v>
      </c>
      <c r="E1907" s="164" t="s">
        <v>3091</v>
      </c>
      <c r="F1907" s="165" t="s">
        <v>3826</v>
      </c>
      <c r="G1907" s="126">
        <v>7.1</v>
      </c>
      <c r="H1907" s="166">
        <v>519</v>
      </c>
      <c r="I1907" s="166">
        <v>515</v>
      </c>
      <c r="J1907" s="166">
        <v>627</v>
      </c>
      <c r="K1907" s="357">
        <v>560</v>
      </c>
      <c r="L1907" s="357">
        <v>554</v>
      </c>
      <c r="M1907" s="357">
        <v>689</v>
      </c>
      <c r="N1907" s="357">
        <v>655</v>
      </c>
      <c r="O1907" s="357">
        <v>569</v>
      </c>
      <c r="P1907" s="357">
        <v>573</v>
      </c>
      <c r="Q1907" s="357">
        <v>657</v>
      </c>
      <c r="R1907" s="357">
        <v>636</v>
      </c>
      <c r="S1907" s="354">
        <v>692</v>
      </c>
      <c r="T1907" s="354">
        <v>824</v>
      </c>
      <c r="U1907" s="354">
        <v>918</v>
      </c>
      <c r="V1907" s="357">
        <v>684</v>
      </c>
      <c r="W1907" s="357">
        <v>763</v>
      </c>
      <c r="X1907" s="357">
        <v>582</v>
      </c>
      <c r="Y1907" s="357">
        <v>658</v>
      </c>
      <c r="Z1907" s="357">
        <v>767</v>
      </c>
      <c r="AA1907" s="357">
        <v>641</v>
      </c>
      <c r="AB1907" s="357">
        <v>641</v>
      </c>
      <c r="AC1907" s="357">
        <v>742</v>
      </c>
      <c r="AD1907" s="357">
        <v>872</v>
      </c>
      <c r="AE1907" s="357">
        <v>693</v>
      </c>
      <c r="AF1907" s="357">
        <v>710</v>
      </c>
      <c r="AG1907" s="357">
        <v>812</v>
      </c>
      <c r="AH1907" s="357">
        <v>954</v>
      </c>
      <c r="AI1907" s="368" t="s">
        <v>2207</v>
      </c>
      <c r="AJ1907" s="357">
        <v>663</v>
      </c>
      <c r="AK1907" s="357">
        <v>764</v>
      </c>
      <c r="AL1907" s="357">
        <v>898</v>
      </c>
      <c r="AM1907" s="357">
        <v>561</v>
      </c>
      <c r="AN1907" s="357">
        <v>624</v>
      </c>
      <c r="AO1907" s="357">
        <v>710</v>
      </c>
      <c r="AP1907" s="357">
        <v>606</v>
      </c>
      <c r="AQ1907" s="357">
        <v>606</v>
      </c>
      <c r="AR1907" s="357">
        <v>796</v>
      </c>
      <c r="AS1907" s="357">
        <v>706</v>
      </c>
      <c r="AT1907" s="105"/>
      <c r="AU1907" s="105" t="s">
        <v>3091</v>
      </c>
      <c r="AV1907" s="126">
        <v>7.1</v>
      </c>
    </row>
    <row r="1908" spans="4:48" ht="23.25" customHeight="1">
      <c r="D1908" s="105" t="s">
        <v>3095</v>
      </c>
      <c r="E1908" s="164" t="s">
        <v>3095</v>
      </c>
      <c r="F1908" s="165" t="s">
        <v>3822</v>
      </c>
      <c r="G1908" s="126">
        <v>7.1</v>
      </c>
      <c r="H1908" s="166">
        <v>411</v>
      </c>
      <c r="I1908" s="166">
        <v>411</v>
      </c>
      <c r="J1908" s="166">
        <v>500</v>
      </c>
      <c r="K1908" s="357">
        <v>436</v>
      </c>
      <c r="L1908" s="357">
        <v>433</v>
      </c>
      <c r="M1908" s="357">
        <v>533</v>
      </c>
      <c r="N1908" s="357">
        <v>509</v>
      </c>
      <c r="O1908" s="357">
        <v>475</v>
      </c>
      <c r="P1908" s="357">
        <v>479</v>
      </c>
      <c r="Q1908" s="357">
        <v>549</v>
      </c>
      <c r="R1908" s="357">
        <v>532</v>
      </c>
      <c r="S1908" s="354">
        <v>542</v>
      </c>
      <c r="T1908" s="354">
        <v>672</v>
      </c>
      <c r="U1908" s="354">
        <v>732</v>
      </c>
      <c r="V1908" s="357">
        <v>572</v>
      </c>
      <c r="W1908" s="357">
        <v>635</v>
      </c>
      <c r="X1908" s="357">
        <v>457</v>
      </c>
      <c r="Y1908" s="357">
        <v>531</v>
      </c>
      <c r="Z1908" s="357">
        <v>617</v>
      </c>
      <c r="AA1908" s="357">
        <v>502</v>
      </c>
      <c r="AB1908" s="357">
        <v>522</v>
      </c>
      <c r="AC1908" s="357">
        <v>621</v>
      </c>
      <c r="AD1908" s="357">
        <v>729</v>
      </c>
      <c r="AE1908" s="357">
        <v>560</v>
      </c>
      <c r="AF1908" s="357">
        <v>556</v>
      </c>
      <c r="AG1908" s="357">
        <v>656</v>
      </c>
      <c r="AH1908" s="357">
        <v>771</v>
      </c>
      <c r="AI1908" s="368" t="s">
        <v>2207</v>
      </c>
      <c r="AJ1908" s="357">
        <v>533</v>
      </c>
      <c r="AK1908" s="357">
        <v>632</v>
      </c>
      <c r="AL1908" s="357">
        <v>742</v>
      </c>
      <c r="AM1908" s="357">
        <v>447</v>
      </c>
      <c r="AN1908" s="357">
        <v>510</v>
      </c>
      <c r="AO1908" s="357">
        <v>579</v>
      </c>
      <c r="AP1908" s="357">
        <v>544</v>
      </c>
      <c r="AQ1908" s="357">
        <v>544</v>
      </c>
      <c r="AR1908" s="357">
        <v>734</v>
      </c>
      <c r="AS1908" s="357">
        <v>591</v>
      </c>
      <c r="AT1908" s="105"/>
      <c r="AU1908" s="105" t="s">
        <v>3095</v>
      </c>
      <c r="AV1908" s="126">
        <v>7.1</v>
      </c>
    </row>
    <row r="1909" spans="4:48" ht="23.25" customHeight="1">
      <c r="D1909" s="105" t="s">
        <v>3666</v>
      </c>
      <c r="E1909" s="164" t="s">
        <v>3666</v>
      </c>
      <c r="F1909" s="165" t="s">
        <v>3822</v>
      </c>
      <c r="G1909" s="126">
        <v>7.1</v>
      </c>
      <c r="H1909" s="166">
        <v>411</v>
      </c>
      <c r="I1909" s="166">
        <v>411</v>
      </c>
      <c r="J1909" s="166">
        <v>500</v>
      </c>
      <c r="K1909" s="357">
        <v>436</v>
      </c>
      <c r="L1909" s="357">
        <v>433</v>
      </c>
      <c r="M1909" s="357">
        <v>533</v>
      </c>
      <c r="N1909" s="357">
        <v>509</v>
      </c>
      <c r="O1909" s="357">
        <v>475</v>
      </c>
      <c r="P1909" s="357">
        <v>479</v>
      </c>
      <c r="Q1909" s="357">
        <v>549</v>
      </c>
      <c r="R1909" s="357">
        <v>532</v>
      </c>
      <c r="S1909" s="354">
        <v>542</v>
      </c>
      <c r="T1909" s="354">
        <v>672</v>
      </c>
      <c r="U1909" s="354">
        <v>732</v>
      </c>
      <c r="V1909" s="357">
        <v>572</v>
      </c>
      <c r="W1909" s="357">
        <v>635</v>
      </c>
      <c r="X1909" s="357">
        <v>457</v>
      </c>
      <c r="Y1909" s="357">
        <v>531</v>
      </c>
      <c r="Z1909" s="357">
        <v>617</v>
      </c>
      <c r="AA1909" s="357">
        <v>502</v>
      </c>
      <c r="AB1909" s="357">
        <v>522</v>
      </c>
      <c r="AC1909" s="357">
        <v>621</v>
      </c>
      <c r="AD1909" s="357">
        <v>729</v>
      </c>
      <c r="AE1909" s="357">
        <v>560</v>
      </c>
      <c r="AF1909" s="357">
        <v>556</v>
      </c>
      <c r="AG1909" s="357">
        <v>656</v>
      </c>
      <c r="AH1909" s="357">
        <v>771</v>
      </c>
      <c r="AI1909" s="368" t="s">
        <v>2207</v>
      </c>
      <c r="AJ1909" s="357">
        <v>533</v>
      </c>
      <c r="AK1909" s="357">
        <v>632</v>
      </c>
      <c r="AL1909" s="357">
        <v>742</v>
      </c>
      <c r="AM1909" s="357">
        <v>447</v>
      </c>
      <c r="AN1909" s="357">
        <v>510</v>
      </c>
      <c r="AO1909" s="357">
        <v>579</v>
      </c>
      <c r="AP1909" s="357">
        <v>544</v>
      </c>
      <c r="AQ1909" s="357">
        <v>544</v>
      </c>
      <c r="AR1909" s="357">
        <v>734</v>
      </c>
      <c r="AS1909" s="357">
        <v>591</v>
      </c>
      <c r="AT1909" s="105"/>
      <c r="AU1909" s="105" t="s">
        <v>3666</v>
      </c>
      <c r="AV1909" s="126">
        <v>7.1</v>
      </c>
    </row>
    <row r="1910" spans="4:48" ht="23.25" customHeight="1">
      <c r="D1910" s="105" t="s">
        <v>288</v>
      </c>
      <c r="E1910" s="164" t="s">
        <v>288</v>
      </c>
      <c r="F1910" s="165" t="s">
        <v>902</v>
      </c>
      <c r="G1910" s="126">
        <v>7.6</v>
      </c>
      <c r="H1910" s="166">
        <v>522</v>
      </c>
      <c r="I1910" s="166">
        <v>532</v>
      </c>
      <c r="J1910" s="166">
        <v>612</v>
      </c>
      <c r="K1910" s="357">
        <v>580</v>
      </c>
      <c r="L1910" s="357">
        <v>566</v>
      </c>
      <c r="M1910" s="357">
        <v>704</v>
      </c>
      <c r="N1910" s="357">
        <v>611</v>
      </c>
      <c r="O1910" s="357">
        <v>534</v>
      </c>
      <c r="P1910" s="357">
        <v>595</v>
      </c>
      <c r="Q1910" s="357">
        <v>670</v>
      </c>
      <c r="R1910" s="357">
        <v>647</v>
      </c>
      <c r="S1910" s="354">
        <v>713</v>
      </c>
      <c r="T1910" s="354">
        <v>855</v>
      </c>
      <c r="U1910" s="354">
        <v>949</v>
      </c>
      <c r="V1910" s="357">
        <v>710</v>
      </c>
      <c r="W1910" s="357">
        <v>790</v>
      </c>
      <c r="X1910" s="357">
        <v>570</v>
      </c>
      <c r="Y1910" s="357">
        <v>650</v>
      </c>
      <c r="Z1910" s="357">
        <v>779</v>
      </c>
      <c r="AA1910" s="357">
        <v>646</v>
      </c>
      <c r="AB1910" s="357">
        <v>619</v>
      </c>
      <c r="AC1910" s="357">
        <v>728</v>
      </c>
      <c r="AD1910" s="357">
        <v>888</v>
      </c>
      <c r="AE1910" s="357">
        <v>699</v>
      </c>
      <c r="AF1910" s="357">
        <v>690</v>
      </c>
      <c r="AG1910" s="357">
        <v>801</v>
      </c>
      <c r="AH1910" s="357">
        <v>973</v>
      </c>
      <c r="AI1910" s="368" t="s">
        <v>2207</v>
      </c>
      <c r="AJ1910" s="357">
        <v>684</v>
      </c>
      <c r="AK1910" s="357">
        <v>793</v>
      </c>
      <c r="AL1910" s="357">
        <v>932</v>
      </c>
      <c r="AM1910" s="357">
        <v>577</v>
      </c>
      <c r="AN1910" s="357">
        <v>645</v>
      </c>
      <c r="AO1910" s="357">
        <v>734</v>
      </c>
      <c r="AP1910" s="357">
        <v>633</v>
      </c>
      <c r="AQ1910" s="357">
        <v>633</v>
      </c>
      <c r="AR1910" s="357">
        <v>837</v>
      </c>
      <c r="AS1910" s="357">
        <v>731</v>
      </c>
      <c r="AT1910" s="105"/>
      <c r="AU1910" s="105" t="s">
        <v>288</v>
      </c>
      <c r="AV1910" s="126">
        <v>7.6</v>
      </c>
    </row>
    <row r="1911" spans="4:48" ht="23.25" customHeight="1">
      <c r="D1911" s="105" t="s">
        <v>292</v>
      </c>
      <c r="E1911" s="164" t="s">
        <v>292</v>
      </c>
      <c r="F1911" s="165" t="s">
        <v>888</v>
      </c>
      <c r="G1911" s="126">
        <v>7.6</v>
      </c>
      <c r="H1911" s="166">
        <v>418</v>
      </c>
      <c r="I1911" s="166">
        <v>430</v>
      </c>
      <c r="J1911" s="166">
        <v>491</v>
      </c>
      <c r="K1911" s="357">
        <v>449</v>
      </c>
      <c r="L1911" s="357">
        <v>438</v>
      </c>
      <c r="M1911" s="357">
        <v>584</v>
      </c>
      <c r="N1911" s="357">
        <v>483</v>
      </c>
      <c r="O1911" s="357">
        <v>436</v>
      </c>
      <c r="P1911" s="357">
        <v>509</v>
      </c>
      <c r="Q1911" s="357">
        <v>560</v>
      </c>
      <c r="R1911" s="357">
        <v>544</v>
      </c>
      <c r="S1911" s="354">
        <v>563</v>
      </c>
      <c r="T1911" s="354">
        <v>703</v>
      </c>
      <c r="U1911" s="354">
        <v>764</v>
      </c>
      <c r="V1911" s="357">
        <v>597</v>
      </c>
      <c r="W1911" s="357">
        <v>663</v>
      </c>
      <c r="X1911" s="357">
        <v>443</v>
      </c>
      <c r="Y1911" s="357">
        <v>521</v>
      </c>
      <c r="Z1911" s="357">
        <v>627</v>
      </c>
      <c r="AA1911" s="357">
        <v>506</v>
      </c>
      <c r="AB1911" s="357">
        <v>498</v>
      </c>
      <c r="AC1911" s="357">
        <v>606</v>
      </c>
      <c r="AD1911" s="357">
        <v>744</v>
      </c>
      <c r="AE1911" s="357">
        <v>566</v>
      </c>
      <c r="AF1911" s="357">
        <v>534</v>
      </c>
      <c r="AG1911" s="357">
        <v>642</v>
      </c>
      <c r="AH1911" s="357">
        <v>786</v>
      </c>
      <c r="AI1911" s="368" t="s">
        <v>2207</v>
      </c>
      <c r="AJ1911" s="357">
        <v>554</v>
      </c>
      <c r="AK1911" s="357">
        <v>661</v>
      </c>
      <c r="AL1911" s="357">
        <v>776</v>
      </c>
      <c r="AM1911" s="357">
        <v>463</v>
      </c>
      <c r="AN1911" s="357">
        <v>531</v>
      </c>
      <c r="AO1911" s="357">
        <v>603</v>
      </c>
      <c r="AP1911" s="357">
        <v>570</v>
      </c>
      <c r="AQ1911" s="357">
        <v>570</v>
      </c>
      <c r="AR1911" s="357">
        <v>776</v>
      </c>
      <c r="AS1911" s="357">
        <v>616</v>
      </c>
      <c r="AT1911" s="105"/>
      <c r="AU1911" s="105" t="s">
        <v>292</v>
      </c>
      <c r="AV1911" s="126">
        <v>7.6</v>
      </c>
    </row>
    <row r="1912" spans="4:48" ht="23.25" customHeight="1">
      <c r="D1912" s="105" t="s">
        <v>3668</v>
      </c>
      <c r="E1912" s="164" t="s">
        <v>3668</v>
      </c>
      <c r="F1912" s="165" t="s">
        <v>888</v>
      </c>
      <c r="G1912" s="126">
        <v>7.6</v>
      </c>
      <c r="H1912" s="166">
        <v>418</v>
      </c>
      <c r="I1912" s="166">
        <v>430</v>
      </c>
      <c r="J1912" s="166">
        <v>491</v>
      </c>
      <c r="K1912" s="357">
        <v>449</v>
      </c>
      <c r="L1912" s="357">
        <v>438</v>
      </c>
      <c r="M1912" s="357">
        <v>584</v>
      </c>
      <c r="N1912" s="357">
        <v>483</v>
      </c>
      <c r="O1912" s="357">
        <v>436</v>
      </c>
      <c r="P1912" s="357">
        <v>509</v>
      </c>
      <c r="Q1912" s="357">
        <v>560</v>
      </c>
      <c r="R1912" s="357">
        <v>544</v>
      </c>
      <c r="S1912" s="354">
        <v>563</v>
      </c>
      <c r="T1912" s="354">
        <v>703</v>
      </c>
      <c r="U1912" s="354">
        <v>764</v>
      </c>
      <c r="V1912" s="357">
        <v>597</v>
      </c>
      <c r="W1912" s="357">
        <v>663</v>
      </c>
      <c r="X1912" s="357">
        <v>443</v>
      </c>
      <c r="Y1912" s="357">
        <v>521</v>
      </c>
      <c r="Z1912" s="357">
        <v>627</v>
      </c>
      <c r="AA1912" s="357">
        <v>506</v>
      </c>
      <c r="AB1912" s="357">
        <v>498</v>
      </c>
      <c r="AC1912" s="357">
        <v>606</v>
      </c>
      <c r="AD1912" s="357">
        <v>744</v>
      </c>
      <c r="AE1912" s="357">
        <v>566</v>
      </c>
      <c r="AF1912" s="357">
        <v>534</v>
      </c>
      <c r="AG1912" s="357">
        <v>642</v>
      </c>
      <c r="AH1912" s="357">
        <v>786</v>
      </c>
      <c r="AI1912" s="368" t="s">
        <v>2207</v>
      </c>
      <c r="AJ1912" s="357">
        <v>554</v>
      </c>
      <c r="AK1912" s="357">
        <v>661</v>
      </c>
      <c r="AL1912" s="357">
        <v>776</v>
      </c>
      <c r="AM1912" s="357">
        <v>463</v>
      </c>
      <c r="AN1912" s="357">
        <v>531</v>
      </c>
      <c r="AO1912" s="357">
        <v>603</v>
      </c>
      <c r="AP1912" s="357">
        <v>570</v>
      </c>
      <c r="AQ1912" s="357">
        <v>570</v>
      </c>
      <c r="AR1912" s="357">
        <v>776</v>
      </c>
      <c r="AS1912" s="357">
        <v>616</v>
      </c>
      <c r="AT1912" s="105"/>
      <c r="AU1912" s="105" t="s">
        <v>3668</v>
      </c>
      <c r="AV1912" s="126">
        <v>7.6</v>
      </c>
    </row>
    <row r="1913" spans="4:48" ht="23.25" customHeight="1">
      <c r="D1913" s="105" t="s">
        <v>3096</v>
      </c>
      <c r="E1913" s="164" t="s">
        <v>3096</v>
      </c>
      <c r="F1913" s="165" t="s">
        <v>337</v>
      </c>
      <c r="G1913" s="126">
        <v>2.5</v>
      </c>
      <c r="H1913" s="166">
        <v>295</v>
      </c>
      <c r="I1913" s="166">
        <v>291</v>
      </c>
      <c r="J1913" s="166">
        <v>350</v>
      </c>
      <c r="K1913" s="357">
        <v>307</v>
      </c>
      <c r="L1913" s="357">
        <v>302</v>
      </c>
      <c r="M1913" s="357">
        <v>368</v>
      </c>
      <c r="N1913" s="357">
        <v>346</v>
      </c>
      <c r="O1913" s="357">
        <v>306</v>
      </c>
      <c r="P1913" s="357">
        <v>307</v>
      </c>
      <c r="Q1913" s="357">
        <v>351</v>
      </c>
      <c r="R1913" s="357">
        <v>338</v>
      </c>
      <c r="S1913" s="354">
        <v>424</v>
      </c>
      <c r="T1913" s="354">
        <v>475</v>
      </c>
      <c r="U1913" s="354">
        <v>545</v>
      </c>
      <c r="V1913" s="357">
        <v>375</v>
      </c>
      <c r="W1913" s="357">
        <v>417</v>
      </c>
      <c r="X1913" s="357">
        <v>353</v>
      </c>
      <c r="Y1913" s="357">
        <v>383</v>
      </c>
      <c r="Z1913" s="357">
        <v>447</v>
      </c>
      <c r="AA1913" s="357">
        <v>391</v>
      </c>
      <c r="AB1913" s="357">
        <v>366</v>
      </c>
      <c r="AC1913" s="357">
        <v>404</v>
      </c>
      <c r="AD1913" s="357">
        <v>474</v>
      </c>
      <c r="AE1913" s="357">
        <v>400</v>
      </c>
      <c r="AF1913" s="357">
        <v>435</v>
      </c>
      <c r="AG1913" s="357">
        <v>474</v>
      </c>
      <c r="AH1913" s="357">
        <v>556</v>
      </c>
      <c r="AI1913" s="368" t="s">
        <v>2207</v>
      </c>
      <c r="AJ1913" s="357">
        <v>387</v>
      </c>
      <c r="AK1913" s="357">
        <v>426</v>
      </c>
      <c r="AL1913" s="357">
        <v>499</v>
      </c>
      <c r="AM1913" s="357">
        <v>332</v>
      </c>
      <c r="AN1913" s="357">
        <v>354</v>
      </c>
      <c r="AO1913" s="357">
        <v>404</v>
      </c>
      <c r="AP1913" s="357">
        <v>327</v>
      </c>
      <c r="AQ1913" s="357">
        <v>327</v>
      </c>
      <c r="AR1913" s="357">
        <v>391</v>
      </c>
      <c r="AS1913" s="357">
        <v>426</v>
      </c>
      <c r="AT1913" s="105"/>
      <c r="AU1913" s="105" t="s">
        <v>3096</v>
      </c>
      <c r="AV1913" s="126">
        <v>2.5</v>
      </c>
    </row>
    <row r="1914" spans="4:48" ht="23.25" customHeight="1">
      <c r="D1914" s="105" t="s">
        <v>3098</v>
      </c>
      <c r="E1914" s="164" t="s">
        <v>3098</v>
      </c>
      <c r="F1914" s="165" t="s">
        <v>907</v>
      </c>
      <c r="G1914" s="126">
        <v>3.1</v>
      </c>
      <c r="H1914" s="166">
        <v>309</v>
      </c>
      <c r="I1914" s="166">
        <v>305</v>
      </c>
      <c r="J1914" s="166">
        <v>369</v>
      </c>
      <c r="K1914" s="357">
        <v>324</v>
      </c>
      <c r="L1914" s="357">
        <v>320</v>
      </c>
      <c r="M1914" s="357">
        <v>392</v>
      </c>
      <c r="N1914" s="357">
        <v>369</v>
      </c>
      <c r="O1914" s="357">
        <v>324</v>
      </c>
      <c r="P1914" s="357">
        <v>326</v>
      </c>
      <c r="Q1914" s="357">
        <v>373</v>
      </c>
      <c r="R1914" s="357">
        <v>360</v>
      </c>
      <c r="S1914" s="354">
        <v>444</v>
      </c>
      <c r="T1914" s="354">
        <v>506</v>
      </c>
      <c r="U1914" s="354">
        <v>576</v>
      </c>
      <c r="V1914" s="357">
        <v>400</v>
      </c>
      <c r="W1914" s="357">
        <v>445</v>
      </c>
      <c r="X1914" s="357">
        <v>368</v>
      </c>
      <c r="Y1914" s="357">
        <v>403</v>
      </c>
      <c r="Z1914" s="357">
        <v>471</v>
      </c>
      <c r="AA1914" s="357">
        <v>407</v>
      </c>
      <c r="AB1914" s="357">
        <v>387</v>
      </c>
      <c r="AC1914" s="357">
        <v>433</v>
      </c>
      <c r="AD1914" s="357">
        <v>508</v>
      </c>
      <c r="AE1914" s="357">
        <v>422</v>
      </c>
      <c r="AF1914" s="357">
        <v>456</v>
      </c>
      <c r="AG1914" s="357">
        <v>503</v>
      </c>
      <c r="AH1914" s="357">
        <v>590</v>
      </c>
      <c r="AI1914" s="368" t="s">
        <v>2207</v>
      </c>
      <c r="AJ1914" s="357">
        <v>408</v>
      </c>
      <c r="AK1914" s="357">
        <v>455</v>
      </c>
      <c r="AL1914" s="357">
        <v>533</v>
      </c>
      <c r="AM1914" s="357">
        <v>347</v>
      </c>
      <c r="AN1914" s="357">
        <v>374</v>
      </c>
      <c r="AO1914" s="357">
        <v>427</v>
      </c>
      <c r="AP1914" s="357">
        <v>353</v>
      </c>
      <c r="AQ1914" s="357">
        <v>353</v>
      </c>
      <c r="AR1914" s="357">
        <v>434</v>
      </c>
      <c r="AS1914" s="357">
        <v>451</v>
      </c>
      <c r="AT1914" s="105"/>
      <c r="AU1914" s="105" t="s">
        <v>3098</v>
      </c>
      <c r="AV1914" s="126">
        <v>3.1</v>
      </c>
    </row>
    <row r="1915" spans="4:48" ht="23.25" customHeight="1">
      <c r="D1915" s="105" t="s">
        <v>4245</v>
      </c>
      <c r="E1915" s="164" t="s">
        <v>4245</v>
      </c>
      <c r="F1915" s="165" t="s">
        <v>339</v>
      </c>
      <c r="G1915" s="126">
        <v>3.7</v>
      </c>
      <c r="H1915" s="166">
        <v>357</v>
      </c>
      <c r="I1915" s="166">
        <v>353</v>
      </c>
      <c r="J1915" s="166">
        <v>426</v>
      </c>
      <c r="K1915" s="357">
        <v>376</v>
      </c>
      <c r="L1915" s="357">
        <v>371</v>
      </c>
      <c r="M1915" s="357">
        <v>455</v>
      </c>
      <c r="N1915" s="357">
        <v>429</v>
      </c>
      <c r="O1915" s="357">
        <v>377</v>
      </c>
      <c r="P1915" s="357">
        <v>379</v>
      </c>
      <c r="Q1915" s="357">
        <v>434</v>
      </c>
      <c r="R1915" s="357">
        <v>418</v>
      </c>
      <c r="S1915" s="354">
        <v>480</v>
      </c>
      <c r="T1915" s="354">
        <v>552</v>
      </c>
      <c r="U1915" s="354">
        <v>625</v>
      </c>
      <c r="V1915" s="357">
        <v>441</v>
      </c>
      <c r="W1915" s="357">
        <v>491</v>
      </c>
      <c r="X1915" s="357">
        <v>402</v>
      </c>
      <c r="Y1915" s="357">
        <v>443</v>
      </c>
      <c r="Z1915" s="357">
        <v>517</v>
      </c>
      <c r="AA1915" s="357">
        <v>443</v>
      </c>
      <c r="AB1915" s="357">
        <v>427</v>
      </c>
      <c r="AC1915" s="357">
        <v>481</v>
      </c>
      <c r="AD1915" s="357">
        <v>565</v>
      </c>
      <c r="AE1915" s="357">
        <v>464</v>
      </c>
      <c r="AF1915" s="357">
        <v>495</v>
      </c>
      <c r="AG1915" s="357">
        <v>551</v>
      </c>
      <c r="AH1915" s="357">
        <v>647</v>
      </c>
      <c r="AI1915" s="368" t="s">
        <v>2207</v>
      </c>
      <c r="AJ1915" s="357">
        <v>448</v>
      </c>
      <c r="AK1915" s="357">
        <v>503</v>
      </c>
      <c r="AL1915" s="357">
        <v>590</v>
      </c>
      <c r="AM1915" s="357">
        <v>381</v>
      </c>
      <c r="AN1915" s="357">
        <v>413</v>
      </c>
      <c r="AO1915" s="357">
        <v>471</v>
      </c>
      <c r="AP1915" s="357">
        <v>400</v>
      </c>
      <c r="AQ1915" s="357">
        <v>400</v>
      </c>
      <c r="AR1915" s="357">
        <v>497</v>
      </c>
      <c r="AS1915" s="357">
        <v>490</v>
      </c>
      <c r="AT1915" s="105"/>
      <c r="AU1915" s="105" t="s">
        <v>4245</v>
      </c>
      <c r="AV1915" s="126">
        <v>3.7</v>
      </c>
    </row>
    <row r="1916" spans="4:48" ht="23.25" customHeight="1">
      <c r="D1916" s="105" t="s">
        <v>1277</v>
      </c>
      <c r="E1916" s="164" t="s">
        <v>1277</v>
      </c>
      <c r="F1916" s="165" t="s">
        <v>908</v>
      </c>
      <c r="G1916" s="126">
        <v>4.8999999999999995</v>
      </c>
      <c r="H1916" s="166">
        <v>375</v>
      </c>
      <c r="I1916" s="166">
        <v>386</v>
      </c>
      <c r="J1916" s="166">
        <v>442</v>
      </c>
      <c r="K1916" s="357">
        <v>413</v>
      </c>
      <c r="L1916" s="357">
        <v>411</v>
      </c>
      <c r="M1916" s="357">
        <v>500</v>
      </c>
      <c r="N1916" s="357">
        <v>439</v>
      </c>
      <c r="O1916" s="357">
        <v>382</v>
      </c>
      <c r="P1916" s="357">
        <v>427</v>
      </c>
      <c r="Q1916" s="357">
        <v>478</v>
      </c>
      <c r="R1916" s="357">
        <v>455</v>
      </c>
      <c r="S1916" s="354">
        <v>548</v>
      </c>
      <c r="T1916" s="354">
        <v>641</v>
      </c>
      <c r="U1916" s="354">
        <v>720</v>
      </c>
      <c r="V1916" s="357">
        <v>519</v>
      </c>
      <c r="W1916" s="357">
        <v>578</v>
      </c>
      <c r="X1916" s="357">
        <v>432</v>
      </c>
      <c r="Y1916" s="357">
        <v>485</v>
      </c>
      <c r="Z1916" s="357">
        <v>579</v>
      </c>
      <c r="AA1916" s="357">
        <v>489</v>
      </c>
      <c r="AB1916" s="357">
        <v>460</v>
      </c>
      <c r="AC1916" s="357">
        <v>531</v>
      </c>
      <c r="AD1916" s="357">
        <v>644</v>
      </c>
      <c r="AE1916" s="357">
        <v>518</v>
      </c>
      <c r="AF1916" s="357">
        <v>531</v>
      </c>
      <c r="AG1916" s="357">
        <v>603</v>
      </c>
      <c r="AH1916" s="357">
        <v>730</v>
      </c>
      <c r="AI1916" s="368" t="s">
        <v>2207</v>
      </c>
      <c r="AJ1916" s="357">
        <v>510</v>
      </c>
      <c r="AK1916" s="357">
        <v>581</v>
      </c>
      <c r="AL1916" s="357">
        <v>683</v>
      </c>
      <c r="AM1916" s="357">
        <v>430</v>
      </c>
      <c r="AN1916" s="357">
        <v>474</v>
      </c>
      <c r="AO1916" s="357">
        <v>540</v>
      </c>
      <c r="AP1916" s="357">
        <v>475</v>
      </c>
      <c r="AQ1916" s="357">
        <v>475</v>
      </c>
      <c r="AR1916" s="357">
        <v>605</v>
      </c>
      <c r="AS1916" s="357">
        <v>570</v>
      </c>
      <c r="AT1916" s="105"/>
      <c r="AU1916" s="105" t="s">
        <v>1277</v>
      </c>
      <c r="AV1916" s="126">
        <v>4.8999999999999995</v>
      </c>
    </row>
    <row r="1917" spans="4:48" ht="23.25" customHeight="1">
      <c r="D1917" s="105" t="s">
        <v>293</v>
      </c>
      <c r="E1917" s="164" t="s">
        <v>293</v>
      </c>
      <c r="F1917" s="165" t="s">
        <v>894</v>
      </c>
      <c r="G1917" s="126">
        <v>6.1</v>
      </c>
      <c r="H1917" s="166">
        <v>405</v>
      </c>
      <c r="I1917" s="166">
        <v>414</v>
      </c>
      <c r="J1917" s="166">
        <v>477</v>
      </c>
      <c r="K1917" s="357">
        <v>450</v>
      </c>
      <c r="L1917" s="357">
        <v>439</v>
      </c>
      <c r="M1917" s="357">
        <v>550</v>
      </c>
      <c r="N1917" s="357">
        <v>475</v>
      </c>
      <c r="O1917" s="357">
        <v>415</v>
      </c>
      <c r="P1917" s="357">
        <v>466</v>
      </c>
      <c r="Q1917" s="357">
        <v>525</v>
      </c>
      <c r="R1917" s="357">
        <v>507</v>
      </c>
      <c r="S1917" s="354">
        <v>585</v>
      </c>
      <c r="T1917" s="354">
        <v>701</v>
      </c>
      <c r="U1917" s="354">
        <v>778</v>
      </c>
      <c r="V1917" s="357">
        <v>567</v>
      </c>
      <c r="W1917" s="357">
        <v>630</v>
      </c>
      <c r="X1917" s="357">
        <v>457</v>
      </c>
      <c r="Y1917" s="357">
        <v>521</v>
      </c>
      <c r="Z1917" s="357">
        <v>624</v>
      </c>
      <c r="AA1917" s="357">
        <v>518</v>
      </c>
      <c r="AB1917" s="357">
        <v>494</v>
      </c>
      <c r="AC1917" s="357">
        <v>581</v>
      </c>
      <c r="AD1917" s="357">
        <v>709</v>
      </c>
      <c r="AE1917" s="357">
        <v>558</v>
      </c>
      <c r="AF1917" s="357">
        <v>565</v>
      </c>
      <c r="AG1917" s="357">
        <v>654</v>
      </c>
      <c r="AH1917" s="357">
        <v>794</v>
      </c>
      <c r="AI1917" s="368" t="s">
        <v>2207</v>
      </c>
      <c r="AJ1917" s="357">
        <v>550</v>
      </c>
      <c r="AK1917" s="357">
        <v>637</v>
      </c>
      <c r="AL1917" s="357">
        <v>749</v>
      </c>
      <c r="AM1917" s="357">
        <v>458</v>
      </c>
      <c r="AN1917" s="357">
        <v>512</v>
      </c>
      <c r="AO1917" s="357">
        <v>583</v>
      </c>
      <c r="AP1917" s="357">
        <v>524</v>
      </c>
      <c r="AQ1917" s="357">
        <v>524</v>
      </c>
      <c r="AR1917" s="357">
        <v>688</v>
      </c>
      <c r="AS1917" s="357">
        <v>619</v>
      </c>
      <c r="AT1917" s="105"/>
      <c r="AU1917" s="105" t="s">
        <v>293</v>
      </c>
      <c r="AV1917" s="126">
        <v>6.1</v>
      </c>
    </row>
    <row r="1918" spans="4:48" ht="23.25" customHeight="1">
      <c r="D1918" s="105" t="s">
        <v>5356</v>
      </c>
      <c r="E1918" s="13" t="s">
        <v>5356</v>
      </c>
      <c r="F1918" s="2" t="s">
        <v>5353</v>
      </c>
      <c r="G1918">
        <v>6.8</v>
      </c>
      <c r="H1918" s="398" t="s">
        <v>2207</v>
      </c>
      <c r="I1918" s="398" t="s">
        <v>2207</v>
      </c>
      <c r="J1918" s="398" t="s">
        <v>2207</v>
      </c>
      <c r="K1918" s="390" t="s">
        <v>2207</v>
      </c>
      <c r="L1918" s="390" t="s">
        <v>2207</v>
      </c>
      <c r="M1918" s="390" t="s">
        <v>2207</v>
      </c>
      <c r="N1918" s="390" t="s">
        <v>2207</v>
      </c>
      <c r="O1918" s="390" t="s">
        <v>2207</v>
      </c>
      <c r="P1918" s="390" t="s">
        <v>2207</v>
      </c>
      <c r="Q1918" s="390" t="s">
        <v>2207</v>
      </c>
      <c r="R1918" s="390" t="s">
        <v>2207</v>
      </c>
      <c r="S1918" s="354">
        <v>660</v>
      </c>
      <c r="T1918" s="354">
        <v>786</v>
      </c>
      <c r="U1918" s="354">
        <v>876</v>
      </c>
      <c r="V1918" s="391">
        <v>622</v>
      </c>
      <c r="W1918" s="391">
        <v>692</v>
      </c>
      <c r="X1918" s="391">
        <v>503</v>
      </c>
      <c r="Y1918" s="391">
        <v>573</v>
      </c>
      <c r="Z1918" s="391">
        <v>687</v>
      </c>
      <c r="AA1918" s="391">
        <v>570</v>
      </c>
      <c r="AB1918" s="391">
        <v>545</v>
      </c>
      <c r="AC1918" s="391">
        <v>641</v>
      </c>
      <c r="AD1918" s="391">
        <v>782</v>
      </c>
      <c r="AE1918" s="391">
        <v>616</v>
      </c>
      <c r="AF1918" s="391">
        <v>616</v>
      </c>
      <c r="AG1918" s="391">
        <v>714</v>
      </c>
      <c r="AH1918" s="391">
        <v>867</v>
      </c>
      <c r="AI1918" s="399" t="s">
        <v>2207</v>
      </c>
      <c r="AJ1918" s="391">
        <v>604</v>
      </c>
      <c r="AK1918" s="391">
        <v>700</v>
      </c>
      <c r="AL1918" s="391">
        <v>822</v>
      </c>
      <c r="AM1918" s="391">
        <v>506</v>
      </c>
      <c r="AN1918" s="391">
        <v>565</v>
      </c>
      <c r="AO1918" s="391">
        <v>644</v>
      </c>
      <c r="AP1918" s="391">
        <v>563</v>
      </c>
      <c r="AQ1918" s="391">
        <v>563</v>
      </c>
      <c r="AR1918" s="391">
        <v>744</v>
      </c>
      <c r="AS1918" s="391">
        <v>658</v>
      </c>
      <c r="AU1918" s="105" t="s">
        <v>5356</v>
      </c>
      <c r="AV1918" s="126">
        <v>6.8</v>
      </c>
    </row>
    <row r="1919" spans="4:48" ht="23.25" customHeight="1">
      <c r="D1919" s="105" t="s">
        <v>297</v>
      </c>
      <c r="E1919" s="164" t="s">
        <v>297</v>
      </c>
      <c r="F1919" s="165" t="s">
        <v>898</v>
      </c>
      <c r="G1919" s="126">
        <v>7.3999999999999995</v>
      </c>
      <c r="H1919" s="166">
        <v>500</v>
      </c>
      <c r="I1919" s="166">
        <v>510</v>
      </c>
      <c r="J1919" s="166">
        <v>586</v>
      </c>
      <c r="K1919" s="357">
        <v>552</v>
      </c>
      <c r="L1919" s="357">
        <v>538</v>
      </c>
      <c r="M1919" s="357">
        <v>675</v>
      </c>
      <c r="N1919" s="357">
        <v>583</v>
      </c>
      <c r="O1919" s="357">
        <v>513</v>
      </c>
      <c r="P1919" s="357">
        <v>574</v>
      </c>
      <c r="Q1919" s="357">
        <v>645</v>
      </c>
      <c r="R1919" s="357">
        <v>621</v>
      </c>
      <c r="S1919" s="354">
        <v>683</v>
      </c>
      <c r="T1919" s="354">
        <v>820</v>
      </c>
      <c r="U1919" s="354">
        <v>909</v>
      </c>
      <c r="V1919" s="357">
        <v>676</v>
      </c>
      <c r="W1919" s="357">
        <v>754</v>
      </c>
      <c r="X1919" s="357">
        <v>548</v>
      </c>
      <c r="Y1919" s="357">
        <v>625</v>
      </c>
      <c r="Z1919" s="357">
        <v>749</v>
      </c>
      <c r="AA1919" s="357">
        <v>621</v>
      </c>
      <c r="AB1919" s="357">
        <v>595</v>
      </c>
      <c r="AC1919" s="357">
        <v>700</v>
      </c>
      <c r="AD1919" s="357">
        <v>854</v>
      </c>
      <c r="AE1919" s="357">
        <v>673</v>
      </c>
      <c r="AF1919" s="357">
        <v>666</v>
      </c>
      <c r="AG1919" s="357">
        <v>773</v>
      </c>
      <c r="AH1919" s="357">
        <v>939</v>
      </c>
      <c r="AI1919" s="368" t="s">
        <v>2207</v>
      </c>
      <c r="AJ1919" s="357">
        <v>657</v>
      </c>
      <c r="AK1919" s="357">
        <v>762</v>
      </c>
      <c r="AL1919" s="357">
        <v>895</v>
      </c>
      <c r="AM1919" s="357">
        <v>553</v>
      </c>
      <c r="AN1919" s="357">
        <v>618</v>
      </c>
      <c r="AO1919" s="357">
        <v>704</v>
      </c>
      <c r="AP1919" s="357">
        <v>601</v>
      </c>
      <c r="AQ1919" s="357">
        <v>601</v>
      </c>
      <c r="AR1919" s="357">
        <v>799</v>
      </c>
      <c r="AS1919" s="357">
        <v>696</v>
      </c>
      <c r="AT1919" s="105"/>
      <c r="AU1919" s="105" t="s">
        <v>297</v>
      </c>
      <c r="AV1919" s="126">
        <v>7.3999999999999995</v>
      </c>
    </row>
    <row r="1920" spans="4:48" ht="23.25" customHeight="1">
      <c r="D1920" s="105" t="s">
        <v>3100</v>
      </c>
      <c r="E1920" s="164" t="s">
        <v>3100</v>
      </c>
      <c r="F1920" s="165" t="s">
        <v>3826</v>
      </c>
      <c r="G1920" s="126">
        <v>8</v>
      </c>
      <c r="H1920" s="166">
        <v>537</v>
      </c>
      <c r="I1920" s="166">
        <v>534</v>
      </c>
      <c r="J1920" s="166">
        <v>652</v>
      </c>
      <c r="K1920" s="357">
        <v>579</v>
      </c>
      <c r="L1920" s="357">
        <v>573</v>
      </c>
      <c r="M1920" s="357">
        <v>715</v>
      </c>
      <c r="N1920" s="357">
        <v>680</v>
      </c>
      <c r="O1920" s="357">
        <v>598</v>
      </c>
      <c r="P1920" s="357">
        <v>603</v>
      </c>
      <c r="Q1920" s="357">
        <v>691</v>
      </c>
      <c r="R1920" s="357">
        <v>670</v>
      </c>
      <c r="S1920" s="354">
        <v>721</v>
      </c>
      <c r="T1920" s="354">
        <v>869</v>
      </c>
      <c r="U1920" s="354">
        <v>963</v>
      </c>
      <c r="V1920" s="357">
        <v>720</v>
      </c>
      <c r="W1920" s="357">
        <v>803</v>
      </c>
      <c r="X1920" s="357">
        <v>604</v>
      </c>
      <c r="Y1920" s="357">
        <v>688</v>
      </c>
      <c r="Z1920" s="357">
        <v>801</v>
      </c>
      <c r="AA1920" s="357">
        <v>664</v>
      </c>
      <c r="AB1920" s="357">
        <v>672</v>
      </c>
      <c r="AC1920" s="357">
        <v>785</v>
      </c>
      <c r="AD1920" s="357">
        <v>922</v>
      </c>
      <c r="AE1920" s="357">
        <v>724</v>
      </c>
      <c r="AF1920" s="357">
        <v>741</v>
      </c>
      <c r="AG1920" s="357">
        <v>855</v>
      </c>
      <c r="AH1920" s="357">
        <v>1004</v>
      </c>
      <c r="AI1920" s="368" t="s">
        <v>2207</v>
      </c>
      <c r="AJ1920" s="357">
        <v>693</v>
      </c>
      <c r="AK1920" s="357">
        <v>807</v>
      </c>
      <c r="AL1920" s="357">
        <v>948</v>
      </c>
      <c r="AM1920" s="357">
        <v>583</v>
      </c>
      <c r="AN1920" s="357">
        <v>653</v>
      </c>
      <c r="AO1920" s="357">
        <v>743</v>
      </c>
      <c r="AP1920" s="357">
        <v>644</v>
      </c>
      <c r="AQ1920" s="357">
        <v>644</v>
      </c>
      <c r="AR1920" s="357">
        <v>858</v>
      </c>
      <c r="AS1920" s="357">
        <v>743</v>
      </c>
      <c r="AT1920" s="105"/>
      <c r="AU1920" s="105" t="s">
        <v>3100</v>
      </c>
      <c r="AV1920" s="126">
        <v>8</v>
      </c>
    </row>
    <row r="1921" spans="1:48" ht="23.25" customHeight="1">
      <c r="D1921" s="105" t="s">
        <v>301</v>
      </c>
      <c r="E1921" s="164" t="s">
        <v>301</v>
      </c>
      <c r="F1921" s="165" t="s">
        <v>902</v>
      </c>
      <c r="G1921" s="126">
        <v>8.6</v>
      </c>
      <c r="H1921" s="166">
        <v>542</v>
      </c>
      <c r="I1921" s="166">
        <v>554</v>
      </c>
      <c r="J1921" s="166">
        <v>636</v>
      </c>
      <c r="K1921" s="357">
        <v>600</v>
      </c>
      <c r="L1921" s="357">
        <v>586</v>
      </c>
      <c r="M1921" s="357">
        <v>741</v>
      </c>
      <c r="N1921" s="357">
        <v>635</v>
      </c>
      <c r="O1921" s="357">
        <v>557</v>
      </c>
      <c r="P1921" s="357">
        <v>630</v>
      </c>
      <c r="Q1921" s="357">
        <v>705</v>
      </c>
      <c r="R1921" s="357">
        <v>681</v>
      </c>
      <c r="S1921" s="354">
        <v>743</v>
      </c>
      <c r="T1921" s="354">
        <v>903</v>
      </c>
      <c r="U1921" s="354">
        <v>996</v>
      </c>
      <c r="V1921" s="357">
        <v>748</v>
      </c>
      <c r="W1921" s="357">
        <v>833</v>
      </c>
      <c r="X1921" s="357">
        <v>590</v>
      </c>
      <c r="Y1921" s="357">
        <v>679</v>
      </c>
      <c r="Z1921" s="357">
        <v>815</v>
      </c>
      <c r="AA1921" s="357">
        <v>670</v>
      </c>
      <c r="AB1921" s="357">
        <v>647</v>
      </c>
      <c r="AC1921" s="357">
        <v>769</v>
      </c>
      <c r="AD1921" s="357">
        <v>939</v>
      </c>
      <c r="AE1921" s="357">
        <v>732</v>
      </c>
      <c r="AF1921" s="357">
        <v>718</v>
      </c>
      <c r="AG1921" s="357">
        <v>841</v>
      </c>
      <c r="AH1921" s="357">
        <v>1025</v>
      </c>
      <c r="AI1921" s="368" t="s">
        <v>2207</v>
      </c>
      <c r="AJ1921" s="357">
        <v>717</v>
      </c>
      <c r="AK1921" s="357">
        <v>838</v>
      </c>
      <c r="AL1921" s="357">
        <v>985</v>
      </c>
      <c r="AM1921" s="357">
        <v>600</v>
      </c>
      <c r="AN1921" s="357">
        <v>676</v>
      </c>
      <c r="AO1921" s="357">
        <v>769</v>
      </c>
      <c r="AP1921" s="357">
        <v>673</v>
      </c>
      <c r="AQ1921" s="357">
        <v>673</v>
      </c>
      <c r="AR1921" s="357">
        <v>904</v>
      </c>
      <c r="AS1921" s="357">
        <v>771</v>
      </c>
      <c r="AT1921" s="105"/>
      <c r="AU1921" s="105" t="s">
        <v>301</v>
      </c>
      <c r="AV1921" s="126">
        <v>8.6</v>
      </c>
    </row>
    <row r="1922" spans="1:48" ht="23.25" customHeight="1">
      <c r="D1922" s="105" t="s">
        <v>305</v>
      </c>
      <c r="E1922" s="164" t="s">
        <v>305</v>
      </c>
      <c r="F1922" s="165" t="s">
        <v>906</v>
      </c>
      <c r="G1922" s="126">
        <v>1.4000000000000001</v>
      </c>
      <c r="H1922" s="166">
        <v>201</v>
      </c>
      <c r="I1922" s="166">
        <v>198</v>
      </c>
      <c r="J1922" s="166">
        <v>231</v>
      </c>
      <c r="K1922" s="357">
        <v>201</v>
      </c>
      <c r="L1922" s="357">
        <v>198</v>
      </c>
      <c r="M1922" s="357">
        <v>231</v>
      </c>
      <c r="N1922" s="357">
        <v>214</v>
      </c>
      <c r="O1922" s="357">
        <v>198</v>
      </c>
      <c r="P1922" s="357">
        <v>198</v>
      </c>
      <c r="Q1922" s="357">
        <v>231</v>
      </c>
      <c r="R1922" s="357">
        <v>235</v>
      </c>
      <c r="S1922" s="354">
        <v>259</v>
      </c>
      <c r="T1922" s="354">
        <v>289</v>
      </c>
      <c r="U1922" s="354">
        <v>266</v>
      </c>
      <c r="V1922" s="357">
        <v>234</v>
      </c>
      <c r="W1922" s="357">
        <v>257</v>
      </c>
      <c r="X1922" s="357">
        <v>223</v>
      </c>
      <c r="Y1922" s="357">
        <v>240</v>
      </c>
      <c r="Z1922" s="357">
        <v>284</v>
      </c>
      <c r="AA1922" s="357">
        <v>250</v>
      </c>
      <c r="AB1922" s="357">
        <v>233</v>
      </c>
      <c r="AC1922" s="357">
        <v>255</v>
      </c>
      <c r="AD1922" s="357">
        <v>305</v>
      </c>
      <c r="AE1922" s="357">
        <v>261</v>
      </c>
      <c r="AF1922" s="357">
        <v>264</v>
      </c>
      <c r="AG1922" s="357">
        <v>287</v>
      </c>
      <c r="AH1922" s="357">
        <v>343</v>
      </c>
      <c r="AI1922" s="368" t="s">
        <v>2207</v>
      </c>
      <c r="AJ1922" s="357">
        <v>240</v>
      </c>
      <c r="AK1922" s="357">
        <v>262</v>
      </c>
      <c r="AL1922" s="357">
        <v>307</v>
      </c>
      <c r="AM1922" s="357">
        <v>214</v>
      </c>
      <c r="AN1922" s="357">
        <v>232</v>
      </c>
      <c r="AO1922" s="357">
        <v>265</v>
      </c>
      <c r="AP1922" s="357">
        <v>221</v>
      </c>
      <c r="AQ1922" s="357">
        <v>221</v>
      </c>
      <c r="AR1922" s="357">
        <v>257</v>
      </c>
      <c r="AS1922" s="357">
        <v>249</v>
      </c>
      <c r="AT1922" s="105"/>
      <c r="AU1922" s="105" t="s">
        <v>305</v>
      </c>
      <c r="AV1922" s="126">
        <v>1.4000000000000001</v>
      </c>
    </row>
    <row r="1923" spans="1:48" ht="23.25" customHeight="1">
      <c r="D1923" s="105" t="s">
        <v>336</v>
      </c>
      <c r="E1923" s="164" t="s">
        <v>336</v>
      </c>
      <c r="F1923" s="165" t="s">
        <v>337</v>
      </c>
      <c r="G1923" s="126">
        <v>2.8000000000000003</v>
      </c>
      <c r="H1923" s="166">
        <v>289</v>
      </c>
      <c r="I1923" s="166">
        <v>290</v>
      </c>
      <c r="J1923" s="166">
        <v>337</v>
      </c>
      <c r="K1923" s="357">
        <v>315</v>
      </c>
      <c r="L1923" s="357">
        <v>307</v>
      </c>
      <c r="M1923" s="357">
        <v>366</v>
      </c>
      <c r="N1923" s="357">
        <v>328</v>
      </c>
      <c r="O1923" s="357">
        <v>290</v>
      </c>
      <c r="P1923" s="357">
        <v>308</v>
      </c>
      <c r="Q1923" s="357">
        <v>355</v>
      </c>
      <c r="R1923" s="357">
        <v>337</v>
      </c>
      <c r="S1923" s="354">
        <v>429</v>
      </c>
      <c r="T1923" s="354">
        <v>484</v>
      </c>
      <c r="U1923" s="354">
        <v>553</v>
      </c>
      <c r="V1923" s="357">
        <v>381</v>
      </c>
      <c r="W1923" s="357">
        <v>423</v>
      </c>
      <c r="X1923" s="357">
        <v>346</v>
      </c>
      <c r="Y1923" s="357">
        <v>377</v>
      </c>
      <c r="Z1923" s="357">
        <v>448</v>
      </c>
      <c r="AA1923" s="357">
        <v>389</v>
      </c>
      <c r="AB1923" s="357">
        <v>356</v>
      </c>
      <c r="AC1923" s="357">
        <v>397</v>
      </c>
      <c r="AD1923" s="357">
        <v>478</v>
      </c>
      <c r="AE1923" s="357">
        <v>399</v>
      </c>
      <c r="AF1923" s="357">
        <v>427</v>
      </c>
      <c r="AG1923" s="357">
        <v>470</v>
      </c>
      <c r="AH1923" s="357">
        <v>563</v>
      </c>
      <c r="AI1923" s="368" t="s">
        <v>2207</v>
      </c>
      <c r="AJ1923" s="357">
        <v>390</v>
      </c>
      <c r="AK1923" s="357">
        <v>432</v>
      </c>
      <c r="AL1923" s="357">
        <v>507</v>
      </c>
      <c r="AM1923" s="357">
        <v>333</v>
      </c>
      <c r="AN1923" s="357">
        <v>357</v>
      </c>
      <c r="AO1923" s="357">
        <v>407</v>
      </c>
      <c r="AP1923" s="357">
        <v>332</v>
      </c>
      <c r="AQ1923" s="357">
        <v>332</v>
      </c>
      <c r="AR1923" s="357">
        <v>403</v>
      </c>
      <c r="AS1923" s="357">
        <v>430</v>
      </c>
      <c r="AT1923" s="105"/>
      <c r="AU1923" s="105" t="s">
        <v>336</v>
      </c>
      <c r="AV1923" s="126">
        <v>2.8000000000000003</v>
      </c>
    </row>
    <row r="1924" spans="1:48" ht="23.25" customHeight="1">
      <c r="D1924" s="105" t="s">
        <v>390</v>
      </c>
      <c r="E1924" s="164" t="s">
        <v>390</v>
      </c>
      <c r="F1924" s="165" t="s">
        <v>907</v>
      </c>
      <c r="G1924" s="126">
        <v>3.4</v>
      </c>
      <c r="H1924" s="166">
        <v>308</v>
      </c>
      <c r="I1924" s="166">
        <v>311</v>
      </c>
      <c r="J1924" s="166">
        <v>361</v>
      </c>
      <c r="K1924" s="357">
        <v>337</v>
      </c>
      <c r="L1924" s="357">
        <v>329</v>
      </c>
      <c r="M1924" s="357">
        <v>398</v>
      </c>
      <c r="N1924" s="357">
        <v>353</v>
      </c>
      <c r="O1924" s="357">
        <v>311</v>
      </c>
      <c r="P1924" s="357">
        <v>336</v>
      </c>
      <c r="Q1924" s="357">
        <v>383</v>
      </c>
      <c r="R1924" s="357">
        <v>365</v>
      </c>
      <c r="S1924" s="354">
        <v>456</v>
      </c>
      <c r="T1924" s="354">
        <v>522</v>
      </c>
      <c r="U1924" s="354">
        <v>592</v>
      </c>
      <c r="V1924" s="357">
        <v>414</v>
      </c>
      <c r="W1924" s="357">
        <v>460</v>
      </c>
      <c r="X1924" s="357">
        <v>357</v>
      </c>
      <c r="Y1924" s="357">
        <v>391</v>
      </c>
      <c r="Z1924" s="357">
        <v>465</v>
      </c>
      <c r="AA1924" s="357">
        <v>402</v>
      </c>
      <c r="AB1924" s="357">
        <v>369</v>
      </c>
      <c r="AC1924" s="357">
        <v>413</v>
      </c>
      <c r="AD1924" s="357">
        <v>498</v>
      </c>
      <c r="AE1924" s="357">
        <v>414</v>
      </c>
      <c r="AF1924" s="357">
        <v>440</v>
      </c>
      <c r="AG1924" s="357">
        <v>486</v>
      </c>
      <c r="AH1924" s="357">
        <v>583</v>
      </c>
      <c r="AI1924" s="368" t="s">
        <v>2207</v>
      </c>
      <c r="AJ1924" s="357">
        <v>418</v>
      </c>
      <c r="AK1924" s="357">
        <v>469</v>
      </c>
      <c r="AL1924" s="357">
        <v>550</v>
      </c>
      <c r="AM1924" s="357">
        <v>353</v>
      </c>
      <c r="AN1924" s="357">
        <v>383</v>
      </c>
      <c r="AO1924" s="357">
        <v>437</v>
      </c>
      <c r="AP1924" s="357">
        <v>365</v>
      </c>
      <c r="AQ1924" s="357">
        <v>365</v>
      </c>
      <c r="AR1924" s="357">
        <v>455</v>
      </c>
      <c r="AS1924" s="357">
        <v>463</v>
      </c>
      <c r="AT1924" s="105"/>
      <c r="AU1924" s="105" t="s">
        <v>390</v>
      </c>
      <c r="AV1924" s="126">
        <v>3.4</v>
      </c>
    </row>
    <row r="1925" spans="1:48" ht="23.25" customHeight="1">
      <c r="D1925" s="105" t="s">
        <v>338</v>
      </c>
      <c r="E1925" s="164" t="s">
        <v>338</v>
      </c>
      <c r="F1925" s="165" t="s">
        <v>339</v>
      </c>
      <c r="G1925" s="126">
        <v>4.0999999999999996</v>
      </c>
      <c r="H1925" s="166">
        <v>320</v>
      </c>
      <c r="I1925" s="166">
        <v>325</v>
      </c>
      <c r="J1925" s="166">
        <v>376</v>
      </c>
      <c r="K1925" s="357">
        <v>352</v>
      </c>
      <c r="L1925" s="357">
        <v>344</v>
      </c>
      <c r="M1925" s="357">
        <v>422</v>
      </c>
      <c r="N1925" s="357">
        <v>370</v>
      </c>
      <c r="O1925" s="357">
        <v>325</v>
      </c>
      <c r="P1925" s="357">
        <v>356</v>
      </c>
      <c r="Q1925" s="357">
        <v>404</v>
      </c>
      <c r="R1925" s="357">
        <v>385</v>
      </c>
      <c r="S1925" s="354">
        <v>474</v>
      </c>
      <c r="T1925" s="354">
        <v>553</v>
      </c>
      <c r="U1925" s="354">
        <v>621</v>
      </c>
      <c r="V1925" s="357">
        <v>437</v>
      </c>
      <c r="W1925" s="357">
        <v>486</v>
      </c>
      <c r="X1925" s="357">
        <v>376</v>
      </c>
      <c r="Y1925" s="357">
        <v>420</v>
      </c>
      <c r="Z1925" s="357">
        <v>501</v>
      </c>
      <c r="AA1925" s="357">
        <v>424</v>
      </c>
      <c r="AB1925" s="357">
        <v>396</v>
      </c>
      <c r="AC1925" s="357">
        <v>456</v>
      </c>
      <c r="AD1925" s="357">
        <v>552</v>
      </c>
      <c r="AE1925" s="357">
        <v>447</v>
      </c>
      <c r="AF1925" s="357">
        <v>467</v>
      </c>
      <c r="AG1925" s="357">
        <v>528</v>
      </c>
      <c r="AH1925" s="357">
        <v>638</v>
      </c>
      <c r="AI1925" s="368" t="s">
        <v>2207</v>
      </c>
      <c r="AJ1925" s="357">
        <v>438</v>
      </c>
      <c r="AK1925" s="357">
        <v>497</v>
      </c>
      <c r="AL1925" s="357">
        <v>584</v>
      </c>
      <c r="AM1925" s="357">
        <v>366</v>
      </c>
      <c r="AN1925" s="357">
        <v>403</v>
      </c>
      <c r="AO1925" s="357">
        <v>458</v>
      </c>
      <c r="AP1925" s="357">
        <v>390</v>
      </c>
      <c r="AQ1925" s="357">
        <v>390</v>
      </c>
      <c r="AR1925" s="357">
        <v>499</v>
      </c>
      <c r="AS1925" s="357">
        <v>487</v>
      </c>
      <c r="AT1925" s="105"/>
      <c r="AU1925" s="105" t="s">
        <v>338</v>
      </c>
      <c r="AV1925" s="126">
        <v>4.0999999999999996</v>
      </c>
    </row>
    <row r="1926" spans="1:48" ht="23.25" customHeight="1">
      <c r="A1926" s="396"/>
      <c r="B1926" s="397"/>
      <c r="D1926" s="105" t="s">
        <v>2070</v>
      </c>
      <c r="E1926" s="164" t="s">
        <v>2070</v>
      </c>
      <c r="F1926" s="165" t="s">
        <v>2071</v>
      </c>
      <c r="G1926" s="126">
        <v>4.8</v>
      </c>
      <c r="H1926" s="166">
        <v>347</v>
      </c>
      <c r="I1926" s="166">
        <v>346</v>
      </c>
      <c r="J1926" s="166">
        <v>412</v>
      </c>
      <c r="K1926" s="357">
        <v>372</v>
      </c>
      <c r="L1926" s="357">
        <v>369</v>
      </c>
      <c r="M1926" s="357">
        <v>444</v>
      </c>
      <c r="N1926" s="357">
        <v>422</v>
      </c>
      <c r="O1926" s="357">
        <v>356</v>
      </c>
      <c r="P1926" s="357">
        <v>392</v>
      </c>
      <c r="Q1926" s="357">
        <v>430</v>
      </c>
      <c r="R1926" s="357">
        <v>413</v>
      </c>
      <c r="S1926" s="354">
        <v>496</v>
      </c>
      <c r="T1926" s="354">
        <v>587</v>
      </c>
      <c r="U1926" s="354">
        <v>655</v>
      </c>
      <c r="V1926" s="357">
        <v>464</v>
      </c>
      <c r="W1926" s="357">
        <v>516</v>
      </c>
      <c r="X1926" s="357">
        <v>404</v>
      </c>
      <c r="Y1926" s="357">
        <v>455</v>
      </c>
      <c r="Z1926" s="357">
        <v>530</v>
      </c>
      <c r="AA1926" s="357">
        <v>445</v>
      </c>
      <c r="AB1926" s="357">
        <v>440</v>
      </c>
      <c r="AC1926" s="357">
        <v>508</v>
      </c>
      <c r="AD1926" s="357">
        <v>596</v>
      </c>
      <c r="AE1926" s="357">
        <v>475</v>
      </c>
      <c r="AF1926" s="357">
        <v>508</v>
      </c>
      <c r="AG1926" s="357">
        <v>578</v>
      </c>
      <c r="AH1926" s="357">
        <v>678</v>
      </c>
      <c r="AI1926" s="368" t="s">
        <v>2207</v>
      </c>
      <c r="AJ1926" s="357">
        <v>461</v>
      </c>
      <c r="AK1926" s="357">
        <v>530</v>
      </c>
      <c r="AL1926" s="357">
        <v>622</v>
      </c>
      <c r="AM1926" s="357">
        <v>383</v>
      </c>
      <c r="AN1926" s="357">
        <v>425</v>
      </c>
      <c r="AO1926" s="357">
        <v>483</v>
      </c>
      <c r="AP1926" s="357">
        <v>419</v>
      </c>
      <c r="AQ1926" s="357">
        <v>419</v>
      </c>
      <c r="AR1926" s="357">
        <v>545</v>
      </c>
      <c r="AS1926" s="357">
        <v>516</v>
      </c>
      <c r="AT1926" s="105"/>
      <c r="AU1926" s="105" t="s">
        <v>2070</v>
      </c>
      <c r="AV1926" s="126">
        <v>4.8</v>
      </c>
    </row>
    <row r="1927" spans="1:48" ht="23.25" customHeight="1">
      <c r="D1927" s="105" t="s">
        <v>340</v>
      </c>
      <c r="E1927" s="164" t="s">
        <v>340</v>
      </c>
      <c r="F1927" s="165" t="s">
        <v>908</v>
      </c>
      <c r="G1927" s="126">
        <v>5.5</v>
      </c>
      <c r="H1927" s="166">
        <v>361</v>
      </c>
      <c r="I1927" s="166">
        <v>369</v>
      </c>
      <c r="J1927" s="166">
        <v>426</v>
      </c>
      <c r="K1927" s="357">
        <v>400</v>
      </c>
      <c r="L1927" s="357">
        <v>391</v>
      </c>
      <c r="M1927" s="357">
        <v>490</v>
      </c>
      <c r="N1927" s="357">
        <v>423</v>
      </c>
      <c r="O1927" s="357">
        <v>370</v>
      </c>
      <c r="P1927" s="357">
        <v>413</v>
      </c>
      <c r="Q1927" s="357">
        <v>464</v>
      </c>
      <c r="R1927" s="357">
        <v>446</v>
      </c>
      <c r="S1927" s="354">
        <v>531</v>
      </c>
      <c r="T1927" s="354">
        <v>634</v>
      </c>
      <c r="U1927" s="354">
        <v>704</v>
      </c>
      <c r="V1927" s="357">
        <v>505</v>
      </c>
      <c r="W1927" s="357">
        <v>562</v>
      </c>
      <c r="X1927" s="357">
        <v>415</v>
      </c>
      <c r="Y1927" s="357">
        <v>472</v>
      </c>
      <c r="Z1927" s="357">
        <v>565</v>
      </c>
      <c r="AA1927" s="357">
        <v>470</v>
      </c>
      <c r="AB1927" s="357">
        <v>447</v>
      </c>
      <c r="AC1927" s="357">
        <v>524</v>
      </c>
      <c r="AD1927" s="357">
        <v>639</v>
      </c>
      <c r="AE1927" s="357">
        <v>505</v>
      </c>
      <c r="AF1927" s="357">
        <v>518</v>
      </c>
      <c r="AG1927" s="357">
        <v>597</v>
      </c>
      <c r="AH1927" s="357">
        <v>724</v>
      </c>
      <c r="AI1927" s="368" t="s">
        <v>2207</v>
      </c>
      <c r="AJ1927" s="357">
        <v>497</v>
      </c>
      <c r="AK1927" s="357">
        <v>575</v>
      </c>
      <c r="AL1927" s="357">
        <v>675</v>
      </c>
      <c r="AM1927" s="357">
        <v>412</v>
      </c>
      <c r="AN1927" s="357">
        <v>460</v>
      </c>
      <c r="AO1927" s="357">
        <v>523</v>
      </c>
      <c r="AP1927" s="357">
        <v>462</v>
      </c>
      <c r="AQ1927" s="357">
        <v>462</v>
      </c>
      <c r="AR1927" s="357">
        <v>608</v>
      </c>
      <c r="AS1927" s="357">
        <v>558</v>
      </c>
      <c r="AT1927" s="105"/>
      <c r="AU1927" s="105" t="s">
        <v>340</v>
      </c>
      <c r="AV1927" s="126">
        <v>5.5</v>
      </c>
    </row>
    <row r="1928" spans="1:48" ht="23.25" customHeight="1">
      <c r="D1928" s="105" t="s">
        <v>306</v>
      </c>
      <c r="E1928" s="164" t="s">
        <v>306</v>
      </c>
      <c r="F1928" s="165" t="s">
        <v>894</v>
      </c>
      <c r="G1928" s="126">
        <v>6.8</v>
      </c>
      <c r="H1928" s="166">
        <v>423</v>
      </c>
      <c r="I1928" s="166">
        <v>433</v>
      </c>
      <c r="J1928" s="166">
        <v>499</v>
      </c>
      <c r="K1928" s="357">
        <v>469</v>
      </c>
      <c r="L1928" s="357">
        <v>458</v>
      </c>
      <c r="M1928" s="357">
        <v>581</v>
      </c>
      <c r="N1928" s="357">
        <v>497</v>
      </c>
      <c r="O1928" s="357">
        <v>436</v>
      </c>
      <c r="P1928" s="357">
        <v>494</v>
      </c>
      <c r="Q1928" s="357">
        <v>555</v>
      </c>
      <c r="R1928" s="357">
        <v>537</v>
      </c>
      <c r="S1928" s="354">
        <v>612</v>
      </c>
      <c r="T1928" s="354">
        <v>739</v>
      </c>
      <c r="U1928" s="354">
        <v>817</v>
      </c>
      <c r="V1928" s="357">
        <v>599</v>
      </c>
      <c r="W1928" s="357">
        <v>666</v>
      </c>
      <c r="X1928" s="357">
        <v>475</v>
      </c>
      <c r="Y1928" s="357">
        <v>545</v>
      </c>
      <c r="Z1928" s="357">
        <v>655</v>
      </c>
      <c r="AA1928" s="357">
        <v>539</v>
      </c>
      <c r="AB1928" s="357">
        <v>518</v>
      </c>
      <c r="AC1928" s="357">
        <v>614</v>
      </c>
      <c r="AD1928" s="357">
        <v>750</v>
      </c>
      <c r="AE1928" s="357">
        <v>586</v>
      </c>
      <c r="AF1928" s="357">
        <v>589</v>
      </c>
      <c r="AG1928" s="357">
        <v>687</v>
      </c>
      <c r="AH1928" s="357">
        <v>836</v>
      </c>
      <c r="AI1928" s="368" t="s">
        <v>2207</v>
      </c>
      <c r="AJ1928" s="357">
        <v>578</v>
      </c>
      <c r="AK1928" s="357">
        <v>674</v>
      </c>
      <c r="AL1928" s="357">
        <v>792</v>
      </c>
      <c r="AM1928" s="357">
        <v>479</v>
      </c>
      <c r="AN1928" s="357">
        <v>539</v>
      </c>
      <c r="AO1928" s="357">
        <v>613</v>
      </c>
      <c r="AP1928" s="357">
        <v>558</v>
      </c>
      <c r="AQ1928" s="357">
        <v>558</v>
      </c>
      <c r="AR1928" s="357">
        <v>741</v>
      </c>
      <c r="AS1928" s="357">
        <v>653</v>
      </c>
      <c r="AT1928" s="105"/>
      <c r="AU1928" s="105" t="s">
        <v>306</v>
      </c>
      <c r="AV1928" s="126">
        <v>6.8</v>
      </c>
    </row>
    <row r="1929" spans="1:48" ht="23.25" customHeight="1">
      <c r="D1929" s="105" t="s">
        <v>5357</v>
      </c>
      <c r="E1929" s="13" t="s">
        <v>5357</v>
      </c>
      <c r="F1929" s="2" t="s">
        <v>5353</v>
      </c>
      <c r="G1929">
        <v>7.5</v>
      </c>
      <c r="H1929" s="398" t="s">
        <v>2207</v>
      </c>
      <c r="I1929" s="398" t="s">
        <v>2207</v>
      </c>
      <c r="J1929" s="398" t="s">
        <v>2207</v>
      </c>
      <c r="K1929" s="390" t="s">
        <v>2207</v>
      </c>
      <c r="L1929" s="390" t="s">
        <v>2207</v>
      </c>
      <c r="M1929" s="390" t="s">
        <v>2207</v>
      </c>
      <c r="N1929" s="390" t="s">
        <v>2207</v>
      </c>
      <c r="O1929" s="390" t="s">
        <v>2207</v>
      </c>
      <c r="P1929" s="390" t="s">
        <v>2207</v>
      </c>
      <c r="Q1929" s="390" t="s">
        <v>2207</v>
      </c>
      <c r="R1929" s="390" t="s">
        <v>2207</v>
      </c>
      <c r="S1929" s="354">
        <v>689</v>
      </c>
      <c r="T1929" s="354">
        <v>829</v>
      </c>
      <c r="U1929" s="354">
        <v>918</v>
      </c>
      <c r="V1929" s="391">
        <v>656</v>
      </c>
      <c r="W1929" s="391">
        <v>731</v>
      </c>
      <c r="X1929" s="391">
        <v>522</v>
      </c>
      <c r="Y1929" s="391">
        <v>599</v>
      </c>
      <c r="Z1929" s="391">
        <v>720</v>
      </c>
      <c r="AA1929" s="391">
        <v>593</v>
      </c>
      <c r="AB1929" s="391">
        <v>570</v>
      </c>
      <c r="AC1929" s="391">
        <v>677</v>
      </c>
      <c r="AD1929" s="391">
        <v>826</v>
      </c>
      <c r="AE1929" s="391">
        <v>645</v>
      </c>
      <c r="AF1929" s="391">
        <v>642</v>
      </c>
      <c r="AG1929" s="391">
        <v>749</v>
      </c>
      <c r="AH1929" s="391">
        <v>912</v>
      </c>
      <c r="AI1929" s="399" t="s">
        <v>2207</v>
      </c>
      <c r="AJ1929" s="391">
        <v>634</v>
      </c>
      <c r="AK1929" s="391">
        <v>740</v>
      </c>
      <c r="AL1929" s="391">
        <v>869</v>
      </c>
      <c r="AM1929" s="391">
        <v>528</v>
      </c>
      <c r="AN1929" s="391">
        <v>594</v>
      </c>
      <c r="AO1929" s="391">
        <v>676</v>
      </c>
      <c r="AP1929" s="391">
        <v>600</v>
      </c>
      <c r="AQ1929" s="391">
        <v>600</v>
      </c>
      <c r="AR1929" s="391">
        <v>801</v>
      </c>
      <c r="AS1929" s="391">
        <v>694</v>
      </c>
      <c r="AU1929" s="105" t="s">
        <v>5357</v>
      </c>
      <c r="AV1929" s="126">
        <v>7.5</v>
      </c>
    </row>
    <row r="1930" spans="1:48" ht="23.25" customHeight="1">
      <c r="D1930" s="105" t="s">
        <v>310</v>
      </c>
      <c r="E1930" s="164" t="s">
        <v>310</v>
      </c>
      <c r="F1930" s="165" t="s">
        <v>898</v>
      </c>
      <c r="G1930" s="126">
        <v>8.1999999999999993</v>
      </c>
      <c r="H1930" s="166">
        <v>520</v>
      </c>
      <c r="I1930" s="166">
        <v>532</v>
      </c>
      <c r="J1930" s="166">
        <v>611</v>
      </c>
      <c r="K1930" s="357">
        <v>573</v>
      </c>
      <c r="L1930" s="357">
        <v>559</v>
      </c>
      <c r="M1930" s="357">
        <v>711</v>
      </c>
      <c r="N1930" s="357">
        <v>607</v>
      </c>
      <c r="O1930" s="357">
        <v>536</v>
      </c>
      <c r="P1930" s="357">
        <v>606</v>
      </c>
      <c r="Q1930" s="357">
        <v>679</v>
      </c>
      <c r="R1930" s="357">
        <v>655</v>
      </c>
      <c r="S1930" s="354">
        <v>713</v>
      </c>
      <c r="T1930" s="354">
        <v>864</v>
      </c>
      <c r="U1930" s="354">
        <v>954</v>
      </c>
      <c r="V1930" s="357">
        <v>713</v>
      </c>
      <c r="W1930" s="357">
        <v>795</v>
      </c>
      <c r="X1930" s="357">
        <v>569</v>
      </c>
      <c r="Y1930" s="357">
        <v>653</v>
      </c>
      <c r="Z1930" s="357">
        <v>784</v>
      </c>
      <c r="AA1930" s="357">
        <v>646</v>
      </c>
      <c r="AB1930" s="357">
        <v>622</v>
      </c>
      <c r="AC1930" s="357">
        <v>739</v>
      </c>
      <c r="AD1930" s="357">
        <v>902</v>
      </c>
      <c r="AE1930" s="357">
        <v>704</v>
      </c>
      <c r="AF1930" s="357">
        <v>694</v>
      </c>
      <c r="AG1930" s="357">
        <v>811</v>
      </c>
      <c r="AH1930" s="357">
        <v>988</v>
      </c>
      <c r="AI1930" s="368" t="s">
        <v>2207</v>
      </c>
      <c r="AJ1930" s="357">
        <v>689</v>
      </c>
      <c r="AK1930" s="357">
        <v>805</v>
      </c>
      <c r="AL1930" s="357">
        <v>946</v>
      </c>
      <c r="AM1930" s="357">
        <v>577</v>
      </c>
      <c r="AN1930" s="357">
        <v>649</v>
      </c>
      <c r="AO1930" s="357">
        <v>738</v>
      </c>
      <c r="AP1930" s="357">
        <v>641</v>
      </c>
      <c r="AQ1930" s="357">
        <v>641</v>
      </c>
      <c r="AR1930" s="357">
        <v>860</v>
      </c>
      <c r="AS1930" s="357">
        <v>734</v>
      </c>
      <c r="AT1930" s="105"/>
      <c r="AU1930" s="105" t="s">
        <v>310</v>
      </c>
      <c r="AV1930" s="126">
        <v>8.1999999999999993</v>
      </c>
    </row>
    <row r="1931" spans="1:48" ht="23.25" customHeight="1">
      <c r="D1931" s="105" t="s">
        <v>3106</v>
      </c>
      <c r="E1931" s="164" t="s">
        <v>3106</v>
      </c>
      <c r="F1931" s="165" t="s">
        <v>3826</v>
      </c>
      <c r="G1931" s="126">
        <v>8.9</v>
      </c>
      <c r="H1931" s="166">
        <v>566</v>
      </c>
      <c r="I1931" s="166">
        <v>563</v>
      </c>
      <c r="J1931" s="166">
        <v>688</v>
      </c>
      <c r="K1931" s="357">
        <v>609</v>
      </c>
      <c r="L1931" s="357">
        <v>603</v>
      </c>
      <c r="M1931" s="357">
        <v>752</v>
      </c>
      <c r="N1931" s="357">
        <v>716</v>
      </c>
      <c r="O1931" s="357">
        <v>637</v>
      </c>
      <c r="P1931" s="357">
        <v>642</v>
      </c>
      <c r="Q1931" s="357">
        <v>737</v>
      </c>
      <c r="R1931" s="357">
        <v>715</v>
      </c>
      <c r="S1931" s="354">
        <v>762</v>
      </c>
      <c r="T1931" s="354">
        <v>925</v>
      </c>
      <c r="U1931" s="354">
        <v>1021</v>
      </c>
      <c r="V1931" s="357">
        <v>769</v>
      </c>
      <c r="W1931" s="357">
        <v>857</v>
      </c>
      <c r="X1931" s="357">
        <v>636</v>
      </c>
      <c r="Y1931" s="357">
        <v>728</v>
      </c>
      <c r="Z1931" s="357">
        <v>848</v>
      </c>
      <c r="AA1931" s="357">
        <v>699</v>
      </c>
      <c r="AB1931" s="357">
        <v>713</v>
      </c>
      <c r="AC1931" s="357">
        <v>838</v>
      </c>
      <c r="AD1931" s="357">
        <v>984</v>
      </c>
      <c r="AE1931" s="357">
        <v>767</v>
      </c>
      <c r="AF1931" s="357">
        <v>781</v>
      </c>
      <c r="AG1931" s="357">
        <v>908</v>
      </c>
      <c r="AH1931" s="357">
        <v>1067</v>
      </c>
      <c r="AI1931" s="368" t="s">
        <v>2207</v>
      </c>
      <c r="AJ1931" s="357">
        <v>734</v>
      </c>
      <c r="AK1931" s="357">
        <v>859</v>
      </c>
      <c r="AL1931" s="357">
        <v>1010</v>
      </c>
      <c r="AM1931" s="357">
        <v>615</v>
      </c>
      <c r="AN1931" s="357">
        <v>693</v>
      </c>
      <c r="AO1931" s="357">
        <v>789</v>
      </c>
      <c r="AP1931" s="357">
        <v>693</v>
      </c>
      <c r="AQ1931" s="357">
        <v>693</v>
      </c>
      <c r="AR1931" s="357">
        <v>932</v>
      </c>
      <c r="AS1931" s="357">
        <v>792</v>
      </c>
      <c r="AT1931" s="105"/>
      <c r="AU1931" s="105" t="s">
        <v>3106</v>
      </c>
      <c r="AV1931" s="126">
        <v>8.9</v>
      </c>
    </row>
    <row r="1932" spans="1:48" ht="23.25" customHeight="1">
      <c r="D1932" s="105" t="s">
        <v>314</v>
      </c>
      <c r="E1932" s="164" t="s">
        <v>314</v>
      </c>
      <c r="F1932" s="165" t="s">
        <v>902</v>
      </c>
      <c r="G1932" s="126">
        <v>9.5</v>
      </c>
      <c r="H1932" s="166">
        <v>571</v>
      </c>
      <c r="I1932" s="166">
        <v>585</v>
      </c>
      <c r="J1932" s="166">
        <v>672</v>
      </c>
      <c r="K1932" s="357">
        <v>630</v>
      </c>
      <c r="L1932" s="357">
        <v>615</v>
      </c>
      <c r="M1932" s="357">
        <v>789</v>
      </c>
      <c r="N1932" s="357">
        <v>670</v>
      </c>
      <c r="O1932" s="357">
        <v>590</v>
      </c>
      <c r="P1932" s="357">
        <v>674</v>
      </c>
      <c r="Q1932" s="357">
        <v>751</v>
      </c>
      <c r="R1932" s="357">
        <v>728</v>
      </c>
      <c r="S1932" s="354">
        <v>787</v>
      </c>
      <c r="T1932" s="354">
        <v>962</v>
      </c>
      <c r="U1932" s="354">
        <v>1058</v>
      </c>
      <c r="V1932" s="357">
        <v>799</v>
      </c>
      <c r="W1932" s="357">
        <v>891</v>
      </c>
      <c r="X1932" s="357">
        <v>620</v>
      </c>
      <c r="Y1932" s="357">
        <v>717</v>
      </c>
      <c r="Z1932" s="357">
        <v>862</v>
      </c>
      <c r="AA1932" s="357">
        <v>704</v>
      </c>
      <c r="AB1932" s="357">
        <v>684</v>
      </c>
      <c r="AC1932" s="357">
        <v>819</v>
      </c>
      <c r="AD1932" s="357">
        <v>1003</v>
      </c>
      <c r="AE1932" s="357">
        <v>775</v>
      </c>
      <c r="AF1932" s="357">
        <v>755</v>
      </c>
      <c r="AG1932" s="357">
        <v>891</v>
      </c>
      <c r="AH1932" s="357">
        <v>1088</v>
      </c>
      <c r="AI1932" s="368" t="s">
        <v>2207</v>
      </c>
      <c r="AJ1932" s="357">
        <v>760</v>
      </c>
      <c r="AK1932" s="357">
        <v>894</v>
      </c>
      <c r="AL1932" s="357">
        <v>1051</v>
      </c>
      <c r="AM1932" s="357">
        <v>634</v>
      </c>
      <c r="AN1932" s="357">
        <v>718</v>
      </c>
      <c r="AO1932" s="357">
        <v>817</v>
      </c>
      <c r="AP1932" s="357">
        <v>726</v>
      </c>
      <c r="AQ1932" s="357">
        <v>726</v>
      </c>
      <c r="AR1932" s="357">
        <v>982</v>
      </c>
      <c r="AS1932" s="357">
        <v>822</v>
      </c>
      <c r="AT1932" s="105"/>
      <c r="AU1932" s="105" t="s">
        <v>314</v>
      </c>
      <c r="AV1932" s="126">
        <v>9.5</v>
      </c>
    </row>
    <row r="1933" spans="1:48" ht="23.25" customHeight="1">
      <c r="D1933" s="105" t="s">
        <v>341</v>
      </c>
      <c r="E1933" s="164" t="s">
        <v>341</v>
      </c>
      <c r="F1933" s="165" t="s">
        <v>337</v>
      </c>
      <c r="G1933" s="126">
        <v>3</v>
      </c>
      <c r="H1933" s="166">
        <v>300</v>
      </c>
      <c r="I1933" s="166">
        <v>301</v>
      </c>
      <c r="J1933" s="166">
        <v>350</v>
      </c>
      <c r="K1933" s="357">
        <v>326</v>
      </c>
      <c r="L1933" s="357">
        <v>318</v>
      </c>
      <c r="M1933" s="357">
        <v>381</v>
      </c>
      <c r="N1933" s="357">
        <v>340</v>
      </c>
      <c r="O1933" s="357">
        <v>302</v>
      </c>
      <c r="P1933" s="357">
        <v>322</v>
      </c>
      <c r="Q1933" s="357">
        <v>370</v>
      </c>
      <c r="R1933" s="357">
        <v>351</v>
      </c>
      <c r="S1933" s="354">
        <v>443</v>
      </c>
      <c r="T1933" s="354">
        <v>503</v>
      </c>
      <c r="U1933" s="354">
        <v>573</v>
      </c>
      <c r="V1933" s="357">
        <v>398</v>
      </c>
      <c r="W1933" s="357">
        <v>442</v>
      </c>
      <c r="X1933" s="357">
        <v>356</v>
      </c>
      <c r="Y1933" s="357">
        <v>390</v>
      </c>
      <c r="Z1933" s="357">
        <v>464</v>
      </c>
      <c r="AA1933" s="357">
        <v>401</v>
      </c>
      <c r="AB1933" s="357">
        <v>368</v>
      </c>
      <c r="AC1933" s="357">
        <v>413</v>
      </c>
      <c r="AD1933" s="357">
        <v>498</v>
      </c>
      <c r="AE1933" s="357">
        <v>414</v>
      </c>
      <c r="AF1933" s="357">
        <v>439</v>
      </c>
      <c r="AG1933" s="357">
        <v>486</v>
      </c>
      <c r="AH1933" s="357">
        <v>583</v>
      </c>
      <c r="AI1933" s="368" t="s">
        <v>2207</v>
      </c>
      <c r="AJ1933" s="357">
        <v>405</v>
      </c>
      <c r="AK1933" s="357">
        <v>450</v>
      </c>
      <c r="AL1933" s="357">
        <v>528</v>
      </c>
      <c r="AM1933" s="357">
        <v>344</v>
      </c>
      <c r="AN1933" s="357">
        <v>371</v>
      </c>
      <c r="AO1933" s="357">
        <v>423</v>
      </c>
      <c r="AP1933" s="357">
        <v>349</v>
      </c>
      <c r="AQ1933" s="357">
        <v>349</v>
      </c>
      <c r="AR1933" s="357">
        <v>427</v>
      </c>
      <c r="AS1933" s="357">
        <v>447</v>
      </c>
      <c r="AT1933" s="105"/>
      <c r="AU1933" s="105" t="s">
        <v>341</v>
      </c>
      <c r="AV1933" s="126">
        <v>3</v>
      </c>
    </row>
    <row r="1934" spans="1:48" ht="23.25" customHeight="1">
      <c r="D1934" s="105" t="s">
        <v>2067</v>
      </c>
      <c r="E1934" s="164" t="s">
        <v>2067</v>
      </c>
      <c r="F1934" s="165" t="s">
        <v>907</v>
      </c>
      <c r="G1934" s="126">
        <v>3.8000000000000003</v>
      </c>
      <c r="H1934" s="166">
        <v>327</v>
      </c>
      <c r="I1934" s="166">
        <v>325</v>
      </c>
      <c r="J1934" s="166">
        <v>386</v>
      </c>
      <c r="K1934" s="357">
        <v>345</v>
      </c>
      <c r="L1934" s="357">
        <v>342</v>
      </c>
      <c r="M1934" s="357">
        <v>409</v>
      </c>
      <c r="N1934" s="357">
        <v>387</v>
      </c>
      <c r="O1934" s="357">
        <v>333</v>
      </c>
      <c r="P1934" s="357">
        <v>360</v>
      </c>
      <c r="Q1934" s="357">
        <v>397</v>
      </c>
      <c r="R1934" s="357">
        <v>381</v>
      </c>
      <c r="S1934" s="354">
        <v>468</v>
      </c>
      <c r="T1934" s="354">
        <v>541</v>
      </c>
      <c r="U1934" s="354">
        <v>610</v>
      </c>
      <c r="V1934" s="357">
        <v>428</v>
      </c>
      <c r="W1934" s="357">
        <v>476</v>
      </c>
      <c r="X1934" s="357">
        <v>383</v>
      </c>
      <c r="Y1934" s="357">
        <v>425</v>
      </c>
      <c r="Z1934" s="357">
        <v>495</v>
      </c>
      <c r="AA1934" s="357">
        <v>423</v>
      </c>
      <c r="AB1934" s="357">
        <v>409</v>
      </c>
      <c r="AC1934" s="357">
        <v>464</v>
      </c>
      <c r="AD1934" s="357">
        <v>544</v>
      </c>
      <c r="AE1934" s="357">
        <v>444</v>
      </c>
      <c r="AF1934" s="357">
        <v>477</v>
      </c>
      <c r="AG1934" s="357">
        <v>533</v>
      </c>
      <c r="AH1934" s="357">
        <v>626</v>
      </c>
      <c r="AI1934" s="368" t="s">
        <v>2207</v>
      </c>
      <c r="AJ1934" s="357">
        <v>430</v>
      </c>
      <c r="AK1934" s="357">
        <v>485</v>
      </c>
      <c r="AL1934" s="357">
        <v>569</v>
      </c>
      <c r="AM1934" s="357">
        <v>362</v>
      </c>
      <c r="AN1934" s="357">
        <v>395</v>
      </c>
      <c r="AO1934" s="357">
        <v>450</v>
      </c>
      <c r="AP1934" s="357">
        <v>380</v>
      </c>
      <c r="AQ1934" s="357">
        <v>380</v>
      </c>
      <c r="AR1934" s="357">
        <v>479</v>
      </c>
      <c r="AS1934" s="357">
        <v>478</v>
      </c>
      <c r="AT1934" s="105"/>
      <c r="AU1934" s="105" t="s">
        <v>2067</v>
      </c>
      <c r="AV1934" s="126">
        <v>3.8000000000000003</v>
      </c>
    </row>
    <row r="1935" spans="1:48" ht="23.25" customHeight="1">
      <c r="D1935" s="105" t="s">
        <v>342</v>
      </c>
      <c r="E1935" s="164" t="s">
        <v>342</v>
      </c>
      <c r="F1935" s="165" t="s">
        <v>339</v>
      </c>
      <c r="G1935" s="126">
        <v>4.5</v>
      </c>
      <c r="H1935" s="166">
        <v>333</v>
      </c>
      <c r="I1935" s="166">
        <v>338</v>
      </c>
      <c r="J1935" s="166">
        <v>391</v>
      </c>
      <c r="K1935" s="357">
        <v>366</v>
      </c>
      <c r="L1935" s="357">
        <v>357</v>
      </c>
      <c r="M1935" s="357">
        <v>442</v>
      </c>
      <c r="N1935" s="357">
        <v>385</v>
      </c>
      <c r="O1935" s="357">
        <v>339</v>
      </c>
      <c r="P1935" s="357">
        <v>374</v>
      </c>
      <c r="Q1935" s="357">
        <v>423</v>
      </c>
      <c r="R1935" s="357">
        <v>404</v>
      </c>
      <c r="S1935" s="354">
        <v>492</v>
      </c>
      <c r="T1935" s="354">
        <v>578</v>
      </c>
      <c r="U1935" s="354">
        <v>648</v>
      </c>
      <c r="V1935" s="357">
        <v>459</v>
      </c>
      <c r="W1935" s="357">
        <v>510</v>
      </c>
      <c r="X1935" s="357">
        <v>388</v>
      </c>
      <c r="Y1935" s="357">
        <v>436</v>
      </c>
      <c r="Z1935" s="357">
        <v>521</v>
      </c>
      <c r="AA1935" s="357">
        <v>439</v>
      </c>
      <c r="AB1935" s="357">
        <v>412</v>
      </c>
      <c r="AC1935" s="357">
        <v>477</v>
      </c>
      <c r="AD1935" s="357">
        <v>579</v>
      </c>
      <c r="AE1935" s="357">
        <v>465</v>
      </c>
      <c r="AF1935" s="357">
        <v>483</v>
      </c>
      <c r="AG1935" s="357">
        <v>550</v>
      </c>
      <c r="AH1935" s="357">
        <v>665</v>
      </c>
      <c r="AI1935" s="368" t="s">
        <v>2207</v>
      </c>
      <c r="AJ1935" s="357">
        <v>456</v>
      </c>
      <c r="AK1935" s="357">
        <v>521</v>
      </c>
      <c r="AL1935" s="357">
        <v>612</v>
      </c>
      <c r="AM1935" s="357">
        <v>380</v>
      </c>
      <c r="AN1935" s="357">
        <v>420</v>
      </c>
      <c r="AO1935" s="357">
        <v>478</v>
      </c>
      <c r="AP1935" s="357">
        <v>412</v>
      </c>
      <c r="AQ1935" s="357">
        <v>412</v>
      </c>
      <c r="AR1935" s="357">
        <v>532</v>
      </c>
      <c r="AS1935" s="357">
        <v>509</v>
      </c>
      <c r="AT1935" s="105"/>
      <c r="AU1935" s="105" t="s">
        <v>342</v>
      </c>
      <c r="AV1935" s="126">
        <v>4.5</v>
      </c>
    </row>
    <row r="1936" spans="1:48" ht="23.25" customHeight="1">
      <c r="D1936" s="105" t="s">
        <v>2072</v>
      </c>
      <c r="E1936" s="164" t="s">
        <v>2072</v>
      </c>
      <c r="F1936" s="165" t="s">
        <v>2071</v>
      </c>
      <c r="G1936" s="126">
        <v>5.3</v>
      </c>
      <c r="H1936" s="166">
        <v>361</v>
      </c>
      <c r="I1936" s="166">
        <v>361</v>
      </c>
      <c r="J1936" s="166">
        <v>430</v>
      </c>
      <c r="K1936" s="357">
        <v>387</v>
      </c>
      <c r="L1936" s="357">
        <v>384</v>
      </c>
      <c r="M1936" s="357">
        <v>463</v>
      </c>
      <c r="N1936" s="357">
        <v>441</v>
      </c>
      <c r="O1936" s="357">
        <v>373</v>
      </c>
      <c r="P1936" s="357">
        <v>413</v>
      </c>
      <c r="Q1936" s="357">
        <v>453</v>
      </c>
      <c r="R1936" s="357">
        <v>435</v>
      </c>
      <c r="S1936" s="354">
        <v>516</v>
      </c>
      <c r="T1936" s="354">
        <v>616</v>
      </c>
      <c r="U1936" s="354">
        <v>684</v>
      </c>
      <c r="V1936" s="357">
        <v>489</v>
      </c>
      <c r="W1936" s="357">
        <v>543</v>
      </c>
      <c r="X1936" s="357">
        <v>419</v>
      </c>
      <c r="Y1936" s="357">
        <v>475</v>
      </c>
      <c r="Z1936" s="357">
        <v>553</v>
      </c>
      <c r="AA1936" s="357">
        <v>462</v>
      </c>
      <c r="AB1936" s="357">
        <v>460</v>
      </c>
      <c r="AC1936" s="357">
        <v>535</v>
      </c>
      <c r="AD1936" s="357">
        <v>628</v>
      </c>
      <c r="AE1936" s="357">
        <v>496</v>
      </c>
      <c r="AF1936" s="357">
        <v>529</v>
      </c>
      <c r="AG1936" s="357">
        <v>605</v>
      </c>
      <c r="AH1936" s="357">
        <v>710</v>
      </c>
      <c r="AI1936" s="368" t="s">
        <v>2207</v>
      </c>
      <c r="AJ1936" s="357">
        <v>481</v>
      </c>
      <c r="AK1936" s="357">
        <v>556</v>
      </c>
      <c r="AL1936" s="357">
        <v>653</v>
      </c>
      <c r="AM1936" s="357">
        <v>398</v>
      </c>
      <c r="AN1936" s="357">
        <v>445</v>
      </c>
      <c r="AO1936" s="357">
        <v>506</v>
      </c>
      <c r="AP1936" s="357">
        <v>443</v>
      </c>
      <c r="AQ1936" s="357">
        <v>443</v>
      </c>
      <c r="AR1936" s="357">
        <v>583</v>
      </c>
      <c r="AS1936" s="357">
        <v>540</v>
      </c>
      <c r="AT1936" s="105"/>
      <c r="AU1936" s="105" t="s">
        <v>2072</v>
      </c>
      <c r="AV1936" s="126">
        <v>5.3</v>
      </c>
    </row>
    <row r="1937" spans="1:48" ht="23.25" customHeight="1">
      <c r="D1937" s="105" t="s">
        <v>343</v>
      </c>
      <c r="E1937" s="164" t="s">
        <v>343</v>
      </c>
      <c r="F1937" s="165" t="s">
        <v>908</v>
      </c>
      <c r="G1937" s="126">
        <v>6</v>
      </c>
      <c r="H1937" s="166">
        <v>378</v>
      </c>
      <c r="I1937" s="166">
        <v>386</v>
      </c>
      <c r="J1937" s="166">
        <v>445</v>
      </c>
      <c r="K1937" s="357">
        <v>417</v>
      </c>
      <c r="L1937" s="357">
        <v>407</v>
      </c>
      <c r="M1937" s="357">
        <v>516</v>
      </c>
      <c r="N1937" s="357">
        <v>442</v>
      </c>
      <c r="O1937" s="357">
        <v>388</v>
      </c>
      <c r="P1937" s="357">
        <v>437</v>
      </c>
      <c r="Q1937" s="357">
        <v>488</v>
      </c>
      <c r="R1937" s="357">
        <v>470</v>
      </c>
      <c r="S1937" s="354">
        <v>555</v>
      </c>
      <c r="T1937" s="354">
        <v>667</v>
      </c>
      <c r="U1937" s="354">
        <v>738</v>
      </c>
      <c r="V1937" s="357">
        <v>533</v>
      </c>
      <c r="W1937" s="357">
        <v>593</v>
      </c>
      <c r="X1937" s="357">
        <v>431</v>
      </c>
      <c r="Y1937" s="357">
        <v>493</v>
      </c>
      <c r="Z1937" s="357">
        <v>592</v>
      </c>
      <c r="AA1937" s="357">
        <v>489</v>
      </c>
      <c r="AB1937" s="357">
        <v>467</v>
      </c>
      <c r="AC1937" s="357">
        <v>552</v>
      </c>
      <c r="AD1937" s="357">
        <v>674</v>
      </c>
      <c r="AE1937" s="357">
        <v>528</v>
      </c>
      <c r="AF1937" s="357">
        <v>538</v>
      </c>
      <c r="AG1937" s="357">
        <v>625</v>
      </c>
      <c r="AH1937" s="357">
        <v>760</v>
      </c>
      <c r="AI1937" s="368" t="s">
        <v>2207</v>
      </c>
      <c r="AJ1937" s="357">
        <v>521</v>
      </c>
      <c r="AK1937" s="357">
        <v>606</v>
      </c>
      <c r="AL1937" s="357">
        <v>712</v>
      </c>
      <c r="AM1937" s="357">
        <v>430</v>
      </c>
      <c r="AN1937" s="357">
        <v>483</v>
      </c>
      <c r="AO1937" s="357">
        <v>549</v>
      </c>
      <c r="AP1937" s="357">
        <v>491</v>
      </c>
      <c r="AQ1937" s="357">
        <v>491</v>
      </c>
      <c r="AR1937" s="357">
        <v>651</v>
      </c>
      <c r="AS1937" s="357">
        <v>587</v>
      </c>
      <c r="AT1937" s="105"/>
      <c r="AU1937" s="105" t="s">
        <v>343</v>
      </c>
      <c r="AV1937" s="126">
        <v>6</v>
      </c>
    </row>
    <row r="1938" spans="1:48" ht="23.25" customHeight="1">
      <c r="D1938" s="105" t="s">
        <v>318</v>
      </c>
      <c r="E1938" s="164" t="s">
        <v>318</v>
      </c>
      <c r="F1938" s="165" t="s">
        <v>894</v>
      </c>
      <c r="G1938" s="126">
        <v>7.5</v>
      </c>
      <c r="H1938" s="166">
        <v>464</v>
      </c>
      <c r="I1938" s="166">
        <v>475</v>
      </c>
      <c r="J1938" s="166">
        <v>546</v>
      </c>
      <c r="K1938" s="357">
        <v>510</v>
      </c>
      <c r="L1938" s="357">
        <v>497</v>
      </c>
      <c r="M1938" s="357">
        <v>636</v>
      </c>
      <c r="N1938" s="357">
        <v>541</v>
      </c>
      <c r="O1938" s="357">
        <v>478</v>
      </c>
      <c r="P1938" s="357">
        <v>544</v>
      </c>
      <c r="Q1938" s="357">
        <v>609</v>
      </c>
      <c r="R1938" s="357">
        <v>589</v>
      </c>
      <c r="S1938" s="354">
        <v>657</v>
      </c>
      <c r="T1938" s="354">
        <v>797</v>
      </c>
      <c r="U1938" s="354">
        <v>880</v>
      </c>
      <c r="V1938" s="357">
        <v>651</v>
      </c>
      <c r="W1938" s="357">
        <v>724</v>
      </c>
      <c r="X1938" s="357">
        <v>515</v>
      </c>
      <c r="Y1938" s="357">
        <v>592</v>
      </c>
      <c r="Z1938" s="357">
        <v>711</v>
      </c>
      <c r="AA1938" s="357">
        <v>584</v>
      </c>
      <c r="AB1938" s="357">
        <v>563</v>
      </c>
      <c r="AC1938" s="357">
        <v>669</v>
      </c>
      <c r="AD1938" s="357">
        <v>818</v>
      </c>
      <c r="AE1938" s="357">
        <v>637</v>
      </c>
      <c r="AF1938" s="357">
        <v>634</v>
      </c>
      <c r="AG1938" s="357">
        <v>742</v>
      </c>
      <c r="AH1938" s="357">
        <v>903</v>
      </c>
      <c r="AI1938" s="368" t="s">
        <v>2207</v>
      </c>
      <c r="AJ1938" s="357">
        <v>627</v>
      </c>
      <c r="AK1938" s="357">
        <v>733</v>
      </c>
      <c r="AL1938" s="357">
        <v>861</v>
      </c>
      <c r="AM1938" s="357">
        <v>521</v>
      </c>
      <c r="AN1938" s="357">
        <v>587</v>
      </c>
      <c r="AO1938" s="357">
        <v>668</v>
      </c>
      <c r="AP1938" s="357">
        <v>616</v>
      </c>
      <c r="AQ1938" s="357">
        <v>616</v>
      </c>
      <c r="AR1938" s="357">
        <v>817</v>
      </c>
      <c r="AS1938" s="357">
        <v>710</v>
      </c>
      <c r="AT1938" s="105"/>
      <c r="AU1938" s="105" t="s">
        <v>318</v>
      </c>
      <c r="AV1938" s="126">
        <v>7.5</v>
      </c>
    </row>
    <row r="1939" spans="1:48" ht="23.25" customHeight="1">
      <c r="D1939" s="105" t="s">
        <v>5358</v>
      </c>
      <c r="E1939" s="13" t="s">
        <v>5358</v>
      </c>
      <c r="F1939" s="2" t="s">
        <v>5353</v>
      </c>
      <c r="G1939">
        <v>8.1999999999999993</v>
      </c>
      <c r="H1939" s="398" t="s">
        <v>2207</v>
      </c>
      <c r="I1939" s="398" t="s">
        <v>2207</v>
      </c>
      <c r="J1939" s="398" t="s">
        <v>2207</v>
      </c>
      <c r="K1939" s="390" t="s">
        <v>2207</v>
      </c>
      <c r="L1939" s="390" t="s">
        <v>2207</v>
      </c>
      <c r="M1939" s="390" t="s">
        <v>2207</v>
      </c>
      <c r="N1939" s="390" t="s">
        <v>2207</v>
      </c>
      <c r="O1939" s="390" t="s">
        <v>2207</v>
      </c>
      <c r="P1939" s="390" t="s">
        <v>2207</v>
      </c>
      <c r="Q1939" s="390" t="s">
        <v>2207</v>
      </c>
      <c r="R1939" s="390" t="s">
        <v>2207</v>
      </c>
      <c r="S1939" s="354">
        <v>707</v>
      </c>
      <c r="T1939" s="354">
        <v>847</v>
      </c>
      <c r="U1939" s="354">
        <v>941</v>
      </c>
      <c r="V1939" s="391">
        <v>651</v>
      </c>
      <c r="W1939" s="391">
        <v>724</v>
      </c>
      <c r="X1939" s="391">
        <v>515</v>
      </c>
      <c r="Y1939" s="391">
        <v>592</v>
      </c>
      <c r="Z1939" s="391">
        <v>711</v>
      </c>
      <c r="AA1939" s="391">
        <v>584</v>
      </c>
      <c r="AB1939" s="391">
        <v>563</v>
      </c>
      <c r="AC1939" s="391">
        <v>669</v>
      </c>
      <c r="AD1939" s="391">
        <v>818</v>
      </c>
      <c r="AE1939" s="391">
        <v>637</v>
      </c>
      <c r="AF1939" s="391">
        <v>634</v>
      </c>
      <c r="AG1939" s="391">
        <v>742</v>
      </c>
      <c r="AH1939" s="391">
        <v>903</v>
      </c>
      <c r="AI1939" s="399" t="s">
        <v>2207</v>
      </c>
      <c r="AJ1939" s="391">
        <v>627</v>
      </c>
      <c r="AK1939" s="391">
        <v>733</v>
      </c>
      <c r="AL1939" s="391">
        <v>861</v>
      </c>
      <c r="AM1939" s="391">
        <v>521</v>
      </c>
      <c r="AN1939" s="391">
        <v>587</v>
      </c>
      <c r="AO1939" s="391">
        <v>668</v>
      </c>
      <c r="AP1939" s="391">
        <v>651</v>
      </c>
      <c r="AQ1939" s="391">
        <v>651</v>
      </c>
      <c r="AR1939" s="391">
        <v>873</v>
      </c>
      <c r="AS1939" s="391">
        <v>745</v>
      </c>
      <c r="AU1939" s="105" t="s">
        <v>5358</v>
      </c>
      <c r="AV1939" s="126">
        <v>8.1999999999999993</v>
      </c>
    </row>
    <row r="1940" spans="1:48" ht="23.25" customHeight="1">
      <c r="D1940" s="105" t="s">
        <v>322</v>
      </c>
      <c r="E1940" s="164" t="s">
        <v>322</v>
      </c>
      <c r="F1940" s="165" t="s">
        <v>898</v>
      </c>
      <c r="G1940" s="126">
        <v>9</v>
      </c>
      <c r="H1940" s="166">
        <v>547</v>
      </c>
      <c r="I1940" s="166">
        <v>560</v>
      </c>
      <c r="J1940" s="166">
        <v>643</v>
      </c>
      <c r="K1940" s="357">
        <v>599</v>
      </c>
      <c r="L1940" s="357">
        <v>585</v>
      </c>
      <c r="M1940" s="357">
        <v>752</v>
      </c>
      <c r="N1940" s="357">
        <v>638</v>
      </c>
      <c r="O1940" s="357">
        <v>565</v>
      </c>
      <c r="P1940" s="357">
        <v>645</v>
      </c>
      <c r="Q1940" s="357">
        <v>719</v>
      </c>
      <c r="R1940" s="357">
        <v>695</v>
      </c>
      <c r="S1940" s="354">
        <v>752</v>
      </c>
      <c r="T1940" s="354">
        <v>917</v>
      </c>
      <c r="U1940" s="354">
        <v>1010</v>
      </c>
      <c r="V1940" s="357">
        <v>759</v>
      </c>
      <c r="W1940" s="357">
        <v>846</v>
      </c>
      <c r="X1940" s="357">
        <v>595</v>
      </c>
      <c r="Y1940" s="357">
        <v>687</v>
      </c>
      <c r="Z1940" s="357">
        <v>826</v>
      </c>
      <c r="AA1940" s="357">
        <v>676</v>
      </c>
      <c r="AB1940" s="357">
        <v>655</v>
      </c>
      <c r="AC1940" s="357">
        <v>782</v>
      </c>
      <c r="AD1940" s="357">
        <v>958</v>
      </c>
      <c r="AE1940" s="357">
        <v>742</v>
      </c>
      <c r="AF1940" s="357">
        <v>726</v>
      </c>
      <c r="AG1940" s="357">
        <v>855</v>
      </c>
      <c r="AH1940" s="357">
        <v>1043</v>
      </c>
      <c r="AI1940" s="368" t="s">
        <v>2207</v>
      </c>
      <c r="AJ1940" s="357">
        <v>727</v>
      </c>
      <c r="AK1940" s="357">
        <v>854</v>
      </c>
      <c r="AL1940" s="357">
        <v>1003</v>
      </c>
      <c r="AM1940" s="357">
        <v>606</v>
      </c>
      <c r="AN1940" s="357">
        <v>686</v>
      </c>
      <c r="AO1940" s="357">
        <v>780</v>
      </c>
      <c r="AP1940" s="357">
        <v>686</v>
      </c>
      <c r="AQ1940" s="357">
        <v>686</v>
      </c>
      <c r="AR1940" s="357">
        <v>928</v>
      </c>
      <c r="AS1940" s="357">
        <v>779</v>
      </c>
      <c r="AT1940" s="105"/>
      <c r="AU1940" s="105" t="s">
        <v>322</v>
      </c>
      <c r="AV1940" s="126">
        <v>9</v>
      </c>
    </row>
    <row r="1941" spans="1:48" ht="23.25" customHeight="1">
      <c r="A1941" s="396"/>
      <c r="B1941" s="397"/>
      <c r="D1941" s="105" t="s">
        <v>3112</v>
      </c>
      <c r="E1941" s="164" t="s">
        <v>3112</v>
      </c>
      <c r="F1941" s="165" t="s">
        <v>3826</v>
      </c>
      <c r="G1941" s="126">
        <v>9.6999999999999993</v>
      </c>
      <c r="H1941" s="166">
        <v>589</v>
      </c>
      <c r="I1941" s="166">
        <v>587</v>
      </c>
      <c r="J1941" s="166">
        <v>719</v>
      </c>
      <c r="K1941" s="357">
        <v>633</v>
      </c>
      <c r="L1941" s="357">
        <v>628</v>
      </c>
      <c r="M1941" s="357">
        <v>783</v>
      </c>
      <c r="N1941" s="357">
        <v>747</v>
      </c>
      <c r="O1941" s="357">
        <v>670</v>
      </c>
      <c r="P1941" s="357">
        <v>677</v>
      </c>
      <c r="Q1941" s="357">
        <v>776</v>
      </c>
      <c r="R1941" s="357">
        <v>754</v>
      </c>
      <c r="S1941" s="354">
        <v>797</v>
      </c>
      <c r="T1941" s="354">
        <v>976</v>
      </c>
      <c r="U1941" s="354">
        <v>1072</v>
      </c>
      <c r="V1941" s="357">
        <v>810</v>
      </c>
      <c r="W1941" s="357">
        <v>904</v>
      </c>
      <c r="X1941" s="357">
        <v>663</v>
      </c>
      <c r="Y1941" s="357">
        <v>764</v>
      </c>
      <c r="Z1941" s="357">
        <v>889</v>
      </c>
      <c r="AA1941" s="357">
        <v>728</v>
      </c>
      <c r="AB1941" s="357">
        <v>748</v>
      </c>
      <c r="AC1941" s="357">
        <v>885</v>
      </c>
      <c r="AD1941" s="357">
        <v>1040</v>
      </c>
      <c r="AE1941" s="357">
        <v>804</v>
      </c>
      <c r="AF1941" s="357">
        <v>817</v>
      </c>
      <c r="AG1941" s="357">
        <v>955</v>
      </c>
      <c r="AH1941" s="357">
        <v>1122</v>
      </c>
      <c r="AI1941" s="368" t="s">
        <v>2207</v>
      </c>
      <c r="AJ1941" s="357">
        <v>770</v>
      </c>
      <c r="AK1941" s="357">
        <v>907</v>
      </c>
      <c r="AL1941" s="357">
        <v>1065</v>
      </c>
      <c r="AM1941" s="357">
        <v>641</v>
      </c>
      <c r="AN1941" s="357">
        <v>727</v>
      </c>
      <c r="AO1941" s="357">
        <v>827</v>
      </c>
      <c r="AP1941" s="357">
        <v>737</v>
      </c>
      <c r="AQ1941" s="357">
        <v>737</v>
      </c>
      <c r="AR1941" s="357">
        <v>999</v>
      </c>
      <c r="AS1941" s="357">
        <v>834</v>
      </c>
      <c r="AT1941" s="105"/>
      <c r="AU1941" s="105" t="s">
        <v>3112</v>
      </c>
      <c r="AV1941" s="126">
        <v>9.6999999999999993</v>
      </c>
    </row>
    <row r="1942" spans="1:48" ht="23.25" customHeight="1">
      <c r="D1942" s="105" t="s">
        <v>326</v>
      </c>
      <c r="E1942" s="164" t="s">
        <v>326</v>
      </c>
      <c r="F1942" s="165" t="s">
        <v>902</v>
      </c>
      <c r="G1942" s="126">
        <v>10.5</v>
      </c>
      <c r="H1942" s="166">
        <v>595</v>
      </c>
      <c r="I1942" s="166">
        <v>612</v>
      </c>
      <c r="J1942" s="166">
        <v>701</v>
      </c>
      <c r="K1942" s="357">
        <v>655</v>
      </c>
      <c r="L1942" s="357">
        <v>639</v>
      </c>
      <c r="M1942" s="357">
        <v>831</v>
      </c>
      <c r="N1942" s="357">
        <v>699</v>
      </c>
      <c r="O1942" s="357">
        <v>618</v>
      </c>
      <c r="P1942" s="357">
        <v>713</v>
      </c>
      <c r="Q1942" s="357">
        <v>791</v>
      </c>
      <c r="R1942" s="357">
        <v>767</v>
      </c>
      <c r="S1942" s="354">
        <v>824</v>
      </c>
      <c r="T1942" s="354">
        <v>1015</v>
      </c>
      <c r="U1942" s="354">
        <v>1112</v>
      </c>
      <c r="V1942" s="357">
        <v>843</v>
      </c>
      <c r="W1942" s="357">
        <v>940</v>
      </c>
      <c r="X1942" s="357">
        <v>644</v>
      </c>
      <c r="Y1942" s="357">
        <v>751</v>
      </c>
      <c r="Z1942" s="357">
        <v>904</v>
      </c>
      <c r="AA1942" s="357">
        <v>733</v>
      </c>
      <c r="AB1942" s="357">
        <v>716</v>
      </c>
      <c r="AC1942" s="357">
        <v>864</v>
      </c>
      <c r="AD1942" s="357">
        <v>1060</v>
      </c>
      <c r="AE1942" s="357">
        <v>812</v>
      </c>
      <c r="AF1942" s="357">
        <v>787</v>
      </c>
      <c r="AG1942" s="357">
        <v>936</v>
      </c>
      <c r="AH1942" s="357">
        <v>1145</v>
      </c>
      <c r="AI1942" s="368" t="s">
        <v>2207</v>
      </c>
      <c r="AJ1942" s="357">
        <v>798</v>
      </c>
      <c r="AK1942" s="357">
        <v>945</v>
      </c>
      <c r="AL1942" s="357">
        <v>1110</v>
      </c>
      <c r="AM1942" s="357">
        <v>662</v>
      </c>
      <c r="AN1942" s="357">
        <v>755</v>
      </c>
      <c r="AO1942" s="357">
        <v>858</v>
      </c>
      <c r="AP1942" s="357">
        <v>772</v>
      </c>
      <c r="AQ1942" s="357">
        <v>772</v>
      </c>
      <c r="AR1942" s="357">
        <v>1055</v>
      </c>
      <c r="AS1942" s="357">
        <v>867</v>
      </c>
      <c r="AT1942" s="105"/>
      <c r="AU1942" s="105" t="s">
        <v>326</v>
      </c>
      <c r="AV1942" s="126">
        <v>10.5</v>
      </c>
    </row>
    <row r="1943" spans="1:48" ht="23.25" customHeight="1">
      <c r="A1943" s="444"/>
      <c r="B1943" s="445"/>
      <c r="D1943" s="105" t="s">
        <v>3116</v>
      </c>
      <c r="E1943" s="164" t="s">
        <v>3116</v>
      </c>
      <c r="F1943" s="165" t="s">
        <v>337</v>
      </c>
      <c r="G1943" s="126">
        <v>3.3000000000000003</v>
      </c>
      <c r="H1943" s="166">
        <v>312</v>
      </c>
      <c r="I1943" s="166">
        <v>319</v>
      </c>
      <c r="J1943" s="166">
        <v>365</v>
      </c>
      <c r="K1943" s="357">
        <v>339</v>
      </c>
      <c r="L1943" s="357">
        <v>336</v>
      </c>
      <c r="M1943" s="357">
        <v>399</v>
      </c>
      <c r="N1943" s="357">
        <v>356</v>
      </c>
      <c r="O1943" s="357">
        <v>314</v>
      </c>
      <c r="P1943" s="357">
        <v>343</v>
      </c>
      <c r="Q1943" s="357">
        <v>389</v>
      </c>
      <c r="R1943" s="357">
        <v>361</v>
      </c>
      <c r="S1943" s="354">
        <v>452</v>
      </c>
      <c r="T1943" s="354">
        <v>517</v>
      </c>
      <c r="U1943" s="354">
        <v>586</v>
      </c>
      <c r="V1943" s="357">
        <v>409</v>
      </c>
      <c r="W1943" s="357">
        <v>454</v>
      </c>
      <c r="X1943" s="357">
        <v>371</v>
      </c>
      <c r="Y1943" s="357">
        <v>408</v>
      </c>
      <c r="Z1943" s="357">
        <v>476</v>
      </c>
      <c r="AA1943" s="357">
        <v>410</v>
      </c>
      <c r="AB1943" s="357">
        <v>392</v>
      </c>
      <c r="AC1943" s="357">
        <v>440</v>
      </c>
      <c r="AD1943" s="357">
        <v>517</v>
      </c>
      <c r="AE1943" s="357">
        <v>426</v>
      </c>
      <c r="AF1943" s="357">
        <v>460</v>
      </c>
      <c r="AG1943" s="357">
        <v>510</v>
      </c>
      <c r="AH1943" s="357">
        <v>599</v>
      </c>
      <c r="AI1943" s="368" t="s">
        <v>2207</v>
      </c>
      <c r="AJ1943" s="357">
        <v>413</v>
      </c>
      <c r="AK1943" s="357">
        <v>462</v>
      </c>
      <c r="AL1943" s="357">
        <v>542</v>
      </c>
      <c r="AM1943" s="357">
        <v>350</v>
      </c>
      <c r="AN1943" s="357">
        <v>379</v>
      </c>
      <c r="AO1943" s="357">
        <v>432</v>
      </c>
      <c r="AP1943" s="357">
        <v>360</v>
      </c>
      <c r="AQ1943" s="357">
        <v>360</v>
      </c>
      <c r="AR1943" s="357">
        <v>445</v>
      </c>
      <c r="AS1943" s="357">
        <v>458</v>
      </c>
      <c r="AT1943" s="105"/>
      <c r="AU1943" s="105" t="s">
        <v>3116</v>
      </c>
      <c r="AV1943" s="126">
        <v>3.3000000000000003</v>
      </c>
    </row>
    <row r="1944" spans="1:48" ht="23.25" customHeight="1">
      <c r="D1944" s="105" t="s">
        <v>2068</v>
      </c>
      <c r="E1944" s="164" t="s">
        <v>2068</v>
      </c>
      <c r="F1944" s="165" t="s">
        <v>907</v>
      </c>
      <c r="G1944" s="126">
        <v>4.0999999999999996</v>
      </c>
      <c r="H1944" s="166">
        <v>334</v>
      </c>
      <c r="I1944" s="166">
        <v>333</v>
      </c>
      <c r="J1944" s="166">
        <v>396</v>
      </c>
      <c r="K1944" s="357">
        <v>352</v>
      </c>
      <c r="L1944" s="357">
        <v>349</v>
      </c>
      <c r="M1944" s="357">
        <v>419</v>
      </c>
      <c r="N1944" s="357">
        <v>397</v>
      </c>
      <c r="O1944" s="357">
        <v>341</v>
      </c>
      <c r="P1944" s="357">
        <v>371</v>
      </c>
      <c r="Q1944" s="357">
        <v>409</v>
      </c>
      <c r="R1944" s="357">
        <v>394</v>
      </c>
      <c r="S1944" s="354">
        <v>478</v>
      </c>
      <c r="T1944" s="354">
        <v>557</v>
      </c>
      <c r="U1944" s="354">
        <v>626</v>
      </c>
      <c r="V1944" s="357">
        <v>441</v>
      </c>
      <c r="W1944" s="357">
        <v>490</v>
      </c>
      <c r="X1944" s="357">
        <v>391</v>
      </c>
      <c r="Y1944" s="357">
        <v>436</v>
      </c>
      <c r="Z1944" s="357">
        <v>507</v>
      </c>
      <c r="AA1944" s="357">
        <v>431</v>
      </c>
      <c r="AB1944" s="357">
        <v>420</v>
      </c>
      <c r="AC1944" s="357">
        <v>479</v>
      </c>
      <c r="AD1944" s="357">
        <v>562</v>
      </c>
      <c r="AE1944" s="357">
        <v>455</v>
      </c>
      <c r="AF1944" s="357">
        <v>488</v>
      </c>
      <c r="AG1944" s="357">
        <v>549</v>
      </c>
      <c r="AH1944" s="357">
        <v>644</v>
      </c>
      <c r="AI1944" s="368" t="s">
        <v>2207</v>
      </c>
      <c r="AJ1944" s="357">
        <v>441</v>
      </c>
      <c r="AK1944" s="357">
        <v>501</v>
      </c>
      <c r="AL1944" s="357">
        <v>587</v>
      </c>
      <c r="AM1944" s="357">
        <v>370</v>
      </c>
      <c r="AN1944" s="357">
        <v>406</v>
      </c>
      <c r="AO1944" s="357">
        <v>462</v>
      </c>
      <c r="AP1944" s="357">
        <v>394</v>
      </c>
      <c r="AQ1944" s="357">
        <v>394</v>
      </c>
      <c r="AR1944" s="357">
        <v>502</v>
      </c>
      <c r="AS1944" s="357">
        <v>491</v>
      </c>
      <c r="AT1944" s="105"/>
      <c r="AU1944" s="105" t="s">
        <v>2068</v>
      </c>
      <c r="AV1944" s="126">
        <v>4.0999999999999996</v>
      </c>
    </row>
    <row r="1945" spans="1:48" ht="23.25" customHeight="1">
      <c r="D1945" s="105" t="s">
        <v>3119</v>
      </c>
      <c r="E1945" s="164" t="s">
        <v>3119</v>
      </c>
      <c r="F1945" s="165" t="s">
        <v>339</v>
      </c>
      <c r="G1945" s="126">
        <v>4.8999999999999995</v>
      </c>
      <c r="H1945" s="166">
        <v>348</v>
      </c>
      <c r="I1945" s="166">
        <v>361</v>
      </c>
      <c r="J1945" s="166">
        <v>411</v>
      </c>
      <c r="K1945" s="357">
        <v>381</v>
      </c>
      <c r="L1945" s="357">
        <v>380</v>
      </c>
      <c r="M1945" s="357">
        <v>466</v>
      </c>
      <c r="N1945" s="357">
        <v>406</v>
      </c>
      <c r="O1945" s="357">
        <v>356</v>
      </c>
      <c r="P1945" s="357">
        <v>403</v>
      </c>
      <c r="Q1945" s="357">
        <v>448</v>
      </c>
      <c r="R1945" s="357">
        <v>417</v>
      </c>
      <c r="S1945" s="354">
        <v>504</v>
      </c>
      <c r="T1945" s="354">
        <v>597</v>
      </c>
      <c r="U1945" s="354">
        <v>666</v>
      </c>
      <c r="V1945" s="357">
        <v>475</v>
      </c>
      <c r="W1945" s="357">
        <v>526</v>
      </c>
      <c r="X1945" s="357">
        <v>410</v>
      </c>
      <c r="Y1945" s="357">
        <v>462</v>
      </c>
      <c r="Z1945" s="357">
        <v>538</v>
      </c>
      <c r="AA1945" s="357">
        <v>451</v>
      </c>
      <c r="AB1945" s="357">
        <v>447</v>
      </c>
      <c r="AC1945" s="357">
        <v>517</v>
      </c>
      <c r="AD1945" s="357">
        <v>607</v>
      </c>
      <c r="AE1945" s="357">
        <v>483</v>
      </c>
      <c r="AF1945" s="357">
        <v>516</v>
      </c>
      <c r="AG1945" s="357">
        <v>587</v>
      </c>
      <c r="AH1945" s="357">
        <v>689</v>
      </c>
      <c r="AI1945" s="368" t="s">
        <v>2207</v>
      </c>
      <c r="AJ1945" s="357">
        <v>468</v>
      </c>
      <c r="AK1945" s="357">
        <v>539</v>
      </c>
      <c r="AL1945" s="357">
        <v>632</v>
      </c>
      <c r="AM1945" s="357">
        <v>389</v>
      </c>
      <c r="AN1945" s="357">
        <v>432</v>
      </c>
      <c r="AO1945" s="357">
        <v>492</v>
      </c>
      <c r="AP1945" s="357">
        <v>428</v>
      </c>
      <c r="AQ1945" s="357">
        <v>428</v>
      </c>
      <c r="AR1945" s="357">
        <v>558</v>
      </c>
      <c r="AS1945" s="357">
        <v>525</v>
      </c>
      <c r="AT1945" s="105"/>
      <c r="AU1945" s="105" t="s">
        <v>3119</v>
      </c>
      <c r="AV1945" s="126">
        <v>4.8999999999999995</v>
      </c>
    </row>
    <row r="1946" spans="1:48" ht="23.25" customHeight="1">
      <c r="D1946" s="105" t="s">
        <v>2073</v>
      </c>
      <c r="E1946" s="164" t="s">
        <v>2073</v>
      </c>
      <c r="F1946" s="165" t="s">
        <v>2071</v>
      </c>
      <c r="G1946" s="126">
        <v>5.6999999999999993</v>
      </c>
      <c r="H1946" s="166">
        <v>371</v>
      </c>
      <c r="I1946" s="166">
        <v>371</v>
      </c>
      <c r="J1946" s="166">
        <v>443</v>
      </c>
      <c r="K1946" s="357">
        <v>397</v>
      </c>
      <c r="L1946" s="357">
        <v>394</v>
      </c>
      <c r="M1946" s="357">
        <v>476</v>
      </c>
      <c r="N1946" s="357">
        <v>454</v>
      </c>
      <c r="O1946" s="357">
        <v>384</v>
      </c>
      <c r="P1946" s="357">
        <v>428</v>
      </c>
      <c r="Q1946" s="357">
        <v>469</v>
      </c>
      <c r="R1946" s="357">
        <v>451</v>
      </c>
      <c r="S1946" s="354">
        <v>531</v>
      </c>
      <c r="T1946" s="354">
        <v>638</v>
      </c>
      <c r="U1946" s="354">
        <v>706</v>
      </c>
      <c r="V1946" s="357">
        <v>507</v>
      </c>
      <c r="W1946" s="357">
        <v>563</v>
      </c>
      <c r="X1946" s="357">
        <v>430</v>
      </c>
      <c r="Y1946" s="357">
        <v>490</v>
      </c>
      <c r="Z1946" s="357">
        <v>570</v>
      </c>
      <c r="AA1946" s="357">
        <v>473</v>
      </c>
      <c r="AB1946" s="357">
        <v>475</v>
      </c>
      <c r="AC1946" s="357">
        <v>556</v>
      </c>
      <c r="AD1946" s="357">
        <v>653</v>
      </c>
      <c r="AE1946" s="357">
        <v>512</v>
      </c>
      <c r="AF1946" s="357">
        <v>544</v>
      </c>
      <c r="AG1946" s="357">
        <v>626</v>
      </c>
      <c r="AH1946" s="357">
        <v>735</v>
      </c>
      <c r="AI1946" s="368" t="s">
        <v>2207</v>
      </c>
      <c r="AJ1946" s="357">
        <v>496</v>
      </c>
      <c r="AK1946" s="357">
        <v>578</v>
      </c>
      <c r="AL1946" s="357">
        <v>678</v>
      </c>
      <c r="AM1946" s="357">
        <v>409</v>
      </c>
      <c r="AN1946" s="357">
        <v>459</v>
      </c>
      <c r="AO1946" s="357">
        <v>522</v>
      </c>
      <c r="AP1946" s="357">
        <v>462</v>
      </c>
      <c r="AQ1946" s="357">
        <v>462</v>
      </c>
      <c r="AR1946" s="357">
        <v>615</v>
      </c>
      <c r="AS1946" s="357">
        <v>559</v>
      </c>
      <c r="AT1946" s="105"/>
      <c r="AU1946" s="105" t="s">
        <v>2073</v>
      </c>
      <c r="AV1946" s="126">
        <v>5.6999999999999993</v>
      </c>
    </row>
    <row r="1947" spans="1:48" ht="23.25" customHeight="1">
      <c r="D1947" s="105" t="s">
        <v>3120</v>
      </c>
      <c r="E1947" s="164" t="s">
        <v>3120</v>
      </c>
      <c r="F1947" s="165" t="s">
        <v>908</v>
      </c>
      <c r="G1947" s="126">
        <v>6.5</v>
      </c>
      <c r="H1947" s="166">
        <v>385</v>
      </c>
      <c r="I1947" s="166">
        <v>403</v>
      </c>
      <c r="J1947" s="166">
        <v>456</v>
      </c>
      <c r="K1947" s="357">
        <v>424</v>
      </c>
      <c r="L1947" s="357">
        <v>424</v>
      </c>
      <c r="M1947" s="357">
        <v>534</v>
      </c>
      <c r="N1947" s="357">
        <v>456</v>
      </c>
      <c r="O1947" s="357">
        <v>397</v>
      </c>
      <c r="P1947" s="357">
        <v>464</v>
      </c>
      <c r="Q1947" s="357">
        <v>508</v>
      </c>
      <c r="R1947" s="357">
        <v>473</v>
      </c>
      <c r="S1947" s="354">
        <v>571</v>
      </c>
      <c r="T1947" s="354">
        <v>693</v>
      </c>
      <c r="U1947" s="354">
        <v>764</v>
      </c>
      <c r="V1947" s="357">
        <v>554</v>
      </c>
      <c r="W1947" s="357">
        <v>616</v>
      </c>
      <c r="X1947" s="357">
        <v>463</v>
      </c>
      <c r="Y1947" s="357">
        <v>531</v>
      </c>
      <c r="Z1947" s="357">
        <v>618</v>
      </c>
      <c r="AA1947" s="357">
        <v>509</v>
      </c>
      <c r="AB1947" s="357">
        <v>517</v>
      </c>
      <c r="AC1947" s="357">
        <v>609</v>
      </c>
      <c r="AD1947" s="357">
        <v>715</v>
      </c>
      <c r="AE1947" s="357">
        <v>556</v>
      </c>
      <c r="AF1947" s="357">
        <v>585</v>
      </c>
      <c r="AG1947" s="357">
        <v>679</v>
      </c>
      <c r="AH1947" s="357">
        <v>797</v>
      </c>
      <c r="AI1947" s="368" t="s">
        <v>2207</v>
      </c>
      <c r="AJ1947" s="357">
        <v>538</v>
      </c>
      <c r="AK1947" s="357">
        <v>630</v>
      </c>
      <c r="AL1947" s="357">
        <v>740</v>
      </c>
      <c r="AM1947" s="357">
        <v>442</v>
      </c>
      <c r="AN1947" s="357">
        <v>500</v>
      </c>
      <c r="AO1947" s="357">
        <v>568</v>
      </c>
      <c r="AP1947" s="357">
        <v>513</v>
      </c>
      <c r="AQ1947" s="357">
        <v>513</v>
      </c>
      <c r="AR1947" s="357">
        <v>688</v>
      </c>
      <c r="AS1947" s="357">
        <v>608</v>
      </c>
      <c r="AT1947" s="105"/>
      <c r="AU1947" s="105" t="s">
        <v>3120</v>
      </c>
      <c r="AV1947" s="126">
        <v>6.5</v>
      </c>
    </row>
    <row r="1948" spans="1:48" ht="23.25" customHeight="1">
      <c r="D1948" s="105" t="s">
        <v>346</v>
      </c>
      <c r="E1948" s="164" t="s">
        <v>346</v>
      </c>
      <c r="F1948" s="165" t="s">
        <v>894</v>
      </c>
      <c r="G1948" s="126">
        <v>8.1999999999999993</v>
      </c>
      <c r="H1948" s="166">
        <v>481</v>
      </c>
      <c r="I1948" s="166">
        <v>493</v>
      </c>
      <c r="J1948" s="166">
        <v>567</v>
      </c>
      <c r="K1948" s="357">
        <v>527</v>
      </c>
      <c r="L1948" s="357">
        <v>515</v>
      </c>
      <c r="M1948" s="357">
        <v>665</v>
      </c>
      <c r="N1948" s="357">
        <v>562</v>
      </c>
      <c r="O1948" s="357">
        <v>498</v>
      </c>
      <c r="P1948" s="357">
        <v>571</v>
      </c>
      <c r="Q1948" s="357">
        <v>637</v>
      </c>
      <c r="R1948" s="357">
        <v>617</v>
      </c>
      <c r="S1948" s="354">
        <v>683</v>
      </c>
      <c r="T1948" s="354">
        <v>834</v>
      </c>
      <c r="U1948" s="354">
        <v>918</v>
      </c>
      <c r="V1948" s="357">
        <v>682</v>
      </c>
      <c r="W1948" s="357">
        <v>759</v>
      </c>
      <c r="X1948" s="357">
        <v>532</v>
      </c>
      <c r="Y1948" s="357">
        <v>616</v>
      </c>
      <c r="Z1948" s="357">
        <v>740</v>
      </c>
      <c r="AA1948" s="357">
        <v>605</v>
      </c>
      <c r="AB1948" s="357">
        <v>585</v>
      </c>
      <c r="AC1948" s="357">
        <v>701</v>
      </c>
      <c r="AD1948" s="357">
        <v>858</v>
      </c>
      <c r="AE1948" s="357">
        <v>663</v>
      </c>
      <c r="AF1948" s="357">
        <v>656</v>
      </c>
      <c r="AG1948" s="357">
        <v>773</v>
      </c>
      <c r="AH1948" s="357">
        <v>943</v>
      </c>
      <c r="AI1948" s="368" t="s">
        <v>2207</v>
      </c>
      <c r="AJ1948" s="357">
        <v>653</v>
      </c>
      <c r="AK1948" s="357">
        <v>768</v>
      </c>
      <c r="AL1948" s="357">
        <v>903</v>
      </c>
      <c r="AM1948" s="357">
        <v>541</v>
      </c>
      <c r="AN1948" s="357">
        <v>613</v>
      </c>
      <c r="AO1948" s="357">
        <v>697</v>
      </c>
      <c r="AP1948" s="357">
        <v>648</v>
      </c>
      <c r="AQ1948" s="357">
        <v>648</v>
      </c>
      <c r="AR1948" s="357">
        <v>868</v>
      </c>
      <c r="AS1948" s="357">
        <v>742</v>
      </c>
      <c r="AT1948" s="105"/>
      <c r="AU1948" s="105" t="s">
        <v>346</v>
      </c>
      <c r="AV1948" s="126">
        <v>8.1999999999999993</v>
      </c>
    </row>
    <row r="1949" spans="1:48" ht="23.25" customHeight="1">
      <c r="D1949" s="105" t="s">
        <v>5359</v>
      </c>
      <c r="E1949" s="13" t="s">
        <v>5359</v>
      </c>
      <c r="F1949" s="2" t="s">
        <v>5353</v>
      </c>
      <c r="G1949">
        <v>9</v>
      </c>
      <c r="H1949" s="398" t="s">
        <v>2207</v>
      </c>
      <c r="I1949" s="398" t="s">
        <v>2207</v>
      </c>
      <c r="J1949" s="398" t="s">
        <v>2207</v>
      </c>
      <c r="K1949" s="390" t="s">
        <v>2207</v>
      </c>
      <c r="L1949" s="390" t="s">
        <v>2207</v>
      </c>
      <c r="M1949" s="390" t="s">
        <v>2207</v>
      </c>
      <c r="N1949" s="390" t="s">
        <v>2207</v>
      </c>
      <c r="O1949" s="390" t="s">
        <v>2207</v>
      </c>
      <c r="P1949" s="390" t="s">
        <v>2207</v>
      </c>
      <c r="Q1949" s="390" t="s">
        <v>2207</v>
      </c>
      <c r="R1949" s="390" t="s">
        <v>2207</v>
      </c>
      <c r="S1949" s="354">
        <v>754</v>
      </c>
      <c r="T1949" s="354">
        <v>919</v>
      </c>
      <c r="U1949" s="354">
        <v>1012</v>
      </c>
      <c r="V1949" s="391">
        <v>740</v>
      </c>
      <c r="W1949" s="391">
        <v>824</v>
      </c>
      <c r="X1949" s="391">
        <v>574</v>
      </c>
      <c r="Y1949" s="391">
        <v>666</v>
      </c>
      <c r="Z1949" s="391">
        <v>801</v>
      </c>
      <c r="AA1949" s="391">
        <v>653</v>
      </c>
      <c r="AB1949" s="391">
        <v>634</v>
      </c>
      <c r="AC1949" s="391">
        <v>761</v>
      </c>
      <c r="AD1949" s="391">
        <v>932</v>
      </c>
      <c r="AE1949" s="391">
        <v>718</v>
      </c>
      <c r="AF1949" s="391">
        <v>705</v>
      </c>
      <c r="AG1949" s="391">
        <v>834</v>
      </c>
      <c r="AH1949" s="391">
        <v>1018</v>
      </c>
      <c r="AI1949" s="399" t="s">
        <v>2207</v>
      </c>
      <c r="AJ1949" s="391">
        <v>706</v>
      </c>
      <c r="AK1949" s="391">
        <v>833</v>
      </c>
      <c r="AL1949" s="391">
        <v>979</v>
      </c>
      <c r="AM1949" s="391">
        <v>586</v>
      </c>
      <c r="AN1949" s="391">
        <v>665</v>
      </c>
      <c r="AO1949" s="391">
        <v>756</v>
      </c>
      <c r="AP1949" s="391">
        <v>687</v>
      </c>
      <c r="AQ1949" s="391">
        <v>687</v>
      </c>
      <c r="AR1949" s="391">
        <v>929</v>
      </c>
      <c r="AS1949" s="391">
        <v>780</v>
      </c>
      <c r="AU1949" s="105" t="s">
        <v>5359</v>
      </c>
      <c r="AV1949" s="126">
        <v>9</v>
      </c>
    </row>
    <row r="1950" spans="1:48" ht="23.25" customHeight="1">
      <c r="A1950" s="396"/>
      <c r="B1950" s="397"/>
      <c r="D1950" s="105" t="s">
        <v>350</v>
      </c>
      <c r="E1950" s="164" t="s">
        <v>350</v>
      </c>
      <c r="F1950" s="165" t="s">
        <v>898</v>
      </c>
      <c r="G1950" s="126">
        <v>9.7999999999999989</v>
      </c>
      <c r="H1950" s="166">
        <v>567</v>
      </c>
      <c r="I1950" s="166">
        <v>583</v>
      </c>
      <c r="J1950" s="166">
        <v>668</v>
      </c>
      <c r="K1950" s="357">
        <v>620</v>
      </c>
      <c r="L1950" s="357">
        <v>606</v>
      </c>
      <c r="M1950" s="357">
        <v>788</v>
      </c>
      <c r="N1950" s="357">
        <v>662</v>
      </c>
      <c r="O1950" s="357">
        <v>588</v>
      </c>
      <c r="P1950" s="357">
        <v>678</v>
      </c>
      <c r="Q1950" s="357">
        <v>753</v>
      </c>
      <c r="R1950" s="357">
        <v>729</v>
      </c>
      <c r="S1950" s="354">
        <v>783</v>
      </c>
      <c r="T1950" s="354">
        <v>963</v>
      </c>
      <c r="U1950" s="354">
        <v>1056</v>
      </c>
      <c r="V1950" s="357">
        <v>797</v>
      </c>
      <c r="W1950" s="357">
        <v>888</v>
      </c>
      <c r="X1950" s="357">
        <v>616</v>
      </c>
      <c r="Y1950" s="357">
        <v>716</v>
      </c>
      <c r="Z1950" s="357">
        <v>861</v>
      </c>
      <c r="AA1950" s="357">
        <v>701</v>
      </c>
      <c r="AB1950" s="357">
        <v>683</v>
      </c>
      <c r="AC1950" s="357">
        <v>821</v>
      </c>
      <c r="AD1950" s="357">
        <v>1006</v>
      </c>
      <c r="AE1950" s="357">
        <v>773</v>
      </c>
      <c r="AF1950" s="357">
        <v>754</v>
      </c>
      <c r="AG1950" s="357">
        <v>894</v>
      </c>
      <c r="AH1950" s="357">
        <v>1092</v>
      </c>
      <c r="AI1950" s="368" t="s">
        <v>2207</v>
      </c>
      <c r="AJ1950" s="357">
        <v>759</v>
      </c>
      <c r="AK1950" s="357">
        <v>897</v>
      </c>
      <c r="AL1950" s="357">
        <v>1054</v>
      </c>
      <c r="AM1950" s="357">
        <v>630</v>
      </c>
      <c r="AN1950" s="357">
        <v>717</v>
      </c>
      <c r="AO1950" s="357">
        <v>815</v>
      </c>
      <c r="AP1950" s="357">
        <v>725</v>
      </c>
      <c r="AQ1950" s="357">
        <v>725</v>
      </c>
      <c r="AR1950" s="357">
        <v>990</v>
      </c>
      <c r="AS1950" s="357">
        <v>817</v>
      </c>
      <c r="AT1950" s="105"/>
      <c r="AU1950" s="105" t="s">
        <v>350</v>
      </c>
      <c r="AV1950" s="126">
        <v>9.7999999999999989</v>
      </c>
    </row>
    <row r="1951" spans="1:48" ht="23.25" customHeight="1">
      <c r="D1951" s="105" t="s">
        <v>3121</v>
      </c>
      <c r="E1951" s="164" t="s">
        <v>3121</v>
      </c>
      <c r="F1951" s="165" t="s">
        <v>3826</v>
      </c>
      <c r="G1951" s="126">
        <v>10.6</v>
      </c>
      <c r="H1951" s="166">
        <v>611</v>
      </c>
      <c r="I1951" s="166">
        <v>610</v>
      </c>
      <c r="J1951" s="166">
        <v>747</v>
      </c>
      <c r="K1951" s="357">
        <v>656</v>
      </c>
      <c r="L1951" s="357">
        <v>651</v>
      </c>
      <c r="M1951" s="357">
        <v>812</v>
      </c>
      <c r="N1951" s="357">
        <v>776</v>
      </c>
      <c r="O1951" s="357">
        <v>703</v>
      </c>
      <c r="P1951" s="357">
        <v>710</v>
      </c>
      <c r="Q1951" s="357">
        <v>814</v>
      </c>
      <c r="R1951" s="357">
        <v>792</v>
      </c>
      <c r="S1951" s="354">
        <v>830</v>
      </c>
      <c r="T1951" s="354">
        <v>1024</v>
      </c>
      <c r="U1951" s="354">
        <v>1122</v>
      </c>
      <c r="V1951" s="357">
        <v>851</v>
      </c>
      <c r="W1951" s="357">
        <v>949</v>
      </c>
      <c r="X1951" s="357">
        <v>688</v>
      </c>
      <c r="Y1951" s="357">
        <v>797</v>
      </c>
      <c r="Z1951" s="357">
        <v>928</v>
      </c>
      <c r="AA1951" s="357">
        <v>755</v>
      </c>
      <c r="AB1951" s="357">
        <v>783</v>
      </c>
      <c r="AC1951" s="357">
        <v>931</v>
      </c>
      <c r="AD1951" s="357">
        <v>1094</v>
      </c>
      <c r="AE1951" s="357">
        <v>839</v>
      </c>
      <c r="AF1951" s="357">
        <v>851</v>
      </c>
      <c r="AG1951" s="357">
        <v>1001</v>
      </c>
      <c r="AH1951" s="357">
        <v>1177</v>
      </c>
      <c r="AI1951" s="368" t="s">
        <v>2207</v>
      </c>
      <c r="AJ1951" s="357">
        <v>804</v>
      </c>
      <c r="AK1951" s="357">
        <v>953</v>
      </c>
      <c r="AL1951" s="357">
        <v>1120</v>
      </c>
      <c r="AM1951" s="357">
        <v>667</v>
      </c>
      <c r="AN1951" s="357">
        <v>760</v>
      </c>
      <c r="AO1951" s="357">
        <v>865</v>
      </c>
      <c r="AP1951" s="357">
        <v>779</v>
      </c>
      <c r="AQ1951" s="357">
        <v>779</v>
      </c>
      <c r="AR1951" s="357">
        <v>1066</v>
      </c>
      <c r="AS1951" s="357">
        <v>875</v>
      </c>
      <c r="AT1951" s="105"/>
      <c r="AU1951" s="105" t="s">
        <v>3121</v>
      </c>
      <c r="AV1951" s="126">
        <v>10.6</v>
      </c>
    </row>
    <row r="1952" spans="1:48" ht="23.25" customHeight="1">
      <c r="D1952" s="105" t="s">
        <v>354</v>
      </c>
      <c r="E1952" s="164" t="s">
        <v>354</v>
      </c>
      <c r="F1952" s="165" t="s">
        <v>902</v>
      </c>
      <c r="G1952" s="126">
        <v>11.4</v>
      </c>
      <c r="H1952" s="166">
        <v>618</v>
      </c>
      <c r="I1952" s="166">
        <v>637</v>
      </c>
      <c r="J1952" s="166">
        <v>730</v>
      </c>
      <c r="K1952" s="357">
        <v>678</v>
      </c>
      <c r="L1952" s="357">
        <v>662</v>
      </c>
      <c r="M1952" s="357">
        <v>871</v>
      </c>
      <c r="N1952" s="357">
        <v>727</v>
      </c>
      <c r="O1952" s="357">
        <v>644</v>
      </c>
      <c r="P1952" s="357">
        <v>750</v>
      </c>
      <c r="Q1952" s="357">
        <v>830</v>
      </c>
      <c r="R1952" s="357">
        <v>806</v>
      </c>
      <c r="S1952" s="354">
        <v>858</v>
      </c>
      <c r="T1952" s="354">
        <v>1066</v>
      </c>
      <c r="U1952" s="354">
        <v>1164</v>
      </c>
      <c r="V1952" s="357">
        <v>886</v>
      </c>
      <c r="W1952" s="357">
        <v>987</v>
      </c>
      <c r="X1952" s="357">
        <v>667</v>
      </c>
      <c r="Y1952" s="357">
        <v>783</v>
      </c>
      <c r="Z1952" s="357">
        <v>944</v>
      </c>
      <c r="AA1952" s="357">
        <v>761</v>
      </c>
      <c r="AB1952" s="357">
        <v>747</v>
      </c>
      <c r="AC1952" s="357">
        <v>908</v>
      </c>
      <c r="AD1952" s="357">
        <v>1115</v>
      </c>
      <c r="AE1952" s="357">
        <v>848</v>
      </c>
      <c r="AF1952" s="357">
        <v>818</v>
      </c>
      <c r="AG1952" s="357">
        <v>980</v>
      </c>
      <c r="AH1952" s="357">
        <v>1201</v>
      </c>
      <c r="AI1952" s="368" t="s">
        <v>2207</v>
      </c>
      <c r="AJ1952" s="357">
        <v>834</v>
      </c>
      <c r="AK1952" s="357">
        <v>994</v>
      </c>
      <c r="AL1952" s="357">
        <v>1168</v>
      </c>
      <c r="AM1952" s="357">
        <v>689</v>
      </c>
      <c r="AN1952" s="357">
        <v>790</v>
      </c>
      <c r="AO1952" s="357">
        <v>898</v>
      </c>
      <c r="AP1952" s="357">
        <v>816</v>
      </c>
      <c r="AQ1952" s="357">
        <v>816</v>
      </c>
      <c r="AR1952" s="357">
        <v>1125</v>
      </c>
      <c r="AS1952" s="357">
        <v>911</v>
      </c>
      <c r="AT1952" s="105"/>
      <c r="AU1952" s="105" t="s">
        <v>354</v>
      </c>
      <c r="AV1952" s="126">
        <v>11.4</v>
      </c>
    </row>
    <row r="1953" spans="1:48" ht="23.25" customHeight="1">
      <c r="D1953" s="105" t="s">
        <v>3125</v>
      </c>
      <c r="E1953" s="164" t="s">
        <v>3125</v>
      </c>
      <c r="F1953" s="165" t="s">
        <v>337</v>
      </c>
      <c r="G1953" s="126">
        <v>3.6</v>
      </c>
      <c r="H1953" s="166">
        <v>324</v>
      </c>
      <c r="I1953" s="166">
        <v>332</v>
      </c>
      <c r="J1953" s="166">
        <v>380</v>
      </c>
      <c r="K1953" s="357">
        <v>351</v>
      </c>
      <c r="L1953" s="357">
        <v>349</v>
      </c>
      <c r="M1953" s="357">
        <v>415</v>
      </c>
      <c r="N1953" s="357">
        <v>370</v>
      </c>
      <c r="O1953" s="357">
        <v>327</v>
      </c>
      <c r="P1953" s="357">
        <v>359</v>
      </c>
      <c r="Q1953" s="357">
        <v>405</v>
      </c>
      <c r="R1953" s="357">
        <v>377</v>
      </c>
      <c r="S1953" s="354">
        <v>466</v>
      </c>
      <c r="T1953" s="354">
        <v>538</v>
      </c>
      <c r="U1953" s="354">
        <v>608</v>
      </c>
      <c r="V1953" s="357">
        <v>430</v>
      </c>
      <c r="W1953" s="357">
        <v>475</v>
      </c>
      <c r="X1953" s="357">
        <v>383</v>
      </c>
      <c r="Y1953" s="357">
        <v>424</v>
      </c>
      <c r="Z1953" s="357">
        <v>493</v>
      </c>
      <c r="AA1953" s="357">
        <v>423</v>
      </c>
      <c r="AB1953" s="357">
        <v>407</v>
      </c>
      <c r="AC1953" s="357">
        <v>460</v>
      </c>
      <c r="AD1953" s="357">
        <v>538</v>
      </c>
      <c r="AE1953" s="357">
        <v>442</v>
      </c>
      <c r="AF1953" s="357">
        <v>475</v>
      </c>
      <c r="AG1953" s="357">
        <v>530</v>
      </c>
      <c r="AH1953" s="357">
        <v>621</v>
      </c>
      <c r="AI1953" s="368" t="s">
        <v>2207</v>
      </c>
      <c r="AJ1953" s="357">
        <v>428</v>
      </c>
      <c r="AK1953" s="357">
        <v>481</v>
      </c>
      <c r="AL1953" s="357">
        <v>564</v>
      </c>
      <c r="AM1953" s="357">
        <v>362</v>
      </c>
      <c r="AN1953" s="357">
        <v>394</v>
      </c>
      <c r="AO1953" s="357">
        <v>448</v>
      </c>
      <c r="AP1953" s="357">
        <v>378</v>
      </c>
      <c r="AQ1953" s="357">
        <v>378</v>
      </c>
      <c r="AR1953" s="357">
        <v>471</v>
      </c>
      <c r="AS1953" s="357">
        <v>476</v>
      </c>
      <c r="AT1953" s="105"/>
      <c r="AU1953" s="105" t="s">
        <v>3125</v>
      </c>
      <c r="AV1953" s="126">
        <v>3.6</v>
      </c>
    </row>
    <row r="1954" spans="1:48" ht="23.25" customHeight="1">
      <c r="D1954" s="105" t="s">
        <v>2069</v>
      </c>
      <c r="E1954" s="164" t="s">
        <v>2069</v>
      </c>
      <c r="F1954" s="165" t="s">
        <v>907</v>
      </c>
      <c r="G1954" s="126">
        <v>4.5</v>
      </c>
      <c r="H1954" s="166">
        <v>350</v>
      </c>
      <c r="I1954" s="166">
        <v>349</v>
      </c>
      <c r="J1954" s="166">
        <v>416</v>
      </c>
      <c r="K1954" s="357">
        <v>368</v>
      </c>
      <c r="L1954" s="357">
        <v>366</v>
      </c>
      <c r="M1954" s="357">
        <v>439</v>
      </c>
      <c r="N1954" s="357">
        <v>416</v>
      </c>
      <c r="O1954" s="357">
        <v>358</v>
      </c>
      <c r="P1954" s="357">
        <v>392</v>
      </c>
      <c r="Q1954" s="357">
        <v>430</v>
      </c>
      <c r="R1954" s="357">
        <v>415</v>
      </c>
      <c r="S1954" s="354">
        <v>496</v>
      </c>
      <c r="T1954" s="354">
        <v>584</v>
      </c>
      <c r="U1954" s="354">
        <v>654</v>
      </c>
      <c r="V1954" s="357">
        <v>468</v>
      </c>
      <c r="W1954" s="357">
        <v>516</v>
      </c>
      <c r="X1954" s="357">
        <v>407</v>
      </c>
      <c r="Y1954" s="357">
        <v>456</v>
      </c>
      <c r="Z1954" s="357">
        <v>530</v>
      </c>
      <c r="AA1954" s="357">
        <v>448</v>
      </c>
      <c r="AB1954" s="357">
        <v>439</v>
      </c>
      <c r="AC1954" s="357">
        <v>504</v>
      </c>
      <c r="AD1954" s="357">
        <v>590</v>
      </c>
      <c r="AE1954" s="357">
        <v>476</v>
      </c>
      <c r="AF1954" s="357">
        <v>507</v>
      </c>
      <c r="AG1954" s="357">
        <v>574</v>
      </c>
      <c r="AH1954" s="357">
        <v>672</v>
      </c>
      <c r="AI1954" s="368" t="s">
        <v>2207</v>
      </c>
      <c r="AJ1954" s="357">
        <v>460</v>
      </c>
      <c r="AK1954" s="357">
        <v>525</v>
      </c>
      <c r="AL1954" s="357">
        <v>616</v>
      </c>
      <c r="AM1954" s="357">
        <v>385</v>
      </c>
      <c r="AN1954" s="357">
        <v>425</v>
      </c>
      <c r="AO1954" s="357">
        <v>483</v>
      </c>
      <c r="AP1954" s="357">
        <v>417</v>
      </c>
      <c r="AQ1954" s="357">
        <v>417</v>
      </c>
      <c r="AR1954" s="357">
        <v>535</v>
      </c>
      <c r="AS1954" s="357">
        <v>515</v>
      </c>
      <c r="AT1954" s="105"/>
      <c r="AU1954" s="105" t="s">
        <v>2069</v>
      </c>
      <c r="AV1954" s="126">
        <v>4.5</v>
      </c>
    </row>
    <row r="1955" spans="1:48" ht="23.25" customHeight="1">
      <c r="D1955" s="105" t="s">
        <v>3128</v>
      </c>
      <c r="E1955" s="164" t="s">
        <v>3128</v>
      </c>
      <c r="F1955" s="165" t="s">
        <v>339</v>
      </c>
      <c r="G1955" s="126">
        <v>5.3</v>
      </c>
      <c r="H1955" s="166">
        <v>367</v>
      </c>
      <c r="I1955" s="166">
        <v>381</v>
      </c>
      <c r="J1955" s="166">
        <v>433</v>
      </c>
      <c r="K1955" s="357">
        <v>400</v>
      </c>
      <c r="L1955" s="357">
        <v>400</v>
      </c>
      <c r="M1955" s="357">
        <v>492</v>
      </c>
      <c r="N1955" s="357">
        <v>428</v>
      </c>
      <c r="O1955" s="357">
        <v>375</v>
      </c>
      <c r="P1955" s="357">
        <v>429</v>
      </c>
      <c r="Q1955" s="357">
        <v>474</v>
      </c>
      <c r="R1955" s="357">
        <v>441</v>
      </c>
      <c r="S1955" s="354">
        <v>526</v>
      </c>
      <c r="T1955" s="354">
        <v>630</v>
      </c>
      <c r="U1955" s="354">
        <v>700</v>
      </c>
      <c r="V1955" s="357">
        <v>505</v>
      </c>
      <c r="W1955" s="357">
        <v>557</v>
      </c>
      <c r="X1955" s="357">
        <v>429</v>
      </c>
      <c r="Y1955" s="357">
        <v>486</v>
      </c>
      <c r="Z1955" s="357">
        <v>565</v>
      </c>
      <c r="AA1955" s="357">
        <v>472</v>
      </c>
      <c r="AB1955" s="357">
        <v>470</v>
      </c>
      <c r="AC1955" s="357">
        <v>546</v>
      </c>
      <c r="AD1955" s="357">
        <v>640</v>
      </c>
      <c r="AE1955" s="357">
        <v>507</v>
      </c>
      <c r="AF1955" s="357">
        <v>538</v>
      </c>
      <c r="AG1955" s="357">
        <v>616</v>
      </c>
      <c r="AH1955" s="357">
        <v>722</v>
      </c>
      <c r="AI1955" s="368" t="s">
        <v>2207</v>
      </c>
      <c r="AJ1955" s="357">
        <v>491</v>
      </c>
      <c r="AK1955" s="357">
        <v>568</v>
      </c>
      <c r="AL1955" s="357">
        <v>666</v>
      </c>
      <c r="AM1955" s="357">
        <v>407</v>
      </c>
      <c r="AN1955" s="357">
        <v>455</v>
      </c>
      <c r="AO1955" s="357">
        <v>517</v>
      </c>
      <c r="AP1955" s="357">
        <v>456</v>
      </c>
      <c r="AQ1955" s="357">
        <v>456</v>
      </c>
      <c r="AR1955" s="357">
        <v>598</v>
      </c>
      <c r="AS1955" s="357">
        <v>553</v>
      </c>
      <c r="AT1955" s="105"/>
      <c r="AU1955" s="105" t="s">
        <v>3128</v>
      </c>
      <c r="AV1955" s="126">
        <v>5.3</v>
      </c>
    </row>
    <row r="1956" spans="1:48" ht="23.25" customHeight="1">
      <c r="D1956" s="105" t="s">
        <v>2074</v>
      </c>
      <c r="E1956" s="164" t="s">
        <v>2074</v>
      </c>
      <c r="F1956" s="165" t="s">
        <v>2071</v>
      </c>
      <c r="G1956" s="126">
        <v>6.1999999999999993</v>
      </c>
      <c r="H1956" s="166">
        <v>391</v>
      </c>
      <c r="I1956" s="166">
        <v>392</v>
      </c>
      <c r="J1956" s="166">
        <v>468</v>
      </c>
      <c r="K1956" s="357">
        <v>417</v>
      </c>
      <c r="L1956" s="357">
        <v>416</v>
      </c>
      <c r="M1956" s="357">
        <v>502</v>
      </c>
      <c r="N1956" s="357">
        <v>479</v>
      </c>
      <c r="O1956" s="357">
        <v>406</v>
      </c>
      <c r="P1956" s="357">
        <v>456</v>
      </c>
      <c r="Q1956" s="357">
        <v>498</v>
      </c>
      <c r="R1956" s="357">
        <v>479</v>
      </c>
      <c r="S1956" s="354">
        <v>556</v>
      </c>
      <c r="T1956" s="354">
        <v>675</v>
      </c>
      <c r="U1956" s="354">
        <v>745</v>
      </c>
      <c r="V1956" s="357">
        <v>542</v>
      </c>
      <c r="W1956" s="357">
        <v>598</v>
      </c>
      <c r="X1956" s="357">
        <v>451</v>
      </c>
      <c r="Y1956" s="357">
        <v>517</v>
      </c>
      <c r="Z1956" s="357">
        <v>600</v>
      </c>
      <c r="AA1956" s="357">
        <v>480</v>
      </c>
      <c r="AB1956" s="357">
        <v>501</v>
      </c>
      <c r="AC1956" s="357">
        <v>590</v>
      </c>
      <c r="AD1956" s="357">
        <v>691</v>
      </c>
      <c r="AE1956" s="357">
        <v>540</v>
      </c>
      <c r="AF1956" s="357">
        <v>570</v>
      </c>
      <c r="AG1956" s="357">
        <v>660</v>
      </c>
      <c r="AH1956" s="357">
        <v>773</v>
      </c>
      <c r="AI1956" s="368" t="s">
        <v>2207</v>
      </c>
      <c r="AJ1956" s="357">
        <v>522</v>
      </c>
      <c r="AK1956" s="357">
        <v>611</v>
      </c>
      <c r="AL1956" s="357">
        <v>717</v>
      </c>
      <c r="AM1956" s="357">
        <v>430</v>
      </c>
      <c r="AN1956" s="357">
        <v>486</v>
      </c>
      <c r="AO1956" s="357">
        <v>551</v>
      </c>
      <c r="AP1956" s="357">
        <v>495</v>
      </c>
      <c r="AQ1956" s="357">
        <v>495</v>
      </c>
      <c r="AR1956" s="357">
        <v>660</v>
      </c>
      <c r="AS1956" s="357">
        <v>590</v>
      </c>
      <c r="AT1956" s="105"/>
      <c r="AU1956" s="105" t="s">
        <v>2074</v>
      </c>
      <c r="AV1956" s="126">
        <v>6.1999999999999993</v>
      </c>
    </row>
    <row r="1957" spans="1:48" ht="23.25" customHeight="1">
      <c r="A1957" s="396"/>
      <c r="B1957" s="397"/>
      <c r="D1957" s="105" t="s">
        <v>3129</v>
      </c>
      <c r="E1957" s="164" t="s">
        <v>3129</v>
      </c>
      <c r="F1957" s="165" t="s">
        <v>908</v>
      </c>
      <c r="G1957" s="126">
        <v>7.1</v>
      </c>
      <c r="H1957" s="166">
        <v>406</v>
      </c>
      <c r="I1957" s="166">
        <v>427</v>
      </c>
      <c r="J1957" s="166">
        <v>483</v>
      </c>
      <c r="K1957" s="357">
        <v>447</v>
      </c>
      <c r="L1957" s="357">
        <v>448</v>
      </c>
      <c r="M1957" s="357">
        <v>566</v>
      </c>
      <c r="N1957" s="357">
        <v>482</v>
      </c>
      <c r="O1957" s="357">
        <v>421</v>
      </c>
      <c r="P1957" s="357">
        <v>495</v>
      </c>
      <c r="Q1957" s="357">
        <v>540</v>
      </c>
      <c r="R1957" s="357">
        <v>503</v>
      </c>
      <c r="S1957" s="354">
        <v>599</v>
      </c>
      <c r="T1957" s="354">
        <v>734</v>
      </c>
      <c r="U1957" s="354">
        <v>807</v>
      </c>
      <c r="V1957" s="357">
        <v>594</v>
      </c>
      <c r="W1957" s="357">
        <v>656</v>
      </c>
      <c r="X1957" s="357">
        <v>487</v>
      </c>
      <c r="Y1957" s="357">
        <v>562</v>
      </c>
      <c r="Z1957" s="357">
        <v>652</v>
      </c>
      <c r="AA1957" s="357">
        <v>536</v>
      </c>
      <c r="AB1957" s="357">
        <v>546</v>
      </c>
      <c r="AC1957" s="357">
        <v>647</v>
      </c>
      <c r="AD1957" s="357">
        <v>758</v>
      </c>
      <c r="AE1957" s="357">
        <v>587</v>
      </c>
      <c r="AF1957" s="357">
        <v>615</v>
      </c>
      <c r="AG1957" s="357">
        <v>717</v>
      </c>
      <c r="AH1957" s="357">
        <v>840</v>
      </c>
      <c r="AI1957" s="368" t="s">
        <v>2207</v>
      </c>
      <c r="AJ1957" s="357">
        <v>567</v>
      </c>
      <c r="AK1957" s="357">
        <v>668</v>
      </c>
      <c r="AL1957" s="357">
        <v>784</v>
      </c>
      <c r="AM1957" s="357">
        <v>466</v>
      </c>
      <c r="AN1957" s="357">
        <v>530</v>
      </c>
      <c r="AO1957" s="357">
        <v>601</v>
      </c>
      <c r="AP1957" s="357">
        <v>549</v>
      </c>
      <c r="AQ1957" s="357">
        <v>549</v>
      </c>
      <c r="AR1957" s="357">
        <v>739</v>
      </c>
      <c r="AS1957" s="357">
        <v>644</v>
      </c>
      <c r="AT1957" s="105"/>
      <c r="AU1957" s="105" t="s">
        <v>3129</v>
      </c>
      <c r="AV1957" s="126">
        <v>7.1</v>
      </c>
    </row>
    <row r="1958" spans="1:48" ht="23.25" customHeight="1">
      <c r="A1958" s="396"/>
      <c r="D1958" s="105" t="s">
        <v>1980</v>
      </c>
      <c r="E1958" s="164" t="s">
        <v>1980</v>
      </c>
      <c r="F1958" s="165" t="s">
        <v>894</v>
      </c>
      <c r="G1958" s="126">
        <v>8.9</v>
      </c>
      <c r="H1958" s="166">
        <v>515</v>
      </c>
      <c r="I1958" s="166">
        <v>517</v>
      </c>
      <c r="J1958" s="166">
        <v>617</v>
      </c>
      <c r="K1958" s="357">
        <v>554</v>
      </c>
      <c r="L1958" s="357">
        <v>552</v>
      </c>
      <c r="M1958" s="357">
        <v>666</v>
      </c>
      <c r="N1958" s="357">
        <v>637</v>
      </c>
      <c r="O1958" s="357">
        <v>540</v>
      </c>
      <c r="P1958" s="357">
        <v>627</v>
      </c>
      <c r="Q1958" s="357">
        <v>669</v>
      </c>
      <c r="R1958" s="357">
        <v>654</v>
      </c>
      <c r="S1958" s="354">
        <v>701</v>
      </c>
      <c r="T1958" s="354">
        <v>868</v>
      </c>
      <c r="U1958" s="354">
        <v>950</v>
      </c>
      <c r="V1958" s="357">
        <v>713</v>
      </c>
      <c r="W1958" s="357">
        <v>789</v>
      </c>
      <c r="X1958" s="357">
        <v>622</v>
      </c>
      <c r="Y1958" s="357">
        <v>746</v>
      </c>
      <c r="Z1958" s="357">
        <v>908</v>
      </c>
      <c r="AA1958" s="357">
        <v>705</v>
      </c>
      <c r="AB1958" s="357">
        <v>655</v>
      </c>
      <c r="AC1958" s="357">
        <v>780</v>
      </c>
      <c r="AD1958" s="357">
        <v>915</v>
      </c>
      <c r="AE1958" s="357">
        <v>703</v>
      </c>
      <c r="AF1958" s="357">
        <v>724</v>
      </c>
      <c r="AG1958" s="357">
        <v>850</v>
      </c>
      <c r="AH1958" s="357">
        <v>997</v>
      </c>
      <c r="AI1958" s="368" t="s">
        <v>2207</v>
      </c>
      <c r="AJ1958" s="357">
        <v>676</v>
      </c>
      <c r="AK1958" s="357">
        <v>802</v>
      </c>
      <c r="AL1958" s="357">
        <v>941</v>
      </c>
      <c r="AM1958" s="357">
        <v>557</v>
      </c>
      <c r="AN1958" s="357">
        <v>637</v>
      </c>
      <c r="AO1958" s="357">
        <v>722</v>
      </c>
      <c r="AP1958" s="357">
        <v>678</v>
      </c>
      <c r="AQ1958" s="357">
        <v>678</v>
      </c>
      <c r="AR1958" s="357">
        <v>917</v>
      </c>
      <c r="AS1958" s="357">
        <v>772</v>
      </c>
      <c r="AT1958" s="105"/>
      <c r="AU1958" s="105" t="s">
        <v>1980</v>
      </c>
      <c r="AV1958" s="126">
        <v>8.9</v>
      </c>
    </row>
    <row r="1959" spans="1:48" ht="23.25" customHeight="1">
      <c r="D1959" s="105" t="s">
        <v>5360</v>
      </c>
      <c r="E1959" s="13" t="s">
        <v>5360</v>
      </c>
      <c r="F1959" s="2" t="s">
        <v>5353</v>
      </c>
      <c r="G1959">
        <v>9.6999999999999993</v>
      </c>
      <c r="H1959" s="398" t="s">
        <v>2207</v>
      </c>
      <c r="I1959" s="398" t="s">
        <v>2207</v>
      </c>
      <c r="J1959" s="398" t="s">
        <v>2207</v>
      </c>
      <c r="K1959" s="390" t="s">
        <v>2207</v>
      </c>
      <c r="L1959" s="390" t="s">
        <v>2207</v>
      </c>
      <c r="M1959" s="390" t="s">
        <v>2207</v>
      </c>
      <c r="N1959" s="390" t="s">
        <v>2207</v>
      </c>
      <c r="O1959" s="390" t="s">
        <v>2207</v>
      </c>
      <c r="P1959" s="390" t="s">
        <v>2207</v>
      </c>
      <c r="Q1959" s="390" t="s">
        <v>2207</v>
      </c>
      <c r="R1959" s="390" t="s">
        <v>2207</v>
      </c>
      <c r="S1959" s="354">
        <v>766</v>
      </c>
      <c r="T1959" s="354">
        <v>951</v>
      </c>
      <c r="U1959" s="354">
        <v>1041</v>
      </c>
      <c r="V1959" s="391">
        <v>770</v>
      </c>
      <c r="W1959" s="391">
        <v>852</v>
      </c>
      <c r="X1959" s="391">
        <v>670</v>
      </c>
      <c r="Y1959" s="391">
        <v>806</v>
      </c>
      <c r="Z1959" s="391">
        <v>982</v>
      </c>
      <c r="AA1959" s="391">
        <v>760</v>
      </c>
      <c r="AB1959" s="391">
        <v>708</v>
      </c>
      <c r="AC1959" s="391">
        <v>845</v>
      </c>
      <c r="AD1959" s="391">
        <v>991</v>
      </c>
      <c r="AE1959" s="391">
        <v>759</v>
      </c>
      <c r="AF1959" s="391">
        <v>776</v>
      </c>
      <c r="AG1959" s="391">
        <v>915</v>
      </c>
      <c r="AH1959" s="391">
        <v>1073</v>
      </c>
      <c r="AI1959" s="399" t="s">
        <v>2207</v>
      </c>
      <c r="AJ1959" s="391">
        <v>729</v>
      </c>
      <c r="AK1959" s="391">
        <v>867</v>
      </c>
      <c r="AL1959" s="391">
        <v>1017</v>
      </c>
      <c r="AM1959" s="391">
        <v>601</v>
      </c>
      <c r="AN1959" s="391">
        <v>689</v>
      </c>
      <c r="AO1959" s="391">
        <v>781</v>
      </c>
      <c r="AP1959" s="391">
        <v>717</v>
      </c>
      <c r="AQ1959" s="391">
        <v>717</v>
      </c>
      <c r="AR1959" s="391">
        <v>980</v>
      </c>
      <c r="AS1959" s="391">
        <v>810</v>
      </c>
      <c r="AU1959" s="105" t="s">
        <v>5360</v>
      </c>
      <c r="AV1959" s="126">
        <v>9.6999999999999993</v>
      </c>
    </row>
    <row r="1960" spans="1:48" ht="23.25" customHeight="1">
      <c r="A1960" s="396"/>
      <c r="D1960" s="105" t="s">
        <v>1981</v>
      </c>
      <c r="E1960" s="164" t="s">
        <v>1981</v>
      </c>
      <c r="F1960" s="165" t="s">
        <v>898</v>
      </c>
      <c r="G1960" s="126">
        <v>10.6</v>
      </c>
      <c r="H1960" s="166">
        <v>599</v>
      </c>
      <c r="I1960" s="166">
        <v>602</v>
      </c>
      <c r="J1960" s="166">
        <v>718</v>
      </c>
      <c r="K1960" s="357">
        <v>646</v>
      </c>
      <c r="L1960" s="357">
        <v>645</v>
      </c>
      <c r="M1960" s="357">
        <v>778</v>
      </c>
      <c r="N1960" s="357">
        <v>745</v>
      </c>
      <c r="O1960" s="357">
        <v>631</v>
      </c>
      <c r="P1960" s="357">
        <v>737</v>
      </c>
      <c r="Q1960" s="357">
        <v>786</v>
      </c>
      <c r="R1960" s="357">
        <v>766</v>
      </c>
      <c r="S1960" s="354">
        <v>797</v>
      </c>
      <c r="T1960" s="354">
        <v>997</v>
      </c>
      <c r="U1960" s="354">
        <v>1087</v>
      </c>
      <c r="V1960" s="357">
        <v>827</v>
      </c>
      <c r="W1960" s="357">
        <v>915</v>
      </c>
      <c r="X1960" s="357">
        <v>718</v>
      </c>
      <c r="Y1960" s="357">
        <v>866</v>
      </c>
      <c r="Z1960" s="357">
        <v>1056</v>
      </c>
      <c r="AA1960" s="357">
        <v>814</v>
      </c>
      <c r="AB1960" s="357">
        <v>760</v>
      </c>
      <c r="AC1960" s="357">
        <v>910</v>
      </c>
      <c r="AD1960" s="357">
        <v>1067</v>
      </c>
      <c r="AE1960" s="357">
        <v>815</v>
      </c>
      <c r="AF1960" s="357">
        <v>828</v>
      </c>
      <c r="AG1960" s="357">
        <v>980</v>
      </c>
      <c r="AH1960" s="357">
        <v>1149</v>
      </c>
      <c r="AI1960" s="368" t="s">
        <v>2207</v>
      </c>
      <c r="AJ1960" s="357">
        <v>781</v>
      </c>
      <c r="AK1960" s="357">
        <v>931</v>
      </c>
      <c r="AL1960" s="357">
        <v>1093</v>
      </c>
      <c r="AM1960" s="357">
        <v>644</v>
      </c>
      <c r="AN1960" s="357">
        <v>740</v>
      </c>
      <c r="AO1960" s="357">
        <v>839</v>
      </c>
      <c r="AP1960" s="357">
        <v>755</v>
      </c>
      <c r="AQ1960" s="357">
        <v>755</v>
      </c>
      <c r="AR1960" s="357">
        <v>1042</v>
      </c>
      <c r="AS1960" s="357">
        <v>848</v>
      </c>
      <c r="AT1960" s="105"/>
      <c r="AU1960" s="105" t="s">
        <v>1981</v>
      </c>
      <c r="AV1960" s="126">
        <v>10.6</v>
      </c>
    </row>
    <row r="1961" spans="1:48" ht="23.25" customHeight="1">
      <c r="D1961" s="105" t="s">
        <v>3130</v>
      </c>
      <c r="E1961" s="164" t="s">
        <v>3130</v>
      </c>
      <c r="F1961" s="165" t="s">
        <v>3826</v>
      </c>
      <c r="G1961" s="126">
        <v>11.5</v>
      </c>
      <c r="H1961" s="166">
        <v>632</v>
      </c>
      <c r="I1961" s="166">
        <v>633</v>
      </c>
      <c r="J1961" s="166">
        <v>775</v>
      </c>
      <c r="K1961" s="357">
        <v>677</v>
      </c>
      <c r="L1961" s="357">
        <v>675</v>
      </c>
      <c r="M1961" s="357">
        <v>841</v>
      </c>
      <c r="N1961" s="357">
        <v>805</v>
      </c>
      <c r="O1961" s="357">
        <v>734</v>
      </c>
      <c r="P1961" s="357">
        <v>744</v>
      </c>
      <c r="Q1961" s="357">
        <v>851</v>
      </c>
      <c r="R1961" s="357">
        <v>829</v>
      </c>
      <c r="S1961" s="354">
        <v>855</v>
      </c>
      <c r="T1961" s="354">
        <v>1071</v>
      </c>
      <c r="U1961" s="354">
        <v>1168</v>
      </c>
      <c r="V1961" s="357">
        <v>895</v>
      </c>
      <c r="W1961" s="357">
        <v>991</v>
      </c>
      <c r="X1961" s="357">
        <v>712</v>
      </c>
      <c r="Y1961" s="357">
        <v>832</v>
      </c>
      <c r="Z1961" s="357">
        <v>965</v>
      </c>
      <c r="AA1961" s="357">
        <v>782</v>
      </c>
      <c r="AB1961" s="357">
        <v>816</v>
      </c>
      <c r="AC1961" s="357">
        <v>978</v>
      </c>
      <c r="AD1961" s="357">
        <v>1147</v>
      </c>
      <c r="AE1961" s="357">
        <v>874</v>
      </c>
      <c r="AF1961" s="357">
        <v>884</v>
      </c>
      <c r="AG1961" s="357">
        <v>1048</v>
      </c>
      <c r="AH1961" s="357">
        <v>1229</v>
      </c>
      <c r="AI1961" s="368" t="s">
        <v>2207</v>
      </c>
      <c r="AJ1961" s="357">
        <v>837</v>
      </c>
      <c r="AK1961" s="357">
        <v>1000</v>
      </c>
      <c r="AL1961" s="357">
        <v>1173</v>
      </c>
      <c r="AM1961" s="357">
        <v>691</v>
      </c>
      <c r="AN1961" s="357">
        <v>794</v>
      </c>
      <c r="AO1961" s="357">
        <v>901</v>
      </c>
      <c r="AP1961" s="357">
        <v>822</v>
      </c>
      <c r="AQ1961" s="357">
        <v>822</v>
      </c>
      <c r="AR1961" s="357">
        <v>1133</v>
      </c>
      <c r="AS1961" s="357">
        <v>918</v>
      </c>
      <c r="AT1961" s="105"/>
      <c r="AU1961" s="105" t="s">
        <v>3130</v>
      </c>
      <c r="AV1961" s="126">
        <v>11.5</v>
      </c>
    </row>
    <row r="1962" spans="1:48" ht="23.25" customHeight="1">
      <c r="D1962" s="105" t="s">
        <v>1982</v>
      </c>
      <c r="E1962" s="164" t="s">
        <v>1982</v>
      </c>
      <c r="F1962" s="165" t="s">
        <v>902</v>
      </c>
      <c r="G1962" s="126">
        <v>12.4</v>
      </c>
      <c r="H1962" s="166">
        <v>663</v>
      </c>
      <c r="I1962" s="166">
        <v>667</v>
      </c>
      <c r="J1962" s="166">
        <v>797</v>
      </c>
      <c r="K1962" s="357">
        <v>718</v>
      </c>
      <c r="L1962" s="357">
        <v>718</v>
      </c>
      <c r="M1962" s="357">
        <v>867</v>
      </c>
      <c r="N1962" s="357">
        <v>831</v>
      </c>
      <c r="O1962" s="357">
        <v>702</v>
      </c>
      <c r="P1962" s="357">
        <v>827</v>
      </c>
      <c r="Q1962" s="357">
        <v>879</v>
      </c>
      <c r="R1962" s="357">
        <v>858</v>
      </c>
      <c r="S1962" s="354">
        <v>884</v>
      </c>
      <c r="T1962" s="354">
        <v>1116</v>
      </c>
      <c r="U1962" s="354">
        <v>1213</v>
      </c>
      <c r="V1962" s="357">
        <v>931</v>
      </c>
      <c r="W1962" s="357">
        <v>1031</v>
      </c>
      <c r="X1962" s="357">
        <v>796</v>
      </c>
      <c r="Y1962" s="357">
        <v>967</v>
      </c>
      <c r="Z1962" s="357">
        <v>1182</v>
      </c>
      <c r="AA1962" s="357">
        <v>903</v>
      </c>
      <c r="AB1962" s="357">
        <v>846</v>
      </c>
      <c r="AC1962" s="357">
        <v>1020</v>
      </c>
      <c r="AD1962" s="357">
        <v>1197</v>
      </c>
      <c r="AE1962" s="357">
        <v>906</v>
      </c>
      <c r="AF1962" s="357">
        <v>915</v>
      </c>
      <c r="AG1962" s="357">
        <v>1090</v>
      </c>
      <c r="AH1962" s="357">
        <v>1280</v>
      </c>
      <c r="AI1962" s="368" t="s">
        <v>2207</v>
      </c>
      <c r="AJ1962" s="357">
        <v>868</v>
      </c>
      <c r="AK1962" s="357">
        <v>1042</v>
      </c>
      <c r="AL1962" s="357">
        <v>1223</v>
      </c>
      <c r="AM1962" s="357">
        <v>713</v>
      </c>
      <c r="AN1962" s="357">
        <v>824</v>
      </c>
      <c r="AO1962" s="357">
        <v>934</v>
      </c>
      <c r="AP1962" s="357">
        <v>860</v>
      </c>
      <c r="AQ1962" s="357">
        <v>860</v>
      </c>
      <c r="AR1962" s="357">
        <v>1195</v>
      </c>
      <c r="AS1962" s="357">
        <v>955</v>
      </c>
      <c r="AT1962" s="105"/>
      <c r="AU1962" s="105" t="s">
        <v>1982</v>
      </c>
      <c r="AV1962" s="126">
        <v>12.4</v>
      </c>
    </row>
    <row r="1963" spans="1:48" ht="23.25" customHeight="1">
      <c r="D1963" s="105" t="s">
        <v>1120</v>
      </c>
      <c r="E1963" s="164" t="s">
        <v>1120</v>
      </c>
      <c r="F1963" s="165" t="s">
        <v>1132</v>
      </c>
      <c r="G1963" s="126">
        <v>5.5</v>
      </c>
      <c r="H1963" s="166">
        <v>708</v>
      </c>
      <c r="I1963" s="166">
        <v>702</v>
      </c>
      <c r="J1963" s="166">
        <v>813</v>
      </c>
      <c r="K1963" s="357">
        <v>730</v>
      </c>
      <c r="L1963" s="357">
        <v>714</v>
      </c>
      <c r="M1963" s="357">
        <v>852</v>
      </c>
      <c r="N1963" s="357">
        <v>769</v>
      </c>
      <c r="O1963" s="357">
        <v>704</v>
      </c>
      <c r="P1963" s="357">
        <v>730</v>
      </c>
      <c r="Q1963" s="357">
        <v>839</v>
      </c>
      <c r="R1963" s="357">
        <v>817</v>
      </c>
      <c r="S1963" s="354">
        <v>1079</v>
      </c>
      <c r="T1963" s="354">
        <v>1217</v>
      </c>
      <c r="U1963" s="354">
        <v>1203</v>
      </c>
      <c r="V1963" s="357">
        <v>935</v>
      </c>
      <c r="W1963" s="357">
        <v>1043</v>
      </c>
      <c r="X1963" s="357">
        <v>860</v>
      </c>
      <c r="Y1963" s="357">
        <v>925</v>
      </c>
      <c r="Z1963" s="357">
        <v>1098</v>
      </c>
      <c r="AA1963" s="357">
        <v>964</v>
      </c>
      <c r="AB1963" s="357">
        <v>895</v>
      </c>
      <c r="AC1963" s="357">
        <v>981</v>
      </c>
      <c r="AD1963" s="357">
        <v>1175</v>
      </c>
      <c r="AE1963" s="357">
        <v>1003</v>
      </c>
      <c r="AF1963" s="357">
        <v>1025</v>
      </c>
      <c r="AG1963" s="357">
        <v>1114</v>
      </c>
      <c r="AH1963" s="357">
        <v>1331</v>
      </c>
      <c r="AI1963" s="368" t="s">
        <v>2207</v>
      </c>
      <c r="AJ1963" s="357">
        <v>934</v>
      </c>
      <c r="AK1963" s="357">
        <v>1005</v>
      </c>
      <c r="AL1963" s="357">
        <v>1197</v>
      </c>
      <c r="AM1963" s="357">
        <v>808</v>
      </c>
      <c r="AN1963" s="357">
        <v>863</v>
      </c>
      <c r="AO1963" s="357">
        <v>987</v>
      </c>
      <c r="AP1963" s="357">
        <v>880</v>
      </c>
      <c r="AQ1963" s="357">
        <v>880</v>
      </c>
      <c r="AR1963" s="357">
        <v>1060</v>
      </c>
      <c r="AS1963" s="357">
        <v>1022</v>
      </c>
      <c r="AT1963" s="105"/>
      <c r="AU1963" s="105" t="s">
        <v>1120</v>
      </c>
      <c r="AV1963" s="126">
        <v>5.5</v>
      </c>
    </row>
    <row r="1964" spans="1:48" ht="23.25" customHeight="1">
      <c r="D1964" s="105" t="s">
        <v>3671</v>
      </c>
      <c r="E1964" s="164" t="s">
        <v>3671</v>
      </c>
      <c r="F1964" s="165" t="s">
        <v>1132</v>
      </c>
      <c r="G1964" s="126">
        <v>5.5</v>
      </c>
      <c r="H1964" s="166">
        <v>708</v>
      </c>
      <c r="I1964" s="166">
        <v>702</v>
      </c>
      <c r="J1964" s="166">
        <v>813</v>
      </c>
      <c r="K1964" s="357">
        <v>730</v>
      </c>
      <c r="L1964" s="357">
        <v>714</v>
      </c>
      <c r="M1964" s="357">
        <v>852</v>
      </c>
      <c r="N1964" s="357">
        <v>769</v>
      </c>
      <c r="O1964" s="357">
        <v>704</v>
      </c>
      <c r="P1964" s="357">
        <v>730</v>
      </c>
      <c r="Q1964" s="357">
        <v>839</v>
      </c>
      <c r="R1964" s="357">
        <v>817</v>
      </c>
      <c r="S1964" s="354">
        <v>1079</v>
      </c>
      <c r="T1964" s="354">
        <v>1217</v>
      </c>
      <c r="U1964" s="354">
        <v>1203</v>
      </c>
      <c r="V1964" s="357">
        <v>935</v>
      </c>
      <c r="W1964" s="357">
        <v>1043</v>
      </c>
      <c r="X1964" s="357">
        <v>860</v>
      </c>
      <c r="Y1964" s="357">
        <v>925</v>
      </c>
      <c r="Z1964" s="357">
        <v>1098</v>
      </c>
      <c r="AA1964" s="357">
        <v>964</v>
      </c>
      <c r="AB1964" s="357">
        <v>895</v>
      </c>
      <c r="AC1964" s="357">
        <v>981</v>
      </c>
      <c r="AD1964" s="357">
        <v>1175</v>
      </c>
      <c r="AE1964" s="357">
        <v>1003</v>
      </c>
      <c r="AF1964" s="357">
        <v>1025</v>
      </c>
      <c r="AG1964" s="357">
        <v>1114</v>
      </c>
      <c r="AH1964" s="357">
        <v>1331</v>
      </c>
      <c r="AI1964" s="368" t="s">
        <v>2207</v>
      </c>
      <c r="AJ1964" s="357">
        <v>934</v>
      </c>
      <c r="AK1964" s="357">
        <v>1005</v>
      </c>
      <c r="AL1964" s="357">
        <v>1197</v>
      </c>
      <c r="AM1964" s="357">
        <v>808</v>
      </c>
      <c r="AN1964" s="357">
        <v>863</v>
      </c>
      <c r="AO1964" s="357">
        <v>987</v>
      </c>
      <c r="AP1964" s="357">
        <v>880</v>
      </c>
      <c r="AQ1964" s="357">
        <v>880</v>
      </c>
      <c r="AR1964" s="357">
        <v>1060</v>
      </c>
      <c r="AS1964" s="357">
        <v>1022</v>
      </c>
      <c r="AT1964" s="105"/>
      <c r="AU1964" s="105" t="s">
        <v>3671</v>
      </c>
      <c r="AV1964" s="126">
        <v>5.5</v>
      </c>
    </row>
    <row r="1965" spans="1:48" ht="23.25" customHeight="1">
      <c r="D1965" s="105" t="s">
        <v>1124</v>
      </c>
      <c r="E1965" s="164" t="s">
        <v>1124</v>
      </c>
      <c r="F1965" s="165" t="s">
        <v>1133</v>
      </c>
      <c r="G1965" s="126">
        <v>6.1</v>
      </c>
      <c r="H1965" s="166">
        <v>748</v>
      </c>
      <c r="I1965" s="166">
        <v>743</v>
      </c>
      <c r="J1965" s="166">
        <v>860</v>
      </c>
      <c r="K1965" s="357">
        <v>774</v>
      </c>
      <c r="L1965" s="357">
        <v>757</v>
      </c>
      <c r="M1965" s="357">
        <v>907</v>
      </c>
      <c r="N1965" s="357">
        <v>815</v>
      </c>
      <c r="O1965" s="357">
        <v>745</v>
      </c>
      <c r="P1965" s="357">
        <v>778</v>
      </c>
      <c r="Q1965" s="357">
        <v>892</v>
      </c>
      <c r="R1965" s="357">
        <v>868</v>
      </c>
      <c r="S1965" s="354">
        <v>1124</v>
      </c>
      <c r="T1965" s="354">
        <v>1274</v>
      </c>
      <c r="U1965" s="354">
        <v>1264</v>
      </c>
      <c r="V1965" s="357">
        <v>986</v>
      </c>
      <c r="W1965" s="357">
        <v>1100</v>
      </c>
      <c r="X1965" s="357">
        <v>899</v>
      </c>
      <c r="Y1965" s="357">
        <v>971</v>
      </c>
      <c r="Z1965" s="357">
        <v>1153</v>
      </c>
      <c r="AA1965" s="357">
        <v>1009</v>
      </c>
      <c r="AB1965" s="357">
        <v>940</v>
      </c>
      <c r="AC1965" s="357">
        <v>1035</v>
      </c>
      <c r="AD1965" s="357">
        <v>1242</v>
      </c>
      <c r="AE1965" s="357">
        <v>1054</v>
      </c>
      <c r="AF1965" s="357">
        <v>1070</v>
      </c>
      <c r="AG1965" s="357">
        <v>1168</v>
      </c>
      <c r="AH1965" s="357">
        <v>1397</v>
      </c>
      <c r="AI1965" s="368" t="s">
        <v>2207</v>
      </c>
      <c r="AJ1965" s="357">
        <v>982</v>
      </c>
      <c r="AK1965" s="357">
        <v>1062</v>
      </c>
      <c r="AL1965" s="357">
        <v>1264</v>
      </c>
      <c r="AM1965" s="357">
        <v>850</v>
      </c>
      <c r="AN1965" s="357">
        <v>910</v>
      </c>
      <c r="AO1965" s="357">
        <v>1041</v>
      </c>
      <c r="AP1965" s="357">
        <v>913</v>
      </c>
      <c r="AQ1965" s="357">
        <v>913</v>
      </c>
      <c r="AR1965" s="357">
        <v>1111</v>
      </c>
      <c r="AS1965" s="357">
        <v>1054</v>
      </c>
      <c r="AT1965" s="105"/>
      <c r="AU1965" s="105" t="s">
        <v>1124</v>
      </c>
      <c r="AV1965" s="126">
        <v>6.1</v>
      </c>
    </row>
    <row r="1966" spans="1:48" ht="23.25" customHeight="1">
      <c r="D1966" s="105" t="s">
        <v>3675</v>
      </c>
      <c r="E1966" s="164" t="s">
        <v>3675</v>
      </c>
      <c r="F1966" s="165" t="s">
        <v>1133</v>
      </c>
      <c r="G1966" s="126">
        <v>6.1</v>
      </c>
      <c r="H1966" s="166">
        <v>748</v>
      </c>
      <c r="I1966" s="166">
        <v>743</v>
      </c>
      <c r="J1966" s="166">
        <v>860</v>
      </c>
      <c r="K1966" s="357">
        <v>774</v>
      </c>
      <c r="L1966" s="357">
        <v>757</v>
      </c>
      <c r="M1966" s="357">
        <v>907</v>
      </c>
      <c r="N1966" s="357">
        <v>815</v>
      </c>
      <c r="O1966" s="357">
        <v>745</v>
      </c>
      <c r="P1966" s="357">
        <v>778</v>
      </c>
      <c r="Q1966" s="357">
        <v>892</v>
      </c>
      <c r="R1966" s="357">
        <v>868</v>
      </c>
      <c r="S1966" s="354">
        <v>1124</v>
      </c>
      <c r="T1966" s="354">
        <v>1274</v>
      </c>
      <c r="U1966" s="354">
        <v>1264</v>
      </c>
      <c r="V1966" s="357">
        <v>986</v>
      </c>
      <c r="W1966" s="357">
        <v>1100</v>
      </c>
      <c r="X1966" s="357">
        <v>899</v>
      </c>
      <c r="Y1966" s="357">
        <v>971</v>
      </c>
      <c r="Z1966" s="357">
        <v>1153</v>
      </c>
      <c r="AA1966" s="357">
        <v>1009</v>
      </c>
      <c r="AB1966" s="357">
        <v>940</v>
      </c>
      <c r="AC1966" s="357">
        <v>1035</v>
      </c>
      <c r="AD1966" s="357">
        <v>1242</v>
      </c>
      <c r="AE1966" s="357">
        <v>1054</v>
      </c>
      <c r="AF1966" s="357">
        <v>1070</v>
      </c>
      <c r="AG1966" s="357">
        <v>1168</v>
      </c>
      <c r="AH1966" s="357">
        <v>1397</v>
      </c>
      <c r="AI1966" s="368" t="s">
        <v>2207</v>
      </c>
      <c r="AJ1966" s="357">
        <v>982</v>
      </c>
      <c r="AK1966" s="357">
        <v>1062</v>
      </c>
      <c r="AL1966" s="357">
        <v>1264</v>
      </c>
      <c r="AM1966" s="357">
        <v>850</v>
      </c>
      <c r="AN1966" s="357">
        <v>910</v>
      </c>
      <c r="AO1966" s="357">
        <v>1041</v>
      </c>
      <c r="AP1966" s="357">
        <v>913</v>
      </c>
      <c r="AQ1966" s="357">
        <v>913</v>
      </c>
      <c r="AR1966" s="357">
        <v>1111</v>
      </c>
      <c r="AS1966" s="357">
        <v>1054</v>
      </c>
      <c r="AT1966" s="105"/>
      <c r="AU1966" s="105" t="s">
        <v>3675</v>
      </c>
      <c r="AV1966" s="126">
        <v>6.1</v>
      </c>
    </row>
    <row r="1967" spans="1:48" ht="23.25" customHeight="1">
      <c r="D1967" s="105" t="s">
        <v>3133</v>
      </c>
      <c r="E1967" s="164" t="s">
        <v>3133</v>
      </c>
      <c r="F1967" s="165" t="s">
        <v>3835</v>
      </c>
      <c r="G1967" s="126">
        <v>6.5</v>
      </c>
      <c r="H1967" s="166">
        <v>772</v>
      </c>
      <c r="I1967" s="166">
        <v>772</v>
      </c>
      <c r="J1967" s="166">
        <v>907</v>
      </c>
      <c r="K1967" s="357">
        <v>793</v>
      </c>
      <c r="L1967" s="357">
        <v>791</v>
      </c>
      <c r="M1967" s="357">
        <v>939</v>
      </c>
      <c r="N1967" s="357">
        <v>904</v>
      </c>
      <c r="O1967" s="357">
        <v>803</v>
      </c>
      <c r="P1967" s="357">
        <v>809</v>
      </c>
      <c r="Q1967" s="357">
        <v>921</v>
      </c>
      <c r="R1967" s="357">
        <v>901</v>
      </c>
      <c r="S1967" s="354">
        <v>1121</v>
      </c>
      <c r="T1967" s="354">
        <v>1278</v>
      </c>
      <c r="U1967" s="354">
        <v>1264</v>
      </c>
      <c r="V1967" s="357">
        <v>986</v>
      </c>
      <c r="W1967" s="357">
        <v>1099</v>
      </c>
      <c r="X1967" s="357">
        <v>920</v>
      </c>
      <c r="Y1967" s="357">
        <v>997</v>
      </c>
      <c r="Z1967" s="357">
        <v>1165</v>
      </c>
      <c r="AA1967" s="357">
        <v>999</v>
      </c>
      <c r="AB1967" s="357">
        <v>983</v>
      </c>
      <c r="AC1967" s="357">
        <v>1084</v>
      </c>
      <c r="AD1967" s="357">
        <v>1272</v>
      </c>
      <c r="AE1967" s="357">
        <v>1074</v>
      </c>
      <c r="AF1967" s="357">
        <v>1086</v>
      </c>
      <c r="AG1967" s="357">
        <v>1189</v>
      </c>
      <c r="AH1967" s="357">
        <v>1396</v>
      </c>
      <c r="AI1967" s="368" t="s">
        <v>2207</v>
      </c>
      <c r="AJ1967" s="357">
        <v>987</v>
      </c>
      <c r="AK1967" s="357">
        <v>1087</v>
      </c>
      <c r="AL1967" s="357">
        <v>1276</v>
      </c>
      <c r="AM1967" s="357">
        <v>836</v>
      </c>
      <c r="AN1967" s="357">
        <v>900</v>
      </c>
      <c r="AO1967" s="357">
        <v>1029</v>
      </c>
      <c r="AP1967" s="357">
        <v>920</v>
      </c>
      <c r="AQ1967" s="357">
        <v>920</v>
      </c>
      <c r="AR1967" s="357">
        <v>1129</v>
      </c>
      <c r="AS1967" s="357">
        <v>1050</v>
      </c>
      <c r="AT1967" s="105"/>
      <c r="AU1967" s="105" t="s">
        <v>3133</v>
      </c>
      <c r="AV1967" s="126">
        <v>6.5</v>
      </c>
    </row>
    <row r="1968" spans="1:48" ht="23.25" customHeight="1">
      <c r="D1968" s="105" t="s">
        <v>3679</v>
      </c>
      <c r="E1968" s="164" t="s">
        <v>3679</v>
      </c>
      <c r="F1968" s="165" t="s">
        <v>3835</v>
      </c>
      <c r="G1968" s="126">
        <v>6.5</v>
      </c>
      <c r="H1968" s="166">
        <v>772</v>
      </c>
      <c r="I1968" s="166">
        <v>772</v>
      </c>
      <c r="J1968" s="166">
        <v>907</v>
      </c>
      <c r="K1968" s="357">
        <v>793</v>
      </c>
      <c r="L1968" s="357">
        <v>791</v>
      </c>
      <c r="M1968" s="357">
        <v>939</v>
      </c>
      <c r="N1968" s="357">
        <v>904</v>
      </c>
      <c r="O1968" s="357">
        <v>803</v>
      </c>
      <c r="P1968" s="357">
        <v>809</v>
      </c>
      <c r="Q1968" s="357">
        <v>921</v>
      </c>
      <c r="R1968" s="357">
        <v>901</v>
      </c>
      <c r="S1968" s="354">
        <v>1121</v>
      </c>
      <c r="T1968" s="354">
        <v>1278</v>
      </c>
      <c r="U1968" s="354">
        <v>1264</v>
      </c>
      <c r="V1968" s="357">
        <v>986</v>
      </c>
      <c r="W1968" s="357">
        <v>1099</v>
      </c>
      <c r="X1968" s="357">
        <v>920</v>
      </c>
      <c r="Y1968" s="357">
        <v>997</v>
      </c>
      <c r="Z1968" s="357">
        <v>1165</v>
      </c>
      <c r="AA1968" s="357">
        <v>999</v>
      </c>
      <c r="AB1968" s="357">
        <v>983</v>
      </c>
      <c r="AC1968" s="357">
        <v>1084</v>
      </c>
      <c r="AD1968" s="357">
        <v>1272</v>
      </c>
      <c r="AE1968" s="357">
        <v>1074</v>
      </c>
      <c r="AF1968" s="357">
        <v>1086</v>
      </c>
      <c r="AG1968" s="357">
        <v>1189</v>
      </c>
      <c r="AH1968" s="357">
        <v>1396</v>
      </c>
      <c r="AI1968" s="368" t="s">
        <v>2207</v>
      </c>
      <c r="AJ1968" s="357">
        <v>987</v>
      </c>
      <c r="AK1968" s="357">
        <v>1087</v>
      </c>
      <c r="AL1968" s="357">
        <v>1276</v>
      </c>
      <c r="AM1968" s="357">
        <v>836</v>
      </c>
      <c r="AN1968" s="357">
        <v>900</v>
      </c>
      <c r="AO1968" s="357">
        <v>1029</v>
      </c>
      <c r="AP1968" s="357">
        <v>920</v>
      </c>
      <c r="AQ1968" s="357">
        <v>920</v>
      </c>
      <c r="AR1968" s="357">
        <v>1129</v>
      </c>
      <c r="AS1968" s="357">
        <v>1050</v>
      </c>
      <c r="AT1968" s="105"/>
      <c r="AU1968" s="105" t="s">
        <v>3679</v>
      </c>
      <c r="AV1968" s="126">
        <v>6.5</v>
      </c>
    </row>
    <row r="1969" spans="1:48" ht="23.25" customHeight="1">
      <c r="D1969" s="105" t="s">
        <v>1122</v>
      </c>
      <c r="E1969" s="164" t="s">
        <v>1122</v>
      </c>
      <c r="F1969" s="165" t="s">
        <v>1134</v>
      </c>
      <c r="G1969" s="126">
        <v>6.8</v>
      </c>
      <c r="H1969" s="166">
        <v>770</v>
      </c>
      <c r="I1969" s="166">
        <v>766</v>
      </c>
      <c r="J1969" s="166">
        <v>886</v>
      </c>
      <c r="K1969" s="357">
        <v>799</v>
      </c>
      <c r="L1969" s="357">
        <v>781</v>
      </c>
      <c r="M1969" s="357">
        <v>942</v>
      </c>
      <c r="N1969" s="357">
        <v>842</v>
      </c>
      <c r="O1969" s="357">
        <v>769</v>
      </c>
      <c r="P1969" s="357">
        <v>807</v>
      </c>
      <c r="Q1969" s="357">
        <v>924</v>
      </c>
      <c r="R1969" s="357">
        <v>900</v>
      </c>
      <c r="S1969" s="354">
        <v>1153</v>
      </c>
      <c r="T1969" s="354">
        <v>1316</v>
      </c>
      <c r="U1969" s="354">
        <v>1307</v>
      </c>
      <c r="V1969" s="357">
        <v>1022</v>
      </c>
      <c r="W1969" s="357">
        <v>1139</v>
      </c>
      <c r="X1969" s="357">
        <v>920</v>
      </c>
      <c r="Y1969" s="357">
        <v>999</v>
      </c>
      <c r="Z1969" s="357">
        <v>1187</v>
      </c>
      <c r="AA1969" s="357">
        <v>1033</v>
      </c>
      <c r="AB1969" s="357">
        <v>966</v>
      </c>
      <c r="AC1969" s="357">
        <v>1071</v>
      </c>
      <c r="AD1969" s="357">
        <v>1286</v>
      </c>
      <c r="AE1969" s="357">
        <v>1084</v>
      </c>
      <c r="AF1969" s="357">
        <v>1096</v>
      </c>
      <c r="AG1969" s="357">
        <v>1203</v>
      </c>
      <c r="AH1969" s="357">
        <v>1442</v>
      </c>
      <c r="AI1969" s="368" t="s">
        <v>2207</v>
      </c>
      <c r="AJ1969" s="357">
        <v>1013</v>
      </c>
      <c r="AK1969" s="357">
        <v>1102</v>
      </c>
      <c r="AL1969" s="357">
        <v>1311</v>
      </c>
      <c r="AM1969" s="357">
        <v>874</v>
      </c>
      <c r="AN1969" s="357">
        <v>941</v>
      </c>
      <c r="AO1969" s="357">
        <v>1075</v>
      </c>
      <c r="AP1969" s="357">
        <v>951</v>
      </c>
      <c r="AQ1969" s="357">
        <v>951</v>
      </c>
      <c r="AR1969" s="357">
        <v>1167</v>
      </c>
      <c r="AS1969" s="357">
        <v>1091</v>
      </c>
      <c r="AT1969" s="105"/>
      <c r="AU1969" s="105" t="s">
        <v>1122</v>
      </c>
      <c r="AV1969" s="126">
        <v>6.8</v>
      </c>
    </row>
    <row r="1970" spans="1:48" ht="23.25" customHeight="1">
      <c r="D1970" s="105" t="s">
        <v>3683</v>
      </c>
      <c r="E1970" s="164" t="s">
        <v>3683</v>
      </c>
      <c r="F1970" s="165" t="s">
        <v>1134</v>
      </c>
      <c r="G1970" s="126">
        <v>6.8</v>
      </c>
      <c r="H1970" s="166">
        <v>770</v>
      </c>
      <c r="I1970" s="166">
        <v>766</v>
      </c>
      <c r="J1970" s="166">
        <v>886</v>
      </c>
      <c r="K1970" s="357">
        <v>799</v>
      </c>
      <c r="L1970" s="357">
        <v>781</v>
      </c>
      <c r="M1970" s="357">
        <v>942</v>
      </c>
      <c r="N1970" s="357">
        <v>842</v>
      </c>
      <c r="O1970" s="357">
        <v>769</v>
      </c>
      <c r="P1970" s="357">
        <v>807</v>
      </c>
      <c r="Q1970" s="357">
        <v>924</v>
      </c>
      <c r="R1970" s="357">
        <v>900</v>
      </c>
      <c r="S1970" s="354">
        <v>1153</v>
      </c>
      <c r="T1970" s="354">
        <v>1316</v>
      </c>
      <c r="U1970" s="354">
        <v>1307</v>
      </c>
      <c r="V1970" s="357">
        <v>1022</v>
      </c>
      <c r="W1970" s="357">
        <v>1139</v>
      </c>
      <c r="X1970" s="357">
        <v>920</v>
      </c>
      <c r="Y1970" s="357">
        <v>999</v>
      </c>
      <c r="Z1970" s="357">
        <v>1187</v>
      </c>
      <c r="AA1970" s="357">
        <v>1033</v>
      </c>
      <c r="AB1970" s="357">
        <v>966</v>
      </c>
      <c r="AC1970" s="357">
        <v>1071</v>
      </c>
      <c r="AD1970" s="357">
        <v>1286</v>
      </c>
      <c r="AE1970" s="357">
        <v>1084</v>
      </c>
      <c r="AF1970" s="357">
        <v>1096</v>
      </c>
      <c r="AG1970" s="357">
        <v>1203</v>
      </c>
      <c r="AH1970" s="357">
        <v>1442</v>
      </c>
      <c r="AI1970" s="368" t="s">
        <v>2207</v>
      </c>
      <c r="AJ1970" s="357">
        <v>1013</v>
      </c>
      <c r="AK1970" s="357">
        <v>1102</v>
      </c>
      <c r="AL1970" s="357">
        <v>1311</v>
      </c>
      <c r="AM1970" s="357">
        <v>874</v>
      </c>
      <c r="AN1970" s="357">
        <v>941</v>
      </c>
      <c r="AO1970" s="357">
        <v>1075</v>
      </c>
      <c r="AP1970" s="357">
        <v>951</v>
      </c>
      <c r="AQ1970" s="357">
        <v>951</v>
      </c>
      <c r="AR1970" s="357">
        <v>1167</v>
      </c>
      <c r="AS1970" s="357">
        <v>1091</v>
      </c>
      <c r="AT1970" s="105"/>
      <c r="AU1970" s="105" t="s">
        <v>3683</v>
      </c>
      <c r="AV1970" s="126">
        <v>6.8</v>
      </c>
    </row>
    <row r="1971" spans="1:48" ht="23.25" customHeight="1">
      <c r="D1971" s="105" t="s">
        <v>1121</v>
      </c>
      <c r="E1971" s="164" t="s">
        <v>1121</v>
      </c>
      <c r="F1971" s="165" t="s">
        <v>1132</v>
      </c>
      <c r="G1971" s="126">
        <v>6.5</v>
      </c>
      <c r="H1971" s="166">
        <v>757</v>
      </c>
      <c r="I1971" s="166">
        <v>752</v>
      </c>
      <c r="J1971" s="166">
        <v>872</v>
      </c>
      <c r="K1971" s="357">
        <v>780</v>
      </c>
      <c r="L1971" s="357">
        <v>763</v>
      </c>
      <c r="M1971" s="357">
        <v>919</v>
      </c>
      <c r="N1971" s="357">
        <v>824</v>
      </c>
      <c r="O1971" s="357">
        <v>755</v>
      </c>
      <c r="P1971" s="357">
        <v>789</v>
      </c>
      <c r="Q1971" s="357">
        <v>905</v>
      </c>
      <c r="R1971" s="357">
        <v>887</v>
      </c>
      <c r="S1971" s="354">
        <v>1138</v>
      </c>
      <c r="T1971" s="354">
        <v>1288</v>
      </c>
      <c r="U1971" s="354">
        <v>1281</v>
      </c>
      <c r="V1971" s="357">
        <v>990</v>
      </c>
      <c r="W1971" s="357">
        <v>1104</v>
      </c>
      <c r="X1971" s="357">
        <v>904</v>
      </c>
      <c r="Y1971" s="357">
        <v>981</v>
      </c>
      <c r="Z1971" s="357">
        <v>1165</v>
      </c>
      <c r="AA1971" s="357">
        <v>1016</v>
      </c>
      <c r="AB1971" s="357">
        <v>949</v>
      </c>
      <c r="AC1971" s="357">
        <v>1049</v>
      </c>
      <c r="AD1971" s="357">
        <v>1260</v>
      </c>
      <c r="AE1971" s="357">
        <v>1064</v>
      </c>
      <c r="AF1971" s="357">
        <v>1079</v>
      </c>
      <c r="AG1971" s="357">
        <v>1182</v>
      </c>
      <c r="AH1971" s="357">
        <v>1416</v>
      </c>
      <c r="AI1971" s="368" t="s">
        <v>2207</v>
      </c>
      <c r="AJ1971" s="357">
        <v>993</v>
      </c>
      <c r="AK1971" s="357">
        <v>1079</v>
      </c>
      <c r="AL1971" s="357">
        <v>1284</v>
      </c>
      <c r="AM1971" s="357">
        <v>861</v>
      </c>
      <c r="AN1971" s="357">
        <v>927</v>
      </c>
      <c r="AO1971" s="357">
        <v>1059</v>
      </c>
      <c r="AP1971" s="357">
        <v>937</v>
      </c>
      <c r="AQ1971" s="357">
        <v>937</v>
      </c>
      <c r="AR1971" s="357">
        <v>1135</v>
      </c>
      <c r="AS1971" s="357">
        <v>1078</v>
      </c>
      <c r="AT1971" s="105"/>
      <c r="AU1971" s="105" t="s">
        <v>1121</v>
      </c>
      <c r="AV1971" s="126">
        <v>6.5</v>
      </c>
    </row>
    <row r="1972" spans="1:48" ht="23.25" customHeight="1">
      <c r="D1972" s="105" t="s">
        <v>3687</v>
      </c>
      <c r="E1972" s="164" t="s">
        <v>3687</v>
      </c>
      <c r="F1972" s="165" t="s">
        <v>1132</v>
      </c>
      <c r="G1972" s="126">
        <v>6.5</v>
      </c>
      <c r="H1972" s="166">
        <v>757</v>
      </c>
      <c r="I1972" s="166">
        <v>752</v>
      </c>
      <c r="J1972" s="166">
        <v>872</v>
      </c>
      <c r="K1972" s="357">
        <v>780</v>
      </c>
      <c r="L1972" s="357">
        <v>763</v>
      </c>
      <c r="M1972" s="357">
        <v>919</v>
      </c>
      <c r="N1972" s="357">
        <v>824</v>
      </c>
      <c r="O1972" s="357">
        <v>755</v>
      </c>
      <c r="P1972" s="357">
        <v>789</v>
      </c>
      <c r="Q1972" s="357">
        <v>905</v>
      </c>
      <c r="R1972" s="357">
        <v>887</v>
      </c>
      <c r="S1972" s="354">
        <v>1138</v>
      </c>
      <c r="T1972" s="354">
        <v>1288</v>
      </c>
      <c r="U1972" s="354">
        <v>1281</v>
      </c>
      <c r="V1972" s="357">
        <v>990</v>
      </c>
      <c r="W1972" s="357">
        <v>1104</v>
      </c>
      <c r="X1972" s="357">
        <v>904</v>
      </c>
      <c r="Y1972" s="357">
        <v>981</v>
      </c>
      <c r="Z1972" s="357">
        <v>1165</v>
      </c>
      <c r="AA1972" s="357">
        <v>1016</v>
      </c>
      <c r="AB1972" s="357">
        <v>949</v>
      </c>
      <c r="AC1972" s="357">
        <v>1049</v>
      </c>
      <c r="AD1972" s="357">
        <v>1260</v>
      </c>
      <c r="AE1972" s="357">
        <v>1064</v>
      </c>
      <c r="AF1972" s="357">
        <v>1079</v>
      </c>
      <c r="AG1972" s="357">
        <v>1182</v>
      </c>
      <c r="AH1972" s="357">
        <v>1416</v>
      </c>
      <c r="AI1972" s="368" t="s">
        <v>2207</v>
      </c>
      <c r="AJ1972" s="357">
        <v>993</v>
      </c>
      <c r="AK1972" s="357">
        <v>1079</v>
      </c>
      <c r="AL1972" s="357">
        <v>1284</v>
      </c>
      <c r="AM1972" s="357">
        <v>861</v>
      </c>
      <c r="AN1972" s="357">
        <v>927</v>
      </c>
      <c r="AO1972" s="357">
        <v>1059</v>
      </c>
      <c r="AP1972" s="357">
        <v>937</v>
      </c>
      <c r="AQ1972" s="357">
        <v>937</v>
      </c>
      <c r="AR1972" s="357">
        <v>1135</v>
      </c>
      <c r="AS1972" s="357">
        <v>1078</v>
      </c>
      <c r="AT1972" s="105"/>
      <c r="AU1972" s="105" t="s">
        <v>3687</v>
      </c>
      <c r="AV1972" s="126">
        <v>6.5</v>
      </c>
    </row>
    <row r="1973" spans="1:48" ht="23.25" customHeight="1">
      <c r="D1973" s="105" t="s">
        <v>1125</v>
      </c>
      <c r="E1973" s="164" t="s">
        <v>1125</v>
      </c>
      <c r="F1973" s="165" t="s">
        <v>1133</v>
      </c>
      <c r="G1973" s="126">
        <v>7.3999999999999995</v>
      </c>
      <c r="H1973" s="166">
        <v>800</v>
      </c>
      <c r="I1973" s="166">
        <v>796</v>
      </c>
      <c r="J1973" s="166">
        <v>922</v>
      </c>
      <c r="K1973" s="357">
        <v>826</v>
      </c>
      <c r="L1973" s="357">
        <v>808</v>
      </c>
      <c r="M1973" s="357">
        <v>979</v>
      </c>
      <c r="N1973" s="357">
        <v>873</v>
      </c>
      <c r="O1973" s="357">
        <v>799</v>
      </c>
      <c r="P1973" s="357">
        <v>842</v>
      </c>
      <c r="Q1973" s="357">
        <v>993</v>
      </c>
      <c r="R1973" s="357">
        <v>942</v>
      </c>
      <c r="S1973" s="354">
        <v>1186</v>
      </c>
      <c r="T1973" s="354">
        <v>1352</v>
      </c>
      <c r="U1973" s="354">
        <v>1349</v>
      </c>
      <c r="V1973" s="357">
        <v>1046</v>
      </c>
      <c r="W1973" s="357">
        <v>1167</v>
      </c>
      <c r="X1973" s="357">
        <v>946</v>
      </c>
      <c r="Y1973" s="357">
        <v>1030</v>
      </c>
      <c r="Z1973" s="357">
        <v>1225</v>
      </c>
      <c r="AA1973" s="357">
        <v>1063</v>
      </c>
      <c r="AB1973" s="357">
        <v>997</v>
      </c>
      <c r="AC1973" s="357">
        <v>1109</v>
      </c>
      <c r="AD1973" s="357">
        <v>1333</v>
      </c>
      <c r="AE1973" s="357">
        <v>1119</v>
      </c>
      <c r="AF1973" s="357">
        <v>1127</v>
      </c>
      <c r="AG1973" s="357">
        <v>1241</v>
      </c>
      <c r="AH1973" s="357">
        <v>1489</v>
      </c>
      <c r="AI1973" s="368" t="s">
        <v>2207</v>
      </c>
      <c r="AJ1973" s="357">
        <v>1045</v>
      </c>
      <c r="AK1973" s="357">
        <v>1142</v>
      </c>
      <c r="AL1973" s="357">
        <v>1358</v>
      </c>
      <c r="AM1973" s="357">
        <v>905</v>
      </c>
      <c r="AN1973" s="357">
        <v>978</v>
      </c>
      <c r="AO1973" s="357">
        <v>1118</v>
      </c>
      <c r="AP1973" s="357">
        <v>975</v>
      </c>
      <c r="AQ1973" s="357">
        <v>975</v>
      </c>
      <c r="AR1973" s="357">
        <v>1195</v>
      </c>
      <c r="AS1973" s="357">
        <v>1115</v>
      </c>
      <c r="AT1973" s="105"/>
      <c r="AU1973" s="105" t="s">
        <v>1125</v>
      </c>
      <c r="AV1973" s="126">
        <v>7.3999999999999995</v>
      </c>
    </row>
    <row r="1974" spans="1:48" ht="23.25" customHeight="1">
      <c r="D1974" s="105" t="s">
        <v>3691</v>
      </c>
      <c r="E1974" s="164" t="s">
        <v>3691</v>
      </c>
      <c r="F1974" s="165" t="s">
        <v>1133</v>
      </c>
      <c r="G1974" s="126">
        <v>7.3999999999999995</v>
      </c>
      <c r="H1974" s="166">
        <v>800</v>
      </c>
      <c r="I1974" s="166">
        <v>796</v>
      </c>
      <c r="J1974" s="166">
        <v>922</v>
      </c>
      <c r="K1974" s="357">
        <v>826</v>
      </c>
      <c r="L1974" s="357">
        <v>808</v>
      </c>
      <c r="M1974" s="357">
        <v>979</v>
      </c>
      <c r="N1974" s="357">
        <v>873</v>
      </c>
      <c r="O1974" s="357">
        <v>799</v>
      </c>
      <c r="P1974" s="357">
        <v>842</v>
      </c>
      <c r="Q1974" s="357">
        <v>993</v>
      </c>
      <c r="R1974" s="357">
        <v>942</v>
      </c>
      <c r="S1974" s="354">
        <v>1186</v>
      </c>
      <c r="T1974" s="354">
        <v>1352</v>
      </c>
      <c r="U1974" s="354">
        <v>1349</v>
      </c>
      <c r="V1974" s="357">
        <v>1046</v>
      </c>
      <c r="W1974" s="357">
        <v>1167</v>
      </c>
      <c r="X1974" s="357">
        <v>946</v>
      </c>
      <c r="Y1974" s="357">
        <v>1030</v>
      </c>
      <c r="Z1974" s="357">
        <v>1225</v>
      </c>
      <c r="AA1974" s="357">
        <v>1063</v>
      </c>
      <c r="AB1974" s="357">
        <v>997</v>
      </c>
      <c r="AC1974" s="357">
        <v>1109</v>
      </c>
      <c r="AD1974" s="357">
        <v>1333</v>
      </c>
      <c r="AE1974" s="357">
        <v>1119</v>
      </c>
      <c r="AF1974" s="357">
        <v>1127</v>
      </c>
      <c r="AG1974" s="357">
        <v>1241</v>
      </c>
      <c r="AH1974" s="357">
        <v>1489</v>
      </c>
      <c r="AI1974" s="368" t="s">
        <v>2207</v>
      </c>
      <c r="AJ1974" s="357">
        <v>1045</v>
      </c>
      <c r="AK1974" s="357">
        <v>1142</v>
      </c>
      <c r="AL1974" s="357">
        <v>1358</v>
      </c>
      <c r="AM1974" s="357">
        <v>905</v>
      </c>
      <c r="AN1974" s="357">
        <v>978</v>
      </c>
      <c r="AO1974" s="357">
        <v>1118</v>
      </c>
      <c r="AP1974" s="357">
        <v>975</v>
      </c>
      <c r="AQ1974" s="357">
        <v>975</v>
      </c>
      <c r="AR1974" s="357">
        <v>1195</v>
      </c>
      <c r="AS1974" s="357">
        <v>1115</v>
      </c>
      <c r="AT1974" s="105"/>
      <c r="AU1974" s="105" t="s">
        <v>3691</v>
      </c>
      <c r="AV1974" s="126">
        <v>7.3999999999999995</v>
      </c>
    </row>
    <row r="1975" spans="1:48" ht="23.25" customHeight="1">
      <c r="A1975" s="444"/>
      <c r="B1975" s="445"/>
      <c r="D1975" s="105" t="s">
        <v>3137</v>
      </c>
      <c r="E1975" s="164" t="s">
        <v>3137</v>
      </c>
      <c r="F1975" s="165" t="s">
        <v>3835</v>
      </c>
      <c r="G1975" s="126">
        <v>7.8</v>
      </c>
      <c r="H1975" s="166">
        <v>835</v>
      </c>
      <c r="I1975" s="166">
        <v>827</v>
      </c>
      <c r="J1975" s="166">
        <v>974</v>
      </c>
      <c r="K1975" s="357">
        <v>857</v>
      </c>
      <c r="L1975" s="357">
        <v>848</v>
      </c>
      <c r="M1975" s="357">
        <v>1007</v>
      </c>
      <c r="N1975" s="357">
        <v>975</v>
      </c>
      <c r="O1975" s="357">
        <v>868</v>
      </c>
      <c r="P1975" s="357">
        <v>875</v>
      </c>
      <c r="Q1975" s="357">
        <v>995</v>
      </c>
      <c r="R1975" s="357">
        <v>980</v>
      </c>
      <c r="S1975" s="354">
        <v>1187</v>
      </c>
      <c r="T1975" s="354">
        <v>1360</v>
      </c>
      <c r="U1975" s="354">
        <v>1354</v>
      </c>
      <c r="V1975" s="357">
        <v>1050</v>
      </c>
      <c r="W1975" s="357">
        <v>1171</v>
      </c>
      <c r="X1975" s="357">
        <v>974</v>
      </c>
      <c r="Y1975" s="357">
        <v>1064</v>
      </c>
      <c r="Z1975" s="357">
        <v>1242</v>
      </c>
      <c r="AA1975" s="357">
        <v>1064</v>
      </c>
      <c r="AB1975" s="357">
        <v>1050</v>
      </c>
      <c r="AC1975" s="357">
        <v>1168</v>
      </c>
      <c r="AD1975" s="357">
        <v>1371</v>
      </c>
      <c r="AE1975" s="357">
        <v>1145</v>
      </c>
      <c r="AF1975" s="357">
        <v>1154</v>
      </c>
      <c r="AG1975" s="357">
        <v>1274</v>
      </c>
      <c r="AH1975" s="357">
        <v>1495</v>
      </c>
      <c r="AI1975" s="368" t="s">
        <v>2207</v>
      </c>
      <c r="AJ1975" s="357">
        <v>1054</v>
      </c>
      <c r="AK1975" s="357">
        <v>1172</v>
      </c>
      <c r="AL1975" s="357">
        <v>1376</v>
      </c>
      <c r="AM1975" s="357">
        <v>894</v>
      </c>
      <c r="AN1975" s="357">
        <v>971</v>
      </c>
      <c r="AO1975" s="357">
        <v>1110</v>
      </c>
      <c r="AP1975" s="357">
        <v>987</v>
      </c>
      <c r="AQ1975" s="357">
        <v>987</v>
      </c>
      <c r="AR1975" s="357">
        <v>1220</v>
      </c>
      <c r="AS1975" s="357">
        <v>1115</v>
      </c>
      <c r="AT1975" s="105"/>
      <c r="AU1975" s="105" t="s">
        <v>3137</v>
      </c>
      <c r="AV1975" s="126">
        <v>7.8</v>
      </c>
    </row>
    <row r="1976" spans="1:48" ht="23.25" customHeight="1">
      <c r="D1976" s="105" t="s">
        <v>3695</v>
      </c>
      <c r="E1976" s="164" t="s">
        <v>3695</v>
      </c>
      <c r="F1976" s="165" t="s">
        <v>3835</v>
      </c>
      <c r="G1976" s="126">
        <v>7.8</v>
      </c>
      <c r="H1976" s="166">
        <v>835</v>
      </c>
      <c r="I1976" s="166">
        <v>827</v>
      </c>
      <c r="J1976" s="166">
        <v>974</v>
      </c>
      <c r="K1976" s="357">
        <v>857</v>
      </c>
      <c r="L1976" s="357">
        <v>848</v>
      </c>
      <c r="M1976" s="357">
        <v>1007</v>
      </c>
      <c r="N1976" s="357">
        <v>975</v>
      </c>
      <c r="O1976" s="357">
        <v>868</v>
      </c>
      <c r="P1976" s="357">
        <v>875</v>
      </c>
      <c r="Q1976" s="357">
        <v>995</v>
      </c>
      <c r="R1976" s="357">
        <v>980</v>
      </c>
      <c r="S1976" s="354">
        <v>1187</v>
      </c>
      <c r="T1976" s="354">
        <v>1360</v>
      </c>
      <c r="U1976" s="354">
        <v>1354</v>
      </c>
      <c r="V1976" s="357">
        <v>1050</v>
      </c>
      <c r="W1976" s="357">
        <v>1171</v>
      </c>
      <c r="X1976" s="357">
        <v>974</v>
      </c>
      <c r="Y1976" s="357">
        <v>1064</v>
      </c>
      <c r="Z1976" s="357">
        <v>1242</v>
      </c>
      <c r="AA1976" s="357">
        <v>1064</v>
      </c>
      <c r="AB1976" s="357">
        <v>1050</v>
      </c>
      <c r="AC1976" s="357">
        <v>1168</v>
      </c>
      <c r="AD1976" s="357">
        <v>1371</v>
      </c>
      <c r="AE1976" s="357">
        <v>1145</v>
      </c>
      <c r="AF1976" s="357">
        <v>1154</v>
      </c>
      <c r="AG1976" s="357">
        <v>1274</v>
      </c>
      <c r="AH1976" s="357">
        <v>1495</v>
      </c>
      <c r="AI1976" s="368" t="s">
        <v>2207</v>
      </c>
      <c r="AJ1976" s="357">
        <v>1054</v>
      </c>
      <c r="AK1976" s="357">
        <v>1172</v>
      </c>
      <c r="AL1976" s="357">
        <v>1376</v>
      </c>
      <c r="AM1976" s="357">
        <v>894</v>
      </c>
      <c r="AN1976" s="357">
        <v>971</v>
      </c>
      <c r="AO1976" s="357">
        <v>1110</v>
      </c>
      <c r="AP1976" s="357">
        <v>987</v>
      </c>
      <c r="AQ1976" s="357">
        <v>987</v>
      </c>
      <c r="AR1976" s="357">
        <v>1220</v>
      </c>
      <c r="AS1976" s="357">
        <v>1115</v>
      </c>
      <c r="AT1976" s="105"/>
      <c r="AU1976" s="105" t="s">
        <v>3695</v>
      </c>
      <c r="AV1976" s="126">
        <v>7.8</v>
      </c>
    </row>
    <row r="1977" spans="1:48" ht="23.25" customHeight="1">
      <c r="D1977" s="105" t="s">
        <v>1123</v>
      </c>
      <c r="E1977" s="164" t="s">
        <v>1123</v>
      </c>
      <c r="F1977" s="165" t="s">
        <v>1134</v>
      </c>
      <c r="G1977" s="126">
        <v>8.1999999999999993</v>
      </c>
      <c r="H1977" s="166">
        <v>825</v>
      </c>
      <c r="I1977" s="166">
        <v>823</v>
      </c>
      <c r="J1977" s="166">
        <v>952</v>
      </c>
      <c r="K1977" s="357">
        <v>855</v>
      </c>
      <c r="L1977" s="357">
        <v>836</v>
      </c>
      <c r="M1977" s="357">
        <v>1020</v>
      </c>
      <c r="N1977" s="357">
        <v>905</v>
      </c>
      <c r="O1977" s="357">
        <v>827</v>
      </c>
      <c r="P1977" s="357">
        <v>877</v>
      </c>
      <c r="Q1977" s="357">
        <v>1000</v>
      </c>
      <c r="R1977" s="357">
        <v>980</v>
      </c>
      <c r="S1977" s="354">
        <v>1222</v>
      </c>
      <c r="T1977" s="354">
        <v>1402</v>
      </c>
      <c r="U1977" s="354">
        <v>1400</v>
      </c>
      <c r="V1977" s="357">
        <v>1089</v>
      </c>
      <c r="W1977" s="357">
        <v>1213</v>
      </c>
      <c r="X1977" s="357">
        <v>971</v>
      </c>
      <c r="Y1977" s="357">
        <v>1063</v>
      </c>
      <c r="Z1977" s="357">
        <v>1265</v>
      </c>
      <c r="AA1977" s="357">
        <v>1092</v>
      </c>
      <c r="AB1977" s="357">
        <v>1028</v>
      </c>
      <c r="AC1977" s="357">
        <v>1151</v>
      </c>
      <c r="AD1977" s="357">
        <v>1386</v>
      </c>
      <c r="AE1977" s="357">
        <v>1155</v>
      </c>
      <c r="AF1977" s="357">
        <v>1158</v>
      </c>
      <c r="AG1977" s="357">
        <v>1284</v>
      </c>
      <c r="AH1977" s="357">
        <v>1542</v>
      </c>
      <c r="AI1977" s="368" t="s">
        <v>2207</v>
      </c>
      <c r="AJ1977" s="357">
        <v>1082</v>
      </c>
      <c r="AK1977" s="357">
        <v>1190</v>
      </c>
      <c r="AL1977" s="357">
        <v>1414</v>
      </c>
      <c r="AM1977" s="357">
        <v>933</v>
      </c>
      <c r="AN1977" s="357">
        <v>1014</v>
      </c>
      <c r="AO1977" s="357">
        <v>1158</v>
      </c>
      <c r="AP1977" s="357">
        <v>1020</v>
      </c>
      <c r="AQ1977" s="357">
        <v>1020</v>
      </c>
      <c r="AR1977" s="357">
        <v>1262</v>
      </c>
      <c r="AS1977" s="357">
        <v>1159</v>
      </c>
      <c r="AT1977" s="105"/>
      <c r="AU1977" s="105" t="s">
        <v>1123</v>
      </c>
      <c r="AV1977" s="126">
        <v>8.1999999999999993</v>
      </c>
    </row>
    <row r="1978" spans="1:48" ht="23.25" customHeight="1">
      <c r="D1978" s="105" t="s">
        <v>3699</v>
      </c>
      <c r="E1978" s="164" t="s">
        <v>3699</v>
      </c>
      <c r="F1978" s="165" t="s">
        <v>1134</v>
      </c>
      <c r="G1978" s="126">
        <v>8.1999999999999993</v>
      </c>
      <c r="H1978" s="166">
        <v>825</v>
      </c>
      <c r="I1978" s="166">
        <v>823</v>
      </c>
      <c r="J1978" s="166">
        <v>952</v>
      </c>
      <c r="K1978" s="357">
        <v>855</v>
      </c>
      <c r="L1978" s="357">
        <v>836</v>
      </c>
      <c r="M1978" s="357">
        <v>1020</v>
      </c>
      <c r="N1978" s="357">
        <v>905</v>
      </c>
      <c r="O1978" s="357">
        <v>827</v>
      </c>
      <c r="P1978" s="357">
        <v>877</v>
      </c>
      <c r="Q1978" s="357">
        <v>1000</v>
      </c>
      <c r="R1978" s="357">
        <v>980</v>
      </c>
      <c r="S1978" s="354">
        <v>1222</v>
      </c>
      <c r="T1978" s="354">
        <v>1402</v>
      </c>
      <c r="U1978" s="354">
        <v>1400</v>
      </c>
      <c r="V1978" s="357">
        <v>1089</v>
      </c>
      <c r="W1978" s="357">
        <v>1213</v>
      </c>
      <c r="X1978" s="357">
        <v>971</v>
      </c>
      <c r="Y1978" s="357">
        <v>1063</v>
      </c>
      <c r="Z1978" s="357">
        <v>1265</v>
      </c>
      <c r="AA1978" s="357">
        <v>1092</v>
      </c>
      <c r="AB1978" s="357">
        <v>1028</v>
      </c>
      <c r="AC1978" s="357">
        <v>1151</v>
      </c>
      <c r="AD1978" s="357">
        <v>1386</v>
      </c>
      <c r="AE1978" s="357">
        <v>1155</v>
      </c>
      <c r="AF1978" s="357">
        <v>1158</v>
      </c>
      <c r="AG1978" s="357">
        <v>1284</v>
      </c>
      <c r="AH1978" s="357">
        <v>1542</v>
      </c>
      <c r="AI1978" s="368" t="s">
        <v>2207</v>
      </c>
      <c r="AJ1978" s="357">
        <v>1082</v>
      </c>
      <c r="AK1978" s="357">
        <v>1190</v>
      </c>
      <c r="AL1978" s="357">
        <v>1414</v>
      </c>
      <c r="AM1978" s="357">
        <v>933</v>
      </c>
      <c r="AN1978" s="357">
        <v>1014</v>
      </c>
      <c r="AO1978" s="357">
        <v>1158</v>
      </c>
      <c r="AP1978" s="357">
        <v>1020</v>
      </c>
      <c r="AQ1978" s="357">
        <v>1020</v>
      </c>
      <c r="AR1978" s="357">
        <v>1262</v>
      </c>
      <c r="AS1978" s="357">
        <v>1159</v>
      </c>
      <c r="AT1978" s="105"/>
      <c r="AU1978" s="105" t="s">
        <v>3699</v>
      </c>
      <c r="AV1978" s="126">
        <v>8.1999999999999993</v>
      </c>
    </row>
    <row r="1979" spans="1:48" ht="23.25" customHeight="1">
      <c r="D1979" s="105" t="s">
        <v>3139</v>
      </c>
      <c r="E1979" s="164" t="s">
        <v>3139</v>
      </c>
      <c r="F1979" s="165" t="s">
        <v>3817</v>
      </c>
      <c r="G1979" s="126">
        <v>3.8000000000000003</v>
      </c>
      <c r="H1979" s="166">
        <v>329</v>
      </c>
      <c r="I1979" s="166">
        <v>327</v>
      </c>
      <c r="J1979" s="166">
        <v>399</v>
      </c>
      <c r="K1979" s="357">
        <v>342</v>
      </c>
      <c r="L1979" s="357">
        <v>339</v>
      </c>
      <c r="M1979" s="357">
        <v>417</v>
      </c>
      <c r="N1979" s="357">
        <v>394</v>
      </c>
      <c r="O1979" s="357">
        <v>350</v>
      </c>
      <c r="P1979" s="357">
        <v>353</v>
      </c>
      <c r="Q1979" s="357">
        <v>403</v>
      </c>
      <c r="R1979" s="357">
        <v>393</v>
      </c>
      <c r="S1979" s="354">
        <v>477</v>
      </c>
      <c r="T1979" s="354">
        <v>553</v>
      </c>
      <c r="U1979" s="354">
        <v>623</v>
      </c>
      <c r="V1979" s="357">
        <v>443</v>
      </c>
      <c r="W1979" s="357">
        <v>489</v>
      </c>
      <c r="X1979" s="357">
        <v>392</v>
      </c>
      <c r="Y1979" s="357">
        <v>435</v>
      </c>
      <c r="Z1979" s="357">
        <v>506</v>
      </c>
      <c r="AA1979" s="357">
        <v>433</v>
      </c>
      <c r="AB1979" s="357">
        <v>418</v>
      </c>
      <c r="AC1979" s="357">
        <v>474</v>
      </c>
      <c r="AD1979" s="357">
        <v>555</v>
      </c>
      <c r="AE1979" s="357">
        <v>454</v>
      </c>
      <c r="AF1979" s="357">
        <v>486</v>
      </c>
      <c r="AG1979" s="357">
        <v>544</v>
      </c>
      <c r="AH1979" s="357">
        <v>637</v>
      </c>
      <c r="AI1979" s="368" t="s">
        <v>2207</v>
      </c>
      <c r="AJ1979" s="357">
        <v>439</v>
      </c>
      <c r="AK1979" s="357">
        <v>495</v>
      </c>
      <c r="AL1979" s="357">
        <v>580</v>
      </c>
      <c r="AM1979" s="357">
        <v>371</v>
      </c>
      <c r="AN1979" s="357">
        <v>405</v>
      </c>
      <c r="AO1979" s="357">
        <v>460</v>
      </c>
      <c r="AP1979" s="357">
        <v>391</v>
      </c>
      <c r="AQ1979" s="357">
        <v>391</v>
      </c>
      <c r="AR1979" s="357">
        <v>491</v>
      </c>
      <c r="AS1979" s="357">
        <v>489</v>
      </c>
      <c r="AT1979" s="105"/>
      <c r="AU1979" s="105" t="s">
        <v>3139</v>
      </c>
      <c r="AV1979" s="126">
        <v>3.8000000000000003</v>
      </c>
    </row>
    <row r="1980" spans="1:48" ht="23.25" customHeight="1">
      <c r="D1980" s="105" t="s">
        <v>3141</v>
      </c>
      <c r="E1980" s="164" t="s">
        <v>3141</v>
      </c>
      <c r="F1980" s="165" t="s">
        <v>3819</v>
      </c>
      <c r="G1980" s="126">
        <v>4.8</v>
      </c>
      <c r="H1980" s="166">
        <v>349</v>
      </c>
      <c r="I1980" s="166">
        <v>348</v>
      </c>
      <c r="J1980" s="166">
        <v>425</v>
      </c>
      <c r="K1980" s="357">
        <v>366</v>
      </c>
      <c r="L1980" s="357">
        <v>363</v>
      </c>
      <c r="M1980" s="357">
        <v>449</v>
      </c>
      <c r="N1980" s="357">
        <v>426</v>
      </c>
      <c r="O1980" s="357">
        <v>378</v>
      </c>
      <c r="P1980" s="357">
        <v>382</v>
      </c>
      <c r="Q1980" s="357">
        <v>436</v>
      </c>
      <c r="R1980" s="357">
        <v>426</v>
      </c>
      <c r="S1980" s="354">
        <v>508</v>
      </c>
      <c r="T1980" s="354">
        <v>601</v>
      </c>
      <c r="U1980" s="354">
        <v>671</v>
      </c>
      <c r="V1980" s="357">
        <v>481</v>
      </c>
      <c r="W1980" s="357">
        <v>531</v>
      </c>
      <c r="X1980" s="357">
        <v>415</v>
      </c>
      <c r="Y1980" s="357">
        <v>467</v>
      </c>
      <c r="Z1980" s="357">
        <v>542</v>
      </c>
      <c r="AA1980" s="357">
        <v>457</v>
      </c>
      <c r="AB1980" s="357">
        <v>450</v>
      </c>
      <c r="AC1980" s="357">
        <v>519</v>
      </c>
      <c r="AD1980" s="357">
        <v>608</v>
      </c>
      <c r="AE1980" s="357">
        <v>487</v>
      </c>
      <c r="AF1980" s="357">
        <v>519</v>
      </c>
      <c r="AG1980" s="357">
        <v>589</v>
      </c>
      <c r="AH1980" s="357">
        <v>690</v>
      </c>
      <c r="AI1980" s="368" t="s">
        <v>2207</v>
      </c>
      <c r="AJ1980" s="357">
        <v>471</v>
      </c>
      <c r="AK1980" s="357">
        <v>540</v>
      </c>
      <c r="AL1980" s="357">
        <v>633</v>
      </c>
      <c r="AM1980" s="357">
        <v>394</v>
      </c>
      <c r="AN1980" s="357">
        <v>436</v>
      </c>
      <c r="AO1980" s="357">
        <v>495</v>
      </c>
      <c r="AP1980" s="357">
        <v>432</v>
      </c>
      <c r="AQ1980" s="357">
        <v>432</v>
      </c>
      <c r="AR1980" s="357">
        <v>557</v>
      </c>
      <c r="AS1980" s="357">
        <v>529</v>
      </c>
      <c r="AT1980" s="105"/>
      <c r="AU1980" s="105" t="s">
        <v>3141</v>
      </c>
      <c r="AV1980" s="126">
        <v>4.8</v>
      </c>
    </row>
    <row r="1981" spans="1:48" ht="23.25" customHeight="1">
      <c r="D1981" s="105" t="s">
        <v>4256</v>
      </c>
      <c r="E1981" s="164" t="s">
        <v>4256</v>
      </c>
      <c r="F1981" s="165" t="s">
        <v>2063</v>
      </c>
      <c r="G1981" s="126">
        <v>5.6999999999999993</v>
      </c>
      <c r="H1981" s="166">
        <v>383</v>
      </c>
      <c r="I1981" s="166">
        <v>399</v>
      </c>
      <c r="J1981" s="166">
        <v>452</v>
      </c>
      <c r="K1981" s="357">
        <v>417</v>
      </c>
      <c r="L1981" s="357">
        <v>417</v>
      </c>
      <c r="M1981" s="357">
        <v>514</v>
      </c>
      <c r="N1981" s="357">
        <v>446</v>
      </c>
      <c r="O1981" s="357">
        <v>392</v>
      </c>
      <c r="P1981" s="357">
        <v>448</v>
      </c>
      <c r="Q1981" s="357">
        <v>495</v>
      </c>
      <c r="R1981" s="357">
        <v>461</v>
      </c>
      <c r="S1981" s="354">
        <v>539</v>
      </c>
      <c r="T1981" s="354">
        <v>649</v>
      </c>
      <c r="U1981" s="354">
        <v>719</v>
      </c>
      <c r="V1981" s="357">
        <v>521</v>
      </c>
      <c r="W1981" s="357">
        <v>575</v>
      </c>
      <c r="X1981" s="357">
        <v>446</v>
      </c>
      <c r="Y1981" s="357">
        <v>507</v>
      </c>
      <c r="Z1981" s="357">
        <v>589</v>
      </c>
      <c r="AA1981" s="357">
        <v>491</v>
      </c>
      <c r="AB1981" s="357">
        <v>490</v>
      </c>
      <c r="AC1981" s="357">
        <v>572</v>
      </c>
      <c r="AD1981" s="357">
        <v>670</v>
      </c>
      <c r="AE1981" s="357">
        <v>529</v>
      </c>
      <c r="AF1981" s="357">
        <v>559</v>
      </c>
      <c r="AG1981" s="357">
        <v>642</v>
      </c>
      <c r="AH1981" s="357">
        <v>753</v>
      </c>
      <c r="AI1981" s="368" t="s">
        <v>2207</v>
      </c>
      <c r="AJ1981" s="357">
        <v>512</v>
      </c>
      <c r="AK1981" s="357">
        <v>594</v>
      </c>
      <c r="AL1981" s="357">
        <v>696</v>
      </c>
      <c r="AM1981" s="357">
        <v>425</v>
      </c>
      <c r="AN1981" s="357">
        <v>476</v>
      </c>
      <c r="AO1981" s="357">
        <v>540</v>
      </c>
      <c r="AP1981" s="357">
        <v>481</v>
      </c>
      <c r="AQ1981" s="357">
        <v>481</v>
      </c>
      <c r="AR1981" s="357">
        <v>632</v>
      </c>
      <c r="AS1981" s="357">
        <v>569</v>
      </c>
      <c r="AT1981" s="105"/>
      <c r="AU1981" s="105" t="s">
        <v>4256</v>
      </c>
      <c r="AV1981" s="126">
        <v>5.6999999999999993</v>
      </c>
    </row>
    <row r="1982" spans="1:48" ht="23.25" customHeight="1">
      <c r="D1982" s="105" t="s">
        <v>358</v>
      </c>
      <c r="E1982" s="164" t="s">
        <v>358</v>
      </c>
      <c r="F1982" s="165" t="s">
        <v>884</v>
      </c>
      <c r="G1982" s="126">
        <v>9.5</v>
      </c>
      <c r="H1982" s="166">
        <v>535</v>
      </c>
      <c r="I1982" s="166">
        <v>550</v>
      </c>
      <c r="J1982" s="166">
        <v>631</v>
      </c>
      <c r="K1982" s="357">
        <v>582</v>
      </c>
      <c r="L1982" s="357">
        <v>569</v>
      </c>
      <c r="M1982" s="357">
        <v>741</v>
      </c>
      <c r="N1982" s="357">
        <v>623</v>
      </c>
      <c r="O1982" s="357">
        <v>555</v>
      </c>
      <c r="P1982" s="357">
        <v>641</v>
      </c>
      <c r="Q1982" s="357">
        <v>712</v>
      </c>
      <c r="R1982" s="357">
        <v>691</v>
      </c>
      <c r="S1982" s="354">
        <v>755</v>
      </c>
      <c r="T1982" s="354">
        <v>933</v>
      </c>
      <c r="U1982" s="354">
        <v>1024</v>
      </c>
      <c r="V1982" s="357">
        <v>774</v>
      </c>
      <c r="W1982" s="357">
        <v>857</v>
      </c>
      <c r="X1982" s="357">
        <v>589</v>
      </c>
      <c r="Y1982" s="357">
        <v>686</v>
      </c>
      <c r="Z1982" s="357">
        <v>825</v>
      </c>
      <c r="AA1982" s="357">
        <v>671</v>
      </c>
      <c r="AB1982" s="357">
        <v>653</v>
      </c>
      <c r="AC1982" s="357">
        <v>787</v>
      </c>
      <c r="AD1982" s="357">
        <v>964</v>
      </c>
      <c r="AE1982" s="357">
        <v>740</v>
      </c>
      <c r="AF1982" s="357">
        <v>724</v>
      </c>
      <c r="AG1982" s="357">
        <v>859</v>
      </c>
      <c r="AH1982" s="357">
        <v>1049</v>
      </c>
      <c r="AI1982" s="368" t="s">
        <v>2207</v>
      </c>
      <c r="AJ1982" s="357">
        <v>729</v>
      </c>
      <c r="AK1982" s="357">
        <v>863</v>
      </c>
      <c r="AL1982" s="357">
        <v>1012</v>
      </c>
      <c r="AM1982" s="357">
        <v>603</v>
      </c>
      <c r="AN1982" s="357">
        <v>688</v>
      </c>
      <c r="AO1982" s="357">
        <v>781</v>
      </c>
      <c r="AP1982" s="357">
        <v>692</v>
      </c>
      <c r="AQ1982" s="357">
        <v>692</v>
      </c>
      <c r="AR1982" s="357">
        <v>947</v>
      </c>
      <c r="AS1982" s="357">
        <v>784</v>
      </c>
      <c r="AT1982" s="105"/>
      <c r="AU1982" s="105" t="s">
        <v>358</v>
      </c>
      <c r="AV1982" s="126">
        <v>9.5</v>
      </c>
    </row>
    <row r="1983" spans="1:48" ht="23.25" customHeight="1">
      <c r="D1983" s="105" t="s">
        <v>5361</v>
      </c>
      <c r="E1983" s="13" t="s">
        <v>5361</v>
      </c>
      <c r="F1983" s="2" t="s">
        <v>5344</v>
      </c>
      <c r="G1983">
        <v>10.5</v>
      </c>
      <c r="H1983" s="398" t="s">
        <v>2207</v>
      </c>
      <c r="I1983" s="398" t="s">
        <v>2207</v>
      </c>
      <c r="J1983" s="398" t="s">
        <v>2207</v>
      </c>
      <c r="K1983" s="390" t="s">
        <v>2207</v>
      </c>
      <c r="L1983" s="390" t="s">
        <v>2207</v>
      </c>
      <c r="M1983" s="390" t="s">
        <v>2207</v>
      </c>
      <c r="N1983" s="390" t="s">
        <v>2207</v>
      </c>
      <c r="O1983" s="390" t="s">
        <v>2207</v>
      </c>
      <c r="P1983" s="390" t="s">
        <v>2207</v>
      </c>
      <c r="Q1983" s="390" t="s">
        <v>2207</v>
      </c>
      <c r="R1983" s="390" t="s">
        <v>2207</v>
      </c>
      <c r="S1983" s="354">
        <v>784</v>
      </c>
      <c r="T1983" s="354">
        <v>979</v>
      </c>
      <c r="U1983" s="354">
        <v>1069</v>
      </c>
      <c r="V1983" s="391">
        <v>814</v>
      </c>
      <c r="W1983" s="391">
        <v>901</v>
      </c>
      <c r="X1983" s="391">
        <v>609</v>
      </c>
      <c r="Y1983" s="391">
        <v>716</v>
      </c>
      <c r="Z1983" s="391">
        <v>861</v>
      </c>
      <c r="AA1983" s="391">
        <v>695</v>
      </c>
      <c r="AB1983" s="391">
        <v>681</v>
      </c>
      <c r="AC1983" s="391">
        <v>828</v>
      </c>
      <c r="AD1983" s="391">
        <v>1016</v>
      </c>
      <c r="AE1983" s="391">
        <v>773</v>
      </c>
      <c r="AF1983" s="391">
        <v>752</v>
      </c>
      <c r="AG1983" s="391">
        <v>900</v>
      </c>
      <c r="AH1983" s="391">
        <v>1101</v>
      </c>
      <c r="AI1983" s="399" t="s">
        <v>2207</v>
      </c>
      <c r="AJ1983" s="391">
        <v>762</v>
      </c>
      <c r="AK1983" s="391">
        <v>909</v>
      </c>
      <c r="AL1983" s="391">
        <v>1066</v>
      </c>
      <c r="AM1983" s="391">
        <v>627</v>
      </c>
      <c r="AN1983" s="391">
        <v>720</v>
      </c>
      <c r="AO1983" s="391">
        <v>817</v>
      </c>
      <c r="AP1983" s="391">
        <v>733</v>
      </c>
      <c r="AQ1983" s="391">
        <v>733</v>
      </c>
      <c r="AR1983" s="391">
        <v>1013</v>
      </c>
      <c r="AS1983" s="391">
        <v>824</v>
      </c>
      <c r="AU1983" s="105" t="s">
        <v>5361</v>
      </c>
      <c r="AV1983" s="126">
        <v>10.5</v>
      </c>
    </row>
    <row r="1984" spans="1:48" ht="23.25" customHeight="1">
      <c r="D1984" s="105" t="s">
        <v>359</v>
      </c>
      <c r="E1984" s="164" t="s">
        <v>359</v>
      </c>
      <c r="F1984" s="165" t="s">
        <v>886</v>
      </c>
      <c r="G1984" s="126">
        <v>11.4</v>
      </c>
      <c r="H1984" s="166">
        <v>576</v>
      </c>
      <c r="I1984" s="166">
        <v>596</v>
      </c>
      <c r="J1984" s="166">
        <v>682</v>
      </c>
      <c r="K1984" s="357">
        <v>630</v>
      </c>
      <c r="L1984" s="357">
        <v>616</v>
      </c>
      <c r="M1984" s="357">
        <v>817</v>
      </c>
      <c r="N1984" s="357">
        <v>677</v>
      </c>
      <c r="O1984" s="357">
        <v>602</v>
      </c>
      <c r="P1984" s="357">
        <v>707</v>
      </c>
      <c r="Q1984" s="357">
        <v>780</v>
      </c>
      <c r="R1984" s="357">
        <v>758</v>
      </c>
      <c r="S1984" s="354">
        <v>817</v>
      </c>
      <c r="T1984" s="354">
        <v>1029</v>
      </c>
      <c r="U1984" s="354">
        <v>1118</v>
      </c>
      <c r="V1984" s="357">
        <v>853</v>
      </c>
      <c r="W1984" s="357">
        <v>944</v>
      </c>
      <c r="X1984" s="357">
        <v>629</v>
      </c>
      <c r="Y1984" s="357">
        <v>745</v>
      </c>
      <c r="Z1984" s="357">
        <v>897</v>
      </c>
      <c r="AA1984" s="357">
        <v>719</v>
      </c>
      <c r="AB1984" s="357">
        <v>709</v>
      </c>
      <c r="AC1984" s="357">
        <v>868</v>
      </c>
      <c r="AD1984" s="357">
        <v>1068</v>
      </c>
      <c r="AE1984" s="357">
        <v>806</v>
      </c>
      <c r="AF1984" s="357">
        <v>780</v>
      </c>
      <c r="AG1984" s="357">
        <v>941</v>
      </c>
      <c r="AH1984" s="357">
        <v>1153</v>
      </c>
      <c r="AI1984" s="368" t="s">
        <v>2207</v>
      </c>
      <c r="AJ1984" s="357">
        <v>794</v>
      </c>
      <c r="AK1984" s="357">
        <v>954</v>
      </c>
      <c r="AL1984" s="357">
        <v>1119</v>
      </c>
      <c r="AM1984" s="357">
        <v>650</v>
      </c>
      <c r="AN1984" s="357">
        <v>751</v>
      </c>
      <c r="AO1984" s="357">
        <v>852</v>
      </c>
      <c r="AP1984" s="357">
        <v>773</v>
      </c>
      <c r="AQ1984" s="357">
        <v>773</v>
      </c>
      <c r="AR1984" s="357">
        <v>1079</v>
      </c>
      <c r="AS1984" s="357">
        <v>864</v>
      </c>
      <c r="AT1984" s="105"/>
      <c r="AU1984" s="105" t="s">
        <v>359</v>
      </c>
      <c r="AV1984" s="126">
        <v>11.4</v>
      </c>
    </row>
    <row r="1985" spans="1:48" ht="23.25" customHeight="1">
      <c r="D1985" s="105" t="s">
        <v>3143</v>
      </c>
      <c r="E1985" s="164" t="s">
        <v>3143</v>
      </c>
      <c r="F1985" s="165" t="s">
        <v>3822</v>
      </c>
      <c r="G1985" s="126">
        <v>12.4</v>
      </c>
      <c r="H1985" s="166">
        <v>634</v>
      </c>
      <c r="I1985" s="166">
        <v>636</v>
      </c>
      <c r="J1985" s="166">
        <v>780</v>
      </c>
      <c r="K1985" s="357">
        <v>681</v>
      </c>
      <c r="L1985" s="357">
        <v>679</v>
      </c>
      <c r="M1985" s="357">
        <v>846</v>
      </c>
      <c r="N1985" s="357">
        <v>811</v>
      </c>
      <c r="O1985" s="357">
        <v>743</v>
      </c>
      <c r="P1985" s="357">
        <v>753</v>
      </c>
      <c r="Q1985" s="357">
        <v>861</v>
      </c>
      <c r="R1985" s="357">
        <v>840</v>
      </c>
      <c r="S1985" s="354">
        <v>884</v>
      </c>
      <c r="T1985" s="354">
        <v>1113</v>
      </c>
      <c r="U1985" s="354">
        <v>1211</v>
      </c>
      <c r="V1985" s="357">
        <v>929</v>
      </c>
      <c r="W1985" s="357">
        <v>1029</v>
      </c>
      <c r="X1985" s="357">
        <v>723</v>
      </c>
      <c r="Y1985" s="357">
        <v>851</v>
      </c>
      <c r="Z1985" s="357">
        <v>987</v>
      </c>
      <c r="AA1985" s="357">
        <v>794</v>
      </c>
      <c r="AB1985" s="357">
        <v>835</v>
      </c>
      <c r="AC1985" s="357">
        <v>1007</v>
      </c>
      <c r="AD1985" s="357">
        <v>1182</v>
      </c>
      <c r="AE1985" s="357">
        <v>893</v>
      </c>
      <c r="AF1985" s="357">
        <v>903</v>
      </c>
      <c r="AG1985" s="357">
        <v>1077</v>
      </c>
      <c r="AH1985" s="357">
        <v>1264</v>
      </c>
      <c r="AI1985" s="368" t="s">
        <v>2207</v>
      </c>
      <c r="AJ1985" s="357">
        <v>856</v>
      </c>
      <c r="AK1985" s="357">
        <v>1029</v>
      </c>
      <c r="AL1985" s="357">
        <v>1207</v>
      </c>
      <c r="AM1985" s="357">
        <v>702</v>
      </c>
      <c r="AN1985" s="357">
        <v>813</v>
      </c>
      <c r="AO1985" s="357">
        <v>921</v>
      </c>
      <c r="AP1985" s="357">
        <v>846</v>
      </c>
      <c r="AQ1985" s="357">
        <v>846</v>
      </c>
      <c r="AR1985" s="357">
        <v>1179</v>
      </c>
      <c r="AS1985" s="357">
        <v>942</v>
      </c>
      <c r="AT1985" s="105"/>
      <c r="AU1985" s="105" t="s">
        <v>3143</v>
      </c>
      <c r="AV1985" s="126">
        <v>12.4</v>
      </c>
    </row>
    <row r="1986" spans="1:48" ht="23.25" customHeight="1">
      <c r="A1986"/>
      <c r="B1986"/>
      <c r="D1986" s="105" t="s">
        <v>360</v>
      </c>
      <c r="E1986" s="164" t="s">
        <v>360</v>
      </c>
      <c r="F1986" s="165" t="s">
        <v>888</v>
      </c>
      <c r="G1986" s="126">
        <v>13.299999999999999</v>
      </c>
      <c r="H1986" s="166">
        <v>643</v>
      </c>
      <c r="I1986" s="166">
        <v>667</v>
      </c>
      <c r="J1986" s="166">
        <v>762</v>
      </c>
      <c r="K1986" s="357">
        <v>704</v>
      </c>
      <c r="L1986" s="357">
        <v>688</v>
      </c>
      <c r="M1986" s="357">
        <v>923</v>
      </c>
      <c r="N1986" s="357">
        <v>759</v>
      </c>
      <c r="O1986" s="357">
        <v>675</v>
      </c>
      <c r="P1986" s="357">
        <v>800</v>
      </c>
      <c r="Q1986" s="357">
        <v>879</v>
      </c>
      <c r="R1986" s="357">
        <v>857</v>
      </c>
      <c r="S1986" s="354">
        <v>916</v>
      </c>
      <c r="T1986" s="354">
        <v>1162</v>
      </c>
      <c r="U1986" s="354">
        <v>1260</v>
      </c>
      <c r="V1986" s="357">
        <v>970</v>
      </c>
      <c r="W1986" s="357">
        <v>1073</v>
      </c>
      <c r="X1986" s="357">
        <v>698</v>
      </c>
      <c r="Y1986" s="357">
        <v>832</v>
      </c>
      <c r="Z1986" s="357">
        <v>1003</v>
      </c>
      <c r="AA1986" s="357">
        <v>798</v>
      </c>
      <c r="AB1986" s="357">
        <v>792</v>
      </c>
      <c r="AC1986" s="357">
        <v>978</v>
      </c>
      <c r="AD1986" s="357">
        <v>1205</v>
      </c>
      <c r="AE1986" s="357">
        <v>902</v>
      </c>
      <c r="AF1986" s="357">
        <v>864</v>
      </c>
      <c r="AG1986" s="357">
        <v>1051</v>
      </c>
      <c r="AH1986" s="357">
        <v>1290</v>
      </c>
      <c r="AI1986" s="368" t="s">
        <v>2207</v>
      </c>
      <c r="AJ1986" s="357">
        <v>891</v>
      </c>
      <c r="AK1986" s="357">
        <v>1076</v>
      </c>
      <c r="AL1986" s="357">
        <v>1263</v>
      </c>
      <c r="AM1986" s="357">
        <v>727</v>
      </c>
      <c r="AN1986" s="357">
        <v>846</v>
      </c>
      <c r="AO1986" s="357">
        <v>959</v>
      </c>
      <c r="AP1986" s="357">
        <v>889</v>
      </c>
      <c r="AQ1986" s="357">
        <v>889</v>
      </c>
      <c r="AR1986" s="357">
        <v>1248</v>
      </c>
      <c r="AS1986" s="357">
        <v>982</v>
      </c>
      <c r="AT1986" s="105"/>
      <c r="AU1986" s="105" t="s">
        <v>360</v>
      </c>
      <c r="AV1986" s="126">
        <v>13.299999999999999</v>
      </c>
    </row>
    <row r="1987" spans="1:48" ht="23.25" customHeight="1">
      <c r="A1987"/>
      <c r="B1987"/>
      <c r="D1987" s="105" t="s">
        <v>3144</v>
      </c>
      <c r="E1987" s="164" t="s">
        <v>3144</v>
      </c>
      <c r="F1987" s="165" t="s">
        <v>3817</v>
      </c>
      <c r="G1987" s="126">
        <v>4.0999999999999996</v>
      </c>
      <c r="H1987" s="166">
        <v>382</v>
      </c>
      <c r="I1987" s="166">
        <v>379</v>
      </c>
      <c r="J1987" s="166">
        <v>460</v>
      </c>
      <c r="K1987" s="357">
        <v>395</v>
      </c>
      <c r="L1987" s="357">
        <v>391</v>
      </c>
      <c r="M1987" s="357">
        <v>478</v>
      </c>
      <c r="N1987" s="357">
        <v>451</v>
      </c>
      <c r="O1987" s="357">
        <v>404</v>
      </c>
      <c r="P1987" s="357">
        <v>407</v>
      </c>
      <c r="Q1987" s="357">
        <v>464</v>
      </c>
      <c r="R1987" s="357">
        <v>451</v>
      </c>
      <c r="S1987" s="354">
        <v>526</v>
      </c>
      <c r="T1987" s="354">
        <v>608</v>
      </c>
      <c r="U1987" s="354">
        <v>686</v>
      </c>
      <c r="V1987" s="357">
        <v>496</v>
      </c>
      <c r="W1987" s="357">
        <v>549</v>
      </c>
      <c r="X1987" s="357">
        <v>444</v>
      </c>
      <c r="Y1987" s="357">
        <v>490</v>
      </c>
      <c r="Z1987" s="357">
        <v>571</v>
      </c>
      <c r="AA1987" s="357">
        <v>490</v>
      </c>
      <c r="AB1987" s="357">
        <v>472</v>
      </c>
      <c r="AC1987" s="357">
        <v>533</v>
      </c>
      <c r="AD1987" s="357">
        <v>624</v>
      </c>
      <c r="AE1987" s="357">
        <v>514</v>
      </c>
      <c r="AF1987" s="357">
        <v>541</v>
      </c>
      <c r="AG1987" s="357">
        <v>603</v>
      </c>
      <c r="AH1987" s="357">
        <v>706</v>
      </c>
      <c r="AI1987" s="368" t="s">
        <v>2207</v>
      </c>
      <c r="AJ1987" s="357">
        <v>493</v>
      </c>
      <c r="AK1987" s="357">
        <v>554</v>
      </c>
      <c r="AL1987" s="357">
        <v>650</v>
      </c>
      <c r="AM1987" s="357">
        <v>422</v>
      </c>
      <c r="AN1987" s="357">
        <v>459</v>
      </c>
      <c r="AO1987" s="357">
        <v>522</v>
      </c>
      <c r="AP1987" s="357">
        <v>453</v>
      </c>
      <c r="AQ1987" s="357">
        <v>453</v>
      </c>
      <c r="AR1987" s="357">
        <v>560</v>
      </c>
      <c r="AS1987" s="357">
        <v>551</v>
      </c>
      <c r="AT1987" s="105"/>
      <c r="AU1987" s="105" t="s">
        <v>3144</v>
      </c>
      <c r="AV1987" s="126">
        <v>4.0999999999999996</v>
      </c>
    </row>
    <row r="1988" spans="1:48" ht="23.25" customHeight="1">
      <c r="A1988"/>
      <c r="B1988"/>
      <c r="D1988" s="105" t="s">
        <v>3146</v>
      </c>
      <c r="E1988" s="164" t="s">
        <v>3146</v>
      </c>
      <c r="F1988" s="165" t="s">
        <v>3819</v>
      </c>
      <c r="G1988" s="126">
        <v>5.0999999999999996</v>
      </c>
      <c r="H1988" s="166">
        <v>403</v>
      </c>
      <c r="I1988" s="166">
        <v>400</v>
      </c>
      <c r="J1988" s="166">
        <v>488</v>
      </c>
      <c r="K1988" s="357">
        <v>420</v>
      </c>
      <c r="L1988" s="357">
        <v>416</v>
      </c>
      <c r="M1988" s="357">
        <v>512</v>
      </c>
      <c r="N1988" s="357">
        <v>484</v>
      </c>
      <c r="O1988" s="357">
        <v>434</v>
      </c>
      <c r="P1988" s="357">
        <v>437</v>
      </c>
      <c r="Q1988" s="357">
        <v>500</v>
      </c>
      <c r="R1988" s="357">
        <v>486</v>
      </c>
      <c r="S1988" s="354">
        <v>559</v>
      </c>
      <c r="T1988" s="354">
        <v>658</v>
      </c>
      <c r="U1988" s="354">
        <v>737</v>
      </c>
      <c r="V1988" s="357">
        <v>538</v>
      </c>
      <c r="W1988" s="357">
        <v>595</v>
      </c>
      <c r="X1988" s="357">
        <v>468</v>
      </c>
      <c r="Y1988" s="357">
        <v>524</v>
      </c>
      <c r="Z1988" s="357">
        <v>610</v>
      </c>
      <c r="AA1988" s="357">
        <v>516</v>
      </c>
      <c r="AB1988" s="357">
        <v>507</v>
      </c>
      <c r="AC1988" s="357">
        <v>581</v>
      </c>
      <c r="AD1988" s="357">
        <v>681</v>
      </c>
      <c r="AE1988" s="357">
        <v>549</v>
      </c>
      <c r="AF1988" s="357">
        <v>575</v>
      </c>
      <c r="AG1988" s="357">
        <v>651</v>
      </c>
      <c r="AH1988" s="357">
        <v>763</v>
      </c>
      <c r="AI1988" s="368" t="s">
        <v>2207</v>
      </c>
      <c r="AJ1988" s="357">
        <v>528</v>
      </c>
      <c r="AK1988" s="357">
        <v>602</v>
      </c>
      <c r="AL1988" s="357">
        <v>706</v>
      </c>
      <c r="AM1988" s="357">
        <v>447</v>
      </c>
      <c r="AN1988" s="357">
        <v>492</v>
      </c>
      <c r="AO1988" s="357">
        <v>560</v>
      </c>
      <c r="AP1988" s="357">
        <v>496</v>
      </c>
      <c r="AQ1988" s="357">
        <v>496</v>
      </c>
      <c r="AR1988" s="357">
        <v>631</v>
      </c>
      <c r="AS1988" s="357">
        <v>593</v>
      </c>
      <c r="AT1988" s="105"/>
      <c r="AU1988" s="105" t="s">
        <v>3146</v>
      </c>
      <c r="AV1988" s="126">
        <v>5.0999999999999996</v>
      </c>
    </row>
    <row r="1989" spans="1:48" ht="23.25" customHeight="1">
      <c r="A1989"/>
      <c r="B1989"/>
      <c r="D1989" s="105" t="s">
        <v>4259</v>
      </c>
      <c r="E1989" s="164" t="s">
        <v>4259</v>
      </c>
      <c r="F1989" s="165" t="s">
        <v>2063</v>
      </c>
      <c r="G1989" s="126">
        <v>6.1</v>
      </c>
      <c r="H1989" s="166">
        <v>432</v>
      </c>
      <c r="I1989" s="166">
        <v>430</v>
      </c>
      <c r="J1989" s="166">
        <v>525</v>
      </c>
      <c r="K1989" s="357">
        <v>454</v>
      </c>
      <c r="L1989" s="357">
        <v>450</v>
      </c>
      <c r="M1989" s="357">
        <v>555</v>
      </c>
      <c r="N1989" s="357">
        <v>527</v>
      </c>
      <c r="O1989" s="357">
        <v>473</v>
      </c>
      <c r="P1989" s="357">
        <v>477</v>
      </c>
      <c r="Q1989" s="357">
        <v>545</v>
      </c>
      <c r="R1989" s="357">
        <v>531</v>
      </c>
      <c r="S1989" s="354">
        <v>589</v>
      </c>
      <c r="T1989" s="354">
        <v>706</v>
      </c>
      <c r="U1989" s="354">
        <v>784</v>
      </c>
      <c r="V1989" s="357">
        <v>576</v>
      </c>
      <c r="W1989" s="357">
        <v>636</v>
      </c>
      <c r="X1989" s="357">
        <v>498</v>
      </c>
      <c r="Y1989" s="357">
        <v>564</v>
      </c>
      <c r="Z1989" s="357">
        <v>655</v>
      </c>
      <c r="AA1989" s="357">
        <v>548</v>
      </c>
      <c r="AB1989" s="357">
        <v>547</v>
      </c>
      <c r="AC1989" s="357">
        <v>634</v>
      </c>
      <c r="AD1989" s="357">
        <v>744</v>
      </c>
      <c r="AE1989" s="357">
        <v>591</v>
      </c>
      <c r="AF1989" s="357">
        <v>615</v>
      </c>
      <c r="AG1989" s="357">
        <v>704</v>
      </c>
      <c r="AH1989" s="357">
        <v>826</v>
      </c>
      <c r="AI1989" s="368" t="s">
        <v>2207</v>
      </c>
      <c r="AJ1989" s="357">
        <v>568</v>
      </c>
      <c r="AK1989" s="357">
        <v>656</v>
      </c>
      <c r="AL1989" s="357">
        <v>769</v>
      </c>
      <c r="AM1989" s="357">
        <v>477</v>
      </c>
      <c r="AN1989" s="357">
        <v>531</v>
      </c>
      <c r="AO1989" s="357">
        <v>604</v>
      </c>
      <c r="AP1989" s="357">
        <v>545</v>
      </c>
      <c r="AQ1989" s="357">
        <v>545</v>
      </c>
      <c r="AR1989" s="357">
        <v>708</v>
      </c>
      <c r="AS1989" s="357">
        <v>633</v>
      </c>
      <c r="AT1989" s="105"/>
      <c r="AU1989" s="105" t="s">
        <v>4259</v>
      </c>
      <c r="AV1989" s="126">
        <v>6.1</v>
      </c>
    </row>
    <row r="1990" spans="1:48" ht="23.25" customHeight="1">
      <c r="A1990"/>
      <c r="B1990"/>
      <c r="D1990" s="105" t="s">
        <v>2064</v>
      </c>
      <c r="E1990" s="164" t="s">
        <v>2064</v>
      </c>
      <c r="F1990" s="165" t="s">
        <v>884</v>
      </c>
      <c r="G1990" s="126">
        <v>10.199999999999999</v>
      </c>
      <c r="H1990" s="166">
        <v>602</v>
      </c>
      <c r="I1990" s="166">
        <v>603</v>
      </c>
      <c r="J1990" s="166">
        <v>719</v>
      </c>
      <c r="K1990" s="357">
        <v>641</v>
      </c>
      <c r="L1990" s="357">
        <v>639</v>
      </c>
      <c r="M1990" s="357">
        <v>769</v>
      </c>
      <c r="N1990" s="357">
        <v>734</v>
      </c>
      <c r="O1990" s="357">
        <v>630</v>
      </c>
      <c r="P1990" s="357">
        <v>729</v>
      </c>
      <c r="Q1990" s="357">
        <v>781</v>
      </c>
      <c r="R1990" s="357">
        <v>760</v>
      </c>
      <c r="S1990" s="354">
        <v>797</v>
      </c>
      <c r="T1990" s="354">
        <v>989</v>
      </c>
      <c r="U1990" s="354">
        <v>1082</v>
      </c>
      <c r="V1990" s="357">
        <v>823</v>
      </c>
      <c r="W1990" s="357">
        <v>911</v>
      </c>
      <c r="X1990" s="357">
        <v>671</v>
      </c>
      <c r="Y1990" s="357">
        <v>777</v>
      </c>
      <c r="Z1990" s="357">
        <v>903</v>
      </c>
      <c r="AA1990" s="357">
        <v>737</v>
      </c>
      <c r="AB1990" s="357">
        <v>761</v>
      </c>
      <c r="AC1990" s="357">
        <v>904</v>
      </c>
      <c r="AD1990" s="357">
        <v>1061</v>
      </c>
      <c r="AE1990" s="357">
        <v>817</v>
      </c>
      <c r="AF1990" s="357">
        <v>829</v>
      </c>
      <c r="AG1990" s="357">
        <v>974</v>
      </c>
      <c r="AH1990" s="357">
        <v>1143</v>
      </c>
      <c r="AI1990" s="368" t="s">
        <v>2207</v>
      </c>
      <c r="AJ1990" s="357">
        <v>782</v>
      </c>
      <c r="AK1990" s="357">
        <v>926</v>
      </c>
      <c r="AL1990" s="357">
        <v>1086</v>
      </c>
      <c r="AM1990" s="357">
        <v>650</v>
      </c>
      <c r="AN1990" s="357">
        <v>741</v>
      </c>
      <c r="AO1990" s="357">
        <v>841</v>
      </c>
      <c r="AP1990" s="357">
        <v>754</v>
      </c>
      <c r="AQ1990" s="357">
        <v>754</v>
      </c>
      <c r="AR1990" s="357">
        <v>1027</v>
      </c>
      <c r="AS1990" s="357">
        <v>847</v>
      </c>
      <c r="AT1990" s="105"/>
      <c r="AU1990" s="105" t="s">
        <v>2064</v>
      </c>
      <c r="AV1990" s="126">
        <v>10.199999999999999</v>
      </c>
    </row>
    <row r="1991" spans="1:48" ht="23.25" customHeight="1">
      <c r="D1991" s="105" t="s">
        <v>5362</v>
      </c>
      <c r="E1991" s="13" t="s">
        <v>5362</v>
      </c>
      <c r="F1991" s="2" t="s">
        <v>5344</v>
      </c>
      <c r="G1991">
        <v>11.2</v>
      </c>
      <c r="H1991" s="398" t="s">
        <v>2207</v>
      </c>
      <c r="I1991" s="398" t="s">
        <v>2207</v>
      </c>
      <c r="J1991" s="398" t="s">
        <v>2207</v>
      </c>
      <c r="K1991" s="390" t="s">
        <v>2207</v>
      </c>
      <c r="L1991" s="390" t="s">
        <v>2207</v>
      </c>
      <c r="M1991" s="390" t="s">
        <v>2207</v>
      </c>
      <c r="N1991" s="390" t="s">
        <v>2207</v>
      </c>
      <c r="O1991" s="390" t="s">
        <v>2207</v>
      </c>
      <c r="P1991" s="390" t="s">
        <v>2207</v>
      </c>
      <c r="Q1991" s="390" t="s">
        <v>2207</v>
      </c>
      <c r="R1991" s="390" t="s">
        <v>2207</v>
      </c>
      <c r="S1991" s="354">
        <v>830</v>
      </c>
      <c r="T1991" s="354">
        <v>1039</v>
      </c>
      <c r="U1991" s="354">
        <v>1133</v>
      </c>
      <c r="V1991" s="391">
        <v>865</v>
      </c>
      <c r="W1991" s="391">
        <v>958</v>
      </c>
      <c r="X1991" s="391">
        <v>696</v>
      </c>
      <c r="Y1991" s="391">
        <v>812</v>
      </c>
      <c r="Z1991" s="391">
        <v>943</v>
      </c>
      <c r="AA1991" s="391">
        <v>764</v>
      </c>
      <c r="AB1991" s="391">
        <v>796</v>
      </c>
      <c r="AC1991" s="391">
        <v>953</v>
      </c>
      <c r="AD1991" s="391">
        <v>1118</v>
      </c>
      <c r="AE1991" s="391">
        <v>853</v>
      </c>
      <c r="AF1991" s="391">
        <v>864</v>
      </c>
      <c r="AG1991" s="391">
        <v>1023</v>
      </c>
      <c r="AH1991" s="391">
        <v>1200</v>
      </c>
      <c r="AI1991" s="399" t="s">
        <v>2207</v>
      </c>
      <c r="AJ1991" s="391">
        <v>817</v>
      </c>
      <c r="AK1991" s="391">
        <v>975</v>
      </c>
      <c r="AL1991" s="391">
        <v>1143</v>
      </c>
      <c r="AM1991" s="391">
        <v>675</v>
      </c>
      <c r="AN1991" s="391">
        <v>775</v>
      </c>
      <c r="AO1991" s="391">
        <v>879</v>
      </c>
      <c r="AP1991" s="391">
        <v>797</v>
      </c>
      <c r="AQ1991" s="391">
        <v>797</v>
      </c>
      <c r="AR1991" s="391">
        <v>1098</v>
      </c>
      <c r="AS1991" s="391">
        <v>890</v>
      </c>
      <c r="AU1991" s="105" t="s">
        <v>5362</v>
      </c>
      <c r="AV1991" s="126">
        <v>11.2</v>
      </c>
    </row>
    <row r="1992" spans="1:48" ht="23.25" customHeight="1">
      <c r="A1992"/>
      <c r="B1992"/>
      <c r="D1992" s="105" t="s">
        <v>2065</v>
      </c>
      <c r="E1992" s="164" t="s">
        <v>2065</v>
      </c>
      <c r="F1992" s="165" t="s">
        <v>886</v>
      </c>
      <c r="G1992" s="126">
        <v>12.2</v>
      </c>
      <c r="H1992" s="166">
        <v>645</v>
      </c>
      <c r="I1992" s="166">
        <v>649</v>
      </c>
      <c r="J1992" s="166">
        <v>775</v>
      </c>
      <c r="K1992" s="357">
        <v>693</v>
      </c>
      <c r="L1992" s="357">
        <v>693</v>
      </c>
      <c r="M1992" s="357">
        <v>836</v>
      </c>
      <c r="N1992" s="357">
        <v>801</v>
      </c>
      <c r="O1992" s="357">
        <v>682</v>
      </c>
      <c r="P1992" s="357">
        <v>803</v>
      </c>
      <c r="Q1992" s="357">
        <v>855</v>
      </c>
      <c r="R1992" s="357">
        <v>835</v>
      </c>
      <c r="S1992" s="354">
        <v>864</v>
      </c>
      <c r="T1992" s="354">
        <v>1091</v>
      </c>
      <c r="U1992" s="354">
        <v>1184</v>
      </c>
      <c r="V1992" s="357">
        <v>907</v>
      </c>
      <c r="W1992" s="357">
        <v>1004</v>
      </c>
      <c r="X1992" s="357">
        <v>720</v>
      </c>
      <c r="Y1992" s="357">
        <v>846</v>
      </c>
      <c r="Z1992" s="357">
        <v>982</v>
      </c>
      <c r="AA1992" s="357">
        <v>790</v>
      </c>
      <c r="AB1992" s="357">
        <v>830</v>
      </c>
      <c r="AC1992" s="357">
        <v>1001</v>
      </c>
      <c r="AD1992" s="357">
        <v>1174</v>
      </c>
      <c r="AE1992" s="357">
        <v>888</v>
      </c>
      <c r="AF1992" s="357">
        <v>899</v>
      </c>
      <c r="AG1992" s="357">
        <v>1071</v>
      </c>
      <c r="AH1992" s="357">
        <v>1257</v>
      </c>
      <c r="AI1992" s="368" t="s">
        <v>2207</v>
      </c>
      <c r="AJ1992" s="357">
        <v>852</v>
      </c>
      <c r="AK1992" s="357">
        <v>1023</v>
      </c>
      <c r="AL1992" s="357">
        <v>1200</v>
      </c>
      <c r="AM1992" s="357">
        <v>699</v>
      </c>
      <c r="AN1992" s="357">
        <v>808</v>
      </c>
      <c r="AO1992" s="357">
        <v>916</v>
      </c>
      <c r="AP1992" s="357">
        <v>840</v>
      </c>
      <c r="AQ1992" s="357">
        <v>840</v>
      </c>
      <c r="AR1992" s="357">
        <v>1169</v>
      </c>
      <c r="AS1992" s="357">
        <v>932</v>
      </c>
      <c r="AT1992" s="105"/>
      <c r="AU1992" s="105" t="s">
        <v>2065</v>
      </c>
      <c r="AV1992" s="126">
        <v>12.2</v>
      </c>
    </row>
    <row r="1993" spans="1:48" ht="23.25" customHeight="1">
      <c r="A1993"/>
      <c r="B1993"/>
      <c r="D1993" s="105" t="s">
        <v>3148</v>
      </c>
      <c r="E1993" s="164" t="s">
        <v>3148</v>
      </c>
      <c r="F1993" s="165" t="s">
        <v>3822</v>
      </c>
      <c r="G1993" s="126">
        <v>13.299999999999999</v>
      </c>
      <c r="H1993" s="166">
        <v>684</v>
      </c>
      <c r="I1993" s="166">
        <v>686</v>
      </c>
      <c r="J1993" s="166">
        <v>840</v>
      </c>
      <c r="K1993" s="357">
        <v>731</v>
      </c>
      <c r="L1993" s="357">
        <v>729</v>
      </c>
      <c r="M1993" s="357">
        <v>906</v>
      </c>
      <c r="N1993" s="357">
        <v>869</v>
      </c>
      <c r="O1993" s="357">
        <v>802</v>
      </c>
      <c r="P1993" s="357">
        <v>813</v>
      </c>
      <c r="Q1993" s="357">
        <v>930</v>
      </c>
      <c r="R1993" s="357">
        <v>907</v>
      </c>
      <c r="S1993" s="354">
        <v>931</v>
      </c>
      <c r="T1993" s="354">
        <v>1178</v>
      </c>
      <c r="U1993" s="354">
        <v>1278</v>
      </c>
      <c r="V1993" s="357">
        <v>986</v>
      </c>
      <c r="W1993" s="357">
        <v>1091</v>
      </c>
      <c r="X1993" s="357">
        <v>775</v>
      </c>
      <c r="Y1993" s="357">
        <v>912</v>
      </c>
      <c r="Z1993" s="357">
        <v>1058</v>
      </c>
      <c r="AA1993" s="357">
        <v>851</v>
      </c>
      <c r="AB1993" s="357">
        <v>896</v>
      </c>
      <c r="AC1993" s="357">
        <v>1081</v>
      </c>
      <c r="AD1993" s="357">
        <v>1268</v>
      </c>
      <c r="AE1993" s="357">
        <v>958</v>
      </c>
      <c r="AF1993" s="357">
        <v>964</v>
      </c>
      <c r="AG1993" s="357">
        <v>1151</v>
      </c>
      <c r="AH1993" s="357">
        <v>1350</v>
      </c>
      <c r="AI1993" s="368" t="s">
        <v>2207</v>
      </c>
      <c r="AJ1993" s="357">
        <v>917</v>
      </c>
      <c r="AK1993" s="357">
        <v>1103</v>
      </c>
      <c r="AL1993" s="357">
        <v>1294</v>
      </c>
      <c r="AM1993" s="357">
        <v>754</v>
      </c>
      <c r="AN1993" s="357">
        <v>873</v>
      </c>
      <c r="AO1993" s="357">
        <v>989</v>
      </c>
      <c r="AP1993" s="357">
        <v>918</v>
      </c>
      <c r="AQ1993" s="357">
        <v>918</v>
      </c>
      <c r="AR1993" s="357">
        <v>1275</v>
      </c>
      <c r="AS1993" s="357">
        <v>1013</v>
      </c>
      <c r="AT1993" s="105"/>
      <c r="AU1993" s="105" t="s">
        <v>3148</v>
      </c>
      <c r="AV1993" s="126">
        <v>13.299999999999999</v>
      </c>
    </row>
    <row r="1994" spans="1:48" ht="23.25" customHeight="1">
      <c r="A1994"/>
      <c r="B1994"/>
      <c r="D1994" s="105" t="s">
        <v>2066</v>
      </c>
      <c r="E1994" s="164" t="s">
        <v>2066</v>
      </c>
      <c r="F1994" s="165" t="s">
        <v>888</v>
      </c>
      <c r="G1994" s="126">
        <v>14.299999999999999</v>
      </c>
      <c r="H1994" s="166">
        <v>715</v>
      </c>
      <c r="I1994" s="166">
        <v>720</v>
      </c>
      <c r="J1994" s="166">
        <v>861</v>
      </c>
      <c r="K1994" s="357">
        <v>772</v>
      </c>
      <c r="L1994" s="357">
        <v>772</v>
      </c>
      <c r="M1994" s="357">
        <v>932</v>
      </c>
      <c r="N1994" s="357">
        <v>894</v>
      </c>
      <c r="O1994" s="357">
        <v>760</v>
      </c>
      <c r="P1994" s="357">
        <v>903</v>
      </c>
      <c r="Q1994" s="357">
        <v>959</v>
      </c>
      <c r="R1994" s="357">
        <v>936</v>
      </c>
      <c r="S1994" s="354">
        <v>962</v>
      </c>
      <c r="T1994" s="354">
        <v>1225</v>
      </c>
      <c r="U1994" s="354">
        <v>1324</v>
      </c>
      <c r="V1994" s="357">
        <v>1024</v>
      </c>
      <c r="W1994" s="357">
        <v>1133</v>
      </c>
      <c r="X1994" s="357">
        <v>797</v>
      </c>
      <c r="Y1994" s="357">
        <v>943</v>
      </c>
      <c r="Z1994" s="357">
        <v>1094</v>
      </c>
      <c r="AA1994" s="357">
        <v>874</v>
      </c>
      <c r="AB1994" s="357">
        <v>928</v>
      </c>
      <c r="AC1994" s="357">
        <v>1126</v>
      </c>
      <c r="AD1994" s="357">
        <v>1321</v>
      </c>
      <c r="AE1994" s="357">
        <v>991</v>
      </c>
      <c r="AF1994" s="357">
        <v>996</v>
      </c>
      <c r="AG1994" s="357">
        <v>1196</v>
      </c>
      <c r="AH1994" s="357">
        <v>1404</v>
      </c>
      <c r="AI1994" s="368" t="s">
        <v>2207</v>
      </c>
      <c r="AJ1994" s="357">
        <v>949</v>
      </c>
      <c r="AK1994" s="357">
        <v>1148</v>
      </c>
      <c r="AL1994" s="357">
        <v>1347</v>
      </c>
      <c r="AM1994" s="357">
        <v>776</v>
      </c>
      <c r="AN1994" s="357">
        <v>903</v>
      </c>
      <c r="AO1994" s="357">
        <v>1024</v>
      </c>
      <c r="AP1994" s="357">
        <v>957</v>
      </c>
      <c r="AQ1994" s="357">
        <v>957</v>
      </c>
      <c r="AR1994" s="357">
        <v>1342</v>
      </c>
      <c r="AS1994" s="357">
        <v>1052</v>
      </c>
      <c r="AT1994" s="105"/>
      <c r="AU1994" s="105" t="s">
        <v>2066</v>
      </c>
      <c r="AV1994" s="126">
        <v>14.299999999999999</v>
      </c>
    </row>
    <row r="1995" spans="1:48" ht="23.25" customHeight="1">
      <c r="A1995"/>
      <c r="B1995"/>
      <c r="D1995" s="105" t="s">
        <v>3149</v>
      </c>
      <c r="E1995" s="164" t="s">
        <v>3149</v>
      </c>
      <c r="F1995" s="165" t="s">
        <v>3817</v>
      </c>
      <c r="G1995" s="126">
        <v>4.3999999999999995</v>
      </c>
      <c r="H1995" s="166">
        <v>391</v>
      </c>
      <c r="I1995" s="166">
        <v>401</v>
      </c>
      <c r="J1995" s="166">
        <v>457</v>
      </c>
      <c r="K1995" s="357">
        <v>420</v>
      </c>
      <c r="L1995" s="357">
        <v>417</v>
      </c>
      <c r="M1995" s="357">
        <v>498</v>
      </c>
      <c r="N1995" s="357">
        <v>443</v>
      </c>
      <c r="O1995" s="357">
        <v>394</v>
      </c>
      <c r="P1995" s="357">
        <v>434</v>
      </c>
      <c r="Q1995" s="357">
        <v>488</v>
      </c>
      <c r="R1995" s="357">
        <v>454</v>
      </c>
      <c r="S1995" s="354">
        <v>306</v>
      </c>
      <c r="T1995" s="354">
        <v>321</v>
      </c>
      <c r="U1995" s="354">
        <v>377</v>
      </c>
      <c r="V1995" s="357">
        <v>333</v>
      </c>
      <c r="W1995" s="357">
        <v>364</v>
      </c>
      <c r="X1995" s="357">
        <v>412</v>
      </c>
      <c r="Y1995" s="357">
        <v>443</v>
      </c>
      <c r="Z1995" s="357">
        <v>518</v>
      </c>
      <c r="AA1995" s="357">
        <v>454</v>
      </c>
      <c r="AB1995" s="357">
        <v>412</v>
      </c>
      <c r="AC1995" s="357">
        <v>457</v>
      </c>
      <c r="AD1995" s="357">
        <v>534</v>
      </c>
      <c r="AE1995" s="357">
        <v>454</v>
      </c>
      <c r="AF1995" s="357">
        <v>481</v>
      </c>
      <c r="AG1995" s="357">
        <v>513</v>
      </c>
      <c r="AH1995" s="357">
        <v>600</v>
      </c>
      <c r="AI1995" s="368" t="s">
        <v>2207</v>
      </c>
      <c r="AJ1995" s="357">
        <v>412</v>
      </c>
      <c r="AK1995" s="357">
        <v>443</v>
      </c>
      <c r="AL1995" s="357">
        <v>518</v>
      </c>
      <c r="AM1995" s="357">
        <v>412</v>
      </c>
      <c r="AN1995" s="357">
        <v>448</v>
      </c>
      <c r="AO1995" s="357">
        <v>512</v>
      </c>
      <c r="AP1995" s="357">
        <v>462</v>
      </c>
      <c r="AQ1995" s="357">
        <v>539</v>
      </c>
      <c r="AR1995" s="357">
        <v>477</v>
      </c>
      <c r="AS1995" s="357">
        <v>583</v>
      </c>
      <c r="AT1995" s="105"/>
      <c r="AU1995" s="105" t="s">
        <v>3149</v>
      </c>
      <c r="AV1995" s="126">
        <v>4.3999999999999995</v>
      </c>
    </row>
    <row r="1996" spans="1:48" ht="23.25" customHeight="1">
      <c r="A1996"/>
      <c r="B1996"/>
      <c r="D1996" s="105" t="s">
        <v>3150</v>
      </c>
      <c r="E1996" s="164" t="s">
        <v>3150</v>
      </c>
      <c r="F1996" s="165" t="s">
        <v>894</v>
      </c>
      <c r="G1996" s="126">
        <v>4.3999999999999995</v>
      </c>
      <c r="H1996" s="166">
        <v>439</v>
      </c>
      <c r="I1996" s="166">
        <v>435</v>
      </c>
      <c r="J1996" s="166">
        <v>528</v>
      </c>
      <c r="K1996" s="357">
        <v>464</v>
      </c>
      <c r="L1996" s="357">
        <v>457</v>
      </c>
      <c r="M1996" s="357">
        <v>563</v>
      </c>
      <c r="N1996" s="357">
        <v>531</v>
      </c>
      <c r="O1996" s="357">
        <v>459</v>
      </c>
      <c r="P1996" s="357">
        <v>462</v>
      </c>
      <c r="Q1996" s="357">
        <v>528</v>
      </c>
      <c r="R1996" s="357">
        <v>512</v>
      </c>
      <c r="S1996" s="354">
        <v>717</v>
      </c>
      <c r="T1996" s="354">
        <v>811</v>
      </c>
      <c r="U1996" s="354">
        <v>927</v>
      </c>
      <c r="V1996" s="357">
        <v>610</v>
      </c>
      <c r="W1996" s="357">
        <v>677</v>
      </c>
      <c r="X1996" s="357">
        <v>559</v>
      </c>
      <c r="Y1996" s="357">
        <v>610</v>
      </c>
      <c r="Z1996" s="357">
        <v>711</v>
      </c>
      <c r="AA1996" s="357">
        <v>618</v>
      </c>
      <c r="AB1996" s="357">
        <v>579</v>
      </c>
      <c r="AC1996" s="357">
        <v>645</v>
      </c>
      <c r="AD1996" s="357">
        <v>756</v>
      </c>
      <c r="AE1996" s="357">
        <v>632</v>
      </c>
      <c r="AF1996" s="357">
        <v>716</v>
      </c>
      <c r="AG1996" s="357">
        <v>785</v>
      </c>
      <c r="AH1996" s="357">
        <v>921</v>
      </c>
      <c r="AI1996" s="368" t="s">
        <v>2207</v>
      </c>
      <c r="AJ1996" s="357">
        <v>622</v>
      </c>
      <c r="AK1996" s="357">
        <v>688</v>
      </c>
      <c r="AL1996" s="357">
        <v>807</v>
      </c>
      <c r="AM1996" s="357">
        <v>517</v>
      </c>
      <c r="AN1996" s="357">
        <v>556</v>
      </c>
      <c r="AO1996" s="357">
        <v>633</v>
      </c>
      <c r="AP1996" s="357">
        <v>491</v>
      </c>
      <c r="AQ1996" s="357">
        <v>491</v>
      </c>
      <c r="AR1996" s="357">
        <v>612</v>
      </c>
      <c r="AS1996" s="357">
        <v>689</v>
      </c>
      <c r="AT1996" s="105"/>
      <c r="AU1996" s="105" t="s">
        <v>3150</v>
      </c>
      <c r="AV1996" s="126">
        <v>4.3999999999999995</v>
      </c>
    </row>
    <row r="1997" spans="1:48" ht="23.25" customHeight="1">
      <c r="A1997" s="396"/>
      <c r="B1997" s="397"/>
      <c r="D1997" s="105" t="s">
        <v>3153</v>
      </c>
      <c r="E1997" s="164" t="s">
        <v>3153</v>
      </c>
      <c r="F1997" s="165" t="s">
        <v>3819</v>
      </c>
      <c r="G1997" s="126">
        <v>5.5</v>
      </c>
      <c r="H1997" s="166">
        <v>412</v>
      </c>
      <c r="I1997" s="166">
        <v>410</v>
      </c>
      <c r="J1997" s="166">
        <v>501</v>
      </c>
      <c r="K1997" s="357">
        <v>430</v>
      </c>
      <c r="L1997" s="357">
        <v>425</v>
      </c>
      <c r="M1997" s="357">
        <v>525</v>
      </c>
      <c r="N1997" s="357">
        <v>497</v>
      </c>
      <c r="O1997" s="357">
        <v>446</v>
      </c>
      <c r="P1997" s="357">
        <v>450</v>
      </c>
      <c r="Q1997" s="357">
        <v>514</v>
      </c>
      <c r="R1997" s="357">
        <v>501</v>
      </c>
      <c r="S1997" s="354">
        <v>572</v>
      </c>
      <c r="T1997" s="354">
        <v>677</v>
      </c>
      <c r="U1997" s="354">
        <v>756</v>
      </c>
      <c r="V1997" s="357">
        <v>554</v>
      </c>
      <c r="W1997" s="357">
        <v>612</v>
      </c>
      <c r="X1997" s="357">
        <v>478</v>
      </c>
      <c r="Y1997" s="357">
        <v>537</v>
      </c>
      <c r="Z1997" s="357">
        <v>625</v>
      </c>
      <c r="AA1997" s="357">
        <v>527</v>
      </c>
      <c r="AB1997" s="357">
        <v>520</v>
      </c>
      <c r="AC1997" s="357">
        <v>599</v>
      </c>
      <c r="AD1997" s="357">
        <v>702</v>
      </c>
      <c r="AE1997" s="357">
        <v>563</v>
      </c>
      <c r="AF1997" s="357">
        <v>589</v>
      </c>
      <c r="AG1997" s="357">
        <v>669</v>
      </c>
      <c r="AH1997" s="357">
        <v>784</v>
      </c>
      <c r="AI1997" s="368" t="s">
        <v>2207</v>
      </c>
      <c r="AJ1997" s="357">
        <v>541</v>
      </c>
      <c r="AK1997" s="357">
        <v>620</v>
      </c>
      <c r="AL1997" s="357">
        <v>727</v>
      </c>
      <c r="AM1997" s="357">
        <v>457</v>
      </c>
      <c r="AN1997" s="357">
        <v>506</v>
      </c>
      <c r="AO1997" s="357">
        <v>575</v>
      </c>
      <c r="AP1997" s="357">
        <v>513</v>
      </c>
      <c r="AQ1997" s="357">
        <v>513</v>
      </c>
      <c r="AR1997" s="357">
        <v>656</v>
      </c>
      <c r="AS1997" s="357">
        <v>609</v>
      </c>
      <c r="AT1997" s="105"/>
      <c r="AU1997" s="105" t="s">
        <v>3153</v>
      </c>
      <c r="AV1997" s="126">
        <v>5.5</v>
      </c>
    </row>
    <row r="1998" spans="1:48" ht="23.25" customHeight="1">
      <c r="D1998" s="105" t="s">
        <v>3154</v>
      </c>
      <c r="E1998" s="164" t="s">
        <v>3154</v>
      </c>
      <c r="F1998" s="165" t="s">
        <v>894</v>
      </c>
      <c r="G1998" s="126">
        <v>5.5</v>
      </c>
      <c r="H1998" s="166">
        <v>463</v>
      </c>
      <c r="I1998" s="166">
        <v>460</v>
      </c>
      <c r="J1998" s="166">
        <v>562</v>
      </c>
      <c r="K1998" s="357">
        <v>494</v>
      </c>
      <c r="L1998" s="357">
        <v>488</v>
      </c>
      <c r="M1998" s="357">
        <v>606</v>
      </c>
      <c r="N1998" s="357">
        <v>573</v>
      </c>
      <c r="O1998" s="357">
        <v>491</v>
      </c>
      <c r="P1998" s="357">
        <v>495</v>
      </c>
      <c r="Q1998" s="357">
        <v>566</v>
      </c>
      <c r="R1998" s="357">
        <v>550</v>
      </c>
      <c r="S1998" s="354">
        <v>743</v>
      </c>
      <c r="T1998" s="354">
        <v>852</v>
      </c>
      <c r="U1998" s="354">
        <v>969</v>
      </c>
      <c r="V1998" s="357">
        <v>644</v>
      </c>
      <c r="W1998" s="357">
        <v>715</v>
      </c>
      <c r="X1998" s="357">
        <v>585</v>
      </c>
      <c r="Y1998" s="357">
        <v>646</v>
      </c>
      <c r="Z1998" s="357">
        <v>753</v>
      </c>
      <c r="AA1998" s="357">
        <v>646</v>
      </c>
      <c r="AB1998" s="357">
        <v>616</v>
      </c>
      <c r="AC1998" s="357">
        <v>696</v>
      </c>
      <c r="AD1998" s="357">
        <v>816</v>
      </c>
      <c r="AE1998" s="357">
        <v>669</v>
      </c>
      <c r="AF1998" s="357">
        <v>753</v>
      </c>
      <c r="AG1998" s="357">
        <v>836</v>
      </c>
      <c r="AH1998" s="357">
        <v>980</v>
      </c>
      <c r="AI1998" s="368" t="s">
        <v>2207</v>
      </c>
      <c r="AJ1998" s="357">
        <v>658</v>
      </c>
      <c r="AK1998" s="357">
        <v>739</v>
      </c>
      <c r="AL1998" s="357">
        <v>867</v>
      </c>
      <c r="AM1998" s="357">
        <v>542</v>
      </c>
      <c r="AN1998" s="357">
        <v>591</v>
      </c>
      <c r="AO1998" s="357">
        <v>672</v>
      </c>
      <c r="AP1998" s="357">
        <v>526</v>
      </c>
      <c r="AQ1998" s="357">
        <v>526</v>
      </c>
      <c r="AR1998" s="357">
        <v>669</v>
      </c>
      <c r="AS1998" s="357">
        <v>723</v>
      </c>
      <c r="AT1998" s="105"/>
      <c r="AU1998" s="105" t="s">
        <v>3154</v>
      </c>
      <c r="AV1998" s="126">
        <v>5.5</v>
      </c>
    </row>
    <row r="1999" spans="1:48" ht="23.25" customHeight="1">
      <c r="D1999" s="105" t="s">
        <v>2062</v>
      </c>
      <c r="E1999" s="164" t="s">
        <v>2062</v>
      </c>
      <c r="F1999" s="165" t="s">
        <v>2063</v>
      </c>
      <c r="G1999" s="126">
        <v>6.5</v>
      </c>
      <c r="H1999" s="166">
        <v>438</v>
      </c>
      <c r="I1999" s="166">
        <v>455</v>
      </c>
      <c r="J1999" s="166">
        <v>516</v>
      </c>
      <c r="K1999" s="357">
        <v>473</v>
      </c>
      <c r="L1999" s="357">
        <v>472</v>
      </c>
      <c r="M1999" s="357">
        <v>586</v>
      </c>
      <c r="N1999" s="357">
        <v>506</v>
      </c>
      <c r="O1999" s="357">
        <v>449</v>
      </c>
      <c r="P1999" s="357">
        <v>514</v>
      </c>
      <c r="Q1999" s="357">
        <v>567</v>
      </c>
      <c r="R1999" s="357">
        <v>528</v>
      </c>
      <c r="S1999" s="354">
        <v>607</v>
      </c>
      <c r="T1999" s="354">
        <v>732</v>
      </c>
      <c r="U1999" s="354">
        <v>810</v>
      </c>
      <c r="V1999" s="357">
        <v>598</v>
      </c>
      <c r="W1999" s="357">
        <v>661</v>
      </c>
      <c r="X1999" s="357">
        <v>493</v>
      </c>
      <c r="Y1999" s="357">
        <v>563</v>
      </c>
      <c r="Z1999" s="357">
        <v>671</v>
      </c>
      <c r="AA1999" s="357">
        <v>560</v>
      </c>
      <c r="AB1999" s="357">
        <v>533</v>
      </c>
      <c r="AC1999" s="357">
        <v>628</v>
      </c>
      <c r="AD1999" s="357">
        <v>762</v>
      </c>
      <c r="AE1999" s="357">
        <v>603</v>
      </c>
      <c r="AF1999" s="357">
        <v>604</v>
      </c>
      <c r="AG1999" s="357">
        <v>701</v>
      </c>
      <c r="AH1999" s="357">
        <v>847</v>
      </c>
      <c r="AI1999" s="368" t="s">
        <v>2207</v>
      </c>
      <c r="AJ1999" s="357">
        <v>579</v>
      </c>
      <c r="AK1999" s="357">
        <v>672</v>
      </c>
      <c r="AL1999" s="357">
        <v>788</v>
      </c>
      <c r="AM1999" s="357">
        <v>483</v>
      </c>
      <c r="AN1999" s="357">
        <v>542</v>
      </c>
      <c r="AO1999" s="357">
        <v>615</v>
      </c>
      <c r="AP1999" s="357">
        <v>559</v>
      </c>
      <c r="AQ1999" s="357">
        <v>559</v>
      </c>
      <c r="AR1999" s="357">
        <v>732</v>
      </c>
      <c r="AS1999" s="357">
        <v>655</v>
      </c>
      <c r="AT1999" s="105"/>
      <c r="AU1999" s="105" t="s">
        <v>2062</v>
      </c>
      <c r="AV1999" s="126">
        <v>6.5</v>
      </c>
    </row>
    <row r="2000" spans="1:48" ht="23.25" customHeight="1">
      <c r="D2000" s="105" t="s">
        <v>4262</v>
      </c>
      <c r="E2000" s="164" t="s">
        <v>4262</v>
      </c>
      <c r="F2000" s="165" t="s">
        <v>5707</v>
      </c>
      <c r="G2000" s="126">
        <v>6.5</v>
      </c>
      <c r="H2000" s="166">
        <v>506</v>
      </c>
      <c r="I2000" s="166">
        <v>503</v>
      </c>
      <c r="J2000" s="166">
        <v>615</v>
      </c>
      <c r="K2000" s="357">
        <v>544</v>
      </c>
      <c r="L2000" s="357">
        <v>539</v>
      </c>
      <c r="M2000" s="357">
        <v>672</v>
      </c>
      <c r="N2000" s="357">
        <v>637</v>
      </c>
      <c r="O2000" s="357">
        <v>543</v>
      </c>
      <c r="P2000" s="357">
        <v>548</v>
      </c>
      <c r="Q2000" s="357">
        <v>627</v>
      </c>
      <c r="R2000" s="357">
        <v>610</v>
      </c>
      <c r="S2000" s="354">
        <v>778</v>
      </c>
      <c r="T2000" s="354">
        <v>905</v>
      </c>
      <c r="U2000" s="354">
        <v>1022</v>
      </c>
      <c r="V2000" s="357">
        <v>688</v>
      </c>
      <c r="W2000" s="357">
        <v>763</v>
      </c>
      <c r="X2000" s="357">
        <v>625</v>
      </c>
      <c r="Y2000" s="357">
        <v>697</v>
      </c>
      <c r="Z2000" s="357">
        <v>812</v>
      </c>
      <c r="AA2000" s="357">
        <v>690</v>
      </c>
      <c r="AB2000" s="357">
        <v>667</v>
      </c>
      <c r="AC2000" s="357">
        <v>762</v>
      </c>
      <c r="AD2000" s="357">
        <v>893</v>
      </c>
      <c r="AE2000" s="357">
        <v>723</v>
      </c>
      <c r="AF2000" s="357">
        <v>804</v>
      </c>
      <c r="AG2000" s="357">
        <v>902</v>
      </c>
      <c r="AH2000" s="357">
        <v>1058</v>
      </c>
      <c r="AI2000" s="368" t="s">
        <v>2207</v>
      </c>
      <c r="AJ2000" s="357">
        <v>709</v>
      </c>
      <c r="AK2000" s="357">
        <v>805</v>
      </c>
      <c r="AL2000" s="357">
        <v>944</v>
      </c>
      <c r="AM2000" s="357">
        <v>583</v>
      </c>
      <c r="AN2000" s="357">
        <v>641</v>
      </c>
      <c r="AO2000" s="357">
        <v>729</v>
      </c>
      <c r="AP2000" s="357">
        <v>588</v>
      </c>
      <c r="AQ2000" s="357">
        <v>588</v>
      </c>
      <c r="AR2000" s="357">
        <v>760</v>
      </c>
      <c r="AS2000" s="357">
        <v>768</v>
      </c>
      <c r="AT2000" s="105"/>
      <c r="AU2000" s="105" t="s">
        <v>4262</v>
      </c>
      <c r="AV2000" s="126">
        <v>6.5</v>
      </c>
    </row>
    <row r="2001" spans="1:48" ht="23.25" customHeight="1">
      <c r="D2001" s="105" t="s">
        <v>361</v>
      </c>
      <c r="E2001" s="164" t="s">
        <v>361</v>
      </c>
      <c r="F2001" s="165" t="s">
        <v>884</v>
      </c>
      <c r="G2001" s="126">
        <v>10.9</v>
      </c>
      <c r="H2001" s="166">
        <v>615</v>
      </c>
      <c r="I2001" s="166">
        <v>632</v>
      </c>
      <c r="J2001" s="166">
        <v>724</v>
      </c>
      <c r="K2001" s="357">
        <v>663</v>
      </c>
      <c r="L2001" s="357">
        <v>648</v>
      </c>
      <c r="M2001" s="357">
        <v>851</v>
      </c>
      <c r="N2001" s="357">
        <v>711</v>
      </c>
      <c r="O2001" s="357">
        <v>639</v>
      </c>
      <c r="P2001" s="357">
        <v>740</v>
      </c>
      <c r="Q2001" s="357">
        <v>819</v>
      </c>
      <c r="R2001" s="357">
        <v>794</v>
      </c>
      <c r="S2001" s="354">
        <v>846</v>
      </c>
      <c r="T2001" s="354">
        <v>1049</v>
      </c>
      <c r="U2001" s="354">
        <v>1148</v>
      </c>
      <c r="V2001" s="357">
        <v>878</v>
      </c>
      <c r="W2001" s="357">
        <v>973</v>
      </c>
      <c r="X2001" s="357">
        <v>667</v>
      </c>
      <c r="Y2001" s="357">
        <v>779</v>
      </c>
      <c r="Z2001" s="357">
        <v>936</v>
      </c>
      <c r="AA2001" s="357">
        <v>760</v>
      </c>
      <c r="AB2001" s="357">
        <v>742</v>
      </c>
      <c r="AC2001" s="357">
        <v>896</v>
      </c>
      <c r="AD2001" s="357">
        <v>1098</v>
      </c>
      <c r="AE2001" s="357">
        <v>842</v>
      </c>
      <c r="AF2001" s="357">
        <v>813</v>
      </c>
      <c r="AG2001" s="357">
        <v>968</v>
      </c>
      <c r="AH2001" s="357">
        <v>1183</v>
      </c>
      <c r="AI2001" s="368" t="s">
        <v>2207</v>
      </c>
      <c r="AJ2001" s="357">
        <v>826</v>
      </c>
      <c r="AK2001" s="357">
        <v>980</v>
      </c>
      <c r="AL2001" s="357">
        <v>1150</v>
      </c>
      <c r="AM2001" s="357">
        <v>687</v>
      </c>
      <c r="AN2001" s="357">
        <v>784</v>
      </c>
      <c r="AO2001" s="357">
        <v>890</v>
      </c>
      <c r="AP2001" s="357">
        <v>806</v>
      </c>
      <c r="AQ2001" s="357">
        <v>806</v>
      </c>
      <c r="AR2001" s="357">
        <v>1099</v>
      </c>
      <c r="AS2001" s="357">
        <v>898</v>
      </c>
      <c r="AT2001" s="105"/>
      <c r="AU2001" s="105" t="s">
        <v>361</v>
      </c>
      <c r="AV2001" s="126">
        <v>10.9</v>
      </c>
    </row>
    <row r="2002" spans="1:48" ht="23.25" customHeight="1">
      <c r="D2002" s="105" t="s">
        <v>393</v>
      </c>
      <c r="E2002" s="164" t="s">
        <v>393</v>
      </c>
      <c r="F2002" s="165" t="s">
        <v>894</v>
      </c>
      <c r="G2002" s="126">
        <v>10.9</v>
      </c>
      <c r="H2002" s="166">
        <v>661</v>
      </c>
      <c r="I2002" s="166">
        <v>678</v>
      </c>
      <c r="J2002" s="166">
        <v>783</v>
      </c>
      <c r="K2002" s="357">
        <v>751</v>
      </c>
      <c r="L2002" s="357">
        <v>733</v>
      </c>
      <c r="M2002" s="357">
        <v>913</v>
      </c>
      <c r="N2002" s="357">
        <v>791</v>
      </c>
      <c r="O2002" s="357">
        <v>679</v>
      </c>
      <c r="P2002" s="357">
        <v>765</v>
      </c>
      <c r="Q2002" s="357">
        <v>865</v>
      </c>
      <c r="R2002" s="357">
        <v>838</v>
      </c>
      <c r="S2002" s="354">
        <v>1009</v>
      </c>
      <c r="T2002" s="354">
        <v>1214</v>
      </c>
      <c r="U2002" s="354">
        <v>1350</v>
      </c>
      <c r="V2002" s="357">
        <v>960</v>
      </c>
      <c r="W2002" s="357">
        <v>1066</v>
      </c>
      <c r="X2002" s="357">
        <v>768</v>
      </c>
      <c r="Y2002" s="357">
        <v>881</v>
      </c>
      <c r="Z2002" s="357">
        <v>1056</v>
      </c>
      <c r="AA2002" s="357">
        <v>872</v>
      </c>
      <c r="AB2002" s="357">
        <v>831</v>
      </c>
      <c r="AC2002" s="357">
        <v>985</v>
      </c>
      <c r="AD2002" s="357">
        <v>1203</v>
      </c>
      <c r="AE2002" s="357">
        <v>940</v>
      </c>
      <c r="AF2002" s="357">
        <v>973</v>
      </c>
      <c r="AG2002" s="357">
        <v>1130</v>
      </c>
      <c r="AH2002" s="357">
        <v>1374</v>
      </c>
      <c r="AI2002" s="368" t="s">
        <v>2207</v>
      </c>
      <c r="AJ2002" s="357">
        <v>933</v>
      </c>
      <c r="AK2002" s="357">
        <v>1088</v>
      </c>
      <c r="AL2002" s="357">
        <v>1278</v>
      </c>
      <c r="AM2002" s="357">
        <v>763</v>
      </c>
      <c r="AN2002" s="357">
        <v>860</v>
      </c>
      <c r="AO2002" s="357">
        <v>977</v>
      </c>
      <c r="AP2002" s="357">
        <v>857</v>
      </c>
      <c r="AQ2002" s="357">
        <v>857</v>
      </c>
      <c r="AR2002" s="357">
        <v>1148</v>
      </c>
      <c r="AS2002" s="357">
        <v>1049</v>
      </c>
      <c r="AT2002" s="105"/>
      <c r="AU2002" s="105" t="s">
        <v>393</v>
      </c>
      <c r="AV2002" s="126">
        <v>10.9</v>
      </c>
    </row>
    <row r="2003" spans="1:48" ht="23.25" customHeight="1">
      <c r="D2003" s="105" t="s">
        <v>5363</v>
      </c>
      <c r="E2003" s="13" t="s">
        <v>5363</v>
      </c>
      <c r="F2003" s="2" t="s">
        <v>5344</v>
      </c>
      <c r="G2003">
        <v>12</v>
      </c>
      <c r="H2003" s="398" t="s">
        <v>2207</v>
      </c>
      <c r="I2003" s="398" t="s">
        <v>2207</v>
      </c>
      <c r="J2003" s="398" t="s">
        <v>2207</v>
      </c>
      <c r="K2003" s="390" t="s">
        <v>2207</v>
      </c>
      <c r="L2003" s="390" t="s">
        <v>2207</v>
      </c>
      <c r="M2003" s="390" t="s">
        <v>2207</v>
      </c>
      <c r="N2003" s="390" t="s">
        <v>2207</v>
      </c>
      <c r="O2003" s="390" t="s">
        <v>2207</v>
      </c>
      <c r="P2003" s="390" t="s">
        <v>2207</v>
      </c>
      <c r="Q2003" s="390" t="s">
        <v>2207</v>
      </c>
      <c r="R2003" s="390" t="s">
        <v>2207</v>
      </c>
      <c r="S2003" s="354">
        <v>879</v>
      </c>
      <c r="T2003" s="354">
        <v>1101</v>
      </c>
      <c r="U2003" s="354">
        <v>1200</v>
      </c>
      <c r="V2003" s="391">
        <v>922</v>
      </c>
      <c r="W2003" s="391">
        <v>1022</v>
      </c>
      <c r="X2003" s="391">
        <v>690</v>
      </c>
      <c r="Y2003" s="391">
        <v>812</v>
      </c>
      <c r="Z2003" s="391">
        <v>978</v>
      </c>
      <c r="AA2003" s="391">
        <v>788</v>
      </c>
      <c r="AB2003" s="391">
        <v>774</v>
      </c>
      <c r="AC2003" s="391">
        <v>942</v>
      </c>
      <c r="AD2003" s="391">
        <v>1157</v>
      </c>
      <c r="AE2003" s="391">
        <v>879</v>
      </c>
      <c r="AF2003" s="391">
        <v>845</v>
      </c>
      <c r="AG2003" s="391">
        <v>1015</v>
      </c>
      <c r="AH2003" s="391">
        <v>1242</v>
      </c>
      <c r="AI2003" s="399" t="s">
        <v>2207</v>
      </c>
      <c r="AJ2003" s="391">
        <v>863</v>
      </c>
      <c r="AK2003" s="391">
        <v>1031</v>
      </c>
      <c r="AL2003" s="391">
        <v>1210</v>
      </c>
      <c r="AM2003" s="391">
        <v>713</v>
      </c>
      <c r="AN2003" s="391">
        <v>820</v>
      </c>
      <c r="AO2003" s="391">
        <v>930</v>
      </c>
      <c r="AP2003" s="391">
        <v>852</v>
      </c>
      <c r="AQ2003" s="391">
        <v>852</v>
      </c>
      <c r="AR2003" s="391">
        <v>1175</v>
      </c>
      <c r="AS2003" s="391">
        <v>943</v>
      </c>
      <c r="AU2003" s="105" t="s">
        <v>5363</v>
      </c>
      <c r="AV2003" s="126">
        <v>12</v>
      </c>
    </row>
    <row r="2004" spans="1:48" ht="23.25" customHeight="1">
      <c r="D2004" s="105" t="s">
        <v>5364</v>
      </c>
      <c r="E2004" s="13" t="s">
        <v>5364</v>
      </c>
      <c r="F2004" s="2" t="s">
        <v>5353</v>
      </c>
      <c r="G2004">
        <v>12</v>
      </c>
      <c r="H2004" s="398" t="s">
        <v>2207</v>
      </c>
      <c r="I2004" s="398" t="s">
        <v>2207</v>
      </c>
      <c r="J2004" s="398" t="s">
        <v>2207</v>
      </c>
      <c r="K2004" s="390" t="s">
        <v>2207</v>
      </c>
      <c r="L2004" s="390" t="s">
        <v>2207</v>
      </c>
      <c r="M2004" s="390" t="s">
        <v>2207</v>
      </c>
      <c r="N2004" s="390" t="s">
        <v>2207</v>
      </c>
      <c r="O2004" s="390" t="s">
        <v>2207</v>
      </c>
      <c r="P2004" s="390" t="s">
        <v>2207</v>
      </c>
      <c r="Q2004" s="390" t="s">
        <v>2207</v>
      </c>
      <c r="R2004" s="390" t="s">
        <v>2207</v>
      </c>
      <c r="S2004" s="354">
        <v>1117</v>
      </c>
      <c r="T2004" s="354">
        <v>1343</v>
      </c>
      <c r="U2004" s="354">
        <v>1495</v>
      </c>
      <c r="V2004" s="391">
        <v>1043</v>
      </c>
      <c r="W2004" s="391">
        <v>1160</v>
      </c>
      <c r="X2004" s="391">
        <v>834</v>
      </c>
      <c r="Y2004" s="391">
        <v>958</v>
      </c>
      <c r="Z2004" s="391">
        <v>1149</v>
      </c>
      <c r="AA2004" s="391">
        <v>947</v>
      </c>
      <c r="AB2004" s="391">
        <v>906</v>
      </c>
      <c r="AC2004" s="391">
        <v>1075</v>
      </c>
      <c r="AD2004" s="391">
        <v>1313</v>
      </c>
      <c r="AE2004" s="391">
        <v>1025</v>
      </c>
      <c r="AF2004" s="391">
        <v>1048</v>
      </c>
      <c r="AG2004" s="391">
        <v>1220</v>
      </c>
      <c r="AH2004" s="391">
        <v>1484</v>
      </c>
      <c r="AI2004" s="399" t="s">
        <v>2207</v>
      </c>
      <c r="AJ2004" s="391">
        <v>1013</v>
      </c>
      <c r="AK2004" s="391">
        <v>1183</v>
      </c>
      <c r="AL2004" s="391">
        <v>1390</v>
      </c>
      <c r="AM2004" s="391">
        <v>832</v>
      </c>
      <c r="AN2004" s="391">
        <v>939</v>
      </c>
      <c r="AO2004" s="391">
        <v>1067</v>
      </c>
      <c r="AP2004" s="391">
        <v>903</v>
      </c>
      <c r="AQ2004" s="391">
        <v>903</v>
      </c>
      <c r="AR2004" s="391">
        <v>1223</v>
      </c>
      <c r="AS2004" s="391">
        <v>1094</v>
      </c>
      <c r="AU2004" s="105" t="s">
        <v>5364</v>
      </c>
      <c r="AV2004" s="126">
        <v>12</v>
      </c>
    </row>
    <row r="2005" spans="1:48" ht="23.25" customHeight="1">
      <c r="D2005" s="105" t="s">
        <v>362</v>
      </c>
      <c r="E2005" s="164" t="s">
        <v>362</v>
      </c>
      <c r="F2005" s="165" t="s">
        <v>886</v>
      </c>
      <c r="G2005" s="126">
        <v>13</v>
      </c>
      <c r="H2005" s="166">
        <v>660</v>
      </c>
      <c r="I2005" s="166">
        <v>683</v>
      </c>
      <c r="J2005" s="166">
        <v>781</v>
      </c>
      <c r="K2005" s="357">
        <v>715</v>
      </c>
      <c r="L2005" s="357">
        <v>699</v>
      </c>
      <c r="M2005" s="357">
        <v>937</v>
      </c>
      <c r="N2005" s="357">
        <v>772</v>
      </c>
      <c r="O2005" s="357">
        <v>692</v>
      </c>
      <c r="P2005" s="357">
        <v>816</v>
      </c>
      <c r="Q2005" s="357">
        <v>897</v>
      </c>
      <c r="R2005" s="357">
        <v>871</v>
      </c>
      <c r="S2005" s="354">
        <v>916</v>
      </c>
      <c r="T2005" s="354">
        <v>1157</v>
      </c>
      <c r="U2005" s="354">
        <v>1256</v>
      </c>
      <c r="V2005" s="357">
        <v>966</v>
      </c>
      <c r="W2005" s="357">
        <v>1071</v>
      </c>
      <c r="X2005" s="357">
        <v>713</v>
      </c>
      <c r="Y2005" s="357">
        <v>845</v>
      </c>
      <c r="Z2005" s="357">
        <v>1019</v>
      </c>
      <c r="AA2005" s="357">
        <v>815</v>
      </c>
      <c r="AB2005" s="357">
        <v>806</v>
      </c>
      <c r="AC2005" s="357">
        <v>988</v>
      </c>
      <c r="AD2005" s="357">
        <v>1216</v>
      </c>
      <c r="AE2005" s="357">
        <v>916</v>
      </c>
      <c r="AF2005" s="357">
        <v>877</v>
      </c>
      <c r="AG2005" s="357">
        <v>1061</v>
      </c>
      <c r="AH2005" s="357">
        <v>1301</v>
      </c>
      <c r="AI2005" s="368" t="s">
        <v>2207</v>
      </c>
      <c r="AJ2005" s="357">
        <v>900</v>
      </c>
      <c r="AK2005" s="357">
        <v>1082</v>
      </c>
      <c r="AL2005" s="357">
        <v>1270</v>
      </c>
      <c r="AM2005" s="357">
        <v>739</v>
      </c>
      <c r="AN2005" s="357">
        <v>855</v>
      </c>
      <c r="AO2005" s="357">
        <v>970</v>
      </c>
      <c r="AP2005" s="357">
        <v>898</v>
      </c>
      <c r="AQ2005" s="357">
        <v>898</v>
      </c>
      <c r="AR2005" s="357">
        <v>1250</v>
      </c>
      <c r="AS2005" s="357">
        <v>988</v>
      </c>
      <c r="AT2005" s="105"/>
      <c r="AU2005" s="105" t="s">
        <v>362</v>
      </c>
      <c r="AV2005" s="126">
        <v>13</v>
      </c>
    </row>
    <row r="2006" spans="1:48" ht="23.25" customHeight="1">
      <c r="D2006" s="105" t="s">
        <v>394</v>
      </c>
      <c r="E2006" s="164" t="s">
        <v>394</v>
      </c>
      <c r="F2006" s="165" t="s">
        <v>898</v>
      </c>
      <c r="G2006" s="126">
        <v>13</v>
      </c>
      <c r="H2006" s="166">
        <v>799</v>
      </c>
      <c r="I2006" s="166">
        <v>819</v>
      </c>
      <c r="J2006" s="166">
        <v>942</v>
      </c>
      <c r="K2006" s="357">
        <v>901</v>
      </c>
      <c r="L2006" s="357">
        <v>880</v>
      </c>
      <c r="M2006" s="357">
        <v>1100</v>
      </c>
      <c r="N2006" s="357">
        <v>951</v>
      </c>
      <c r="O2006" s="357">
        <v>821</v>
      </c>
      <c r="P2006" s="357">
        <v>926</v>
      </c>
      <c r="Q2006" s="357">
        <v>1042</v>
      </c>
      <c r="R2006" s="357">
        <v>1007</v>
      </c>
      <c r="S2006" s="354">
        <v>1153</v>
      </c>
      <c r="T2006" s="354">
        <v>1398</v>
      </c>
      <c r="U2006" s="354">
        <v>1550</v>
      </c>
      <c r="V2006" s="357">
        <v>1126</v>
      </c>
      <c r="W2006" s="357">
        <v>1253</v>
      </c>
      <c r="X2006" s="357">
        <v>899</v>
      </c>
      <c r="Y2006" s="357">
        <v>1034</v>
      </c>
      <c r="Z2006" s="357">
        <v>1241</v>
      </c>
      <c r="AA2006" s="357">
        <v>1021</v>
      </c>
      <c r="AB2006" s="357">
        <v>980</v>
      </c>
      <c r="AC2006" s="357">
        <v>1165</v>
      </c>
      <c r="AD2006" s="357">
        <v>1423</v>
      </c>
      <c r="AE2006" s="357">
        <v>1109</v>
      </c>
      <c r="AF2006" s="357">
        <v>1122</v>
      </c>
      <c r="AG2006" s="357">
        <v>1310</v>
      </c>
      <c r="AH2006" s="357">
        <v>1594</v>
      </c>
      <c r="AI2006" s="368" t="s">
        <v>2207</v>
      </c>
      <c r="AJ2006" s="357">
        <v>1093</v>
      </c>
      <c r="AK2006" s="357">
        <v>1278</v>
      </c>
      <c r="AL2006" s="357">
        <v>1501</v>
      </c>
      <c r="AM2006" s="357">
        <v>901</v>
      </c>
      <c r="AN2006" s="357">
        <v>1017</v>
      </c>
      <c r="AO2006" s="357">
        <v>1156</v>
      </c>
      <c r="AP2006" s="357">
        <v>948</v>
      </c>
      <c r="AQ2006" s="357">
        <v>948</v>
      </c>
      <c r="AR2006" s="357">
        <v>1298</v>
      </c>
      <c r="AS2006" s="357">
        <v>1139</v>
      </c>
      <c r="AT2006" s="105"/>
      <c r="AU2006" s="105" t="s">
        <v>394</v>
      </c>
      <c r="AV2006" s="126">
        <v>13</v>
      </c>
    </row>
    <row r="2007" spans="1:48" ht="23.25" customHeight="1">
      <c r="D2007" s="105" t="s">
        <v>3157</v>
      </c>
      <c r="E2007" s="164" t="s">
        <v>3157</v>
      </c>
      <c r="F2007" s="165" t="s">
        <v>3822</v>
      </c>
      <c r="G2007" s="126">
        <v>14.1</v>
      </c>
      <c r="H2007" s="166">
        <v>724</v>
      </c>
      <c r="I2007" s="166">
        <v>726</v>
      </c>
      <c r="J2007" s="166">
        <v>889</v>
      </c>
      <c r="K2007" s="357">
        <v>772</v>
      </c>
      <c r="L2007" s="357">
        <v>769</v>
      </c>
      <c r="M2007" s="357">
        <v>956</v>
      </c>
      <c r="N2007" s="357">
        <v>916</v>
      </c>
      <c r="O2007" s="357">
        <v>852</v>
      </c>
      <c r="P2007" s="357">
        <v>863</v>
      </c>
      <c r="Q2007" s="357">
        <v>988</v>
      </c>
      <c r="R2007" s="357">
        <v>963</v>
      </c>
      <c r="S2007" s="354">
        <v>989</v>
      </c>
      <c r="T2007" s="354">
        <v>1250</v>
      </c>
      <c r="U2007" s="354">
        <v>1358</v>
      </c>
      <c r="V2007" s="357">
        <v>1052</v>
      </c>
      <c r="W2007" s="357">
        <v>1165</v>
      </c>
      <c r="X2007" s="357">
        <v>818</v>
      </c>
      <c r="Y2007" s="357">
        <v>963</v>
      </c>
      <c r="Z2007" s="357">
        <v>1118</v>
      </c>
      <c r="AA2007" s="357">
        <v>897</v>
      </c>
      <c r="AB2007" s="357">
        <v>948</v>
      </c>
      <c r="AC2007" s="357">
        <v>1145</v>
      </c>
      <c r="AD2007" s="357">
        <v>1343</v>
      </c>
      <c r="AE2007" s="357">
        <v>1013</v>
      </c>
      <c r="AF2007" s="357">
        <v>1016</v>
      </c>
      <c r="AG2007" s="357">
        <v>1215</v>
      </c>
      <c r="AH2007" s="357">
        <v>1426</v>
      </c>
      <c r="AI2007" s="368" t="s">
        <v>2207</v>
      </c>
      <c r="AJ2007" s="357">
        <v>969</v>
      </c>
      <c r="AK2007" s="357">
        <v>1166</v>
      </c>
      <c r="AL2007" s="357">
        <v>1369</v>
      </c>
      <c r="AM2007" s="357">
        <v>797</v>
      </c>
      <c r="AN2007" s="357">
        <v>923</v>
      </c>
      <c r="AO2007" s="357">
        <v>1047</v>
      </c>
      <c r="AP2007" s="357">
        <v>980</v>
      </c>
      <c r="AQ2007" s="357">
        <v>980</v>
      </c>
      <c r="AR2007" s="357">
        <v>1361</v>
      </c>
      <c r="AS2007" s="357">
        <v>1074</v>
      </c>
      <c r="AT2007" s="105"/>
      <c r="AU2007" s="105" t="s">
        <v>3157</v>
      </c>
      <c r="AV2007" s="126">
        <v>14.1</v>
      </c>
    </row>
    <row r="2008" spans="1:48" ht="23.25" customHeight="1">
      <c r="D2008" s="105" t="s">
        <v>3158</v>
      </c>
      <c r="E2008" s="164" t="s">
        <v>3158</v>
      </c>
      <c r="F2008" s="165" t="s">
        <v>3826</v>
      </c>
      <c r="G2008" s="126">
        <v>14.1</v>
      </c>
      <c r="H2008" s="166">
        <v>875</v>
      </c>
      <c r="I2008" s="166">
        <v>874</v>
      </c>
      <c r="J2008" s="166">
        <v>1073</v>
      </c>
      <c r="K2008" s="357">
        <v>957</v>
      </c>
      <c r="L2008" s="357">
        <v>950</v>
      </c>
      <c r="M2008" s="357">
        <v>1198</v>
      </c>
      <c r="N2008" s="357">
        <v>1143</v>
      </c>
      <c r="O2008" s="357">
        <v>979</v>
      </c>
      <c r="P2008" s="357">
        <v>990</v>
      </c>
      <c r="Q2008" s="357">
        <v>1133</v>
      </c>
      <c r="R2008" s="357">
        <v>1105</v>
      </c>
      <c r="S2008" s="354">
        <v>1235</v>
      </c>
      <c r="T2008" s="354">
        <v>1500</v>
      </c>
      <c r="U2008" s="354">
        <v>1663</v>
      </c>
      <c r="V2008" s="357">
        <v>1221</v>
      </c>
      <c r="W2008" s="357">
        <v>1359</v>
      </c>
      <c r="X2008" s="357">
        <v>1007</v>
      </c>
      <c r="Y2008" s="357">
        <v>1156</v>
      </c>
      <c r="Z2008" s="357">
        <v>1344</v>
      </c>
      <c r="AA2008" s="357">
        <v>1107</v>
      </c>
      <c r="AB2008" s="357">
        <v>1125</v>
      </c>
      <c r="AC2008" s="357">
        <v>1325</v>
      </c>
      <c r="AD2008" s="357">
        <v>1555</v>
      </c>
      <c r="AE2008" s="357">
        <v>1211</v>
      </c>
      <c r="AF2008" s="357">
        <v>1262</v>
      </c>
      <c r="AG2008" s="357">
        <v>1465</v>
      </c>
      <c r="AH2008" s="357">
        <v>1720</v>
      </c>
      <c r="AI2008" s="368" t="s">
        <v>2207</v>
      </c>
      <c r="AJ2008" s="357">
        <v>1168</v>
      </c>
      <c r="AK2008" s="357">
        <v>1368</v>
      </c>
      <c r="AL2008" s="357">
        <v>1606</v>
      </c>
      <c r="AM2008" s="357">
        <v>965</v>
      </c>
      <c r="AN2008" s="357">
        <v>1090</v>
      </c>
      <c r="AO2008" s="357">
        <v>1239</v>
      </c>
      <c r="AP2008" s="357">
        <v>1037</v>
      </c>
      <c r="AQ2008" s="357">
        <v>1037</v>
      </c>
      <c r="AR2008" s="357">
        <v>1416</v>
      </c>
      <c r="AS2008" s="357">
        <v>1236</v>
      </c>
      <c r="AT2008" s="105"/>
      <c r="AU2008" s="105" t="s">
        <v>3158</v>
      </c>
      <c r="AV2008" s="126">
        <v>14.1</v>
      </c>
    </row>
    <row r="2009" spans="1:48" ht="23.25" customHeight="1">
      <c r="D2009" s="105" t="s">
        <v>363</v>
      </c>
      <c r="E2009" s="164" t="s">
        <v>363</v>
      </c>
      <c r="F2009" s="165" t="s">
        <v>888</v>
      </c>
      <c r="G2009" s="126">
        <v>15.2</v>
      </c>
      <c r="H2009" s="166">
        <v>734</v>
      </c>
      <c r="I2009" s="166">
        <v>762</v>
      </c>
      <c r="J2009" s="166">
        <v>870</v>
      </c>
      <c r="K2009" s="357">
        <v>796</v>
      </c>
      <c r="L2009" s="357">
        <v>778</v>
      </c>
      <c r="M2009" s="357">
        <v>1054</v>
      </c>
      <c r="N2009" s="357">
        <v>862</v>
      </c>
      <c r="O2009" s="357">
        <v>773</v>
      </c>
      <c r="P2009" s="357">
        <v>919</v>
      </c>
      <c r="Q2009" s="357">
        <v>1007</v>
      </c>
      <c r="R2009" s="357">
        <v>981</v>
      </c>
      <c r="S2009" s="354">
        <v>1024</v>
      </c>
      <c r="T2009" s="354">
        <v>1305</v>
      </c>
      <c r="U2009" s="354">
        <v>1413</v>
      </c>
      <c r="V2009" s="357">
        <v>1096</v>
      </c>
      <c r="W2009" s="357">
        <v>1215</v>
      </c>
      <c r="X2009" s="357">
        <v>789</v>
      </c>
      <c r="Y2009" s="357">
        <v>942</v>
      </c>
      <c r="Z2009" s="357">
        <v>1136</v>
      </c>
      <c r="AA2009" s="357">
        <v>902</v>
      </c>
      <c r="AB2009" s="357">
        <v>899</v>
      </c>
      <c r="AC2009" s="357">
        <v>1111</v>
      </c>
      <c r="AD2009" s="357">
        <v>1369</v>
      </c>
      <c r="AE2009" s="357">
        <v>1022</v>
      </c>
      <c r="AF2009" s="357">
        <v>970</v>
      </c>
      <c r="AG2009" s="357">
        <v>1183</v>
      </c>
      <c r="AH2009" s="357">
        <v>1455</v>
      </c>
      <c r="AI2009" s="368" t="s">
        <v>2207</v>
      </c>
      <c r="AJ2009" s="357">
        <v>1008</v>
      </c>
      <c r="AK2009" s="357">
        <v>1219</v>
      </c>
      <c r="AL2009" s="357">
        <v>1432</v>
      </c>
      <c r="AM2009" s="357">
        <v>825</v>
      </c>
      <c r="AN2009" s="357">
        <v>961</v>
      </c>
      <c r="AO2009" s="357">
        <v>1089</v>
      </c>
      <c r="AP2009" s="357">
        <v>1028</v>
      </c>
      <c r="AQ2009" s="357">
        <v>1028</v>
      </c>
      <c r="AR2009" s="357">
        <v>1439</v>
      </c>
      <c r="AS2009" s="357">
        <v>1119</v>
      </c>
      <c r="AT2009" s="105"/>
      <c r="AU2009" s="105" t="s">
        <v>363</v>
      </c>
      <c r="AV2009" s="126">
        <v>15.2</v>
      </c>
    </row>
    <row r="2010" spans="1:48" ht="23.25" customHeight="1">
      <c r="D2010" s="105" t="s">
        <v>395</v>
      </c>
      <c r="E2010" s="164" t="s">
        <v>395</v>
      </c>
      <c r="F2010" s="165" t="s">
        <v>902</v>
      </c>
      <c r="G2010" s="126">
        <v>15.2</v>
      </c>
      <c r="H2010" s="166">
        <v>880</v>
      </c>
      <c r="I2010" s="166">
        <v>905</v>
      </c>
      <c r="J2010" s="166">
        <v>1040</v>
      </c>
      <c r="K2010" s="357">
        <v>996</v>
      </c>
      <c r="L2010" s="357">
        <v>972</v>
      </c>
      <c r="M2010" s="357">
        <v>1224</v>
      </c>
      <c r="N2010" s="357">
        <v>1053</v>
      </c>
      <c r="O2010" s="357">
        <v>907</v>
      </c>
      <c r="P2010" s="357">
        <v>1031</v>
      </c>
      <c r="Q2010" s="357">
        <v>1157</v>
      </c>
      <c r="R2010" s="357">
        <v>1122</v>
      </c>
      <c r="S2010" s="354">
        <v>1271</v>
      </c>
      <c r="T2010" s="354">
        <v>1554</v>
      </c>
      <c r="U2010" s="354">
        <v>1718</v>
      </c>
      <c r="V2010" s="357">
        <v>1265</v>
      </c>
      <c r="W2010" s="357">
        <v>1407</v>
      </c>
      <c r="X2010" s="357">
        <v>980</v>
      </c>
      <c r="Y2010" s="357">
        <v>1136</v>
      </c>
      <c r="Z2010" s="357">
        <v>1366</v>
      </c>
      <c r="AA2010" s="357">
        <v>1115</v>
      </c>
      <c r="AB2010" s="357">
        <v>1078</v>
      </c>
      <c r="AC2010" s="357">
        <v>1293</v>
      </c>
      <c r="AD2010" s="357">
        <v>1584</v>
      </c>
      <c r="AE2010" s="357">
        <v>1222</v>
      </c>
      <c r="AF2010" s="357">
        <v>1221</v>
      </c>
      <c r="AG2010" s="357">
        <v>1438</v>
      </c>
      <c r="AH2010" s="357">
        <v>1754</v>
      </c>
      <c r="AI2010" s="368" t="s">
        <v>2207</v>
      </c>
      <c r="AJ2010" s="357">
        <v>1206</v>
      </c>
      <c r="AK2010" s="357">
        <v>1421</v>
      </c>
      <c r="AL2010" s="357">
        <v>1669</v>
      </c>
      <c r="AM2010" s="357">
        <v>992</v>
      </c>
      <c r="AN2010" s="357">
        <v>1128</v>
      </c>
      <c r="AO2010" s="357">
        <v>1281</v>
      </c>
      <c r="AP2010" s="357">
        <v>1084</v>
      </c>
      <c r="AQ2010" s="357">
        <v>1084</v>
      </c>
      <c r="AR2010" s="357">
        <v>1493</v>
      </c>
      <c r="AS2010" s="357">
        <v>1281</v>
      </c>
      <c r="AT2010" s="105"/>
      <c r="AU2010" s="105" t="s">
        <v>395</v>
      </c>
      <c r="AV2010" s="126">
        <v>15.2</v>
      </c>
    </row>
    <row r="2011" spans="1:48" ht="23.25" customHeight="1">
      <c r="D2011" s="105" t="s">
        <v>364</v>
      </c>
      <c r="E2011" s="164" t="s">
        <v>364</v>
      </c>
      <c r="F2011" s="165" t="s">
        <v>884</v>
      </c>
      <c r="G2011" s="126">
        <v>2.1</v>
      </c>
      <c r="H2011" s="166">
        <v>242</v>
      </c>
      <c r="I2011" s="166">
        <v>242</v>
      </c>
      <c r="J2011" s="166">
        <v>279</v>
      </c>
      <c r="K2011" s="357">
        <v>242</v>
      </c>
      <c r="L2011" s="357">
        <v>242</v>
      </c>
      <c r="M2011" s="357">
        <v>279</v>
      </c>
      <c r="N2011" s="357">
        <v>259</v>
      </c>
      <c r="O2011" s="357">
        <v>242</v>
      </c>
      <c r="P2011" s="357">
        <v>253</v>
      </c>
      <c r="Q2011" s="357">
        <v>291</v>
      </c>
      <c r="R2011" s="357">
        <v>278</v>
      </c>
      <c r="S2011" s="354">
        <v>315</v>
      </c>
      <c r="T2011" s="354">
        <v>357</v>
      </c>
      <c r="U2011" s="354">
        <v>406</v>
      </c>
      <c r="V2011" s="357">
        <v>303</v>
      </c>
      <c r="W2011" s="357">
        <v>335</v>
      </c>
      <c r="X2011" s="357">
        <v>268</v>
      </c>
      <c r="Y2011" s="357">
        <v>291</v>
      </c>
      <c r="Z2011" s="357">
        <v>346</v>
      </c>
      <c r="AA2011" s="357">
        <v>301</v>
      </c>
      <c r="AB2011" s="357">
        <v>278</v>
      </c>
      <c r="AC2011" s="357">
        <v>309</v>
      </c>
      <c r="AD2011" s="357">
        <v>371</v>
      </c>
      <c r="AE2011" s="357">
        <v>312</v>
      </c>
      <c r="AF2011" s="357">
        <v>313</v>
      </c>
      <c r="AG2011" s="357">
        <v>345</v>
      </c>
      <c r="AH2011" s="357">
        <v>413</v>
      </c>
      <c r="AI2011" s="368" t="s">
        <v>2207</v>
      </c>
      <c r="AJ2011" s="357">
        <v>301</v>
      </c>
      <c r="AK2011" s="357">
        <v>333</v>
      </c>
      <c r="AL2011" s="357">
        <v>390</v>
      </c>
      <c r="AM2011" s="357">
        <v>266</v>
      </c>
      <c r="AN2011" s="357">
        <v>284</v>
      </c>
      <c r="AO2011" s="357">
        <v>324</v>
      </c>
      <c r="AP2011" s="357">
        <v>264</v>
      </c>
      <c r="AQ2011" s="357">
        <v>264</v>
      </c>
      <c r="AR2011" s="357">
        <v>316</v>
      </c>
      <c r="AS2011" s="357">
        <v>265</v>
      </c>
      <c r="AT2011" s="105"/>
      <c r="AU2011" s="105" t="s">
        <v>364</v>
      </c>
      <c r="AV2011" s="126">
        <v>2.1</v>
      </c>
    </row>
    <row r="2012" spans="1:48" ht="23.25" customHeight="1">
      <c r="D2012" s="105" t="s">
        <v>3701</v>
      </c>
      <c r="E2012" s="164" t="s">
        <v>3701</v>
      </c>
      <c r="F2012" s="165" t="s">
        <v>884</v>
      </c>
      <c r="G2012" s="126">
        <v>2.1</v>
      </c>
      <c r="H2012" s="166">
        <v>242</v>
      </c>
      <c r="I2012" s="166">
        <v>242</v>
      </c>
      <c r="J2012" s="166">
        <v>279</v>
      </c>
      <c r="K2012" s="357">
        <v>242</v>
      </c>
      <c r="L2012" s="357">
        <v>242</v>
      </c>
      <c r="M2012" s="357">
        <v>279</v>
      </c>
      <c r="N2012" s="357">
        <v>259</v>
      </c>
      <c r="O2012" s="357">
        <v>242</v>
      </c>
      <c r="P2012" s="357">
        <v>253</v>
      </c>
      <c r="Q2012" s="357">
        <v>291</v>
      </c>
      <c r="R2012" s="357">
        <v>278</v>
      </c>
      <c r="S2012" s="354">
        <v>315</v>
      </c>
      <c r="T2012" s="354">
        <v>357</v>
      </c>
      <c r="U2012" s="354">
        <v>406</v>
      </c>
      <c r="V2012" s="357">
        <v>303</v>
      </c>
      <c r="W2012" s="357">
        <v>335</v>
      </c>
      <c r="X2012" s="357">
        <v>268</v>
      </c>
      <c r="Y2012" s="357">
        <v>291</v>
      </c>
      <c r="Z2012" s="357">
        <v>346</v>
      </c>
      <c r="AA2012" s="357">
        <v>301</v>
      </c>
      <c r="AB2012" s="357">
        <v>278</v>
      </c>
      <c r="AC2012" s="357">
        <v>309</v>
      </c>
      <c r="AD2012" s="357">
        <v>371</v>
      </c>
      <c r="AE2012" s="357">
        <v>312</v>
      </c>
      <c r="AF2012" s="357">
        <v>313</v>
      </c>
      <c r="AG2012" s="357">
        <v>345</v>
      </c>
      <c r="AH2012" s="357">
        <v>413</v>
      </c>
      <c r="AI2012" s="368" t="s">
        <v>2207</v>
      </c>
      <c r="AJ2012" s="357">
        <v>301</v>
      </c>
      <c r="AK2012" s="357">
        <v>333</v>
      </c>
      <c r="AL2012" s="357">
        <v>390</v>
      </c>
      <c r="AM2012" s="357">
        <v>266</v>
      </c>
      <c r="AN2012" s="357">
        <v>284</v>
      </c>
      <c r="AO2012" s="357">
        <v>324</v>
      </c>
      <c r="AP2012" s="357">
        <v>264</v>
      </c>
      <c r="AQ2012" s="357">
        <v>264</v>
      </c>
      <c r="AR2012" s="357">
        <v>316</v>
      </c>
      <c r="AS2012" s="357">
        <v>265</v>
      </c>
      <c r="AT2012" s="105"/>
      <c r="AU2012" s="105" t="s">
        <v>3701</v>
      </c>
      <c r="AV2012" s="126">
        <v>2.1</v>
      </c>
    </row>
    <row r="2013" spans="1:48" ht="23.25" customHeight="1">
      <c r="D2013" s="105" t="s">
        <v>5365</v>
      </c>
      <c r="E2013" s="13" t="s">
        <v>5365</v>
      </c>
      <c r="F2013" s="2" t="s">
        <v>5344</v>
      </c>
      <c r="G2013">
        <v>2.3000000000000003</v>
      </c>
      <c r="H2013" s="398" t="s">
        <v>2207</v>
      </c>
      <c r="I2013" s="398" t="s">
        <v>2207</v>
      </c>
      <c r="J2013" s="398" t="s">
        <v>2207</v>
      </c>
      <c r="K2013" s="390" t="s">
        <v>2207</v>
      </c>
      <c r="L2013" s="390" t="s">
        <v>2207</v>
      </c>
      <c r="M2013" s="390" t="s">
        <v>2207</v>
      </c>
      <c r="N2013" s="390" t="s">
        <v>2207</v>
      </c>
      <c r="O2013" s="390" t="s">
        <v>2207</v>
      </c>
      <c r="P2013" s="390" t="s">
        <v>2207</v>
      </c>
      <c r="Q2013" s="390" t="s">
        <v>2207</v>
      </c>
      <c r="R2013" s="390" t="s">
        <v>2207</v>
      </c>
      <c r="S2013" s="354">
        <v>342</v>
      </c>
      <c r="T2013" s="354">
        <v>388</v>
      </c>
      <c r="U2013" s="354">
        <v>441</v>
      </c>
      <c r="V2013" s="391">
        <v>324</v>
      </c>
      <c r="W2013" s="391">
        <v>359</v>
      </c>
      <c r="X2013" s="391">
        <v>285</v>
      </c>
      <c r="Y2013" s="391">
        <v>311</v>
      </c>
      <c r="Z2013" s="391">
        <v>369</v>
      </c>
      <c r="AA2013" s="391">
        <v>321</v>
      </c>
      <c r="AB2013" s="391">
        <v>297</v>
      </c>
      <c r="AC2013" s="391">
        <v>331</v>
      </c>
      <c r="AD2013" s="391">
        <v>397</v>
      </c>
      <c r="AE2013" s="391">
        <v>333</v>
      </c>
      <c r="AF2013" s="391">
        <v>332</v>
      </c>
      <c r="AG2013" s="391">
        <v>367</v>
      </c>
      <c r="AH2013" s="391">
        <v>440</v>
      </c>
      <c r="AI2013" s="399" t="s">
        <v>2207</v>
      </c>
      <c r="AJ2013" s="391">
        <v>321</v>
      </c>
      <c r="AK2013" s="391">
        <v>356</v>
      </c>
      <c r="AL2013" s="391">
        <v>417</v>
      </c>
      <c r="AM2013" s="391">
        <v>284</v>
      </c>
      <c r="AN2013" s="391">
        <v>304</v>
      </c>
      <c r="AO2013" s="391">
        <v>347</v>
      </c>
      <c r="AP2013" s="391">
        <v>287</v>
      </c>
      <c r="AQ2013" s="391">
        <v>287</v>
      </c>
      <c r="AR2013" s="391">
        <v>345</v>
      </c>
      <c r="AS2013" s="391">
        <v>286</v>
      </c>
      <c r="AU2013" s="105" t="s">
        <v>5365</v>
      </c>
      <c r="AV2013" s="126">
        <v>2.3000000000000003</v>
      </c>
    </row>
    <row r="2014" spans="1:48" ht="23.25" customHeight="1">
      <c r="D2014" s="105" t="s">
        <v>5366</v>
      </c>
      <c r="E2014" s="13" t="s">
        <v>5366</v>
      </c>
      <c r="F2014" s="2" t="s">
        <v>5344</v>
      </c>
      <c r="G2014">
        <v>2.3000000000000003</v>
      </c>
      <c r="H2014" s="398" t="s">
        <v>2207</v>
      </c>
      <c r="I2014" s="398" t="s">
        <v>2207</v>
      </c>
      <c r="J2014" s="398" t="s">
        <v>2207</v>
      </c>
      <c r="K2014" s="390" t="s">
        <v>2207</v>
      </c>
      <c r="L2014" s="390" t="s">
        <v>2207</v>
      </c>
      <c r="M2014" s="390" t="s">
        <v>2207</v>
      </c>
      <c r="N2014" s="390" t="s">
        <v>2207</v>
      </c>
      <c r="O2014" s="390" t="s">
        <v>2207</v>
      </c>
      <c r="P2014" s="390" t="s">
        <v>2207</v>
      </c>
      <c r="Q2014" s="390" t="s">
        <v>2207</v>
      </c>
      <c r="R2014" s="390" t="s">
        <v>2207</v>
      </c>
      <c r="S2014" s="354">
        <v>342</v>
      </c>
      <c r="T2014" s="354">
        <v>388</v>
      </c>
      <c r="U2014" s="354">
        <v>441</v>
      </c>
      <c r="V2014" s="391">
        <v>324</v>
      </c>
      <c r="W2014" s="391">
        <v>359</v>
      </c>
      <c r="X2014" s="391">
        <v>285</v>
      </c>
      <c r="Y2014" s="391">
        <v>311</v>
      </c>
      <c r="Z2014" s="391">
        <v>369</v>
      </c>
      <c r="AA2014" s="391">
        <v>321</v>
      </c>
      <c r="AB2014" s="391">
        <v>297</v>
      </c>
      <c r="AC2014" s="391">
        <v>331</v>
      </c>
      <c r="AD2014" s="391">
        <v>397</v>
      </c>
      <c r="AE2014" s="391">
        <v>333</v>
      </c>
      <c r="AF2014" s="391">
        <v>332</v>
      </c>
      <c r="AG2014" s="391">
        <v>367</v>
      </c>
      <c r="AH2014" s="391">
        <v>440</v>
      </c>
      <c r="AI2014" s="399" t="s">
        <v>2207</v>
      </c>
      <c r="AJ2014" s="391">
        <v>321</v>
      </c>
      <c r="AK2014" s="391">
        <v>356</v>
      </c>
      <c r="AL2014" s="391">
        <v>417</v>
      </c>
      <c r="AM2014" s="391">
        <v>284</v>
      </c>
      <c r="AN2014" s="391">
        <v>304</v>
      </c>
      <c r="AO2014" s="391">
        <v>347</v>
      </c>
      <c r="AP2014" s="391">
        <v>287</v>
      </c>
      <c r="AQ2014" s="391">
        <v>287</v>
      </c>
      <c r="AR2014" s="391">
        <v>345</v>
      </c>
      <c r="AS2014" s="391">
        <v>286</v>
      </c>
      <c r="AU2014" s="105" t="s">
        <v>5366</v>
      </c>
      <c r="AV2014" s="126">
        <v>2.3000000000000003</v>
      </c>
    </row>
    <row r="2015" spans="1:48" ht="23.25" customHeight="1">
      <c r="A2015" s="396"/>
      <c r="B2015" s="397"/>
      <c r="D2015" s="105" t="s">
        <v>365</v>
      </c>
      <c r="E2015" s="164" t="s">
        <v>365</v>
      </c>
      <c r="F2015" s="165" t="s">
        <v>886</v>
      </c>
      <c r="G2015" s="126">
        <v>2.5</v>
      </c>
      <c r="H2015" s="166">
        <v>278</v>
      </c>
      <c r="I2015" s="166">
        <v>278</v>
      </c>
      <c r="J2015" s="166">
        <v>320</v>
      </c>
      <c r="K2015" s="357">
        <v>278</v>
      </c>
      <c r="L2015" s="357">
        <v>278</v>
      </c>
      <c r="M2015" s="357">
        <v>320</v>
      </c>
      <c r="N2015" s="357">
        <v>298</v>
      </c>
      <c r="O2015" s="357">
        <v>278</v>
      </c>
      <c r="P2015" s="357">
        <v>292</v>
      </c>
      <c r="Q2015" s="357">
        <v>334</v>
      </c>
      <c r="R2015" s="357">
        <v>319</v>
      </c>
      <c r="S2015" s="354">
        <v>353</v>
      </c>
      <c r="T2015" s="354">
        <v>402</v>
      </c>
      <c r="U2015" s="354">
        <v>456</v>
      </c>
      <c r="V2015" s="357">
        <v>344</v>
      </c>
      <c r="W2015" s="357">
        <v>382</v>
      </c>
      <c r="X2015" s="357">
        <v>302</v>
      </c>
      <c r="Y2015" s="357">
        <v>330</v>
      </c>
      <c r="Z2015" s="357">
        <v>392</v>
      </c>
      <c r="AA2015" s="357">
        <v>340</v>
      </c>
      <c r="AB2015" s="357">
        <v>315</v>
      </c>
      <c r="AC2015" s="357">
        <v>352</v>
      </c>
      <c r="AD2015" s="357">
        <v>423</v>
      </c>
      <c r="AE2015" s="357">
        <v>354</v>
      </c>
      <c r="AF2015" s="357">
        <v>351</v>
      </c>
      <c r="AG2015" s="357">
        <v>388</v>
      </c>
      <c r="AH2015" s="357">
        <v>466</v>
      </c>
      <c r="AI2015" s="368" t="s">
        <v>2207</v>
      </c>
      <c r="AJ2015" s="357">
        <v>341</v>
      </c>
      <c r="AK2015" s="357">
        <v>378</v>
      </c>
      <c r="AL2015" s="357">
        <v>443</v>
      </c>
      <c r="AM2015" s="357">
        <v>302</v>
      </c>
      <c r="AN2015" s="357">
        <v>324</v>
      </c>
      <c r="AO2015" s="357">
        <v>369</v>
      </c>
      <c r="AP2015" s="357">
        <v>310</v>
      </c>
      <c r="AQ2015" s="357">
        <v>310</v>
      </c>
      <c r="AR2015" s="357">
        <v>374</v>
      </c>
      <c r="AS2015" s="357">
        <v>307</v>
      </c>
      <c r="AT2015" s="105"/>
      <c r="AU2015" s="105" t="s">
        <v>365</v>
      </c>
      <c r="AV2015" s="126">
        <v>2.5</v>
      </c>
    </row>
    <row r="2016" spans="1:48" ht="23.25" customHeight="1">
      <c r="D2016" s="105" t="s">
        <v>3702</v>
      </c>
      <c r="E2016" s="164" t="s">
        <v>3702</v>
      </c>
      <c r="F2016" s="165" t="s">
        <v>886</v>
      </c>
      <c r="G2016" s="126">
        <v>2.5</v>
      </c>
      <c r="H2016" s="166">
        <v>278</v>
      </c>
      <c r="I2016" s="166">
        <v>278</v>
      </c>
      <c r="J2016" s="166">
        <v>320</v>
      </c>
      <c r="K2016" s="357">
        <v>278</v>
      </c>
      <c r="L2016" s="357">
        <v>278</v>
      </c>
      <c r="M2016" s="357">
        <v>320</v>
      </c>
      <c r="N2016" s="357">
        <v>298</v>
      </c>
      <c r="O2016" s="357">
        <v>278</v>
      </c>
      <c r="P2016" s="357">
        <v>292</v>
      </c>
      <c r="Q2016" s="357">
        <v>334</v>
      </c>
      <c r="R2016" s="357">
        <v>319</v>
      </c>
      <c r="S2016" s="354">
        <v>353</v>
      </c>
      <c r="T2016" s="354">
        <v>402</v>
      </c>
      <c r="U2016" s="354">
        <v>456</v>
      </c>
      <c r="V2016" s="357">
        <v>344</v>
      </c>
      <c r="W2016" s="357">
        <v>382</v>
      </c>
      <c r="X2016" s="357">
        <v>302</v>
      </c>
      <c r="Y2016" s="357">
        <v>330</v>
      </c>
      <c r="Z2016" s="357">
        <v>392</v>
      </c>
      <c r="AA2016" s="357">
        <v>340</v>
      </c>
      <c r="AB2016" s="357">
        <v>315</v>
      </c>
      <c r="AC2016" s="357">
        <v>352</v>
      </c>
      <c r="AD2016" s="357">
        <v>423</v>
      </c>
      <c r="AE2016" s="357">
        <v>354</v>
      </c>
      <c r="AF2016" s="357">
        <v>351</v>
      </c>
      <c r="AG2016" s="357">
        <v>388</v>
      </c>
      <c r="AH2016" s="357">
        <v>466</v>
      </c>
      <c r="AI2016" s="368" t="s">
        <v>2207</v>
      </c>
      <c r="AJ2016" s="357">
        <v>341</v>
      </c>
      <c r="AK2016" s="357">
        <v>378</v>
      </c>
      <c r="AL2016" s="357">
        <v>443</v>
      </c>
      <c r="AM2016" s="357">
        <v>302</v>
      </c>
      <c r="AN2016" s="357">
        <v>324</v>
      </c>
      <c r="AO2016" s="357">
        <v>369</v>
      </c>
      <c r="AP2016" s="357">
        <v>310</v>
      </c>
      <c r="AQ2016" s="357">
        <v>310</v>
      </c>
      <c r="AR2016" s="357">
        <v>374</v>
      </c>
      <c r="AS2016" s="357">
        <v>307</v>
      </c>
      <c r="AT2016" s="105"/>
      <c r="AU2016" s="105" t="s">
        <v>3702</v>
      </c>
      <c r="AV2016" s="126">
        <v>2.5</v>
      </c>
    </row>
    <row r="2017" spans="1:48" ht="23.25" customHeight="1">
      <c r="D2017" s="105" t="s">
        <v>3159</v>
      </c>
      <c r="E2017" s="164" t="s">
        <v>3159</v>
      </c>
      <c r="F2017" s="165" t="s">
        <v>3822</v>
      </c>
      <c r="G2017" s="126">
        <v>2.7</v>
      </c>
      <c r="H2017" s="166">
        <v>298</v>
      </c>
      <c r="I2017" s="166">
        <v>294</v>
      </c>
      <c r="J2017" s="166">
        <v>351</v>
      </c>
      <c r="K2017" s="357">
        <v>298</v>
      </c>
      <c r="L2017" s="357">
        <v>294</v>
      </c>
      <c r="M2017" s="357">
        <v>351</v>
      </c>
      <c r="N2017" s="357">
        <v>330</v>
      </c>
      <c r="O2017" s="357">
        <v>309</v>
      </c>
      <c r="P2017" s="357">
        <v>310</v>
      </c>
      <c r="Q2017" s="357">
        <v>355</v>
      </c>
      <c r="R2017" s="357">
        <v>339</v>
      </c>
      <c r="S2017" s="354">
        <v>371</v>
      </c>
      <c r="T2017" s="354">
        <v>425</v>
      </c>
      <c r="U2017" s="354">
        <v>480</v>
      </c>
      <c r="V2017" s="357">
        <v>365</v>
      </c>
      <c r="W2017" s="357">
        <v>404</v>
      </c>
      <c r="X2017" s="357">
        <v>327</v>
      </c>
      <c r="Y2017" s="357">
        <v>358</v>
      </c>
      <c r="Z2017" s="357">
        <v>417</v>
      </c>
      <c r="AA2017" s="357">
        <v>361</v>
      </c>
      <c r="AB2017" s="357">
        <v>347</v>
      </c>
      <c r="AC2017" s="357">
        <v>387</v>
      </c>
      <c r="AD2017" s="357">
        <v>453</v>
      </c>
      <c r="AE2017" s="357">
        <v>378</v>
      </c>
      <c r="AF2017" s="357">
        <v>381</v>
      </c>
      <c r="AG2017" s="357">
        <v>422</v>
      </c>
      <c r="AH2017" s="357">
        <v>494</v>
      </c>
      <c r="AI2017" s="368" t="s">
        <v>2207</v>
      </c>
      <c r="AJ2017" s="357">
        <v>357</v>
      </c>
      <c r="AK2017" s="357">
        <v>398</v>
      </c>
      <c r="AL2017" s="357">
        <v>466</v>
      </c>
      <c r="AM2017" s="357">
        <v>316</v>
      </c>
      <c r="AN2017" s="357">
        <v>340</v>
      </c>
      <c r="AO2017" s="357">
        <v>387</v>
      </c>
      <c r="AP2017" s="357">
        <v>329</v>
      </c>
      <c r="AQ2017" s="357">
        <v>329</v>
      </c>
      <c r="AR2017" s="357">
        <v>398</v>
      </c>
      <c r="AS2017" s="357">
        <v>326</v>
      </c>
      <c r="AT2017" s="105"/>
      <c r="AU2017" s="105" t="s">
        <v>3159</v>
      </c>
      <c r="AV2017" s="126">
        <v>2.7</v>
      </c>
    </row>
    <row r="2018" spans="1:48" ht="23.25" customHeight="1">
      <c r="D2018" s="105" t="s">
        <v>3703</v>
      </c>
      <c r="E2018" s="164" t="s">
        <v>3703</v>
      </c>
      <c r="F2018" s="165" t="s">
        <v>3822</v>
      </c>
      <c r="G2018" s="126">
        <v>2.7</v>
      </c>
      <c r="H2018" s="166">
        <v>298</v>
      </c>
      <c r="I2018" s="166">
        <v>294</v>
      </c>
      <c r="J2018" s="166">
        <v>351</v>
      </c>
      <c r="K2018" s="357">
        <v>298</v>
      </c>
      <c r="L2018" s="357">
        <v>294</v>
      </c>
      <c r="M2018" s="357">
        <v>351</v>
      </c>
      <c r="N2018" s="357">
        <v>330</v>
      </c>
      <c r="O2018" s="357">
        <v>309</v>
      </c>
      <c r="P2018" s="357">
        <v>310</v>
      </c>
      <c r="Q2018" s="357">
        <v>355</v>
      </c>
      <c r="R2018" s="357">
        <v>339</v>
      </c>
      <c r="S2018" s="354">
        <v>371</v>
      </c>
      <c r="T2018" s="354">
        <v>425</v>
      </c>
      <c r="U2018" s="354">
        <v>480</v>
      </c>
      <c r="V2018" s="357">
        <v>365</v>
      </c>
      <c r="W2018" s="357">
        <v>404</v>
      </c>
      <c r="X2018" s="357">
        <v>327</v>
      </c>
      <c r="Y2018" s="357">
        <v>358</v>
      </c>
      <c r="Z2018" s="357">
        <v>417</v>
      </c>
      <c r="AA2018" s="357">
        <v>361</v>
      </c>
      <c r="AB2018" s="357">
        <v>347</v>
      </c>
      <c r="AC2018" s="357">
        <v>387</v>
      </c>
      <c r="AD2018" s="357">
        <v>453</v>
      </c>
      <c r="AE2018" s="357">
        <v>378</v>
      </c>
      <c r="AF2018" s="357">
        <v>381</v>
      </c>
      <c r="AG2018" s="357">
        <v>422</v>
      </c>
      <c r="AH2018" s="357">
        <v>494</v>
      </c>
      <c r="AI2018" s="368" t="s">
        <v>2207</v>
      </c>
      <c r="AJ2018" s="357">
        <v>357</v>
      </c>
      <c r="AK2018" s="357">
        <v>398</v>
      </c>
      <c r="AL2018" s="357">
        <v>466</v>
      </c>
      <c r="AM2018" s="357">
        <v>316</v>
      </c>
      <c r="AN2018" s="357">
        <v>340</v>
      </c>
      <c r="AO2018" s="357">
        <v>387</v>
      </c>
      <c r="AP2018" s="357">
        <v>329</v>
      </c>
      <c r="AQ2018" s="357">
        <v>329</v>
      </c>
      <c r="AR2018" s="357">
        <v>398</v>
      </c>
      <c r="AS2018" s="357">
        <v>326</v>
      </c>
      <c r="AT2018" s="105"/>
      <c r="AU2018" s="105" t="s">
        <v>3703</v>
      </c>
      <c r="AV2018" s="126">
        <v>2.7</v>
      </c>
    </row>
    <row r="2019" spans="1:48" ht="23.25" customHeight="1">
      <c r="D2019" s="105" t="s">
        <v>366</v>
      </c>
      <c r="E2019" s="164" t="s">
        <v>366</v>
      </c>
      <c r="F2019" s="165" t="s">
        <v>888</v>
      </c>
      <c r="G2019" s="126">
        <v>2.9</v>
      </c>
      <c r="H2019" s="166">
        <v>299</v>
      </c>
      <c r="I2019" s="166">
        <v>300</v>
      </c>
      <c r="J2019" s="166">
        <v>345</v>
      </c>
      <c r="K2019" s="357">
        <v>299</v>
      </c>
      <c r="L2019" s="357">
        <v>300</v>
      </c>
      <c r="M2019" s="357">
        <v>345</v>
      </c>
      <c r="N2019" s="357">
        <v>321</v>
      </c>
      <c r="O2019" s="357">
        <v>299</v>
      </c>
      <c r="P2019" s="357">
        <v>316</v>
      </c>
      <c r="Q2019" s="357">
        <v>362</v>
      </c>
      <c r="R2019" s="357">
        <v>347</v>
      </c>
      <c r="S2019" s="354">
        <v>382</v>
      </c>
      <c r="T2019" s="354">
        <v>440</v>
      </c>
      <c r="U2019" s="354">
        <v>495</v>
      </c>
      <c r="V2019" s="357">
        <v>378</v>
      </c>
      <c r="W2019" s="357">
        <v>419</v>
      </c>
      <c r="X2019" s="357">
        <v>323</v>
      </c>
      <c r="Y2019" s="357">
        <v>355</v>
      </c>
      <c r="Z2019" s="357">
        <v>422</v>
      </c>
      <c r="AA2019" s="357">
        <v>364</v>
      </c>
      <c r="AB2019" s="357">
        <v>339</v>
      </c>
      <c r="AC2019" s="357">
        <v>382</v>
      </c>
      <c r="AD2019" s="357">
        <v>460</v>
      </c>
      <c r="AE2019" s="357">
        <v>381</v>
      </c>
      <c r="AF2019" s="357">
        <v>375</v>
      </c>
      <c r="AG2019" s="357">
        <v>418</v>
      </c>
      <c r="AH2019" s="357">
        <v>503</v>
      </c>
      <c r="AI2019" s="368" t="s">
        <v>2207</v>
      </c>
      <c r="AJ2019" s="357">
        <v>368</v>
      </c>
      <c r="AK2019" s="357">
        <v>411</v>
      </c>
      <c r="AL2019" s="357">
        <v>482</v>
      </c>
      <c r="AM2019" s="357">
        <v>325</v>
      </c>
      <c r="AN2019" s="357">
        <v>351</v>
      </c>
      <c r="AO2019" s="357">
        <v>399</v>
      </c>
      <c r="AP2019" s="357">
        <v>342</v>
      </c>
      <c r="AQ2019" s="357">
        <v>342</v>
      </c>
      <c r="AR2019" s="357">
        <v>417</v>
      </c>
      <c r="AS2019" s="357">
        <v>337</v>
      </c>
      <c r="AT2019" s="105"/>
      <c r="AU2019" s="105" t="s">
        <v>366</v>
      </c>
      <c r="AV2019" s="126">
        <v>2.9</v>
      </c>
    </row>
    <row r="2020" spans="1:48" ht="23.25" customHeight="1">
      <c r="D2020" s="105" t="s">
        <v>3704</v>
      </c>
      <c r="E2020" s="164" t="s">
        <v>3704</v>
      </c>
      <c r="F2020" s="165" t="s">
        <v>888</v>
      </c>
      <c r="G2020" s="126">
        <v>2.9</v>
      </c>
      <c r="H2020" s="166">
        <v>299</v>
      </c>
      <c r="I2020" s="166">
        <v>300</v>
      </c>
      <c r="J2020" s="166">
        <v>345</v>
      </c>
      <c r="K2020" s="357">
        <v>299</v>
      </c>
      <c r="L2020" s="357">
        <v>300</v>
      </c>
      <c r="M2020" s="357">
        <v>345</v>
      </c>
      <c r="N2020" s="357">
        <v>321</v>
      </c>
      <c r="O2020" s="357">
        <v>299</v>
      </c>
      <c r="P2020" s="357">
        <v>316</v>
      </c>
      <c r="Q2020" s="357">
        <v>362</v>
      </c>
      <c r="R2020" s="357">
        <v>347</v>
      </c>
      <c r="S2020" s="354">
        <v>382</v>
      </c>
      <c r="T2020" s="354">
        <v>440</v>
      </c>
      <c r="U2020" s="354">
        <v>495</v>
      </c>
      <c r="V2020" s="357">
        <v>378</v>
      </c>
      <c r="W2020" s="357">
        <v>419</v>
      </c>
      <c r="X2020" s="357">
        <v>323</v>
      </c>
      <c r="Y2020" s="357">
        <v>355</v>
      </c>
      <c r="Z2020" s="357">
        <v>422</v>
      </c>
      <c r="AA2020" s="357">
        <v>364</v>
      </c>
      <c r="AB2020" s="357">
        <v>339</v>
      </c>
      <c r="AC2020" s="357">
        <v>382</v>
      </c>
      <c r="AD2020" s="357">
        <v>460</v>
      </c>
      <c r="AE2020" s="357">
        <v>381</v>
      </c>
      <c r="AF2020" s="357">
        <v>375</v>
      </c>
      <c r="AG2020" s="357">
        <v>418</v>
      </c>
      <c r="AH2020" s="357">
        <v>503</v>
      </c>
      <c r="AI2020" s="368" t="s">
        <v>2207</v>
      </c>
      <c r="AJ2020" s="357">
        <v>368</v>
      </c>
      <c r="AK2020" s="357">
        <v>411</v>
      </c>
      <c r="AL2020" s="357">
        <v>482</v>
      </c>
      <c r="AM2020" s="357">
        <v>325</v>
      </c>
      <c r="AN2020" s="357">
        <v>351</v>
      </c>
      <c r="AO2020" s="357">
        <v>399</v>
      </c>
      <c r="AP2020" s="357">
        <v>342</v>
      </c>
      <c r="AQ2020" s="357">
        <v>342</v>
      </c>
      <c r="AR2020" s="357">
        <v>417</v>
      </c>
      <c r="AS2020" s="357">
        <v>337</v>
      </c>
      <c r="AT2020" s="105"/>
      <c r="AU2020" s="105" t="s">
        <v>3704</v>
      </c>
      <c r="AV2020" s="126">
        <v>2.9</v>
      </c>
    </row>
    <row r="2021" spans="1:48" ht="23.25" customHeight="1">
      <c r="D2021" s="105" t="s">
        <v>367</v>
      </c>
      <c r="E2021" s="164" t="s">
        <v>367</v>
      </c>
      <c r="F2021" s="165" t="s">
        <v>909</v>
      </c>
      <c r="G2021" s="126">
        <v>6.1999999999999993</v>
      </c>
      <c r="H2021" s="166">
        <v>451</v>
      </c>
      <c r="I2021" s="166">
        <v>451</v>
      </c>
      <c r="J2021" s="166">
        <v>520</v>
      </c>
      <c r="K2021" s="357">
        <v>451</v>
      </c>
      <c r="L2021" s="357">
        <v>451</v>
      </c>
      <c r="M2021" s="357">
        <v>520</v>
      </c>
      <c r="N2021" s="357">
        <v>484</v>
      </c>
      <c r="O2021" s="357">
        <v>451</v>
      </c>
      <c r="P2021" s="357">
        <v>477</v>
      </c>
      <c r="Q2021" s="357">
        <v>546</v>
      </c>
      <c r="R2021" s="357">
        <v>522</v>
      </c>
      <c r="S2021" s="354">
        <v>593</v>
      </c>
      <c r="T2021" s="354">
        <v>677</v>
      </c>
      <c r="U2021" s="354">
        <v>768</v>
      </c>
      <c r="V2021" s="357">
        <v>540</v>
      </c>
      <c r="W2021" s="357">
        <v>597</v>
      </c>
      <c r="X2021" s="357">
        <v>495</v>
      </c>
      <c r="Y2021" s="357">
        <v>543</v>
      </c>
      <c r="Z2021" s="357">
        <v>623</v>
      </c>
      <c r="AA2021" s="357">
        <v>557</v>
      </c>
      <c r="AB2021" s="357">
        <v>516</v>
      </c>
      <c r="AC2021" s="357">
        <v>580</v>
      </c>
      <c r="AD2021" s="357">
        <v>698</v>
      </c>
      <c r="AE2021" s="357">
        <v>580</v>
      </c>
      <c r="AF2021" s="357">
        <v>695</v>
      </c>
      <c r="AG2021" s="357">
        <v>762</v>
      </c>
      <c r="AH2021" s="357">
        <v>912</v>
      </c>
      <c r="AI2021" s="368" t="s">
        <v>2207</v>
      </c>
      <c r="AJ2021" s="357">
        <v>562</v>
      </c>
      <c r="AK2021" s="357">
        <v>626</v>
      </c>
      <c r="AL2021" s="357">
        <v>734</v>
      </c>
      <c r="AM2021" s="357">
        <v>489</v>
      </c>
      <c r="AN2021" s="357">
        <v>527</v>
      </c>
      <c r="AO2021" s="357">
        <v>601</v>
      </c>
      <c r="AP2021" s="357">
        <v>470</v>
      </c>
      <c r="AQ2021" s="357">
        <v>470</v>
      </c>
      <c r="AR2021" s="357">
        <v>581</v>
      </c>
      <c r="AS2021" s="357">
        <v>449</v>
      </c>
      <c r="AT2021" s="105"/>
      <c r="AU2021" s="105" t="s">
        <v>367</v>
      </c>
      <c r="AV2021" s="126">
        <v>6.1999999999999993</v>
      </c>
    </row>
    <row r="2022" spans="1:48" ht="23.25" customHeight="1">
      <c r="D2022" s="105" t="s">
        <v>3705</v>
      </c>
      <c r="E2022" s="164" t="s">
        <v>3705</v>
      </c>
      <c r="F2022" s="165" t="s">
        <v>909</v>
      </c>
      <c r="G2022" s="126">
        <v>6.1999999999999993</v>
      </c>
      <c r="H2022" s="166">
        <v>451</v>
      </c>
      <c r="I2022" s="166">
        <v>451</v>
      </c>
      <c r="J2022" s="166">
        <v>520</v>
      </c>
      <c r="K2022" s="357">
        <v>451</v>
      </c>
      <c r="L2022" s="357">
        <v>451</v>
      </c>
      <c r="M2022" s="357">
        <v>520</v>
      </c>
      <c r="N2022" s="357">
        <v>484</v>
      </c>
      <c r="O2022" s="357">
        <v>451</v>
      </c>
      <c r="P2022" s="357">
        <v>477</v>
      </c>
      <c r="Q2022" s="357">
        <v>546</v>
      </c>
      <c r="R2022" s="357">
        <v>522</v>
      </c>
      <c r="S2022" s="354">
        <v>593</v>
      </c>
      <c r="T2022" s="354">
        <v>677</v>
      </c>
      <c r="U2022" s="354">
        <v>768</v>
      </c>
      <c r="V2022" s="357">
        <v>540</v>
      </c>
      <c r="W2022" s="357">
        <v>597</v>
      </c>
      <c r="X2022" s="357">
        <v>495</v>
      </c>
      <c r="Y2022" s="357">
        <v>543</v>
      </c>
      <c r="Z2022" s="357">
        <v>623</v>
      </c>
      <c r="AA2022" s="357">
        <v>557</v>
      </c>
      <c r="AB2022" s="357">
        <v>516</v>
      </c>
      <c r="AC2022" s="357">
        <v>580</v>
      </c>
      <c r="AD2022" s="357">
        <v>698</v>
      </c>
      <c r="AE2022" s="357">
        <v>580</v>
      </c>
      <c r="AF2022" s="357">
        <v>695</v>
      </c>
      <c r="AG2022" s="357">
        <v>762</v>
      </c>
      <c r="AH2022" s="357">
        <v>912</v>
      </c>
      <c r="AI2022" s="368" t="s">
        <v>2207</v>
      </c>
      <c r="AJ2022" s="357">
        <v>562</v>
      </c>
      <c r="AK2022" s="357">
        <v>626</v>
      </c>
      <c r="AL2022" s="357">
        <v>734</v>
      </c>
      <c r="AM2022" s="357">
        <v>489</v>
      </c>
      <c r="AN2022" s="357">
        <v>527</v>
      </c>
      <c r="AO2022" s="357">
        <v>601</v>
      </c>
      <c r="AP2022" s="357">
        <v>470</v>
      </c>
      <c r="AQ2022" s="357">
        <v>470</v>
      </c>
      <c r="AR2022" s="357">
        <v>581</v>
      </c>
      <c r="AS2022" s="357">
        <v>449</v>
      </c>
      <c r="AT2022" s="105"/>
      <c r="AU2022" s="105" t="s">
        <v>3705</v>
      </c>
      <c r="AV2022" s="126">
        <v>6.1999999999999993</v>
      </c>
    </row>
    <row r="2023" spans="1:48" ht="23.25" customHeight="1">
      <c r="D2023" s="105" t="s">
        <v>4047</v>
      </c>
      <c r="E2023" s="164" t="s">
        <v>4047</v>
      </c>
      <c r="F2023" s="165" t="s">
        <v>4063</v>
      </c>
      <c r="G2023" s="126">
        <v>9.4</v>
      </c>
      <c r="H2023" s="166">
        <v>813</v>
      </c>
      <c r="I2023" s="166">
        <v>898</v>
      </c>
      <c r="J2023" s="166">
        <v>1039</v>
      </c>
      <c r="K2023" s="357">
        <v>844</v>
      </c>
      <c r="L2023" s="357">
        <v>921</v>
      </c>
      <c r="M2023" s="357">
        <v>1076</v>
      </c>
      <c r="N2023" s="357">
        <v>949</v>
      </c>
      <c r="O2023" s="357">
        <v>805</v>
      </c>
      <c r="P2023" s="357">
        <v>920</v>
      </c>
      <c r="Q2023" s="357">
        <v>1060</v>
      </c>
      <c r="R2023" s="357">
        <v>946</v>
      </c>
      <c r="S2023" s="354">
        <v>1041</v>
      </c>
      <c r="T2023" s="354">
        <v>1169</v>
      </c>
      <c r="U2023" s="354">
        <v>1370</v>
      </c>
      <c r="V2023" s="357">
        <v>1086</v>
      </c>
      <c r="W2023" s="357">
        <v>1198</v>
      </c>
      <c r="X2023" s="357">
        <v>860</v>
      </c>
      <c r="Y2023" s="357">
        <v>1002</v>
      </c>
      <c r="Z2023" s="357">
        <v>1182</v>
      </c>
      <c r="AA2023" s="357">
        <v>1029</v>
      </c>
      <c r="AB2023" s="357">
        <v>880</v>
      </c>
      <c r="AC2023" s="357">
        <v>1033</v>
      </c>
      <c r="AD2023" s="357">
        <v>1222</v>
      </c>
      <c r="AE2023" s="357">
        <v>1045</v>
      </c>
      <c r="AF2023" s="357">
        <v>948</v>
      </c>
      <c r="AG2023" s="357">
        <v>1103</v>
      </c>
      <c r="AH2023" s="357">
        <v>1305</v>
      </c>
      <c r="AI2023" s="368" t="s">
        <v>2207</v>
      </c>
      <c r="AJ2023" s="357">
        <v>901</v>
      </c>
      <c r="AK2023" s="357">
        <v>1055</v>
      </c>
      <c r="AL2023" s="357">
        <v>1248</v>
      </c>
      <c r="AM2023" s="357">
        <v>838</v>
      </c>
      <c r="AN2023" s="357">
        <v>961</v>
      </c>
      <c r="AO2023" s="357">
        <v>1109</v>
      </c>
      <c r="AP2023" s="357">
        <v>1011</v>
      </c>
      <c r="AQ2023" s="357">
        <v>1011</v>
      </c>
      <c r="AR2023" s="357">
        <v>1096</v>
      </c>
      <c r="AS2023" s="357">
        <v>1109</v>
      </c>
      <c r="AT2023" s="105"/>
      <c r="AU2023" s="105" t="s">
        <v>4047</v>
      </c>
      <c r="AV2023" s="126">
        <v>9.4</v>
      </c>
    </row>
    <row r="2024" spans="1:48" ht="23.25" customHeight="1">
      <c r="D2024" s="105" t="s">
        <v>4051</v>
      </c>
      <c r="E2024" s="164" t="s">
        <v>4051</v>
      </c>
      <c r="F2024" s="165" t="s">
        <v>4064</v>
      </c>
      <c r="G2024" s="126">
        <v>12.5</v>
      </c>
      <c r="H2024" s="166">
        <v>918</v>
      </c>
      <c r="I2024" s="166">
        <v>1023</v>
      </c>
      <c r="J2024" s="166">
        <v>1183</v>
      </c>
      <c r="K2024" s="357">
        <v>955</v>
      </c>
      <c r="L2024" s="357">
        <v>1050</v>
      </c>
      <c r="M2024" s="357">
        <v>1232</v>
      </c>
      <c r="N2024" s="357">
        <v>1081</v>
      </c>
      <c r="O2024" s="357">
        <v>910</v>
      </c>
      <c r="P2024" s="357">
        <v>1057</v>
      </c>
      <c r="Q2024" s="357">
        <v>1211</v>
      </c>
      <c r="R2024" s="357">
        <v>1079</v>
      </c>
      <c r="S2024" s="354">
        <v>1178</v>
      </c>
      <c r="T2024" s="354">
        <v>1341</v>
      </c>
      <c r="U2024" s="354">
        <v>1566</v>
      </c>
      <c r="V2024" s="357">
        <v>1252</v>
      </c>
      <c r="W2024" s="357">
        <v>1379</v>
      </c>
      <c r="X2024" s="357">
        <v>964</v>
      </c>
      <c r="Y2024" s="357">
        <v>1137</v>
      </c>
      <c r="Z2024" s="357">
        <v>1341</v>
      </c>
      <c r="AA2024" s="357">
        <v>1157</v>
      </c>
      <c r="AB2024" s="357">
        <v>994</v>
      </c>
      <c r="AC2024" s="357">
        <v>1183</v>
      </c>
      <c r="AD2024" s="357">
        <v>1400</v>
      </c>
      <c r="AE2024" s="357">
        <v>1184</v>
      </c>
      <c r="AF2024" s="357">
        <v>1063</v>
      </c>
      <c r="AG2024" s="357">
        <v>1253</v>
      </c>
      <c r="AH2024" s="357">
        <v>1482</v>
      </c>
      <c r="AI2024" s="368" t="s">
        <v>2207</v>
      </c>
      <c r="AJ2024" s="357">
        <v>1016</v>
      </c>
      <c r="AK2024" s="357">
        <v>1205</v>
      </c>
      <c r="AL2024" s="357">
        <v>1425</v>
      </c>
      <c r="AM2024" s="357">
        <v>942</v>
      </c>
      <c r="AN2024" s="357">
        <v>1093</v>
      </c>
      <c r="AO2024" s="357">
        <v>1261</v>
      </c>
      <c r="AP2024" s="357">
        <v>1165</v>
      </c>
      <c r="AQ2024" s="357">
        <v>1165</v>
      </c>
      <c r="AR2024" s="357">
        <v>1279</v>
      </c>
      <c r="AS2024" s="357">
        <v>1263</v>
      </c>
      <c r="AT2024" s="105"/>
      <c r="AU2024" s="105" t="s">
        <v>4051</v>
      </c>
      <c r="AV2024" s="126">
        <v>12.5</v>
      </c>
    </row>
    <row r="2025" spans="1:48" ht="23.25" customHeight="1">
      <c r="D2025" s="105" t="s">
        <v>4055</v>
      </c>
      <c r="E2025" s="164" t="s">
        <v>4055</v>
      </c>
      <c r="F2025" s="165" t="s">
        <v>4065</v>
      </c>
      <c r="G2025" s="126">
        <v>10.199999999999999</v>
      </c>
      <c r="H2025" s="166">
        <v>832</v>
      </c>
      <c r="I2025" s="166">
        <v>921</v>
      </c>
      <c r="J2025" s="166">
        <v>1066</v>
      </c>
      <c r="K2025" s="357">
        <v>863</v>
      </c>
      <c r="L2025" s="357">
        <v>944</v>
      </c>
      <c r="M2025" s="357">
        <v>1103</v>
      </c>
      <c r="N2025" s="357">
        <v>972</v>
      </c>
      <c r="O2025" s="357">
        <v>823</v>
      </c>
      <c r="P2025" s="357">
        <v>944</v>
      </c>
      <c r="Q2025" s="357">
        <v>1087</v>
      </c>
      <c r="R2025" s="357">
        <v>970</v>
      </c>
      <c r="S2025" s="354">
        <v>1065</v>
      </c>
      <c r="T2025" s="354">
        <v>1196</v>
      </c>
      <c r="U2025" s="354">
        <v>1403</v>
      </c>
      <c r="V2025" s="357">
        <v>1114</v>
      </c>
      <c r="W2025" s="357">
        <v>1228</v>
      </c>
      <c r="X2025" s="357">
        <v>878</v>
      </c>
      <c r="Y2025" s="357">
        <v>1026</v>
      </c>
      <c r="Z2025" s="357">
        <v>1211</v>
      </c>
      <c r="AA2025" s="357">
        <v>1053</v>
      </c>
      <c r="AB2025" s="357">
        <v>898</v>
      </c>
      <c r="AC2025" s="357">
        <v>1057</v>
      </c>
      <c r="AD2025" s="357">
        <v>1251</v>
      </c>
      <c r="AE2025" s="357">
        <v>1069</v>
      </c>
      <c r="AF2025" s="357">
        <v>967</v>
      </c>
      <c r="AG2025" s="357">
        <v>1127</v>
      </c>
      <c r="AH2025" s="357">
        <v>1333</v>
      </c>
      <c r="AI2025" s="368" t="s">
        <v>2207</v>
      </c>
      <c r="AJ2025" s="357">
        <v>920</v>
      </c>
      <c r="AK2025" s="357">
        <v>1079</v>
      </c>
      <c r="AL2025" s="357">
        <v>1276</v>
      </c>
      <c r="AM2025" s="357">
        <v>857</v>
      </c>
      <c r="AN2025" s="357">
        <v>984</v>
      </c>
      <c r="AO2025" s="357">
        <v>1136</v>
      </c>
      <c r="AP2025" s="357">
        <v>1037</v>
      </c>
      <c r="AQ2025" s="357">
        <v>1037</v>
      </c>
      <c r="AR2025" s="357">
        <v>1122</v>
      </c>
      <c r="AS2025" s="357">
        <v>1135</v>
      </c>
      <c r="AT2025" s="105"/>
      <c r="AU2025" s="105" t="s">
        <v>4055</v>
      </c>
      <c r="AV2025" s="126">
        <v>10.199999999999999</v>
      </c>
    </row>
    <row r="2026" spans="1:48" ht="23.25" customHeight="1">
      <c r="D2026" s="105" t="s">
        <v>4059</v>
      </c>
      <c r="E2026" s="164" t="s">
        <v>4059</v>
      </c>
      <c r="F2026" s="165" t="s">
        <v>4066</v>
      </c>
      <c r="G2026" s="126">
        <v>13.6</v>
      </c>
      <c r="H2026" s="166">
        <v>937</v>
      </c>
      <c r="I2026" s="166">
        <v>1048</v>
      </c>
      <c r="J2026" s="166">
        <v>1211</v>
      </c>
      <c r="K2026" s="357">
        <v>975</v>
      </c>
      <c r="L2026" s="357">
        <v>1074</v>
      </c>
      <c r="M2026" s="357">
        <v>1260</v>
      </c>
      <c r="N2026" s="357">
        <v>1105</v>
      </c>
      <c r="O2026" s="357">
        <v>930</v>
      </c>
      <c r="P2026" s="357">
        <v>1081</v>
      </c>
      <c r="Q2026" s="357">
        <v>1239</v>
      </c>
      <c r="R2026" s="357">
        <v>1103</v>
      </c>
      <c r="S2026" s="354">
        <v>1205</v>
      </c>
      <c r="T2026" s="354">
        <v>1368</v>
      </c>
      <c r="U2026" s="354">
        <v>1599</v>
      </c>
      <c r="V2026" s="357">
        <v>1281</v>
      </c>
      <c r="W2026" s="357">
        <v>1410</v>
      </c>
      <c r="X2026" s="357">
        <v>983</v>
      </c>
      <c r="Y2026" s="357">
        <v>1162</v>
      </c>
      <c r="Z2026" s="357">
        <v>1371</v>
      </c>
      <c r="AA2026" s="357">
        <v>1183</v>
      </c>
      <c r="AB2026" s="357">
        <v>1014</v>
      </c>
      <c r="AC2026" s="357">
        <v>1208</v>
      </c>
      <c r="AD2026" s="357">
        <v>1429</v>
      </c>
      <c r="AE2026" s="357">
        <v>1209</v>
      </c>
      <c r="AF2026" s="357">
        <v>1082</v>
      </c>
      <c r="AG2026" s="357">
        <v>1278</v>
      </c>
      <c r="AH2026" s="357">
        <v>1511</v>
      </c>
      <c r="AI2026" s="368" t="s">
        <v>2207</v>
      </c>
      <c r="AJ2026" s="357">
        <v>1035</v>
      </c>
      <c r="AK2026" s="357">
        <v>1230</v>
      </c>
      <c r="AL2026" s="357">
        <v>1455</v>
      </c>
      <c r="AM2026" s="357">
        <v>962</v>
      </c>
      <c r="AN2026" s="357">
        <v>1118</v>
      </c>
      <c r="AO2026" s="357">
        <v>1289</v>
      </c>
      <c r="AP2026" s="357">
        <v>1192</v>
      </c>
      <c r="AQ2026" s="357">
        <v>1192</v>
      </c>
      <c r="AR2026" s="357">
        <v>1306</v>
      </c>
      <c r="AS2026" s="357">
        <v>1290</v>
      </c>
      <c r="AT2026" s="105"/>
      <c r="AU2026" s="105" t="s">
        <v>4059</v>
      </c>
      <c r="AV2026" s="126">
        <v>13.6</v>
      </c>
    </row>
    <row r="2027" spans="1:48" ht="23.25" customHeight="1">
      <c r="D2027" s="105" t="s">
        <v>1482</v>
      </c>
      <c r="E2027" s="164" t="s">
        <v>1482</v>
      </c>
      <c r="F2027" s="165" t="s">
        <v>1541</v>
      </c>
      <c r="G2027" s="126">
        <v>9.4</v>
      </c>
      <c r="H2027" s="166">
        <v>1079</v>
      </c>
      <c r="I2027" s="166">
        <v>1111</v>
      </c>
      <c r="J2027" s="166">
        <v>1333</v>
      </c>
      <c r="K2027" s="357">
        <v>1110</v>
      </c>
      <c r="L2027" s="357">
        <v>1134</v>
      </c>
      <c r="M2027" s="357">
        <v>1369</v>
      </c>
      <c r="N2027" s="357">
        <v>1174</v>
      </c>
      <c r="O2027" s="357">
        <v>1066</v>
      </c>
      <c r="P2027" s="357">
        <v>1134</v>
      </c>
      <c r="Q2027" s="357">
        <v>1354</v>
      </c>
      <c r="R2027" s="357">
        <v>1172</v>
      </c>
      <c r="S2027" s="354">
        <v>1251</v>
      </c>
      <c r="T2027" s="354">
        <v>1572</v>
      </c>
      <c r="U2027" s="354">
        <v>1942</v>
      </c>
      <c r="V2027" s="357">
        <v>1501</v>
      </c>
      <c r="W2027" s="357">
        <v>1438</v>
      </c>
      <c r="X2027" s="357">
        <v>1114</v>
      </c>
      <c r="Y2027" s="357">
        <v>1215</v>
      </c>
      <c r="Z2027" s="357">
        <v>1492</v>
      </c>
      <c r="AA2027" s="357">
        <v>1268</v>
      </c>
      <c r="AB2027" s="357">
        <v>1128</v>
      </c>
      <c r="AC2027" s="357">
        <v>1241</v>
      </c>
      <c r="AD2027" s="357">
        <v>1530</v>
      </c>
      <c r="AE2027" s="357">
        <v>1283</v>
      </c>
      <c r="AF2027" s="357">
        <v>1199</v>
      </c>
      <c r="AG2027" s="357">
        <v>1314</v>
      </c>
      <c r="AH2027" s="357">
        <v>1615</v>
      </c>
      <c r="AI2027" s="368" t="s">
        <v>2207</v>
      </c>
      <c r="AJ2027" s="357">
        <v>1160</v>
      </c>
      <c r="AK2027" s="357">
        <v>1273</v>
      </c>
      <c r="AL2027" s="357">
        <v>1554</v>
      </c>
      <c r="AM2027" s="357">
        <v>1097</v>
      </c>
      <c r="AN2027" s="357">
        <v>1174</v>
      </c>
      <c r="AO2027" s="357">
        <v>1402</v>
      </c>
      <c r="AP2027" s="357">
        <v>1250</v>
      </c>
      <c r="AQ2027" s="357">
        <v>1250</v>
      </c>
      <c r="AR2027" s="357">
        <v>1335</v>
      </c>
      <c r="AS2027" s="357">
        <v>1352</v>
      </c>
      <c r="AT2027" s="105"/>
      <c r="AU2027" s="105" t="s">
        <v>1482</v>
      </c>
      <c r="AV2027" s="126">
        <v>9.4</v>
      </c>
    </row>
    <row r="2028" spans="1:48" ht="23.25" customHeight="1">
      <c r="D2028" s="105" t="s">
        <v>1483</v>
      </c>
      <c r="E2028" s="164" t="s">
        <v>1483</v>
      </c>
      <c r="F2028" s="165" t="s">
        <v>1542</v>
      </c>
      <c r="G2028" s="126">
        <v>12.5</v>
      </c>
      <c r="H2028" s="166">
        <v>1162</v>
      </c>
      <c r="I2028" s="166">
        <v>1214</v>
      </c>
      <c r="J2028" s="166">
        <v>1450</v>
      </c>
      <c r="K2028" s="357">
        <v>1200</v>
      </c>
      <c r="L2028" s="357">
        <v>1240</v>
      </c>
      <c r="M2028" s="357">
        <v>1499</v>
      </c>
      <c r="N2028" s="357">
        <v>1281</v>
      </c>
      <c r="O2028" s="357">
        <v>1151</v>
      </c>
      <c r="P2028" s="357">
        <v>1247</v>
      </c>
      <c r="Q2028" s="357">
        <v>1478</v>
      </c>
      <c r="R2028" s="357">
        <v>1280</v>
      </c>
      <c r="S2028" s="354">
        <v>1363</v>
      </c>
      <c r="T2028" s="354">
        <v>1710</v>
      </c>
      <c r="U2028" s="354">
        <v>2097</v>
      </c>
      <c r="V2028" s="357">
        <v>1632</v>
      </c>
      <c r="W2028" s="357">
        <v>1580</v>
      </c>
      <c r="X2028" s="357">
        <v>1195</v>
      </c>
      <c r="Y2028" s="357">
        <v>1325</v>
      </c>
      <c r="Z2028" s="357">
        <v>1624</v>
      </c>
      <c r="AA2028" s="357">
        <v>1371</v>
      </c>
      <c r="AB2028" s="357">
        <v>1217</v>
      </c>
      <c r="AC2028" s="357">
        <v>1363</v>
      </c>
      <c r="AD2028" s="357">
        <v>1679</v>
      </c>
      <c r="AE2028" s="357">
        <v>1396</v>
      </c>
      <c r="AF2028" s="357">
        <v>1288</v>
      </c>
      <c r="AG2028" s="357">
        <v>1436</v>
      </c>
      <c r="AH2028" s="357">
        <v>1764</v>
      </c>
      <c r="AI2028" s="368" t="s">
        <v>2207</v>
      </c>
      <c r="AJ2028" s="357">
        <v>1253</v>
      </c>
      <c r="AK2028" s="357">
        <v>1399</v>
      </c>
      <c r="AL2028" s="357">
        <v>1704</v>
      </c>
      <c r="AM2028" s="357">
        <v>1180</v>
      </c>
      <c r="AN2028" s="357">
        <v>1284</v>
      </c>
      <c r="AO2028" s="357">
        <v>1528</v>
      </c>
      <c r="AP2028" s="357">
        <v>1378</v>
      </c>
      <c r="AQ2028" s="357">
        <v>1378</v>
      </c>
      <c r="AR2028" s="357">
        <v>1492</v>
      </c>
      <c r="AS2028" s="357">
        <v>1480</v>
      </c>
      <c r="AT2028" s="105"/>
      <c r="AU2028" s="105" t="s">
        <v>1483</v>
      </c>
      <c r="AV2028" s="126">
        <v>12.5</v>
      </c>
    </row>
    <row r="2029" spans="1:48" ht="23.25" customHeight="1">
      <c r="A2029"/>
      <c r="B2029"/>
      <c r="D2029" s="105" t="s">
        <v>1484</v>
      </c>
      <c r="E2029" s="164" t="s">
        <v>1484</v>
      </c>
      <c r="F2029" s="165" t="s">
        <v>1541</v>
      </c>
      <c r="G2029" s="126">
        <v>10.199999999999999</v>
      </c>
      <c r="H2029" s="166">
        <v>1099</v>
      </c>
      <c r="I2029" s="166">
        <v>1135</v>
      </c>
      <c r="J2029" s="166">
        <v>1360</v>
      </c>
      <c r="K2029" s="357">
        <v>1129</v>
      </c>
      <c r="L2029" s="357">
        <v>1157</v>
      </c>
      <c r="M2029" s="357">
        <v>1397</v>
      </c>
      <c r="N2029" s="357">
        <v>1197</v>
      </c>
      <c r="O2029" s="357">
        <v>1085</v>
      </c>
      <c r="P2029" s="357">
        <v>1157</v>
      </c>
      <c r="Q2029" s="357">
        <v>1381</v>
      </c>
      <c r="R2029" s="357">
        <v>1194</v>
      </c>
      <c r="S2029" s="354">
        <v>1275</v>
      </c>
      <c r="T2029" s="354">
        <v>1599</v>
      </c>
      <c r="U2029" s="354">
        <v>1974</v>
      </c>
      <c r="V2029" s="357">
        <v>1529</v>
      </c>
      <c r="W2029" s="357">
        <v>1467</v>
      </c>
      <c r="X2029" s="357">
        <v>1133</v>
      </c>
      <c r="Y2029" s="357">
        <v>1239</v>
      </c>
      <c r="Z2029" s="357">
        <v>1521</v>
      </c>
      <c r="AA2029" s="357">
        <v>1292</v>
      </c>
      <c r="AB2029" s="357">
        <v>1147</v>
      </c>
      <c r="AC2029" s="357">
        <v>1265</v>
      </c>
      <c r="AD2029" s="357">
        <v>1558</v>
      </c>
      <c r="AE2029" s="357">
        <v>1307</v>
      </c>
      <c r="AF2029" s="357">
        <v>1218</v>
      </c>
      <c r="AG2029" s="357">
        <v>1338</v>
      </c>
      <c r="AH2029" s="357">
        <v>1643</v>
      </c>
      <c r="AI2029" s="368" t="s">
        <v>2207</v>
      </c>
      <c r="AJ2029" s="357">
        <v>1179</v>
      </c>
      <c r="AK2029" s="357">
        <v>1296</v>
      </c>
      <c r="AL2029" s="357">
        <v>1582</v>
      </c>
      <c r="AM2029" s="357">
        <v>1116</v>
      </c>
      <c r="AN2029" s="357">
        <v>1197</v>
      </c>
      <c r="AO2029" s="357">
        <v>1429</v>
      </c>
      <c r="AP2029" s="357">
        <v>1276</v>
      </c>
      <c r="AQ2029" s="357">
        <v>1276</v>
      </c>
      <c r="AR2029" s="357">
        <v>1361</v>
      </c>
      <c r="AS2029" s="357">
        <v>1378</v>
      </c>
      <c r="AT2029" s="105"/>
      <c r="AU2029" s="105" t="s">
        <v>1484</v>
      </c>
      <c r="AV2029" s="126">
        <v>10.199999999999999</v>
      </c>
    </row>
    <row r="2030" spans="1:48" ht="23.25" customHeight="1">
      <c r="A2030"/>
      <c r="B2030"/>
      <c r="D2030" s="105" t="s">
        <v>1485</v>
      </c>
      <c r="E2030" s="164" t="s">
        <v>1485</v>
      </c>
      <c r="F2030" s="165" t="s">
        <v>1542</v>
      </c>
      <c r="G2030" s="126">
        <v>13.6</v>
      </c>
      <c r="H2030" s="166">
        <v>1182</v>
      </c>
      <c r="I2030" s="166">
        <v>1238</v>
      </c>
      <c r="J2030" s="166">
        <v>1478</v>
      </c>
      <c r="K2030" s="357">
        <v>1220</v>
      </c>
      <c r="L2030" s="357">
        <v>1265</v>
      </c>
      <c r="M2030" s="357">
        <v>1528</v>
      </c>
      <c r="N2030" s="357">
        <v>1305</v>
      </c>
      <c r="O2030" s="357">
        <v>1170</v>
      </c>
      <c r="P2030" s="357">
        <v>1272</v>
      </c>
      <c r="Q2030" s="357">
        <v>1507</v>
      </c>
      <c r="R2030" s="357">
        <v>1304</v>
      </c>
      <c r="S2030" s="354">
        <v>1388</v>
      </c>
      <c r="T2030" s="354">
        <v>1738</v>
      </c>
      <c r="U2030" s="354">
        <v>2131</v>
      </c>
      <c r="V2030" s="357">
        <v>1661</v>
      </c>
      <c r="W2030" s="357">
        <v>1612</v>
      </c>
      <c r="X2030" s="357">
        <v>1214</v>
      </c>
      <c r="Y2030" s="357">
        <v>1350</v>
      </c>
      <c r="Z2030" s="357">
        <v>1654</v>
      </c>
      <c r="AA2030" s="357">
        <v>1396</v>
      </c>
      <c r="AB2030" s="357">
        <v>1236</v>
      </c>
      <c r="AC2030" s="357">
        <v>1388</v>
      </c>
      <c r="AD2030" s="357">
        <v>1708</v>
      </c>
      <c r="AE2030" s="357">
        <v>1421</v>
      </c>
      <c r="AF2030" s="357">
        <v>1307</v>
      </c>
      <c r="AG2030" s="357">
        <v>1461</v>
      </c>
      <c r="AH2030" s="357">
        <v>1794</v>
      </c>
      <c r="AI2030" s="368" t="s">
        <v>2207</v>
      </c>
      <c r="AJ2030" s="357">
        <v>1273</v>
      </c>
      <c r="AK2030" s="357">
        <v>1424</v>
      </c>
      <c r="AL2030" s="357">
        <v>1734</v>
      </c>
      <c r="AM2030" s="357">
        <v>1199</v>
      </c>
      <c r="AN2030" s="357">
        <v>1308</v>
      </c>
      <c r="AO2030" s="357">
        <v>1557</v>
      </c>
      <c r="AP2030" s="357">
        <v>1406</v>
      </c>
      <c r="AQ2030" s="357">
        <v>1406</v>
      </c>
      <c r="AR2030" s="357">
        <v>1520</v>
      </c>
      <c r="AS2030" s="357">
        <v>1507</v>
      </c>
      <c r="AT2030" s="105"/>
      <c r="AU2030" s="105" t="s">
        <v>1485</v>
      </c>
      <c r="AV2030" s="126">
        <v>13.6</v>
      </c>
    </row>
    <row r="2031" spans="1:48" ht="23.25" customHeight="1">
      <c r="A2031"/>
      <c r="B2031"/>
      <c r="D2031" s="105" t="s">
        <v>368</v>
      </c>
      <c r="E2031" s="164" t="s">
        <v>368</v>
      </c>
      <c r="F2031" s="165" t="s">
        <v>369</v>
      </c>
      <c r="G2031" s="126">
        <v>11.1</v>
      </c>
      <c r="H2031" s="166">
        <v>801</v>
      </c>
      <c r="I2031" s="166">
        <v>799</v>
      </c>
      <c r="J2031" s="166">
        <v>915</v>
      </c>
      <c r="K2031" s="357">
        <v>825</v>
      </c>
      <c r="L2031" s="357">
        <v>807</v>
      </c>
      <c r="M2031" s="357">
        <v>979</v>
      </c>
      <c r="N2031" s="357">
        <v>858</v>
      </c>
      <c r="O2031" s="357">
        <v>804</v>
      </c>
      <c r="P2031" s="357">
        <v>853</v>
      </c>
      <c r="Q2031" s="357">
        <v>963</v>
      </c>
      <c r="R2031" s="357">
        <v>910</v>
      </c>
      <c r="S2031" s="354">
        <v>1089</v>
      </c>
      <c r="T2031" s="354">
        <v>1245</v>
      </c>
      <c r="U2031" s="354">
        <v>1295</v>
      </c>
      <c r="V2031" s="357">
        <v>987</v>
      </c>
      <c r="W2031" s="357">
        <v>1101</v>
      </c>
      <c r="X2031" s="357">
        <v>893</v>
      </c>
      <c r="Y2031" s="357">
        <v>980</v>
      </c>
      <c r="Z2031" s="357">
        <v>1167</v>
      </c>
      <c r="AA2031" s="357">
        <v>1006</v>
      </c>
      <c r="AB2031" s="357">
        <v>937</v>
      </c>
      <c r="AC2031" s="357">
        <v>1053</v>
      </c>
      <c r="AD2031" s="357">
        <v>1269</v>
      </c>
      <c r="AE2031" s="357">
        <v>1053</v>
      </c>
      <c r="AF2031" s="357">
        <v>1035</v>
      </c>
      <c r="AG2031" s="357">
        <v>1153</v>
      </c>
      <c r="AH2031" s="357">
        <v>1387</v>
      </c>
      <c r="AI2031" s="368" t="s">
        <v>2207</v>
      </c>
      <c r="AJ2031" s="357">
        <v>1003</v>
      </c>
      <c r="AK2031" s="357">
        <v>1109</v>
      </c>
      <c r="AL2031" s="357">
        <v>1314</v>
      </c>
      <c r="AM2031" s="357">
        <v>871</v>
      </c>
      <c r="AN2031" s="357">
        <v>947</v>
      </c>
      <c r="AO2031" s="357">
        <v>1082</v>
      </c>
      <c r="AP2031" s="357">
        <v>946</v>
      </c>
      <c r="AQ2031" s="357">
        <v>946</v>
      </c>
      <c r="AR2031" s="357">
        <v>1153</v>
      </c>
      <c r="AS2031" s="357">
        <v>1045</v>
      </c>
      <c r="AT2031" s="105"/>
      <c r="AU2031" s="105" t="s">
        <v>368</v>
      </c>
      <c r="AV2031" s="126">
        <v>11.1</v>
      </c>
    </row>
    <row r="2032" spans="1:48" ht="23.25" customHeight="1">
      <c r="A2032"/>
      <c r="B2032"/>
      <c r="D2032" s="105" t="s">
        <v>3706</v>
      </c>
      <c r="E2032" s="164" t="s">
        <v>3706</v>
      </c>
      <c r="F2032" s="165" t="s">
        <v>369</v>
      </c>
      <c r="G2032" s="126">
        <v>11.1</v>
      </c>
      <c r="H2032" s="166">
        <v>801</v>
      </c>
      <c r="I2032" s="166">
        <v>799</v>
      </c>
      <c r="J2032" s="166">
        <v>915</v>
      </c>
      <c r="K2032" s="357">
        <v>825</v>
      </c>
      <c r="L2032" s="357">
        <v>807</v>
      </c>
      <c r="M2032" s="357">
        <v>979</v>
      </c>
      <c r="N2032" s="357">
        <v>858</v>
      </c>
      <c r="O2032" s="357">
        <v>804</v>
      </c>
      <c r="P2032" s="357">
        <v>853</v>
      </c>
      <c r="Q2032" s="357">
        <v>963</v>
      </c>
      <c r="R2032" s="357">
        <v>910</v>
      </c>
      <c r="S2032" s="354">
        <v>1089</v>
      </c>
      <c r="T2032" s="354">
        <v>1245</v>
      </c>
      <c r="U2032" s="354">
        <v>1295</v>
      </c>
      <c r="V2032" s="357">
        <v>987</v>
      </c>
      <c r="W2032" s="357">
        <v>1101</v>
      </c>
      <c r="X2032" s="357">
        <v>893</v>
      </c>
      <c r="Y2032" s="357">
        <v>980</v>
      </c>
      <c r="Z2032" s="357">
        <v>1167</v>
      </c>
      <c r="AA2032" s="357">
        <v>1006</v>
      </c>
      <c r="AB2032" s="357">
        <v>937</v>
      </c>
      <c r="AC2032" s="357">
        <v>1053</v>
      </c>
      <c r="AD2032" s="357">
        <v>1269</v>
      </c>
      <c r="AE2032" s="357">
        <v>1053</v>
      </c>
      <c r="AF2032" s="357">
        <v>1035</v>
      </c>
      <c r="AG2032" s="357">
        <v>1153</v>
      </c>
      <c r="AH2032" s="357">
        <v>1387</v>
      </c>
      <c r="AI2032" s="368" t="s">
        <v>2207</v>
      </c>
      <c r="AJ2032" s="357">
        <v>1003</v>
      </c>
      <c r="AK2032" s="357">
        <v>1109</v>
      </c>
      <c r="AL2032" s="357">
        <v>1314</v>
      </c>
      <c r="AM2032" s="357">
        <v>871</v>
      </c>
      <c r="AN2032" s="357">
        <v>947</v>
      </c>
      <c r="AO2032" s="357">
        <v>1082</v>
      </c>
      <c r="AP2032" s="357">
        <v>946</v>
      </c>
      <c r="AQ2032" s="357">
        <v>946</v>
      </c>
      <c r="AR2032" s="357">
        <v>1153</v>
      </c>
      <c r="AS2032" s="357">
        <v>1045</v>
      </c>
      <c r="AT2032" s="105"/>
      <c r="AU2032" s="105" t="s">
        <v>3706</v>
      </c>
      <c r="AV2032" s="126">
        <v>11.1</v>
      </c>
    </row>
    <row r="2033" spans="1:48" ht="23.25" customHeight="1">
      <c r="D2033" s="105" t="s">
        <v>372</v>
      </c>
      <c r="E2033" s="164" t="s">
        <v>372</v>
      </c>
      <c r="F2033" s="165" t="s">
        <v>911</v>
      </c>
      <c r="G2033" s="126">
        <v>2.5</v>
      </c>
      <c r="H2033" s="166">
        <v>303</v>
      </c>
      <c r="I2033" s="166">
        <v>306</v>
      </c>
      <c r="J2033" s="166">
        <v>368</v>
      </c>
      <c r="K2033" s="357">
        <v>326</v>
      </c>
      <c r="L2033" s="357">
        <v>319</v>
      </c>
      <c r="M2033" s="357">
        <v>407</v>
      </c>
      <c r="N2033" s="357">
        <v>358</v>
      </c>
      <c r="O2033" s="357">
        <v>307</v>
      </c>
      <c r="P2033" s="357">
        <v>335</v>
      </c>
      <c r="Q2033" s="357">
        <v>395</v>
      </c>
      <c r="R2033" s="357">
        <v>328</v>
      </c>
      <c r="S2033" s="354">
        <v>396</v>
      </c>
      <c r="T2033" s="354">
        <v>442</v>
      </c>
      <c r="U2033" s="354">
        <v>517</v>
      </c>
      <c r="V2033" s="357">
        <v>376</v>
      </c>
      <c r="W2033" s="357">
        <v>438</v>
      </c>
      <c r="X2033" s="357">
        <v>328</v>
      </c>
      <c r="Y2033" s="357">
        <v>366</v>
      </c>
      <c r="Z2033" s="357">
        <v>453</v>
      </c>
      <c r="AA2033" s="357">
        <v>387</v>
      </c>
      <c r="AB2033" s="357">
        <v>349</v>
      </c>
      <c r="AC2033" s="357">
        <v>400</v>
      </c>
      <c r="AD2033" s="357">
        <v>501</v>
      </c>
      <c r="AE2033" s="357">
        <v>409</v>
      </c>
      <c r="AF2033" s="357">
        <v>385</v>
      </c>
      <c r="AG2033" s="357">
        <v>436</v>
      </c>
      <c r="AH2033" s="357">
        <v>543</v>
      </c>
      <c r="AI2033" s="368" t="s">
        <v>2207</v>
      </c>
      <c r="AJ2033" s="357">
        <v>397</v>
      </c>
      <c r="AK2033" s="357">
        <v>428</v>
      </c>
      <c r="AL2033" s="357">
        <v>520</v>
      </c>
      <c r="AM2033" s="357">
        <v>348</v>
      </c>
      <c r="AN2033" s="357">
        <v>359</v>
      </c>
      <c r="AO2033" s="357">
        <v>426</v>
      </c>
      <c r="AP2033" s="357">
        <v>355</v>
      </c>
      <c r="AQ2033" s="357">
        <v>355</v>
      </c>
      <c r="AR2033" s="357">
        <v>445</v>
      </c>
      <c r="AS2033" s="357">
        <v>402</v>
      </c>
      <c r="AT2033" s="105"/>
      <c r="AU2033" s="105" t="s">
        <v>372</v>
      </c>
      <c r="AV2033" s="126">
        <v>2.5</v>
      </c>
    </row>
    <row r="2034" spans="1:48" ht="23.25" customHeight="1">
      <c r="D2034" s="105" t="s">
        <v>3709</v>
      </c>
      <c r="E2034" s="164" t="s">
        <v>3709</v>
      </c>
      <c r="F2034" s="165" t="s">
        <v>911</v>
      </c>
      <c r="G2034" s="126">
        <v>2.5</v>
      </c>
      <c r="H2034" s="166">
        <v>303</v>
      </c>
      <c r="I2034" s="166">
        <v>306</v>
      </c>
      <c r="J2034" s="166">
        <v>368</v>
      </c>
      <c r="K2034" s="357">
        <v>326</v>
      </c>
      <c r="L2034" s="357">
        <v>319</v>
      </c>
      <c r="M2034" s="357">
        <v>407</v>
      </c>
      <c r="N2034" s="357">
        <v>358</v>
      </c>
      <c r="O2034" s="357">
        <v>307</v>
      </c>
      <c r="P2034" s="357">
        <v>335</v>
      </c>
      <c r="Q2034" s="357">
        <v>395</v>
      </c>
      <c r="R2034" s="357">
        <v>328</v>
      </c>
      <c r="S2034" s="354">
        <v>396</v>
      </c>
      <c r="T2034" s="354">
        <v>442</v>
      </c>
      <c r="U2034" s="354">
        <v>517</v>
      </c>
      <c r="V2034" s="357">
        <v>376</v>
      </c>
      <c r="W2034" s="357">
        <v>438</v>
      </c>
      <c r="X2034" s="357">
        <v>328</v>
      </c>
      <c r="Y2034" s="357">
        <v>366</v>
      </c>
      <c r="Z2034" s="357">
        <v>453</v>
      </c>
      <c r="AA2034" s="357">
        <v>387</v>
      </c>
      <c r="AB2034" s="357">
        <v>349</v>
      </c>
      <c r="AC2034" s="357">
        <v>400</v>
      </c>
      <c r="AD2034" s="357">
        <v>501</v>
      </c>
      <c r="AE2034" s="357">
        <v>409</v>
      </c>
      <c r="AF2034" s="357">
        <v>385</v>
      </c>
      <c r="AG2034" s="357">
        <v>436</v>
      </c>
      <c r="AH2034" s="357">
        <v>543</v>
      </c>
      <c r="AI2034" s="368" t="s">
        <v>2207</v>
      </c>
      <c r="AJ2034" s="357">
        <v>397</v>
      </c>
      <c r="AK2034" s="357">
        <v>428</v>
      </c>
      <c r="AL2034" s="357">
        <v>520</v>
      </c>
      <c r="AM2034" s="357">
        <v>348</v>
      </c>
      <c r="AN2034" s="357">
        <v>359</v>
      </c>
      <c r="AO2034" s="357">
        <v>426</v>
      </c>
      <c r="AP2034" s="357">
        <v>355</v>
      </c>
      <c r="AQ2034" s="357">
        <v>355</v>
      </c>
      <c r="AR2034" s="357">
        <v>445</v>
      </c>
      <c r="AS2034" s="357">
        <v>402</v>
      </c>
      <c r="AT2034" s="105"/>
      <c r="AU2034" s="105" t="s">
        <v>3709</v>
      </c>
      <c r="AV2034" s="126">
        <v>2.5</v>
      </c>
    </row>
    <row r="2035" spans="1:48" ht="23.25" customHeight="1">
      <c r="D2035" s="105" t="s">
        <v>5367</v>
      </c>
      <c r="E2035" s="13" t="s">
        <v>5367</v>
      </c>
      <c r="F2035" s="2" t="s">
        <v>5368</v>
      </c>
      <c r="G2035">
        <v>2.8000000000000003</v>
      </c>
      <c r="H2035" s="398" t="s">
        <v>2207</v>
      </c>
      <c r="I2035" s="398" t="s">
        <v>2207</v>
      </c>
      <c r="J2035" s="398" t="s">
        <v>2207</v>
      </c>
      <c r="K2035" s="390" t="s">
        <v>2207</v>
      </c>
      <c r="L2035" s="390" t="s">
        <v>2207</v>
      </c>
      <c r="M2035" s="390" t="s">
        <v>2207</v>
      </c>
      <c r="N2035" s="390" t="s">
        <v>2207</v>
      </c>
      <c r="O2035" s="390" t="s">
        <v>2207</v>
      </c>
      <c r="P2035" s="390" t="s">
        <v>2207</v>
      </c>
      <c r="Q2035" s="390" t="s">
        <v>2207</v>
      </c>
      <c r="R2035" s="390" t="s">
        <v>2207</v>
      </c>
      <c r="S2035" s="354">
        <v>430</v>
      </c>
      <c r="T2035" s="354">
        <v>481</v>
      </c>
      <c r="U2035" s="354">
        <v>562</v>
      </c>
      <c r="V2035" s="391">
        <v>402</v>
      </c>
      <c r="W2035" s="391">
        <v>469</v>
      </c>
      <c r="X2035" s="391">
        <v>349</v>
      </c>
      <c r="Y2035" s="391">
        <v>390</v>
      </c>
      <c r="Z2035" s="391">
        <v>484</v>
      </c>
      <c r="AA2035" s="391">
        <v>412</v>
      </c>
      <c r="AB2035" s="391">
        <v>373</v>
      </c>
      <c r="AC2035" s="391">
        <v>428</v>
      </c>
      <c r="AD2035" s="391">
        <v>537</v>
      </c>
      <c r="AE2035" s="391">
        <v>438</v>
      </c>
      <c r="AF2035" s="391">
        <v>408</v>
      </c>
      <c r="AG2035" s="391">
        <v>464</v>
      </c>
      <c r="AH2035" s="391">
        <v>580</v>
      </c>
      <c r="AI2035" s="399" t="s">
        <v>2207</v>
      </c>
      <c r="AJ2035" s="391">
        <v>424</v>
      </c>
      <c r="AK2035" s="391">
        <v>458</v>
      </c>
      <c r="AL2035" s="391">
        <v>557</v>
      </c>
      <c r="AM2035" s="391">
        <v>372</v>
      </c>
      <c r="AN2035" s="391">
        <v>384</v>
      </c>
      <c r="AO2035" s="391">
        <v>456</v>
      </c>
      <c r="AP2035" s="391">
        <v>384</v>
      </c>
      <c r="AQ2035" s="391">
        <v>384</v>
      </c>
      <c r="AR2035" s="391">
        <v>484</v>
      </c>
      <c r="AS2035" s="391">
        <v>431</v>
      </c>
      <c r="AU2035" s="105" t="s">
        <v>5367</v>
      </c>
      <c r="AV2035" s="126">
        <v>2.8000000000000003</v>
      </c>
    </row>
    <row r="2036" spans="1:48" ht="23.25" customHeight="1">
      <c r="D2036" s="105" t="s">
        <v>5369</v>
      </c>
      <c r="E2036" s="13" t="s">
        <v>5369</v>
      </c>
      <c r="F2036" s="2" t="s">
        <v>5368</v>
      </c>
      <c r="G2036">
        <v>2.8000000000000003</v>
      </c>
      <c r="H2036" s="398" t="s">
        <v>2207</v>
      </c>
      <c r="I2036" s="398" t="s">
        <v>2207</v>
      </c>
      <c r="J2036" s="398" t="s">
        <v>2207</v>
      </c>
      <c r="K2036" s="390" t="s">
        <v>2207</v>
      </c>
      <c r="L2036" s="390" t="s">
        <v>2207</v>
      </c>
      <c r="M2036" s="390" t="s">
        <v>2207</v>
      </c>
      <c r="N2036" s="390" t="s">
        <v>2207</v>
      </c>
      <c r="O2036" s="390" t="s">
        <v>2207</v>
      </c>
      <c r="P2036" s="390" t="s">
        <v>2207</v>
      </c>
      <c r="Q2036" s="390" t="s">
        <v>2207</v>
      </c>
      <c r="R2036" s="390" t="s">
        <v>2207</v>
      </c>
      <c r="S2036" s="354">
        <v>430</v>
      </c>
      <c r="T2036" s="354">
        <v>481</v>
      </c>
      <c r="U2036" s="354">
        <v>562</v>
      </c>
      <c r="V2036" s="391">
        <v>402</v>
      </c>
      <c r="W2036" s="391">
        <v>469</v>
      </c>
      <c r="X2036" s="391">
        <v>349</v>
      </c>
      <c r="Y2036" s="391">
        <v>390</v>
      </c>
      <c r="Z2036" s="391">
        <v>484</v>
      </c>
      <c r="AA2036" s="391">
        <v>412</v>
      </c>
      <c r="AB2036" s="391">
        <v>373</v>
      </c>
      <c r="AC2036" s="391">
        <v>428</v>
      </c>
      <c r="AD2036" s="391">
        <v>537</v>
      </c>
      <c r="AE2036" s="391">
        <v>438</v>
      </c>
      <c r="AF2036" s="391">
        <v>408</v>
      </c>
      <c r="AG2036" s="391">
        <v>464</v>
      </c>
      <c r="AH2036" s="391">
        <v>580</v>
      </c>
      <c r="AI2036" s="399" t="s">
        <v>2207</v>
      </c>
      <c r="AJ2036" s="391">
        <v>424</v>
      </c>
      <c r="AK2036" s="391">
        <v>458</v>
      </c>
      <c r="AL2036" s="391">
        <v>557</v>
      </c>
      <c r="AM2036" s="391">
        <v>372</v>
      </c>
      <c r="AN2036" s="391">
        <v>384</v>
      </c>
      <c r="AO2036" s="391">
        <v>456</v>
      </c>
      <c r="AP2036" s="391">
        <v>384</v>
      </c>
      <c r="AQ2036" s="391">
        <v>384</v>
      </c>
      <c r="AR2036" s="391">
        <v>484</v>
      </c>
      <c r="AS2036" s="391">
        <v>431</v>
      </c>
      <c r="AU2036" s="105" t="s">
        <v>5369</v>
      </c>
      <c r="AV2036" s="126">
        <v>2.8000000000000003</v>
      </c>
    </row>
    <row r="2037" spans="1:48" ht="23.25" customHeight="1">
      <c r="D2037" s="105" t="s">
        <v>376</v>
      </c>
      <c r="E2037" s="164" t="s">
        <v>376</v>
      </c>
      <c r="F2037" s="165" t="s">
        <v>914</v>
      </c>
      <c r="G2037" s="126">
        <v>3</v>
      </c>
      <c r="H2037" s="166">
        <v>346</v>
      </c>
      <c r="I2037" s="166">
        <v>350</v>
      </c>
      <c r="J2037" s="166">
        <v>421</v>
      </c>
      <c r="K2037" s="357">
        <v>372</v>
      </c>
      <c r="L2037" s="357">
        <v>364</v>
      </c>
      <c r="M2037" s="357">
        <v>468</v>
      </c>
      <c r="N2037" s="357">
        <v>410</v>
      </c>
      <c r="O2037" s="357">
        <v>351</v>
      </c>
      <c r="P2037" s="357">
        <v>385</v>
      </c>
      <c r="Q2037" s="357">
        <v>453</v>
      </c>
      <c r="R2037" s="357">
        <v>374</v>
      </c>
      <c r="S2037" s="354">
        <v>445</v>
      </c>
      <c r="T2037" s="354">
        <v>500</v>
      </c>
      <c r="U2037" s="354">
        <v>583</v>
      </c>
      <c r="V2037" s="357">
        <v>427</v>
      </c>
      <c r="W2037" s="357">
        <v>499</v>
      </c>
      <c r="X2037" s="357">
        <v>369</v>
      </c>
      <c r="Y2037" s="357">
        <v>414</v>
      </c>
      <c r="Z2037" s="357">
        <v>515</v>
      </c>
      <c r="AA2037" s="357">
        <v>437</v>
      </c>
      <c r="AB2037" s="357">
        <v>396</v>
      </c>
      <c r="AC2037" s="357">
        <v>456</v>
      </c>
      <c r="AD2037" s="357">
        <v>573</v>
      </c>
      <c r="AE2037" s="357">
        <v>466</v>
      </c>
      <c r="AF2037" s="357">
        <v>431</v>
      </c>
      <c r="AG2037" s="357">
        <v>492</v>
      </c>
      <c r="AH2037" s="357">
        <v>616</v>
      </c>
      <c r="AI2037" s="368" t="s">
        <v>2207</v>
      </c>
      <c r="AJ2037" s="357">
        <v>450</v>
      </c>
      <c r="AK2037" s="357">
        <v>487</v>
      </c>
      <c r="AL2037" s="357">
        <v>593</v>
      </c>
      <c r="AM2037" s="357">
        <v>395</v>
      </c>
      <c r="AN2037" s="357">
        <v>408</v>
      </c>
      <c r="AO2037" s="357">
        <v>485</v>
      </c>
      <c r="AP2037" s="357">
        <v>413</v>
      </c>
      <c r="AQ2037" s="357">
        <v>413</v>
      </c>
      <c r="AR2037" s="357">
        <v>522</v>
      </c>
      <c r="AS2037" s="357">
        <v>460</v>
      </c>
      <c r="AT2037" s="105"/>
      <c r="AU2037" s="105" t="s">
        <v>376</v>
      </c>
      <c r="AV2037" s="126">
        <v>3</v>
      </c>
    </row>
    <row r="2038" spans="1:48" ht="23.25" customHeight="1">
      <c r="D2038" s="105" t="s">
        <v>3713</v>
      </c>
      <c r="E2038" s="164" t="s">
        <v>3713</v>
      </c>
      <c r="F2038" s="165" t="s">
        <v>914</v>
      </c>
      <c r="G2038" s="126">
        <v>3</v>
      </c>
      <c r="H2038" s="166">
        <v>346</v>
      </c>
      <c r="I2038" s="166">
        <v>350</v>
      </c>
      <c r="J2038" s="166">
        <v>421</v>
      </c>
      <c r="K2038" s="357">
        <v>372</v>
      </c>
      <c r="L2038" s="357">
        <v>364</v>
      </c>
      <c r="M2038" s="357">
        <v>468</v>
      </c>
      <c r="N2038" s="357">
        <v>410</v>
      </c>
      <c r="O2038" s="357">
        <v>351</v>
      </c>
      <c r="P2038" s="357">
        <v>385</v>
      </c>
      <c r="Q2038" s="357">
        <v>453</v>
      </c>
      <c r="R2038" s="357">
        <v>374</v>
      </c>
      <c r="S2038" s="354">
        <v>445</v>
      </c>
      <c r="T2038" s="354">
        <v>500</v>
      </c>
      <c r="U2038" s="354">
        <v>583</v>
      </c>
      <c r="V2038" s="357">
        <v>427</v>
      </c>
      <c r="W2038" s="357">
        <v>499</v>
      </c>
      <c r="X2038" s="357">
        <v>369</v>
      </c>
      <c r="Y2038" s="357">
        <v>414</v>
      </c>
      <c r="Z2038" s="357">
        <v>515</v>
      </c>
      <c r="AA2038" s="357">
        <v>437</v>
      </c>
      <c r="AB2038" s="357">
        <v>396</v>
      </c>
      <c r="AC2038" s="357">
        <v>456</v>
      </c>
      <c r="AD2038" s="357">
        <v>573</v>
      </c>
      <c r="AE2038" s="357">
        <v>466</v>
      </c>
      <c r="AF2038" s="357">
        <v>431</v>
      </c>
      <c r="AG2038" s="357">
        <v>492</v>
      </c>
      <c r="AH2038" s="357">
        <v>616</v>
      </c>
      <c r="AI2038" s="368" t="s">
        <v>2207</v>
      </c>
      <c r="AJ2038" s="357">
        <v>450</v>
      </c>
      <c r="AK2038" s="357">
        <v>487</v>
      </c>
      <c r="AL2038" s="357">
        <v>593</v>
      </c>
      <c r="AM2038" s="357">
        <v>395</v>
      </c>
      <c r="AN2038" s="357">
        <v>408</v>
      </c>
      <c r="AO2038" s="357">
        <v>485</v>
      </c>
      <c r="AP2038" s="357">
        <v>413</v>
      </c>
      <c r="AQ2038" s="357">
        <v>413</v>
      </c>
      <c r="AR2038" s="357">
        <v>522</v>
      </c>
      <c r="AS2038" s="357">
        <v>460</v>
      </c>
      <c r="AT2038" s="105"/>
      <c r="AU2038" s="105" t="s">
        <v>3713</v>
      </c>
      <c r="AV2038" s="126">
        <v>3</v>
      </c>
    </row>
    <row r="2039" spans="1:48" ht="23.25" customHeight="1">
      <c r="A2039"/>
      <c r="B2039"/>
      <c r="D2039" s="105" t="s">
        <v>3162</v>
      </c>
      <c r="E2039" s="164" t="s">
        <v>3162</v>
      </c>
      <c r="F2039" s="165" t="s">
        <v>3841</v>
      </c>
      <c r="G2039" s="126">
        <v>3.3000000000000003</v>
      </c>
      <c r="H2039" s="166">
        <v>391</v>
      </c>
      <c r="I2039" s="166">
        <v>362</v>
      </c>
      <c r="J2039" s="166">
        <v>457</v>
      </c>
      <c r="K2039" s="357">
        <v>412</v>
      </c>
      <c r="L2039" s="357">
        <v>382</v>
      </c>
      <c r="M2039" s="357">
        <v>489</v>
      </c>
      <c r="N2039" s="357">
        <v>481</v>
      </c>
      <c r="O2039" s="357">
        <v>422</v>
      </c>
      <c r="P2039" s="357">
        <v>399</v>
      </c>
      <c r="Q2039" s="357">
        <v>479</v>
      </c>
      <c r="R2039" s="357">
        <v>478</v>
      </c>
      <c r="S2039" s="354">
        <v>469</v>
      </c>
      <c r="T2039" s="354">
        <v>528</v>
      </c>
      <c r="U2039" s="354">
        <v>614</v>
      </c>
      <c r="V2039" s="357">
        <v>451</v>
      </c>
      <c r="W2039" s="357">
        <v>529</v>
      </c>
      <c r="X2039" s="357">
        <v>425</v>
      </c>
      <c r="Y2039" s="357">
        <v>448</v>
      </c>
      <c r="Z2039" s="357">
        <v>545</v>
      </c>
      <c r="AA2039" s="357">
        <v>482</v>
      </c>
      <c r="AB2039" s="357">
        <v>463</v>
      </c>
      <c r="AC2039" s="357">
        <v>502</v>
      </c>
      <c r="AD2039" s="357">
        <v>612</v>
      </c>
      <c r="AE2039" s="357">
        <v>515</v>
      </c>
      <c r="AF2039" s="357">
        <v>497</v>
      </c>
      <c r="AG2039" s="357">
        <v>537</v>
      </c>
      <c r="AH2039" s="357">
        <v>653</v>
      </c>
      <c r="AI2039" s="368" t="s">
        <v>2207</v>
      </c>
      <c r="AJ2039" s="357">
        <v>474</v>
      </c>
      <c r="AK2039" s="357">
        <v>513</v>
      </c>
      <c r="AL2039" s="357">
        <v>625</v>
      </c>
      <c r="AM2039" s="357">
        <v>414</v>
      </c>
      <c r="AN2039" s="357">
        <v>429</v>
      </c>
      <c r="AO2039" s="357">
        <v>510</v>
      </c>
      <c r="AP2039" s="357">
        <v>439</v>
      </c>
      <c r="AQ2039" s="357">
        <v>439</v>
      </c>
      <c r="AR2039" s="357">
        <v>556</v>
      </c>
      <c r="AS2039" s="357">
        <v>488</v>
      </c>
      <c r="AT2039" s="105"/>
      <c r="AU2039" s="105" t="s">
        <v>3162</v>
      </c>
      <c r="AV2039" s="126">
        <v>3.3000000000000003</v>
      </c>
    </row>
    <row r="2040" spans="1:48" ht="23.25" customHeight="1">
      <c r="A2040"/>
      <c r="B2040"/>
      <c r="D2040" s="105" t="s">
        <v>3717</v>
      </c>
      <c r="E2040" s="164" t="s">
        <v>3717</v>
      </c>
      <c r="F2040" s="165" t="s">
        <v>3841</v>
      </c>
      <c r="G2040" s="126">
        <v>3.3000000000000003</v>
      </c>
      <c r="H2040" s="166">
        <v>391</v>
      </c>
      <c r="I2040" s="166">
        <v>362</v>
      </c>
      <c r="J2040" s="166">
        <v>457</v>
      </c>
      <c r="K2040" s="357">
        <v>412</v>
      </c>
      <c r="L2040" s="357">
        <v>382</v>
      </c>
      <c r="M2040" s="357">
        <v>489</v>
      </c>
      <c r="N2040" s="357">
        <v>481</v>
      </c>
      <c r="O2040" s="357">
        <v>422</v>
      </c>
      <c r="P2040" s="357">
        <v>399</v>
      </c>
      <c r="Q2040" s="357">
        <v>479</v>
      </c>
      <c r="R2040" s="357">
        <v>478</v>
      </c>
      <c r="S2040" s="354">
        <v>469</v>
      </c>
      <c r="T2040" s="354">
        <v>528</v>
      </c>
      <c r="U2040" s="354">
        <v>614</v>
      </c>
      <c r="V2040" s="357">
        <v>451</v>
      </c>
      <c r="W2040" s="357">
        <v>529</v>
      </c>
      <c r="X2040" s="357">
        <v>425</v>
      </c>
      <c r="Y2040" s="357">
        <v>448</v>
      </c>
      <c r="Z2040" s="357">
        <v>545</v>
      </c>
      <c r="AA2040" s="357">
        <v>482</v>
      </c>
      <c r="AB2040" s="357">
        <v>463</v>
      </c>
      <c r="AC2040" s="357">
        <v>502</v>
      </c>
      <c r="AD2040" s="357">
        <v>612</v>
      </c>
      <c r="AE2040" s="357">
        <v>515</v>
      </c>
      <c r="AF2040" s="357">
        <v>497</v>
      </c>
      <c r="AG2040" s="357">
        <v>537</v>
      </c>
      <c r="AH2040" s="357">
        <v>653</v>
      </c>
      <c r="AI2040" s="368" t="s">
        <v>2207</v>
      </c>
      <c r="AJ2040" s="357">
        <v>474</v>
      </c>
      <c r="AK2040" s="357">
        <v>513</v>
      </c>
      <c r="AL2040" s="357">
        <v>625</v>
      </c>
      <c r="AM2040" s="357">
        <v>414</v>
      </c>
      <c r="AN2040" s="357">
        <v>429</v>
      </c>
      <c r="AO2040" s="357">
        <v>510</v>
      </c>
      <c r="AP2040" s="357">
        <v>439</v>
      </c>
      <c r="AQ2040" s="357">
        <v>439</v>
      </c>
      <c r="AR2040" s="357">
        <v>556</v>
      </c>
      <c r="AS2040" s="357">
        <v>488</v>
      </c>
      <c r="AT2040" s="105"/>
      <c r="AU2040" s="105" t="s">
        <v>3717</v>
      </c>
      <c r="AV2040" s="126">
        <v>3.3000000000000003</v>
      </c>
    </row>
    <row r="2041" spans="1:48" ht="23.25" customHeight="1">
      <c r="A2041"/>
      <c r="B2041"/>
      <c r="D2041" s="105" t="s">
        <v>380</v>
      </c>
      <c r="E2041" s="164" t="s">
        <v>380</v>
      </c>
      <c r="F2041" s="165" t="s">
        <v>917</v>
      </c>
      <c r="G2041" s="126">
        <v>3.5</v>
      </c>
      <c r="H2041" s="166">
        <v>373</v>
      </c>
      <c r="I2041" s="166">
        <v>378</v>
      </c>
      <c r="J2041" s="166">
        <v>456</v>
      </c>
      <c r="K2041" s="357">
        <v>402</v>
      </c>
      <c r="L2041" s="357">
        <v>393</v>
      </c>
      <c r="M2041" s="357">
        <v>512</v>
      </c>
      <c r="N2041" s="357">
        <v>445</v>
      </c>
      <c r="O2041" s="357">
        <v>380</v>
      </c>
      <c r="P2041" s="357">
        <v>419</v>
      </c>
      <c r="Q2041" s="357">
        <v>494</v>
      </c>
      <c r="R2041" s="357">
        <v>405</v>
      </c>
      <c r="S2041" s="354">
        <v>484</v>
      </c>
      <c r="T2041" s="354">
        <v>548</v>
      </c>
      <c r="U2041" s="354">
        <v>637</v>
      </c>
      <c r="V2041" s="357">
        <v>468</v>
      </c>
      <c r="W2041" s="357">
        <v>549</v>
      </c>
      <c r="X2041" s="357">
        <v>397</v>
      </c>
      <c r="Y2041" s="357">
        <v>448</v>
      </c>
      <c r="Z2041" s="357">
        <v>559</v>
      </c>
      <c r="AA2041" s="357">
        <v>471</v>
      </c>
      <c r="AB2041" s="357">
        <v>428</v>
      </c>
      <c r="AC2041" s="357">
        <v>498</v>
      </c>
      <c r="AD2041" s="357">
        <v>628</v>
      </c>
      <c r="AE2041" s="357">
        <v>506</v>
      </c>
      <c r="AF2041" s="357">
        <v>464</v>
      </c>
      <c r="AG2041" s="357">
        <v>534</v>
      </c>
      <c r="AH2041" s="357">
        <v>671</v>
      </c>
      <c r="AI2041" s="368" t="s">
        <v>2207</v>
      </c>
      <c r="AJ2041" s="357">
        <v>490</v>
      </c>
      <c r="AK2041" s="357">
        <v>533</v>
      </c>
      <c r="AL2041" s="357">
        <v>650</v>
      </c>
      <c r="AM2041" s="357">
        <v>428</v>
      </c>
      <c r="AN2041" s="357">
        <v>444</v>
      </c>
      <c r="AO2041" s="357">
        <v>529</v>
      </c>
      <c r="AP2041" s="357">
        <v>457</v>
      </c>
      <c r="AQ2041" s="357">
        <v>457</v>
      </c>
      <c r="AR2041" s="357">
        <v>584</v>
      </c>
      <c r="AS2041" s="357">
        <v>506</v>
      </c>
      <c r="AT2041" s="105"/>
      <c r="AU2041" s="105" t="s">
        <v>380</v>
      </c>
      <c r="AV2041" s="126">
        <v>3.5</v>
      </c>
    </row>
    <row r="2042" spans="1:48" ht="23.25" customHeight="1">
      <c r="A2042"/>
      <c r="B2042"/>
      <c r="D2042" s="105" t="s">
        <v>3721</v>
      </c>
      <c r="E2042" s="164" t="s">
        <v>3721</v>
      </c>
      <c r="F2042" s="165" t="s">
        <v>917</v>
      </c>
      <c r="G2042" s="126">
        <v>3.5</v>
      </c>
      <c r="H2042" s="166">
        <v>373</v>
      </c>
      <c r="I2042" s="166">
        <v>378</v>
      </c>
      <c r="J2042" s="166">
        <v>456</v>
      </c>
      <c r="K2042" s="357">
        <v>402</v>
      </c>
      <c r="L2042" s="357">
        <v>393</v>
      </c>
      <c r="M2042" s="357">
        <v>512</v>
      </c>
      <c r="N2042" s="357">
        <v>445</v>
      </c>
      <c r="O2042" s="357">
        <v>380</v>
      </c>
      <c r="P2042" s="357">
        <v>419</v>
      </c>
      <c r="Q2042" s="357">
        <v>494</v>
      </c>
      <c r="R2042" s="357">
        <v>405</v>
      </c>
      <c r="S2042" s="354">
        <v>484</v>
      </c>
      <c r="T2042" s="354">
        <v>548</v>
      </c>
      <c r="U2042" s="354">
        <v>637</v>
      </c>
      <c r="V2042" s="357">
        <v>468</v>
      </c>
      <c r="W2042" s="357">
        <v>549</v>
      </c>
      <c r="X2042" s="357">
        <v>397</v>
      </c>
      <c r="Y2042" s="357">
        <v>448</v>
      </c>
      <c r="Z2042" s="357">
        <v>559</v>
      </c>
      <c r="AA2042" s="357">
        <v>471</v>
      </c>
      <c r="AB2042" s="357">
        <v>428</v>
      </c>
      <c r="AC2042" s="357">
        <v>498</v>
      </c>
      <c r="AD2042" s="357">
        <v>628</v>
      </c>
      <c r="AE2042" s="357">
        <v>506</v>
      </c>
      <c r="AF2042" s="357">
        <v>464</v>
      </c>
      <c r="AG2042" s="357">
        <v>534</v>
      </c>
      <c r="AH2042" s="357">
        <v>671</v>
      </c>
      <c r="AI2042" s="368" t="s">
        <v>2207</v>
      </c>
      <c r="AJ2042" s="357">
        <v>490</v>
      </c>
      <c r="AK2042" s="357">
        <v>533</v>
      </c>
      <c r="AL2042" s="357">
        <v>650</v>
      </c>
      <c r="AM2042" s="357">
        <v>428</v>
      </c>
      <c r="AN2042" s="357">
        <v>444</v>
      </c>
      <c r="AO2042" s="357">
        <v>529</v>
      </c>
      <c r="AP2042" s="357">
        <v>457</v>
      </c>
      <c r="AQ2042" s="357">
        <v>457</v>
      </c>
      <c r="AR2042" s="357">
        <v>584</v>
      </c>
      <c r="AS2042" s="357">
        <v>506</v>
      </c>
      <c r="AT2042" s="105"/>
      <c r="AU2042" s="105" t="s">
        <v>3721</v>
      </c>
      <c r="AV2042" s="126">
        <v>3.5</v>
      </c>
    </row>
    <row r="2043" spans="1:48" ht="23.25" customHeight="1">
      <c r="D2043" s="105" t="s">
        <v>1405</v>
      </c>
      <c r="E2043" s="164" t="s">
        <v>1405</v>
      </c>
      <c r="F2043" s="165" t="s">
        <v>1408</v>
      </c>
      <c r="G2043" s="126">
        <v>1.3</v>
      </c>
      <c r="H2043" s="166">
        <v>474</v>
      </c>
      <c r="I2043" s="166">
        <v>496</v>
      </c>
      <c r="J2043" s="166">
        <v>539</v>
      </c>
      <c r="K2043" s="357">
        <v>474</v>
      </c>
      <c r="L2043" s="357">
        <v>496</v>
      </c>
      <c r="M2043" s="357">
        <v>539</v>
      </c>
      <c r="N2043" s="357">
        <v>484</v>
      </c>
      <c r="O2043" s="357">
        <v>474</v>
      </c>
      <c r="P2043" s="357">
        <v>496</v>
      </c>
      <c r="Q2043" s="357">
        <v>539</v>
      </c>
      <c r="R2043" s="357">
        <v>484</v>
      </c>
      <c r="S2043" s="354">
        <v>474</v>
      </c>
      <c r="T2043" s="354">
        <v>496</v>
      </c>
      <c r="U2043" s="354">
        <v>539</v>
      </c>
      <c r="V2043" s="357">
        <v>496</v>
      </c>
      <c r="W2043" s="357">
        <v>539</v>
      </c>
      <c r="X2043" s="357">
        <v>474</v>
      </c>
      <c r="Y2043" s="357">
        <v>496</v>
      </c>
      <c r="Z2043" s="357">
        <v>539</v>
      </c>
      <c r="AA2043" s="357">
        <v>484</v>
      </c>
      <c r="AB2043" s="357">
        <v>474</v>
      </c>
      <c r="AC2043" s="357">
        <v>496</v>
      </c>
      <c r="AD2043" s="357">
        <v>539</v>
      </c>
      <c r="AE2043" s="357">
        <v>484</v>
      </c>
      <c r="AF2043" s="357">
        <v>474</v>
      </c>
      <c r="AG2043" s="357">
        <v>496</v>
      </c>
      <c r="AH2043" s="357">
        <v>539</v>
      </c>
      <c r="AI2043" s="368" t="s">
        <v>2207</v>
      </c>
      <c r="AJ2043" s="357">
        <v>474</v>
      </c>
      <c r="AK2043" s="357">
        <v>496</v>
      </c>
      <c r="AL2043" s="357">
        <v>539</v>
      </c>
      <c r="AM2043" s="357">
        <v>474</v>
      </c>
      <c r="AN2043" s="357">
        <v>496</v>
      </c>
      <c r="AO2043" s="357">
        <v>539</v>
      </c>
      <c r="AP2043" s="357">
        <v>461</v>
      </c>
      <c r="AQ2043" s="357">
        <v>461</v>
      </c>
      <c r="AR2043" s="357">
        <v>461</v>
      </c>
      <c r="AS2043" s="357">
        <v>461</v>
      </c>
      <c r="AT2043" s="105"/>
      <c r="AU2043" s="105" t="s">
        <v>1405</v>
      </c>
      <c r="AV2043" s="126">
        <v>1.3</v>
      </c>
    </row>
    <row r="2044" spans="1:48" ht="23.25" customHeight="1">
      <c r="D2044" s="105" t="s">
        <v>3751</v>
      </c>
      <c r="E2044" s="164" t="s">
        <v>3751</v>
      </c>
      <c r="F2044" s="165" t="s">
        <v>1408</v>
      </c>
      <c r="G2044" s="126">
        <v>1.3</v>
      </c>
      <c r="H2044" s="166">
        <v>474</v>
      </c>
      <c r="I2044" s="166">
        <v>496</v>
      </c>
      <c r="J2044" s="166">
        <v>539</v>
      </c>
      <c r="K2044" s="357">
        <v>474</v>
      </c>
      <c r="L2044" s="357">
        <v>496</v>
      </c>
      <c r="M2044" s="357">
        <v>539</v>
      </c>
      <c r="N2044" s="357">
        <v>484</v>
      </c>
      <c r="O2044" s="357">
        <v>474</v>
      </c>
      <c r="P2044" s="357">
        <v>496</v>
      </c>
      <c r="Q2044" s="357">
        <v>539</v>
      </c>
      <c r="R2044" s="357">
        <v>484</v>
      </c>
      <c r="S2044" s="354">
        <v>474</v>
      </c>
      <c r="T2044" s="354">
        <v>496</v>
      </c>
      <c r="U2044" s="354">
        <v>539</v>
      </c>
      <c r="V2044" s="357">
        <v>496</v>
      </c>
      <c r="W2044" s="357">
        <v>539</v>
      </c>
      <c r="X2044" s="357">
        <v>474</v>
      </c>
      <c r="Y2044" s="357">
        <v>496</v>
      </c>
      <c r="Z2044" s="357">
        <v>539</v>
      </c>
      <c r="AA2044" s="357">
        <v>484</v>
      </c>
      <c r="AB2044" s="357">
        <v>474</v>
      </c>
      <c r="AC2044" s="357">
        <v>496</v>
      </c>
      <c r="AD2044" s="357">
        <v>539</v>
      </c>
      <c r="AE2044" s="357">
        <v>484</v>
      </c>
      <c r="AF2044" s="357">
        <v>474</v>
      </c>
      <c r="AG2044" s="357">
        <v>496</v>
      </c>
      <c r="AH2044" s="357">
        <v>539</v>
      </c>
      <c r="AI2044" s="368" t="s">
        <v>2207</v>
      </c>
      <c r="AJ2044" s="357">
        <v>474</v>
      </c>
      <c r="AK2044" s="357">
        <v>496</v>
      </c>
      <c r="AL2044" s="357">
        <v>539</v>
      </c>
      <c r="AM2044" s="357">
        <v>474</v>
      </c>
      <c r="AN2044" s="357">
        <v>496</v>
      </c>
      <c r="AO2044" s="357">
        <v>539</v>
      </c>
      <c r="AP2044" s="357">
        <v>461</v>
      </c>
      <c r="AQ2044" s="357">
        <v>461</v>
      </c>
      <c r="AR2044" s="357">
        <v>461</v>
      </c>
      <c r="AS2044" s="357">
        <v>461</v>
      </c>
      <c r="AT2044" s="105"/>
      <c r="AU2044" s="105" t="s">
        <v>3751</v>
      </c>
      <c r="AV2044" s="126">
        <v>1.3</v>
      </c>
    </row>
    <row r="2045" spans="1:48" ht="23.25" customHeight="1">
      <c r="D2045" s="105" t="s">
        <v>5528</v>
      </c>
      <c r="E2045" s="13" t="s">
        <v>5528</v>
      </c>
      <c r="F2045" s="2" t="s">
        <v>5529</v>
      </c>
      <c r="G2045">
        <v>1.4000000000000001</v>
      </c>
      <c r="H2045" s="2">
        <v>474</v>
      </c>
      <c r="I2045" s="2">
        <v>496</v>
      </c>
      <c r="J2045" s="2">
        <v>539</v>
      </c>
      <c r="K2045" s="391">
        <v>474</v>
      </c>
      <c r="L2045" s="391">
        <v>496</v>
      </c>
      <c r="M2045" s="391">
        <v>539</v>
      </c>
      <c r="N2045" s="391">
        <v>484</v>
      </c>
      <c r="O2045" s="391">
        <v>474</v>
      </c>
      <c r="P2045" s="391">
        <v>496</v>
      </c>
      <c r="Q2045" s="391">
        <v>539</v>
      </c>
      <c r="R2045" s="391">
        <v>484</v>
      </c>
      <c r="S2045" s="354">
        <v>474</v>
      </c>
      <c r="T2045" s="354">
        <v>496</v>
      </c>
      <c r="U2045" s="354">
        <v>539</v>
      </c>
      <c r="V2045" s="391">
        <v>496</v>
      </c>
      <c r="W2045" s="391">
        <v>539</v>
      </c>
      <c r="X2045" s="391">
        <v>474</v>
      </c>
      <c r="Y2045" s="391">
        <v>496</v>
      </c>
      <c r="Z2045" s="391">
        <v>539</v>
      </c>
      <c r="AA2045" s="391">
        <v>484</v>
      </c>
      <c r="AB2045" s="391">
        <v>474</v>
      </c>
      <c r="AC2045" s="391">
        <v>496</v>
      </c>
      <c r="AD2045" s="391">
        <v>539</v>
      </c>
      <c r="AE2045" s="391">
        <v>484</v>
      </c>
      <c r="AF2045" s="391">
        <v>474</v>
      </c>
      <c r="AG2045" s="391">
        <v>496</v>
      </c>
      <c r="AH2045" s="391">
        <v>539</v>
      </c>
      <c r="AI2045" s="399" t="s">
        <v>2207</v>
      </c>
      <c r="AJ2045" s="391">
        <v>474</v>
      </c>
      <c r="AK2045" s="391">
        <v>496</v>
      </c>
      <c r="AL2045" s="391">
        <v>539</v>
      </c>
      <c r="AM2045" s="391">
        <v>474</v>
      </c>
      <c r="AN2045" s="391">
        <v>496</v>
      </c>
      <c r="AO2045" s="391">
        <v>539</v>
      </c>
      <c r="AP2045" s="391">
        <v>461</v>
      </c>
      <c r="AQ2045" s="391">
        <v>461</v>
      </c>
      <c r="AR2045" s="391">
        <v>461</v>
      </c>
      <c r="AS2045" s="391">
        <v>461</v>
      </c>
      <c r="AU2045" s="105" t="s">
        <v>5528</v>
      </c>
      <c r="AV2045" s="126">
        <v>1.4000000000000001</v>
      </c>
    </row>
    <row r="2046" spans="1:48" ht="23.25" customHeight="1">
      <c r="D2046" s="105" t="s">
        <v>5530</v>
      </c>
      <c r="E2046" s="13" t="s">
        <v>5530</v>
      </c>
      <c r="F2046" s="2" t="s">
        <v>5531</v>
      </c>
      <c r="G2046">
        <v>1.4000000000000001</v>
      </c>
      <c r="H2046" s="2">
        <v>474</v>
      </c>
      <c r="I2046" s="2">
        <v>496</v>
      </c>
      <c r="J2046" s="2">
        <v>539</v>
      </c>
      <c r="K2046" s="391">
        <v>474</v>
      </c>
      <c r="L2046" s="391">
        <v>496</v>
      </c>
      <c r="M2046" s="391">
        <v>539</v>
      </c>
      <c r="N2046" s="391">
        <v>484</v>
      </c>
      <c r="O2046" s="391">
        <v>474</v>
      </c>
      <c r="P2046" s="391">
        <v>496</v>
      </c>
      <c r="Q2046" s="391">
        <v>539</v>
      </c>
      <c r="R2046" s="391">
        <v>484</v>
      </c>
      <c r="S2046" s="354">
        <v>474</v>
      </c>
      <c r="T2046" s="354">
        <v>496</v>
      </c>
      <c r="U2046" s="354">
        <v>539</v>
      </c>
      <c r="V2046" s="391">
        <v>496</v>
      </c>
      <c r="W2046" s="391">
        <v>539</v>
      </c>
      <c r="X2046" s="391">
        <v>474</v>
      </c>
      <c r="Y2046" s="391">
        <v>496</v>
      </c>
      <c r="Z2046" s="391">
        <v>539</v>
      </c>
      <c r="AA2046" s="391">
        <v>484</v>
      </c>
      <c r="AB2046" s="391">
        <v>474</v>
      </c>
      <c r="AC2046" s="391">
        <v>496</v>
      </c>
      <c r="AD2046" s="391">
        <v>539</v>
      </c>
      <c r="AE2046" s="391">
        <v>484</v>
      </c>
      <c r="AF2046" s="391">
        <v>474</v>
      </c>
      <c r="AG2046" s="391">
        <v>496</v>
      </c>
      <c r="AH2046" s="391">
        <v>539</v>
      </c>
      <c r="AI2046" s="399" t="s">
        <v>2207</v>
      </c>
      <c r="AJ2046" s="391">
        <v>474</v>
      </c>
      <c r="AK2046" s="391">
        <v>496</v>
      </c>
      <c r="AL2046" s="391">
        <v>539</v>
      </c>
      <c r="AM2046" s="391">
        <v>474</v>
      </c>
      <c r="AN2046" s="391">
        <v>496</v>
      </c>
      <c r="AO2046" s="391">
        <v>539</v>
      </c>
      <c r="AP2046" s="391">
        <v>461</v>
      </c>
      <c r="AQ2046" s="391">
        <v>461</v>
      </c>
      <c r="AR2046" s="391">
        <v>461</v>
      </c>
      <c r="AS2046" s="391">
        <v>461</v>
      </c>
      <c r="AU2046" s="105" t="s">
        <v>5530</v>
      </c>
      <c r="AV2046" s="126">
        <v>1.4000000000000001</v>
      </c>
    </row>
    <row r="2047" spans="1:48" ht="23.25" customHeight="1">
      <c r="D2047" s="105" t="s">
        <v>1406</v>
      </c>
      <c r="E2047" s="164" t="s">
        <v>1406</v>
      </c>
      <c r="F2047" s="165" t="s">
        <v>1409</v>
      </c>
      <c r="G2047" s="126">
        <v>1.5</v>
      </c>
      <c r="H2047" s="166">
        <v>474</v>
      </c>
      <c r="I2047" s="166">
        <v>496</v>
      </c>
      <c r="J2047" s="166">
        <v>539</v>
      </c>
      <c r="K2047" s="357">
        <v>474</v>
      </c>
      <c r="L2047" s="357">
        <v>496</v>
      </c>
      <c r="M2047" s="357">
        <v>539</v>
      </c>
      <c r="N2047" s="357">
        <v>484</v>
      </c>
      <c r="O2047" s="357">
        <v>474</v>
      </c>
      <c r="P2047" s="357">
        <v>496</v>
      </c>
      <c r="Q2047" s="357">
        <v>539</v>
      </c>
      <c r="R2047" s="357">
        <v>484</v>
      </c>
      <c r="S2047" s="354">
        <v>474</v>
      </c>
      <c r="T2047" s="354">
        <v>496</v>
      </c>
      <c r="U2047" s="354">
        <v>539</v>
      </c>
      <c r="V2047" s="357">
        <v>496</v>
      </c>
      <c r="W2047" s="357">
        <v>539</v>
      </c>
      <c r="X2047" s="357">
        <v>474</v>
      </c>
      <c r="Y2047" s="357">
        <v>496</v>
      </c>
      <c r="Z2047" s="357">
        <v>539</v>
      </c>
      <c r="AA2047" s="357">
        <v>484</v>
      </c>
      <c r="AB2047" s="357">
        <v>474</v>
      </c>
      <c r="AC2047" s="357">
        <v>496</v>
      </c>
      <c r="AD2047" s="357">
        <v>539</v>
      </c>
      <c r="AE2047" s="357">
        <v>484</v>
      </c>
      <c r="AF2047" s="357">
        <v>474</v>
      </c>
      <c r="AG2047" s="357">
        <v>496</v>
      </c>
      <c r="AH2047" s="357">
        <v>539</v>
      </c>
      <c r="AI2047" s="368" t="s">
        <v>2207</v>
      </c>
      <c r="AJ2047" s="357">
        <v>474</v>
      </c>
      <c r="AK2047" s="357">
        <v>496</v>
      </c>
      <c r="AL2047" s="357">
        <v>539</v>
      </c>
      <c r="AM2047" s="357">
        <v>474</v>
      </c>
      <c r="AN2047" s="357">
        <v>496</v>
      </c>
      <c r="AO2047" s="357">
        <v>539</v>
      </c>
      <c r="AP2047" s="357">
        <v>461</v>
      </c>
      <c r="AQ2047" s="357">
        <v>461</v>
      </c>
      <c r="AR2047" s="357">
        <v>461</v>
      </c>
      <c r="AS2047" s="357">
        <v>461</v>
      </c>
      <c r="AT2047" s="105"/>
      <c r="AU2047" s="105" t="s">
        <v>1406</v>
      </c>
      <c r="AV2047" s="126">
        <v>1.5</v>
      </c>
    </row>
    <row r="2048" spans="1:48" ht="23.25" customHeight="1">
      <c r="D2048" s="105" t="s">
        <v>3752</v>
      </c>
      <c r="E2048" s="164" t="s">
        <v>3752</v>
      </c>
      <c r="F2048" s="165" t="s">
        <v>1409</v>
      </c>
      <c r="G2048" s="126">
        <v>1.5</v>
      </c>
      <c r="H2048" s="166">
        <v>474</v>
      </c>
      <c r="I2048" s="166">
        <v>496</v>
      </c>
      <c r="J2048" s="166">
        <v>539</v>
      </c>
      <c r="K2048" s="357">
        <v>474</v>
      </c>
      <c r="L2048" s="357">
        <v>496</v>
      </c>
      <c r="M2048" s="357">
        <v>539</v>
      </c>
      <c r="N2048" s="357">
        <v>484</v>
      </c>
      <c r="O2048" s="357">
        <v>474</v>
      </c>
      <c r="P2048" s="357">
        <v>496</v>
      </c>
      <c r="Q2048" s="357">
        <v>539</v>
      </c>
      <c r="R2048" s="357">
        <v>484</v>
      </c>
      <c r="S2048" s="354">
        <v>474</v>
      </c>
      <c r="T2048" s="354">
        <v>496</v>
      </c>
      <c r="U2048" s="354">
        <v>539</v>
      </c>
      <c r="V2048" s="357">
        <v>496</v>
      </c>
      <c r="W2048" s="357">
        <v>539</v>
      </c>
      <c r="X2048" s="357">
        <v>474</v>
      </c>
      <c r="Y2048" s="357">
        <v>496</v>
      </c>
      <c r="Z2048" s="357">
        <v>539</v>
      </c>
      <c r="AA2048" s="357">
        <v>484</v>
      </c>
      <c r="AB2048" s="357">
        <v>474</v>
      </c>
      <c r="AC2048" s="357">
        <v>496</v>
      </c>
      <c r="AD2048" s="357">
        <v>539</v>
      </c>
      <c r="AE2048" s="357">
        <v>484</v>
      </c>
      <c r="AF2048" s="357">
        <v>474</v>
      </c>
      <c r="AG2048" s="357">
        <v>496</v>
      </c>
      <c r="AH2048" s="357">
        <v>539</v>
      </c>
      <c r="AI2048" s="368" t="s">
        <v>2207</v>
      </c>
      <c r="AJ2048" s="357">
        <v>474</v>
      </c>
      <c r="AK2048" s="357">
        <v>496</v>
      </c>
      <c r="AL2048" s="357">
        <v>539</v>
      </c>
      <c r="AM2048" s="357">
        <v>474</v>
      </c>
      <c r="AN2048" s="357">
        <v>496</v>
      </c>
      <c r="AO2048" s="357">
        <v>539</v>
      </c>
      <c r="AP2048" s="357">
        <v>461</v>
      </c>
      <c r="AQ2048" s="357">
        <v>461</v>
      </c>
      <c r="AR2048" s="357">
        <v>461</v>
      </c>
      <c r="AS2048" s="357">
        <v>461</v>
      </c>
      <c r="AT2048" s="105"/>
      <c r="AU2048" s="105" t="s">
        <v>3752</v>
      </c>
      <c r="AV2048" s="126">
        <v>1.5</v>
      </c>
    </row>
    <row r="2049" spans="1:48" ht="23.25" customHeight="1">
      <c r="D2049" s="105" t="s">
        <v>3167</v>
      </c>
      <c r="E2049" s="164" t="s">
        <v>3167</v>
      </c>
      <c r="F2049" s="165" t="s">
        <v>3843</v>
      </c>
      <c r="G2049" s="126">
        <v>1.7000000000000002</v>
      </c>
      <c r="H2049" s="166">
        <v>484</v>
      </c>
      <c r="I2049" s="166">
        <v>507</v>
      </c>
      <c r="J2049" s="166">
        <v>552</v>
      </c>
      <c r="K2049" s="357">
        <v>484</v>
      </c>
      <c r="L2049" s="357">
        <v>507</v>
      </c>
      <c r="M2049" s="357">
        <v>552</v>
      </c>
      <c r="N2049" s="357">
        <v>496</v>
      </c>
      <c r="O2049" s="357">
        <v>484</v>
      </c>
      <c r="P2049" s="357">
        <v>507</v>
      </c>
      <c r="Q2049" s="357">
        <v>552</v>
      </c>
      <c r="R2049" s="357">
        <v>496</v>
      </c>
      <c r="S2049" s="354">
        <v>484</v>
      </c>
      <c r="T2049" s="354">
        <v>507</v>
      </c>
      <c r="U2049" s="354">
        <v>552</v>
      </c>
      <c r="V2049" s="357">
        <v>507</v>
      </c>
      <c r="W2049" s="357">
        <v>552</v>
      </c>
      <c r="X2049" s="357">
        <v>484</v>
      </c>
      <c r="Y2049" s="357">
        <v>507</v>
      </c>
      <c r="Z2049" s="357">
        <v>552</v>
      </c>
      <c r="AA2049" s="357">
        <v>496</v>
      </c>
      <c r="AB2049" s="357">
        <v>484</v>
      </c>
      <c r="AC2049" s="357">
        <v>507</v>
      </c>
      <c r="AD2049" s="357">
        <v>552</v>
      </c>
      <c r="AE2049" s="357">
        <v>496</v>
      </c>
      <c r="AF2049" s="357">
        <v>484</v>
      </c>
      <c r="AG2049" s="357">
        <v>507</v>
      </c>
      <c r="AH2049" s="357">
        <v>552</v>
      </c>
      <c r="AI2049" s="368" t="s">
        <v>2207</v>
      </c>
      <c r="AJ2049" s="357">
        <v>484</v>
      </c>
      <c r="AK2049" s="357">
        <v>507</v>
      </c>
      <c r="AL2049" s="357">
        <v>552</v>
      </c>
      <c r="AM2049" s="357">
        <v>484</v>
      </c>
      <c r="AN2049" s="357">
        <v>507</v>
      </c>
      <c r="AO2049" s="357">
        <v>552</v>
      </c>
      <c r="AP2049" s="357">
        <v>579</v>
      </c>
      <c r="AQ2049" s="357">
        <v>579</v>
      </c>
      <c r="AR2049" s="357">
        <v>579</v>
      </c>
      <c r="AS2049" s="357">
        <v>579</v>
      </c>
      <c r="AT2049" s="105"/>
      <c r="AU2049" s="105" t="s">
        <v>3167</v>
      </c>
      <c r="AV2049" s="126">
        <v>1.7000000000000002</v>
      </c>
    </row>
    <row r="2050" spans="1:48" ht="23.25" customHeight="1">
      <c r="D2050" s="105" t="s">
        <v>3753</v>
      </c>
      <c r="E2050" s="164" t="s">
        <v>3753</v>
      </c>
      <c r="F2050" s="165" t="s">
        <v>3843</v>
      </c>
      <c r="G2050" s="126">
        <v>1.7000000000000002</v>
      </c>
      <c r="H2050" s="166">
        <v>484</v>
      </c>
      <c r="I2050" s="166">
        <v>507</v>
      </c>
      <c r="J2050" s="166">
        <v>552</v>
      </c>
      <c r="K2050" s="357">
        <v>484</v>
      </c>
      <c r="L2050" s="357">
        <v>507</v>
      </c>
      <c r="M2050" s="357">
        <v>552</v>
      </c>
      <c r="N2050" s="357">
        <v>496</v>
      </c>
      <c r="O2050" s="357">
        <v>484</v>
      </c>
      <c r="P2050" s="357">
        <v>507</v>
      </c>
      <c r="Q2050" s="357">
        <v>552</v>
      </c>
      <c r="R2050" s="357">
        <v>496</v>
      </c>
      <c r="S2050" s="354">
        <v>484</v>
      </c>
      <c r="T2050" s="354">
        <v>507</v>
      </c>
      <c r="U2050" s="354">
        <v>552</v>
      </c>
      <c r="V2050" s="357">
        <v>507</v>
      </c>
      <c r="W2050" s="357">
        <v>552</v>
      </c>
      <c r="X2050" s="357">
        <v>484</v>
      </c>
      <c r="Y2050" s="357">
        <v>507</v>
      </c>
      <c r="Z2050" s="357">
        <v>552</v>
      </c>
      <c r="AA2050" s="357">
        <v>496</v>
      </c>
      <c r="AB2050" s="357">
        <v>484</v>
      </c>
      <c r="AC2050" s="357">
        <v>507</v>
      </c>
      <c r="AD2050" s="357">
        <v>552</v>
      </c>
      <c r="AE2050" s="357">
        <v>496</v>
      </c>
      <c r="AF2050" s="357">
        <v>484</v>
      </c>
      <c r="AG2050" s="357">
        <v>507</v>
      </c>
      <c r="AH2050" s="357">
        <v>552</v>
      </c>
      <c r="AI2050" s="368" t="s">
        <v>2207</v>
      </c>
      <c r="AJ2050" s="357">
        <v>484</v>
      </c>
      <c r="AK2050" s="357">
        <v>507</v>
      </c>
      <c r="AL2050" s="357">
        <v>552</v>
      </c>
      <c r="AM2050" s="357">
        <v>484</v>
      </c>
      <c r="AN2050" s="357">
        <v>507</v>
      </c>
      <c r="AO2050" s="357">
        <v>552</v>
      </c>
      <c r="AP2050" s="357">
        <v>579</v>
      </c>
      <c r="AQ2050" s="357">
        <v>579</v>
      </c>
      <c r="AR2050" s="357">
        <v>579</v>
      </c>
      <c r="AS2050" s="357">
        <v>579</v>
      </c>
      <c r="AT2050" s="105"/>
      <c r="AU2050" s="105" t="s">
        <v>3753</v>
      </c>
      <c r="AV2050" s="126">
        <v>1.7000000000000002</v>
      </c>
    </row>
    <row r="2051" spans="1:48" ht="23.25" customHeight="1">
      <c r="A2051" s="396"/>
      <c r="B2051" s="397"/>
      <c r="D2051" s="105" t="s">
        <v>1407</v>
      </c>
      <c r="E2051" s="164" t="s">
        <v>1407</v>
      </c>
      <c r="F2051" s="165" t="s">
        <v>1410</v>
      </c>
      <c r="G2051" s="126">
        <v>1.8</v>
      </c>
      <c r="H2051" s="166">
        <v>484</v>
      </c>
      <c r="I2051" s="166">
        <v>507</v>
      </c>
      <c r="J2051" s="166">
        <v>552</v>
      </c>
      <c r="K2051" s="357">
        <v>484</v>
      </c>
      <c r="L2051" s="357">
        <v>507</v>
      </c>
      <c r="M2051" s="357">
        <v>552</v>
      </c>
      <c r="N2051" s="357">
        <v>496</v>
      </c>
      <c r="O2051" s="357">
        <v>484</v>
      </c>
      <c r="P2051" s="357">
        <v>507</v>
      </c>
      <c r="Q2051" s="357">
        <v>552</v>
      </c>
      <c r="R2051" s="357">
        <v>496</v>
      </c>
      <c r="S2051" s="354">
        <v>484</v>
      </c>
      <c r="T2051" s="354">
        <v>507</v>
      </c>
      <c r="U2051" s="354">
        <v>552</v>
      </c>
      <c r="V2051" s="357">
        <v>507</v>
      </c>
      <c r="W2051" s="357">
        <v>552</v>
      </c>
      <c r="X2051" s="357">
        <v>484</v>
      </c>
      <c r="Y2051" s="357">
        <v>507</v>
      </c>
      <c r="Z2051" s="357">
        <v>552</v>
      </c>
      <c r="AA2051" s="357">
        <v>496</v>
      </c>
      <c r="AB2051" s="357">
        <v>484</v>
      </c>
      <c r="AC2051" s="357">
        <v>507</v>
      </c>
      <c r="AD2051" s="357">
        <v>552</v>
      </c>
      <c r="AE2051" s="357">
        <v>496</v>
      </c>
      <c r="AF2051" s="357">
        <v>484</v>
      </c>
      <c r="AG2051" s="357">
        <v>507</v>
      </c>
      <c r="AH2051" s="357">
        <v>552</v>
      </c>
      <c r="AI2051" s="368" t="s">
        <v>2207</v>
      </c>
      <c r="AJ2051" s="357">
        <v>484</v>
      </c>
      <c r="AK2051" s="357">
        <v>507</v>
      </c>
      <c r="AL2051" s="357">
        <v>552</v>
      </c>
      <c r="AM2051" s="357">
        <v>484</v>
      </c>
      <c r="AN2051" s="357">
        <v>507</v>
      </c>
      <c r="AO2051" s="357">
        <v>552</v>
      </c>
      <c r="AP2051" s="357">
        <v>579</v>
      </c>
      <c r="AQ2051" s="357">
        <v>579</v>
      </c>
      <c r="AR2051" s="357">
        <v>579</v>
      </c>
      <c r="AS2051" s="357">
        <v>579</v>
      </c>
      <c r="AT2051" s="105"/>
      <c r="AU2051" s="105" t="s">
        <v>1407</v>
      </c>
      <c r="AV2051" s="126">
        <v>1.8</v>
      </c>
    </row>
    <row r="2052" spans="1:48" ht="23.25" customHeight="1">
      <c r="D2052" s="105" t="s">
        <v>3754</v>
      </c>
      <c r="E2052" s="164" t="s">
        <v>3754</v>
      </c>
      <c r="F2052" s="165" t="s">
        <v>1410</v>
      </c>
      <c r="G2052" s="126">
        <v>1.8</v>
      </c>
      <c r="H2052" s="166">
        <v>484</v>
      </c>
      <c r="I2052" s="166">
        <v>507</v>
      </c>
      <c r="J2052" s="166">
        <v>552</v>
      </c>
      <c r="K2052" s="357">
        <v>484</v>
      </c>
      <c r="L2052" s="357">
        <v>507</v>
      </c>
      <c r="M2052" s="357">
        <v>552</v>
      </c>
      <c r="N2052" s="357">
        <v>496</v>
      </c>
      <c r="O2052" s="357">
        <v>484</v>
      </c>
      <c r="P2052" s="357">
        <v>507</v>
      </c>
      <c r="Q2052" s="357">
        <v>552</v>
      </c>
      <c r="R2052" s="357">
        <v>496</v>
      </c>
      <c r="S2052" s="354">
        <v>484</v>
      </c>
      <c r="T2052" s="354">
        <v>507</v>
      </c>
      <c r="U2052" s="354">
        <v>552</v>
      </c>
      <c r="V2052" s="357">
        <v>507</v>
      </c>
      <c r="W2052" s="357">
        <v>552</v>
      </c>
      <c r="X2052" s="357">
        <v>484</v>
      </c>
      <c r="Y2052" s="357">
        <v>507</v>
      </c>
      <c r="Z2052" s="357">
        <v>552</v>
      </c>
      <c r="AA2052" s="357">
        <v>496</v>
      </c>
      <c r="AB2052" s="357">
        <v>484</v>
      </c>
      <c r="AC2052" s="357">
        <v>507</v>
      </c>
      <c r="AD2052" s="357">
        <v>552</v>
      </c>
      <c r="AE2052" s="357">
        <v>496</v>
      </c>
      <c r="AF2052" s="357">
        <v>484</v>
      </c>
      <c r="AG2052" s="357">
        <v>507</v>
      </c>
      <c r="AH2052" s="357">
        <v>552</v>
      </c>
      <c r="AI2052" s="368" t="s">
        <v>2207</v>
      </c>
      <c r="AJ2052" s="357">
        <v>484</v>
      </c>
      <c r="AK2052" s="357">
        <v>507</v>
      </c>
      <c r="AL2052" s="357">
        <v>552</v>
      </c>
      <c r="AM2052" s="357">
        <v>484</v>
      </c>
      <c r="AN2052" s="357">
        <v>507</v>
      </c>
      <c r="AO2052" s="357">
        <v>552</v>
      </c>
      <c r="AP2052" s="357">
        <v>579</v>
      </c>
      <c r="AQ2052" s="357">
        <v>579</v>
      </c>
      <c r="AR2052" s="357">
        <v>579</v>
      </c>
      <c r="AS2052" s="357">
        <v>579</v>
      </c>
      <c r="AT2052" s="105"/>
      <c r="AU2052" s="105" t="s">
        <v>3754</v>
      </c>
      <c r="AV2052" s="126">
        <v>1.8</v>
      </c>
    </row>
    <row r="2053" spans="1:48" ht="23.25" customHeight="1">
      <c r="D2053" s="105" t="s">
        <v>571</v>
      </c>
      <c r="E2053" s="164" t="s">
        <v>571</v>
      </c>
      <c r="F2053" s="165" t="s">
        <v>944</v>
      </c>
      <c r="G2053" s="126">
        <v>0.1</v>
      </c>
      <c r="H2053" s="166">
        <v>23</v>
      </c>
      <c r="I2053" s="166">
        <v>23</v>
      </c>
      <c r="J2053" s="166">
        <v>26</v>
      </c>
      <c r="K2053" s="357">
        <v>23</v>
      </c>
      <c r="L2053" s="357">
        <v>23</v>
      </c>
      <c r="M2053" s="357">
        <v>26</v>
      </c>
      <c r="N2053" s="357">
        <v>24</v>
      </c>
      <c r="O2053" s="357">
        <v>23</v>
      </c>
      <c r="P2053" s="357">
        <v>23</v>
      </c>
      <c r="Q2053" s="357">
        <v>26</v>
      </c>
      <c r="R2053" s="357">
        <v>24</v>
      </c>
      <c r="S2053" s="356">
        <v>23</v>
      </c>
      <c r="T2053" s="353">
        <v>23</v>
      </c>
      <c r="U2053" s="356">
        <v>26</v>
      </c>
      <c r="V2053" s="357">
        <v>23</v>
      </c>
      <c r="W2053" s="357">
        <v>26</v>
      </c>
      <c r="X2053" s="357">
        <v>23</v>
      </c>
      <c r="Y2053" s="357">
        <v>23</v>
      </c>
      <c r="Z2053" s="357">
        <v>26</v>
      </c>
      <c r="AA2053" s="357">
        <v>24</v>
      </c>
      <c r="AB2053" s="357">
        <v>23</v>
      </c>
      <c r="AC2053" s="357">
        <v>23</v>
      </c>
      <c r="AD2053" s="357">
        <v>26</v>
      </c>
      <c r="AE2053" s="357">
        <v>24</v>
      </c>
      <c r="AF2053" s="357">
        <v>23</v>
      </c>
      <c r="AG2053" s="357">
        <v>23</v>
      </c>
      <c r="AH2053" s="357">
        <v>26</v>
      </c>
      <c r="AI2053" s="368" t="s">
        <v>2207</v>
      </c>
      <c r="AJ2053" s="357">
        <v>23</v>
      </c>
      <c r="AK2053" s="357">
        <v>23</v>
      </c>
      <c r="AL2053" s="357">
        <v>26</v>
      </c>
      <c r="AM2053" s="357">
        <v>23</v>
      </c>
      <c r="AN2053" s="357">
        <v>23</v>
      </c>
      <c r="AO2053" s="357">
        <v>26</v>
      </c>
      <c r="AP2053" s="357">
        <v>26</v>
      </c>
      <c r="AQ2053" s="357">
        <v>26</v>
      </c>
      <c r="AR2053" s="357">
        <v>26</v>
      </c>
      <c r="AS2053" s="357">
        <v>26</v>
      </c>
      <c r="AT2053" s="105"/>
      <c r="AU2053" s="105" t="s">
        <v>571</v>
      </c>
      <c r="AV2053" s="126">
        <v>0.1</v>
      </c>
    </row>
    <row r="2054" spans="1:48" ht="23.25" customHeight="1">
      <c r="D2054" s="105" t="s">
        <v>1182</v>
      </c>
      <c r="E2054" s="164" t="s">
        <v>1182</v>
      </c>
      <c r="F2054" s="165" t="s">
        <v>944</v>
      </c>
      <c r="G2054" s="126">
        <v>0.1</v>
      </c>
      <c r="H2054" s="166">
        <v>24</v>
      </c>
      <c r="I2054" s="166">
        <v>24</v>
      </c>
      <c r="J2054" s="166">
        <v>27</v>
      </c>
      <c r="K2054" s="357">
        <v>24</v>
      </c>
      <c r="L2054" s="357">
        <v>24</v>
      </c>
      <c r="M2054" s="357">
        <v>27</v>
      </c>
      <c r="N2054" s="357">
        <v>25</v>
      </c>
      <c r="O2054" s="357">
        <v>24</v>
      </c>
      <c r="P2054" s="357">
        <v>24</v>
      </c>
      <c r="Q2054" s="357">
        <v>27</v>
      </c>
      <c r="R2054" s="357">
        <v>25</v>
      </c>
      <c r="S2054" s="356">
        <v>24</v>
      </c>
      <c r="T2054" s="353">
        <v>24</v>
      </c>
      <c r="U2054" s="356">
        <v>27</v>
      </c>
      <c r="V2054" s="357">
        <v>24</v>
      </c>
      <c r="W2054" s="357">
        <v>27</v>
      </c>
      <c r="X2054" s="357">
        <v>24</v>
      </c>
      <c r="Y2054" s="357">
        <v>24</v>
      </c>
      <c r="Z2054" s="357">
        <v>27</v>
      </c>
      <c r="AA2054" s="357">
        <v>25</v>
      </c>
      <c r="AB2054" s="357">
        <v>24</v>
      </c>
      <c r="AC2054" s="357">
        <v>24</v>
      </c>
      <c r="AD2054" s="357">
        <v>27</v>
      </c>
      <c r="AE2054" s="357">
        <v>25</v>
      </c>
      <c r="AF2054" s="357">
        <v>24</v>
      </c>
      <c r="AG2054" s="357">
        <v>24</v>
      </c>
      <c r="AH2054" s="357">
        <v>27</v>
      </c>
      <c r="AI2054" s="368" t="s">
        <v>2207</v>
      </c>
      <c r="AJ2054" s="357">
        <v>24</v>
      </c>
      <c r="AK2054" s="357">
        <v>24</v>
      </c>
      <c r="AL2054" s="357">
        <v>27</v>
      </c>
      <c r="AM2054" s="357">
        <v>24</v>
      </c>
      <c r="AN2054" s="357">
        <v>24</v>
      </c>
      <c r="AO2054" s="357">
        <v>27</v>
      </c>
      <c r="AP2054" s="357">
        <v>27</v>
      </c>
      <c r="AQ2054" s="357">
        <v>27</v>
      </c>
      <c r="AR2054" s="357">
        <v>27</v>
      </c>
      <c r="AS2054" s="357">
        <v>27</v>
      </c>
      <c r="AT2054" s="105"/>
      <c r="AU2054" s="105" t="s">
        <v>1182</v>
      </c>
      <c r="AV2054" s="126">
        <v>0.1</v>
      </c>
    </row>
    <row r="2055" spans="1:48" ht="23.25" customHeight="1">
      <c r="D2055" s="105" t="s">
        <v>1181</v>
      </c>
      <c r="E2055" s="164" t="s">
        <v>1181</v>
      </c>
      <c r="F2055" s="165" t="s">
        <v>944</v>
      </c>
      <c r="G2055" s="126">
        <v>0.1</v>
      </c>
      <c r="H2055" s="166">
        <v>25</v>
      </c>
      <c r="I2055" s="166">
        <v>25</v>
      </c>
      <c r="J2055" s="166">
        <v>29</v>
      </c>
      <c r="K2055" s="357">
        <v>25</v>
      </c>
      <c r="L2055" s="357">
        <v>25</v>
      </c>
      <c r="M2055" s="357">
        <v>29</v>
      </c>
      <c r="N2055" s="357">
        <v>26</v>
      </c>
      <c r="O2055" s="357">
        <v>25</v>
      </c>
      <c r="P2055" s="357">
        <v>25</v>
      </c>
      <c r="Q2055" s="357">
        <v>29</v>
      </c>
      <c r="R2055" s="357">
        <v>26</v>
      </c>
      <c r="S2055" s="354">
        <v>25</v>
      </c>
      <c r="T2055" s="354">
        <v>25</v>
      </c>
      <c r="U2055" s="354">
        <v>29</v>
      </c>
      <c r="V2055" s="357">
        <v>25</v>
      </c>
      <c r="W2055" s="357">
        <v>29</v>
      </c>
      <c r="X2055" s="357">
        <v>25</v>
      </c>
      <c r="Y2055" s="357">
        <v>25</v>
      </c>
      <c r="Z2055" s="357">
        <v>29</v>
      </c>
      <c r="AA2055" s="357">
        <v>26</v>
      </c>
      <c r="AB2055" s="357">
        <v>25</v>
      </c>
      <c r="AC2055" s="357">
        <v>25</v>
      </c>
      <c r="AD2055" s="357">
        <v>29</v>
      </c>
      <c r="AE2055" s="357">
        <v>26</v>
      </c>
      <c r="AF2055" s="357">
        <v>25</v>
      </c>
      <c r="AG2055" s="357">
        <v>25</v>
      </c>
      <c r="AH2055" s="357">
        <v>29</v>
      </c>
      <c r="AI2055" s="368" t="s">
        <v>2207</v>
      </c>
      <c r="AJ2055" s="357">
        <v>25</v>
      </c>
      <c r="AK2055" s="357">
        <v>25</v>
      </c>
      <c r="AL2055" s="357">
        <v>29</v>
      </c>
      <c r="AM2055" s="357">
        <v>25</v>
      </c>
      <c r="AN2055" s="357">
        <v>25</v>
      </c>
      <c r="AO2055" s="357">
        <v>29</v>
      </c>
      <c r="AP2055" s="357">
        <v>28</v>
      </c>
      <c r="AQ2055" s="357">
        <v>28</v>
      </c>
      <c r="AR2055" s="357">
        <v>28</v>
      </c>
      <c r="AS2055" s="357">
        <v>28</v>
      </c>
      <c r="AT2055" s="105"/>
      <c r="AU2055" s="105" t="s">
        <v>1181</v>
      </c>
      <c r="AV2055" s="126">
        <v>0.1</v>
      </c>
    </row>
    <row r="2056" spans="1:48" ht="23.25" customHeight="1">
      <c r="A2056"/>
      <c r="D2056" s="105" t="s">
        <v>572</v>
      </c>
      <c r="E2056" s="164" t="s">
        <v>572</v>
      </c>
      <c r="F2056" s="165" t="s">
        <v>944</v>
      </c>
      <c r="G2056" s="126">
        <v>0.1</v>
      </c>
      <c r="H2056" s="166">
        <v>27</v>
      </c>
      <c r="I2056" s="166">
        <v>26</v>
      </c>
      <c r="J2056" s="166">
        <v>30</v>
      </c>
      <c r="K2056" s="357">
        <v>27</v>
      </c>
      <c r="L2056" s="357">
        <v>26</v>
      </c>
      <c r="M2056" s="357">
        <v>30</v>
      </c>
      <c r="N2056" s="357">
        <v>28</v>
      </c>
      <c r="O2056" s="357">
        <v>27</v>
      </c>
      <c r="P2056" s="357">
        <v>26</v>
      </c>
      <c r="Q2056" s="357">
        <v>30</v>
      </c>
      <c r="R2056" s="357">
        <v>28</v>
      </c>
      <c r="S2056" s="354">
        <v>27</v>
      </c>
      <c r="T2056" s="354">
        <v>26</v>
      </c>
      <c r="U2056" s="354">
        <v>30</v>
      </c>
      <c r="V2056" s="357">
        <v>26</v>
      </c>
      <c r="W2056" s="357">
        <v>30</v>
      </c>
      <c r="X2056" s="357">
        <v>27</v>
      </c>
      <c r="Y2056" s="357">
        <v>26</v>
      </c>
      <c r="Z2056" s="357">
        <v>30</v>
      </c>
      <c r="AA2056" s="357">
        <v>28</v>
      </c>
      <c r="AB2056" s="357">
        <v>27</v>
      </c>
      <c r="AC2056" s="357">
        <v>26</v>
      </c>
      <c r="AD2056" s="357">
        <v>30</v>
      </c>
      <c r="AE2056" s="357">
        <v>28</v>
      </c>
      <c r="AF2056" s="357">
        <v>27</v>
      </c>
      <c r="AG2056" s="357">
        <v>26</v>
      </c>
      <c r="AH2056" s="357">
        <v>30</v>
      </c>
      <c r="AI2056" s="368" t="s">
        <v>2207</v>
      </c>
      <c r="AJ2056" s="357">
        <v>27</v>
      </c>
      <c r="AK2056" s="357">
        <v>26</v>
      </c>
      <c r="AL2056" s="357">
        <v>30</v>
      </c>
      <c r="AM2056" s="357">
        <v>27</v>
      </c>
      <c r="AN2056" s="357">
        <v>26</v>
      </c>
      <c r="AO2056" s="357">
        <v>30</v>
      </c>
      <c r="AP2056" s="357">
        <v>30</v>
      </c>
      <c r="AQ2056" s="357">
        <v>30</v>
      </c>
      <c r="AR2056" s="357">
        <v>30</v>
      </c>
      <c r="AS2056" s="357">
        <v>30</v>
      </c>
      <c r="AT2056" s="105"/>
      <c r="AU2056" s="105" t="s">
        <v>572</v>
      </c>
      <c r="AV2056" s="126">
        <v>0.1</v>
      </c>
    </row>
    <row r="2057" spans="1:48" ht="23.25" customHeight="1">
      <c r="D2057" s="105" t="s">
        <v>5532</v>
      </c>
      <c r="E2057" s="13" t="s">
        <v>5532</v>
      </c>
      <c r="F2057" s="2" t="s">
        <v>944</v>
      </c>
      <c r="G2057">
        <v>0.1</v>
      </c>
      <c r="H2057" s="2">
        <v>28</v>
      </c>
      <c r="I2057" s="2">
        <v>27</v>
      </c>
      <c r="J2057" s="2">
        <v>31</v>
      </c>
      <c r="K2057" s="391">
        <v>28</v>
      </c>
      <c r="L2057" s="391">
        <v>27</v>
      </c>
      <c r="M2057" s="391">
        <v>31</v>
      </c>
      <c r="N2057" s="391">
        <v>29</v>
      </c>
      <c r="O2057" s="391">
        <v>28</v>
      </c>
      <c r="P2057" s="391">
        <v>27</v>
      </c>
      <c r="Q2057" s="391">
        <v>31</v>
      </c>
      <c r="R2057" s="391">
        <v>29</v>
      </c>
      <c r="S2057" s="354">
        <v>28</v>
      </c>
      <c r="T2057" s="354">
        <v>27</v>
      </c>
      <c r="U2057" s="354">
        <v>31</v>
      </c>
      <c r="V2057" s="391">
        <v>27</v>
      </c>
      <c r="W2057" s="391">
        <v>31</v>
      </c>
      <c r="X2057" s="391">
        <v>28</v>
      </c>
      <c r="Y2057" s="391">
        <v>27</v>
      </c>
      <c r="Z2057" s="391">
        <v>31</v>
      </c>
      <c r="AA2057" s="391">
        <v>29</v>
      </c>
      <c r="AB2057" s="391">
        <v>28</v>
      </c>
      <c r="AC2057" s="391">
        <v>27</v>
      </c>
      <c r="AD2057" s="391">
        <v>31</v>
      </c>
      <c r="AE2057" s="391">
        <v>29</v>
      </c>
      <c r="AF2057" s="391">
        <v>28</v>
      </c>
      <c r="AG2057" s="391">
        <v>27</v>
      </c>
      <c r="AH2057" s="391">
        <v>31</v>
      </c>
      <c r="AI2057" s="399" t="s">
        <v>2207</v>
      </c>
      <c r="AJ2057" s="391">
        <v>28</v>
      </c>
      <c r="AK2057" s="391">
        <v>27</v>
      </c>
      <c r="AL2057" s="391">
        <v>31</v>
      </c>
      <c r="AM2057" s="391">
        <v>28</v>
      </c>
      <c r="AN2057" s="391">
        <v>27</v>
      </c>
      <c r="AO2057" s="391">
        <v>31</v>
      </c>
      <c r="AP2057" s="391">
        <v>31</v>
      </c>
      <c r="AQ2057" s="391">
        <v>31</v>
      </c>
      <c r="AR2057" s="391">
        <v>31</v>
      </c>
      <c r="AS2057" s="391">
        <v>31</v>
      </c>
      <c r="AU2057" s="105" t="s">
        <v>5532</v>
      </c>
      <c r="AV2057" s="126">
        <v>0.1</v>
      </c>
    </row>
    <row r="2058" spans="1:48" ht="23.25" customHeight="1">
      <c r="A2058"/>
      <c r="D2058" s="105" t="s">
        <v>573</v>
      </c>
      <c r="E2058" s="164" t="s">
        <v>573</v>
      </c>
      <c r="F2058" s="165" t="s">
        <v>944</v>
      </c>
      <c r="G2058" s="126">
        <v>0.1</v>
      </c>
      <c r="H2058" s="166">
        <v>28</v>
      </c>
      <c r="I2058" s="166">
        <v>27</v>
      </c>
      <c r="J2058" s="166">
        <v>31</v>
      </c>
      <c r="K2058" s="357">
        <v>28</v>
      </c>
      <c r="L2058" s="357">
        <v>27</v>
      </c>
      <c r="M2058" s="357">
        <v>31</v>
      </c>
      <c r="N2058" s="357">
        <v>29</v>
      </c>
      <c r="O2058" s="357">
        <v>28</v>
      </c>
      <c r="P2058" s="357">
        <v>27</v>
      </c>
      <c r="Q2058" s="357">
        <v>31</v>
      </c>
      <c r="R2058" s="357">
        <v>29</v>
      </c>
      <c r="S2058" s="354">
        <v>28</v>
      </c>
      <c r="T2058" s="354">
        <v>27</v>
      </c>
      <c r="U2058" s="354">
        <v>31</v>
      </c>
      <c r="V2058" s="357">
        <v>27</v>
      </c>
      <c r="W2058" s="357">
        <v>31</v>
      </c>
      <c r="X2058" s="357">
        <v>28</v>
      </c>
      <c r="Y2058" s="357">
        <v>27</v>
      </c>
      <c r="Z2058" s="357">
        <v>31</v>
      </c>
      <c r="AA2058" s="357">
        <v>29</v>
      </c>
      <c r="AB2058" s="357">
        <v>28</v>
      </c>
      <c r="AC2058" s="357">
        <v>27</v>
      </c>
      <c r="AD2058" s="357">
        <v>31</v>
      </c>
      <c r="AE2058" s="357">
        <v>29</v>
      </c>
      <c r="AF2058" s="357">
        <v>28</v>
      </c>
      <c r="AG2058" s="357">
        <v>27</v>
      </c>
      <c r="AH2058" s="357">
        <v>31</v>
      </c>
      <c r="AI2058" s="368" t="s">
        <v>2207</v>
      </c>
      <c r="AJ2058" s="357">
        <v>28</v>
      </c>
      <c r="AK2058" s="357">
        <v>27</v>
      </c>
      <c r="AL2058" s="357">
        <v>31</v>
      </c>
      <c r="AM2058" s="357">
        <v>28</v>
      </c>
      <c r="AN2058" s="357">
        <v>27</v>
      </c>
      <c r="AO2058" s="357">
        <v>31</v>
      </c>
      <c r="AP2058" s="357">
        <v>31</v>
      </c>
      <c r="AQ2058" s="357">
        <v>31</v>
      </c>
      <c r="AR2058" s="357">
        <v>31</v>
      </c>
      <c r="AS2058" s="357">
        <v>31</v>
      </c>
      <c r="AT2058" s="105"/>
      <c r="AU2058" s="105" t="s">
        <v>573</v>
      </c>
      <c r="AV2058" s="126">
        <v>0.1</v>
      </c>
    </row>
    <row r="2059" spans="1:48" ht="23.25" customHeight="1">
      <c r="A2059"/>
      <c r="D2059" s="105" t="s">
        <v>3168</v>
      </c>
      <c r="E2059" s="164" t="s">
        <v>3168</v>
      </c>
      <c r="F2059" s="165" t="s">
        <v>944</v>
      </c>
      <c r="G2059" s="126">
        <v>0.1</v>
      </c>
      <c r="H2059" s="166">
        <v>29</v>
      </c>
      <c r="I2059" s="166">
        <v>28</v>
      </c>
      <c r="J2059" s="166">
        <v>32</v>
      </c>
      <c r="K2059" s="357">
        <v>29</v>
      </c>
      <c r="L2059" s="357">
        <v>28</v>
      </c>
      <c r="M2059" s="357">
        <v>32</v>
      </c>
      <c r="N2059" s="357">
        <v>30</v>
      </c>
      <c r="O2059" s="357">
        <v>29</v>
      </c>
      <c r="P2059" s="357">
        <v>28</v>
      </c>
      <c r="Q2059" s="357">
        <v>32</v>
      </c>
      <c r="R2059" s="357">
        <v>30</v>
      </c>
      <c r="S2059" s="354">
        <v>29</v>
      </c>
      <c r="T2059" s="354">
        <v>28</v>
      </c>
      <c r="U2059" s="354">
        <v>32</v>
      </c>
      <c r="V2059" s="357">
        <v>28</v>
      </c>
      <c r="W2059" s="357">
        <v>32</v>
      </c>
      <c r="X2059" s="357">
        <v>29</v>
      </c>
      <c r="Y2059" s="357">
        <v>28</v>
      </c>
      <c r="Z2059" s="357">
        <v>32</v>
      </c>
      <c r="AA2059" s="357">
        <v>30</v>
      </c>
      <c r="AB2059" s="357">
        <v>29</v>
      </c>
      <c r="AC2059" s="357">
        <v>28</v>
      </c>
      <c r="AD2059" s="357">
        <v>32</v>
      </c>
      <c r="AE2059" s="357">
        <v>30</v>
      </c>
      <c r="AF2059" s="357">
        <v>29</v>
      </c>
      <c r="AG2059" s="357">
        <v>28</v>
      </c>
      <c r="AH2059" s="357">
        <v>32</v>
      </c>
      <c r="AI2059" s="368" t="s">
        <v>2207</v>
      </c>
      <c r="AJ2059" s="357">
        <v>29</v>
      </c>
      <c r="AK2059" s="357">
        <v>28</v>
      </c>
      <c r="AL2059" s="357">
        <v>32</v>
      </c>
      <c r="AM2059" s="357">
        <v>29</v>
      </c>
      <c r="AN2059" s="357">
        <v>28</v>
      </c>
      <c r="AO2059" s="357">
        <v>32</v>
      </c>
      <c r="AP2059" s="357">
        <v>32</v>
      </c>
      <c r="AQ2059" s="357">
        <v>32</v>
      </c>
      <c r="AR2059" s="357">
        <v>32</v>
      </c>
      <c r="AS2059" s="357">
        <v>32</v>
      </c>
      <c r="AT2059" s="105"/>
      <c r="AU2059" s="105" t="s">
        <v>3168</v>
      </c>
      <c r="AV2059" s="126">
        <v>0.1</v>
      </c>
    </row>
    <row r="2060" spans="1:48" ht="23.25" customHeight="1">
      <c r="A2060"/>
      <c r="D2060" s="105" t="s">
        <v>574</v>
      </c>
      <c r="E2060" s="164" t="s">
        <v>574</v>
      </c>
      <c r="F2060" s="165" t="s">
        <v>944</v>
      </c>
      <c r="G2060" s="126">
        <v>0.1</v>
      </c>
      <c r="H2060" s="166">
        <v>29</v>
      </c>
      <c r="I2060" s="166">
        <v>28</v>
      </c>
      <c r="J2060" s="166">
        <v>32</v>
      </c>
      <c r="K2060" s="357">
        <v>29</v>
      </c>
      <c r="L2060" s="357">
        <v>28</v>
      </c>
      <c r="M2060" s="357">
        <v>32</v>
      </c>
      <c r="N2060" s="357">
        <v>30</v>
      </c>
      <c r="O2060" s="357">
        <v>29</v>
      </c>
      <c r="P2060" s="357">
        <v>28</v>
      </c>
      <c r="Q2060" s="357">
        <v>32</v>
      </c>
      <c r="R2060" s="357">
        <v>30</v>
      </c>
      <c r="S2060" s="354">
        <v>29</v>
      </c>
      <c r="T2060" s="354">
        <v>28</v>
      </c>
      <c r="U2060" s="354">
        <v>32</v>
      </c>
      <c r="V2060" s="357">
        <v>28</v>
      </c>
      <c r="W2060" s="357">
        <v>32</v>
      </c>
      <c r="X2060" s="357">
        <v>29</v>
      </c>
      <c r="Y2060" s="357">
        <v>28</v>
      </c>
      <c r="Z2060" s="357">
        <v>32</v>
      </c>
      <c r="AA2060" s="357">
        <v>30</v>
      </c>
      <c r="AB2060" s="357">
        <v>29</v>
      </c>
      <c r="AC2060" s="357">
        <v>28</v>
      </c>
      <c r="AD2060" s="357">
        <v>32</v>
      </c>
      <c r="AE2060" s="357">
        <v>30</v>
      </c>
      <c r="AF2060" s="357">
        <v>29</v>
      </c>
      <c r="AG2060" s="357">
        <v>28</v>
      </c>
      <c r="AH2060" s="357">
        <v>32</v>
      </c>
      <c r="AI2060" s="368" t="s">
        <v>2207</v>
      </c>
      <c r="AJ2060" s="357">
        <v>29</v>
      </c>
      <c r="AK2060" s="357">
        <v>28</v>
      </c>
      <c r="AL2060" s="357">
        <v>32</v>
      </c>
      <c r="AM2060" s="357">
        <v>29</v>
      </c>
      <c r="AN2060" s="357">
        <v>28</v>
      </c>
      <c r="AO2060" s="357">
        <v>32</v>
      </c>
      <c r="AP2060" s="357">
        <v>32</v>
      </c>
      <c r="AQ2060" s="357">
        <v>32</v>
      </c>
      <c r="AR2060" s="357">
        <v>32</v>
      </c>
      <c r="AS2060" s="357">
        <v>32</v>
      </c>
      <c r="AT2060" s="105"/>
      <c r="AU2060" s="105" t="s">
        <v>574</v>
      </c>
      <c r="AV2060" s="126">
        <v>0.1</v>
      </c>
    </row>
    <row r="2061" spans="1:48" ht="23.25" customHeight="1">
      <c r="A2061"/>
      <c r="D2061" s="105" t="s">
        <v>575</v>
      </c>
      <c r="E2061" s="164" t="s">
        <v>575</v>
      </c>
      <c r="F2061" s="165" t="s">
        <v>944</v>
      </c>
      <c r="G2061" s="126">
        <v>0.1</v>
      </c>
      <c r="H2061" s="166">
        <v>32</v>
      </c>
      <c r="I2061" s="166">
        <v>32</v>
      </c>
      <c r="J2061" s="166">
        <v>36</v>
      </c>
      <c r="K2061" s="357">
        <v>32</v>
      </c>
      <c r="L2061" s="357">
        <v>32</v>
      </c>
      <c r="M2061" s="357">
        <v>36</v>
      </c>
      <c r="N2061" s="357">
        <v>34</v>
      </c>
      <c r="O2061" s="357">
        <v>32</v>
      </c>
      <c r="P2061" s="357">
        <v>32</v>
      </c>
      <c r="Q2061" s="357">
        <v>36</v>
      </c>
      <c r="R2061" s="357">
        <v>34</v>
      </c>
      <c r="S2061" s="354">
        <v>32</v>
      </c>
      <c r="T2061" s="354">
        <v>32</v>
      </c>
      <c r="U2061" s="354">
        <v>36</v>
      </c>
      <c r="V2061" s="357">
        <v>32</v>
      </c>
      <c r="W2061" s="357">
        <v>36</v>
      </c>
      <c r="X2061" s="357">
        <v>32</v>
      </c>
      <c r="Y2061" s="357">
        <v>32</v>
      </c>
      <c r="Z2061" s="357">
        <v>36</v>
      </c>
      <c r="AA2061" s="357">
        <v>34</v>
      </c>
      <c r="AB2061" s="357">
        <v>32</v>
      </c>
      <c r="AC2061" s="357">
        <v>32</v>
      </c>
      <c r="AD2061" s="357">
        <v>36</v>
      </c>
      <c r="AE2061" s="357">
        <v>34</v>
      </c>
      <c r="AF2061" s="357">
        <v>32</v>
      </c>
      <c r="AG2061" s="357">
        <v>32</v>
      </c>
      <c r="AH2061" s="357">
        <v>36</v>
      </c>
      <c r="AI2061" s="368" t="s">
        <v>2207</v>
      </c>
      <c r="AJ2061" s="357">
        <v>32</v>
      </c>
      <c r="AK2061" s="357">
        <v>32</v>
      </c>
      <c r="AL2061" s="357">
        <v>36</v>
      </c>
      <c r="AM2061" s="357">
        <v>32</v>
      </c>
      <c r="AN2061" s="357">
        <v>32</v>
      </c>
      <c r="AO2061" s="357">
        <v>36</v>
      </c>
      <c r="AP2061" s="357">
        <v>37</v>
      </c>
      <c r="AQ2061" s="357">
        <v>37</v>
      </c>
      <c r="AR2061" s="357">
        <v>37</v>
      </c>
      <c r="AS2061" s="357">
        <v>37</v>
      </c>
      <c r="AT2061" s="105"/>
      <c r="AU2061" s="105" t="s">
        <v>575</v>
      </c>
      <c r="AV2061" s="126">
        <v>0.1</v>
      </c>
    </row>
    <row r="2062" spans="1:48" ht="23.25" customHeight="1">
      <c r="A2062"/>
      <c r="D2062" s="105" t="s">
        <v>576</v>
      </c>
      <c r="E2062" s="164" t="s">
        <v>576</v>
      </c>
      <c r="F2062" s="165" t="s">
        <v>945</v>
      </c>
      <c r="G2062" s="126">
        <v>0.1</v>
      </c>
      <c r="H2062" s="166">
        <v>25</v>
      </c>
      <c r="I2062" s="166">
        <v>25</v>
      </c>
      <c r="J2062" s="166">
        <v>29</v>
      </c>
      <c r="K2062" s="357">
        <v>25</v>
      </c>
      <c r="L2062" s="357">
        <v>25</v>
      </c>
      <c r="M2062" s="357">
        <v>29</v>
      </c>
      <c r="N2062" s="357">
        <v>27</v>
      </c>
      <c r="O2062" s="357">
        <v>25</v>
      </c>
      <c r="P2062" s="357">
        <v>25</v>
      </c>
      <c r="Q2062" s="357">
        <v>29</v>
      </c>
      <c r="R2062" s="357">
        <v>27</v>
      </c>
      <c r="S2062" s="354">
        <v>25</v>
      </c>
      <c r="T2062" s="354">
        <v>25</v>
      </c>
      <c r="U2062" s="354">
        <v>29</v>
      </c>
      <c r="V2062" s="357">
        <v>25</v>
      </c>
      <c r="W2062" s="357">
        <v>29</v>
      </c>
      <c r="X2062" s="357">
        <v>25</v>
      </c>
      <c r="Y2062" s="357">
        <v>25</v>
      </c>
      <c r="Z2062" s="357">
        <v>29</v>
      </c>
      <c r="AA2062" s="357">
        <v>27</v>
      </c>
      <c r="AB2062" s="357">
        <v>25</v>
      </c>
      <c r="AC2062" s="357">
        <v>25</v>
      </c>
      <c r="AD2062" s="357">
        <v>29</v>
      </c>
      <c r="AE2062" s="357">
        <v>27</v>
      </c>
      <c r="AF2062" s="357">
        <v>25</v>
      </c>
      <c r="AG2062" s="357">
        <v>25</v>
      </c>
      <c r="AH2062" s="357">
        <v>29</v>
      </c>
      <c r="AI2062" s="368" t="s">
        <v>2207</v>
      </c>
      <c r="AJ2062" s="357">
        <v>25</v>
      </c>
      <c r="AK2062" s="357">
        <v>25</v>
      </c>
      <c r="AL2062" s="357">
        <v>29</v>
      </c>
      <c r="AM2062" s="357">
        <v>25</v>
      </c>
      <c r="AN2062" s="357">
        <v>25</v>
      </c>
      <c r="AO2062" s="357">
        <v>29</v>
      </c>
      <c r="AP2062" s="357">
        <v>29</v>
      </c>
      <c r="AQ2062" s="357">
        <v>29</v>
      </c>
      <c r="AR2062" s="357">
        <v>29</v>
      </c>
      <c r="AS2062" s="357">
        <v>29</v>
      </c>
      <c r="AT2062" s="105"/>
      <c r="AU2062" s="105" t="s">
        <v>576</v>
      </c>
      <c r="AV2062" s="126">
        <v>0.1</v>
      </c>
    </row>
    <row r="2063" spans="1:48" ht="23.25" customHeight="1">
      <c r="A2063"/>
      <c r="D2063" s="105" t="s">
        <v>1183</v>
      </c>
      <c r="E2063" s="164" t="s">
        <v>1183</v>
      </c>
      <c r="F2063" s="165" t="s">
        <v>945</v>
      </c>
      <c r="G2063" s="126">
        <v>0.1</v>
      </c>
      <c r="H2063" s="166">
        <v>27</v>
      </c>
      <c r="I2063" s="166">
        <v>28</v>
      </c>
      <c r="J2063" s="166">
        <v>31</v>
      </c>
      <c r="K2063" s="357">
        <v>27</v>
      </c>
      <c r="L2063" s="357">
        <v>28</v>
      </c>
      <c r="M2063" s="357">
        <v>31</v>
      </c>
      <c r="N2063" s="357">
        <v>29</v>
      </c>
      <c r="O2063" s="357">
        <v>27</v>
      </c>
      <c r="P2063" s="357">
        <v>28</v>
      </c>
      <c r="Q2063" s="357">
        <v>31</v>
      </c>
      <c r="R2063" s="357">
        <v>29</v>
      </c>
      <c r="S2063" s="354">
        <v>27</v>
      </c>
      <c r="T2063" s="354">
        <v>28</v>
      </c>
      <c r="U2063" s="354">
        <v>31</v>
      </c>
      <c r="V2063" s="357">
        <v>28</v>
      </c>
      <c r="W2063" s="357">
        <v>31</v>
      </c>
      <c r="X2063" s="357">
        <v>27</v>
      </c>
      <c r="Y2063" s="357">
        <v>28</v>
      </c>
      <c r="Z2063" s="357">
        <v>31</v>
      </c>
      <c r="AA2063" s="357">
        <v>29</v>
      </c>
      <c r="AB2063" s="357">
        <v>27</v>
      </c>
      <c r="AC2063" s="357">
        <v>28</v>
      </c>
      <c r="AD2063" s="357">
        <v>31</v>
      </c>
      <c r="AE2063" s="357">
        <v>29</v>
      </c>
      <c r="AF2063" s="357">
        <v>27</v>
      </c>
      <c r="AG2063" s="357">
        <v>28</v>
      </c>
      <c r="AH2063" s="357">
        <v>31</v>
      </c>
      <c r="AI2063" s="368" t="s">
        <v>2207</v>
      </c>
      <c r="AJ2063" s="357">
        <v>27</v>
      </c>
      <c r="AK2063" s="357">
        <v>28</v>
      </c>
      <c r="AL2063" s="357">
        <v>31</v>
      </c>
      <c r="AM2063" s="357">
        <v>27</v>
      </c>
      <c r="AN2063" s="357">
        <v>28</v>
      </c>
      <c r="AO2063" s="357">
        <v>31</v>
      </c>
      <c r="AP2063" s="357">
        <v>31</v>
      </c>
      <c r="AQ2063" s="357">
        <v>31</v>
      </c>
      <c r="AR2063" s="357">
        <v>31</v>
      </c>
      <c r="AS2063" s="357">
        <v>31</v>
      </c>
      <c r="AT2063" s="105"/>
      <c r="AU2063" s="105" t="s">
        <v>1183</v>
      </c>
      <c r="AV2063" s="126">
        <v>0.1</v>
      </c>
    </row>
    <row r="2064" spans="1:48" ht="23.25" customHeight="1">
      <c r="A2064"/>
      <c r="D2064" s="105" t="s">
        <v>577</v>
      </c>
      <c r="E2064" s="164" t="s">
        <v>577</v>
      </c>
      <c r="F2064" s="165" t="s">
        <v>945</v>
      </c>
      <c r="G2064" s="126">
        <v>0.1</v>
      </c>
      <c r="H2064" s="166">
        <v>28</v>
      </c>
      <c r="I2064" s="166">
        <v>29</v>
      </c>
      <c r="J2064" s="166">
        <v>32</v>
      </c>
      <c r="K2064" s="357">
        <v>28</v>
      </c>
      <c r="L2064" s="357">
        <v>29</v>
      </c>
      <c r="M2064" s="357">
        <v>32</v>
      </c>
      <c r="N2064" s="357">
        <v>30</v>
      </c>
      <c r="O2064" s="357">
        <v>28</v>
      </c>
      <c r="P2064" s="357">
        <v>29</v>
      </c>
      <c r="Q2064" s="357">
        <v>32</v>
      </c>
      <c r="R2064" s="357">
        <v>30</v>
      </c>
      <c r="S2064" s="354">
        <v>28</v>
      </c>
      <c r="T2064" s="354">
        <v>29</v>
      </c>
      <c r="U2064" s="354">
        <v>32</v>
      </c>
      <c r="V2064" s="357">
        <v>29</v>
      </c>
      <c r="W2064" s="357">
        <v>32</v>
      </c>
      <c r="X2064" s="357">
        <v>28</v>
      </c>
      <c r="Y2064" s="357">
        <v>29</v>
      </c>
      <c r="Z2064" s="357">
        <v>32</v>
      </c>
      <c r="AA2064" s="357">
        <v>30</v>
      </c>
      <c r="AB2064" s="357">
        <v>28</v>
      </c>
      <c r="AC2064" s="357">
        <v>29</v>
      </c>
      <c r="AD2064" s="357">
        <v>32</v>
      </c>
      <c r="AE2064" s="357">
        <v>30</v>
      </c>
      <c r="AF2064" s="357">
        <v>28</v>
      </c>
      <c r="AG2064" s="357">
        <v>29</v>
      </c>
      <c r="AH2064" s="357">
        <v>32</v>
      </c>
      <c r="AI2064" s="368" t="s">
        <v>2207</v>
      </c>
      <c r="AJ2064" s="357">
        <v>28</v>
      </c>
      <c r="AK2064" s="357">
        <v>29</v>
      </c>
      <c r="AL2064" s="357">
        <v>32</v>
      </c>
      <c r="AM2064" s="357">
        <v>28</v>
      </c>
      <c r="AN2064" s="357">
        <v>29</v>
      </c>
      <c r="AO2064" s="357">
        <v>32</v>
      </c>
      <c r="AP2064" s="357">
        <v>33</v>
      </c>
      <c r="AQ2064" s="357">
        <v>33</v>
      </c>
      <c r="AR2064" s="357">
        <v>33</v>
      </c>
      <c r="AS2064" s="357">
        <v>33</v>
      </c>
      <c r="AT2064" s="105"/>
      <c r="AU2064" s="105" t="s">
        <v>577</v>
      </c>
      <c r="AV2064" s="126">
        <v>0.1</v>
      </c>
    </row>
    <row r="2065" spans="1:48" ht="23.25" customHeight="1">
      <c r="A2065"/>
      <c r="D2065" s="105" t="s">
        <v>1184</v>
      </c>
      <c r="E2065" s="164" t="s">
        <v>1184</v>
      </c>
      <c r="F2065" s="165" t="s">
        <v>945</v>
      </c>
      <c r="G2065" s="126">
        <v>0.1</v>
      </c>
      <c r="H2065" s="166">
        <v>29</v>
      </c>
      <c r="I2065" s="166">
        <v>30</v>
      </c>
      <c r="J2065" s="166">
        <v>34</v>
      </c>
      <c r="K2065" s="357">
        <v>29</v>
      </c>
      <c r="L2065" s="357">
        <v>30</v>
      </c>
      <c r="M2065" s="357">
        <v>34</v>
      </c>
      <c r="N2065" s="357">
        <v>31</v>
      </c>
      <c r="O2065" s="357">
        <v>29</v>
      </c>
      <c r="P2065" s="357">
        <v>30</v>
      </c>
      <c r="Q2065" s="357">
        <v>34</v>
      </c>
      <c r="R2065" s="357">
        <v>31</v>
      </c>
      <c r="S2065" s="354">
        <v>29</v>
      </c>
      <c r="T2065" s="354">
        <v>30</v>
      </c>
      <c r="U2065" s="354">
        <v>34</v>
      </c>
      <c r="V2065" s="357">
        <v>30</v>
      </c>
      <c r="W2065" s="357">
        <v>34</v>
      </c>
      <c r="X2065" s="357">
        <v>29</v>
      </c>
      <c r="Y2065" s="357">
        <v>30</v>
      </c>
      <c r="Z2065" s="357">
        <v>34</v>
      </c>
      <c r="AA2065" s="357">
        <v>31</v>
      </c>
      <c r="AB2065" s="357">
        <v>29</v>
      </c>
      <c r="AC2065" s="357">
        <v>30</v>
      </c>
      <c r="AD2065" s="357">
        <v>34</v>
      </c>
      <c r="AE2065" s="357">
        <v>31</v>
      </c>
      <c r="AF2065" s="357">
        <v>29</v>
      </c>
      <c r="AG2065" s="357">
        <v>30</v>
      </c>
      <c r="AH2065" s="357">
        <v>34</v>
      </c>
      <c r="AI2065" s="368" t="s">
        <v>2207</v>
      </c>
      <c r="AJ2065" s="357">
        <v>29</v>
      </c>
      <c r="AK2065" s="357">
        <v>30</v>
      </c>
      <c r="AL2065" s="357">
        <v>34</v>
      </c>
      <c r="AM2065" s="357">
        <v>29</v>
      </c>
      <c r="AN2065" s="357">
        <v>30</v>
      </c>
      <c r="AO2065" s="357">
        <v>34</v>
      </c>
      <c r="AP2065" s="357">
        <v>34</v>
      </c>
      <c r="AQ2065" s="357">
        <v>34</v>
      </c>
      <c r="AR2065" s="357">
        <v>34</v>
      </c>
      <c r="AS2065" s="357">
        <v>34</v>
      </c>
      <c r="AT2065" s="105"/>
      <c r="AU2065" s="105" t="s">
        <v>1184</v>
      </c>
      <c r="AV2065" s="126">
        <v>0.1</v>
      </c>
    </row>
    <row r="2066" spans="1:48" ht="23.25" customHeight="1">
      <c r="A2066"/>
      <c r="D2066" s="105" t="s">
        <v>578</v>
      </c>
      <c r="E2066" s="164" t="s">
        <v>578</v>
      </c>
      <c r="F2066" s="165" t="s">
        <v>945</v>
      </c>
      <c r="G2066" s="126">
        <v>0.1</v>
      </c>
      <c r="H2066" s="166">
        <v>31</v>
      </c>
      <c r="I2066" s="166">
        <v>32</v>
      </c>
      <c r="J2066" s="166">
        <v>36</v>
      </c>
      <c r="K2066" s="357">
        <v>31</v>
      </c>
      <c r="L2066" s="357">
        <v>32</v>
      </c>
      <c r="M2066" s="357">
        <v>36</v>
      </c>
      <c r="N2066" s="357">
        <v>34</v>
      </c>
      <c r="O2066" s="357">
        <v>31</v>
      </c>
      <c r="P2066" s="357">
        <v>32</v>
      </c>
      <c r="Q2066" s="357">
        <v>36</v>
      </c>
      <c r="R2066" s="357">
        <v>34</v>
      </c>
      <c r="S2066" s="354">
        <v>31</v>
      </c>
      <c r="T2066" s="354">
        <v>32</v>
      </c>
      <c r="U2066" s="354">
        <v>36</v>
      </c>
      <c r="V2066" s="357">
        <v>32</v>
      </c>
      <c r="W2066" s="357">
        <v>36</v>
      </c>
      <c r="X2066" s="357">
        <v>31</v>
      </c>
      <c r="Y2066" s="357">
        <v>32</v>
      </c>
      <c r="Z2066" s="357">
        <v>36</v>
      </c>
      <c r="AA2066" s="357">
        <v>34</v>
      </c>
      <c r="AB2066" s="357">
        <v>31</v>
      </c>
      <c r="AC2066" s="357">
        <v>32</v>
      </c>
      <c r="AD2066" s="357">
        <v>36</v>
      </c>
      <c r="AE2066" s="357">
        <v>34</v>
      </c>
      <c r="AF2066" s="357">
        <v>31</v>
      </c>
      <c r="AG2066" s="357">
        <v>32</v>
      </c>
      <c r="AH2066" s="357">
        <v>36</v>
      </c>
      <c r="AI2066" s="368" t="s">
        <v>2207</v>
      </c>
      <c r="AJ2066" s="357">
        <v>31</v>
      </c>
      <c r="AK2066" s="357">
        <v>32</v>
      </c>
      <c r="AL2066" s="357">
        <v>36</v>
      </c>
      <c r="AM2066" s="357">
        <v>31</v>
      </c>
      <c r="AN2066" s="357">
        <v>32</v>
      </c>
      <c r="AO2066" s="357">
        <v>36</v>
      </c>
      <c r="AP2066" s="357">
        <v>37</v>
      </c>
      <c r="AQ2066" s="357">
        <v>37</v>
      </c>
      <c r="AR2066" s="357">
        <v>37</v>
      </c>
      <c r="AS2066" s="357">
        <v>37</v>
      </c>
      <c r="AT2066" s="105"/>
      <c r="AU2066" s="105" t="s">
        <v>578</v>
      </c>
      <c r="AV2066" s="126">
        <v>0.1</v>
      </c>
    </row>
    <row r="2067" spans="1:48" ht="23.25" customHeight="1">
      <c r="D2067" s="105" t="s">
        <v>5533</v>
      </c>
      <c r="E2067" s="13" t="s">
        <v>5533</v>
      </c>
      <c r="F2067" s="2" t="s">
        <v>945</v>
      </c>
      <c r="G2067">
        <v>0.1</v>
      </c>
      <c r="H2067" s="2">
        <v>33</v>
      </c>
      <c r="I2067" s="2">
        <v>33</v>
      </c>
      <c r="J2067" s="2">
        <v>38</v>
      </c>
      <c r="K2067" s="391">
        <v>33</v>
      </c>
      <c r="L2067" s="391">
        <v>33</v>
      </c>
      <c r="M2067" s="391">
        <v>38</v>
      </c>
      <c r="N2067" s="391">
        <v>35</v>
      </c>
      <c r="O2067" s="391">
        <v>33</v>
      </c>
      <c r="P2067" s="391">
        <v>33</v>
      </c>
      <c r="Q2067" s="391">
        <v>38</v>
      </c>
      <c r="R2067" s="391">
        <v>35</v>
      </c>
      <c r="S2067" s="354">
        <v>33</v>
      </c>
      <c r="T2067" s="354">
        <v>33</v>
      </c>
      <c r="U2067" s="354">
        <v>38</v>
      </c>
      <c r="V2067" s="391">
        <v>33</v>
      </c>
      <c r="W2067" s="391">
        <v>38</v>
      </c>
      <c r="X2067" s="391">
        <v>33</v>
      </c>
      <c r="Y2067" s="391">
        <v>33</v>
      </c>
      <c r="Z2067" s="391">
        <v>38</v>
      </c>
      <c r="AA2067" s="391">
        <v>35</v>
      </c>
      <c r="AB2067" s="391">
        <v>33</v>
      </c>
      <c r="AC2067" s="391">
        <v>33</v>
      </c>
      <c r="AD2067" s="391">
        <v>38</v>
      </c>
      <c r="AE2067" s="391">
        <v>35</v>
      </c>
      <c r="AF2067" s="391">
        <v>33</v>
      </c>
      <c r="AG2067" s="391">
        <v>33</v>
      </c>
      <c r="AH2067" s="391">
        <v>38</v>
      </c>
      <c r="AI2067" s="399" t="s">
        <v>2207</v>
      </c>
      <c r="AJ2067" s="391">
        <v>33</v>
      </c>
      <c r="AK2067" s="391">
        <v>33</v>
      </c>
      <c r="AL2067" s="391">
        <v>38</v>
      </c>
      <c r="AM2067" s="391">
        <v>33</v>
      </c>
      <c r="AN2067" s="391">
        <v>33</v>
      </c>
      <c r="AO2067" s="391">
        <v>38</v>
      </c>
      <c r="AP2067" s="391">
        <v>39</v>
      </c>
      <c r="AQ2067" s="391">
        <v>39</v>
      </c>
      <c r="AR2067" s="391">
        <v>39</v>
      </c>
      <c r="AS2067" s="391">
        <v>39</v>
      </c>
      <c r="AU2067" s="105" t="s">
        <v>5533</v>
      </c>
      <c r="AV2067" s="126">
        <v>0.1</v>
      </c>
    </row>
    <row r="2068" spans="1:48" ht="23.25" customHeight="1">
      <c r="A2068"/>
      <c r="D2068" s="105" t="s">
        <v>579</v>
      </c>
      <c r="E2068" s="164" t="s">
        <v>579</v>
      </c>
      <c r="F2068" s="165" t="s">
        <v>945</v>
      </c>
      <c r="G2068" s="126">
        <v>0.1</v>
      </c>
      <c r="H2068" s="166">
        <v>34</v>
      </c>
      <c r="I2068" s="166">
        <v>34</v>
      </c>
      <c r="J2068" s="166">
        <v>39</v>
      </c>
      <c r="K2068" s="357">
        <v>34</v>
      </c>
      <c r="L2068" s="357">
        <v>34</v>
      </c>
      <c r="M2068" s="357">
        <v>39</v>
      </c>
      <c r="N2068" s="357">
        <v>36</v>
      </c>
      <c r="O2068" s="357">
        <v>34</v>
      </c>
      <c r="P2068" s="357">
        <v>34</v>
      </c>
      <c r="Q2068" s="357">
        <v>39</v>
      </c>
      <c r="R2068" s="357">
        <v>36</v>
      </c>
      <c r="S2068" s="354">
        <v>34</v>
      </c>
      <c r="T2068" s="354">
        <v>34</v>
      </c>
      <c r="U2068" s="354">
        <v>39</v>
      </c>
      <c r="V2068" s="357">
        <v>34</v>
      </c>
      <c r="W2068" s="357">
        <v>39</v>
      </c>
      <c r="X2068" s="357">
        <v>34</v>
      </c>
      <c r="Y2068" s="357">
        <v>34</v>
      </c>
      <c r="Z2068" s="357">
        <v>39</v>
      </c>
      <c r="AA2068" s="357">
        <v>36</v>
      </c>
      <c r="AB2068" s="357">
        <v>34</v>
      </c>
      <c r="AC2068" s="357">
        <v>34</v>
      </c>
      <c r="AD2068" s="357">
        <v>39</v>
      </c>
      <c r="AE2068" s="357">
        <v>36</v>
      </c>
      <c r="AF2068" s="357">
        <v>34</v>
      </c>
      <c r="AG2068" s="357">
        <v>34</v>
      </c>
      <c r="AH2068" s="357">
        <v>39</v>
      </c>
      <c r="AI2068" s="368" t="s">
        <v>2207</v>
      </c>
      <c r="AJ2068" s="357">
        <v>34</v>
      </c>
      <c r="AK2068" s="357">
        <v>34</v>
      </c>
      <c r="AL2068" s="357">
        <v>39</v>
      </c>
      <c r="AM2068" s="357">
        <v>34</v>
      </c>
      <c r="AN2068" s="357">
        <v>34</v>
      </c>
      <c r="AO2068" s="357">
        <v>39</v>
      </c>
      <c r="AP2068" s="357">
        <v>40</v>
      </c>
      <c r="AQ2068" s="357">
        <v>40</v>
      </c>
      <c r="AR2068" s="357">
        <v>40</v>
      </c>
      <c r="AS2068" s="357">
        <v>40</v>
      </c>
      <c r="AT2068" s="105"/>
      <c r="AU2068" s="105" t="s">
        <v>579</v>
      </c>
      <c r="AV2068" s="126">
        <v>0.1</v>
      </c>
    </row>
    <row r="2069" spans="1:48" ht="23.25" customHeight="1">
      <c r="A2069"/>
      <c r="D2069" s="105" t="s">
        <v>3169</v>
      </c>
      <c r="E2069" s="164" t="s">
        <v>3169</v>
      </c>
      <c r="F2069" s="165" t="s">
        <v>945</v>
      </c>
      <c r="G2069" s="126">
        <v>0.1</v>
      </c>
      <c r="H2069" s="166">
        <v>36</v>
      </c>
      <c r="I2069" s="166">
        <v>37</v>
      </c>
      <c r="J2069" s="166">
        <v>41</v>
      </c>
      <c r="K2069" s="357">
        <v>36</v>
      </c>
      <c r="L2069" s="357">
        <v>37</v>
      </c>
      <c r="M2069" s="357">
        <v>41</v>
      </c>
      <c r="N2069" s="357">
        <v>38</v>
      </c>
      <c r="O2069" s="357">
        <v>36</v>
      </c>
      <c r="P2069" s="357">
        <v>37</v>
      </c>
      <c r="Q2069" s="357">
        <v>41</v>
      </c>
      <c r="R2069" s="357">
        <v>38</v>
      </c>
      <c r="S2069" s="354">
        <v>36</v>
      </c>
      <c r="T2069" s="354">
        <v>37</v>
      </c>
      <c r="U2069" s="354">
        <v>41</v>
      </c>
      <c r="V2069" s="357">
        <v>37</v>
      </c>
      <c r="W2069" s="357">
        <v>41</v>
      </c>
      <c r="X2069" s="357">
        <v>36</v>
      </c>
      <c r="Y2069" s="357">
        <v>37</v>
      </c>
      <c r="Z2069" s="357">
        <v>41</v>
      </c>
      <c r="AA2069" s="357">
        <v>38</v>
      </c>
      <c r="AB2069" s="357">
        <v>36</v>
      </c>
      <c r="AC2069" s="357">
        <v>37</v>
      </c>
      <c r="AD2069" s="357">
        <v>41</v>
      </c>
      <c r="AE2069" s="357">
        <v>38</v>
      </c>
      <c r="AF2069" s="357">
        <v>36</v>
      </c>
      <c r="AG2069" s="357">
        <v>37</v>
      </c>
      <c r="AH2069" s="357">
        <v>41</v>
      </c>
      <c r="AI2069" s="368" t="s">
        <v>2207</v>
      </c>
      <c r="AJ2069" s="357">
        <v>36</v>
      </c>
      <c r="AK2069" s="357">
        <v>37</v>
      </c>
      <c r="AL2069" s="357">
        <v>41</v>
      </c>
      <c r="AM2069" s="357">
        <v>36</v>
      </c>
      <c r="AN2069" s="357">
        <v>37</v>
      </c>
      <c r="AO2069" s="357">
        <v>41</v>
      </c>
      <c r="AP2069" s="357">
        <v>41</v>
      </c>
      <c r="AQ2069" s="357">
        <v>41</v>
      </c>
      <c r="AR2069" s="357">
        <v>41</v>
      </c>
      <c r="AS2069" s="357">
        <v>41</v>
      </c>
      <c r="AT2069" s="105"/>
      <c r="AU2069" s="105" t="s">
        <v>3169</v>
      </c>
      <c r="AV2069" s="126">
        <v>0.1</v>
      </c>
    </row>
    <row r="2070" spans="1:48" ht="23.25" customHeight="1">
      <c r="A2070"/>
      <c r="D2070" s="105" t="s">
        <v>580</v>
      </c>
      <c r="E2070" s="164" t="s">
        <v>580</v>
      </c>
      <c r="F2070" s="165" t="s">
        <v>945</v>
      </c>
      <c r="G2070" s="126">
        <v>0.1</v>
      </c>
      <c r="H2070" s="166">
        <v>36</v>
      </c>
      <c r="I2070" s="166">
        <v>37</v>
      </c>
      <c r="J2070" s="166">
        <v>41</v>
      </c>
      <c r="K2070" s="357">
        <v>36</v>
      </c>
      <c r="L2070" s="357">
        <v>37</v>
      </c>
      <c r="M2070" s="357">
        <v>41</v>
      </c>
      <c r="N2070" s="357">
        <v>38</v>
      </c>
      <c r="O2070" s="357">
        <v>36</v>
      </c>
      <c r="P2070" s="357">
        <v>37</v>
      </c>
      <c r="Q2070" s="357">
        <v>41</v>
      </c>
      <c r="R2070" s="357">
        <v>38</v>
      </c>
      <c r="S2070" s="354">
        <v>36</v>
      </c>
      <c r="T2070" s="354">
        <v>37</v>
      </c>
      <c r="U2070" s="354">
        <v>41</v>
      </c>
      <c r="V2070" s="357">
        <v>37</v>
      </c>
      <c r="W2070" s="357">
        <v>41</v>
      </c>
      <c r="X2070" s="357">
        <v>36</v>
      </c>
      <c r="Y2070" s="357">
        <v>37</v>
      </c>
      <c r="Z2070" s="357">
        <v>41</v>
      </c>
      <c r="AA2070" s="357">
        <v>38</v>
      </c>
      <c r="AB2070" s="357">
        <v>36</v>
      </c>
      <c r="AC2070" s="357">
        <v>37</v>
      </c>
      <c r="AD2070" s="357">
        <v>41</v>
      </c>
      <c r="AE2070" s="357">
        <v>38</v>
      </c>
      <c r="AF2070" s="357">
        <v>36</v>
      </c>
      <c r="AG2070" s="357">
        <v>37</v>
      </c>
      <c r="AH2070" s="357">
        <v>41</v>
      </c>
      <c r="AI2070" s="368" t="s">
        <v>2207</v>
      </c>
      <c r="AJ2070" s="357">
        <v>36</v>
      </c>
      <c r="AK2070" s="357">
        <v>37</v>
      </c>
      <c r="AL2070" s="357">
        <v>41</v>
      </c>
      <c r="AM2070" s="357">
        <v>36</v>
      </c>
      <c r="AN2070" s="357">
        <v>37</v>
      </c>
      <c r="AO2070" s="357">
        <v>41</v>
      </c>
      <c r="AP2070" s="357">
        <v>43</v>
      </c>
      <c r="AQ2070" s="357">
        <v>43</v>
      </c>
      <c r="AR2070" s="357">
        <v>43</v>
      </c>
      <c r="AS2070" s="357">
        <v>43</v>
      </c>
      <c r="AT2070" s="105"/>
      <c r="AU2070" s="105" t="s">
        <v>580</v>
      </c>
      <c r="AV2070" s="126">
        <v>0.1</v>
      </c>
    </row>
    <row r="2071" spans="1:48" ht="23.25" customHeight="1">
      <c r="A2071"/>
      <c r="B2071" s="395"/>
      <c r="D2071" s="105" t="s">
        <v>581</v>
      </c>
      <c r="E2071" s="164" t="s">
        <v>581</v>
      </c>
      <c r="F2071" s="165" t="s">
        <v>945</v>
      </c>
      <c r="G2071" s="126">
        <v>0.1</v>
      </c>
      <c r="H2071" s="166">
        <v>42</v>
      </c>
      <c r="I2071" s="166">
        <v>44</v>
      </c>
      <c r="J2071" s="166">
        <v>49</v>
      </c>
      <c r="K2071" s="357">
        <v>42</v>
      </c>
      <c r="L2071" s="357">
        <v>44</v>
      </c>
      <c r="M2071" s="357">
        <v>49</v>
      </c>
      <c r="N2071" s="357">
        <v>46</v>
      </c>
      <c r="O2071" s="357">
        <v>42</v>
      </c>
      <c r="P2071" s="357">
        <v>44</v>
      </c>
      <c r="Q2071" s="357">
        <v>49</v>
      </c>
      <c r="R2071" s="357">
        <v>46</v>
      </c>
      <c r="S2071" s="354">
        <v>42</v>
      </c>
      <c r="T2071" s="354">
        <v>44</v>
      </c>
      <c r="U2071" s="354">
        <v>49</v>
      </c>
      <c r="V2071" s="357">
        <v>44</v>
      </c>
      <c r="W2071" s="357">
        <v>49</v>
      </c>
      <c r="X2071" s="357">
        <v>42</v>
      </c>
      <c r="Y2071" s="357">
        <v>44</v>
      </c>
      <c r="Z2071" s="357">
        <v>49</v>
      </c>
      <c r="AA2071" s="357">
        <v>46</v>
      </c>
      <c r="AB2071" s="357">
        <v>42</v>
      </c>
      <c r="AC2071" s="357">
        <v>44</v>
      </c>
      <c r="AD2071" s="357">
        <v>49</v>
      </c>
      <c r="AE2071" s="357">
        <v>46</v>
      </c>
      <c r="AF2071" s="357">
        <v>42</v>
      </c>
      <c r="AG2071" s="357">
        <v>44</v>
      </c>
      <c r="AH2071" s="357">
        <v>49</v>
      </c>
      <c r="AI2071" s="368" t="s">
        <v>2207</v>
      </c>
      <c r="AJ2071" s="357">
        <v>42</v>
      </c>
      <c r="AK2071" s="357">
        <v>44</v>
      </c>
      <c r="AL2071" s="357">
        <v>49</v>
      </c>
      <c r="AM2071" s="357">
        <v>42</v>
      </c>
      <c r="AN2071" s="357">
        <v>44</v>
      </c>
      <c r="AO2071" s="357">
        <v>49</v>
      </c>
      <c r="AP2071" s="357">
        <v>52</v>
      </c>
      <c r="AQ2071" s="357">
        <v>52</v>
      </c>
      <c r="AR2071" s="357">
        <v>52</v>
      </c>
      <c r="AS2071" s="357">
        <v>52</v>
      </c>
      <c r="AT2071" s="105"/>
      <c r="AU2071" s="105" t="s">
        <v>581</v>
      </c>
      <c r="AV2071" s="126">
        <v>0.1</v>
      </c>
    </row>
    <row r="2072" spans="1:48" ht="23.25" customHeight="1">
      <c r="A2072"/>
      <c r="D2072" s="105" t="s">
        <v>582</v>
      </c>
      <c r="E2072" s="164" t="s">
        <v>582</v>
      </c>
      <c r="F2072" s="165" t="s">
        <v>946</v>
      </c>
      <c r="G2072" s="126">
        <v>0.1</v>
      </c>
      <c r="H2072" s="166">
        <v>33</v>
      </c>
      <c r="I2072" s="166">
        <v>33</v>
      </c>
      <c r="J2072" s="166">
        <v>37</v>
      </c>
      <c r="K2072" s="357">
        <v>33</v>
      </c>
      <c r="L2072" s="357">
        <v>33</v>
      </c>
      <c r="M2072" s="357">
        <v>37</v>
      </c>
      <c r="N2072" s="357">
        <v>35</v>
      </c>
      <c r="O2072" s="357">
        <v>33</v>
      </c>
      <c r="P2072" s="357">
        <v>33</v>
      </c>
      <c r="Q2072" s="357">
        <v>37</v>
      </c>
      <c r="R2072" s="357">
        <v>35</v>
      </c>
      <c r="S2072" s="354">
        <v>33</v>
      </c>
      <c r="T2072" s="354">
        <v>33</v>
      </c>
      <c r="U2072" s="354">
        <v>37</v>
      </c>
      <c r="V2072" s="357">
        <v>33</v>
      </c>
      <c r="W2072" s="357">
        <v>37</v>
      </c>
      <c r="X2072" s="357">
        <v>33</v>
      </c>
      <c r="Y2072" s="357">
        <v>33</v>
      </c>
      <c r="Z2072" s="357">
        <v>37</v>
      </c>
      <c r="AA2072" s="357">
        <v>35</v>
      </c>
      <c r="AB2072" s="357">
        <v>33</v>
      </c>
      <c r="AC2072" s="357">
        <v>33</v>
      </c>
      <c r="AD2072" s="357">
        <v>37</v>
      </c>
      <c r="AE2072" s="357">
        <v>35</v>
      </c>
      <c r="AF2072" s="357">
        <v>33</v>
      </c>
      <c r="AG2072" s="357">
        <v>33</v>
      </c>
      <c r="AH2072" s="357">
        <v>37</v>
      </c>
      <c r="AI2072" s="368" t="s">
        <v>2207</v>
      </c>
      <c r="AJ2072" s="357">
        <v>33</v>
      </c>
      <c r="AK2072" s="357">
        <v>33</v>
      </c>
      <c r="AL2072" s="357">
        <v>37</v>
      </c>
      <c r="AM2072" s="357">
        <v>33</v>
      </c>
      <c r="AN2072" s="357">
        <v>33</v>
      </c>
      <c r="AO2072" s="357">
        <v>37</v>
      </c>
      <c r="AP2072" s="357">
        <v>39</v>
      </c>
      <c r="AQ2072" s="357">
        <v>39</v>
      </c>
      <c r="AR2072" s="357">
        <v>39</v>
      </c>
      <c r="AS2072" s="357">
        <v>39</v>
      </c>
      <c r="AT2072" s="105"/>
      <c r="AU2072" s="105" t="s">
        <v>582</v>
      </c>
      <c r="AV2072" s="126">
        <v>0.1</v>
      </c>
    </row>
    <row r="2073" spans="1:48" ht="23.25" customHeight="1">
      <c r="A2073"/>
      <c r="D2073" s="105" t="s">
        <v>1185</v>
      </c>
      <c r="E2073" s="164" t="s">
        <v>1185</v>
      </c>
      <c r="F2073" s="165" t="s">
        <v>946</v>
      </c>
      <c r="G2073" s="126">
        <v>0.1</v>
      </c>
      <c r="H2073" s="166">
        <v>39</v>
      </c>
      <c r="I2073" s="166">
        <v>38</v>
      </c>
      <c r="J2073" s="166">
        <v>43</v>
      </c>
      <c r="K2073" s="357">
        <v>39</v>
      </c>
      <c r="L2073" s="357">
        <v>38</v>
      </c>
      <c r="M2073" s="357">
        <v>43</v>
      </c>
      <c r="N2073" s="357">
        <v>41</v>
      </c>
      <c r="O2073" s="357">
        <v>39</v>
      </c>
      <c r="P2073" s="357">
        <v>38</v>
      </c>
      <c r="Q2073" s="357">
        <v>43</v>
      </c>
      <c r="R2073" s="357">
        <v>41</v>
      </c>
      <c r="S2073" s="354">
        <v>39</v>
      </c>
      <c r="T2073" s="354">
        <v>38</v>
      </c>
      <c r="U2073" s="354">
        <v>43</v>
      </c>
      <c r="V2073" s="357">
        <v>38</v>
      </c>
      <c r="W2073" s="357">
        <v>43</v>
      </c>
      <c r="X2073" s="357">
        <v>39</v>
      </c>
      <c r="Y2073" s="357">
        <v>38</v>
      </c>
      <c r="Z2073" s="357">
        <v>43</v>
      </c>
      <c r="AA2073" s="357">
        <v>41</v>
      </c>
      <c r="AB2073" s="357">
        <v>39</v>
      </c>
      <c r="AC2073" s="357">
        <v>38</v>
      </c>
      <c r="AD2073" s="357">
        <v>43</v>
      </c>
      <c r="AE2073" s="357">
        <v>41</v>
      </c>
      <c r="AF2073" s="357">
        <v>39</v>
      </c>
      <c r="AG2073" s="357">
        <v>38</v>
      </c>
      <c r="AH2073" s="357">
        <v>43</v>
      </c>
      <c r="AI2073" s="368" t="s">
        <v>2207</v>
      </c>
      <c r="AJ2073" s="357">
        <v>39</v>
      </c>
      <c r="AK2073" s="357">
        <v>38</v>
      </c>
      <c r="AL2073" s="357">
        <v>43</v>
      </c>
      <c r="AM2073" s="357">
        <v>39</v>
      </c>
      <c r="AN2073" s="357">
        <v>38</v>
      </c>
      <c r="AO2073" s="357">
        <v>43</v>
      </c>
      <c r="AP2073" s="357">
        <v>46</v>
      </c>
      <c r="AQ2073" s="357">
        <v>46</v>
      </c>
      <c r="AR2073" s="357">
        <v>46</v>
      </c>
      <c r="AS2073" s="357">
        <v>46</v>
      </c>
      <c r="AT2073" s="105"/>
      <c r="AU2073" s="105" t="s">
        <v>1185</v>
      </c>
      <c r="AV2073" s="126">
        <v>0.1</v>
      </c>
    </row>
    <row r="2074" spans="1:48" ht="23.25" customHeight="1">
      <c r="A2074" s="396"/>
      <c r="B2074" s="397"/>
      <c r="D2074" s="105" t="s">
        <v>1186</v>
      </c>
      <c r="E2074" s="164" t="s">
        <v>1186</v>
      </c>
      <c r="F2074" s="165" t="s">
        <v>946</v>
      </c>
      <c r="G2074" s="126">
        <v>0.1</v>
      </c>
      <c r="H2074" s="166">
        <v>44</v>
      </c>
      <c r="I2074" s="166">
        <v>44</v>
      </c>
      <c r="J2074" s="166">
        <v>50</v>
      </c>
      <c r="K2074" s="357">
        <v>44</v>
      </c>
      <c r="L2074" s="357">
        <v>44</v>
      </c>
      <c r="M2074" s="357">
        <v>50</v>
      </c>
      <c r="N2074" s="357">
        <v>48</v>
      </c>
      <c r="O2074" s="357">
        <v>44</v>
      </c>
      <c r="P2074" s="357">
        <v>44</v>
      </c>
      <c r="Q2074" s="357">
        <v>50</v>
      </c>
      <c r="R2074" s="357">
        <v>48</v>
      </c>
      <c r="S2074" s="354">
        <v>44</v>
      </c>
      <c r="T2074" s="354">
        <v>44</v>
      </c>
      <c r="U2074" s="354">
        <v>50</v>
      </c>
      <c r="V2074" s="357">
        <v>44</v>
      </c>
      <c r="W2074" s="357">
        <v>50</v>
      </c>
      <c r="X2074" s="357">
        <v>44</v>
      </c>
      <c r="Y2074" s="357">
        <v>44</v>
      </c>
      <c r="Z2074" s="357">
        <v>50</v>
      </c>
      <c r="AA2074" s="357">
        <v>48</v>
      </c>
      <c r="AB2074" s="357">
        <v>44</v>
      </c>
      <c r="AC2074" s="357">
        <v>44</v>
      </c>
      <c r="AD2074" s="357">
        <v>50</v>
      </c>
      <c r="AE2074" s="357">
        <v>48</v>
      </c>
      <c r="AF2074" s="357">
        <v>44</v>
      </c>
      <c r="AG2074" s="357">
        <v>44</v>
      </c>
      <c r="AH2074" s="357">
        <v>50</v>
      </c>
      <c r="AI2074" s="368" t="s">
        <v>2207</v>
      </c>
      <c r="AJ2074" s="357">
        <v>44</v>
      </c>
      <c r="AK2074" s="357">
        <v>44</v>
      </c>
      <c r="AL2074" s="357">
        <v>50</v>
      </c>
      <c r="AM2074" s="357">
        <v>44</v>
      </c>
      <c r="AN2074" s="357">
        <v>44</v>
      </c>
      <c r="AO2074" s="357">
        <v>50</v>
      </c>
      <c r="AP2074" s="357">
        <v>53</v>
      </c>
      <c r="AQ2074" s="357">
        <v>53</v>
      </c>
      <c r="AR2074" s="357">
        <v>53</v>
      </c>
      <c r="AS2074" s="357">
        <v>53</v>
      </c>
      <c r="AT2074" s="105"/>
      <c r="AU2074" s="105" t="s">
        <v>1186</v>
      </c>
      <c r="AV2074" s="126">
        <v>0.1</v>
      </c>
    </row>
    <row r="2075" spans="1:48" ht="23.25" customHeight="1">
      <c r="D2075" s="105" t="s">
        <v>583</v>
      </c>
      <c r="E2075" s="164" t="s">
        <v>583</v>
      </c>
      <c r="F2075" s="165" t="s">
        <v>946</v>
      </c>
      <c r="G2075" s="126">
        <v>0.1</v>
      </c>
      <c r="H2075" s="166">
        <v>50</v>
      </c>
      <c r="I2075" s="166">
        <v>49</v>
      </c>
      <c r="J2075" s="166">
        <v>56</v>
      </c>
      <c r="K2075" s="357">
        <v>50</v>
      </c>
      <c r="L2075" s="357">
        <v>49</v>
      </c>
      <c r="M2075" s="357">
        <v>56</v>
      </c>
      <c r="N2075" s="357">
        <v>54</v>
      </c>
      <c r="O2075" s="357">
        <v>50</v>
      </c>
      <c r="P2075" s="357">
        <v>49</v>
      </c>
      <c r="Q2075" s="357">
        <v>56</v>
      </c>
      <c r="R2075" s="357">
        <v>54</v>
      </c>
      <c r="S2075" s="354">
        <v>50</v>
      </c>
      <c r="T2075" s="354">
        <v>49</v>
      </c>
      <c r="U2075" s="354">
        <v>56</v>
      </c>
      <c r="V2075" s="357">
        <v>49</v>
      </c>
      <c r="W2075" s="357">
        <v>56</v>
      </c>
      <c r="X2075" s="357">
        <v>50</v>
      </c>
      <c r="Y2075" s="357">
        <v>49</v>
      </c>
      <c r="Z2075" s="357">
        <v>56</v>
      </c>
      <c r="AA2075" s="357">
        <v>54</v>
      </c>
      <c r="AB2075" s="357">
        <v>50</v>
      </c>
      <c r="AC2075" s="357">
        <v>49</v>
      </c>
      <c r="AD2075" s="357">
        <v>56</v>
      </c>
      <c r="AE2075" s="357">
        <v>54</v>
      </c>
      <c r="AF2075" s="357">
        <v>50</v>
      </c>
      <c r="AG2075" s="357">
        <v>49</v>
      </c>
      <c r="AH2075" s="357">
        <v>56</v>
      </c>
      <c r="AI2075" s="368" t="s">
        <v>2207</v>
      </c>
      <c r="AJ2075" s="357">
        <v>50</v>
      </c>
      <c r="AK2075" s="357">
        <v>49</v>
      </c>
      <c r="AL2075" s="357">
        <v>56</v>
      </c>
      <c r="AM2075" s="357">
        <v>50</v>
      </c>
      <c r="AN2075" s="357">
        <v>49</v>
      </c>
      <c r="AO2075" s="357">
        <v>56</v>
      </c>
      <c r="AP2075" s="357">
        <v>61</v>
      </c>
      <c r="AQ2075" s="357">
        <v>61</v>
      </c>
      <c r="AR2075" s="357">
        <v>61</v>
      </c>
      <c r="AS2075" s="357">
        <v>61</v>
      </c>
      <c r="AT2075" s="105"/>
      <c r="AU2075" s="105" t="s">
        <v>583</v>
      </c>
      <c r="AV2075" s="126">
        <v>0.1</v>
      </c>
    </row>
    <row r="2076" spans="1:48" ht="23.25" customHeight="1">
      <c r="D2076" s="105" t="s">
        <v>5534</v>
      </c>
      <c r="E2076" s="13" t="s">
        <v>5534</v>
      </c>
      <c r="F2076" s="2" t="s">
        <v>946</v>
      </c>
      <c r="G2076">
        <v>0.1</v>
      </c>
      <c r="H2076" s="2">
        <v>53</v>
      </c>
      <c r="I2076" s="2">
        <v>52</v>
      </c>
      <c r="J2076" s="2">
        <v>59</v>
      </c>
      <c r="K2076" s="391">
        <v>53</v>
      </c>
      <c r="L2076" s="391">
        <v>52</v>
      </c>
      <c r="M2076" s="391">
        <v>59</v>
      </c>
      <c r="N2076" s="391">
        <v>57</v>
      </c>
      <c r="O2076" s="391">
        <v>53</v>
      </c>
      <c r="P2076" s="391">
        <v>52</v>
      </c>
      <c r="Q2076" s="391">
        <v>59</v>
      </c>
      <c r="R2076" s="391">
        <v>57</v>
      </c>
      <c r="S2076" s="354">
        <v>53</v>
      </c>
      <c r="T2076" s="354">
        <v>52</v>
      </c>
      <c r="U2076" s="354">
        <v>59</v>
      </c>
      <c r="V2076" s="391">
        <v>52</v>
      </c>
      <c r="W2076" s="391">
        <v>59</v>
      </c>
      <c r="X2076" s="391">
        <v>53</v>
      </c>
      <c r="Y2076" s="391">
        <v>52</v>
      </c>
      <c r="Z2076" s="391">
        <v>59</v>
      </c>
      <c r="AA2076" s="391">
        <v>57</v>
      </c>
      <c r="AB2076" s="391">
        <v>53</v>
      </c>
      <c r="AC2076" s="391">
        <v>52</v>
      </c>
      <c r="AD2076" s="391">
        <v>59</v>
      </c>
      <c r="AE2076" s="391">
        <v>57</v>
      </c>
      <c r="AF2076" s="391">
        <v>53</v>
      </c>
      <c r="AG2076" s="391">
        <v>52</v>
      </c>
      <c r="AH2076" s="391">
        <v>59</v>
      </c>
      <c r="AI2076" s="399" t="s">
        <v>2207</v>
      </c>
      <c r="AJ2076" s="391">
        <v>53</v>
      </c>
      <c r="AK2076" s="391">
        <v>52</v>
      </c>
      <c r="AL2076" s="391">
        <v>59</v>
      </c>
      <c r="AM2076" s="391">
        <v>53</v>
      </c>
      <c r="AN2076" s="391">
        <v>52</v>
      </c>
      <c r="AO2076" s="391">
        <v>59</v>
      </c>
      <c r="AP2076" s="391">
        <v>65</v>
      </c>
      <c r="AQ2076" s="391">
        <v>65</v>
      </c>
      <c r="AR2076" s="391">
        <v>65</v>
      </c>
      <c r="AS2076" s="391">
        <v>65</v>
      </c>
      <c r="AU2076" s="105" t="s">
        <v>5534</v>
      </c>
      <c r="AV2076" s="126">
        <v>0.1</v>
      </c>
    </row>
    <row r="2077" spans="1:48" ht="23.25" customHeight="1">
      <c r="D2077" s="105" t="s">
        <v>584</v>
      </c>
      <c r="E2077" s="164" t="s">
        <v>584</v>
      </c>
      <c r="F2077" s="165" t="s">
        <v>946</v>
      </c>
      <c r="G2077" s="126">
        <v>0.1</v>
      </c>
      <c r="H2077" s="166">
        <v>56</v>
      </c>
      <c r="I2077" s="166">
        <v>55</v>
      </c>
      <c r="J2077" s="166">
        <v>62</v>
      </c>
      <c r="K2077" s="357">
        <v>56</v>
      </c>
      <c r="L2077" s="357">
        <v>55</v>
      </c>
      <c r="M2077" s="357">
        <v>62</v>
      </c>
      <c r="N2077" s="357">
        <v>60</v>
      </c>
      <c r="O2077" s="357">
        <v>56</v>
      </c>
      <c r="P2077" s="357">
        <v>55</v>
      </c>
      <c r="Q2077" s="357">
        <v>62</v>
      </c>
      <c r="R2077" s="357">
        <v>60</v>
      </c>
      <c r="S2077" s="354">
        <v>56</v>
      </c>
      <c r="T2077" s="354">
        <v>55</v>
      </c>
      <c r="U2077" s="354">
        <v>62</v>
      </c>
      <c r="V2077" s="357">
        <v>55</v>
      </c>
      <c r="W2077" s="357">
        <v>62</v>
      </c>
      <c r="X2077" s="357">
        <v>56</v>
      </c>
      <c r="Y2077" s="357">
        <v>55</v>
      </c>
      <c r="Z2077" s="357">
        <v>62</v>
      </c>
      <c r="AA2077" s="357">
        <v>60</v>
      </c>
      <c r="AB2077" s="357">
        <v>56</v>
      </c>
      <c r="AC2077" s="357">
        <v>55</v>
      </c>
      <c r="AD2077" s="357">
        <v>62</v>
      </c>
      <c r="AE2077" s="357">
        <v>60</v>
      </c>
      <c r="AF2077" s="357">
        <v>56</v>
      </c>
      <c r="AG2077" s="357">
        <v>55</v>
      </c>
      <c r="AH2077" s="357">
        <v>62</v>
      </c>
      <c r="AI2077" s="368" t="s">
        <v>2207</v>
      </c>
      <c r="AJ2077" s="357">
        <v>56</v>
      </c>
      <c r="AK2077" s="357">
        <v>55</v>
      </c>
      <c r="AL2077" s="357">
        <v>62</v>
      </c>
      <c r="AM2077" s="357">
        <v>56</v>
      </c>
      <c r="AN2077" s="357">
        <v>55</v>
      </c>
      <c r="AO2077" s="357">
        <v>62</v>
      </c>
      <c r="AP2077" s="357">
        <v>68</v>
      </c>
      <c r="AQ2077" s="357">
        <v>68</v>
      </c>
      <c r="AR2077" s="357">
        <v>68</v>
      </c>
      <c r="AS2077" s="357">
        <v>68</v>
      </c>
      <c r="AT2077" s="105"/>
      <c r="AU2077" s="105" t="s">
        <v>584</v>
      </c>
      <c r="AV2077" s="126">
        <v>0.1</v>
      </c>
    </row>
    <row r="2078" spans="1:48" ht="23.25" customHeight="1">
      <c r="D2078" s="105" t="s">
        <v>3170</v>
      </c>
      <c r="E2078" s="164" t="s">
        <v>3170</v>
      </c>
      <c r="F2078" s="165" t="s">
        <v>946</v>
      </c>
      <c r="G2078" s="126">
        <v>0.2</v>
      </c>
      <c r="H2078" s="166">
        <v>61</v>
      </c>
      <c r="I2078" s="166">
        <v>61</v>
      </c>
      <c r="J2078" s="166">
        <v>68</v>
      </c>
      <c r="K2078" s="357">
        <v>61</v>
      </c>
      <c r="L2078" s="357">
        <v>61</v>
      </c>
      <c r="M2078" s="357">
        <v>68</v>
      </c>
      <c r="N2078" s="357">
        <v>66</v>
      </c>
      <c r="O2078" s="357">
        <v>61</v>
      </c>
      <c r="P2078" s="357">
        <v>61</v>
      </c>
      <c r="Q2078" s="357">
        <v>68</v>
      </c>
      <c r="R2078" s="357">
        <v>66</v>
      </c>
      <c r="S2078" s="354">
        <v>61</v>
      </c>
      <c r="T2078" s="354">
        <v>61</v>
      </c>
      <c r="U2078" s="354">
        <v>68</v>
      </c>
      <c r="V2078" s="357">
        <v>61</v>
      </c>
      <c r="W2078" s="357">
        <v>68</v>
      </c>
      <c r="X2078" s="357">
        <v>61</v>
      </c>
      <c r="Y2078" s="357">
        <v>61</v>
      </c>
      <c r="Z2078" s="357">
        <v>68</v>
      </c>
      <c r="AA2078" s="357">
        <v>66</v>
      </c>
      <c r="AB2078" s="357">
        <v>61</v>
      </c>
      <c r="AC2078" s="357">
        <v>61</v>
      </c>
      <c r="AD2078" s="357">
        <v>68</v>
      </c>
      <c r="AE2078" s="357">
        <v>66</v>
      </c>
      <c r="AF2078" s="357">
        <v>61</v>
      </c>
      <c r="AG2078" s="357">
        <v>61</v>
      </c>
      <c r="AH2078" s="357">
        <v>68</v>
      </c>
      <c r="AI2078" s="368" t="s">
        <v>2207</v>
      </c>
      <c r="AJ2078" s="357">
        <v>61</v>
      </c>
      <c r="AK2078" s="357">
        <v>61</v>
      </c>
      <c r="AL2078" s="357">
        <v>68</v>
      </c>
      <c r="AM2078" s="357">
        <v>61</v>
      </c>
      <c r="AN2078" s="357">
        <v>61</v>
      </c>
      <c r="AO2078" s="357">
        <v>68</v>
      </c>
      <c r="AP2078" s="357">
        <v>72</v>
      </c>
      <c r="AQ2078" s="357">
        <v>72</v>
      </c>
      <c r="AR2078" s="357">
        <v>72</v>
      </c>
      <c r="AS2078" s="357">
        <v>72</v>
      </c>
      <c r="AT2078" s="105"/>
      <c r="AU2078" s="105" t="s">
        <v>3170</v>
      </c>
      <c r="AV2078" s="126">
        <v>0.2</v>
      </c>
    </row>
    <row r="2079" spans="1:48" ht="23.25" customHeight="1">
      <c r="D2079" s="105" t="s">
        <v>585</v>
      </c>
      <c r="E2079" s="164" t="s">
        <v>585</v>
      </c>
      <c r="F2079" s="165" t="s">
        <v>946</v>
      </c>
      <c r="G2079" s="126">
        <v>0.2</v>
      </c>
      <c r="H2079" s="166">
        <v>61</v>
      </c>
      <c r="I2079" s="166">
        <v>61</v>
      </c>
      <c r="J2079" s="166">
        <v>68</v>
      </c>
      <c r="K2079" s="357">
        <v>61</v>
      </c>
      <c r="L2079" s="357">
        <v>61</v>
      </c>
      <c r="M2079" s="357">
        <v>68</v>
      </c>
      <c r="N2079" s="357">
        <v>66</v>
      </c>
      <c r="O2079" s="357">
        <v>61</v>
      </c>
      <c r="P2079" s="357">
        <v>61</v>
      </c>
      <c r="Q2079" s="357">
        <v>68</v>
      </c>
      <c r="R2079" s="357">
        <v>66</v>
      </c>
      <c r="S2079" s="354">
        <v>61</v>
      </c>
      <c r="T2079" s="354">
        <v>61</v>
      </c>
      <c r="U2079" s="354">
        <v>68</v>
      </c>
      <c r="V2079" s="357">
        <v>61</v>
      </c>
      <c r="W2079" s="357">
        <v>68</v>
      </c>
      <c r="X2079" s="357">
        <v>61</v>
      </c>
      <c r="Y2079" s="357">
        <v>61</v>
      </c>
      <c r="Z2079" s="357">
        <v>68</v>
      </c>
      <c r="AA2079" s="357">
        <v>66</v>
      </c>
      <c r="AB2079" s="357">
        <v>61</v>
      </c>
      <c r="AC2079" s="357">
        <v>61</v>
      </c>
      <c r="AD2079" s="357">
        <v>68</v>
      </c>
      <c r="AE2079" s="357">
        <v>66</v>
      </c>
      <c r="AF2079" s="357">
        <v>61</v>
      </c>
      <c r="AG2079" s="357">
        <v>61</v>
      </c>
      <c r="AH2079" s="357">
        <v>68</v>
      </c>
      <c r="AI2079" s="368" t="s">
        <v>2207</v>
      </c>
      <c r="AJ2079" s="357">
        <v>61</v>
      </c>
      <c r="AK2079" s="357">
        <v>61</v>
      </c>
      <c r="AL2079" s="357">
        <v>68</v>
      </c>
      <c r="AM2079" s="357">
        <v>61</v>
      </c>
      <c r="AN2079" s="357">
        <v>61</v>
      </c>
      <c r="AO2079" s="357">
        <v>68</v>
      </c>
      <c r="AP2079" s="357">
        <v>76</v>
      </c>
      <c r="AQ2079" s="357">
        <v>76</v>
      </c>
      <c r="AR2079" s="357">
        <v>76</v>
      </c>
      <c r="AS2079" s="357">
        <v>76</v>
      </c>
      <c r="AT2079" s="105"/>
      <c r="AU2079" s="105" t="s">
        <v>585</v>
      </c>
      <c r="AV2079" s="126">
        <v>0.2</v>
      </c>
    </row>
    <row r="2080" spans="1:48" ht="23.25" customHeight="1">
      <c r="D2080" s="105" t="s">
        <v>590</v>
      </c>
      <c r="E2080" s="164" t="s">
        <v>590</v>
      </c>
      <c r="F2080" s="165" t="s">
        <v>4682</v>
      </c>
      <c r="G2080" s="126">
        <v>0.1</v>
      </c>
      <c r="H2080" s="166">
        <v>25</v>
      </c>
      <c r="I2080" s="166">
        <v>25</v>
      </c>
      <c r="J2080" s="166">
        <v>29</v>
      </c>
      <c r="K2080" s="357">
        <v>25</v>
      </c>
      <c r="L2080" s="357">
        <v>25</v>
      </c>
      <c r="M2080" s="357">
        <v>29</v>
      </c>
      <c r="N2080" s="357">
        <v>26</v>
      </c>
      <c r="O2080" s="357">
        <v>25</v>
      </c>
      <c r="P2080" s="357">
        <v>25</v>
      </c>
      <c r="Q2080" s="357">
        <v>29</v>
      </c>
      <c r="R2080" s="357">
        <v>26</v>
      </c>
      <c r="S2080" s="354">
        <v>25</v>
      </c>
      <c r="T2080" s="354">
        <v>25</v>
      </c>
      <c r="U2080" s="354">
        <v>29</v>
      </c>
      <c r="V2080" s="357">
        <v>25</v>
      </c>
      <c r="W2080" s="357">
        <v>29</v>
      </c>
      <c r="X2080" s="357">
        <v>25</v>
      </c>
      <c r="Y2080" s="357">
        <v>25</v>
      </c>
      <c r="Z2080" s="357">
        <v>29</v>
      </c>
      <c r="AA2080" s="357">
        <v>26</v>
      </c>
      <c r="AB2080" s="357">
        <v>25</v>
      </c>
      <c r="AC2080" s="357">
        <v>25</v>
      </c>
      <c r="AD2080" s="357">
        <v>29</v>
      </c>
      <c r="AE2080" s="357">
        <v>26</v>
      </c>
      <c r="AF2080" s="357">
        <v>25</v>
      </c>
      <c r="AG2080" s="357">
        <v>25</v>
      </c>
      <c r="AH2080" s="357">
        <v>29</v>
      </c>
      <c r="AI2080" s="368" t="s">
        <v>2207</v>
      </c>
      <c r="AJ2080" s="357">
        <v>25</v>
      </c>
      <c r="AK2080" s="357">
        <v>25</v>
      </c>
      <c r="AL2080" s="357">
        <v>29</v>
      </c>
      <c r="AM2080" s="357">
        <v>25</v>
      </c>
      <c r="AN2080" s="357">
        <v>25</v>
      </c>
      <c r="AO2080" s="357">
        <v>29</v>
      </c>
      <c r="AP2080" s="357">
        <v>29</v>
      </c>
      <c r="AQ2080" s="357">
        <v>29</v>
      </c>
      <c r="AR2080" s="357">
        <v>29</v>
      </c>
      <c r="AS2080" s="357">
        <v>29</v>
      </c>
      <c r="AT2080" s="105"/>
      <c r="AU2080" s="105" t="s">
        <v>590</v>
      </c>
      <c r="AV2080" s="126">
        <v>0.1</v>
      </c>
    </row>
    <row r="2081" spans="4:48" ht="23.25" customHeight="1">
      <c r="D2081" s="105" t="s">
        <v>1187</v>
      </c>
      <c r="E2081" s="164" t="s">
        <v>1187</v>
      </c>
      <c r="F2081" s="165" t="s">
        <v>4682</v>
      </c>
      <c r="G2081" s="126">
        <v>0.1</v>
      </c>
      <c r="H2081" s="166">
        <v>27</v>
      </c>
      <c r="I2081" s="166">
        <v>27</v>
      </c>
      <c r="J2081" s="166">
        <v>31</v>
      </c>
      <c r="K2081" s="357">
        <v>27</v>
      </c>
      <c r="L2081" s="357">
        <v>27</v>
      </c>
      <c r="M2081" s="357">
        <v>31</v>
      </c>
      <c r="N2081" s="357">
        <v>29</v>
      </c>
      <c r="O2081" s="357">
        <v>27</v>
      </c>
      <c r="P2081" s="357">
        <v>27</v>
      </c>
      <c r="Q2081" s="357">
        <v>31</v>
      </c>
      <c r="R2081" s="357">
        <v>29</v>
      </c>
      <c r="S2081" s="354">
        <v>27</v>
      </c>
      <c r="T2081" s="354">
        <v>27</v>
      </c>
      <c r="U2081" s="354">
        <v>31</v>
      </c>
      <c r="V2081" s="357">
        <v>27</v>
      </c>
      <c r="W2081" s="357">
        <v>31</v>
      </c>
      <c r="X2081" s="357">
        <v>27</v>
      </c>
      <c r="Y2081" s="357">
        <v>27</v>
      </c>
      <c r="Z2081" s="357">
        <v>31</v>
      </c>
      <c r="AA2081" s="357">
        <v>29</v>
      </c>
      <c r="AB2081" s="357">
        <v>27</v>
      </c>
      <c r="AC2081" s="357">
        <v>27</v>
      </c>
      <c r="AD2081" s="357">
        <v>31</v>
      </c>
      <c r="AE2081" s="357">
        <v>29</v>
      </c>
      <c r="AF2081" s="357">
        <v>27</v>
      </c>
      <c r="AG2081" s="357">
        <v>27</v>
      </c>
      <c r="AH2081" s="357">
        <v>31</v>
      </c>
      <c r="AI2081" s="368" t="s">
        <v>2207</v>
      </c>
      <c r="AJ2081" s="357">
        <v>27</v>
      </c>
      <c r="AK2081" s="357">
        <v>27</v>
      </c>
      <c r="AL2081" s="357">
        <v>31</v>
      </c>
      <c r="AM2081" s="357">
        <v>27</v>
      </c>
      <c r="AN2081" s="357">
        <v>27</v>
      </c>
      <c r="AO2081" s="357">
        <v>31</v>
      </c>
      <c r="AP2081" s="357">
        <v>32</v>
      </c>
      <c r="AQ2081" s="357">
        <v>32</v>
      </c>
      <c r="AR2081" s="357">
        <v>32</v>
      </c>
      <c r="AS2081" s="357">
        <v>32</v>
      </c>
      <c r="AT2081" s="105"/>
      <c r="AU2081" s="105" t="s">
        <v>1187</v>
      </c>
      <c r="AV2081" s="126">
        <v>0.1</v>
      </c>
    </row>
    <row r="2082" spans="4:48" ht="23.25" customHeight="1">
      <c r="D2082" s="105" t="s">
        <v>1188</v>
      </c>
      <c r="E2082" s="164" t="s">
        <v>1188</v>
      </c>
      <c r="F2082" s="165" t="s">
        <v>4682</v>
      </c>
      <c r="G2082" s="126">
        <v>0.1</v>
      </c>
      <c r="H2082" s="166">
        <v>29</v>
      </c>
      <c r="I2082" s="166">
        <v>30</v>
      </c>
      <c r="J2082" s="166">
        <v>33</v>
      </c>
      <c r="K2082" s="357">
        <v>29</v>
      </c>
      <c r="L2082" s="357">
        <v>30</v>
      </c>
      <c r="M2082" s="357">
        <v>33</v>
      </c>
      <c r="N2082" s="357">
        <v>31</v>
      </c>
      <c r="O2082" s="357">
        <v>29</v>
      </c>
      <c r="P2082" s="357">
        <v>30</v>
      </c>
      <c r="Q2082" s="357">
        <v>33</v>
      </c>
      <c r="R2082" s="357">
        <v>31</v>
      </c>
      <c r="S2082" s="354">
        <v>29</v>
      </c>
      <c r="T2082" s="354">
        <v>30</v>
      </c>
      <c r="U2082" s="354">
        <v>33</v>
      </c>
      <c r="V2082" s="357">
        <v>30</v>
      </c>
      <c r="W2082" s="357">
        <v>33</v>
      </c>
      <c r="X2082" s="357">
        <v>29</v>
      </c>
      <c r="Y2082" s="357">
        <v>30</v>
      </c>
      <c r="Z2082" s="357">
        <v>33</v>
      </c>
      <c r="AA2082" s="357">
        <v>31</v>
      </c>
      <c r="AB2082" s="357">
        <v>29</v>
      </c>
      <c r="AC2082" s="357">
        <v>30</v>
      </c>
      <c r="AD2082" s="357">
        <v>33</v>
      </c>
      <c r="AE2082" s="357">
        <v>31</v>
      </c>
      <c r="AF2082" s="357">
        <v>29</v>
      </c>
      <c r="AG2082" s="357">
        <v>30</v>
      </c>
      <c r="AH2082" s="357">
        <v>33</v>
      </c>
      <c r="AI2082" s="368" t="s">
        <v>2207</v>
      </c>
      <c r="AJ2082" s="357">
        <v>29</v>
      </c>
      <c r="AK2082" s="357">
        <v>30</v>
      </c>
      <c r="AL2082" s="357">
        <v>33</v>
      </c>
      <c r="AM2082" s="357">
        <v>29</v>
      </c>
      <c r="AN2082" s="357">
        <v>30</v>
      </c>
      <c r="AO2082" s="357">
        <v>33</v>
      </c>
      <c r="AP2082" s="357">
        <v>35</v>
      </c>
      <c r="AQ2082" s="357">
        <v>35</v>
      </c>
      <c r="AR2082" s="357">
        <v>35</v>
      </c>
      <c r="AS2082" s="357">
        <v>35</v>
      </c>
      <c r="AT2082" s="105"/>
      <c r="AU2082" s="105" t="s">
        <v>1188</v>
      </c>
      <c r="AV2082" s="126">
        <v>0.1</v>
      </c>
    </row>
    <row r="2083" spans="4:48" ht="23.25" customHeight="1">
      <c r="D2083" s="105" t="s">
        <v>591</v>
      </c>
      <c r="E2083" s="164" t="s">
        <v>591</v>
      </c>
      <c r="F2083" s="165" t="s">
        <v>4682</v>
      </c>
      <c r="G2083" s="126">
        <v>0.1</v>
      </c>
      <c r="H2083" s="166">
        <v>31</v>
      </c>
      <c r="I2083" s="166">
        <v>32</v>
      </c>
      <c r="J2083" s="166">
        <v>36</v>
      </c>
      <c r="K2083" s="357">
        <v>31</v>
      </c>
      <c r="L2083" s="357">
        <v>32</v>
      </c>
      <c r="M2083" s="357">
        <v>36</v>
      </c>
      <c r="N2083" s="357">
        <v>33</v>
      </c>
      <c r="O2083" s="357">
        <v>31</v>
      </c>
      <c r="P2083" s="357">
        <v>32</v>
      </c>
      <c r="Q2083" s="357">
        <v>36</v>
      </c>
      <c r="R2083" s="357">
        <v>33</v>
      </c>
      <c r="S2083" s="354">
        <v>31</v>
      </c>
      <c r="T2083" s="354">
        <v>32</v>
      </c>
      <c r="U2083" s="354">
        <v>36</v>
      </c>
      <c r="V2083" s="357">
        <v>32</v>
      </c>
      <c r="W2083" s="357">
        <v>36</v>
      </c>
      <c r="X2083" s="357">
        <v>31</v>
      </c>
      <c r="Y2083" s="357">
        <v>32</v>
      </c>
      <c r="Z2083" s="357">
        <v>36</v>
      </c>
      <c r="AA2083" s="357">
        <v>33</v>
      </c>
      <c r="AB2083" s="357">
        <v>31</v>
      </c>
      <c r="AC2083" s="357">
        <v>32</v>
      </c>
      <c r="AD2083" s="357">
        <v>36</v>
      </c>
      <c r="AE2083" s="357">
        <v>33</v>
      </c>
      <c r="AF2083" s="357">
        <v>31</v>
      </c>
      <c r="AG2083" s="357">
        <v>32</v>
      </c>
      <c r="AH2083" s="357">
        <v>36</v>
      </c>
      <c r="AI2083" s="368" t="s">
        <v>2207</v>
      </c>
      <c r="AJ2083" s="357">
        <v>31</v>
      </c>
      <c r="AK2083" s="357">
        <v>32</v>
      </c>
      <c r="AL2083" s="357">
        <v>36</v>
      </c>
      <c r="AM2083" s="357">
        <v>31</v>
      </c>
      <c r="AN2083" s="357">
        <v>32</v>
      </c>
      <c r="AO2083" s="357">
        <v>36</v>
      </c>
      <c r="AP2083" s="357">
        <v>38</v>
      </c>
      <c r="AQ2083" s="357">
        <v>38</v>
      </c>
      <c r="AR2083" s="357">
        <v>38</v>
      </c>
      <c r="AS2083" s="357">
        <v>38</v>
      </c>
      <c r="AT2083" s="105"/>
      <c r="AU2083" s="105" t="s">
        <v>591</v>
      </c>
      <c r="AV2083" s="126">
        <v>0.1</v>
      </c>
    </row>
    <row r="2084" spans="4:48" ht="23.25" customHeight="1">
      <c r="D2084" s="105" t="s">
        <v>592</v>
      </c>
      <c r="E2084" s="164" t="s">
        <v>592</v>
      </c>
      <c r="F2084" s="165" t="s">
        <v>4682</v>
      </c>
      <c r="G2084" s="126">
        <v>0.1</v>
      </c>
      <c r="H2084" s="166">
        <v>33</v>
      </c>
      <c r="I2084" s="166">
        <v>34</v>
      </c>
      <c r="J2084" s="166">
        <v>38</v>
      </c>
      <c r="K2084" s="357">
        <v>33</v>
      </c>
      <c r="L2084" s="357">
        <v>34</v>
      </c>
      <c r="M2084" s="357">
        <v>38</v>
      </c>
      <c r="N2084" s="357">
        <v>35</v>
      </c>
      <c r="O2084" s="357">
        <v>33</v>
      </c>
      <c r="P2084" s="357">
        <v>34</v>
      </c>
      <c r="Q2084" s="357">
        <v>38</v>
      </c>
      <c r="R2084" s="357">
        <v>35</v>
      </c>
      <c r="S2084" s="354">
        <v>33</v>
      </c>
      <c r="T2084" s="354">
        <v>34</v>
      </c>
      <c r="U2084" s="354">
        <v>38</v>
      </c>
      <c r="V2084" s="357">
        <v>34</v>
      </c>
      <c r="W2084" s="357">
        <v>38</v>
      </c>
      <c r="X2084" s="357">
        <v>33</v>
      </c>
      <c r="Y2084" s="357">
        <v>34</v>
      </c>
      <c r="Z2084" s="357">
        <v>38</v>
      </c>
      <c r="AA2084" s="357">
        <v>35</v>
      </c>
      <c r="AB2084" s="357">
        <v>33</v>
      </c>
      <c r="AC2084" s="357">
        <v>34</v>
      </c>
      <c r="AD2084" s="357">
        <v>38</v>
      </c>
      <c r="AE2084" s="357">
        <v>35</v>
      </c>
      <c r="AF2084" s="357">
        <v>33</v>
      </c>
      <c r="AG2084" s="357">
        <v>34</v>
      </c>
      <c r="AH2084" s="357">
        <v>38</v>
      </c>
      <c r="AI2084" s="368" t="s">
        <v>2207</v>
      </c>
      <c r="AJ2084" s="357">
        <v>33</v>
      </c>
      <c r="AK2084" s="357">
        <v>34</v>
      </c>
      <c r="AL2084" s="357">
        <v>38</v>
      </c>
      <c r="AM2084" s="357">
        <v>33</v>
      </c>
      <c r="AN2084" s="357">
        <v>34</v>
      </c>
      <c r="AO2084" s="357">
        <v>38</v>
      </c>
      <c r="AP2084" s="357">
        <v>41</v>
      </c>
      <c r="AQ2084" s="357">
        <v>41</v>
      </c>
      <c r="AR2084" s="357">
        <v>41</v>
      </c>
      <c r="AS2084" s="357">
        <v>41</v>
      </c>
      <c r="AT2084" s="105"/>
      <c r="AU2084" s="105" t="s">
        <v>592</v>
      </c>
      <c r="AV2084" s="126">
        <v>0.1</v>
      </c>
    </row>
    <row r="2085" spans="4:48" ht="23.25" customHeight="1">
      <c r="D2085" s="105" t="s">
        <v>3172</v>
      </c>
      <c r="E2085" s="164" t="s">
        <v>3172</v>
      </c>
      <c r="F2085" s="165" t="s">
        <v>4682</v>
      </c>
      <c r="G2085" s="126">
        <v>0.1</v>
      </c>
      <c r="H2085" s="166">
        <v>35</v>
      </c>
      <c r="I2085" s="166">
        <v>36</v>
      </c>
      <c r="J2085" s="166">
        <v>40</v>
      </c>
      <c r="K2085" s="357">
        <v>35</v>
      </c>
      <c r="L2085" s="357">
        <v>36</v>
      </c>
      <c r="M2085" s="357">
        <v>40</v>
      </c>
      <c r="N2085" s="357">
        <v>37</v>
      </c>
      <c r="O2085" s="357">
        <v>35</v>
      </c>
      <c r="P2085" s="357">
        <v>36</v>
      </c>
      <c r="Q2085" s="357">
        <v>40</v>
      </c>
      <c r="R2085" s="357">
        <v>37</v>
      </c>
      <c r="S2085" s="354">
        <v>35</v>
      </c>
      <c r="T2085" s="354">
        <v>36</v>
      </c>
      <c r="U2085" s="354">
        <v>40</v>
      </c>
      <c r="V2085" s="357">
        <v>36</v>
      </c>
      <c r="W2085" s="357">
        <v>40</v>
      </c>
      <c r="X2085" s="357">
        <v>35</v>
      </c>
      <c r="Y2085" s="357">
        <v>36</v>
      </c>
      <c r="Z2085" s="357">
        <v>40</v>
      </c>
      <c r="AA2085" s="357">
        <v>37</v>
      </c>
      <c r="AB2085" s="357">
        <v>35</v>
      </c>
      <c r="AC2085" s="357">
        <v>36</v>
      </c>
      <c r="AD2085" s="357">
        <v>40</v>
      </c>
      <c r="AE2085" s="357">
        <v>37</v>
      </c>
      <c r="AF2085" s="357">
        <v>35</v>
      </c>
      <c r="AG2085" s="357">
        <v>36</v>
      </c>
      <c r="AH2085" s="357">
        <v>40</v>
      </c>
      <c r="AI2085" s="368" t="s">
        <v>2207</v>
      </c>
      <c r="AJ2085" s="357">
        <v>35</v>
      </c>
      <c r="AK2085" s="357">
        <v>36</v>
      </c>
      <c r="AL2085" s="357">
        <v>40</v>
      </c>
      <c r="AM2085" s="357">
        <v>35</v>
      </c>
      <c r="AN2085" s="357">
        <v>36</v>
      </c>
      <c r="AO2085" s="357">
        <v>40</v>
      </c>
      <c r="AP2085" s="357">
        <v>43</v>
      </c>
      <c r="AQ2085" s="357">
        <v>43</v>
      </c>
      <c r="AR2085" s="357">
        <v>43</v>
      </c>
      <c r="AS2085" s="357">
        <v>43</v>
      </c>
      <c r="AT2085" s="105"/>
      <c r="AU2085" s="105" t="s">
        <v>3172</v>
      </c>
      <c r="AV2085" s="126">
        <v>0.1</v>
      </c>
    </row>
    <row r="2086" spans="4:48" ht="23.25" customHeight="1">
      <c r="D2086" s="105" t="s">
        <v>593</v>
      </c>
      <c r="E2086" s="164" t="s">
        <v>593</v>
      </c>
      <c r="F2086" s="165" t="s">
        <v>4682</v>
      </c>
      <c r="G2086" s="126">
        <v>0.1</v>
      </c>
      <c r="H2086" s="166">
        <v>35</v>
      </c>
      <c r="I2086" s="166">
        <v>36</v>
      </c>
      <c r="J2086" s="166">
        <v>40</v>
      </c>
      <c r="K2086" s="357">
        <v>35</v>
      </c>
      <c r="L2086" s="357">
        <v>36</v>
      </c>
      <c r="M2086" s="357">
        <v>40</v>
      </c>
      <c r="N2086" s="357">
        <v>37</v>
      </c>
      <c r="O2086" s="357">
        <v>35</v>
      </c>
      <c r="P2086" s="357">
        <v>36</v>
      </c>
      <c r="Q2086" s="357">
        <v>40</v>
      </c>
      <c r="R2086" s="357">
        <v>37</v>
      </c>
      <c r="S2086" s="354">
        <v>35</v>
      </c>
      <c r="T2086" s="354">
        <v>36</v>
      </c>
      <c r="U2086" s="354">
        <v>40</v>
      </c>
      <c r="V2086" s="357">
        <v>36</v>
      </c>
      <c r="W2086" s="357">
        <v>40</v>
      </c>
      <c r="X2086" s="357">
        <v>35</v>
      </c>
      <c r="Y2086" s="357">
        <v>36</v>
      </c>
      <c r="Z2086" s="357">
        <v>40</v>
      </c>
      <c r="AA2086" s="357">
        <v>37</v>
      </c>
      <c r="AB2086" s="357">
        <v>35</v>
      </c>
      <c r="AC2086" s="357">
        <v>36</v>
      </c>
      <c r="AD2086" s="357">
        <v>40</v>
      </c>
      <c r="AE2086" s="357">
        <v>37</v>
      </c>
      <c r="AF2086" s="357">
        <v>35</v>
      </c>
      <c r="AG2086" s="357">
        <v>36</v>
      </c>
      <c r="AH2086" s="357">
        <v>40</v>
      </c>
      <c r="AI2086" s="368" t="s">
        <v>2207</v>
      </c>
      <c r="AJ2086" s="357">
        <v>35</v>
      </c>
      <c r="AK2086" s="357">
        <v>36</v>
      </c>
      <c r="AL2086" s="357">
        <v>40</v>
      </c>
      <c r="AM2086" s="357">
        <v>35</v>
      </c>
      <c r="AN2086" s="357">
        <v>36</v>
      </c>
      <c r="AO2086" s="357">
        <v>40</v>
      </c>
      <c r="AP2086" s="357">
        <v>44</v>
      </c>
      <c r="AQ2086" s="357">
        <v>44</v>
      </c>
      <c r="AR2086" s="357">
        <v>44</v>
      </c>
      <c r="AS2086" s="357">
        <v>44</v>
      </c>
      <c r="AT2086" s="105"/>
      <c r="AU2086" s="105" t="s">
        <v>593</v>
      </c>
      <c r="AV2086" s="126">
        <v>0.1</v>
      </c>
    </row>
    <row r="2087" spans="4:48" ht="23.25" customHeight="1">
      <c r="D2087" s="105" t="s">
        <v>594</v>
      </c>
      <c r="E2087" s="164" t="s">
        <v>594</v>
      </c>
      <c r="F2087" s="165" t="s">
        <v>4682</v>
      </c>
      <c r="G2087" s="126">
        <v>0.1</v>
      </c>
      <c r="H2087" s="166">
        <v>37</v>
      </c>
      <c r="I2087" s="166">
        <v>38</v>
      </c>
      <c r="J2087" s="166">
        <v>43</v>
      </c>
      <c r="K2087" s="357">
        <v>37</v>
      </c>
      <c r="L2087" s="357">
        <v>38</v>
      </c>
      <c r="M2087" s="357">
        <v>43</v>
      </c>
      <c r="N2087" s="357">
        <v>40</v>
      </c>
      <c r="O2087" s="357">
        <v>37</v>
      </c>
      <c r="P2087" s="357">
        <v>38</v>
      </c>
      <c r="Q2087" s="357">
        <v>43</v>
      </c>
      <c r="R2087" s="357">
        <v>40</v>
      </c>
      <c r="S2087" s="354">
        <v>37</v>
      </c>
      <c r="T2087" s="354">
        <v>38</v>
      </c>
      <c r="U2087" s="354">
        <v>43</v>
      </c>
      <c r="V2087" s="357">
        <v>38</v>
      </c>
      <c r="W2087" s="357">
        <v>43</v>
      </c>
      <c r="X2087" s="357">
        <v>37</v>
      </c>
      <c r="Y2087" s="357">
        <v>38</v>
      </c>
      <c r="Z2087" s="357">
        <v>43</v>
      </c>
      <c r="AA2087" s="357">
        <v>40</v>
      </c>
      <c r="AB2087" s="357">
        <v>37</v>
      </c>
      <c r="AC2087" s="357">
        <v>38</v>
      </c>
      <c r="AD2087" s="357">
        <v>43</v>
      </c>
      <c r="AE2087" s="357">
        <v>40</v>
      </c>
      <c r="AF2087" s="357">
        <v>37</v>
      </c>
      <c r="AG2087" s="357">
        <v>38</v>
      </c>
      <c r="AH2087" s="357">
        <v>43</v>
      </c>
      <c r="AI2087" s="368" t="s">
        <v>2207</v>
      </c>
      <c r="AJ2087" s="357">
        <v>37</v>
      </c>
      <c r="AK2087" s="357">
        <v>38</v>
      </c>
      <c r="AL2087" s="357">
        <v>43</v>
      </c>
      <c r="AM2087" s="357">
        <v>37</v>
      </c>
      <c r="AN2087" s="357">
        <v>38</v>
      </c>
      <c r="AO2087" s="357">
        <v>43</v>
      </c>
      <c r="AP2087" s="357">
        <v>47</v>
      </c>
      <c r="AQ2087" s="357">
        <v>47</v>
      </c>
      <c r="AR2087" s="357">
        <v>47</v>
      </c>
      <c r="AS2087" s="357">
        <v>47</v>
      </c>
      <c r="AT2087" s="105"/>
      <c r="AU2087" s="105" t="s">
        <v>594</v>
      </c>
      <c r="AV2087" s="126">
        <v>0.1</v>
      </c>
    </row>
    <row r="2088" spans="4:48" ht="23.25" customHeight="1">
      <c r="D2088" s="105" t="s">
        <v>595</v>
      </c>
      <c r="E2088" s="164" t="s">
        <v>595</v>
      </c>
      <c r="F2088" s="165" t="s">
        <v>4682</v>
      </c>
      <c r="G2088" s="126">
        <v>0.1</v>
      </c>
      <c r="H2088" s="166">
        <v>41</v>
      </c>
      <c r="I2088" s="166">
        <v>42</v>
      </c>
      <c r="J2088" s="166">
        <v>47</v>
      </c>
      <c r="K2088" s="357">
        <v>41</v>
      </c>
      <c r="L2088" s="357">
        <v>42</v>
      </c>
      <c r="M2088" s="357">
        <v>47</v>
      </c>
      <c r="N2088" s="357">
        <v>44</v>
      </c>
      <c r="O2088" s="357">
        <v>41</v>
      </c>
      <c r="P2088" s="357">
        <v>42</v>
      </c>
      <c r="Q2088" s="357">
        <v>47</v>
      </c>
      <c r="R2088" s="357">
        <v>44</v>
      </c>
      <c r="S2088" s="354">
        <v>41</v>
      </c>
      <c r="T2088" s="354">
        <v>42</v>
      </c>
      <c r="U2088" s="354">
        <v>47</v>
      </c>
      <c r="V2088" s="357">
        <v>42</v>
      </c>
      <c r="W2088" s="357">
        <v>47</v>
      </c>
      <c r="X2088" s="357">
        <v>41</v>
      </c>
      <c r="Y2088" s="357">
        <v>42</v>
      </c>
      <c r="Z2088" s="357">
        <v>47</v>
      </c>
      <c r="AA2088" s="357">
        <v>44</v>
      </c>
      <c r="AB2088" s="357">
        <v>41</v>
      </c>
      <c r="AC2088" s="357">
        <v>42</v>
      </c>
      <c r="AD2088" s="357">
        <v>47</v>
      </c>
      <c r="AE2088" s="357">
        <v>44</v>
      </c>
      <c r="AF2088" s="357">
        <v>41</v>
      </c>
      <c r="AG2088" s="357">
        <v>42</v>
      </c>
      <c r="AH2088" s="357">
        <v>47</v>
      </c>
      <c r="AI2088" s="368" t="s">
        <v>2207</v>
      </c>
      <c r="AJ2088" s="357">
        <v>41</v>
      </c>
      <c r="AK2088" s="357">
        <v>42</v>
      </c>
      <c r="AL2088" s="357">
        <v>47</v>
      </c>
      <c r="AM2088" s="357">
        <v>41</v>
      </c>
      <c r="AN2088" s="357">
        <v>42</v>
      </c>
      <c r="AO2088" s="357">
        <v>47</v>
      </c>
      <c r="AP2088" s="357">
        <v>54</v>
      </c>
      <c r="AQ2088" s="357">
        <v>54</v>
      </c>
      <c r="AR2088" s="357">
        <v>54</v>
      </c>
      <c r="AS2088" s="357">
        <v>54</v>
      </c>
      <c r="AT2088" s="105"/>
      <c r="AU2088" s="105" t="s">
        <v>595</v>
      </c>
      <c r="AV2088" s="126">
        <v>0.1</v>
      </c>
    </row>
    <row r="2089" spans="4:48" ht="23.25" customHeight="1">
      <c r="D2089" s="105" t="s">
        <v>2349</v>
      </c>
      <c r="E2089" s="164" t="s">
        <v>2349</v>
      </c>
      <c r="F2089" s="165" t="s">
        <v>2350</v>
      </c>
      <c r="G2089" s="126">
        <v>4.1999999999999993</v>
      </c>
      <c r="H2089" s="166">
        <v>493</v>
      </c>
      <c r="I2089" s="166">
        <v>543</v>
      </c>
      <c r="J2089" s="166">
        <v>622</v>
      </c>
      <c r="K2089" s="357">
        <v>532</v>
      </c>
      <c r="L2089" s="357">
        <v>569</v>
      </c>
      <c r="M2089" s="357">
        <v>677</v>
      </c>
      <c r="N2089" s="357">
        <v>585</v>
      </c>
      <c r="O2089" s="357">
        <v>496</v>
      </c>
      <c r="P2089" s="357">
        <v>579</v>
      </c>
      <c r="Q2089" s="357">
        <v>654</v>
      </c>
      <c r="R2089" s="357">
        <v>585</v>
      </c>
      <c r="S2089" s="354">
        <v>681</v>
      </c>
      <c r="T2089" s="354">
        <v>788</v>
      </c>
      <c r="U2089" s="354">
        <v>909</v>
      </c>
      <c r="V2089" s="357">
        <v>677</v>
      </c>
      <c r="W2089" s="357">
        <v>746</v>
      </c>
      <c r="X2089" s="357">
        <v>539</v>
      </c>
      <c r="Y2089" s="357">
        <v>633</v>
      </c>
      <c r="Z2089" s="357">
        <v>753</v>
      </c>
      <c r="AA2089" s="357">
        <v>633</v>
      </c>
      <c r="AB2089" s="357">
        <v>562</v>
      </c>
      <c r="AC2089" s="357">
        <v>673</v>
      </c>
      <c r="AD2089" s="357">
        <v>809</v>
      </c>
      <c r="AE2089" s="357">
        <v>658</v>
      </c>
      <c r="AF2089" s="357">
        <v>633</v>
      </c>
      <c r="AG2089" s="357">
        <v>745</v>
      </c>
      <c r="AH2089" s="357">
        <v>894</v>
      </c>
      <c r="AI2089" s="368" t="s">
        <v>2207</v>
      </c>
      <c r="AJ2089" s="357">
        <v>598</v>
      </c>
      <c r="AK2089" s="357">
        <v>709</v>
      </c>
      <c r="AL2089" s="357">
        <v>834</v>
      </c>
      <c r="AM2089" s="357">
        <v>524</v>
      </c>
      <c r="AN2089" s="357">
        <v>606</v>
      </c>
      <c r="AO2089" s="357">
        <v>694</v>
      </c>
      <c r="AP2089" s="357">
        <v>620</v>
      </c>
      <c r="AQ2089" s="357">
        <v>620</v>
      </c>
      <c r="AR2089" s="357">
        <v>736</v>
      </c>
      <c r="AS2089" s="357">
        <v>718</v>
      </c>
      <c r="AT2089" s="105"/>
      <c r="AU2089" s="105" t="s">
        <v>2349</v>
      </c>
      <c r="AV2089" s="126">
        <v>4.1999999999999993</v>
      </c>
    </row>
    <row r="2090" spans="4:48" ht="23.25" customHeight="1">
      <c r="D2090" s="105" t="s">
        <v>596</v>
      </c>
      <c r="E2090" s="164" t="s">
        <v>596</v>
      </c>
      <c r="F2090" s="165" t="s">
        <v>947</v>
      </c>
      <c r="G2090" s="126">
        <v>3.7</v>
      </c>
      <c r="H2090" s="166">
        <v>350</v>
      </c>
      <c r="I2090" s="166">
        <v>376</v>
      </c>
      <c r="J2090" s="166">
        <v>437</v>
      </c>
      <c r="K2090" s="357">
        <v>350</v>
      </c>
      <c r="L2090" s="357">
        <v>376</v>
      </c>
      <c r="M2090" s="357">
        <v>437</v>
      </c>
      <c r="N2090" s="357">
        <v>397</v>
      </c>
      <c r="O2090" s="357">
        <v>350</v>
      </c>
      <c r="P2090" s="357">
        <v>376</v>
      </c>
      <c r="Q2090" s="357">
        <v>437</v>
      </c>
      <c r="R2090" s="357">
        <v>397</v>
      </c>
      <c r="S2090" s="354">
        <v>350</v>
      </c>
      <c r="T2090" s="354">
        <v>376</v>
      </c>
      <c r="U2090" s="354">
        <v>437</v>
      </c>
      <c r="V2090" s="357">
        <v>376</v>
      </c>
      <c r="W2090" s="357">
        <v>437</v>
      </c>
      <c r="X2090" s="357">
        <v>350</v>
      </c>
      <c r="Y2090" s="357">
        <v>376</v>
      </c>
      <c r="Z2090" s="357">
        <v>437</v>
      </c>
      <c r="AA2090" s="357">
        <v>397</v>
      </c>
      <c r="AB2090" s="357">
        <v>350</v>
      </c>
      <c r="AC2090" s="357">
        <v>376</v>
      </c>
      <c r="AD2090" s="357">
        <v>437</v>
      </c>
      <c r="AE2090" s="357">
        <v>397</v>
      </c>
      <c r="AF2090" s="357">
        <v>350</v>
      </c>
      <c r="AG2090" s="357">
        <v>376</v>
      </c>
      <c r="AH2090" s="357">
        <v>437</v>
      </c>
      <c r="AI2090" s="368" t="s">
        <v>2207</v>
      </c>
      <c r="AJ2090" s="357">
        <v>350</v>
      </c>
      <c r="AK2090" s="357">
        <v>376</v>
      </c>
      <c r="AL2090" s="357">
        <v>437</v>
      </c>
      <c r="AM2090" s="357">
        <v>350</v>
      </c>
      <c r="AN2090" s="357">
        <v>376</v>
      </c>
      <c r="AO2090" s="357">
        <v>437</v>
      </c>
      <c r="AP2090" s="357">
        <v>418</v>
      </c>
      <c r="AQ2090" s="357">
        <v>418</v>
      </c>
      <c r="AR2090" s="357">
        <v>418</v>
      </c>
      <c r="AS2090" s="357">
        <v>418</v>
      </c>
      <c r="AT2090" s="105"/>
      <c r="AU2090" s="105" t="s">
        <v>596</v>
      </c>
      <c r="AV2090" s="126">
        <v>3.7</v>
      </c>
    </row>
    <row r="2091" spans="4:48" ht="23.25" customHeight="1">
      <c r="D2091" s="105" t="s">
        <v>1797</v>
      </c>
      <c r="E2091" s="164" t="s">
        <v>1797</v>
      </c>
      <c r="F2091" s="165" t="s">
        <v>1875</v>
      </c>
      <c r="G2091" s="126">
        <v>1</v>
      </c>
      <c r="H2091" s="166">
        <v>176</v>
      </c>
      <c r="I2091" s="166">
        <v>191</v>
      </c>
      <c r="J2091" s="166">
        <v>220</v>
      </c>
      <c r="K2091" s="357">
        <v>176</v>
      </c>
      <c r="L2091" s="357">
        <v>191</v>
      </c>
      <c r="M2091" s="357">
        <v>220</v>
      </c>
      <c r="N2091" s="357">
        <v>197</v>
      </c>
      <c r="O2091" s="357">
        <v>176</v>
      </c>
      <c r="P2091" s="357">
        <v>191</v>
      </c>
      <c r="Q2091" s="357">
        <v>220</v>
      </c>
      <c r="R2091" s="357">
        <v>197</v>
      </c>
      <c r="S2091" s="354">
        <v>176</v>
      </c>
      <c r="T2091" s="354">
        <v>191</v>
      </c>
      <c r="U2091" s="354">
        <v>220</v>
      </c>
      <c r="V2091" s="357">
        <v>191</v>
      </c>
      <c r="W2091" s="357">
        <v>220</v>
      </c>
      <c r="X2091" s="357">
        <v>176</v>
      </c>
      <c r="Y2091" s="357">
        <v>191</v>
      </c>
      <c r="Z2091" s="357">
        <v>220</v>
      </c>
      <c r="AA2091" s="357">
        <v>197</v>
      </c>
      <c r="AB2091" s="357">
        <v>176</v>
      </c>
      <c r="AC2091" s="357">
        <v>191</v>
      </c>
      <c r="AD2091" s="357">
        <v>220</v>
      </c>
      <c r="AE2091" s="357">
        <v>197</v>
      </c>
      <c r="AF2091" s="357">
        <v>176</v>
      </c>
      <c r="AG2091" s="357">
        <v>191</v>
      </c>
      <c r="AH2091" s="357">
        <v>220</v>
      </c>
      <c r="AI2091" s="368" t="s">
        <v>2207</v>
      </c>
      <c r="AJ2091" s="357">
        <v>176</v>
      </c>
      <c r="AK2091" s="357">
        <v>191</v>
      </c>
      <c r="AL2091" s="357">
        <v>220</v>
      </c>
      <c r="AM2091" s="357">
        <v>176</v>
      </c>
      <c r="AN2091" s="357">
        <v>191</v>
      </c>
      <c r="AO2091" s="357">
        <v>220</v>
      </c>
      <c r="AP2091" s="357">
        <v>210</v>
      </c>
      <c r="AQ2091" s="357">
        <v>210</v>
      </c>
      <c r="AR2091" s="357">
        <v>210</v>
      </c>
      <c r="AS2091" s="357">
        <v>210</v>
      </c>
      <c r="AT2091" s="105"/>
      <c r="AU2091" s="105" t="s">
        <v>1797</v>
      </c>
      <c r="AV2091" s="126">
        <v>1</v>
      </c>
    </row>
    <row r="2092" spans="4:48" ht="23.25" customHeight="1">
      <c r="D2092" s="105" t="s">
        <v>1798</v>
      </c>
      <c r="E2092" s="164" t="s">
        <v>1798</v>
      </c>
      <c r="F2092" s="165" t="s">
        <v>1875</v>
      </c>
      <c r="G2092" s="126">
        <v>1.5</v>
      </c>
      <c r="H2092" s="166">
        <v>194</v>
      </c>
      <c r="I2092" s="166">
        <v>213</v>
      </c>
      <c r="J2092" s="166">
        <v>245</v>
      </c>
      <c r="K2092" s="357">
        <v>194</v>
      </c>
      <c r="L2092" s="357">
        <v>213</v>
      </c>
      <c r="M2092" s="357">
        <v>245</v>
      </c>
      <c r="N2092" s="357">
        <v>218</v>
      </c>
      <c r="O2092" s="357">
        <v>194</v>
      </c>
      <c r="P2092" s="357">
        <v>213</v>
      </c>
      <c r="Q2092" s="357">
        <v>245</v>
      </c>
      <c r="R2092" s="357">
        <v>218</v>
      </c>
      <c r="S2092" s="354">
        <v>194</v>
      </c>
      <c r="T2092" s="354">
        <v>213</v>
      </c>
      <c r="U2092" s="354">
        <v>245</v>
      </c>
      <c r="V2092" s="357">
        <v>213</v>
      </c>
      <c r="W2092" s="357">
        <v>245</v>
      </c>
      <c r="X2092" s="357">
        <v>194</v>
      </c>
      <c r="Y2092" s="357">
        <v>213</v>
      </c>
      <c r="Z2092" s="357">
        <v>245</v>
      </c>
      <c r="AA2092" s="357">
        <v>218</v>
      </c>
      <c r="AB2092" s="357">
        <v>194</v>
      </c>
      <c r="AC2092" s="357">
        <v>213</v>
      </c>
      <c r="AD2092" s="357">
        <v>245</v>
      </c>
      <c r="AE2092" s="357">
        <v>218</v>
      </c>
      <c r="AF2092" s="357">
        <v>194</v>
      </c>
      <c r="AG2092" s="357">
        <v>213</v>
      </c>
      <c r="AH2092" s="357">
        <v>245</v>
      </c>
      <c r="AI2092" s="368" t="s">
        <v>2207</v>
      </c>
      <c r="AJ2092" s="357">
        <v>194</v>
      </c>
      <c r="AK2092" s="357">
        <v>213</v>
      </c>
      <c r="AL2092" s="357">
        <v>245</v>
      </c>
      <c r="AM2092" s="357">
        <v>194</v>
      </c>
      <c r="AN2092" s="357">
        <v>213</v>
      </c>
      <c r="AO2092" s="357">
        <v>245</v>
      </c>
      <c r="AP2092" s="357">
        <v>234</v>
      </c>
      <c r="AQ2092" s="357">
        <v>234</v>
      </c>
      <c r="AR2092" s="357">
        <v>234</v>
      </c>
      <c r="AS2092" s="357">
        <v>234</v>
      </c>
      <c r="AT2092" s="105"/>
      <c r="AU2092" s="105" t="s">
        <v>1798</v>
      </c>
      <c r="AV2092" s="126">
        <v>1.5</v>
      </c>
    </row>
    <row r="2093" spans="4:48" ht="23.25" customHeight="1">
      <c r="D2093" s="105" t="s">
        <v>1799</v>
      </c>
      <c r="E2093" s="164" t="s">
        <v>1799</v>
      </c>
      <c r="F2093" s="165" t="s">
        <v>1876</v>
      </c>
      <c r="G2093" s="126">
        <v>2</v>
      </c>
      <c r="H2093" s="166">
        <v>225</v>
      </c>
      <c r="I2093" s="166">
        <v>249</v>
      </c>
      <c r="J2093" s="166">
        <v>287</v>
      </c>
      <c r="K2093" s="357">
        <v>225</v>
      </c>
      <c r="L2093" s="357">
        <v>249</v>
      </c>
      <c r="M2093" s="357">
        <v>287</v>
      </c>
      <c r="N2093" s="357">
        <v>254</v>
      </c>
      <c r="O2093" s="357">
        <v>225</v>
      </c>
      <c r="P2093" s="357">
        <v>249</v>
      </c>
      <c r="Q2093" s="357">
        <v>287</v>
      </c>
      <c r="R2093" s="357">
        <v>254</v>
      </c>
      <c r="S2093" s="354">
        <v>225</v>
      </c>
      <c r="T2093" s="354">
        <v>249</v>
      </c>
      <c r="U2093" s="354">
        <v>287</v>
      </c>
      <c r="V2093" s="357">
        <v>249</v>
      </c>
      <c r="W2093" s="357">
        <v>287</v>
      </c>
      <c r="X2093" s="357">
        <v>225</v>
      </c>
      <c r="Y2093" s="357">
        <v>249</v>
      </c>
      <c r="Z2093" s="357">
        <v>287</v>
      </c>
      <c r="AA2093" s="357">
        <v>254</v>
      </c>
      <c r="AB2093" s="357">
        <v>225</v>
      </c>
      <c r="AC2093" s="357">
        <v>249</v>
      </c>
      <c r="AD2093" s="357">
        <v>287</v>
      </c>
      <c r="AE2093" s="357">
        <v>254</v>
      </c>
      <c r="AF2093" s="357">
        <v>225</v>
      </c>
      <c r="AG2093" s="357">
        <v>249</v>
      </c>
      <c r="AH2093" s="357">
        <v>287</v>
      </c>
      <c r="AI2093" s="368" t="s">
        <v>2207</v>
      </c>
      <c r="AJ2093" s="357">
        <v>225</v>
      </c>
      <c r="AK2093" s="357">
        <v>249</v>
      </c>
      <c r="AL2093" s="357">
        <v>287</v>
      </c>
      <c r="AM2093" s="357">
        <v>225</v>
      </c>
      <c r="AN2093" s="357">
        <v>249</v>
      </c>
      <c r="AO2093" s="357">
        <v>287</v>
      </c>
      <c r="AP2093" s="357">
        <v>274</v>
      </c>
      <c r="AQ2093" s="357">
        <v>274</v>
      </c>
      <c r="AR2093" s="357">
        <v>274</v>
      </c>
      <c r="AS2093" s="357">
        <v>274</v>
      </c>
      <c r="AT2093" s="105"/>
      <c r="AU2093" s="105" t="s">
        <v>1799</v>
      </c>
      <c r="AV2093" s="126">
        <v>2</v>
      </c>
    </row>
    <row r="2094" spans="4:48" ht="23.25" customHeight="1">
      <c r="D2094" s="105" t="s">
        <v>1800</v>
      </c>
      <c r="E2094" s="164" t="s">
        <v>1800</v>
      </c>
      <c r="F2094" s="165" t="s">
        <v>1877</v>
      </c>
      <c r="G2094" s="126">
        <v>2.5</v>
      </c>
      <c r="H2094" s="166">
        <v>255</v>
      </c>
      <c r="I2094" s="166">
        <v>284</v>
      </c>
      <c r="J2094" s="166">
        <v>328</v>
      </c>
      <c r="K2094" s="357">
        <v>255</v>
      </c>
      <c r="L2094" s="357">
        <v>284</v>
      </c>
      <c r="M2094" s="357">
        <v>328</v>
      </c>
      <c r="N2094" s="357">
        <v>289</v>
      </c>
      <c r="O2094" s="357">
        <v>255</v>
      </c>
      <c r="P2094" s="357">
        <v>284</v>
      </c>
      <c r="Q2094" s="357">
        <v>328</v>
      </c>
      <c r="R2094" s="357">
        <v>289</v>
      </c>
      <c r="S2094" s="354">
        <v>255</v>
      </c>
      <c r="T2094" s="354">
        <v>284</v>
      </c>
      <c r="U2094" s="354">
        <v>328</v>
      </c>
      <c r="V2094" s="357">
        <v>284</v>
      </c>
      <c r="W2094" s="357">
        <v>328</v>
      </c>
      <c r="X2094" s="357">
        <v>255</v>
      </c>
      <c r="Y2094" s="357">
        <v>284</v>
      </c>
      <c r="Z2094" s="357">
        <v>328</v>
      </c>
      <c r="AA2094" s="357">
        <v>289</v>
      </c>
      <c r="AB2094" s="357">
        <v>255</v>
      </c>
      <c r="AC2094" s="357">
        <v>284</v>
      </c>
      <c r="AD2094" s="357">
        <v>328</v>
      </c>
      <c r="AE2094" s="357">
        <v>289</v>
      </c>
      <c r="AF2094" s="357">
        <v>255</v>
      </c>
      <c r="AG2094" s="357">
        <v>284</v>
      </c>
      <c r="AH2094" s="357">
        <v>328</v>
      </c>
      <c r="AI2094" s="368" t="s">
        <v>2207</v>
      </c>
      <c r="AJ2094" s="357">
        <v>255</v>
      </c>
      <c r="AK2094" s="357">
        <v>284</v>
      </c>
      <c r="AL2094" s="357">
        <v>328</v>
      </c>
      <c r="AM2094" s="357">
        <v>255</v>
      </c>
      <c r="AN2094" s="357">
        <v>284</v>
      </c>
      <c r="AO2094" s="357">
        <v>328</v>
      </c>
      <c r="AP2094" s="357">
        <v>313</v>
      </c>
      <c r="AQ2094" s="357">
        <v>313</v>
      </c>
      <c r="AR2094" s="357">
        <v>313</v>
      </c>
      <c r="AS2094" s="357">
        <v>313</v>
      </c>
      <c r="AT2094" s="105"/>
      <c r="AU2094" s="105" t="s">
        <v>1800</v>
      </c>
      <c r="AV2094" s="126">
        <v>2.5</v>
      </c>
    </row>
    <row r="2095" spans="4:48" ht="23.25" customHeight="1">
      <c r="D2095" s="105" t="s">
        <v>5515</v>
      </c>
      <c r="E2095" s="13" t="s">
        <v>5515</v>
      </c>
      <c r="F2095" s="2" t="s">
        <v>1877</v>
      </c>
      <c r="G2095">
        <v>2.8000000000000003</v>
      </c>
      <c r="H2095" s="2">
        <v>276</v>
      </c>
      <c r="I2095" s="2">
        <v>308</v>
      </c>
      <c r="J2095" s="2">
        <v>355</v>
      </c>
      <c r="K2095" s="391">
        <v>276</v>
      </c>
      <c r="L2095" s="391">
        <v>308</v>
      </c>
      <c r="M2095" s="391">
        <v>355</v>
      </c>
      <c r="N2095" s="391">
        <v>313</v>
      </c>
      <c r="O2095" s="391">
        <v>276</v>
      </c>
      <c r="P2095" s="391">
        <v>308</v>
      </c>
      <c r="Q2095" s="391">
        <v>355</v>
      </c>
      <c r="R2095" s="391">
        <v>313</v>
      </c>
      <c r="S2095" s="354">
        <v>276</v>
      </c>
      <c r="T2095" s="354">
        <v>308</v>
      </c>
      <c r="U2095" s="354">
        <v>355</v>
      </c>
      <c r="V2095" s="391">
        <v>308</v>
      </c>
      <c r="W2095" s="391">
        <v>355</v>
      </c>
      <c r="X2095" s="391">
        <v>276</v>
      </c>
      <c r="Y2095" s="391">
        <v>308</v>
      </c>
      <c r="Z2095" s="391">
        <v>355</v>
      </c>
      <c r="AA2095" s="391">
        <v>313</v>
      </c>
      <c r="AB2095" s="391">
        <v>276</v>
      </c>
      <c r="AC2095" s="391">
        <v>308</v>
      </c>
      <c r="AD2095" s="391">
        <v>355</v>
      </c>
      <c r="AE2095" s="391">
        <v>313</v>
      </c>
      <c r="AF2095" s="391">
        <v>276</v>
      </c>
      <c r="AG2095" s="391">
        <v>308</v>
      </c>
      <c r="AH2095" s="391">
        <v>355</v>
      </c>
      <c r="AI2095" s="399" t="s">
        <v>2207</v>
      </c>
      <c r="AJ2095" s="391">
        <v>276</v>
      </c>
      <c r="AK2095" s="391">
        <v>308</v>
      </c>
      <c r="AL2095" s="391">
        <v>355</v>
      </c>
      <c r="AM2095" s="391">
        <v>276</v>
      </c>
      <c r="AN2095" s="391">
        <v>308</v>
      </c>
      <c r="AO2095" s="391">
        <v>355</v>
      </c>
      <c r="AP2095" s="391">
        <v>339</v>
      </c>
      <c r="AQ2095" s="391">
        <v>339</v>
      </c>
      <c r="AR2095" s="391">
        <v>339</v>
      </c>
      <c r="AS2095" s="391">
        <v>339</v>
      </c>
      <c r="AU2095" s="105" t="s">
        <v>5515</v>
      </c>
      <c r="AV2095" s="126">
        <v>2.8000000000000003</v>
      </c>
    </row>
    <row r="2096" spans="4:48" ht="23.25" customHeight="1">
      <c r="D2096" s="105" t="s">
        <v>1801</v>
      </c>
      <c r="E2096" s="164" t="s">
        <v>1801</v>
      </c>
      <c r="F2096" s="165" t="s">
        <v>1877</v>
      </c>
      <c r="G2096" s="126">
        <v>3</v>
      </c>
      <c r="H2096" s="166">
        <v>297</v>
      </c>
      <c r="I2096" s="166">
        <v>331</v>
      </c>
      <c r="J2096" s="166">
        <v>381</v>
      </c>
      <c r="K2096" s="357">
        <v>297</v>
      </c>
      <c r="L2096" s="357">
        <v>331</v>
      </c>
      <c r="M2096" s="357">
        <v>381</v>
      </c>
      <c r="N2096" s="357">
        <v>336</v>
      </c>
      <c r="O2096" s="357">
        <v>297</v>
      </c>
      <c r="P2096" s="357">
        <v>331</v>
      </c>
      <c r="Q2096" s="357">
        <v>381</v>
      </c>
      <c r="R2096" s="357">
        <v>336</v>
      </c>
      <c r="S2096" s="354">
        <v>297</v>
      </c>
      <c r="T2096" s="354">
        <v>331</v>
      </c>
      <c r="U2096" s="354">
        <v>381</v>
      </c>
      <c r="V2096" s="357">
        <v>331</v>
      </c>
      <c r="W2096" s="357">
        <v>381</v>
      </c>
      <c r="X2096" s="357">
        <v>297</v>
      </c>
      <c r="Y2096" s="357">
        <v>331</v>
      </c>
      <c r="Z2096" s="357">
        <v>381</v>
      </c>
      <c r="AA2096" s="357">
        <v>336</v>
      </c>
      <c r="AB2096" s="357">
        <v>297</v>
      </c>
      <c r="AC2096" s="357">
        <v>331</v>
      </c>
      <c r="AD2096" s="357">
        <v>381</v>
      </c>
      <c r="AE2096" s="357">
        <v>336</v>
      </c>
      <c r="AF2096" s="357">
        <v>297</v>
      </c>
      <c r="AG2096" s="357">
        <v>331</v>
      </c>
      <c r="AH2096" s="357">
        <v>381</v>
      </c>
      <c r="AI2096" s="368" t="s">
        <v>2207</v>
      </c>
      <c r="AJ2096" s="357">
        <v>297</v>
      </c>
      <c r="AK2096" s="357">
        <v>331</v>
      </c>
      <c r="AL2096" s="357">
        <v>381</v>
      </c>
      <c r="AM2096" s="357">
        <v>297</v>
      </c>
      <c r="AN2096" s="357">
        <v>331</v>
      </c>
      <c r="AO2096" s="357">
        <v>381</v>
      </c>
      <c r="AP2096" s="357">
        <v>364</v>
      </c>
      <c r="AQ2096" s="357">
        <v>364</v>
      </c>
      <c r="AR2096" s="357">
        <v>364</v>
      </c>
      <c r="AS2096" s="357">
        <v>364</v>
      </c>
      <c r="AT2096" s="105"/>
      <c r="AU2096" s="105" t="s">
        <v>1801</v>
      </c>
      <c r="AV2096" s="126">
        <v>3</v>
      </c>
    </row>
    <row r="2097" spans="1:48" ht="23.25" customHeight="1">
      <c r="D2097" s="105" t="s">
        <v>3173</v>
      </c>
      <c r="E2097" s="164" t="s">
        <v>3173</v>
      </c>
      <c r="F2097" s="165" t="s">
        <v>1878</v>
      </c>
      <c r="G2097" s="126">
        <v>3.3000000000000003</v>
      </c>
      <c r="H2097" s="166">
        <v>318</v>
      </c>
      <c r="I2097" s="166">
        <v>355</v>
      </c>
      <c r="J2097" s="166">
        <v>410</v>
      </c>
      <c r="K2097" s="357">
        <v>318</v>
      </c>
      <c r="L2097" s="357">
        <v>355</v>
      </c>
      <c r="M2097" s="357">
        <v>410</v>
      </c>
      <c r="N2097" s="357">
        <v>363</v>
      </c>
      <c r="O2097" s="357">
        <v>318</v>
      </c>
      <c r="P2097" s="357">
        <v>355</v>
      </c>
      <c r="Q2097" s="357">
        <v>410</v>
      </c>
      <c r="R2097" s="357">
        <v>363</v>
      </c>
      <c r="S2097" s="354">
        <v>318</v>
      </c>
      <c r="T2097" s="354">
        <v>355</v>
      </c>
      <c r="U2097" s="354">
        <v>410</v>
      </c>
      <c r="V2097" s="357">
        <v>355</v>
      </c>
      <c r="W2097" s="357">
        <v>410</v>
      </c>
      <c r="X2097" s="357">
        <v>318</v>
      </c>
      <c r="Y2097" s="357">
        <v>355</v>
      </c>
      <c r="Z2097" s="357">
        <v>410</v>
      </c>
      <c r="AA2097" s="357">
        <v>363</v>
      </c>
      <c r="AB2097" s="357">
        <v>318</v>
      </c>
      <c r="AC2097" s="357">
        <v>355</v>
      </c>
      <c r="AD2097" s="357">
        <v>410</v>
      </c>
      <c r="AE2097" s="357">
        <v>363</v>
      </c>
      <c r="AF2097" s="357">
        <v>318</v>
      </c>
      <c r="AG2097" s="357">
        <v>355</v>
      </c>
      <c r="AH2097" s="357">
        <v>410</v>
      </c>
      <c r="AI2097" s="368" t="s">
        <v>2207</v>
      </c>
      <c r="AJ2097" s="357">
        <v>318</v>
      </c>
      <c r="AK2097" s="357">
        <v>355</v>
      </c>
      <c r="AL2097" s="357">
        <v>410</v>
      </c>
      <c r="AM2097" s="357">
        <v>318</v>
      </c>
      <c r="AN2097" s="357">
        <v>355</v>
      </c>
      <c r="AO2097" s="357">
        <v>410</v>
      </c>
      <c r="AP2097" s="357">
        <v>391</v>
      </c>
      <c r="AQ2097" s="357">
        <v>391</v>
      </c>
      <c r="AR2097" s="357">
        <v>391</v>
      </c>
      <c r="AS2097" s="357">
        <v>391</v>
      </c>
      <c r="AT2097" s="105"/>
      <c r="AU2097" s="105" t="s">
        <v>3173</v>
      </c>
      <c r="AV2097" s="126">
        <v>3.3000000000000003</v>
      </c>
    </row>
    <row r="2098" spans="1:48" ht="23.25" customHeight="1">
      <c r="D2098" s="105" t="s">
        <v>1802</v>
      </c>
      <c r="E2098" s="164" t="s">
        <v>1802</v>
      </c>
      <c r="F2098" s="165" t="s">
        <v>1878</v>
      </c>
      <c r="G2098" s="126">
        <v>3.5</v>
      </c>
      <c r="H2098" s="166">
        <v>327</v>
      </c>
      <c r="I2098" s="166">
        <v>366</v>
      </c>
      <c r="J2098" s="166">
        <v>422</v>
      </c>
      <c r="K2098" s="357">
        <v>327</v>
      </c>
      <c r="L2098" s="357">
        <v>366</v>
      </c>
      <c r="M2098" s="357">
        <v>422</v>
      </c>
      <c r="N2098" s="357">
        <v>372</v>
      </c>
      <c r="O2098" s="357">
        <v>327</v>
      </c>
      <c r="P2098" s="357">
        <v>366</v>
      </c>
      <c r="Q2098" s="357">
        <v>422</v>
      </c>
      <c r="R2098" s="357">
        <v>372</v>
      </c>
      <c r="S2098" s="354">
        <v>327</v>
      </c>
      <c r="T2098" s="354">
        <v>366</v>
      </c>
      <c r="U2098" s="354">
        <v>422</v>
      </c>
      <c r="V2098" s="357">
        <v>366</v>
      </c>
      <c r="W2098" s="357">
        <v>422</v>
      </c>
      <c r="X2098" s="357">
        <v>327</v>
      </c>
      <c r="Y2098" s="357">
        <v>366</v>
      </c>
      <c r="Z2098" s="357">
        <v>422</v>
      </c>
      <c r="AA2098" s="357">
        <v>372</v>
      </c>
      <c r="AB2098" s="357">
        <v>327</v>
      </c>
      <c r="AC2098" s="357">
        <v>366</v>
      </c>
      <c r="AD2098" s="357">
        <v>422</v>
      </c>
      <c r="AE2098" s="357">
        <v>372</v>
      </c>
      <c r="AF2098" s="357">
        <v>327</v>
      </c>
      <c r="AG2098" s="357">
        <v>366</v>
      </c>
      <c r="AH2098" s="357">
        <v>422</v>
      </c>
      <c r="AI2098" s="368" t="s">
        <v>2207</v>
      </c>
      <c r="AJ2098" s="357">
        <v>327</v>
      </c>
      <c r="AK2098" s="357">
        <v>366</v>
      </c>
      <c r="AL2098" s="357">
        <v>422</v>
      </c>
      <c r="AM2098" s="357">
        <v>327</v>
      </c>
      <c r="AN2098" s="357">
        <v>366</v>
      </c>
      <c r="AO2098" s="357">
        <v>422</v>
      </c>
      <c r="AP2098" s="357">
        <v>403</v>
      </c>
      <c r="AQ2098" s="357">
        <v>403</v>
      </c>
      <c r="AR2098" s="357">
        <v>403</v>
      </c>
      <c r="AS2098" s="357">
        <v>403</v>
      </c>
      <c r="AT2098" s="105"/>
      <c r="AU2098" s="105" t="s">
        <v>1802</v>
      </c>
      <c r="AV2098" s="126">
        <v>3.5</v>
      </c>
    </row>
    <row r="2099" spans="1:48" ht="23.25" customHeight="1">
      <c r="D2099" s="105" t="s">
        <v>1803</v>
      </c>
      <c r="E2099" s="164" t="s">
        <v>1803</v>
      </c>
      <c r="F2099" s="165" t="s">
        <v>1879</v>
      </c>
      <c r="G2099" s="126">
        <v>1.3</v>
      </c>
      <c r="H2099" s="166">
        <v>185</v>
      </c>
      <c r="I2099" s="166">
        <v>201</v>
      </c>
      <c r="J2099" s="166">
        <v>232</v>
      </c>
      <c r="K2099" s="357">
        <v>185</v>
      </c>
      <c r="L2099" s="357">
        <v>201</v>
      </c>
      <c r="M2099" s="357">
        <v>232</v>
      </c>
      <c r="N2099" s="357">
        <v>207</v>
      </c>
      <c r="O2099" s="357">
        <v>185</v>
      </c>
      <c r="P2099" s="357">
        <v>201</v>
      </c>
      <c r="Q2099" s="357">
        <v>232</v>
      </c>
      <c r="R2099" s="357">
        <v>207</v>
      </c>
      <c r="S2099" s="354">
        <v>185</v>
      </c>
      <c r="T2099" s="354">
        <v>201</v>
      </c>
      <c r="U2099" s="354">
        <v>232</v>
      </c>
      <c r="V2099" s="357">
        <v>201</v>
      </c>
      <c r="W2099" s="357">
        <v>232</v>
      </c>
      <c r="X2099" s="357">
        <v>185</v>
      </c>
      <c r="Y2099" s="357">
        <v>201</v>
      </c>
      <c r="Z2099" s="357">
        <v>232</v>
      </c>
      <c r="AA2099" s="357">
        <v>207</v>
      </c>
      <c r="AB2099" s="357">
        <v>185</v>
      </c>
      <c r="AC2099" s="357">
        <v>201</v>
      </c>
      <c r="AD2099" s="357">
        <v>232</v>
      </c>
      <c r="AE2099" s="357">
        <v>207</v>
      </c>
      <c r="AF2099" s="357">
        <v>185</v>
      </c>
      <c r="AG2099" s="357">
        <v>201</v>
      </c>
      <c r="AH2099" s="357">
        <v>232</v>
      </c>
      <c r="AI2099" s="368" t="s">
        <v>2207</v>
      </c>
      <c r="AJ2099" s="357">
        <v>185</v>
      </c>
      <c r="AK2099" s="357">
        <v>201</v>
      </c>
      <c r="AL2099" s="357">
        <v>232</v>
      </c>
      <c r="AM2099" s="357">
        <v>185</v>
      </c>
      <c r="AN2099" s="357">
        <v>201</v>
      </c>
      <c r="AO2099" s="357">
        <v>232</v>
      </c>
      <c r="AP2099" s="357">
        <v>221</v>
      </c>
      <c r="AQ2099" s="357">
        <v>221</v>
      </c>
      <c r="AR2099" s="357">
        <v>221</v>
      </c>
      <c r="AS2099" s="357">
        <v>221</v>
      </c>
      <c r="AT2099" s="105"/>
      <c r="AU2099" s="105" t="s">
        <v>1803</v>
      </c>
      <c r="AV2099" s="126">
        <v>1.3</v>
      </c>
    </row>
    <row r="2100" spans="1:48" ht="23.25" customHeight="1">
      <c r="D2100" s="105" t="s">
        <v>1804</v>
      </c>
      <c r="E2100" s="164" t="s">
        <v>1804</v>
      </c>
      <c r="F2100" s="165" t="s">
        <v>1879</v>
      </c>
      <c r="G2100" s="126">
        <v>1.9000000000000001</v>
      </c>
      <c r="H2100" s="166">
        <v>204</v>
      </c>
      <c r="I2100" s="166">
        <v>225</v>
      </c>
      <c r="J2100" s="166">
        <v>259</v>
      </c>
      <c r="K2100" s="357">
        <v>204</v>
      </c>
      <c r="L2100" s="357">
        <v>225</v>
      </c>
      <c r="M2100" s="357">
        <v>259</v>
      </c>
      <c r="N2100" s="357">
        <v>230</v>
      </c>
      <c r="O2100" s="357">
        <v>204</v>
      </c>
      <c r="P2100" s="357">
        <v>225</v>
      </c>
      <c r="Q2100" s="357">
        <v>259</v>
      </c>
      <c r="R2100" s="357">
        <v>230</v>
      </c>
      <c r="S2100" s="354">
        <v>204</v>
      </c>
      <c r="T2100" s="354">
        <v>225</v>
      </c>
      <c r="U2100" s="354">
        <v>259</v>
      </c>
      <c r="V2100" s="357">
        <v>225</v>
      </c>
      <c r="W2100" s="357">
        <v>259</v>
      </c>
      <c r="X2100" s="357">
        <v>204</v>
      </c>
      <c r="Y2100" s="357">
        <v>225</v>
      </c>
      <c r="Z2100" s="357">
        <v>259</v>
      </c>
      <c r="AA2100" s="357">
        <v>230</v>
      </c>
      <c r="AB2100" s="357">
        <v>204</v>
      </c>
      <c r="AC2100" s="357">
        <v>225</v>
      </c>
      <c r="AD2100" s="357">
        <v>259</v>
      </c>
      <c r="AE2100" s="357">
        <v>230</v>
      </c>
      <c r="AF2100" s="357">
        <v>204</v>
      </c>
      <c r="AG2100" s="357">
        <v>225</v>
      </c>
      <c r="AH2100" s="357">
        <v>259</v>
      </c>
      <c r="AI2100" s="368" t="s">
        <v>2207</v>
      </c>
      <c r="AJ2100" s="357">
        <v>204</v>
      </c>
      <c r="AK2100" s="357">
        <v>225</v>
      </c>
      <c r="AL2100" s="357">
        <v>259</v>
      </c>
      <c r="AM2100" s="357">
        <v>204</v>
      </c>
      <c r="AN2100" s="357">
        <v>225</v>
      </c>
      <c r="AO2100" s="357">
        <v>259</v>
      </c>
      <c r="AP2100" s="357">
        <v>248</v>
      </c>
      <c r="AQ2100" s="357">
        <v>248</v>
      </c>
      <c r="AR2100" s="357">
        <v>248</v>
      </c>
      <c r="AS2100" s="357">
        <v>248</v>
      </c>
      <c r="AT2100" s="105"/>
      <c r="AU2100" s="105" t="s">
        <v>1804</v>
      </c>
      <c r="AV2100" s="126">
        <v>1.9000000000000001</v>
      </c>
    </row>
    <row r="2101" spans="1:48" ht="23.25" customHeight="1">
      <c r="D2101" s="105" t="s">
        <v>1805</v>
      </c>
      <c r="E2101" s="164" t="s">
        <v>1805</v>
      </c>
      <c r="F2101" s="165" t="s">
        <v>1880</v>
      </c>
      <c r="G2101" s="126">
        <v>2.5</v>
      </c>
      <c r="H2101" s="166">
        <v>240</v>
      </c>
      <c r="I2101" s="166">
        <v>267</v>
      </c>
      <c r="J2101" s="166">
        <v>307</v>
      </c>
      <c r="K2101" s="357">
        <v>240</v>
      </c>
      <c r="L2101" s="357">
        <v>267</v>
      </c>
      <c r="M2101" s="357">
        <v>307</v>
      </c>
      <c r="N2101" s="357">
        <v>271</v>
      </c>
      <c r="O2101" s="357">
        <v>240</v>
      </c>
      <c r="P2101" s="357">
        <v>267</v>
      </c>
      <c r="Q2101" s="357">
        <v>307</v>
      </c>
      <c r="R2101" s="357">
        <v>271</v>
      </c>
      <c r="S2101" s="354">
        <v>240</v>
      </c>
      <c r="T2101" s="354">
        <v>267</v>
      </c>
      <c r="U2101" s="354">
        <v>307</v>
      </c>
      <c r="V2101" s="357">
        <v>267</v>
      </c>
      <c r="W2101" s="357">
        <v>307</v>
      </c>
      <c r="X2101" s="357">
        <v>240</v>
      </c>
      <c r="Y2101" s="357">
        <v>267</v>
      </c>
      <c r="Z2101" s="357">
        <v>307</v>
      </c>
      <c r="AA2101" s="357">
        <v>271</v>
      </c>
      <c r="AB2101" s="357">
        <v>240</v>
      </c>
      <c r="AC2101" s="357">
        <v>267</v>
      </c>
      <c r="AD2101" s="357">
        <v>307</v>
      </c>
      <c r="AE2101" s="357">
        <v>271</v>
      </c>
      <c r="AF2101" s="357">
        <v>240</v>
      </c>
      <c r="AG2101" s="357">
        <v>267</v>
      </c>
      <c r="AH2101" s="357">
        <v>307</v>
      </c>
      <c r="AI2101" s="368" t="s">
        <v>2207</v>
      </c>
      <c r="AJ2101" s="357">
        <v>240</v>
      </c>
      <c r="AK2101" s="357">
        <v>267</v>
      </c>
      <c r="AL2101" s="357">
        <v>307</v>
      </c>
      <c r="AM2101" s="357">
        <v>240</v>
      </c>
      <c r="AN2101" s="357">
        <v>267</v>
      </c>
      <c r="AO2101" s="357">
        <v>307</v>
      </c>
      <c r="AP2101" s="357">
        <v>293</v>
      </c>
      <c r="AQ2101" s="357">
        <v>293</v>
      </c>
      <c r="AR2101" s="357">
        <v>293</v>
      </c>
      <c r="AS2101" s="357">
        <v>293</v>
      </c>
      <c r="AT2101" s="105"/>
      <c r="AU2101" s="105" t="s">
        <v>1805</v>
      </c>
      <c r="AV2101" s="126">
        <v>2.5</v>
      </c>
    </row>
    <row r="2102" spans="1:48" ht="23.25" customHeight="1">
      <c r="D2102" s="105" t="s">
        <v>1806</v>
      </c>
      <c r="E2102" s="164" t="s">
        <v>1806</v>
      </c>
      <c r="F2102" s="165" t="s">
        <v>1881</v>
      </c>
      <c r="G2102" s="126">
        <v>3.2</v>
      </c>
      <c r="H2102" s="166">
        <v>273</v>
      </c>
      <c r="I2102" s="166">
        <v>306</v>
      </c>
      <c r="J2102" s="166">
        <v>352</v>
      </c>
      <c r="K2102" s="357">
        <v>273</v>
      </c>
      <c r="L2102" s="357">
        <v>306</v>
      </c>
      <c r="M2102" s="357">
        <v>352</v>
      </c>
      <c r="N2102" s="357">
        <v>310</v>
      </c>
      <c r="O2102" s="357">
        <v>273</v>
      </c>
      <c r="P2102" s="357">
        <v>306</v>
      </c>
      <c r="Q2102" s="357">
        <v>352</v>
      </c>
      <c r="R2102" s="357">
        <v>310</v>
      </c>
      <c r="S2102" s="354">
        <v>273</v>
      </c>
      <c r="T2102" s="354">
        <v>306</v>
      </c>
      <c r="U2102" s="354">
        <v>352</v>
      </c>
      <c r="V2102" s="357">
        <v>306</v>
      </c>
      <c r="W2102" s="357">
        <v>352</v>
      </c>
      <c r="X2102" s="357">
        <v>273</v>
      </c>
      <c r="Y2102" s="357">
        <v>306</v>
      </c>
      <c r="Z2102" s="357">
        <v>352</v>
      </c>
      <c r="AA2102" s="357">
        <v>310</v>
      </c>
      <c r="AB2102" s="357">
        <v>273</v>
      </c>
      <c r="AC2102" s="357">
        <v>306</v>
      </c>
      <c r="AD2102" s="357">
        <v>352</v>
      </c>
      <c r="AE2102" s="357">
        <v>310</v>
      </c>
      <c r="AF2102" s="357">
        <v>273</v>
      </c>
      <c r="AG2102" s="357">
        <v>306</v>
      </c>
      <c r="AH2102" s="357">
        <v>352</v>
      </c>
      <c r="AI2102" s="368" t="s">
        <v>2207</v>
      </c>
      <c r="AJ2102" s="357">
        <v>273</v>
      </c>
      <c r="AK2102" s="357">
        <v>306</v>
      </c>
      <c r="AL2102" s="357">
        <v>352</v>
      </c>
      <c r="AM2102" s="357">
        <v>273</v>
      </c>
      <c r="AN2102" s="357">
        <v>306</v>
      </c>
      <c r="AO2102" s="357">
        <v>352</v>
      </c>
      <c r="AP2102" s="357">
        <v>336</v>
      </c>
      <c r="AQ2102" s="357">
        <v>336</v>
      </c>
      <c r="AR2102" s="357">
        <v>336</v>
      </c>
      <c r="AS2102" s="357">
        <v>336</v>
      </c>
      <c r="AT2102" s="105"/>
      <c r="AU2102" s="105" t="s">
        <v>1806</v>
      </c>
      <c r="AV2102" s="126">
        <v>3.2</v>
      </c>
    </row>
    <row r="2103" spans="1:48" ht="23.25" customHeight="1">
      <c r="D2103" s="105" t="s">
        <v>5516</v>
      </c>
      <c r="E2103" s="13" t="s">
        <v>5516</v>
      </c>
      <c r="F2103" s="2" t="s">
        <v>1881</v>
      </c>
      <c r="G2103">
        <v>3.5</v>
      </c>
      <c r="H2103" s="2">
        <v>295</v>
      </c>
      <c r="I2103" s="2">
        <v>330</v>
      </c>
      <c r="J2103" s="2">
        <v>380</v>
      </c>
      <c r="K2103" s="391">
        <v>295</v>
      </c>
      <c r="L2103" s="391">
        <v>330</v>
      </c>
      <c r="M2103" s="391">
        <v>380</v>
      </c>
      <c r="N2103" s="391">
        <v>335</v>
      </c>
      <c r="O2103" s="391">
        <v>295</v>
      </c>
      <c r="P2103" s="391">
        <v>330</v>
      </c>
      <c r="Q2103" s="391">
        <v>380</v>
      </c>
      <c r="R2103" s="391">
        <v>335</v>
      </c>
      <c r="S2103" s="354">
        <v>295</v>
      </c>
      <c r="T2103" s="354">
        <v>330</v>
      </c>
      <c r="U2103" s="354">
        <v>380</v>
      </c>
      <c r="V2103" s="391">
        <v>330</v>
      </c>
      <c r="W2103" s="391">
        <v>380</v>
      </c>
      <c r="X2103" s="391">
        <v>295</v>
      </c>
      <c r="Y2103" s="391">
        <v>330</v>
      </c>
      <c r="Z2103" s="391">
        <v>380</v>
      </c>
      <c r="AA2103" s="391">
        <v>335</v>
      </c>
      <c r="AB2103" s="391">
        <v>295</v>
      </c>
      <c r="AC2103" s="391">
        <v>330</v>
      </c>
      <c r="AD2103" s="391">
        <v>380</v>
      </c>
      <c r="AE2103" s="391">
        <v>335</v>
      </c>
      <c r="AF2103" s="391">
        <v>295</v>
      </c>
      <c r="AG2103" s="391">
        <v>330</v>
      </c>
      <c r="AH2103" s="391">
        <v>380</v>
      </c>
      <c r="AI2103" s="399" t="s">
        <v>2207</v>
      </c>
      <c r="AJ2103" s="391">
        <v>295</v>
      </c>
      <c r="AK2103" s="391">
        <v>330</v>
      </c>
      <c r="AL2103" s="391">
        <v>380</v>
      </c>
      <c r="AM2103" s="391">
        <v>295</v>
      </c>
      <c r="AN2103" s="391">
        <v>330</v>
      </c>
      <c r="AO2103" s="391">
        <v>380</v>
      </c>
      <c r="AP2103" s="391">
        <v>363</v>
      </c>
      <c r="AQ2103" s="391">
        <v>363</v>
      </c>
      <c r="AR2103" s="391">
        <v>363</v>
      </c>
      <c r="AS2103" s="391">
        <v>363</v>
      </c>
      <c r="AU2103" s="105" t="s">
        <v>5516</v>
      </c>
      <c r="AV2103" s="126">
        <v>3.5</v>
      </c>
    </row>
    <row r="2104" spans="1:48" ht="23.25" customHeight="1">
      <c r="A2104" s="444"/>
      <c r="B2104" s="445"/>
      <c r="D2104" s="105" t="s">
        <v>1807</v>
      </c>
      <c r="E2104" s="164" t="s">
        <v>1807</v>
      </c>
      <c r="F2104" s="165" t="s">
        <v>1881</v>
      </c>
      <c r="G2104" s="126">
        <v>3.8000000000000003</v>
      </c>
      <c r="H2104" s="166">
        <v>317</v>
      </c>
      <c r="I2104" s="166">
        <v>354</v>
      </c>
      <c r="J2104" s="166">
        <v>408</v>
      </c>
      <c r="K2104" s="357">
        <v>317</v>
      </c>
      <c r="L2104" s="357">
        <v>354</v>
      </c>
      <c r="M2104" s="357">
        <v>408</v>
      </c>
      <c r="N2104" s="357">
        <v>359</v>
      </c>
      <c r="O2104" s="357">
        <v>317</v>
      </c>
      <c r="P2104" s="357">
        <v>354</v>
      </c>
      <c r="Q2104" s="357">
        <v>408</v>
      </c>
      <c r="R2104" s="357">
        <v>359</v>
      </c>
      <c r="S2104" s="354">
        <v>317</v>
      </c>
      <c r="T2104" s="354">
        <v>354</v>
      </c>
      <c r="U2104" s="354">
        <v>408</v>
      </c>
      <c r="V2104" s="357">
        <v>354</v>
      </c>
      <c r="W2104" s="357">
        <v>408</v>
      </c>
      <c r="X2104" s="357">
        <v>317</v>
      </c>
      <c r="Y2104" s="357">
        <v>354</v>
      </c>
      <c r="Z2104" s="357">
        <v>408</v>
      </c>
      <c r="AA2104" s="357">
        <v>359</v>
      </c>
      <c r="AB2104" s="357">
        <v>317</v>
      </c>
      <c r="AC2104" s="357">
        <v>354</v>
      </c>
      <c r="AD2104" s="357">
        <v>408</v>
      </c>
      <c r="AE2104" s="357">
        <v>359</v>
      </c>
      <c r="AF2104" s="357">
        <v>317</v>
      </c>
      <c r="AG2104" s="357">
        <v>354</v>
      </c>
      <c r="AH2104" s="357">
        <v>408</v>
      </c>
      <c r="AI2104" s="368" t="s">
        <v>2207</v>
      </c>
      <c r="AJ2104" s="357">
        <v>317</v>
      </c>
      <c r="AK2104" s="357">
        <v>354</v>
      </c>
      <c r="AL2104" s="357">
        <v>408</v>
      </c>
      <c r="AM2104" s="357">
        <v>317</v>
      </c>
      <c r="AN2104" s="357">
        <v>354</v>
      </c>
      <c r="AO2104" s="357">
        <v>408</v>
      </c>
      <c r="AP2104" s="357">
        <v>389</v>
      </c>
      <c r="AQ2104" s="357">
        <v>389</v>
      </c>
      <c r="AR2104" s="357">
        <v>389</v>
      </c>
      <c r="AS2104" s="357">
        <v>389</v>
      </c>
      <c r="AT2104" s="105"/>
      <c r="AU2104" s="105" t="s">
        <v>1807</v>
      </c>
      <c r="AV2104" s="126">
        <v>3.8000000000000003</v>
      </c>
    </row>
    <row r="2105" spans="1:48" ht="23.25" customHeight="1">
      <c r="A2105" s="396"/>
      <c r="B2105" s="397"/>
      <c r="D2105" s="105" t="s">
        <v>3174</v>
      </c>
      <c r="E2105" s="164" t="s">
        <v>3174</v>
      </c>
      <c r="F2105" s="165" t="s">
        <v>1882</v>
      </c>
      <c r="G2105" s="126">
        <v>4.0999999999999996</v>
      </c>
      <c r="H2105" s="166">
        <v>343</v>
      </c>
      <c r="I2105" s="166">
        <v>384</v>
      </c>
      <c r="J2105" s="166">
        <v>442</v>
      </c>
      <c r="K2105" s="357">
        <v>343</v>
      </c>
      <c r="L2105" s="357">
        <v>384</v>
      </c>
      <c r="M2105" s="357">
        <v>442</v>
      </c>
      <c r="N2105" s="357">
        <v>391</v>
      </c>
      <c r="O2105" s="357">
        <v>343</v>
      </c>
      <c r="P2105" s="357">
        <v>384</v>
      </c>
      <c r="Q2105" s="357">
        <v>442</v>
      </c>
      <c r="R2105" s="357">
        <v>391</v>
      </c>
      <c r="S2105" s="354">
        <v>343</v>
      </c>
      <c r="T2105" s="354">
        <v>384</v>
      </c>
      <c r="U2105" s="354">
        <v>442</v>
      </c>
      <c r="V2105" s="357">
        <v>384</v>
      </c>
      <c r="W2105" s="357">
        <v>442</v>
      </c>
      <c r="X2105" s="357">
        <v>343</v>
      </c>
      <c r="Y2105" s="357">
        <v>384</v>
      </c>
      <c r="Z2105" s="357">
        <v>442</v>
      </c>
      <c r="AA2105" s="357">
        <v>391</v>
      </c>
      <c r="AB2105" s="357">
        <v>343</v>
      </c>
      <c r="AC2105" s="357">
        <v>384</v>
      </c>
      <c r="AD2105" s="357">
        <v>442</v>
      </c>
      <c r="AE2105" s="357">
        <v>391</v>
      </c>
      <c r="AF2105" s="357">
        <v>343</v>
      </c>
      <c r="AG2105" s="357">
        <v>384</v>
      </c>
      <c r="AH2105" s="357">
        <v>442</v>
      </c>
      <c r="AI2105" s="368" t="s">
        <v>2207</v>
      </c>
      <c r="AJ2105" s="357">
        <v>343</v>
      </c>
      <c r="AK2105" s="357">
        <v>384</v>
      </c>
      <c r="AL2105" s="357">
        <v>442</v>
      </c>
      <c r="AM2105" s="357">
        <v>343</v>
      </c>
      <c r="AN2105" s="357">
        <v>384</v>
      </c>
      <c r="AO2105" s="357">
        <v>442</v>
      </c>
      <c r="AP2105" s="357">
        <v>422</v>
      </c>
      <c r="AQ2105" s="357">
        <v>422</v>
      </c>
      <c r="AR2105" s="357">
        <v>422</v>
      </c>
      <c r="AS2105" s="357">
        <v>422</v>
      </c>
      <c r="AT2105" s="105"/>
      <c r="AU2105" s="105" t="s">
        <v>3174</v>
      </c>
      <c r="AV2105" s="126">
        <v>4.0999999999999996</v>
      </c>
    </row>
    <row r="2106" spans="1:48" ht="23.25" customHeight="1">
      <c r="A2106" s="396"/>
      <c r="D2106" s="105" t="s">
        <v>1808</v>
      </c>
      <c r="E2106" s="164" t="s">
        <v>1808</v>
      </c>
      <c r="F2106" s="165" t="s">
        <v>1882</v>
      </c>
      <c r="G2106" s="126">
        <v>4.3999999999999995</v>
      </c>
      <c r="H2106" s="166">
        <v>353</v>
      </c>
      <c r="I2106" s="166">
        <v>397</v>
      </c>
      <c r="J2106" s="166">
        <v>457</v>
      </c>
      <c r="K2106" s="357">
        <v>353</v>
      </c>
      <c r="L2106" s="357">
        <v>397</v>
      </c>
      <c r="M2106" s="357">
        <v>457</v>
      </c>
      <c r="N2106" s="357">
        <v>401</v>
      </c>
      <c r="O2106" s="357">
        <v>353</v>
      </c>
      <c r="P2106" s="357">
        <v>397</v>
      </c>
      <c r="Q2106" s="357">
        <v>457</v>
      </c>
      <c r="R2106" s="357">
        <v>401</v>
      </c>
      <c r="S2106" s="354">
        <v>353</v>
      </c>
      <c r="T2106" s="354">
        <v>397</v>
      </c>
      <c r="U2106" s="354">
        <v>457</v>
      </c>
      <c r="V2106" s="357">
        <v>397</v>
      </c>
      <c r="W2106" s="357">
        <v>457</v>
      </c>
      <c r="X2106" s="357">
        <v>353</v>
      </c>
      <c r="Y2106" s="357">
        <v>397</v>
      </c>
      <c r="Z2106" s="357">
        <v>457</v>
      </c>
      <c r="AA2106" s="357">
        <v>401</v>
      </c>
      <c r="AB2106" s="357">
        <v>353</v>
      </c>
      <c r="AC2106" s="357">
        <v>397</v>
      </c>
      <c r="AD2106" s="357">
        <v>457</v>
      </c>
      <c r="AE2106" s="357">
        <v>401</v>
      </c>
      <c r="AF2106" s="357">
        <v>353</v>
      </c>
      <c r="AG2106" s="357">
        <v>397</v>
      </c>
      <c r="AH2106" s="357">
        <v>457</v>
      </c>
      <c r="AI2106" s="368" t="s">
        <v>2207</v>
      </c>
      <c r="AJ2106" s="357">
        <v>353</v>
      </c>
      <c r="AK2106" s="357">
        <v>397</v>
      </c>
      <c r="AL2106" s="357">
        <v>457</v>
      </c>
      <c r="AM2106" s="357">
        <v>353</v>
      </c>
      <c r="AN2106" s="357">
        <v>397</v>
      </c>
      <c r="AO2106" s="357">
        <v>457</v>
      </c>
      <c r="AP2106" s="357">
        <v>436</v>
      </c>
      <c r="AQ2106" s="357">
        <v>436</v>
      </c>
      <c r="AR2106" s="357">
        <v>436</v>
      </c>
      <c r="AS2106" s="357">
        <v>436</v>
      </c>
      <c r="AT2106" s="105"/>
      <c r="AU2106" s="105" t="s">
        <v>1808</v>
      </c>
      <c r="AV2106" s="126">
        <v>4.3999999999999995</v>
      </c>
    </row>
    <row r="2107" spans="1:48" ht="23.25" customHeight="1">
      <c r="A2107" s="396"/>
      <c r="D2107" s="105" t="s">
        <v>1809</v>
      </c>
      <c r="E2107" s="164" t="s">
        <v>1809</v>
      </c>
      <c r="F2107" s="165" t="s">
        <v>1883</v>
      </c>
      <c r="G2107" s="126">
        <v>1.5</v>
      </c>
      <c r="H2107" s="166">
        <v>196</v>
      </c>
      <c r="I2107" s="166">
        <v>215</v>
      </c>
      <c r="J2107" s="166">
        <v>248</v>
      </c>
      <c r="K2107" s="357">
        <v>196</v>
      </c>
      <c r="L2107" s="357">
        <v>215</v>
      </c>
      <c r="M2107" s="357">
        <v>248</v>
      </c>
      <c r="N2107" s="357">
        <v>220</v>
      </c>
      <c r="O2107" s="357">
        <v>196</v>
      </c>
      <c r="P2107" s="357">
        <v>215</v>
      </c>
      <c r="Q2107" s="357">
        <v>248</v>
      </c>
      <c r="R2107" s="357">
        <v>220</v>
      </c>
      <c r="S2107" s="354">
        <v>196</v>
      </c>
      <c r="T2107" s="354">
        <v>215</v>
      </c>
      <c r="U2107" s="354">
        <v>248</v>
      </c>
      <c r="V2107" s="357">
        <v>215</v>
      </c>
      <c r="W2107" s="357">
        <v>248</v>
      </c>
      <c r="X2107" s="357">
        <v>196</v>
      </c>
      <c r="Y2107" s="357">
        <v>215</v>
      </c>
      <c r="Z2107" s="357">
        <v>248</v>
      </c>
      <c r="AA2107" s="357">
        <v>220</v>
      </c>
      <c r="AB2107" s="357">
        <v>196</v>
      </c>
      <c r="AC2107" s="357">
        <v>215</v>
      </c>
      <c r="AD2107" s="357">
        <v>248</v>
      </c>
      <c r="AE2107" s="357">
        <v>220</v>
      </c>
      <c r="AF2107" s="357">
        <v>196</v>
      </c>
      <c r="AG2107" s="357">
        <v>215</v>
      </c>
      <c r="AH2107" s="357">
        <v>248</v>
      </c>
      <c r="AI2107" s="368" t="s">
        <v>2207</v>
      </c>
      <c r="AJ2107" s="357">
        <v>196</v>
      </c>
      <c r="AK2107" s="357">
        <v>215</v>
      </c>
      <c r="AL2107" s="357">
        <v>248</v>
      </c>
      <c r="AM2107" s="357">
        <v>196</v>
      </c>
      <c r="AN2107" s="357">
        <v>215</v>
      </c>
      <c r="AO2107" s="357">
        <v>248</v>
      </c>
      <c r="AP2107" s="357">
        <v>237</v>
      </c>
      <c r="AQ2107" s="357">
        <v>237</v>
      </c>
      <c r="AR2107" s="357">
        <v>237</v>
      </c>
      <c r="AS2107" s="357">
        <v>237</v>
      </c>
      <c r="AT2107" s="105"/>
      <c r="AU2107" s="105" t="s">
        <v>1809</v>
      </c>
      <c r="AV2107" s="126">
        <v>1.5</v>
      </c>
    </row>
    <row r="2108" spans="1:48" ht="23.25" customHeight="1">
      <c r="D2108" s="105" t="s">
        <v>1810</v>
      </c>
      <c r="E2108" s="164" t="s">
        <v>1810</v>
      </c>
      <c r="F2108" s="165" t="s">
        <v>1883</v>
      </c>
      <c r="G2108" s="126">
        <v>2.3000000000000003</v>
      </c>
      <c r="H2108" s="166">
        <v>216</v>
      </c>
      <c r="I2108" s="166">
        <v>241</v>
      </c>
      <c r="J2108" s="166">
        <v>277</v>
      </c>
      <c r="K2108" s="357">
        <v>216</v>
      </c>
      <c r="L2108" s="357">
        <v>241</v>
      </c>
      <c r="M2108" s="357">
        <v>277</v>
      </c>
      <c r="N2108" s="357">
        <v>245</v>
      </c>
      <c r="O2108" s="357">
        <v>216</v>
      </c>
      <c r="P2108" s="357">
        <v>241</v>
      </c>
      <c r="Q2108" s="357">
        <v>277</v>
      </c>
      <c r="R2108" s="357">
        <v>245</v>
      </c>
      <c r="S2108" s="354">
        <v>216</v>
      </c>
      <c r="T2108" s="354">
        <v>241</v>
      </c>
      <c r="U2108" s="354">
        <v>277</v>
      </c>
      <c r="V2108" s="357">
        <v>241</v>
      </c>
      <c r="W2108" s="357">
        <v>277</v>
      </c>
      <c r="X2108" s="357">
        <v>216</v>
      </c>
      <c r="Y2108" s="357">
        <v>241</v>
      </c>
      <c r="Z2108" s="357">
        <v>277</v>
      </c>
      <c r="AA2108" s="357">
        <v>245</v>
      </c>
      <c r="AB2108" s="357">
        <v>216</v>
      </c>
      <c r="AC2108" s="357">
        <v>241</v>
      </c>
      <c r="AD2108" s="357">
        <v>277</v>
      </c>
      <c r="AE2108" s="357">
        <v>245</v>
      </c>
      <c r="AF2108" s="357">
        <v>216</v>
      </c>
      <c r="AG2108" s="357">
        <v>241</v>
      </c>
      <c r="AH2108" s="357">
        <v>277</v>
      </c>
      <c r="AI2108" s="368" t="s">
        <v>2207</v>
      </c>
      <c r="AJ2108" s="357">
        <v>216</v>
      </c>
      <c r="AK2108" s="357">
        <v>241</v>
      </c>
      <c r="AL2108" s="357">
        <v>277</v>
      </c>
      <c r="AM2108" s="357">
        <v>216</v>
      </c>
      <c r="AN2108" s="357">
        <v>241</v>
      </c>
      <c r="AO2108" s="357">
        <v>277</v>
      </c>
      <c r="AP2108" s="357">
        <v>264</v>
      </c>
      <c r="AQ2108" s="357">
        <v>264</v>
      </c>
      <c r="AR2108" s="357">
        <v>264</v>
      </c>
      <c r="AS2108" s="357">
        <v>264</v>
      </c>
      <c r="AT2108" s="105"/>
      <c r="AU2108" s="105" t="s">
        <v>1810</v>
      </c>
      <c r="AV2108" s="126">
        <v>2.3000000000000003</v>
      </c>
    </row>
    <row r="2109" spans="1:48" ht="23.25" customHeight="1">
      <c r="D2109" s="105" t="s">
        <v>1811</v>
      </c>
      <c r="E2109" s="164" t="s">
        <v>1811</v>
      </c>
      <c r="F2109" s="165" t="s">
        <v>1884</v>
      </c>
      <c r="G2109" s="126">
        <v>3</v>
      </c>
      <c r="H2109" s="166">
        <v>255</v>
      </c>
      <c r="I2109" s="166">
        <v>286</v>
      </c>
      <c r="J2109" s="166">
        <v>329</v>
      </c>
      <c r="K2109" s="357">
        <v>255</v>
      </c>
      <c r="L2109" s="357">
        <v>286</v>
      </c>
      <c r="M2109" s="357">
        <v>329</v>
      </c>
      <c r="N2109" s="357">
        <v>290</v>
      </c>
      <c r="O2109" s="357">
        <v>255</v>
      </c>
      <c r="P2109" s="357">
        <v>286</v>
      </c>
      <c r="Q2109" s="357">
        <v>329</v>
      </c>
      <c r="R2109" s="357">
        <v>290</v>
      </c>
      <c r="S2109" s="354">
        <v>255</v>
      </c>
      <c r="T2109" s="354">
        <v>286</v>
      </c>
      <c r="U2109" s="354">
        <v>329</v>
      </c>
      <c r="V2109" s="357">
        <v>286</v>
      </c>
      <c r="W2109" s="357">
        <v>329</v>
      </c>
      <c r="X2109" s="357">
        <v>255</v>
      </c>
      <c r="Y2109" s="357">
        <v>286</v>
      </c>
      <c r="Z2109" s="357">
        <v>329</v>
      </c>
      <c r="AA2109" s="357">
        <v>290</v>
      </c>
      <c r="AB2109" s="357">
        <v>255</v>
      </c>
      <c r="AC2109" s="357">
        <v>286</v>
      </c>
      <c r="AD2109" s="357">
        <v>329</v>
      </c>
      <c r="AE2109" s="357">
        <v>290</v>
      </c>
      <c r="AF2109" s="357">
        <v>255</v>
      </c>
      <c r="AG2109" s="357">
        <v>286</v>
      </c>
      <c r="AH2109" s="357">
        <v>329</v>
      </c>
      <c r="AI2109" s="368" t="s">
        <v>2207</v>
      </c>
      <c r="AJ2109" s="357">
        <v>255</v>
      </c>
      <c r="AK2109" s="357">
        <v>286</v>
      </c>
      <c r="AL2109" s="357">
        <v>329</v>
      </c>
      <c r="AM2109" s="357">
        <v>255</v>
      </c>
      <c r="AN2109" s="357">
        <v>286</v>
      </c>
      <c r="AO2109" s="357">
        <v>329</v>
      </c>
      <c r="AP2109" s="357">
        <v>314</v>
      </c>
      <c r="AQ2109" s="357">
        <v>314</v>
      </c>
      <c r="AR2109" s="357">
        <v>314</v>
      </c>
      <c r="AS2109" s="357">
        <v>314</v>
      </c>
      <c r="AT2109" s="105"/>
      <c r="AU2109" s="105" t="s">
        <v>1811</v>
      </c>
      <c r="AV2109" s="126">
        <v>3</v>
      </c>
    </row>
    <row r="2110" spans="1:48" ht="23.25" customHeight="1">
      <c r="D2110" s="105" t="s">
        <v>1812</v>
      </c>
      <c r="E2110" s="164" t="s">
        <v>1812</v>
      </c>
      <c r="F2110" s="165" t="s">
        <v>1885</v>
      </c>
      <c r="G2110" s="126">
        <v>3.8000000000000003</v>
      </c>
      <c r="H2110" s="166">
        <v>295</v>
      </c>
      <c r="I2110" s="166">
        <v>331</v>
      </c>
      <c r="J2110" s="166">
        <v>382</v>
      </c>
      <c r="K2110" s="357">
        <v>295</v>
      </c>
      <c r="L2110" s="357">
        <v>331</v>
      </c>
      <c r="M2110" s="357">
        <v>382</v>
      </c>
      <c r="N2110" s="357">
        <v>334</v>
      </c>
      <c r="O2110" s="357">
        <v>295</v>
      </c>
      <c r="P2110" s="357">
        <v>331</v>
      </c>
      <c r="Q2110" s="357">
        <v>382</v>
      </c>
      <c r="R2110" s="357">
        <v>334</v>
      </c>
      <c r="S2110" s="354">
        <v>295</v>
      </c>
      <c r="T2110" s="354">
        <v>331</v>
      </c>
      <c r="U2110" s="354">
        <v>382</v>
      </c>
      <c r="V2110" s="357">
        <v>331</v>
      </c>
      <c r="W2110" s="357">
        <v>382</v>
      </c>
      <c r="X2110" s="357">
        <v>295</v>
      </c>
      <c r="Y2110" s="357">
        <v>331</v>
      </c>
      <c r="Z2110" s="357">
        <v>382</v>
      </c>
      <c r="AA2110" s="357">
        <v>334</v>
      </c>
      <c r="AB2110" s="357">
        <v>295</v>
      </c>
      <c r="AC2110" s="357">
        <v>331</v>
      </c>
      <c r="AD2110" s="357">
        <v>382</v>
      </c>
      <c r="AE2110" s="357">
        <v>334</v>
      </c>
      <c r="AF2110" s="357">
        <v>295</v>
      </c>
      <c r="AG2110" s="357">
        <v>331</v>
      </c>
      <c r="AH2110" s="357">
        <v>382</v>
      </c>
      <c r="AI2110" s="368" t="s">
        <v>2207</v>
      </c>
      <c r="AJ2110" s="357">
        <v>295</v>
      </c>
      <c r="AK2110" s="357">
        <v>331</v>
      </c>
      <c r="AL2110" s="357">
        <v>382</v>
      </c>
      <c r="AM2110" s="357">
        <v>295</v>
      </c>
      <c r="AN2110" s="357">
        <v>331</v>
      </c>
      <c r="AO2110" s="357">
        <v>382</v>
      </c>
      <c r="AP2110" s="357">
        <v>364</v>
      </c>
      <c r="AQ2110" s="357">
        <v>364</v>
      </c>
      <c r="AR2110" s="357">
        <v>364</v>
      </c>
      <c r="AS2110" s="357">
        <v>364</v>
      </c>
      <c r="AT2110" s="105"/>
      <c r="AU2110" s="105" t="s">
        <v>1812</v>
      </c>
      <c r="AV2110" s="126">
        <v>3.8000000000000003</v>
      </c>
    </row>
    <row r="2111" spans="1:48" ht="23.25" customHeight="1">
      <c r="D2111" s="105" t="s">
        <v>5517</v>
      </c>
      <c r="E2111" s="13" t="s">
        <v>5517</v>
      </c>
      <c r="F2111" s="2" t="s">
        <v>1885</v>
      </c>
      <c r="G2111">
        <v>4.1999999999999993</v>
      </c>
      <c r="H2111" s="2">
        <v>317</v>
      </c>
      <c r="I2111" s="2">
        <v>356</v>
      </c>
      <c r="J2111" s="2">
        <v>410</v>
      </c>
      <c r="K2111" s="391">
        <v>317</v>
      </c>
      <c r="L2111" s="391">
        <v>356</v>
      </c>
      <c r="M2111" s="391">
        <v>410</v>
      </c>
      <c r="N2111" s="391">
        <v>359</v>
      </c>
      <c r="O2111" s="391">
        <v>317</v>
      </c>
      <c r="P2111" s="391">
        <v>356</v>
      </c>
      <c r="Q2111" s="391">
        <v>410</v>
      </c>
      <c r="R2111" s="391">
        <v>359</v>
      </c>
      <c r="S2111" s="354">
        <v>317</v>
      </c>
      <c r="T2111" s="354">
        <v>356</v>
      </c>
      <c r="U2111" s="354">
        <v>410</v>
      </c>
      <c r="V2111" s="391">
        <v>356</v>
      </c>
      <c r="W2111" s="391">
        <v>410</v>
      </c>
      <c r="X2111" s="391">
        <v>317</v>
      </c>
      <c r="Y2111" s="391">
        <v>356</v>
      </c>
      <c r="Z2111" s="391">
        <v>410</v>
      </c>
      <c r="AA2111" s="391">
        <v>359</v>
      </c>
      <c r="AB2111" s="391">
        <v>317</v>
      </c>
      <c r="AC2111" s="391">
        <v>356</v>
      </c>
      <c r="AD2111" s="391">
        <v>410</v>
      </c>
      <c r="AE2111" s="391">
        <v>359</v>
      </c>
      <c r="AF2111" s="391">
        <v>317</v>
      </c>
      <c r="AG2111" s="391">
        <v>356</v>
      </c>
      <c r="AH2111" s="391">
        <v>410</v>
      </c>
      <c r="AI2111" s="399" t="s">
        <v>2207</v>
      </c>
      <c r="AJ2111" s="391">
        <v>317</v>
      </c>
      <c r="AK2111" s="391">
        <v>356</v>
      </c>
      <c r="AL2111" s="391">
        <v>410</v>
      </c>
      <c r="AM2111" s="391">
        <v>317</v>
      </c>
      <c r="AN2111" s="391">
        <v>356</v>
      </c>
      <c r="AO2111" s="391">
        <v>410</v>
      </c>
      <c r="AP2111" s="391">
        <v>391</v>
      </c>
      <c r="AQ2111" s="391">
        <v>391</v>
      </c>
      <c r="AR2111" s="391">
        <v>391</v>
      </c>
      <c r="AS2111" s="391">
        <v>391</v>
      </c>
      <c r="AU2111" s="105" t="s">
        <v>5517</v>
      </c>
      <c r="AV2111" s="126">
        <v>4.1999999999999993</v>
      </c>
    </row>
    <row r="2112" spans="1:48" ht="23.25" customHeight="1">
      <c r="D2112" s="105" t="s">
        <v>1813</v>
      </c>
      <c r="E2112" s="164" t="s">
        <v>1813</v>
      </c>
      <c r="F2112" s="165" t="s">
        <v>1885</v>
      </c>
      <c r="G2112" s="126">
        <v>4.5</v>
      </c>
      <c r="H2112" s="166">
        <v>338</v>
      </c>
      <c r="I2112" s="166">
        <v>380</v>
      </c>
      <c r="J2112" s="166">
        <v>437</v>
      </c>
      <c r="K2112" s="357">
        <v>338</v>
      </c>
      <c r="L2112" s="357">
        <v>380</v>
      </c>
      <c r="M2112" s="357">
        <v>437</v>
      </c>
      <c r="N2112" s="357">
        <v>383</v>
      </c>
      <c r="O2112" s="357">
        <v>338</v>
      </c>
      <c r="P2112" s="357">
        <v>380</v>
      </c>
      <c r="Q2112" s="357">
        <v>437</v>
      </c>
      <c r="R2112" s="357">
        <v>383</v>
      </c>
      <c r="S2112" s="354">
        <v>338</v>
      </c>
      <c r="T2112" s="354">
        <v>380</v>
      </c>
      <c r="U2112" s="354">
        <v>437</v>
      </c>
      <c r="V2112" s="357">
        <v>380</v>
      </c>
      <c r="W2112" s="357">
        <v>437</v>
      </c>
      <c r="X2112" s="357">
        <v>338</v>
      </c>
      <c r="Y2112" s="357">
        <v>380</v>
      </c>
      <c r="Z2112" s="357">
        <v>437</v>
      </c>
      <c r="AA2112" s="357">
        <v>383</v>
      </c>
      <c r="AB2112" s="357">
        <v>338</v>
      </c>
      <c r="AC2112" s="357">
        <v>380</v>
      </c>
      <c r="AD2112" s="357">
        <v>437</v>
      </c>
      <c r="AE2112" s="357">
        <v>383</v>
      </c>
      <c r="AF2112" s="357">
        <v>338</v>
      </c>
      <c r="AG2112" s="357">
        <v>380</v>
      </c>
      <c r="AH2112" s="357">
        <v>437</v>
      </c>
      <c r="AI2112" s="368" t="s">
        <v>2207</v>
      </c>
      <c r="AJ2112" s="357">
        <v>338</v>
      </c>
      <c r="AK2112" s="357">
        <v>380</v>
      </c>
      <c r="AL2112" s="357">
        <v>437</v>
      </c>
      <c r="AM2112" s="357">
        <v>338</v>
      </c>
      <c r="AN2112" s="357">
        <v>380</v>
      </c>
      <c r="AO2112" s="357">
        <v>437</v>
      </c>
      <c r="AP2112" s="357">
        <v>418</v>
      </c>
      <c r="AQ2112" s="357">
        <v>418</v>
      </c>
      <c r="AR2112" s="357">
        <v>418</v>
      </c>
      <c r="AS2112" s="357">
        <v>418</v>
      </c>
      <c r="AT2112" s="105"/>
      <c r="AU2112" s="105" t="s">
        <v>1813</v>
      </c>
      <c r="AV2112" s="126">
        <v>4.5</v>
      </c>
    </row>
    <row r="2113" spans="1:48" ht="23.25" customHeight="1">
      <c r="D2113" s="105" t="s">
        <v>3175</v>
      </c>
      <c r="E2113" s="164" t="s">
        <v>3175</v>
      </c>
      <c r="F2113" s="165" t="s">
        <v>1886</v>
      </c>
      <c r="G2113" s="126">
        <v>4.8999999999999995</v>
      </c>
      <c r="H2113" s="166">
        <v>367</v>
      </c>
      <c r="I2113" s="166">
        <v>412</v>
      </c>
      <c r="J2113" s="166">
        <v>475</v>
      </c>
      <c r="K2113" s="357">
        <v>367</v>
      </c>
      <c r="L2113" s="357">
        <v>412</v>
      </c>
      <c r="M2113" s="357">
        <v>475</v>
      </c>
      <c r="N2113" s="357">
        <v>419</v>
      </c>
      <c r="O2113" s="357">
        <v>367</v>
      </c>
      <c r="P2113" s="357">
        <v>412</v>
      </c>
      <c r="Q2113" s="357">
        <v>475</v>
      </c>
      <c r="R2113" s="357">
        <v>419</v>
      </c>
      <c r="S2113" s="354">
        <v>367</v>
      </c>
      <c r="T2113" s="354">
        <v>412</v>
      </c>
      <c r="U2113" s="354">
        <v>475</v>
      </c>
      <c r="V2113" s="357">
        <v>412</v>
      </c>
      <c r="W2113" s="357">
        <v>475</v>
      </c>
      <c r="X2113" s="357">
        <v>367</v>
      </c>
      <c r="Y2113" s="357">
        <v>412</v>
      </c>
      <c r="Z2113" s="357">
        <v>475</v>
      </c>
      <c r="AA2113" s="357">
        <v>419</v>
      </c>
      <c r="AB2113" s="357">
        <v>367</v>
      </c>
      <c r="AC2113" s="357">
        <v>412</v>
      </c>
      <c r="AD2113" s="357">
        <v>475</v>
      </c>
      <c r="AE2113" s="357">
        <v>419</v>
      </c>
      <c r="AF2113" s="357">
        <v>367</v>
      </c>
      <c r="AG2113" s="357">
        <v>412</v>
      </c>
      <c r="AH2113" s="357">
        <v>475</v>
      </c>
      <c r="AI2113" s="368" t="s">
        <v>2207</v>
      </c>
      <c r="AJ2113" s="357">
        <v>367</v>
      </c>
      <c r="AK2113" s="357">
        <v>412</v>
      </c>
      <c r="AL2113" s="357">
        <v>475</v>
      </c>
      <c r="AM2113" s="357">
        <v>367</v>
      </c>
      <c r="AN2113" s="357">
        <v>412</v>
      </c>
      <c r="AO2113" s="357">
        <v>475</v>
      </c>
      <c r="AP2113" s="357">
        <v>454</v>
      </c>
      <c r="AQ2113" s="357">
        <v>454</v>
      </c>
      <c r="AR2113" s="357">
        <v>454</v>
      </c>
      <c r="AS2113" s="357">
        <v>454</v>
      </c>
      <c r="AT2113" s="105"/>
      <c r="AU2113" s="105" t="s">
        <v>3175</v>
      </c>
      <c r="AV2113" s="126">
        <v>4.8999999999999995</v>
      </c>
    </row>
    <row r="2114" spans="1:48" ht="23.25" customHeight="1">
      <c r="D2114" s="105" t="s">
        <v>1814</v>
      </c>
      <c r="E2114" s="164" t="s">
        <v>1814</v>
      </c>
      <c r="F2114" s="165" t="s">
        <v>1886</v>
      </c>
      <c r="G2114" s="126">
        <v>5.3</v>
      </c>
      <c r="H2114" s="166">
        <v>378</v>
      </c>
      <c r="I2114" s="166">
        <v>427</v>
      </c>
      <c r="J2114" s="166">
        <v>491</v>
      </c>
      <c r="K2114" s="357">
        <v>378</v>
      </c>
      <c r="L2114" s="357">
        <v>427</v>
      </c>
      <c r="M2114" s="357">
        <v>491</v>
      </c>
      <c r="N2114" s="357">
        <v>430</v>
      </c>
      <c r="O2114" s="357">
        <v>378</v>
      </c>
      <c r="P2114" s="357">
        <v>427</v>
      </c>
      <c r="Q2114" s="357">
        <v>491</v>
      </c>
      <c r="R2114" s="357">
        <v>430</v>
      </c>
      <c r="S2114" s="354">
        <v>378</v>
      </c>
      <c r="T2114" s="354">
        <v>427</v>
      </c>
      <c r="U2114" s="354">
        <v>491</v>
      </c>
      <c r="V2114" s="357">
        <v>427</v>
      </c>
      <c r="W2114" s="357">
        <v>491</v>
      </c>
      <c r="X2114" s="357">
        <v>378</v>
      </c>
      <c r="Y2114" s="357">
        <v>427</v>
      </c>
      <c r="Z2114" s="357">
        <v>491</v>
      </c>
      <c r="AA2114" s="357">
        <v>430</v>
      </c>
      <c r="AB2114" s="357">
        <v>378</v>
      </c>
      <c r="AC2114" s="357">
        <v>427</v>
      </c>
      <c r="AD2114" s="357">
        <v>491</v>
      </c>
      <c r="AE2114" s="357">
        <v>430</v>
      </c>
      <c r="AF2114" s="357">
        <v>378</v>
      </c>
      <c r="AG2114" s="357">
        <v>427</v>
      </c>
      <c r="AH2114" s="357">
        <v>491</v>
      </c>
      <c r="AI2114" s="368" t="s">
        <v>2207</v>
      </c>
      <c r="AJ2114" s="357">
        <v>378</v>
      </c>
      <c r="AK2114" s="357">
        <v>427</v>
      </c>
      <c r="AL2114" s="357">
        <v>491</v>
      </c>
      <c r="AM2114" s="357">
        <v>378</v>
      </c>
      <c r="AN2114" s="357">
        <v>427</v>
      </c>
      <c r="AO2114" s="357">
        <v>491</v>
      </c>
      <c r="AP2114" s="357">
        <v>469</v>
      </c>
      <c r="AQ2114" s="357">
        <v>469</v>
      </c>
      <c r="AR2114" s="357">
        <v>469</v>
      </c>
      <c r="AS2114" s="357">
        <v>469</v>
      </c>
      <c r="AT2114" s="105"/>
      <c r="AU2114" s="105" t="s">
        <v>1814</v>
      </c>
      <c r="AV2114" s="126">
        <v>5.3</v>
      </c>
    </row>
    <row r="2115" spans="1:48" ht="23.25" customHeight="1">
      <c r="D2115" s="105" t="s">
        <v>1815</v>
      </c>
      <c r="E2115" s="164" t="s">
        <v>1815</v>
      </c>
      <c r="F2115" s="165" t="s">
        <v>1887</v>
      </c>
      <c r="G2115" s="126">
        <v>1.8</v>
      </c>
      <c r="H2115" s="166">
        <v>205</v>
      </c>
      <c r="I2115" s="166">
        <v>226</v>
      </c>
      <c r="J2115" s="166">
        <v>260</v>
      </c>
      <c r="K2115" s="357">
        <v>205</v>
      </c>
      <c r="L2115" s="357">
        <v>226</v>
      </c>
      <c r="M2115" s="357">
        <v>260</v>
      </c>
      <c r="N2115" s="357">
        <v>231</v>
      </c>
      <c r="O2115" s="357">
        <v>205</v>
      </c>
      <c r="P2115" s="357">
        <v>226</v>
      </c>
      <c r="Q2115" s="357">
        <v>260</v>
      </c>
      <c r="R2115" s="357">
        <v>231</v>
      </c>
      <c r="S2115" s="354">
        <v>205</v>
      </c>
      <c r="T2115" s="354">
        <v>226</v>
      </c>
      <c r="U2115" s="354">
        <v>260</v>
      </c>
      <c r="V2115" s="357">
        <v>226</v>
      </c>
      <c r="W2115" s="357">
        <v>260</v>
      </c>
      <c r="X2115" s="357">
        <v>205</v>
      </c>
      <c r="Y2115" s="357">
        <v>226</v>
      </c>
      <c r="Z2115" s="357">
        <v>260</v>
      </c>
      <c r="AA2115" s="357">
        <v>231</v>
      </c>
      <c r="AB2115" s="357">
        <v>205</v>
      </c>
      <c r="AC2115" s="357">
        <v>226</v>
      </c>
      <c r="AD2115" s="357">
        <v>260</v>
      </c>
      <c r="AE2115" s="357">
        <v>231</v>
      </c>
      <c r="AF2115" s="357">
        <v>205</v>
      </c>
      <c r="AG2115" s="357">
        <v>226</v>
      </c>
      <c r="AH2115" s="357">
        <v>260</v>
      </c>
      <c r="AI2115" s="368" t="s">
        <v>2207</v>
      </c>
      <c r="AJ2115" s="357">
        <v>205</v>
      </c>
      <c r="AK2115" s="357">
        <v>226</v>
      </c>
      <c r="AL2115" s="357">
        <v>260</v>
      </c>
      <c r="AM2115" s="357">
        <v>205</v>
      </c>
      <c r="AN2115" s="357">
        <v>226</v>
      </c>
      <c r="AO2115" s="357">
        <v>260</v>
      </c>
      <c r="AP2115" s="357">
        <v>248</v>
      </c>
      <c r="AQ2115" s="357">
        <v>248</v>
      </c>
      <c r="AR2115" s="357">
        <v>248</v>
      </c>
      <c r="AS2115" s="357">
        <v>248</v>
      </c>
      <c r="AT2115" s="105"/>
      <c r="AU2115" s="105" t="s">
        <v>1815</v>
      </c>
      <c r="AV2115" s="126">
        <v>1.8</v>
      </c>
    </row>
    <row r="2116" spans="1:48" ht="23.25" customHeight="1">
      <c r="D2116" s="105" t="s">
        <v>1816</v>
      </c>
      <c r="E2116" s="164" t="s">
        <v>1816</v>
      </c>
      <c r="F2116" s="165" t="s">
        <v>1887</v>
      </c>
      <c r="G2116" s="126">
        <v>2.7</v>
      </c>
      <c r="H2116" s="166">
        <v>226</v>
      </c>
      <c r="I2116" s="166">
        <v>252</v>
      </c>
      <c r="J2116" s="166">
        <v>290</v>
      </c>
      <c r="K2116" s="357">
        <v>226</v>
      </c>
      <c r="L2116" s="357">
        <v>252</v>
      </c>
      <c r="M2116" s="357">
        <v>290</v>
      </c>
      <c r="N2116" s="357">
        <v>256</v>
      </c>
      <c r="O2116" s="357">
        <v>226</v>
      </c>
      <c r="P2116" s="357">
        <v>252</v>
      </c>
      <c r="Q2116" s="357">
        <v>290</v>
      </c>
      <c r="R2116" s="357">
        <v>256</v>
      </c>
      <c r="S2116" s="354">
        <v>226</v>
      </c>
      <c r="T2116" s="354">
        <v>252</v>
      </c>
      <c r="U2116" s="354">
        <v>290</v>
      </c>
      <c r="V2116" s="357">
        <v>252</v>
      </c>
      <c r="W2116" s="357">
        <v>290</v>
      </c>
      <c r="X2116" s="357">
        <v>226</v>
      </c>
      <c r="Y2116" s="357">
        <v>252</v>
      </c>
      <c r="Z2116" s="357">
        <v>290</v>
      </c>
      <c r="AA2116" s="357">
        <v>256</v>
      </c>
      <c r="AB2116" s="357">
        <v>226</v>
      </c>
      <c r="AC2116" s="357">
        <v>252</v>
      </c>
      <c r="AD2116" s="357">
        <v>290</v>
      </c>
      <c r="AE2116" s="357">
        <v>256</v>
      </c>
      <c r="AF2116" s="357">
        <v>226</v>
      </c>
      <c r="AG2116" s="357">
        <v>252</v>
      </c>
      <c r="AH2116" s="357">
        <v>290</v>
      </c>
      <c r="AI2116" s="368" t="s">
        <v>2207</v>
      </c>
      <c r="AJ2116" s="357">
        <v>226</v>
      </c>
      <c r="AK2116" s="357">
        <v>252</v>
      </c>
      <c r="AL2116" s="357">
        <v>290</v>
      </c>
      <c r="AM2116" s="357">
        <v>226</v>
      </c>
      <c r="AN2116" s="357">
        <v>252</v>
      </c>
      <c r="AO2116" s="357">
        <v>290</v>
      </c>
      <c r="AP2116" s="357">
        <v>277</v>
      </c>
      <c r="AQ2116" s="357">
        <v>277</v>
      </c>
      <c r="AR2116" s="357">
        <v>277</v>
      </c>
      <c r="AS2116" s="357">
        <v>277</v>
      </c>
      <c r="AT2116" s="105"/>
      <c r="AU2116" s="105" t="s">
        <v>1816</v>
      </c>
      <c r="AV2116" s="126">
        <v>2.7</v>
      </c>
    </row>
    <row r="2117" spans="1:48" ht="23.25" customHeight="1">
      <c r="D2117" s="105" t="s">
        <v>1817</v>
      </c>
      <c r="E2117" s="164" t="s">
        <v>1817</v>
      </c>
      <c r="F2117" s="165" t="s">
        <v>1888</v>
      </c>
      <c r="G2117" s="126">
        <v>3.5</v>
      </c>
      <c r="H2117" s="166">
        <v>266</v>
      </c>
      <c r="I2117" s="166">
        <v>298</v>
      </c>
      <c r="J2117" s="166">
        <v>344</v>
      </c>
      <c r="K2117" s="357">
        <v>266</v>
      </c>
      <c r="L2117" s="357">
        <v>298</v>
      </c>
      <c r="M2117" s="357">
        <v>344</v>
      </c>
      <c r="N2117" s="357">
        <v>302</v>
      </c>
      <c r="O2117" s="357">
        <v>266</v>
      </c>
      <c r="P2117" s="357">
        <v>298</v>
      </c>
      <c r="Q2117" s="357">
        <v>344</v>
      </c>
      <c r="R2117" s="357">
        <v>302</v>
      </c>
      <c r="S2117" s="354">
        <v>266</v>
      </c>
      <c r="T2117" s="354">
        <v>298</v>
      </c>
      <c r="U2117" s="354">
        <v>344</v>
      </c>
      <c r="V2117" s="357">
        <v>298</v>
      </c>
      <c r="W2117" s="357">
        <v>344</v>
      </c>
      <c r="X2117" s="357">
        <v>266</v>
      </c>
      <c r="Y2117" s="357">
        <v>298</v>
      </c>
      <c r="Z2117" s="357">
        <v>344</v>
      </c>
      <c r="AA2117" s="357">
        <v>302</v>
      </c>
      <c r="AB2117" s="357">
        <v>266</v>
      </c>
      <c r="AC2117" s="357">
        <v>298</v>
      </c>
      <c r="AD2117" s="357">
        <v>344</v>
      </c>
      <c r="AE2117" s="357">
        <v>302</v>
      </c>
      <c r="AF2117" s="357">
        <v>266</v>
      </c>
      <c r="AG2117" s="357">
        <v>298</v>
      </c>
      <c r="AH2117" s="357">
        <v>344</v>
      </c>
      <c r="AI2117" s="368" t="s">
        <v>2207</v>
      </c>
      <c r="AJ2117" s="357">
        <v>266</v>
      </c>
      <c r="AK2117" s="357">
        <v>298</v>
      </c>
      <c r="AL2117" s="357">
        <v>344</v>
      </c>
      <c r="AM2117" s="357">
        <v>266</v>
      </c>
      <c r="AN2117" s="357">
        <v>298</v>
      </c>
      <c r="AO2117" s="357">
        <v>344</v>
      </c>
      <c r="AP2117" s="357">
        <v>328</v>
      </c>
      <c r="AQ2117" s="357">
        <v>328</v>
      </c>
      <c r="AR2117" s="357">
        <v>328</v>
      </c>
      <c r="AS2117" s="357">
        <v>328</v>
      </c>
      <c r="AT2117" s="105"/>
      <c r="AU2117" s="105" t="s">
        <v>1817</v>
      </c>
      <c r="AV2117" s="126">
        <v>3.5</v>
      </c>
    </row>
    <row r="2118" spans="1:48" ht="23.25" customHeight="1">
      <c r="D2118" s="105" t="s">
        <v>1818</v>
      </c>
      <c r="E2118" s="164" t="s">
        <v>1818</v>
      </c>
      <c r="F2118" s="165" t="s">
        <v>1889</v>
      </c>
      <c r="G2118" s="126">
        <v>4.3999999999999995</v>
      </c>
      <c r="H2118" s="166">
        <v>314</v>
      </c>
      <c r="I2118" s="166">
        <v>354</v>
      </c>
      <c r="J2118" s="166">
        <v>408</v>
      </c>
      <c r="K2118" s="357">
        <v>314</v>
      </c>
      <c r="L2118" s="357">
        <v>354</v>
      </c>
      <c r="M2118" s="357">
        <v>408</v>
      </c>
      <c r="N2118" s="357">
        <v>357</v>
      </c>
      <c r="O2118" s="357">
        <v>314</v>
      </c>
      <c r="P2118" s="357">
        <v>354</v>
      </c>
      <c r="Q2118" s="357">
        <v>408</v>
      </c>
      <c r="R2118" s="357">
        <v>357</v>
      </c>
      <c r="S2118" s="354">
        <v>314</v>
      </c>
      <c r="T2118" s="354">
        <v>354</v>
      </c>
      <c r="U2118" s="354">
        <v>408</v>
      </c>
      <c r="V2118" s="357">
        <v>354</v>
      </c>
      <c r="W2118" s="357">
        <v>408</v>
      </c>
      <c r="X2118" s="357">
        <v>314</v>
      </c>
      <c r="Y2118" s="357">
        <v>354</v>
      </c>
      <c r="Z2118" s="357">
        <v>408</v>
      </c>
      <c r="AA2118" s="357">
        <v>357</v>
      </c>
      <c r="AB2118" s="357">
        <v>314</v>
      </c>
      <c r="AC2118" s="357">
        <v>354</v>
      </c>
      <c r="AD2118" s="357">
        <v>408</v>
      </c>
      <c r="AE2118" s="357">
        <v>357</v>
      </c>
      <c r="AF2118" s="357">
        <v>314</v>
      </c>
      <c r="AG2118" s="357">
        <v>354</v>
      </c>
      <c r="AH2118" s="357">
        <v>408</v>
      </c>
      <c r="AI2118" s="368" t="s">
        <v>2207</v>
      </c>
      <c r="AJ2118" s="357">
        <v>314</v>
      </c>
      <c r="AK2118" s="357">
        <v>354</v>
      </c>
      <c r="AL2118" s="357">
        <v>408</v>
      </c>
      <c r="AM2118" s="357">
        <v>314</v>
      </c>
      <c r="AN2118" s="357">
        <v>354</v>
      </c>
      <c r="AO2118" s="357">
        <v>408</v>
      </c>
      <c r="AP2118" s="357">
        <v>389</v>
      </c>
      <c r="AQ2118" s="357">
        <v>389</v>
      </c>
      <c r="AR2118" s="357">
        <v>389</v>
      </c>
      <c r="AS2118" s="357">
        <v>389</v>
      </c>
      <c r="AT2118" s="105"/>
      <c r="AU2118" s="105" t="s">
        <v>1818</v>
      </c>
      <c r="AV2118" s="126">
        <v>4.3999999999999995</v>
      </c>
    </row>
    <row r="2119" spans="1:48" ht="23.25" customHeight="1">
      <c r="D2119" s="105" t="s">
        <v>5518</v>
      </c>
      <c r="E2119" s="13" t="s">
        <v>5518</v>
      </c>
      <c r="F2119" s="2" t="s">
        <v>1889</v>
      </c>
      <c r="G2119">
        <v>4.8999999999999995</v>
      </c>
      <c r="H2119" s="2">
        <v>337</v>
      </c>
      <c r="I2119" s="2">
        <v>380</v>
      </c>
      <c r="J2119" s="2">
        <v>437</v>
      </c>
      <c r="K2119" s="391">
        <v>337</v>
      </c>
      <c r="L2119" s="391">
        <v>380</v>
      </c>
      <c r="M2119" s="391">
        <v>437</v>
      </c>
      <c r="N2119" s="391">
        <v>382</v>
      </c>
      <c r="O2119" s="391">
        <v>337</v>
      </c>
      <c r="P2119" s="391">
        <v>380</v>
      </c>
      <c r="Q2119" s="391">
        <v>437</v>
      </c>
      <c r="R2119" s="391">
        <v>382</v>
      </c>
      <c r="S2119" s="354">
        <v>337</v>
      </c>
      <c r="T2119" s="354">
        <v>380</v>
      </c>
      <c r="U2119" s="354">
        <v>437</v>
      </c>
      <c r="V2119" s="391">
        <v>380</v>
      </c>
      <c r="W2119" s="391">
        <v>437</v>
      </c>
      <c r="X2119" s="391">
        <v>337</v>
      </c>
      <c r="Y2119" s="391">
        <v>380</v>
      </c>
      <c r="Z2119" s="391">
        <v>437</v>
      </c>
      <c r="AA2119" s="391">
        <v>382</v>
      </c>
      <c r="AB2119" s="391">
        <v>337</v>
      </c>
      <c r="AC2119" s="391">
        <v>380</v>
      </c>
      <c r="AD2119" s="391">
        <v>437</v>
      </c>
      <c r="AE2119" s="391">
        <v>382</v>
      </c>
      <c r="AF2119" s="391">
        <v>337</v>
      </c>
      <c r="AG2119" s="391">
        <v>380</v>
      </c>
      <c r="AH2119" s="391">
        <v>437</v>
      </c>
      <c r="AI2119" s="399" t="s">
        <v>2207</v>
      </c>
      <c r="AJ2119" s="391">
        <v>337</v>
      </c>
      <c r="AK2119" s="391">
        <v>380</v>
      </c>
      <c r="AL2119" s="391">
        <v>437</v>
      </c>
      <c r="AM2119" s="391">
        <v>337</v>
      </c>
      <c r="AN2119" s="391">
        <v>380</v>
      </c>
      <c r="AO2119" s="391">
        <v>437</v>
      </c>
      <c r="AP2119" s="391">
        <v>417</v>
      </c>
      <c r="AQ2119" s="391">
        <v>417</v>
      </c>
      <c r="AR2119" s="391">
        <v>417</v>
      </c>
      <c r="AS2119" s="391">
        <v>417</v>
      </c>
      <c r="AU2119" s="105" t="s">
        <v>5518</v>
      </c>
      <c r="AV2119" s="126">
        <v>4.8999999999999995</v>
      </c>
    </row>
    <row r="2120" spans="1:48" ht="23.25" customHeight="1">
      <c r="D2120" s="105" t="s">
        <v>1819</v>
      </c>
      <c r="E2120" s="164" t="s">
        <v>1819</v>
      </c>
      <c r="F2120" s="165" t="s">
        <v>1889</v>
      </c>
      <c r="G2120" s="126">
        <v>5.3</v>
      </c>
      <c r="H2120" s="166">
        <v>359</v>
      </c>
      <c r="I2120" s="166">
        <v>405</v>
      </c>
      <c r="J2120" s="166">
        <v>466</v>
      </c>
      <c r="K2120" s="357">
        <v>359</v>
      </c>
      <c r="L2120" s="357">
        <v>405</v>
      </c>
      <c r="M2120" s="357">
        <v>466</v>
      </c>
      <c r="N2120" s="357">
        <v>407</v>
      </c>
      <c r="O2120" s="357">
        <v>359</v>
      </c>
      <c r="P2120" s="357">
        <v>405</v>
      </c>
      <c r="Q2120" s="357">
        <v>466</v>
      </c>
      <c r="R2120" s="357">
        <v>407</v>
      </c>
      <c r="S2120" s="354">
        <v>359</v>
      </c>
      <c r="T2120" s="354">
        <v>405</v>
      </c>
      <c r="U2120" s="354">
        <v>466</v>
      </c>
      <c r="V2120" s="357">
        <v>405</v>
      </c>
      <c r="W2120" s="357">
        <v>466</v>
      </c>
      <c r="X2120" s="357">
        <v>359</v>
      </c>
      <c r="Y2120" s="357">
        <v>405</v>
      </c>
      <c r="Z2120" s="357">
        <v>466</v>
      </c>
      <c r="AA2120" s="357">
        <v>407</v>
      </c>
      <c r="AB2120" s="357">
        <v>359</v>
      </c>
      <c r="AC2120" s="357">
        <v>405</v>
      </c>
      <c r="AD2120" s="357">
        <v>466</v>
      </c>
      <c r="AE2120" s="357">
        <v>407</v>
      </c>
      <c r="AF2120" s="357">
        <v>359</v>
      </c>
      <c r="AG2120" s="357">
        <v>405</v>
      </c>
      <c r="AH2120" s="357">
        <v>466</v>
      </c>
      <c r="AI2120" s="368" t="s">
        <v>2207</v>
      </c>
      <c r="AJ2120" s="357">
        <v>359</v>
      </c>
      <c r="AK2120" s="357">
        <v>405</v>
      </c>
      <c r="AL2120" s="357">
        <v>466</v>
      </c>
      <c r="AM2120" s="357">
        <v>359</v>
      </c>
      <c r="AN2120" s="357">
        <v>405</v>
      </c>
      <c r="AO2120" s="357">
        <v>466</v>
      </c>
      <c r="AP2120" s="357">
        <v>445</v>
      </c>
      <c r="AQ2120" s="357">
        <v>445</v>
      </c>
      <c r="AR2120" s="357">
        <v>445</v>
      </c>
      <c r="AS2120" s="357">
        <v>445</v>
      </c>
      <c r="AT2120" s="105"/>
      <c r="AU2120" s="105" t="s">
        <v>1819</v>
      </c>
      <c r="AV2120" s="126">
        <v>5.3</v>
      </c>
    </row>
    <row r="2121" spans="1:48" ht="23.25" customHeight="1">
      <c r="D2121" s="105" t="s">
        <v>3176</v>
      </c>
      <c r="E2121" s="164" t="s">
        <v>3176</v>
      </c>
      <c r="F2121" s="165" t="s">
        <v>1890</v>
      </c>
      <c r="G2121" s="126">
        <v>5.6999999999999993</v>
      </c>
      <c r="H2121" s="166">
        <v>392</v>
      </c>
      <c r="I2121" s="166">
        <v>442</v>
      </c>
      <c r="J2121" s="166">
        <v>509</v>
      </c>
      <c r="K2121" s="357">
        <v>392</v>
      </c>
      <c r="L2121" s="357">
        <v>442</v>
      </c>
      <c r="M2121" s="357">
        <v>509</v>
      </c>
      <c r="N2121" s="357">
        <v>448</v>
      </c>
      <c r="O2121" s="357">
        <v>392</v>
      </c>
      <c r="P2121" s="357">
        <v>442</v>
      </c>
      <c r="Q2121" s="357">
        <v>509</v>
      </c>
      <c r="R2121" s="357">
        <v>448</v>
      </c>
      <c r="S2121" s="354">
        <v>392</v>
      </c>
      <c r="T2121" s="354">
        <v>442</v>
      </c>
      <c r="U2121" s="354">
        <v>509</v>
      </c>
      <c r="V2121" s="357">
        <v>442</v>
      </c>
      <c r="W2121" s="357">
        <v>509</v>
      </c>
      <c r="X2121" s="357">
        <v>392</v>
      </c>
      <c r="Y2121" s="357">
        <v>442</v>
      </c>
      <c r="Z2121" s="357">
        <v>509</v>
      </c>
      <c r="AA2121" s="357">
        <v>448</v>
      </c>
      <c r="AB2121" s="357">
        <v>392</v>
      </c>
      <c r="AC2121" s="357">
        <v>442</v>
      </c>
      <c r="AD2121" s="357">
        <v>509</v>
      </c>
      <c r="AE2121" s="357">
        <v>448</v>
      </c>
      <c r="AF2121" s="357">
        <v>392</v>
      </c>
      <c r="AG2121" s="357">
        <v>442</v>
      </c>
      <c r="AH2121" s="357">
        <v>509</v>
      </c>
      <c r="AI2121" s="368" t="s">
        <v>2207</v>
      </c>
      <c r="AJ2121" s="357">
        <v>392</v>
      </c>
      <c r="AK2121" s="357">
        <v>442</v>
      </c>
      <c r="AL2121" s="357">
        <v>509</v>
      </c>
      <c r="AM2121" s="357">
        <v>392</v>
      </c>
      <c r="AN2121" s="357">
        <v>442</v>
      </c>
      <c r="AO2121" s="357">
        <v>509</v>
      </c>
      <c r="AP2121" s="357">
        <v>486</v>
      </c>
      <c r="AQ2121" s="357">
        <v>486</v>
      </c>
      <c r="AR2121" s="357">
        <v>486</v>
      </c>
      <c r="AS2121" s="357">
        <v>486</v>
      </c>
      <c r="AT2121" s="105"/>
      <c r="AU2121" s="105" t="s">
        <v>3176</v>
      </c>
      <c r="AV2121" s="126">
        <v>5.6999999999999993</v>
      </c>
    </row>
    <row r="2122" spans="1:48" ht="23.25" customHeight="1">
      <c r="D2122" s="105" t="s">
        <v>1820</v>
      </c>
      <c r="E2122" s="164" t="s">
        <v>1820</v>
      </c>
      <c r="F2122" s="165" t="s">
        <v>1890</v>
      </c>
      <c r="G2122" s="126">
        <v>6.1999999999999993</v>
      </c>
      <c r="H2122" s="166">
        <v>403</v>
      </c>
      <c r="I2122" s="166">
        <v>455</v>
      </c>
      <c r="J2122" s="166">
        <v>524</v>
      </c>
      <c r="K2122" s="357">
        <v>403</v>
      </c>
      <c r="L2122" s="357">
        <v>455</v>
      </c>
      <c r="M2122" s="357">
        <v>524</v>
      </c>
      <c r="N2122" s="357">
        <v>457</v>
      </c>
      <c r="O2122" s="357">
        <v>403</v>
      </c>
      <c r="P2122" s="357">
        <v>455</v>
      </c>
      <c r="Q2122" s="357">
        <v>524</v>
      </c>
      <c r="R2122" s="357">
        <v>457</v>
      </c>
      <c r="S2122" s="354">
        <v>403</v>
      </c>
      <c r="T2122" s="354">
        <v>455</v>
      </c>
      <c r="U2122" s="354">
        <v>524</v>
      </c>
      <c r="V2122" s="357">
        <v>455</v>
      </c>
      <c r="W2122" s="357">
        <v>524</v>
      </c>
      <c r="X2122" s="357">
        <v>403</v>
      </c>
      <c r="Y2122" s="357">
        <v>455</v>
      </c>
      <c r="Z2122" s="357">
        <v>524</v>
      </c>
      <c r="AA2122" s="357">
        <v>457</v>
      </c>
      <c r="AB2122" s="357">
        <v>403</v>
      </c>
      <c r="AC2122" s="357">
        <v>455</v>
      </c>
      <c r="AD2122" s="357">
        <v>524</v>
      </c>
      <c r="AE2122" s="357">
        <v>457</v>
      </c>
      <c r="AF2122" s="357">
        <v>403</v>
      </c>
      <c r="AG2122" s="357">
        <v>455</v>
      </c>
      <c r="AH2122" s="357">
        <v>524</v>
      </c>
      <c r="AI2122" s="368" t="s">
        <v>2207</v>
      </c>
      <c r="AJ2122" s="357">
        <v>403</v>
      </c>
      <c r="AK2122" s="357">
        <v>455</v>
      </c>
      <c r="AL2122" s="357">
        <v>524</v>
      </c>
      <c r="AM2122" s="357">
        <v>403</v>
      </c>
      <c r="AN2122" s="357">
        <v>455</v>
      </c>
      <c r="AO2122" s="357">
        <v>524</v>
      </c>
      <c r="AP2122" s="357">
        <v>500</v>
      </c>
      <c r="AQ2122" s="357">
        <v>500</v>
      </c>
      <c r="AR2122" s="357">
        <v>500</v>
      </c>
      <c r="AS2122" s="357">
        <v>500</v>
      </c>
      <c r="AT2122" s="105"/>
      <c r="AU2122" s="105" t="s">
        <v>1820</v>
      </c>
      <c r="AV2122" s="126">
        <v>6.1999999999999993</v>
      </c>
    </row>
    <row r="2123" spans="1:48" ht="23.25" customHeight="1">
      <c r="D2123" s="105" t="s">
        <v>1821</v>
      </c>
      <c r="E2123" s="164" t="s">
        <v>1821</v>
      </c>
      <c r="F2123" s="165" t="s">
        <v>1891</v>
      </c>
      <c r="G2123" s="126">
        <v>2</v>
      </c>
      <c r="H2123" s="166">
        <v>214</v>
      </c>
      <c r="I2123" s="166">
        <v>237</v>
      </c>
      <c r="J2123" s="166">
        <v>273</v>
      </c>
      <c r="K2123" s="357">
        <v>214</v>
      </c>
      <c r="L2123" s="357">
        <v>237</v>
      </c>
      <c r="M2123" s="357">
        <v>273</v>
      </c>
      <c r="N2123" s="357">
        <v>242</v>
      </c>
      <c r="O2123" s="357">
        <v>214</v>
      </c>
      <c r="P2123" s="357">
        <v>237</v>
      </c>
      <c r="Q2123" s="357">
        <v>273</v>
      </c>
      <c r="R2123" s="357">
        <v>242</v>
      </c>
      <c r="S2123" s="354">
        <v>214</v>
      </c>
      <c r="T2123" s="354">
        <v>237</v>
      </c>
      <c r="U2123" s="354">
        <v>273</v>
      </c>
      <c r="V2123" s="357">
        <v>237</v>
      </c>
      <c r="W2123" s="357">
        <v>273</v>
      </c>
      <c r="X2123" s="357">
        <v>214</v>
      </c>
      <c r="Y2123" s="357">
        <v>237</v>
      </c>
      <c r="Z2123" s="357">
        <v>273</v>
      </c>
      <c r="AA2123" s="357">
        <v>242</v>
      </c>
      <c r="AB2123" s="357">
        <v>214</v>
      </c>
      <c r="AC2123" s="357">
        <v>237</v>
      </c>
      <c r="AD2123" s="357">
        <v>273</v>
      </c>
      <c r="AE2123" s="357">
        <v>242</v>
      </c>
      <c r="AF2123" s="357">
        <v>214</v>
      </c>
      <c r="AG2123" s="357">
        <v>237</v>
      </c>
      <c r="AH2123" s="357">
        <v>273</v>
      </c>
      <c r="AI2123" s="368" t="s">
        <v>2207</v>
      </c>
      <c r="AJ2123" s="357">
        <v>214</v>
      </c>
      <c r="AK2123" s="357">
        <v>237</v>
      </c>
      <c r="AL2123" s="357">
        <v>273</v>
      </c>
      <c r="AM2123" s="357">
        <v>214</v>
      </c>
      <c r="AN2123" s="357">
        <v>237</v>
      </c>
      <c r="AO2123" s="357">
        <v>273</v>
      </c>
      <c r="AP2123" s="357">
        <v>261</v>
      </c>
      <c r="AQ2123" s="357">
        <v>261</v>
      </c>
      <c r="AR2123" s="357">
        <v>261</v>
      </c>
      <c r="AS2123" s="357">
        <v>261</v>
      </c>
      <c r="AT2123" s="105"/>
      <c r="AU2123" s="105" t="s">
        <v>1821</v>
      </c>
      <c r="AV2123" s="126">
        <v>2</v>
      </c>
    </row>
    <row r="2124" spans="1:48" ht="23.25" customHeight="1">
      <c r="D2124" s="105" t="s">
        <v>1822</v>
      </c>
      <c r="E2124" s="164" t="s">
        <v>1822</v>
      </c>
      <c r="F2124" s="165" t="s">
        <v>1891</v>
      </c>
      <c r="G2124" s="126">
        <v>3</v>
      </c>
      <c r="H2124" s="166">
        <v>237</v>
      </c>
      <c r="I2124" s="166">
        <v>266</v>
      </c>
      <c r="J2124" s="166">
        <v>306</v>
      </c>
      <c r="K2124" s="357">
        <v>237</v>
      </c>
      <c r="L2124" s="357">
        <v>266</v>
      </c>
      <c r="M2124" s="357">
        <v>306</v>
      </c>
      <c r="N2124" s="357">
        <v>269</v>
      </c>
      <c r="O2124" s="357">
        <v>237</v>
      </c>
      <c r="P2124" s="357">
        <v>266</v>
      </c>
      <c r="Q2124" s="357">
        <v>306</v>
      </c>
      <c r="R2124" s="357">
        <v>269</v>
      </c>
      <c r="S2124" s="354">
        <v>237</v>
      </c>
      <c r="T2124" s="354">
        <v>266</v>
      </c>
      <c r="U2124" s="354">
        <v>306</v>
      </c>
      <c r="V2124" s="357">
        <v>266</v>
      </c>
      <c r="W2124" s="357">
        <v>306</v>
      </c>
      <c r="X2124" s="357">
        <v>237</v>
      </c>
      <c r="Y2124" s="357">
        <v>266</v>
      </c>
      <c r="Z2124" s="357">
        <v>306</v>
      </c>
      <c r="AA2124" s="357">
        <v>269</v>
      </c>
      <c r="AB2124" s="357">
        <v>237</v>
      </c>
      <c r="AC2124" s="357">
        <v>266</v>
      </c>
      <c r="AD2124" s="357">
        <v>306</v>
      </c>
      <c r="AE2124" s="357">
        <v>269</v>
      </c>
      <c r="AF2124" s="357">
        <v>237</v>
      </c>
      <c r="AG2124" s="357">
        <v>266</v>
      </c>
      <c r="AH2124" s="357">
        <v>306</v>
      </c>
      <c r="AI2124" s="368" t="s">
        <v>2207</v>
      </c>
      <c r="AJ2124" s="357">
        <v>237</v>
      </c>
      <c r="AK2124" s="357">
        <v>266</v>
      </c>
      <c r="AL2124" s="357">
        <v>306</v>
      </c>
      <c r="AM2124" s="357">
        <v>237</v>
      </c>
      <c r="AN2124" s="357">
        <v>266</v>
      </c>
      <c r="AO2124" s="357">
        <v>306</v>
      </c>
      <c r="AP2124" s="357">
        <v>292</v>
      </c>
      <c r="AQ2124" s="357">
        <v>292</v>
      </c>
      <c r="AR2124" s="357">
        <v>292</v>
      </c>
      <c r="AS2124" s="357">
        <v>292</v>
      </c>
      <c r="AT2124" s="105"/>
      <c r="AU2124" s="105" t="s">
        <v>1822</v>
      </c>
      <c r="AV2124" s="126">
        <v>3</v>
      </c>
    </row>
    <row r="2125" spans="1:48" ht="23.25" customHeight="1">
      <c r="A2125" s="396"/>
      <c r="B2125" s="397"/>
      <c r="D2125" s="105" t="s">
        <v>1823</v>
      </c>
      <c r="E2125" s="164" t="s">
        <v>1823</v>
      </c>
      <c r="F2125" s="165" t="s">
        <v>1892</v>
      </c>
      <c r="G2125" s="126">
        <v>4</v>
      </c>
      <c r="H2125" s="166">
        <v>285</v>
      </c>
      <c r="I2125" s="166">
        <v>321</v>
      </c>
      <c r="J2125" s="166">
        <v>370</v>
      </c>
      <c r="K2125" s="357">
        <v>285</v>
      </c>
      <c r="L2125" s="357">
        <v>321</v>
      </c>
      <c r="M2125" s="357">
        <v>370</v>
      </c>
      <c r="N2125" s="357">
        <v>324</v>
      </c>
      <c r="O2125" s="357">
        <v>285</v>
      </c>
      <c r="P2125" s="357">
        <v>321</v>
      </c>
      <c r="Q2125" s="357">
        <v>370</v>
      </c>
      <c r="R2125" s="357">
        <v>324</v>
      </c>
      <c r="S2125" s="354">
        <v>285</v>
      </c>
      <c r="T2125" s="354">
        <v>321</v>
      </c>
      <c r="U2125" s="354">
        <v>370</v>
      </c>
      <c r="V2125" s="357">
        <v>321</v>
      </c>
      <c r="W2125" s="357">
        <v>370</v>
      </c>
      <c r="X2125" s="357">
        <v>285</v>
      </c>
      <c r="Y2125" s="357">
        <v>321</v>
      </c>
      <c r="Z2125" s="357">
        <v>370</v>
      </c>
      <c r="AA2125" s="357">
        <v>324</v>
      </c>
      <c r="AB2125" s="357">
        <v>285</v>
      </c>
      <c r="AC2125" s="357">
        <v>321</v>
      </c>
      <c r="AD2125" s="357">
        <v>370</v>
      </c>
      <c r="AE2125" s="357">
        <v>324</v>
      </c>
      <c r="AF2125" s="357">
        <v>285</v>
      </c>
      <c r="AG2125" s="357">
        <v>321</v>
      </c>
      <c r="AH2125" s="357">
        <v>370</v>
      </c>
      <c r="AI2125" s="368" t="s">
        <v>2207</v>
      </c>
      <c r="AJ2125" s="357">
        <v>285</v>
      </c>
      <c r="AK2125" s="357">
        <v>321</v>
      </c>
      <c r="AL2125" s="357">
        <v>370</v>
      </c>
      <c r="AM2125" s="357">
        <v>285</v>
      </c>
      <c r="AN2125" s="357">
        <v>321</v>
      </c>
      <c r="AO2125" s="357">
        <v>370</v>
      </c>
      <c r="AP2125" s="357">
        <v>353</v>
      </c>
      <c r="AQ2125" s="357">
        <v>353</v>
      </c>
      <c r="AR2125" s="357">
        <v>353</v>
      </c>
      <c r="AS2125" s="357">
        <v>353</v>
      </c>
      <c r="AT2125" s="105"/>
      <c r="AU2125" s="105" t="s">
        <v>1823</v>
      </c>
      <c r="AV2125" s="126">
        <v>4</v>
      </c>
    </row>
    <row r="2126" spans="1:48" ht="23.25" customHeight="1">
      <c r="D2126" s="105" t="s">
        <v>1824</v>
      </c>
      <c r="E2126" s="164" t="s">
        <v>1824</v>
      </c>
      <c r="F2126" s="165" t="s">
        <v>1893</v>
      </c>
      <c r="G2126" s="126">
        <v>5</v>
      </c>
      <c r="H2126" s="166">
        <v>332</v>
      </c>
      <c r="I2126" s="166">
        <v>376</v>
      </c>
      <c r="J2126" s="166">
        <v>432</v>
      </c>
      <c r="K2126" s="357">
        <v>332</v>
      </c>
      <c r="L2126" s="357">
        <v>376</v>
      </c>
      <c r="M2126" s="357">
        <v>432</v>
      </c>
      <c r="N2126" s="357">
        <v>377</v>
      </c>
      <c r="O2126" s="357">
        <v>332</v>
      </c>
      <c r="P2126" s="357">
        <v>376</v>
      </c>
      <c r="Q2126" s="357">
        <v>432</v>
      </c>
      <c r="R2126" s="357">
        <v>377</v>
      </c>
      <c r="S2126" s="354">
        <v>332</v>
      </c>
      <c r="T2126" s="354">
        <v>376</v>
      </c>
      <c r="U2126" s="354">
        <v>432</v>
      </c>
      <c r="V2126" s="357">
        <v>376</v>
      </c>
      <c r="W2126" s="357">
        <v>432</v>
      </c>
      <c r="X2126" s="357">
        <v>332</v>
      </c>
      <c r="Y2126" s="357">
        <v>376</v>
      </c>
      <c r="Z2126" s="357">
        <v>432</v>
      </c>
      <c r="AA2126" s="357">
        <v>377</v>
      </c>
      <c r="AB2126" s="357">
        <v>332</v>
      </c>
      <c r="AC2126" s="357">
        <v>376</v>
      </c>
      <c r="AD2126" s="357">
        <v>432</v>
      </c>
      <c r="AE2126" s="357">
        <v>377</v>
      </c>
      <c r="AF2126" s="357">
        <v>332</v>
      </c>
      <c r="AG2126" s="357">
        <v>376</v>
      </c>
      <c r="AH2126" s="357">
        <v>432</v>
      </c>
      <c r="AI2126" s="368" t="s">
        <v>2207</v>
      </c>
      <c r="AJ2126" s="357">
        <v>332</v>
      </c>
      <c r="AK2126" s="357">
        <v>376</v>
      </c>
      <c r="AL2126" s="357">
        <v>432</v>
      </c>
      <c r="AM2126" s="357">
        <v>332</v>
      </c>
      <c r="AN2126" s="357">
        <v>376</v>
      </c>
      <c r="AO2126" s="357">
        <v>432</v>
      </c>
      <c r="AP2126" s="357">
        <v>413</v>
      </c>
      <c r="AQ2126" s="357">
        <v>413</v>
      </c>
      <c r="AR2126" s="357">
        <v>413</v>
      </c>
      <c r="AS2126" s="357">
        <v>413</v>
      </c>
      <c r="AT2126" s="105"/>
      <c r="AU2126" s="105" t="s">
        <v>1824</v>
      </c>
      <c r="AV2126" s="126">
        <v>5</v>
      </c>
    </row>
    <row r="2127" spans="1:48" ht="23.25" customHeight="1">
      <c r="D2127" s="105" t="s">
        <v>5519</v>
      </c>
      <c r="E2127" s="13" t="s">
        <v>5519</v>
      </c>
      <c r="F2127" s="2" t="s">
        <v>1893</v>
      </c>
      <c r="G2127">
        <v>5.5</v>
      </c>
      <c r="H2127" s="2">
        <v>356</v>
      </c>
      <c r="I2127" s="2">
        <v>403</v>
      </c>
      <c r="J2127" s="2">
        <v>463</v>
      </c>
      <c r="K2127" s="391">
        <v>356</v>
      </c>
      <c r="L2127" s="391">
        <v>403</v>
      </c>
      <c r="M2127" s="391">
        <v>463</v>
      </c>
      <c r="N2127" s="391">
        <v>404</v>
      </c>
      <c r="O2127" s="391">
        <v>356</v>
      </c>
      <c r="P2127" s="391">
        <v>403</v>
      </c>
      <c r="Q2127" s="391">
        <v>463</v>
      </c>
      <c r="R2127" s="391">
        <v>404</v>
      </c>
      <c r="S2127" s="354">
        <v>356</v>
      </c>
      <c r="T2127" s="354">
        <v>403</v>
      </c>
      <c r="U2127" s="354">
        <v>463</v>
      </c>
      <c r="V2127" s="391">
        <v>403</v>
      </c>
      <c r="W2127" s="391">
        <v>463</v>
      </c>
      <c r="X2127" s="391">
        <v>356</v>
      </c>
      <c r="Y2127" s="391">
        <v>403</v>
      </c>
      <c r="Z2127" s="391">
        <v>463</v>
      </c>
      <c r="AA2127" s="391">
        <v>404</v>
      </c>
      <c r="AB2127" s="391">
        <v>356</v>
      </c>
      <c r="AC2127" s="391">
        <v>403</v>
      </c>
      <c r="AD2127" s="391">
        <v>463</v>
      </c>
      <c r="AE2127" s="391">
        <v>404</v>
      </c>
      <c r="AF2127" s="391">
        <v>356</v>
      </c>
      <c r="AG2127" s="391">
        <v>403</v>
      </c>
      <c r="AH2127" s="391">
        <v>463</v>
      </c>
      <c r="AI2127" s="399" t="s">
        <v>2207</v>
      </c>
      <c r="AJ2127" s="391">
        <v>356</v>
      </c>
      <c r="AK2127" s="391">
        <v>403</v>
      </c>
      <c r="AL2127" s="391">
        <v>463</v>
      </c>
      <c r="AM2127" s="391">
        <v>356</v>
      </c>
      <c r="AN2127" s="391">
        <v>403</v>
      </c>
      <c r="AO2127" s="391">
        <v>463</v>
      </c>
      <c r="AP2127" s="391">
        <v>443</v>
      </c>
      <c r="AQ2127" s="391">
        <v>443</v>
      </c>
      <c r="AR2127" s="391">
        <v>443</v>
      </c>
      <c r="AS2127" s="391">
        <v>443</v>
      </c>
      <c r="AU2127" s="105" t="s">
        <v>5519</v>
      </c>
      <c r="AV2127" s="126">
        <v>5.5</v>
      </c>
    </row>
    <row r="2128" spans="1:48" ht="23.25" customHeight="1">
      <c r="D2128" s="105" t="s">
        <v>1825</v>
      </c>
      <c r="E2128" s="164" t="s">
        <v>1825</v>
      </c>
      <c r="F2128" s="165" t="s">
        <v>1893</v>
      </c>
      <c r="G2128" s="126">
        <v>6</v>
      </c>
      <c r="H2128" s="166">
        <v>380</v>
      </c>
      <c r="I2128" s="166">
        <v>430</v>
      </c>
      <c r="J2128" s="166">
        <v>494</v>
      </c>
      <c r="K2128" s="357">
        <v>380</v>
      </c>
      <c r="L2128" s="357">
        <v>430</v>
      </c>
      <c r="M2128" s="357">
        <v>494</v>
      </c>
      <c r="N2128" s="357">
        <v>431</v>
      </c>
      <c r="O2128" s="357">
        <v>380</v>
      </c>
      <c r="P2128" s="357">
        <v>430</v>
      </c>
      <c r="Q2128" s="357">
        <v>494</v>
      </c>
      <c r="R2128" s="357">
        <v>431</v>
      </c>
      <c r="S2128" s="354">
        <v>380</v>
      </c>
      <c r="T2128" s="354">
        <v>430</v>
      </c>
      <c r="U2128" s="354">
        <v>494</v>
      </c>
      <c r="V2128" s="357">
        <v>430</v>
      </c>
      <c r="W2128" s="357">
        <v>494</v>
      </c>
      <c r="X2128" s="357">
        <v>380</v>
      </c>
      <c r="Y2128" s="357">
        <v>430</v>
      </c>
      <c r="Z2128" s="357">
        <v>494</v>
      </c>
      <c r="AA2128" s="357">
        <v>431</v>
      </c>
      <c r="AB2128" s="357">
        <v>380</v>
      </c>
      <c r="AC2128" s="357">
        <v>430</v>
      </c>
      <c r="AD2128" s="357">
        <v>494</v>
      </c>
      <c r="AE2128" s="357">
        <v>431</v>
      </c>
      <c r="AF2128" s="357">
        <v>380</v>
      </c>
      <c r="AG2128" s="357">
        <v>430</v>
      </c>
      <c r="AH2128" s="357">
        <v>494</v>
      </c>
      <c r="AI2128" s="368" t="s">
        <v>2207</v>
      </c>
      <c r="AJ2128" s="357">
        <v>380</v>
      </c>
      <c r="AK2128" s="357">
        <v>430</v>
      </c>
      <c r="AL2128" s="357">
        <v>494</v>
      </c>
      <c r="AM2128" s="357">
        <v>380</v>
      </c>
      <c r="AN2128" s="357">
        <v>430</v>
      </c>
      <c r="AO2128" s="357">
        <v>494</v>
      </c>
      <c r="AP2128" s="357">
        <v>472</v>
      </c>
      <c r="AQ2128" s="357">
        <v>472</v>
      </c>
      <c r="AR2128" s="357">
        <v>472</v>
      </c>
      <c r="AS2128" s="357">
        <v>472</v>
      </c>
      <c r="AT2128" s="105"/>
      <c r="AU2128" s="105" t="s">
        <v>1825</v>
      </c>
      <c r="AV2128" s="126">
        <v>6</v>
      </c>
    </row>
    <row r="2129" spans="1:48" ht="23.25" customHeight="1">
      <c r="D2129" s="105" t="s">
        <v>3177</v>
      </c>
      <c r="E2129" s="164" t="s">
        <v>3177</v>
      </c>
      <c r="F2129" s="165" t="s">
        <v>1894</v>
      </c>
      <c r="G2129" s="126">
        <v>6.5</v>
      </c>
      <c r="H2129" s="166">
        <v>417</v>
      </c>
      <c r="I2129" s="166">
        <v>471</v>
      </c>
      <c r="J2129" s="166">
        <v>542</v>
      </c>
      <c r="K2129" s="357">
        <v>417</v>
      </c>
      <c r="L2129" s="357">
        <v>471</v>
      </c>
      <c r="M2129" s="357">
        <v>542</v>
      </c>
      <c r="N2129" s="357">
        <v>477</v>
      </c>
      <c r="O2129" s="357">
        <v>417</v>
      </c>
      <c r="P2129" s="357">
        <v>471</v>
      </c>
      <c r="Q2129" s="357">
        <v>542</v>
      </c>
      <c r="R2129" s="357">
        <v>477</v>
      </c>
      <c r="S2129" s="354">
        <v>417</v>
      </c>
      <c r="T2129" s="354">
        <v>471</v>
      </c>
      <c r="U2129" s="354">
        <v>542</v>
      </c>
      <c r="V2129" s="357">
        <v>471</v>
      </c>
      <c r="W2129" s="357">
        <v>542</v>
      </c>
      <c r="X2129" s="357">
        <v>417</v>
      </c>
      <c r="Y2129" s="357">
        <v>471</v>
      </c>
      <c r="Z2129" s="357">
        <v>542</v>
      </c>
      <c r="AA2129" s="357">
        <v>477</v>
      </c>
      <c r="AB2129" s="357">
        <v>417</v>
      </c>
      <c r="AC2129" s="357">
        <v>471</v>
      </c>
      <c r="AD2129" s="357">
        <v>542</v>
      </c>
      <c r="AE2129" s="357">
        <v>477</v>
      </c>
      <c r="AF2129" s="357">
        <v>417</v>
      </c>
      <c r="AG2129" s="357">
        <v>471</v>
      </c>
      <c r="AH2129" s="357">
        <v>542</v>
      </c>
      <c r="AI2129" s="368" t="s">
        <v>2207</v>
      </c>
      <c r="AJ2129" s="357">
        <v>417</v>
      </c>
      <c r="AK2129" s="357">
        <v>471</v>
      </c>
      <c r="AL2129" s="357">
        <v>542</v>
      </c>
      <c r="AM2129" s="357">
        <v>417</v>
      </c>
      <c r="AN2129" s="357">
        <v>471</v>
      </c>
      <c r="AO2129" s="357">
        <v>542</v>
      </c>
      <c r="AP2129" s="357">
        <v>518</v>
      </c>
      <c r="AQ2129" s="357">
        <v>518</v>
      </c>
      <c r="AR2129" s="357">
        <v>518</v>
      </c>
      <c r="AS2129" s="357">
        <v>518</v>
      </c>
      <c r="AT2129" s="105"/>
      <c r="AU2129" s="105" t="s">
        <v>3177</v>
      </c>
      <c r="AV2129" s="126">
        <v>6.5</v>
      </c>
    </row>
    <row r="2130" spans="1:48" ht="23.25" customHeight="1">
      <c r="D2130" s="105" t="s">
        <v>1826</v>
      </c>
      <c r="E2130" s="164" t="s">
        <v>1826</v>
      </c>
      <c r="F2130" s="165" t="s">
        <v>1894</v>
      </c>
      <c r="G2130" s="126">
        <v>7</v>
      </c>
      <c r="H2130" s="166">
        <v>430</v>
      </c>
      <c r="I2130" s="166">
        <v>488</v>
      </c>
      <c r="J2130" s="166">
        <v>561</v>
      </c>
      <c r="K2130" s="357">
        <v>430</v>
      </c>
      <c r="L2130" s="357">
        <v>488</v>
      </c>
      <c r="M2130" s="357">
        <v>561</v>
      </c>
      <c r="N2130" s="357">
        <v>488</v>
      </c>
      <c r="O2130" s="357">
        <v>430</v>
      </c>
      <c r="P2130" s="357">
        <v>488</v>
      </c>
      <c r="Q2130" s="357">
        <v>561</v>
      </c>
      <c r="R2130" s="357">
        <v>488</v>
      </c>
      <c r="S2130" s="354">
        <v>430</v>
      </c>
      <c r="T2130" s="354">
        <v>488</v>
      </c>
      <c r="U2130" s="354">
        <v>561</v>
      </c>
      <c r="V2130" s="357">
        <v>488</v>
      </c>
      <c r="W2130" s="357">
        <v>561</v>
      </c>
      <c r="X2130" s="357">
        <v>430</v>
      </c>
      <c r="Y2130" s="357">
        <v>488</v>
      </c>
      <c r="Z2130" s="357">
        <v>561</v>
      </c>
      <c r="AA2130" s="357">
        <v>488</v>
      </c>
      <c r="AB2130" s="357">
        <v>430</v>
      </c>
      <c r="AC2130" s="357">
        <v>488</v>
      </c>
      <c r="AD2130" s="357">
        <v>561</v>
      </c>
      <c r="AE2130" s="357">
        <v>488</v>
      </c>
      <c r="AF2130" s="357">
        <v>430</v>
      </c>
      <c r="AG2130" s="357">
        <v>488</v>
      </c>
      <c r="AH2130" s="357">
        <v>561</v>
      </c>
      <c r="AI2130" s="368" t="s">
        <v>2207</v>
      </c>
      <c r="AJ2130" s="357">
        <v>430</v>
      </c>
      <c r="AK2130" s="357">
        <v>488</v>
      </c>
      <c r="AL2130" s="357">
        <v>561</v>
      </c>
      <c r="AM2130" s="357">
        <v>430</v>
      </c>
      <c r="AN2130" s="357">
        <v>488</v>
      </c>
      <c r="AO2130" s="357">
        <v>561</v>
      </c>
      <c r="AP2130" s="357">
        <v>536</v>
      </c>
      <c r="AQ2130" s="357">
        <v>536</v>
      </c>
      <c r="AR2130" s="357">
        <v>536</v>
      </c>
      <c r="AS2130" s="357">
        <v>536</v>
      </c>
      <c r="AT2130" s="105"/>
      <c r="AU2130" s="105" t="s">
        <v>1826</v>
      </c>
      <c r="AV2130" s="126">
        <v>7</v>
      </c>
    </row>
    <row r="2131" spans="1:48" ht="23.25" customHeight="1">
      <c r="D2131" s="105" t="s">
        <v>1827</v>
      </c>
      <c r="E2131" s="164" t="s">
        <v>1827</v>
      </c>
      <c r="F2131" s="165" t="s">
        <v>1895</v>
      </c>
      <c r="G2131" s="126">
        <v>2.3000000000000003</v>
      </c>
      <c r="H2131" s="166">
        <v>224</v>
      </c>
      <c r="I2131" s="166">
        <v>249</v>
      </c>
      <c r="J2131" s="166">
        <v>286</v>
      </c>
      <c r="K2131" s="357">
        <v>224</v>
      </c>
      <c r="L2131" s="357">
        <v>249</v>
      </c>
      <c r="M2131" s="357">
        <v>286</v>
      </c>
      <c r="N2131" s="357">
        <v>253</v>
      </c>
      <c r="O2131" s="357">
        <v>224</v>
      </c>
      <c r="P2131" s="357">
        <v>249</v>
      </c>
      <c r="Q2131" s="357">
        <v>286</v>
      </c>
      <c r="R2131" s="357">
        <v>253</v>
      </c>
      <c r="S2131" s="354">
        <v>224</v>
      </c>
      <c r="T2131" s="354">
        <v>249</v>
      </c>
      <c r="U2131" s="354">
        <v>286</v>
      </c>
      <c r="V2131" s="357">
        <v>249</v>
      </c>
      <c r="W2131" s="357">
        <v>286</v>
      </c>
      <c r="X2131" s="357">
        <v>224</v>
      </c>
      <c r="Y2131" s="357">
        <v>249</v>
      </c>
      <c r="Z2131" s="357">
        <v>286</v>
      </c>
      <c r="AA2131" s="357">
        <v>253</v>
      </c>
      <c r="AB2131" s="357">
        <v>224</v>
      </c>
      <c r="AC2131" s="357">
        <v>249</v>
      </c>
      <c r="AD2131" s="357">
        <v>286</v>
      </c>
      <c r="AE2131" s="357">
        <v>253</v>
      </c>
      <c r="AF2131" s="357">
        <v>224</v>
      </c>
      <c r="AG2131" s="357">
        <v>249</v>
      </c>
      <c r="AH2131" s="357">
        <v>286</v>
      </c>
      <c r="AI2131" s="368" t="s">
        <v>2207</v>
      </c>
      <c r="AJ2131" s="357">
        <v>224</v>
      </c>
      <c r="AK2131" s="357">
        <v>249</v>
      </c>
      <c r="AL2131" s="357">
        <v>286</v>
      </c>
      <c r="AM2131" s="357">
        <v>224</v>
      </c>
      <c r="AN2131" s="357">
        <v>249</v>
      </c>
      <c r="AO2131" s="357">
        <v>286</v>
      </c>
      <c r="AP2131" s="357">
        <v>273</v>
      </c>
      <c r="AQ2131" s="357">
        <v>273</v>
      </c>
      <c r="AR2131" s="357">
        <v>273</v>
      </c>
      <c r="AS2131" s="357">
        <v>273</v>
      </c>
      <c r="AT2131" s="105"/>
      <c r="AU2131" s="105" t="s">
        <v>1827</v>
      </c>
      <c r="AV2131" s="126">
        <v>2.3000000000000003</v>
      </c>
    </row>
    <row r="2132" spans="1:48" ht="23.25" customHeight="1">
      <c r="A2132"/>
      <c r="B2132"/>
      <c r="D2132" s="105" t="s">
        <v>1828</v>
      </c>
      <c r="E2132" s="164" t="s">
        <v>1828</v>
      </c>
      <c r="F2132" s="165" t="s">
        <v>1895</v>
      </c>
      <c r="G2132" s="126">
        <v>3.4</v>
      </c>
      <c r="H2132" s="166">
        <v>247</v>
      </c>
      <c r="I2132" s="166">
        <v>278</v>
      </c>
      <c r="J2132" s="166">
        <v>320</v>
      </c>
      <c r="K2132" s="357">
        <v>247</v>
      </c>
      <c r="L2132" s="357">
        <v>278</v>
      </c>
      <c r="M2132" s="357">
        <v>320</v>
      </c>
      <c r="N2132" s="357">
        <v>281</v>
      </c>
      <c r="O2132" s="357">
        <v>247</v>
      </c>
      <c r="P2132" s="357">
        <v>278</v>
      </c>
      <c r="Q2132" s="357">
        <v>320</v>
      </c>
      <c r="R2132" s="357">
        <v>281</v>
      </c>
      <c r="S2132" s="354">
        <v>247</v>
      </c>
      <c r="T2132" s="354">
        <v>278</v>
      </c>
      <c r="U2132" s="354">
        <v>320</v>
      </c>
      <c r="V2132" s="357">
        <v>278</v>
      </c>
      <c r="W2132" s="357">
        <v>320</v>
      </c>
      <c r="X2132" s="357">
        <v>247</v>
      </c>
      <c r="Y2132" s="357">
        <v>278</v>
      </c>
      <c r="Z2132" s="357">
        <v>320</v>
      </c>
      <c r="AA2132" s="357">
        <v>281</v>
      </c>
      <c r="AB2132" s="357">
        <v>247</v>
      </c>
      <c r="AC2132" s="357">
        <v>278</v>
      </c>
      <c r="AD2132" s="357">
        <v>320</v>
      </c>
      <c r="AE2132" s="357">
        <v>281</v>
      </c>
      <c r="AF2132" s="357">
        <v>247</v>
      </c>
      <c r="AG2132" s="357">
        <v>278</v>
      </c>
      <c r="AH2132" s="357">
        <v>320</v>
      </c>
      <c r="AI2132" s="368" t="s">
        <v>2207</v>
      </c>
      <c r="AJ2132" s="357">
        <v>247</v>
      </c>
      <c r="AK2132" s="357">
        <v>278</v>
      </c>
      <c r="AL2132" s="357">
        <v>320</v>
      </c>
      <c r="AM2132" s="357">
        <v>247</v>
      </c>
      <c r="AN2132" s="357">
        <v>278</v>
      </c>
      <c r="AO2132" s="357">
        <v>320</v>
      </c>
      <c r="AP2132" s="357">
        <v>306</v>
      </c>
      <c r="AQ2132" s="357">
        <v>306</v>
      </c>
      <c r="AR2132" s="357">
        <v>306</v>
      </c>
      <c r="AS2132" s="357">
        <v>306</v>
      </c>
      <c r="AT2132" s="105"/>
      <c r="AU2132" s="105" t="s">
        <v>1828</v>
      </c>
      <c r="AV2132" s="126">
        <v>3.4</v>
      </c>
    </row>
    <row r="2133" spans="1:48" ht="23.25" customHeight="1">
      <c r="A2133"/>
      <c r="B2133"/>
      <c r="D2133" s="105" t="s">
        <v>1829</v>
      </c>
      <c r="E2133" s="164" t="s">
        <v>1829</v>
      </c>
      <c r="F2133" s="165" t="s">
        <v>1896</v>
      </c>
      <c r="G2133" s="126">
        <v>4.5</v>
      </c>
      <c r="H2133" s="166">
        <v>300</v>
      </c>
      <c r="I2133" s="166">
        <v>339</v>
      </c>
      <c r="J2133" s="166">
        <v>390</v>
      </c>
      <c r="K2133" s="357">
        <v>300</v>
      </c>
      <c r="L2133" s="357">
        <v>339</v>
      </c>
      <c r="M2133" s="357">
        <v>390</v>
      </c>
      <c r="N2133" s="357">
        <v>341</v>
      </c>
      <c r="O2133" s="357">
        <v>300</v>
      </c>
      <c r="P2133" s="357">
        <v>339</v>
      </c>
      <c r="Q2133" s="357">
        <v>390</v>
      </c>
      <c r="R2133" s="357">
        <v>341</v>
      </c>
      <c r="S2133" s="354">
        <v>300</v>
      </c>
      <c r="T2133" s="354">
        <v>339</v>
      </c>
      <c r="U2133" s="354">
        <v>390</v>
      </c>
      <c r="V2133" s="357">
        <v>339</v>
      </c>
      <c r="W2133" s="357">
        <v>390</v>
      </c>
      <c r="X2133" s="357">
        <v>300</v>
      </c>
      <c r="Y2133" s="357">
        <v>339</v>
      </c>
      <c r="Z2133" s="357">
        <v>390</v>
      </c>
      <c r="AA2133" s="357">
        <v>341</v>
      </c>
      <c r="AB2133" s="357">
        <v>300</v>
      </c>
      <c r="AC2133" s="357">
        <v>339</v>
      </c>
      <c r="AD2133" s="357">
        <v>390</v>
      </c>
      <c r="AE2133" s="357">
        <v>341</v>
      </c>
      <c r="AF2133" s="357">
        <v>300</v>
      </c>
      <c r="AG2133" s="357">
        <v>339</v>
      </c>
      <c r="AH2133" s="357">
        <v>390</v>
      </c>
      <c r="AI2133" s="368" t="s">
        <v>2207</v>
      </c>
      <c r="AJ2133" s="357">
        <v>300</v>
      </c>
      <c r="AK2133" s="357">
        <v>339</v>
      </c>
      <c r="AL2133" s="357">
        <v>390</v>
      </c>
      <c r="AM2133" s="357">
        <v>300</v>
      </c>
      <c r="AN2133" s="357">
        <v>339</v>
      </c>
      <c r="AO2133" s="357">
        <v>390</v>
      </c>
      <c r="AP2133" s="357">
        <v>372</v>
      </c>
      <c r="AQ2133" s="357">
        <v>372</v>
      </c>
      <c r="AR2133" s="357">
        <v>372</v>
      </c>
      <c r="AS2133" s="357">
        <v>372</v>
      </c>
      <c r="AT2133" s="105"/>
      <c r="AU2133" s="105" t="s">
        <v>1829</v>
      </c>
      <c r="AV2133" s="126">
        <v>4.5</v>
      </c>
    </row>
    <row r="2134" spans="1:48" ht="23.25" customHeight="1">
      <c r="A2134"/>
      <c r="B2134"/>
      <c r="D2134" s="105" t="s">
        <v>1830</v>
      </c>
      <c r="E2134" s="164" t="s">
        <v>1830</v>
      </c>
      <c r="F2134" s="165" t="s">
        <v>1897</v>
      </c>
      <c r="G2134" s="126">
        <v>5.6999999999999993</v>
      </c>
      <c r="H2134" s="166">
        <v>373</v>
      </c>
      <c r="I2134" s="166">
        <v>420</v>
      </c>
      <c r="J2134" s="166">
        <v>483</v>
      </c>
      <c r="K2134" s="357">
        <v>373</v>
      </c>
      <c r="L2134" s="357">
        <v>420</v>
      </c>
      <c r="M2134" s="357">
        <v>483</v>
      </c>
      <c r="N2134" s="357">
        <v>422</v>
      </c>
      <c r="O2134" s="357">
        <v>373</v>
      </c>
      <c r="P2134" s="357">
        <v>420</v>
      </c>
      <c r="Q2134" s="357">
        <v>483</v>
      </c>
      <c r="R2134" s="357">
        <v>422</v>
      </c>
      <c r="S2134" s="354">
        <v>373</v>
      </c>
      <c r="T2134" s="354">
        <v>420</v>
      </c>
      <c r="U2134" s="354">
        <v>483</v>
      </c>
      <c r="V2134" s="357">
        <v>420</v>
      </c>
      <c r="W2134" s="357">
        <v>483</v>
      </c>
      <c r="X2134" s="357">
        <v>373</v>
      </c>
      <c r="Y2134" s="357">
        <v>420</v>
      </c>
      <c r="Z2134" s="357">
        <v>483</v>
      </c>
      <c r="AA2134" s="357">
        <v>422</v>
      </c>
      <c r="AB2134" s="357">
        <v>373</v>
      </c>
      <c r="AC2134" s="357">
        <v>420</v>
      </c>
      <c r="AD2134" s="357">
        <v>483</v>
      </c>
      <c r="AE2134" s="357">
        <v>422</v>
      </c>
      <c r="AF2134" s="357">
        <v>373</v>
      </c>
      <c r="AG2134" s="357">
        <v>420</v>
      </c>
      <c r="AH2134" s="357">
        <v>483</v>
      </c>
      <c r="AI2134" s="368" t="s">
        <v>2207</v>
      </c>
      <c r="AJ2134" s="357">
        <v>373</v>
      </c>
      <c r="AK2134" s="357">
        <v>420</v>
      </c>
      <c r="AL2134" s="357">
        <v>483</v>
      </c>
      <c r="AM2134" s="357">
        <v>373</v>
      </c>
      <c r="AN2134" s="357">
        <v>420</v>
      </c>
      <c r="AO2134" s="357">
        <v>483</v>
      </c>
      <c r="AP2134" s="357">
        <v>461</v>
      </c>
      <c r="AQ2134" s="357">
        <v>461</v>
      </c>
      <c r="AR2134" s="357">
        <v>461</v>
      </c>
      <c r="AS2134" s="357">
        <v>461</v>
      </c>
      <c r="AT2134" s="105"/>
      <c r="AU2134" s="105" t="s">
        <v>1830</v>
      </c>
      <c r="AV2134" s="126">
        <v>5.6999999999999993</v>
      </c>
    </row>
    <row r="2135" spans="1:48" ht="23.25" customHeight="1">
      <c r="D2135" s="105" t="s">
        <v>5520</v>
      </c>
      <c r="E2135" s="13" t="s">
        <v>5520</v>
      </c>
      <c r="F2135" s="2" t="s">
        <v>1897</v>
      </c>
      <c r="G2135">
        <v>6.1999999999999993</v>
      </c>
      <c r="H2135" s="2">
        <v>387</v>
      </c>
      <c r="I2135" s="2">
        <v>437</v>
      </c>
      <c r="J2135" s="2">
        <v>503</v>
      </c>
      <c r="K2135" s="391">
        <v>387</v>
      </c>
      <c r="L2135" s="391">
        <v>437</v>
      </c>
      <c r="M2135" s="391">
        <v>503</v>
      </c>
      <c r="N2135" s="391">
        <v>439</v>
      </c>
      <c r="O2135" s="391">
        <v>387</v>
      </c>
      <c r="P2135" s="391">
        <v>437</v>
      </c>
      <c r="Q2135" s="391">
        <v>503</v>
      </c>
      <c r="R2135" s="391">
        <v>439</v>
      </c>
      <c r="S2135" s="354">
        <v>387</v>
      </c>
      <c r="T2135" s="354">
        <v>437</v>
      </c>
      <c r="U2135" s="354">
        <v>503</v>
      </c>
      <c r="V2135" s="391">
        <v>437</v>
      </c>
      <c r="W2135" s="391">
        <v>503</v>
      </c>
      <c r="X2135" s="391">
        <v>387</v>
      </c>
      <c r="Y2135" s="391">
        <v>437</v>
      </c>
      <c r="Z2135" s="391">
        <v>503</v>
      </c>
      <c r="AA2135" s="391">
        <v>439</v>
      </c>
      <c r="AB2135" s="391">
        <v>387</v>
      </c>
      <c r="AC2135" s="391">
        <v>437</v>
      </c>
      <c r="AD2135" s="391">
        <v>503</v>
      </c>
      <c r="AE2135" s="391">
        <v>439</v>
      </c>
      <c r="AF2135" s="391">
        <v>387</v>
      </c>
      <c r="AG2135" s="391">
        <v>437</v>
      </c>
      <c r="AH2135" s="391">
        <v>503</v>
      </c>
      <c r="AI2135" s="399" t="s">
        <v>2207</v>
      </c>
      <c r="AJ2135" s="391">
        <v>387</v>
      </c>
      <c r="AK2135" s="391">
        <v>437</v>
      </c>
      <c r="AL2135" s="391">
        <v>503</v>
      </c>
      <c r="AM2135" s="391">
        <v>387</v>
      </c>
      <c r="AN2135" s="391">
        <v>437</v>
      </c>
      <c r="AO2135" s="391">
        <v>503</v>
      </c>
      <c r="AP2135" s="391">
        <v>480</v>
      </c>
      <c r="AQ2135" s="391">
        <v>480</v>
      </c>
      <c r="AR2135" s="391">
        <v>480</v>
      </c>
      <c r="AS2135" s="391">
        <v>480</v>
      </c>
      <c r="AU2135" s="105" t="s">
        <v>5520</v>
      </c>
      <c r="AV2135" s="126">
        <v>6.1999999999999993</v>
      </c>
    </row>
    <row r="2136" spans="1:48" ht="23.25" customHeight="1">
      <c r="A2136"/>
      <c r="B2136"/>
      <c r="D2136" s="105" t="s">
        <v>1831</v>
      </c>
      <c r="E2136" s="164" t="s">
        <v>1831</v>
      </c>
      <c r="F2136" s="165" t="s">
        <v>1897</v>
      </c>
      <c r="G2136" s="126">
        <v>6.8</v>
      </c>
      <c r="H2136" s="166">
        <v>401</v>
      </c>
      <c r="I2136" s="166">
        <v>454</v>
      </c>
      <c r="J2136" s="166">
        <v>523</v>
      </c>
      <c r="K2136" s="357">
        <v>401</v>
      </c>
      <c r="L2136" s="357">
        <v>454</v>
      </c>
      <c r="M2136" s="357">
        <v>523</v>
      </c>
      <c r="N2136" s="357">
        <v>455</v>
      </c>
      <c r="O2136" s="357">
        <v>401</v>
      </c>
      <c r="P2136" s="357">
        <v>454</v>
      </c>
      <c r="Q2136" s="357">
        <v>523</v>
      </c>
      <c r="R2136" s="357">
        <v>455</v>
      </c>
      <c r="S2136" s="354">
        <v>401</v>
      </c>
      <c r="T2136" s="354">
        <v>454</v>
      </c>
      <c r="U2136" s="354">
        <v>523</v>
      </c>
      <c r="V2136" s="357">
        <v>454</v>
      </c>
      <c r="W2136" s="357">
        <v>523</v>
      </c>
      <c r="X2136" s="357">
        <v>401</v>
      </c>
      <c r="Y2136" s="357">
        <v>454</v>
      </c>
      <c r="Z2136" s="357">
        <v>523</v>
      </c>
      <c r="AA2136" s="357">
        <v>455</v>
      </c>
      <c r="AB2136" s="357">
        <v>401</v>
      </c>
      <c r="AC2136" s="357">
        <v>454</v>
      </c>
      <c r="AD2136" s="357">
        <v>523</v>
      </c>
      <c r="AE2136" s="357">
        <v>455</v>
      </c>
      <c r="AF2136" s="357">
        <v>401</v>
      </c>
      <c r="AG2136" s="357">
        <v>454</v>
      </c>
      <c r="AH2136" s="357">
        <v>523</v>
      </c>
      <c r="AI2136" s="368" t="s">
        <v>2207</v>
      </c>
      <c r="AJ2136" s="357">
        <v>401</v>
      </c>
      <c r="AK2136" s="357">
        <v>454</v>
      </c>
      <c r="AL2136" s="357">
        <v>523</v>
      </c>
      <c r="AM2136" s="357">
        <v>401</v>
      </c>
      <c r="AN2136" s="357">
        <v>454</v>
      </c>
      <c r="AO2136" s="357">
        <v>523</v>
      </c>
      <c r="AP2136" s="357">
        <v>499</v>
      </c>
      <c r="AQ2136" s="357">
        <v>499</v>
      </c>
      <c r="AR2136" s="357">
        <v>499</v>
      </c>
      <c r="AS2136" s="357">
        <v>499</v>
      </c>
      <c r="AT2136" s="105"/>
      <c r="AU2136" s="105" t="s">
        <v>1831</v>
      </c>
      <c r="AV2136" s="126">
        <v>6.8</v>
      </c>
    </row>
    <row r="2137" spans="1:48" ht="23.25" customHeight="1">
      <c r="A2137"/>
      <c r="B2137"/>
      <c r="D2137" s="105" t="s">
        <v>3178</v>
      </c>
      <c r="E2137" s="164" t="s">
        <v>3178</v>
      </c>
      <c r="F2137" s="165" t="s">
        <v>1898</v>
      </c>
      <c r="G2137" s="126">
        <v>7.3999999999999995</v>
      </c>
      <c r="H2137" s="166">
        <v>443</v>
      </c>
      <c r="I2137" s="166">
        <v>501</v>
      </c>
      <c r="J2137" s="166">
        <v>576</v>
      </c>
      <c r="K2137" s="357">
        <v>443</v>
      </c>
      <c r="L2137" s="357">
        <v>501</v>
      </c>
      <c r="M2137" s="357">
        <v>576</v>
      </c>
      <c r="N2137" s="357">
        <v>506</v>
      </c>
      <c r="O2137" s="357">
        <v>443</v>
      </c>
      <c r="P2137" s="357">
        <v>501</v>
      </c>
      <c r="Q2137" s="357">
        <v>576</v>
      </c>
      <c r="R2137" s="357">
        <v>506</v>
      </c>
      <c r="S2137" s="354">
        <v>443</v>
      </c>
      <c r="T2137" s="354">
        <v>501</v>
      </c>
      <c r="U2137" s="354">
        <v>576</v>
      </c>
      <c r="V2137" s="357">
        <v>501</v>
      </c>
      <c r="W2137" s="357">
        <v>576</v>
      </c>
      <c r="X2137" s="357">
        <v>443</v>
      </c>
      <c r="Y2137" s="357">
        <v>501</v>
      </c>
      <c r="Z2137" s="357">
        <v>576</v>
      </c>
      <c r="AA2137" s="357">
        <v>506</v>
      </c>
      <c r="AB2137" s="357">
        <v>443</v>
      </c>
      <c r="AC2137" s="357">
        <v>501</v>
      </c>
      <c r="AD2137" s="357">
        <v>576</v>
      </c>
      <c r="AE2137" s="357">
        <v>506</v>
      </c>
      <c r="AF2137" s="357">
        <v>443</v>
      </c>
      <c r="AG2137" s="357">
        <v>501</v>
      </c>
      <c r="AH2137" s="357">
        <v>576</v>
      </c>
      <c r="AI2137" s="368" t="s">
        <v>2207</v>
      </c>
      <c r="AJ2137" s="357">
        <v>443</v>
      </c>
      <c r="AK2137" s="357">
        <v>501</v>
      </c>
      <c r="AL2137" s="357">
        <v>576</v>
      </c>
      <c r="AM2137" s="357">
        <v>443</v>
      </c>
      <c r="AN2137" s="357">
        <v>501</v>
      </c>
      <c r="AO2137" s="357">
        <v>576</v>
      </c>
      <c r="AP2137" s="357">
        <v>551</v>
      </c>
      <c r="AQ2137" s="357">
        <v>551</v>
      </c>
      <c r="AR2137" s="357">
        <v>551</v>
      </c>
      <c r="AS2137" s="357">
        <v>551</v>
      </c>
      <c r="AT2137" s="105"/>
      <c r="AU2137" s="105" t="s">
        <v>3178</v>
      </c>
      <c r="AV2137" s="126">
        <v>7.3999999999999995</v>
      </c>
    </row>
    <row r="2138" spans="1:48" ht="23.25" customHeight="1">
      <c r="A2138"/>
      <c r="B2138"/>
      <c r="D2138" s="105" t="s">
        <v>1832</v>
      </c>
      <c r="E2138" s="164" t="s">
        <v>1832</v>
      </c>
      <c r="F2138" s="165" t="s">
        <v>1898</v>
      </c>
      <c r="G2138" s="126">
        <v>7.8999999999999995</v>
      </c>
      <c r="H2138" s="166">
        <v>455</v>
      </c>
      <c r="I2138" s="166">
        <v>516</v>
      </c>
      <c r="J2138" s="166">
        <v>594</v>
      </c>
      <c r="K2138" s="357">
        <v>455</v>
      </c>
      <c r="L2138" s="357">
        <v>516</v>
      </c>
      <c r="M2138" s="357">
        <v>594</v>
      </c>
      <c r="N2138" s="357">
        <v>516</v>
      </c>
      <c r="O2138" s="357">
        <v>455</v>
      </c>
      <c r="P2138" s="357">
        <v>516</v>
      </c>
      <c r="Q2138" s="357">
        <v>594</v>
      </c>
      <c r="R2138" s="357">
        <v>516</v>
      </c>
      <c r="S2138" s="354">
        <v>455</v>
      </c>
      <c r="T2138" s="354">
        <v>516</v>
      </c>
      <c r="U2138" s="354">
        <v>594</v>
      </c>
      <c r="V2138" s="357">
        <v>516</v>
      </c>
      <c r="W2138" s="357">
        <v>594</v>
      </c>
      <c r="X2138" s="357">
        <v>455</v>
      </c>
      <c r="Y2138" s="357">
        <v>516</v>
      </c>
      <c r="Z2138" s="357">
        <v>594</v>
      </c>
      <c r="AA2138" s="357">
        <v>516</v>
      </c>
      <c r="AB2138" s="357">
        <v>455</v>
      </c>
      <c r="AC2138" s="357">
        <v>516</v>
      </c>
      <c r="AD2138" s="357">
        <v>594</v>
      </c>
      <c r="AE2138" s="357">
        <v>516</v>
      </c>
      <c r="AF2138" s="357">
        <v>455</v>
      </c>
      <c r="AG2138" s="357">
        <v>516</v>
      </c>
      <c r="AH2138" s="357">
        <v>594</v>
      </c>
      <c r="AI2138" s="368" t="s">
        <v>2207</v>
      </c>
      <c r="AJ2138" s="357">
        <v>455</v>
      </c>
      <c r="AK2138" s="357">
        <v>516</v>
      </c>
      <c r="AL2138" s="357">
        <v>594</v>
      </c>
      <c r="AM2138" s="357">
        <v>455</v>
      </c>
      <c r="AN2138" s="357">
        <v>516</v>
      </c>
      <c r="AO2138" s="357">
        <v>594</v>
      </c>
      <c r="AP2138" s="357">
        <v>567</v>
      </c>
      <c r="AQ2138" s="357">
        <v>567</v>
      </c>
      <c r="AR2138" s="357">
        <v>567</v>
      </c>
      <c r="AS2138" s="357">
        <v>567</v>
      </c>
      <c r="AT2138" s="105"/>
      <c r="AU2138" s="105" t="s">
        <v>1832</v>
      </c>
      <c r="AV2138" s="126">
        <v>7.8999999999999995</v>
      </c>
    </row>
    <row r="2139" spans="1:48" ht="23.25" customHeight="1">
      <c r="A2139"/>
      <c r="B2139"/>
      <c r="D2139" s="105" t="s">
        <v>1833</v>
      </c>
      <c r="E2139" s="164" t="s">
        <v>1833</v>
      </c>
      <c r="F2139" s="165" t="s">
        <v>1899</v>
      </c>
      <c r="G2139" s="126">
        <v>2.5</v>
      </c>
      <c r="H2139" s="166">
        <v>234</v>
      </c>
      <c r="I2139" s="166">
        <v>261</v>
      </c>
      <c r="J2139" s="166">
        <v>300</v>
      </c>
      <c r="K2139" s="357">
        <v>234</v>
      </c>
      <c r="L2139" s="357">
        <v>261</v>
      </c>
      <c r="M2139" s="357">
        <v>300</v>
      </c>
      <c r="N2139" s="357">
        <v>265</v>
      </c>
      <c r="O2139" s="357">
        <v>234</v>
      </c>
      <c r="P2139" s="357">
        <v>261</v>
      </c>
      <c r="Q2139" s="357">
        <v>300</v>
      </c>
      <c r="R2139" s="357">
        <v>265</v>
      </c>
      <c r="S2139" s="354">
        <v>234</v>
      </c>
      <c r="T2139" s="354">
        <v>261</v>
      </c>
      <c r="U2139" s="354">
        <v>300</v>
      </c>
      <c r="V2139" s="357">
        <v>261</v>
      </c>
      <c r="W2139" s="357">
        <v>300</v>
      </c>
      <c r="X2139" s="357">
        <v>234</v>
      </c>
      <c r="Y2139" s="357">
        <v>261</v>
      </c>
      <c r="Z2139" s="357">
        <v>300</v>
      </c>
      <c r="AA2139" s="357">
        <v>265</v>
      </c>
      <c r="AB2139" s="357">
        <v>234</v>
      </c>
      <c r="AC2139" s="357">
        <v>261</v>
      </c>
      <c r="AD2139" s="357">
        <v>300</v>
      </c>
      <c r="AE2139" s="357">
        <v>265</v>
      </c>
      <c r="AF2139" s="357">
        <v>234</v>
      </c>
      <c r="AG2139" s="357">
        <v>261</v>
      </c>
      <c r="AH2139" s="357">
        <v>300</v>
      </c>
      <c r="AI2139" s="368" t="s">
        <v>2207</v>
      </c>
      <c r="AJ2139" s="357">
        <v>234</v>
      </c>
      <c r="AK2139" s="357">
        <v>261</v>
      </c>
      <c r="AL2139" s="357">
        <v>300</v>
      </c>
      <c r="AM2139" s="357">
        <v>234</v>
      </c>
      <c r="AN2139" s="357">
        <v>261</v>
      </c>
      <c r="AO2139" s="357">
        <v>300</v>
      </c>
      <c r="AP2139" s="357">
        <v>287</v>
      </c>
      <c r="AQ2139" s="357">
        <v>287</v>
      </c>
      <c r="AR2139" s="357">
        <v>287</v>
      </c>
      <c r="AS2139" s="357">
        <v>287</v>
      </c>
      <c r="AT2139" s="105"/>
      <c r="AU2139" s="105" t="s">
        <v>1833</v>
      </c>
      <c r="AV2139" s="126">
        <v>2.5</v>
      </c>
    </row>
    <row r="2140" spans="1:48" ht="23.25" customHeight="1">
      <c r="A2140"/>
      <c r="B2140"/>
      <c r="D2140" s="105" t="s">
        <v>1834</v>
      </c>
      <c r="E2140" s="164" t="s">
        <v>1834</v>
      </c>
      <c r="F2140" s="165" t="s">
        <v>1899</v>
      </c>
      <c r="G2140" s="126">
        <v>3.8000000000000003</v>
      </c>
      <c r="H2140" s="166">
        <v>259</v>
      </c>
      <c r="I2140" s="166">
        <v>293</v>
      </c>
      <c r="J2140" s="166">
        <v>337</v>
      </c>
      <c r="K2140" s="357">
        <v>259</v>
      </c>
      <c r="L2140" s="357">
        <v>293</v>
      </c>
      <c r="M2140" s="357">
        <v>337</v>
      </c>
      <c r="N2140" s="357">
        <v>295</v>
      </c>
      <c r="O2140" s="357">
        <v>259</v>
      </c>
      <c r="P2140" s="357">
        <v>293</v>
      </c>
      <c r="Q2140" s="357">
        <v>337</v>
      </c>
      <c r="R2140" s="357">
        <v>295</v>
      </c>
      <c r="S2140" s="354">
        <v>259</v>
      </c>
      <c r="T2140" s="354">
        <v>293</v>
      </c>
      <c r="U2140" s="354">
        <v>337</v>
      </c>
      <c r="V2140" s="357">
        <v>293</v>
      </c>
      <c r="W2140" s="357">
        <v>337</v>
      </c>
      <c r="X2140" s="357">
        <v>259</v>
      </c>
      <c r="Y2140" s="357">
        <v>293</v>
      </c>
      <c r="Z2140" s="357">
        <v>337</v>
      </c>
      <c r="AA2140" s="357">
        <v>295</v>
      </c>
      <c r="AB2140" s="357">
        <v>259</v>
      </c>
      <c r="AC2140" s="357">
        <v>293</v>
      </c>
      <c r="AD2140" s="357">
        <v>337</v>
      </c>
      <c r="AE2140" s="357">
        <v>295</v>
      </c>
      <c r="AF2140" s="357">
        <v>259</v>
      </c>
      <c r="AG2140" s="357">
        <v>293</v>
      </c>
      <c r="AH2140" s="357">
        <v>337</v>
      </c>
      <c r="AI2140" s="368" t="s">
        <v>2207</v>
      </c>
      <c r="AJ2140" s="357">
        <v>259</v>
      </c>
      <c r="AK2140" s="357">
        <v>293</v>
      </c>
      <c r="AL2140" s="357">
        <v>337</v>
      </c>
      <c r="AM2140" s="357">
        <v>259</v>
      </c>
      <c r="AN2140" s="357">
        <v>293</v>
      </c>
      <c r="AO2140" s="357">
        <v>337</v>
      </c>
      <c r="AP2140" s="357">
        <v>322</v>
      </c>
      <c r="AQ2140" s="357">
        <v>322</v>
      </c>
      <c r="AR2140" s="357">
        <v>322</v>
      </c>
      <c r="AS2140" s="357">
        <v>322</v>
      </c>
      <c r="AT2140" s="105"/>
      <c r="AU2140" s="105" t="s">
        <v>1834</v>
      </c>
      <c r="AV2140" s="126">
        <v>3.8000000000000003</v>
      </c>
    </row>
    <row r="2141" spans="1:48" ht="23.25" customHeight="1">
      <c r="A2141"/>
      <c r="B2141"/>
      <c r="D2141" s="105" t="s">
        <v>1835</v>
      </c>
      <c r="E2141" s="164" t="s">
        <v>1835</v>
      </c>
      <c r="F2141" s="165" t="s">
        <v>1900</v>
      </c>
      <c r="G2141" s="126">
        <v>5</v>
      </c>
      <c r="H2141" s="166">
        <v>315</v>
      </c>
      <c r="I2141" s="166">
        <v>357</v>
      </c>
      <c r="J2141" s="166">
        <v>411</v>
      </c>
      <c r="K2141" s="357">
        <v>315</v>
      </c>
      <c r="L2141" s="357">
        <v>357</v>
      </c>
      <c r="M2141" s="357">
        <v>411</v>
      </c>
      <c r="N2141" s="357">
        <v>358</v>
      </c>
      <c r="O2141" s="357">
        <v>315</v>
      </c>
      <c r="P2141" s="357">
        <v>357</v>
      </c>
      <c r="Q2141" s="357">
        <v>411</v>
      </c>
      <c r="R2141" s="357">
        <v>358</v>
      </c>
      <c r="S2141" s="354">
        <v>315</v>
      </c>
      <c r="T2141" s="354">
        <v>357</v>
      </c>
      <c r="U2141" s="354">
        <v>411</v>
      </c>
      <c r="V2141" s="357">
        <v>357</v>
      </c>
      <c r="W2141" s="357">
        <v>411</v>
      </c>
      <c r="X2141" s="357">
        <v>315</v>
      </c>
      <c r="Y2141" s="357">
        <v>357</v>
      </c>
      <c r="Z2141" s="357">
        <v>411</v>
      </c>
      <c r="AA2141" s="357">
        <v>358</v>
      </c>
      <c r="AB2141" s="357">
        <v>315</v>
      </c>
      <c r="AC2141" s="357">
        <v>357</v>
      </c>
      <c r="AD2141" s="357">
        <v>411</v>
      </c>
      <c r="AE2141" s="357">
        <v>358</v>
      </c>
      <c r="AF2141" s="357">
        <v>315</v>
      </c>
      <c r="AG2141" s="357">
        <v>357</v>
      </c>
      <c r="AH2141" s="357">
        <v>411</v>
      </c>
      <c r="AI2141" s="368" t="s">
        <v>2207</v>
      </c>
      <c r="AJ2141" s="357">
        <v>315</v>
      </c>
      <c r="AK2141" s="357">
        <v>357</v>
      </c>
      <c r="AL2141" s="357">
        <v>411</v>
      </c>
      <c r="AM2141" s="357">
        <v>315</v>
      </c>
      <c r="AN2141" s="357">
        <v>357</v>
      </c>
      <c r="AO2141" s="357">
        <v>411</v>
      </c>
      <c r="AP2141" s="357">
        <v>393</v>
      </c>
      <c r="AQ2141" s="357">
        <v>393</v>
      </c>
      <c r="AR2141" s="357">
        <v>393</v>
      </c>
      <c r="AS2141" s="357">
        <v>393</v>
      </c>
      <c r="AT2141" s="105"/>
      <c r="AU2141" s="105" t="s">
        <v>1835</v>
      </c>
      <c r="AV2141" s="126">
        <v>5</v>
      </c>
    </row>
    <row r="2142" spans="1:48" ht="23.25" customHeight="1">
      <c r="A2142"/>
      <c r="B2142"/>
      <c r="D2142" s="105" t="s">
        <v>1836</v>
      </c>
      <c r="E2142" s="164" t="s">
        <v>1836</v>
      </c>
      <c r="F2142" s="165" t="s">
        <v>1901</v>
      </c>
      <c r="G2142" s="126">
        <v>6.3</v>
      </c>
      <c r="H2142" s="166">
        <v>393</v>
      </c>
      <c r="I2142" s="166">
        <v>443</v>
      </c>
      <c r="J2142" s="166">
        <v>510</v>
      </c>
      <c r="K2142" s="357">
        <v>393</v>
      </c>
      <c r="L2142" s="357">
        <v>443</v>
      </c>
      <c r="M2142" s="357">
        <v>510</v>
      </c>
      <c r="N2142" s="357">
        <v>444</v>
      </c>
      <c r="O2142" s="357">
        <v>393</v>
      </c>
      <c r="P2142" s="357">
        <v>443</v>
      </c>
      <c r="Q2142" s="357">
        <v>510</v>
      </c>
      <c r="R2142" s="357">
        <v>444</v>
      </c>
      <c r="S2142" s="354">
        <v>393</v>
      </c>
      <c r="T2142" s="354">
        <v>443</v>
      </c>
      <c r="U2142" s="354">
        <v>510</v>
      </c>
      <c r="V2142" s="357">
        <v>443</v>
      </c>
      <c r="W2142" s="357">
        <v>510</v>
      </c>
      <c r="X2142" s="357">
        <v>393</v>
      </c>
      <c r="Y2142" s="357">
        <v>443</v>
      </c>
      <c r="Z2142" s="357">
        <v>510</v>
      </c>
      <c r="AA2142" s="357">
        <v>444</v>
      </c>
      <c r="AB2142" s="357">
        <v>393</v>
      </c>
      <c r="AC2142" s="357">
        <v>443</v>
      </c>
      <c r="AD2142" s="357">
        <v>510</v>
      </c>
      <c r="AE2142" s="357">
        <v>444</v>
      </c>
      <c r="AF2142" s="357">
        <v>393</v>
      </c>
      <c r="AG2142" s="357">
        <v>443</v>
      </c>
      <c r="AH2142" s="357">
        <v>510</v>
      </c>
      <c r="AI2142" s="368" t="s">
        <v>2207</v>
      </c>
      <c r="AJ2142" s="357">
        <v>393</v>
      </c>
      <c r="AK2142" s="357">
        <v>443</v>
      </c>
      <c r="AL2142" s="357">
        <v>510</v>
      </c>
      <c r="AM2142" s="357">
        <v>393</v>
      </c>
      <c r="AN2142" s="357">
        <v>443</v>
      </c>
      <c r="AO2142" s="357">
        <v>510</v>
      </c>
      <c r="AP2142" s="357">
        <v>487</v>
      </c>
      <c r="AQ2142" s="357">
        <v>487</v>
      </c>
      <c r="AR2142" s="357">
        <v>487</v>
      </c>
      <c r="AS2142" s="357">
        <v>487</v>
      </c>
      <c r="AT2142" s="105"/>
      <c r="AU2142" s="105" t="s">
        <v>1836</v>
      </c>
      <c r="AV2142" s="126">
        <v>6.3</v>
      </c>
    </row>
    <row r="2143" spans="1:48" ht="23.25" customHeight="1">
      <c r="D2143" s="105" t="s">
        <v>5521</v>
      </c>
      <c r="E2143" s="13" t="s">
        <v>5521</v>
      </c>
      <c r="F2143" s="2" t="s">
        <v>1901</v>
      </c>
      <c r="G2143">
        <v>6.8999999999999995</v>
      </c>
      <c r="H2143" s="2">
        <v>408</v>
      </c>
      <c r="I2143" s="2">
        <v>461</v>
      </c>
      <c r="J2143" s="2">
        <v>531</v>
      </c>
      <c r="K2143" s="391">
        <v>408</v>
      </c>
      <c r="L2143" s="391">
        <v>461</v>
      </c>
      <c r="M2143" s="391">
        <v>531</v>
      </c>
      <c r="N2143" s="391">
        <v>461</v>
      </c>
      <c r="O2143" s="391">
        <v>408</v>
      </c>
      <c r="P2143" s="391">
        <v>461</v>
      </c>
      <c r="Q2143" s="391">
        <v>531</v>
      </c>
      <c r="R2143" s="391">
        <v>461</v>
      </c>
      <c r="S2143" s="354">
        <v>408</v>
      </c>
      <c r="T2143" s="354">
        <v>461</v>
      </c>
      <c r="U2143" s="354">
        <v>531</v>
      </c>
      <c r="V2143" s="391">
        <v>461</v>
      </c>
      <c r="W2143" s="391">
        <v>531</v>
      </c>
      <c r="X2143" s="391">
        <v>408</v>
      </c>
      <c r="Y2143" s="391">
        <v>461</v>
      </c>
      <c r="Z2143" s="391">
        <v>531</v>
      </c>
      <c r="AA2143" s="391">
        <v>461</v>
      </c>
      <c r="AB2143" s="391">
        <v>408</v>
      </c>
      <c r="AC2143" s="391">
        <v>461</v>
      </c>
      <c r="AD2143" s="391">
        <v>531</v>
      </c>
      <c r="AE2143" s="391">
        <v>461</v>
      </c>
      <c r="AF2143" s="391">
        <v>408</v>
      </c>
      <c r="AG2143" s="391">
        <v>461</v>
      </c>
      <c r="AH2143" s="391">
        <v>531</v>
      </c>
      <c r="AI2143" s="399" t="s">
        <v>2207</v>
      </c>
      <c r="AJ2143" s="391">
        <v>408</v>
      </c>
      <c r="AK2143" s="391">
        <v>461</v>
      </c>
      <c r="AL2143" s="391">
        <v>531</v>
      </c>
      <c r="AM2143" s="391">
        <v>408</v>
      </c>
      <c r="AN2143" s="391">
        <v>461</v>
      </c>
      <c r="AO2143" s="391">
        <v>531</v>
      </c>
      <c r="AP2143" s="391">
        <v>507</v>
      </c>
      <c r="AQ2143" s="391">
        <v>507</v>
      </c>
      <c r="AR2143" s="391">
        <v>507</v>
      </c>
      <c r="AS2143" s="391">
        <v>507</v>
      </c>
      <c r="AU2143" s="105" t="s">
        <v>5521</v>
      </c>
      <c r="AV2143" s="126">
        <v>6.8999999999999995</v>
      </c>
    </row>
    <row r="2144" spans="1:48" ht="23.25" customHeight="1">
      <c r="A2144"/>
      <c r="B2144"/>
      <c r="D2144" s="105" t="s">
        <v>1837</v>
      </c>
      <c r="E2144" s="164" t="s">
        <v>1837</v>
      </c>
      <c r="F2144" s="165" t="s">
        <v>1901</v>
      </c>
      <c r="G2144" s="126">
        <v>7.5</v>
      </c>
      <c r="H2144" s="166">
        <v>422</v>
      </c>
      <c r="I2144" s="166">
        <v>479</v>
      </c>
      <c r="J2144" s="166">
        <v>551</v>
      </c>
      <c r="K2144" s="357">
        <v>422</v>
      </c>
      <c r="L2144" s="357">
        <v>479</v>
      </c>
      <c r="M2144" s="357">
        <v>551</v>
      </c>
      <c r="N2144" s="357">
        <v>478</v>
      </c>
      <c r="O2144" s="357">
        <v>422</v>
      </c>
      <c r="P2144" s="357">
        <v>479</v>
      </c>
      <c r="Q2144" s="357">
        <v>551</v>
      </c>
      <c r="R2144" s="357">
        <v>478</v>
      </c>
      <c r="S2144" s="354">
        <v>422</v>
      </c>
      <c r="T2144" s="354">
        <v>479</v>
      </c>
      <c r="U2144" s="354">
        <v>551</v>
      </c>
      <c r="V2144" s="357">
        <v>479</v>
      </c>
      <c r="W2144" s="357">
        <v>551</v>
      </c>
      <c r="X2144" s="357">
        <v>422</v>
      </c>
      <c r="Y2144" s="357">
        <v>479</v>
      </c>
      <c r="Z2144" s="357">
        <v>551</v>
      </c>
      <c r="AA2144" s="357">
        <v>478</v>
      </c>
      <c r="AB2144" s="357">
        <v>422</v>
      </c>
      <c r="AC2144" s="357">
        <v>479</v>
      </c>
      <c r="AD2144" s="357">
        <v>551</v>
      </c>
      <c r="AE2144" s="357">
        <v>478</v>
      </c>
      <c r="AF2144" s="357">
        <v>422</v>
      </c>
      <c r="AG2144" s="357">
        <v>479</v>
      </c>
      <c r="AH2144" s="357">
        <v>551</v>
      </c>
      <c r="AI2144" s="368" t="s">
        <v>2207</v>
      </c>
      <c r="AJ2144" s="357">
        <v>422</v>
      </c>
      <c r="AK2144" s="357">
        <v>479</v>
      </c>
      <c r="AL2144" s="357">
        <v>551</v>
      </c>
      <c r="AM2144" s="357">
        <v>422</v>
      </c>
      <c r="AN2144" s="357">
        <v>479</v>
      </c>
      <c r="AO2144" s="357">
        <v>551</v>
      </c>
      <c r="AP2144" s="357">
        <v>526</v>
      </c>
      <c r="AQ2144" s="357">
        <v>526</v>
      </c>
      <c r="AR2144" s="357">
        <v>526</v>
      </c>
      <c r="AS2144" s="357">
        <v>526</v>
      </c>
      <c r="AT2144" s="105"/>
      <c r="AU2144" s="105" t="s">
        <v>1837</v>
      </c>
      <c r="AV2144" s="126">
        <v>7.5</v>
      </c>
    </row>
    <row r="2145" spans="1:48" ht="23.25" customHeight="1">
      <c r="A2145"/>
      <c r="B2145"/>
      <c r="D2145" s="105" t="s">
        <v>3179</v>
      </c>
      <c r="E2145" s="164" t="s">
        <v>3179</v>
      </c>
      <c r="F2145" s="165" t="s">
        <v>1902</v>
      </c>
      <c r="G2145" s="126">
        <v>8.1999999999999993</v>
      </c>
      <c r="H2145" s="166">
        <v>466</v>
      </c>
      <c r="I2145" s="166">
        <v>528</v>
      </c>
      <c r="J2145" s="166">
        <v>608</v>
      </c>
      <c r="K2145" s="357">
        <v>466</v>
      </c>
      <c r="L2145" s="357">
        <v>528</v>
      </c>
      <c r="M2145" s="357">
        <v>608</v>
      </c>
      <c r="N2145" s="357">
        <v>532</v>
      </c>
      <c r="O2145" s="357">
        <v>466</v>
      </c>
      <c r="P2145" s="357">
        <v>528</v>
      </c>
      <c r="Q2145" s="357">
        <v>608</v>
      </c>
      <c r="R2145" s="357">
        <v>532</v>
      </c>
      <c r="S2145" s="354">
        <v>466</v>
      </c>
      <c r="T2145" s="354">
        <v>528</v>
      </c>
      <c r="U2145" s="354">
        <v>608</v>
      </c>
      <c r="V2145" s="357">
        <v>528</v>
      </c>
      <c r="W2145" s="357">
        <v>608</v>
      </c>
      <c r="X2145" s="357">
        <v>466</v>
      </c>
      <c r="Y2145" s="357">
        <v>528</v>
      </c>
      <c r="Z2145" s="357">
        <v>608</v>
      </c>
      <c r="AA2145" s="357">
        <v>532</v>
      </c>
      <c r="AB2145" s="357">
        <v>466</v>
      </c>
      <c r="AC2145" s="357">
        <v>528</v>
      </c>
      <c r="AD2145" s="357">
        <v>608</v>
      </c>
      <c r="AE2145" s="357">
        <v>532</v>
      </c>
      <c r="AF2145" s="357">
        <v>466</v>
      </c>
      <c r="AG2145" s="357">
        <v>528</v>
      </c>
      <c r="AH2145" s="357">
        <v>608</v>
      </c>
      <c r="AI2145" s="368" t="s">
        <v>2207</v>
      </c>
      <c r="AJ2145" s="357">
        <v>466</v>
      </c>
      <c r="AK2145" s="357">
        <v>528</v>
      </c>
      <c r="AL2145" s="357">
        <v>608</v>
      </c>
      <c r="AM2145" s="357">
        <v>466</v>
      </c>
      <c r="AN2145" s="357">
        <v>528</v>
      </c>
      <c r="AO2145" s="357">
        <v>608</v>
      </c>
      <c r="AP2145" s="357">
        <v>580</v>
      </c>
      <c r="AQ2145" s="357">
        <v>580</v>
      </c>
      <c r="AR2145" s="357">
        <v>580</v>
      </c>
      <c r="AS2145" s="357">
        <v>580</v>
      </c>
      <c r="AT2145" s="105"/>
      <c r="AU2145" s="105" t="s">
        <v>3179</v>
      </c>
      <c r="AV2145" s="126">
        <v>8.1999999999999993</v>
      </c>
    </row>
    <row r="2146" spans="1:48" ht="23.25" customHeight="1">
      <c r="A2146"/>
      <c r="B2146"/>
      <c r="D2146" s="105" t="s">
        <v>1838</v>
      </c>
      <c r="E2146" s="164" t="s">
        <v>1838</v>
      </c>
      <c r="F2146" s="165" t="s">
        <v>1902</v>
      </c>
      <c r="G2146" s="126">
        <v>8.7999999999999989</v>
      </c>
      <c r="H2146" s="166">
        <v>479</v>
      </c>
      <c r="I2146" s="166">
        <v>544</v>
      </c>
      <c r="J2146" s="166">
        <v>627</v>
      </c>
      <c r="K2146" s="357">
        <v>479</v>
      </c>
      <c r="L2146" s="357">
        <v>544</v>
      </c>
      <c r="M2146" s="357">
        <v>627</v>
      </c>
      <c r="N2146" s="357">
        <v>543</v>
      </c>
      <c r="O2146" s="357">
        <v>479</v>
      </c>
      <c r="P2146" s="357">
        <v>544</v>
      </c>
      <c r="Q2146" s="357">
        <v>627</v>
      </c>
      <c r="R2146" s="357">
        <v>543</v>
      </c>
      <c r="S2146" s="354">
        <v>479</v>
      </c>
      <c r="T2146" s="354">
        <v>544</v>
      </c>
      <c r="U2146" s="354">
        <v>627</v>
      </c>
      <c r="V2146" s="357">
        <v>544</v>
      </c>
      <c r="W2146" s="357">
        <v>627</v>
      </c>
      <c r="X2146" s="357">
        <v>479</v>
      </c>
      <c r="Y2146" s="357">
        <v>544</v>
      </c>
      <c r="Z2146" s="357">
        <v>627</v>
      </c>
      <c r="AA2146" s="357">
        <v>543</v>
      </c>
      <c r="AB2146" s="357">
        <v>479</v>
      </c>
      <c r="AC2146" s="357">
        <v>544</v>
      </c>
      <c r="AD2146" s="357">
        <v>627</v>
      </c>
      <c r="AE2146" s="357">
        <v>543</v>
      </c>
      <c r="AF2146" s="357">
        <v>479</v>
      </c>
      <c r="AG2146" s="357">
        <v>544</v>
      </c>
      <c r="AH2146" s="357">
        <v>627</v>
      </c>
      <c r="AI2146" s="368" t="s">
        <v>2207</v>
      </c>
      <c r="AJ2146" s="357">
        <v>479</v>
      </c>
      <c r="AK2146" s="357">
        <v>544</v>
      </c>
      <c r="AL2146" s="357">
        <v>627</v>
      </c>
      <c r="AM2146" s="357">
        <v>479</v>
      </c>
      <c r="AN2146" s="357">
        <v>544</v>
      </c>
      <c r="AO2146" s="357">
        <v>627</v>
      </c>
      <c r="AP2146" s="357">
        <v>598</v>
      </c>
      <c r="AQ2146" s="357">
        <v>598</v>
      </c>
      <c r="AR2146" s="357">
        <v>598</v>
      </c>
      <c r="AS2146" s="357">
        <v>598</v>
      </c>
      <c r="AT2146" s="105"/>
      <c r="AU2146" s="105" t="s">
        <v>1838</v>
      </c>
      <c r="AV2146" s="126">
        <v>8.7999999999999989</v>
      </c>
    </row>
    <row r="2147" spans="1:48" ht="23.25" customHeight="1">
      <c r="A2147"/>
      <c r="B2147"/>
      <c r="D2147" s="105" t="s">
        <v>1839</v>
      </c>
      <c r="E2147" s="164" t="s">
        <v>1839</v>
      </c>
      <c r="F2147" s="165" t="s">
        <v>1903</v>
      </c>
      <c r="G2147" s="126">
        <v>2.8000000000000003</v>
      </c>
      <c r="H2147" s="166">
        <v>266</v>
      </c>
      <c r="I2147" s="166">
        <v>296</v>
      </c>
      <c r="J2147" s="166">
        <v>341</v>
      </c>
      <c r="K2147" s="357">
        <v>266</v>
      </c>
      <c r="L2147" s="357">
        <v>296</v>
      </c>
      <c r="M2147" s="357">
        <v>341</v>
      </c>
      <c r="N2147" s="357">
        <v>301</v>
      </c>
      <c r="O2147" s="357">
        <v>266</v>
      </c>
      <c r="P2147" s="357">
        <v>296</v>
      </c>
      <c r="Q2147" s="357">
        <v>341</v>
      </c>
      <c r="R2147" s="357">
        <v>301</v>
      </c>
      <c r="S2147" s="354">
        <v>266</v>
      </c>
      <c r="T2147" s="354">
        <v>296</v>
      </c>
      <c r="U2147" s="354">
        <v>341</v>
      </c>
      <c r="V2147" s="357">
        <v>296</v>
      </c>
      <c r="W2147" s="357">
        <v>341</v>
      </c>
      <c r="X2147" s="357">
        <v>266</v>
      </c>
      <c r="Y2147" s="357">
        <v>296</v>
      </c>
      <c r="Z2147" s="357">
        <v>341</v>
      </c>
      <c r="AA2147" s="357">
        <v>301</v>
      </c>
      <c r="AB2147" s="357">
        <v>266</v>
      </c>
      <c r="AC2147" s="357">
        <v>296</v>
      </c>
      <c r="AD2147" s="357">
        <v>341</v>
      </c>
      <c r="AE2147" s="357">
        <v>301</v>
      </c>
      <c r="AF2147" s="357">
        <v>266</v>
      </c>
      <c r="AG2147" s="357">
        <v>296</v>
      </c>
      <c r="AH2147" s="357">
        <v>341</v>
      </c>
      <c r="AI2147" s="368" t="s">
        <v>2207</v>
      </c>
      <c r="AJ2147" s="357">
        <v>266</v>
      </c>
      <c r="AK2147" s="357">
        <v>296</v>
      </c>
      <c r="AL2147" s="357">
        <v>341</v>
      </c>
      <c r="AM2147" s="357">
        <v>266</v>
      </c>
      <c r="AN2147" s="357">
        <v>296</v>
      </c>
      <c r="AO2147" s="357">
        <v>341</v>
      </c>
      <c r="AP2147" s="357">
        <v>325</v>
      </c>
      <c r="AQ2147" s="357">
        <v>325</v>
      </c>
      <c r="AR2147" s="357">
        <v>325</v>
      </c>
      <c r="AS2147" s="357">
        <v>325</v>
      </c>
      <c r="AT2147" s="105"/>
      <c r="AU2147" s="105" t="s">
        <v>1839</v>
      </c>
      <c r="AV2147" s="126">
        <v>2.8000000000000003</v>
      </c>
    </row>
    <row r="2148" spans="1:48" ht="23.25" customHeight="1">
      <c r="A2148"/>
      <c r="B2148"/>
      <c r="D2148" s="105" t="s">
        <v>1840</v>
      </c>
      <c r="E2148" s="164" t="s">
        <v>1840</v>
      </c>
      <c r="F2148" s="165" t="s">
        <v>1903</v>
      </c>
      <c r="G2148" s="126">
        <v>4.1999999999999993</v>
      </c>
      <c r="H2148" s="166">
        <v>292</v>
      </c>
      <c r="I2148" s="166">
        <v>328</v>
      </c>
      <c r="J2148" s="166">
        <v>377</v>
      </c>
      <c r="K2148" s="357">
        <v>292</v>
      </c>
      <c r="L2148" s="357">
        <v>328</v>
      </c>
      <c r="M2148" s="357">
        <v>377</v>
      </c>
      <c r="N2148" s="357">
        <v>331</v>
      </c>
      <c r="O2148" s="357">
        <v>292</v>
      </c>
      <c r="P2148" s="357">
        <v>328</v>
      </c>
      <c r="Q2148" s="357">
        <v>377</v>
      </c>
      <c r="R2148" s="357">
        <v>331</v>
      </c>
      <c r="S2148" s="354">
        <v>292</v>
      </c>
      <c r="T2148" s="354">
        <v>328</v>
      </c>
      <c r="U2148" s="354">
        <v>377</v>
      </c>
      <c r="V2148" s="357">
        <v>328</v>
      </c>
      <c r="W2148" s="357">
        <v>377</v>
      </c>
      <c r="X2148" s="357">
        <v>292</v>
      </c>
      <c r="Y2148" s="357">
        <v>328</v>
      </c>
      <c r="Z2148" s="357">
        <v>377</v>
      </c>
      <c r="AA2148" s="357">
        <v>331</v>
      </c>
      <c r="AB2148" s="357">
        <v>292</v>
      </c>
      <c r="AC2148" s="357">
        <v>328</v>
      </c>
      <c r="AD2148" s="357">
        <v>377</v>
      </c>
      <c r="AE2148" s="357">
        <v>331</v>
      </c>
      <c r="AF2148" s="357">
        <v>292</v>
      </c>
      <c r="AG2148" s="357">
        <v>328</v>
      </c>
      <c r="AH2148" s="357">
        <v>377</v>
      </c>
      <c r="AI2148" s="368" t="s">
        <v>2207</v>
      </c>
      <c r="AJ2148" s="357">
        <v>292</v>
      </c>
      <c r="AK2148" s="357">
        <v>328</v>
      </c>
      <c r="AL2148" s="357">
        <v>377</v>
      </c>
      <c r="AM2148" s="357">
        <v>292</v>
      </c>
      <c r="AN2148" s="357">
        <v>328</v>
      </c>
      <c r="AO2148" s="357">
        <v>377</v>
      </c>
      <c r="AP2148" s="357">
        <v>360</v>
      </c>
      <c r="AQ2148" s="357">
        <v>360</v>
      </c>
      <c r="AR2148" s="357">
        <v>360</v>
      </c>
      <c r="AS2148" s="357">
        <v>360</v>
      </c>
      <c r="AT2148" s="105"/>
      <c r="AU2148" s="105" t="s">
        <v>1840</v>
      </c>
      <c r="AV2148" s="126">
        <v>4.1999999999999993</v>
      </c>
    </row>
    <row r="2149" spans="1:48" ht="23.25" customHeight="1">
      <c r="A2149"/>
      <c r="B2149"/>
      <c r="D2149" s="105" t="s">
        <v>1841</v>
      </c>
      <c r="E2149" s="164" t="s">
        <v>1841</v>
      </c>
      <c r="F2149" s="165" t="s">
        <v>1904</v>
      </c>
      <c r="G2149" s="126">
        <v>5.5</v>
      </c>
      <c r="H2149" s="166">
        <v>354</v>
      </c>
      <c r="I2149" s="166">
        <v>400</v>
      </c>
      <c r="J2149" s="166">
        <v>460</v>
      </c>
      <c r="K2149" s="357">
        <v>354</v>
      </c>
      <c r="L2149" s="357">
        <v>400</v>
      </c>
      <c r="M2149" s="357">
        <v>460</v>
      </c>
      <c r="N2149" s="357">
        <v>402</v>
      </c>
      <c r="O2149" s="357">
        <v>354</v>
      </c>
      <c r="P2149" s="357">
        <v>400</v>
      </c>
      <c r="Q2149" s="357">
        <v>460</v>
      </c>
      <c r="R2149" s="357">
        <v>402</v>
      </c>
      <c r="S2149" s="354">
        <v>354</v>
      </c>
      <c r="T2149" s="354">
        <v>400</v>
      </c>
      <c r="U2149" s="354">
        <v>460</v>
      </c>
      <c r="V2149" s="357">
        <v>400</v>
      </c>
      <c r="W2149" s="357">
        <v>460</v>
      </c>
      <c r="X2149" s="357">
        <v>354</v>
      </c>
      <c r="Y2149" s="357">
        <v>400</v>
      </c>
      <c r="Z2149" s="357">
        <v>460</v>
      </c>
      <c r="AA2149" s="357">
        <v>402</v>
      </c>
      <c r="AB2149" s="357">
        <v>354</v>
      </c>
      <c r="AC2149" s="357">
        <v>400</v>
      </c>
      <c r="AD2149" s="357">
        <v>460</v>
      </c>
      <c r="AE2149" s="357">
        <v>402</v>
      </c>
      <c r="AF2149" s="357">
        <v>354</v>
      </c>
      <c r="AG2149" s="357">
        <v>400</v>
      </c>
      <c r="AH2149" s="357">
        <v>460</v>
      </c>
      <c r="AI2149" s="368" t="s">
        <v>2207</v>
      </c>
      <c r="AJ2149" s="357">
        <v>354</v>
      </c>
      <c r="AK2149" s="357">
        <v>400</v>
      </c>
      <c r="AL2149" s="357">
        <v>460</v>
      </c>
      <c r="AM2149" s="357">
        <v>354</v>
      </c>
      <c r="AN2149" s="357">
        <v>400</v>
      </c>
      <c r="AO2149" s="357">
        <v>460</v>
      </c>
      <c r="AP2149" s="357">
        <v>439</v>
      </c>
      <c r="AQ2149" s="357">
        <v>439</v>
      </c>
      <c r="AR2149" s="357">
        <v>439</v>
      </c>
      <c r="AS2149" s="357">
        <v>439</v>
      </c>
      <c r="AT2149" s="105"/>
      <c r="AU2149" s="105" t="s">
        <v>1841</v>
      </c>
      <c r="AV2149" s="126">
        <v>5.5</v>
      </c>
    </row>
    <row r="2150" spans="1:48" ht="23.25" customHeight="1">
      <c r="A2150" s="396"/>
      <c r="B2150" s="397"/>
      <c r="D2150" s="105" t="s">
        <v>1842</v>
      </c>
      <c r="E2150" s="164" t="s">
        <v>1842</v>
      </c>
      <c r="F2150" s="165" t="s">
        <v>1905</v>
      </c>
      <c r="G2150" s="126">
        <v>6.8999999999999995</v>
      </c>
      <c r="H2150" s="166">
        <v>414</v>
      </c>
      <c r="I2150" s="166">
        <v>468</v>
      </c>
      <c r="J2150" s="166">
        <v>539</v>
      </c>
      <c r="K2150" s="357">
        <v>414</v>
      </c>
      <c r="L2150" s="357">
        <v>468</v>
      </c>
      <c r="M2150" s="357">
        <v>539</v>
      </c>
      <c r="N2150" s="357">
        <v>469</v>
      </c>
      <c r="O2150" s="357">
        <v>414</v>
      </c>
      <c r="P2150" s="357">
        <v>468</v>
      </c>
      <c r="Q2150" s="357">
        <v>539</v>
      </c>
      <c r="R2150" s="357">
        <v>469</v>
      </c>
      <c r="S2150" s="354">
        <v>414</v>
      </c>
      <c r="T2150" s="354">
        <v>468</v>
      </c>
      <c r="U2150" s="354">
        <v>539</v>
      </c>
      <c r="V2150" s="357">
        <v>468</v>
      </c>
      <c r="W2150" s="357">
        <v>539</v>
      </c>
      <c r="X2150" s="357">
        <v>414</v>
      </c>
      <c r="Y2150" s="357">
        <v>468</v>
      </c>
      <c r="Z2150" s="357">
        <v>539</v>
      </c>
      <c r="AA2150" s="357">
        <v>469</v>
      </c>
      <c r="AB2150" s="357">
        <v>414</v>
      </c>
      <c r="AC2150" s="357">
        <v>468</v>
      </c>
      <c r="AD2150" s="357">
        <v>539</v>
      </c>
      <c r="AE2150" s="357">
        <v>469</v>
      </c>
      <c r="AF2150" s="357">
        <v>414</v>
      </c>
      <c r="AG2150" s="357">
        <v>468</v>
      </c>
      <c r="AH2150" s="357">
        <v>539</v>
      </c>
      <c r="AI2150" s="368" t="s">
        <v>2207</v>
      </c>
      <c r="AJ2150" s="357">
        <v>414</v>
      </c>
      <c r="AK2150" s="357">
        <v>468</v>
      </c>
      <c r="AL2150" s="357">
        <v>539</v>
      </c>
      <c r="AM2150" s="357">
        <v>414</v>
      </c>
      <c r="AN2150" s="357">
        <v>468</v>
      </c>
      <c r="AO2150" s="357">
        <v>539</v>
      </c>
      <c r="AP2150" s="357">
        <v>514</v>
      </c>
      <c r="AQ2150" s="357">
        <v>514</v>
      </c>
      <c r="AR2150" s="357">
        <v>514</v>
      </c>
      <c r="AS2150" s="357">
        <v>514</v>
      </c>
      <c r="AT2150" s="105"/>
      <c r="AU2150" s="105" t="s">
        <v>1842</v>
      </c>
      <c r="AV2150" s="126">
        <v>6.8999999999999995</v>
      </c>
    </row>
    <row r="2151" spans="1:48" ht="23.25" customHeight="1">
      <c r="D2151" s="105" t="s">
        <v>5522</v>
      </c>
      <c r="E2151" s="13" t="s">
        <v>5522</v>
      </c>
      <c r="F2151" s="2" t="s">
        <v>1905</v>
      </c>
      <c r="G2151">
        <v>7.6</v>
      </c>
      <c r="H2151" s="2">
        <v>429</v>
      </c>
      <c r="I2151" s="2">
        <v>486</v>
      </c>
      <c r="J2151" s="2">
        <v>560</v>
      </c>
      <c r="K2151" s="391">
        <v>429</v>
      </c>
      <c r="L2151" s="391">
        <v>486</v>
      </c>
      <c r="M2151" s="391">
        <v>560</v>
      </c>
      <c r="N2151" s="391">
        <v>486</v>
      </c>
      <c r="O2151" s="391">
        <v>429</v>
      </c>
      <c r="P2151" s="391">
        <v>486</v>
      </c>
      <c r="Q2151" s="391">
        <v>560</v>
      </c>
      <c r="R2151" s="391">
        <v>486</v>
      </c>
      <c r="S2151" s="354">
        <v>429</v>
      </c>
      <c r="T2151" s="354">
        <v>486</v>
      </c>
      <c r="U2151" s="354">
        <v>560</v>
      </c>
      <c r="V2151" s="391">
        <v>486</v>
      </c>
      <c r="W2151" s="391">
        <v>560</v>
      </c>
      <c r="X2151" s="391">
        <v>429</v>
      </c>
      <c r="Y2151" s="391">
        <v>486</v>
      </c>
      <c r="Z2151" s="391">
        <v>560</v>
      </c>
      <c r="AA2151" s="391">
        <v>486</v>
      </c>
      <c r="AB2151" s="391">
        <v>429</v>
      </c>
      <c r="AC2151" s="391">
        <v>486</v>
      </c>
      <c r="AD2151" s="391">
        <v>560</v>
      </c>
      <c r="AE2151" s="391">
        <v>486</v>
      </c>
      <c r="AF2151" s="391">
        <v>429</v>
      </c>
      <c r="AG2151" s="391">
        <v>486</v>
      </c>
      <c r="AH2151" s="391">
        <v>560</v>
      </c>
      <c r="AI2151" s="399" t="s">
        <v>2207</v>
      </c>
      <c r="AJ2151" s="391">
        <v>429</v>
      </c>
      <c r="AK2151" s="391">
        <v>486</v>
      </c>
      <c r="AL2151" s="391">
        <v>560</v>
      </c>
      <c r="AM2151" s="391">
        <v>429</v>
      </c>
      <c r="AN2151" s="391">
        <v>486</v>
      </c>
      <c r="AO2151" s="391">
        <v>560</v>
      </c>
      <c r="AP2151" s="391">
        <v>534</v>
      </c>
      <c r="AQ2151" s="391">
        <v>534</v>
      </c>
      <c r="AR2151" s="391">
        <v>534</v>
      </c>
      <c r="AS2151" s="391">
        <v>534</v>
      </c>
      <c r="AU2151" s="105" t="s">
        <v>5522</v>
      </c>
      <c r="AV2151" s="126">
        <v>7.6</v>
      </c>
    </row>
    <row r="2152" spans="1:48" ht="23.25" customHeight="1">
      <c r="D2152" s="105" t="s">
        <v>1843</v>
      </c>
      <c r="E2152" s="164" t="s">
        <v>1843</v>
      </c>
      <c r="F2152" s="165" t="s">
        <v>1905</v>
      </c>
      <c r="G2152" s="126">
        <v>8.2999999999999989</v>
      </c>
      <c r="H2152" s="166">
        <v>443</v>
      </c>
      <c r="I2152" s="166">
        <v>504</v>
      </c>
      <c r="J2152" s="166">
        <v>580</v>
      </c>
      <c r="K2152" s="357">
        <v>443</v>
      </c>
      <c r="L2152" s="357">
        <v>504</v>
      </c>
      <c r="M2152" s="357">
        <v>580</v>
      </c>
      <c r="N2152" s="357">
        <v>503</v>
      </c>
      <c r="O2152" s="357">
        <v>443</v>
      </c>
      <c r="P2152" s="357">
        <v>504</v>
      </c>
      <c r="Q2152" s="357">
        <v>580</v>
      </c>
      <c r="R2152" s="357">
        <v>503</v>
      </c>
      <c r="S2152" s="354">
        <v>443</v>
      </c>
      <c r="T2152" s="354">
        <v>504</v>
      </c>
      <c r="U2152" s="354">
        <v>580</v>
      </c>
      <c r="V2152" s="357">
        <v>504</v>
      </c>
      <c r="W2152" s="357">
        <v>580</v>
      </c>
      <c r="X2152" s="357">
        <v>443</v>
      </c>
      <c r="Y2152" s="357">
        <v>504</v>
      </c>
      <c r="Z2152" s="357">
        <v>580</v>
      </c>
      <c r="AA2152" s="357">
        <v>503</v>
      </c>
      <c r="AB2152" s="357">
        <v>443</v>
      </c>
      <c r="AC2152" s="357">
        <v>504</v>
      </c>
      <c r="AD2152" s="357">
        <v>580</v>
      </c>
      <c r="AE2152" s="357">
        <v>503</v>
      </c>
      <c r="AF2152" s="357">
        <v>443</v>
      </c>
      <c r="AG2152" s="357">
        <v>504</v>
      </c>
      <c r="AH2152" s="357">
        <v>580</v>
      </c>
      <c r="AI2152" s="368" t="s">
        <v>2207</v>
      </c>
      <c r="AJ2152" s="357">
        <v>443</v>
      </c>
      <c r="AK2152" s="357">
        <v>504</v>
      </c>
      <c r="AL2152" s="357">
        <v>580</v>
      </c>
      <c r="AM2152" s="357">
        <v>443</v>
      </c>
      <c r="AN2152" s="357">
        <v>504</v>
      </c>
      <c r="AO2152" s="357">
        <v>580</v>
      </c>
      <c r="AP2152" s="357">
        <v>553</v>
      </c>
      <c r="AQ2152" s="357">
        <v>553</v>
      </c>
      <c r="AR2152" s="357">
        <v>553</v>
      </c>
      <c r="AS2152" s="357">
        <v>553</v>
      </c>
      <c r="AT2152" s="105"/>
      <c r="AU2152" s="105" t="s">
        <v>1843</v>
      </c>
      <c r="AV2152" s="126">
        <v>8.2999999999999989</v>
      </c>
    </row>
    <row r="2153" spans="1:48" ht="23.25" customHeight="1">
      <c r="D2153" s="105" t="s">
        <v>3180</v>
      </c>
      <c r="E2153" s="164" t="s">
        <v>3180</v>
      </c>
      <c r="F2153" s="165" t="s">
        <v>1906</v>
      </c>
      <c r="G2153" s="126">
        <v>9</v>
      </c>
      <c r="H2153" s="166">
        <v>491</v>
      </c>
      <c r="I2153" s="166">
        <v>558</v>
      </c>
      <c r="J2153" s="166">
        <v>642</v>
      </c>
      <c r="K2153" s="357">
        <v>491</v>
      </c>
      <c r="L2153" s="357">
        <v>558</v>
      </c>
      <c r="M2153" s="357">
        <v>642</v>
      </c>
      <c r="N2153" s="357">
        <v>562</v>
      </c>
      <c r="O2153" s="357">
        <v>491</v>
      </c>
      <c r="P2153" s="357">
        <v>558</v>
      </c>
      <c r="Q2153" s="357">
        <v>642</v>
      </c>
      <c r="R2153" s="357">
        <v>562</v>
      </c>
      <c r="S2153" s="354">
        <v>491</v>
      </c>
      <c r="T2153" s="354">
        <v>558</v>
      </c>
      <c r="U2153" s="354">
        <v>642</v>
      </c>
      <c r="V2153" s="357">
        <v>558</v>
      </c>
      <c r="W2153" s="357">
        <v>642</v>
      </c>
      <c r="X2153" s="357">
        <v>491</v>
      </c>
      <c r="Y2153" s="357">
        <v>558</v>
      </c>
      <c r="Z2153" s="357">
        <v>642</v>
      </c>
      <c r="AA2153" s="357">
        <v>562</v>
      </c>
      <c r="AB2153" s="357">
        <v>491</v>
      </c>
      <c r="AC2153" s="357">
        <v>558</v>
      </c>
      <c r="AD2153" s="357">
        <v>642</v>
      </c>
      <c r="AE2153" s="357">
        <v>562</v>
      </c>
      <c r="AF2153" s="357">
        <v>491</v>
      </c>
      <c r="AG2153" s="357">
        <v>558</v>
      </c>
      <c r="AH2153" s="357">
        <v>642</v>
      </c>
      <c r="AI2153" s="368" t="s">
        <v>2207</v>
      </c>
      <c r="AJ2153" s="357">
        <v>491</v>
      </c>
      <c r="AK2153" s="357">
        <v>558</v>
      </c>
      <c r="AL2153" s="357">
        <v>642</v>
      </c>
      <c r="AM2153" s="357">
        <v>491</v>
      </c>
      <c r="AN2153" s="357">
        <v>558</v>
      </c>
      <c r="AO2153" s="357">
        <v>642</v>
      </c>
      <c r="AP2153" s="357">
        <v>614</v>
      </c>
      <c r="AQ2153" s="357">
        <v>614</v>
      </c>
      <c r="AR2153" s="357">
        <v>614</v>
      </c>
      <c r="AS2153" s="357">
        <v>614</v>
      </c>
      <c r="AT2153" s="105"/>
      <c r="AU2153" s="105" t="s">
        <v>3180</v>
      </c>
      <c r="AV2153" s="126">
        <v>9</v>
      </c>
    </row>
    <row r="2154" spans="1:48" ht="23.25" customHeight="1">
      <c r="D2154" s="105" t="s">
        <v>1844</v>
      </c>
      <c r="E2154" s="164" t="s">
        <v>1844</v>
      </c>
      <c r="F2154" s="165" t="s">
        <v>1906</v>
      </c>
      <c r="G2154" s="126">
        <v>9.6999999999999993</v>
      </c>
      <c r="H2154" s="166">
        <v>504</v>
      </c>
      <c r="I2154" s="166">
        <v>573</v>
      </c>
      <c r="J2154" s="166">
        <v>660</v>
      </c>
      <c r="K2154" s="357">
        <v>504</v>
      </c>
      <c r="L2154" s="357">
        <v>573</v>
      </c>
      <c r="M2154" s="357">
        <v>660</v>
      </c>
      <c r="N2154" s="357">
        <v>571</v>
      </c>
      <c r="O2154" s="357">
        <v>504</v>
      </c>
      <c r="P2154" s="357">
        <v>573</v>
      </c>
      <c r="Q2154" s="357">
        <v>660</v>
      </c>
      <c r="R2154" s="357">
        <v>571</v>
      </c>
      <c r="S2154" s="354">
        <v>504</v>
      </c>
      <c r="T2154" s="354">
        <v>573</v>
      </c>
      <c r="U2154" s="354">
        <v>660</v>
      </c>
      <c r="V2154" s="357">
        <v>573</v>
      </c>
      <c r="W2154" s="357">
        <v>660</v>
      </c>
      <c r="X2154" s="357">
        <v>504</v>
      </c>
      <c r="Y2154" s="357">
        <v>573</v>
      </c>
      <c r="Z2154" s="357">
        <v>660</v>
      </c>
      <c r="AA2154" s="357">
        <v>571</v>
      </c>
      <c r="AB2154" s="357">
        <v>504</v>
      </c>
      <c r="AC2154" s="357">
        <v>573</v>
      </c>
      <c r="AD2154" s="357">
        <v>660</v>
      </c>
      <c r="AE2154" s="357">
        <v>571</v>
      </c>
      <c r="AF2154" s="357">
        <v>504</v>
      </c>
      <c r="AG2154" s="357">
        <v>573</v>
      </c>
      <c r="AH2154" s="357">
        <v>660</v>
      </c>
      <c r="AI2154" s="368" t="s">
        <v>2207</v>
      </c>
      <c r="AJ2154" s="357">
        <v>504</v>
      </c>
      <c r="AK2154" s="357">
        <v>573</v>
      </c>
      <c r="AL2154" s="357">
        <v>660</v>
      </c>
      <c r="AM2154" s="357">
        <v>504</v>
      </c>
      <c r="AN2154" s="357">
        <v>573</v>
      </c>
      <c r="AO2154" s="357">
        <v>660</v>
      </c>
      <c r="AP2154" s="357">
        <v>630</v>
      </c>
      <c r="AQ2154" s="357">
        <v>630</v>
      </c>
      <c r="AR2154" s="357">
        <v>630</v>
      </c>
      <c r="AS2154" s="357">
        <v>630</v>
      </c>
      <c r="AT2154" s="105"/>
      <c r="AU2154" s="105" t="s">
        <v>1844</v>
      </c>
      <c r="AV2154" s="126">
        <v>9.6999999999999993</v>
      </c>
    </row>
    <row r="2155" spans="1:48" ht="23.25" customHeight="1">
      <c r="A2155"/>
      <c r="B2155"/>
      <c r="D2155" s="105" t="s">
        <v>1845</v>
      </c>
      <c r="E2155" s="164" t="s">
        <v>1845</v>
      </c>
      <c r="F2155" s="165" t="s">
        <v>1907</v>
      </c>
      <c r="G2155" s="126">
        <v>3</v>
      </c>
      <c r="H2155" s="166">
        <v>275</v>
      </c>
      <c r="I2155" s="166">
        <v>306</v>
      </c>
      <c r="J2155" s="166">
        <v>352</v>
      </c>
      <c r="K2155" s="357">
        <v>275</v>
      </c>
      <c r="L2155" s="357">
        <v>306</v>
      </c>
      <c r="M2155" s="357">
        <v>352</v>
      </c>
      <c r="N2155" s="357">
        <v>311</v>
      </c>
      <c r="O2155" s="357">
        <v>275</v>
      </c>
      <c r="P2155" s="357">
        <v>306</v>
      </c>
      <c r="Q2155" s="357">
        <v>352</v>
      </c>
      <c r="R2155" s="357">
        <v>311</v>
      </c>
      <c r="S2155" s="354">
        <v>275</v>
      </c>
      <c r="T2155" s="354">
        <v>306</v>
      </c>
      <c r="U2155" s="354">
        <v>352</v>
      </c>
      <c r="V2155" s="357">
        <v>306</v>
      </c>
      <c r="W2155" s="357">
        <v>352</v>
      </c>
      <c r="X2155" s="357">
        <v>275</v>
      </c>
      <c r="Y2155" s="357">
        <v>306</v>
      </c>
      <c r="Z2155" s="357">
        <v>352</v>
      </c>
      <c r="AA2155" s="357">
        <v>311</v>
      </c>
      <c r="AB2155" s="357">
        <v>275</v>
      </c>
      <c r="AC2155" s="357">
        <v>306</v>
      </c>
      <c r="AD2155" s="357">
        <v>352</v>
      </c>
      <c r="AE2155" s="357">
        <v>311</v>
      </c>
      <c r="AF2155" s="357">
        <v>275</v>
      </c>
      <c r="AG2155" s="357">
        <v>306</v>
      </c>
      <c r="AH2155" s="357">
        <v>352</v>
      </c>
      <c r="AI2155" s="368" t="s">
        <v>2207</v>
      </c>
      <c r="AJ2155" s="357">
        <v>275</v>
      </c>
      <c r="AK2155" s="357">
        <v>306</v>
      </c>
      <c r="AL2155" s="357">
        <v>352</v>
      </c>
      <c r="AM2155" s="357">
        <v>275</v>
      </c>
      <c r="AN2155" s="357">
        <v>306</v>
      </c>
      <c r="AO2155" s="357">
        <v>352</v>
      </c>
      <c r="AP2155" s="357">
        <v>337</v>
      </c>
      <c r="AQ2155" s="357">
        <v>337</v>
      </c>
      <c r="AR2155" s="357">
        <v>337</v>
      </c>
      <c r="AS2155" s="357">
        <v>337</v>
      </c>
      <c r="AT2155" s="105"/>
      <c r="AU2155" s="105" t="s">
        <v>1845</v>
      </c>
      <c r="AV2155" s="126">
        <v>3</v>
      </c>
    </row>
    <row r="2156" spans="1:48" ht="23.25" customHeight="1">
      <c r="A2156"/>
      <c r="B2156"/>
      <c r="D2156" s="105" t="s">
        <v>1846</v>
      </c>
      <c r="E2156" s="164" t="s">
        <v>1846</v>
      </c>
      <c r="F2156" s="165" t="s">
        <v>1907</v>
      </c>
      <c r="G2156" s="126">
        <v>4.5</v>
      </c>
      <c r="H2156" s="166">
        <v>302</v>
      </c>
      <c r="I2156" s="166">
        <v>340</v>
      </c>
      <c r="J2156" s="166">
        <v>391</v>
      </c>
      <c r="K2156" s="357">
        <v>302</v>
      </c>
      <c r="L2156" s="357">
        <v>340</v>
      </c>
      <c r="M2156" s="357">
        <v>391</v>
      </c>
      <c r="N2156" s="357">
        <v>343</v>
      </c>
      <c r="O2156" s="357">
        <v>302</v>
      </c>
      <c r="P2156" s="357">
        <v>340</v>
      </c>
      <c r="Q2156" s="357">
        <v>391</v>
      </c>
      <c r="R2156" s="357">
        <v>343</v>
      </c>
      <c r="S2156" s="354">
        <v>302</v>
      </c>
      <c r="T2156" s="354">
        <v>340</v>
      </c>
      <c r="U2156" s="354">
        <v>391</v>
      </c>
      <c r="V2156" s="357">
        <v>340</v>
      </c>
      <c r="W2156" s="357">
        <v>391</v>
      </c>
      <c r="X2156" s="357">
        <v>302</v>
      </c>
      <c r="Y2156" s="357">
        <v>340</v>
      </c>
      <c r="Z2156" s="357">
        <v>391</v>
      </c>
      <c r="AA2156" s="357">
        <v>343</v>
      </c>
      <c r="AB2156" s="357">
        <v>302</v>
      </c>
      <c r="AC2156" s="357">
        <v>340</v>
      </c>
      <c r="AD2156" s="357">
        <v>391</v>
      </c>
      <c r="AE2156" s="357">
        <v>343</v>
      </c>
      <c r="AF2156" s="357">
        <v>302</v>
      </c>
      <c r="AG2156" s="357">
        <v>340</v>
      </c>
      <c r="AH2156" s="357">
        <v>391</v>
      </c>
      <c r="AI2156" s="368" t="s">
        <v>2207</v>
      </c>
      <c r="AJ2156" s="357">
        <v>302</v>
      </c>
      <c r="AK2156" s="357">
        <v>340</v>
      </c>
      <c r="AL2156" s="357">
        <v>391</v>
      </c>
      <c r="AM2156" s="357">
        <v>302</v>
      </c>
      <c r="AN2156" s="357">
        <v>340</v>
      </c>
      <c r="AO2156" s="357">
        <v>391</v>
      </c>
      <c r="AP2156" s="357">
        <v>374</v>
      </c>
      <c r="AQ2156" s="357">
        <v>374</v>
      </c>
      <c r="AR2156" s="357">
        <v>374</v>
      </c>
      <c r="AS2156" s="357">
        <v>374</v>
      </c>
      <c r="AT2156" s="105"/>
      <c r="AU2156" s="105" t="s">
        <v>1846</v>
      </c>
      <c r="AV2156" s="126">
        <v>4.5</v>
      </c>
    </row>
    <row r="2157" spans="1:48" ht="23.25" customHeight="1">
      <c r="A2157"/>
      <c r="B2157"/>
      <c r="D2157" s="105" t="s">
        <v>1847</v>
      </c>
      <c r="E2157" s="164" t="s">
        <v>1847</v>
      </c>
      <c r="F2157" s="165" t="s">
        <v>1908</v>
      </c>
      <c r="G2157" s="126">
        <v>6</v>
      </c>
      <c r="H2157" s="166">
        <v>367</v>
      </c>
      <c r="I2157" s="166">
        <v>415</v>
      </c>
      <c r="J2157" s="166">
        <v>477</v>
      </c>
      <c r="K2157" s="357">
        <v>367</v>
      </c>
      <c r="L2157" s="357">
        <v>415</v>
      </c>
      <c r="M2157" s="357">
        <v>477</v>
      </c>
      <c r="N2157" s="357">
        <v>416</v>
      </c>
      <c r="O2157" s="357">
        <v>367</v>
      </c>
      <c r="P2157" s="357">
        <v>415</v>
      </c>
      <c r="Q2157" s="357">
        <v>477</v>
      </c>
      <c r="R2157" s="357">
        <v>416</v>
      </c>
      <c r="S2157" s="354">
        <v>367</v>
      </c>
      <c r="T2157" s="354">
        <v>415</v>
      </c>
      <c r="U2157" s="354">
        <v>477</v>
      </c>
      <c r="V2157" s="357">
        <v>415</v>
      </c>
      <c r="W2157" s="357">
        <v>477</v>
      </c>
      <c r="X2157" s="357">
        <v>367</v>
      </c>
      <c r="Y2157" s="357">
        <v>415</v>
      </c>
      <c r="Z2157" s="357">
        <v>477</v>
      </c>
      <c r="AA2157" s="357">
        <v>416</v>
      </c>
      <c r="AB2157" s="357">
        <v>367</v>
      </c>
      <c r="AC2157" s="357">
        <v>415</v>
      </c>
      <c r="AD2157" s="357">
        <v>477</v>
      </c>
      <c r="AE2157" s="357">
        <v>416</v>
      </c>
      <c r="AF2157" s="357">
        <v>367</v>
      </c>
      <c r="AG2157" s="357">
        <v>415</v>
      </c>
      <c r="AH2157" s="357">
        <v>477</v>
      </c>
      <c r="AI2157" s="368" t="s">
        <v>2207</v>
      </c>
      <c r="AJ2157" s="357">
        <v>367</v>
      </c>
      <c r="AK2157" s="357">
        <v>415</v>
      </c>
      <c r="AL2157" s="357">
        <v>477</v>
      </c>
      <c r="AM2157" s="357">
        <v>367</v>
      </c>
      <c r="AN2157" s="357">
        <v>415</v>
      </c>
      <c r="AO2157" s="357">
        <v>477</v>
      </c>
      <c r="AP2157" s="357">
        <v>456</v>
      </c>
      <c r="AQ2157" s="357">
        <v>456</v>
      </c>
      <c r="AR2157" s="357">
        <v>456</v>
      </c>
      <c r="AS2157" s="357">
        <v>456</v>
      </c>
      <c r="AT2157" s="105"/>
      <c r="AU2157" s="105" t="s">
        <v>1847</v>
      </c>
      <c r="AV2157" s="126">
        <v>6</v>
      </c>
    </row>
    <row r="2158" spans="1:48" ht="23.25" customHeight="1">
      <c r="A2158"/>
      <c r="B2158"/>
      <c r="D2158" s="105" t="s">
        <v>1848</v>
      </c>
      <c r="E2158" s="164" t="s">
        <v>1848</v>
      </c>
      <c r="F2158" s="165" t="s">
        <v>1909</v>
      </c>
      <c r="G2158" s="126">
        <v>7.5</v>
      </c>
      <c r="H2158" s="166">
        <v>431</v>
      </c>
      <c r="I2158" s="166">
        <v>488</v>
      </c>
      <c r="J2158" s="166">
        <v>562</v>
      </c>
      <c r="K2158" s="357">
        <v>431</v>
      </c>
      <c r="L2158" s="357">
        <v>488</v>
      </c>
      <c r="M2158" s="357">
        <v>562</v>
      </c>
      <c r="N2158" s="357">
        <v>489</v>
      </c>
      <c r="O2158" s="357">
        <v>431</v>
      </c>
      <c r="P2158" s="357">
        <v>488</v>
      </c>
      <c r="Q2158" s="357">
        <v>562</v>
      </c>
      <c r="R2158" s="357">
        <v>489</v>
      </c>
      <c r="S2158" s="354">
        <v>431</v>
      </c>
      <c r="T2158" s="354">
        <v>488</v>
      </c>
      <c r="U2158" s="354">
        <v>562</v>
      </c>
      <c r="V2158" s="357">
        <v>488</v>
      </c>
      <c r="W2158" s="357">
        <v>562</v>
      </c>
      <c r="X2158" s="357">
        <v>431</v>
      </c>
      <c r="Y2158" s="357">
        <v>488</v>
      </c>
      <c r="Z2158" s="357">
        <v>562</v>
      </c>
      <c r="AA2158" s="357">
        <v>489</v>
      </c>
      <c r="AB2158" s="357">
        <v>431</v>
      </c>
      <c r="AC2158" s="357">
        <v>488</v>
      </c>
      <c r="AD2158" s="357">
        <v>562</v>
      </c>
      <c r="AE2158" s="357">
        <v>489</v>
      </c>
      <c r="AF2158" s="357">
        <v>431</v>
      </c>
      <c r="AG2158" s="357">
        <v>488</v>
      </c>
      <c r="AH2158" s="357">
        <v>562</v>
      </c>
      <c r="AI2158" s="368" t="s">
        <v>2207</v>
      </c>
      <c r="AJ2158" s="357">
        <v>431</v>
      </c>
      <c r="AK2158" s="357">
        <v>488</v>
      </c>
      <c r="AL2158" s="357">
        <v>562</v>
      </c>
      <c r="AM2158" s="357">
        <v>431</v>
      </c>
      <c r="AN2158" s="357">
        <v>488</v>
      </c>
      <c r="AO2158" s="357">
        <v>562</v>
      </c>
      <c r="AP2158" s="357">
        <v>537</v>
      </c>
      <c r="AQ2158" s="357">
        <v>537</v>
      </c>
      <c r="AR2158" s="357">
        <v>537</v>
      </c>
      <c r="AS2158" s="357">
        <v>537</v>
      </c>
      <c r="AT2158" s="105"/>
      <c r="AU2158" s="105" t="s">
        <v>1848</v>
      </c>
      <c r="AV2158" s="126">
        <v>7.5</v>
      </c>
    </row>
    <row r="2159" spans="1:48" ht="23.25" customHeight="1">
      <c r="D2159" s="105" t="s">
        <v>5523</v>
      </c>
      <c r="E2159" s="13" t="s">
        <v>5523</v>
      </c>
      <c r="F2159" s="2" t="s">
        <v>1909</v>
      </c>
      <c r="G2159">
        <v>8.2999999999999989</v>
      </c>
      <c r="H2159" s="2">
        <v>448</v>
      </c>
      <c r="I2159" s="2">
        <v>509</v>
      </c>
      <c r="J2159" s="2">
        <v>586</v>
      </c>
      <c r="K2159" s="391">
        <v>448</v>
      </c>
      <c r="L2159" s="391">
        <v>509</v>
      </c>
      <c r="M2159" s="391">
        <v>586</v>
      </c>
      <c r="N2159" s="391">
        <v>509</v>
      </c>
      <c r="O2159" s="391">
        <v>448</v>
      </c>
      <c r="P2159" s="391">
        <v>509</v>
      </c>
      <c r="Q2159" s="391">
        <v>586</v>
      </c>
      <c r="R2159" s="391">
        <v>509</v>
      </c>
      <c r="S2159" s="354">
        <v>448</v>
      </c>
      <c r="T2159" s="354">
        <v>509</v>
      </c>
      <c r="U2159" s="354">
        <v>586</v>
      </c>
      <c r="V2159" s="391">
        <v>509</v>
      </c>
      <c r="W2159" s="391">
        <v>586</v>
      </c>
      <c r="X2159" s="391">
        <v>448</v>
      </c>
      <c r="Y2159" s="391">
        <v>509</v>
      </c>
      <c r="Z2159" s="391">
        <v>586</v>
      </c>
      <c r="AA2159" s="391">
        <v>509</v>
      </c>
      <c r="AB2159" s="391">
        <v>448</v>
      </c>
      <c r="AC2159" s="391">
        <v>509</v>
      </c>
      <c r="AD2159" s="391">
        <v>586</v>
      </c>
      <c r="AE2159" s="391">
        <v>509</v>
      </c>
      <c r="AF2159" s="391">
        <v>448</v>
      </c>
      <c r="AG2159" s="391">
        <v>509</v>
      </c>
      <c r="AH2159" s="391">
        <v>586</v>
      </c>
      <c r="AI2159" s="399" t="s">
        <v>2207</v>
      </c>
      <c r="AJ2159" s="391">
        <v>448</v>
      </c>
      <c r="AK2159" s="391">
        <v>509</v>
      </c>
      <c r="AL2159" s="391">
        <v>586</v>
      </c>
      <c r="AM2159" s="391">
        <v>448</v>
      </c>
      <c r="AN2159" s="391">
        <v>509</v>
      </c>
      <c r="AO2159" s="391">
        <v>586</v>
      </c>
      <c r="AP2159" s="391">
        <v>560</v>
      </c>
      <c r="AQ2159" s="391">
        <v>560</v>
      </c>
      <c r="AR2159" s="391">
        <v>560</v>
      </c>
      <c r="AS2159" s="391">
        <v>560</v>
      </c>
      <c r="AU2159" s="105" t="s">
        <v>5523</v>
      </c>
      <c r="AV2159" s="126">
        <v>8.2999999999999989</v>
      </c>
    </row>
    <row r="2160" spans="1:48" ht="23.25" customHeight="1">
      <c r="A2160"/>
      <c r="B2160"/>
      <c r="D2160" s="105" t="s">
        <v>1849</v>
      </c>
      <c r="E2160" s="164" t="s">
        <v>1849</v>
      </c>
      <c r="F2160" s="165" t="s">
        <v>1909</v>
      </c>
      <c r="G2160" s="126">
        <v>9</v>
      </c>
      <c r="H2160" s="166">
        <v>465</v>
      </c>
      <c r="I2160" s="166">
        <v>530</v>
      </c>
      <c r="J2160" s="166">
        <v>610</v>
      </c>
      <c r="K2160" s="357">
        <v>465</v>
      </c>
      <c r="L2160" s="357">
        <v>530</v>
      </c>
      <c r="M2160" s="357">
        <v>610</v>
      </c>
      <c r="N2160" s="357">
        <v>528</v>
      </c>
      <c r="O2160" s="357">
        <v>465</v>
      </c>
      <c r="P2160" s="357">
        <v>530</v>
      </c>
      <c r="Q2160" s="357">
        <v>610</v>
      </c>
      <c r="R2160" s="357">
        <v>528</v>
      </c>
      <c r="S2160" s="354">
        <v>465</v>
      </c>
      <c r="T2160" s="354">
        <v>530</v>
      </c>
      <c r="U2160" s="354">
        <v>610</v>
      </c>
      <c r="V2160" s="357">
        <v>530</v>
      </c>
      <c r="W2160" s="357">
        <v>610</v>
      </c>
      <c r="X2160" s="357">
        <v>465</v>
      </c>
      <c r="Y2160" s="357">
        <v>530</v>
      </c>
      <c r="Z2160" s="357">
        <v>610</v>
      </c>
      <c r="AA2160" s="357">
        <v>528</v>
      </c>
      <c r="AB2160" s="357">
        <v>465</v>
      </c>
      <c r="AC2160" s="357">
        <v>530</v>
      </c>
      <c r="AD2160" s="357">
        <v>610</v>
      </c>
      <c r="AE2160" s="357">
        <v>528</v>
      </c>
      <c r="AF2160" s="357">
        <v>465</v>
      </c>
      <c r="AG2160" s="357">
        <v>530</v>
      </c>
      <c r="AH2160" s="357">
        <v>610</v>
      </c>
      <c r="AI2160" s="368" t="s">
        <v>2207</v>
      </c>
      <c r="AJ2160" s="357">
        <v>465</v>
      </c>
      <c r="AK2160" s="357">
        <v>530</v>
      </c>
      <c r="AL2160" s="357">
        <v>610</v>
      </c>
      <c r="AM2160" s="357">
        <v>465</v>
      </c>
      <c r="AN2160" s="357">
        <v>530</v>
      </c>
      <c r="AO2160" s="357">
        <v>610</v>
      </c>
      <c r="AP2160" s="357">
        <v>582</v>
      </c>
      <c r="AQ2160" s="357">
        <v>582</v>
      </c>
      <c r="AR2160" s="357">
        <v>582</v>
      </c>
      <c r="AS2160" s="357">
        <v>582</v>
      </c>
      <c r="AT2160" s="105"/>
      <c r="AU2160" s="105" t="s">
        <v>1849</v>
      </c>
      <c r="AV2160" s="126">
        <v>9</v>
      </c>
    </row>
    <row r="2161" spans="1:48" ht="23.25" customHeight="1">
      <c r="A2161"/>
      <c r="B2161"/>
      <c r="D2161" s="105" t="s">
        <v>3181</v>
      </c>
      <c r="E2161" s="164" t="s">
        <v>3181</v>
      </c>
      <c r="F2161" s="165" t="s">
        <v>1910</v>
      </c>
      <c r="G2161" s="126">
        <v>9.7999999999999989</v>
      </c>
      <c r="H2161" s="166">
        <v>515</v>
      </c>
      <c r="I2161" s="166">
        <v>586</v>
      </c>
      <c r="J2161" s="166">
        <v>674</v>
      </c>
      <c r="K2161" s="357">
        <v>515</v>
      </c>
      <c r="L2161" s="357">
        <v>586</v>
      </c>
      <c r="M2161" s="357">
        <v>674</v>
      </c>
      <c r="N2161" s="357">
        <v>590</v>
      </c>
      <c r="O2161" s="357">
        <v>515</v>
      </c>
      <c r="P2161" s="357">
        <v>586</v>
      </c>
      <c r="Q2161" s="357">
        <v>674</v>
      </c>
      <c r="R2161" s="357">
        <v>590</v>
      </c>
      <c r="S2161" s="354">
        <v>515</v>
      </c>
      <c r="T2161" s="354">
        <v>586</v>
      </c>
      <c r="U2161" s="354">
        <v>674</v>
      </c>
      <c r="V2161" s="357">
        <v>586</v>
      </c>
      <c r="W2161" s="357">
        <v>674</v>
      </c>
      <c r="X2161" s="357">
        <v>515</v>
      </c>
      <c r="Y2161" s="357">
        <v>586</v>
      </c>
      <c r="Z2161" s="357">
        <v>674</v>
      </c>
      <c r="AA2161" s="357">
        <v>590</v>
      </c>
      <c r="AB2161" s="357">
        <v>515</v>
      </c>
      <c r="AC2161" s="357">
        <v>586</v>
      </c>
      <c r="AD2161" s="357">
        <v>674</v>
      </c>
      <c r="AE2161" s="357">
        <v>590</v>
      </c>
      <c r="AF2161" s="357">
        <v>515</v>
      </c>
      <c r="AG2161" s="357">
        <v>586</v>
      </c>
      <c r="AH2161" s="357">
        <v>674</v>
      </c>
      <c r="AI2161" s="368" t="s">
        <v>2207</v>
      </c>
      <c r="AJ2161" s="357">
        <v>515</v>
      </c>
      <c r="AK2161" s="357">
        <v>586</v>
      </c>
      <c r="AL2161" s="357">
        <v>674</v>
      </c>
      <c r="AM2161" s="357">
        <v>515</v>
      </c>
      <c r="AN2161" s="357">
        <v>586</v>
      </c>
      <c r="AO2161" s="357">
        <v>674</v>
      </c>
      <c r="AP2161" s="357">
        <v>644</v>
      </c>
      <c r="AQ2161" s="357">
        <v>644</v>
      </c>
      <c r="AR2161" s="357">
        <v>644</v>
      </c>
      <c r="AS2161" s="357">
        <v>644</v>
      </c>
      <c r="AT2161" s="105"/>
      <c r="AU2161" s="105" t="s">
        <v>3181</v>
      </c>
      <c r="AV2161" s="126">
        <v>9.7999999999999989</v>
      </c>
    </row>
    <row r="2162" spans="1:48" ht="23.25" customHeight="1">
      <c r="A2162"/>
      <c r="B2162"/>
      <c r="D2162" s="105" t="s">
        <v>1850</v>
      </c>
      <c r="E2162" s="164" t="s">
        <v>1850</v>
      </c>
      <c r="F2162" s="165" t="s">
        <v>1910</v>
      </c>
      <c r="G2162" s="126">
        <v>10.5</v>
      </c>
      <c r="H2162" s="166">
        <v>529</v>
      </c>
      <c r="I2162" s="166">
        <v>603</v>
      </c>
      <c r="J2162" s="166">
        <v>695</v>
      </c>
      <c r="K2162" s="357">
        <v>529</v>
      </c>
      <c r="L2162" s="357">
        <v>603</v>
      </c>
      <c r="M2162" s="357">
        <v>695</v>
      </c>
      <c r="N2162" s="357">
        <v>600</v>
      </c>
      <c r="O2162" s="357">
        <v>529</v>
      </c>
      <c r="P2162" s="357">
        <v>603</v>
      </c>
      <c r="Q2162" s="357">
        <v>695</v>
      </c>
      <c r="R2162" s="357">
        <v>600</v>
      </c>
      <c r="S2162" s="354">
        <v>529</v>
      </c>
      <c r="T2162" s="354">
        <v>603</v>
      </c>
      <c r="U2162" s="354">
        <v>695</v>
      </c>
      <c r="V2162" s="357">
        <v>603</v>
      </c>
      <c r="W2162" s="357">
        <v>695</v>
      </c>
      <c r="X2162" s="357">
        <v>529</v>
      </c>
      <c r="Y2162" s="357">
        <v>603</v>
      </c>
      <c r="Z2162" s="357">
        <v>695</v>
      </c>
      <c r="AA2162" s="357">
        <v>600</v>
      </c>
      <c r="AB2162" s="357">
        <v>529</v>
      </c>
      <c r="AC2162" s="357">
        <v>603</v>
      </c>
      <c r="AD2162" s="357">
        <v>695</v>
      </c>
      <c r="AE2162" s="357">
        <v>600</v>
      </c>
      <c r="AF2162" s="357">
        <v>529</v>
      </c>
      <c r="AG2162" s="357">
        <v>603</v>
      </c>
      <c r="AH2162" s="357">
        <v>695</v>
      </c>
      <c r="AI2162" s="368" t="s">
        <v>2207</v>
      </c>
      <c r="AJ2162" s="357">
        <v>529</v>
      </c>
      <c r="AK2162" s="357">
        <v>603</v>
      </c>
      <c r="AL2162" s="357">
        <v>695</v>
      </c>
      <c r="AM2162" s="357">
        <v>529</v>
      </c>
      <c r="AN2162" s="357">
        <v>603</v>
      </c>
      <c r="AO2162" s="357">
        <v>695</v>
      </c>
      <c r="AP2162" s="357">
        <v>663</v>
      </c>
      <c r="AQ2162" s="357">
        <v>663</v>
      </c>
      <c r="AR2162" s="357">
        <v>663</v>
      </c>
      <c r="AS2162" s="357">
        <v>663</v>
      </c>
      <c r="AT2162" s="105"/>
      <c r="AU2162" s="105" t="s">
        <v>1850</v>
      </c>
      <c r="AV2162" s="126">
        <v>10.5</v>
      </c>
    </row>
    <row r="2163" spans="1:48" ht="23.25" customHeight="1">
      <c r="A2163"/>
      <c r="B2163"/>
      <c r="D2163" s="105" t="s">
        <v>1851</v>
      </c>
      <c r="E2163" s="164" t="s">
        <v>1851</v>
      </c>
      <c r="F2163" s="165" t="s">
        <v>1911</v>
      </c>
      <c r="G2163" s="126">
        <v>3.3000000000000003</v>
      </c>
      <c r="H2163" s="166">
        <v>297</v>
      </c>
      <c r="I2163" s="166">
        <v>332</v>
      </c>
      <c r="J2163" s="166">
        <v>381</v>
      </c>
      <c r="K2163" s="357">
        <v>297</v>
      </c>
      <c r="L2163" s="357">
        <v>332</v>
      </c>
      <c r="M2163" s="357">
        <v>381</v>
      </c>
      <c r="N2163" s="357">
        <v>337</v>
      </c>
      <c r="O2163" s="357">
        <v>297</v>
      </c>
      <c r="P2163" s="357">
        <v>332</v>
      </c>
      <c r="Q2163" s="357">
        <v>381</v>
      </c>
      <c r="R2163" s="357">
        <v>337</v>
      </c>
      <c r="S2163" s="354">
        <v>297</v>
      </c>
      <c r="T2163" s="354">
        <v>332</v>
      </c>
      <c r="U2163" s="354">
        <v>381</v>
      </c>
      <c r="V2163" s="357">
        <v>332</v>
      </c>
      <c r="W2163" s="357">
        <v>381</v>
      </c>
      <c r="X2163" s="357">
        <v>297</v>
      </c>
      <c r="Y2163" s="357">
        <v>332</v>
      </c>
      <c r="Z2163" s="357">
        <v>381</v>
      </c>
      <c r="AA2163" s="357">
        <v>337</v>
      </c>
      <c r="AB2163" s="357">
        <v>297</v>
      </c>
      <c r="AC2163" s="357">
        <v>332</v>
      </c>
      <c r="AD2163" s="357">
        <v>381</v>
      </c>
      <c r="AE2163" s="357">
        <v>337</v>
      </c>
      <c r="AF2163" s="357">
        <v>297</v>
      </c>
      <c r="AG2163" s="357">
        <v>332</v>
      </c>
      <c r="AH2163" s="357">
        <v>381</v>
      </c>
      <c r="AI2163" s="368" t="s">
        <v>2207</v>
      </c>
      <c r="AJ2163" s="357">
        <v>297</v>
      </c>
      <c r="AK2163" s="357">
        <v>332</v>
      </c>
      <c r="AL2163" s="357">
        <v>381</v>
      </c>
      <c r="AM2163" s="357">
        <v>297</v>
      </c>
      <c r="AN2163" s="357">
        <v>332</v>
      </c>
      <c r="AO2163" s="357">
        <v>381</v>
      </c>
      <c r="AP2163" s="357">
        <v>364</v>
      </c>
      <c r="AQ2163" s="357">
        <v>364</v>
      </c>
      <c r="AR2163" s="357">
        <v>364</v>
      </c>
      <c r="AS2163" s="357">
        <v>364</v>
      </c>
      <c r="AT2163" s="105"/>
      <c r="AU2163" s="105" t="s">
        <v>1851</v>
      </c>
      <c r="AV2163" s="126">
        <v>3.3000000000000003</v>
      </c>
    </row>
    <row r="2164" spans="1:48" ht="23.25" customHeight="1">
      <c r="A2164"/>
      <c r="B2164"/>
      <c r="D2164" s="105" t="s">
        <v>1852</v>
      </c>
      <c r="E2164" s="164" t="s">
        <v>1852</v>
      </c>
      <c r="F2164" s="165" t="s">
        <v>1911</v>
      </c>
      <c r="G2164" s="126">
        <v>4.8999999999999995</v>
      </c>
      <c r="H2164" s="166">
        <v>329</v>
      </c>
      <c r="I2164" s="166">
        <v>371</v>
      </c>
      <c r="J2164" s="166">
        <v>426</v>
      </c>
      <c r="K2164" s="357">
        <v>329</v>
      </c>
      <c r="L2164" s="357">
        <v>371</v>
      </c>
      <c r="M2164" s="357">
        <v>426</v>
      </c>
      <c r="N2164" s="357">
        <v>374</v>
      </c>
      <c r="O2164" s="357">
        <v>329</v>
      </c>
      <c r="P2164" s="357">
        <v>371</v>
      </c>
      <c r="Q2164" s="357">
        <v>426</v>
      </c>
      <c r="R2164" s="357">
        <v>374</v>
      </c>
      <c r="S2164" s="354">
        <v>329</v>
      </c>
      <c r="T2164" s="354">
        <v>371</v>
      </c>
      <c r="U2164" s="354">
        <v>426</v>
      </c>
      <c r="V2164" s="357">
        <v>371</v>
      </c>
      <c r="W2164" s="357">
        <v>426</v>
      </c>
      <c r="X2164" s="357">
        <v>329</v>
      </c>
      <c r="Y2164" s="357">
        <v>371</v>
      </c>
      <c r="Z2164" s="357">
        <v>426</v>
      </c>
      <c r="AA2164" s="357">
        <v>374</v>
      </c>
      <c r="AB2164" s="357">
        <v>329</v>
      </c>
      <c r="AC2164" s="357">
        <v>371</v>
      </c>
      <c r="AD2164" s="357">
        <v>426</v>
      </c>
      <c r="AE2164" s="357">
        <v>374</v>
      </c>
      <c r="AF2164" s="357">
        <v>329</v>
      </c>
      <c r="AG2164" s="357">
        <v>371</v>
      </c>
      <c r="AH2164" s="357">
        <v>426</v>
      </c>
      <c r="AI2164" s="368" t="s">
        <v>2207</v>
      </c>
      <c r="AJ2164" s="357">
        <v>329</v>
      </c>
      <c r="AK2164" s="357">
        <v>371</v>
      </c>
      <c r="AL2164" s="357">
        <v>426</v>
      </c>
      <c r="AM2164" s="357">
        <v>329</v>
      </c>
      <c r="AN2164" s="357">
        <v>371</v>
      </c>
      <c r="AO2164" s="357">
        <v>426</v>
      </c>
      <c r="AP2164" s="357">
        <v>408</v>
      </c>
      <c r="AQ2164" s="357">
        <v>408</v>
      </c>
      <c r="AR2164" s="357">
        <v>408</v>
      </c>
      <c r="AS2164" s="357">
        <v>408</v>
      </c>
      <c r="AT2164" s="105"/>
      <c r="AU2164" s="105" t="s">
        <v>1852</v>
      </c>
      <c r="AV2164" s="126">
        <v>4.8999999999999995</v>
      </c>
    </row>
    <row r="2165" spans="1:48" ht="23.25" customHeight="1">
      <c r="A2165"/>
      <c r="B2165"/>
      <c r="D2165" s="105" t="s">
        <v>1853</v>
      </c>
      <c r="E2165" s="164" t="s">
        <v>1853</v>
      </c>
      <c r="F2165" s="165" t="s">
        <v>1912</v>
      </c>
      <c r="G2165" s="126">
        <v>6.5</v>
      </c>
      <c r="H2165" s="166">
        <v>403</v>
      </c>
      <c r="I2165" s="166">
        <v>455</v>
      </c>
      <c r="J2165" s="166">
        <v>523</v>
      </c>
      <c r="K2165" s="357">
        <v>403</v>
      </c>
      <c r="L2165" s="357">
        <v>455</v>
      </c>
      <c r="M2165" s="357">
        <v>523</v>
      </c>
      <c r="N2165" s="357">
        <v>456</v>
      </c>
      <c r="O2165" s="357">
        <v>403</v>
      </c>
      <c r="P2165" s="357">
        <v>455</v>
      </c>
      <c r="Q2165" s="357">
        <v>523</v>
      </c>
      <c r="R2165" s="357">
        <v>456</v>
      </c>
      <c r="S2165" s="354">
        <v>403</v>
      </c>
      <c r="T2165" s="354">
        <v>455</v>
      </c>
      <c r="U2165" s="354">
        <v>523</v>
      </c>
      <c r="V2165" s="357">
        <v>455</v>
      </c>
      <c r="W2165" s="357">
        <v>523</v>
      </c>
      <c r="X2165" s="357">
        <v>403</v>
      </c>
      <c r="Y2165" s="357">
        <v>455</v>
      </c>
      <c r="Z2165" s="357">
        <v>523</v>
      </c>
      <c r="AA2165" s="357">
        <v>456</v>
      </c>
      <c r="AB2165" s="357">
        <v>403</v>
      </c>
      <c r="AC2165" s="357">
        <v>455</v>
      </c>
      <c r="AD2165" s="357">
        <v>523</v>
      </c>
      <c r="AE2165" s="357">
        <v>456</v>
      </c>
      <c r="AF2165" s="357">
        <v>403</v>
      </c>
      <c r="AG2165" s="357">
        <v>455</v>
      </c>
      <c r="AH2165" s="357">
        <v>523</v>
      </c>
      <c r="AI2165" s="368" t="s">
        <v>2207</v>
      </c>
      <c r="AJ2165" s="357">
        <v>403</v>
      </c>
      <c r="AK2165" s="357">
        <v>455</v>
      </c>
      <c r="AL2165" s="357">
        <v>523</v>
      </c>
      <c r="AM2165" s="357">
        <v>403</v>
      </c>
      <c r="AN2165" s="357">
        <v>455</v>
      </c>
      <c r="AO2165" s="357">
        <v>523</v>
      </c>
      <c r="AP2165" s="357">
        <v>500</v>
      </c>
      <c r="AQ2165" s="357">
        <v>500</v>
      </c>
      <c r="AR2165" s="357">
        <v>500</v>
      </c>
      <c r="AS2165" s="357">
        <v>500</v>
      </c>
      <c r="AT2165" s="105"/>
      <c r="AU2165" s="105" t="s">
        <v>1853</v>
      </c>
      <c r="AV2165" s="126">
        <v>6.5</v>
      </c>
    </row>
    <row r="2166" spans="1:48" ht="23.25" customHeight="1">
      <c r="A2166"/>
      <c r="B2166"/>
      <c r="D2166" s="105" t="s">
        <v>1854</v>
      </c>
      <c r="E2166" s="164" t="s">
        <v>1854</v>
      </c>
      <c r="F2166" s="165" t="s">
        <v>1913</v>
      </c>
      <c r="G2166" s="126">
        <v>8.1999999999999993</v>
      </c>
      <c r="H2166" s="166">
        <v>474</v>
      </c>
      <c r="I2166" s="166">
        <v>537</v>
      </c>
      <c r="J2166" s="166">
        <v>616</v>
      </c>
      <c r="K2166" s="357">
        <v>474</v>
      </c>
      <c r="L2166" s="357">
        <v>537</v>
      </c>
      <c r="M2166" s="357">
        <v>616</v>
      </c>
      <c r="N2166" s="357">
        <v>537</v>
      </c>
      <c r="O2166" s="357">
        <v>474</v>
      </c>
      <c r="P2166" s="357">
        <v>537</v>
      </c>
      <c r="Q2166" s="357">
        <v>616</v>
      </c>
      <c r="R2166" s="357">
        <v>537</v>
      </c>
      <c r="S2166" s="354">
        <v>474</v>
      </c>
      <c r="T2166" s="354">
        <v>537</v>
      </c>
      <c r="U2166" s="354">
        <v>616</v>
      </c>
      <c r="V2166" s="357">
        <v>537</v>
      </c>
      <c r="W2166" s="357">
        <v>616</v>
      </c>
      <c r="X2166" s="357">
        <v>474</v>
      </c>
      <c r="Y2166" s="357">
        <v>537</v>
      </c>
      <c r="Z2166" s="357">
        <v>616</v>
      </c>
      <c r="AA2166" s="357">
        <v>537</v>
      </c>
      <c r="AB2166" s="357">
        <v>474</v>
      </c>
      <c r="AC2166" s="357">
        <v>537</v>
      </c>
      <c r="AD2166" s="357">
        <v>616</v>
      </c>
      <c r="AE2166" s="357">
        <v>537</v>
      </c>
      <c r="AF2166" s="357">
        <v>474</v>
      </c>
      <c r="AG2166" s="357">
        <v>537</v>
      </c>
      <c r="AH2166" s="357">
        <v>616</v>
      </c>
      <c r="AI2166" s="368" t="s">
        <v>2207</v>
      </c>
      <c r="AJ2166" s="357">
        <v>474</v>
      </c>
      <c r="AK2166" s="357">
        <v>537</v>
      </c>
      <c r="AL2166" s="357">
        <v>616</v>
      </c>
      <c r="AM2166" s="357">
        <v>474</v>
      </c>
      <c r="AN2166" s="357">
        <v>537</v>
      </c>
      <c r="AO2166" s="357">
        <v>616</v>
      </c>
      <c r="AP2166" s="357">
        <v>590</v>
      </c>
      <c r="AQ2166" s="357">
        <v>590</v>
      </c>
      <c r="AR2166" s="357">
        <v>590</v>
      </c>
      <c r="AS2166" s="357">
        <v>590</v>
      </c>
      <c r="AT2166" s="105"/>
      <c r="AU2166" s="105" t="s">
        <v>1854</v>
      </c>
      <c r="AV2166" s="126">
        <v>8.1999999999999993</v>
      </c>
    </row>
    <row r="2167" spans="1:48" ht="23.25" customHeight="1">
      <c r="D2167" s="105" t="s">
        <v>5524</v>
      </c>
      <c r="E2167" s="13" t="s">
        <v>5524</v>
      </c>
      <c r="F2167" s="2" t="s">
        <v>1913</v>
      </c>
      <c r="G2167">
        <v>9</v>
      </c>
      <c r="H2167" s="2">
        <v>493</v>
      </c>
      <c r="I2167" s="2">
        <v>560</v>
      </c>
      <c r="J2167" s="2">
        <v>642</v>
      </c>
      <c r="K2167" s="391">
        <v>493</v>
      </c>
      <c r="L2167" s="391">
        <v>560</v>
      </c>
      <c r="M2167" s="391">
        <v>642</v>
      </c>
      <c r="N2167" s="391">
        <v>559</v>
      </c>
      <c r="O2167" s="391">
        <v>493</v>
      </c>
      <c r="P2167" s="391">
        <v>560</v>
      </c>
      <c r="Q2167" s="391">
        <v>642</v>
      </c>
      <c r="R2167" s="391">
        <v>559</v>
      </c>
      <c r="S2167" s="354">
        <v>493</v>
      </c>
      <c r="T2167" s="354">
        <v>560</v>
      </c>
      <c r="U2167" s="354">
        <v>642</v>
      </c>
      <c r="V2167" s="391">
        <v>560</v>
      </c>
      <c r="W2167" s="391">
        <v>642</v>
      </c>
      <c r="X2167" s="391">
        <v>493</v>
      </c>
      <c r="Y2167" s="391">
        <v>560</v>
      </c>
      <c r="Z2167" s="391">
        <v>642</v>
      </c>
      <c r="AA2167" s="391">
        <v>559</v>
      </c>
      <c r="AB2167" s="391">
        <v>493</v>
      </c>
      <c r="AC2167" s="391">
        <v>560</v>
      </c>
      <c r="AD2167" s="391">
        <v>642</v>
      </c>
      <c r="AE2167" s="391">
        <v>559</v>
      </c>
      <c r="AF2167" s="391">
        <v>493</v>
      </c>
      <c r="AG2167" s="391">
        <v>560</v>
      </c>
      <c r="AH2167" s="391">
        <v>642</v>
      </c>
      <c r="AI2167" s="399" t="s">
        <v>2207</v>
      </c>
      <c r="AJ2167" s="391">
        <v>493</v>
      </c>
      <c r="AK2167" s="391">
        <v>560</v>
      </c>
      <c r="AL2167" s="391">
        <v>642</v>
      </c>
      <c r="AM2167" s="391">
        <v>493</v>
      </c>
      <c r="AN2167" s="391">
        <v>560</v>
      </c>
      <c r="AO2167" s="391">
        <v>642</v>
      </c>
      <c r="AP2167" s="391">
        <v>615</v>
      </c>
      <c r="AQ2167" s="391">
        <v>615</v>
      </c>
      <c r="AR2167" s="391">
        <v>615</v>
      </c>
      <c r="AS2167" s="391">
        <v>615</v>
      </c>
      <c r="AU2167" s="105" t="s">
        <v>5524</v>
      </c>
      <c r="AV2167" s="126">
        <v>9</v>
      </c>
    </row>
    <row r="2168" spans="1:48" ht="23.25" customHeight="1">
      <c r="A2168"/>
      <c r="B2168"/>
      <c r="D2168" s="105" t="s">
        <v>1855</v>
      </c>
      <c r="E2168" s="164" t="s">
        <v>1855</v>
      </c>
      <c r="F2168" s="165" t="s">
        <v>1913</v>
      </c>
      <c r="G2168" s="126">
        <v>9.7999999999999989</v>
      </c>
      <c r="H2168" s="166">
        <v>512</v>
      </c>
      <c r="I2168" s="166">
        <v>583</v>
      </c>
      <c r="J2168" s="166">
        <v>668</v>
      </c>
      <c r="K2168" s="357">
        <v>512</v>
      </c>
      <c r="L2168" s="357">
        <v>583</v>
      </c>
      <c r="M2168" s="357">
        <v>668</v>
      </c>
      <c r="N2168" s="357">
        <v>580</v>
      </c>
      <c r="O2168" s="357">
        <v>512</v>
      </c>
      <c r="P2168" s="357">
        <v>583</v>
      </c>
      <c r="Q2168" s="357">
        <v>668</v>
      </c>
      <c r="R2168" s="357">
        <v>580</v>
      </c>
      <c r="S2168" s="354">
        <v>512</v>
      </c>
      <c r="T2168" s="354">
        <v>583</v>
      </c>
      <c r="U2168" s="354">
        <v>668</v>
      </c>
      <c r="V2168" s="357">
        <v>583</v>
      </c>
      <c r="W2168" s="357">
        <v>668</v>
      </c>
      <c r="X2168" s="357">
        <v>512</v>
      </c>
      <c r="Y2168" s="357">
        <v>583</v>
      </c>
      <c r="Z2168" s="357">
        <v>668</v>
      </c>
      <c r="AA2168" s="357">
        <v>580</v>
      </c>
      <c r="AB2168" s="357">
        <v>512</v>
      </c>
      <c r="AC2168" s="357">
        <v>583</v>
      </c>
      <c r="AD2168" s="357">
        <v>668</v>
      </c>
      <c r="AE2168" s="357">
        <v>580</v>
      </c>
      <c r="AF2168" s="357">
        <v>512</v>
      </c>
      <c r="AG2168" s="357">
        <v>583</v>
      </c>
      <c r="AH2168" s="357">
        <v>668</v>
      </c>
      <c r="AI2168" s="368" t="s">
        <v>2207</v>
      </c>
      <c r="AJ2168" s="357">
        <v>512</v>
      </c>
      <c r="AK2168" s="357">
        <v>583</v>
      </c>
      <c r="AL2168" s="357">
        <v>668</v>
      </c>
      <c r="AM2168" s="357">
        <v>512</v>
      </c>
      <c r="AN2168" s="357">
        <v>583</v>
      </c>
      <c r="AO2168" s="357">
        <v>668</v>
      </c>
      <c r="AP2168" s="357">
        <v>640</v>
      </c>
      <c r="AQ2168" s="357">
        <v>640</v>
      </c>
      <c r="AR2168" s="357">
        <v>640</v>
      </c>
      <c r="AS2168" s="357">
        <v>640</v>
      </c>
      <c r="AT2168" s="105"/>
      <c r="AU2168" s="105" t="s">
        <v>1855</v>
      </c>
      <c r="AV2168" s="126">
        <v>9.7999999999999989</v>
      </c>
    </row>
    <row r="2169" spans="1:48" ht="23.25" customHeight="1">
      <c r="A2169"/>
      <c r="B2169"/>
      <c r="D2169" s="105" t="s">
        <v>3182</v>
      </c>
      <c r="E2169" s="164" t="s">
        <v>3182</v>
      </c>
      <c r="F2169" s="165" t="s">
        <v>1914</v>
      </c>
      <c r="G2169" s="126">
        <v>10.6</v>
      </c>
      <c r="H2169" s="166">
        <v>570</v>
      </c>
      <c r="I2169" s="166">
        <v>647</v>
      </c>
      <c r="J2169" s="166">
        <v>742</v>
      </c>
      <c r="K2169" s="357">
        <v>570</v>
      </c>
      <c r="L2169" s="357">
        <v>647</v>
      </c>
      <c r="M2169" s="357">
        <v>742</v>
      </c>
      <c r="N2169" s="357">
        <v>651</v>
      </c>
      <c r="O2169" s="357">
        <v>570</v>
      </c>
      <c r="P2169" s="357">
        <v>647</v>
      </c>
      <c r="Q2169" s="357">
        <v>742</v>
      </c>
      <c r="R2169" s="357">
        <v>651</v>
      </c>
      <c r="S2169" s="354">
        <v>570</v>
      </c>
      <c r="T2169" s="354">
        <v>647</v>
      </c>
      <c r="U2169" s="354">
        <v>742</v>
      </c>
      <c r="V2169" s="357">
        <v>647</v>
      </c>
      <c r="W2169" s="357">
        <v>742</v>
      </c>
      <c r="X2169" s="357">
        <v>570</v>
      </c>
      <c r="Y2169" s="357">
        <v>647</v>
      </c>
      <c r="Z2169" s="357">
        <v>742</v>
      </c>
      <c r="AA2169" s="357">
        <v>651</v>
      </c>
      <c r="AB2169" s="357">
        <v>570</v>
      </c>
      <c r="AC2169" s="357">
        <v>647</v>
      </c>
      <c r="AD2169" s="357">
        <v>742</v>
      </c>
      <c r="AE2169" s="357">
        <v>651</v>
      </c>
      <c r="AF2169" s="357">
        <v>570</v>
      </c>
      <c r="AG2169" s="357">
        <v>647</v>
      </c>
      <c r="AH2169" s="357">
        <v>742</v>
      </c>
      <c r="AI2169" s="368" t="s">
        <v>2207</v>
      </c>
      <c r="AJ2169" s="357">
        <v>570</v>
      </c>
      <c r="AK2169" s="357">
        <v>647</v>
      </c>
      <c r="AL2169" s="357">
        <v>742</v>
      </c>
      <c r="AM2169" s="357">
        <v>570</v>
      </c>
      <c r="AN2169" s="357">
        <v>647</v>
      </c>
      <c r="AO2169" s="357">
        <v>742</v>
      </c>
      <c r="AP2169" s="357">
        <v>711</v>
      </c>
      <c r="AQ2169" s="357">
        <v>711</v>
      </c>
      <c r="AR2169" s="357">
        <v>711</v>
      </c>
      <c r="AS2169" s="357">
        <v>711</v>
      </c>
      <c r="AT2169" s="105"/>
      <c r="AU2169" s="105" t="s">
        <v>3182</v>
      </c>
      <c r="AV2169" s="126">
        <v>10.6</v>
      </c>
    </row>
    <row r="2170" spans="1:48" ht="23.25" customHeight="1">
      <c r="A2170"/>
      <c r="B2170"/>
      <c r="D2170" s="105" t="s">
        <v>1856</v>
      </c>
      <c r="E2170" s="164" t="s">
        <v>1856</v>
      </c>
      <c r="F2170" s="165" t="s">
        <v>1914</v>
      </c>
      <c r="G2170" s="126">
        <v>11.4</v>
      </c>
      <c r="H2170" s="166">
        <v>586</v>
      </c>
      <c r="I2170" s="166">
        <v>667</v>
      </c>
      <c r="J2170" s="166">
        <v>765</v>
      </c>
      <c r="K2170" s="357">
        <v>586</v>
      </c>
      <c r="L2170" s="357">
        <v>667</v>
      </c>
      <c r="M2170" s="357">
        <v>765</v>
      </c>
      <c r="N2170" s="357">
        <v>663</v>
      </c>
      <c r="O2170" s="357">
        <v>586</v>
      </c>
      <c r="P2170" s="357">
        <v>667</v>
      </c>
      <c r="Q2170" s="357">
        <v>765</v>
      </c>
      <c r="R2170" s="357">
        <v>663</v>
      </c>
      <c r="S2170" s="354">
        <v>586</v>
      </c>
      <c r="T2170" s="354">
        <v>667</v>
      </c>
      <c r="U2170" s="354">
        <v>765</v>
      </c>
      <c r="V2170" s="357">
        <v>667</v>
      </c>
      <c r="W2170" s="357">
        <v>765</v>
      </c>
      <c r="X2170" s="357">
        <v>586</v>
      </c>
      <c r="Y2170" s="357">
        <v>667</v>
      </c>
      <c r="Z2170" s="357">
        <v>765</v>
      </c>
      <c r="AA2170" s="357">
        <v>663</v>
      </c>
      <c r="AB2170" s="357">
        <v>586</v>
      </c>
      <c r="AC2170" s="357">
        <v>667</v>
      </c>
      <c r="AD2170" s="357">
        <v>765</v>
      </c>
      <c r="AE2170" s="357">
        <v>663</v>
      </c>
      <c r="AF2170" s="357">
        <v>586</v>
      </c>
      <c r="AG2170" s="357">
        <v>667</v>
      </c>
      <c r="AH2170" s="357">
        <v>765</v>
      </c>
      <c r="AI2170" s="368" t="s">
        <v>2207</v>
      </c>
      <c r="AJ2170" s="357">
        <v>586</v>
      </c>
      <c r="AK2170" s="357">
        <v>667</v>
      </c>
      <c r="AL2170" s="357">
        <v>765</v>
      </c>
      <c r="AM2170" s="357">
        <v>586</v>
      </c>
      <c r="AN2170" s="357">
        <v>667</v>
      </c>
      <c r="AO2170" s="357">
        <v>765</v>
      </c>
      <c r="AP2170" s="357">
        <v>733</v>
      </c>
      <c r="AQ2170" s="357">
        <v>733</v>
      </c>
      <c r="AR2170" s="357">
        <v>733</v>
      </c>
      <c r="AS2170" s="357">
        <v>733</v>
      </c>
      <c r="AT2170" s="105"/>
      <c r="AU2170" s="105" t="s">
        <v>1856</v>
      </c>
      <c r="AV2170" s="126">
        <v>11.4</v>
      </c>
    </row>
    <row r="2171" spans="1:48" ht="23.25" customHeight="1">
      <c r="A2171"/>
      <c r="B2171"/>
      <c r="D2171" s="105" t="s">
        <v>1857</v>
      </c>
      <c r="E2171" s="164" t="s">
        <v>1857</v>
      </c>
      <c r="F2171" s="165" t="s">
        <v>1915</v>
      </c>
      <c r="G2171" s="126">
        <v>3.5</v>
      </c>
      <c r="H2171" s="166">
        <v>308</v>
      </c>
      <c r="I2171" s="166">
        <v>345</v>
      </c>
      <c r="J2171" s="166">
        <v>396</v>
      </c>
      <c r="K2171" s="357">
        <v>308</v>
      </c>
      <c r="L2171" s="357">
        <v>345</v>
      </c>
      <c r="M2171" s="357">
        <v>396</v>
      </c>
      <c r="N2171" s="357">
        <v>350</v>
      </c>
      <c r="O2171" s="357">
        <v>308</v>
      </c>
      <c r="P2171" s="357">
        <v>345</v>
      </c>
      <c r="Q2171" s="357">
        <v>396</v>
      </c>
      <c r="R2171" s="357">
        <v>350</v>
      </c>
      <c r="S2171" s="354">
        <v>308</v>
      </c>
      <c r="T2171" s="354">
        <v>345</v>
      </c>
      <c r="U2171" s="354">
        <v>396</v>
      </c>
      <c r="V2171" s="357">
        <v>345</v>
      </c>
      <c r="W2171" s="357">
        <v>396</v>
      </c>
      <c r="X2171" s="357">
        <v>308</v>
      </c>
      <c r="Y2171" s="357">
        <v>345</v>
      </c>
      <c r="Z2171" s="357">
        <v>396</v>
      </c>
      <c r="AA2171" s="357">
        <v>350</v>
      </c>
      <c r="AB2171" s="357">
        <v>308</v>
      </c>
      <c r="AC2171" s="357">
        <v>345</v>
      </c>
      <c r="AD2171" s="357">
        <v>396</v>
      </c>
      <c r="AE2171" s="357">
        <v>350</v>
      </c>
      <c r="AF2171" s="357">
        <v>308</v>
      </c>
      <c r="AG2171" s="357">
        <v>345</v>
      </c>
      <c r="AH2171" s="357">
        <v>396</v>
      </c>
      <c r="AI2171" s="368" t="s">
        <v>2207</v>
      </c>
      <c r="AJ2171" s="357">
        <v>308</v>
      </c>
      <c r="AK2171" s="357">
        <v>345</v>
      </c>
      <c r="AL2171" s="357">
        <v>396</v>
      </c>
      <c r="AM2171" s="357">
        <v>308</v>
      </c>
      <c r="AN2171" s="357">
        <v>345</v>
      </c>
      <c r="AO2171" s="357">
        <v>396</v>
      </c>
      <c r="AP2171" s="357">
        <v>379</v>
      </c>
      <c r="AQ2171" s="357">
        <v>379</v>
      </c>
      <c r="AR2171" s="357">
        <v>379</v>
      </c>
      <c r="AS2171" s="357">
        <v>379</v>
      </c>
      <c r="AT2171" s="105"/>
      <c r="AU2171" s="105" t="s">
        <v>1857</v>
      </c>
      <c r="AV2171" s="126">
        <v>3.5</v>
      </c>
    </row>
    <row r="2172" spans="1:48" ht="23.25" customHeight="1">
      <c r="A2172"/>
      <c r="B2172"/>
      <c r="D2172" s="105" t="s">
        <v>1858</v>
      </c>
      <c r="E2172" s="164" t="s">
        <v>1858</v>
      </c>
      <c r="F2172" s="165" t="s">
        <v>1915</v>
      </c>
      <c r="G2172" s="126">
        <v>5.3</v>
      </c>
      <c r="H2172" s="166">
        <v>340</v>
      </c>
      <c r="I2172" s="166">
        <v>385</v>
      </c>
      <c r="J2172" s="166">
        <v>441</v>
      </c>
      <c r="K2172" s="357">
        <v>340</v>
      </c>
      <c r="L2172" s="357">
        <v>385</v>
      </c>
      <c r="M2172" s="357">
        <v>441</v>
      </c>
      <c r="N2172" s="357">
        <v>387</v>
      </c>
      <c r="O2172" s="357">
        <v>340</v>
      </c>
      <c r="P2172" s="357">
        <v>385</v>
      </c>
      <c r="Q2172" s="357">
        <v>441</v>
      </c>
      <c r="R2172" s="357">
        <v>387</v>
      </c>
      <c r="S2172" s="354">
        <v>340</v>
      </c>
      <c r="T2172" s="354">
        <v>385</v>
      </c>
      <c r="U2172" s="354">
        <v>441</v>
      </c>
      <c r="V2172" s="357">
        <v>385</v>
      </c>
      <c r="W2172" s="357">
        <v>441</v>
      </c>
      <c r="X2172" s="357">
        <v>340</v>
      </c>
      <c r="Y2172" s="357">
        <v>385</v>
      </c>
      <c r="Z2172" s="357">
        <v>441</v>
      </c>
      <c r="AA2172" s="357">
        <v>387</v>
      </c>
      <c r="AB2172" s="357">
        <v>340</v>
      </c>
      <c r="AC2172" s="357">
        <v>385</v>
      </c>
      <c r="AD2172" s="357">
        <v>441</v>
      </c>
      <c r="AE2172" s="357">
        <v>387</v>
      </c>
      <c r="AF2172" s="357">
        <v>340</v>
      </c>
      <c r="AG2172" s="357">
        <v>385</v>
      </c>
      <c r="AH2172" s="357">
        <v>441</v>
      </c>
      <c r="AI2172" s="368" t="s">
        <v>2207</v>
      </c>
      <c r="AJ2172" s="357">
        <v>340</v>
      </c>
      <c r="AK2172" s="357">
        <v>385</v>
      </c>
      <c r="AL2172" s="357">
        <v>441</v>
      </c>
      <c r="AM2172" s="357">
        <v>340</v>
      </c>
      <c r="AN2172" s="357">
        <v>385</v>
      </c>
      <c r="AO2172" s="357">
        <v>441</v>
      </c>
      <c r="AP2172" s="357">
        <v>423</v>
      </c>
      <c r="AQ2172" s="357">
        <v>423</v>
      </c>
      <c r="AR2172" s="357">
        <v>423</v>
      </c>
      <c r="AS2172" s="357">
        <v>423</v>
      </c>
      <c r="AT2172" s="105"/>
      <c r="AU2172" s="105" t="s">
        <v>1858</v>
      </c>
      <c r="AV2172" s="126">
        <v>5.3</v>
      </c>
    </row>
    <row r="2173" spans="1:48" ht="23.25" customHeight="1">
      <c r="D2173" s="105" t="s">
        <v>1859</v>
      </c>
      <c r="E2173" s="164" t="s">
        <v>1859</v>
      </c>
      <c r="F2173" s="165" t="s">
        <v>1916</v>
      </c>
      <c r="G2173" s="126">
        <v>7</v>
      </c>
      <c r="H2173" s="166">
        <v>419</v>
      </c>
      <c r="I2173" s="166">
        <v>475</v>
      </c>
      <c r="J2173" s="166">
        <v>545</v>
      </c>
      <c r="K2173" s="357">
        <v>419</v>
      </c>
      <c r="L2173" s="357">
        <v>475</v>
      </c>
      <c r="M2173" s="357">
        <v>545</v>
      </c>
      <c r="N2173" s="357">
        <v>476</v>
      </c>
      <c r="O2173" s="357">
        <v>419</v>
      </c>
      <c r="P2173" s="357">
        <v>475</v>
      </c>
      <c r="Q2173" s="357">
        <v>545</v>
      </c>
      <c r="R2173" s="357">
        <v>476</v>
      </c>
      <c r="S2173" s="354">
        <v>419</v>
      </c>
      <c r="T2173" s="354">
        <v>475</v>
      </c>
      <c r="U2173" s="354">
        <v>545</v>
      </c>
      <c r="V2173" s="357">
        <v>475</v>
      </c>
      <c r="W2173" s="357">
        <v>545</v>
      </c>
      <c r="X2173" s="357">
        <v>419</v>
      </c>
      <c r="Y2173" s="357">
        <v>475</v>
      </c>
      <c r="Z2173" s="357">
        <v>545</v>
      </c>
      <c r="AA2173" s="357">
        <v>476</v>
      </c>
      <c r="AB2173" s="357">
        <v>419</v>
      </c>
      <c r="AC2173" s="357">
        <v>475</v>
      </c>
      <c r="AD2173" s="357">
        <v>545</v>
      </c>
      <c r="AE2173" s="357">
        <v>476</v>
      </c>
      <c r="AF2173" s="357">
        <v>419</v>
      </c>
      <c r="AG2173" s="357">
        <v>475</v>
      </c>
      <c r="AH2173" s="357">
        <v>545</v>
      </c>
      <c r="AI2173" s="368" t="s">
        <v>2207</v>
      </c>
      <c r="AJ2173" s="357">
        <v>419</v>
      </c>
      <c r="AK2173" s="357">
        <v>475</v>
      </c>
      <c r="AL2173" s="357">
        <v>545</v>
      </c>
      <c r="AM2173" s="357">
        <v>419</v>
      </c>
      <c r="AN2173" s="357">
        <v>475</v>
      </c>
      <c r="AO2173" s="357">
        <v>545</v>
      </c>
      <c r="AP2173" s="357">
        <v>522</v>
      </c>
      <c r="AQ2173" s="357">
        <v>522</v>
      </c>
      <c r="AR2173" s="357">
        <v>522</v>
      </c>
      <c r="AS2173" s="357">
        <v>522</v>
      </c>
      <c r="AT2173" s="105"/>
      <c r="AU2173" s="105" t="s">
        <v>1859</v>
      </c>
      <c r="AV2173" s="126">
        <v>7</v>
      </c>
    </row>
    <row r="2174" spans="1:48" ht="23.25" customHeight="1">
      <c r="A2174" s="396"/>
      <c r="B2174" s="397"/>
      <c r="D2174" s="105" t="s">
        <v>1860</v>
      </c>
      <c r="E2174" s="164" t="s">
        <v>1860</v>
      </c>
      <c r="F2174" s="165" t="s">
        <v>1917</v>
      </c>
      <c r="G2174" s="126">
        <v>8.7999999999999989</v>
      </c>
      <c r="H2174" s="166">
        <v>497</v>
      </c>
      <c r="I2174" s="166">
        <v>563</v>
      </c>
      <c r="J2174" s="166">
        <v>646</v>
      </c>
      <c r="K2174" s="357">
        <v>497</v>
      </c>
      <c r="L2174" s="357">
        <v>563</v>
      </c>
      <c r="M2174" s="357">
        <v>646</v>
      </c>
      <c r="N2174" s="357">
        <v>562</v>
      </c>
      <c r="O2174" s="357">
        <v>497</v>
      </c>
      <c r="P2174" s="357">
        <v>563</v>
      </c>
      <c r="Q2174" s="357">
        <v>646</v>
      </c>
      <c r="R2174" s="357">
        <v>562</v>
      </c>
      <c r="S2174" s="354">
        <v>497</v>
      </c>
      <c r="T2174" s="354">
        <v>563</v>
      </c>
      <c r="U2174" s="354">
        <v>646</v>
      </c>
      <c r="V2174" s="357">
        <v>563</v>
      </c>
      <c r="W2174" s="357">
        <v>646</v>
      </c>
      <c r="X2174" s="357">
        <v>497</v>
      </c>
      <c r="Y2174" s="357">
        <v>563</v>
      </c>
      <c r="Z2174" s="357">
        <v>646</v>
      </c>
      <c r="AA2174" s="357">
        <v>562</v>
      </c>
      <c r="AB2174" s="357">
        <v>497</v>
      </c>
      <c r="AC2174" s="357">
        <v>563</v>
      </c>
      <c r="AD2174" s="357">
        <v>646</v>
      </c>
      <c r="AE2174" s="357">
        <v>562</v>
      </c>
      <c r="AF2174" s="357">
        <v>497</v>
      </c>
      <c r="AG2174" s="357">
        <v>563</v>
      </c>
      <c r="AH2174" s="357">
        <v>646</v>
      </c>
      <c r="AI2174" s="368" t="s">
        <v>2207</v>
      </c>
      <c r="AJ2174" s="357">
        <v>497</v>
      </c>
      <c r="AK2174" s="357">
        <v>563</v>
      </c>
      <c r="AL2174" s="357">
        <v>646</v>
      </c>
      <c r="AM2174" s="357">
        <v>497</v>
      </c>
      <c r="AN2174" s="357">
        <v>563</v>
      </c>
      <c r="AO2174" s="357">
        <v>646</v>
      </c>
      <c r="AP2174" s="357">
        <v>619</v>
      </c>
      <c r="AQ2174" s="357">
        <v>619</v>
      </c>
      <c r="AR2174" s="357">
        <v>619</v>
      </c>
      <c r="AS2174" s="357">
        <v>619</v>
      </c>
      <c r="AT2174" s="105"/>
      <c r="AU2174" s="105" t="s">
        <v>1860</v>
      </c>
      <c r="AV2174" s="126">
        <v>8.7999999999999989</v>
      </c>
    </row>
    <row r="2175" spans="1:48" ht="23.25" customHeight="1">
      <c r="D2175" s="105" t="s">
        <v>5525</v>
      </c>
      <c r="E2175" s="13" t="s">
        <v>5525</v>
      </c>
      <c r="F2175" s="2" t="s">
        <v>1917</v>
      </c>
      <c r="G2175">
        <v>9.6999999999999993</v>
      </c>
      <c r="H2175" s="2">
        <v>517</v>
      </c>
      <c r="I2175" s="2">
        <v>587</v>
      </c>
      <c r="J2175" s="2">
        <v>673</v>
      </c>
      <c r="K2175" s="391">
        <v>517</v>
      </c>
      <c r="L2175" s="391">
        <v>587</v>
      </c>
      <c r="M2175" s="391">
        <v>673</v>
      </c>
      <c r="N2175" s="391">
        <v>584</v>
      </c>
      <c r="O2175" s="391">
        <v>517</v>
      </c>
      <c r="P2175" s="391">
        <v>587</v>
      </c>
      <c r="Q2175" s="391">
        <v>673</v>
      </c>
      <c r="R2175" s="391">
        <v>584</v>
      </c>
      <c r="S2175" s="354">
        <v>517</v>
      </c>
      <c r="T2175" s="354">
        <v>587</v>
      </c>
      <c r="U2175" s="354">
        <v>673</v>
      </c>
      <c r="V2175" s="391">
        <v>587</v>
      </c>
      <c r="W2175" s="391">
        <v>673</v>
      </c>
      <c r="X2175" s="391">
        <v>517</v>
      </c>
      <c r="Y2175" s="391">
        <v>587</v>
      </c>
      <c r="Z2175" s="391">
        <v>673</v>
      </c>
      <c r="AA2175" s="391">
        <v>584</v>
      </c>
      <c r="AB2175" s="391">
        <v>517</v>
      </c>
      <c r="AC2175" s="391">
        <v>587</v>
      </c>
      <c r="AD2175" s="391">
        <v>673</v>
      </c>
      <c r="AE2175" s="391">
        <v>584</v>
      </c>
      <c r="AF2175" s="391">
        <v>517</v>
      </c>
      <c r="AG2175" s="391">
        <v>587</v>
      </c>
      <c r="AH2175" s="391">
        <v>673</v>
      </c>
      <c r="AI2175" s="399" t="s">
        <v>2207</v>
      </c>
      <c r="AJ2175" s="391">
        <v>517</v>
      </c>
      <c r="AK2175" s="391">
        <v>587</v>
      </c>
      <c r="AL2175" s="391">
        <v>673</v>
      </c>
      <c r="AM2175" s="391">
        <v>517</v>
      </c>
      <c r="AN2175" s="391">
        <v>587</v>
      </c>
      <c r="AO2175" s="391">
        <v>673</v>
      </c>
      <c r="AP2175" s="391">
        <v>645</v>
      </c>
      <c r="AQ2175" s="391">
        <v>645</v>
      </c>
      <c r="AR2175" s="391">
        <v>645</v>
      </c>
      <c r="AS2175" s="391">
        <v>645</v>
      </c>
      <c r="AU2175" s="105" t="s">
        <v>5525</v>
      </c>
      <c r="AV2175" s="126">
        <v>9.6999999999999993</v>
      </c>
    </row>
    <row r="2176" spans="1:48" ht="23.25" customHeight="1">
      <c r="A2176" s="396"/>
      <c r="D2176" s="105" t="s">
        <v>1861</v>
      </c>
      <c r="E2176" s="164" t="s">
        <v>1861</v>
      </c>
      <c r="F2176" s="165" t="s">
        <v>1917</v>
      </c>
      <c r="G2176" s="126">
        <v>10.5</v>
      </c>
      <c r="H2176" s="166">
        <v>536</v>
      </c>
      <c r="I2176" s="166">
        <v>610</v>
      </c>
      <c r="J2176" s="166">
        <v>700</v>
      </c>
      <c r="K2176" s="357">
        <v>536</v>
      </c>
      <c r="L2176" s="357">
        <v>610</v>
      </c>
      <c r="M2176" s="357">
        <v>700</v>
      </c>
      <c r="N2176" s="357">
        <v>606</v>
      </c>
      <c r="O2176" s="357">
        <v>536</v>
      </c>
      <c r="P2176" s="357">
        <v>610</v>
      </c>
      <c r="Q2176" s="357">
        <v>700</v>
      </c>
      <c r="R2176" s="357">
        <v>606</v>
      </c>
      <c r="S2176" s="354">
        <v>536</v>
      </c>
      <c r="T2176" s="354">
        <v>610</v>
      </c>
      <c r="U2176" s="354">
        <v>700</v>
      </c>
      <c r="V2176" s="357">
        <v>610</v>
      </c>
      <c r="W2176" s="357">
        <v>700</v>
      </c>
      <c r="X2176" s="357">
        <v>536</v>
      </c>
      <c r="Y2176" s="357">
        <v>610</v>
      </c>
      <c r="Z2176" s="357">
        <v>700</v>
      </c>
      <c r="AA2176" s="357">
        <v>606</v>
      </c>
      <c r="AB2176" s="357">
        <v>536</v>
      </c>
      <c r="AC2176" s="357">
        <v>610</v>
      </c>
      <c r="AD2176" s="357">
        <v>700</v>
      </c>
      <c r="AE2176" s="357">
        <v>606</v>
      </c>
      <c r="AF2176" s="357">
        <v>536</v>
      </c>
      <c r="AG2176" s="357">
        <v>610</v>
      </c>
      <c r="AH2176" s="357">
        <v>700</v>
      </c>
      <c r="AI2176" s="368" t="s">
        <v>2207</v>
      </c>
      <c r="AJ2176" s="357">
        <v>536</v>
      </c>
      <c r="AK2176" s="357">
        <v>610</v>
      </c>
      <c r="AL2176" s="357">
        <v>700</v>
      </c>
      <c r="AM2176" s="357">
        <v>536</v>
      </c>
      <c r="AN2176" s="357">
        <v>610</v>
      </c>
      <c r="AO2176" s="357">
        <v>700</v>
      </c>
      <c r="AP2176" s="357">
        <v>670</v>
      </c>
      <c r="AQ2176" s="357">
        <v>670</v>
      </c>
      <c r="AR2176" s="357">
        <v>670</v>
      </c>
      <c r="AS2176" s="357">
        <v>670</v>
      </c>
      <c r="AT2176" s="105"/>
      <c r="AU2176" s="105" t="s">
        <v>1861</v>
      </c>
      <c r="AV2176" s="126">
        <v>10.5</v>
      </c>
    </row>
    <row r="2177" spans="4:48" ht="23.25" customHeight="1">
      <c r="D2177" s="105" t="s">
        <v>3183</v>
      </c>
      <c r="E2177" s="164" t="s">
        <v>3183</v>
      </c>
      <c r="F2177" s="165" t="s">
        <v>1918</v>
      </c>
      <c r="G2177" s="126">
        <v>11.4</v>
      </c>
      <c r="H2177" s="166">
        <v>598</v>
      </c>
      <c r="I2177" s="166">
        <v>679</v>
      </c>
      <c r="J2177" s="166">
        <v>780</v>
      </c>
      <c r="K2177" s="357">
        <v>598</v>
      </c>
      <c r="L2177" s="357">
        <v>679</v>
      </c>
      <c r="M2177" s="357">
        <v>780</v>
      </c>
      <c r="N2177" s="357">
        <v>683</v>
      </c>
      <c r="O2177" s="357">
        <v>598</v>
      </c>
      <c r="P2177" s="357">
        <v>679</v>
      </c>
      <c r="Q2177" s="357">
        <v>780</v>
      </c>
      <c r="R2177" s="357">
        <v>683</v>
      </c>
      <c r="S2177" s="354">
        <v>598</v>
      </c>
      <c r="T2177" s="354">
        <v>679</v>
      </c>
      <c r="U2177" s="354">
        <v>780</v>
      </c>
      <c r="V2177" s="357">
        <v>679</v>
      </c>
      <c r="W2177" s="357">
        <v>780</v>
      </c>
      <c r="X2177" s="357">
        <v>598</v>
      </c>
      <c r="Y2177" s="357">
        <v>679</v>
      </c>
      <c r="Z2177" s="357">
        <v>780</v>
      </c>
      <c r="AA2177" s="357">
        <v>683</v>
      </c>
      <c r="AB2177" s="357">
        <v>598</v>
      </c>
      <c r="AC2177" s="357">
        <v>679</v>
      </c>
      <c r="AD2177" s="357">
        <v>780</v>
      </c>
      <c r="AE2177" s="357">
        <v>683</v>
      </c>
      <c r="AF2177" s="357">
        <v>598</v>
      </c>
      <c r="AG2177" s="357">
        <v>679</v>
      </c>
      <c r="AH2177" s="357">
        <v>780</v>
      </c>
      <c r="AI2177" s="368" t="s">
        <v>2207</v>
      </c>
      <c r="AJ2177" s="357">
        <v>598</v>
      </c>
      <c r="AK2177" s="357">
        <v>679</v>
      </c>
      <c r="AL2177" s="357">
        <v>780</v>
      </c>
      <c r="AM2177" s="357">
        <v>598</v>
      </c>
      <c r="AN2177" s="357">
        <v>679</v>
      </c>
      <c r="AO2177" s="357">
        <v>780</v>
      </c>
      <c r="AP2177" s="357">
        <v>747</v>
      </c>
      <c r="AQ2177" s="357">
        <v>747</v>
      </c>
      <c r="AR2177" s="357">
        <v>747</v>
      </c>
      <c r="AS2177" s="357">
        <v>747</v>
      </c>
      <c r="AT2177" s="105"/>
      <c r="AU2177" s="105" t="s">
        <v>3183</v>
      </c>
      <c r="AV2177" s="126">
        <v>11.4</v>
      </c>
    </row>
    <row r="2178" spans="4:48" ht="23.25" customHeight="1">
      <c r="D2178" s="105" t="s">
        <v>1862</v>
      </c>
      <c r="E2178" s="164" t="s">
        <v>1862</v>
      </c>
      <c r="F2178" s="165" t="s">
        <v>1918</v>
      </c>
      <c r="G2178" s="126">
        <v>12.299999999999999</v>
      </c>
      <c r="H2178" s="166">
        <v>615</v>
      </c>
      <c r="I2178" s="166">
        <v>701</v>
      </c>
      <c r="J2178" s="166">
        <v>804</v>
      </c>
      <c r="K2178" s="357">
        <v>615</v>
      </c>
      <c r="L2178" s="357">
        <v>701</v>
      </c>
      <c r="M2178" s="357">
        <v>804</v>
      </c>
      <c r="N2178" s="357">
        <v>696</v>
      </c>
      <c r="O2178" s="357">
        <v>615</v>
      </c>
      <c r="P2178" s="357">
        <v>701</v>
      </c>
      <c r="Q2178" s="357">
        <v>804</v>
      </c>
      <c r="R2178" s="357">
        <v>696</v>
      </c>
      <c r="S2178" s="354">
        <v>615</v>
      </c>
      <c r="T2178" s="354">
        <v>701</v>
      </c>
      <c r="U2178" s="354">
        <v>804</v>
      </c>
      <c r="V2178" s="357">
        <v>701</v>
      </c>
      <c r="W2178" s="357">
        <v>804</v>
      </c>
      <c r="X2178" s="357">
        <v>615</v>
      </c>
      <c r="Y2178" s="357">
        <v>701</v>
      </c>
      <c r="Z2178" s="357">
        <v>804</v>
      </c>
      <c r="AA2178" s="357">
        <v>696</v>
      </c>
      <c r="AB2178" s="357">
        <v>615</v>
      </c>
      <c r="AC2178" s="357">
        <v>701</v>
      </c>
      <c r="AD2178" s="357">
        <v>804</v>
      </c>
      <c r="AE2178" s="357">
        <v>696</v>
      </c>
      <c r="AF2178" s="357">
        <v>615</v>
      </c>
      <c r="AG2178" s="357">
        <v>701</v>
      </c>
      <c r="AH2178" s="357">
        <v>804</v>
      </c>
      <c r="AI2178" s="368" t="s">
        <v>2207</v>
      </c>
      <c r="AJ2178" s="357">
        <v>615</v>
      </c>
      <c r="AK2178" s="357">
        <v>701</v>
      </c>
      <c r="AL2178" s="357">
        <v>804</v>
      </c>
      <c r="AM2178" s="357">
        <v>615</v>
      </c>
      <c r="AN2178" s="357">
        <v>701</v>
      </c>
      <c r="AO2178" s="357">
        <v>804</v>
      </c>
      <c r="AP2178" s="357">
        <v>770</v>
      </c>
      <c r="AQ2178" s="357">
        <v>770</v>
      </c>
      <c r="AR2178" s="357">
        <v>770</v>
      </c>
      <c r="AS2178" s="357">
        <v>770</v>
      </c>
      <c r="AT2178" s="105"/>
      <c r="AU2178" s="105" t="s">
        <v>1862</v>
      </c>
      <c r="AV2178" s="126">
        <v>12.299999999999999</v>
      </c>
    </row>
    <row r="2179" spans="4:48" ht="23.25" customHeight="1">
      <c r="D2179" s="105" t="s">
        <v>1863</v>
      </c>
      <c r="E2179" s="164" t="s">
        <v>1863</v>
      </c>
      <c r="F2179" s="165" t="s">
        <v>1919</v>
      </c>
      <c r="G2179" s="126">
        <v>3.8000000000000003</v>
      </c>
      <c r="H2179" s="166">
        <v>360</v>
      </c>
      <c r="I2179" s="166">
        <v>399</v>
      </c>
      <c r="J2179" s="166">
        <v>458</v>
      </c>
      <c r="K2179" s="357">
        <v>360</v>
      </c>
      <c r="L2179" s="357">
        <v>399</v>
      </c>
      <c r="M2179" s="357">
        <v>458</v>
      </c>
      <c r="N2179" s="357">
        <v>406</v>
      </c>
      <c r="O2179" s="357">
        <v>360</v>
      </c>
      <c r="P2179" s="357">
        <v>399</v>
      </c>
      <c r="Q2179" s="357">
        <v>458</v>
      </c>
      <c r="R2179" s="357">
        <v>406</v>
      </c>
      <c r="S2179" s="354">
        <v>360</v>
      </c>
      <c r="T2179" s="354">
        <v>399</v>
      </c>
      <c r="U2179" s="354">
        <v>458</v>
      </c>
      <c r="V2179" s="357">
        <v>399</v>
      </c>
      <c r="W2179" s="357">
        <v>458</v>
      </c>
      <c r="X2179" s="357">
        <v>360</v>
      </c>
      <c r="Y2179" s="357">
        <v>399</v>
      </c>
      <c r="Z2179" s="357">
        <v>458</v>
      </c>
      <c r="AA2179" s="357">
        <v>406</v>
      </c>
      <c r="AB2179" s="357">
        <v>360</v>
      </c>
      <c r="AC2179" s="357">
        <v>399</v>
      </c>
      <c r="AD2179" s="357">
        <v>458</v>
      </c>
      <c r="AE2179" s="357">
        <v>406</v>
      </c>
      <c r="AF2179" s="357">
        <v>360</v>
      </c>
      <c r="AG2179" s="357">
        <v>399</v>
      </c>
      <c r="AH2179" s="357">
        <v>458</v>
      </c>
      <c r="AI2179" s="368" t="s">
        <v>2207</v>
      </c>
      <c r="AJ2179" s="357">
        <v>360</v>
      </c>
      <c r="AK2179" s="357">
        <v>399</v>
      </c>
      <c r="AL2179" s="357">
        <v>458</v>
      </c>
      <c r="AM2179" s="357">
        <v>360</v>
      </c>
      <c r="AN2179" s="357">
        <v>399</v>
      </c>
      <c r="AO2179" s="357">
        <v>458</v>
      </c>
      <c r="AP2179" s="357">
        <v>438</v>
      </c>
      <c r="AQ2179" s="357">
        <v>438</v>
      </c>
      <c r="AR2179" s="357">
        <v>438</v>
      </c>
      <c r="AS2179" s="357">
        <v>438</v>
      </c>
      <c r="AT2179" s="105"/>
      <c r="AU2179" s="105" t="s">
        <v>1863</v>
      </c>
      <c r="AV2179" s="126">
        <v>3.8000000000000003</v>
      </c>
    </row>
    <row r="2180" spans="4:48" ht="23.25" customHeight="1">
      <c r="D2180" s="105" t="s">
        <v>1864</v>
      </c>
      <c r="E2180" s="164" t="s">
        <v>1864</v>
      </c>
      <c r="F2180" s="165" t="s">
        <v>1919</v>
      </c>
      <c r="G2180" s="126">
        <v>5.6999999999999993</v>
      </c>
      <c r="H2180" s="166">
        <v>394</v>
      </c>
      <c r="I2180" s="166">
        <v>440</v>
      </c>
      <c r="J2180" s="166">
        <v>505</v>
      </c>
      <c r="K2180" s="357">
        <v>394</v>
      </c>
      <c r="L2180" s="357">
        <v>440</v>
      </c>
      <c r="M2180" s="357">
        <v>505</v>
      </c>
      <c r="N2180" s="357">
        <v>444</v>
      </c>
      <c r="O2180" s="357">
        <v>394</v>
      </c>
      <c r="P2180" s="357">
        <v>440</v>
      </c>
      <c r="Q2180" s="357">
        <v>505</v>
      </c>
      <c r="R2180" s="357">
        <v>444</v>
      </c>
      <c r="S2180" s="354">
        <v>394</v>
      </c>
      <c r="T2180" s="354">
        <v>440</v>
      </c>
      <c r="U2180" s="354">
        <v>505</v>
      </c>
      <c r="V2180" s="357">
        <v>440</v>
      </c>
      <c r="W2180" s="357">
        <v>505</v>
      </c>
      <c r="X2180" s="357">
        <v>394</v>
      </c>
      <c r="Y2180" s="357">
        <v>440</v>
      </c>
      <c r="Z2180" s="357">
        <v>505</v>
      </c>
      <c r="AA2180" s="357">
        <v>444</v>
      </c>
      <c r="AB2180" s="357">
        <v>394</v>
      </c>
      <c r="AC2180" s="357">
        <v>440</v>
      </c>
      <c r="AD2180" s="357">
        <v>505</v>
      </c>
      <c r="AE2180" s="357">
        <v>444</v>
      </c>
      <c r="AF2180" s="357">
        <v>394</v>
      </c>
      <c r="AG2180" s="357">
        <v>440</v>
      </c>
      <c r="AH2180" s="357">
        <v>505</v>
      </c>
      <c r="AI2180" s="368" t="s">
        <v>2207</v>
      </c>
      <c r="AJ2180" s="357">
        <v>394</v>
      </c>
      <c r="AK2180" s="357">
        <v>440</v>
      </c>
      <c r="AL2180" s="357">
        <v>505</v>
      </c>
      <c r="AM2180" s="357">
        <v>394</v>
      </c>
      <c r="AN2180" s="357">
        <v>440</v>
      </c>
      <c r="AO2180" s="357">
        <v>505</v>
      </c>
      <c r="AP2180" s="357">
        <v>484</v>
      </c>
      <c r="AQ2180" s="357">
        <v>484</v>
      </c>
      <c r="AR2180" s="357">
        <v>484</v>
      </c>
      <c r="AS2180" s="357">
        <v>484</v>
      </c>
      <c r="AT2180" s="105"/>
      <c r="AU2180" s="105" t="s">
        <v>1864</v>
      </c>
      <c r="AV2180" s="126">
        <v>5.6999999999999993</v>
      </c>
    </row>
    <row r="2181" spans="4:48" ht="23.25" customHeight="1">
      <c r="D2181" s="105" t="s">
        <v>1865</v>
      </c>
      <c r="E2181" s="164" t="s">
        <v>1865</v>
      </c>
      <c r="F2181" s="165" t="s">
        <v>1920</v>
      </c>
      <c r="G2181" s="126">
        <v>7.5</v>
      </c>
      <c r="H2181" s="166">
        <v>477</v>
      </c>
      <c r="I2181" s="166">
        <v>536</v>
      </c>
      <c r="J2181" s="166">
        <v>615</v>
      </c>
      <c r="K2181" s="357">
        <v>477</v>
      </c>
      <c r="L2181" s="357">
        <v>536</v>
      </c>
      <c r="M2181" s="357">
        <v>615</v>
      </c>
      <c r="N2181" s="357">
        <v>538</v>
      </c>
      <c r="O2181" s="357">
        <v>477</v>
      </c>
      <c r="P2181" s="357">
        <v>536</v>
      </c>
      <c r="Q2181" s="357">
        <v>615</v>
      </c>
      <c r="R2181" s="357">
        <v>538</v>
      </c>
      <c r="S2181" s="354">
        <v>477</v>
      </c>
      <c r="T2181" s="354">
        <v>536</v>
      </c>
      <c r="U2181" s="354">
        <v>615</v>
      </c>
      <c r="V2181" s="357">
        <v>536</v>
      </c>
      <c r="W2181" s="357">
        <v>615</v>
      </c>
      <c r="X2181" s="357">
        <v>477</v>
      </c>
      <c r="Y2181" s="357">
        <v>536</v>
      </c>
      <c r="Z2181" s="357">
        <v>615</v>
      </c>
      <c r="AA2181" s="357">
        <v>538</v>
      </c>
      <c r="AB2181" s="357">
        <v>477</v>
      </c>
      <c r="AC2181" s="357">
        <v>536</v>
      </c>
      <c r="AD2181" s="357">
        <v>615</v>
      </c>
      <c r="AE2181" s="357">
        <v>538</v>
      </c>
      <c r="AF2181" s="357">
        <v>477</v>
      </c>
      <c r="AG2181" s="357">
        <v>536</v>
      </c>
      <c r="AH2181" s="357">
        <v>615</v>
      </c>
      <c r="AI2181" s="368" t="s">
        <v>2207</v>
      </c>
      <c r="AJ2181" s="357">
        <v>477</v>
      </c>
      <c r="AK2181" s="357">
        <v>536</v>
      </c>
      <c r="AL2181" s="357">
        <v>615</v>
      </c>
      <c r="AM2181" s="357">
        <v>477</v>
      </c>
      <c r="AN2181" s="357">
        <v>536</v>
      </c>
      <c r="AO2181" s="357">
        <v>615</v>
      </c>
      <c r="AP2181" s="357">
        <v>589</v>
      </c>
      <c r="AQ2181" s="357">
        <v>589</v>
      </c>
      <c r="AR2181" s="357">
        <v>589</v>
      </c>
      <c r="AS2181" s="357">
        <v>589</v>
      </c>
      <c r="AT2181" s="105"/>
      <c r="AU2181" s="105" t="s">
        <v>1865</v>
      </c>
      <c r="AV2181" s="126">
        <v>7.5</v>
      </c>
    </row>
    <row r="2182" spans="4:48" ht="23.25" customHeight="1">
      <c r="D2182" s="105" t="s">
        <v>1866</v>
      </c>
      <c r="E2182" s="164" t="s">
        <v>1866</v>
      </c>
      <c r="F2182" s="165" t="s">
        <v>1921</v>
      </c>
      <c r="G2182" s="126">
        <v>9.4</v>
      </c>
      <c r="H2182" s="166">
        <v>559</v>
      </c>
      <c r="I2182" s="166">
        <v>629</v>
      </c>
      <c r="J2182" s="166">
        <v>722</v>
      </c>
      <c r="K2182" s="357">
        <v>559</v>
      </c>
      <c r="L2182" s="357">
        <v>629</v>
      </c>
      <c r="M2182" s="357">
        <v>722</v>
      </c>
      <c r="N2182" s="357">
        <v>630</v>
      </c>
      <c r="O2182" s="357">
        <v>559</v>
      </c>
      <c r="P2182" s="357">
        <v>629</v>
      </c>
      <c r="Q2182" s="357">
        <v>722</v>
      </c>
      <c r="R2182" s="357">
        <v>630</v>
      </c>
      <c r="S2182" s="354">
        <v>559</v>
      </c>
      <c r="T2182" s="354">
        <v>629</v>
      </c>
      <c r="U2182" s="354">
        <v>722</v>
      </c>
      <c r="V2182" s="357">
        <v>629</v>
      </c>
      <c r="W2182" s="357">
        <v>722</v>
      </c>
      <c r="X2182" s="357">
        <v>559</v>
      </c>
      <c r="Y2182" s="357">
        <v>629</v>
      </c>
      <c r="Z2182" s="357">
        <v>722</v>
      </c>
      <c r="AA2182" s="357">
        <v>630</v>
      </c>
      <c r="AB2182" s="357">
        <v>559</v>
      </c>
      <c r="AC2182" s="357">
        <v>629</v>
      </c>
      <c r="AD2182" s="357">
        <v>722</v>
      </c>
      <c r="AE2182" s="357">
        <v>630</v>
      </c>
      <c r="AF2182" s="357">
        <v>559</v>
      </c>
      <c r="AG2182" s="357">
        <v>629</v>
      </c>
      <c r="AH2182" s="357">
        <v>722</v>
      </c>
      <c r="AI2182" s="368" t="s">
        <v>2207</v>
      </c>
      <c r="AJ2182" s="357">
        <v>559</v>
      </c>
      <c r="AK2182" s="357">
        <v>629</v>
      </c>
      <c r="AL2182" s="357">
        <v>722</v>
      </c>
      <c r="AM2182" s="357">
        <v>559</v>
      </c>
      <c r="AN2182" s="357">
        <v>629</v>
      </c>
      <c r="AO2182" s="357">
        <v>722</v>
      </c>
      <c r="AP2182" s="357">
        <v>691</v>
      </c>
      <c r="AQ2182" s="357">
        <v>691</v>
      </c>
      <c r="AR2182" s="357">
        <v>691</v>
      </c>
      <c r="AS2182" s="357">
        <v>691</v>
      </c>
      <c r="AT2182" s="105"/>
      <c r="AU2182" s="105" t="s">
        <v>1866</v>
      </c>
      <c r="AV2182" s="126">
        <v>9.4</v>
      </c>
    </row>
    <row r="2183" spans="4:48" ht="23.25" customHeight="1">
      <c r="D2183" s="105" t="s">
        <v>5526</v>
      </c>
      <c r="E2183" s="13" t="s">
        <v>5526</v>
      </c>
      <c r="F2183" s="2" t="s">
        <v>1921</v>
      </c>
      <c r="G2183">
        <v>10.4</v>
      </c>
      <c r="H2183" s="2">
        <v>580</v>
      </c>
      <c r="I2183" s="2">
        <v>654</v>
      </c>
      <c r="J2183" s="2">
        <v>750</v>
      </c>
      <c r="K2183" s="391">
        <v>580</v>
      </c>
      <c r="L2183" s="391">
        <v>654</v>
      </c>
      <c r="M2183" s="391">
        <v>750</v>
      </c>
      <c r="N2183" s="391">
        <v>654</v>
      </c>
      <c r="O2183" s="391">
        <v>580</v>
      </c>
      <c r="P2183" s="391">
        <v>654</v>
      </c>
      <c r="Q2183" s="391">
        <v>750</v>
      </c>
      <c r="R2183" s="391">
        <v>654</v>
      </c>
      <c r="S2183" s="354">
        <v>580</v>
      </c>
      <c r="T2183" s="354">
        <v>654</v>
      </c>
      <c r="U2183" s="354">
        <v>750</v>
      </c>
      <c r="V2183" s="391">
        <v>654</v>
      </c>
      <c r="W2183" s="391">
        <v>750</v>
      </c>
      <c r="X2183" s="391">
        <v>580</v>
      </c>
      <c r="Y2183" s="391">
        <v>654</v>
      </c>
      <c r="Z2183" s="391">
        <v>750</v>
      </c>
      <c r="AA2183" s="391">
        <v>654</v>
      </c>
      <c r="AB2183" s="391">
        <v>580</v>
      </c>
      <c r="AC2183" s="391">
        <v>654</v>
      </c>
      <c r="AD2183" s="391">
        <v>750</v>
      </c>
      <c r="AE2183" s="391">
        <v>654</v>
      </c>
      <c r="AF2183" s="391">
        <v>580</v>
      </c>
      <c r="AG2183" s="391">
        <v>654</v>
      </c>
      <c r="AH2183" s="391">
        <v>750</v>
      </c>
      <c r="AI2183" s="399" t="s">
        <v>2207</v>
      </c>
      <c r="AJ2183" s="391">
        <v>580</v>
      </c>
      <c r="AK2183" s="391">
        <v>654</v>
      </c>
      <c r="AL2183" s="391">
        <v>750</v>
      </c>
      <c r="AM2183" s="391">
        <v>580</v>
      </c>
      <c r="AN2183" s="391">
        <v>654</v>
      </c>
      <c r="AO2183" s="391">
        <v>750</v>
      </c>
      <c r="AP2183" s="391">
        <v>718</v>
      </c>
      <c r="AQ2183" s="391">
        <v>718</v>
      </c>
      <c r="AR2183" s="391">
        <v>718</v>
      </c>
      <c r="AS2183" s="391">
        <v>718</v>
      </c>
      <c r="AU2183" s="105" t="s">
        <v>5526</v>
      </c>
      <c r="AV2183" s="126">
        <v>10.4</v>
      </c>
    </row>
    <row r="2184" spans="4:48" ht="23.25" customHeight="1">
      <c r="D2184" s="105" t="s">
        <v>1867</v>
      </c>
      <c r="E2184" s="164" t="s">
        <v>1867</v>
      </c>
      <c r="F2184" s="165" t="s">
        <v>1921</v>
      </c>
      <c r="G2184" s="126">
        <v>11.299999999999999</v>
      </c>
      <c r="H2184" s="166">
        <v>601</v>
      </c>
      <c r="I2184" s="166">
        <v>678</v>
      </c>
      <c r="J2184" s="166">
        <v>778</v>
      </c>
      <c r="K2184" s="357">
        <v>601</v>
      </c>
      <c r="L2184" s="357">
        <v>678</v>
      </c>
      <c r="M2184" s="357">
        <v>778</v>
      </c>
      <c r="N2184" s="357">
        <v>677</v>
      </c>
      <c r="O2184" s="357">
        <v>601</v>
      </c>
      <c r="P2184" s="357">
        <v>678</v>
      </c>
      <c r="Q2184" s="357">
        <v>778</v>
      </c>
      <c r="R2184" s="357">
        <v>677</v>
      </c>
      <c r="S2184" s="354">
        <v>601</v>
      </c>
      <c r="T2184" s="354">
        <v>678</v>
      </c>
      <c r="U2184" s="354">
        <v>778</v>
      </c>
      <c r="V2184" s="357">
        <v>678</v>
      </c>
      <c r="W2184" s="357">
        <v>778</v>
      </c>
      <c r="X2184" s="357">
        <v>601</v>
      </c>
      <c r="Y2184" s="357">
        <v>678</v>
      </c>
      <c r="Z2184" s="357">
        <v>778</v>
      </c>
      <c r="AA2184" s="357">
        <v>677</v>
      </c>
      <c r="AB2184" s="357">
        <v>601</v>
      </c>
      <c r="AC2184" s="357">
        <v>678</v>
      </c>
      <c r="AD2184" s="357">
        <v>778</v>
      </c>
      <c r="AE2184" s="357">
        <v>677</v>
      </c>
      <c r="AF2184" s="357">
        <v>601</v>
      </c>
      <c r="AG2184" s="357">
        <v>678</v>
      </c>
      <c r="AH2184" s="357">
        <v>778</v>
      </c>
      <c r="AI2184" s="368" t="s">
        <v>2207</v>
      </c>
      <c r="AJ2184" s="357">
        <v>601</v>
      </c>
      <c r="AK2184" s="357">
        <v>678</v>
      </c>
      <c r="AL2184" s="357">
        <v>778</v>
      </c>
      <c r="AM2184" s="357">
        <v>601</v>
      </c>
      <c r="AN2184" s="357">
        <v>678</v>
      </c>
      <c r="AO2184" s="357">
        <v>778</v>
      </c>
      <c r="AP2184" s="357">
        <v>745</v>
      </c>
      <c r="AQ2184" s="357">
        <v>745</v>
      </c>
      <c r="AR2184" s="357">
        <v>745</v>
      </c>
      <c r="AS2184" s="357">
        <v>745</v>
      </c>
      <c r="AT2184" s="105"/>
      <c r="AU2184" s="105" t="s">
        <v>1867</v>
      </c>
      <c r="AV2184" s="126">
        <v>11.299999999999999</v>
      </c>
    </row>
    <row r="2185" spans="4:48" ht="23.25" customHeight="1">
      <c r="D2185" s="105" t="s">
        <v>3184</v>
      </c>
      <c r="E2185" s="164" t="s">
        <v>3184</v>
      </c>
      <c r="F2185" s="165" t="s">
        <v>1922</v>
      </c>
      <c r="G2185" s="126">
        <v>12.2</v>
      </c>
      <c r="H2185" s="166">
        <v>666</v>
      </c>
      <c r="I2185" s="166">
        <v>751</v>
      </c>
      <c r="J2185" s="166">
        <v>863</v>
      </c>
      <c r="K2185" s="357">
        <v>666</v>
      </c>
      <c r="L2185" s="357">
        <v>751</v>
      </c>
      <c r="M2185" s="357">
        <v>863</v>
      </c>
      <c r="N2185" s="357">
        <v>757</v>
      </c>
      <c r="O2185" s="357">
        <v>666</v>
      </c>
      <c r="P2185" s="357">
        <v>751</v>
      </c>
      <c r="Q2185" s="357">
        <v>863</v>
      </c>
      <c r="R2185" s="357">
        <v>757</v>
      </c>
      <c r="S2185" s="354">
        <v>666</v>
      </c>
      <c r="T2185" s="354">
        <v>751</v>
      </c>
      <c r="U2185" s="354">
        <v>863</v>
      </c>
      <c r="V2185" s="357">
        <v>751</v>
      </c>
      <c r="W2185" s="357">
        <v>863</v>
      </c>
      <c r="X2185" s="357">
        <v>666</v>
      </c>
      <c r="Y2185" s="357">
        <v>751</v>
      </c>
      <c r="Z2185" s="357">
        <v>863</v>
      </c>
      <c r="AA2185" s="357">
        <v>757</v>
      </c>
      <c r="AB2185" s="357">
        <v>666</v>
      </c>
      <c r="AC2185" s="357">
        <v>751</v>
      </c>
      <c r="AD2185" s="357">
        <v>863</v>
      </c>
      <c r="AE2185" s="357">
        <v>757</v>
      </c>
      <c r="AF2185" s="357">
        <v>666</v>
      </c>
      <c r="AG2185" s="357">
        <v>751</v>
      </c>
      <c r="AH2185" s="357">
        <v>863</v>
      </c>
      <c r="AI2185" s="368" t="s">
        <v>2207</v>
      </c>
      <c r="AJ2185" s="357">
        <v>666</v>
      </c>
      <c r="AK2185" s="357">
        <v>751</v>
      </c>
      <c r="AL2185" s="357">
        <v>863</v>
      </c>
      <c r="AM2185" s="357">
        <v>666</v>
      </c>
      <c r="AN2185" s="357">
        <v>751</v>
      </c>
      <c r="AO2185" s="357">
        <v>863</v>
      </c>
      <c r="AP2185" s="357">
        <v>826</v>
      </c>
      <c r="AQ2185" s="357">
        <v>826</v>
      </c>
      <c r="AR2185" s="357">
        <v>826</v>
      </c>
      <c r="AS2185" s="357">
        <v>826</v>
      </c>
      <c r="AT2185" s="105"/>
      <c r="AU2185" s="105" t="s">
        <v>3184</v>
      </c>
      <c r="AV2185" s="126">
        <v>12.2</v>
      </c>
    </row>
    <row r="2186" spans="4:48" ht="23.25" customHeight="1">
      <c r="D2186" s="105" t="s">
        <v>1868</v>
      </c>
      <c r="E2186" s="164" t="s">
        <v>1868</v>
      </c>
      <c r="F2186" s="165" t="s">
        <v>1922</v>
      </c>
      <c r="G2186" s="126">
        <v>13.2</v>
      </c>
      <c r="H2186" s="166">
        <v>684</v>
      </c>
      <c r="I2186" s="166">
        <v>774</v>
      </c>
      <c r="J2186" s="166">
        <v>888</v>
      </c>
      <c r="K2186" s="357">
        <v>684</v>
      </c>
      <c r="L2186" s="357">
        <v>774</v>
      </c>
      <c r="M2186" s="357">
        <v>888</v>
      </c>
      <c r="N2186" s="357">
        <v>770</v>
      </c>
      <c r="O2186" s="357">
        <v>684</v>
      </c>
      <c r="P2186" s="357">
        <v>774</v>
      </c>
      <c r="Q2186" s="357">
        <v>888</v>
      </c>
      <c r="R2186" s="357">
        <v>770</v>
      </c>
      <c r="S2186" s="354">
        <v>684</v>
      </c>
      <c r="T2186" s="354">
        <v>774</v>
      </c>
      <c r="U2186" s="354">
        <v>888</v>
      </c>
      <c r="V2186" s="357">
        <v>774</v>
      </c>
      <c r="W2186" s="357">
        <v>888</v>
      </c>
      <c r="X2186" s="357">
        <v>684</v>
      </c>
      <c r="Y2186" s="357">
        <v>774</v>
      </c>
      <c r="Z2186" s="357">
        <v>888</v>
      </c>
      <c r="AA2186" s="357">
        <v>770</v>
      </c>
      <c r="AB2186" s="357">
        <v>684</v>
      </c>
      <c r="AC2186" s="357">
        <v>774</v>
      </c>
      <c r="AD2186" s="357">
        <v>888</v>
      </c>
      <c r="AE2186" s="357">
        <v>770</v>
      </c>
      <c r="AF2186" s="357">
        <v>684</v>
      </c>
      <c r="AG2186" s="357">
        <v>774</v>
      </c>
      <c r="AH2186" s="357">
        <v>888</v>
      </c>
      <c r="AI2186" s="368" t="s">
        <v>2207</v>
      </c>
      <c r="AJ2186" s="357">
        <v>684</v>
      </c>
      <c r="AK2186" s="357">
        <v>774</v>
      </c>
      <c r="AL2186" s="357">
        <v>888</v>
      </c>
      <c r="AM2186" s="357">
        <v>684</v>
      </c>
      <c r="AN2186" s="357">
        <v>774</v>
      </c>
      <c r="AO2186" s="357">
        <v>888</v>
      </c>
      <c r="AP2186" s="357">
        <v>850</v>
      </c>
      <c r="AQ2186" s="357">
        <v>850</v>
      </c>
      <c r="AR2186" s="357">
        <v>850</v>
      </c>
      <c r="AS2186" s="357">
        <v>850</v>
      </c>
      <c r="AT2186" s="105"/>
      <c r="AU2186" s="105" t="s">
        <v>1868</v>
      </c>
      <c r="AV2186" s="126">
        <v>13.2</v>
      </c>
    </row>
    <row r="2187" spans="4:48" ht="23.25" customHeight="1">
      <c r="D2187" s="105" t="s">
        <v>1869</v>
      </c>
      <c r="E2187" s="164" t="s">
        <v>1869</v>
      </c>
      <c r="F2187" s="165" t="s">
        <v>1923</v>
      </c>
      <c r="G2187" s="126">
        <v>4</v>
      </c>
      <c r="H2187" s="166">
        <v>370</v>
      </c>
      <c r="I2187" s="166">
        <v>410</v>
      </c>
      <c r="J2187" s="166">
        <v>471</v>
      </c>
      <c r="K2187" s="357">
        <v>370</v>
      </c>
      <c r="L2187" s="357">
        <v>410</v>
      </c>
      <c r="M2187" s="357">
        <v>471</v>
      </c>
      <c r="N2187" s="357">
        <v>417</v>
      </c>
      <c r="O2187" s="357">
        <v>370</v>
      </c>
      <c r="P2187" s="357">
        <v>410</v>
      </c>
      <c r="Q2187" s="357">
        <v>471</v>
      </c>
      <c r="R2187" s="357">
        <v>417</v>
      </c>
      <c r="S2187" s="354">
        <v>370</v>
      </c>
      <c r="T2187" s="354">
        <v>410</v>
      </c>
      <c r="U2187" s="354">
        <v>471</v>
      </c>
      <c r="V2187" s="357">
        <v>410</v>
      </c>
      <c r="W2187" s="357">
        <v>471</v>
      </c>
      <c r="X2187" s="357">
        <v>370</v>
      </c>
      <c r="Y2187" s="357">
        <v>410</v>
      </c>
      <c r="Z2187" s="357">
        <v>471</v>
      </c>
      <c r="AA2187" s="357">
        <v>417</v>
      </c>
      <c r="AB2187" s="357">
        <v>370</v>
      </c>
      <c r="AC2187" s="357">
        <v>410</v>
      </c>
      <c r="AD2187" s="357">
        <v>471</v>
      </c>
      <c r="AE2187" s="357">
        <v>417</v>
      </c>
      <c r="AF2187" s="357">
        <v>370</v>
      </c>
      <c r="AG2187" s="357">
        <v>410</v>
      </c>
      <c r="AH2187" s="357">
        <v>471</v>
      </c>
      <c r="AI2187" s="368" t="s">
        <v>2207</v>
      </c>
      <c r="AJ2187" s="357">
        <v>370</v>
      </c>
      <c r="AK2187" s="357">
        <v>410</v>
      </c>
      <c r="AL2187" s="357">
        <v>471</v>
      </c>
      <c r="AM2187" s="357">
        <v>370</v>
      </c>
      <c r="AN2187" s="357">
        <v>410</v>
      </c>
      <c r="AO2187" s="357">
        <v>471</v>
      </c>
      <c r="AP2187" s="357">
        <v>450</v>
      </c>
      <c r="AQ2187" s="357">
        <v>450</v>
      </c>
      <c r="AR2187" s="357">
        <v>450</v>
      </c>
      <c r="AS2187" s="357">
        <v>450</v>
      </c>
      <c r="AT2187" s="105"/>
      <c r="AU2187" s="105" t="s">
        <v>1869</v>
      </c>
      <c r="AV2187" s="126">
        <v>4</v>
      </c>
    </row>
    <row r="2188" spans="4:48" ht="23.25" customHeight="1">
      <c r="D2188" s="105" t="s">
        <v>1870</v>
      </c>
      <c r="E2188" s="164" t="s">
        <v>1870</v>
      </c>
      <c r="F2188" s="165" t="s">
        <v>1923</v>
      </c>
      <c r="G2188" s="126">
        <v>6</v>
      </c>
      <c r="H2188" s="166">
        <v>404</v>
      </c>
      <c r="I2188" s="166">
        <v>453</v>
      </c>
      <c r="J2188" s="166">
        <v>520</v>
      </c>
      <c r="K2188" s="357">
        <v>404</v>
      </c>
      <c r="L2188" s="357">
        <v>453</v>
      </c>
      <c r="M2188" s="357">
        <v>520</v>
      </c>
      <c r="N2188" s="357">
        <v>457</v>
      </c>
      <c r="O2188" s="357">
        <v>404</v>
      </c>
      <c r="P2188" s="357">
        <v>453</v>
      </c>
      <c r="Q2188" s="357">
        <v>520</v>
      </c>
      <c r="R2188" s="357">
        <v>457</v>
      </c>
      <c r="S2188" s="354">
        <v>404</v>
      </c>
      <c r="T2188" s="354">
        <v>453</v>
      </c>
      <c r="U2188" s="354">
        <v>520</v>
      </c>
      <c r="V2188" s="357">
        <v>453</v>
      </c>
      <c r="W2188" s="357">
        <v>520</v>
      </c>
      <c r="X2188" s="357">
        <v>404</v>
      </c>
      <c r="Y2188" s="357">
        <v>453</v>
      </c>
      <c r="Z2188" s="357">
        <v>520</v>
      </c>
      <c r="AA2188" s="357">
        <v>457</v>
      </c>
      <c r="AB2188" s="357">
        <v>404</v>
      </c>
      <c r="AC2188" s="357">
        <v>453</v>
      </c>
      <c r="AD2188" s="357">
        <v>520</v>
      </c>
      <c r="AE2188" s="357">
        <v>457</v>
      </c>
      <c r="AF2188" s="357">
        <v>404</v>
      </c>
      <c r="AG2188" s="357">
        <v>453</v>
      </c>
      <c r="AH2188" s="357">
        <v>520</v>
      </c>
      <c r="AI2188" s="368" t="s">
        <v>2207</v>
      </c>
      <c r="AJ2188" s="357">
        <v>404</v>
      </c>
      <c r="AK2188" s="357">
        <v>453</v>
      </c>
      <c r="AL2188" s="357">
        <v>520</v>
      </c>
      <c r="AM2188" s="357">
        <v>404</v>
      </c>
      <c r="AN2188" s="357">
        <v>453</v>
      </c>
      <c r="AO2188" s="357">
        <v>520</v>
      </c>
      <c r="AP2188" s="357">
        <v>498</v>
      </c>
      <c r="AQ2188" s="357">
        <v>498</v>
      </c>
      <c r="AR2188" s="357">
        <v>498</v>
      </c>
      <c r="AS2188" s="357">
        <v>498</v>
      </c>
      <c r="AT2188" s="105"/>
      <c r="AU2188" s="105" t="s">
        <v>1870</v>
      </c>
      <c r="AV2188" s="126">
        <v>6</v>
      </c>
    </row>
    <row r="2189" spans="4:48" ht="23.25" customHeight="1">
      <c r="D2189" s="105" t="s">
        <v>1871</v>
      </c>
      <c r="E2189" s="164" t="s">
        <v>1871</v>
      </c>
      <c r="F2189" s="165" t="s">
        <v>1924</v>
      </c>
      <c r="G2189" s="126">
        <v>8</v>
      </c>
      <c r="H2189" s="166">
        <v>492</v>
      </c>
      <c r="I2189" s="166">
        <v>554</v>
      </c>
      <c r="J2189" s="166">
        <v>635</v>
      </c>
      <c r="K2189" s="357">
        <v>492</v>
      </c>
      <c r="L2189" s="357">
        <v>554</v>
      </c>
      <c r="M2189" s="357">
        <v>635</v>
      </c>
      <c r="N2189" s="357">
        <v>555</v>
      </c>
      <c r="O2189" s="357">
        <v>492</v>
      </c>
      <c r="P2189" s="357">
        <v>554</v>
      </c>
      <c r="Q2189" s="357">
        <v>635</v>
      </c>
      <c r="R2189" s="357">
        <v>555</v>
      </c>
      <c r="S2189" s="354">
        <v>492</v>
      </c>
      <c r="T2189" s="354">
        <v>554</v>
      </c>
      <c r="U2189" s="354">
        <v>635</v>
      </c>
      <c r="V2189" s="357">
        <v>554</v>
      </c>
      <c r="W2189" s="357">
        <v>635</v>
      </c>
      <c r="X2189" s="357">
        <v>492</v>
      </c>
      <c r="Y2189" s="357">
        <v>554</v>
      </c>
      <c r="Z2189" s="357">
        <v>635</v>
      </c>
      <c r="AA2189" s="357">
        <v>555</v>
      </c>
      <c r="AB2189" s="357">
        <v>492</v>
      </c>
      <c r="AC2189" s="357">
        <v>554</v>
      </c>
      <c r="AD2189" s="357">
        <v>635</v>
      </c>
      <c r="AE2189" s="357">
        <v>555</v>
      </c>
      <c r="AF2189" s="357">
        <v>492</v>
      </c>
      <c r="AG2189" s="357">
        <v>554</v>
      </c>
      <c r="AH2189" s="357">
        <v>635</v>
      </c>
      <c r="AI2189" s="368" t="s">
        <v>2207</v>
      </c>
      <c r="AJ2189" s="357">
        <v>492</v>
      </c>
      <c r="AK2189" s="357">
        <v>554</v>
      </c>
      <c r="AL2189" s="357">
        <v>635</v>
      </c>
      <c r="AM2189" s="357">
        <v>492</v>
      </c>
      <c r="AN2189" s="357">
        <v>554</v>
      </c>
      <c r="AO2189" s="357">
        <v>635</v>
      </c>
      <c r="AP2189" s="357">
        <v>608</v>
      </c>
      <c r="AQ2189" s="357">
        <v>608</v>
      </c>
      <c r="AR2189" s="357">
        <v>608</v>
      </c>
      <c r="AS2189" s="357">
        <v>608</v>
      </c>
      <c r="AT2189" s="105"/>
      <c r="AU2189" s="105" t="s">
        <v>1871</v>
      </c>
      <c r="AV2189" s="126">
        <v>8</v>
      </c>
    </row>
    <row r="2190" spans="4:48" ht="23.25" customHeight="1">
      <c r="D2190" s="105" t="s">
        <v>1872</v>
      </c>
      <c r="E2190" s="164" t="s">
        <v>1872</v>
      </c>
      <c r="F2190" s="165" t="s">
        <v>1925</v>
      </c>
      <c r="G2190" s="126">
        <v>10</v>
      </c>
      <c r="H2190" s="166">
        <v>579</v>
      </c>
      <c r="I2190" s="166">
        <v>652</v>
      </c>
      <c r="J2190" s="166">
        <v>748</v>
      </c>
      <c r="K2190" s="357">
        <v>579</v>
      </c>
      <c r="L2190" s="357">
        <v>652</v>
      </c>
      <c r="M2190" s="357">
        <v>748</v>
      </c>
      <c r="N2190" s="357">
        <v>652</v>
      </c>
      <c r="O2190" s="357">
        <v>579</v>
      </c>
      <c r="P2190" s="357">
        <v>652</v>
      </c>
      <c r="Q2190" s="357">
        <v>748</v>
      </c>
      <c r="R2190" s="357">
        <v>652</v>
      </c>
      <c r="S2190" s="354">
        <v>579</v>
      </c>
      <c r="T2190" s="354">
        <v>652</v>
      </c>
      <c r="U2190" s="354">
        <v>748</v>
      </c>
      <c r="V2190" s="357">
        <v>652</v>
      </c>
      <c r="W2190" s="357">
        <v>748</v>
      </c>
      <c r="X2190" s="357">
        <v>579</v>
      </c>
      <c r="Y2190" s="357">
        <v>652</v>
      </c>
      <c r="Z2190" s="357">
        <v>748</v>
      </c>
      <c r="AA2190" s="357">
        <v>652</v>
      </c>
      <c r="AB2190" s="357">
        <v>579</v>
      </c>
      <c r="AC2190" s="357">
        <v>652</v>
      </c>
      <c r="AD2190" s="357">
        <v>748</v>
      </c>
      <c r="AE2190" s="357">
        <v>652</v>
      </c>
      <c r="AF2190" s="357">
        <v>579</v>
      </c>
      <c r="AG2190" s="357">
        <v>652</v>
      </c>
      <c r="AH2190" s="357">
        <v>748</v>
      </c>
      <c r="AI2190" s="368" t="s">
        <v>2207</v>
      </c>
      <c r="AJ2190" s="357">
        <v>579</v>
      </c>
      <c r="AK2190" s="357">
        <v>652</v>
      </c>
      <c r="AL2190" s="357">
        <v>748</v>
      </c>
      <c r="AM2190" s="357">
        <v>579</v>
      </c>
      <c r="AN2190" s="357">
        <v>652</v>
      </c>
      <c r="AO2190" s="357">
        <v>748</v>
      </c>
      <c r="AP2190" s="357">
        <v>716</v>
      </c>
      <c r="AQ2190" s="357">
        <v>716</v>
      </c>
      <c r="AR2190" s="357">
        <v>716</v>
      </c>
      <c r="AS2190" s="357">
        <v>716</v>
      </c>
      <c r="AT2190" s="105"/>
      <c r="AU2190" s="105" t="s">
        <v>1872</v>
      </c>
      <c r="AV2190" s="126">
        <v>10</v>
      </c>
    </row>
    <row r="2191" spans="4:48" ht="23.25" customHeight="1">
      <c r="D2191" s="105" t="s">
        <v>5527</v>
      </c>
      <c r="E2191" s="13" t="s">
        <v>5527</v>
      </c>
      <c r="F2191" s="2" t="s">
        <v>1925</v>
      </c>
      <c r="G2191">
        <v>11</v>
      </c>
      <c r="H2191" s="2">
        <v>601</v>
      </c>
      <c r="I2191" s="2">
        <v>678</v>
      </c>
      <c r="J2191" s="2">
        <v>778</v>
      </c>
      <c r="K2191" s="391">
        <v>601</v>
      </c>
      <c r="L2191" s="391">
        <v>678</v>
      </c>
      <c r="M2191" s="391">
        <v>778</v>
      </c>
      <c r="N2191" s="391">
        <v>677</v>
      </c>
      <c r="O2191" s="391">
        <v>601</v>
      </c>
      <c r="P2191" s="391">
        <v>678</v>
      </c>
      <c r="Q2191" s="391">
        <v>778</v>
      </c>
      <c r="R2191" s="391">
        <v>677</v>
      </c>
      <c r="S2191" s="354">
        <v>601</v>
      </c>
      <c r="T2191" s="354">
        <v>678</v>
      </c>
      <c r="U2191" s="354">
        <v>778</v>
      </c>
      <c r="V2191" s="391">
        <v>678</v>
      </c>
      <c r="W2191" s="391">
        <v>778</v>
      </c>
      <c r="X2191" s="391">
        <v>601</v>
      </c>
      <c r="Y2191" s="391">
        <v>678</v>
      </c>
      <c r="Z2191" s="391">
        <v>778</v>
      </c>
      <c r="AA2191" s="391">
        <v>677</v>
      </c>
      <c r="AB2191" s="391">
        <v>601</v>
      </c>
      <c r="AC2191" s="391">
        <v>678</v>
      </c>
      <c r="AD2191" s="391">
        <v>778</v>
      </c>
      <c r="AE2191" s="391">
        <v>677</v>
      </c>
      <c r="AF2191" s="391">
        <v>601</v>
      </c>
      <c r="AG2191" s="391">
        <v>678</v>
      </c>
      <c r="AH2191" s="391">
        <v>778</v>
      </c>
      <c r="AI2191" s="399" t="s">
        <v>2207</v>
      </c>
      <c r="AJ2191" s="391">
        <v>601</v>
      </c>
      <c r="AK2191" s="391">
        <v>678</v>
      </c>
      <c r="AL2191" s="391">
        <v>778</v>
      </c>
      <c r="AM2191" s="391">
        <v>601</v>
      </c>
      <c r="AN2191" s="391">
        <v>678</v>
      </c>
      <c r="AO2191" s="391">
        <v>778</v>
      </c>
      <c r="AP2191" s="391">
        <v>745</v>
      </c>
      <c r="AQ2191" s="391">
        <v>745</v>
      </c>
      <c r="AR2191" s="391">
        <v>745</v>
      </c>
      <c r="AS2191" s="391">
        <v>745</v>
      </c>
      <c r="AU2191" s="105" t="s">
        <v>5527</v>
      </c>
      <c r="AV2191" s="126">
        <v>11</v>
      </c>
    </row>
    <row r="2192" spans="4:48" ht="23.25" customHeight="1">
      <c r="D2192" s="105" t="s">
        <v>1873</v>
      </c>
      <c r="E2192" s="164" t="s">
        <v>1873</v>
      </c>
      <c r="F2192" s="165" t="s">
        <v>1925</v>
      </c>
      <c r="G2192" s="126">
        <v>12</v>
      </c>
      <c r="H2192" s="166">
        <v>622</v>
      </c>
      <c r="I2192" s="166">
        <v>704</v>
      </c>
      <c r="J2192" s="166">
        <v>808</v>
      </c>
      <c r="K2192" s="357">
        <v>622</v>
      </c>
      <c r="L2192" s="357">
        <v>704</v>
      </c>
      <c r="M2192" s="357">
        <v>808</v>
      </c>
      <c r="N2192" s="357">
        <v>701</v>
      </c>
      <c r="O2192" s="357">
        <v>622</v>
      </c>
      <c r="P2192" s="357">
        <v>704</v>
      </c>
      <c r="Q2192" s="357">
        <v>808</v>
      </c>
      <c r="R2192" s="357">
        <v>701</v>
      </c>
      <c r="S2192" s="354">
        <v>622</v>
      </c>
      <c r="T2192" s="354">
        <v>704</v>
      </c>
      <c r="U2192" s="354">
        <v>808</v>
      </c>
      <c r="V2192" s="357">
        <v>704</v>
      </c>
      <c r="W2192" s="357">
        <v>808</v>
      </c>
      <c r="X2192" s="357">
        <v>622</v>
      </c>
      <c r="Y2192" s="357">
        <v>704</v>
      </c>
      <c r="Z2192" s="357">
        <v>808</v>
      </c>
      <c r="AA2192" s="357">
        <v>701</v>
      </c>
      <c r="AB2192" s="357">
        <v>622</v>
      </c>
      <c r="AC2192" s="357">
        <v>704</v>
      </c>
      <c r="AD2192" s="357">
        <v>808</v>
      </c>
      <c r="AE2192" s="357">
        <v>701</v>
      </c>
      <c r="AF2192" s="357">
        <v>622</v>
      </c>
      <c r="AG2192" s="357">
        <v>704</v>
      </c>
      <c r="AH2192" s="357">
        <v>808</v>
      </c>
      <c r="AI2192" s="368" t="s">
        <v>2207</v>
      </c>
      <c r="AJ2192" s="357">
        <v>622</v>
      </c>
      <c r="AK2192" s="357">
        <v>704</v>
      </c>
      <c r="AL2192" s="357">
        <v>808</v>
      </c>
      <c r="AM2192" s="357">
        <v>622</v>
      </c>
      <c r="AN2192" s="357">
        <v>704</v>
      </c>
      <c r="AO2192" s="357">
        <v>808</v>
      </c>
      <c r="AP2192" s="357">
        <v>773</v>
      </c>
      <c r="AQ2192" s="357">
        <v>773</v>
      </c>
      <c r="AR2192" s="357">
        <v>773</v>
      </c>
      <c r="AS2192" s="357">
        <v>773</v>
      </c>
      <c r="AT2192" s="105"/>
      <c r="AU2192" s="105" t="s">
        <v>1873</v>
      </c>
      <c r="AV2192" s="126">
        <v>12</v>
      </c>
    </row>
    <row r="2193" spans="1:48" ht="23.25" customHeight="1">
      <c r="D2193" s="105" t="s">
        <v>3185</v>
      </c>
      <c r="E2193" s="164" t="s">
        <v>3185</v>
      </c>
      <c r="F2193" s="165" t="s">
        <v>1926</v>
      </c>
      <c r="G2193" s="126">
        <v>13</v>
      </c>
      <c r="H2193" s="166">
        <v>692</v>
      </c>
      <c r="I2193" s="166">
        <v>781</v>
      </c>
      <c r="J2193" s="166">
        <v>897</v>
      </c>
      <c r="K2193" s="357">
        <v>692</v>
      </c>
      <c r="L2193" s="357">
        <v>781</v>
      </c>
      <c r="M2193" s="357">
        <v>897</v>
      </c>
      <c r="N2193" s="357">
        <v>786</v>
      </c>
      <c r="O2193" s="357">
        <v>692</v>
      </c>
      <c r="P2193" s="357">
        <v>781</v>
      </c>
      <c r="Q2193" s="357">
        <v>897</v>
      </c>
      <c r="R2193" s="357">
        <v>786</v>
      </c>
      <c r="S2193" s="354">
        <v>692</v>
      </c>
      <c r="T2193" s="354">
        <v>781</v>
      </c>
      <c r="U2193" s="354">
        <v>897</v>
      </c>
      <c r="V2193" s="357">
        <v>781</v>
      </c>
      <c r="W2193" s="357">
        <v>897</v>
      </c>
      <c r="X2193" s="357">
        <v>692</v>
      </c>
      <c r="Y2193" s="357">
        <v>781</v>
      </c>
      <c r="Z2193" s="357">
        <v>897</v>
      </c>
      <c r="AA2193" s="357">
        <v>786</v>
      </c>
      <c r="AB2193" s="357">
        <v>692</v>
      </c>
      <c r="AC2193" s="357">
        <v>781</v>
      </c>
      <c r="AD2193" s="357">
        <v>897</v>
      </c>
      <c r="AE2193" s="357">
        <v>786</v>
      </c>
      <c r="AF2193" s="357">
        <v>692</v>
      </c>
      <c r="AG2193" s="357">
        <v>781</v>
      </c>
      <c r="AH2193" s="357">
        <v>897</v>
      </c>
      <c r="AI2193" s="368" t="s">
        <v>2207</v>
      </c>
      <c r="AJ2193" s="357">
        <v>692</v>
      </c>
      <c r="AK2193" s="357">
        <v>781</v>
      </c>
      <c r="AL2193" s="357">
        <v>897</v>
      </c>
      <c r="AM2193" s="357">
        <v>692</v>
      </c>
      <c r="AN2193" s="357">
        <v>781</v>
      </c>
      <c r="AO2193" s="357">
        <v>897</v>
      </c>
      <c r="AP2193" s="357">
        <v>859</v>
      </c>
      <c r="AQ2193" s="357">
        <v>859</v>
      </c>
      <c r="AR2193" s="357">
        <v>859</v>
      </c>
      <c r="AS2193" s="357">
        <v>859</v>
      </c>
      <c r="AT2193" s="105"/>
      <c r="AU2193" s="105" t="s">
        <v>3185</v>
      </c>
      <c r="AV2193" s="126">
        <v>13</v>
      </c>
    </row>
    <row r="2194" spans="1:48" ht="23.25" customHeight="1">
      <c r="D2194" s="105" t="s">
        <v>1874</v>
      </c>
      <c r="E2194" s="164" t="s">
        <v>1874</v>
      </c>
      <c r="F2194" s="165" t="s">
        <v>1926</v>
      </c>
      <c r="G2194" s="126">
        <v>14</v>
      </c>
      <c r="H2194" s="166">
        <v>711</v>
      </c>
      <c r="I2194" s="166">
        <v>804</v>
      </c>
      <c r="J2194" s="166">
        <v>923</v>
      </c>
      <c r="K2194" s="357">
        <v>711</v>
      </c>
      <c r="L2194" s="357">
        <v>804</v>
      </c>
      <c r="M2194" s="357">
        <v>923</v>
      </c>
      <c r="N2194" s="357">
        <v>800</v>
      </c>
      <c r="O2194" s="357">
        <v>711</v>
      </c>
      <c r="P2194" s="357">
        <v>804</v>
      </c>
      <c r="Q2194" s="357">
        <v>923</v>
      </c>
      <c r="R2194" s="357">
        <v>800</v>
      </c>
      <c r="S2194" s="354">
        <v>711</v>
      </c>
      <c r="T2194" s="354">
        <v>804</v>
      </c>
      <c r="U2194" s="354">
        <v>923</v>
      </c>
      <c r="V2194" s="357">
        <v>804</v>
      </c>
      <c r="W2194" s="357">
        <v>923</v>
      </c>
      <c r="X2194" s="357">
        <v>711</v>
      </c>
      <c r="Y2194" s="357">
        <v>804</v>
      </c>
      <c r="Z2194" s="357">
        <v>923</v>
      </c>
      <c r="AA2194" s="357">
        <v>800</v>
      </c>
      <c r="AB2194" s="357">
        <v>711</v>
      </c>
      <c r="AC2194" s="357">
        <v>804</v>
      </c>
      <c r="AD2194" s="357">
        <v>923</v>
      </c>
      <c r="AE2194" s="357">
        <v>800</v>
      </c>
      <c r="AF2194" s="357">
        <v>711</v>
      </c>
      <c r="AG2194" s="357">
        <v>804</v>
      </c>
      <c r="AH2194" s="357">
        <v>923</v>
      </c>
      <c r="AI2194" s="368" t="s">
        <v>2207</v>
      </c>
      <c r="AJ2194" s="357">
        <v>711</v>
      </c>
      <c r="AK2194" s="357">
        <v>804</v>
      </c>
      <c r="AL2194" s="357">
        <v>923</v>
      </c>
      <c r="AM2194" s="357">
        <v>711</v>
      </c>
      <c r="AN2194" s="357">
        <v>804</v>
      </c>
      <c r="AO2194" s="357">
        <v>923</v>
      </c>
      <c r="AP2194" s="357">
        <v>884</v>
      </c>
      <c r="AQ2194" s="357">
        <v>884</v>
      </c>
      <c r="AR2194" s="357">
        <v>884</v>
      </c>
      <c r="AS2194" s="357">
        <v>884</v>
      </c>
      <c r="AT2194" s="105"/>
      <c r="AU2194" s="105" t="s">
        <v>1874</v>
      </c>
      <c r="AV2194" s="126">
        <v>14</v>
      </c>
    </row>
    <row r="2195" spans="1:48" ht="23.25" customHeight="1">
      <c r="D2195" s="105" t="s">
        <v>2901</v>
      </c>
      <c r="E2195" s="170" t="s">
        <v>2901</v>
      </c>
      <c r="F2195" s="165" t="s">
        <v>2923</v>
      </c>
      <c r="G2195" s="126">
        <v>11.299999999999999</v>
      </c>
      <c r="H2195" s="166">
        <v>628</v>
      </c>
      <c r="I2195" s="166">
        <v>722</v>
      </c>
      <c r="J2195" s="166">
        <v>833</v>
      </c>
      <c r="K2195" s="357">
        <v>628</v>
      </c>
      <c r="L2195" s="357">
        <v>722</v>
      </c>
      <c r="M2195" s="357">
        <v>833</v>
      </c>
      <c r="N2195" s="357">
        <v>734</v>
      </c>
      <c r="O2195" s="357">
        <v>628</v>
      </c>
      <c r="P2195" s="357">
        <v>722</v>
      </c>
      <c r="Q2195" s="357">
        <v>833</v>
      </c>
      <c r="R2195" s="357">
        <v>734</v>
      </c>
      <c r="S2195" s="354">
        <v>628</v>
      </c>
      <c r="T2195" s="354">
        <v>722</v>
      </c>
      <c r="U2195" s="354">
        <v>833</v>
      </c>
      <c r="V2195" s="357">
        <v>722</v>
      </c>
      <c r="W2195" s="357">
        <v>833</v>
      </c>
      <c r="X2195" s="357">
        <v>628</v>
      </c>
      <c r="Y2195" s="357">
        <v>722</v>
      </c>
      <c r="Z2195" s="357">
        <v>833</v>
      </c>
      <c r="AA2195" s="357">
        <v>734</v>
      </c>
      <c r="AB2195" s="357">
        <v>628</v>
      </c>
      <c r="AC2195" s="357">
        <v>722</v>
      </c>
      <c r="AD2195" s="357">
        <v>833</v>
      </c>
      <c r="AE2195" s="357">
        <v>734</v>
      </c>
      <c r="AF2195" s="357">
        <v>628</v>
      </c>
      <c r="AG2195" s="357">
        <v>722</v>
      </c>
      <c r="AH2195" s="357">
        <v>833</v>
      </c>
      <c r="AI2195" s="368" t="s">
        <v>2207</v>
      </c>
      <c r="AJ2195" s="357">
        <v>628</v>
      </c>
      <c r="AK2195" s="357">
        <v>722</v>
      </c>
      <c r="AL2195" s="357">
        <v>833</v>
      </c>
      <c r="AM2195" s="357">
        <v>628</v>
      </c>
      <c r="AN2195" s="357">
        <v>722</v>
      </c>
      <c r="AO2195" s="357">
        <v>833</v>
      </c>
      <c r="AP2195" s="357">
        <v>794</v>
      </c>
      <c r="AQ2195" s="357">
        <v>794</v>
      </c>
      <c r="AR2195" s="357">
        <v>794</v>
      </c>
      <c r="AS2195" s="357">
        <v>794</v>
      </c>
      <c r="AT2195" s="150"/>
      <c r="AU2195" s="105" t="s">
        <v>2901</v>
      </c>
      <c r="AV2195" s="126">
        <v>11.299999999999999</v>
      </c>
    </row>
    <row r="2196" spans="1:48" ht="23.25" customHeight="1">
      <c r="D2196" s="105" t="s">
        <v>2902</v>
      </c>
      <c r="E2196" s="164" t="s">
        <v>2902</v>
      </c>
      <c r="F2196" s="165" t="s">
        <v>2924</v>
      </c>
      <c r="G2196" s="126">
        <v>11.299999999999999</v>
      </c>
      <c r="H2196" s="166">
        <v>631</v>
      </c>
      <c r="I2196" s="166">
        <v>705</v>
      </c>
      <c r="J2196" s="166">
        <v>819</v>
      </c>
      <c r="K2196" s="357">
        <v>631</v>
      </c>
      <c r="L2196" s="357">
        <v>705</v>
      </c>
      <c r="M2196" s="357">
        <v>819</v>
      </c>
      <c r="N2196" s="357">
        <v>736</v>
      </c>
      <c r="O2196" s="357">
        <v>631</v>
      </c>
      <c r="P2196" s="357">
        <v>705</v>
      </c>
      <c r="Q2196" s="357">
        <v>819</v>
      </c>
      <c r="R2196" s="357">
        <v>736</v>
      </c>
      <c r="S2196" s="354">
        <v>631</v>
      </c>
      <c r="T2196" s="354">
        <v>705</v>
      </c>
      <c r="U2196" s="354">
        <v>819</v>
      </c>
      <c r="V2196" s="357">
        <v>705</v>
      </c>
      <c r="W2196" s="357">
        <v>819</v>
      </c>
      <c r="X2196" s="357">
        <v>631</v>
      </c>
      <c r="Y2196" s="357">
        <v>705</v>
      </c>
      <c r="Z2196" s="357">
        <v>819</v>
      </c>
      <c r="AA2196" s="357">
        <v>736</v>
      </c>
      <c r="AB2196" s="357">
        <v>631</v>
      </c>
      <c r="AC2196" s="357">
        <v>705</v>
      </c>
      <c r="AD2196" s="357">
        <v>819</v>
      </c>
      <c r="AE2196" s="357">
        <v>736</v>
      </c>
      <c r="AF2196" s="357">
        <v>631</v>
      </c>
      <c r="AG2196" s="357">
        <v>705</v>
      </c>
      <c r="AH2196" s="357">
        <v>819</v>
      </c>
      <c r="AI2196" s="368" t="s">
        <v>2207</v>
      </c>
      <c r="AJ2196" s="357">
        <v>631</v>
      </c>
      <c r="AK2196" s="357">
        <v>705</v>
      </c>
      <c r="AL2196" s="357">
        <v>819</v>
      </c>
      <c r="AM2196" s="357">
        <v>631</v>
      </c>
      <c r="AN2196" s="357">
        <v>705</v>
      </c>
      <c r="AO2196" s="357">
        <v>819</v>
      </c>
      <c r="AP2196" s="357">
        <v>775</v>
      </c>
      <c r="AQ2196" s="357">
        <v>775</v>
      </c>
      <c r="AR2196" s="357">
        <v>775</v>
      </c>
      <c r="AS2196" s="357">
        <v>775</v>
      </c>
      <c r="AT2196" s="105"/>
      <c r="AU2196" s="105" t="s">
        <v>2902</v>
      </c>
      <c r="AV2196" s="126">
        <v>11.299999999999999</v>
      </c>
    </row>
    <row r="2197" spans="1:48" ht="23.25" customHeight="1">
      <c r="D2197" s="105" t="s">
        <v>2099</v>
      </c>
      <c r="E2197" s="164" t="s">
        <v>2099</v>
      </c>
      <c r="F2197" s="165" t="s">
        <v>2100</v>
      </c>
      <c r="G2197" s="126">
        <v>4</v>
      </c>
      <c r="H2197" s="166">
        <v>360</v>
      </c>
      <c r="I2197" s="166">
        <v>404</v>
      </c>
      <c r="J2197" s="166">
        <v>465</v>
      </c>
      <c r="K2197" s="357">
        <v>360</v>
      </c>
      <c r="L2197" s="357">
        <v>404</v>
      </c>
      <c r="M2197" s="357">
        <v>465</v>
      </c>
      <c r="N2197" s="357">
        <v>411</v>
      </c>
      <c r="O2197" s="357">
        <v>360</v>
      </c>
      <c r="P2197" s="357">
        <v>404</v>
      </c>
      <c r="Q2197" s="357">
        <v>465</v>
      </c>
      <c r="R2197" s="357">
        <v>411</v>
      </c>
      <c r="S2197" s="354">
        <v>360</v>
      </c>
      <c r="T2197" s="354">
        <v>404</v>
      </c>
      <c r="U2197" s="354">
        <v>465</v>
      </c>
      <c r="V2197" s="357">
        <v>404</v>
      </c>
      <c r="W2197" s="357">
        <v>465</v>
      </c>
      <c r="X2197" s="357">
        <v>360</v>
      </c>
      <c r="Y2197" s="357">
        <v>404</v>
      </c>
      <c r="Z2197" s="357">
        <v>465</v>
      </c>
      <c r="AA2197" s="357">
        <v>411</v>
      </c>
      <c r="AB2197" s="357">
        <v>360</v>
      </c>
      <c r="AC2197" s="357">
        <v>404</v>
      </c>
      <c r="AD2197" s="357">
        <v>465</v>
      </c>
      <c r="AE2197" s="357">
        <v>411</v>
      </c>
      <c r="AF2197" s="357">
        <v>360</v>
      </c>
      <c r="AG2197" s="357">
        <v>404</v>
      </c>
      <c r="AH2197" s="357">
        <v>465</v>
      </c>
      <c r="AI2197" s="368" t="s">
        <v>2207</v>
      </c>
      <c r="AJ2197" s="357">
        <v>360</v>
      </c>
      <c r="AK2197" s="357">
        <v>404</v>
      </c>
      <c r="AL2197" s="357">
        <v>465</v>
      </c>
      <c r="AM2197" s="357">
        <v>360</v>
      </c>
      <c r="AN2197" s="357">
        <v>404</v>
      </c>
      <c r="AO2197" s="357">
        <v>465</v>
      </c>
      <c r="AP2197" s="357">
        <v>445</v>
      </c>
      <c r="AQ2197" s="357">
        <v>445</v>
      </c>
      <c r="AR2197" s="357">
        <v>445</v>
      </c>
      <c r="AS2197" s="357">
        <v>445</v>
      </c>
      <c r="AT2197" s="105"/>
      <c r="AU2197" s="105" t="s">
        <v>2099</v>
      </c>
      <c r="AV2197" s="126">
        <v>4</v>
      </c>
    </row>
    <row r="2198" spans="1:48" ht="23.25" customHeight="1">
      <c r="A2198" s="396"/>
      <c r="B2198" s="397"/>
      <c r="D2198" s="105" t="s">
        <v>2141</v>
      </c>
      <c r="E2198" s="164" t="s">
        <v>2141</v>
      </c>
      <c r="F2198" s="165" t="s">
        <v>2142</v>
      </c>
      <c r="G2198" s="126">
        <v>4</v>
      </c>
      <c r="H2198" s="166">
        <v>362</v>
      </c>
      <c r="I2198" s="166">
        <v>396</v>
      </c>
      <c r="J2198" s="166">
        <v>458</v>
      </c>
      <c r="K2198" s="357">
        <v>362</v>
      </c>
      <c r="L2198" s="357">
        <v>396</v>
      </c>
      <c r="M2198" s="357">
        <v>458</v>
      </c>
      <c r="N2198" s="357">
        <v>414</v>
      </c>
      <c r="O2198" s="357">
        <v>362</v>
      </c>
      <c r="P2198" s="357">
        <v>396</v>
      </c>
      <c r="Q2198" s="357">
        <v>458</v>
      </c>
      <c r="R2198" s="357">
        <v>414</v>
      </c>
      <c r="S2198" s="354">
        <v>362</v>
      </c>
      <c r="T2198" s="354">
        <v>396</v>
      </c>
      <c r="U2198" s="354">
        <v>458</v>
      </c>
      <c r="V2198" s="357">
        <v>396</v>
      </c>
      <c r="W2198" s="357">
        <v>458</v>
      </c>
      <c r="X2198" s="357">
        <v>362</v>
      </c>
      <c r="Y2198" s="357">
        <v>396</v>
      </c>
      <c r="Z2198" s="357">
        <v>458</v>
      </c>
      <c r="AA2198" s="357">
        <v>414</v>
      </c>
      <c r="AB2198" s="357">
        <v>362</v>
      </c>
      <c r="AC2198" s="357">
        <v>396</v>
      </c>
      <c r="AD2198" s="357">
        <v>458</v>
      </c>
      <c r="AE2198" s="357">
        <v>414</v>
      </c>
      <c r="AF2198" s="357">
        <v>362</v>
      </c>
      <c r="AG2198" s="357">
        <v>396</v>
      </c>
      <c r="AH2198" s="357">
        <v>458</v>
      </c>
      <c r="AI2198" s="368" t="s">
        <v>2207</v>
      </c>
      <c r="AJ2198" s="357">
        <v>362</v>
      </c>
      <c r="AK2198" s="357">
        <v>396</v>
      </c>
      <c r="AL2198" s="357">
        <v>458</v>
      </c>
      <c r="AM2198" s="357">
        <v>362</v>
      </c>
      <c r="AN2198" s="357">
        <v>396</v>
      </c>
      <c r="AO2198" s="357">
        <v>458</v>
      </c>
      <c r="AP2198" s="357">
        <v>435</v>
      </c>
      <c r="AQ2198" s="357">
        <v>435</v>
      </c>
      <c r="AR2198" s="357">
        <v>435</v>
      </c>
      <c r="AS2198" s="357">
        <v>435</v>
      </c>
      <c r="AT2198" s="105"/>
      <c r="AU2198" s="105" t="s">
        <v>2141</v>
      </c>
      <c r="AV2198" s="126">
        <v>4</v>
      </c>
    </row>
    <row r="2199" spans="1:48" ht="23.25" customHeight="1">
      <c r="D2199" s="105" t="s">
        <v>2113</v>
      </c>
      <c r="E2199" s="164" t="s">
        <v>2113</v>
      </c>
      <c r="F2199" s="165" t="s">
        <v>2114</v>
      </c>
      <c r="G2199" s="126">
        <v>4.5</v>
      </c>
      <c r="H2199" s="166">
        <v>390</v>
      </c>
      <c r="I2199" s="166">
        <v>441</v>
      </c>
      <c r="J2199" s="166">
        <v>508</v>
      </c>
      <c r="K2199" s="357">
        <v>390</v>
      </c>
      <c r="L2199" s="357">
        <v>441</v>
      </c>
      <c r="M2199" s="357">
        <v>508</v>
      </c>
      <c r="N2199" s="357">
        <v>447</v>
      </c>
      <c r="O2199" s="357">
        <v>390</v>
      </c>
      <c r="P2199" s="357">
        <v>441</v>
      </c>
      <c r="Q2199" s="357">
        <v>508</v>
      </c>
      <c r="R2199" s="357">
        <v>447</v>
      </c>
      <c r="S2199" s="354">
        <v>390</v>
      </c>
      <c r="T2199" s="354">
        <v>441</v>
      </c>
      <c r="U2199" s="354">
        <v>508</v>
      </c>
      <c r="V2199" s="357">
        <v>441</v>
      </c>
      <c r="W2199" s="357">
        <v>508</v>
      </c>
      <c r="X2199" s="357">
        <v>390</v>
      </c>
      <c r="Y2199" s="357">
        <v>441</v>
      </c>
      <c r="Z2199" s="357">
        <v>508</v>
      </c>
      <c r="AA2199" s="357">
        <v>447</v>
      </c>
      <c r="AB2199" s="357">
        <v>390</v>
      </c>
      <c r="AC2199" s="357">
        <v>441</v>
      </c>
      <c r="AD2199" s="357">
        <v>508</v>
      </c>
      <c r="AE2199" s="357">
        <v>447</v>
      </c>
      <c r="AF2199" s="357">
        <v>390</v>
      </c>
      <c r="AG2199" s="357">
        <v>441</v>
      </c>
      <c r="AH2199" s="357">
        <v>508</v>
      </c>
      <c r="AI2199" s="368" t="s">
        <v>2207</v>
      </c>
      <c r="AJ2199" s="357">
        <v>390</v>
      </c>
      <c r="AK2199" s="357">
        <v>441</v>
      </c>
      <c r="AL2199" s="357">
        <v>508</v>
      </c>
      <c r="AM2199" s="357">
        <v>390</v>
      </c>
      <c r="AN2199" s="357">
        <v>441</v>
      </c>
      <c r="AO2199" s="357">
        <v>508</v>
      </c>
      <c r="AP2199" s="357">
        <v>485</v>
      </c>
      <c r="AQ2199" s="357">
        <v>485</v>
      </c>
      <c r="AR2199" s="357">
        <v>485</v>
      </c>
      <c r="AS2199" s="357">
        <v>485</v>
      </c>
      <c r="AT2199" s="105"/>
      <c r="AU2199" s="105" t="s">
        <v>2113</v>
      </c>
      <c r="AV2199" s="126">
        <v>4.5</v>
      </c>
    </row>
    <row r="2200" spans="1:48" ht="23.25" customHeight="1">
      <c r="D2200" s="105" t="s">
        <v>2155</v>
      </c>
      <c r="E2200" s="164" t="s">
        <v>2155</v>
      </c>
      <c r="F2200" s="165" t="s">
        <v>2156</v>
      </c>
      <c r="G2200" s="126">
        <v>4.5</v>
      </c>
      <c r="H2200" s="166">
        <v>391</v>
      </c>
      <c r="I2200" s="166">
        <v>431</v>
      </c>
      <c r="J2200" s="166">
        <v>500</v>
      </c>
      <c r="K2200" s="357">
        <v>391</v>
      </c>
      <c r="L2200" s="357">
        <v>431</v>
      </c>
      <c r="M2200" s="357">
        <v>500</v>
      </c>
      <c r="N2200" s="357">
        <v>451</v>
      </c>
      <c r="O2200" s="357">
        <v>391</v>
      </c>
      <c r="P2200" s="357">
        <v>431</v>
      </c>
      <c r="Q2200" s="357">
        <v>500</v>
      </c>
      <c r="R2200" s="357">
        <v>451</v>
      </c>
      <c r="S2200" s="354">
        <v>391</v>
      </c>
      <c r="T2200" s="354">
        <v>431</v>
      </c>
      <c r="U2200" s="354">
        <v>500</v>
      </c>
      <c r="V2200" s="357">
        <v>431</v>
      </c>
      <c r="W2200" s="357">
        <v>500</v>
      </c>
      <c r="X2200" s="357">
        <v>391</v>
      </c>
      <c r="Y2200" s="357">
        <v>431</v>
      </c>
      <c r="Z2200" s="357">
        <v>500</v>
      </c>
      <c r="AA2200" s="357">
        <v>451</v>
      </c>
      <c r="AB2200" s="357">
        <v>391</v>
      </c>
      <c r="AC2200" s="357">
        <v>431</v>
      </c>
      <c r="AD2200" s="357">
        <v>500</v>
      </c>
      <c r="AE2200" s="357">
        <v>451</v>
      </c>
      <c r="AF2200" s="357">
        <v>391</v>
      </c>
      <c r="AG2200" s="357">
        <v>431</v>
      </c>
      <c r="AH2200" s="357">
        <v>500</v>
      </c>
      <c r="AI2200" s="368" t="s">
        <v>2207</v>
      </c>
      <c r="AJ2200" s="357">
        <v>391</v>
      </c>
      <c r="AK2200" s="357">
        <v>431</v>
      </c>
      <c r="AL2200" s="357">
        <v>500</v>
      </c>
      <c r="AM2200" s="357">
        <v>391</v>
      </c>
      <c r="AN2200" s="357">
        <v>431</v>
      </c>
      <c r="AO2200" s="357">
        <v>500</v>
      </c>
      <c r="AP2200" s="357">
        <v>475</v>
      </c>
      <c r="AQ2200" s="357">
        <v>475</v>
      </c>
      <c r="AR2200" s="357">
        <v>475</v>
      </c>
      <c r="AS2200" s="357">
        <v>475</v>
      </c>
      <c r="AT2200" s="105"/>
      <c r="AU2200" s="105" t="s">
        <v>2155</v>
      </c>
      <c r="AV2200" s="126">
        <v>4.5</v>
      </c>
    </row>
    <row r="2201" spans="1:48" ht="23.25" customHeight="1">
      <c r="D2201" s="105" t="s">
        <v>3186</v>
      </c>
      <c r="E2201" s="164" t="s">
        <v>3186</v>
      </c>
      <c r="F2201" s="165" t="s">
        <v>4687</v>
      </c>
      <c r="G2201" s="126">
        <v>4.8</v>
      </c>
      <c r="H2201" s="166">
        <v>398</v>
      </c>
      <c r="I2201" s="166">
        <v>452</v>
      </c>
      <c r="J2201" s="166">
        <v>520</v>
      </c>
      <c r="K2201" s="357">
        <v>398</v>
      </c>
      <c r="L2201" s="357">
        <v>452</v>
      </c>
      <c r="M2201" s="357">
        <v>520</v>
      </c>
      <c r="N2201" s="357">
        <v>460</v>
      </c>
      <c r="O2201" s="357">
        <v>398</v>
      </c>
      <c r="P2201" s="357">
        <v>452</v>
      </c>
      <c r="Q2201" s="357">
        <v>520</v>
      </c>
      <c r="R2201" s="357">
        <v>460</v>
      </c>
      <c r="S2201" s="354">
        <v>398</v>
      </c>
      <c r="T2201" s="354">
        <v>452</v>
      </c>
      <c r="U2201" s="354">
        <v>520</v>
      </c>
      <c r="V2201" s="357">
        <v>452</v>
      </c>
      <c r="W2201" s="357">
        <v>520</v>
      </c>
      <c r="X2201" s="357">
        <v>398</v>
      </c>
      <c r="Y2201" s="357">
        <v>452</v>
      </c>
      <c r="Z2201" s="357">
        <v>520</v>
      </c>
      <c r="AA2201" s="357">
        <v>460</v>
      </c>
      <c r="AB2201" s="357">
        <v>398</v>
      </c>
      <c r="AC2201" s="357">
        <v>452</v>
      </c>
      <c r="AD2201" s="357">
        <v>520</v>
      </c>
      <c r="AE2201" s="357">
        <v>460</v>
      </c>
      <c r="AF2201" s="357">
        <v>398</v>
      </c>
      <c r="AG2201" s="357">
        <v>452</v>
      </c>
      <c r="AH2201" s="357">
        <v>520</v>
      </c>
      <c r="AI2201" s="368" t="s">
        <v>2207</v>
      </c>
      <c r="AJ2201" s="357">
        <v>398</v>
      </c>
      <c r="AK2201" s="357">
        <v>452</v>
      </c>
      <c r="AL2201" s="357">
        <v>520</v>
      </c>
      <c r="AM2201" s="357">
        <v>398</v>
      </c>
      <c r="AN2201" s="357">
        <v>452</v>
      </c>
      <c r="AO2201" s="357">
        <v>520</v>
      </c>
      <c r="AP2201" s="357">
        <v>497</v>
      </c>
      <c r="AQ2201" s="357">
        <v>497</v>
      </c>
      <c r="AR2201" s="357">
        <v>497</v>
      </c>
      <c r="AS2201" s="357">
        <v>497</v>
      </c>
      <c r="AT2201" s="105"/>
      <c r="AU2201" s="105" t="s">
        <v>3186</v>
      </c>
      <c r="AV2201" s="126">
        <v>4.8</v>
      </c>
    </row>
    <row r="2202" spans="1:48" ht="23.25" customHeight="1">
      <c r="D2202" s="105" t="s">
        <v>3187</v>
      </c>
      <c r="E2202" s="164" t="s">
        <v>3187</v>
      </c>
      <c r="F2202" s="165" t="s">
        <v>4686</v>
      </c>
      <c r="G2202" s="126">
        <v>4.8</v>
      </c>
      <c r="H2202" s="166">
        <v>400</v>
      </c>
      <c r="I2202" s="166">
        <v>442</v>
      </c>
      <c r="J2202" s="166">
        <v>512</v>
      </c>
      <c r="K2202" s="357">
        <v>400</v>
      </c>
      <c r="L2202" s="357">
        <v>442</v>
      </c>
      <c r="M2202" s="357">
        <v>512</v>
      </c>
      <c r="N2202" s="357">
        <v>462</v>
      </c>
      <c r="O2202" s="357">
        <v>400</v>
      </c>
      <c r="P2202" s="357">
        <v>442</v>
      </c>
      <c r="Q2202" s="357">
        <v>512</v>
      </c>
      <c r="R2202" s="357">
        <v>462</v>
      </c>
      <c r="S2202" s="354">
        <v>400</v>
      </c>
      <c r="T2202" s="354">
        <v>442</v>
      </c>
      <c r="U2202" s="354">
        <v>512</v>
      </c>
      <c r="V2202" s="357">
        <v>442</v>
      </c>
      <c r="W2202" s="357">
        <v>512</v>
      </c>
      <c r="X2202" s="357">
        <v>400</v>
      </c>
      <c r="Y2202" s="357">
        <v>442</v>
      </c>
      <c r="Z2202" s="357">
        <v>512</v>
      </c>
      <c r="AA2202" s="357">
        <v>462</v>
      </c>
      <c r="AB2202" s="357">
        <v>400</v>
      </c>
      <c r="AC2202" s="357">
        <v>442</v>
      </c>
      <c r="AD2202" s="357">
        <v>512</v>
      </c>
      <c r="AE2202" s="357">
        <v>462</v>
      </c>
      <c r="AF2202" s="357">
        <v>400</v>
      </c>
      <c r="AG2202" s="357">
        <v>442</v>
      </c>
      <c r="AH2202" s="357">
        <v>512</v>
      </c>
      <c r="AI2202" s="368" t="s">
        <v>2207</v>
      </c>
      <c r="AJ2202" s="357">
        <v>400</v>
      </c>
      <c r="AK2202" s="357">
        <v>442</v>
      </c>
      <c r="AL2202" s="357">
        <v>512</v>
      </c>
      <c r="AM2202" s="357">
        <v>400</v>
      </c>
      <c r="AN2202" s="357">
        <v>442</v>
      </c>
      <c r="AO2202" s="357">
        <v>512</v>
      </c>
      <c r="AP2202" s="357">
        <v>486</v>
      </c>
      <c r="AQ2202" s="357">
        <v>486</v>
      </c>
      <c r="AR2202" s="357">
        <v>486</v>
      </c>
      <c r="AS2202" s="357">
        <v>486</v>
      </c>
      <c r="AT2202" s="105"/>
      <c r="AU2202" s="105" t="s">
        <v>3187</v>
      </c>
      <c r="AV2202" s="126">
        <v>4.8</v>
      </c>
    </row>
    <row r="2203" spans="1:48" ht="23.25" customHeight="1">
      <c r="D2203" s="105" t="s">
        <v>2127</v>
      </c>
      <c r="E2203" s="164" t="s">
        <v>2127</v>
      </c>
      <c r="F2203" s="165" t="s">
        <v>2128</v>
      </c>
      <c r="G2203" s="126">
        <v>5</v>
      </c>
      <c r="H2203" s="166">
        <v>406</v>
      </c>
      <c r="I2203" s="166">
        <v>462</v>
      </c>
      <c r="J2203" s="166">
        <v>531</v>
      </c>
      <c r="K2203" s="357">
        <v>406</v>
      </c>
      <c r="L2203" s="357">
        <v>462</v>
      </c>
      <c r="M2203" s="357">
        <v>531</v>
      </c>
      <c r="N2203" s="357">
        <v>467</v>
      </c>
      <c r="O2203" s="357">
        <v>406</v>
      </c>
      <c r="P2203" s="357">
        <v>462</v>
      </c>
      <c r="Q2203" s="357">
        <v>531</v>
      </c>
      <c r="R2203" s="357">
        <v>467</v>
      </c>
      <c r="S2203" s="354">
        <v>406</v>
      </c>
      <c r="T2203" s="354">
        <v>462</v>
      </c>
      <c r="U2203" s="354">
        <v>531</v>
      </c>
      <c r="V2203" s="357">
        <v>462</v>
      </c>
      <c r="W2203" s="357">
        <v>531</v>
      </c>
      <c r="X2203" s="357">
        <v>406</v>
      </c>
      <c r="Y2203" s="357">
        <v>462</v>
      </c>
      <c r="Z2203" s="357">
        <v>531</v>
      </c>
      <c r="AA2203" s="357">
        <v>467</v>
      </c>
      <c r="AB2203" s="357">
        <v>406</v>
      </c>
      <c r="AC2203" s="357">
        <v>462</v>
      </c>
      <c r="AD2203" s="357">
        <v>531</v>
      </c>
      <c r="AE2203" s="357">
        <v>467</v>
      </c>
      <c r="AF2203" s="357">
        <v>406</v>
      </c>
      <c r="AG2203" s="357">
        <v>462</v>
      </c>
      <c r="AH2203" s="357">
        <v>531</v>
      </c>
      <c r="AI2203" s="368" t="s">
        <v>2207</v>
      </c>
      <c r="AJ2203" s="357">
        <v>406</v>
      </c>
      <c r="AK2203" s="357">
        <v>462</v>
      </c>
      <c r="AL2203" s="357">
        <v>531</v>
      </c>
      <c r="AM2203" s="357">
        <v>406</v>
      </c>
      <c r="AN2203" s="357">
        <v>462</v>
      </c>
      <c r="AO2203" s="357">
        <v>531</v>
      </c>
      <c r="AP2203" s="357">
        <v>508</v>
      </c>
      <c r="AQ2203" s="357">
        <v>508</v>
      </c>
      <c r="AR2203" s="357">
        <v>508</v>
      </c>
      <c r="AS2203" s="357">
        <v>508</v>
      </c>
      <c r="AT2203" s="105"/>
      <c r="AU2203" s="105" t="s">
        <v>2127</v>
      </c>
      <c r="AV2203" s="126">
        <v>5</v>
      </c>
    </row>
    <row r="2204" spans="1:48" ht="23.25" customHeight="1">
      <c r="D2204" s="105" t="s">
        <v>2169</v>
      </c>
      <c r="E2204" s="164" t="s">
        <v>2169</v>
      </c>
      <c r="F2204" s="165" t="s">
        <v>2170</v>
      </c>
      <c r="G2204" s="126">
        <v>5</v>
      </c>
      <c r="H2204" s="166">
        <v>408</v>
      </c>
      <c r="I2204" s="166">
        <v>451</v>
      </c>
      <c r="J2204" s="166">
        <v>523</v>
      </c>
      <c r="K2204" s="357">
        <v>408</v>
      </c>
      <c r="L2204" s="357">
        <v>451</v>
      </c>
      <c r="M2204" s="357">
        <v>523</v>
      </c>
      <c r="N2204" s="357">
        <v>472</v>
      </c>
      <c r="O2204" s="357">
        <v>408</v>
      </c>
      <c r="P2204" s="357">
        <v>451</v>
      </c>
      <c r="Q2204" s="357">
        <v>523</v>
      </c>
      <c r="R2204" s="357">
        <v>472</v>
      </c>
      <c r="S2204" s="354">
        <v>408</v>
      </c>
      <c r="T2204" s="354">
        <v>451</v>
      </c>
      <c r="U2204" s="354">
        <v>523</v>
      </c>
      <c r="V2204" s="357">
        <v>451</v>
      </c>
      <c r="W2204" s="357">
        <v>523</v>
      </c>
      <c r="X2204" s="357">
        <v>408</v>
      </c>
      <c r="Y2204" s="357">
        <v>451</v>
      </c>
      <c r="Z2204" s="357">
        <v>523</v>
      </c>
      <c r="AA2204" s="357">
        <v>472</v>
      </c>
      <c r="AB2204" s="357">
        <v>408</v>
      </c>
      <c r="AC2204" s="357">
        <v>451</v>
      </c>
      <c r="AD2204" s="357">
        <v>523</v>
      </c>
      <c r="AE2204" s="357">
        <v>472</v>
      </c>
      <c r="AF2204" s="357">
        <v>408</v>
      </c>
      <c r="AG2204" s="357">
        <v>451</v>
      </c>
      <c r="AH2204" s="357">
        <v>523</v>
      </c>
      <c r="AI2204" s="368" t="s">
        <v>2207</v>
      </c>
      <c r="AJ2204" s="357">
        <v>408</v>
      </c>
      <c r="AK2204" s="357">
        <v>451</v>
      </c>
      <c r="AL2204" s="357">
        <v>523</v>
      </c>
      <c r="AM2204" s="357">
        <v>408</v>
      </c>
      <c r="AN2204" s="357">
        <v>451</v>
      </c>
      <c r="AO2204" s="357">
        <v>523</v>
      </c>
      <c r="AP2204" s="357">
        <v>496</v>
      </c>
      <c r="AQ2204" s="357">
        <v>496</v>
      </c>
      <c r="AR2204" s="357">
        <v>496</v>
      </c>
      <c r="AS2204" s="357">
        <v>496</v>
      </c>
      <c r="AT2204" s="105"/>
      <c r="AU2204" s="105" t="s">
        <v>2169</v>
      </c>
      <c r="AV2204" s="126">
        <v>5</v>
      </c>
    </row>
    <row r="2205" spans="1:48" ht="23.25" customHeight="1">
      <c r="D2205" s="105" t="s">
        <v>2101</v>
      </c>
      <c r="E2205" s="164" t="s">
        <v>2101</v>
      </c>
      <c r="F2205" s="165" t="s">
        <v>2100</v>
      </c>
      <c r="G2205" s="126">
        <v>5</v>
      </c>
      <c r="H2205" s="166">
        <v>381</v>
      </c>
      <c r="I2205" s="166">
        <v>430</v>
      </c>
      <c r="J2205" s="166">
        <v>494</v>
      </c>
      <c r="K2205" s="357">
        <v>381</v>
      </c>
      <c r="L2205" s="357">
        <v>430</v>
      </c>
      <c r="M2205" s="357">
        <v>494</v>
      </c>
      <c r="N2205" s="357">
        <v>434</v>
      </c>
      <c r="O2205" s="357">
        <v>381</v>
      </c>
      <c r="P2205" s="357">
        <v>430</v>
      </c>
      <c r="Q2205" s="357">
        <v>494</v>
      </c>
      <c r="R2205" s="357">
        <v>434</v>
      </c>
      <c r="S2205" s="354">
        <v>381</v>
      </c>
      <c r="T2205" s="354">
        <v>430</v>
      </c>
      <c r="U2205" s="354">
        <v>494</v>
      </c>
      <c r="V2205" s="357">
        <v>430</v>
      </c>
      <c r="W2205" s="357">
        <v>494</v>
      </c>
      <c r="X2205" s="357">
        <v>381</v>
      </c>
      <c r="Y2205" s="357">
        <v>430</v>
      </c>
      <c r="Z2205" s="357">
        <v>494</v>
      </c>
      <c r="AA2205" s="357">
        <v>434</v>
      </c>
      <c r="AB2205" s="357">
        <v>381</v>
      </c>
      <c r="AC2205" s="357">
        <v>430</v>
      </c>
      <c r="AD2205" s="357">
        <v>494</v>
      </c>
      <c r="AE2205" s="357">
        <v>434</v>
      </c>
      <c r="AF2205" s="357">
        <v>381</v>
      </c>
      <c r="AG2205" s="357">
        <v>430</v>
      </c>
      <c r="AH2205" s="357">
        <v>494</v>
      </c>
      <c r="AI2205" s="368" t="s">
        <v>2207</v>
      </c>
      <c r="AJ2205" s="357">
        <v>381</v>
      </c>
      <c r="AK2205" s="357">
        <v>430</v>
      </c>
      <c r="AL2205" s="357">
        <v>494</v>
      </c>
      <c r="AM2205" s="357">
        <v>381</v>
      </c>
      <c r="AN2205" s="357">
        <v>430</v>
      </c>
      <c r="AO2205" s="357">
        <v>494</v>
      </c>
      <c r="AP2205" s="357">
        <v>472</v>
      </c>
      <c r="AQ2205" s="357">
        <v>472</v>
      </c>
      <c r="AR2205" s="357">
        <v>472</v>
      </c>
      <c r="AS2205" s="357">
        <v>472</v>
      </c>
      <c r="AT2205" s="105"/>
      <c r="AU2205" s="105" t="s">
        <v>2101</v>
      </c>
      <c r="AV2205" s="126">
        <v>5</v>
      </c>
    </row>
    <row r="2206" spans="1:48" ht="23.25" customHeight="1">
      <c r="D2206" s="105" t="s">
        <v>2143</v>
      </c>
      <c r="E2206" s="164" t="s">
        <v>2143</v>
      </c>
      <c r="F2206" s="165" t="s">
        <v>2142</v>
      </c>
      <c r="G2206" s="126">
        <v>5</v>
      </c>
      <c r="H2206" s="166">
        <v>382</v>
      </c>
      <c r="I2206" s="166">
        <v>419</v>
      </c>
      <c r="J2206" s="166">
        <v>485</v>
      </c>
      <c r="K2206" s="357">
        <v>382</v>
      </c>
      <c r="L2206" s="357">
        <v>419</v>
      </c>
      <c r="M2206" s="357">
        <v>485</v>
      </c>
      <c r="N2206" s="357">
        <v>439</v>
      </c>
      <c r="O2206" s="357">
        <v>382</v>
      </c>
      <c r="P2206" s="357">
        <v>419</v>
      </c>
      <c r="Q2206" s="357">
        <v>485</v>
      </c>
      <c r="R2206" s="357">
        <v>439</v>
      </c>
      <c r="S2206" s="354">
        <v>382</v>
      </c>
      <c r="T2206" s="354">
        <v>419</v>
      </c>
      <c r="U2206" s="354">
        <v>485</v>
      </c>
      <c r="V2206" s="357">
        <v>419</v>
      </c>
      <c r="W2206" s="357">
        <v>485</v>
      </c>
      <c r="X2206" s="357">
        <v>382</v>
      </c>
      <c r="Y2206" s="357">
        <v>419</v>
      </c>
      <c r="Z2206" s="357">
        <v>485</v>
      </c>
      <c r="AA2206" s="357">
        <v>439</v>
      </c>
      <c r="AB2206" s="357">
        <v>382</v>
      </c>
      <c r="AC2206" s="357">
        <v>419</v>
      </c>
      <c r="AD2206" s="357">
        <v>485</v>
      </c>
      <c r="AE2206" s="357">
        <v>439</v>
      </c>
      <c r="AF2206" s="357">
        <v>382</v>
      </c>
      <c r="AG2206" s="357">
        <v>419</v>
      </c>
      <c r="AH2206" s="357">
        <v>485</v>
      </c>
      <c r="AI2206" s="368" t="s">
        <v>2207</v>
      </c>
      <c r="AJ2206" s="357">
        <v>382</v>
      </c>
      <c r="AK2206" s="357">
        <v>419</v>
      </c>
      <c r="AL2206" s="357">
        <v>485</v>
      </c>
      <c r="AM2206" s="357">
        <v>382</v>
      </c>
      <c r="AN2206" s="357">
        <v>419</v>
      </c>
      <c r="AO2206" s="357">
        <v>485</v>
      </c>
      <c r="AP2206" s="357">
        <v>460</v>
      </c>
      <c r="AQ2206" s="357">
        <v>460</v>
      </c>
      <c r="AR2206" s="357">
        <v>460</v>
      </c>
      <c r="AS2206" s="357">
        <v>460</v>
      </c>
      <c r="AT2206" s="105"/>
      <c r="AU2206" s="105" t="s">
        <v>2143</v>
      </c>
      <c r="AV2206" s="126">
        <v>5</v>
      </c>
    </row>
    <row r="2207" spans="1:48" ht="23.25" customHeight="1">
      <c r="D2207" s="105" t="s">
        <v>2115</v>
      </c>
      <c r="E2207" s="164" t="s">
        <v>2115</v>
      </c>
      <c r="F2207" s="165" t="s">
        <v>2114</v>
      </c>
      <c r="G2207" s="126">
        <v>5.6999999999999993</v>
      </c>
      <c r="H2207" s="166">
        <v>416</v>
      </c>
      <c r="I2207" s="166">
        <v>474</v>
      </c>
      <c r="J2207" s="166">
        <v>545</v>
      </c>
      <c r="K2207" s="357">
        <v>416</v>
      </c>
      <c r="L2207" s="357">
        <v>474</v>
      </c>
      <c r="M2207" s="357">
        <v>545</v>
      </c>
      <c r="N2207" s="357">
        <v>478</v>
      </c>
      <c r="O2207" s="357">
        <v>416</v>
      </c>
      <c r="P2207" s="357">
        <v>474</v>
      </c>
      <c r="Q2207" s="357">
        <v>545</v>
      </c>
      <c r="R2207" s="357">
        <v>478</v>
      </c>
      <c r="S2207" s="354">
        <v>416</v>
      </c>
      <c r="T2207" s="354">
        <v>474</v>
      </c>
      <c r="U2207" s="354">
        <v>545</v>
      </c>
      <c r="V2207" s="357">
        <v>474</v>
      </c>
      <c r="W2207" s="357">
        <v>545</v>
      </c>
      <c r="X2207" s="357">
        <v>416</v>
      </c>
      <c r="Y2207" s="357">
        <v>474</v>
      </c>
      <c r="Z2207" s="357">
        <v>545</v>
      </c>
      <c r="AA2207" s="357">
        <v>478</v>
      </c>
      <c r="AB2207" s="357">
        <v>416</v>
      </c>
      <c r="AC2207" s="357">
        <v>474</v>
      </c>
      <c r="AD2207" s="357">
        <v>545</v>
      </c>
      <c r="AE2207" s="357">
        <v>478</v>
      </c>
      <c r="AF2207" s="357">
        <v>416</v>
      </c>
      <c r="AG2207" s="357">
        <v>474</v>
      </c>
      <c r="AH2207" s="357">
        <v>545</v>
      </c>
      <c r="AI2207" s="368" t="s">
        <v>2207</v>
      </c>
      <c r="AJ2207" s="357">
        <v>416</v>
      </c>
      <c r="AK2207" s="357">
        <v>474</v>
      </c>
      <c r="AL2207" s="357">
        <v>545</v>
      </c>
      <c r="AM2207" s="357">
        <v>416</v>
      </c>
      <c r="AN2207" s="357">
        <v>474</v>
      </c>
      <c r="AO2207" s="357">
        <v>545</v>
      </c>
      <c r="AP2207" s="357">
        <v>521</v>
      </c>
      <c r="AQ2207" s="357">
        <v>521</v>
      </c>
      <c r="AR2207" s="357">
        <v>521</v>
      </c>
      <c r="AS2207" s="357">
        <v>521</v>
      </c>
      <c r="AT2207" s="105"/>
      <c r="AU2207" s="105" t="s">
        <v>2115</v>
      </c>
      <c r="AV2207" s="126">
        <v>5.6999999999999993</v>
      </c>
    </row>
    <row r="2208" spans="1:48" ht="23.25" customHeight="1">
      <c r="D2208" s="105" t="s">
        <v>2157</v>
      </c>
      <c r="E2208" s="164" t="s">
        <v>2157</v>
      </c>
      <c r="F2208" s="165" t="s">
        <v>2156</v>
      </c>
      <c r="G2208" s="126">
        <v>5.6999999999999993</v>
      </c>
      <c r="H2208" s="166">
        <v>418</v>
      </c>
      <c r="I2208" s="166">
        <v>461</v>
      </c>
      <c r="J2208" s="166">
        <v>535</v>
      </c>
      <c r="K2208" s="357">
        <v>418</v>
      </c>
      <c r="L2208" s="357">
        <v>461</v>
      </c>
      <c r="M2208" s="357">
        <v>535</v>
      </c>
      <c r="N2208" s="357">
        <v>483</v>
      </c>
      <c r="O2208" s="357">
        <v>418</v>
      </c>
      <c r="P2208" s="357">
        <v>461</v>
      </c>
      <c r="Q2208" s="357">
        <v>535</v>
      </c>
      <c r="R2208" s="357">
        <v>483</v>
      </c>
      <c r="S2208" s="354">
        <v>418</v>
      </c>
      <c r="T2208" s="354">
        <v>461</v>
      </c>
      <c r="U2208" s="354">
        <v>535</v>
      </c>
      <c r="V2208" s="357">
        <v>461</v>
      </c>
      <c r="W2208" s="357">
        <v>535</v>
      </c>
      <c r="X2208" s="357">
        <v>418</v>
      </c>
      <c r="Y2208" s="357">
        <v>461</v>
      </c>
      <c r="Z2208" s="357">
        <v>535</v>
      </c>
      <c r="AA2208" s="357">
        <v>483</v>
      </c>
      <c r="AB2208" s="357">
        <v>418</v>
      </c>
      <c r="AC2208" s="357">
        <v>461</v>
      </c>
      <c r="AD2208" s="357">
        <v>535</v>
      </c>
      <c r="AE2208" s="357">
        <v>483</v>
      </c>
      <c r="AF2208" s="357">
        <v>418</v>
      </c>
      <c r="AG2208" s="357">
        <v>461</v>
      </c>
      <c r="AH2208" s="357">
        <v>535</v>
      </c>
      <c r="AI2208" s="368" t="s">
        <v>2207</v>
      </c>
      <c r="AJ2208" s="357">
        <v>418</v>
      </c>
      <c r="AK2208" s="357">
        <v>461</v>
      </c>
      <c r="AL2208" s="357">
        <v>535</v>
      </c>
      <c r="AM2208" s="357">
        <v>418</v>
      </c>
      <c r="AN2208" s="357">
        <v>461</v>
      </c>
      <c r="AO2208" s="357">
        <v>535</v>
      </c>
      <c r="AP2208" s="357">
        <v>508</v>
      </c>
      <c r="AQ2208" s="357">
        <v>508</v>
      </c>
      <c r="AR2208" s="357">
        <v>508</v>
      </c>
      <c r="AS2208" s="357">
        <v>508</v>
      </c>
      <c r="AT2208" s="105"/>
      <c r="AU2208" s="105" t="s">
        <v>2157</v>
      </c>
      <c r="AV2208" s="126">
        <v>5.6999999999999993</v>
      </c>
    </row>
    <row r="2209" spans="4:48" ht="23.25" customHeight="1">
      <c r="D2209" s="105" t="s">
        <v>3188</v>
      </c>
      <c r="E2209" s="164" t="s">
        <v>3188</v>
      </c>
      <c r="F2209" s="165" t="s">
        <v>4687</v>
      </c>
      <c r="G2209" s="126">
        <v>6</v>
      </c>
      <c r="H2209" s="166">
        <v>425</v>
      </c>
      <c r="I2209" s="166">
        <v>484</v>
      </c>
      <c r="J2209" s="166">
        <v>557</v>
      </c>
      <c r="K2209" s="357">
        <v>425</v>
      </c>
      <c r="L2209" s="357">
        <v>484</v>
      </c>
      <c r="M2209" s="357">
        <v>557</v>
      </c>
      <c r="N2209" s="357">
        <v>492</v>
      </c>
      <c r="O2209" s="357">
        <v>425</v>
      </c>
      <c r="P2209" s="357">
        <v>484</v>
      </c>
      <c r="Q2209" s="357">
        <v>557</v>
      </c>
      <c r="R2209" s="357">
        <v>492</v>
      </c>
      <c r="S2209" s="354">
        <v>425</v>
      </c>
      <c r="T2209" s="354">
        <v>484</v>
      </c>
      <c r="U2209" s="354">
        <v>557</v>
      </c>
      <c r="V2209" s="357">
        <v>484</v>
      </c>
      <c r="W2209" s="357">
        <v>557</v>
      </c>
      <c r="X2209" s="357">
        <v>425</v>
      </c>
      <c r="Y2209" s="357">
        <v>484</v>
      </c>
      <c r="Z2209" s="357">
        <v>557</v>
      </c>
      <c r="AA2209" s="357">
        <v>492</v>
      </c>
      <c r="AB2209" s="357">
        <v>425</v>
      </c>
      <c r="AC2209" s="357">
        <v>484</v>
      </c>
      <c r="AD2209" s="357">
        <v>557</v>
      </c>
      <c r="AE2209" s="357">
        <v>492</v>
      </c>
      <c r="AF2209" s="357">
        <v>425</v>
      </c>
      <c r="AG2209" s="357">
        <v>484</v>
      </c>
      <c r="AH2209" s="357">
        <v>557</v>
      </c>
      <c r="AI2209" s="368" t="s">
        <v>2207</v>
      </c>
      <c r="AJ2209" s="357">
        <v>425</v>
      </c>
      <c r="AK2209" s="357">
        <v>484</v>
      </c>
      <c r="AL2209" s="357">
        <v>557</v>
      </c>
      <c r="AM2209" s="357">
        <v>425</v>
      </c>
      <c r="AN2209" s="357">
        <v>484</v>
      </c>
      <c r="AO2209" s="357">
        <v>557</v>
      </c>
      <c r="AP2209" s="357">
        <v>533</v>
      </c>
      <c r="AQ2209" s="357">
        <v>533</v>
      </c>
      <c r="AR2209" s="357">
        <v>533</v>
      </c>
      <c r="AS2209" s="357">
        <v>533</v>
      </c>
      <c r="AT2209" s="105"/>
      <c r="AU2209" s="105" t="s">
        <v>3188</v>
      </c>
      <c r="AV2209" s="126">
        <v>6</v>
      </c>
    </row>
    <row r="2210" spans="4:48" ht="23.25" customHeight="1">
      <c r="D2210" s="105" t="s">
        <v>3189</v>
      </c>
      <c r="E2210" s="164" t="s">
        <v>3189</v>
      </c>
      <c r="F2210" s="165" t="s">
        <v>4686</v>
      </c>
      <c r="G2210" s="126">
        <v>6</v>
      </c>
      <c r="H2210" s="166">
        <v>427</v>
      </c>
      <c r="I2210" s="166">
        <v>472</v>
      </c>
      <c r="J2210" s="166">
        <v>547</v>
      </c>
      <c r="K2210" s="357">
        <v>427</v>
      </c>
      <c r="L2210" s="357">
        <v>472</v>
      </c>
      <c r="M2210" s="357">
        <v>547</v>
      </c>
      <c r="N2210" s="357">
        <v>494</v>
      </c>
      <c r="O2210" s="357">
        <v>427</v>
      </c>
      <c r="P2210" s="357">
        <v>472</v>
      </c>
      <c r="Q2210" s="357">
        <v>547</v>
      </c>
      <c r="R2210" s="357">
        <v>494</v>
      </c>
      <c r="S2210" s="354">
        <v>427</v>
      </c>
      <c r="T2210" s="354">
        <v>472</v>
      </c>
      <c r="U2210" s="354">
        <v>547</v>
      </c>
      <c r="V2210" s="357">
        <v>472</v>
      </c>
      <c r="W2210" s="357">
        <v>547</v>
      </c>
      <c r="X2210" s="357">
        <v>427</v>
      </c>
      <c r="Y2210" s="357">
        <v>472</v>
      </c>
      <c r="Z2210" s="357">
        <v>547</v>
      </c>
      <c r="AA2210" s="357">
        <v>494</v>
      </c>
      <c r="AB2210" s="357">
        <v>427</v>
      </c>
      <c r="AC2210" s="357">
        <v>472</v>
      </c>
      <c r="AD2210" s="357">
        <v>547</v>
      </c>
      <c r="AE2210" s="357">
        <v>494</v>
      </c>
      <c r="AF2210" s="357">
        <v>427</v>
      </c>
      <c r="AG2210" s="357">
        <v>472</v>
      </c>
      <c r="AH2210" s="357">
        <v>547</v>
      </c>
      <c r="AI2210" s="368" t="s">
        <v>2207</v>
      </c>
      <c r="AJ2210" s="357">
        <v>427</v>
      </c>
      <c r="AK2210" s="357">
        <v>472</v>
      </c>
      <c r="AL2210" s="357">
        <v>547</v>
      </c>
      <c r="AM2210" s="357">
        <v>427</v>
      </c>
      <c r="AN2210" s="357">
        <v>472</v>
      </c>
      <c r="AO2210" s="357">
        <v>547</v>
      </c>
      <c r="AP2210" s="357">
        <v>519</v>
      </c>
      <c r="AQ2210" s="357">
        <v>519</v>
      </c>
      <c r="AR2210" s="357">
        <v>519</v>
      </c>
      <c r="AS2210" s="357">
        <v>519</v>
      </c>
      <c r="AT2210" s="105"/>
      <c r="AU2210" s="105" t="s">
        <v>3189</v>
      </c>
      <c r="AV2210" s="126">
        <v>6</v>
      </c>
    </row>
    <row r="2211" spans="4:48" ht="23.25" customHeight="1">
      <c r="D2211" s="105" t="s">
        <v>2129</v>
      </c>
      <c r="E2211" s="164" t="s">
        <v>2129</v>
      </c>
      <c r="F2211" s="165" t="s">
        <v>2128</v>
      </c>
      <c r="G2211" s="126">
        <v>6.3</v>
      </c>
      <c r="H2211" s="166">
        <v>433</v>
      </c>
      <c r="I2211" s="166">
        <v>495</v>
      </c>
      <c r="J2211" s="166">
        <v>570</v>
      </c>
      <c r="K2211" s="357">
        <v>433</v>
      </c>
      <c r="L2211" s="357">
        <v>495</v>
      </c>
      <c r="M2211" s="357">
        <v>570</v>
      </c>
      <c r="N2211" s="357">
        <v>499</v>
      </c>
      <c r="O2211" s="357">
        <v>433</v>
      </c>
      <c r="P2211" s="357">
        <v>495</v>
      </c>
      <c r="Q2211" s="357">
        <v>570</v>
      </c>
      <c r="R2211" s="357">
        <v>499</v>
      </c>
      <c r="S2211" s="354">
        <v>433</v>
      </c>
      <c r="T2211" s="354">
        <v>495</v>
      </c>
      <c r="U2211" s="354">
        <v>570</v>
      </c>
      <c r="V2211" s="357">
        <v>495</v>
      </c>
      <c r="W2211" s="357">
        <v>570</v>
      </c>
      <c r="X2211" s="357">
        <v>433</v>
      </c>
      <c r="Y2211" s="357">
        <v>495</v>
      </c>
      <c r="Z2211" s="357">
        <v>570</v>
      </c>
      <c r="AA2211" s="357">
        <v>499</v>
      </c>
      <c r="AB2211" s="357">
        <v>433</v>
      </c>
      <c r="AC2211" s="357">
        <v>495</v>
      </c>
      <c r="AD2211" s="357">
        <v>570</v>
      </c>
      <c r="AE2211" s="357">
        <v>499</v>
      </c>
      <c r="AF2211" s="357">
        <v>433</v>
      </c>
      <c r="AG2211" s="357">
        <v>495</v>
      </c>
      <c r="AH2211" s="357">
        <v>570</v>
      </c>
      <c r="AI2211" s="368" t="s">
        <v>2207</v>
      </c>
      <c r="AJ2211" s="357">
        <v>433</v>
      </c>
      <c r="AK2211" s="357">
        <v>495</v>
      </c>
      <c r="AL2211" s="357">
        <v>570</v>
      </c>
      <c r="AM2211" s="357">
        <v>433</v>
      </c>
      <c r="AN2211" s="357">
        <v>495</v>
      </c>
      <c r="AO2211" s="357">
        <v>570</v>
      </c>
      <c r="AP2211" s="357">
        <v>545</v>
      </c>
      <c r="AQ2211" s="357">
        <v>545</v>
      </c>
      <c r="AR2211" s="357">
        <v>545</v>
      </c>
      <c r="AS2211" s="357">
        <v>545</v>
      </c>
      <c r="AT2211" s="105"/>
      <c r="AU2211" s="105" t="s">
        <v>2129</v>
      </c>
      <c r="AV2211" s="126">
        <v>6.3</v>
      </c>
    </row>
    <row r="2212" spans="4:48" ht="23.25" customHeight="1">
      <c r="D2212" s="105" t="s">
        <v>2171</v>
      </c>
      <c r="E2212" s="164" t="s">
        <v>2171</v>
      </c>
      <c r="F2212" s="165" t="s">
        <v>2170</v>
      </c>
      <c r="G2212" s="126">
        <v>6.3</v>
      </c>
      <c r="H2212" s="166">
        <v>436</v>
      </c>
      <c r="I2212" s="166">
        <v>482</v>
      </c>
      <c r="J2212" s="166">
        <v>559</v>
      </c>
      <c r="K2212" s="357">
        <v>436</v>
      </c>
      <c r="L2212" s="357">
        <v>482</v>
      </c>
      <c r="M2212" s="357">
        <v>559</v>
      </c>
      <c r="N2212" s="357">
        <v>505</v>
      </c>
      <c r="O2212" s="357">
        <v>436</v>
      </c>
      <c r="P2212" s="357">
        <v>482</v>
      </c>
      <c r="Q2212" s="357">
        <v>559</v>
      </c>
      <c r="R2212" s="357">
        <v>505</v>
      </c>
      <c r="S2212" s="354">
        <v>436</v>
      </c>
      <c r="T2212" s="354">
        <v>482</v>
      </c>
      <c r="U2212" s="354">
        <v>559</v>
      </c>
      <c r="V2212" s="357">
        <v>482</v>
      </c>
      <c r="W2212" s="357">
        <v>559</v>
      </c>
      <c r="X2212" s="357">
        <v>436</v>
      </c>
      <c r="Y2212" s="357">
        <v>482</v>
      </c>
      <c r="Z2212" s="357">
        <v>559</v>
      </c>
      <c r="AA2212" s="357">
        <v>505</v>
      </c>
      <c r="AB2212" s="357">
        <v>436</v>
      </c>
      <c r="AC2212" s="357">
        <v>482</v>
      </c>
      <c r="AD2212" s="357">
        <v>559</v>
      </c>
      <c r="AE2212" s="357">
        <v>505</v>
      </c>
      <c r="AF2212" s="357">
        <v>436</v>
      </c>
      <c r="AG2212" s="357">
        <v>482</v>
      </c>
      <c r="AH2212" s="357">
        <v>559</v>
      </c>
      <c r="AI2212" s="368" t="s">
        <v>2207</v>
      </c>
      <c r="AJ2212" s="357">
        <v>436</v>
      </c>
      <c r="AK2212" s="357">
        <v>482</v>
      </c>
      <c r="AL2212" s="357">
        <v>559</v>
      </c>
      <c r="AM2212" s="357">
        <v>436</v>
      </c>
      <c r="AN2212" s="357">
        <v>482</v>
      </c>
      <c r="AO2212" s="357">
        <v>559</v>
      </c>
      <c r="AP2212" s="357">
        <v>530</v>
      </c>
      <c r="AQ2212" s="357">
        <v>530</v>
      </c>
      <c r="AR2212" s="357">
        <v>530</v>
      </c>
      <c r="AS2212" s="357">
        <v>530</v>
      </c>
      <c r="AT2212" s="105"/>
      <c r="AU2212" s="105" t="s">
        <v>2171</v>
      </c>
      <c r="AV2212" s="126">
        <v>6.3</v>
      </c>
    </row>
    <row r="2213" spans="4:48" ht="23.25" customHeight="1">
      <c r="D2213" s="105" t="s">
        <v>2102</v>
      </c>
      <c r="E2213" s="164" t="s">
        <v>2102</v>
      </c>
      <c r="F2213" s="165" t="s">
        <v>2100</v>
      </c>
      <c r="G2213" s="126">
        <v>6</v>
      </c>
      <c r="H2213" s="166">
        <v>401</v>
      </c>
      <c r="I2213" s="166">
        <v>455</v>
      </c>
      <c r="J2213" s="166">
        <v>523</v>
      </c>
      <c r="K2213" s="357">
        <v>401</v>
      </c>
      <c r="L2213" s="357">
        <v>455</v>
      </c>
      <c r="M2213" s="357">
        <v>523</v>
      </c>
      <c r="N2213" s="357">
        <v>458</v>
      </c>
      <c r="O2213" s="357">
        <v>401</v>
      </c>
      <c r="P2213" s="357">
        <v>455</v>
      </c>
      <c r="Q2213" s="357">
        <v>523</v>
      </c>
      <c r="R2213" s="357">
        <v>458</v>
      </c>
      <c r="S2213" s="354">
        <v>401</v>
      </c>
      <c r="T2213" s="354">
        <v>455</v>
      </c>
      <c r="U2213" s="354">
        <v>523</v>
      </c>
      <c r="V2213" s="357">
        <v>455</v>
      </c>
      <c r="W2213" s="357">
        <v>523</v>
      </c>
      <c r="X2213" s="357">
        <v>401</v>
      </c>
      <c r="Y2213" s="357">
        <v>455</v>
      </c>
      <c r="Z2213" s="357">
        <v>523</v>
      </c>
      <c r="AA2213" s="357">
        <v>458</v>
      </c>
      <c r="AB2213" s="357">
        <v>401</v>
      </c>
      <c r="AC2213" s="357">
        <v>455</v>
      </c>
      <c r="AD2213" s="357">
        <v>523</v>
      </c>
      <c r="AE2213" s="357">
        <v>458</v>
      </c>
      <c r="AF2213" s="357">
        <v>401</v>
      </c>
      <c r="AG2213" s="357">
        <v>455</v>
      </c>
      <c r="AH2213" s="357">
        <v>523</v>
      </c>
      <c r="AI2213" s="368" t="s">
        <v>2207</v>
      </c>
      <c r="AJ2213" s="357">
        <v>401</v>
      </c>
      <c r="AK2213" s="357">
        <v>455</v>
      </c>
      <c r="AL2213" s="357">
        <v>523</v>
      </c>
      <c r="AM2213" s="357">
        <v>401</v>
      </c>
      <c r="AN2213" s="357">
        <v>455</v>
      </c>
      <c r="AO2213" s="357">
        <v>523</v>
      </c>
      <c r="AP2213" s="357">
        <v>500</v>
      </c>
      <c r="AQ2213" s="357">
        <v>500</v>
      </c>
      <c r="AR2213" s="357">
        <v>500</v>
      </c>
      <c r="AS2213" s="357">
        <v>500</v>
      </c>
      <c r="AT2213" s="105"/>
      <c r="AU2213" s="105" t="s">
        <v>2102</v>
      </c>
      <c r="AV2213" s="126">
        <v>6</v>
      </c>
    </row>
    <row r="2214" spans="4:48" ht="23.25" customHeight="1">
      <c r="D2214" s="105" t="s">
        <v>2144</v>
      </c>
      <c r="E2214" s="164" t="s">
        <v>2144</v>
      </c>
      <c r="F2214" s="165" t="s">
        <v>2142</v>
      </c>
      <c r="G2214" s="126">
        <v>6</v>
      </c>
      <c r="H2214" s="166">
        <v>403</v>
      </c>
      <c r="I2214" s="166">
        <v>442</v>
      </c>
      <c r="J2214" s="166">
        <v>512</v>
      </c>
      <c r="K2214" s="357">
        <v>403</v>
      </c>
      <c r="L2214" s="357">
        <v>442</v>
      </c>
      <c r="M2214" s="357">
        <v>512</v>
      </c>
      <c r="N2214" s="357">
        <v>464</v>
      </c>
      <c r="O2214" s="357">
        <v>403</v>
      </c>
      <c r="P2214" s="357">
        <v>442</v>
      </c>
      <c r="Q2214" s="357">
        <v>512</v>
      </c>
      <c r="R2214" s="357">
        <v>464</v>
      </c>
      <c r="S2214" s="354">
        <v>403</v>
      </c>
      <c r="T2214" s="354">
        <v>442</v>
      </c>
      <c r="U2214" s="354">
        <v>512</v>
      </c>
      <c r="V2214" s="357">
        <v>442</v>
      </c>
      <c r="W2214" s="357">
        <v>512</v>
      </c>
      <c r="X2214" s="357">
        <v>403</v>
      </c>
      <c r="Y2214" s="357">
        <v>442</v>
      </c>
      <c r="Z2214" s="357">
        <v>512</v>
      </c>
      <c r="AA2214" s="357">
        <v>464</v>
      </c>
      <c r="AB2214" s="357">
        <v>403</v>
      </c>
      <c r="AC2214" s="357">
        <v>442</v>
      </c>
      <c r="AD2214" s="357">
        <v>512</v>
      </c>
      <c r="AE2214" s="357">
        <v>464</v>
      </c>
      <c r="AF2214" s="357">
        <v>403</v>
      </c>
      <c r="AG2214" s="357">
        <v>442</v>
      </c>
      <c r="AH2214" s="357">
        <v>512</v>
      </c>
      <c r="AI2214" s="368" t="s">
        <v>2207</v>
      </c>
      <c r="AJ2214" s="357">
        <v>403</v>
      </c>
      <c r="AK2214" s="357">
        <v>442</v>
      </c>
      <c r="AL2214" s="357">
        <v>512</v>
      </c>
      <c r="AM2214" s="357">
        <v>403</v>
      </c>
      <c r="AN2214" s="357">
        <v>442</v>
      </c>
      <c r="AO2214" s="357">
        <v>512</v>
      </c>
      <c r="AP2214" s="357">
        <v>486</v>
      </c>
      <c r="AQ2214" s="357">
        <v>486</v>
      </c>
      <c r="AR2214" s="357">
        <v>486</v>
      </c>
      <c r="AS2214" s="357">
        <v>486</v>
      </c>
      <c r="AT2214" s="105"/>
      <c r="AU2214" s="105" t="s">
        <v>2144</v>
      </c>
      <c r="AV2214" s="126">
        <v>6</v>
      </c>
    </row>
    <row r="2215" spans="4:48" ht="23.25" customHeight="1">
      <c r="D2215" s="105" t="s">
        <v>2116</v>
      </c>
      <c r="E2215" s="164" t="s">
        <v>2116</v>
      </c>
      <c r="F2215" s="165" t="s">
        <v>2114</v>
      </c>
      <c r="G2215" s="126">
        <v>6.8</v>
      </c>
      <c r="H2215" s="166">
        <v>441</v>
      </c>
      <c r="I2215" s="166">
        <v>505</v>
      </c>
      <c r="J2215" s="166">
        <v>581</v>
      </c>
      <c r="K2215" s="357">
        <v>441</v>
      </c>
      <c r="L2215" s="357">
        <v>505</v>
      </c>
      <c r="M2215" s="357">
        <v>581</v>
      </c>
      <c r="N2215" s="357">
        <v>508</v>
      </c>
      <c r="O2215" s="357">
        <v>441</v>
      </c>
      <c r="P2215" s="357">
        <v>505</v>
      </c>
      <c r="Q2215" s="357">
        <v>581</v>
      </c>
      <c r="R2215" s="357">
        <v>508</v>
      </c>
      <c r="S2215" s="354">
        <v>441</v>
      </c>
      <c r="T2215" s="354">
        <v>505</v>
      </c>
      <c r="U2215" s="354">
        <v>581</v>
      </c>
      <c r="V2215" s="357">
        <v>505</v>
      </c>
      <c r="W2215" s="357">
        <v>581</v>
      </c>
      <c r="X2215" s="357">
        <v>441</v>
      </c>
      <c r="Y2215" s="357">
        <v>505</v>
      </c>
      <c r="Z2215" s="357">
        <v>581</v>
      </c>
      <c r="AA2215" s="357">
        <v>508</v>
      </c>
      <c r="AB2215" s="357">
        <v>441</v>
      </c>
      <c r="AC2215" s="357">
        <v>505</v>
      </c>
      <c r="AD2215" s="357">
        <v>581</v>
      </c>
      <c r="AE2215" s="357">
        <v>508</v>
      </c>
      <c r="AF2215" s="357">
        <v>441</v>
      </c>
      <c r="AG2215" s="357">
        <v>505</v>
      </c>
      <c r="AH2215" s="357">
        <v>581</v>
      </c>
      <c r="AI2215" s="368" t="s">
        <v>2207</v>
      </c>
      <c r="AJ2215" s="357">
        <v>441</v>
      </c>
      <c r="AK2215" s="357">
        <v>505</v>
      </c>
      <c r="AL2215" s="357">
        <v>581</v>
      </c>
      <c r="AM2215" s="357">
        <v>441</v>
      </c>
      <c r="AN2215" s="357">
        <v>505</v>
      </c>
      <c r="AO2215" s="357">
        <v>581</v>
      </c>
      <c r="AP2215" s="357">
        <v>555</v>
      </c>
      <c r="AQ2215" s="357">
        <v>555</v>
      </c>
      <c r="AR2215" s="357">
        <v>555</v>
      </c>
      <c r="AS2215" s="357">
        <v>555</v>
      </c>
      <c r="AT2215" s="105"/>
      <c r="AU2215" s="105" t="s">
        <v>2116</v>
      </c>
      <c r="AV2215" s="126">
        <v>6.8</v>
      </c>
    </row>
    <row r="2216" spans="4:48" ht="23.25" customHeight="1">
      <c r="D2216" s="105" t="s">
        <v>2158</v>
      </c>
      <c r="E2216" s="164" t="s">
        <v>2158</v>
      </c>
      <c r="F2216" s="165" t="s">
        <v>2156</v>
      </c>
      <c r="G2216" s="126">
        <v>6.8</v>
      </c>
      <c r="H2216" s="166">
        <v>444</v>
      </c>
      <c r="I2216" s="166">
        <v>490</v>
      </c>
      <c r="J2216" s="166">
        <v>569</v>
      </c>
      <c r="K2216" s="357">
        <v>444</v>
      </c>
      <c r="L2216" s="357">
        <v>490</v>
      </c>
      <c r="M2216" s="357">
        <v>569</v>
      </c>
      <c r="N2216" s="357">
        <v>514</v>
      </c>
      <c r="O2216" s="357">
        <v>444</v>
      </c>
      <c r="P2216" s="357">
        <v>490</v>
      </c>
      <c r="Q2216" s="357">
        <v>569</v>
      </c>
      <c r="R2216" s="357">
        <v>514</v>
      </c>
      <c r="S2216" s="354">
        <v>444</v>
      </c>
      <c r="T2216" s="354">
        <v>490</v>
      </c>
      <c r="U2216" s="354">
        <v>569</v>
      </c>
      <c r="V2216" s="357">
        <v>490</v>
      </c>
      <c r="W2216" s="357">
        <v>569</v>
      </c>
      <c r="X2216" s="357">
        <v>444</v>
      </c>
      <c r="Y2216" s="357">
        <v>490</v>
      </c>
      <c r="Z2216" s="357">
        <v>569</v>
      </c>
      <c r="AA2216" s="357">
        <v>514</v>
      </c>
      <c r="AB2216" s="357">
        <v>444</v>
      </c>
      <c r="AC2216" s="357">
        <v>490</v>
      </c>
      <c r="AD2216" s="357">
        <v>569</v>
      </c>
      <c r="AE2216" s="357">
        <v>514</v>
      </c>
      <c r="AF2216" s="357">
        <v>444</v>
      </c>
      <c r="AG2216" s="357">
        <v>490</v>
      </c>
      <c r="AH2216" s="357">
        <v>569</v>
      </c>
      <c r="AI2216" s="368" t="s">
        <v>2207</v>
      </c>
      <c r="AJ2216" s="357">
        <v>444</v>
      </c>
      <c r="AK2216" s="357">
        <v>490</v>
      </c>
      <c r="AL2216" s="357">
        <v>569</v>
      </c>
      <c r="AM2216" s="357">
        <v>444</v>
      </c>
      <c r="AN2216" s="357">
        <v>490</v>
      </c>
      <c r="AO2216" s="357">
        <v>569</v>
      </c>
      <c r="AP2216" s="357">
        <v>539</v>
      </c>
      <c r="AQ2216" s="357">
        <v>539</v>
      </c>
      <c r="AR2216" s="357">
        <v>539</v>
      </c>
      <c r="AS2216" s="357">
        <v>539</v>
      </c>
      <c r="AT2216" s="105"/>
      <c r="AU2216" s="105" t="s">
        <v>2158</v>
      </c>
      <c r="AV2216" s="126">
        <v>6.8</v>
      </c>
    </row>
    <row r="2217" spans="4:48" ht="23.25" customHeight="1">
      <c r="D2217" s="105" t="s">
        <v>3190</v>
      </c>
      <c r="E2217" s="164" t="s">
        <v>3190</v>
      </c>
      <c r="F2217" s="165" t="s">
        <v>4687</v>
      </c>
      <c r="G2217" s="126">
        <v>7.1999999999999993</v>
      </c>
      <c r="H2217" s="166">
        <v>451</v>
      </c>
      <c r="I2217" s="166">
        <v>517</v>
      </c>
      <c r="J2217" s="166">
        <v>594</v>
      </c>
      <c r="K2217" s="357">
        <v>451</v>
      </c>
      <c r="L2217" s="357">
        <v>517</v>
      </c>
      <c r="M2217" s="357">
        <v>594</v>
      </c>
      <c r="N2217" s="357">
        <v>523</v>
      </c>
      <c r="O2217" s="357">
        <v>451</v>
      </c>
      <c r="P2217" s="357">
        <v>517</v>
      </c>
      <c r="Q2217" s="357">
        <v>594</v>
      </c>
      <c r="R2217" s="357">
        <v>523</v>
      </c>
      <c r="S2217" s="354">
        <v>451</v>
      </c>
      <c r="T2217" s="354">
        <v>517</v>
      </c>
      <c r="U2217" s="354">
        <v>594</v>
      </c>
      <c r="V2217" s="357">
        <v>517</v>
      </c>
      <c r="W2217" s="357">
        <v>594</v>
      </c>
      <c r="X2217" s="357">
        <v>451</v>
      </c>
      <c r="Y2217" s="357">
        <v>517</v>
      </c>
      <c r="Z2217" s="357">
        <v>594</v>
      </c>
      <c r="AA2217" s="357">
        <v>523</v>
      </c>
      <c r="AB2217" s="357">
        <v>451</v>
      </c>
      <c r="AC2217" s="357">
        <v>517</v>
      </c>
      <c r="AD2217" s="357">
        <v>594</v>
      </c>
      <c r="AE2217" s="357">
        <v>523</v>
      </c>
      <c r="AF2217" s="357">
        <v>451</v>
      </c>
      <c r="AG2217" s="357">
        <v>517</v>
      </c>
      <c r="AH2217" s="357">
        <v>594</v>
      </c>
      <c r="AI2217" s="368" t="s">
        <v>2207</v>
      </c>
      <c r="AJ2217" s="357">
        <v>451</v>
      </c>
      <c r="AK2217" s="357">
        <v>517</v>
      </c>
      <c r="AL2217" s="357">
        <v>594</v>
      </c>
      <c r="AM2217" s="357">
        <v>451</v>
      </c>
      <c r="AN2217" s="357">
        <v>517</v>
      </c>
      <c r="AO2217" s="357">
        <v>594</v>
      </c>
      <c r="AP2217" s="357">
        <v>568</v>
      </c>
      <c r="AQ2217" s="357">
        <v>568</v>
      </c>
      <c r="AR2217" s="357">
        <v>568</v>
      </c>
      <c r="AS2217" s="357">
        <v>568</v>
      </c>
      <c r="AT2217" s="105"/>
      <c r="AU2217" s="105" t="s">
        <v>3190</v>
      </c>
      <c r="AV2217" s="126">
        <v>7.1999999999999993</v>
      </c>
    </row>
    <row r="2218" spans="4:48" ht="23.25" customHeight="1">
      <c r="D2218" s="105" t="s">
        <v>3191</v>
      </c>
      <c r="E2218" s="164" t="s">
        <v>3191</v>
      </c>
      <c r="F2218" s="165" t="s">
        <v>4686</v>
      </c>
      <c r="G2218" s="126">
        <v>7.1999999999999993</v>
      </c>
      <c r="H2218" s="166">
        <v>454</v>
      </c>
      <c r="I2218" s="166">
        <v>501</v>
      </c>
      <c r="J2218" s="166">
        <v>582</v>
      </c>
      <c r="K2218" s="357">
        <v>454</v>
      </c>
      <c r="L2218" s="357">
        <v>501</v>
      </c>
      <c r="M2218" s="357">
        <v>582</v>
      </c>
      <c r="N2218" s="357">
        <v>526</v>
      </c>
      <c r="O2218" s="357">
        <v>454</v>
      </c>
      <c r="P2218" s="357">
        <v>501</v>
      </c>
      <c r="Q2218" s="357">
        <v>582</v>
      </c>
      <c r="R2218" s="357">
        <v>526</v>
      </c>
      <c r="S2218" s="354">
        <v>454</v>
      </c>
      <c r="T2218" s="354">
        <v>501</v>
      </c>
      <c r="U2218" s="354">
        <v>582</v>
      </c>
      <c r="V2218" s="357">
        <v>501</v>
      </c>
      <c r="W2218" s="357">
        <v>582</v>
      </c>
      <c r="X2218" s="357">
        <v>454</v>
      </c>
      <c r="Y2218" s="357">
        <v>501</v>
      </c>
      <c r="Z2218" s="357">
        <v>582</v>
      </c>
      <c r="AA2218" s="357">
        <v>526</v>
      </c>
      <c r="AB2218" s="357">
        <v>454</v>
      </c>
      <c r="AC2218" s="357">
        <v>501</v>
      </c>
      <c r="AD2218" s="357">
        <v>582</v>
      </c>
      <c r="AE2218" s="357">
        <v>526</v>
      </c>
      <c r="AF2218" s="357">
        <v>454</v>
      </c>
      <c r="AG2218" s="357">
        <v>501</v>
      </c>
      <c r="AH2218" s="357">
        <v>582</v>
      </c>
      <c r="AI2218" s="368" t="s">
        <v>2207</v>
      </c>
      <c r="AJ2218" s="357">
        <v>454</v>
      </c>
      <c r="AK2218" s="357">
        <v>501</v>
      </c>
      <c r="AL2218" s="357">
        <v>582</v>
      </c>
      <c r="AM2218" s="357">
        <v>454</v>
      </c>
      <c r="AN2218" s="357">
        <v>501</v>
      </c>
      <c r="AO2218" s="357">
        <v>582</v>
      </c>
      <c r="AP2218" s="357">
        <v>551</v>
      </c>
      <c r="AQ2218" s="357">
        <v>551</v>
      </c>
      <c r="AR2218" s="357">
        <v>551</v>
      </c>
      <c r="AS2218" s="357">
        <v>551</v>
      </c>
      <c r="AT2218" s="105"/>
      <c r="AU2218" s="105" t="s">
        <v>3191</v>
      </c>
      <c r="AV2218" s="126">
        <v>7.1999999999999993</v>
      </c>
    </row>
    <row r="2219" spans="4:48" ht="23.25" customHeight="1">
      <c r="D2219" s="105" t="s">
        <v>2130</v>
      </c>
      <c r="E2219" s="164" t="s">
        <v>2130</v>
      </c>
      <c r="F2219" s="165" t="s">
        <v>2128</v>
      </c>
      <c r="G2219" s="126">
        <v>7.5</v>
      </c>
      <c r="H2219" s="166">
        <v>460</v>
      </c>
      <c r="I2219" s="166">
        <v>529</v>
      </c>
      <c r="J2219" s="166">
        <v>608</v>
      </c>
      <c r="K2219" s="357">
        <v>460</v>
      </c>
      <c r="L2219" s="357">
        <v>529</v>
      </c>
      <c r="M2219" s="357">
        <v>608</v>
      </c>
      <c r="N2219" s="357">
        <v>530</v>
      </c>
      <c r="O2219" s="357">
        <v>460</v>
      </c>
      <c r="P2219" s="357">
        <v>529</v>
      </c>
      <c r="Q2219" s="357">
        <v>608</v>
      </c>
      <c r="R2219" s="357">
        <v>530</v>
      </c>
      <c r="S2219" s="354">
        <v>460</v>
      </c>
      <c r="T2219" s="354">
        <v>529</v>
      </c>
      <c r="U2219" s="354">
        <v>608</v>
      </c>
      <c r="V2219" s="357">
        <v>529</v>
      </c>
      <c r="W2219" s="357">
        <v>608</v>
      </c>
      <c r="X2219" s="357">
        <v>460</v>
      </c>
      <c r="Y2219" s="357">
        <v>529</v>
      </c>
      <c r="Z2219" s="357">
        <v>608</v>
      </c>
      <c r="AA2219" s="357">
        <v>530</v>
      </c>
      <c r="AB2219" s="357">
        <v>460</v>
      </c>
      <c r="AC2219" s="357">
        <v>529</v>
      </c>
      <c r="AD2219" s="357">
        <v>608</v>
      </c>
      <c r="AE2219" s="357">
        <v>530</v>
      </c>
      <c r="AF2219" s="357">
        <v>460</v>
      </c>
      <c r="AG2219" s="357">
        <v>529</v>
      </c>
      <c r="AH2219" s="357">
        <v>608</v>
      </c>
      <c r="AI2219" s="368" t="s">
        <v>2207</v>
      </c>
      <c r="AJ2219" s="357">
        <v>460</v>
      </c>
      <c r="AK2219" s="357">
        <v>529</v>
      </c>
      <c r="AL2219" s="357">
        <v>608</v>
      </c>
      <c r="AM2219" s="357">
        <v>460</v>
      </c>
      <c r="AN2219" s="357">
        <v>529</v>
      </c>
      <c r="AO2219" s="357">
        <v>608</v>
      </c>
      <c r="AP2219" s="357">
        <v>582</v>
      </c>
      <c r="AQ2219" s="357">
        <v>582</v>
      </c>
      <c r="AR2219" s="357">
        <v>582</v>
      </c>
      <c r="AS2219" s="357">
        <v>582</v>
      </c>
      <c r="AT2219" s="105"/>
      <c r="AU2219" s="105" t="s">
        <v>2130</v>
      </c>
      <c r="AV2219" s="126">
        <v>7.5</v>
      </c>
    </row>
    <row r="2220" spans="4:48" ht="23.25" customHeight="1">
      <c r="D2220" s="105" t="s">
        <v>2172</v>
      </c>
      <c r="E2220" s="164" t="s">
        <v>2172</v>
      </c>
      <c r="F2220" s="165" t="s">
        <v>2170</v>
      </c>
      <c r="G2220" s="126">
        <v>7.5</v>
      </c>
      <c r="H2220" s="166">
        <v>463</v>
      </c>
      <c r="I2220" s="166">
        <v>512</v>
      </c>
      <c r="J2220" s="166">
        <v>595</v>
      </c>
      <c r="K2220" s="357">
        <v>463</v>
      </c>
      <c r="L2220" s="357">
        <v>512</v>
      </c>
      <c r="M2220" s="357">
        <v>595</v>
      </c>
      <c r="N2220" s="357">
        <v>538</v>
      </c>
      <c r="O2220" s="357">
        <v>463</v>
      </c>
      <c r="P2220" s="357">
        <v>512</v>
      </c>
      <c r="Q2220" s="357">
        <v>595</v>
      </c>
      <c r="R2220" s="357">
        <v>538</v>
      </c>
      <c r="S2220" s="354">
        <v>463</v>
      </c>
      <c r="T2220" s="354">
        <v>512</v>
      </c>
      <c r="U2220" s="354">
        <v>595</v>
      </c>
      <c r="V2220" s="357">
        <v>512</v>
      </c>
      <c r="W2220" s="357">
        <v>595</v>
      </c>
      <c r="X2220" s="357">
        <v>463</v>
      </c>
      <c r="Y2220" s="357">
        <v>512</v>
      </c>
      <c r="Z2220" s="357">
        <v>595</v>
      </c>
      <c r="AA2220" s="357">
        <v>538</v>
      </c>
      <c r="AB2220" s="357">
        <v>463</v>
      </c>
      <c r="AC2220" s="357">
        <v>512</v>
      </c>
      <c r="AD2220" s="357">
        <v>595</v>
      </c>
      <c r="AE2220" s="357">
        <v>538</v>
      </c>
      <c r="AF2220" s="357">
        <v>463</v>
      </c>
      <c r="AG2220" s="357">
        <v>512</v>
      </c>
      <c r="AH2220" s="357">
        <v>595</v>
      </c>
      <c r="AI2220" s="368" t="s">
        <v>2207</v>
      </c>
      <c r="AJ2220" s="357">
        <v>463</v>
      </c>
      <c r="AK2220" s="357">
        <v>512</v>
      </c>
      <c r="AL2220" s="357">
        <v>595</v>
      </c>
      <c r="AM2220" s="357">
        <v>463</v>
      </c>
      <c r="AN2220" s="357">
        <v>512</v>
      </c>
      <c r="AO2220" s="357">
        <v>595</v>
      </c>
      <c r="AP2220" s="357">
        <v>564</v>
      </c>
      <c r="AQ2220" s="357">
        <v>564</v>
      </c>
      <c r="AR2220" s="357">
        <v>564</v>
      </c>
      <c r="AS2220" s="357">
        <v>564</v>
      </c>
      <c r="AT2220" s="105"/>
      <c r="AU2220" s="105" t="s">
        <v>2172</v>
      </c>
      <c r="AV2220" s="126">
        <v>7.5</v>
      </c>
    </row>
    <row r="2221" spans="4:48" ht="23.25" customHeight="1">
      <c r="D2221" s="105" t="s">
        <v>2103</v>
      </c>
      <c r="E2221" s="164" t="s">
        <v>2103</v>
      </c>
      <c r="F2221" s="165" t="s">
        <v>2100</v>
      </c>
      <c r="G2221" s="126">
        <v>7</v>
      </c>
      <c r="H2221" s="166">
        <v>422</v>
      </c>
      <c r="I2221" s="166">
        <v>481</v>
      </c>
      <c r="J2221" s="166">
        <v>553</v>
      </c>
      <c r="K2221" s="357">
        <v>422</v>
      </c>
      <c r="L2221" s="357">
        <v>481</v>
      </c>
      <c r="M2221" s="357">
        <v>553</v>
      </c>
      <c r="N2221" s="357">
        <v>483</v>
      </c>
      <c r="O2221" s="357">
        <v>422</v>
      </c>
      <c r="P2221" s="357">
        <v>481</v>
      </c>
      <c r="Q2221" s="357">
        <v>553</v>
      </c>
      <c r="R2221" s="357">
        <v>483</v>
      </c>
      <c r="S2221" s="354">
        <v>422</v>
      </c>
      <c r="T2221" s="354">
        <v>481</v>
      </c>
      <c r="U2221" s="354">
        <v>553</v>
      </c>
      <c r="V2221" s="357">
        <v>481</v>
      </c>
      <c r="W2221" s="357">
        <v>553</v>
      </c>
      <c r="X2221" s="357">
        <v>422</v>
      </c>
      <c r="Y2221" s="357">
        <v>481</v>
      </c>
      <c r="Z2221" s="357">
        <v>553</v>
      </c>
      <c r="AA2221" s="357">
        <v>483</v>
      </c>
      <c r="AB2221" s="357">
        <v>422</v>
      </c>
      <c r="AC2221" s="357">
        <v>481</v>
      </c>
      <c r="AD2221" s="357">
        <v>553</v>
      </c>
      <c r="AE2221" s="357">
        <v>483</v>
      </c>
      <c r="AF2221" s="357">
        <v>422</v>
      </c>
      <c r="AG2221" s="357">
        <v>481</v>
      </c>
      <c r="AH2221" s="357">
        <v>553</v>
      </c>
      <c r="AI2221" s="368" t="s">
        <v>2207</v>
      </c>
      <c r="AJ2221" s="357">
        <v>422</v>
      </c>
      <c r="AK2221" s="357">
        <v>481</v>
      </c>
      <c r="AL2221" s="357">
        <v>553</v>
      </c>
      <c r="AM2221" s="357">
        <v>422</v>
      </c>
      <c r="AN2221" s="357">
        <v>481</v>
      </c>
      <c r="AO2221" s="357">
        <v>553</v>
      </c>
      <c r="AP2221" s="357">
        <v>529</v>
      </c>
      <c r="AQ2221" s="357">
        <v>529</v>
      </c>
      <c r="AR2221" s="357">
        <v>529</v>
      </c>
      <c r="AS2221" s="357">
        <v>529</v>
      </c>
      <c r="AT2221" s="105"/>
      <c r="AU2221" s="105" t="s">
        <v>2103</v>
      </c>
      <c r="AV2221" s="126">
        <v>7</v>
      </c>
    </row>
    <row r="2222" spans="4:48" ht="23.25" customHeight="1">
      <c r="D2222" s="105" t="s">
        <v>2145</v>
      </c>
      <c r="E2222" s="164" t="s">
        <v>2145</v>
      </c>
      <c r="F2222" s="165" t="s">
        <v>2142</v>
      </c>
      <c r="G2222" s="126">
        <v>7</v>
      </c>
      <c r="H2222" s="166">
        <v>425</v>
      </c>
      <c r="I2222" s="166">
        <v>466</v>
      </c>
      <c r="J2222" s="166">
        <v>540</v>
      </c>
      <c r="K2222" s="357">
        <v>425</v>
      </c>
      <c r="L2222" s="357">
        <v>466</v>
      </c>
      <c r="M2222" s="357">
        <v>540</v>
      </c>
      <c r="N2222" s="357">
        <v>490</v>
      </c>
      <c r="O2222" s="357">
        <v>425</v>
      </c>
      <c r="P2222" s="357">
        <v>466</v>
      </c>
      <c r="Q2222" s="357">
        <v>540</v>
      </c>
      <c r="R2222" s="357">
        <v>490</v>
      </c>
      <c r="S2222" s="354">
        <v>425</v>
      </c>
      <c r="T2222" s="354">
        <v>466</v>
      </c>
      <c r="U2222" s="354">
        <v>540</v>
      </c>
      <c r="V2222" s="357">
        <v>466</v>
      </c>
      <c r="W2222" s="357">
        <v>540</v>
      </c>
      <c r="X2222" s="357">
        <v>425</v>
      </c>
      <c r="Y2222" s="357">
        <v>466</v>
      </c>
      <c r="Z2222" s="357">
        <v>540</v>
      </c>
      <c r="AA2222" s="357">
        <v>490</v>
      </c>
      <c r="AB2222" s="357">
        <v>425</v>
      </c>
      <c r="AC2222" s="357">
        <v>466</v>
      </c>
      <c r="AD2222" s="357">
        <v>540</v>
      </c>
      <c r="AE2222" s="357">
        <v>490</v>
      </c>
      <c r="AF2222" s="357">
        <v>425</v>
      </c>
      <c r="AG2222" s="357">
        <v>466</v>
      </c>
      <c r="AH2222" s="357">
        <v>540</v>
      </c>
      <c r="AI2222" s="368" t="s">
        <v>2207</v>
      </c>
      <c r="AJ2222" s="357">
        <v>425</v>
      </c>
      <c r="AK2222" s="357">
        <v>466</v>
      </c>
      <c r="AL2222" s="357">
        <v>540</v>
      </c>
      <c r="AM2222" s="357">
        <v>425</v>
      </c>
      <c r="AN2222" s="357">
        <v>466</v>
      </c>
      <c r="AO2222" s="357">
        <v>540</v>
      </c>
      <c r="AP2222" s="357">
        <v>512</v>
      </c>
      <c r="AQ2222" s="357">
        <v>512</v>
      </c>
      <c r="AR2222" s="357">
        <v>512</v>
      </c>
      <c r="AS2222" s="357">
        <v>512</v>
      </c>
      <c r="AT2222" s="105"/>
      <c r="AU2222" s="105" t="s">
        <v>2145</v>
      </c>
      <c r="AV2222" s="126">
        <v>7</v>
      </c>
    </row>
    <row r="2223" spans="4:48" ht="23.25" customHeight="1">
      <c r="D2223" s="105" t="s">
        <v>2117</v>
      </c>
      <c r="E2223" s="164" t="s">
        <v>2117</v>
      </c>
      <c r="F2223" s="165" t="s">
        <v>2114</v>
      </c>
      <c r="G2223" s="126">
        <v>7.8999999999999995</v>
      </c>
      <c r="H2223" s="166">
        <v>467</v>
      </c>
      <c r="I2223" s="166">
        <v>536</v>
      </c>
      <c r="J2223" s="166">
        <v>617</v>
      </c>
      <c r="K2223" s="357">
        <v>467</v>
      </c>
      <c r="L2223" s="357">
        <v>536</v>
      </c>
      <c r="M2223" s="357">
        <v>617</v>
      </c>
      <c r="N2223" s="357">
        <v>537</v>
      </c>
      <c r="O2223" s="357">
        <v>467</v>
      </c>
      <c r="P2223" s="357">
        <v>536</v>
      </c>
      <c r="Q2223" s="357">
        <v>617</v>
      </c>
      <c r="R2223" s="357">
        <v>537</v>
      </c>
      <c r="S2223" s="354">
        <v>467</v>
      </c>
      <c r="T2223" s="354">
        <v>536</v>
      </c>
      <c r="U2223" s="354">
        <v>617</v>
      </c>
      <c r="V2223" s="357">
        <v>536</v>
      </c>
      <c r="W2223" s="357">
        <v>617</v>
      </c>
      <c r="X2223" s="357">
        <v>467</v>
      </c>
      <c r="Y2223" s="357">
        <v>536</v>
      </c>
      <c r="Z2223" s="357">
        <v>617</v>
      </c>
      <c r="AA2223" s="357">
        <v>537</v>
      </c>
      <c r="AB2223" s="357">
        <v>467</v>
      </c>
      <c r="AC2223" s="357">
        <v>536</v>
      </c>
      <c r="AD2223" s="357">
        <v>617</v>
      </c>
      <c r="AE2223" s="357">
        <v>537</v>
      </c>
      <c r="AF2223" s="357">
        <v>467</v>
      </c>
      <c r="AG2223" s="357">
        <v>536</v>
      </c>
      <c r="AH2223" s="357">
        <v>617</v>
      </c>
      <c r="AI2223" s="368" t="s">
        <v>2207</v>
      </c>
      <c r="AJ2223" s="357">
        <v>467</v>
      </c>
      <c r="AK2223" s="357">
        <v>536</v>
      </c>
      <c r="AL2223" s="357">
        <v>617</v>
      </c>
      <c r="AM2223" s="357">
        <v>467</v>
      </c>
      <c r="AN2223" s="357">
        <v>536</v>
      </c>
      <c r="AO2223" s="357">
        <v>617</v>
      </c>
      <c r="AP2223" s="357">
        <v>590</v>
      </c>
      <c r="AQ2223" s="357">
        <v>590</v>
      </c>
      <c r="AR2223" s="357">
        <v>590</v>
      </c>
      <c r="AS2223" s="357">
        <v>590</v>
      </c>
      <c r="AT2223" s="105"/>
      <c r="AU2223" s="105" t="s">
        <v>2117</v>
      </c>
      <c r="AV2223" s="126">
        <v>7.8999999999999995</v>
      </c>
    </row>
    <row r="2224" spans="4:48" ht="23.25" customHeight="1">
      <c r="D2224" s="105" t="s">
        <v>2159</v>
      </c>
      <c r="E2224" s="164" t="s">
        <v>2159</v>
      </c>
      <c r="F2224" s="165" t="s">
        <v>2156</v>
      </c>
      <c r="G2224" s="126">
        <v>7.8999999999999995</v>
      </c>
      <c r="H2224" s="166">
        <v>470</v>
      </c>
      <c r="I2224" s="166">
        <v>519</v>
      </c>
      <c r="J2224" s="166">
        <v>602</v>
      </c>
      <c r="K2224" s="357">
        <v>470</v>
      </c>
      <c r="L2224" s="357">
        <v>519</v>
      </c>
      <c r="M2224" s="357">
        <v>602</v>
      </c>
      <c r="N2224" s="357">
        <v>545</v>
      </c>
      <c r="O2224" s="357">
        <v>470</v>
      </c>
      <c r="P2224" s="357">
        <v>519</v>
      </c>
      <c r="Q2224" s="357">
        <v>602</v>
      </c>
      <c r="R2224" s="357">
        <v>545</v>
      </c>
      <c r="S2224" s="354">
        <v>470</v>
      </c>
      <c r="T2224" s="354">
        <v>519</v>
      </c>
      <c r="U2224" s="354">
        <v>602</v>
      </c>
      <c r="V2224" s="357">
        <v>519</v>
      </c>
      <c r="W2224" s="357">
        <v>602</v>
      </c>
      <c r="X2224" s="357">
        <v>470</v>
      </c>
      <c r="Y2224" s="357">
        <v>519</v>
      </c>
      <c r="Z2224" s="357">
        <v>602</v>
      </c>
      <c r="AA2224" s="357">
        <v>545</v>
      </c>
      <c r="AB2224" s="357">
        <v>470</v>
      </c>
      <c r="AC2224" s="357">
        <v>519</v>
      </c>
      <c r="AD2224" s="357">
        <v>602</v>
      </c>
      <c r="AE2224" s="357">
        <v>545</v>
      </c>
      <c r="AF2224" s="357">
        <v>470</v>
      </c>
      <c r="AG2224" s="357">
        <v>519</v>
      </c>
      <c r="AH2224" s="357">
        <v>602</v>
      </c>
      <c r="AI2224" s="368" t="s">
        <v>2207</v>
      </c>
      <c r="AJ2224" s="357">
        <v>470</v>
      </c>
      <c r="AK2224" s="357">
        <v>519</v>
      </c>
      <c r="AL2224" s="357">
        <v>602</v>
      </c>
      <c r="AM2224" s="357">
        <v>470</v>
      </c>
      <c r="AN2224" s="357">
        <v>519</v>
      </c>
      <c r="AO2224" s="357">
        <v>602</v>
      </c>
      <c r="AP2224" s="357">
        <v>571</v>
      </c>
      <c r="AQ2224" s="357">
        <v>571</v>
      </c>
      <c r="AR2224" s="357">
        <v>571</v>
      </c>
      <c r="AS2224" s="357">
        <v>571</v>
      </c>
      <c r="AT2224" s="105"/>
      <c r="AU2224" s="105" t="s">
        <v>2159</v>
      </c>
      <c r="AV2224" s="126">
        <v>7.8999999999999995</v>
      </c>
    </row>
    <row r="2225" spans="1:48" ht="23.25" customHeight="1">
      <c r="D2225" s="105" t="s">
        <v>3192</v>
      </c>
      <c r="E2225" s="164" t="s">
        <v>3192</v>
      </c>
      <c r="F2225" s="165" t="s">
        <v>4687</v>
      </c>
      <c r="G2225" s="126">
        <v>8.4</v>
      </c>
      <c r="H2225" s="166">
        <v>476</v>
      </c>
      <c r="I2225" s="166">
        <v>548</v>
      </c>
      <c r="J2225" s="166">
        <v>630</v>
      </c>
      <c r="K2225" s="357">
        <v>476</v>
      </c>
      <c r="L2225" s="357">
        <v>548</v>
      </c>
      <c r="M2225" s="357">
        <v>630</v>
      </c>
      <c r="N2225" s="357">
        <v>554</v>
      </c>
      <c r="O2225" s="357">
        <v>476</v>
      </c>
      <c r="P2225" s="357">
        <v>548</v>
      </c>
      <c r="Q2225" s="357">
        <v>630</v>
      </c>
      <c r="R2225" s="357">
        <v>554</v>
      </c>
      <c r="S2225" s="354">
        <v>476</v>
      </c>
      <c r="T2225" s="354">
        <v>548</v>
      </c>
      <c r="U2225" s="354">
        <v>630</v>
      </c>
      <c r="V2225" s="357">
        <v>548</v>
      </c>
      <c r="W2225" s="357">
        <v>630</v>
      </c>
      <c r="X2225" s="357">
        <v>476</v>
      </c>
      <c r="Y2225" s="357">
        <v>548</v>
      </c>
      <c r="Z2225" s="357">
        <v>630</v>
      </c>
      <c r="AA2225" s="357">
        <v>554</v>
      </c>
      <c r="AB2225" s="357">
        <v>476</v>
      </c>
      <c r="AC2225" s="357">
        <v>548</v>
      </c>
      <c r="AD2225" s="357">
        <v>630</v>
      </c>
      <c r="AE2225" s="357">
        <v>554</v>
      </c>
      <c r="AF2225" s="357">
        <v>476</v>
      </c>
      <c r="AG2225" s="357">
        <v>548</v>
      </c>
      <c r="AH2225" s="357">
        <v>630</v>
      </c>
      <c r="AI2225" s="368" t="s">
        <v>2207</v>
      </c>
      <c r="AJ2225" s="357">
        <v>476</v>
      </c>
      <c r="AK2225" s="357">
        <v>548</v>
      </c>
      <c r="AL2225" s="357">
        <v>630</v>
      </c>
      <c r="AM2225" s="357">
        <v>476</v>
      </c>
      <c r="AN2225" s="357">
        <v>548</v>
      </c>
      <c r="AO2225" s="357">
        <v>630</v>
      </c>
      <c r="AP2225" s="357">
        <v>603</v>
      </c>
      <c r="AQ2225" s="357">
        <v>603</v>
      </c>
      <c r="AR2225" s="357">
        <v>603</v>
      </c>
      <c r="AS2225" s="357">
        <v>603</v>
      </c>
      <c r="AT2225" s="105"/>
      <c r="AU2225" s="105" t="s">
        <v>3192</v>
      </c>
      <c r="AV2225" s="126">
        <v>8.4</v>
      </c>
    </row>
    <row r="2226" spans="1:48" ht="23.25" customHeight="1">
      <c r="D2226" s="105" t="s">
        <v>3193</v>
      </c>
      <c r="E2226" s="164" t="s">
        <v>3193</v>
      </c>
      <c r="F2226" s="165" t="s">
        <v>4686</v>
      </c>
      <c r="G2226" s="126">
        <v>8.4</v>
      </c>
      <c r="H2226" s="166">
        <v>479</v>
      </c>
      <c r="I2226" s="166">
        <v>530</v>
      </c>
      <c r="J2226" s="166">
        <v>615</v>
      </c>
      <c r="K2226" s="357">
        <v>479</v>
      </c>
      <c r="L2226" s="357">
        <v>530</v>
      </c>
      <c r="M2226" s="357">
        <v>615</v>
      </c>
      <c r="N2226" s="357">
        <v>557</v>
      </c>
      <c r="O2226" s="357">
        <v>479</v>
      </c>
      <c r="P2226" s="357">
        <v>530</v>
      </c>
      <c r="Q2226" s="357">
        <v>615</v>
      </c>
      <c r="R2226" s="357">
        <v>557</v>
      </c>
      <c r="S2226" s="354">
        <v>479</v>
      </c>
      <c r="T2226" s="354">
        <v>530</v>
      </c>
      <c r="U2226" s="354">
        <v>615</v>
      </c>
      <c r="V2226" s="357">
        <v>530</v>
      </c>
      <c r="W2226" s="357">
        <v>615</v>
      </c>
      <c r="X2226" s="357">
        <v>479</v>
      </c>
      <c r="Y2226" s="357">
        <v>530</v>
      </c>
      <c r="Z2226" s="357">
        <v>615</v>
      </c>
      <c r="AA2226" s="357">
        <v>557</v>
      </c>
      <c r="AB2226" s="357">
        <v>479</v>
      </c>
      <c r="AC2226" s="357">
        <v>530</v>
      </c>
      <c r="AD2226" s="357">
        <v>615</v>
      </c>
      <c r="AE2226" s="357">
        <v>557</v>
      </c>
      <c r="AF2226" s="357">
        <v>479</v>
      </c>
      <c r="AG2226" s="357">
        <v>530</v>
      </c>
      <c r="AH2226" s="357">
        <v>615</v>
      </c>
      <c r="AI2226" s="368" t="s">
        <v>2207</v>
      </c>
      <c r="AJ2226" s="357">
        <v>479</v>
      </c>
      <c r="AK2226" s="357">
        <v>530</v>
      </c>
      <c r="AL2226" s="357">
        <v>615</v>
      </c>
      <c r="AM2226" s="357">
        <v>479</v>
      </c>
      <c r="AN2226" s="357">
        <v>530</v>
      </c>
      <c r="AO2226" s="357">
        <v>615</v>
      </c>
      <c r="AP2226" s="357">
        <v>583</v>
      </c>
      <c r="AQ2226" s="357">
        <v>583</v>
      </c>
      <c r="AR2226" s="357">
        <v>583</v>
      </c>
      <c r="AS2226" s="357">
        <v>583</v>
      </c>
      <c r="AT2226" s="105"/>
      <c r="AU2226" s="105" t="s">
        <v>3193</v>
      </c>
      <c r="AV2226" s="126">
        <v>8.4</v>
      </c>
    </row>
    <row r="2227" spans="1:48" ht="23.25" customHeight="1">
      <c r="A2227" s="444"/>
      <c r="B2227" s="445"/>
      <c r="D2227" s="105" t="s">
        <v>2131</v>
      </c>
      <c r="E2227" s="164" t="s">
        <v>2131</v>
      </c>
      <c r="F2227" s="165" t="s">
        <v>2128</v>
      </c>
      <c r="G2227" s="126">
        <v>8.7999999999999989</v>
      </c>
      <c r="H2227" s="166">
        <v>487</v>
      </c>
      <c r="I2227" s="166">
        <v>561</v>
      </c>
      <c r="J2227" s="166">
        <v>645</v>
      </c>
      <c r="K2227" s="357">
        <v>487</v>
      </c>
      <c r="L2227" s="357">
        <v>561</v>
      </c>
      <c r="M2227" s="357">
        <v>645</v>
      </c>
      <c r="N2227" s="357">
        <v>561</v>
      </c>
      <c r="O2227" s="357">
        <v>487</v>
      </c>
      <c r="P2227" s="357">
        <v>561</v>
      </c>
      <c r="Q2227" s="357">
        <v>645</v>
      </c>
      <c r="R2227" s="357">
        <v>561</v>
      </c>
      <c r="S2227" s="354">
        <v>487</v>
      </c>
      <c r="T2227" s="354">
        <v>561</v>
      </c>
      <c r="U2227" s="354">
        <v>645</v>
      </c>
      <c r="V2227" s="357">
        <v>561</v>
      </c>
      <c r="W2227" s="357">
        <v>645</v>
      </c>
      <c r="X2227" s="357">
        <v>487</v>
      </c>
      <c r="Y2227" s="357">
        <v>561</v>
      </c>
      <c r="Z2227" s="357">
        <v>645</v>
      </c>
      <c r="AA2227" s="357">
        <v>561</v>
      </c>
      <c r="AB2227" s="357">
        <v>487</v>
      </c>
      <c r="AC2227" s="357">
        <v>561</v>
      </c>
      <c r="AD2227" s="357">
        <v>645</v>
      </c>
      <c r="AE2227" s="357">
        <v>561</v>
      </c>
      <c r="AF2227" s="357">
        <v>487</v>
      </c>
      <c r="AG2227" s="357">
        <v>561</v>
      </c>
      <c r="AH2227" s="357">
        <v>645</v>
      </c>
      <c r="AI2227" s="368" t="s">
        <v>2207</v>
      </c>
      <c r="AJ2227" s="357">
        <v>487</v>
      </c>
      <c r="AK2227" s="357">
        <v>561</v>
      </c>
      <c r="AL2227" s="357">
        <v>645</v>
      </c>
      <c r="AM2227" s="357">
        <v>487</v>
      </c>
      <c r="AN2227" s="357">
        <v>561</v>
      </c>
      <c r="AO2227" s="357">
        <v>645</v>
      </c>
      <c r="AP2227" s="357">
        <v>617</v>
      </c>
      <c r="AQ2227" s="357">
        <v>617</v>
      </c>
      <c r="AR2227" s="357">
        <v>617</v>
      </c>
      <c r="AS2227" s="357">
        <v>617</v>
      </c>
      <c r="AT2227" s="105"/>
      <c r="AU2227" s="105" t="s">
        <v>2131</v>
      </c>
      <c r="AV2227" s="126">
        <v>8.7999999999999989</v>
      </c>
    </row>
    <row r="2228" spans="1:48" ht="23.25" customHeight="1">
      <c r="A2228" s="396"/>
      <c r="B2228" s="397"/>
      <c r="D2228" s="105" t="s">
        <v>2173</v>
      </c>
      <c r="E2228" s="164" t="s">
        <v>2173</v>
      </c>
      <c r="F2228" s="165" t="s">
        <v>2170</v>
      </c>
      <c r="G2228" s="126">
        <v>8.7999999999999989</v>
      </c>
      <c r="H2228" s="166">
        <v>490</v>
      </c>
      <c r="I2228" s="166">
        <v>542</v>
      </c>
      <c r="J2228" s="166">
        <v>629</v>
      </c>
      <c r="K2228" s="357">
        <v>490</v>
      </c>
      <c r="L2228" s="357">
        <v>542</v>
      </c>
      <c r="M2228" s="357">
        <v>629</v>
      </c>
      <c r="N2228" s="357">
        <v>570</v>
      </c>
      <c r="O2228" s="357">
        <v>490</v>
      </c>
      <c r="P2228" s="357">
        <v>542</v>
      </c>
      <c r="Q2228" s="357">
        <v>629</v>
      </c>
      <c r="R2228" s="357">
        <v>570</v>
      </c>
      <c r="S2228" s="354">
        <v>490</v>
      </c>
      <c r="T2228" s="354">
        <v>542</v>
      </c>
      <c r="U2228" s="354">
        <v>629</v>
      </c>
      <c r="V2228" s="357">
        <v>542</v>
      </c>
      <c r="W2228" s="357">
        <v>629</v>
      </c>
      <c r="X2228" s="357">
        <v>490</v>
      </c>
      <c r="Y2228" s="357">
        <v>542</v>
      </c>
      <c r="Z2228" s="357">
        <v>629</v>
      </c>
      <c r="AA2228" s="357">
        <v>570</v>
      </c>
      <c r="AB2228" s="357">
        <v>490</v>
      </c>
      <c r="AC2228" s="357">
        <v>542</v>
      </c>
      <c r="AD2228" s="357">
        <v>629</v>
      </c>
      <c r="AE2228" s="357">
        <v>570</v>
      </c>
      <c r="AF2228" s="357">
        <v>490</v>
      </c>
      <c r="AG2228" s="357">
        <v>542</v>
      </c>
      <c r="AH2228" s="357">
        <v>629</v>
      </c>
      <c r="AI2228" s="368" t="s">
        <v>2207</v>
      </c>
      <c r="AJ2228" s="357">
        <v>490</v>
      </c>
      <c r="AK2228" s="357">
        <v>542</v>
      </c>
      <c r="AL2228" s="357">
        <v>629</v>
      </c>
      <c r="AM2228" s="357">
        <v>490</v>
      </c>
      <c r="AN2228" s="357">
        <v>542</v>
      </c>
      <c r="AO2228" s="357">
        <v>629</v>
      </c>
      <c r="AP2228" s="357">
        <v>596</v>
      </c>
      <c r="AQ2228" s="357">
        <v>596</v>
      </c>
      <c r="AR2228" s="357">
        <v>596</v>
      </c>
      <c r="AS2228" s="357">
        <v>596</v>
      </c>
      <c r="AT2228" s="105"/>
      <c r="AU2228" s="105" t="s">
        <v>2173</v>
      </c>
      <c r="AV2228" s="126">
        <v>8.7999999999999989</v>
      </c>
    </row>
    <row r="2229" spans="1:48" ht="23.25" customHeight="1">
      <c r="D2229" s="105" t="s">
        <v>2104</v>
      </c>
      <c r="E2229" s="164" t="s">
        <v>2104</v>
      </c>
      <c r="F2229" s="165" t="s">
        <v>2100</v>
      </c>
      <c r="G2229" s="126">
        <v>8</v>
      </c>
      <c r="H2229" s="166">
        <v>442</v>
      </c>
      <c r="I2229" s="166">
        <v>506</v>
      </c>
      <c r="J2229" s="166">
        <v>582</v>
      </c>
      <c r="K2229" s="357">
        <v>442</v>
      </c>
      <c r="L2229" s="357">
        <v>506</v>
      </c>
      <c r="M2229" s="357">
        <v>582</v>
      </c>
      <c r="N2229" s="357">
        <v>507</v>
      </c>
      <c r="O2229" s="357">
        <v>442</v>
      </c>
      <c r="P2229" s="357">
        <v>506</v>
      </c>
      <c r="Q2229" s="357">
        <v>582</v>
      </c>
      <c r="R2229" s="357">
        <v>507</v>
      </c>
      <c r="S2229" s="354">
        <v>442</v>
      </c>
      <c r="T2229" s="354">
        <v>506</v>
      </c>
      <c r="U2229" s="354">
        <v>582</v>
      </c>
      <c r="V2229" s="357">
        <v>506</v>
      </c>
      <c r="W2229" s="357">
        <v>582</v>
      </c>
      <c r="X2229" s="357">
        <v>442</v>
      </c>
      <c r="Y2229" s="357">
        <v>506</v>
      </c>
      <c r="Z2229" s="357">
        <v>582</v>
      </c>
      <c r="AA2229" s="357">
        <v>507</v>
      </c>
      <c r="AB2229" s="357">
        <v>442</v>
      </c>
      <c r="AC2229" s="357">
        <v>506</v>
      </c>
      <c r="AD2229" s="357">
        <v>582</v>
      </c>
      <c r="AE2229" s="357">
        <v>507</v>
      </c>
      <c r="AF2229" s="357">
        <v>442</v>
      </c>
      <c r="AG2229" s="357">
        <v>506</v>
      </c>
      <c r="AH2229" s="357">
        <v>582</v>
      </c>
      <c r="AI2229" s="368" t="s">
        <v>2207</v>
      </c>
      <c r="AJ2229" s="357">
        <v>442</v>
      </c>
      <c r="AK2229" s="357">
        <v>506</v>
      </c>
      <c r="AL2229" s="357">
        <v>582</v>
      </c>
      <c r="AM2229" s="357">
        <v>442</v>
      </c>
      <c r="AN2229" s="357">
        <v>506</v>
      </c>
      <c r="AO2229" s="357">
        <v>582</v>
      </c>
      <c r="AP2229" s="357">
        <v>557</v>
      </c>
      <c r="AQ2229" s="357">
        <v>557</v>
      </c>
      <c r="AR2229" s="357">
        <v>557</v>
      </c>
      <c r="AS2229" s="357">
        <v>557</v>
      </c>
      <c r="AT2229" s="105"/>
      <c r="AU2229" s="105" t="s">
        <v>2104</v>
      </c>
      <c r="AV2229" s="126">
        <v>8</v>
      </c>
    </row>
    <row r="2230" spans="1:48" ht="23.25" customHeight="1">
      <c r="D2230" s="105" t="s">
        <v>2146</v>
      </c>
      <c r="E2230" s="164" t="s">
        <v>2146</v>
      </c>
      <c r="F2230" s="165" t="s">
        <v>2142</v>
      </c>
      <c r="G2230" s="126">
        <v>8</v>
      </c>
      <c r="H2230" s="166">
        <v>446</v>
      </c>
      <c r="I2230" s="166">
        <v>488</v>
      </c>
      <c r="J2230" s="166">
        <v>567</v>
      </c>
      <c r="K2230" s="357">
        <v>446</v>
      </c>
      <c r="L2230" s="357">
        <v>488</v>
      </c>
      <c r="M2230" s="357">
        <v>567</v>
      </c>
      <c r="N2230" s="357">
        <v>514</v>
      </c>
      <c r="O2230" s="357">
        <v>446</v>
      </c>
      <c r="P2230" s="357">
        <v>488</v>
      </c>
      <c r="Q2230" s="357">
        <v>567</v>
      </c>
      <c r="R2230" s="357">
        <v>514</v>
      </c>
      <c r="S2230" s="354">
        <v>446</v>
      </c>
      <c r="T2230" s="354">
        <v>488</v>
      </c>
      <c r="U2230" s="354">
        <v>567</v>
      </c>
      <c r="V2230" s="357">
        <v>488</v>
      </c>
      <c r="W2230" s="357">
        <v>567</v>
      </c>
      <c r="X2230" s="357">
        <v>446</v>
      </c>
      <c r="Y2230" s="357">
        <v>488</v>
      </c>
      <c r="Z2230" s="357">
        <v>567</v>
      </c>
      <c r="AA2230" s="357">
        <v>514</v>
      </c>
      <c r="AB2230" s="357">
        <v>446</v>
      </c>
      <c r="AC2230" s="357">
        <v>488</v>
      </c>
      <c r="AD2230" s="357">
        <v>567</v>
      </c>
      <c r="AE2230" s="357">
        <v>514</v>
      </c>
      <c r="AF2230" s="357">
        <v>446</v>
      </c>
      <c r="AG2230" s="357">
        <v>488</v>
      </c>
      <c r="AH2230" s="357">
        <v>567</v>
      </c>
      <c r="AI2230" s="368" t="s">
        <v>2207</v>
      </c>
      <c r="AJ2230" s="357">
        <v>446</v>
      </c>
      <c r="AK2230" s="357">
        <v>488</v>
      </c>
      <c r="AL2230" s="357">
        <v>567</v>
      </c>
      <c r="AM2230" s="357">
        <v>446</v>
      </c>
      <c r="AN2230" s="357">
        <v>488</v>
      </c>
      <c r="AO2230" s="357">
        <v>567</v>
      </c>
      <c r="AP2230" s="357">
        <v>537</v>
      </c>
      <c r="AQ2230" s="357">
        <v>537</v>
      </c>
      <c r="AR2230" s="357">
        <v>537</v>
      </c>
      <c r="AS2230" s="357">
        <v>537</v>
      </c>
      <c r="AT2230" s="105"/>
      <c r="AU2230" s="105" t="s">
        <v>2146</v>
      </c>
      <c r="AV2230" s="126">
        <v>8</v>
      </c>
    </row>
    <row r="2231" spans="1:48" ht="23.25" customHeight="1">
      <c r="D2231" s="105" t="s">
        <v>2118</v>
      </c>
      <c r="E2231" s="164" t="s">
        <v>2118</v>
      </c>
      <c r="F2231" s="165" t="s">
        <v>2114</v>
      </c>
      <c r="G2231" s="126">
        <v>9</v>
      </c>
      <c r="H2231" s="166">
        <v>491</v>
      </c>
      <c r="I2231" s="166">
        <v>566</v>
      </c>
      <c r="J2231" s="166">
        <v>650</v>
      </c>
      <c r="K2231" s="357">
        <v>491</v>
      </c>
      <c r="L2231" s="357">
        <v>566</v>
      </c>
      <c r="M2231" s="357">
        <v>650</v>
      </c>
      <c r="N2231" s="357">
        <v>565</v>
      </c>
      <c r="O2231" s="357">
        <v>491</v>
      </c>
      <c r="P2231" s="357">
        <v>566</v>
      </c>
      <c r="Q2231" s="357">
        <v>650</v>
      </c>
      <c r="R2231" s="357">
        <v>565</v>
      </c>
      <c r="S2231" s="354">
        <v>491</v>
      </c>
      <c r="T2231" s="354">
        <v>566</v>
      </c>
      <c r="U2231" s="354">
        <v>650</v>
      </c>
      <c r="V2231" s="357">
        <v>566</v>
      </c>
      <c r="W2231" s="357">
        <v>650</v>
      </c>
      <c r="X2231" s="357">
        <v>491</v>
      </c>
      <c r="Y2231" s="357">
        <v>566</v>
      </c>
      <c r="Z2231" s="357">
        <v>650</v>
      </c>
      <c r="AA2231" s="357">
        <v>565</v>
      </c>
      <c r="AB2231" s="357">
        <v>491</v>
      </c>
      <c r="AC2231" s="357">
        <v>566</v>
      </c>
      <c r="AD2231" s="357">
        <v>650</v>
      </c>
      <c r="AE2231" s="357">
        <v>565</v>
      </c>
      <c r="AF2231" s="357">
        <v>491</v>
      </c>
      <c r="AG2231" s="357">
        <v>566</v>
      </c>
      <c r="AH2231" s="357">
        <v>650</v>
      </c>
      <c r="AI2231" s="368" t="s">
        <v>2207</v>
      </c>
      <c r="AJ2231" s="357">
        <v>491</v>
      </c>
      <c r="AK2231" s="357">
        <v>566</v>
      </c>
      <c r="AL2231" s="357">
        <v>650</v>
      </c>
      <c r="AM2231" s="357">
        <v>491</v>
      </c>
      <c r="AN2231" s="357">
        <v>566</v>
      </c>
      <c r="AO2231" s="357">
        <v>650</v>
      </c>
      <c r="AP2231" s="357">
        <v>622</v>
      </c>
      <c r="AQ2231" s="357">
        <v>622</v>
      </c>
      <c r="AR2231" s="357">
        <v>622</v>
      </c>
      <c r="AS2231" s="357">
        <v>622</v>
      </c>
      <c r="AT2231" s="105"/>
      <c r="AU2231" s="105" t="s">
        <v>2118</v>
      </c>
      <c r="AV2231" s="126">
        <v>9</v>
      </c>
    </row>
    <row r="2232" spans="1:48" ht="23.25" customHeight="1">
      <c r="D2232" s="105" t="s">
        <v>2160</v>
      </c>
      <c r="E2232" s="164" t="s">
        <v>2160</v>
      </c>
      <c r="F2232" s="165" t="s">
        <v>2156</v>
      </c>
      <c r="G2232" s="126">
        <v>9</v>
      </c>
      <c r="H2232" s="166">
        <v>494</v>
      </c>
      <c r="I2232" s="166">
        <v>546</v>
      </c>
      <c r="J2232" s="166">
        <v>634</v>
      </c>
      <c r="K2232" s="357">
        <v>494</v>
      </c>
      <c r="L2232" s="357">
        <v>546</v>
      </c>
      <c r="M2232" s="357">
        <v>634</v>
      </c>
      <c r="N2232" s="357">
        <v>574</v>
      </c>
      <c r="O2232" s="357">
        <v>494</v>
      </c>
      <c r="P2232" s="357">
        <v>546</v>
      </c>
      <c r="Q2232" s="357">
        <v>634</v>
      </c>
      <c r="R2232" s="357">
        <v>574</v>
      </c>
      <c r="S2232" s="354">
        <v>494</v>
      </c>
      <c r="T2232" s="354">
        <v>546</v>
      </c>
      <c r="U2232" s="354">
        <v>634</v>
      </c>
      <c r="V2232" s="357">
        <v>546</v>
      </c>
      <c r="W2232" s="357">
        <v>634</v>
      </c>
      <c r="X2232" s="357">
        <v>494</v>
      </c>
      <c r="Y2232" s="357">
        <v>546</v>
      </c>
      <c r="Z2232" s="357">
        <v>634</v>
      </c>
      <c r="AA2232" s="357">
        <v>574</v>
      </c>
      <c r="AB2232" s="357">
        <v>494</v>
      </c>
      <c r="AC2232" s="357">
        <v>546</v>
      </c>
      <c r="AD2232" s="357">
        <v>634</v>
      </c>
      <c r="AE2232" s="357">
        <v>574</v>
      </c>
      <c r="AF2232" s="357">
        <v>494</v>
      </c>
      <c r="AG2232" s="357">
        <v>546</v>
      </c>
      <c r="AH2232" s="357">
        <v>634</v>
      </c>
      <c r="AI2232" s="368" t="s">
        <v>2207</v>
      </c>
      <c r="AJ2232" s="357">
        <v>494</v>
      </c>
      <c r="AK2232" s="357">
        <v>546</v>
      </c>
      <c r="AL2232" s="357">
        <v>634</v>
      </c>
      <c r="AM2232" s="357">
        <v>494</v>
      </c>
      <c r="AN2232" s="357">
        <v>546</v>
      </c>
      <c r="AO2232" s="357">
        <v>634</v>
      </c>
      <c r="AP2232" s="357">
        <v>601</v>
      </c>
      <c r="AQ2232" s="357">
        <v>601</v>
      </c>
      <c r="AR2232" s="357">
        <v>601</v>
      </c>
      <c r="AS2232" s="357">
        <v>601</v>
      </c>
      <c r="AT2232" s="105"/>
      <c r="AU2232" s="105" t="s">
        <v>2160</v>
      </c>
      <c r="AV2232" s="126">
        <v>9</v>
      </c>
    </row>
    <row r="2233" spans="1:48" ht="23.25" customHeight="1">
      <c r="D2233" s="105" t="s">
        <v>3194</v>
      </c>
      <c r="E2233" s="164" t="s">
        <v>3194</v>
      </c>
      <c r="F2233" s="165" t="s">
        <v>4687</v>
      </c>
      <c r="G2233" s="126">
        <v>9.5</v>
      </c>
      <c r="H2233" s="166">
        <v>502</v>
      </c>
      <c r="I2233" s="166">
        <v>580</v>
      </c>
      <c r="J2233" s="166">
        <v>666</v>
      </c>
      <c r="K2233" s="357">
        <v>502</v>
      </c>
      <c r="L2233" s="357">
        <v>580</v>
      </c>
      <c r="M2233" s="357">
        <v>666</v>
      </c>
      <c r="N2233" s="357">
        <v>584</v>
      </c>
      <c r="O2233" s="357">
        <v>502</v>
      </c>
      <c r="P2233" s="357">
        <v>580</v>
      </c>
      <c r="Q2233" s="357">
        <v>666</v>
      </c>
      <c r="R2233" s="357">
        <v>584</v>
      </c>
      <c r="S2233" s="354">
        <v>502</v>
      </c>
      <c r="T2233" s="354">
        <v>580</v>
      </c>
      <c r="U2233" s="354">
        <v>666</v>
      </c>
      <c r="V2233" s="357">
        <v>580</v>
      </c>
      <c r="W2233" s="357">
        <v>666</v>
      </c>
      <c r="X2233" s="357">
        <v>502</v>
      </c>
      <c r="Y2233" s="357">
        <v>580</v>
      </c>
      <c r="Z2233" s="357">
        <v>666</v>
      </c>
      <c r="AA2233" s="357">
        <v>584</v>
      </c>
      <c r="AB2233" s="357">
        <v>502</v>
      </c>
      <c r="AC2233" s="357">
        <v>580</v>
      </c>
      <c r="AD2233" s="357">
        <v>666</v>
      </c>
      <c r="AE2233" s="357">
        <v>584</v>
      </c>
      <c r="AF2233" s="357">
        <v>502</v>
      </c>
      <c r="AG2233" s="357">
        <v>580</v>
      </c>
      <c r="AH2233" s="357">
        <v>666</v>
      </c>
      <c r="AI2233" s="368" t="s">
        <v>2207</v>
      </c>
      <c r="AJ2233" s="357">
        <v>502</v>
      </c>
      <c r="AK2233" s="357">
        <v>580</v>
      </c>
      <c r="AL2233" s="357">
        <v>666</v>
      </c>
      <c r="AM2233" s="357">
        <v>502</v>
      </c>
      <c r="AN2233" s="357">
        <v>580</v>
      </c>
      <c r="AO2233" s="357">
        <v>666</v>
      </c>
      <c r="AP2233" s="357">
        <v>638</v>
      </c>
      <c r="AQ2233" s="357">
        <v>638</v>
      </c>
      <c r="AR2233" s="357">
        <v>638</v>
      </c>
      <c r="AS2233" s="357">
        <v>638</v>
      </c>
      <c r="AT2233" s="105"/>
      <c r="AU2233" s="105" t="s">
        <v>3194</v>
      </c>
      <c r="AV2233" s="126">
        <v>9.5</v>
      </c>
    </row>
    <row r="2234" spans="1:48" ht="23.25" customHeight="1">
      <c r="D2234" s="105" t="s">
        <v>3195</v>
      </c>
      <c r="E2234" s="164" t="s">
        <v>3195</v>
      </c>
      <c r="F2234" s="165" t="s">
        <v>4686</v>
      </c>
      <c r="G2234" s="126">
        <v>9.5</v>
      </c>
      <c r="H2234" s="166">
        <v>505</v>
      </c>
      <c r="I2234" s="166">
        <v>559</v>
      </c>
      <c r="J2234" s="166">
        <v>649</v>
      </c>
      <c r="K2234" s="357">
        <v>505</v>
      </c>
      <c r="L2234" s="357">
        <v>559</v>
      </c>
      <c r="M2234" s="357">
        <v>649</v>
      </c>
      <c r="N2234" s="357">
        <v>588</v>
      </c>
      <c r="O2234" s="357">
        <v>505</v>
      </c>
      <c r="P2234" s="357">
        <v>559</v>
      </c>
      <c r="Q2234" s="357">
        <v>649</v>
      </c>
      <c r="R2234" s="357">
        <v>588</v>
      </c>
      <c r="S2234" s="354">
        <v>505</v>
      </c>
      <c r="T2234" s="354">
        <v>559</v>
      </c>
      <c r="U2234" s="354">
        <v>649</v>
      </c>
      <c r="V2234" s="357">
        <v>559</v>
      </c>
      <c r="W2234" s="357">
        <v>649</v>
      </c>
      <c r="X2234" s="357">
        <v>505</v>
      </c>
      <c r="Y2234" s="357">
        <v>559</v>
      </c>
      <c r="Z2234" s="357">
        <v>649</v>
      </c>
      <c r="AA2234" s="357">
        <v>588</v>
      </c>
      <c r="AB2234" s="357">
        <v>505</v>
      </c>
      <c r="AC2234" s="357">
        <v>559</v>
      </c>
      <c r="AD2234" s="357">
        <v>649</v>
      </c>
      <c r="AE2234" s="357">
        <v>588</v>
      </c>
      <c r="AF2234" s="357">
        <v>505</v>
      </c>
      <c r="AG2234" s="357">
        <v>559</v>
      </c>
      <c r="AH2234" s="357">
        <v>649</v>
      </c>
      <c r="AI2234" s="368" t="s">
        <v>2207</v>
      </c>
      <c r="AJ2234" s="357">
        <v>505</v>
      </c>
      <c r="AK2234" s="357">
        <v>559</v>
      </c>
      <c r="AL2234" s="357">
        <v>649</v>
      </c>
      <c r="AM2234" s="357">
        <v>505</v>
      </c>
      <c r="AN2234" s="357">
        <v>559</v>
      </c>
      <c r="AO2234" s="357">
        <v>649</v>
      </c>
      <c r="AP2234" s="357">
        <v>615</v>
      </c>
      <c r="AQ2234" s="357">
        <v>615</v>
      </c>
      <c r="AR2234" s="357">
        <v>615</v>
      </c>
      <c r="AS2234" s="357">
        <v>615</v>
      </c>
      <c r="AT2234" s="105"/>
      <c r="AU2234" s="105" t="s">
        <v>3195</v>
      </c>
      <c r="AV2234" s="126">
        <v>9.5</v>
      </c>
    </row>
    <row r="2235" spans="1:48" ht="23.25" customHeight="1">
      <c r="D2235" s="105" t="s">
        <v>2132</v>
      </c>
      <c r="E2235" s="164" t="s">
        <v>2132</v>
      </c>
      <c r="F2235" s="165" t="s">
        <v>2128</v>
      </c>
      <c r="G2235" s="126">
        <v>10</v>
      </c>
      <c r="H2235" s="166">
        <v>513</v>
      </c>
      <c r="I2235" s="166">
        <v>594</v>
      </c>
      <c r="J2235" s="166">
        <v>683</v>
      </c>
      <c r="K2235" s="357">
        <v>513</v>
      </c>
      <c r="L2235" s="357">
        <v>594</v>
      </c>
      <c r="M2235" s="357">
        <v>683</v>
      </c>
      <c r="N2235" s="357">
        <v>592</v>
      </c>
      <c r="O2235" s="357">
        <v>513</v>
      </c>
      <c r="P2235" s="357">
        <v>594</v>
      </c>
      <c r="Q2235" s="357">
        <v>683</v>
      </c>
      <c r="R2235" s="357">
        <v>592</v>
      </c>
      <c r="S2235" s="354">
        <v>513</v>
      </c>
      <c r="T2235" s="354">
        <v>594</v>
      </c>
      <c r="U2235" s="354">
        <v>683</v>
      </c>
      <c r="V2235" s="357">
        <v>594</v>
      </c>
      <c r="W2235" s="357">
        <v>683</v>
      </c>
      <c r="X2235" s="357">
        <v>513</v>
      </c>
      <c r="Y2235" s="357">
        <v>594</v>
      </c>
      <c r="Z2235" s="357">
        <v>683</v>
      </c>
      <c r="AA2235" s="357">
        <v>592</v>
      </c>
      <c r="AB2235" s="357">
        <v>513</v>
      </c>
      <c r="AC2235" s="357">
        <v>594</v>
      </c>
      <c r="AD2235" s="357">
        <v>683</v>
      </c>
      <c r="AE2235" s="357">
        <v>592</v>
      </c>
      <c r="AF2235" s="357">
        <v>513</v>
      </c>
      <c r="AG2235" s="357">
        <v>594</v>
      </c>
      <c r="AH2235" s="357">
        <v>683</v>
      </c>
      <c r="AI2235" s="368" t="s">
        <v>2207</v>
      </c>
      <c r="AJ2235" s="357">
        <v>513</v>
      </c>
      <c r="AK2235" s="357">
        <v>594</v>
      </c>
      <c r="AL2235" s="357">
        <v>683</v>
      </c>
      <c r="AM2235" s="357">
        <v>513</v>
      </c>
      <c r="AN2235" s="357">
        <v>594</v>
      </c>
      <c r="AO2235" s="357">
        <v>683</v>
      </c>
      <c r="AP2235" s="357">
        <v>653</v>
      </c>
      <c r="AQ2235" s="357">
        <v>653</v>
      </c>
      <c r="AR2235" s="357">
        <v>653</v>
      </c>
      <c r="AS2235" s="357">
        <v>653</v>
      </c>
      <c r="AT2235" s="105"/>
      <c r="AU2235" s="105" t="s">
        <v>2132</v>
      </c>
      <c r="AV2235" s="126">
        <v>10</v>
      </c>
    </row>
    <row r="2236" spans="1:48" ht="23.25" customHeight="1">
      <c r="D2236" s="105" t="s">
        <v>2174</v>
      </c>
      <c r="E2236" s="164" t="s">
        <v>2174</v>
      </c>
      <c r="F2236" s="165" t="s">
        <v>2170</v>
      </c>
      <c r="G2236" s="126">
        <v>10</v>
      </c>
      <c r="H2236" s="166">
        <v>517</v>
      </c>
      <c r="I2236" s="166">
        <v>572</v>
      </c>
      <c r="J2236" s="166">
        <v>664</v>
      </c>
      <c r="K2236" s="357">
        <v>517</v>
      </c>
      <c r="L2236" s="357">
        <v>572</v>
      </c>
      <c r="M2236" s="357">
        <v>664</v>
      </c>
      <c r="N2236" s="357">
        <v>602</v>
      </c>
      <c r="O2236" s="357">
        <v>517</v>
      </c>
      <c r="P2236" s="357">
        <v>572</v>
      </c>
      <c r="Q2236" s="357">
        <v>664</v>
      </c>
      <c r="R2236" s="357">
        <v>602</v>
      </c>
      <c r="S2236" s="354">
        <v>517</v>
      </c>
      <c r="T2236" s="354">
        <v>572</v>
      </c>
      <c r="U2236" s="354">
        <v>664</v>
      </c>
      <c r="V2236" s="357">
        <v>572</v>
      </c>
      <c r="W2236" s="357">
        <v>664</v>
      </c>
      <c r="X2236" s="357">
        <v>517</v>
      </c>
      <c r="Y2236" s="357">
        <v>572</v>
      </c>
      <c r="Z2236" s="357">
        <v>664</v>
      </c>
      <c r="AA2236" s="357">
        <v>602</v>
      </c>
      <c r="AB2236" s="357">
        <v>517</v>
      </c>
      <c r="AC2236" s="357">
        <v>572</v>
      </c>
      <c r="AD2236" s="357">
        <v>664</v>
      </c>
      <c r="AE2236" s="357">
        <v>602</v>
      </c>
      <c r="AF2236" s="357">
        <v>517</v>
      </c>
      <c r="AG2236" s="357">
        <v>572</v>
      </c>
      <c r="AH2236" s="357">
        <v>664</v>
      </c>
      <c r="AI2236" s="368" t="s">
        <v>2207</v>
      </c>
      <c r="AJ2236" s="357">
        <v>517</v>
      </c>
      <c r="AK2236" s="357">
        <v>572</v>
      </c>
      <c r="AL2236" s="357">
        <v>664</v>
      </c>
      <c r="AM2236" s="357">
        <v>517</v>
      </c>
      <c r="AN2236" s="357">
        <v>572</v>
      </c>
      <c r="AO2236" s="357">
        <v>664</v>
      </c>
      <c r="AP2236" s="357">
        <v>629</v>
      </c>
      <c r="AQ2236" s="357">
        <v>629</v>
      </c>
      <c r="AR2236" s="357">
        <v>629</v>
      </c>
      <c r="AS2236" s="357">
        <v>629</v>
      </c>
      <c r="AT2236" s="105"/>
      <c r="AU2236" s="105" t="s">
        <v>2174</v>
      </c>
      <c r="AV2236" s="126">
        <v>10</v>
      </c>
    </row>
    <row r="2237" spans="1:48" ht="23.25" customHeight="1">
      <c r="D2237" s="105" t="s">
        <v>2105</v>
      </c>
      <c r="E2237" s="164" t="s">
        <v>2105</v>
      </c>
      <c r="F2237" s="165" t="s">
        <v>2100</v>
      </c>
      <c r="G2237" s="126">
        <v>9</v>
      </c>
      <c r="H2237" s="166">
        <v>463</v>
      </c>
      <c r="I2237" s="166">
        <v>532</v>
      </c>
      <c r="J2237" s="166">
        <v>611</v>
      </c>
      <c r="K2237" s="357">
        <v>463</v>
      </c>
      <c r="L2237" s="357">
        <v>532</v>
      </c>
      <c r="M2237" s="357">
        <v>611</v>
      </c>
      <c r="N2237" s="357">
        <v>530</v>
      </c>
      <c r="O2237" s="357">
        <v>463</v>
      </c>
      <c r="P2237" s="357">
        <v>532</v>
      </c>
      <c r="Q2237" s="357">
        <v>611</v>
      </c>
      <c r="R2237" s="357">
        <v>530</v>
      </c>
      <c r="S2237" s="354">
        <v>463</v>
      </c>
      <c r="T2237" s="354">
        <v>532</v>
      </c>
      <c r="U2237" s="354">
        <v>611</v>
      </c>
      <c r="V2237" s="357">
        <v>532</v>
      </c>
      <c r="W2237" s="357">
        <v>611</v>
      </c>
      <c r="X2237" s="357">
        <v>463</v>
      </c>
      <c r="Y2237" s="357">
        <v>532</v>
      </c>
      <c r="Z2237" s="357">
        <v>611</v>
      </c>
      <c r="AA2237" s="357">
        <v>530</v>
      </c>
      <c r="AB2237" s="357">
        <v>463</v>
      </c>
      <c r="AC2237" s="357">
        <v>532</v>
      </c>
      <c r="AD2237" s="357">
        <v>611</v>
      </c>
      <c r="AE2237" s="357">
        <v>530</v>
      </c>
      <c r="AF2237" s="357">
        <v>463</v>
      </c>
      <c r="AG2237" s="357">
        <v>532</v>
      </c>
      <c r="AH2237" s="357">
        <v>611</v>
      </c>
      <c r="AI2237" s="368" t="s">
        <v>2207</v>
      </c>
      <c r="AJ2237" s="357">
        <v>463</v>
      </c>
      <c r="AK2237" s="357">
        <v>532</v>
      </c>
      <c r="AL2237" s="357">
        <v>611</v>
      </c>
      <c r="AM2237" s="357">
        <v>463</v>
      </c>
      <c r="AN2237" s="357">
        <v>532</v>
      </c>
      <c r="AO2237" s="357">
        <v>611</v>
      </c>
      <c r="AP2237" s="357">
        <v>585</v>
      </c>
      <c r="AQ2237" s="357">
        <v>585</v>
      </c>
      <c r="AR2237" s="357">
        <v>585</v>
      </c>
      <c r="AS2237" s="357">
        <v>585</v>
      </c>
      <c r="AT2237" s="105"/>
      <c r="AU2237" s="105" t="s">
        <v>2105</v>
      </c>
      <c r="AV2237" s="126">
        <v>9</v>
      </c>
    </row>
    <row r="2238" spans="1:48" ht="23.25" customHeight="1">
      <c r="D2238" s="105" t="s">
        <v>2147</v>
      </c>
      <c r="E2238" s="164" t="s">
        <v>2147</v>
      </c>
      <c r="F2238" s="165" t="s">
        <v>2142</v>
      </c>
      <c r="G2238" s="126">
        <v>9</v>
      </c>
      <c r="H2238" s="166">
        <v>466</v>
      </c>
      <c r="I2238" s="166">
        <v>511</v>
      </c>
      <c r="J2238" s="166">
        <v>594</v>
      </c>
      <c r="K2238" s="357">
        <v>466</v>
      </c>
      <c r="L2238" s="357">
        <v>511</v>
      </c>
      <c r="M2238" s="357">
        <v>594</v>
      </c>
      <c r="N2238" s="357">
        <v>539</v>
      </c>
      <c r="O2238" s="357">
        <v>466</v>
      </c>
      <c r="P2238" s="357">
        <v>511</v>
      </c>
      <c r="Q2238" s="357">
        <v>594</v>
      </c>
      <c r="R2238" s="357">
        <v>539</v>
      </c>
      <c r="S2238" s="354">
        <v>466</v>
      </c>
      <c r="T2238" s="354">
        <v>511</v>
      </c>
      <c r="U2238" s="354">
        <v>594</v>
      </c>
      <c r="V2238" s="357">
        <v>511</v>
      </c>
      <c r="W2238" s="357">
        <v>594</v>
      </c>
      <c r="X2238" s="357">
        <v>466</v>
      </c>
      <c r="Y2238" s="357">
        <v>511</v>
      </c>
      <c r="Z2238" s="357">
        <v>594</v>
      </c>
      <c r="AA2238" s="357">
        <v>539</v>
      </c>
      <c r="AB2238" s="357">
        <v>466</v>
      </c>
      <c r="AC2238" s="357">
        <v>511</v>
      </c>
      <c r="AD2238" s="357">
        <v>594</v>
      </c>
      <c r="AE2238" s="357">
        <v>539</v>
      </c>
      <c r="AF2238" s="357">
        <v>466</v>
      </c>
      <c r="AG2238" s="357">
        <v>511</v>
      </c>
      <c r="AH2238" s="357">
        <v>594</v>
      </c>
      <c r="AI2238" s="368" t="s">
        <v>2207</v>
      </c>
      <c r="AJ2238" s="357">
        <v>466</v>
      </c>
      <c r="AK2238" s="357">
        <v>511</v>
      </c>
      <c r="AL2238" s="357">
        <v>594</v>
      </c>
      <c r="AM2238" s="357">
        <v>466</v>
      </c>
      <c r="AN2238" s="357">
        <v>511</v>
      </c>
      <c r="AO2238" s="357">
        <v>594</v>
      </c>
      <c r="AP2238" s="357">
        <v>563</v>
      </c>
      <c r="AQ2238" s="357">
        <v>563</v>
      </c>
      <c r="AR2238" s="357">
        <v>563</v>
      </c>
      <c r="AS2238" s="357">
        <v>563</v>
      </c>
      <c r="AT2238" s="105"/>
      <c r="AU2238" s="105" t="s">
        <v>2147</v>
      </c>
      <c r="AV2238" s="126">
        <v>9</v>
      </c>
    </row>
    <row r="2239" spans="1:48" ht="23.25" customHeight="1">
      <c r="A2239" s="396"/>
      <c r="B2239" s="397"/>
      <c r="D2239" s="105" t="s">
        <v>2119</v>
      </c>
      <c r="E2239" s="164" t="s">
        <v>2119</v>
      </c>
      <c r="F2239" s="165" t="s">
        <v>2114</v>
      </c>
      <c r="G2239" s="126">
        <v>10.199999999999999</v>
      </c>
      <c r="H2239" s="166">
        <v>517</v>
      </c>
      <c r="I2239" s="166">
        <v>599</v>
      </c>
      <c r="J2239" s="166">
        <v>688</v>
      </c>
      <c r="K2239" s="357">
        <v>517</v>
      </c>
      <c r="L2239" s="357">
        <v>599</v>
      </c>
      <c r="M2239" s="357">
        <v>688</v>
      </c>
      <c r="N2239" s="357">
        <v>597</v>
      </c>
      <c r="O2239" s="357">
        <v>517</v>
      </c>
      <c r="P2239" s="357">
        <v>599</v>
      </c>
      <c r="Q2239" s="357">
        <v>688</v>
      </c>
      <c r="R2239" s="357">
        <v>597</v>
      </c>
      <c r="S2239" s="354">
        <v>517</v>
      </c>
      <c r="T2239" s="354">
        <v>599</v>
      </c>
      <c r="U2239" s="354">
        <v>688</v>
      </c>
      <c r="V2239" s="357">
        <v>599</v>
      </c>
      <c r="W2239" s="357">
        <v>688</v>
      </c>
      <c r="X2239" s="357">
        <v>517</v>
      </c>
      <c r="Y2239" s="357">
        <v>599</v>
      </c>
      <c r="Z2239" s="357">
        <v>688</v>
      </c>
      <c r="AA2239" s="357">
        <v>597</v>
      </c>
      <c r="AB2239" s="357">
        <v>517</v>
      </c>
      <c r="AC2239" s="357">
        <v>599</v>
      </c>
      <c r="AD2239" s="357">
        <v>688</v>
      </c>
      <c r="AE2239" s="357">
        <v>597</v>
      </c>
      <c r="AF2239" s="357">
        <v>517</v>
      </c>
      <c r="AG2239" s="357">
        <v>599</v>
      </c>
      <c r="AH2239" s="357">
        <v>688</v>
      </c>
      <c r="AI2239" s="368" t="s">
        <v>2207</v>
      </c>
      <c r="AJ2239" s="357">
        <v>517</v>
      </c>
      <c r="AK2239" s="357">
        <v>599</v>
      </c>
      <c r="AL2239" s="357">
        <v>688</v>
      </c>
      <c r="AM2239" s="357">
        <v>517</v>
      </c>
      <c r="AN2239" s="357">
        <v>599</v>
      </c>
      <c r="AO2239" s="357">
        <v>688</v>
      </c>
      <c r="AP2239" s="357">
        <v>659</v>
      </c>
      <c r="AQ2239" s="357">
        <v>659</v>
      </c>
      <c r="AR2239" s="357">
        <v>659</v>
      </c>
      <c r="AS2239" s="357">
        <v>659</v>
      </c>
      <c r="AT2239" s="105"/>
      <c r="AU2239" s="105" t="s">
        <v>2119</v>
      </c>
      <c r="AV2239" s="126">
        <v>10.199999999999999</v>
      </c>
    </row>
    <row r="2240" spans="1:48" ht="23.25" customHeight="1">
      <c r="D2240" s="105" t="s">
        <v>2161</v>
      </c>
      <c r="E2240" s="164" t="s">
        <v>2161</v>
      </c>
      <c r="F2240" s="165" t="s">
        <v>2156</v>
      </c>
      <c r="G2240" s="126">
        <v>10.199999999999999</v>
      </c>
      <c r="H2240" s="166">
        <v>521</v>
      </c>
      <c r="I2240" s="166">
        <v>576</v>
      </c>
      <c r="J2240" s="166">
        <v>670</v>
      </c>
      <c r="K2240" s="357">
        <v>521</v>
      </c>
      <c r="L2240" s="357">
        <v>576</v>
      </c>
      <c r="M2240" s="357">
        <v>670</v>
      </c>
      <c r="N2240" s="357">
        <v>607</v>
      </c>
      <c r="O2240" s="357">
        <v>521</v>
      </c>
      <c r="P2240" s="357">
        <v>576</v>
      </c>
      <c r="Q2240" s="357">
        <v>670</v>
      </c>
      <c r="R2240" s="357">
        <v>607</v>
      </c>
      <c r="S2240" s="354">
        <v>521</v>
      </c>
      <c r="T2240" s="354">
        <v>576</v>
      </c>
      <c r="U2240" s="354">
        <v>670</v>
      </c>
      <c r="V2240" s="357">
        <v>576</v>
      </c>
      <c r="W2240" s="357">
        <v>670</v>
      </c>
      <c r="X2240" s="357">
        <v>521</v>
      </c>
      <c r="Y2240" s="357">
        <v>576</v>
      </c>
      <c r="Z2240" s="357">
        <v>670</v>
      </c>
      <c r="AA2240" s="357">
        <v>607</v>
      </c>
      <c r="AB2240" s="357">
        <v>521</v>
      </c>
      <c r="AC2240" s="357">
        <v>576</v>
      </c>
      <c r="AD2240" s="357">
        <v>670</v>
      </c>
      <c r="AE2240" s="357">
        <v>607</v>
      </c>
      <c r="AF2240" s="357">
        <v>521</v>
      </c>
      <c r="AG2240" s="357">
        <v>576</v>
      </c>
      <c r="AH2240" s="357">
        <v>670</v>
      </c>
      <c r="AI2240" s="368" t="s">
        <v>2207</v>
      </c>
      <c r="AJ2240" s="357">
        <v>521</v>
      </c>
      <c r="AK2240" s="357">
        <v>576</v>
      </c>
      <c r="AL2240" s="357">
        <v>670</v>
      </c>
      <c r="AM2240" s="357">
        <v>521</v>
      </c>
      <c r="AN2240" s="357">
        <v>576</v>
      </c>
      <c r="AO2240" s="357">
        <v>670</v>
      </c>
      <c r="AP2240" s="357">
        <v>634</v>
      </c>
      <c r="AQ2240" s="357">
        <v>634</v>
      </c>
      <c r="AR2240" s="357">
        <v>634</v>
      </c>
      <c r="AS2240" s="357">
        <v>634</v>
      </c>
      <c r="AT2240" s="105"/>
      <c r="AU2240" s="105" t="s">
        <v>2161</v>
      </c>
      <c r="AV2240" s="126">
        <v>10.199999999999999</v>
      </c>
    </row>
    <row r="2241" spans="1:48" ht="23.25" customHeight="1">
      <c r="D2241" s="105" t="s">
        <v>3196</v>
      </c>
      <c r="E2241" s="164" t="s">
        <v>3196</v>
      </c>
      <c r="F2241" s="165" t="s">
        <v>4687</v>
      </c>
      <c r="G2241" s="126">
        <v>10.7</v>
      </c>
      <c r="H2241" s="166">
        <v>529</v>
      </c>
      <c r="I2241" s="166">
        <v>613</v>
      </c>
      <c r="J2241" s="166">
        <v>704</v>
      </c>
      <c r="K2241" s="357">
        <v>529</v>
      </c>
      <c r="L2241" s="357">
        <v>613</v>
      </c>
      <c r="M2241" s="357">
        <v>704</v>
      </c>
      <c r="N2241" s="357">
        <v>617</v>
      </c>
      <c r="O2241" s="357">
        <v>529</v>
      </c>
      <c r="P2241" s="357">
        <v>613</v>
      </c>
      <c r="Q2241" s="357">
        <v>704</v>
      </c>
      <c r="R2241" s="357">
        <v>617</v>
      </c>
      <c r="S2241" s="354">
        <v>529</v>
      </c>
      <c r="T2241" s="354">
        <v>613</v>
      </c>
      <c r="U2241" s="354">
        <v>704</v>
      </c>
      <c r="V2241" s="357">
        <v>613</v>
      </c>
      <c r="W2241" s="357">
        <v>704</v>
      </c>
      <c r="X2241" s="357">
        <v>529</v>
      </c>
      <c r="Y2241" s="357">
        <v>613</v>
      </c>
      <c r="Z2241" s="357">
        <v>704</v>
      </c>
      <c r="AA2241" s="357">
        <v>617</v>
      </c>
      <c r="AB2241" s="357">
        <v>529</v>
      </c>
      <c r="AC2241" s="357">
        <v>613</v>
      </c>
      <c r="AD2241" s="357">
        <v>704</v>
      </c>
      <c r="AE2241" s="357">
        <v>617</v>
      </c>
      <c r="AF2241" s="357">
        <v>529</v>
      </c>
      <c r="AG2241" s="357">
        <v>613</v>
      </c>
      <c r="AH2241" s="357">
        <v>704</v>
      </c>
      <c r="AI2241" s="368" t="s">
        <v>2207</v>
      </c>
      <c r="AJ2241" s="357">
        <v>529</v>
      </c>
      <c r="AK2241" s="357">
        <v>613</v>
      </c>
      <c r="AL2241" s="357">
        <v>704</v>
      </c>
      <c r="AM2241" s="357">
        <v>529</v>
      </c>
      <c r="AN2241" s="357">
        <v>613</v>
      </c>
      <c r="AO2241" s="357">
        <v>704</v>
      </c>
      <c r="AP2241" s="357">
        <v>674</v>
      </c>
      <c r="AQ2241" s="357">
        <v>674</v>
      </c>
      <c r="AR2241" s="357">
        <v>674</v>
      </c>
      <c r="AS2241" s="357">
        <v>674</v>
      </c>
      <c r="AT2241" s="105"/>
      <c r="AU2241" s="105" t="s">
        <v>3196</v>
      </c>
      <c r="AV2241" s="126">
        <v>10.7</v>
      </c>
    </row>
    <row r="2242" spans="1:48" ht="23.25" customHeight="1">
      <c r="D2242" s="105" t="s">
        <v>3197</v>
      </c>
      <c r="E2242" s="164" t="s">
        <v>3197</v>
      </c>
      <c r="F2242" s="165" t="s">
        <v>4686</v>
      </c>
      <c r="G2242" s="126">
        <v>10.7</v>
      </c>
      <c r="H2242" s="166">
        <v>533</v>
      </c>
      <c r="I2242" s="166">
        <v>589</v>
      </c>
      <c r="J2242" s="166">
        <v>685</v>
      </c>
      <c r="K2242" s="357">
        <v>533</v>
      </c>
      <c r="L2242" s="357">
        <v>589</v>
      </c>
      <c r="M2242" s="357">
        <v>685</v>
      </c>
      <c r="N2242" s="357">
        <v>620</v>
      </c>
      <c r="O2242" s="357">
        <v>533</v>
      </c>
      <c r="P2242" s="357">
        <v>589</v>
      </c>
      <c r="Q2242" s="357">
        <v>685</v>
      </c>
      <c r="R2242" s="357">
        <v>620</v>
      </c>
      <c r="S2242" s="354">
        <v>533</v>
      </c>
      <c r="T2242" s="354">
        <v>589</v>
      </c>
      <c r="U2242" s="354">
        <v>685</v>
      </c>
      <c r="V2242" s="357">
        <v>589</v>
      </c>
      <c r="W2242" s="357">
        <v>685</v>
      </c>
      <c r="X2242" s="357">
        <v>533</v>
      </c>
      <c r="Y2242" s="357">
        <v>589</v>
      </c>
      <c r="Z2242" s="357">
        <v>685</v>
      </c>
      <c r="AA2242" s="357">
        <v>620</v>
      </c>
      <c r="AB2242" s="357">
        <v>533</v>
      </c>
      <c r="AC2242" s="357">
        <v>589</v>
      </c>
      <c r="AD2242" s="357">
        <v>685</v>
      </c>
      <c r="AE2242" s="357">
        <v>620</v>
      </c>
      <c r="AF2242" s="357">
        <v>533</v>
      </c>
      <c r="AG2242" s="357">
        <v>589</v>
      </c>
      <c r="AH2242" s="357">
        <v>685</v>
      </c>
      <c r="AI2242" s="368" t="s">
        <v>2207</v>
      </c>
      <c r="AJ2242" s="357">
        <v>533</v>
      </c>
      <c r="AK2242" s="357">
        <v>589</v>
      </c>
      <c r="AL2242" s="357">
        <v>685</v>
      </c>
      <c r="AM2242" s="357">
        <v>533</v>
      </c>
      <c r="AN2242" s="357">
        <v>589</v>
      </c>
      <c r="AO2242" s="357">
        <v>685</v>
      </c>
      <c r="AP2242" s="357">
        <v>648</v>
      </c>
      <c r="AQ2242" s="357">
        <v>648</v>
      </c>
      <c r="AR2242" s="357">
        <v>648</v>
      </c>
      <c r="AS2242" s="357">
        <v>648</v>
      </c>
      <c r="AT2242" s="105"/>
      <c r="AU2242" s="105" t="s">
        <v>3197</v>
      </c>
      <c r="AV2242" s="126">
        <v>10.7</v>
      </c>
    </row>
    <row r="2243" spans="1:48" ht="23.25" customHeight="1">
      <c r="D2243" s="105" t="s">
        <v>2133</v>
      </c>
      <c r="E2243" s="164" t="s">
        <v>2133</v>
      </c>
      <c r="F2243" s="165" t="s">
        <v>2128</v>
      </c>
      <c r="G2243" s="126">
        <v>11.299999999999999</v>
      </c>
      <c r="H2243" s="166">
        <v>540</v>
      </c>
      <c r="I2243" s="166">
        <v>627</v>
      </c>
      <c r="J2243" s="166">
        <v>720</v>
      </c>
      <c r="K2243" s="357">
        <v>540</v>
      </c>
      <c r="L2243" s="357">
        <v>627</v>
      </c>
      <c r="M2243" s="357">
        <v>720</v>
      </c>
      <c r="N2243" s="357">
        <v>623</v>
      </c>
      <c r="O2243" s="357">
        <v>540</v>
      </c>
      <c r="P2243" s="357">
        <v>627</v>
      </c>
      <c r="Q2243" s="357">
        <v>720</v>
      </c>
      <c r="R2243" s="357">
        <v>623</v>
      </c>
      <c r="S2243" s="354">
        <v>540</v>
      </c>
      <c r="T2243" s="354">
        <v>627</v>
      </c>
      <c r="U2243" s="354">
        <v>720</v>
      </c>
      <c r="V2243" s="357">
        <v>627</v>
      </c>
      <c r="W2243" s="357">
        <v>720</v>
      </c>
      <c r="X2243" s="357">
        <v>540</v>
      </c>
      <c r="Y2243" s="357">
        <v>627</v>
      </c>
      <c r="Z2243" s="357">
        <v>720</v>
      </c>
      <c r="AA2243" s="357">
        <v>623</v>
      </c>
      <c r="AB2243" s="357">
        <v>540</v>
      </c>
      <c r="AC2243" s="357">
        <v>627</v>
      </c>
      <c r="AD2243" s="357">
        <v>720</v>
      </c>
      <c r="AE2243" s="357">
        <v>623</v>
      </c>
      <c r="AF2243" s="357">
        <v>540</v>
      </c>
      <c r="AG2243" s="357">
        <v>627</v>
      </c>
      <c r="AH2243" s="357">
        <v>720</v>
      </c>
      <c r="AI2243" s="368" t="s">
        <v>2207</v>
      </c>
      <c r="AJ2243" s="357">
        <v>540</v>
      </c>
      <c r="AK2243" s="357">
        <v>627</v>
      </c>
      <c r="AL2243" s="357">
        <v>720</v>
      </c>
      <c r="AM2243" s="357">
        <v>540</v>
      </c>
      <c r="AN2243" s="357">
        <v>627</v>
      </c>
      <c r="AO2243" s="357">
        <v>720</v>
      </c>
      <c r="AP2243" s="357">
        <v>690</v>
      </c>
      <c r="AQ2243" s="357">
        <v>690</v>
      </c>
      <c r="AR2243" s="357">
        <v>690</v>
      </c>
      <c r="AS2243" s="357">
        <v>690</v>
      </c>
      <c r="AT2243" s="105"/>
      <c r="AU2243" s="105" t="s">
        <v>2133</v>
      </c>
      <c r="AV2243" s="126">
        <v>11.299999999999999</v>
      </c>
    </row>
    <row r="2244" spans="1:48" ht="23.25" customHeight="1">
      <c r="D2244" s="105" t="s">
        <v>2175</v>
      </c>
      <c r="E2244" s="164" t="s">
        <v>2175</v>
      </c>
      <c r="F2244" s="165" t="s">
        <v>2170</v>
      </c>
      <c r="G2244" s="126">
        <v>11.299999999999999</v>
      </c>
      <c r="H2244" s="166">
        <v>544</v>
      </c>
      <c r="I2244" s="166">
        <v>602</v>
      </c>
      <c r="J2244" s="166">
        <v>700</v>
      </c>
      <c r="K2244" s="357">
        <v>544</v>
      </c>
      <c r="L2244" s="357">
        <v>602</v>
      </c>
      <c r="M2244" s="357">
        <v>700</v>
      </c>
      <c r="N2244" s="357">
        <v>634</v>
      </c>
      <c r="O2244" s="357">
        <v>544</v>
      </c>
      <c r="P2244" s="357">
        <v>602</v>
      </c>
      <c r="Q2244" s="357">
        <v>700</v>
      </c>
      <c r="R2244" s="357">
        <v>634</v>
      </c>
      <c r="S2244" s="354">
        <v>544</v>
      </c>
      <c r="T2244" s="354">
        <v>602</v>
      </c>
      <c r="U2244" s="354">
        <v>700</v>
      </c>
      <c r="V2244" s="357">
        <v>602</v>
      </c>
      <c r="W2244" s="357">
        <v>700</v>
      </c>
      <c r="X2244" s="357">
        <v>544</v>
      </c>
      <c r="Y2244" s="357">
        <v>602</v>
      </c>
      <c r="Z2244" s="357">
        <v>700</v>
      </c>
      <c r="AA2244" s="357">
        <v>634</v>
      </c>
      <c r="AB2244" s="357">
        <v>544</v>
      </c>
      <c r="AC2244" s="357">
        <v>602</v>
      </c>
      <c r="AD2244" s="357">
        <v>700</v>
      </c>
      <c r="AE2244" s="357">
        <v>634</v>
      </c>
      <c r="AF2244" s="357">
        <v>544</v>
      </c>
      <c r="AG2244" s="357">
        <v>602</v>
      </c>
      <c r="AH2244" s="357">
        <v>700</v>
      </c>
      <c r="AI2244" s="368" t="s">
        <v>2207</v>
      </c>
      <c r="AJ2244" s="357">
        <v>544</v>
      </c>
      <c r="AK2244" s="357">
        <v>602</v>
      </c>
      <c r="AL2244" s="357">
        <v>700</v>
      </c>
      <c r="AM2244" s="357">
        <v>544</v>
      </c>
      <c r="AN2244" s="357">
        <v>602</v>
      </c>
      <c r="AO2244" s="357">
        <v>700</v>
      </c>
      <c r="AP2244" s="357">
        <v>662</v>
      </c>
      <c r="AQ2244" s="357">
        <v>662</v>
      </c>
      <c r="AR2244" s="357">
        <v>662</v>
      </c>
      <c r="AS2244" s="357">
        <v>662</v>
      </c>
      <c r="AT2244" s="105"/>
      <c r="AU2244" s="105" t="s">
        <v>2175</v>
      </c>
      <c r="AV2244" s="126">
        <v>11.299999999999999</v>
      </c>
    </row>
    <row r="2245" spans="1:48" ht="23.25" customHeight="1">
      <c r="D2245" s="105" t="s">
        <v>2106</v>
      </c>
      <c r="E2245" s="164" t="s">
        <v>2106</v>
      </c>
      <c r="F2245" s="165" t="s">
        <v>2100</v>
      </c>
      <c r="G2245" s="126">
        <v>10</v>
      </c>
      <c r="H2245" s="166">
        <v>483</v>
      </c>
      <c r="I2245" s="166">
        <v>557</v>
      </c>
      <c r="J2245" s="166">
        <v>640</v>
      </c>
      <c r="K2245" s="357">
        <v>483</v>
      </c>
      <c r="L2245" s="357">
        <v>557</v>
      </c>
      <c r="M2245" s="357">
        <v>640</v>
      </c>
      <c r="N2245" s="357">
        <v>555</v>
      </c>
      <c r="O2245" s="357">
        <v>483</v>
      </c>
      <c r="P2245" s="357">
        <v>557</v>
      </c>
      <c r="Q2245" s="357">
        <v>640</v>
      </c>
      <c r="R2245" s="357">
        <v>555</v>
      </c>
      <c r="S2245" s="354">
        <v>483</v>
      </c>
      <c r="T2245" s="354">
        <v>557</v>
      </c>
      <c r="U2245" s="354">
        <v>640</v>
      </c>
      <c r="V2245" s="357">
        <v>557</v>
      </c>
      <c r="W2245" s="357">
        <v>640</v>
      </c>
      <c r="X2245" s="357">
        <v>483</v>
      </c>
      <c r="Y2245" s="357">
        <v>557</v>
      </c>
      <c r="Z2245" s="357">
        <v>640</v>
      </c>
      <c r="AA2245" s="357">
        <v>555</v>
      </c>
      <c r="AB2245" s="357">
        <v>483</v>
      </c>
      <c r="AC2245" s="357">
        <v>557</v>
      </c>
      <c r="AD2245" s="357">
        <v>640</v>
      </c>
      <c r="AE2245" s="357">
        <v>555</v>
      </c>
      <c r="AF2245" s="357">
        <v>483</v>
      </c>
      <c r="AG2245" s="357">
        <v>557</v>
      </c>
      <c r="AH2245" s="357">
        <v>640</v>
      </c>
      <c r="AI2245" s="368" t="s">
        <v>2207</v>
      </c>
      <c r="AJ2245" s="357">
        <v>483</v>
      </c>
      <c r="AK2245" s="357">
        <v>557</v>
      </c>
      <c r="AL2245" s="357">
        <v>640</v>
      </c>
      <c r="AM2245" s="357">
        <v>483</v>
      </c>
      <c r="AN2245" s="357">
        <v>557</v>
      </c>
      <c r="AO2245" s="357">
        <v>640</v>
      </c>
      <c r="AP2245" s="357">
        <v>613</v>
      </c>
      <c r="AQ2245" s="357">
        <v>613</v>
      </c>
      <c r="AR2245" s="357">
        <v>613</v>
      </c>
      <c r="AS2245" s="357">
        <v>613</v>
      </c>
      <c r="AT2245" s="105"/>
      <c r="AU2245" s="105" t="s">
        <v>2106</v>
      </c>
      <c r="AV2245" s="126">
        <v>10</v>
      </c>
    </row>
    <row r="2246" spans="1:48" ht="23.25" customHeight="1">
      <c r="D2246" s="105" t="s">
        <v>2148</v>
      </c>
      <c r="E2246" s="164" t="s">
        <v>2148</v>
      </c>
      <c r="F2246" s="165" t="s">
        <v>2142</v>
      </c>
      <c r="G2246" s="126">
        <v>10</v>
      </c>
      <c r="H2246" s="166">
        <v>487</v>
      </c>
      <c r="I2246" s="166">
        <v>535</v>
      </c>
      <c r="J2246" s="166">
        <v>621</v>
      </c>
      <c r="K2246" s="357">
        <v>487</v>
      </c>
      <c r="L2246" s="357">
        <v>535</v>
      </c>
      <c r="M2246" s="357">
        <v>621</v>
      </c>
      <c r="N2246" s="357">
        <v>564</v>
      </c>
      <c r="O2246" s="357">
        <v>487</v>
      </c>
      <c r="P2246" s="357">
        <v>535</v>
      </c>
      <c r="Q2246" s="357">
        <v>621</v>
      </c>
      <c r="R2246" s="357">
        <v>564</v>
      </c>
      <c r="S2246" s="354">
        <v>487</v>
      </c>
      <c r="T2246" s="354">
        <v>535</v>
      </c>
      <c r="U2246" s="354">
        <v>621</v>
      </c>
      <c r="V2246" s="357">
        <v>535</v>
      </c>
      <c r="W2246" s="357">
        <v>621</v>
      </c>
      <c r="X2246" s="357">
        <v>487</v>
      </c>
      <c r="Y2246" s="357">
        <v>535</v>
      </c>
      <c r="Z2246" s="357">
        <v>621</v>
      </c>
      <c r="AA2246" s="357">
        <v>564</v>
      </c>
      <c r="AB2246" s="357">
        <v>487</v>
      </c>
      <c r="AC2246" s="357">
        <v>535</v>
      </c>
      <c r="AD2246" s="357">
        <v>621</v>
      </c>
      <c r="AE2246" s="357">
        <v>564</v>
      </c>
      <c r="AF2246" s="357">
        <v>487</v>
      </c>
      <c r="AG2246" s="357">
        <v>535</v>
      </c>
      <c r="AH2246" s="357">
        <v>621</v>
      </c>
      <c r="AI2246" s="368" t="s">
        <v>2207</v>
      </c>
      <c r="AJ2246" s="357">
        <v>487</v>
      </c>
      <c r="AK2246" s="357">
        <v>535</v>
      </c>
      <c r="AL2246" s="357">
        <v>621</v>
      </c>
      <c r="AM2246" s="357">
        <v>487</v>
      </c>
      <c r="AN2246" s="357">
        <v>535</v>
      </c>
      <c r="AO2246" s="357">
        <v>621</v>
      </c>
      <c r="AP2246" s="357">
        <v>588</v>
      </c>
      <c r="AQ2246" s="357">
        <v>588</v>
      </c>
      <c r="AR2246" s="357">
        <v>588</v>
      </c>
      <c r="AS2246" s="357">
        <v>588</v>
      </c>
      <c r="AT2246" s="105"/>
      <c r="AU2246" s="105" t="s">
        <v>2148</v>
      </c>
      <c r="AV2246" s="126">
        <v>10</v>
      </c>
    </row>
    <row r="2247" spans="1:48" ht="23.25" customHeight="1">
      <c r="D2247" s="105" t="s">
        <v>2120</v>
      </c>
      <c r="E2247" s="164" t="s">
        <v>2120</v>
      </c>
      <c r="F2247" s="165" t="s">
        <v>2114</v>
      </c>
      <c r="G2247" s="126">
        <v>11.299999999999999</v>
      </c>
      <c r="H2247" s="166">
        <v>542</v>
      </c>
      <c r="I2247" s="166">
        <v>629</v>
      </c>
      <c r="J2247" s="166">
        <v>723</v>
      </c>
      <c r="K2247" s="357">
        <v>542</v>
      </c>
      <c r="L2247" s="357">
        <v>629</v>
      </c>
      <c r="M2247" s="357">
        <v>723</v>
      </c>
      <c r="N2247" s="357">
        <v>626</v>
      </c>
      <c r="O2247" s="357">
        <v>542</v>
      </c>
      <c r="P2247" s="357">
        <v>629</v>
      </c>
      <c r="Q2247" s="357">
        <v>723</v>
      </c>
      <c r="R2247" s="357">
        <v>626</v>
      </c>
      <c r="S2247" s="354">
        <v>542</v>
      </c>
      <c r="T2247" s="354">
        <v>629</v>
      </c>
      <c r="U2247" s="354">
        <v>723</v>
      </c>
      <c r="V2247" s="357">
        <v>629</v>
      </c>
      <c r="W2247" s="357">
        <v>723</v>
      </c>
      <c r="X2247" s="357">
        <v>542</v>
      </c>
      <c r="Y2247" s="357">
        <v>629</v>
      </c>
      <c r="Z2247" s="357">
        <v>723</v>
      </c>
      <c r="AA2247" s="357">
        <v>626</v>
      </c>
      <c r="AB2247" s="357">
        <v>542</v>
      </c>
      <c r="AC2247" s="357">
        <v>629</v>
      </c>
      <c r="AD2247" s="357">
        <v>723</v>
      </c>
      <c r="AE2247" s="357">
        <v>626</v>
      </c>
      <c r="AF2247" s="357">
        <v>542</v>
      </c>
      <c r="AG2247" s="357">
        <v>629</v>
      </c>
      <c r="AH2247" s="357">
        <v>723</v>
      </c>
      <c r="AI2247" s="368" t="s">
        <v>2207</v>
      </c>
      <c r="AJ2247" s="357">
        <v>542</v>
      </c>
      <c r="AK2247" s="357">
        <v>629</v>
      </c>
      <c r="AL2247" s="357">
        <v>723</v>
      </c>
      <c r="AM2247" s="357">
        <v>542</v>
      </c>
      <c r="AN2247" s="357">
        <v>629</v>
      </c>
      <c r="AO2247" s="357">
        <v>723</v>
      </c>
      <c r="AP2247" s="357">
        <v>692</v>
      </c>
      <c r="AQ2247" s="357">
        <v>692</v>
      </c>
      <c r="AR2247" s="357">
        <v>692</v>
      </c>
      <c r="AS2247" s="357">
        <v>692</v>
      </c>
      <c r="AT2247" s="105"/>
      <c r="AU2247" s="105" t="s">
        <v>2120</v>
      </c>
      <c r="AV2247" s="126">
        <v>11.299999999999999</v>
      </c>
    </row>
    <row r="2248" spans="1:48" ht="23.25" customHeight="1">
      <c r="D2248" s="105" t="s">
        <v>2162</v>
      </c>
      <c r="E2248" s="164" t="s">
        <v>2162</v>
      </c>
      <c r="F2248" s="165" t="s">
        <v>2156</v>
      </c>
      <c r="G2248" s="126">
        <v>11.299999999999999</v>
      </c>
      <c r="H2248" s="166">
        <v>546</v>
      </c>
      <c r="I2248" s="166">
        <v>604</v>
      </c>
      <c r="J2248" s="166">
        <v>702</v>
      </c>
      <c r="K2248" s="357">
        <v>546</v>
      </c>
      <c r="L2248" s="357">
        <v>604</v>
      </c>
      <c r="M2248" s="357">
        <v>702</v>
      </c>
      <c r="N2248" s="357">
        <v>637</v>
      </c>
      <c r="O2248" s="357">
        <v>546</v>
      </c>
      <c r="P2248" s="357">
        <v>604</v>
      </c>
      <c r="Q2248" s="357">
        <v>702</v>
      </c>
      <c r="R2248" s="357">
        <v>637</v>
      </c>
      <c r="S2248" s="354">
        <v>546</v>
      </c>
      <c r="T2248" s="354">
        <v>604</v>
      </c>
      <c r="U2248" s="354">
        <v>702</v>
      </c>
      <c r="V2248" s="357">
        <v>604</v>
      </c>
      <c r="W2248" s="357">
        <v>702</v>
      </c>
      <c r="X2248" s="357">
        <v>546</v>
      </c>
      <c r="Y2248" s="357">
        <v>604</v>
      </c>
      <c r="Z2248" s="357">
        <v>702</v>
      </c>
      <c r="AA2248" s="357">
        <v>637</v>
      </c>
      <c r="AB2248" s="357">
        <v>546</v>
      </c>
      <c r="AC2248" s="357">
        <v>604</v>
      </c>
      <c r="AD2248" s="357">
        <v>702</v>
      </c>
      <c r="AE2248" s="357">
        <v>637</v>
      </c>
      <c r="AF2248" s="357">
        <v>546</v>
      </c>
      <c r="AG2248" s="357">
        <v>604</v>
      </c>
      <c r="AH2248" s="357">
        <v>702</v>
      </c>
      <c r="AI2248" s="368" t="s">
        <v>2207</v>
      </c>
      <c r="AJ2248" s="357">
        <v>546</v>
      </c>
      <c r="AK2248" s="357">
        <v>604</v>
      </c>
      <c r="AL2248" s="357">
        <v>702</v>
      </c>
      <c r="AM2248" s="357">
        <v>546</v>
      </c>
      <c r="AN2248" s="357">
        <v>604</v>
      </c>
      <c r="AO2248" s="357">
        <v>702</v>
      </c>
      <c r="AP2248" s="357">
        <v>665</v>
      </c>
      <c r="AQ2248" s="357">
        <v>665</v>
      </c>
      <c r="AR2248" s="357">
        <v>665</v>
      </c>
      <c r="AS2248" s="357">
        <v>665</v>
      </c>
      <c r="AT2248" s="105"/>
      <c r="AU2248" s="105" t="s">
        <v>2162</v>
      </c>
      <c r="AV2248" s="126">
        <v>11.299999999999999</v>
      </c>
    </row>
    <row r="2249" spans="1:48" ht="23.25" customHeight="1">
      <c r="D2249" s="105" t="s">
        <v>3198</v>
      </c>
      <c r="E2249" s="164" t="s">
        <v>3198</v>
      </c>
      <c r="F2249" s="165" t="s">
        <v>4687</v>
      </c>
      <c r="G2249" s="126">
        <v>11.9</v>
      </c>
      <c r="H2249" s="166">
        <v>554</v>
      </c>
      <c r="I2249" s="166">
        <v>645</v>
      </c>
      <c r="J2249" s="166">
        <v>740</v>
      </c>
      <c r="K2249" s="357">
        <v>554</v>
      </c>
      <c r="L2249" s="357">
        <v>645</v>
      </c>
      <c r="M2249" s="357">
        <v>740</v>
      </c>
      <c r="N2249" s="357">
        <v>647</v>
      </c>
      <c r="O2249" s="357">
        <v>554</v>
      </c>
      <c r="P2249" s="357">
        <v>645</v>
      </c>
      <c r="Q2249" s="357">
        <v>740</v>
      </c>
      <c r="R2249" s="357">
        <v>647</v>
      </c>
      <c r="S2249" s="354">
        <v>554</v>
      </c>
      <c r="T2249" s="354">
        <v>645</v>
      </c>
      <c r="U2249" s="354">
        <v>740</v>
      </c>
      <c r="V2249" s="357">
        <v>645</v>
      </c>
      <c r="W2249" s="357">
        <v>740</v>
      </c>
      <c r="X2249" s="357">
        <v>554</v>
      </c>
      <c r="Y2249" s="357">
        <v>645</v>
      </c>
      <c r="Z2249" s="357">
        <v>740</v>
      </c>
      <c r="AA2249" s="357">
        <v>647</v>
      </c>
      <c r="AB2249" s="357">
        <v>554</v>
      </c>
      <c r="AC2249" s="357">
        <v>645</v>
      </c>
      <c r="AD2249" s="357">
        <v>740</v>
      </c>
      <c r="AE2249" s="357">
        <v>647</v>
      </c>
      <c r="AF2249" s="357">
        <v>554</v>
      </c>
      <c r="AG2249" s="357">
        <v>645</v>
      </c>
      <c r="AH2249" s="357">
        <v>740</v>
      </c>
      <c r="AI2249" s="368" t="s">
        <v>2207</v>
      </c>
      <c r="AJ2249" s="357">
        <v>554</v>
      </c>
      <c r="AK2249" s="357">
        <v>645</v>
      </c>
      <c r="AL2249" s="357">
        <v>740</v>
      </c>
      <c r="AM2249" s="357">
        <v>554</v>
      </c>
      <c r="AN2249" s="357">
        <v>645</v>
      </c>
      <c r="AO2249" s="357">
        <v>740</v>
      </c>
      <c r="AP2249" s="357">
        <v>709</v>
      </c>
      <c r="AQ2249" s="357">
        <v>709</v>
      </c>
      <c r="AR2249" s="357">
        <v>709</v>
      </c>
      <c r="AS2249" s="357">
        <v>709</v>
      </c>
      <c r="AT2249" s="105"/>
      <c r="AU2249" s="105" t="s">
        <v>3198</v>
      </c>
      <c r="AV2249" s="126">
        <v>11.9</v>
      </c>
    </row>
    <row r="2250" spans="1:48" ht="23.25" customHeight="1">
      <c r="D2250" s="105" t="s">
        <v>3199</v>
      </c>
      <c r="E2250" s="164" t="s">
        <v>3199</v>
      </c>
      <c r="F2250" s="165" t="s">
        <v>4686</v>
      </c>
      <c r="G2250" s="126">
        <v>11.9</v>
      </c>
      <c r="H2250" s="166">
        <v>559</v>
      </c>
      <c r="I2250" s="166">
        <v>618</v>
      </c>
      <c r="J2250" s="166">
        <v>719</v>
      </c>
      <c r="K2250" s="357">
        <v>559</v>
      </c>
      <c r="L2250" s="357">
        <v>618</v>
      </c>
      <c r="M2250" s="357">
        <v>719</v>
      </c>
      <c r="N2250" s="357">
        <v>652</v>
      </c>
      <c r="O2250" s="357">
        <v>559</v>
      </c>
      <c r="P2250" s="357">
        <v>618</v>
      </c>
      <c r="Q2250" s="357">
        <v>719</v>
      </c>
      <c r="R2250" s="357">
        <v>652</v>
      </c>
      <c r="S2250" s="354">
        <v>559</v>
      </c>
      <c r="T2250" s="354">
        <v>618</v>
      </c>
      <c r="U2250" s="354">
        <v>719</v>
      </c>
      <c r="V2250" s="357">
        <v>618</v>
      </c>
      <c r="W2250" s="357">
        <v>719</v>
      </c>
      <c r="X2250" s="357">
        <v>559</v>
      </c>
      <c r="Y2250" s="357">
        <v>618</v>
      </c>
      <c r="Z2250" s="357">
        <v>719</v>
      </c>
      <c r="AA2250" s="357">
        <v>652</v>
      </c>
      <c r="AB2250" s="357">
        <v>559</v>
      </c>
      <c r="AC2250" s="357">
        <v>618</v>
      </c>
      <c r="AD2250" s="357">
        <v>719</v>
      </c>
      <c r="AE2250" s="357">
        <v>652</v>
      </c>
      <c r="AF2250" s="357">
        <v>559</v>
      </c>
      <c r="AG2250" s="357">
        <v>618</v>
      </c>
      <c r="AH2250" s="357">
        <v>719</v>
      </c>
      <c r="AI2250" s="368" t="s">
        <v>2207</v>
      </c>
      <c r="AJ2250" s="357">
        <v>559</v>
      </c>
      <c r="AK2250" s="357">
        <v>618</v>
      </c>
      <c r="AL2250" s="357">
        <v>719</v>
      </c>
      <c r="AM2250" s="357">
        <v>559</v>
      </c>
      <c r="AN2250" s="357">
        <v>618</v>
      </c>
      <c r="AO2250" s="357">
        <v>719</v>
      </c>
      <c r="AP2250" s="357">
        <v>680</v>
      </c>
      <c r="AQ2250" s="357">
        <v>680</v>
      </c>
      <c r="AR2250" s="357">
        <v>680</v>
      </c>
      <c r="AS2250" s="357">
        <v>680</v>
      </c>
      <c r="AT2250" s="105"/>
      <c r="AU2250" s="105" t="s">
        <v>3199</v>
      </c>
      <c r="AV2250" s="126">
        <v>11.9</v>
      </c>
    </row>
    <row r="2251" spans="1:48" ht="23.25" customHeight="1">
      <c r="A2251" s="396"/>
      <c r="B2251" s="397"/>
      <c r="D2251" s="105" t="s">
        <v>2134</v>
      </c>
      <c r="E2251" s="164" t="s">
        <v>2134</v>
      </c>
      <c r="F2251" s="165" t="s">
        <v>2128</v>
      </c>
      <c r="G2251" s="126">
        <v>12.5</v>
      </c>
      <c r="H2251" s="166">
        <v>566</v>
      </c>
      <c r="I2251" s="166">
        <v>660</v>
      </c>
      <c r="J2251" s="166">
        <v>758</v>
      </c>
      <c r="K2251" s="357">
        <v>566</v>
      </c>
      <c r="L2251" s="357">
        <v>660</v>
      </c>
      <c r="M2251" s="357">
        <v>758</v>
      </c>
      <c r="N2251" s="357">
        <v>654</v>
      </c>
      <c r="O2251" s="357">
        <v>566</v>
      </c>
      <c r="P2251" s="357">
        <v>660</v>
      </c>
      <c r="Q2251" s="357">
        <v>758</v>
      </c>
      <c r="R2251" s="357">
        <v>654</v>
      </c>
      <c r="S2251" s="354">
        <v>566</v>
      </c>
      <c r="T2251" s="354">
        <v>660</v>
      </c>
      <c r="U2251" s="354">
        <v>758</v>
      </c>
      <c r="V2251" s="357">
        <v>660</v>
      </c>
      <c r="W2251" s="357">
        <v>758</v>
      </c>
      <c r="X2251" s="357">
        <v>566</v>
      </c>
      <c r="Y2251" s="357">
        <v>660</v>
      </c>
      <c r="Z2251" s="357">
        <v>758</v>
      </c>
      <c r="AA2251" s="357">
        <v>654</v>
      </c>
      <c r="AB2251" s="357">
        <v>566</v>
      </c>
      <c r="AC2251" s="357">
        <v>660</v>
      </c>
      <c r="AD2251" s="357">
        <v>758</v>
      </c>
      <c r="AE2251" s="357">
        <v>654</v>
      </c>
      <c r="AF2251" s="357">
        <v>566</v>
      </c>
      <c r="AG2251" s="357">
        <v>660</v>
      </c>
      <c r="AH2251" s="357">
        <v>758</v>
      </c>
      <c r="AI2251" s="368" t="s">
        <v>2207</v>
      </c>
      <c r="AJ2251" s="357">
        <v>566</v>
      </c>
      <c r="AK2251" s="357">
        <v>660</v>
      </c>
      <c r="AL2251" s="357">
        <v>758</v>
      </c>
      <c r="AM2251" s="357">
        <v>566</v>
      </c>
      <c r="AN2251" s="357">
        <v>660</v>
      </c>
      <c r="AO2251" s="357">
        <v>758</v>
      </c>
      <c r="AP2251" s="357">
        <v>726</v>
      </c>
      <c r="AQ2251" s="357">
        <v>726</v>
      </c>
      <c r="AR2251" s="357">
        <v>726</v>
      </c>
      <c r="AS2251" s="357">
        <v>726</v>
      </c>
      <c r="AT2251" s="105"/>
      <c r="AU2251" s="105" t="s">
        <v>2134</v>
      </c>
      <c r="AV2251" s="126">
        <v>12.5</v>
      </c>
    </row>
    <row r="2252" spans="1:48" ht="23.25" customHeight="1">
      <c r="D2252" s="105" t="s">
        <v>2176</v>
      </c>
      <c r="E2252" s="164" t="s">
        <v>2176</v>
      </c>
      <c r="F2252" s="165" t="s">
        <v>2170</v>
      </c>
      <c r="G2252" s="126">
        <v>12.5</v>
      </c>
      <c r="H2252" s="166">
        <v>571</v>
      </c>
      <c r="I2252" s="166">
        <v>632</v>
      </c>
      <c r="J2252" s="166">
        <v>735</v>
      </c>
      <c r="K2252" s="357">
        <v>571</v>
      </c>
      <c r="L2252" s="357">
        <v>632</v>
      </c>
      <c r="M2252" s="357">
        <v>735</v>
      </c>
      <c r="N2252" s="357">
        <v>666</v>
      </c>
      <c r="O2252" s="357">
        <v>571</v>
      </c>
      <c r="P2252" s="357">
        <v>632</v>
      </c>
      <c r="Q2252" s="357">
        <v>735</v>
      </c>
      <c r="R2252" s="357">
        <v>666</v>
      </c>
      <c r="S2252" s="354">
        <v>571</v>
      </c>
      <c r="T2252" s="354">
        <v>632</v>
      </c>
      <c r="U2252" s="354">
        <v>735</v>
      </c>
      <c r="V2252" s="357">
        <v>632</v>
      </c>
      <c r="W2252" s="357">
        <v>735</v>
      </c>
      <c r="X2252" s="357">
        <v>571</v>
      </c>
      <c r="Y2252" s="357">
        <v>632</v>
      </c>
      <c r="Z2252" s="357">
        <v>735</v>
      </c>
      <c r="AA2252" s="357">
        <v>666</v>
      </c>
      <c r="AB2252" s="357">
        <v>571</v>
      </c>
      <c r="AC2252" s="357">
        <v>632</v>
      </c>
      <c r="AD2252" s="357">
        <v>735</v>
      </c>
      <c r="AE2252" s="357">
        <v>666</v>
      </c>
      <c r="AF2252" s="357">
        <v>571</v>
      </c>
      <c r="AG2252" s="357">
        <v>632</v>
      </c>
      <c r="AH2252" s="357">
        <v>735</v>
      </c>
      <c r="AI2252" s="368" t="s">
        <v>2207</v>
      </c>
      <c r="AJ2252" s="357">
        <v>571</v>
      </c>
      <c r="AK2252" s="357">
        <v>632</v>
      </c>
      <c r="AL2252" s="357">
        <v>735</v>
      </c>
      <c r="AM2252" s="357">
        <v>571</v>
      </c>
      <c r="AN2252" s="357">
        <v>632</v>
      </c>
      <c r="AO2252" s="357">
        <v>735</v>
      </c>
      <c r="AP2252" s="357">
        <v>695</v>
      </c>
      <c r="AQ2252" s="357">
        <v>695</v>
      </c>
      <c r="AR2252" s="357">
        <v>695</v>
      </c>
      <c r="AS2252" s="357">
        <v>695</v>
      </c>
      <c r="AT2252" s="105"/>
      <c r="AU2252" s="105" t="s">
        <v>2176</v>
      </c>
      <c r="AV2252" s="126">
        <v>12.5</v>
      </c>
    </row>
    <row r="2253" spans="1:48" ht="23.25" customHeight="1">
      <c r="B2253" s="443"/>
      <c r="D2253" s="105" t="s">
        <v>2107</v>
      </c>
      <c r="E2253" s="164" t="s">
        <v>2107</v>
      </c>
      <c r="F2253" s="165" t="s">
        <v>2100</v>
      </c>
      <c r="G2253" s="126">
        <v>11</v>
      </c>
      <c r="H2253" s="166">
        <v>503</v>
      </c>
      <c r="I2253" s="166">
        <v>582</v>
      </c>
      <c r="J2253" s="166">
        <v>668</v>
      </c>
      <c r="K2253" s="357">
        <v>503</v>
      </c>
      <c r="L2253" s="357">
        <v>582</v>
      </c>
      <c r="M2253" s="357">
        <v>668</v>
      </c>
      <c r="N2253" s="357">
        <v>578</v>
      </c>
      <c r="O2253" s="357">
        <v>503</v>
      </c>
      <c r="P2253" s="357">
        <v>582</v>
      </c>
      <c r="Q2253" s="357">
        <v>668</v>
      </c>
      <c r="R2253" s="357">
        <v>578</v>
      </c>
      <c r="S2253" s="354">
        <v>503</v>
      </c>
      <c r="T2253" s="354">
        <v>582</v>
      </c>
      <c r="U2253" s="354">
        <v>668</v>
      </c>
      <c r="V2253" s="357">
        <v>582</v>
      </c>
      <c r="W2253" s="357">
        <v>668</v>
      </c>
      <c r="X2253" s="357">
        <v>503</v>
      </c>
      <c r="Y2253" s="357">
        <v>582</v>
      </c>
      <c r="Z2253" s="357">
        <v>668</v>
      </c>
      <c r="AA2253" s="357">
        <v>578</v>
      </c>
      <c r="AB2253" s="357">
        <v>503</v>
      </c>
      <c r="AC2253" s="357">
        <v>582</v>
      </c>
      <c r="AD2253" s="357">
        <v>668</v>
      </c>
      <c r="AE2253" s="357">
        <v>578</v>
      </c>
      <c r="AF2253" s="357">
        <v>503</v>
      </c>
      <c r="AG2253" s="357">
        <v>582</v>
      </c>
      <c r="AH2253" s="357">
        <v>668</v>
      </c>
      <c r="AI2253" s="368" t="s">
        <v>2207</v>
      </c>
      <c r="AJ2253" s="357">
        <v>503</v>
      </c>
      <c r="AK2253" s="357">
        <v>582</v>
      </c>
      <c r="AL2253" s="357">
        <v>668</v>
      </c>
      <c r="AM2253" s="357">
        <v>503</v>
      </c>
      <c r="AN2253" s="357">
        <v>582</v>
      </c>
      <c r="AO2253" s="357">
        <v>668</v>
      </c>
      <c r="AP2253" s="357">
        <v>640</v>
      </c>
      <c r="AQ2253" s="357">
        <v>640</v>
      </c>
      <c r="AR2253" s="357">
        <v>640</v>
      </c>
      <c r="AS2253" s="357">
        <v>640</v>
      </c>
      <c r="AT2253" s="105"/>
      <c r="AU2253" s="105" t="s">
        <v>2107</v>
      </c>
      <c r="AV2253" s="126">
        <v>11</v>
      </c>
    </row>
    <row r="2254" spans="1:48" ht="23.25" customHeight="1">
      <c r="B2254" s="443"/>
      <c r="D2254" s="105" t="s">
        <v>2149</v>
      </c>
      <c r="E2254" s="164" t="s">
        <v>2149</v>
      </c>
      <c r="F2254" s="165" t="s">
        <v>2142</v>
      </c>
      <c r="G2254" s="126">
        <v>11</v>
      </c>
      <c r="H2254" s="166">
        <v>508</v>
      </c>
      <c r="I2254" s="166">
        <v>557</v>
      </c>
      <c r="J2254" s="166">
        <v>648</v>
      </c>
      <c r="K2254" s="357">
        <v>508</v>
      </c>
      <c r="L2254" s="357">
        <v>557</v>
      </c>
      <c r="M2254" s="357">
        <v>648</v>
      </c>
      <c r="N2254" s="357">
        <v>589</v>
      </c>
      <c r="O2254" s="357">
        <v>508</v>
      </c>
      <c r="P2254" s="357">
        <v>557</v>
      </c>
      <c r="Q2254" s="357">
        <v>648</v>
      </c>
      <c r="R2254" s="357">
        <v>589</v>
      </c>
      <c r="S2254" s="354">
        <v>508</v>
      </c>
      <c r="T2254" s="354">
        <v>557</v>
      </c>
      <c r="U2254" s="354">
        <v>648</v>
      </c>
      <c r="V2254" s="357">
        <v>557</v>
      </c>
      <c r="W2254" s="357">
        <v>648</v>
      </c>
      <c r="X2254" s="357">
        <v>508</v>
      </c>
      <c r="Y2254" s="357">
        <v>557</v>
      </c>
      <c r="Z2254" s="357">
        <v>648</v>
      </c>
      <c r="AA2254" s="357">
        <v>589</v>
      </c>
      <c r="AB2254" s="357">
        <v>508</v>
      </c>
      <c r="AC2254" s="357">
        <v>557</v>
      </c>
      <c r="AD2254" s="357">
        <v>648</v>
      </c>
      <c r="AE2254" s="357">
        <v>589</v>
      </c>
      <c r="AF2254" s="357">
        <v>508</v>
      </c>
      <c r="AG2254" s="357">
        <v>557</v>
      </c>
      <c r="AH2254" s="357">
        <v>648</v>
      </c>
      <c r="AI2254" s="368" t="s">
        <v>2207</v>
      </c>
      <c r="AJ2254" s="357">
        <v>508</v>
      </c>
      <c r="AK2254" s="357">
        <v>557</v>
      </c>
      <c r="AL2254" s="357">
        <v>648</v>
      </c>
      <c r="AM2254" s="357">
        <v>508</v>
      </c>
      <c r="AN2254" s="357">
        <v>557</v>
      </c>
      <c r="AO2254" s="357">
        <v>648</v>
      </c>
      <c r="AP2254" s="357">
        <v>613</v>
      </c>
      <c r="AQ2254" s="357">
        <v>613</v>
      </c>
      <c r="AR2254" s="357">
        <v>613</v>
      </c>
      <c r="AS2254" s="357">
        <v>613</v>
      </c>
      <c r="AT2254" s="105"/>
      <c r="AU2254" s="105" t="s">
        <v>2149</v>
      </c>
      <c r="AV2254" s="126">
        <v>11</v>
      </c>
    </row>
    <row r="2255" spans="1:48" ht="23.25" customHeight="1">
      <c r="B2255" s="443"/>
      <c r="D2255" s="105" t="s">
        <v>2121</v>
      </c>
      <c r="E2255" s="164" t="s">
        <v>2121</v>
      </c>
      <c r="F2255" s="165" t="s">
        <v>2114</v>
      </c>
      <c r="G2255" s="126">
        <v>12.4</v>
      </c>
      <c r="H2255" s="166">
        <v>568</v>
      </c>
      <c r="I2255" s="166">
        <v>662</v>
      </c>
      <c r="J2255" s="166">
        <v>760</v>
      </c>
      <c r="K2255" s="357">
        <v>568</v>
      </c>
      <c r="L2255" s="357">
        <v>662</v>
      </c>
      <c r="M2255" s="357">
        <v>760</v>
      </c>
      <c r="N2255" s="357">
        <v>656</v>
      </c>
      <c r="O2255" s="357">
        <v>568</v>
      </c>
      <c r="P2255" s="357">
        <v>662</v>
      </c>
      <c r="Q2255" s="357">
        <v>760</v>
      </c>
      <c r="R2255" s="357">
        <v>656</v>
      </c>
      <c r="S2255" s="354">
        <v>568</v>
      </c>
      <c r="T2255" s="354">
        <v>662</v>
      </c>
      <c r="U2255" s="354">
        <v>760</v>
      </c>
      <c r="V2255" s="357">
        <v>662</v>
      </c>
      <c r="W2255" s="357">
        <v>760</v>
      </c>
      <c r="X2255" s="357">
        <v>568</v>
      </c>
      <c r="Y2255" s="357">
        <v>662</v>
      </c>
      <c r="Z2255" s="357">
        <v>760</v>
      </c>
      <c r="AA2255" s="357">
        <v>656</v>
      </c>
      <c r="AB2255" s="357">
        <v>568</v>
      </c>
      <c r="AC2255" s="357">
        <v>662</v>
      </c>
      <c r="AD2255" s="357">
        <v>760</v>
      </c>
      <c r="AE2255" s="357">
        <v>656</v>
      </c>
      <c r="AF2255" s="357">
        <v>568</v>
      </c>
      <c r="AG2255" s="357">
        <v>662</v>
      </c>
      <c r="AH2255" s="357">
        <v>760</v>
      </c>
      <c r="AI2255" s="368" t="s">
        <v>2207</v>
      </c>
      <c r="AJ2255" s="357">
        <v>568</v>
      </c>
      <c r="AK2255" s="357">
        <v>662</v>
      </c>
      <c r="AL2255" s="357">
        <v>760</v>
      </c>
      <c r="AM2255" s="357">
        <v>568</v>
      </c>
      <c r="AN2255" s="357">
        <v>662</v>
      </c>
      <c r="AO2255" s="357">
        <v>760</v>
      </c>
      <c r="AP2255" s="357">
        <v>728</v>
      </c>
      <c r="AQ2255" s="357">
        <v>728</v>
      </c>
      <c r="AR2255" s="357">
        <v>728</v>
      </c>
      <c r="AS2255" s="357">
        <v>728</v>
      </c>
      <c r="AT2255" s="105"/>
      <c r="AU2255" s="105" t="s">
        <v>2121</v>
      </c>
      <c r="AV2255" s="126">
        <v>12.4</v>
      </c>
    </row>
    <row r="2256" spans="1:48" ht="23.25" customHeight="1">
      <c r="D2256" s="105" t="s">
        <v>2163</v>
      </c>
      <c r="E2256" s="164" t="s">
        <v>2163</v>
      </c>
      <c r="F2256" s="165" t="s">
        <v>2156</v>
      </c>
      <c r="G2256" s="126">
        <v>12.4</v>
      </c>
      <c r="H2256" s="166">
        <v>573</v>
      </c>
      <c r="I2256" s="166">
        <v>634</v>
      </c>
      <c r="J2256" s="166">
        <v>737</v>
      </c>
      <c r="K2256" s="357">
        <v>573</v>
      </c>
      <c r="L2256" s="357">
        <v>634</v>
      </c>
      <c r="M2256" s="357">
        <v>737</v>
      </c>
      <c r="N2256" s="357">
        <v>668</v>
      </c>
      <c r="O2256" s="357">
        <v>573</v>
      </c>
      <c r="P2256" s="357">
        <v>634</v>
      </c>
      <c r="Q2256" s="357">
        <v>737</v>
      </c>
      <c r="R2256" s="357">
        <v>668</v>
      </c>
      <c r="S2256" s="354">
        <v>573</v>
      </c>
      <c r="T2256" s="354">
        <v>634</v>
      </c>
      <c r="U2256" s="354">
        <v>737</v>
      </c>
      <c r="V2256" s="357">
        <v>634</v>
      </c>
      <c r="W2256" s="357">
        <v>737</v>
      </c>
      <c r="X2256" s="357">
        <v>573</v>
      </c>
      <c r="Y2256" s="357">
        <v>634</v>
      </c>
      <c r="Z2256" s="357">
        <v>737</v>
      </c>
      <c r="AA2256" s="357">
        <v>668</v>
      </c>
      <c r="AB2256" s="357">
        <v>573</v>
      </c>
      <c r="AC2256" s="357">
        <v>634</v>
      </c>
      <c r="AD2256" s="357">
        <v>737</v>
      </c>
      <c r="AE2256" s="357">
        <v>668</v>
      </c>
      <c r="AF2256" s="357">
        <v>573</v>
      </c>
      <c r="AG2256" s="357">
        <v>634</v>
      </c>
      <c r="AH2256" s="357">
        <v>737</v>
      </c>
      <c r="AI2256" s="368" t="s">
        <v>2207</v>
      </c>
      <c r="AJ2256" s="357">
        <v>573</v>
      </c>
      <c r="AK2256" s="357">
        <v>634</v>
      </c>
      <c r="AL2256" s="357">
        <v>737</v>
      </c>
      <c r="AM2256" s="357">
        <v>573</v>
      </c>
      <c r="AN2256" s="357">
        <v>634</v>
      </c>
      <c r="AO2256" s="357">
        <v>737</v>
      </c>
      <c r="AP2256" s="357">
        <v>697</v>
      </c>
      <c r="AQ2256" s="357">
        <v>697</v>
      </c>
      <c r="AR2256" s="357">
        <v>697</v>
      </c>
      <c r="AS2256" s="357">
        <v>697</v>
      </c>
      <c r="AT2256" s="105"/>
      <c r="AU2256" s="105" t="s">
        <v>2163</v>
      </c>
      <c r="AV2256" s="126">
        <v>12.4</v>
      </c>
    </row>
    <row r="2257" spans="1:48" ht="23.25" customHeight="1">
      <c r="D2257" s="105" t="s">
        <v>3200</v>
      </c>
      <c r="E2257" s="164" t="s">
        <v>3200</v>
      </c>
      <c r="F2257" s="165" t="s">
        <v>4687</v>
      </c>
      <c r="G2257" s="126">
        <v>13.1</v>
      </c>
      <c r="H2257" s="166">
        <v>582</v>
      </c>
      <c r="I2257" s="166">
        <v>679</v>
      </c>
      <c r="J2257" s="166">
        <v>780</v>
      </c>
      <c r="K2257" s="357">
        <v>582</v>
      </c>
      <c r="L2257" s="357">
        <v>679</v>
      </c>
      <c r="M2257" s="357">
        <v>780</v>
      </c>
      <c r="N2257" s="357">
        <v>681</v>
      </c>
      <c r="O2257" s="357">
        <v>582</v>
      </c>
      <c r="P2257" s="357">
        <v>679</v>
      </c>
      <c r="Q2257" s="357">
        <v>780</v>
      </c>
      <c r="R2257" s="357">
        <v>681</v>
      </c>
      <c r="S2257" s="354">
        <v>582</v>
      </c>
      <c r="T2257" s="354">
        <v>679</v>
      </c>
      <c r="U2257" s="354">
        <v>780</v>
      </c>
      <c r="V2257" s="357">
        <v>679</v>
      </c>
      <c r="W2257" s="357">
        <v>780</v>
      </c>
      <c r="X2257" s="357">
        <v>582</v>
      </c>
      <c r="Y2257" s="357">
        <v>679</v>
      </c>
      <c r="Z2257" s="357">
        <v>780</v>
      </c>
      <c r="AA2257" s="357">
        <v>681</v>
      </c>
      <c r="AB2257" s="357">
        <v>582</v>
      </c>
      <c r="AC2257" s="357">
        <v>679</v>
      </c>
      <c r="AD2257" s="357">
        <v>780</v>
      </c>
      <c r="AE2257" s="357">
        <v>681</v>
      </c>
      <c r="AF2257" s="357">
        <v>582</v>
      </c>
      <c r="AG2257" s="357">
        <v>679</v>
      </c>
      <c r="AH2257" s="357">
        <v>780</v>
      </c>
      <c r="AI2257" s="368" t="s">
        <v>2207</v>
      </c>
      <c r="AJ2257" s="357">
        <v>582</v>
      </c>
      <c r="AK2257" s="357">
        <v>679</v>
      </c>
      <c r="AL2257" s="357">
        <v>780</v>
      </c>
      <c r="AM2257" s="357">
        <v>582</v>
      </c>
      <c r="AN2257" s="357">
        <v>679</v>
      </c>
      <c r="AO2257" s="357">
        <v>780</v>
      </c>
      <c r="AP2257" s="357">
        <v>747</v>
      </c>
      <c r="AQ2257" s="357">
        <v>747</v>
      </c>
      <c r="AR2257" s="357">
        <v>747</v>
      </c>
      <c r="AS2257" s="357">
        <v>747</v>
      </c>
      <c r="AT2257" s="105"/>
      <c r="AU2257" s="105" t="s">
        <v>3200</v>
      </c>
      <c r="AV2257" s="126">
        <v>13.1</v>
      </c>
    </row>
    <row r="2258" spans="1:48" ht="23.25" customHeight="1">
      <c r="D2258" s="105" t="s">
        <v>3201</v>
      </c>
      <c r="E2258" s="164" t="s">
        <v>3201</v>
      </c>
      <c r="F2258" s="165" t="s">
        <v>4686</v>
      </c>
      <c r="G2258" s="126">
        <v>13.1</v>
      </c>
      <c r="H2258" s="166">
        <v>587</v>
      </c>
      <c r="I2258" s="166">
        <v>650</v>
      </c>
      <c r="J2258" s="166">
        <v>756</v>
      </c>
      <c r="K2258" s="357">
        <v>587</v>
      </c>
      <c r="L2258" s="357">
        <v>650</v>
      </c>
      <c r="M2258" s="357">
        <v>756</v>
      </c>
      <c r="N2258" s="357">
        <v>685</v>
      </c>
      <c r="O2258" s="357">
        <v>587</v>
      </c>
      <c r="P2258" s="357">
        <v>650</v>
      </c>
      <c r="Q2258" s="357">
        <v>756</v>
      </c>
      <c r="R2258" s="357">
        <v>685</v>
      </c>
      <c r="S2258" s="354">
        <v>587</v>
      </c>
      <c r="T2258" s="354">
        <v>650</v>
      </c>
      <c r="U2258" s="354">
        <v>756</v>
      </c>
      <c r="V2258" s="357">
        <v>650</v>
      </c>
      <c r="W2258" s="357">
        <v>756</v>
      </c>
      <c r="X2258" s="357">
        <v>587</v>
      </c>
      <c r="Y2258" s="357">
        <v>650</v>
      </c>
      <c r="Z2258" s="357">
        <v>756</v>
      </c>
      <c r="AA2258" s="357">
        <v>685</v>
      </c>
      <c r="AB2258" s="357">
        <v>587</v>
      </c>
      <c r="AC2258" s="357">
        <v>650</v>
      </c>
      <c r="AD2258" s="357">
        <v>756</v>
      </c>
      <c r="AE2258" s="357">
        <v>685</v>
      </c>
      <c r="AF2258" s="357">
        <v>587</v>
      </c>
      <c r="AG2258" s="357">
        <v>650</v>
      </c>
      <c r="AH2258" s="357">
        <v>756</v>
      </c>
      <c r="AI2258" s="368" t="s">
        <v>2207</v>
      </c>
      <c r="AJ2258" s="357">
        <v>587</v>
      </c>
      <c r="AK2258" s="357">
        <v>650</v>
      </c>
      <c r="AL2258" s="357">
        <v>756</v>
      </c>
      <c r="AM2258" s="357">
        <v>587</v>
      </c>
      <c r="AN2258" s="357">
        <v>650</v>
      </c>
      <c r="AO2258" s="357">
        <v>756</v>
      </c>
      <c r="AP2258" s="357">
        <v>715</v>
      </c>
      <c r="AQ2258" s="357">
        <v>715</v>
      </c>
      <c r="AR2258" s="357">
        <v>715</v>
      </c>
      <c r="AS2258" s="357">
        <v>715</v>
      </c>
      <c r="AT2258" s="105"/>
      <c r="AU2258" s="105" t="s">
        <v>3201</v>
      </c>
      <c r="AV2258" s="126">
        <v>13.1</v>
      </c>
    </row>
    <row r="2259" spans="1:48" ht="23.25" customHeight="1">
      <c r="D2259" s="105" t="s">
        <v>2135</v>
      </c>
      <c r="E2259" s="164" t="s">
        <v>2135</v>
      </c>
      <c r="F2259" s="165" t="s">
        <v>2128</v>
      </c>
      <c r="G2259" s="126">
        <v>13.799999999999999</v>
      </c>
      <c r="H2259" s="166">
        <v>593</v>
      </c>
      <c r="I2259" s="166">
        <v>693</v>
      </c>
      <c r="J2259" s="166">
        <v>796</v>
      </c>
      <c r="K2259" s="357">
        <v>593</v>
      </c>
      <c r="L2259" s="357">
        <v>693</v>
      </c>
      <c r="M2259" s="357">
        <v>796</v>
      </c>
      <c r="N2259" s="357">
        <v>686</v>
      </c>
      <c r="O2259" s="357">
        <v>593</v>
      </c>
      <c r="P2259" s="357">
        <v>693</v>
      </c>
      <c r="Q2259" s="357">
        <v>796</v>
      </c>
      <c r="R2259" s="357">
        <v>686</v>
      </c>
      <c r="S2259" s="354">
        <v>593</v>
      </c>
      <c r="T2259" s="354">
        <v>693</v>
      </c>
      <c r="U2259" s="354">
        <v>796</v>
      </c>
      <c r="V2259" s="357">
        <v>693</v>
      </c>
      <c r="W2259" s="357">
        <v>796</v>
      </c>
      <c r="X2259" s="357">
        <v>593</v>
      </c>
      <c r="Y2259" s="357">
        <v>693</v>
      </c>
      <c r="Z2259" s="357">
        <v>796</v>
      </c>
      <c r="AA2259" s="357">
        <v>686</v>
      </c>
      <c r="AB2259" s="357">
        <v>593</v>
      </c>
      <c r="AC2259" s="357">
        <v>693</v>
      </c>
      <c r="AD2259" s="357">
        <v>796</v>
      </c>
      <c r="AE2259" s="357">
        <v>686</v>
      </c>
      <c r="AF2259" s="357">
        <v>593</v>
      </c>
      <c r="AG2259" s="357">
        <v>693</v>
      </c>
      <c r="AH2259" s="357">
        <v>796</v>
      </c>
      <c r="AI2259" s="368" t="s">
        <v>2207</v>
      </c>
      <c r="AJ2259" s="357">
        <v>593</v>
      </c>
      <c r="AK2259" s="357">
        <v>693</v>
      </c>
      <c r="AL2259" s="357">
        <v>796</v>
      </c>
      <c r="AM2259" s="357">
        <v>593</v>
      </c>
      <c r="AN2259" s="357">
        <v>693</v>
      </c>
      <c r="AO2259" s="357">
        <v>796</v>
      </c>
      <c r="AP2259" s="357">
        <v>762</v>
      </c>
      <c r="AQ2259" s="357">
        <v>762</v>
      </c>
      <c r="AR2259" s="357">
        <v>762</v>
      </c>
      <c r="AS2259" s="357">
        <v>762</v>
      </c>
      <c r="AT2259" s="105"/>
      <c r="AU2259" s="105" t="s">
        <v>2135</v>
      </c>
      <c r="AV2259" s="126">
        <v>13.799999999999999</v>
      </c>
    </row>
    <row r="2260" spans="1:48" ht="23.25" customHeight="1">
      <c r="D2260" s="105" t="s">
        <v>2177</v>
      </c>
      <c r="E2260" s="164" t="s">
        <v>2177</v>
      </c>
      <c r="F2260" s="165" t="s">
        <v>2170</v>
      </c>
      <c r="G2260" s="126">
        <v>13.799999999999999</v>
      </c>
      <c r="H2260" s="166">
        <v>598</v>
      </c>
      <c r="I2260" s="166">
        <v>663</v>
      </c>
      <c r="J2260" s="166">
        <v>771</v>
      </c>
      <c r="K2260" s="357">
        <v>598</v>
      </c>
      <c r="L2260" s="357">
        <v>663</v>
      </c>
      <c r="M2260" s="357">
        <v>771</v>
      </c>
      <c r="N2260" s="357">
        <v>699</v>
      </c>
      <c r="O2260" s="357">
        <v>598</v>
      </c>
      <c r="P2260" s="357">
        <v>663</v>
      </c>
      <c r="Q2260" s="357">
        <v>771</v>
      </c>
      <c r="R2260" s="357">
        <v>699</v>
      </c>
      <c r="S2260" s="354">
        <v>598</v>
      </c>
      <c r="T2260" s="354">
        <v>663</v>
      </c>
      <c r="U2260" s="354">
        <v>771</v>
      </c>
      <c r="V2260" s="357">
        <v>663</v>
      </c>
      <c r="W2260" s="357">
        <v>771</v>
      </c>
      <c r="X2260" s="357">
        <v>598</v>
      </c>
      <c r="Y2260" s="357">
        <v>663</v>
      </c>
      <c r="Z2260" s="357">
        <v>771</v>
      </c>
      <c r="AA2260" s="357">
        <v>699</v>
      </c>
      <c r="AB2260" s="357">
        <v>598</v>
      </c>
      <c r="AC2260" s="357">
        <v>663</v>
      </c>
      <c r="AD2260" s="357">
        <v>771</v>
      </c>
      <c r="AE2260" s="357">
        <v>699</v>
      </c>
      <c r="AF2260" s="357">
        <v>598</v>
      </c>
      <c r="AG2260" s="357">
        <v>663</v>
      </c>
      <c r="AH2260" s="357">
        <v>771</v>
      </c>
      <c r="AI2260" s="368" t="s">
        <v>2207</v>
      </c>
      <c r="AJ2260" s="357">
        <v>598</v>
      </c>
      <c r="AK2260" s="357">
        <v>663</v>
      </c>
      <c r="AL2260" s="357">
        <v>771</v>
      </c>
      <c r="AM2260" s="357">
        <v>598</v>
      </c>
      <c r="AN2260" s="357">
        <v>663</v>
      </c>
      <c r="AO2260" s="357">
        <v>771</v>
      </c>
      <c r="AP2260" s="357">
        <v>729</v>
      </c>
      <c r="AQ2260" s="357">
        <v>729</v>
      </c>
      <c r="AR2260" s="357">
        <v>729</v>
      </c>
      <c r="AS2260" s="357">
        <v>729</v>
      </c>
      <c r="AT2260" s="105"/>
      <c r="AU2260" s="105" t="s">
        <v>2177</v>
      </c>
      <c r="AV2260" s="126">
        <v>13.799999999999999</v>
      </c>
    </row>
    <row r="2261" spans="1:48" ht="23.25" customHeight="1">
      <c r="A2261" s="396"/>
      <c r="B2261" s="397"/>
      <c r="D2261" s="105" t="s">
        <v>2108</v>
      </c>
      <c r="E2261" s="164" t="s">
        <v>2108</v>
      </c>
      <c r="F2261" s="165" t="s">
        <v>2100</v>
      </c>
      <c r="G2261" s="126">
        <v>12</v>
      </c>
      <c r="H2261" s="166">
        <v>525</v>
      </c>
      <c r="I2261" s="166">
        <v>608</v>
      </c>
      <c r="J2261" s="166">
        <v>698</v>
      </c>
      <c r="K2261" s="357">
        <v>525</v>
      </c>
      <c r="L2261" s="357">
        <v>608</v>
      </c>
      <c r="M2261" s="357">
        <v>698</v>
      </c>
      <c r="N2261" s="357">
        <v>603</v>
      </c>
      <c r="O2261" s="357">
        <v>525</v>
      </c>
      <c r="P2261" s="357">
        <v>608</v>
      </c>
      <c r="Q2261" s="357">
        <v>698</v>
      </c>
      <c r="R2261" s="357">
        <v>603</v>
      </c>
      <c r="S2261" s="354">
        <v>525</v>
      </c>
      <c r="T2261" s="354">
        <v>608</v>
      </c>
      <c r="U2261" s="354">
        <v>698</v>
      </c>
      <c r="V2261" s="357">
        <v>608</v>
      </c>
      <c r="W2261" s="357">
        <v>698</v>
      </c>
      <c r="X2261" s="357">
        <v>525</v>
      </c>
      <c r="Y2261" s="357">
        <v>608</v>
      </c>
      <c r="Z2261" s="357">
        <v>698</v>
      </c>
      <c r="AA2261" s="357">
        <v>603</v>
      </c>
      <c r="AB2261" s="357">
        <v>525</v>
      </c>
      <c r="AC2261" s="357">
        <v>608</v>
      </c>
      <c r="AD2261" s="357">
        <v>698</v>
      </c>
      <c r="AE2261" s="357">
        <v>603</v>
      </c>
      <c r="AF2261" s="357">
        <v>525</v>
      </c>
      <c r="AG2261" s="357">
        <v>608</v>
      </c>
      <c r="AH2261" s="357">
        <v>698</v>
      </c>
      <c r="AI2261" s="368" t="s">
        <v>2207</v>
      </c>
      <c r="AJ2261" s="357">
        <v>525</v>
      </c>
      <c r="AK2261" s="357">
        <v>608</v>
      </c>
      <c r="AL2261" s="357">
        <v>698</v>
      </c>
      <c r="AM2261" s="357">
        <v>525</v>
      </c>
      <c r="AN2261" s="357">
        <v>608</v>
      </c>
      <c r="AO2261" s="357">
        <v>698</v>
      </c>
      <c r="AP2261" s="357">
        <v>669</v>
      </c>
      <c r="AQ2261" s="357">
        <v>669</v>
      </c>
      <c r="AR2261" s="357">
        <v>669</v>
      </c>
      <c r="AS2261" s="357">
        <v>669</v>
      </c>
      <c r="AT2261" s="105"/>
      <c r="AU2261" s="105" t="s">
        <v>2108</v>
      </c>
      <c r="AV2261" s="126">
        <v>12</v>
      </c>
    </row>
    <row r="2262" spans="1:48" ht="23.25" customHeight="1">
      <c r="D2262" s="105" t="s">
        <v>2150</v>
      </c>
      <c r="E2262" s="164" t="s">
        <v>2150</v>
      </c>
      <c r="F2262" s="165" t="s">
        <v>2142</v>
      </c>
      <c r="G2262" s="126">
        <v>12</v>
      </c>
      <c r="H2262" s="166">
        <v>529</v>
      </c>
      <c r="I2262" s="166">
        <v>581</v>
      </c>
      <c r="J2262" s="166">
        <v>676</v>
      </c>
      <c r="K2262" s="357">
        <v>529</v>
      </c>
      <c r="L2262" s="357">
        <v>581</v>
      </c>
      <c r="M2262" s="357">
        <v>676</v>
      </c>
      <c r="N2262" s="357">
        <v>615</v>
      </c>
      <c r="O2262" s="357">
        <v>529</v>
      </c>
      <c r="P2262" s="357">
        <v>581</v>
      </c>
      <c r="Q2262" s="357">
        <v>676</v>
      </c>
      <c r="R2262" s="357">
        <v>615</v>
      </c>
      <c r="S2262" s="354">
        <v>529</v>
      </c>
      <c r="T2262" s="354">
        <v>581</v>
      </c>
      <c r="U2262" s="354">
        <v>676</v>
      </c>
      <c r="V2262" s="357">
        <v>581</v>
      </c>
      <c r="W2262" s="357">
        <v>676</v>
      </c>
      <c r="X2262" s="357">
        <v>529</v>
      </c>
      <c r="Y2262" s="357">
        <v>581</v>
      </c>
      <c r="Z2262" s="357">
        <v>676</v>
      </c>
      <c r="AA2262" s="357">
        <v>615</v>
      </c>
      <c r="AB2262" s="357">
        <v>529</v>
      </c>
      <c r="AC2262" s="357">
        <v>581</v>
      </c>
      <c r="AD2262" s="357">
        <v>676</v>
      </c>
      <c r="AE2262" s="357">
        <v>615</v>
      </c>
      <c r="AF2262" s="357">
        <v>529</v>
      </c>
      <c r="AG2262" s="357">
        <v>581</v>
      </c>
      <c r="AH2262" s="357">
        <v>676</v>
      </c>
      <c r="AI2262" s="368" t="s">
        <v>2207</v>
      </c>
      <c r="AJ2262" s="357">
        <v>529</v>
      </c>
      <c r="AK2262" s="357">
        <v>581</v>
      </c>
      <c r="AL2262" s="357">
        <v>676</v>
      </c>
      <c r="AM2262" s="357">
        <v>529</v>
      </c>
      <c r="AN2262" s="357">
        <v>581</v>
      </c>
      <c r="AO2262" s="357">
        <v>676</v>
      </c>
      <c r="AP2262" s="357">
        <v>639</v>
      </c>
      <c r="AQ2262" s="357">
        <v>639</v>
      </c>
      <c r="AR2262" s="357">
        <v>639</v>
      </c>
      <c r="AS2262" s="357">
        <v>639</v>
      </c>
      <c r="AT2262" s="105"/>
      <c r="AU2262" s="105" t="s">
        <v>2150</v>
      </c>
      <c r="AV2262" s="126">
        <v>12</v>
      </c>
    </row>
    <row r="2263" spans="1:48" ht="23.25" customHeight="1">
      <c r="D2263" s="105" t="s">
        <v>2122</v>
      </c>
      <c r="E2263" s="164" t="s">
        <v>2122</v>
      </c>
      <c r="F2263" s="165" t="s">
        <v>2114</v>
      </c>
      <c r="G2263" s="126">
        <v>13.5</v>
      </c>
      <c r="H2263" s="166">
        <v>597</v>
      </c>
      <c r="I2263" s="166">
        <v>698</v>
      </c>
      <c r="J2263" s="166">
        <v>801</v>
      </c>
      <c r="K2263" s="357">
        <v>597</v>
      </c>
      <c r="L2263" s="357">
        <v>698</v>
      </c>
      <c r="M2263" s="357">
        <v>801</v>
      </c>
      <c r="N2263" s="357">
        <v>690</v>
      </c>
      <c r="O2263" s="357">
        <v>597</v>
      </c>
      <c r="P2263" s="357">
        <v>698</v>
      </c>
      <c r="Q2263" s="357">
        <v>801</v>
      </c>
      <c r="R2263" s="357">
        <v>690</v>
      </c>
      <c r="S2263" s="354">
        <v>597</v>
      </c>
      <c r="T2263" s="354">
        <v>698</v>
      </c>
      <c r="U2263" s="354">
        <v>801</v>
      </c>
      <c r="V2263" s="357">
        <v>698</v>
      </c>
      <c r="W2263" s="357">
        <v>801</v>
      </c>
      <c r="X2263" s="357">
        <v>597</v>
      </c>
      <c r="Y2263" s="357">
        <v>698</v>
      </c>
      <c r="Z2263" s="357">
        <v>801</v>
      </c>
      <c r="AA2263" s="357">
        <v>690</v>
      </c>
      <c r="AB2263" s="357">
        <v>597</v>
      </c>
      <c r="AC2263" s="357">
        <v>698</v>
      </c>
      <c r="AD2263" s="357">
        <v>801</v>
      </c>
      <c r="AE2263" s="357">
        <v>690</v>
      </c>
      <c r="AF2263" s="357">
        <v>597</v>
      </c>
      <c r="AG2263" s="357">
        <v>698</v>
      </c>
      <c r="AH2263" s="357">
        <v>801</v>
      </c>
      <c r="AI2263" s="368" t="s">
        <v>2207</v>
      </c>
      <c r="AJ2263" s="357">
        <v>597</v>
      </c>
      <c r="AK2263" s="357">
        <v>698</v>
      </c>
      <c r="AL2263" s="357">
        <v>801</v>
      </c>
      <c r="AM2263" s="357">
        <v>597</v>
      </c>
      <c r="AN2263" s="357">
        <v>698</v>
      </c>
      <c r="AO2263" s="357">
        <v>801</v>
      </c>
      <c r="AP2263" s="357">
        <v>767</v>
      </c>
      <c r="AQ2263" s="357">
        <v>767</v>
      </c>
      <c r="AR2263" s="357">
        <v>767</v>
      </c>
      <c r="AS2263" s="357">
        <v>767</v>
      </c>
      <c r="AT2263" s="105"/>
      <c r="AU2263" s="105" t="s">
        <v>2122</v>
      </c>
      <c r="AV2263" s="126">
        <v>13.5</v>
      </c>
    </row>
    <row r="2264" spans="1:48" ht="23.25" customHeight="1">
      <c r="D2264" s="105" t="s">
        <v>2164</v>
      </c>
      <c r="E2264" s="164" t="s">
        <v>2164</v>
      </c>
      <c r="F2264" s="165" t="s">
        <v>2156</v>
      </c>
      <c r="G2264" s="126">
        <v>13.5</v>
      </c>
      <c r="H2264" s="166">
        <v>603</v>
      </c>
      <c r="I2264" s="166">
        <v>667</v>
      </c>
      <c r="J2264" s="166">
        <v>776</v>
      </c>
      <c r="K2264" s="357">
        <v>603</v>
      </c>
      <c r="L2264" s="357">
        <v>667</v>
      </c>
      <c r="M2264" s="357">
        <v>776</v>
      </c>
      <c r="N2264" s="357">
        <v>704</v>
      </c>
      <c r="O2264" s="357">
        <v>603</v>
      </c>
      <c r="P2264" s="357">
        <v>667</v>
      </c>
      <c r="Q2264" s="357">
        <v>776</v>
      </c>
      <c r="R2264" s="357">
        <v>704</v>
      </c>
      <c r="S2264" s="354">
        <v>603</v>
      </c>
      <c r="T2264" s="354">
        <v>667</v>
      </c>
      <c r="U2264" s="354">
        <v>776</v>
      </c>
      <c r="V2264" s="357">
        <v>667</v>
      </c>
      <c r="W2264" s="357">
        <v>776</v>
      </c>
      <c r="X2264" s="357">
        <v>603</v>
      </c>
      <c r="Y2264" s="357">
        <v>667</v>
      </c>
      <c r="Z2264" s="357">
        <v>776</v>
      </c>
      <c r="AA2264" s="357">
        <v>704</v>
      </c>
      <c r="AB2264" s="357">
        <v>603</v>
      </c>
      <c r="AC2264" s="357">
        <v>667</v>
      </c>
      <c r="AD2264" s="357">
        <v>776</v>
      </c>
      <c r="AE2264" s="357">
        <v>704</v>
      </c>
      <c r="AF2264" s="357">
        <v>603</v>
      </c>
      <c r="AG2264" s="357">
        <v>667</v>
      </c>
      <c r="AH2264" s="357">
        <v>776</v>
      </c>
      <c r="AI2264" s="368" t="s">
        <v>2207</v>
      </c>
      <c r="AJ2264" s="357">
        <v>603</v>
      </c>
      <c r="AK2264" s="357">
        <v>667</v>
      </c>
      <c r="AL2264" s="357">
        <v>776</v>
      </c>
      <c r="AM2264" s="357">
        <v>603</v>
      </c>
      <c r="AN2264" s="357">
        <v>667</v>
      </c>
      <c r="AO2264" s="357">
        <v>776</v>
      </c>
      <c r="AP2264" s="357">
        <v>733</v>
      </c>
      <c r="AQ2264" s="357">
        <v>733</v>
      </c>
      <c r="AR2264" s="357">
        <v>733</v>
      </c>
      <c r="AS2264" s="357">
        <v>733</v>
      </c>
      <c r="AT2264" s="105"/>
      <c r="AU2264" s="105" t="s">
        <v>2164</v>
      </c>
      <c r="AV2264" s="126">
        <v>13.5</v>
      </c>
    </row>
    <row r="2265" spans="1:48" ht="23.25" customHeight="1">
      <c r="D2265" s="105" t="s">
        <v>3202</v>
      </c>
      <c r="E2265" s="164" t="s">
        <v>3202</v>
      </c>
      <c r="F2265" s="165" t="s">
        <v>4687</v>
      </c>
      <c r="G2265" s="126">
        <v>14.299999999999999</v>
      </c>
      <c r="H2265" s="166">
        <v>607</v>
      </c>
      <c r="I2265" s="166">
        <v>710</v>
      </c>
      <c r="J2265" s="166">
        <v>815</v>
      </c>
      <c r="K2265" s="357">
        <v>607</v>
      </c>
      <c r="L2265" s="357">
        <v>710</v>
      </c>
      <c r="M2265" s="357">
        <v>815</v>
      </c>
      <c r="N2265" s="357">
        <v>711</v>
      </c>
      <c r="O2265" s="357">
        <v>607</v>
      </c>
      <c r="P2265" s="357">
        <v>710</v>
      </c>
      <c r="Q2265" s="357">
        <v>815</v>
      </c>
      <c r="R2265" s="357">
        <v>711</v>
      </c>
      <c r="S2265" s="354">
        <v>607</v>
      </c>
      <c r="T2265" s="354">
        <v>710</v>
      </c>
      <c r="U2265" s="354">
        <v>815</v>
      </c>
      <c r="V2265" s="357">
        <v>710</v>
      </c>
      <c r="W2265" s="357">
        <v>815</v>
      </c>
      <c r="X2265" s="357">
        <v>607</v>
      </c>
      <c r="Y2265" s="357">
        <v>710</v>
      </c>
      <c r="Z2265" s="357">
        <v>815</v>
      </c>
      <c r="AA2265" s="357">
        <v>711</v>
      </c>
      <c r="AB2265" s="357">
        <v>607</v>
      </c>
      <c r="AC2265" s="357">
        <v>710</v>
      </c>
      <c r="AD2265" s="357">
        <v>815</v>
      </c>
      <c r="AE2265" s="357">
        <v>711</v>
      </c>
      <c r="AF2265" s="357">
        <v>607</v>
      </c>
      <c r="AG2265" s="357">
        <v>710</v>
      </c>
      <c r="AH2265" s="357">
        <v>815</v>
      </c>
      <c r="AI2265" s="368" t="s">
        <v>2207</v>
      </c>
      <c r="AJ2265" s="357">
        <v>607</v>
      </c>
      <c r="AK2265" s="357">
        <v>710</v>
      </c>
      <c r="AL2265" s="357">
        <v>815</v>
      </c>
      <c r="AM2265" s="357">
        <v>607</v>
      </c>
      <c r="AN2265" s="357">
        <v>710</v>
      </c>
      <c r="AO2265" s="357">
        <v>815</v>
      </c>
      <c r="AP2265" s="357">
        <v>781</v>
      </c>
      <c r="AQ2265" s="357">
        <v>781</v>
      </c>
      <c r="AR2265" s="357">
        <v>781</v>
      </c>
      <c r="AS2265" s="357">
        <v>781</v>
      </c>
      <c r="AT2265" s="105"/>
      <c r="AU2265" s="105" t="s">
        <v>3202</v>
      </c>
      <c r="AV2265" s="126">
        <v>14.299999999999999</v>
      </c>
    </row>
    <row r="2266" spans="1:48" ht="23.25" customHeight="1">
      <c r="D2266" s="105" t="s">
        <v>3203</v>
      </c>
      <c r="E2266" s="164" t="s">
        <v>3203</v>
      </c>
      <c r="F2266" s="165" t="s">
        <v>4686</v>
      </c>
      <c r="G2266" s="126">
        <v>14.299999999999999</v>
      </c>
      <c r="H2266" s="166">
        <v>612</v>
      </c>
      <c r="I2266" s="166">
        <v>678</v>
      </c>
      <c r="J2266" s="166">
        <v>789</v>
      </c>
      <c r="K2266" s="357">
        <v>612</v>
      </c>
      <c r="L2266" s="357">
        <v>678</v>
      </c>
      <c r="M2266" s="357">
        <v>789</v>
      </c>
      <c r="N2266" s="357">
        <v>716</v>
      </c>
      <c r="O2266" s="357">
        <v>612</v>
      </c>
      <c r="P2266" s="357">
        <v>678</v>
      </c>
      <c r="Q2266" s="357">
        <v>789</v>
      </c>
      <c r="R2266" s="357">
        <v>716</v>
      </c>
      <c r="S2266" s="354">
        <v>612</v>
      </c>
      <c r="T2266" s="354">
        <v>678</v>
      </c>
      <c r="U2266" s="354">
        <v>789</v>
      </c>
      <c r="V2266" s="357">
        <v>678</v>
      </c>
      <c r="W2266" s="357">
        <v>789</v>
      </c>
      <c r="X2266" s="357">
        <v>612</v>
      </c>
      <c r="Y2266" s="357">
        <v>678</v>
      </c>
      <c r="Z2266" s="357">
        <v>789</v>
      </c>
      <c r="AA2266" s="357">
        <v>716</v>
      </c>
      <c r="AB2266" s="357">
        <v>612</v>
      </c>
      <c r="AC2266" s="357">
        <v>678</v>
      </c>
      <c r="AD2266" s="357">
        <v>789</v>
      </c>
      <c r="AE2266" s="357">
        <v>716</v>
      </c>
      <c r="AF2266" s="357">
        <v>612</v>
      </c>
      <c r="AG2266" s="357">
        <v>678</v>
      </c>
      <c r="AH2266" s="357">
        <v>789</v>
      </c>
      <c r="AI2266" s="368" t="s">
        <v>2207</v>
      </c>
      <c r="AJ2266" s="357">
        <v>612</v>
      </c>
      <c r="AK2266" s="357">
        <v>678</v>
      </c>
      <c r="AL2266" s="357">
        <v>789</v>
      </c>
      <c r="AM2266" s="357">
        <v>612</v>
      </c>
      <c r="AN2266" s="357">
        <v>678</v>
      </c>
      <c r="AO2266" s="357">
        <v>789</v>
      </c>
      <c r="AP2266" s="357">
        <v>746</v>
      </c>
      <c r="AQ2266" s="357">
        <v>746</v>
      </c>
      <c r="AR2266" s="357">
        <v>746</v>
      </c>
      <c r="AS2266" s="357">
        <v>746</v>
      </c>
      <c r="AT2266" s="105"/>
      <c r="AU2266" s="105" t="s">
        <v>3203</v>
      </c>
      <c r="AV2266" s="126">
        <v>14.299999999999999</v>
      </c>
    </row>
    <row r="2267" spans="1:48" ht="23.25" customHeight="1">
      <c r="D2267" s="105" t="s">
        <v>2136</v>
      </c>
      <c r="E2267" s="164" t="s">
        <v>2136</v>
      </c>
      <c r="F2267" s="165" t="s">
        <v>2128</v>
      </c>
      <c r="G2267" s="126">
        <v>15</v>
      </c>
      <c r="H2267" s="166">
        <v>620</v>
      </c>
      <c r="I2267" s="166">
        <v>726</v>
      </c>
      <c r="J2267" s="166">
        <v>834</v>
      </c>
      <c r="K2267" s="357">
        <v>620</v>
      </c>
      <c r="L2267" s="357">
        <v>726</v>
      </c>
      <c r="M2267" s="357">
        <v>834</v>
      </c>
      <c r="N2267" s="357">
        <v>717</v>
      </c>
      <c r="O2267" s="357">
        <v>620</v>
      </c>
      <c r="P2267" s="357">
        <v>726</v>
      </c>
      <c r="Q2267" s="357">
        <v>834</v>
      </c>
      <c r="R2267" s="357">
        <v>717</v>
      </c>
      <c r="S2267" s="354">
        <v>620</v>
      </c>
      <c r="T2267" s="354">
        <v>726</v>
      </c>
      <c r="U2267" s="354">
        <v>834</v>
      </c>
      <c r="V2267" s="357">
        <v>726</v>
      </c>
      <c r="W2267" s="357">
        <v>834</v>
      </c>
      <c r="X2267" s="357">
        <v>620</v>
      </c>
      <c r="Y2267" s="357">
        <v>726</v>
      </c>
      <c r="Z2267" s="357">
        <v>834</v>
      </c>
      <c r="AA2267" s="357">
        <v>717</v>
      </c>
      <c r="AB2267" s="357">
        <v>620</v>
      </c>
      <c r="AC2267" s="357">
        <v>726</v>
      </c>
      <c r="AD2267" s="357">
        <v>834</v>
      </c>
      <c r="AE2267" s="357">
        <v>717</v>
      </c>
      <c r="AF2267" s="357">
        <v>620</v>
      </c>
      <c r="AG2267" s="357">
        <v>726</v>
      </c>
      <c r="AH2267" s="357">
        <v>834</v>
      </c>
      <c r="AI2267" s="368" t="s">
        <v>2207</v>
      </c>
      <c r="AJ2267" s="357">
        <v>620</v>
      </c>
      <c r="AK2267" s="357">
        <v>726</v>
      </c>
      <c r="AL2267" s="357">
        <v>834</v>
      </c>
      <c r="AM2267" s="357">
        <v>620</v>
      </c>
      <c r="AN2267" s="357">
        <v>726</v>
      </c>
      <c r="AO2267" s="357">
        <v>834</v>
      </c>
      <c r="AP2267" s="357">
        <v>798</v>
      </c>
      <c r="AQ2267" s="357">
        <v>798</v>
      </c>
      <c r="AR2267" s="357">
        <v>798</v>
      </c>
      <c r="AS2267" s="357">
        <v>798</v>
      </c>
      <c r="AT2267" s="105"/>
      <c r="AU2267" s="105" t="s">
        <v>2136</v>
      </c>
      <c r="AV2267" s="126">
        <v>15</v>
      </c>
    </row>
    <row r="2268" spans="1:48" ht="23.25" customHeight="1">
      <c r="D2268" s="105" t="s">
        <v>2178</v>
      </c>
      <c r="E2268" s="164" t="s">
        <v>2178</v>
      </c>
      <c r="F2268" s="165" t="s">
        <v>2170</v>
      </c>
      <c r="G2268" s="126">
        <v>15</v>
      </c>
      <c r="H2268" s="166">
        <v>625</v>
      </c>
      <c r="I2268" s="166">
        <v>693</v>
      </c>
      <c r="J2268" s="166">
        <v>806</v>
      </c>
      <c r="K2268" s="357">
        <v>625</v>
      </c>
      <c r="L2268" s="357">
        <v>693</v>
      </c>
      <c r="M2268" s="357">
        <v>806</v>
      </c>
      <c r="N2268" s="357">
        <v>732</v>
      </c>
      <c r="O2268" s="357">
        <v>625</v>
      </c>
      <c r="P2268" s="357">
        <v>693</v>
      </c>
      <c r="Q2268" s="357">
        <v>806</v>
      </c>
      <c r="R2268" s="357">
        <v>732</v>
      </c>
      <c r="S2268" s="354">
        <v>625</v>
      </c>
      <c r="T2268" s="354">
        <v>693</v>
      </c>
      <c r="U2268" s="354">
        <v>806</v>
      </c>
      <c r="V2268" s="357">
        <v>693</v>
      </c>
      <c r="W2268" s="357">
        <v>806</v>
      </c>
      <c r="X2268" s="357">
        <v>625</v>
      </c>
      <c r="Y2268" s="357">
        <v>693</v>
      </c>
      <c r="Z2268" s="357">
        <v>806</v>
      </c>
      <c r="AA2268" s="357">
        <v>732</v>
      </c>
      <c r="AB2268" s="357">
        <v>625</v>
      </c>
      <c r="AC2268" s="357">
        <v>693</v>
      </c>
      <c r="AD2268" s="357">
        <v>806</v>
      </c>
      <c r="AE2268" s="357">
        <v>732</v>
      </c>
      <c r="AF2268" s="357">
        <v>625</v>
      </c>
      <c r="AG2268" s="357">
        <v>693</v>
      </c>
      <c r="AH2268" s="357">
        <v>806</v>
      </c>
      <c r="AI2268" s="368" t="s">
        <v>2207</v>
      </c>
      <c r="AJ2268" s="357">
        <v>625</v>
      </c>
      <c r="AK2268" s="357">
        <v>693</v>
      </c>
      <c r="AL2268" s="357">
        <v>806</v>
      </c>
      <c r="AM2268" s="357">
        <v>625</v>
      </c>
      <c r="AN2268" s="357">
        <v>693</v>
      </c>
      <c r="AO2268" s="357">
        <v>806</v>
      </c>
      <c r="AP2268" s="357">
        <v>762</v>
      </c>
      <c r="AQ2268" s="357">
        <v>762</v>
      </c>
      <c r="AR2268" s="357">
        <v>762</v>
      </c>
      <c r="AS2268" s="357">
        <v>762</v>
      </c>
      <c r="AT2268" s="105"/>
      <c r="AU2268" s="105" t="s">
        <v>2178</v>
      </c>
      <c r="AV2268" s="126">
        <v>15</v>
      </c>
    </row>
    <row r="2269" spans="1:48" ht="23.25" customHeight="1">
      <c r="D2269" s="105" t="s">
        <v>2109</v>
      </c>
      <c r="E2269" s="164" t="s">
        <v>2109</v>
      </c>
      <c r="F2269" s="165" t="s">
        <v>2100</v>
      </c>
      <c r="G2269" s="126">
        <v>13</v>
      </c>
      <c r="H2269" s="166">
        <v>546</v>
      </c>
      <c r="I2269" s="166">
        <v>634</v>
      </c>
      <c r="J2269" s="166">
        <v>728</v>
      </c>
      <c r="K2269" s="357">
        <v>546</v>
      </c>
      <c r="L2269" s="357">
        <v>634</v>
      </c>
      <c r="M2269" s="357">
        <v>728</v>
      </c>
      <c r="N2269" s="357">
        <v>627</v>
      </c>
      <c r="O2269" s="357">
        <v>546</v>
      </c>
      <c r="P2269" s="357">
        <v>634</v>
      </c>
      <c r="Q2269" s="357">
        <v>728</v>
      </c>
      <c r="R2269" s="357">
        <v>627</v>
      </c>
      <c r="S2269" s="354">
        <v>546</v>
      </c>
      <c r="T2269" s="354">
        <v>634</v>
      </c>
      <c r="U2269" s="354">
        <v>728</v>
      </c>
      <c r="V2269" s="357">
        <v>634</v>
      </c>
      <c r="W2269" s="357">
        <v>728</v>
      </c>
      <c r="X2269" s="357">
        <v>546</v>
      </c>
      <c r="Y2269" s="357">
        <v>634</v>
      </c>
      <c r="Z2269" s="357">
        <v>728</v>
      </c>
      <c r="AA2269" s="357">
        <v>627</v>
      </c>
      <c r="AB2269" s="357">
        <v>546</v>
      </c>
      <c r="AC2269" s="357">
        <v>634</v>
      </c>
      <c r="AD2269" s="357">
        <v>728</v>
      </c>
      <c r="AE2269" s="357">
        <v>627</v>
      </c>
      <c r="AF2269" s="357">
        <v>546</v>
      </c>
      <c r="AG2269" s="357">
        <v>634</v>
      </c>
      <c r="AH2269" s="357">
        <v>728</v>
      </c>
      <c r="AI2269" s="368" t="s">
        <v>2207</v>
      </c>
      <c r="AJ2269" s="357">
        <v>546</v>
      </c>
      <c r="AK2269" s="357">
        <v>634</v>
      </c>
      <c r="AL2269" s="357">
        <v>728</v>
      </c>
      <c r="AM2269" s="357">
        <v>546</v>
      </c>
      <c r="AN2269" s="357">
        <v>634</v>
      </c>
      <c r="AO2269" s="357">
        <v>728</v>
      </c>
      <c r="AP2269" s="357">
        <v>698</v>
      </c>
      <c r="AQ2269" s="357">
        <v>698</v>
      </c>
      <c r="AR2269" s="357">
        <v>698</v>
      </c>
      <c r="AS2269" s="357">
        <v>698</v>
      </c>
      <c r="AT2269" s="105"/>
      <c r="AU2269" s="105" t="s">
        <v>2109</v>
      </c>
      <c r="AV2269" s="126">
        <v>13</v>
      </c>
    </row>
    <row r="2270" spans="1:48" ht="23.25" customHeight="1">
      <c r="D2270" s="105" t="s">
        <v>2151</v>
      </c>
      <c r="E2270" s="164" t="s">
        <v>2151</v>
      </c>
      <c r="F2270" s="165" t="s">
        <v>2142</v>
      </c>
      <c r="G2270" s="126">
        <v>13</v>
      </c>
      <c r="H2270" s="166">
        <v>551</v>
      </c>
      <c r="I2270" s="166">
        <v>605</v>
      </c>
      <c r="J2270" s="166">
        <v>704</v>
      </c>
      <c r="K2270" s="357">
        <v>551</v>
      </c>
      <c r="L2270" s="357">
        <v>605</v>
      </c>
      <c r="M2270" s="357">
        <v>704</v>
      </c>
      <c r="N2270" s="357">
        <v>640</v>
      </c>
      <c r="O2270" s="357">
        <v>551</v>
      </c>
      <c r="P2270" s="357">
        <v>605</v>
      </c>
      <c r="Q2270" s="357">
        <v>704</v>
      </c>
      <c r="R2270" s="357">
        <v>640</v>
      </c>
      <c r="S2270" s="354">
        <v>551</v>
      </c>
      <c r="T2270" s="354">
        <v>605</v>
      </c>
      <c r="U2270" s="354">
        <v>704</v>
      </c>
      <c r="V2270" s="357">
        <v>605</v>
      </c>
      <c r="W2270" s="357">
        <v>704</v>
      </c>
      <c r="X2270" s="357">
        <v>551</v>
      </c>
      <c r="Y2270" s="357">
        <v>605</v>
      </c>
      <c r="Z2270" s="357">
        <v>704</v>
      </c>
      <c r="AA2270" s="357">
        <v>640</v>
      </c>
      <c r="AB2270" s="357">
        <v>551</v>
      </c>
      <c r="AC2270" s="357">
        <v>605</v>
      </c>
      <c r="AD2270" s="357">
        <v>704</v>
      </c>
      <c r="AE2270" s="357">
        <v>640</v>
      </c>
      <c r="AF2270" s="357">
        <v>551</v>
      </c>
      <c r="AG2270" s="357">
        <v>605</v>
      </c>
      <c r="AH2270" s="357">
        <v>704</v>
      </c>
      <c r="AI2270" s="368" t="s">
        <v>2207</v>
      </c>
      <c r="AJ2270" s="357">
        <v>551</v>
      </c>
      <c r="AK2270" s="357">
        <v>605</v>
      </c>
      <c r="AL2270" s="357">
        <v>704</v>
      </c>
      <c r="AM2270" s="357">
        <v>551</v>
      </c>
      <c r="AN2270" s="357">
        <v>605</v>
      </c>
      <c r="AO2270" s="357">
        <v>704</v>
      </c>
      <c r="AP2270" s="357">
        <v>665</v>
      </c>
      <c r="AQ2270" s="357">
        <v>665</v>
      </c>
      <c r="AR2270" s="357">
        <v>665</v>
      </c>
      <c r="AS2270" s="357">
        <v>665</v>
      </c>
      <c r="AT2270" s="105"/>
      <c r="AU2270" s="105" t="s">
        <v>2151</v>
      </c>
      <c r="AV2270" s="126">
        <v>13</v>
      </c>
    </row>
    <row r="2271" spans="1:48" ht="23.25" customHeight="1">
      <c r="D2271" s="105" t="s">
        <v>2123</v>
      </c>
      <c r="E2271" s="164" t="s">
        <v>2123</v>
      </c>
      <c r="F2271" s="165" t="s">
        <v>2114</v>
      </c>
      <c r="G2271" s="126">
        <v>14.7</v>
      </c>
      <c r="H2271" s="166">
        <v>619</v>
      </c>
      <c r="I2271" s="166">
        <v>725</v>
      </c>
      <c r="J2271" s="166">
        <v>832</v>
      </c>
      <c r="K2271" s="357">
        <v>619</v>
      </c>
      <c r="L2271" s="357">
        <v>725</v>
      </c>
      <c r="M2271" s="357">
        <v>832</v>
      </c>
      <c r="N2271" s="357">
        <v>716</v>
      </c>
      <c r="O2271" s="357">
        <v>619</v>
      </c>
      <c r="P2271" s="357">
        <v>725</v>
      </c>
      <c r="Q2271" s="357">
        <v>832</v>
      </c>
      <c r="R2271" s="357">
        <v>716</v>
      </c>
      <c r="S2271" s="354">
        <v>619</v>
      </c>
      <c r="T2271" s="354">
        <v>725</v>
      </c>
      <c r="U2271" s="354">
        <v>832</v>
      </c>
      <c r="V2271" s="357">
        <v>725</v>
      </c>
      <c r="W2271" s="357">
        <v>832</v>
      </c>
      <c r="X2271" s="357">
        <v>619</v>
      </c>
      <c r="Y2271" s="357">
        <v>725</v>
      </c>
      <c r="Z2271" s="357">
        <v>832</v>
      </c>
      <c r="AA2271" s="357">
        <v>716</v>
      </c>
      <c r="AB2271" s="357">
        <v>619</v>
      </c>
      <c r="AC2271" s="357">
        <v>725</v>
      </c>
      <c r="AD2271" s="357">
        <v>832</v>
      </c>
      <c r="AE2271" s="357">
        <v>716</v>
      </c>
      <c r="AF2271" s="357">
        <v>619</v>
      </c>
      <c r="AG2271" s="357">
        <v>725</v>
      </c>
      <c r="AH2271" s="357">
        <v>832</v>
      </c>
      <c r="AI2271" s="368" t="s">
        <v>2207</v>
      </c>
      <c r="AJ2271" s="357">
        <v>619</v>
      </c>
      <c r="AK2271" s="357">
        <v>725</v>
      </c>
      <c r="AL2271" s="357">
        <v>832</v>
      </c>
      <c r="AM2271" s="357">
        <v>619</v>
      </c>
      <c r="AN2271" s="357">
        <v>725</v>
      </c>
      <c r="AO2271" s="357">
        <v>832</v>
      </c>
      <c r="AP2271" s="357">
        <v>797</v>
      </c>
      <c r="AQ2271" s="357">
        <v>797</v>
      </c>
      <c r="AR2271" s="357">
        <v>797</v>
      </c>
      <c r="AS2271" s="357">
        <v>797</v>
      </c>
      <c r="AT2271" s="105"/>
      <c r="AU2271" s="105" t="s">
        <v>2123</v>
      </c>
      <c r="AV2271" s="126">
        <v>14.7</v>
      </c>
    </row>
    <row r="2272" spans="1:48" ht="23.25" customHeight="1">
      <c r="A2272" s="396"/>
      <c r="B2272" s="397"/>
      <c r="D2272" s="105" t="s">
        <v>2165</v>
      </c>
      <c r="E2272" s="164" t="s">
        <v>2165</v>
      </c>
      <c r="F2272" s="165" t="s">
        <v>2156</v>
      </c>
      <c r="G2272" s="126">
        <v>14.7</v>
      </c>
      <c r="H2272" s="166">
        <v>625</v>
      </c>
      <c r="I2272" s="166">
        <v>692</v>
      </c>
      <c r="J2272" s="166">
        <v>805</v>
      </c>
      <c r="K2272" s="357">
        <v>625</v>
      </c>
      <c r="L2272" s="357">
        <v>692</v>
      </c>
      <c r="M2272" s="357">
        <v>805</v>
      </c>
      <c r="N2272" s="357">
        <v>731</v>
      </c>
      <c r="O2272" s="357">
        <v>625</v>
      </c>
      <c r="P2272" s="357">
        <v>692</v>
      </c>
      <c r="Q2272" s="357">
        <v>805</v>
      </c>
      <c r="R2272" s="357">
        <v>731</v>
      </c>
      <c r="S2272" s="354">
        <v>625</v>
      </c>
      <c r="T2272" s="354">
        <v>692</v>
      </c>
      <c r="U2272" s="354">
        <v>805</v>
      </c>
      <c r="V2272" s="357">
        <v>692</v>
      </c>
      <c r="W2272" s="357">
        <v>805</v>
      </c>
      <c r="X2272" s="357">
        <v>625</v>
      </c>
      <c r="Y2272" s="357">
        <v>692</v>
      </c>
      <c r="Z2272" s="357">
        <v>805</v>
      </c>
      <c r="AA2272" s="357">
        <v>731</v>
      </c>
      <c r="AB2272" s="357">
        <v>625</v>
      </c>
      <c r="AC2272" s="357">
        <v>692</v>
      </c>
      <c r="AD2272" s="357">
        <v>805</v>
      </c>
      <c r="AE2272" s="357">
        <v>731</v>
      </c>
      <c r="AF2272" s="357">
        <v>625</v>
      </c>
      <c r="AG2272" s="357">
        <v>692</v>
      </c>
      <c r="AH2272" s="357">
        <v>805</v>
      </c>
      <c r="AI2272" s="368" t="s">
        <v>2207</v>
      </c>
      <c r="AJ2272" s="357">
        <v>625</v>
      </c>
      <c r="AK2272" s="357">
        <v>692</v>
      </c>
      <c r="AL2272" s="357">
        <v>805</v>
      </c>
      <c r="AM2272" s="357">
        <v>625</v>
      </c>
      <c r="AN2272" s="357">
        <v>692</v>
      </c>
      <c r="AO2272" s="357">
        <v>805</v>
      </c>
      <c r="AP2272" s="357">
        <v>761</v>
      </c>
      <c r="AQ2272" s="357">
        <v>761</v>
      </c>
      <c r="AR2272" s="357">
        <v>761</v>
      </c>
      <c r="AS2272" s="357">
        <v>761</v>
      </c>
      <c r="AT2272" s="105"/>
      <c r="AU2272" s="105" t="s">
        <v>2165</v>
      </c>
      <c r="AV2272" s="126">
        <v>14.7</v>
      </c>
    </row>
    <row r="2273" spans="1:48" ht="23.25" customHeight="1">
      <c r="A2273" s="396"/>
      <c r="B2273" s="397"/>
      <c r="D2273" s="105" t="s">
        <v>3204</v>
      </c>
      <c r="E2273" s="164" t="s">
        <v>3204</v>
      </c>
      <c r="F2273" s="165" t="s">
        <v>4687</v>
      </c>
      <c r="G2273" s="126">
        <v>15.5</v>
      </c>
      <c r="H2273" s="166">
        <v>632</v>
      </c>
      <c r="I2273" s="166">
        <v>741</v>
      </c>
      <c r="J2273" s="166">
        <v>851</v>
      </c>
      <c r="K2273" s="357">
        <v>632</v>
      </c>
      <c r="L2273" s="357">
        <v>741</v>
      </c>
      <c r="M2273" s="357">
        <v>851</v>
      </c>
      <c r="N2273" s="357">
        <v>741</v>
      </c>
      <c r="O2273" s="357">
        <v>632</v>
      </c>
      <c r="P2273" s="357">
        <v>741</v>
      </c>
      <c r="Q2273" s="357">
        <v>851</v>
      </c>
      <c r="R2273" s="357">
        <v>741</v>
      </c>
      <c r="S2273" s="354">
        <v>632</v>
      </c>
      <c r="T2273" s="354">
        <v>741</v>
      </c>
      <c r="U2273" s="354">
        <v>851</v>
      </c>
      <c r="V2273" s="357">
        <v>741</v>
      </c>
      <c r="W2273" s="357">
        <v>851</v>
      </c>
      <c r="X2273" s="357">
        <v>632</v>
      </c>
      <c r="Y2273" s="357">
        <v>741</v>
      </c>
      <c r="Z2273" s="357">
        <v>851</v>
      </c>
      <c r="AA2273" s="357">
        <v>741</v>
      </c>
      <c r="AB2273" s="357">
        <v>632</v>
      </c>
      <c r="AC2273" s="357">
        <v>741</v>
      </c>
      <c r="AD2273" s="357">
        <v>851</v>
      </c>
      <c r="AE2273" s="357">
        <v>741</v>
      </c>
      <c r="AF2273" s="357">
        <v>632</v>
      </c>
      <c r="AG2273" s="357">
        <v>741</v>
      </c>
      <c r="AH2273" s="357">
        <v>851</v>
      </c>
      <c r="AI2273" s="368" t="s">
        <v>2207</v>
      </c>
      <c r="AJ2273" s="357">
        <v>632</v>
      </c>
      <c r="AK2273" s="357">
        <v>741</v>
      </c>
      <c r="AL2273" s="357">
        <v>851</v>
      </c>
      <c r="AM2273" s="357">
        <v>632</v>
      </c>
      <c r="AN2273" s="357">
        <v>741</v>
      </c>
      <c r="AO2273" s="357">
        <v>851</v>
      </c>
      <c r="AP2273" s="357">
        <v>815</v>
      </c>
      <c r="AQ2273" s="357">
        <v>815</v>
      </c>
      <c r="AR2273" s="357">
        <v>815</v>
      </c>
      <c r="AS2273" s="357">
        <v>815</v>
      </c>
      <c r="AT2273" s="105"/>
      <c r="AU2273" s="105" t="s">
        <v>3204</v>
      </c>
      <c r="AV2273" s="126">
        <v>15.5</v>
      </c>
    </row>
    <row r="2274" spans="1:48" ht="23.25" customHeight="1">
      <c r="A2274" s="396"/>
      <c r="B2274" s="397"/>
      <c r="D2274" s="105" t="s">
        <v>3205</v>
      </c>
      <c r="E2274" s="164" t="s">
        <v>3205</v>
      </c>
      <c r="F2274" s="165" t="s">
        <v>4686</v>
      </c>
      <c r="G2274" s="126">
        <v>15.5</v>
      </c>
      <c r="H2274" s="166">
        <v>646</v>
      </c>
      <c r="I2274" s="166">
        <v>715</v>
      </c>
      <c r="J2274" s="166">
        <v>832</v>
      </c>
      <c r="K2274" s="357">
        <v>646</v>
      </c>
      <c r="L2274" s="357">
        <v>715</v>
      </c>
      <c r="M2274" s="357">
        <v>832</v>
      </c>
      <c r="N2274" s="357">
        <v>756</v>
      </c>
      <c r="O2274" s="357">
        <v>646</v>
      </c>
      <c r="P2274" s="357">
        <v>715</v>
      </c>
      <c r="Q2274" s="357">
        <v>832</v>
      </c>
      <c r="R2274" s="357">
        <v>756</v>
      </c>
      <c r="S2274" s="354">
        <v>646</v>
      </c>
      <c r="T2274" s="354">
        <v>715</v>
      </c>
      <c r="U2274" s="354">
        <v>832</v>
      </c>
      <c r="V2274" s="357">
        <v>715</v>
      </c>
      <c r="W2274" s="357">
        <v>832</v>
      </c>
      <c r="X2274" s="357">
        <v>646</v>
      </c>
      <c r="Y2274" s="357">
        <v>715</v>
      </c>
      <c r="Z2274" s="357">
        <v>832</v>
      </c>
      <c r="AA2274" s="357">
        <v>756</v>
      </c>
      <c r="AB2274" s="357">
        <v>646</v>
      </c>
      <c r="AC2274" s="357">
        <v>715</v>
      </c>
      <c r="AD2274" s="357">
        <v>832</v>
      </c>
      <c r="AE2274" s="357">
        <v>756</v>
      </c>
      <c r="AF2274" s="357">
        <v>646</v>
      </c>
      <c r="AG2274" s="357">
        <v>715</v>
      </c>
      <c r="AH2274" s="357">
        <v>832</v>
      </c>
      <c r="AI2274" s="368" t="s">
        <v>2207</v>
      </c>
      <c r="AJ2274" s="357">
        <v>646</v>
      </c>
      <c r="AK2274" s="357">
        <v>715</v>
      </c>
      <c r="AL2274" s="357">
        <v>832</v>
      </c>
      <c r="AM2274" s="357">
        <v>646</v>
      </c>
      <c r="AN2274" s="357">
        <v>715</v>
      </c>
      <c r="AO2274" s="357">
        <v>832</v>
      </c>
      <c r="AP2274" s="357">
        <v>786</v>
      </c>
      <c r="AQ2274" s="357">
        <v>786</v>
      </c>
      <c r="AR2274" s="357">
        <v>786</v>
      </c>
      <c r="AS2274" s="357">
        <v>786</v>
      </c>
      <c r="AT2274" s="105"/>
      <c r="AU2274" s="105" t="s">
        <v>3205</v>
      </c>
      <c r="AV2274" s="126">
        <v>15.5</v>
      </c>
    </row>
    <row r="2275" spans="1:48" ht="23.25" customHeight="1">
      <c r="D2275" s="105" t="s">
        <v>2137</v>
      </c>
      <c r="E2275" s="164" t="s">
        <v>2137</v>
      </c>
      <c r="F2275" s="165" t="s">
        <v>2128</v>
      </c>
      <c r="G2275" s="126">
        <v>16.3</v>
      </c>
      <c r="H2275" s="166">
        <v>646</v>
      </c>
      <c r="I2275" s="166">
        <v>758</v>
      </c>
      <c r="J2275" s="166">
        <v>871</v>
      </c>
      <c r="K2275" s="357">
        <v>646</v>
      </c>
      <c r="L2275" s="357">
        <v>758</v>
      </c>
      <c r="M2275" s="357">
        <v>871</v>
      </c>
      <c r="N2275" s="357">
        <v>748</v>
      </c>
      <c r="O2275" s="357">
        <v>646</v>
      </c>
      <c r="P2275" s="357">
        <v>758</v>
      </c>
      <c r="Q2275" s="357">
        <v>871</v>
      </c>
      <c r="R2275" s="357">
        <v>748</v>
      </c>
      <c r="S2275" s="354">
        <v>646</v>
      </c>
      <c r="T2275" s="354">
        <v>758</v>
      </c>
      <c r="U2275" s="354">
        <v>871</v>
      </c>
      <c r="V2275" s="357">
        <v>758</v>
      </c>
      <c r="W2275" s="357">
        <v>871</v>
      </c>
      <c r="X2275" s="357">
        <v>646</v>
      </c>
      <c r="Y2275" s="357">
        <v>758</v>
      </c>
      <c r="Z2275" s="357">
        <v>871</v>
      </c>
      <c r="AA2275" s="357">
        <v>748</v>
      </c>
      <c r="AB2275" s="357">
        <v>646</v>
      </c>
      <c r="AC2275" s="357">
        <v>758</v>
      </c>
      <c r="AD2275" s="357">
        <v>871</v>
      </c>
      <c r="AE2275" s="357">
        <v>748</v>
      </c>
      <c r="AF2275" s="357">
        <v>646</v>
      </c>
      <c r="AG2275" s="357">
        <v>758</v>
      </c>
      <c r="AH2275" s="357">
        <v>871</v>
      </c>
      <c r="AI2275" s="368" t="s">
        <v>2207</v>
      </c>
      <c r="AJ2275" s="357">
        <v>646</v>
      </c>
      <c r="AK2275" s="357">
        <v>758</v>
      </c>
      <c r="AL2275" s="357">
        <v>871</v>
      </c>
      <c r="AM2275" s="357">
        <v>646</v>
      </c>
      <c r="AN2275" s="357">
        <v>758</v>
      </c>
      <c r="AO2275" s="357">
        <v>871</v>
      </c>
      <c r="AP2275" s="357">
        <v>834</v>
      </c>
      <c r="AQ2275" s="357">
        <v>834</v>
      </c>
      <c r="AR2275" s="357">
        <v>834</v>
      </c>
      <c r="AS2275" s="357">
        <v>834</v>
      </c>
      <c r="AT2275" s="105"/>
      <c r="AU2275" s="105" t="s">
        <v>2137</v>
      </c>
      <c r="AV2275" s="126">
        <v>16.3</v>
      </c>
    </row>
    <row r="2276" spans="1:48" ht="23.25" customHeight="1">
      <c r="D2276" s="105" t="s">
        <v>2179</v>
      </c>
      <c r="E2276" s="164" t="s">
        <v>2179</v>
      </c>
      <c r="F2276" s="165" t="s">
        <v>2170</v>
      </c>
      <c r="G2276" s="126">
        <v>16.3</v>
      </c>
      <c r="H2276" s="166">
        <v>652</v>
      </c>
      <c r="I2276" s="166">
        <v>722</v>
      </c>
      <c r="J2276" s="166">
        <v>841</v>
      </c>
      <c r="K2276" s="357">
        <v>652</v>
      </c>
      <c r="L2276" s="357">
        <v>722</v>
      </c>
      <c r="M2276" s="357">
        <v>841</v>
      </c>
      <c r="N2276" s="357">
        <v>763</v>
      </c>
      <c r="O2276" s="357">
        <v>652</v>
      </c>
      <c r="P2276" s="357">
        <v>722</v>
      </c>
      <c r="Q2276" s="357">
        <v>841</v>
      </c>
      <c r="R2276" s="357">
        <v>763</v>
      </c>
      <c r="S2276" s="354">
        <v>652</v>
      </c>
      <c r="T2276" s="354">
        <v>722</v>
      </c>
      <c r="U2276" s="354">
        <v>841</v>
      </c>
      <c r="V2276" s="357">
        <v>722</v>
      </c>
      <c r="W2276" s="357">
        <v>841</v>
      </c>
      <c r="X2276" s="357">
        <v>652</v>
      </c>
      <c r="Y2276" s="357">
        <v>722</v>
      </c>
      <c r="Z2276" s="357">
        <v>841</v>
      </c>
      <c r="AA2276" s="357">
        <v>763</v>
      </c>
      <c r="AB2276" s="357">
        <v>652</v>
      </c>
      <c r="AC2276" s="357">
        <v>722</v>
      </c>
      <c r="AD2276" s="357">
        <v>841</v>
      </c>
      <c r="AE2276" s="357">
        <v>763</v>
      </c>
      <c r="AF2276" s="357">
        <v>652</v>
      </c>
      <c r="AG2276" s="357">
        <v>722</v>
      </c>
      <c r="AH2276" s="357">
        <v>841</v>
      </c>
      <c r="AI2276" s="368" t="s">
        <v>2207</v>
      </c>
      <c r="AJ2276" s="357">
        <v>652</v>
      </c>
      <c r="AK2276" s="357">
        <v>722</v>
      </c>
      <c r="AL2276" s="357">
        <v>841</v>
      </c>
      <c r="AM2276" s="357">
        <v>652</v>
      </c>
      <c r="AN2276" s="357">
        <v>722</v>
      </c>
      <c r="AO2276" s="357">
        <v>841</v>
      </c>
      <c r="AP2276" s="357">
        <v>794</v>
      </c>
      <c r="AQ2276" s="357">
        <v>794</v>
      </c>
      <c r="AR2276" s="357">
        <v>794</v>
      </c>
      <c r="AS2276" s="357">
        <v>794</v>
      </c>
      <c r="AT2276" s="105"/>
      <c r="AU2276" s="105" t="s">
        <v>2179</v>
      </c>
      <c r="AV2276" s="126">
        <v>16.3</v>
      </c>
    </row>
    <row r="2277" spans="1:48" ht="23.25" customHeight="1">
      <c r="D2277" s="105" t="s">
        <v>2110</v>
      </c>
      <c r="E2277" s="164" t="s">
        <v>2110</v>
      </c>
      <c r="F2277" s="165" t="s">
        <v>2100</v>
      </c>
      <c r="G2277" s="126">
        <v>14</v>
      </c>
      <c r="H2277" s="166">
        <v>566</v>
      </c>
      <c r="I2277" s="166">
        <v>660</v>
      </c>
      <c r="J2277" s="166">
        <v>757</v>
      </c>
      <c r="K2277" s="357">
        <v>566</v>
      </c>
      <c r="L2277" s="357">
        <v>660</v>
      </c>
      <c r="M2277" s="357">
        <v>757</v>
      </c>
      <c r="N2277" s="357">
        <v>651</v>
      </c>
      <c r="O2277" s="357">
        <v>566</v>
      </c>
      <c r="P2277" s="357">
        <v>660</v>
      </c>
      <c r="Q2277" s="357">
        <v>757</v>
      </c>
      <c r="R2277" s="357">
        <v>651</v>
      </c>
      <c r="S2277" s="354">
        <v>566</v>
      </c>
      <c r="T2277" s="354">
        <v>660</v>
      </c>
      <c r="U2277" s="354">
        <v>757</v>
      </c>
      <c r="V2277" s="357">
        <v>660</v>
      </c>
      <c r="W2277" s="357">
        <v>757</v>
      </c>
      <c r="X2277" s="357">
        <v>566</v>
      </c>
      <c r="Y2277" s="357">
        <v>660</v>
      </c>
      <c r="Z2277" s="357">
        <v>757</v>
      </c>
      <c r="AA2277" s="357">
        <v>651</v>
      </c>
      <c r="AB2277" s="357">
        <v>566</v>
      </c>
      <c r="AC2277" s="357">
        <v>660</v>
      </c>
      <c r="AD2277" s="357">
        <v>757</v>
      </c>
      <c r="AE2277" s="357">
        <v>651</v>
      </c>
      <c r="AF2277" s="357">
        <v>566</v>
      </c>
      <c r="AG2277" s="357">
        <v>660</v>
      </c>
      <c r="AH2277" s="357">
        <v>757</v>
      </c>
      <c r="AI2277" s="368" t="s">
        <v>2207</v>
      </c>
      <c r="AJ2277" s="357">
        <v>566</v>
      </c>
      <c r="AK2277" s="357">
        <v>660</v>
      </c>
      <c r="AL2277" s="357">
        <v>757</v>
      </c>
      <c r="AM2277" s="357">
        <v>566</v>
      </c>
      <c r="AN2277" s="357">
        <v>660</v>
      </c>
      <c r="AO2277" s="357">
        <v>757</v>
      </c>
      <c r="AP2277" s="357">
        <v>726</v>
      </c>
      <c r="AQ2277" s="357">
        <v>726</v>
      </c>
      <c r="AR2277" s="357">
        <v>726</v>
      </c>
      <c r="AS2277" s="357">
        <v>726</v>
      </c>
      <c r="AT2277" s="105"/>
      <c r="AU2277" s="105" t="s">
        <v>2110</v>
      </c>
      <c r="AV2277" s="126">
        <v>14</v>
      </c>
    </row>
    <row r="2278" spans="1:48" ht="23.25" customHeight="1">
      <c r="D2278" s="105" t="s">
        <v>2152</v>
      </c>
      <c r="E2278" s="164" t="s">
        <v>2152</v>
      </c>
      <c r="F2278" s="165" t="s">
        <v>2142</v>
      </c>
      <c r="G2278" s="126">
        <v>14</v>
      </c>
      <c r="H2278" s="166">
        <v>572</v>
      </c>
      <c r="I2278" s="166">
        <v>628</v>
      </c>
      <c r="J2278" s="166">
        <v>731</v>
      </c>
      <c r="K2278" s="357">
        <v>572</v>
      </c>
      <c r="L2278" s="357">
        <v>628</v>
      </c>
      <c r="M2278" s="357">
        <v>731</v>
      </c>
      <c r="N2278" s="357">
        <v>665</v>
      </c>
      <c r="O2278" s="357">
        <v>572</v>
      </c>
      <c r="P2278" s="357">
        <v>628</v>
      </c>
      <c r="Q2278" s="357">
        <v>731</v>
      </c>
      <c r="R2278" s="357">
        <v>665</v>
      </c>
      <c r="S2278" s="354">
        <v>572</v>
      </c>
      <c r="T2278" s="354">
        <v>628</v>
      </c>
      <c r="U2278" s="354">
        <v>731</v>
      </c>
      <c r="V2278" s="357">
        <v>628</v>
      </c>
      <c r="W2278" s="357">
        <v>731</v>
      </c>
      <c r="X2278" s="357">
        <v>572</v>
      </c>
      <c r="Y2278" s="357">
        <v>628</v>
      </c>
      <c r="Z2278" s="357">
        <v>731</v>
      </c>
      <c r="AA2278" s="357">
        <v>665</v>
      </c>
      <c r="AB2278" s="357">
        <v>572</v>
      </c>
      <c r="AC2278" s="357">
        <v>628</v>
      </c>
      <c r="AD2278" s="357">
        <v>731</v>
      </c>
      <c r="AE2278" s="357">
        <v>665</v>
      </c>
      <c r="AF2278" s="357">
        <v>572</v>
      </c>
      <c r="AG2278" s="357">
        <v>628</v>
      </c>
      <c r="AH2278" s="357">
        <v>731</v>
      </c>
      <c r="AI2278" s="368" t="s">
        <v>2207</v>
      </c>
      <c r="AJ2278" s="357">
        <v>572</v>
      </c>
      <c r="AK2278" s="357">
        <v>628</v>
      </c>
      <c r="AL2278" s="357">
        <v>731</v>
      </c>
      <c r="AM2278" s="357">
        <v>572</v>
      </c>
      <c r="AN2278" s="357">
        <v>628</v>
      </c>
      <c r="AO2278" s="357">
        <v>731</v>
      </c>
      <c r="AP2278" s="357">
        <v>691</v>
      </c>
      <c r="AQ2278" s="357">
        <v>691</v>
      </c>
      <c r="AR2278" s="357">
        <v>691</v>
      </c>
      <c r="AS2278" s="357">
        <v>691</v>
      </c>
      <c r="AT2278" s="105"/>
      <c r="AU2278" s="105" t="s">
        <v>2152</v>
      </c>
      <c r="AV2278" s="126">
        <v>14</v>
      </c>
    </row>
    <row r="2279" spans="1:48" ht="23.25" customHeight="1">
      <c r="D2279" s="105" t="s">
        <v>2124</v>
      </c>
      <c r="E2279" s="164" t="s">
        <v>2124</v>
      </c>
      <c r="F2279" s="165" t="s">
        <v>2114</v>
      </c>
      <c r="G2279" s="126">
        <v>15.799999999999999</v>
      </c>
      <c r="H2279" s="166">
        <v>645</v>
      </c>
      <c r="I2279" s="166">
        <v>757</v>
      </c>
      <c r="J2279" s="166">
        <v>869</v>
      </c>
      <c r="K2279" s="357">
        <v>645</v>
      </c>
      <c r="L2279" s="357">
        <v>757</v>
      </c>
      <c r="M2279" s="357">
        <v>869</v>
      </c>
      <c r="N2279" s="357">
        <v>747</v>
      </c>
      <c r="O2279" s="357">
        <v>645</v>
      </c>
      <c r="P2279" s="357">
        <v>757</v>
      </c>
      <c r="Q2279" s="357">
        <v>869</v>
      </c>
      <c r="R2279" s="357">
        <v>747</v>
      </c>
      <c r="S2279" s="354">
        <v>645</v>
      </c>
      <c r="T2279" s="354">
        <v>757</v>
      </c>
      <c r="U2279" s="354">
        <v>869</v>
      </c>
      <c r="V2279" s="357">
        <v>757</v>
      </c>
      <c r="W2279" s="357">
        <v>869</v>
      </c>
      <c r="X2279" s="357">
        <v>645</v>
      </c>
      <c r="Y2279" s="357">
        <v>757</v>
      </c>
      <c r="Z2279" s="357">
        <v>869</v>
      </c>
      <c r="AA2279" s="357">
        <v>747</v>
      </c>
      <c r="AB2279" s="357">
        <v>645</v>
      </c>
      <c r="AC2279" s="357">
        <v>757</v>
      </c>
      <c r="AD2279" s="357">
        <v>869</v>
      </c>
      <c r="AE2279" s="357">
        <v>747</v>
      </c>
      <c r="AF2279" s="357">
        <v>645</v>
      </c>
      <c r="AG2279" s="357">
        <v>757</v>
      </c>
      <c r="AH2279" s="357">
        <v>869</v>
      </c>
      <c r="AI2279" s="368" t="s">
        <v>2207</v>
      </c>
      <c r="AJ2279" s="357">
        <v>645</v>
      </c>
      <c r="AK2279" s="357">
        <v>757</v>
      </c>
      <c r="AL2279" s="357">
        <v>869</v>
      </c>
      <c r="AM2279" s="357">
        <v>645</v>
      </c>
      <c r="AN2279" s="357">
        <v>757</v>
      </c>
      <c r="AO2279" s="357">
        <v>869</v>
      </c>
      <c r="AP2279" s="357">
        <v>833</v>
      </c>
      <c r="AQ2279" s="357">
        <v>833</v>
      </c>
      <c r="AR2279" s="357">
        <v>833</v>
      </c>
      <c r="AS2279" s="357">
        <v>833</v>
      </c>
      <c r="AT2279" s="105"/>
      <c r="AU2279" s="105" t="s">
        <v>2124</v>
      </c>
      <c r="AV2279" s="126">
        <v>15.799999999999999</v>
      </c>
    </row>
    <row r="2280" spans="1:48" ht="23.25" customHeight="1">
      <c r="D2280" s="105" t="s">
        <v>2166</v>
      </c>
      <c r="E2280" s="164" t="s">
        <v>2166</v>
      </c>
      <c r="F2280" s="165" t="s">
        <v>2156</v>
      </c>
      <c r="G2280" s="126">
        <v>15.799999999999999</v>
      </c>
      <c r="H2280" s="166">
        <v>652</v>
      </c>
      <c r="I2280" s="166">
        <v>722</v>
      </c>
      <c r="J2280" s="166">
        <v>840</v>
      </c>
      <c r="K2280" s="357">
        <v>652</v>
      </c>
      <c r="L2280" s="357">
        <v>722</v>
      </c>
      <c r="M2280" s="357">
        <v>840</v>
      </c>
      <c r="N2280" s="357">
        <v>763</v>
      </c>
      <c r="O2280" s="357">
        <v>652</v>
      </c>
      <c r="P2280" s="357">
        <v>722</v>
      </c>
      <c r="Q2280" s="357">
        <v>840</v>
      </c>
      <c r="R2280" s="357">
        <v>763</v>
      </c>
      <c r="S2280" s="354">
        <v>652</v>
      </c>
      <c r="T2280" s="354">
        <v>722</v>
      </c>
      <c r="U2280" s="354">
        <v>840</v>
      </c>
      <c r="V2280" s="357">
        <v>722</v>
      </c>
      <c r="W2280" s="357">
        <v>840</v>
      </c>
      <c r="X2280" s="357">
        <v>652</v>
      </c>
      <c r="Y2280" s="357">
        <v>722</v>
      </c>
      <c r="Z2280" s="357">
        <v>840</v>
      </c>
      <c r="AA2280" s="357">
        <v>763</v>
      </c>
      <c r="AB2280" s="357">
        <v>652</v>
      </c>
      <c r="AC2280" s="357">
        <v>722</v>
      </c>
      <c r="AD2280" s="357">
        <v>840</v>
      </c>
      <c r="AE2280" s="357">
        <v>763</v>
      </c>
      <c r="AF2280" s="357">
        <v>652</v>
      </c>
      <c r="AG2280" s="357">
        <v>722</v>
      </c>
      <c r="AH2280" s="357">
        <v>840</v>
      </c>
      <c r="AI2280" s="368" t="s">
        <v>2207</v>
      </c>
      <c r="AJ2280" s="357">
        <v>652</v>
      </c>
      <c r="AK2280" s="357">
        <v>722</v>
      </c>
      <c r="AL2280" s="357">
        <v>840</v>
      </c>
      <c r="AM2280" s="357">
        <v>652</v>
      </c>
      <c r="AN2280" s="357">
        <v>722</v>
      </c>
      <c r="AO2280" s="357">
        <v>840</v>
      </c>
      <c r="AP2280" s="357">
        <v>794</v>
      </c>
      <c r="AQ2280" s="357">
        <v>794</v>
      </c>
      <c r="AR2280" s="357">
        <v>794</v>
      </c>
      <c r="AS2280" s="357">
        <v>794</v>
      </c>
      <c r="AT2280" s="105"/>
      <c r="AU2280" s="105" t="s">
        <v>2166</v>
      </c>
      <c r="AV2280" s="126">
        <v>15.799999999999999</v>
      </c>
    </row>
    <row r="2281" spans="1:48" ht="23.25" customHeight="1">
      <c r="D2281" s="105" t="s">
        <v>3206</v>
      </c>
      <c r="E2281" s="164" t="s">
        <v>3206</v>
      </c>
      <c r="F2281" s="165" t="s">
        <v>4687</v>
      </c>
      <c r="G2281" s="126">
        <v>16.700000000000003</v>
      </c>
      <c r="H2281" s="166">
        <v>659</v>
      </c>
      <c r="I2281" s="166">
        <v>775</v>
      </c>
      <c r="J2281" s="166">
        <v>889</v>
      </c>
      <c r="K2281" s="357">
        <v>659</v>
      </c>
      <c r="L2281" s="357">
        <v>775</v>
      </c>
      <c r="M2281" s="357">
        <v>889</v>
      </c>
      <c r="N2281" s="357">
        <v>774</v>
      </c>
      <c r="O2281" s="357">
        <v>659</v>
      </c>
      <c r="P2281" s="357">
        <v>775</v>
      </c>
      <c r="Q2281" s="357">
        <v>889</v>
      </c>
      <c r="R2281" s="357">
        <v>774</v>
      </c>
      <c r="S2281" s="354">
        <v>659</v>
      </c>
      <c r="T2281" s="354">
        <v>775</v>
      </c>
      <c r="U2281" s="354">
        <v>889</v>
      </c>
      <c r="V2281" s="357">
        <v>775</v>
      </c>
      <c r="W2281" s="357">
        <v>889</v>
      </c>
      <c r="X2281" s="357">
        <v>659</v>
      </c>
      <c r="Y2281" s="357">
        <v>775</v>
      </c>
      <c r="Z2281" s="357">
        <v>889</v>
      </c>
      <c r="AA2281" s="357">
        <v>774</v>
      </c>
      <c r="AB2281" s="357">
        <v>659</v>
      </c>
      <c r="AC2281" s="357">
        <v>775</v>
      </c>
      <c r="AD2281" s="357">
        <v>889</v>
      </c>
      <c r="AE2281" s="357">
        <v>774</v>
      </c>
      <c r="AF2281" s="357">
        <v>659</v>
      </c>
      <c r="AG2281" s="357">
        <v>775</v>
      </c>
      <c r="AH2281" s="357">
        <v>889</v>
      </c>
      <c r="AI2281" s="368" t="s">
        <v>2207</v>
      </c>
      <c r="AJ2281" s="357">
        <v>659</v>
      </c>
      <c r="AK2281" s="357">
        <v>775</v>
      </c>
      <c r="AL2281" s="357">
        <v>889</v>
      </c>
      <c r="AM2281" s="357">
        <v>659</v>
      </c>
      <c r="AN2281" s="357">
        <v>775</v>
      </c>
      <c r="AO2281" s="357">
        <v>889</v>
      </c>
      <c r="AP2281" s="357">
        <v>852</v>
      </c>
      <c r="AQ2281" s="357">
        <v>852</v>
      </c>
      <c r="AR2281" s="357">
        <v>852</v>
      </c>
      <c r="AS2281" s="357">
        <v>852</v>
      </c>
      <c r="AT2281" s="105"/>
      <c r="AU2281" s="105" t="s">
        <v>3206</v>
      </c>
      <c r="AV2281" s="126">
        <v>16.700000000000003</v>
      </c>
    </row>
    <row r="2282" spans="1:48" ht="23.25" customHeight="1">
      <c r="D2282" s="105" t="s">
        <v>3207</v>
      </c>
      <c r="E2282" s="164" t="s">
        <v>3207</v>
      </c>
      <c r="F2282" s="165" t="s">
        <v>4686</v>
      </c>
      <c r="G2282" s="126">
        <v>16.700000000000003</v>
      </c>
      <c r="H2282" s="166">
        <v>666</v>
      </c>
      <c r="I2282" s="166">
        <v>737</v>
      </c>
      <c r="J2282" s="166">
        <v>859</v>
      </c>
      <c r="K2282" s="357">
        <v>666</v>
      </c>
      <c r="L2282" s="357">
        <v>737</v>
      </c>
      <c r="M2282" s="357">
        <v>859</v>
      </c>
      <c r="N2282" s="357">
        <v>780</v>
      </c>
      <c r="O2282" s="357">
        <v>666</v>
      </c>
      <c r="P2282" s="357">
        <v>737</v>
      </c>
      <c r="Q2282" s="357">
        <v>859</v>
      </c>
      <c r="R2282" s="357">
        <v>780</v>
      </c>
      <c r="S2282" s="354">
        <v>666</v>
      </c>
      <c r="T2282" s="354">
        <v>737</v>
      </c>
      <c r="U2282" s="354">
        <v>859</v>
      </c>
      <c r="V2282" s="357">
        <v>737</v>
      </c>
      <c r="W2282" s="357">
        <v>859</v>
      </c>
      <c r="X2282" s="357">
        <v>666</v>
      </c>
      <c r="Y2282" s="357">
        <v>737</v>
      </c>
      <c r="Z2282" s="357">
        <v>859</v>
      </c>
      <c r="AA2282" s="357">
        <v>780</v>
      </c>
      <c r="AB2282" s="357">
        <v>666</v>
      </c>
      <c r="AC2282" s="357">
        <v>737</v>
      </c>
      <c r="AD2282" s="357">
        <v>859</v>
      </c>
      <c r="AE2282" s="357">
        <v>780</v>
      </c>
      <c r="AF2282" s="357">
        <v>666</v>
      </c>
      <c r="AG2282" s="357">
        <v>737</v>
      </c>
      <c r="AH2282" s="357">
        <v>859</v>
      </c>
      <c r="AI2282" s="368" t="s">
        <v>2207</v>
      </c>
      <c r="AJ2282" s="357">
        <v>666</v>
      </c>
      <c r="AK2282" s="357">
        <v>737</v>
      </c>
      <c r="AL2282" s="357">
        <v>859</v>
      </c>
      <c r="AM2282" s="357">
        <v>666</v>
      </c>
      <c r="AN2282" s="357">
        <v>737</v>
      </c>
      <c r="AO2282" s="357">
        <v>859</v>
      </c>
      <c r="AP2282" s="357">
        <v>811</v>
      </c>
      <c r="AQ2282" s="357">
        <v>811</v>
      </c>
      <c r="AR2282" s="357">
        <v>811</v>
      </c>
      <c r="AS2282" s="357">
        <v>811</v>
      </c>
      <c r="AT2282" s="105"/>
      <c r="AU2282" s="105" t="s">
        <v>3207</v>
      </c>
      <c r="AV2282" s="126">
        <v>16.700000000000003</v>
      </c>
    </row>
    <row r="2283" spans="1:48" ht="23.25" customHeight="1">
      <c r="D2283" s="105" t="s">
        <v>2138</v>
      </c>
      <c r="E2283" s="164" t="s">
        <v>2138</v>
      </c>
      <c r="F2283" s="165" t="s">
        <v>2128</v>
      </c>
      <c r="G2283" s="126">
        <v>17.5</v>
      </c>
      <c r="H2283" s="166">
        <v>674</v>
      </c>
      <c r="I2283" s="166">
        <v>793</v>
      </c>
      <c r="J2283" s="166">
        <v>910</v>
      </c>
      <c r="K2283" s="357">
        <v>674</v>
      </c>
      <c r="L2283" s="357">
        <v>793</v>
      </c>
      <c r="M2283" s="357">
        <v>910</v>
      </c>
      <c r="N2283" s="357">
        <v>780</v>
      </c>
      <c r="O2283" s="357">
        <v>674</v>
      </c>
      <c r="P2283" s="357">
        <v>793</v>
      </c>
      <c r="Q2283" s="357">
        <v>910</v>
      </c>
      <c r="R2283" s="357">
        <v>780</v>
      </c>
      <c r="S2283" s="354">
        <v>674</v>
      </c>
      <c r="T2283" s="354">
        <v>793</v>
      </c>
      <c r="U2283" s="354">
        <v>910</v>
      </c>
      <c r="V2283" s="357">
        <v>793</v>
      </c>
      <c r="W2283" s="357">
        <v>910</v>
      </c>
      <c r="X2283" s="357">
        <v>674</v>
      </c>
      <c r="Y2283" s="357">
        <v>793</v>
      </c>
      <c r="Z2283" s="357">
        <v>910</v>
      </c>
      <c r="AA2283" s="357">
        <v>780</v>
      </c>
      <c r="AB2283" s="357">
        <v>674</v>
      </c>
      <c r="AC2283" s="357">
        <v>793</v>
      </c>
      <c r="AD2283" s="357">
        <v>910</v>
      </c>
      <c r="AE2283" s="357">
        <v>780</v>
      </c>
      <c r="AF2283" s="357">
        <v>674</v>
      </c>
      <c r="AG2283" s="357">
        <v>793</v>
      </c>
      <c r="AH2283" s="357">
        <v>910</v>
      </c>
      <c r="AI2283" s="368" t="s">
        <v>2207</v>
      </c>
      <c r="AJ2283" s="357">
        <v>674</v>
      </c>
      <c r="AK2283" s="357">
        <v>793</v>
      </c>
      <c r="AL2283" s="357">
        <v>910</v>
      </c>
      <c r="AM2283" s="357">
        <v>674</v>
      </c>
      <c r="AN2283" s="357">
        <v>793</v>
      </c>
      <c r="AO2283" s="357">
        <v>910</v>
      </c>
      <c r="AP2283" s="357">
        <v>872</v>
      </c>
      <c r="AQ2283" s="357">
        <v>872</v>
      </c>
      <c r="AR2283" s="357">
        <v>872</v>
      </c>
      <c r="AS2283" s="357">
        <v>872</v>
      </c>
      <c r="AT2283" s="105"/>
      <c r="AU2283" s="105" t="s">
        <v>2138</v>
      </c>
      <c r="AV2283" s="126">
        <v>17.5</v>
      </c>
    </row>
    <row r="2284" spans="1:48" ht="23.25" customHeight="1">
      <c r="A2284" s="396"/>
      <c r="B2284" s="397"/>
      <c r="D2284" s="105" t="s">
        <v>2180</v>
      </c>
      <c r="E2284" s="164" t="s">
        <v>2180</v>
      </c>
      <c r="F2284" s="165" t="s">
        <v>2170</v>
      </c>
      <c r="G2284" s="126">
        <v>17.5</v>
      </c>
      <c r="H2284" s="166">
        <v>681</v>
      </c>
      <c r="I2284" s="166">
        <v>754</v>
      </c>
      <c r="J2284" s="166">
        <v>878</v>
      </c>
      <c r="K2284" s="357">
        <v>681</v>
      </c>
      <c r="L2284" s="357">
        <v>754</v>
      </c>
      <c r="M2284" s="357">
        <v>878</v>
      </c>
      <c r="N2284" s="357">
        <v>798</v>
      </c>
      <c r="O2284" s="357">
        <v>681</v>
      </c>
      <c r="P2284" s="357">
        <v>754</v>
      </c>
      <c r="Q2284" s="357">
        <v>878</v>
      </c>
      <c r="R2284" s="357">
        <v>798</v>
      </c>
      <c r="S2284" s="354">
        <v>681</v>
      </c>
      <c r="T2284" s="354">
        <v>754</v>
      </c>
      <c r="U2284" s="354">
        <v>878</v>
      </c>
      <c r="V2284" s="357">
        <v>754</v>
      </c>
      <c r="W2284" s="357">
        <v>878</v>
      </c>
      <c r="X2284" s="357">
        <v>681</v>
      </c>
      <c r="Y2284" s="357">
        <v>754</v>
      </c>
      <c r="Z2284" s="357">
        <v>878</v>
      </c>
      <c r="AA2284" s="357">
        <v>798</v>
      </c>
      <c r="AB2284" s="357">
        <v>681</v>
      </c>
      <c r="AC2284" s="357">
        <v>754</v>
      </c>
      <c r="AD2284" s="357">
        <v>878</v>
      </c>
      <c r="AE2284" s="357">
        <v>798</v>
      </c>
      <c r="AF2284" s="357">
        <v>681</v>
      </c>
      <c r="AG2284" s="357">
        <v>754</v>
      </c>
      <c r="AH2284" s="357">
        <v>878</v>
      </c>
      <c r="AI2284" s="368" t="s">
        <v>2207</v>
      </c>
      <c r="AJ2284" s="357">
        <v>681</v>
      </c>
      <c r="AK2284" s="357">
        <v>754</v>
      </c>
      <c r="AL2284" s="357">
        <v>878</v>
      </c>
      <c r="AM2284" s="357">
        <v>681</v>
      </c>
      <c r="AN2284" s="357">
        <v>754</v>
      </c>
      <c r="AO2284" s="357">
        <v>878</v>
      </c>
      <c r="AP2284" s="357">
        <v>829</v>
      </c>
      <c r="AQ2284" s="357">
        <v>829</v>
      </c>
      <c r="AR2284" s="357">
        <v>829</v>
      </c>
      <c r="AS2284" s="357">
        <v>829</v>
      </c>
      <c r="AT2284" s="105"/>
      <c r="AU2284" s="105" t="s">
        <v>2180</v>
      </c>
      <c r="AV2284" s="126">
        <v>17.5</v>
      </c>
    </row>
    <row r="2285" spans="1:48" ht="23.25" customHeight="1">
      <c r="D2285" s="105" t="s">
        <v>2111</v>
      </c>
      <c r="E2285" s="164" t="s">
        <v>2111</v>
      </c>
      <c r="F2285" s="165" t="s">
        <v>2100</v>
      </c>
      <c r="G2285" s="126">
        <v>15</v>
      </c>
      <c r="H2285" s="166">
        <v>587</v>
      </c>
      <c r="I2285" s="166">
        <v>685</v>
      </c>
      <c r="J2285" s="166">
        <v>787</v>
      </c>
      <c r="K2285" s="357">
        <v>587</v>
      </c>
      <c r="L2285" s="357">
        <v>685</v>
      </c>
      <c r="M2285" s="357">
        <v>787</v>
      </c>
      <c r="N2285" s="357">
        <v>676</v>
      </c>
      <c r="O2285" s="357">
        <v>587</v>
      </c>
      <c r="P2285" s="357">
        <v>685</v>
      </c>
      <c r="Q2285" s="357">
        <v>787</v>
      </c>
      <c r="R2285" s="357">
        <v>676</v>
      </c>
      <c r="S2285" s="354">
        <v>587</v>
      </c>
      <c r="T2285" s="354">
        <v>685</v>
      </c>
      <c r="U2285" s="354">
        <v>787</v>
      </c>
      <c r="V2285" s="357">
        <v>685</v>
      </c>
      <c r="W2285" s="357">
        <v>787</v>
      </c>
      <c r="X2285" s="357">
        <v>587</v>
      </c>
      <c r="Y2285" s="357">
        <v>685</v>
      </c>
      <c r="Z2285" s="357">
        <v>787</v>
      </c>
      <c r="AA2285" s="357">
        <v>676</v>
      </c>
      <c r="AB2285" s="357">
        <v>587</v>
      </c>
      <c r="AC2285" s="357">
        <v>685</v>
      </c>
      <c r="AD2285" s="357">
        <v>787</v>
      </c>
      <c r="AE2285" s="357">
        <v>676</v>
      </c>
      <c r="AF2285" s="357">
        <v>587</v>
      </c>
      <c r="AG2285" s="357">
        <v>685</v>
      </c>
      <c r="AH2285" s="357">
        <v>787</v>
      </c>
      <c r="AI2285" s="368" t="s">
        <v>2207</v>
      </c>
      <c r="AJ2285" s="357">
        <v>587</v>
      </c>
      <c r="AK2285" s="357">
        <v>685</v>
      </c>
      <c r="AL2285" s="357">
        <v>787</v>
      </c>
      <c r="AM2285" s="357">
        <v>587</v>
      </c>
      <c r="AN2285" s="357">
        <v>685</v>
      </c>
      <c r="AO2285" s="357">
        <v>787</v>
      </c>
      <c r="AP2285" s="357">
        <v>754</v>
      </c>
      <c r="AQ2285" s="357">
        <v>754</v>
      </c>
      <c r="AR2285" s="357">
        <v>754</v>
      </c>
      <c r="AS2285" s="357">
        <v>754</v>
      </c>
      <c r="AT2285" s="105"/>
      <c r="AU2285" s="105" t="s">
        <v>2111</v>
      </c>
      <c r="AV2285" s="126">
        <v>15</v>
      </c>
    </row>
    <row r="2286" spans="1:48" ht="23.25" customHeight="1">
      <c r="D2286" s="105" t="s">
        <v>2153</v>
      </c>
      <c r="E2286" s="164" t="s">
        <v>2153</v>
      </c>
      <c r="F2286" s="165" t="s">
        <v>2142</v>
      </c>
      <c r="G2286" s="126">
        <v>15</v>
      </c>
      <c r="H2286" s="166">
        <v>593</v>
      </c>
      <c r="I2286" s="166">
        <v>652</v>
      </c>
      <c r="J2286" s="166">
        <v>759</v>
      </c>
      <c r="K2286" s="357">
        <v>593</v>
      </c>
      <c r="L2286" s="357">
        <v>652</v>
      </c>
      <c r="M2286" s="357">
        <v>759</v>
      </c>
      <c r="N2286" s="357">
        <v>691</v>
      </c>
      <c r="O2286" s="357">
        <v>593</v>
      </c>
      <c r="P2286" s="357">
        <v>652</v>
      </c>
      <c r="Q2286" s="357">
        <v>759</v>
      </c>
      <c r="R2286" s="357">
        <v>691</v>
      </c>
      <c r="S2286" s="354">
        <v>593</v>
      </c>
      <c r="T2286" s="354">
        <v>652</v>
      </c>
      <c r="U2286" s="354">
        <v>759</v>
      </c>
      <c r="V2286" s="357">
        <v>652</v>
      </c>
      <c r="W2286" s="357">
        <v>759</v>
      </c>
      <c r="X2286" s="357">
        <v>593</v>
      </c>
      <c r="Y2286" s="357">
        <v>652</v>
      </c>
      <c r="Z2286" s="357">
        <v>759</v>
      </c>
      <c r="AA2286" s="357">
        <v>691</v>
      </c>
      <c r="AB2286" s="357">
        <v>593</v>
      </c>
      <c r="AC2286" s="357">
        <v>652</v>
      </c>
      <c r="AD2286" s="357">
        <v>759</v>
      </c>
      <c r="AE2286" s="357">
        <v>691</v>
      </c>
      <c r="AF2286" s="357">
        <v>593</v>
      </c>
      <c r="AG2286" s="357">
        <v>652</v>
      </c>
      <c r="AH2286" s="357">
        <v>759</v>
      </c>
      <c r="AI2286" s="368" t="s">
        <v>2207</v>
      </c>
      <c r="AJ2286" s="357">
        <v>593</v>
      </c>
      <c r="AK2286" s="357">
        <v>652</v>
      </c>
      <c r="AL2286" s="357">
        <v>759</v>
      </c>
      <c r="AM2286" s="357">
        <v>593</v>
      </c>
      <c r="AN2286" s="357">
        <v>652</v>
      </c>
      <c r="AO2286" s="357">
        <v>759</v>
      </c>
      <c r="AP2286" s="357">
        <v>717</v>
      </c>
      <c r="AQ2286" s="357">
        <v>717</v>
      </c>
      <c r="AR2286" s="357">
        <v>717</v>
      </c>
      <c r="AS2286" s="357">
        <v>717</v>
      </c>
      <c r="AT2286" s="105"/>
      <c r="AU2286" s="105" t="s">
        <v>2153</v>
      </c>
      <c r="AV2286" s="126">
        <v>15</v>
      </c>
    </row>
    <row r="2287" spans="1:48" ht="23.25" customHeight="1">
      <c r="D2287" s="105" t="s">
        <v>2125</v>
      </c>
      <c r="E2287" s="164" t="s">
        <v>2125</v>
      </c>
      <c r="F2287" s="165" t="s">
        <v>2114</v>
      </c>
      <c r="G2287" s="126">
        <v>16.900000000000002</v>
      </c>
      <c r="H2287" s="166">
        <v>670</v>
      </c>
      <c r="I2287" s="166">
        <v>787</v>
      </c>
      <c r="J2287" s="166">
        <v>904</v>
      </c>
      <c r="K2287" s="357">
        <v>670</v>
      </c>
      <c r="L2287" s="357">
        <v>787</v>
      </c>
      <c r="M2287" s="357">
        <v>904</v>
      </c>
      <c r="N2287" s="357">
        <v>776</v>
      </c>
      <c r="O2287" s="357">
        <v>670</v>
      </c>
      <c r="P2287" s="357">
        <v>787</v>
      </c>
      <c r="Q2287" s="357">
        <v>904</v>
      </c>
      <c r="R2287" s="357">
        <v>776</v>
      </c>
      <c r="S2287" s="354">
        <v>670</v>
      </c>
      <c r="T2287" s="354">
        <v>787</v>
      </c>
      <c r="U2287" s="354">
        <v>904</v>
      </c>
      <c r="V2287" s="357">
        <v>787</v>
      </c>
      <c r="W2287" s="357">
        <v>904</v>
      </c>
      <c r="X2287" s="357">
        <v>670</v>
      </c>
      <c r="Y2287" s="357">
        <v>787</v>
      </c>
      <c r="Z2287" s="357">
        <v>904</v>
      </c>
      <c r="AA2287" s="357">
        <v>776</v>
      </c>
      <c r="AB2287" s="357">
        <v>670</v>
      </c>
      <c r="AC2287" s="357">
        <v>787</v>
      </c>
      <c r="AD2287" s="357">
        <v>904</v>
      </c>
      <c r="AE2287" s="357">
        <v>776</v>
      </c>
      <c r="AF2287" s="357">
        <v>670</v>
      </c>
      <c r="AG2287" s="357">
        <v>787</v>
      </c>
      <c r="AH2287" s="357">
        <v>904</v>
      </c>
      <c r="AI2287" s="368" t="s">
        <v>2207</v>
      </c>
      <c r="AJ2287" s="357">
        <v>670</v>
      </c>
      <c r="AK2287" s="357">
        <v>787</v>
      </c>
      <c r="AL2287" s="357">
        <v>904</v>
      </c>
      <c r="AM2287" s="357">
        <v>670</v>
      </c>
      <c r="AN2287" s="357">
        <v>787</v>
      </c>
      <c r="AO2287" s="357">
        <v>904</v>
      </c>
      <c r="AP2287" s="357">
        <v>866</v>
      </c>
      <c r="AQ2287" s="357">
        <v>866</v>
      </c>
      <c r="AR2287" s="357">
        <v>866</v>
      </c>
      <c r="AS2287" s="357">
        <v>866</v>
      </c>
      <c r="AT2287" s="105"/>
      <c r="AU2287" s="105" t="s">
        <v>2125</v>
      </c>
      <c r="AV2287" s="126">
        <v>16.900000000000002</v>
      </c>
    </row>
    <row r="2288" spans="1:48" ht="23.25" customHeight="1">
      <c r="D2288" s="105" t="s">
        <v>2167</v>
      </c>
      <c r="E2288" s="164" t="s">
        <v>2167</v>
      </c>
      <c r="F2288" s="165" t="s">
        <v>2156</v>
      </c>
      <c r="G2288" s="126">
        <v>16.900000000000002</v>
      </c>
      <c r="H2288" s="166">
        <v>676</v>
      </c>
      <c r="I2288" s="166">
        <v>750</v>
      </c>
      <c r="J2288" s="166">
        <v>873</v>
      </c>
      <c r="K2288" s="357">
        <v>676</v>
      </c>
      <c r="L2288" s="357">
        <v>750</v>
      </c>
      <c r="M2288" s="357">
        <v>873</v>
      </c>
      <c r="N2288" s="357">
        <v>793</v>
      </c>
      <c r="O2288" s="357">
        <v>676</v>
      </c>
      <c r="P2288" s="357">
        <v>750</v>
      </c>
      <c r="Q2288" s="357">
        <v>873</v>
      </c>
      <c r="R2288" s="357">
        <v>793</v>
      </c>
      <c r="S2288" s="354">
        <v>676</v>
      </c>
      <c r="T2288" s="354">
        <v>750</v>
      </c>
      <c r="U2288" s="354">
        <v>873</v>
      </c>
      <c r="V2288" s="357">
        <v>750</v>
      </c>
      <c r="W2288" s="357">
        <v>873</v>
      </c>
      <c r="X2288" s="357">
        <v>676</v>
      </c>
      <c r="Y2288" s="357">
        <v>750</v>
      </c>
      <c r="Z2288" s="357">
        <v>873</v>
      </c>
      <c r="AA2288" s="357">
        <v>793</v>
      </c>
      <c r="AB2288" s="357">
        <v>676</v>
      </c>
      <c r="AC2288" s="357">
        <v>750</v>
      </c>
      <c r="AD2288" s="357">
        <v>873</v>
      </c>
      <c r="AE2288" s="357">
        <v>793</v>
      </c>
      <c r="AF2288" s="357">
        <v>676</v>
      </c>
      <c r="AG2288" s="357">
        <v>750</v>
      </c>
      <c r="AH2288" s="357">
        <v>873</v>
      </c>
      <c r="AI2288" s="368" t="s">
        <v>2207</v>
      </c>
      <c r="AJ2288" s="357">
        <v>676</v>
      </c>
      <c r="AK2288" s="357">
        <v>750</v>
      </c>
      <c r="AL2288" s="357">
        <v>873</v>
      </c>
      <c r="AM2288" s="357">
        <v>676</v>
      </c>
      <c r="AN2288" s="357">
        <v>750</v>
      </c>
      <c r="AO2288" s="357">
        <v>873</v>
      </c>
      <c r="AP2288" s="357">
        <v>825</v>
      </c>
      <c r="AQ2288" s="357">
        <v>825</v>
      </c>
      <c r="AR2288" s="357">
        <v>825</v>
      </c>
      <c r="AS2288" s="357">
        <v>825</v>
      </c>
      <c r="AT2288" s="105"/>
      <c r="AU2288" s="105" t="s">
        <v>2167</v>
      </c>
      <c r="AV2288" s="126">
        <v>16.900000000000002</v>
      </c>
    </row>
    <row r="2289" spans="1:48" ht="23.25" customHeight="1">
      <c r="D2289" s="105" t="s">
        <v>3208</v>
      </c>
      <c r="E2289" s="164" t="s">
        <v>3208</v>
      </c>
      <c r="F2289" s="165" t="s">
        <v>4687</v>
      </c>
      <c r="G2289" s="126">
        <v>17.900000000000002</v>
      </c>
      <c r="H2289" s="166">
        <v>685</v>
      </c>
      <c r="I2289" s="166">
        <v>807</v>
      </c>
      <c r="J2289" s="166">
        <v>926</v>
      </c>
      <c r="K2289" s="357">
        <v>685</v>
      </c>
      <c r="L2289" s="357">
        <v>807</v>
      </c>
      <c r="M2289" s="357">
        <v>926</v>
      </c>
      <c r="N2289" s="357">
        <v>805</v>
      </c>
      <c r="O2289" s="357">
        <v>685</v>
      </c>
      <c r="P2289" s="357">
        <v>807</v>
      </c>
      <c r="Q2289" s="357">
        <v>926</v>
      </c>
      <c r="R2289" s="357">
        <v>805</v>
      </c>
      <c r="S2289" s="354">
        <v>685</v>
      </c>
      <c r="T2289" s="354">
        <v>807</v>
      </c>
      <c r="U2289" s="354">
        <v>926</v>
      </c>
      <c r="V2289" s="357">
        <v>807</v>
      </c>
      <c r="W2289" s="357">
        <v>926</v>
      </c>
      <c r="X2289" s="357">
        <v>685</v>
      </c>
      <c r="Y2289" s="357">
        <v>807</v>
      </c>
      <c r="Z2289" s="357">
        <v>926</v>
      </c>
      <c r="AA2289" s="357">
        <v>805</v>
      </c>
      <c r="AB2289" s="357">
        <v>685</v>
      </c>
      <c r="AC2289" s="357">
        <v>807</v>
      </c>
      <c r="AD2289" s="357">
        <v>926</v>
      </c>
      <c r="AE2289" s="357">
        <v>805</v>
      </c>
      <c r="AF2289" s="357">
        <v>685</v>
      </c>
      <c r="AG2289" s="357">
        <v>807</v>
      </c>
      <c r="AH2289" s="357">
        <v>926</v>
      </c>
      <c r="AI2289" s="368" t="s">
        <v>2207</v>
      </c>
      <c r="AJ2289" s="357">
        <v>685</v>
      </c>
      <c r="AK2289" s="357">
        <v>807</v>
      </c>
      <c r="AL2289" s="357">
        <v>926</v>
      </c>
      <c r="AM2289" s="357">
        <v>685</v>
      </c>
      <c r="AN2289" s="357">
        <v>807</v>
      </c>
      <c r="AO2289" s="357">
        <v>926</v>
      </c>
      <c r="AP2289" s="357">
        <v>888</v>
      </c>
      <c r="AQ2289" s="357">
        <v>888</v>
      </c>
      <c r="AR2289" s="357">
        <v>888</v>
      </c>
      <c r="AS2289" s="357">
        <v>888</v>
      </c>
      <c r="AT2289" s="105"/>
      <c r="AU2289" s="105" t="s">
        <v>3208</v>
      </c>
      <c r="AV2289" s="126">
        <v>17.900000000000002</v>
      </c>
    </row>
    <row r="2290" spans="1:48" ht="23.25" customHeight="1">
      <c r="D2290" s="105" t="s">
        <v>3209</v>
      </c>
      <c r="E2290" s="164" t="s">
        <v>3209</v>
      </c>
      <c r="F2290" s="165" t="s">
        <v>4686</v>
      </c>
      <c r="G2290" s="126">
        <v>17.900000000000002</v>
      </c>
      <c r="H2290" s="166">
        <v>692</v>
      </c>
      <c r="I2290" s="166">
        <v>767</v>
      </c>
      <c r="J2290" s="166">
        <v>893</v>
      </c>
      <c r="K2290" s="357">
        <v>692</v>
      </c>
      <c r="L2290" s="357">
        <v>767</v>
      </c>
      <c r="M2290" s="357">
        <v>893</v>
      </c>
      <c r="N2290" s="357">
        <v>812</v>
      </c>
      <c r="O2290" s="357">
        <v>692</v>
      </c>
      <c r="P2290" s="357">
        <v>767</v>
      </c>
      <c r="Q2290" s="357">
        <v>893</v>
      </c>
      <c r="R2290" s="357">
        <v>812</v>
      </c>
      <c r="S2290" s="354">
        <v>692</v>
      </c>
      <c r="T2290" s="354">
        <v>767</v>
      </c>
      <c r="U2290" s="354">
        <v>893</v>
      </c>
      <c r="V2290" s="357">
        <v>767</v>
      </c>
      <c r="W2290" s="357">
        <v>893</v>
      </c>
      <c r="X2290" s="357">
        <v>692</v>
      </c>
      <c r="Y2290" s="357">
        <v>767</v>
      </c>
      <c r="Z2290" s="357">
        <v>893</v>
      </c>
      <c r="AA2290" s="357">
        <v>812</v>
      </c>
      <c r="AB2290" s="357">
        <v>692</v>
      </c>
      <c r="AC2290" s="357">
        <v>767</v>
      </c>
      <c r="AD2290" s="357">
        <v>893</v>
      </c>
      <c r="AE2290" s="357">
        <v>812</v>
      </c>
      <c r="AF2290" s="357">
        <v>692</v>
      </c>
      <c r="AG2290" s="357">
        <v>767</v>
      </c>
      <c r="AH2290" s="357">
        <v>893</v>
      </c>
      <c r="AI2290" s="368" t="s">
        <v>2207</v>
      </c>
      <c r="AJ2290" s="357">
        <v>692</v>
      </c>
      <c r="AK2290" s="357">
        <v>767</v>
      </c>
      <c r="AL2290" s="357">
        <v>893</v>
      </c>
      <c r="AM2290" s="357">
        <v>692</v>
      </c>
      <c r="AN2290" s="357">
        <v>767</v>
      </c>
      <c r="AO2290" s="357">
        <v>893</v>
      </c>
      <c r="AP2290" s="357">
        <v>844</v>
      </c>
      <c r="AQ2290" s="357">
        <v>844</v>
      </c>
      <c r="AR2290" s="357">
        <v>844</v>
      </c>
      <c r="AS2290" s="357">
        <v>844</v>
      </c>
      <c r="AT2290" s="105"/>
      <c r="AU2290" s="105" t="s">
        <v>3209</v>
      </c>
      <c r="AV2290" s="126">
        <v>17.900000000000002</v>
      </c>
    </row>
    <row r="2291" spans="1:48" ht="23.25" customHeight="1">
      <c r="D2291" s="105" t="s">
        <v>2139</v>
      </c>
      <c r="E2291" s="164" t="s">
        <v>2139</v>
      </c>
      <c r="F2291" s="165" t="s">
        <v>2128</v>
      </c>
      <c r="G2291" s="126">
        <v>18.8</v>
      </c>
      <c r="H2291" s="166">
        <v>700</v>
      </c>
      <c r="I2291" s="166">
        <v>825</v>
      </c>
      <c r="J2291" s="166">
        <v>947</v>
      </c>
      <c r="K2291" s="357">
        <v>700</v>
      </c>
      <c r="L2291" s="357">
        <v>825</v>
      </c>
      <c r="M2291" s="357">
        <v>947</v>
      </c>
      <c r="N2291" s="357">
        <v>811</v>
      </c>
      <c r="O2291" s="357">
        <v>700</v>
      </c>
      <c r="P2291" s="357">
        <v>825</v>
      </c>
      <c r="Q2291" s="357">
        <v>947</v>
      </c>
      <c r="R2291" s="357">
        <v>811</v>
      </c>
      <c r="S2291" s="354">
        <v>700</v>
      </c>
      <c r="T2291" s="354">
        <v>825</v>
      </c>
      <c r="U2291" s="354">
        <v>947</v>
      </c>
      <c r="V2291" s="357">
        <v>825</v>
      </c>
      <c r="W2291" s="357">
        <v>947</v>
      </c>
      <c r="X2291" s="357">
        <v>700</v>
      </c>
      <c r="Y2291" s="357">
        <v>825</v>
      </c>
      <c r="Z2291" s="357">
        <v>947</v>
      </c>
      <c r="AA2291" s="357">
        <v>811</v>
      </c>
      <c r="AB2291" s="357">
        <v>700</v>
      </c>
      <c r="AC2291" s="357">
        <v>825</v>
      </c>
      <c r="AD2291" s="357">
        <v>947</v>
      </c>
      <c r="AE2291" s="357">
        <v>811</v>
      </c>
      <c r="AF2291" s="357">
        <v>700</v>
      </c>
      <c r="AG2291" s="357">
        <v>825</v>
      </c>
      <c r="AH2291" s="357">
        <v>947</v>
      </c>
      <c r="AI2291" s="368" t="s">
        <v>2207</v>
      </c>
      <c r="AJ2291" s="357">
        <v>700</v>
      </c>
      <c r="AK2291" s="357">
        <v>825</v>
      </c>
      <c r="AL2291" s="357">
        <v>947</v>
      </c>
      <c r="AM2291" s="357">
        <v>700</v>
      </c>
      <c r="AN2291" s="357">
        <v>825</v>
      </c>
      <c r="AO2291" s="357">
        <v>947</v>
      </c>
      <c r="AP2291" s="357">
        <v>908</v>
      </c>
      <c r="AQ2291" s="357">
        <v>908</v>
      </c>
      <c r="AR2291" s="357">
        <v>908</v>
      </c>
      <c r="AS2291" s="357">
        <v>908</v>
      </c>
      <c r="AT2291" s="105"/>
      <c r="AU2291" s="105" t="s">
        <v>2139</v>
      </c>
      <c r="AV2291" s="126">
        <v>18.8</v>
      </c>
    </row>
    <row r="2292" spans="1:48" ht="23.25" customHeight="1">
      <c r="D2292" s="105" t="s">
        <v>2181</v>
      </c>
      <c r="E2292" s="164" t="s">
        <v>2181</v>
      </c>
      <c r="F2292" s="165" t="s">
        <v>2170</v>
      </c>
      <c r="G2292" s="126">
        <v>18.8</v>
      </c>
      <c r="H2292" s="166">
        <v>707</v>
      </c>
      <c r="I2292" s="166">
        <v>783</v>
      </c>
      <c r="J2292" s="166">
        <v>913</v>
      </c>
      <c r="K2292" s="357">
        <v>707</v>
      </c>
      <c r="L2292" s="357">
        <v>783</v>
      </c>
      <c r="M2292" s="357">
        <v>913</v>
      </c>
      <c r="N2292" s="357">
        <v>829</v>
      </c>
      <c r="O2292" s="357">
        <v>707</v>
      </c>
      <c r="P2292" s="357">
        <v>783</v>
      </c>
      <c r="Q2292" s="357">
        <v>913</v>
      </c>
      <c r="R2292" s="357">
        <v>829</v>
      </c>
      <c r="S2292" s="354">
        <v>707</v>
      </c>
      <c r="T2292" s="354">
        <v>783</v>
      </c>
      <c r="U2292" s="354">
        <v>913</v>
      </c>
      <c r="V2292" s="357">
        <v>783</v>
      </c>
      <c r="W2292" s="357">
        <v>913</v>
      </c>
      <c r="X2292" s="357">
        <v>707</v>
      </c>
      <c r="Y2292" s="357">
        <v>783</v>
      </c>
      <c r="Z2292" s="357">
        <v>913</v>
      </c>
      <c r="AA2292" s="357">
        <v>829</v>
      </c>
      <c r="AB2292" s="357">
        <v>707</v>
      </c>
      <c r="AC2292" s="357">
        <v>783</v>
      </c>
      <c r="AD2292" s="357">
        <v>913</v>
      </c>
      <c r="AE2292" s="357">
        <v>829</v>
      </c>
      <c r="AF2292" s="357">
        <v>707</v>
      </c>
      <c r="AG2292" s="357">
        <v>783</v>
      </c>
      <c r="AH2292" s="357">
        <v>913</v>
      </c>
      <c r="AI2292" s="368" t="s">
        <v>2207</v>
      </c>
      <c r="AJ2292" s="357">
        <v>707</v>
      </c>
      <c r="AK2292" s="357">
        <v>783</v>
      </c>
      <c r="AL2292" s="357">
        <v>913</v>
      </c>
      <c r="AM2292" s="357">
        <v>707</v>
      </c>
      <c r="AN2292" s="357">
        <v>783</v>
      </c>
      <c r="AO2292" s="357">
        <v>913</v>
      </c>
      <c r="AP2292" s="357">
        <v>862</v>
      </c>
      <c r="AQ2292" s="357">
        <v>862</v>
      </c>
      <c r="AR2292" s="357">
        <v>862</v>
      </c>
      <c r="AS2292" s="357">
        <v>862</v>
      </c>
      <c r="AT2292" s="105"/>
      <c r="AU2292" s="105" t="s">
        <v>2181</v>
      </c>
      <c r="AV2292" s="126">
        <v>18.8</v>
      </c>
    </row>
    <row r="2293" spans="1:48" ht="23.25" customHeight="1">
      <c r="D2293" s="105" t="s">
        <v>2112</v>
      </c>
      <c r="E2293" s="164" t="s">
        <v>2112</v>
      </c>
      <c r="F2293" s="165" t="s">
        <v>2100</v>
      </c>
      <c r="G2293" s="126">
        <v>16</v>
      </c>
      <c r="H2293" s="166">
        <v>608</v>
      </c>
      <c r="I2293" s="166">
        <v>711</v>
      </c>
      <c r="J2293" s="166">
        <v>816</v>
      </c>
      <c r="K2293" s="357">
        <v>608</v>
      </c>
      <c r="L2293" s="357">
        <v>711</v>
      </c>
      <c r="M2293" s="357">
        <v>816</v>
      </c>
      <c r="N2293" s="357">
        <v>700</v>
      </c>
      <c r="O2293" s="357">
        <v>608</v>
      </c>
      <c r="P2293" s="357">
        <v>711</v>
      </c>
      <c r="Q2293" s="357">
        <v>816</v>
      </c>
      <c r="R2293" s="357">
        <v>700</v>
      </c>
      <c r="S2293" s="354">
        <v>608</v>
      </c>
      <c r="T2293" s="354">
        <v>711</v>
      </c>
      <c r="U2293" s="354">
        <v>816</v>
      </c>
      <c r="V2293" s="357">
        <v>711</v>
      </c>
      <c r="W2293" s="357">
        <v>816</v>
      </c>
      <c r="X2293" s="357">
        <v>608</v>
      </c>
      <c r="Y2293" s="357">
        <v>711</v>
      </c>
      <c r="Z2293" s="357">
        <v>816</v>
      </c>
      <c r="AA2293" s="357">
        <v>700</v>
      </c>
      <c r="AB2293" s="357">
        <v>608</v>
      </c>
      <c r="AC2293" s="357">
        <v>711</v>
      </c>
      <c r="AD2293" s="357">
        <v>816</v>
      </c>
      <c r="AE2293" s="357">
        <v>700</v>
      </c>
      <c r="AF2293" s="357">
        <v>608</v>
      </c>
      <c r="AG2293" s="357">
        <v>711</v>
      </c>
      <c r="AH2293" s="357">
        <v>816</v>
      </c>
      <c r="AI2293" s="368" t="s">
        <v>2207</v>
      </c>
      <c r="AJ2293" s="357">
        <v>608</v>
      </c>
      <c r="AK2293" s="357">
        <v>711</v>
      </c>
      <c r="AL2293" s="357">
        <v>816</v>
      </c>
      <c r="AM2293" s="357">
        <v>608</v>
      </c>
      <c r="AN2293" s="357">
        <v>711</v>
      </c>
      <c r="AO2293" s="357">
        <v>816</v>
      </c>
      <c r="AP2293" s="357">
        <v>782</v>
      </c>
      <c r="AQ2293" s="357">
        <v>782</v>
      </c>
      <c r="AR2293" s="357">
        <v>782</v>
      </c>
      <c r="AS2293" s="357">
        <v>782</v>
      </c>
      <c r="AT2293" s="105"/>
      <c r="AU2293" s="105" t="s">
        <v>2112</v>
      </c>
      <c r="AV2293" s="126">
        <v>16</v>
      </c>
    </row>
    <row r="2294" spans="1:48" ht="23.25" customHeight="1">
      <c r="D2294" s="105" t="s">
        <v>2154</v>
      </c>
      <c r="E2294" s="164" t="s">
        <v>2154</v>
      </c>
      <c r="F2294" s="165" t="s">
        <v>2142</v>
      </c>
      <c r="G2294" s="126">
        <v>16</v>
      </c>
      <c r="H2294" s="166">
        <v>614</v>
      </c>
      <c r="I2294" s="166">
        <v>675</v>
      </c>
      <c r="J2294" s="166">
        <v>786</v>
      </c>
      <c r="K2294" s="357">
        <v>614</v>
      </c>
      <c r="L2294" s="357">
        <v>675</v>
      </c>
      <c r="M2294" s="357">
        <v>786</v>
      </c>
      <c r="N2294" s="357">
        <v>715</v>
      </c>
      <c r="O2294" s="357">
        <v>614</v>
      </c>
      <c r="P2294" s="357">
        <v>675</v>
      </c>
      <c r="Q2294" s="357">
        <v>786</v>
      </c>
      <c r="R2294" s="357">
        <v>715</v>
      </c>
      <c r="S2294" s="354">
        <v>614</v>
      </c>
      <c r="T2294" s="354">
        <v>675</v>
      </c>
      <c r="U2294" s="354">
        <v>786</v>
      </c>
      <c r="V2294" s="357">
        <v>675</v>
      </c>
      <c r="W2294" s="357">
        <v>786</v>
      </c>
      <c r="X2294" s="357">
        <v>614</v>
      </c>
      <c r="Y2294" s="357">
        <v>675</v>
      </c>
      <c r="Z2294" s="357">
        <v>786</v>
      </c>
      <c r="AA2294" s="357">
        <v>715</v>
      </c>
      <c r="AB2294" s="357">
        <v>614</v>
      </c>
      <c r="AC2294" s="357">
        <v>675</v>
      </c>
      <c r="AD2294" s="357">
        <v>786</v>
      </c>
      <c r="AE2294" s="357">
        <v>715</v>
      </c>
      <c r="AF2294" s="357">
        <v>614</v>
      </c>
      <c r="AG2294" s="357">
        <v>675</v>
      </c>
      <c r="AH2294" s="357">
        <v>786</v>
      </c>
      <c r="AI2294" s="368" t="s">
        <v>2207</v>
      </c>
      <c r="AJ2294" s="357">
        <v>614</v>
      </c>
      <c r="AK2294" s="357">
        <v>675</v>
      </c>
      <c r="AL2294" s="357">
        <v>786</v>
      </c>
      <c r="AM2294" s="357">
        <v>614</v>
      </c>
      <c r="AN2294" s="357">
        <v>675</v>
      </c>
      <c r="AO2294" s="357">
        <v>786</v>
      </c>
      <c r="AP2294" s="357">
        <v>742</v>
      </c>
      <c r="AQ2294" s="357">
        <v>742</v>
      </c>
      <c r="AR2294" s="357">
        <v>742</v>
      </c>
      <c r="AS2294" s="357">
        <v>742</v>
      </c>
      <c r="AT2294" s="105"/>
      <c r="AU2294" s="105" t="s">
        <v>2154</v>
      </c>
      <c r="AV2294" s="126">
        <v>16</v>
      </c>
    </row>
    <row r="2295" spans="1:48" ht="23.25" customHeight="1">
      <c r="A2295" s="396"/>
      <c r="B2295" s="397"/>
      <c r="D2295" s="105" t="s">
        <v>2126</v>
      </c>
      <c r="E2295" s="164" t="s">
        <v>2126</v>
      </c>
      <c r="F2295" s="165" t="s">
        <v>2114</v>
      </c>
      <c r="G2295" s="126">
        <v>18</v>
      </c>
      <c r="H2295" s="166">
        <v>695</v>
      </c>
      <c r="I2295" s="166">
        <v>818</v>
      </c>
      <c r="J2295" s="166">
        <v>939</v>
      </c>
      <c r="K2295" s="357">
        <v>695</v>
      </c>
      <c r="L2295" s="357">
        <v>818</v>
      </c>
      <c r="M2295" s="357">
        <v>939</v>
      </c>
      <c r="N2295" s="357">
        <v>805</v>
      </c>
      <c r="O2295" s="357">
        <v>695</v>
      </c>
      <c r="P2295" s="357">
        <v>818</v>
      </c>
      <c r="Q2295" s="357">
        <v>939</v>
      </c>
      <c r="R2295" s="357">
        <v>805</v>
      </c>
      <c r="S2295" s="354">
        <v>695</v>
      </c>
      <c r="T2295" s="354">
        <v>818</v>
      </c>
      <c r="U2295" s="354">
        <v>939</v>
      </c>
      <c r="V2295" s="357">
        <v>818</v>
      </c>
      <c r="W2295" s="357">
        <v>939</v>
      </c>
      <c r="X2295" s="357">
        <v>695</v>
      </c>
      <c r="Y2295" s="357">
        <v>818</v>
      </c>
      <c r="Z2295" s="357">
        <v>939</v>
      </c>
      <c r="AA2295" s="357">
        <v>805</v>
      </c>
      <c r="AB2295" s="357">
        <v>695</v>
      </c>
      <c r="AC2295" s="357">
        <v>818</v>
      </c>
      <c r="AD2295" s="357">
        <v>939</v>
      </c>
      <c r="AE2295" s="357">
        <v>805</v>
      </c>
      <c r="AF2295" s="357">
        <v>695</v>
      </c>
      <c r="AG2295" s="357">
        <v>818</v>
      </c>
      <c r="AH2295" s="357">
        <v>939</v>
      </c>
      <c r="AI2295" s="368" t="s">
        <v>2207</v>
      </c>
      <c r="AJ2295" s="357">
        <v>695</v>
      </c>
      <c r="AK2295" s="357">
        <v>818</v>
      </c>
      <c r="AL2295" s="357">
        <v>939</v>
      </c>
      <c r="AM2295" s="357">
        <v>695</v>
      </c>
      <c r="AN2295" s="357">
        <v>818</v>
      </c>
      <c r="AO2295" s="357">
        <v>939</v>
      </c>
      <c r="AP2295" s="357">
        <v>900</v>
      </c>
      <c r="AQ2295" s="357">
        <v>900</v>
      </c>
      <c r="AR2295" s="357">
        <v>900</v>
      </c>
      <c r="AS2295" s="357">
        <v>900</v>
      </c>
      <c r="AT2295" s="105"/>
      <c r="AU2295" s="105" t="s">
        <v>2126</v>
      </c>
      <c r="AV2295" s="126">
        <v>18</v>
      </c>
    </row>
    <row r="2296" spans="1:48" ht="23.25" customHeight="1">
      <c r="D2296" s="105" t="s">
        <v>2168</v>
      </c>
      <c r="E2296" s="164" t="s">
        <v>2168</v>
      </c>
      <c r="F2296" s="165" t="s">
        <v>2156</v>
      </c>
      <c r="G2296" s="126">
        <v>18</v>
      </c>
      <c r="H2296" s="166">
        <v>701</v>
      </c>
      <c r="I2296" s="166">
        <v>778</v>
      </c>
      <c r="J2296" s="166">
        <v>906</v>
      </c>
      <c r="K2296" s="357">
        <v>701</v>
      </c>
      <c r="L2296" s="357">
        <v>778</v>
      </c>
      <c r="M2296" s="357">
        <v>906</v>
      </c>
      <c r="N2296" s="357">
        <v>823</v>
      </c>
      <c r="O2296" s="357">
        <v>701</v>
      </c>
      <c r="P2296" s="357">
        <v>778</v>
      </c>
      <c r="Q2296" s="357">
        <v>906</v>
      </c>
      <c r="R2296" s="357">
        <v>823</v>
      </c>
      <c r="S2296" s="354">
        <v>701</v>
      </c>
      <c r="T2296" s="354">
        <v>778</v>
      </c>
      <c r="U2296" s="354">
        <v>906</v>
      </c>
      <c r="V2296" s="357">
        <v>778</v>
      </c>
      <c r="W2296" s="357">
        <v>906</v>
      </c>
      <c r="X2296" s="357">
        <v>701</v>
      </c>
      <c r="Y2296" s="357">
        <v>778</v>
      </c>
      <c r="Z2296" s="357">
        <v>906</v>
      </c>
      <c r="AA2296" s="357">
        <v>823</v>
      </c>
      <c r="AB2296" s="357">
        <v>701</v>
      </c>
      <c r="AC2296" s="357">
        <v>778</v>
      </c>
      <c r="AD2296" s="357">
        <v>906</v>
      </c>
      <c r="AE2296" s="357">
        <v>823</v>
      </c>
      <c r="AF2296" s="357">
        <v>701</v>
      </c>
      <c r="AG2296" s="357">
        <v>778</v>
      </c>
      <c r="AH2296" s="357">
        <v>906</v>
      </c>
      <c r="AI2296" s="368" t="s">
        <v>2207</v>
      </c>
      <c r="AJ2296" s="357">
        <v>701</v>
      </c>
      <c r="AK2296" s="357">
        <v>778</v>
      </c>
      <c r="AL2296" s="357">
        <v>906</v>
      </c>
      <c r="AM2296" s="357">
        <v>701</v>
      </c>
      <c r="AN2296" s="357">
        <v>778</v>
      </c>
      <c r="AO2296" s="357">
        <v>906</v>
      </c>
      <c r="AP2296" s="357">
        <v>855</v>
      </c>
      <c r="AQ2296" s="357">
        <v>855</v>
      </c>
      <c r="AR2296" s="357">
        <v>855</v>
      </c>
      <c r="AS2296" s="357">
        <v>855</v>
      </c>
      <c r="AT2296" s="105"/>
      <c r="AU2296" s="105" t="s">
        <v>2168</v>
      </c>
      <c r="AV2296" s="126">
        <v>18</v>
      </c>
    </row>
    <row r="2297" spans="1:48" ht="23.25" customHeight="1">
      <c r="B2297" s="443"/>
      <c r="D2297" s="105" t="s">
        <v>3210</v>
      </c>
      <c r="E2297" s="164" t="s">
        <v>3210</v>
      </c>
      <c r="F2297" s="165" t="s">
        <v>4687</v>
      </c>
      <c r="G2297" s="126">
        <v>19</v>
      </c>
      <c r="H2297" s="166">
        <v>710</v>
      </c>
      <c r="I2297" s="166">
        <v>838</v>
      </c>
      <c r="J2297" s="166">
        <v>961</v>
      </c>
      <c r="K2297" s="357">
        <v>710</v>
      </c>
      <c r="L2297" s="357">
        <v>838</v>
      </c>
      <c r="M2297" s="357">
        <v>961</v>
      </c>
      <c r="N2297" s="357">
        <v>835</v>
      </c>
      <c r="O2297" s="357">
        <v>710</v>
      </c>
      <c r="P2297" s="357">
        <v>838</v>
      </c>
      <c r="Q2297" s="357">
        <v>961</v>
      </c>
      <c r="R2297" s="357">
        <v>835</v>
      </c>
      <c r="S2297" s="354">
        <v>710</v>
      </c>
      <c r="T2297" s="354">
        <v>838</v>
      </c>
      <c r="U2297" s="354">
        <v>961</v>
      </c>
      <c r="V2297" s="357">
        <v>838</v>
      </c>
      <c r="W2297" s="357">
        <v>961</v>
      </c>
      <c r="X2297" s="357">
        <v>710</v>
      </c>
      <c r="Y2297" s="357">
        <v>838</v>
      </c>
      <c r="Z2297" s="357">
        <v>961</v>
      </c>
      <c r="AA2297" s="357">
        <v>835</v>
      </c>
      <c r="AB2297" s="357">
        <v>710</v>
      </c>
      <c r="AC2297" s="357">
        <v>838</v>
      </c>
      <c r="AD2297" s="357">
        <v>961</v>
      </c>
      <c r="AE2297" s="357">
        <v>835</v>
      </c>
      <c r="AF2297" s="357">
        <v>710</v>
      </c>
      <c r="AG2297" s="357">
        <v>838</v>
      </c>
      <c r="AH2297" s="357">
        <v>961</v>
      </c>
      <c r="AI2297" s="368" t="s">
        <v>2207</v>
      </c>
      <c r="AJ2297" s="357">
        <v>710</v>
      </c>
      <c r="AK2297" s="357">
        <v>838</v>
      </c>
      <c r="AL2297" s="357">
        <v>961</v>
      </c>
      <c r="AM2297" s="357">
        <v>710</v>
      </c>
      <c r="AN2297" s="357">
        <v>838</v>
      </c>
      <c r="AO2297" s="357">
        <v>961</v>
      </c>
      <c r="AP2297" s="357">
        <v>921</v>
      </c>
      <c r="AQ2297" s="357">
        <v>921</v>
      </c>
      <c r="AR2297" s="357">
        <v>921</v>
      </c>
      <c r="AS2297" s="357">
        <v>921</v>
      </c>
      <c r="AT2297" s="105"/>
      <c r="AU2297" s="105" t="s">
        <v>3210</v>
      </c>
      <c r="AV2297" s="126">
        <v>19</v>
      </c>
    </row>
    <row r="2298" spans="1:48" ht="23.25" customHeight="1">
      <c r="B2298" s="443"/>
      <c r="D2298" s="105" t="s">
        <v>3211</v>
      </c>
      <c r="E2298" s="164" t="s">
        <v>3211</v>
      </c>
      <c r="F2298" s="165" t="s">
        <v>4686</v>
      </c>
      <c r="G2298" s="126">
        <v>19</v>
      </c>
      <c r="H2298" s="166">
        <v>717</v>
      </c>
      <c r="I2298" s="166">
        <v>795</v>
      </c>
      <c r="J2298" s="166">
        <v>926</v>
      </c>
      <c r="K2298" s="357">
        <v>717</v>
      </c>
      <c r="L2298" s="357">
        <v>795</v>
      </c>
      <c r="M2298" s="357">
        <v>926</v>
      </c>
      <c r="N2298" s="357">
        <v>842</v>
      </c>
      <c r="O2298" s="357">
        <v>717</v>
      </c>
      <c r="P2298" s="357">
        <v>795</v>
      </c>
      <c r="Q2298" s="357">
        <v>926</v>
      </c>
      <c r="R2298" s="357">
        <v>842</v>
      </c>
      <c r="S2298" s="354">
        <v>717</v>
      </c>
      <c r="T2298" s="354">
        <v>795</v>
      </c>
      <c r="U2298" s="354">
        <v>926</v>
      </c>
      <c r="V2298" s="357">
        <v>795</v>
      </c>
      <c r="W2298" s="357">
        <v>926</v>
      </c>
      <c r="X2298" s="357">
        <v>717</v>
      </c>
      <c r="Y2298" s="357">
        <v>795</v>
      </c>
      <c r="Z2298" s="357">
        <v>926</v>
      </c>
      <c r="AA2298" s="357">
        <v>842</v>
      </c>
      <c r="AB2298" s="357">
        <v>717</v>
      </c>
      <c r="AC2298" s="357">
        <v>795</v>
      </c>
      <c r="AD2298" s="357">
        <v>926</v>
      </c>
      <c r="AE2298" s="357">
        <v>842</v>
      </c>
      <c r="AF2298" s="357">
        <v>717</v>
      </c>
      <c r="AG2298" s="357">
        <v>795</v>
      </c>
      <c r="AH2298" s="357">
        <v>926</v>
      </c>
      <c r="AI2298" s="368" t="s">
        <v>2207</v>
      </c>
      <c r="AJ2298" s="357">
        <v>717</v>
      </c>
      <c r="AK2298" s="357">
        <v>795</v>
      </c>
      <c r="AL2298" s="357">
        <v>926</v>
      </c>
      <c r="AM2298" s="357">
        <v>717</v>
      </c>
      <c r="AN2298" s="357">
        <v>795</v>
      </c>
      <c r="AO2298" s="357">
        <v>926</v>
      </c>
      <c r="AP2298" s="357">
        <v>875</v>
      </c>
      <c r="AQ2298" s="357">
        <v>875</v>
      </c>
      <c r="AR2298" s="357">
        <v>875</v>
      </c>
      <c r="AS2298" s="357">
        <v>875</v>
      </c>
      <c r="AT2298" s="105"/>
      <c r="AU2298" s="105" t="s">
        <v>3211</v>
      </c>
      <c r="AV2298" s="126">
        <v>19</v>
      </c>
    </row>
    <row r="2299" spans="1:48" ht="23.25" customHeight="1">
      <c r="B2299" s="443"/>
      <c r="D2299" s="105" t="s">
        <v>2140</v>
      </c>
      <c r="E2299" s="164" t="s">
        <v>2140</v>
      </c>
      <c r="F2299" s="165" t="s">
        <v>2128</v>
      </c>
      <c r="G2299" s="126">
        <v>20</v>
      </c>
      <c r="H2299" s="166">
        <v>726</v>
      </c>
      <c r="I2299" s="166">
        <v>858</v>
      </c>
      <c r="J2299" s="166">
        <v>985</v>
      </c>
      <c r="K2299" s="357">
        <v>726</v>
      </c>
      <c r="L2299" s="357">
        <v>858</v>
      </c>
      <c r="M2299" s="357">
        <v>985</v>
      </c>
      <c r="N2299" s="357">
        <v>842</v>
      </c>
      <c r="O2299" s="357">
        <v>726</v>
      </c>
      <c r="P2299" s="357">
        <v>858</v>
      </c>
      <c r="Q2299" s="357">
        <v>985</v>
      </c>
      <c r="R2299" s="357">
        <v>842</v>
      </c>
      <c r="S2299" s="354">
        <v>726</v>
      </c>
      <c r="T2299" s="354">
        <v>858</v>
      </c>
      <c r="U2299" s="354">
        <v>985</v>
      </c>
      <c r="V2299" s="357">
        <v>858</v>
      </c>
      <c r="W2299" s="357">
        <v>985</v>
      </c>
      <c r="X2299" s="357">
        <v>726</v>
      </c>
      <c r="Y2299" s="357">
        <v>858</v>
      </c>
      <c r="Z2299" s="357">
        <v>985</v>
      </c>
      <c r="AA2299" s="357">
        <v>842</v>
      </c>
      <c r="AB2299" s="357">
        <v>726</v>
      </c>
      <c r="AC2299" s="357">
        <v>858</v>
      </c>
      <c r="AD2299" s="357">
        <v>985</v>
      </c>
      <c r="AE2299" s="357">
        <v>842</v>
      </c>
      <c r="AF2299" s="357">
        <v>726</v>
      </c>
      <c r="AG2299" s="357">
        <v>858</v>
      </c>
      <c r="AH2299" s="357">
        <v>985</v>
      </c>
      <c r="AI2299" s="368" t="s">
        <v>2207</v>
      </c>
      <c r="AJ2299" s="357">
        <v>726</v>
      </c>
      <c r="AK2299" s="357">
        <v>858</v>
      </c>
      <c r="AL2299" s="357">
        <v>985</v>
      </c>
      <c r="AM2299" s="357">
        <v>726</v>
      </c>
      <c r="AN2299" s="357">
        <v>858</v>
      </c>
      <c r="AO2299" s="357">
        <v>985</v>
      </c>
      <c r="AP2299" s="357">
        <v>944</v>
      </c>
      <c r="AQ2299" s="357">
        <v>944</v>
      </c>
      <c r="AR2299" s="357">
        <v>944</v>
      </c>
      <c r="AS2299" s="357">
        <v>944</v>
      </c>
      <c r="AT2299" s="105"/>
      <c r="AU2299" s="105" t="s">
        <v>2140</v>
      </c>
      <c r="AV2299" s="126">
        <v>20</v>
      </c>
    </row>
    <row r="2300" spans="1:48" ht="23.25" customHeight="1">
      <c r="B2300" s="443"/>
      <c r="D2300" s="105" t="s">
        <v>2182</v>
      </c>
      <c r="E2300" s="164" t="s">
        <v>2182</v>
      </c>
      <c r="F2300" s="165" t="s">
        <v>2170</v>
      </c>
      <c r="G2300" s="126">
        <v>20</v>
      </c>
      <c r="H2300" s="166">
        <v>734</v>
      </c>
      <c r="I2300" s="166">
        <v>813</v>
      </c>
      <c r="J2300" s="166">
        <v>948</v>
      </c>
      <c r="K2300" s="357">
        <v>734</v>
      </c>
      <c r="L2300" s="357">
        <v>813</v>
      </c>
      <c r="M2300" s="357">
        <v>948</v>
      </c>
      <c r="N2300" s="357">
        <v>862</v>
      </c>
      <c r="O2300" s="357">
        <v>734</v>
      </c>
      <c r="P2300" s="357">
        <v>813</v>
      </c>
      <c r="Q2300" s="357">
        <v>948</v>
      </c>
      <c r="R2300" s="357">
        <v>862</v>
      </c>
      <c r="S2300" s="354">
        <v>734</v>
      </c>
      <c r="T2300" s="354">
        <v>813</v>
      </c>
      <c r="U2300" s="354">
        <v>948</v>
      </c>
      <c r="V2300" s="357">
        <v>813</v>
      </c>
      <c r="W2300" s="357">
        <v>948</v>
      </c>
      <c r="X2300" s="357">
        <v>734</v>
      </c>
      <c r="Y2300" s="357">
        <v>813</v>
      </c>
      <c r="Z2300" s="357">
        <v>948</v>
      </c>
      <c r="AA2300" s="357">
        <v>862</v>
      </c>
      <c r="AB2300" s="357">
        <v>734</v>
      </c>
      <c r="AC2300" s="357">
        <v>813</v>
      </c>
      <c r="AD2300" s="357">
        <v>948</v>
      </c>
      <c r="AE2300" s="357">
        <v>862</v>
      </c>
      <c r="AF2300" s="357">
        <v>734</v>
      </c>
      <c r="AG2300" s="357">
        <v>813</v>
      </c>
      <c r="AH2300" s="357">
        <v>948</v>
      </c>
      <c r="AI2300" s="368" t="s">
        <v>2207</v>
      </c>
      <c r="AJ2300" s="357">
        <v>734</v>
      </c>
      <c r="AK2300" s="357">
        <v>813</v>
      </c>
      <c r="AL2300" s="357">
        <v>948</v>
      </c>
      <c r="AM2300" s="357">
        <v>734</v>
      </c>
      <c r="AN2300" s="357">
        <v>813</v>
      </c>
      <c r="AO2300" s="357">
        <v>948</v>
      </c>
      <c r="AP2300" s="357">
        <v>895</v>
      </c>
      <c r="AQ2300" s="357">
        <v>895</v>
      </c>
      <c r="AR2300" s="357">
        <v>895</v>
      </c>
      <c r="AS2300" s="357">
        <v>895</v>
      </c>
      <c r="AT2300" s="105"/>
      <c r="AU2300" s="105" t="s">
        <v>2182</v>
      </c>
      <c r="AV2300" s="126">
        <v>20</v>
      </c>
    </row>
    <row r="2301" spans="1:48" ht="23.25" customHeight="1">
      <c r="D2301" s="105" t="s">
        <v>1526</v>
      </c>
      <c r="E2301" s="164" t="s">
        <v>1526</v>
      </c>
      <c r="F2301" s="165" t="s">
        <v>1435</v>
      </c>
      <c r="G2301" s="126">
        <v>10</v>
      </c>
      <c r="H2301" s="166">
        <v>480</v>
      </c>
      <c r="I2301" s="166">
        <v>490</v>
      </c>
      <c r="J2301" s="166">
        <v>559</v>
      </c>
      <c r="K2301" s="357">
        <v>480</v>
      </c>
      <c r="L2301" s="357">
        <v>490</v>
      </c>
      <c r="M2301" s="357">
        <v>559</v>
      </c>
      <c r="N2301" s="357">
        <v>523</v>
      </c>
      <c r="O2301" s="357">
        <v>485</v>
      </c>
      <c r="P2301" s="357">
        <v>532</v>
      </c>
      <c r="Q2301" s="357">
        <v>598</v>
      </c>
      <c r="R2301" s="357">
        <v>556</v>
      </c>
      <c r="S2301" s="354">
        <v>630</v>
      </c>
      <c r="T2301" s="354">
        <v>728</v>
      </c>
      <c r="U2301" s="354">
        <v>823</v>
      </c>
      <c r="V2301" s="357">
        <v>608</v>
      </c>
      <c r="W2301" s="357">
        <v>677</v>
      </c>
      <c r="X2301" s="357">
        <v>525</v>
      </c>
      <c r="Y2301" s="357">
        <v>581</v>
      </c>
      <c r="Z2301" s="357">
        <v>691</v>
      </c>
      <c r="AA2301" s="357">
        <v>591</v>
      </c>
      <c r="AB2301" s="357">
        <v>553</v>
      </c>
      <c r="AC2301" s="357">
        <v>628</v>
      </c>
      <c r="AD2301" s="357">
        <v>757</v>
      </c>
      <c r="AE2301" s="357">
        <v>622</v>
      </c>
      <c r="AF2301" s="357">
        <v>624</v>
      </c>
      <c r="AG2301" s="357">
        <v>701</v>
      </c>
      <c r="AH2301" s="357">
        <v>843</v>
      </c>
      <c r="AI2301" s="368" t="s">
        <v>2207</v>
      </c>
      <c r="AJ2301" s="357">
        <v>593</v>
      </c>
      <c r="AK2301" s="357">
        <v>667</v>
      </c>
      <c r="AL2301" s="357">
        <v>784</v>
      </c>
      <c r="AM2301" s="357">
        <v>512</v>
      </c>
      <c r="AN2301" s="357">
        <v>557</v>
      </c>
      <c r="AO2301" s="357">
        <v>634</v>
      </c>
      <c r="AP2301" s="357">
        <v>568</v>
      </c>
      <c r="AQ2301" s="357">
        <v>568</v>
      </c>
      <c r="AR2301" s="357">
        <v>702</v>
      </c>
      <c r="AS2301" s="357">
        <v>660</v>
      </c>
      <c r="AT2301" s="105"/>
      <c r="AU2301" s="105" t="s">
        <v>1526</v>
      </c>
      <c r="AV2301" s="126">
        <v>10</v>
      </c>
    </row>
    <row r="2302" spans="1:48" ht="23.25" customHeight="1">
      <c r="D2302" s="105" t="s">
        <v>3764</v>
      </c>
      <c r="E2302" s="164" t="s">
        <v>3764</v>
      </c>
      <c r="F2302" s="165" t="s">
        <v>1435</v>
      </c>
      <c r="G2302" s="126">
        <v>10</v>
      </c>
      <c r="H2302" s="166">
        <v>480</v>
      </c>
      <c r="I2302" s="166">
        <v>490</v>
      </c>
      <c r="J2302" s="166">
        <v>559</v>
      </c>
      <c r="K2302" s="357">
        <v>480</v>
      </c>
      <c r="L2302" s="357">
        <v>490</v>
      </c>
      <c r="M2302" s="357">
        <v>559</v>
      </c>
      <c r="N2302" s="357">
        <v>523</v>
      </c>
      <c r="O2302" s="357">
        <v>485</v>
      </c>
      <c r="P2302" s="357">
        <v>532</v>
      </c>
      <c r="Q2302" s="357">
        <v>598</v>
      </c>
      <c r="R2302" s="357">
        <v>556</v>
      </c>
      <c r="S2302" s="354">
        <v>630</v>
      </c>
      <c r="T2302" s="354">
        <v>728</v>
      </c>
      <c r="U2302" s="354">
        <v>823</v>
      </c>
      <c r="V2302" s="357">
        <v>608</v>
      </c>
      <c r="W2302" s="357">
        <v>677</v>
      </c>
      <c r="X2302" s="357">
        <v>525</v>
      </c>
      <c r="Y2302" s="357">
        <v>581</v>
      </c>
      <c r="Z2302" s="357">
        <v>691</v>
      </c>
      <c r="AA2302" s="357">
        <v>591</v>
      </c>
      <c r="AB2302" s="357">
        <v>553</v>
      </c>
      <c r="AC2302" s="357">
        <v>628</v>
      </c>
      <c r="AD2302" s="357">
        <v>757</v>
      </c>
      <c r="AE2302" s="357">
        <v>622</v>
      </c>
      <c r="AF2302" s="357">
        <v>624</v>
      </c>
      <c r="AG2302" s="357">
        <v>701</v>
      </c>
      <c r="AH2302" s="357">
        <v>843</v>
      </c>
      <c r="AI2302" s="368" t="s">
        <v>2207</v>
      </c>
      <c r="AJ2302" s="357">
        <v>593</v>
      </c>
      <c r="AK2302" s="357">
        <v>667</v>
      </c>
      <c r="AL2302" s="357">
        <v>784</v>
      </c>
      <c r="AM2302" s="357">
        <v>512</v>
      </c>
      <c r="AN2302" s="357">
        <v>557</v>
      </c>
      <c r="AO2302" s="357">
        <v>634</v>
      </c>
      <c r="AP2302" s="357">
        <v>568</v>
      </c>
      <c r="AQ2302" s="357">
        <v>568</v>
      </c>
      <c r="AR2302" s="357">
        <v>702</v>
      </c>
      <c r="AS2302" s="357">
        <v>660</v>
      </c>
      <c r="AT2302" s="105"/>
      <c r="AU2302" s="105" t="s">
        <v>3764</v>
      </c>
      <c r="AV2302" s="126">
        <v>10</v>
      </c>
    </row>
    <row r="2303" spans="1:48" ht="23.25" customHeight="1">
      <c r="D2303" s="105" t="s">
        <v>5370</v>
      </c>
      <c r="E2303" s="13" t="s">
        <v>5370</v>
      </c>
      <c r="F2303" s="2" t="s">
        <v>5371</v>
      </c>
      <c r="G2303">
        <v>11</v>
      </c>
      <c r="H2303" s="398" t="s">
        <v>2207</v>
      </c>
      <c r="I2303" s="398" t="s">
        <v>2207</v>
      </c>
      <c r="J2303" s="398" t="s">
        <v>2207</v>
      </c>
      <c r="K2303" s="390" t="s">
        <v>2207</v>
      </c>
      <c r="L2303" s="390" t="s">
        <v>2207</v>
      </c>
      <c r="M2303" s="390" t="s">
        <v>2207</v>
      </c>
      <c r="N2303" s="390" t="s">
        <v>2207</v>
      </c>
      <c r="O2303" s="390" t="s">
        <v>2207</v>
      </c>
      <c r="P2303" s="390" t="s">
        <v>2207</v>
      </c>
      <c r="Q2303" s="390" t="s">
        <v>2207</v>
      </c>
      <c r="R2303" s="390" t="s">
        <v>2207</v>
      </c>
      <c r="S2303" s="354">
        <v>687</v>
      </c>
      <c r="T2303" s="354">
        <v>795</v>
      </c>
      <c r="U2303" s="354">
        <v>899</v>
      </c>
      <c r="V2303" s="391">
        <v>651</v>
      </c>
      <c r="W2303" s="391">
        <v>727</v>
      </c>
      <c r="X2303" s="391">
        <v>560</v>
      </c>
      <c r="Y2303" s="391">
        <v>622</v>
      </c>
      <c r="Z2303" s="391">
        <v>740</v>
      </c>
      <c r="AA2303" s="391">
        <v>631</v>
      </c>
      <c r="AB2303" s="391">
        <v>592</v>
      </c>
      <c r="AC2303" s="391">
        <v>675</v>
      </c>
      <c r="AD2303" s="391">
        <v>814</v>
      </c>
      <c r="AE2303" s="391">
        <v>667</v>
      </c>
      <c r="AF2303" s="391">
        <v>663</v>
      </c>
      <c r="AG2303" s="391">
        <v>748</v>
      </c>
      <c r="AH2303" s="391">
        <v>900</v>
      </c>
      <c r="AI2303" s="399" t="s">
        <v>2207</v>
      </c>
      <c r="AJ2303" s="391">
        <v>634</v>
      </c>
      <c r="AK2303" s="391">
        <v>716</v>
      </c>
      <c r="AL2303" s="391">
        <v>841</v>
      </c>
      <c r="AM2303" s="391">
        <v>548</v>
      </c>
      <c r="AN2303" s="391">
        <v>598</v>
      </c>
      <c r="AO2303" s="391">
        <v>681</v>
      </c>
      <c r="AP2303" s="391">
        <v>592</v>
      </c>
      <c r="AQ2303" s="391">
        <v>592</v>
      </c>
      <c r="AR2303" s="391">
        <v>740</v>
      </c>
      <c r="AS2303" s="391">
        <v>684</v>
      </c>
      <c r="AU2303" s="105" t="s">
        <v>5370</v>
      </c>
      <c r="AV2303" s="126">
        <v>11</v>
      </c>
    </row>
    <row r="2304" spans="1:48" ht="23.25" customHeight="1">
      <c r="D2304" s="105" t="s">
        <v>5372</v>
      </c>
      <c r="E2304" s="13" t="s">
        <v>5372</v>
      </c>
      <c r="F2304" s="2" t="s">
        <v>5371</v>
      </c>
      <c r="G2304">
        <v>11</v>
      </c>
      <c r="H2304" s="398" t="s">
        <v>2207</v>
      </c>
      <c r="I2304" s="398" t="s">
        <v>2207</v>
      </c>
      <c r="J2304" s="398" t="s">
        <v>2207</v>
      </c>
      <c r="K2304" s="390" t="s">
        <v>2207</v>
      </c>
      <c r="L2304" s="390" t="s">
        <v>2207</v>
      </c>
      <c r="M2304" s="390" t="s">
        <v>2207</v>
      </c>
      <c r="N2304" s="390" t="s">
        <v>2207</v>
      </c>
      <c r="O2304" s="390" t="s">
        <v>2207</v>
      </c>
      <c r="P2304" s="390" t="s">
        <v>2207</v>
      </c>
      <c r="Q2304" s="390" t="s">
        <v>2207</v>
      </c>
      <c r="R2304" s="390" t="s">
        <v>2207</v>
      </c>
      <c r="S2304" s="354">
        <v>687</v>
      </c>
      <c r="T2304" s="354">
        <v>795</v>
      </c>
      <c r="U2304" s="354">
        <v>899</v>
      </c>
      <c r="V2304" s="391">
        <v>651</v>
      </c>
      <c r="W2304" s="391">
        <v>727</v>
      </c>
      <c r="X2304" s="391">
        <v>560</v>
      </c>
      <c r="Y2304" s="391">
        <v>622</v>
      </c>
      <c r="Z2304" s="391">
        <v>740</v>
      </c>
      <c r="AA2304" s="391">
        <v>631</v>
      </c>
      <c r="AB2304" s="391">
        <v>592</v>
      </c>
      <c r="AC2304" s="391">
        <v>675</v>
      </c>
      <c r="AD2304" s="391">
        <v>814</v>
      </c>
      <c r="AE2304" s="391">
        <v>667</v>
      </c>
      <c r="AF2304" s="391">
        <v>663</v>
      </c>
      <c r="AG2304" s="391">
        <v>748</v>
      </c>
      <c r="AH2304" s="391">
        <v>900</v>
      </c>
      <c r="AI2304" s="399" t="s">
        <v>2207</v>
      </c>
      <c r="AJ2304" s="391">
        <v>634</v>
      </c>
      <c r="AK2304" s="391">
        <v>716</v>
      </c>
      <c r="AL2304" s="391">
        <v>841</v>
      </c>
      <c r="AM2304" s="391">
        <v>548</v>
      </c>
      <c r="AN2304" s="391">
        <v>598</v>
      </c>
      <c r="AO2304" s="391">
        <v>681</v>
      </c>
      <c r="AP2304" s="391">
        <v>592</v>
      </c>
      <c r="AQ2304" s="391">
        <v>592</v>
      </c>
      <c r="AR2304" s="391">
        <v>740</v>
      </c>
      <c r="AS2304" s="391">
        <v>684</v>
      </c>
      <c r="AU2304" s="105" t="s">
        <v>5372</v>
      </c>
      <c r="AV2304" s="126">
        <v>11</v>
      </c>
    </row>
    <row r="2305" spans="1:48" ht="23.25" customHeight="1">
      <c r="D2305" s="105" t="s">
        <v>1527</v>
      </c>
      <c r="E2305" s="164" t="s">
        <v>1527</v>
      </c>
      <c r="F2305" s="165" t="s">
        <v>1436</v>
      </c>
      <c r="G2305" s="126">
        <v>12</v>
      </c>
      <c r="H2305" s="166">
        <v>554</v>
      </c>
      <c r="I2305" s="166">
        <v>566</v>
      </c>
      <c r="J2305" s="166">
        <v>644</v>
      </c>
      <c r="K2305" s="357">
        <v>554</v>
      </c>
      <c r="L2305" s="357">
        <v>566</v>
      </c>
      <c r="M2305" s="357">
        <v>644</v>
      </c>
      <c r="N2305" s="357">
        <v>604</v>
      </c>
      <c r="O2305" s="357">
        <v>560</v>
      </c>
      <c r="P2305" s="357">
        <v>617</v>
      </c>
      <c r="Q2305" s="357">
        <v>692</v>
      </c>
      <c r="R2305" s="357">
        <v>644</v>
      </c>
      <c r="S2305" s="354">
        <v>707</v>
      </c>
      <c r="T2305" s="354">
        <v>824</v>
      </c>
      <c r="U2305" s="354">
        <v>927</v>
      </c>
      <c r="V2305" s="357">
        <v>694</v>
      </c>
      <c r="W2305" s="357">
        <v>776</v>
      </c>
      <c r="X2305" s="357">
        <v>595</v>
      </c>
      <c r="Y2305" s="357">
        <v>662</v>
      </c>
      <c r="Z2305" s="357">
        <v>788</v>
      </c>
      <c r="AA2305" s="357">
        <v>671</v>
      </c>
      <c r="AB2305" s="357">
        <v>631</v>
      </c>
      <c r="AC2305" s="357">
        <v>721</v>
      </c>
      <c r="AD2305" s="357">
        <v>870</v>
      </c>
      <c r="AE2305" s="357">
        <v>711</v>
      </c>
      <c r="AF2305" s="357">
        <v>702</v>
      </c>
      <c r="AG2305" s="357">
        <v>794</v>
      </c>
      <c r="AH2305" s="357">
        <v>956</v>
      </c>
      <c r="AI2305" s="368" t="s">
        <v>2207</v>
      </c>
      <c r="AJ2305" s="357">
        <v>675</v>
      </c>
      <c r="AK2305" s="357">
        <v>764</v>
      </c>
      <c r="AL2305" s="357">
        <v>897</v>
      </c>
      <c r="AM2305" s="357">
        <v>584</v>
      </c>
      <c r="AN2305" s="357">
        <v>638</v>
      </c>
      <c r="AO2305" s="357">
        <v>727</v>
      </c>
      <c r="AP2305" s="357">
        <v>616</v>
      </c>
      <c r="AQ2305" s="357">
        <v>616</v>
      </c>
      <c r="AR2305" s="357">
        <v>777</v>
      </c>
      <c r="AS2305" s="357">
        <v>707</v>
      </c>
      <c r="AT2305" s="105"/>
      <c r="AU2305" s="105" t="s">
        <v>1527</v>
      </c>
      <c r="AV2305" s="126">
        <v>12</v>
      </c>
    </row>
    <row r="2306" spans="1:48" ht="23.25" customHeight="1">
      <c r="A2306" s="396"/>
      <c r="B2306" s="397"/>
      <c r="D2306" s="105" t="s">
        <v>3765</v>
      </c>
      <c r="E2306" s="164" t="s">
        <v>3765</v>
      </c>
      <c r="F2306" s="165" t="s">
        <v>1436</v>
      </c>
      <c r="G2306" s="126">
        <v>12</v>
      </c>
      <c r="H2306" s="166">
        <v>554</v>
      </c>
      <c r="I2306" s="166">
        <v>566</v>
      </c>
      <c r="J2306" s="166">
        <v>644</v>
      </c>
      <c r="K2306" s="357">
        <v>554</v>
      </c>
      <c r="L2306" s="357">
        <v>566</v>
      </c>
      <c r="M2306" s="357">
        <v>644</v>
      </c>
      <c r="N2306" s="357">
        <v>604</v>
      </c>
      <c r="O2306" s="357">
        <v>560</v>
      </c>
      <c r="P2306" s="357">
        <v>617</v>
      </c>
      <c r="Q2306" s="357">
        <v>692</v>
      </c>
      <c r="R2306" s="357">
        <v>644</v>
      </c>
      <c r="S2306" s="354">
        <v>707</v>
      </c>
      <c r="T2306" s="354">
        <v>824</v>
      </c>
      <c r="U2306" s="354">
        <v>927</v>
      </c>
      <c r="V2306" s="357">
        <v>694</v>
      </c>
      <c r="W2306" s="357">
        <v>776</v>
      </c>
      <c r="X2306" s="357">
        <v>595</v>
      </c>
      <c r="Y2306" s="357">
        <v>662</v>
      </c>
      <c r="Z2306" s="357">
        <v>788</v>
      </c>
      <c r="AA2306" s="357">
        <v>671</v>
      </c>
      <c r="AB2306" s="357">
        <v>631</v>
      </c>
      <c r="AC2306" s="357">
        <v>721</v>
      </c>
      <c r="AD2306" s="357">
        <v>870</v>
      </c>
      <c r="AE2306" s="357">
        <v>711</v>
      </c>
      <c r="AF2306" s="357">
        <v>702</v>
      </c>
      <c r="AG2306" s="357">
        <v>794</v>
      </c>
      <c r="AH2306" s="357">
        <v>956</v>
      </c>
      <c r="AI2306" s="368" t="s">
        <v>2207</v>
      </c>
      <c r="AJ2306" s="357">
        <v>675</v>
      </c>
      <c r="AK2306" s="357">
        <v>764</v>
      </c>
      <c r="AL2306" s="357">
        <v>897</v>
      </c>
      <c r="AM2306" s="357">
        <v>584</v>
      </c>
      <c r="AN2306" s="357">
        <v>638</v>
      </c>
      <c r="AO2306" s="357">
        <v>727</v>
      </c>
      <c r="AP2306" s="357">
        <v>616</v>
      </c>
      <c r="AQ2306" s="357">
        <v>616</v>
      </c>
      <c r="AR2306" s="357">
        <v>777</v>
      </c>
      <c r="AS2306" s="357">
        <v>707</v>
      </c>
      <c r="AT2306" s="105"/>
      <c r="AU2306" s="105" t="s">
        <v>3765</v>
      </c>
      <c r="AV2306" s="126">
        <v>12</v>
      </c>
    </row>
    <row r="2307" spans="1:48" ht="23.25" customHeight="1">
      <c r="D2307" s="105" t="s">
        <v>3212</v>
      </c>
      <c r="E2307" s="164" t="s">
        <v>3212</v>
      </c>
      <c r="F2307" s="165" t="s">
        <v>3844</v>
      </c>
      <c r="G2307" s="126">
        <v>13</v>
      </c>
      <c r="H2307" s="166">
        <v>642</v>
      </c>
      <c r="I2307" s="166">
        <v>634</v>
      </c>
      <c r="J2307" s="166">
        <v>762</v>
      </c>
      <c r="K2307" s="357">
        <v>642</v>
      </c>
      <c r="L2307" s="357">
        <v>634</v>
      </c>
      <c r="M2307" s="357">
        <v>762</v>
      </c>
      <c r="N2307" s="357">
        <v>719</v>
      </c>
      <c r="O2307" s="357">
        <v>683</v>
      </c>
      <c r="P2307" s="357">
        <v>686</v>
      </c>
      <c r="Q2307" s="357">
        <v>786</v>
      </c>
      <c r="R2307" s="357">
        <v>753</v>
      </c>
      <c r="S2307" s="354">
        <v>798</v>
      </c>
      <c r="T2307" s="354">
        <v>924</v>
      </c>
      <c r="U2307" s="354">
        <v>1045</v>
      </c>
      <c r="V2307" s="357">
        <v>794</v>
      </c>
      <c r="W2307" s="357">
        <v>887</v>
      </c>
      <c r="X2307" s="357">
        <v>700</v>
      </c>
      <c r="Y2307" s="357">
        <v>773</v>
      </c>
      <c r="Z2307" s="357">
        <v>902</v>
      </c>
      <c r="AA2307" s="357">
        <v>772</v>
      </c>
      <c r="AB2307" s="357">
        <v>753</v>
      </c>
      <c r="AC2307" s="357">
        <v>850</v>
      </c>
      <c r="AD2307" s="357">
        <v>998</v>
      </c>
      <c r="AE2307" s="357">
        <v>818</v>
      </c>
      <c r="AF2307" s="357">
        <v>822</v>
      </c>
      <c r="AG2307" s="357">
        <v>920</v>
      </c>
      <c r="AH2307" s="357">
        <v>1081</v>
      </c>
      <c r="AI2307" s="368" t="s">
        <v>2207</v>
      </c>
      <c r="AJ2307" s="357">
        <v>775</v>
      </c>
      <c r="AK2307" s="357">
        <v>872</v>
      </c>
      <c r="AL2307" s="357">
        <v>1024</v>
      </c>
      <c r="AM2307" s="357">
        <v>679</v>
      </c>
      <c r="AN2307" s="357">
        <v>737</v>
      </c>
      <c r="AO2307" s="357">
        <v>840</v>
      </c>
      <c r="AP2307" s="357">
        <v>730</v>
      </c>
      <c r="AQ2307" s="357">
        <v>730</v>
      </c>
      <c r="AR2307" s="357">
        <v>904</v>
      </c>
      <c r="AS2307" s="357">
        <v>817</v>
      </c>
      <c r="AT2307" s="105"/>
      <c r="AU2307" s="105" t="s">
        <v>3212</v>
      </c>
      <c r="AV2307" s="126">
        <v>13</v>
      </c>
    </row>
    <row r="2308" spans="1:48" ht="23.25" customHeight="1">
      <c r="D2308" s="105" t="s">
        <v>3766</v>
      </c>
      <c r="E2308" s="164" t="s">
        <v>3766</v>
      </c>
      <c r="F2308" s="165" t="s">
        <v>3844</v>
      </c>
      <c r="G2308" s="126">
        <v>13</v>
      </c>
      <c r="H2308" s="166">
        <v>642</v>
      </c>
      <c r="I2308" s="166">
        <v>634</v>
      </c>
      <c r="J2308" s="166">
        <v>762</v>
      </c>
      <c r="K2308" s="357">
        <v>642</v>
      </c>
      <c r="L2308" s="357">
        <v>634</v>
      </c>
      <c r="M2308" s="357">
        <v>762</v>
      </c>
      <c r="N2308" s="357">
        <v>719</v>
      </c>
      <c r="O2308" s="357">
        <v>683</v>
      </c>
      <c r="P2308" s="357">
        <v>686</v>
      </c>
      <c r="Q2308" s="357">
        <v>786</v>
      </c>
      <c r="R2308" s="357">
        <v>753</v>
      </c>
      <c r="S2308" s="354">
        <v>798</v>
      </c>
      <c r="T2308" s="354">
        <v>924</v>
      </c>
      <c r="U2308" s="354">
        <v>1045</v>
      </c>
      <c r="V2308" s="357">
        <v>794</v>
      </c>
      <c r="W2308" s="357">
        <v>887</v>
      </c>
      <c r="X2308" s="357">
        <v>700</v>
      </c>
      <c r="Y2308" s="357">
        <v>773</v>
      </c>
      <c r="Z2308" s="357">
        <v>902</v>
      </c>
      <c r="AA2308" s="357">
        <v>772</v>
      </c>
      <c r="AB2308" s="357">
        <v>753</v>
      </c>
      <c r="AC2308" s="357">
        <v>850</v>
      </c>
      <c r="AD2308" s="357">
        <v>998</v>
      </c>
      <c r="AE2308" s="357">
        <v>818</v>
      </c>
      <c r="AF2308" s="357">
        <v>822</v>
      </c>
      <c r="AG2308" s="357">
        <v>920</v>
      </c>
      <c r="AH2308" s="357">
        <v>1081</v>
      </c>
      <c r="AI2308" s="368" t="s">
        <v>2207</v>
      </c>
      <c r="AJ2308" s="357">
        <v>775</v>
      </c>
      <c r="AK2308" s="357">
        <v>872</v>
      </c>
      <c r="AL2308" s="357">
        <v>1024</v>
      </c>
      <c r="AM2308" s="357">
        <v>679</v>
      </c>
      <c r="AN2308" s="357">
        <v>737</v>
      </c>
      <c r="AO2308" s="357">
        <v>840</v>
      </c>
      <c r="AP2308" s="357">
        <v>730</v>
      </c>
      <c r="AQ2308" s="357">
        <v>730</v>
      </c>
      <c r="AR2308" s="357">
        <v>904</v>
      </c>
      <c r="AS2308" s="357">
        <v>817</v>
      </c>
      <c r="AT2308" s="105"/>
      <c r="AU2308" s="105" t="s">
        <v>3766</v>
      </c>
      <c r="AV2308" s="126">
        <v>13</v>
      </c>
    </row>
    <row r="2309" spans="1:48" ht="23.25" customHeight="1">
      <c r="D2309" s="105" t="s">
        <v>1528</v>
      </c>
      <c r="E2309" s="164" t="s">
        <v>1528</v>
      </c>
      <c r="F2309" s="165" t="s">
        <v>1437</v>
      </c>
      <c r="G2309" s="126">
        <v>14</v>
      </c>
      <c r="H2309" s="166">
        <v>663</v>
      </c>
      <c r="I2309" s="166">
        <v>677</v>
      </c>
      <c r="J2309" s="166">
        <v>770</v>
      </c>
      <c r="K2309" s="357">
        <v>663</v>
      </c>
      <c r="L2309" s="357">
        <v>677</v>
      </c>
      <c r="M2309" s="357">
        <v>770</v>
      </c>
      <c r="N2309" s="357">
        <v>721</v>
      </c>
      <c r="O2309" s="357">
        <v>670</v>
      </c>
      <c r="P2309" s="357">
        <v>737</v>
      </c>
      <c r="Q2309" s="357">
        <v>826</v>
      </c>
      <c r="R2309" s="357">
        <v>768</v>
      </c>
      <c r="S2309" s="354">
        <v>821</v>
      </c>
      <c r="T2309" s="354">
        <v>956</v>
      </c>
      <c r="U2309" s="354">
        <v>1077</v>
      </c>
      <c r="V2309" s="357">
        <v>820</v>
      </c>
      <c r="W2309" s="357">
        <v>917</v>
      </c>
      <c r="X2309" s="357">
        <v>700</v>
      </c>
      <c r="Y2309" s="357">
        <v>778</v>
      </c>
      <c r="Z2309" s="357">
        <v>927</v>
      </c>
      <c r="AA2309" s="357">
        <v>790</v>
      </c>
      <c r="AB2309" s="357">
        <v>745</v>
      </c>
      <c r="AC2309" s="357">
        <v>850</v>
      </c>
      <c r="AD2309" s="357">
        <v>1026</v>
      </c>
      <c r="AE2309" s="357">
        <v>838</v>
      </c>
      <c r="AF2309" s="357">
        <v>816</v>
      </c>
      <c r="AG2309" s="357">
        <v>922</v>
      </c>
      <c r="AH2309" s="357">
        <v>1111</v>
      </c>
      <c r="AI2309" s="368" t="s">
        <v>2207</v>
      </c>
      <c r="AJ2309" s="357">
        <v>793</v>
      </c>
      <c r="AK2309" s="357">
        <v>897</v>
      </c>
      <c r="AL2309" s="357">
        <v>1054</v>
      </c>
      <c r="AM2309" s="357">
        <v>692</v>
      </c>
      <c r="AN2309" s="357">
        <v>755</v>
      </c>
      <c r="AO2309" s="357">
        <v>861</v>
      </c>
      <c r="AP2309" s="357">
        <v>753</v>
      </c>
      <c r="AQ2309" s="357">
        <v>753</v>
      </c>
      <c r="AR2309" s="357">
        <v>940</v>
      </c>
      <c r="AS2309" s="357">
        <v>845</v>
      </c>
      <c r="AT2309" s="105"/>
      <c r="AU2309" s="105" t="s">
        <v>1528</v>
      </c>
      <c r="AV2309" s="126">
        <v>14</v>
      </c>
    </row>
    <row r="2310" spans="1:48" ht="23.25" customHeight="1">
      <c r="D2310" s="105" t="s">
        <v>3767</v>
      </c>
      <c r="E2310" s="164" t="s">
        <v>3767</v>
      </c>
      <c r="F2310" s="165" t="s">
        <v>1437</v>
      </c>
      <c r="G2310" s="126">
        <v>14</v>
      </c>
      <c r="H2310" s="166">
        <v>663</v>
      </c>
      <c r="I2310" s="166">
        <v>677</v>
      </c>
      <c r="J2310" s="166">
        <v>770</v>
      </c>
      <c r="K2310" s="357">
        <v>663</v>
      </c>
      <c r="L2310" s="357">
        <v>677</v>
      </c>
      <c r="M2310" s="357">
        <v>770</v>
      </c>
      <c r="N2310" s="357">
        <v>721</v>
      </c>
      <c r="O2310" s="357">
        <v>670</v>
      </c>
      <c r="P2310" s="357">
        <v>737</v>
      </c>
      <c r="Q2310" s="357">
        <v>826</v>
      </c>
      <c r="R2310" s="357">
        <v>768</v>
      </c>
      <c r="S2310" s="354">
        <v>821</v>
      </c>
      <c r="T2310" s="354">
        <v>956</v>
      </c>
      <c r="U2310" s="354">
        <v>1077</v>
      </c>
      <c r="V2310" s="357">
        <v>820</v>
      </c>
      <c r="W2310" s="357">
        <v>917</v>
      </c>
      <c r="X2310" s="357">
        <v>700</v>
      </c>
      <c r="Y2310" s="357">
        <v>778</v>
      </c>
      <c r="Z2310" s="357">
        <v>927</v>
      </c>
      <c r="AA2310" s="357">
        <v>790</v>
      </c>
      <c r="AB2310" s="357">
        <v>745</v>
      </c>
      <c r="AC2310" s="357">
        <v>850</v>
      </c>
      <c r="AD2310" s="357">
        <v>1026</v>
      </c>
      <c r="AE2310" s="357">
        <v>838</v>
      </c>
      <c r="AF2310" s="357">
        <v>816</v>
      </c>
      <c r="AG2310" s="357">
        <v>922</v>
      </c>
      <c r="AH2310" s="357">
        <v>1111</v>
      </c>
      <c r="AI2310" s="368" t="s">
        <v>2207</v>
      </c>
      <c r="AJ2310" s="357">
        <v>793</v>
      </c>
      <c r="AK2310" s="357">
        <v>897</v>
      </c>
      <c r="AL2310" s="357">
        <v>1054</v>
      </c>
      <c r="AM2310" s="357">
        <v>692</v>
      </c>
      <c r="AN2310" s="357">
        <v>755</v>
      </c>
      <c r="AO2310" s="357">
        <v>861</v>
      </c>
      <c r="AP2310" s="357">
        <v>753</v>
      </c>
      <c r="AQ2310" s="357">
        <v>753</v>
      </c>
      <c r="AR2310" s="357">
        <v>940</v>
      </c>
      <c r="AS2310" s="357">
        <v>845</v>
      </c>
      <c r="AT2310" s="105"/>
      <c r="AU2310" s="105" t="s">
        <v>3767</v>
      </c>
      <c r="AV2310" s="126">
        <v>14</v>
      </c>
    </row>
    <row r="2311" spans="1:48" ht="23.25" customHeight="1">
      <c r="D2311" s="105" t="s">
        <v>1454</v>
      </c>
      <c r="E2311" s="164" t="s">
        <v>1454</v>
      </c>
      <c r="F2311" s="165" t="s">
        <v>1438</v>
      </c>
      <c r="G2311" s="126">
        <v>5.5</v>
      </c>
      <c r="H2311" s="166">
        <v>640</v>
      </c>
      <c r="I2311" s="166">
        <v>711</v>
      </c>
      <c r="J2311" s="166">
        <v>769</v>
      </c>
      <c r="K2311" s="357">
        <v>670</v>
      </c>
      <c r="L2311" s="357">
        <v>732</v>
      </c>
      <c r="M2311" s="357">
        <v>805</v>
      </c>
      <c r="N2311" s="357">
        <v>754</v>
      </c>
      <c r="O2311" s="357">
        <v>636</v>
      </c>
      <c r="P2311" s="357">
        <v>733</v>
      </c>
      <c r="Q2311" s="357">
        <v>790</v>
      </c>
      <c r="R2311" s="357">
        <v>753</v>
      </c>
      <c r="S2311" s="354">
        <v>801</v>
      </c>
      <c r="T2311" s="354">
        <v>910</v>
      </c>
      <c r="U2311" s="354">
        <v>1014</v>
      </c>
      <c r="V2311" s="357">
        <v>819</v>
      </c>
      <c r="W2311" s="357">
        <v>853</v>
      </c>
      <c r="X2311" s="357">
        <v>684</v>
      </c>
      <c r="Y2311" s="357">
        <v>800</v>
      </c>
      <c r="Z2311" s="357">
        <v>896</v>
      </c>
      <c r="AA2311" s="357">
        <v>824</v>
      </c>
      <c r="AB2311" s="357">
        <v>696</v>
      </c>
      <c r="AC2311" s="357">
        <v>823</v>
      </c>
      <c r="AD2311" s="357">
        <v>929</v>
      </c>
      <c r="AE2311" s="357">
        <v>837</v>
      </c>
      <c r="AF2311" s="357">
        <v>767</v>
      </c>
      <c r="AG2311" s="357">
        <v>896</v>
      </c>
      <c r="AH2311" s="357">
        <v>1014</v>
      </c>
      <c r="AI2311" s="368" t="s">
        <v>2207</v>
      </c>
      <c r="AJ2311" s="357">
        <v>727</v>
      </c>
      <c r="AK2311" s="357">
        <v>854</v>
      </c>
      <c r="AL2311" s="357">
        <v>953</v>
      </c>
      <c r="AM2311" s="357">
        <v>666</v>
      </c>
      <c r="AN2311" s="357">
        <v>767</v>
      </c>
      <c r="AO2311" s="357">
        <v>831</v>
      </c>
      <c r="AP2311" s="357">
        <v>792</v>
      </c>
      <c r="AQ2311" s="357">
        <v>792</v>
      </c>
      <c r="AR2311" s="357">
        <v>870</v>
      </c>
      <c r="AS2311" s="357">
        <v>890</v>
      </c>
      <c r="AT2311" s="105"/>
      <c r="AU2311" s="105" t="s">
        <v>1454</v>
      </c>
      <c r="AV2311" s="126">
        <v>5.5</v>
      </c>
    </row>
    <row r="2312" spans="1:48" ht="23.25" customHeight="1">
      <c r="D2312" s="105" t="s">
        <v>1455</v>
      </c>
      <c r="E2312" s="164" t="s">
        <v>1455</v>
      </c>
      <c r="F2312" s="165" t="s">
        <v>1439</v>
      </c>
      <c r="G2312" s="126">
        <v>6.5</v>
      </c>
      <c r="H2312" s="166">
        <v>707</v>
      </c>
      <c r="I2312" s="166">
        <v>785</v>
      </c>
      <c r="J2312" s="166">
        <v>853</v>
      </c>
      <c r="K2312" s="357">
        <v>743</v>
      </c>
      <c r="L2312" s="357">
        <v>810</v>
      </c>
      <c r="M2312" s="357">
        <v>903</v>
      </c>
      <c r="N2312" s="357">
        <v>836</v>
      </c>
      <c r="O2312" s="357">
        <v>704</v>
      </c>
      <c r="P2312" s="357">
        <v>818</v>
      </c>
      <c r="Q2312" s="357">
        <v>883</v>
      </c>
      <c r="R2312" s="357">
        <v>836</v>
      </c>
      <c r="S2312" s="354">
        <v>887</v>
      </c>
      <c r="T2312" s="354">
        <v>1024</v>
      </c>
      <c r="U2312" s="354">
        <v>1141</v>
      </c>
      <c r="V2312" s="357">
        <v>926</v>
      </c>
      <c r="W2312" s="357">
        <v>971</v>
      </c>
      <c r="X2312" s="357">
        <v>747</v>
      </c>
      <c r="Y2312" s="357">
        <v>880</v>
      </c>
      <c r="Z2312" s="357">
        <v>992</v>
      </c>
      <c r="AA2312" s="357">
        <v>900</v>
      </c>
      <c r="AB2312" s="357">
        <v>768</v>
      </c>
      <c r="AC2312" s="357">
        <v>916</v>
      </c>
      <c r="AD2312" s="357">
        <v>1043</v>
      </c>
      <c r="AE2312" s="357">
        <v>922</v>
      </c>
      <c r="AF2312" s="357">
        <v>839</v>
      </c>
      <c r="AG2312" s="357">
        <v>988</v>
      </c>
      <c r="AH2312" s="357">
        <v>1128</v>
      </c>
      <c r="AI2312" s="368" t="s">
        <v>2207</v>
      </c>
      <c r="AJ2312" s="357">
        <v>803</v>
      </c>
      <c r="AK2312" s="357">
        <v>951</v>
      </c>
      <c r="AL2312" s="357">
        <v>1068</v>
      </c>
      <c r="AM2312" s="357">
        <v>732</v>
      </c>
      <c r="AN2312" s="357">
        <v>847</v>
      </c>
      <c r="AO2312" s="357">
        <v>923</v>
      </c>
      <c r="AP2312" s="357">
        <v>888</v>
      </c>
      <c r="AQ2312" s="357">
        <v>888</v>
      </c>
      <c r="AR2312" s="357">
        <v>995</v>
      </c>
      <c r="AS2312" s="357">
        <v>985</v>
      </c>
      <c r="AT2312" s="105"/>
      <c r="AU2312" s="105" t="s">
        <v>1455</v>
      </c>
      <c r="AV2312" s="126">
        <v>6.5</v>
      </c>
    </row>
    <row r="2313" spans="1:48" ht="23.25" customHeight="1">
      <c r="A2313" s="444"/>
      <c r="B2313" s="445"/>
      <c r="D2313" s="105" t="s">
        <v>3213</v>
      </c>
      <c r="E2313" s="164" t="s">
        <v>3213</v>
      </c>
      <c r="F2313" s="165" t="s">
        <v>3845</v>
      </c>
      <c r="G2313" s="126">
        <v>7.1</v>
      </c>
      <c r="H2313" s="166">
        <v>731</v>
      </c>
      <c r="I2313" s="166">
        <v>801</v>
      </c>
      <c r="J2313" s="166">
        <v>899</v>
      </c>
      <c r="K2313" s="357">
        <v>758</v>
      </c>
      <c r="L2313" s="357">
        <v>827</v>
      </c>
      <c r="M2313" s="357">
        <v>940</v>
      </c>
      <c r="N2313" s="357">
        <v>900</v>
      </c>
      <c r="O2313" s="357">
        <v>755</v>
      </c>
      <c r="P2313" s="357">
        <v>839</v>
      </c>
      <c r="Q2313" s="357">
        <v>916</v>
      </c>
      <c r="R2313" s="357">
        <v>886</v>
      </c>
      <c r="S2313" s="354">
        <v>922</v>
      </c>
      <c r="T2313" s="354">
        <v>1068</v>
      </c>
      <c r="U2313" s="354">
        <v>1190</v>
      </c>
      <c r="V2313" s="357">
        <v>964</v>
      </c>
      <c r="W2313" s="357">
        <v>1015</v>
      </c>
      <c r="X2313" s="357">
        <v>779</v>
      </c>
      <c r="Y2313" s="357">
        <v>921</v>
      </c>
      <c r="Z2313" s="357">
        <v>1030</v>
      </c>
      <c r="AA2313" s="357">
        <v>931</v>
      </c>
      <c r="AB2313" s="357">
        <v>813</v>
      </c>
      <c r="AC2313" s="357">
        <v>972</v>
      </c>
      <c r="AD2313" s="357">
        <v>1093</v>
      </c>
      <c r="AE2313" s="357">
        <v>959</v>
      </c>
      <c r="AF2313" s="357">
        <v>882</v>
      </c>
      <c r="AG2313" s="357">
        <v>1042</v>
      </c>
      <c r="AH2313" s="357">
        <v>1175</v>
      </c>
      <c r="AI2313" s="368" t="s">
        <v>2207</v>
      </c>
      <c r="AJ2313" s="357">
        <v>834</v>
      </c>
      <c r="AK2313" s="357">
        <v>994</v>
      </c>
      <c r="AL2313" s="357">
        <v>1119</v>
      </c>
      <c r="AM2313" s="357">
        <v>758</v>
      </c>
      <c r="AN2313" s="357">
        <v>882</v>
      </c>
      <c r="AO2313" s="357">
        <v>963</v>
      </c>
      <c r="AP2313" s="357">
        <v>930</v>
      </c>
      <c r="AQ2313" s="357">
        <v>930</v>
      </c>
      <c r="AR2313" s="357">
        <v>1052</v>
      </c>
      <c r="AS2313" s="357">
        <v>1027</v>
      </c>
      <c r="AT2313" s="105"/>
      <c r="AU2313" s="105" t="s">
        <v>3213</v>
      </c>
      <c r="AV2313" s="126">
        <v>7.1</v>
      </c>
    </row>
    <row r="2314" spans="1:48" ht="23.25" customHeight="1">
      <c r="A2314" s="447"/>
      <c r="D2314" s="105" t="s">
        <v>1456</v>
      </c>
      <c r="E2314" s="164" t="s">
        <v>1456</v>
      </c>
      <c r="F2314" s="165" t="s">
        <v>1440</v>
      </c>
      <c r="G2314" s="126">
        <v>7.6</v>
      </c>
      <c r="H2314" s="166">
        <v>805</v>
      </c>
      <c r="I2314" s="166">
        <v>896</v>
      </c>
      <c r="J2314" s="166">
        <v>979</v>
      </c>
      <c r="K2314" s="357">
        <v>848</v>
      </c>
      <c r="L2314" s="357">
        <v>925</v>
      </c>
      <c r="M2314" s="357">
        <v>1043</v>
      </c>
      <c r="N2314" s="357">
        <v>953</v>
      </c>
      <c r="O2314" s="357">
        <v>804</v>
      </c>
      <c r="P2314" s="357">
        <v>942</v>
      </c>
      <c r="Q2314" s="357">
        <v>1022</v>
      </c>
      <c r="R2314" s="357">
        <v>959</v>
      </c>
      <c r="S2314" s="354">
        <v>1004</v>
      </c>
      <c r="T2314" s="354">
        <v>1169</v>
      </c>
      <c r="U2314" s="354">
        <v>1308</v>
      </c>
      <c r="V2314" s="357">
        <v>1062</v>
      </c>
      <c r="W2314" s="357">
        <v>1125</v>
      </c>
      <c r="X2314" s="357">
        <v>842</v>
      </c>
      <c r="Y2314" s="357">
        <v>997</v>
      </c>
      <c r="Z2314" s="357">
        <v>1133</v>
      </c>
      <c r="AA2314" s="357">
        <v>1012</v>
      </c>
      <c r="AB2314" s="357">
        <v>871</v>
      </c>
      <c r="AC2314" s="357">
        <v>1046</v>
      </c>
      <c r="AD2314" s="357">
        <v>1201</v>
      </c>
      <c r="AE2314" s="357">
        <v>1044</v>
      </c>
      <c r="AF2314" s="357">
        <v>942</v>
      </c>
      <c r="AG2314" s="357">
        <v>1119</v>
      </c>
      <c r="AH2314" s="357">
        <v>1286</v>
      </c>
      <c r="AI2314" s="368" t="s">
        <v>2207</v>
      </c>
      <c r="AJ2314" s="357">
        <v>911</v>
      </c>
      <c r="AK2314" s="357">
        <v>1085</v>
      </c>
      <c r="AL2314" s="357">
        <v>1227</v>
      </c>
      <c r="AM2314" s="357">
        <v>829</v>
      </c>
      <c r="AN2314" s="357">
        <v>965</v>
      </c>
      <c r="AO2314" s="357">
        <v>1057</v>
      </c>
      <c r="AP2314" s="357">
        <v>1026</v>
      </c>
      <c r="AQ2314" s="357">
        <v>1026</v>
      </c>
      <c r="AR2314" s="357">
        <v>1162</v>
      </c>
      <c r="AS2314" s="357">
        <v>1121</v>
      </c>
      <c r="AT2314" s="105"/>
      <c r="AU2314" s="105" t="s">
        <v>1456</v>
      </c>
      <c r="AV2314" s="126">
        <v>7.6</v>
      </c>
    </row>
    <row r="2315" spans="1:48" ht="23.25" customHeight="1">
      <c r="A2315" s="447"/>
      <c r="D2315" s="105" t="s">
        <v>1274</v>
      </c>
      <c r="E2315" s="164" t="s">
        <v>1274</v>
      </c>
      <c r="F2315" s="165" t="s">
        <v>1529</v>
      </c>
      <c r="G2315" s="126">
        <v>3.8000000000000003</v>
      </c>
      <c r="H2315" s="166">
        <v>370</v>
      </c>
      <c r="I2315" s="166">
        <v>424</v>
      </c>
      <c r="J2315" s="166">
        <v>446</v>
      </c>
      <c r="K2315" s="357">
        <v>370</v>
      </c>
      <c r="L2315" s="357">
        <v>424</v>
      </c>
      <c r="M2315" s="357">
        <v>446</v>
      </c>
      <c r="N2315" s="357">
        <v>434</v>
      </c>
      <c r="O2315" s="357">
        <v>370</v>
      </c>
      <c r="P2315" s="357">
        <v>424</v>
      </c>
      <c r="Q2315" s="357">
        <v>446</v>
      </c>
      <c r="R2315" s="357">
        <v>434</v>
      </c>
      <c r="S2315" s="354">
        <v>370</v>
      </c>
      <c r="T2315" s="354">
        <v>424</v>
      </c>
      <c r="U2315" s="354">
        <v>446</v>
      </c>
      <c r="V2315" s="357">
        <v>424</v>
      </c>
      <c r="W2315" s="357">
        <v>446</v>
      </c>
      <c r="X2315" s="357">
        <v>370</v>
      </c>
      <c r="Y2315" s="357">
        <v>424</v>
      </c>
      <c r="Z2315" s="357">
        <v>446</v>
      </c>
      <c r="AA2315" s="357">
        <v>434</v>
      </c>
      <c r="AB2315" s="357">
        <v>370</v>
      </c>
      <c r="AC2315" s="357">
        <v>424</v>
      </c>
      <c r="AD2315" s="357">
        <v>446</v>
      </c>
      <c r="AE2315" s="357">
        <v>434</v>
      </c>
      <c r="AF2315" s="357">
        <v>370</v>
      </c>
      <c r="AG2315" s="357">
        <v>424</v>
      </c>
      <c r="AH2315" s="357">
        <v>446</v>
      </c>
      <c r="AI2315" s="368" t="s">
        <v>2207</v>
      </c>
      <c r="AJ2315" s="357">
        <v>370</v>
      </c>
      <c r="AK2315" s="357">
        <v>424</v>
      </c>
      <c r="AL2315" s="357">
        <v>446</v>
      </c>
      <c r="AM2315" s="357">
        <v>370</v>
      </c>
      <c r="AN2315" s="357">
        <v>424</v>
      </c>
      <c r="AO2315" s="357">
        <v>446</v>
      </c>
      <c r="AP2315" s="357">
        <v>445</v>
      </c>
      <c r="AQ2315" s="357">
        <v>445</v>
      </c>
      <c r="AR2315" s="357">
        <v>445</v>
      </c>
      <c r="AS2315" s="357">
        <v>445</v>
      </c>
      <c r="AT2315" s="105"/>
      <c r="AU2315" s="105" t="s">
        <v>1274</v>
      </c>
      <c r="AV2315" s="126">
        <v>3.8000000000000003</v>
      </c>
    </row>
    <row r="2316" spans="1:48" ht="23.25" customHeight="1">
      <c r="A2316" s="447"/>
      <c r="D2316" s="105" t="s">
        <v>1457</v>
      </c>
      <c r="E2316" s="164" t="s">
        <v>1457</v>
      </c>
      <c r="F2316" s="165" t="s">
        <v>1438</v>
      </c>
      <c r="G2316" s="126">
        <v>6.8</v>
      </c>
      <c r="H2316" s="166">
        <v>738</v>
      </c>
      <c r="I2316" s="166">
        <v>826</v>
      </c>
      <c r="J2316" s="166">
        <v>882</v>
      </c>
      <c r="K2316" s="357">
        <v>769</v>
      </c>
      <c r="L2316" s="357">
        <v>846</v>
      </c>
      <c r="M2316" s="357">
        <v>926</v>
      </c>
      <c r="N2316" s="357">
        <v>872</v>
      </c>
      <c r="O2316" s="357">
        <v>734</v>
      </c>
      <c r="P2316" s="357">
        <v>857</v>
      </c>
      <c r="Q2316" s="357">
        <v>910</v>
      </c>
      <c r="R2316" s="357">
        <v>876</v>
      </c>
      <c r="S2316" s="354">
        <v>909</v>
      </c>
      <c r="T2316" s="354">
        <v>1041</v>
      </c>
      <c r="U2316" s="354">
        <v>1148</v>
      </c>
      <c r="V2316" s="357">
        <v>946</v>
      </c>
      <c r="W2316" s="357">
        <v>977</v>
      </c>
      <c r="X2316" s="357">
        <v>778</v>
      </c>
      <c r="Y2316" s="357">
        <v>921</v>
      </c>
      <c r="Z2316" s="357">
        <v>1020</v>
      </c>
      <c r="AA2316" s="357">
        <v>944</v>
      </c>
      <c r="AB2316" s="357">
        <v>796</v>
      </c>
      <c r="AC2316" s="357">
        <v>952</v>
      </c>
      <c r="AD2316" s="357">
        <v>1065</v>
      </c>
      <c r="AE2316" s="357">
        <v>963</v>
      </c>
      <c r="AF2316" s="357">
        <v>867</v>
      </c>
      <c r="AG2316" s="357">
        <v>1025</v>
      </c>
      <c r="AH2316" s="357">
        <v>1150</v>
      </c>
      <c r="AI2316" s="368" t="s">
        <v>2207</v>
      </c>
      <c r="AJ2316" s="357">
        <v>830</v>
      </c>
      <c r="AK2316" s="357">
        <v>986</v>
      </c>
      <c r="AL2316" s="357">
        <v>1090</v>
      </c>
      <c r="AM2316" s="357">
        <v>762</v>
      </c>
      <c r="AN2316" s="357">
        <v>886</v>
      </c>
      <c r="AO2316" s="357">
        <v>950</v>
      </c>
      <c r="AP2316" s="357">
        <v>930</v>
      </c>
      <c r="AQ2316" s="357">
        <v>930</v>
      </c>
      <c r="AR2316" s="357">
        <v>1028</v>
      </c>
      <c r="AS2316" s="357">
        <v>1027</v>
      </c>
      <c r="AT2316" s="105"/>
      <c r="AU2316" s="105" t="s">
        <v>1457</v>
      </c>
      <c r="AV2316" s="126">
        <v>6.8</v>
      </c>
    </row>
    <row r="2317" spans="1:48" ht="23.25" customHeight="1">
      <c r="A2317" s="447"/>
      <c r="D2317" s="105" t="s">
        <v>1458</v>
      </c>
      <c r="E2317" s="164" t="s">
        <v>1458</v>
      </c>
      <c r="F2317" s="165" t="s">
        <v>1439</v>
      </c>
      <c r="G2317" s="126">
        <v>8.1999999999999993</v>
      </c>
      <c r="H2317" s="166">
        <v>816</v>
      </c>
      <c r="I2317" s="166">
        <v>913</v>
      </c>
      <c r="J2317" s="166">
        <v>980</v>
      </c>
      <c r="K2317" s="357">
        <v>854</v>
      </c>
      <c r="L2317" s="357">
        <v>936</v>
      </c>
      <c r="M2317" s="357">
        <v>1042</v>
      </c>
      <c r="N2317" s="357">
        <v>965</v>
      </c>
      <c r="O2317" s="357">
        <v>815</v>
      </c>
      <c r="P2317" s="357">
        <v>958</v>
      </c>
      <c r="Q2317" s="357">
        <v>1020</v>
      </c>
      <c r="R2317" s="357">
        <v>973</v>
      </c>
      <c r="S2317" s="354">
        <v>1008</v>
      </c>
      <c r="T2317" s="354">
        <v>1174</v>
      </c>
      <c r="U2317" s="354">
        <v>1296</v>
      </c>
      <c r="V2317" s="357">
        <v>1069</v>
      </c>
      <c r="W2317" s="357">
        <v>1112</v>
      </c>
      <c r="X2317" s="357">
        <v>854</v>
      </c>
      <c r="Y2317" s="357">
        <v>1016</v>
      </c>
      <c r="Z2317" s="357">
        <v>1134</v>
      </c>
      <c r="AA2317" s="357">
        <v>1032</v>
      </c>
      <c r="AB2317" s="357">
        <v>882</v>
      </c>
      <c r="AC2317" s="357">
        <v>1063</v>
      </c>
      <c r="AD2317" s="357">
        <v>1202</v>
      </c>
      <c r="AE2317" s="357">
        <v>1063</v>
      </c>
      <c r="AF2317" s="357">
        <v>953</v>
      </c>
      <c r="AG2317" s="357">
        <v>1136</v>
      </c>
      <c r="AH2317" s="357">
        <v>1287</v>
      </c>
      <c r="AI2317" s="368" t="s">
        <v>2207</v>
      </c>
      <c r="AJ2317" s="357">
        <v>922</v>
      </c>
      <c r="AK2317" s="357">
        <v>1102</v>
      </c>
      <c r="AL2317" s="357">
        <v>1227</v>
      </c>
      <c r="AM2317" s="357">
        <v>841</v>
      </c>
      <c r="AN2317" s="357">
        <v>982</v>
      </c>
      <c r="AO2317" s="357">
        <v>1059</v>
      </c>
      <c r="AP2317" s="357">
        <v>1045</v>
      </c>
      <c r="AQ2317" s="357">
        <v>1045</v>
      </c>
      <c r="AR2317" s="357">
        <v>1179</v>
      </c>
      <c r="AS2317" s="357">
        <v>1140</v>
      </c>
      <c r="AT2317" s="105"/>
      <c r="AU2317" s="105" t="s">
        <v>1458</v>
      </c>
      <c r="AV2317" s="126">
        <v>8.1999999999999993</v>
      </c>
    </row>
    <row r="2318" spans="1:48" ht="23.25" customHeight="1">
      <c r="A2318" s="447"/>
      <c r="D2318" s="105" t="s">
        <v>3217</v>
      </c>
      <c r="E2318" s="164" t="s">
        <v>3217</v>
      </c>
      <c r="F2318" s="165" t="s">
        <v>3845</v>
      </c>
      <c r="G2318" s="126">
        <v>8.9</v>
      </c>
      <c r="H2318" s="166">
        <v>843</v>
      </c>
      <c r="I2318" s="166">
        <v>930</v>
      </c>
      <c r="J2318" s="166">
        <v>1035</v>
      </c>
      <c r="K2318" s="357">
        <v>871</v>
      </c>
      <c r="L2318" s="357">
        <v>956</v>
      </c>
      <c r="M2318" s="357">
        <v>1076</v>
      </c>
      <c r="N2318" s="357">
        <v>1040</v>
      </c>
      <c r="O2318" s="357">
        <v>879</v>
      </c>
      <c r="P2318" s="357">
        <v>981</v>
      </c>
      <c r="Q2318" s="357">
        <v>1062</v>
      </c>
      <c r="R2318" s="357">
        <v>1037</v>
      </c>
      <c r="S2318" s="354">
        <v>1051</v>
      </c>
      <c r="T2318" s="354">
        <v>1231</v>
      </c>
      <c r="U2318" s="354">
        <v>1359</v>
      </c>
      <c r="V2318" s="357">
        <v>1120</v>
      </c>
      <c r="W2318" s="357">
        <v>1169</v>
      </c>
      <c r="X2318" s="357">
        <v>892</v>
      </c>
      <c r="Y2318" s="357">
        <v>1066</v>
      </c>
      <c r="Z2318" s="357">
        <v>1180</v>
      </c>
      <c r="AA2318" s="357">
        <v>1071</v>
      </c>
      <c r="AB2318" s="357">
        <v>938</v>
      </c>
      <c r="AC2318" s="357">
        <v>1132</v>
      </c>
      <c r="AD2318" s="357">
        <v>1263</v>
      </c>
      <c r="AE2318" s="357">
        <v>1110</v>
      </c>
      <c r="AF2318" s="357">
        <v>1006</v>
      </c>
      <c r="AG2318" s="357">
        <v>1202</v>
      </c>
      <c r="AH2318" s="357">
        <v>1345</v>
      </c>
      <c r="AI2318" s="368" t="s">
        <v>2207</v>
      </c>
      <c r="AJ2318" s="357">
        <v>959</v>
      </c>
      <c r="AK2318" s="357">
        <v>1154</v>
      </c>
      <c r="AL2318" s="357">
        <v>1289</v>
      </c>
      <c r="AM2318" s="357">
        <v>871</v>
      </c>
      <c r="AN2318" s="357">
        <v>1024</v>
      </c>
      <c r="AO2318" s="357">
        <v>1107</v>
      </c>
      <c r="AP2318" s="357">
        <v>1095</v>
      </c>
      <c r="AQ2318" s="357">
        <v>1095</v>
      </c>
      <c r="AR2318" s="357">
        <v>1248</v>
      </c>
      <c r="AS2318" s="357">
        <v>1191</v>
      </c>
      <c r="AT2318" s="105"/>
      <c r="AU2318" s="105" t="s">
        <v>3217</v>
      </c>
      <c r="AV2318" s="126">
        <v>8.9</v>
      </c>
    </row>
    <row r="2319" spans="1:48" ht="23.25" customHeight="1">
      <c r="A2319" s="447"/>
      <c r="D2319" s="105" t="s">
        <v>1479</v>
      </c>
      <c r="E2319" s="164" t="s">
        <v>1479</v>
      </c>
      <c r="F2319" s="165" t="s">
        <v>1440</v>
      </c>
      <c r="G2319" s="126">
        <v>9.5</v>
      </c>
      <c r="H2319" s="166">
        <v>909</v>
      </c>
      <c r="I2319" s="166">
        <v>1021</v>
      </c>
      <c r="J2319" s="166">
        <v>1103</v>
      </c>
      <c r="K2319" s="357">
        <v>953</v>
      </c>
      <c r="L2319" s="357">
        <v>1047</v>
      </c>
      <c r="M2319" s="357">
        <v>1183</v>
      </c>
      <c r="N2319" s="357">
        <v>1079</v>
      </c>
      <c r="O2319" s="357">
        <v>911</v>
      </c>
      <c r="P2319" s="357">
        <v>1084</v>
      </c>
      <c r="Q2319" s="357">
        <v>1161</v>
      </c>
      <c r="R2319" s="357">
        <v>1098</v>
      </c>
      <c r="S2319" s="354">
        <v>1131</v>
      </c>
      <c r="T2319" s="354">
        <v>1332</v>
      </c>
      <c r="U2319" s="354">
        <v>1476</v>
      </c>
      <c r="V2319" s="357">
        <v>1217</v>
      </c>
      <c r="W2319" s="357">
        <v>1278</v>
      </c>
      <c r="X2319" s="357">
        <v>943</v>
      </c>
      <c r="Y2319" s="357">
        <v>1132</v>
      </c>
      <c r="Z2319" s="357">
        <v>1275</v>
      </c>
      <c r="AA2319" s="357">
        <v>1142</v>
      </c>
      <c r="AB2319" s="357">
        <v>983</v>
      </c>
      <c r="AC2319" s="357">
        <v>1196</v>
      </c>
      <c r="AD2319" s="357">
        <v>1364</v>
      </c>
      <c r="AE2319" s="357">
        <v>1184</v>
      </c>
      <c r="AF2319" s="357">
        <v>1054</v>
      </c>
      <c r="AG2319" s="357">
        <v>1268</v>
      </c>
      <c r="AH2319" s="357">
        <v>1450</v>
      </c>
      <c r="AI2319" s="368" t="s">
        <v>2207</v>
      </c>
      <c r="AJ2319" s="357">
        <v>1028</v>
      </c>
      <c r="AK2319" s="357">
        <v>1240</v>
      </c>
      <c r="AL2319" s="357">
        <v>1391</v>
      </c>
      <c r="AM2319" s="357">
        <v>933</v>
      </c>
      <c r="AN2319" s="357">
        <v>1099</v>
      </c>
      <c r="AO2319" s="357">
        <v>1193</v>
      </c>
      <c r="AP2319" s="357">
        <v>1183</v>
      </c>
      <c r="AQ2319" s="357">
        <v>1183</v>
      </c>
      <c r="AR2319" s="357">
        <v>1355</v>
      </c>
      <c r="AS2319" s="357">
        <v>1278</v>
      </c>
      <c r="AT2319" s="105"/>
      <c r="AU2319" s="105" t="s">
        <v>1479</v>
      </c>
      <c r="AV2319" s="126">
        <v>9.5</v>
      </c>
    </row>
    <row r="2320" spans="1:48" ht="23.25" customHeight="1">
      <c r="A2320" s="447"/>
      <c r="D2320" s="105" t="s">
        <v>1474</v>
      </c>
      <c r="E2320" s="164" t="s">
        <v>1474</v>
      </c>
      <c r="F2320" s="165" t="s">
        <v>1450</v>
      </c>
      <c r="G2320" s="126">
        <v>12.2</v>
      </c>
      <c r="H2320" s="166">
        <v>1151</v>
      </c>
      <c r="I2320" s="166">
        <v>1298</v>
      </c>
      <c r="J2320" s="166">
        <v>1425</v>
      </c>
      <c r="K2320" s="357">
        <v>1230</v>
      </c>
      <c r="L2320" s="357">
        <v>1343</v>
      </c>
      <c r="M2320" s="357">
        <v>1537</v>
      </c>
      <c r="N2320" s="357">
        <v>1385</v>
      </c>
      <c r="O2320" s="357">
        <v>1164</v>
      </c>
      <c r="P2320" s="357">
        <v>1384</v>
      </c>
      <c r="Q2320" s="357">
        <v>1504</v>
      </c>
      <c r="R2320" s="357">
        <v>1406</v>
      </c>
      <c r="S2320" s="354">
        <v>1548</v>
      </c>
      <c r="T2320" s="354">
        <v>1813</v>
      </c>
      <c r="U2320" s="354">
        <v>2034</v>
      </c>
      <c r="V2320" s="357">
        <v>1590</v>
      </c>
      <c r="W2320" s="357">
        <v>1697</v>
      </c>
      <c r="X2320" s="357">
        <v>1255</v>
      </c>
      <c r="Y2320" s="357">
        <v>1498</v>
      </c>
      <c r="Z2320" s="357">
        <v>1713</v>
      </c>
      <c r="AA2320" s="357">
        <v>1506</v>
      </c>
      <c r="AB2320" s="357">
        <v>1307</v>
      </c>
      <c r="AC2320" s="357">
        <v>1586</v>
      </c>
      <c r="AD2320" s="357">
        <v>1838</v>
      </c>
      <c r="AE2320" s="357">
        <v>1563</v>
      </c>
      <c r="AF2320" s="357">
        <v>1449</v>
      </c>
      <c r="AG2320" s="357">
        <v>1731</v>
      </c>
      <c r="AH2320" s="357">
        <v>2009</v>
      </c>
      <c r="AI2320" s="368" t="s">
        <v>2207</v>
      </c>
      <c r="AJ2320" s="357">
        <v>1384</v>
      </c>
      <c r="AK2320" s="357">
        <v>1661</v>
      </c>
      <c r="AL2320" s="357">
        <v>1889</v>
      </c>
      <c r="AM2320" s="357">
        <v>1227</v>
      </c>
      <c r="AN2320" s="357">
        <v>1440</v>
      </c>
      <c r="AO2320" s="357">
        <v>1585</v>
      </c>
      <c r="AP2320" s="357">
        <v>1499</v>
      </c>
      <c r="AQ2320" s="357">
        <v>1499</v>
      </c>
      <c r="AR2320" s="357">
        <v>1753</v>
      </c>
      <c r="AS2320" s="357">
        <v>1692</v>
      </c>
      <c r="AT2320" s="105"/>
      <c r="AU2320" s="105" t="s">
        <v>1474</v>
      </c>
      <c r="AV2320" s="126">
        <v>12.2</v>
      </c>
    </row>
    <row r="2321" spans="1:48" ht="23.25" customHeight="1">
      <c r="A2321" s="447"/>
      <c r="D2321" s="105" t="s">
        <v>3221</v>
      </c>
      <c r="E2321" s="164" t="s">
        <v>3221</v>
      </c>
      <c r="F2321" s="165" t="s">
        <v>3849</v>
      </c>
      <c r="G2321" s="126">
        <v>12.9</v>
      </c>
      <c r="H2321" s="166">
        <v>1215</v>
      </c>
      <c r="I2321" s="166">
        <v>1370</v>
      </c>
      <c r="J2321" s="166">
        <v>1504</v>
      </c>
      <c r="K2321" s="357">
        <v>1298</v>
      </c>
      <c r="L2321" s="357">
        <v>1417</v>
      </c>
      <c r="M2321" s="357">
        <v>1622</v>
      </c>
      <c r="N2321" s="357">
        <v>1462</v>
      </c>
      <c r="O2321" s="357">
        <v>1229</v>
      </c>
      <c r="P2321" s="357">
        <v>1461</v>
      </c>
      <c r="Q2321" s="357">
        <v>1587</v>
      </c>
      <c r="R2321" s="357">
        <v>1484</v>
      </c>
      <c r="S2321" s="354">
        <v>1573</v>
      </c>
      <c r="T2321" s="354">
        <v>1848</v>
      </c>
      <c r="U2321" s="354">
        <v>2070</v>
      </c>
      <c r="V2321" s="357">
        <v>1620</v>
      </c>
      <c r="W2321" s="357">
        <v>1729</v>
      </c>
      <c r="X2321" s="357">
        <v>1286</v>
      </c>
      <c r="Y2321" s="357">
        <v>1537</v>
      </c>
      <c r="Z2321" s="357">
        <v>1734</v>
      </c>
      <c r="AA2321" s="357">
        <v>1525</v>
      </c>
      <c r="AB2321" s="357">
        <v>1365</v>
      </c>
      <c r="AC2321" s="357">
        <v>1652</v>
      </c>
      <c r="AD2321" s="357">
        <v>1878</v>
      </c>
      <c r="AE2321" s="357">
        <v>1593</v>
      </c>
      <c r="AF2321" s="357">
        <v>1502</v>
      </c>
      <c r="AG2321" s="357">
        <v>1792</v>
      </c>
      <c r="AH2321" s="357">
        <v>2042</v>
      </c>
      <c r="AI2321" s="368" t="s">
        <v>2207</v>
      </c>
      <c r="AJ2321" s="357">
        <v>1407</v>
      </c>
      <c r="AK2321" s="357">
        <v>1695</v>
      </c>
      <c r="AL2321" s="357">
        <v>1929</v>
      </c>
      <c r="AM2321" s="357">
        <v>1244</v>
      </c>
      <c r="AN2321" s="357">
        <v>1464</v>
      </c>
      <c r="AO2321" s="357">
        <v>1612</v>
      </c>
      <c r="AP2321" s="357">
        <v>1530</v>
      </c>
      <c r="AQ2321" s="357">
        <v>1530</v>
      </c>
      <c r="AR2321" s="357">
        <v>1802</v>
      </c>
      <c r="AS2321" s="357">
        <v>1723</v>
      </c>
      <c r="AT2321" s="105"/>
      <c r="AU2321" s="105" t="s">
        <v>3221</v>
      </c>
      <c r="AV2321" s="126">
        <v>12.9</v>
      </c>
    </row>
    <row r="2322" spans="1:48" ht="23.25" customHeight="1">
      <c r="A2322" s="448"/>
      <c r="B2322" s="397"/>
      <c r="D2322" s="105" t="s">
        <v>4491</v>
      </c>
      <c r="E2322" s="164" t="s">
        <v>4491</v>
      </c>
      <c r="F2322" s="165" t="s">
        <v>4519</v>
      </c>
      <c r="G2322" s="126">
        <v>4.3999999999999995</v>
      </c>
      <c r="H2322" s="166">
        <v>488</v>
      </c>
      <c r="I2322" s="166">
        <v>502</v>
      </c>
      <c r="J2322" s="166">
        <v>574</v>
      </c>
      <c r="K2322" s="357">
        <v>511</v>
      </c>
      <c r="L2322" s="357">
        <v>517</v>
      </c>
      <c r="M2322" s="357">
        <v>606</v>
      </c>
      <c r="N2322" s="357">
        <v>536</v>
      </c>
      <c r="O2322" s="357">
        <v>486</v>
      </c>
      <c r="P2322" s="357">
        <v>524</v>
      </c>
      <c r="Q2322" s="357">
        <v>595</v>
      </c>
      <c r="R2322" s="357">
        <v>538</v>
      </c>
      <c r="S2322" s="354">
        <v>563</v>
      </c>
      <c r="T2322" s="354">
        <v>646</v>
      </c>
      <c r="U2322" s="354">
        <v>749</v>
      </c>
      <c r="V2322" s="357">
        <v>594</v>
      </c>
      <c r="W2322" s="357">
        <v>655</v>
      </c>
      <c r="X2322" s="357">
        <v>509</v>
      </c>
      <c r="Y2322" s="357">
        <v>560</v>
      </c>
      <c r="Z2322" s="357">
        <v>655</v>
      </c>
      <c r="AA2322" s="357">
        <v>566</v>
      </c>
      <c r="AB2322" s="357">
        <v>530</v>
      </c>
      <c r="AC2322" s="357">
        <v>590</v>
      </c>
      <c r="AD2322" s="357">
        <v>693</v>
      </c>
      <c r="AE2322" s="357">
        <v>584</v>
      </c>
      <c r="AF2322" s="357">
        <v>564</v>
      </c>
      <c r="AG2322" s="357">
        <v>625</v>
      </c>
      <c r="AH2322" s="357">
        <v>734</v>
      </c>
      <c r="AI2322" s="368" t="s">
        <v>2207</v>
      </c>
      <c r="AJ2322" s="357">
        <v>541</v>
      </c>
      <c r="AK2322" s="357">
        <v>601</v>
      </c>
      <c r="AL2322" s="357">
        <v>706</v>
      </c>
      <c r="AM2322" s="357">
        <v>499</v>
      </c>
      <c r="AN2322" s="357">
        <v>538</v>
      </c>
      <c r="AO2322" s="357">
        <v>615</v>
      </c>
      <c r="AP2322" s="363">
        <v>589</v>
      </c>
      <c r="AQ2322" s="363">
        <v>576</v>
      </c>
      <c r="AR2322" s="363">
        <v>647</v>
      </c>
      <c r="AS2322" s="363">
        <v>620</v>
      </c>
      <c r="AT2322" s="105"/>
      <c r="AU2322" s="105" t="s">
        <v>4491</v>
      </c>
      <c r="AV2322" s="126">
        <v>4.3999999999999995</v>
      </c>
    </row>
    <row r="2323" spans="1:48" ht="23.25" customHeight="1">
      <c r="A2323" s="447"/>
      <c r="D2323" s="105" t="s">
        <v>4492</v>
      </c>
      <c r="E2323" s="164" t="s">
        <v>4492</v>
      </c>
      <c r="F2323" s="165" t="s">
        <v>4519</v>
      </c>
      <c r="G2323" s="126">
        <v>4.3999999999999995</v>
      </c>
      <c r="H2323" s="166">
        <v>488</v>
      </c>
      <c r="I2323" s="166">
        <v>502</v>
      </c>
      <c r="J2323" s="166">
        <v>574</v>
      </c>
      <c r="K2323" s="357">
        <v>511</v>
      </c>
      <c r="L2323" s="357">
        <v>517</v>
      </c>
      <c r="M2323" s="357">
        <v>606</v>
      </c>
      <c r="N2323" s="357">
        <v>536</v>
      </c>
      <c r="O2323" s="357">
        <v>486</v>
      </c>
      <c r="P2323" s="357">
        <v>524</v>
      </c>
      <c r="Q2323" s="357">
        <v>595</v>
      </c>
      <c r="R2323" s="357">
        <v>538</v>
      </c>
      <c r="S2323" s="354">
        <v>563</v>
      </c>
      <c r="T2323" s="354">
        <v>646</v>
      </c>
      <c r="U2323" s="354">
        <v>749</v>
      </c>
      <c r="V2323" s="357">
        <v>594</v>
      </c>
      <c r="W2323" s="357">
        <v>655</v>
      </c>
      <c r="X2323" s="357">
        <v>509</v>
      </c>
      <c r="Y2323" s="357">
        <v>560</v>
      </c>
      <c r="Z2323" s="357">
        <v>655</v>
      </c>
      <c r="AA2323" s="357">
        <v>566</v>
      </c>
      <c r="AB2323" s="357">
        <v>530</v>
      </c>
      <c r="AC2323" s="357">
        <v>590</v>
      </c>
      <c r="AD2323" s="357">
        <v>693</v>
      </c>
      <c r="AE2323" s="357">
        <v>584</v>
      </c>
      <c r="AF2323" s="357">
        <v>564</v>
      </c>
      <c r="AG2323" s="357">
        <v>625</v>
      </c>
      <c r="AH2323" s="357">
        <v>734</v>
      </c>
      <c r="AI2323" s="368" t="s">
        <v>2207</v>
      </c>
      <c r="AJ2323" s="357">
        <v>541</v>
      </c>
      <c r="AK2323" s="357">
        <v>601</v>
      </c>
      <c r="AL2323" s="357">
        <v>706</v>
      </c>
      <c r="AM2323" s="357">
        <v>499</v>
      </c>
      <c r="AN2323" s="357">
        <v>538</v>
      </c>
      <c r="AO2323" s="357">
        <v>615</v>
      </c>
      <c r="AP2323" s="363">
        <v>589</v>
      </c>
      <c r="AQ2323" s="363">
        <v>576</v>
      </c>
      <c r="AR2323" s="363">
        <v>647</v>
      </c>
      <c r="AS2323" s="363">
        <v>620</v>
      </c>
      <c r="AT2323" s="105"/>
      <c r="AU2323" s="105" t="s">
        <v>4492</v>
      </c>
      <c r="AV2323" s="126">
        <v>4.3999999999999995</v>
      </c>
    </row>
    <row r="2324" spans="1:48" ht="23.25" customHeight="1">
      <c r="A2324" s="447"/>
      <c r="D2324" s="105" t="s">
        <v>4495</v>
      </c>
      <c r="E2324" s="164" t="s">
        <v>4495</v>
      </c>
      <c r="F2324" s="165" t="s">
        <v>4519</v>
      </c>
      <c r="G2324" s="126">
        <v>5.5</v>
      </c>
      <c r="H2324" s="166">
        <v>530</v>
      </c>
      <c r="I2324" s="166">
        <v>549</v>
      </c>
      <c r="J2324" s="166">
        <v>626</v>
      </c>
      <c r="K2324" s="357">
        <v>552</v>
      </c>
      <c r="L2324" s="357">
        <v>562</v>
      </c>
      <c r="M2324" s="357">
        <v>666</v>
      </c>
      <c r="N2324" s="357">
        <v>583</v>
      </c>
      <c r="O2324" s="357">
        <v>529</v>
      </c>
      <c r="P2324" s="357">
        <v>579</v>
      </c>
      <c r="Q2324" s="357">
        <v>655</v>
      </c>
      <c r="R2324" s="357">
        <v>591</v>
      </c>
      <c r="S2324" s="354">
        <v>616</v>
      </c>
      <c r="T2324" s="354">
        <v>714</v>
      </c>
      <c r="U2324" s="354">
        <v>826</v>
      </c>
      <c r="V2324" s="357">
        <v>657</v>
      </c>
      <c r="W2324" s="357">
        <v>723</v>
      </c>
      <c r="X2324" s="357">
        <v>552</v>
      </c>
      <c r="Y2324" s="357">
        <v>613</v>
      </c>
      <c r="Z2324" s="357">
        <v>717</v>
      </c>
      <c r="AA2324" s="357">
        <v>615</v>
      </c>
      <c r="AB2324" s="357">
        <v>580</v>
      </c>
      <c r="AC2324" s="357">
        <v>653</v>
      </c>
      <c r="AD2324" s="357">
        <v>767</v>
      </c>
      <c r="AE2324" s="357">
        <v>639</v>
      </c>
      <c r="AF2324" s="357">
        <v>614</v>
      </c>
      <c r="AG2324" s="357">
        <v>688</v>
      </c>
      <c r="AH2324" s="357">
        <v>808</v>
      </c>
      <c r="AI2324" s="368" t="s">
        <v>2207</v>
      </c>
      <c r="AJ2324" s="357">
        <v>591</v>
      </c>
      <c r="AK2324" s="357">
        <v>664</v>
      </c>
      <c r="AL2324" s="357">
        <v>779</v>
      </c>
      <c r="AM2324" s="357">
        <v>542</v>
      </c>
      <c r="AN2324" s="357">
        <v>591</v>
      </c>
      <c r="AO2324" s="357">
        <v>675</v>
      </c>
      <c r="AP2324" s="363">
        <v>638</v>
      </c>
      <c r="AQ2324" s="363">
        <v>638</v>
      </c>
      <c r="AR2324" s="363">
        <v>729</v>
      </c>
      <c r="AS2324" s="363">
        <v>682</v>
      </c>
      <c r="AT2324" s="105"/>
      <c r="AU2324" s="105" t="s">
        <v>4495</v>
      </c>
      <c r="AV2324" s="126">
        <v>5.5</v>
      </c>
    </row>
    <row r="2325" spans="1:48" ht="23.25" customHeight="1">
      <c r="A2325" s="447"/>
      <c r="D2325" s="105" t="s">
        <v>4496</v>
      </c>
      <c r="E2325" s="164" t="s">
        <v>4496</v>
      </c>
      <c r="F2325" s="165" t="s">
        <v>4519</v>
      </c>
      <c r="G2325" s="126">
        <v>5.5</v>
      </c>
      <c r="H2325" s="166">
        <v>530</v>
      </c>
      <c r="I2325" s="166">
        <v>549</v>
      </c>
      <c r="J2325" s="166">
        <v>626</v>
      </c>
      <c r="K2325" s="357">
        <v>552</v>
      </c>
      <c r="L2325" s="357">
        <v>562</v>
      </c>
      <c r="M2325" s="357">
        <v>666</v>
      </c>
      <c r="N2325" s="357">
        <v>583</v>
      </c>
      <c r="O2325" s="357">
        <v>529</v>
      </c>
      <c r="P2325" s="357">
        <v>579</v>
      </c>
      <c r="Q2325" s="357">
        <v>655</v>
      </c>
      <c r="R2325" s="357">
        <v>591</v>
      </c>
      <c r="S2325" s="354">
        <v>616</v>
      </c>
      <c r="T2325" s="354">
        <v>714</v>
      </c>
      <c r="U2325" s="354">
        <v>826</v>
      </c>
      <c r="V2325" s="357">
        <v>657</v>
      </c>
      <c r="W2325" s="357">
        <v>723</v>
      </c>
      <c r="X2325" s="357">
        <v>552</v>
      </c>
      <c r="Y2325" s="357">
        <v>613</v>
      </c>
      <c r="Z2325" s="357">
        <v>717</v>
      </c>
      <c r="AA2325" s="357">
        <v>615</v>
      </c>
      <c r="AB2325" s="357">
        <v>580</v>
      </c>
      <c r="AC2325" s="357">
        <v>653</v>
      </c>
      <c r="AD2325" s="357">
        <v>767</v>
      </c>
      <c r="AE2325" s="357">
        <v>639</v>
      </c>
      <c r="AF2325" s="357">
        <v>614</v>
      </c>
      <c r="AG2325" s="357">
        <v>688</v>
      </c>
      <c r="AH2325" s="357">
        <v>808</v>
      </c>
      <c r="AI2325" s="368" t="s">
        <v>2207</v>
      </c>
      <c r="AJ2325" s="357">
        <v>591</v>
      </c>
      <c r="AK2325" s="357">
        <v>664</v>
      </c>
      <c r="AL2325" s="357">
        <v>779</v>
      </c>
      <c r="AM2325" s="357">
        <v>542</v>
      </c>
      <c r="AN2325" s="357">
        <v>591</v>
      </c>
      <c r="AO2325" s="357">
        <v>675</v>
      </c>
      <c r="AP2325" s="363">
        <v>638</v>
      </c>
      <c r="AQ2325" s="363">
        <v>638</v>
      </c>
      <c r="AR2325" s="363">
        <v>729</v>
      </c>
      <c r="AS2325" s="363">
        <v>682</v>
      </c>
      <c r="AT2325" s="105"/>
      <c r="AU2325" s="105" t="s">
        <v>4496</v>
      </c>
      <c r="AV2325" s="126">
        <v>5.5</v>
      </c>
    </row>
    <row r="2326" spans="1:48" ht="23.25" customHeight="1">
      <c r="A2326" s="447"/>
      <c r="D2326" s="105" t="s">
        <v>4499</v>
      </c>
      <c r="E2326" s="164" t="s">
        <v>4499</v>
      </c>
      <c r="F2326" s="165" t="s">
        <v>4519</v>
      </c>
      <c r="G2326" s="126">
        <v>6.5</v>
      </c>
      <c r="H2326" s="166">
        <v>572</v>
      </c>
      <c r="I2326" s="166">
        <v>596</v>
      </c>
      <c r="J2326" s="166">
        <v>679</v>
      </c>
      <c r="K2326" s="357">
        <v>596</v>
      </c>
      <c r="L2326" s="357">
        <v>608</v>
      </c>
      <c r="M2326" s="357">
        <v>727</v>
      </c>
      <c r="N2326" s="357">
        <v>631</v>
      </c>
      <c r="O2326" s="357">
        <v>573</v>
      </c>
      <c r="P2326" s="357">
        <v>636</v>
      </c>
      <c r="Q2326" s="357">
        <v>715</v>
      </c>
      <c r="R2326" s="357">
        <v>646</v>
      </c>
      <c r="S2326" s="354">
        <v>670</v>
      </c>
      <c r="T2326" s="354">
        <v>783</v>
      </c>
      <c r="U2326" s="354">
        <v>903</v>
      </c>
      <c r="V2326" s="357">
        <v>721</v>
      </c>
      <c r="W2326" s="357">
        <v>794</v>
      </c>
      <c r="X2326" s="357">
        <v>596</v>
      </c>
      <c r="Y2326" s="357">
        <v>667</v>
      </c>
      <c r="Z2326" s="357">
        <v>779</v>
      </c>
      <c r="AA2326" s="357">
        <v>665</v>
      </c>
      <c r="AB2326" s="357">
        <v>630</v>
      </c>
      <c r="AC2326" s="357">
        <v>717</v>
      </c>
      <c r="AD2326" s="357">
        <v>841</v>
      </c>
      <c r="AE2326" s="357">
        <v>695</v>
      </c>
      <c r="AF2326" s="357">
        <v>664</v>
      </c>
      <c r="AG2326" s="357">
        <v>752</v>
      </c>
      <c r="AH2326" s="357">
        <v>882</v>
      </c>
      <c r="AI2326" s="368" t="s">
        <v>2207</v>
      </c>
      <c r="AJ2326" s="357">
        <v>641</v>
      </c>
      <c r="AK2326" s="357">
        <v>727</v>
      </c>
      <c r="AL2326" s="357">
        <v>854</v>
      </c>
      <c r="AM2326" s="357">
        <v>585</v>
      </c>
      <c r="AN2326" s="357">
        <v>644</v>
      </c>
      <c r="AO2326" s="357">
        <v>735</v>
      </c>
      <c r="AP2326" s="363">
        <v>701</v>
      </c>
      <c r="AQ2326" s="363">
        <v>701</v>
      </c>
      <c r="AR2326" s="363">
        <v>810</v>
      </c>
      <c r="AS2326" s="363">
        <v>744</v>
      </c>
      <c r="AT2326" s="105"/>
      <c r="AU2326" s="105" t="s">
        <v>4499</v>
      </c>
      <c r="AV2326" s="126">
        <v>6.5</v>
      </c>
    </row>
    <row r="2327" spans="1:48" ht="23.25" customHeight="1">
      <c r="A2327" s="447"/>
      <c r="D2327" s="105" t="s">
        <v>4500</v>
      </c>
      <c r="E2327" s="164" t="s">
        <v>4500</v>
      </c>
      <c r="F2327" s="165" t="s">
        <v>4519</v>
      </c>
      <c r="G2327" s="126">
        <v>6.5</v>
      </c>
      <c r="H2327" s="166">
        <v>572</v>
      </c>
      <c r="I2327" s="166">
        <v>596</v>
      </c>
      <c r="J2327" s="166">
        <v>679</v>
      </c>
      <c r="K2327" s="357">
        <v>596</v>
      </c>
      <c r="L2327" s="357">
        <v>608</v>
      </c>
      <c r="M2327" s="357">
        <v>727</v>
      </c>
      <c r="N2327" s="357">
        <v>631</v>
      </c>
      <c r="O2327" s="357">
        <v>573</v>
      </c>
      <c r="P2327" s="357">
        <v>636</v>
      </c>
      <c r="Q2327" s="357">
        <v>715</v>
      </c>
      <c r="R2327" s="357">
        <v>646</v>
      </c>
      <c r="S2327" s="354">
        <v>670</v>
      </c>
      <c r="T2327" s="354">
        <v>783</v>
      </c>
      <c r="U2327" s="354">
        <v>903</v>
      </c>
      <c r="V2327" s="357">
        <v>721</v>
      </c>
      <c r="W2327" s="357">
        <v>794</v>
      </c>
      <c r="X2327" s="357">
        <v>596</v>
      </c>
      <c r="Y2327" s="357">
        <v>667</v>
      </c>
      <c r="Z2327" s="357">
        <v>779</v>
      </c>
      <c r="AA2327" s="357">
        <v>665</v>
      </c>
      <c r="AB2327" s="357">
        <v>630</v>
      </c>
      <c r="AC2327" s="357">
        <v>717</v>
      </c>
      <c r="AD2327" s="357">
        <v>841</v>
      </c>
      <c r="AE2327" s="357">
        <v>695</v>
      </c>
      <c r="AF2327" s="357">
        <v>664</v>
      </c>
      <c r="AG2327" s="357">
        <v>752</v>
      </c>
      <c r="AH2327" s="357">
        <v>882</v>
      </c>
      <c r="AI2327" s="368" t="s">
        <v>2207</v>
      </c>
      <c r="AJ2327" s="357">
        <v>641</v>
      </c>
      <c r="AK2327" s="357">
        <v>727</v>
      </c>
      <c r="AL2327" s="357">
        <v>854</v>
      </c>
      <c r="AM2327" s="357">
        <v>585</v>
      </c>
      <c r="AN2327" s="357">
        <v>644</v>
      </c>
      <c r="AO2327" s="357">
        <v>735</v>
      </c>
      <c r="AP2327" s="363">
        <v>701</v>
      </c>
      <c r="AQ2327" s="363">
        <v>701</v>
      </c>
      <c r="AR2327" s="363">
        <v>810</v>
      </c>
      <c r="AS2327" s="363">
        <v>744</v>
      </c>
      <c r="AT2327" s="105"/>
      <c r="AU2327" s="105" t="s">
        <v>4500</v>
      </c>
      <c r="AV2327" s="126">
        <v>6.5</v>
      </c>
    </row>
    <row r="2328" spans="1:48" ht="23.25" customHeight="1">
      <c r="A2328" s="447"/>
      <c r="D2328" s="105" t="s">
        <v>4503</v>
      </c>
      <c r="E2328" s="164" t="s">
        <v>4503</v>
      </c>
      <c r="F2328" s="165" t="s">
        <v>4519</v>
      </c>
      <c r="G2328" s="126">
        <v>7.6</v>
      </c>
      <c r="H2328" s="166">
        <v>613</v>
      </c>
      <c r="I2328" s="166">
        <v>641</v>
      </c>
      <c r="J2328" s="166">
        <v>730</v>
      </c>
      <c r="K2328" s="357">
        <v>636</v>
      </c>
      <c r="L2328" s="357">
        <v>652</v>
      </c>
      <c r="M2328" s="357">
        <v>786</v>
      </c>
      <c r="N2328" s="357">
        <v>678</v>
      </c>
      <c r="O2328" s="357">
        <v>615</v>
      </c>
      <c r="P2328" s="357">
        <v>690</v>
      </c>
      <c r="Q2328" s="357">
        <v>774</v>
      </c>
      <c r="R2328" s="357">
        <v>699</v>
      </c>
      <c r="S2328" s="354">
        <v>720</v>
      </c>
      <c r="T2328" s="354">
        <v>848</v>
      </c>
      <c r="U2328" s="354">
        <v>978</v>
      </c>
      <c r="V2328" s="357">
        <v>783</v>
      </c>
      <c r="W2328" s="357">
        <v>861</v>
      </c>
      <c r="X2328" s="357">
        <v>637</v>
      </c>
      <c r="Y2328" s="357">
        <v>719</v>
      </c>
      <c r="Z2328" s="357">
        <v>839</v>
      </c>
      <c r="AA2328" s="357">
        <v>711</v>
      </c>
      <c r="AB2328" s="357">
        <v>678</v>
      </c>
      <c r="AC2328" s="357">
        <v>777</v>
      </c>
      <c r="AD2328" s="357">
        <v>912</v>
      </c>
      <c r="AE2328" s="357">
        <v>748</v>
      </c>
      <c r="AF2328" s="357">
        <v>713</v>
      </c>
      <c r="AG2328" s="357">
        <v>812</v>
      </c>
      <c r="AH2328" s="357">
        <v>953</v>
      </c>
      <c r="AI2328" s="368" t="s">
        <v>2207</v>
      </c>
      <c r="AJ2328" s="357">
        <v>689</v>
      </c>
      <c r="AK2328" s="357">
        <v>788</v>
      </c>
      <c r="AL2328" s="357">
        <v>925</v>
      </c>
      <c r="AM2328" s="357">
        <v>626</v>
      </c>
      <c r="AN2328" s="357">
        <v>694</v>
      </c>
      <c r="AO2328" s="357">
        <v>792</v>
      </c>
      <c r="AP2328" s="363">
        <v>762</v>
      </c>
      <c r="AQ2328" s="363">
        <v>762</v>
      </c>
      <c r="AR2328" s="363">
        <v>943</v>
      </c>
      <c r="AS2328" s="363">
        <v>804</v>
      </c>
      <c r="AT2328" s="105"/>
      <c r="AU2328" s="105" t="s">
        <v>4503</v>
      </c>
      <c r="AV2328" s="126">
        <v>7.6</v>
      </c>
    </row>
    <row r="2329" spans="1:48" ht="23.25" customHeight="1">
      <c r="A2329" s="447"/>
      <c r="D2329" s="105" t="s">
        <v>4504</v>
      </c>
      <c r="E2329" s="164" t="s">
        <v>4504</v>
      </c>
      <c r="F2329" s="165" t="s">
        <v>4519</v>
      </c>
      <c r="G2329" s="126">
        <v>7.6</v>
      </c>
      <c r="H2329" s="166">
        <v>613</v>
      </c>
      <c r="I2329" s="166">
        <v>641</v>
      </c>
      <c r="J2329" s="166">
        <v>730</v>
      </c>
      <c r="K2329" s="357">
        <v>636</v>
      </c>
      <c r="L2329" s="357">
        <v>652</v>
      </c>
      <c r="M2329" s="357">
        <v>786</v>
      </c>
      <c r="N2329" s="357">
        <v>678</v>
      </c>
      <c r="O2329" s="357">
        <v>615</v>
      </c>
      <c r="P2329" s="357">
        <v>690</v>
      </c>
      <c r="Q2329" s="357">
        <v>774</v>
      </c>
      <c r="R2329" s="357">
        <v>699</v>
      </c>
      <c r="S2329" s="354">
        <v>720</v>
      </c>
      <c r="T2329" s="354">
        <v>848</v>
      </c>
      <c r="U2329" s="354">
        <v>978</v>
      </c>
      <c r="V2329" s="357">
        <v>783</v>
      </c>
      <c r="W2329" s="357">
        <v>861</v>
      </c>
      <c r="X2329" s="357">
        <v>637</v>
      </c>
      <c r="Y2329" s="357">
        <v>719</v>
      </c>
      <c r="Z2329" s="357">
        <v>839</v>
      </c>
      <c r="AA2329" s="357">
        <v>711</v>
      </c>
      <c r="AB2329" s="357">
        <v>678</v>
      </c>
      <c r="AC2329" s="357">
        <v>777</v>
      </c>
      <c r="AD2329" s="357">
        <v>912</v>
      </c>
      <c r="AE2329" s="357">
        <v>748</v>
      </c>
      <c r="AF2329" s="357">
        <v>713</v>
      </c>
      <c r="AG2329" s="357">
        <v>812</v>
      </c>
      <c r="AH2329" s="357">
        <v>953</v>
      </c>
      <c r="AI2329" s="368" t="s">
        <v>2207</v>
      </c>
      <c r="AJ2329" s="357">
        <v>689</v>
      </c>
      <c r="AK2329" s="357">
        <v>788</v>
      </c>
      <c r="AL2329" s="357">
        <v>925</v>
      </c>
      <c r="AM2329" s="357">
        <v>626</v>
      </c>
      <c r="AN2329" s="357">
        <v>694</v>
      </c>
      <c r="AO2329" s="357">
        <v>792</v>
      </c>
      <c r="AP2329" s="363">
        <v>762</v>
      </c>
      <c r="AQ2329" s="363">
        <v>762</v>
      </c>
      <c r="AR2329" s="363">
        <v>943</v>
      </c>
      <c r="AS2329" s="363">
        <v>804</v>
      </c>
      <c r="AT2329" s="105"/>
      <c r="AU2329" s="105" t="s">
        <v>4504</v>
      </c>
      <c r="AV2329" s="126">
        <v>7.6</v>
      </c>
    </row>
    <row r="2330" spans="1:48" ht="23.25" customHeight="1">
      <c r="A2330" s="447"/>
      <c r="D2330" s="105" t="s">
        <v>4508</v>
      </c>
      <c r="E2330" s="164" t="s">
        <v>4508</v>
      </c>
      <c r="F2330" s="165" t="s">
        <v>4520</v>
      </c>
      <c r="G2330" s="126">
        <v>8.6999999999999993</v>
      </c>
      <c r="H2330" s="166">
        <v>719</v>
      </c>
      <c r="I2330" s="166">
        <v>737</v>
      </c>
      <c r="J2330" s="166">
        <v>859</v>
      </c>
      <c r="K2330" s="357">
        <v>764</v>
      </c>
      <c r="L2330" s="357">
        <v>783</v>
      </c>
      <c r="M2330" s="357">
        <v>925</v>
      </c>
      <c r="N2330" s="357">
        <v>811</v>
      </c>
      <c r="O2330" s="357">
        <v>720</v>
      </c>
      <c r="P2330" s="357">
        <v>801</v>
      </c>
      <c r="Q2330" s="357">
        <v>904</v>
      </c>
      <c r="R2330" s="357">
        <v>818</v>
      </c>
      <c r="S2330" s="354">
        <v>874</v>
      </c>
      <c r="T2330" s="354">
        <v>1018</v>
      </c>
      <c r="U2330" s="354">
        <v>1179</v>
      </c>
      <c r="V2330" s="357">
        <v>906</v>
      </c>
      <c r="W2330" s="357">
        <v>999</v>
      </c>
      <c r="X2330" s="357">
        <v>754</v>
      </c>
      <c r="Y2330" s="357">
        <v>848</v>
      </c>
      <c r="Z2330" s="357">
        <v>990</v>
      </c>
      <c r="AA2330" s="357">
        <v>843</v>
      </c>
      <c r="AB2330" s="357">
        <v>797</v>
      </c>
      <c r="AC2330" s="357">
        <v>910</v>
      </c>
      <c r="AD2330" s="357">
        <v>1068</v>
      </c>
      <c r="AE2330" s="357">
        <v>880</v>
      </c>
      <c r="AF2330" s="357">
        <v>865</v>
      </c>
      <c r="AG2330" s="357">
        <v>980</v>
      </c>
      <c r="AH2330" s="357">
        <v>1150</v>
      </c>
      <c r="AI2330" s="368" t="s">
        <v>2207</v>
      </c>
      <c r="AJ2330" s="357">
        <v>818</v>
      </c>
      <c r="AK2330" s="357">
        <v>932</v>
      </c>
      <c r="AL2330" s="357">
        <v>1093</v>
      </c>
      <c r="AM2330" s="357">
        <v>733</v>
      </c>
      <c r="AN2330" s="357">
        <v>810</v>
      </c>
      <c r="AO2330" s="357">
        <v>925</v>
      </c>
      <c r="AP2330" s="363">
        <v>895</v>
      </c>
      <c r="AQ2330" s="363">
        <v>854</v>
      </c>
      <c r="AR2330" s="363">
        <v>1088</v>
      </c>
      <c r="AS2330" s="363">
        <v>943</v>
      </c>
      <c r="AT2330" s="105"/>
      <c r="AU2330" s="105" t="s">
        <v>4508</v>
      </c>
      <c r="AV2330" s="126">
        <v>8.6999999999999993</v>
      </c>
    </row>
    <row r="2331" spans="1:48" ht="23.25" customHeight="1">
      <c r="A2331" s="447"/>
      <c r="D2331" s="105" t="s">
        <v>4509</v>
      </c>
      <c r="E2331" s="164" t="s">
        <v>4509</v>
      </c>
      <c r="F2331" s="165" t="s">
        <v>4519</v>
      </c>
      <c r="G2331" s="126">
        <v>8.6999999999999993</v>
      </c>
      <c r="H2331" s="166">
        <v>655</v>
      </c>
      <c r="I2331" s="166">
        <v>689</v>
      </c>
      <c r="J2331" s="166">
        <v>783</v>
      </c>
      <c r="K2331" s="357">
        <v>679</v>
      </c>
      <c r="L2331" s="357">
        <v>698</v>
      </c>
      <c r="M2331" s="357">
        <v>847</v>
      </c>
      <c r="N2331" s="357">
        <v>726</v>
      </c>
      <c r="O2331" s="357">
        <v>659</v>
      </c>
      <c r="P2331" s="357">
        <v>747</v>
      </c>
      <c r="Q2331" s="357">
        <v>835</v>
      </c>
      <c r="R2331" s="357">
        <v>754</v>
      </c>
      <c r="S2331" s="354">
        <v>773</v>
      </c>
      <c r="T2331" s="354">
        <v>917</v>
      </c>
      <c r="U2331" s="354">
        <v>1055</v>
      </c>
      <c r="V2331" s="357">
        <v>846</v>
      </c>
      <c r="W2331" s="357">
        <v>931</v>
      </c>
      <c r="X2331" s="357">
        <v>680</v>
      </c>
      <c r="Y2331" s="357">
        <v>773</v>
      </c>
      <c r="Z2331" s="357">
        <v>902</v>
      </c>
      <c r="AA2331" s="357">
        <v>761</v>
      </c>
      <c r="AB2331" s="357">
        <v>728</v>
      </c>
      <c r="AC2331" s="357">
        <v>841</v>
      </c>
      <c r="AD2331" s="357">
        <v>986</v>
      </c>
      <c r="AE2331" s="357">
        <v>804</v>
      </c>
      <c r="AF2331" s="357">
        <v>763</v>
      </c>
      <c r="AG2331" s="357">
        <v>876</v>
      </c>
      <c r="AH2331" s="357">
        <v>1028</v>
      </c>
      <c r="AI2331" s="368" t="s">
        <v>2207</v>
      </c>
      <c r="AJ2331" s="357">
        <v>739</v>
      </c>
      <c r="AK2331" s="357">
        <v>852</v>
      </c>
      <c r="AL2331" s="357">
        <v>999</v>
      </c>
      <c r="AM2331" s="357">
        <v>669</v>
      </c>
      <c r="AN2331" s="357">
        <v>747</v>
      </c>
      <c r="AO2331" s="357">
        <v>852</v>
      </c>
      <c r="AP2331" s="363">
        <v>825</v>
      </c>
      <c r="AQ2331" s="363">
        <v>825</v>
      </c>
      <c r="AR2331" s="363">
        <v>971</v>
      </c>
      <c r="AS2331" s="363">
        <v>867</v>
      </c>
      <c r="AT2331" s="105"/>
      <c r="AU2331" s="105" t="s">
        <v>4509</v>
      </c>
      <c r="AV2331" s="126">
        <v>8.6999999999999993</v>
      </c>
    </row>
    <row r="2332" spans="1:48" ht="23.25" customHeight="1">
      <c r="A2332" s="447"/>
      <c r="D2332" s="105" t="s">
        <v>4510</v>
      </c>
      <c r="E2332" s="164" t="s">
        <v>4510</v>
      </c>
      <c r="F2332" s="165" t="s">
        <v>4519</v>
      </c>
      <c r="G2332" s="126">
        <v>8.6999999999999993</v>
      </c>
      <c r="H2332" s="166">
        <v>655</v>
      </c>
      <c r="I2332" s="166">
        <v>689</v>
      </c>
      <c r="J2332" s="166">
        <v>783</v>
      </c>
      <c r="K2332" s="357">
        <v>679</v>
      </c>
      <c r="L2332" s="357">
        <v>698</v>
      </c>
      <c r="M2332" s="357">
        <v>847</v>
      </c>
      <c r="N2332" s="357">
        <v>726</v>
      </c>
      <c r="O2332" s="357">
        <v>659</v>
      </c>
      <c r="P2332" s="357">
        <v>747</v>
      </c>
      <c r="Q2332" s="357">
        <v>835</v>
      </c>
      <c r="R2332" s="357">
        <v>754</v>
      </c>
      <c r="S2332" s="354">
        <v>773</v>
      </c>
      <c r="T2332" s="354">
        <v>917</v>
      </c>
      <c r="U2332" s="354">
        <v>1055</v>
      </c>
      <c r="V2332" s="357">
        <v>846</v>
      </c>
      <c r="W2332" s="357">
        <v>931</v>
      </c>
      <c r="X2332" s="357">
        <v>680</v>
      </c>
      <c r="Y2332" s="357">
        <v>773</v>
      </c>
      <c r="Z2332" s="357">
        <v>902</v>
      </c>
      <c r="AA2332" s="357">
        <v>761</v>
      </c>
      <c r="AB2332" s="357">
        <v>728</v>
      </c>
      <c r="AC2332" s="357">
        <v>841</v>
      </c>
      <c r="AD2332" s="357">
        <v>986</v>
      </c>
      <c r="AE2332" s="357">
        <v>804</v>
      </c>
      <c r="AF2332" s="357">
        <v>763</v>
      </c>
      <c r="AG2332" s="357">
        <v>876</v>
      </c>
      <c r="AH2332" s="357">
        <v>1028</v>
      </c>
      <c r="AI2332" s="368" t="s">
        <v>2207</v>
      </c>
      <c r="AJ2332" s="357">
        <v>739</v>
      </c>
      <c r="AK2332" s="357">
        <v>852</v>
      </c>
      <c r="AL2332" s="357">
        <v>999</v>
      </c>
      <c r="AM2332" s="357">
        <v>669</v>
      </c>
      <c r="AN2332" s="357">
        <v>747</v>
      </c>
      <c r="AO2332" s="357">
        <v>852</v>
      </c>
      <c r="AP2332" s="363">
        <v>825</v>
      </c>
      <c r="AQ2332" s="363">
        <v>825</v>
      </c>
      <c r="AR2332" s="363">
        <v>971</v>
      </c>
      <c r="AS2332" s="363">
        <v>867</v>
      </c>
      <c r="AT2332" s="105"/>
      <c r="AU2332" s="105" t="s">
        <v>4510</v>
      </c>
      <c r="AV2332" s="126">
        <v>8.6999999999999993</v>
      </c>
    </row>
    <row r="2333" spans="1:48" ht="23.25" customHeight="1">
      <c r="A2333" s="447"/>
      <c r="B2333" s="395"/>
      <c r="D2333" s="105" t="s">
        <v>4512</v>
      </c>
      <c r="E2333" s="164" t="s">
        <v>4512</v>
      </c>
      <c r="F2333" s="165" t="s">
        <v>4520</v>
      </c>
      <c r="G2333" s="126">
        <v>9.7999999999999989</v>
      </c>
      <c r="H2333" s="166">
        <v>759</v>
      </c>
      <c r="I2333" s="166">
        <v>798</v>
      </c>
      <c r="J2333" s="166">
        <v>909</v>
      </c>
      <c r="K2333" s="357">
        <v>804</v>
      </c>
      <c r="L2333" s="357">
        <v>826</v>
      </c>
      <c r="M2333" s="357">
        <v>983</v>
      </c>
      <c r="N2333" s="357">
        <v>856</v>
      </c>
      <c r="O2333" s="357">
        <v>761</v>
      </c>
      <c r="P2333" s="357">
        <v>854</v>
      </c>
      <c r="Q2333" s="357">
        <v>961</v>
      </c>
      <c r="R2333" s="357">
        <v>870</v>
      </c>
      <c r="S2333" s="354">
        <v>924</v>
      </c>
      <c r="T2333" s="354">
        <v>1084</v>
      </c>
      <c r="U2333" s="354">
        <v>1252</v>
      </c>
      <c r="V2333" s="357">
        <v>966</v>
      </c>
      <c r="W2333" s="357">
        <v>1065</v>
      </c>
      <c r="X2333" s="357">
        <v>795</v>
      </c>
      <c r="Y2333" s="357">
        <v>899</v>
      </c>
      <c r="Z2333" s="357">
        <v>1049</v>
      </c>
      <c r="AA2333" s="357">
        <v>889</v>
      </c>
      <c r="AB2333" s="357">
        <v>844</v>
      </c>
      <c r="AC2333" s="357">
        <v>971</v>
      </c>
      <c r="AD2333" s="357">
        <v>1138</v>
      </c>
      <c r="AE2333" s="357">
        <v>932</v>
      </c>
      <c r="AF2333" s="357">
        <v>913</v>
      </c>
      <c r="AG2333" s="357">
        <v>1040</v>
      </c>
      <c r="AH2333" s="357">
        <v>1221</v>
      </c>
      <c r="AI2333" s="368" t="s">
        <v>2207</v>
      </c>
      <c r="AJ2333" s="357">
        <v>865</v>
      </c>
      <c r="AK2333" s="357">
        <v>992</v>
      </c>
      <c r="AL2333" s="357">
        <v>1164</v>
      </c>
      <c r="AM2333" s="357">
        <v>773</v>
      </c>
      <c r="AN2333" s="357">
        <v>860</v>
      </c>
      <c r="AO2333" s="357">
        <v>981</v>
      </c>
      <c r="AP2333" s="363">
        <v>948</v>
      </c>
      <c r="AQ2333" s="363">
        <v>914</v>
      </c>
      <c r="AR2333" s="363">
        <v>1078</v>
      </c>
      <c r="AS2333" s="363">
        <v>1001</v>
      </c>
      <c r="AT2333" s="105"/>
      <c r="AU2333" s="105" t="s">
        <v>4512</v>
      </c>
      <c r="AV2333" s="126">
        <v>9.7999999999999989</v>
      </c>
    </row>
    <row r="2334" spans="1:48" ht="23.25" customHeight="1">
      <c r="A2334" s="447"/>
      <c r="D2334" s="105" t="s">
        <v>4514</v>
      </c>
      <c r="E2334" s="164" t="s">
        <v>4514</v>
      </c>
      <c r="F2334" s="165" t="s">
        <v>4520</v>
      </c>
      <c r="G2334" s="126">
        <v>10.9</v>
      </c>
      <c r="H2334" s="166">
        <v>802</v>
      </c>
      <c r="I2334" s="166">
        <v>846</v>
      </c>
      <c r="J2334" s="166">
        <v>963</v>
      </c>
      <c r="K2334" s="357">
        <v>848</v>
      </c>
      <c r="L2334" s="357">
        <v>873</v>
      </c>
      <c r="M2334" s="357">
        <v>1045</v>
      </c>
      <c r="N2334" s="357">
        <v>906</v>
      </c>
      <c r="O2334" s="357">
        <v>806</v>
      </c>
      <c r="P2334" s="357">
        <v>912</v>
      </c>
      <c r="Q2334" s="357">
        <v>1023</v>
      </c>
      <c r="R2334" s="357">
        <v>925</v>
      </c>
      <c r="S2334" s="354">
        <v>978</v>
      </c>
      <c r="T2334" s="354">
        <v>1153</v>
      </c>
      <c r="U2334" s="354">
        <v>1331</v>
      </c>
      <c r="V2334" s="357">
        <v>1031</v>
      </c>
      <c r="W2334" s="357">
        <v>1137</v>
      </c>
      <c r="X2334" s="357">
        <v>839</v>
      </c>
      <c r="Y2334" s="357">
        <v>954</v>
      </c>
      <c r="Z2334" s="357">
        <v>1112</v>
      </c>
      <c r="AA2334" s="357">
        <v>939</v>
      </c>
      <c r="AB2334" s="357">
        <v>895</v>
      </c>
      <c r="AC2334" s="357">
        <v>1035</v>
      </c>
      <c r="AD2334" s="357">
        <v>1213</v>
      </c>
      <c r="AE2334" s="357">
        <v>988</v>
      </c>
      <c r="AF2334" s="357">
        <v>963</v>
      </c>
      <c r="AG2334" s="357">
        <v>1105</v>
      </c>
      <c r="AH2334" s="357">
        <v>1296</v>
      </c>
      <c r="AI2334" s="368" t="s">
        <v>2207</v>
      </c>
      <c r="AJ2334" s="357">
        <v>916</v>
      </c>
      <c r="AK2334" s="357">
        <v>1056</v>
      </c>
      <c r="AL2334" s="357">
        <v>1239</v>
      </c>
      <c r="AM2334" s="357">
        <v>817</v>
      </c>
      <c r="AN2334" s="357">
        <v>914</v>
      </c>
      <c r="AO2334" s="357">
        <v>1041</v>
      </c>
      <c r="AP2334" s="363">
        <v>978</v>
      </c>
      <c r="AQ2334" s="363">
        <v>978</v>
      </c>
      <c r="AR2334" s="363">
        <v>1160</v>
      </c>
      <c r="AS2334" s="363">
        <v>1065</v>
      </c>
      <c r="AT2334" s="105"/>
      <c r="AU2334" s="105" t="s">
        <v>4514</v>
      </c>
      <c r="AV2334" s="126">
        <v>10.9</v>
      </c>
    </row>
    <row r="2335" spans="1:48" ht="23.25" customHeight="1">
      <c r="A2335" s="447"/>
      <c r="D2335" s="105" t="s">
        <v>4516</v>
      </c>
      <c r="E2335" s="164" t="s">
        <v>4516</v>
      </c>
      <c r="F2335" s="165" t="s">
        <v>4520</v>
      </c>
      <c r="G2335" s="126">
        <v>12</v>
      </c>
      <c r="H2335" s="166">
        <v>845</v>
      </c>
      <c r="I2335" s="166">
        <v>894</v>
      </c>
      <c r="J2335" s="166">
        <v>1016</v>
      </c>
      <c r="K2335" s="357">
        <v>891</v>
      </c>
      <c r="L2335" s="357">
        <v>919</v>
      </c>
      <c r="M2335" s="357">
        <v>1107</v>
      </c>
      <c r="N2335" s="357">
        <v>955</v>
      </c>
      <c r="O2335" s="357">
        <v>851</v>
      </c>
      <c r="P2335" s="357">
        <v>969</v>
      </c>
      <c r="Q2335" s="357">
        <v>1084</v>
      </c>
      <c r="R2335" s="357">
        <v>981</v>
      </c>
      <c r="S2335" s="354">
        <v>1031</v>
      </c>
      <c r="T2335" s="354">
        <v>1223</v>
      </c>
      <c r="U2335" s="354">
        <v>1410</v>
      </c>
      <c r="V2335" s="357">
        <v>1097</v>
      </c>
      <c r="W2335" s="357">
        <v>1209</v>
      </c>
      <c r="X2335" s="357">
        <v>883</v>
      </c>
      <c r="Y2335" s="357">
        <v>1008</v>
      </c>
      <c r="Z2335" s="357">
        <v>1175</v>
      </c>
      <c r="AA2335" s="357">
        <v>989</v>
      </c>
      <c r="AB2335" s="357">
        <v>946</v>
      </c>
      <c r="AC2335" s="357">
        <v>1098</v>
      </c>
      <c r="AD2335" s="357">
        <v>1288</v>
      </c>
      <c r="AE2335" s="357">
        <v>1045</v>
      </c>
      <c r="AF2335" s="357">
        <v>1014</v>
      </c>
      <c r="AG2335" s="357">
        <v>1168</v>
      </c>
      <c r="AH2335" s="357">
        <v>1370</v>
      </c>
      <c r="AI2335" s="368" t="s">
        <v>2207</v>
      </c>
      <c r="AJ2335" s="357">
        <v>967</v>
      </c>
      <c r="AK2335" s="357">
        <v>1120</v>
      </c>
      <c r="AL2335" s="357">
        <v>1313</v>
      </c>
      <c r="AM2335" s="357">
        <v>861</v>
      </c>
      <c r="AN2335" s="357">
        <v>967</v>
      </c>
      <c r="AO2335" s="357">
        <v>1102</v>
      </c>
      <c r="AP2335" s="363">
        <v>1041</v>
      </c>
      <c r="AQ2335" s="363">
        <v>1041</v>
      </c>
      <c r="AR2335" s="363">
        <v>1242</v>
      </c>
      <c r="AS2335" s="363">
        <v>1128</v>
      </c>
      <c r="AT2335" s="105"/>
      <c r="AU2335" s="105" t="s">
        <v>4516</v>
      </c>
      <c r="AV2335" s="126">
        <v>12</v>
      </c>
    </row>
    <row r="2336" spans="1:48" ht="23.25" customHeight="1">
      <c r="A2336" s="447"/>
      <c r="D2336" s="105" t="s">
        <v>4518</v>
      </c>
      <c r="E2336" s="164" t="s">
        <v>4518</v>
      </c>
      <c r="F2336" s="165" t="s">
        <v>4520</v>
      </c>
      <c r="G2336" s="126">
        <v>13</v>
      </c>
      <c r="H2336" s="166">
        <v>885</v>
      </c>
      <c r="I2336" s="166">
        <v>938</v>
      </c>
      <c r="J2336" s="166">
        <v>1066</v>
      </c>
      <c r="K2336" s="357">
        <v>931</v>
      </c>
      <c r="L2336" s="357">
        <v>962</v>
      </c>
      <c r="M2336" s="357">
        <v>1165</v>
      </c>
      <c r="N2336" s="357">
        <v>1000</v>
      </c>
      <c r="O2336" s="357">
        <v>892</v>
      </c>
      <c r="P2336" s="357">
        <v>1023</v>
      </c>
      <c r="Q2336" s="357">
        <v>1142</v>
      </c>
      <c r="R2336" s="357">
        <v>1033</v>
      </c>
      <c r="S2336" s="354">
        <v>1081</v>
      </c>
      <c r="T2336" s="354">
        <v>1287</v>
      </c>
      <c r="U2336" s="354">
        <v>1482</v>
      </c>
      <c r="V2336" s="357">
        <v>1155</v>
      </c>
      <c r="W2336" s="357">
        <v>1273</v>
      </c>
      <c r="X2336" s="357">
        <v>923</v>
      </c>
      <c r="Y2336" s="357">
        <v>1059</v>
      </c>
      <c r="Z2336" s="357">
        <v>1234</v>
      </c>
      <c r="AA2336" s="357">
        <v>1035</v>
      </c>
      <c r="AB2336" s="357">
        <v>993</v>
      </c>
      <c r="AC2336" s="357">
        <v>1159</v>
      </c>
      <c r="AD2336" s="357">
        <v>1358</v>
      </c>
      <c r="AE2336" s="357">
        <v>1097</v>
      </c>
      <c r="AF2336" s="357">
        <v>1061</v>
      </c>
      <c r="AG2336" s="357">
        <v>1229</v>
      </c>
      <c r="AH2336" s="357">
        <v>1441</v>
      </c>
      <c r="AI2336" s="368" t="s">
        <v>2207</v>
      </c>
      <c r="AJ2336" s="357">
        <v>1014</v>
      </c>
      <c r="AK2336" s="357">
        <v>1180</v>
      </c>
      <c r="AL2336" s="357">
        <v>1384</v>
      </c>
      <c r="AM2336" s="357">
        <v>902</v>
      </c>
      <c r="AN2336" s="357">
        <v>1017</v>
      </c>
      <c r="AO2336" s="357">
        <v>1158</v>
      </c>
      <c r="AP2336" s="363">
        <v>1222</v>
      </c>
      <c r="AQ2336" s="363">
        <v>1101</v>
      </c>
      <c r="AR2336" s="363">
        <v>1320</v>
      </c>
      <c r="AS2336" s="363">
        <v>1187</v>
      </c>
      <c r="AT2336" s="105"/>
      <c r="AU2336" s="105" t="s">
        <v>4518</v>
      </c>
      <c r="AV2336" s="126">
        <v>13</v>
      </c>
    </row>
    <row r="2337" spans="1:48" ht="23.25" customHeight="1">
      <c r="A2337" s="448"/>
      <c r="B2337" s="440"/>
      <c r="D2337" s="105" t="s">
        <v>2239</v>
      </c>
      <c r="E2337" s="164" t="s">
        <v>2239</v>
      </c>
      <c r="F2337" s="165" t="s">
        <v>2240</v>
      </c>
      <c r="G2337" s="126">
        <v>3</v>
      </c>
      <c r="H2337" s="167" t="s">
        <v>2207</v>
      </c>
      <c r="I2337" s="167" t="s">
        <v>2207</v>
      </c>
      <c r="J2337" s="167" t="s">
        <v>2207</v>
      </c>
      <c r="K2337" s="362" t="s">
        <v>2207</v>
      </c>
      <c r="L2337" s="362" t="s">
        <v>2207</v>
      </c>
      <c r="M2337" s="362" t="s">
        <v>2207</v>
      </c>
      <c r="N2337" s="362" t="s">
        <v>2207</v>
      </c>
      <c r="O2337" s="362" t="s">
        <v>2207</v>
      </c>
      <c r="P2337" s="362" t="s">
        <v>2207</v>
      </c>
      <c r="Q2337" s="362" t="s">
        <v>2207</v>
      </c>
      <c r="R2337" s="362" t="s">
        <v>2207</v>
      </c>
      <c r="S2337" s="362" t="s">
        <v>2207</v>
      </c>
      <c r="T2337" s="362" t="s">
        <v>2207</v>
      </c>
      <c r="U2337" s="362" t="s">
        <v>2207</v>
      </c>
      <c r="V2337" s="357">
        <v>429</v>
      </c>
      <c r="W2337" s="357">
        <v>477</v>
      </c>
      <c r="X2337" s="362" t="s">
        <v>2207</v>
      </c>
      <c r="Y2337" s="362" t="s">
        <v>2207</v>
      </c>
      <c r="Z2337" s="362" t="s">
        <v>2207</v>
      </c>
      <c r="AA2337" s="362" t="s">
        <v>2207</v>
      </c>
      <c r="AB2337" s="362" t="s">
        <v>2207</v>
      </c>
      <c r="AC2337" s="362" t="s">
        <v>2207</v>
      </c>
      <c r="AD2337" s="362" t="s">
        <v>2207</v>
      </c>
      <c r="AE2337" s="362" t="s">
        <v>2207</v>
      </c>
      <c r="AF2337" s="362" t="s">
        <v>2207</v>
      </c>
      <c r="AG2337" s="362" t="s">
        <v>2207</v>
      </c>
      <c r="AH2337" s="362" t="s">
        <v>2207</v>
      </c>
      <c r="AI2337" s="368" t="s">
        <v>2207</v>
      </c>
      <c r="AJ2337" s="362" t="s">
        <v>2207</v>
      </c>
      <c r="AK2337" s="362" t="s">
        <v>2207</v>
      </c>
      <c r="AL2337" s="362" t="s">
        <v>2207</v>
      </c>
      <c r="AM2337" s="362" t="s">
        <v>2207</v>
      </c>
      <c r="AN2337" s="362" t="s">
        <v>2207</v>
      </c>
      <c r="AO2337" s="362" t="s">
        <v>2207</v>
      </c>
      <c r="AP2337" s="357">
        <v>499</v>
      </c>
      <c r="AQ2337" s="357">
        <v>499</v>
      </c>
      <c r="AR2337" s="357">
        <v>586</v>
      </c>
      <c r="AS2337" s="357">
        <v>549</v>
      </c>
      <c r="AT2337" s="105"/>
      <c r="AU2337" s="105" t="s">
        <v>2239</v>
      </c>
      <c r="AV2337" s="126">
        <v>3</v>
      </c>
    </row>
    <row r="2338" spans="1:48" ht="23.25" customHeight="1">
      <c r="A2338" s="447"/>
      <c r="B2338" s="440"/>
      <c r="D2338" s="105" t="s">
        <v>2245</v>
      </c>
      <c r="E2338" s="164" t="s">
        <v>2245</v>
      </c>
      <c r="F2338" s="165" t="s">
        <v>2246</v>
      </c>
      <c r="G2338" s="126">
        <v>4</v>
      </c>
      <c r="H2338" s="167" t="s">
        <v>2207</v>
      </c>
      <c r="I2338" s="167" t="s">
        <v>2207</v>
      </c>
      <c r="J2338" s="167" t="s">
        <v>2207</v>
      </c>
      <c r="K2338" s="362" t="s">
        <v>2207</v>
      </c>
      <c r="L2338" s="362" t="s">
        <v>2207</v>
      </c>
      <c r="M2338" s="362" t="s">
        <v>2207</v>
      </c>
      <c r="N2338" s="362" t="s">
        <v>2207</v>
      </c>
      <c r="O2338" s="362" t="s">
        <v>2207</v>
      </c>
      <c r="P2338" s="362" t="s">
        <v>2207</v>
      </c>
      <c r="Q2338" s="362" t="s">
        <v>2207</v>
      </c>
      <c r="R2338" s="362" t="s">
        <v>2207</v>
      </c>
      <c r="S2338" s="362" t="s">
        <v>2207</v>
      </c>
      <c r="T2338" s="362" t="s">
        <v>2207</v>
      </c>
      <c r="U2338" s="362" t="s">
        <v>2207</v>
      </c>
      <c r="V2338" s="357">
        <v>495</v>
      </c>
      <c r="W2338" s="357">
        <v>551</v>
      </c>
      <c r="X2338" s="362" t="s">
        <v>2207</v>
      </c>
      <c r="Y2338" s="362" t="s">
        <v>2207</v>
      </c>
      <c r="Z2338" s="362" t="s">
        <v>2207</v>
      </c>
      <c r="AA2338" s="362" t="s">
        <v>2207</v>
      </c>
      <c r="AB2338" s="362" t="s">
        <v>2207</v>
      </c>
      <c r="AC2338" s="362" t="s">
        <v>2207</v>
      </c>
      <c r="AD2338" s="362" t="s">
        <v>2207</v>
      </c>
      <c r="AE2338" s="362" t="s">
        <v>2207</v>
      </c>
      <c r="AF2338" s="362" t="s">
        <v>2207</v>
      </c>
      <c r="AG2338" s="362" t="s">
        <v>2207</v>
      </c>
      <c r="AH2338" s="362" t="s">
        <v>2207</v>
      </c>
      <c r="AI2338" s="368" t="s">
        <v>2207</v>
      </c>
      <c r="AJ2338" s="362" t="s">
        <v>2207</v>
      </c>
      <c r="AK2338" s="362" t="s">
        <v>2207</v>
      </c>
      <c r="AL2338" s="362" t="s">
        <v>2207</v>
      </c>
      <c r="AM2338" s="362" t="s">
        <v>2207</v>
      </c>
      <c r="AN2338" s="362" t="s">
        <v>2207</v>
      </c>
      <c r="AO2338" s="362" t="s">
        <v>2207</v>
      </c>
      <c r="AP2338" s="357">
        <v>557</v>
      </c>
      <c r="AQ2338" s="357">
        <v>557</v>
      </c>
      <c r="AR2338" s="357">
        <v>674</v>
      </c>
      <c r="AS2338" s="357">
        <v>606</v>
      </c>
      <c r="AT2338" s="105"/>
      <c r="AU2338" s="105" t="s">
        <v>2245</v>
      </c>
      <c r="AV2338" s="126">
        <v>4</v>
      </c>
    </row>
    <row r="2339" spans="1:48" ht="23.25" customHeight="1">
      <c r="A2339" s="447"/>
      <c r="B2339" s="440"/>
      <c r="D2339" s="105" t="s">
        <v>2241</v>
      </c>
      <c r="E2339" s="164" t="s">
        <v>2241</v>
      </c>
      <c r="F2339" s="165" t="s">
        <v>2240</v>
      </c>
      <c r="G2339" s="126">
        <v>3.4</v>
      </c>
      <c r="H2339" s="167" t="s">
        <v>2207</v>
      </c>
      <c r="I2339" s="167" t="s">
        <v>2207</v>
      </c>
      <c r="J2339" s="167" t="s">
        <v>2207</v>
      </c>
      <c r="K2339" s="362" t="s">
        <v>2207</v>
      </c>
      <c r="L2339" s="362" t="s">
        <v>2207</v>
      </c>
      <c r="M2339" s="362" t="s">
        <v>2207</v>
      </c>
      <c r="N2339" s="362" t="s">
        <v>2207</v>
      </c>
      <c r="O2339" s="362" t="s">
        <v>2207</v>
      </c>
      <c r="P2339" s="362" t="s">
        <v>2207</v>
      </c>
      <c r="Q2339" s="362" t="s">
        <v>2207</v>
      </c>
      <c r="R2339" s="362" t="s">
        <v>2207</v>
      </c>
      <c r="S2339" s="362" t="s">
        <v>2207</v>
      </c>
      <c r="T2339" s="362" t="s">
        <v>2207</v>
      </c>
      <c r="U2339" s="362" t="s">
        <v>2207</v>
      </c>
      <c r="V2339" s="357">
        <v>447</v>
      </c>
      <c r="W2339" s="357">
        <v>498</v>
      </c>
      <c r="X2339" s="362" t="s">
        <v>2207</v>
      </c>
      <c r="Y2339" s="362" t="s">
        <v>2207</v>
      </c>
      <c r="Z2339" s="362" t="s">
        <v>2207</v>
      </c>
      <c r="AA2339" s="362" t="s">
        <v>2207</v>
      </c>
      <c r="AB2339" s="362" t="s">
        <v>2207</v>
      </c>
      <c r="AC2339" s="362" t="s">
        <v>2207</v>
      </c>
      <c r="AD2339" s="362" t="s">
        <v>2207</v>
      </c>
      <c r="AE2339" s="362" t="s">
        <v>2207</v>
      </c>
      <c r="AF2339" s="362" t="s">
        <v>2207</v>
      </c>
      <c r="AG2339" s="362" t="s">
        <v>2207</v>
      </c>
      <c r="AH2339" s="362" t="s">
        <v>2207</v>
      </c>
      <c r="AI2339" s="368" t="s">
        <v>2207</v>
      </c>
      <c r="AJ2339" s="362" t="s">
        <v>2207</v>
      </c>
      <c r="AK2339" s="362" t="s">
        <v>2207</v>
      </c>
      <c r="AL2339" s="362" t="s">
        <v>2207</v>
      </c>
      <c r="AM2339" s="362" t="s">
        <v>2207</v>
      </c>
      <c r="AN2339" s="362" t="s">
        <v>2207</v>
      </c>
      <c r="AO2339" s="362" t="s">
        <v>2207</v>
      </c>
      <c r="AP2339" s="357">
        <v>518</v>
      </c>
      <c r="AQ2339" s="357">
        <v>518</v>
      </c>
      <c r="AR2339" s="357">
        <v>616</v>
      </c>
      <c r="AS2339" s="357">
        <v>614</v>
      </c>
      <c r="AT2339" s="105"/>
      <c r="AU2339" s="105" t="s">
        <v>2241</v>
      </c>
      <c r="AV2339" s="126">
        <v>3.4</v>
      </c>
    </row>
    <row r="2340" spans="1:48" ht="23.25" customHeight="1">
      <c r="A2340" s="447"/>
      <c r="B2340" s="440"/>
      <c r="D2340" s="105" t="s">
        <v>2247</v>
      </c>
      <c r="E2340" s="164" t="s">
        <v>2247</v>
      </c>
      <c r="F2340" s="165" t="s">
        <v>2246</v>
      </c>
      <c r="G2340" s="126">
        <v>4.5</v>
      </c>
      <c r="H2340" s="167" t="s">
        <v>2207</v>
      </c>
      <c r="I2340" s="167" t="s">
        <v>2207</v>
      </c>
      <c r="J2340" s="167" t="s">
        <v>2207</v>
      </c>
      <c r="K2340" s="362" t="s">
        <v>2207</v>
      </c>
      <c r="L2340" s="362" t="s">
        <v>2207</v>
      </c>
      <c r="M2340" s="362" t="s">
        <v>2207</v>
      </c>
      <c r="N2340" s="362" t="s">
        <v>2207</v>
      </c>
      <c r="O2340" s="362" t="s">
        <v>2207</v>
      </c>
      <c r="P2340" s="362" t="s">
        <v>2207</v>
      </c>
      <c r="Q2340" s="362" t="s">
        <v>2207</v>
      </c>
      <c r="R2340" s="362" t="s">
        <v>2207</v>
      </c>
      <c r="S2340" s="362" t="s">
        <v>2207</v>
      </c>
      <c r="T2340" s="362" t="s">
        <v>2207</v>
      </c>
      <c r="U2340" s="362" t="s">
        <v>2207</v>
      </c>
      <c r="V2340" s="357">
        <v>520</v>
      </c>
      <c r="W2340" s="357">
        <v>579</v>
      </c>
      <c r="X2340" s="362" t="s">
        <v>2207</v>
      </c>
      <c r="Y2340" s="362" t="s">
        <v>2207</v>
      </c>
      <c r="Z2340" s="362" t="s">
        <v>2207</v>
      </c>
      <c r="AA2340" s="362" t="s">
        <v>2207</v>
      </c>
      <c r="AB2340" s="362" t="s">
        <v>2207</v>
      </c>
      <c r="AC2340" s="362" t="s">
        <v>2207</v>
      </c>
      <c r="AD2340" s="362" t="s">
        <v>2207</v>
      </c>
      <c r="AE2340" s="362" t="s">
        <v>2207</v>
      </c>
      <c r="AF2340" s="362" t="s">
        <v>2207</v>
      </c>
      <c r="AG2340" s="362" t="s">
        <v>2207</v>
      </c>
      <c r="AH2340" s="362" t="s">
        <v>2207</v>
      </c>
      <c r="AI2340" s="368" t="s">
        <v>2207</v>
      </c>
      <c r="AJ2340" s="362" t="s">
        <v>2207</v>
      </c>
      <c r="AK2340" s="362" t="s">
        <v>2207</v>
      </c>
      <c r="AL2340" s="362" t="s">
        <v>2207</v>
      </c>
      <c r="AM2340" s="362" t="s">
        <v>2207</v>
      </c>
      <c r="AN2340" s="362" t="s">
        <v>2207</v>
      </c>
      <c r="AO2340" s="362" t="s">
        <v>2207</v>
      </c>
      <c r="AP2340" s="357">
        <v>583</v>
      </c>
      <c r="AQ2340" s="357">
        <v>583</v>
      </c>
      <c r="AR2340" s="357">
        <v>714</v>
      </c>
      <c r="AS2340" s="357">
        <v>678</v>
      </c>
      <c r="AT2340" s="105"/>
      <c r="AU2340" s="105" t="s">
        <v>2247</v>
      </c>
      <c r="AV2340" s="126">
        <v>4.5</v>
      </c>
    </row>
    <row r="2341" spans="1:48" ht="23.25" customHeight="1">
      <c r="A2341" s="447"/>
      <c r="B2341" s="440"/>
      <c r="D2341" s="105" t="s">
        <v>2242</v>
      </c>
      <c r="E2341" s="164" t="s">
        <v>2242</v>
      </c>
      <c r="F2341" s="165" t="s">
        <v>2240</v>
      </c>
      <c r="G2341" s="126">
        <v>3.8000000000000003</v>
      </c>
      <c r="H2341" s="167" t="s">
        <v>2207</v>
      </c>
      <c r="I2341" s="167" t="s">
        <v>2207</v>
      </c>
      <c r="J2341" s="167" t="s">
        <v>2207</v>
      </c>
      <c r="K2341" s="362" t="s">
        <v>2207</v>
      </c>
      <c r="L2341" s="362" t="s">
        <v>2207</v>
      </c>
      <c r="M2341" s="362" t="s">
        <v>2207</v>
      </c>
      <c r="N2341" s="362" t="s">
        <v>2207</v>
      </c>
      <c r="O2341" s="362" t="s">
        <v>2207</v>
      </c>
      <c r="P2341" s="362" t="s">
        <v>2207</v>
      </c>
      <c r="Q2341" s="362" t="s">
        <v>2207</v>
      </c>
      <c r="R2341" s="362" t="s">
        <v>2207</v>
      </c>
      <c r="S2341" s="362" t="s">
        <v>2207</v>
      </c>
      <c r="T2341" s="362" t="s">
        <v>2207</v>
      </c>
      <c r="U2341" s="362" t="s">
        <v>2207</v>
      </c>
      <c r="V2341" s="357">
        <v>467</v>
      </c>
      <c r="W2341" s="357">
        <v>519</v>
      </c>
      <c r="X2341" s="362" t="s">
        <v>2207</v>
      </c>
      <c r="Y2341" s="362" t="s">
        <v>2207</v>
      </c>
      <c r="Z2341" s="362" t="s">
        <v>2207</v>
      </c>
      <c r="AA2341" s="362" t="s">
        <v>2207</v>
      </c>
      <c r="AB2341" s="362" t="s">
        <v>2207</v>
      </c>
      <c r="AC2341" s="362" t="s">
        <v>2207</v>
      </c>
      <c r="AD2341" s="362" t="s">
        <v>2207</v>
      </c>
      <c r="AE2341" s="362" t="s">
        <v>2207</v>
      </c>
      <c r="AF2341" s="362" t="s">
        <v>2207</v>
      </c>
      <c r="AG2341" s="362" t="s">
        <v>2207</v>
      </c>
      <c r="AH2341" s="362" t="s">
        <v>2207</v>
      </c>
      <c r="AI2341" s="368" t="s">
        <v>2207</v>
      </c>
      <c r="AJ2341" s="362" t="s">
        <v>2207</v>
      </c>
      <c r="AK2341" s="362" t="s">
        <v>2207</v>
      </c>
      <c r="AL2341" s="362" t="s">
        <v>2207</v>
      </c>
      <c r="AM2341" s="362" t="s">
        <v>2207</v>
      </c>
      <c r="AN2341" s="362" t="s">
        <v>2207</v>
      </c>
      <c r="AO2341" s="362" t="s">
        <v>2207</v>
      </c>
      <c r="AP2341" s="357">
        <v>538</v>
      </c>
      <c r="AQ2341" s="357">
        <v>538</v>
      </c>
      <c r="AR2341" s="357">
        <v>647</v>
      </c>
      <c r="AS2341" s="357">
        <v>633</v>
      </c>
      <c r="AT2341" s="105"/>
      <c r="AU2341" s="105" t="s">
        <v>2242</v>
      </c>
      <c r="AV2341" s="126">
        <v>3.8000000000000003</v>
      </c>
    </row>
    <row r="2342" spans="1:48" ht="23.25" customHeight="1">
      <c r="A2342" s="447"/>
      <c r="B2342" s="440"/>
      <c r="D2342" s="105" t="s">
        <v>2248</v>
      </c>
      <c r="E2342" s="164" t="s">
        <v>2248</v>
      </c>
      <c r="F2342" s="165" t="s">
        <v>2246</v>
      </c>
      <c r="G2342" s="126">
        <v>5</v>
      </c>
      <c r="H2342" s="167" t="s">
        <v>2207</v>
      </c>
      <c r="I2342" s="167" t="s">
        <v>2207</v>
      </c>
      <c r="J2342" s="167" t="s">
        <v>2207</v>
      </c>
      <c r="K2342" s="362" t="s">
        <v>2207</v>
      </c>
      <c r="L2342" s="362" t="s">
        <v>2207</v>
      </c>
      <c r="M2342" s="362" t="s">
        <v>2207</v>
      </c>
      <c r="N2342" s="362" t="s">
        <v>2207</v>
      </c>
      <c r="O2342" s="362" t="s">
        <v>2207</v>
      </c>
      <c r="P2342" s="362" t="s">
        <v>2207</v>
      </c>
      <c r="Q2342" s="362" t="s">
        <v>2207</v>
      </c>
      <c r="R2342" s="362" t="s">
        <v>2207</v>
      </c>
      <c r="S2342" s="362" t="s">
        <v>2207</v>
      </c>
      <c r="T2342" s="362" t="s">
        <v>2207</v>
      </c>
      <c r="U2342" s="362" t="s">
        <v>2207</v>
      </c>
      <c r="V2342" s="357">
        <v>545</v>
      </c>
      <c r="W2342" s="357">
        <v>607</v>
      </c>
      <c r="X2342" s="362" t="s">
        <v>2207</v>
      </c>
      <c r="Y2342" s="362" t="s">
        <v>2207</v>
      </c>
      <c r="Z2342" s="362" t="s">
        <v>2207</v>
      </c>
      <c r="AA2342" s="362" t="s">
        <v>2207</v>
      </c>
      <c r="AB2342" s="362" t="s">
        <v>2207</v>
      </c>
      <c r="AC2342" s="362" t="s">
        <v>2207</v>
      </c>
      <c r="AD2342" s="362" t="s">
        <v>2207</v>
      </c>
      <c r="AE2342" s="362" t="s">
        <v>2207</v>
      </c>
      <c r="AF2342" s="362" t="s">
        <v>2207</v>
      </c>
      <c r="AG2342" s="362" t="s">
        <v>2207</v>
      </c>
      <c r="AH2342" s="362" t="s">
        <v>2207</v>
      </c>
      <c r="AI2342" s="368" t="s">
        <v>2207</v>
      </c>
      <c r="AJ2342" s="362" t="s">
        <v>2207</v>
      </c>
      <c r="AK2342" s="362" t="s">
        <v>2207</v>
      </c>
      <c r="AL2342" s="362" t="s">
        <v>2207</v>
      </c>
      <c r="AM2342" s="362" t="s">
        <v>2207</v>
      </c>
      <c r="AN2342" s="362" t="s">
        <v>2207</v>
      </c>
      <c r="AO2342" s="362" t="s">
        <v>2207</v>
      </c>
      <c r="AP2342" s="357">
        <v>609</v>
      </c>
      <c r="AQ2342" s="357">
        <v>609</v>
      </c>
      <c r="AR2342" s="357">
        <v>755</v>
      </c>
      <c r="AS2342" s="357">
        <v>703</v>
      </c>
      <c r="AT2342" s="105"/>
      <c r="AU2342" s="105" t="s">
        <v>2248</v>
      </c>
      <c r="AV2342" s="126">
        <v>5</v>
      </c>
    </row>
    <row r="2343" spans="1:48" ht="23.25" customHeight="1">
      <c r="A2343" s="447"/>
      <c r="B2343" s="440"/>
      <c r="D2343" s="105" t="s">
        <v>2243</v>
      </c>
      <c r="E2343" s="164" t="s">
        <v>2243</v>
      </c>
      <c r="F2343" s="165" t="s">
        <v>2240</v>
      </c>
      <c r="G2343" s="126">
        <v>4.1999999999999993</v>
      </c>
      <c r="H2343" s="167" t="s">
        <v>2207</v>
      </c>
      <c r="I2343" s="167" t="s">
        <v>2207</v>
      </c>
      <c r="J2343" s="167" t="s">
        <v>2207</v>
      </c>
      <c r="K2343" s="362" t="s">
        <v>2207</v>
      </c>
      <c r="L2343" s="362" t="s">
        <v>2207</v>
      </c>
      <c r="M2343" s="362" t="s">
        <v>2207</v>
      </c>
      <c r="N2343" s="362" t="s">
        <v>2207</v>
      </c>
      <c r="O2343" s="362" t="s">
        <v>2207</v>
      </c>
      <c r="P2343" s="362" t="s">
        <v>2207</v>
      </c>
      <c r="Q2343" s="362" t="s">
        <v>2207</v>
      </c>
      <c r="R2343" s="362" t="s">
        <v>2207</v>
      </c>
      <c r="S2343" s="362" t="s">
        <v>2207</v>
      </c>
      <c r="T2343" s="362" t="s">
        <v>2207</v>
      </c>
      <c r="U2343" s="362" t="s">
        <v>2207</v>
      </c>
      <c r="V2343" s="357">
        <v>536</v>
      </c>
      <c r="W2343" s="357">
        <v>597</v>
      </c>
      <c r="X2343" s="362" t="s">
        <v>2207</v>
      </c>
      <c r="Y2343" s="362" t="s">
        <v>2207</v>
      </c>
      <c r="Z2343" s="362" t="s">
        <v>2207</v>
      </c>
      <c r="AA2343" s="362" t="s">
        <v>2207</v>
      </c>
      <c r="AB2343" s="362" t="s">
        <v>2207</v>
      </c>
      <c r="AC2343" s="362" t="s">
        <v>2207</v>
      </c>
      <c r="AD2343" s="362" t="s">
        <v>2207</v>
      </c>
      <c r="AE2343" s="362" t="s">
        <v>2207</v>
      </c>
      <c r="AF2343" s="362" t="s">
        <v>2207</v>
      </c>
      <c r="AG2343" s="362" t="s">
        <v>2207</v>
      </c>
      <c r="AH2343" s="362" t="s">
        <v>2207</v>
      </c>
      <c r="AI2343" s="368" t="s">
        <v>2207</v>
      </c>
      <c r="AJ2343" s="362" t="s">
        <v>2207</v>
      </c>
      <c r="AK2343" s="362" t="s">
        <v>2207</v>
      </c>
      <c r="AL2343" s="362" t="s">
        <v>2207</v>
      </c>
      <c r="AM2343" s="362" t="s">
        <v>2207</v>
      </c>
      <c r="AN2343" s="362" t="s">
        <v>2207</v>
      </c>
      <c r="AO2343" s="362" t="s">
        <v>2207</v>
      </c>
      <c r="AP2343" s="357">
        <v>606</v>
      </c>
      <c r="AQ2343" s="357">
        <v>606</v>
      </c>
      <c r="AR2343" s="357">
        <v>725</v>
      </c>
      <c r="AS2343" s="357">
        <v>700</v>
      </c>
      <c r="AT2343" s="105"/>
      <c r="AU2343" s="105" t="s">
        <v>2243</v>
      </c>
      <c r="AV2343" s="126">
        <v>4.1999999999999993</v>
      </c>
    </row>
    <row r="2344" spans="1:48" ht="23.25" customHeight="1">
      <c r="A2344" s="447"/>
      <c r="B2344" s="440"/>
      <c r="D2344" s="105" t="s">
        <v>2249</v>
      </c>
      <c r="E2344" s="164" t="s">
        <v>2249</v>
      </c>
      <c r="F2344" s="165" t="s">
        <v>2246</v>
      </c>
      <c r="G2344" s="126">
        <v>5.5</v>
      </c>
      <c r="H2344" s="167" t="s">
        <v>2207</v>
      </c>
      <c r="I2344" s="167" t="s">
        <v>2207</v>
      </c>
      <c r="J2344" s="167" t="s">
        <v>2207</v>
      </c>
      <c r="K2344" s="362" t="s">
        <v>2207</v>
      </c>
      <c r="L2344" s="362" t="s">
        <v>2207</v>
      </c>
      <c r="M2344" s="362" t="s">
        <v>2207</v>
      </c>
      <c r="N2344" s="362" t="s">
        <v>2207</v>
      </c>
      <c r="O2344" s="362" t="s">
        <v>2207</v>
      </c>
      <c r="P2344" s="362" t="s">
        <v>2207</v>
      </c>
      <c r="Q2344" s="362" t="s">
        <v>2207</v>
      </c>
      <c r="R2344" s="362" t="s">
        <v>2207</v>
      </c>
      <c r="S2344" s="362" t="s">
        <v>2207</v>
      </c>
      <c r="T2344" s="362" t="s">
        <v>2207</v>
      </c>
      <c r="U2344" s="362" t="s">
        <v>2207</v>
      </c>
      <c r="V2344" s="357">
        <v>666</v>
      </c>
      <c r="W2344" s="357">
        <v>743</v>
      </c>
      <c r="X2344" s="362" t="s">
        <v>2207</v>
      </c>
      <c r="Y2344" s="362" t="s">
        <v>2207</v>
      </c>
      <c r="Z2344" s="362" t="s">
        <v>2207</v>
      </c>
      <c r="AA2344" s="362" t="s">
        <v>2207</v>
      </c>
      <c r="AB2344" s="362" t="s">
        <v>2207</v>
      </c>
      <c r="AC2344" s="362" t="s">
        <v>2207</v>
      </c>
      <c r="AD2344" s="362" t="s">
        <v>2207</v>
      </c>
      <c r="AE2344" s="362" t="s">
        <v>2207</v>
      </c>
      <c r="AF2344" s="362" t="s">
        <v>2207</v>
      </c>
      <c r="AG2344" s="362" t="s">
        <v>2207</v>
      </c>
      <c r="AH2344" s="362" t="s">
        <v>2207</v>
      </c>
      <c r="AI2344" s="368" t="s">
        <v>2207</v>
      </c>
      <c r="AJ2344" s="362" t="s">
        <v>2207</v>
      </c>
      <c r="AK2344" s="362" t="s">
        <v>2207</v>
      </c>
      <c r="AL2344" s="362" t="s">
        <v>2207</v>
      </c>
      <c r="AM2344" s="362" t="s">
        <v>2207</v>
      </c>
      <c r="AN2344" s="362" t="s">
        <v>2207</v>
      </c>
      <c r="AO2344" s="362" t="s">
        <v>2207</v>
      </c>
      <c r="AP2344" s="357">
        <v>683</v>
      </c>
      <c r="AQ2344" s="357">
        <v>683</v>
      </c>
      <c r="AR2344" s="357">
        <v>844</v>
      </c>
      <c r="AS2344" s="357">
        <v>777</v>
      </c>
      <c r="AT2344" s="105"/>
      <c r="AU2344" s="105" t="s">
        <v>2249</v>
      </c>
      <c r="AV2344" s="126">
        <v>5.5</v>
      </c>
    </row>
    <row r="2345" spans="1:48" ht="23.25" customHeight="1">
      <c r="A2345" s="447"/>
      <c r="B2345" s="440"/>
      <c r="D2345" s="105" t="s">
        <v>2244</v>
      </c>
      <c r="E2345" s="164" t="s">
        <v>2244</v>
      </c>
      <c r="F2345" s="165" t="s">
        <v>2240</v>
      </c>
      <c r="G2345" s="126">
        <v>4.5</v>
      </c>
      <c r="H2345" s="167" t="s">
        <v>2207</v>
      </c>
      <c r="I2345" s="167" t="s">
        <v>2207</v>
      </c>
      <c r="J2345" s="167" t="s">
        <v>2207</v>
      </c>
      <c r="K2345" s="362" t="s">
        <v>2207</v>
      </c>
      <c r="L2345" s="362" t="s">
        <v>2207</v>
      </c>
      <c r="M2345" s="362" t="s">
        <v>2207</v>
      </c>
      <c r="N2345" s="362" t="s">
        <v>2207</v>
      </c>
      <c r="O2345" s="362" t="s">
        <v>2207</v>
      </c>
      <c r="P2345" s="362" t="s">
        <v>2207</v>
      </c>
      <c r="Q2345" s="362" t="s">
        <v>2207</v>
      </c>
      <c r="R2345" s="362" t="s">
        <v>2207</v>
      </c>
      <c r="S2345" s="362" t="s">
        <v>2207</v>
      </c>
      <c r="T2345" s="362" t="s">
        <v>2207</v>
      </c>
      <c r="U2345" s="362" t="s">
        <v>2207</v>
      </c>
      <c r="V2345" s="357">
        <v>554</v>
      </c>
      <c r="W2345" s="357">
        <v>617</v>
      </c>
      <c r="X2345" s="362" t="s">
        <v>2207</v>
      </c>
      <c r="Y2345" s="362" t="s">
        <v>2207</v>
      </c>
      <c r="Z2345" s="362" t="s">
        <v>2207</v>
      </c>
      <c r="AA2345" s="362" t="s">
        <v>2207</v>
      </c>
      <c r="AB2345" s="362" t="s">
        <v>2207</v>
      </c>
      <c r="AC2345" s="362" t="s">
        <v>2207</v>
      </c>
      <c r="AD2345" s="362" t="s">
        <v>2207</v>
      </c>
      <c r="AE2345" s="362" t="s">
        <v>2207</v>
      </c>
      <c r="AF2345" s="362" t="s">
        <v>2207</v>
      </c>
      <c r="AG2345" s="362" t="s">
        <v>2207</v>
      </c>
      <c r="AH2345" s="362" t="s">
        <v>2207</v>
      </c>
      <c r="AI2345" s="368" t="s">
        <v>2207</v>
      </c>
      <c r="AJ2345" s="362" t="s">
        <v>2207</v>
      </c>
      <c r="AK2345" s="362" t="s">
        <v>2207</v>
      </c>
      <c r="AL2345" s="362" t="s">
        <v>2207</v>
      </c>
      <c r="AM2345" s="362" t="s">
        <v>2207</v>
      </c>
      <c r="AN2345" s="362" t="s">
        <v>2207</v>
      </c>
      <c r="AO2345" s="362" t="s">
        <v>2207</v>
      </c>
      <c r="AP2345" s="357">
        <v>624</v>
      </c>
      <c r="AQ2345" s="357">
        <v>624</v>
      </c>
      <c r="AR2345" s="357">
        <v>755</v>
      </c>
      <c r="AS2345" s="357">
        <v>719</v>
      </c>
      <c r="AT2345" s="105"/>
      <c r="AU2345" s="105" t="s">
        <v>2244</v>
      </c>
      <c r="AV2345" s="126">
        <v>4.5</v>
      </c>
    </row>
    <row r="2346" spans="1:48" ht="23.25" customHeight="1">
      <c r="A2346" s="447"/>
      <c r="B2346" s="440"/>
      <c r="D2346" s="105" t="s">
        <v>2250</v>
      </c>
      <c r="E2346" s="164" t="s">
        <v>2250</v>
      </c>
      <c r="F2346" s="165" t="s">
        <v>2246</v>
      </c>
      <c r="G2346" s="126">
        <v>6</v>
      </c>
      <c r="H2346" s="167" t="s">
        <v>2207</v>
      </c>
      <c r="I2346" s="167" t="s">
        <v>2207</v>
      </c>
      <c r="J2346" s="167" t="s">
        <v>2207</v>
      </c>
      <c r="K2346" s="362" t="s">
        <v>2207</v>
      </c>
      <c r="L2346" s="362" t="s">
        <v>2207</v>
      </c>
      <c r="M2346" s="362" t="s">
        <v>2207</v>
      </c>
      <c r="N2346" s="362" t="s">
        <v>2207</v>
      </c>
      <c r="O2346" s="362" t="s">
        <v>2207</v>
      </c>
      <c r="P2346" s="362" t="s">
        <v>2207</v>
      </c>
      <c r="Q2346" s="362" t="s">
        <v>2207</v>
      </c>
      <c r="R2346" s="362" t="s">
        <v>2207</v>
      </c>
      <c r="S2346" s="362" t="s">
        <v>2207</v>
      </c>
      <c r="T2346" s="362" t="s">
        <v>2207</v>
      </c>
      <c r="U2346" s="362" t="s">
        <v>2207</v>
      </c>
      <c r="V2346" s="357">
        <v>690</v>
      </c>
      <c r="W2346" s="357">
        <v>770</v>
      </c>
      <c r="X2346" s="362" t="s">
        <v>2207</v>
      </c>
      <c r="Y2346" s="362" t="s">
        <v>2207</v>
      </c>
      <c r="Z2346" s="362" t="s">
        <v>2207</v>
      </c>
      <c r="AA2346" s="362" t="s">
        <v>2207</v>
      </c>
      <c r="AB2346" s="362" t="s">
        <v>2207</v>
      </c>
      <c r="AC2346" s="362" t="s">
        <v>2207</v>
      </c>
      <c r="AD2346" s="362" t="s">
        <v>2207</v>
      </c>
      <c r="AE2346" s="362" t="s">
        <v>2207</v>
      </c>
      <c r="AF2346" s="362" t="s">
        <v>2207</v>
      </c>
      <c r="AG2346" s="362" t="s">
        <v>2207</v>
      </c>
      <c r="AH2346" s="362" t="s">
        <v>2207</v>
      </c>
      <c r="AI2346" s="368" t="s">
        <v>2207</v>
      </c>
      <c r="AJ2346" s="362" t="s">
        <v>2207</v>
      </c>
      <c r="AK2346" s="362" t="s">
        <v>2207</v>
      </c>
      <c r="AL2346" s="362" t="s">
        <v>2207</v>
      </c>
      <c r="AM2346" s="362" t="s">
        <v>2207</v>
      </c>
      <c r="AN2346" s="362" t="s">
        <v>2207</v>
      </c>
      <c r="AO2346" s="362" t="s">
        <v>2207</v>
      </c>
      <c r="AP2346" s="357">
        <v>708</v>
      </c>
      <c r="AQ2346" s="357">
        <v>708</v>
      </c>
      <c r="AR2346" s="357">
        <v>884</v>
      </c>
      <c r="AS2346" s="357">
        <v>802</v>
      </c>
      <c r="AT2346" s="105"/>
      <c r="AU2346" s="105" t="s">
        <v>2250</v>
      </c>
      <c r="AV2346" s="126">
        <v>6</v>
      </c>
    </row>
    <row r="2347" spans="1:48" ht="23.25" customHeight="1">
      <c r="A2347" s="447"/>
      <c r="B2347" s="395"/>
      <c r="D2347" s="105" t="s">
        <v>4737</v>
      </c>
      <c r="E2347" s="164" t="s">
        <v>4737</v>
      </c>
      <c r="F2347" s="165" t="s">
        <v>4792</v>
      </c>
      <c r="G2347" s="126">
        <v>4</v>
      </c>
      <c r="H2347" s="167" t="s">
        <v>2207</v>
      </c>
      <c r="I2347" s="167" t="s">
        <v>2207</v>
      </c>
      <c r="J2347" s="167" t="s">
        <v>2207</v>
      </c>
      <c r="K2347" s="362" t="s">
        <v>2207</v>
      </c>
      <c r="L2347" s="362" t="s">
        <v>2207</v>
      </c>
      <c r="M2347" s="362" t="s">
        <v>2207</v>
      </c>
      <c r="N2347" s="362" t="s">
        <v>2207</v>
      </c>
      <c r="O2347" s="362" t="s">
        <v>2207</v>
      </c>
      <c r="P2347" s="362" t="s">
        <v>2207</v>
      </c>
      <c r="Q2347" s="362" t="s">
        <v>2207</v>
      </c>
      <c r="R2347" s="362" t="s">
        <v>2207</v>
      </c>
      <c r="S2347" s="354">
        <v>413</v>
      </c>
      <c r="T2347" s="354">
        <v>489</v>
      </c>
      <c r="U2347" s="354">
        <v>563</v>
      </c>
      <c r="V2347" s="357">
        <v>436</v>
      </c>
      <c r="W2347" s="357">
        <v>486</v>
      </c>
      <c r="X2347" s="357">
        <v>368</v>
      </c>
      <c r="Y2347" s="357">
        <v>392</v>
      </c>
      <c r="Z2347" s="357">
        <v>471</v>
      </c>
      <c r="AA2347" s="357">
        <v>404</v>
      </c>
      <c r="AB2347" s="357">
        <v>385</v>
      </c>
      <c r="AC2347" s="357">
        <v>417</v>
      </c>
      <c r="AD2347" s="357">
        <v>523</v>
      </c>
      <c r="AE2347" s="357">
        <v>418</v>
      </c>
      <c r="AF2347" s="357">
        <v>419</v>
      </c>
      <c r="AG2347" s="357">
        <v>452</v>
      </c>
      <c r="AH2347" s="357">
        <v>543</v>
      </c>
      <c r="AI2347" s="368" t="s">
        <v>2207</v>
      </c>
      <c r="AJ2347" s="357">
        <v>395</v>
      </c>
      <c r="AK2347" s="357">
        <v>428</v>
      </c>
      <c r="AL2347" s="357">
        <v>514</v>
      </c>
      <c r="AM2347" s="357">
        <v>357</v>
      </c>
      <c r="AN2347" s="357">
        <v>374</v>
      </c>
      <c r="AO2347" s="357">
        <v>439</v>
      </c>
      <c r="AP2347" s="357">
        <v>389</v>
      </c>
      <c r="AQ2347" s="357">
        <v>389</v>
      </c>
      <c r="AR2347" s="357">
        <v>448</v>
      </c>
      <c r="AS2347" s="357">
        <v>433</v>
      </c>
      <c r="AT2347" s="105"/>
      <c r="AU2347" s="105" t="s">
        <v>4737</v>
      </c>
      <c r="AV2347" s="126">
        <v>4</v>
      </c>
    </row>
    <row r="2348" spans="1:48" ht="23.25" customHeight="1">
      <c r="A2348" s="396"/>
      <c r="B2348" s="397"/>
      <c r="D2348" s="105" t="s">
        <v>4738</v>
      </c>
      <c r="E2348" s="164" t="s">
        <v>4738</v>
      </c>
      <c r="F2348" s="165" t="s">
        <v>4796</v>
      </c>
      <c r="G2348" s="126">
        <v>4</v>
      </c>
      <c r="H2348" s="167" t="s">
        <v>2207</v>
      </c>
      <c r="I2348" s="167" t="s">
        <v>2207</v>
      </c>
      <c r="J2348" s="167" t="s">
        <v>2207</v>
      </c>
      <c r="K2348" s="362" t="s">
        <v>2207</v>
      </c>
      <c r="L2348" s="362" t="s">
        <v>2207</v>
      </c>
      <c r="M2348" s="362" t="s">
        <v>2207</v>
      </c>
      <c r="N2348" s="362" t="s">
        <v>2207</v>
      </c>
      <c r="O2348" s="362" t="s">
        <v>2207</v>
      </c>
      <c r="P2348" s="362" t="s">
        <v>2207</v>
      </c>
      <c r="Q2348" s="362" t="s">
        <v>2207</v>
      </c>
      <c r="R2348" s="362" t="s">
        <v>2207</v>
      </c>
      <c r="S2348" s="354">
        <v>413</v>
      </c>
      <c r="T2348" s="354">
        <v>489</v>
      </c>
      <c r="U2348" s="354">
        <v>563</v>
      </c>
      <c r="V2348" s="357">
        <v>436</v>
      </c>
      <c r="W2348" s="357">
        <v>486</v>
      </c>
      <c r="X2348" s="357">
        <v>368</v>
      </c>
      <c r="Y2348" s="357">
        <v>392</v>
      </c>
      <c r="Z2348" s="357">
        <v>471</v>
      </c>
      <c r="AA2348" s="357">
        <v>404</v>
      </c>
      <c r="AB2348" s="357">
        <v>385</v>
      </c>
      <c r="AC2348" s="357">
        <v>417</v>
      </c>
      <c r="AD2348" s="357">
        <v>523</v>
      </c>
      <c r="AE2348" s="357">
        <v>418</v>
      </c>
      <c r="AF2348" s="357">
        <v>419</v>
      </c>
      <c r="AG2348" s="357">
        <v>452</v>
      </c>
      <c r="AH2348" s="357">
        <v>543</v>
      </c>
      <c r="AI2348" s="368" t="s">
        <v>2207</v>
      </c>
      <c r="AJ2348" s="357">
        <v>395</v>
      </c>
      <c r="AK2348" s="357">
        <v>428</v>
      </c>
      <c r="AL2348" s="357">
        <v>514</v>
      </c>
      <c r="AM2348" s="357">
        <v>357</v>
      </c>
      <c r="AN2348" s="357">
        <v>374</v>
      </c>
      <c r="AO2348" s="357">
        <v>439</v>
      </c>
      <c r="AP2348" s="357">
        <v>389</v>
      </c>
      <c r="AQ2348" s="357">
        <v>389</v>
      </c>
      <c r="AR2348" s="357">
        <v>448</v>
      </c>
      <c r="AS2348" s="357">
        <v>433</v>
      </c>
      <c r="AT2348" s="105"/>
      <c r="AU2348" s="105" t="s">
        <v>4738</v>
      </c>
      <c r="AV2348" s="126">
        <v>4</v>
      </c>
    </row>
    <row r="2349" spans="1:48" ht="23.25" customHeight="1">
      <c r="A2349" s="396"/>
      <c r="B2349" s="397"/>
      <c r="D2349" s="105" t="s">
        <v>4739</v>
      </c>
      <c r="E2349" s="164" t="s">
        <v>4739</v>
      </c>
      <c r="F2349" s="165" t="s">
        <v>4793</v>
      </c>
      <c r="G2349" s="126">
        <v>4.6999999999999993</v>
      </c>
      <c r="H2349" s="167" t="s">
        <v>2207</v>
      </c>
      <c r="I2349" s="167" t="s">
        <v>2207</v>
      </c>
      <c r="J2349" s="167" t="s">
        <v>2207</v>
      </c>
      <c r="K2349" s="362" t="s">
        <v>2207</v>
      </c>
      <c r="L2349" s="362" t="s">
        <v>2207</v>
      </c>
      <c r="M2349" s="362" t="s">
        <v>2207</v>
      </c>
      <c r="N2349" s="362" t="s">
        <v>2207</v>
      </c>
      <c r="O2349" s="362" t="s">
        <v>2207</v>
      </c>
      <c r="P2349" s="362" t="s">
        <v>2207</v>
      </c>
      <c r="Q2349" s="362" t="s">
        <v>2207</v>
      </c>
      <c r="R2349" s="362" t="s">
        <v>2207</v>
      </c>
      <c r="S2349" s="354">
        <v>435</v>
      </c>
      <c r="T2349" s="354">
        <v>518</v>
      </c>
      <c r="U2349" s="354">
        <v>594</v>
      </c>
      <c r="V2349" s="357">
        <v>461</v>
      </c>
      <c r="W2349" s="357">
        <v>515</v>
      </c>
      <c r="X2349" s="357">
        <v>385</v>
      </c>
      <c r="Y2349" s="357">
        <v>413</v>
      </c>
      <c r="Z2349" s="357">
        <v>495</v>
      </c>
      <c r="AA2349" s="357">
        <v>421</v>
      </c>
      <c r="AB2349" s="357">
        <v>406</v>
      </c>
      <c r="AC2349" s="357">
        <v>444</v>
      </c>
      <c r="AD2349" s="357">
        <v>560</v>
      </c>
      <c r="AE2349" s="357">
        <v>439</v>
      </c>
      <c r="AF2349" s="357">
        <v>440</v>
      </c>
      <c r="AG2349" s="357">
        <v>479</v>
      </c>
      <c r="AH2349" s="357">
        <v>574</v>
      </c>
      <c r="AI2349" s="368" t="s">
        <v>2207</v>
      </c>
      <c r="AJ2349" s="357">
        <v>416</v>
      </c>
      <c r="AK2349" s="357">
        <v>455</v>
      </c>
      <c r="AL2349" s="357">
        <v>546</v>
      </c>
      <c r="AM2349" s="357">
        <v>374</v>
      </c>
      <c r="AN2349" s="357">
        <v>394</v>
      </c>
      <c r="AO2349" s="357">
        <v>462</v>
      </c>
      <c r="AP2349" s="357">
        <v>414</v>
      </c>
      <c r="AQ2349" s="357">
        <v>414</v>
      </c>
      <c r="AR2349" s="357">
        <v>486</v>
      </c>
      <c r="AS2349" s="357">
        <v>458</v>
      </c>
      <c r="AT2349" s="105"/>
      <c r="AU2349" s="105" t="s">
        <v>4739</v>
      </c>
      <c r="AV2349" s="126">
        <v>4.6999999999999993</v>
      </c>
    </row>
    <row r="2350" spans="1:48" ht="23.25" customHeight="1">
      <c r="A2350" s="396"/>
      <c r="B2350" s="397"/>
      <c r="D2350" s="105" t="s">
        <v>4740</v>
      </c>
      <c r="E2350" s="164" t="s">
        <v>4740</v>
      </c>
      <c r="F2350" s="165" t="s">
        <v>4797</v>
      </c>
      <c r="G2350" s="126">
        <v>4.6999999999999993</v>
      </c>
      <c r="H2350" s="167" t="s">
        <v>2207</v>
      </c>
      <c r="I2350" s="167" t="s">
        <v>2207</v>
      </c>
      <c r="J2350" s="167" t="s">
        <v>2207</v>
      </c>
      <c r="K2350" s="362" t="s">
        <v>2207</v>
      </c>
      <c r="L2350" s="362" t="s">
        <v>2207</v>
      </c>
      <c r="M2350" s="362" t="s">
        <v>2207</v>
      </c>
      <c r="N2350" s="362" t="s">
        <v>2207</v>
      </c>
      <c r="O2350" s="362" t="s">
        <v>2207</v>
      </c>
      <c r="P2350" s="362" t="s">
        <v>2207</v>
      </c>
      <c r="Q2350" s="362" t="s">
        <v>2207</v>
      </c>
      <c r="R2350" s="362" t="s">
        <v>2207</v>
      </c>
      <c r="S2350" s="354">
        <v>435</v>
      </c>
      <c r="T2350" s="354">
        <v>518</v>
      </c>
      <c r="U2350" s="354">
        <v>594</v>
      </c>
      <c r="V2350" s="357">
        <v>461</v>
      </c>
      <c r="W2350" s="357">
        <v>515</v>
      </c>
      <c r="X2350" s="357">
        <v>385</v>
      </c>
      <c r="Y2350" s="357">
        <v>413</v>
      </c>
      <c r="Z2350" s="357">
        <v>495</v>
      </c>
      <c r="AA2350" s="357">
        <v>421</v>
      </c>
      <c r="AB2350" s="357">
        <v>406</v>
      </c>
      <c r="AC2350" s="357">
        <v>444</v>
      </c>
      <c r="AD2350" s="357">
        <v>560</v>
      </c>
      <c r="AE2350" s="357">
        <v>439</v>
      </c>
      <c r="AF2350" s="357">
        <v>440</v>
      </c>
      <c r="AG2350" s="357">
        <v>479</v>
      </c>
      <c r="AH2350" s="357">
        <v>574</v>
      </c>
      <c r="AI2350" s="368" t="s">
        <v>2207</v>
      </c>
      <c r="AJ2350" s="357">
        <v>416</v>
      </c>
      <c r="AK2350" s="357">
        <v>455</v>
      </c>
      <c r="AL2350" s="357">
        <v>546</v>
      </c>
      <c r="AM2350" s="357">
        <v>374</v>
      </c>
      <c r="AN2350" s="357">
        <v>394</v>
      </c>
      <c r="AO2350" s="357">
        <v>462</v>
      </c>
      <c r="AP2350" s="357">
        <v>414</v>
      </c>
      <c r="AQ2350" s="357">
        <v>414</v>
      </c>
      <c r="AR2350" s="357">
        <v>486</v>
      </c>
      <c r="AS2350" s="357">
        <v>458</v>
      </c>
      <c r="AT2350" s="105"/>
      <c r="AU2350" s="105" t="s">
        <v>4740</v>
      </c>
      <c r="AV2350" s="126">
        <v>4.6999999999999993</v>
      </c>
    </row>
    <row r="2351" spans="1:48" ht="23.25" customHeight="1">
      <c r="A2351" s="396"/>
      <c r="B2351" s="397"/>
      <c r="D2351" s="105" t="s">
        <v>4741</v>
      </c>
      <c r="E2351" s="164" t="s">
        <v>4741</v>
      </c>
      <c r="F2351" s="165" t="s">
        <v>4794</v>
      </c>
      <c r="G2351" s="126">
        <v>5.5</v>
      </c>
      <c r="H2351" s="167" t="s">
        <v>2207</v>
      </c>
      <c r="I2351" s="167" t="s">
        <v>2207</v>
      </c>
      <c r="J2351" s="167" t="s">
        <v>2207</v>
      </c>
      <c r="K2351" s="362" t="s">
        <v>2207</v>
      </c>
      <c r="L2351" s="362" t="s">
        <v>2207</v>
      </c>
      <c r="M2351" s="362" t="s">
        <v>2207</v>
      </c>
      <c r="N2351" s="362" t="s">
        <v>2207</v>
      </c>
      <c r="O2351" s="362" t="s">
        <v>2207</v>
      </c>
      <c r="P2351" s="362" t="s">
        <v>2207</v>
      </c>
      <c r="Q2351" s="362" t="s">
        <v>2207</v>
      </c>
      <c r="R2351" s="362" t="s">
        <v>2207</v>
      </c>
      <c r="S2351" s="354">
        <v>455</v>
      </c>
      <c r="T2351" s="354">
        <v>546</v>
      </c>
      <c r="U2351" s="354">
        <v>622</v>
      </c>
      <c r="V2351" s="357">
        <v>486</v>
      </c>
      <c r="W2351" s="357">
        <v>541</v>
      </c>
      <c r="X2351" s="357">
        <v>400</v>
      </c>
      <c r="Y2351" s="357">
        <v>433</v>
      </c>
      <c r="Z2351" s="357">
        <v>517</v>
      </c>
      <c r="AA2351" s="357">
        <v>438</v>
      </c>
      <c r="AB2351" s="357">
        <v>425</v>
      </c>
      <c r="AC2351" s="357">
        <v>469</v>
      </c>
      <c r="AD2351" s="357">
        <v>595</v>
      </c>
      <c r="AE2351" s="357">
        <v>460</v>
      </c>
      <c r="AF2351" s="357">
        <v>460</v>
      </c>
      <c r="AG2351" s="357">
        <v>504</v>
      </c>
      <c r="AH2351" s="357">
        <v>605</v>
      </c>
      <c r="AI2351" s="368" t="s">
        <v>2207</v>
      </c>
      <c r="AJ2351" s="357">
        <v>436</v>
      </c>
      <c r="AK2351" s="357">
        <v>480</v>
      </c>
      <c r="AL2351" s="357">
        <v>576</v>
      </c>
      <c r="AM2351" s="357">
        <v>389</v>
      </c>
      <c r="AN2351" s="357">
        <v>413</v>
      </c>
      <c r="AO2351" s="357">
        <v>483</v>
      </c>
      <c r="AP2351" s="357">
        <v>437</v>
      </c>
      <c r="AQ2351" s="357">
        <v>437</v>
      </c>
      <c r="AR2351" s="357">
        <v>522</v>
      </c>
      <c r="AS2351" s="357">
        <v>481</v>
      </c>
      <c r="AT2351" s="105"/>
      <c r="AU2351" s="105" t="s">
        <v>4741</v>
      </c>
      <c r="AV2351" s="126">
        <v>5.5</v>
      </c>
    </row>
    <row r="2352" spans="1:48" ht="23.25" customHeight="1">
      <c r="A2352" s="396"/>
      <c r="B2352" s="397"/>
      <c r="D2352" s="105" t="s">
        <v>4742</v>
      </c>
      <c r="E2352" s="164" t="s">
        <v>4742</v>
      </c>
      <c r="F2352" s="165" t="s">
        <v>4798</v>
      </c>
      <c r="G2352" s="126">
        <v>5.5</v>
      </c>
      <c r="H2352" s="167" t="s">
        <v>2207</v>
      </c>
      <c r="I2352" s="167" t="s">
        <v>2207</v>
      </c>
      <c r="J2352" s="167" t="s">
        <v>2207</v>
      </c>
      <c r="K2352" s="362" t="s">
        <v>2207</v>
      </c>
      <c r="L2352" s="362" t="s">
        <v>2207</v>
      </c>
      <c r="M2352" s="362" t="s">
        <v>2207</v>
      </c>
      <c r="N2352" s="362" t="s">
        <v>2207</v>
      </c>
      <c r="O2352" s="362" t="s">
        <v>2207</v>
      </c>
      <c r="P2352" s="362" t="s">
        <v>2207</v>
      </c>
      <c r="Q2352" s="362" t="s">
        <v>2207</v>
      </c>
      <c r="R2352" s="362" t="s">
        <v>2207</v>
      </c>
      <c r="S2352" s="354">
        <v>455</v>
      </c>
      <c r="T2352" s="354">
        <v>546</v>
      </c>
      <c r="U2352" s="354">
        <v>622</v>
      </c>
      <c r="V2352" s="357">
        <v>486</v>
      </c>
      <c r="W2352" s="357">
        <v>541</v>
      </c>
      <c r="X2352" s="357">
        <v>400</v>
      </c>
      <c r="Y2352" s="357">
        <v>433</v>
      </c>
      <c r="Z2352" s="357">
        <v>517</v>
      </c>
      <c r="AA2352" s="357">
        <v>438</v>
      </c>
      <c r="AB2352" s="357">
        <v>425</v>
      </c>
      <c r="AC2352" s="357">
        <v>469</v>
      </c>
      <c r="AD2352" s="357">
        <v>595</v>
      </c>
      <c r="AE2352" s="357">
        <v>460</v>
      </c>
      <c r="AF2352" s="357">
        <v>460</v>
      </c>
      <c r="AG2352" s="357">
        <v>504</v>
      </c>
      <c r="AH2352" s="357">
        <v>605</v>
      </c>
      <c r="AI2352" s="368" t="s">
        <v>2207</v>
      </c>
      <c r="AJ2352" s="357">
        <v>436</v>
      </c>
      <c r="AK2352" s="357">
        <v>480</v>
      </c>
      <c r="AL2352" s="357">
        <v>576</v>
      </c>
      <c r="AM2352" s="357">
        <v>389</v>
      </c>
      <c r="AN2352" s="357">
        <v>413</v>
      </c>
      <c r="AO2352" s="357">
        <v>483</v>
      </c>
      <c r="AP2352" s="357">
        <v>437</v>
      </c>
      <c r="AQ2352" s="357">
        <v>437</v>
      </c>
      <c r="AR2352" s="357">
        <v>522</v>
      </c>
      <c r="AS2352" s="357">
        <v>481</v>
      </c>
      <c r="AT2352" s="105"/>
      <c r="AU2352" s="105" t="s">
        <v>4742</v>
      </c>
      <c r="AV2352" s="126">
        <v>5.5</v>
      </c>
    </row>
    <row r="2353" spans="1:48" ht="23.25" customHeight="1">
      <c r="A2353" s="396"/>
      <c r="B2353" s="397"/>
      <c r="D2353" s="105" t="s">
        <v>4743</v>
      </c>
      <c r="E2353" s="164" t="s">
        <v>4743</v>
      </c>
      <c r="F2353" s="165" t="s">
        <v>4800</v>
      </c>
      <c r="G2353" s="126">
        <v>6.3</v>
      </c>
      <c r="H2353" s="167" t="s">
        <v>2207</v>
      </c>
      <c r="I2353" s="167" t="s">
        <v>2207</v>
      </c>
      <c r="J2353" s="167" t="s">
        <v>2207</v>
      </c>
      <c r="K2353" s="362" t="s">
        <v>2207</v>
      </c>
      <c r="L2353" s="362" t="s">
        <v>2207</v>
      </c>
      <c r="M2353" s="362" t="s">
        <v>2207</v>
      </c>
      <c r="N2353" s="362" t="s">
        <v>2207</v>
      </c>
      <c r="O2353" s="362" t="s">
        <v>2207</v>
      </c>
      <c r="P2353" s="362" t="s">
        <v>2207</v>
      </c>
      <c r="Q2353" s="362" t="s">
        <v>2207</v>
      </c>
      <c r="R2353" s="362" t="s">
        <v>2207</v>
      </c>
      <c r="S2353" s="354">
        <v>575</v>
      </c>
      <c r="T2353" s="354">
        <v>676</v>
      </c>
      <c r="U2353" s="354">
        <v>774</v>
      </c>
      <c r="V2353" s="357">
        <v>569</v>
      </c>
      <c r="W2353" s="357">
        <v>636</v>
      </c>
      <c r="X2353" s="357">
        <v>488</v>
      </c>
      <c r="Y2353" s="357">
        <v>527</v>
      </c>
      <c r="Z2353" s="357">
        <v>627</v>
      </c>
      <c r="AA2353" s="357">
        <v>535</v>
      </c>
      <c r="AB2353" s="357">
        <v>513</v>
      </c>
      <c r="AC2353" s="357">
        <v>564</v>
      </c>
      <c r="AD2353" s="357">
        <v>710</v>
      </c>
      <c r="AE2353" s="357">
        <v>556</v>
      </c>
      <c r="AF2353" s="357">
        <v>581</v>
      </c>
      <c r="AG2353" s="357">
        <v>634</v>
      </c>
      <c r="AH2353" s="357">
        <v>757</v>
      </c>
      <c r="AI2353" s="368" t="s">
        <v>2207</v>
      </c>
      <c r="AJ2353" s="357">
        <v>534</v>
      </c>
      <c r="AK2353" s="357">
        <v>586</v>
      </c>
      <c r="AL2353" s="357">
        <v>700</v>
      </c>
      <c r="AM2353" s="357">
        <v>467</v>
      </c>
      <c r="AN2353" s="357">
        <v>495</v>
      </c>
      <c r="AO2353" s="357">
        <v>577</v>
      </c>
      <c r="AP2353" s="357">
        <v>490</v>
      </c>
      <c r="AQ2353" s="357">
        <v>490</v>
      </c>
      <c r="AR2353" s="357">
        <v>586</v>
      </c>
      <c r="AS2353" s="357">
        <v>580</v>
      </c>
      <c r="AT2353" s="105"/>
      <c r="AU2353" s="105" t="s">
        <v>4743</v>
      </c>
      <c r="AV2353" s="126">
        <v>6.3</v>
      </c>
    </row>
    <row r="2354" spans="1:48" ht="23.25" customHeight="1">
      <c r="A2354" s="396"/>
      <c r="B2354" s="397"/>
      <c r="D2354" s="105" t="s">
        <v>4744</v>
      </c>
      <c r="E2354" s="164" t="s">
        <v>4744</v>
      </c>
      <c r="F2354" s="165" t="s">
        <v>4795</v>
      </c>
      <c r="G2354" s="126">
        <v>6.3</v>
      </c>
      <c r="H2354" s="167" t="s">
        <v>2207</v>
      </c>
      <c r="I2354" s="167" t="s">
        <v>2207</v>
      </c>
      <c r="J2354" s="167" t="s">
        <v>2207</v>
      </c>
      <c r="K2354" s="362" t="s">
        <v>2207</v>
      </c>
      <c r="L2354" s="362" t="s">
        <v>2207</v>
      </c>
      <c r="M2354" s="362" t="s">
        <v>2207</v>
      </c>
      <c r="N2354" s="362" t="s">
        <v>2207</v>
      </c>
      <c r="O2354" s="362" t="s">
        <v>2207</v>
      </c>
      <c r="P2354" s="362" t="s">
        <v>2207</v>
      </c>
      <c r="Q2354" s="362" t="s">
        <v>2207</v>
      </c>
      <c r="R2354" s="362" t="s">
        <v>2207</v>
      </c>
      <c r="S2354" s="354">
        <v>474</v>
      </c>
      <c r="T2354" s="354">
        <v>573</v>
      </c>
      <c r="U2354" s="354">
        <v>650</v>
      </c>
      <c r="V2354" s="357">
        <v>508</v>
      </c>
      <c r="W2354" s="357">
        <v>566</v>
      </c>
      <c r="X2354" s="357">
        <v>414</v>
      </c>
      <c r="Y2354" s="357">
        <v>451</v>
      </c>
      <c r="Z2354" s="357">
        <v>539</v>
      </c>
      <c r="AA2354" s="357">
        <v>453</v>
      </c>
      <c r="AB2354" s="357">
        <v>444</v>
      </c>
      <c r="AC2354" s="357">
        <v>494</v>
      </c>
      <c r="AD2354" s="357">
        <v>628</v>
      </c>
      <c r="AE2354" s="357">
        <v>479</v>
      </c>
      <c r="AF2354" s="357">
        <v>478</v>
      </c>
      <c r="AG2354" s="357">
        <v>529</v>
      </c>
      <c r="AH2354" s="357">
        <v>634</v>
      </c>
      <c r="AI2354" s="368" t="s">
        <v>2207</v>
      </c>
      <c r="AJ2354" s="357">
        <v>455</v>
      </c>
      <c r="AK2354" s="357">
        <v>505</v>
      </c>
      <c r="AL2354" s="357">
        <v>605</v>
      </c>
      <c r="AM2354" s="357">
        <v>403</v>
      </c>
      <c r="AN2354" s="357">
        <v>432</v>
      </c>
      <c r="AO2354" s="357">
        <v>504</v>
      </c>
      <c r="AP2354" s="357">
        <v>460</v>
      </c>
      <c r="AQ2354" s="357">
        <v>460</v>
      </c>
      <c r="AR2354" s="357">
        <v>557</v>
      </c>
      <c r="AS2354" s="357">
        <v>504</v>
      </c>
      <c r="AT2354" s="105"/>
      <c r="AU2354" s="105" t="s">
        <v>4744</v>
      </c>
      <c r="AV2354" s="126">
        <v>6.3</v>
      </c>
    </row>
    <row r="2355" spans="1:48" ht="23.25" customHeight="1">
      <c r="A2355" s="396"/>
      <c r="B2355" s="397"/>
      <c r="D2355" s="105" t="s">
        <v>4745</v>
      </c>
      <c r="E2355" s="164" t="s">
        <v>4745</v>
      </c>
      <c r="F2355" s="165" t="s">
        <v>4799</v>
      </c>
      <c r="G2355" s="126">
        <v>6.3</v>
      </c>
      <c r="H2355" s="167" t="s">
        <v>2207</v>
      </c>
      <c r="I2355" s="167" t="s">
        <v>2207</v>
      </c>
      <c r="J2355" s="167" t="s">
        <v>2207</v>
      </c>
      <c r="K2355" s="362" t="s">
        <v>2207</v>
      </c>
      <c r="L2355" s="362" t="s">
        <v>2207</v>
      </c>
      <c r="M2355" s="362" t="s">
        <v>2207</v>
      </c>
      <c r="N2355" s="362" t="s">
        <v>2207</v>
      </c>
      <c r="O2355" s="362" t="s">
        <v>2207</v>
      </c>
      <c r="P2355" s="362" t="s">
        <v>2207</v>
      </c>
      <c r="Q2355" s="362" t="s">
        <v>2207</v>
      </c>
      <c r="R2355" s="362" t="s">
        <v>2207</v>
      </c>
      <c r="S2355" s="354">
        <v>474</v>
      </c>
      <c r="T2355" s="354">
        <v>573</v>
      </c>
      <c r="U2355" s="354">
        <v>650</v>
      </c>
      <c r="V2355" s="357">
        <v>508</v>
      </c>
      <c r="W2355" s="357">
        <v>566</v>
      </c>
      <c r="X2355" s="357">
        <v>414</v>
      </c>
      <c r="Y2355" s="357">
        <v>451</v>
      </c>
      <c r="Z2355" s="357">
        <v>539</v>
      </c>
      <c r="AA2355" s="357">
        <v>453</v>
      </c>
      <c r="AB2355" s="357">
        <v>444</v>
      </c>
      <c r="AC2355" s="357">
        <v>494</v>
      </c>
      <c r="AD2355" s="357">
        <v>628</v>
      </c>
      <c r="AE2355" s="357">
        <v>479</v>
      </c>
      <c r="AF2355" s="357">
        <v>478</v>
      </c>
      <c r="AG2355" s="357">
        <v>529</v>
      </c>
      <c r="AH2355" s="357">
        <v>634</v>
      </c>
      <c r="AI2355" s="368" t="s">
        <v>2207</v>
      </c>
      <c r="AJ2355" s="357">
        <v>455</v>
      </c>
      <c r="AK2355" s="357">
        <v>505</v>
      </c>
      <c r="AL2355" s="357">
        <v>605</v>
      </c>
      <c r="AM2355" s="357">
        <v>403</v>
      </c>
      <c r="AN2355" s="357">
        <v>432</v>
      </c>
      <c r="AO2355" s="357">
        <v>504</v>
      </c>
      <c r="AP2355" s="357">
        <v>460</v>
      </c>
      <c r="AQ2355" s="357">
        <v>460</v>
      </c>
      <c r="AR2355" s="357">
        <v>557</v>
      </c>
      <c r="AS2355" s="357">
        <v>504</v>
      </c>
      <c r="AT2355" s="105"/>
      <c r="AU2355" s="105" t="s">
        <v>4745</v>
      </c>
      <c r="AV2355" s="126">
        <v>6.3</v>
      </c>
    </row>
    <row r="2356" spans="1:48" ht="23.25" customHeight="1">
      <c r="A2356" s="396"/>
      <c r="B2356" s="397"/>
      <c r="D2356" s="105" t="s">
        <v>4746</v>
      </c>
      <c r="E2356" s="164" t="s">
        <v>4746</v>
      </c>
      <c r="F2356" s="165" t="s">
        <v>4801</v>
      </c>
      <c r="G2356" s="126">
        <v>7.1</v>
      </c>
      <c r="H2356" s="167" t="s">
        <v>2207</v>
      </c>
      <c r="I2356" s="167" t="s">
        <v>2207</v>
      </c>
      <c r="J2356" s="167" t="s">
        <v>2207</v>
      </c>
      <c r="K2356" s="362" t="s">
        <v>2207</v>
      </c>
      <c r="L2356" s="362" t="s">
        <v>2207</v>
      </c>
      <c r="M2356" s="362" t="s">
        <v>2207</v>
      </c>
      <c r="N2356" s="362" t="s">
        <v>2207</v>
      </c>
      <c r="O2356" s="362" t="s">
        <v>2207</v>
      </c>
      <c r="P2356" s="362" t="s">
        <v>2207</v>
      </c>
      <c r="Q2356" s="362" t="s">
        <v>2207</v>
      </c>
      <c r="R2356" s="362" t="s">
        <v>2207</v>
      </c>
      <c r="S2356" s="354">
        <v>595</v>
      </c>
      <c r="T2356" s="354">
        <v>703</v>
      </c>
      <c r="U2356" s="354">
        <v>804</v>
      </c>
      <c r="V2356" s="357">
        <v>594</v>
      </c>
      <c r="W2356" s="357">
        <v>662</v>
      </c>
      <c r="X2356" s="357">
        <v>504</v>
      </c>
      <c r="Y2356" s="357">
        <v>546</v>
      </c>
      <c r="Z2356" s="357">
        <v>650</v>
      </c>
      <c r="AA2356" s="357">
        <v>552</v>
      </c>
      <c r="AB2356" s="357">
        <v>533</v>
      </c>
      <c r="AC2356" s="357">
        <v>590</v>
      </c>
      <c r="AD2356" s="357">
        <v>745</v>
      </c>
      <c r="AE2356" s="357">
        <v>576</v>
      </c>
      <c r="AF2356" s="357">
        <v>601</v>
      </c>
      <c r="AG2356" s="357">
        <v>660</v>
      </c>
      <c r="AH2356" s="357">
        <v>787</v>
      </c>
      <c r="AI2356" s="368" t="s">
        <v>2207</v>
      </c>
      <c r="AJ2356" s="357">
        <v>554</v>
      </c>
      <c r="AK2356" s="357">
        <v>611</v>
      </c>
      <c r="AL2356" s="357">
        <v>730</v>
      </c>
      <c r="AM2356" s="357">
        <v>482</v>
      </c>
      <c r="AN2356" s="357">
        <v>514</v>
      </c>
      <c r="AO2356" s="357">
        <v>598</v>
      </c>
      <c r="AP2356" s="357">
        <v>514</v>
      </c>
      <c r="AQ2356" s="357">
        <v>514</v>
      </c>
      <c r="AR2356" s="357">
        <v>622</v>
      </c>
      <c r="AS2356" s="357">
        <v>603</v>
      </c>
      <c r="AT2356" s="105"/>
      <c r="AU2356" s="105" t="s">
        <v>4746</v>
      </c>
      <c r="AV2356" s="126">
        <v>7.1</v>
      </c>
    </row>
    <row r="2357" spans="1:48" ht="23.25" customHeight="1">
      <c r="A2357" s="396"/>
      <c r="B2357" s="397"/>
      <c r="D2357" s="105" t="s">
        <v>4747</v>
      </c>
      <c r="E2357" s="164" t="s">
        <v>4747</v>
      </c>
      <c r="F2357" s="165" t="s">
        <v>4805</v>
      </c>
      <c r="G2357" s="126">
        <v>4</v>
      </c>
      <c r="H2357" s="167" t="s">
        <v>2207</v>
      </c>
      <c r="I2357" s="167" t="s">
        <v>2207</v>
      </c>
      <c r="J2357" s="167" t="s">
        <v>2207</v>
      </c>
      <c r="K2357" s="362" t="s">
        <v>2207</v>
      </c>
      <c r="L2357" s="362" t="s">
        <v>2207</v>
      </c>
      <c r="M2357" s="362" t="s">
        <v>2207</v>
      </c>
      <c r="N2357" s="362" t="s">
        <v>2207</v>
      </c>
      <c r="O2357" s="362" t="s">
        <v>2207</v>
      </c>
      <c r="P2357" s="362" t="s">
        <v>2207</v>
      </c>
      <c r="Q2357" s="362" t="s">
        <v>2207</v>
      </c>
      <c r="R2357" s="362" t="s">
        <v>2207</v>
      </c>
      <c r="S2357" s="354">
        <v>746</v>
      </c>
      <c r="T2357" s="354">
        <v>830</v>
      </c>
      <c r="U2357" s="354">
        <v>849</v>
      </c>
      <c r="V2357" s="357">
        <v>668</v>
      </c>
      <c r="W2357" s="357">
        <v>749</v>
      </c>
      <c r="X2357" s="357">
        <v>656</v>
      </c>
      <c r="Y2357" s="357">
        <v>685</v>
      </c>
      <c r="Z2357" s="357">
        <v>815</v>
      </c>
      <c r="AA2357" s="357">
        <v>711</v>
      </c>
      <c r="AB2357" s="357">
        <v>671</v>
      </c>
      <c r="AC2357" s="357">
        <v>708</v>
      </c>
      <c r="AD2357" s="357">
        <v>865</v>
      </c>
      <c r="AE2357" s="357">
        <v>735</v>
      </c>
      <c r="AF2357" s="357">
        <v>731</v>
      </c>
      <c r="AG2357" s="357">
        <v>770</v>
      </c>
      <c r="AH2357" s="357">
        <v>917</v>
      </c>
      <c r="AI2357" s="368" t="s">
        <v>2207</v>
      </c>
      <c r="AJ2357" s="357">
        <v>677</v>
      </c>
      <c r="AK2357" s="357">
        <v>714</v>
      </c>
      <c r="AL2357" s="357">
        <v>851</v>
      </c>
      <c r="AM2357" s="357">
        <v>605</v>
      </c>
      <c r="AN2357" s="357">
        <v>628</v>
      </c>
      <c r="AO2357" s="357">
        <v>733</v>
      </c>
      <c r="AP2357" s="357">
        <v>633</v>
      </c>
      <c r="AQ2357" s="357">
        <v>633</v>
      </c>
      <c r="AR2357" s="357">
        <v>740</v>
      </c>
      <c r="AS2357" s="357">
        <v>691</v>
      </c>
      <c r="AT2357" s="105"/>
      <c r="AU2357" s="105" t="s">
        <v>4747</v>
      </c>
      <c r="AV2357" s="126">
        <v>4</v>
      </c>
    </row>
    <row r="2358" spans="1:48" ht="23.25" customHeight="1">
      <c r="A2358" s="396"/>
      <c r="B2358" s="397"/>
      <c r="D2358" s="105" t="s">
        <v>4748</v>
      </c>
      <c r="E2358" s="164" t="s">
        <v>4748</v>
      </c>
      <c r="F2358" s="165" t="s">
        <v>4806</v>
      </c>
      <c r="G2358" s="126">
        <v>4.6999999999999993</v>
      </c>
      <c r="H2358" s="167" t="s">
        <v>2207</v>
      </c>
      <c r="I2358" s="167" t="s">
        <v>2207</v>
      </c>
      <c r="J2358" s="167" t="s">
        <v>2207</v>
      </c>
      <c r="K2358" s="362" t="s">
        <v>2207</v>
      </c>
      <c r="L2358" s="362" t="s">
        <v>2207</v>
      </c>
      <c r="M2358" s="362" t="s">
        <v>2207</v>
      </c>
      <c r="N2358" s="362" t="s">
        <v>2207</v>
      </c>
      <c r="O2358" s="362" t="s">
        <v>2207</v>
      </c>
      <c r="P2358" s="362" t="s">
        <v>2207</v>
      </c>
      <c r="Q2358" s="362" t="s">
        <v>2207</v>
      </c>
      <c r="R2358" s="362" t="s">
        <v>2207</v>
      </c>
      <c r="S2358" s="354">
        <v>781</v>
      </c>
      <c r="T2358" s="354">
        <v>871</v>
      </c>
      <c r="U2358" s="354">
        <v>893</v>
      </c>
      <c r="V2358" s="357">
        <v>702</v>
      </c>
      <c r="W2358" s="357">
        <v>786</v>
      </c>
      <c r="X2358" s="357">
        <v>682</v>
      </c>
      <c r="Y2358" s="357">
        <v>716</v>
      </c>
      <c r="Z2358" s="357">
        <v>851</v>
      </c>
      <c r="AA2358" s="357">
        <v>740</v>
      </c>
      <c r="AB2358" s="357">
        <v>702</v>
      </c>
      <c r="AC2358" s="357">
        <v>745</v>
      </c>
      <c r="AD2358" s="357">
        <v>914</v>
      </c>
      <c r="AE2358" s="357">
        <v>768</v>
      </c>
      <c r="AF2358" s="357">
        <v>762</v>
      </c>
      <c r="AG2358" s="357">
        <v>807</v>
      </c>
      <c r="AH2358" s="357">
        <v>960</v>
      </c>
      <c r="AI2358" s="368" t="s">
        <v>2207</v>
      </c>
      <c r="AJ2358" s="357">
        <v>708</v>
      </c>
      <c r="AK2358" s="357">
        <v>751</v>
      </c>
      <c r="AL2358" s="357">
        <v>895</v>
      </c>
      <c r="AM2358" s="357">
        <v>636</v>
      </c>
      <c r="AN2358" s="357">
        <v>665</v>
      </c>
      <c r="AO2358" s="357">
        <v>774</v>
      </c>
      <c r="AP2358" s="357">
        <v>653</v>
      </c>
      <c r="AQ2358" s="357">
        <v>653</v>
      </c>
      <c r="AR2358" s="357">
        <v>714</v>
      </c>
      <c r="AS2358" s="357">
        <v>722</v>
      </c>
      <c r="AT2358" s="105"/>
      <c r="AU2358" s="105" t="s">
        <v>4748</v>
      </c>
      <c r="AV2358" s="126">
        <v>4.6999999999999993</v>
      </c>
    </row>
    <row r="2359" spans="1:48" ht="23.25" customHeight="1">
      <c r="A2359" s="396"/>
      <c r="B2359" s="397"/>
      <c r="D2359" s="105" t="s">
        <v>4749</v>
      </c>
      <c r="E2359" s="164" t="s">
        <v>4749</v>
      </c>
      <c r="F2359" s="165" t="s">
        <v>4807</v>
      </c>
      <c r="G2359" s="126">
        <v>5.5</v>
      </c>
      <c r="H2359" s="167" t="s">
        <v>2207</v>
      </c>
      <c r="I2359" s="167" t="s">
        <v>2207</v>
      </c>
      <c r="J2359" s="167" t="s">
        <v>2207</v>
      </c>
      <c r="K2359" s="362" t="s">
        <v>2207</v>
      </c>
      <c r="L2359" s="362" t="s">
        <v>2207</v>
      </c>
      <c r="M2359" s="362" t="s">
        <v>2207</v>
      </c>
      <c r="N2359" s="362" t="s">
        <v>2207</v>
      </c>
      <c r="O2359" s="362" t="s">
        <v>2207</v>
      </c>
      <c r="P2359" s="362" t="s">
        <v>2207</v>
      </c>
      <c r="Q2359" s="362" t="s">
        <v>2207</v>
      </c>
      <c r="R2359" s="362" t="s">
        <v>2207</v>
      </c>
      <c r="S2359" s="354">
        <v>815</v>
      </c>
      <c r="T2359" s="354">
        <v>914</v>
      </c>
      <c r="U2359" s="354">
        <v>938</v>
      </c>
      <c r="V2359" s="357">
        <v>736</v>
      </c>
      <c r="W2359" s="357">
        <v>824</v>
      </c>
      <c r="X2359" s="357">
        <v>707</v>
      </c>
      <c r="Y2359" s="357">
        <v>746</v>
      </c>
      <c r="Z2359" s="357">
        <v>885</v>
      </c>
      <c r="AA2359" s="357">
        <v>767</v>
      </c>
      <c r="AB2359" s="357">
        <v>731</v>
      </c>
      <c r="AC2359" s="357">
        <v>781</v>
      </c>
      <c r="AD2359" s="357">
        <v>961</v>
      </c>
      <c r="AE2359" s="357">
        <v>799</v>
      </c>
      <c r="AF2359" s="357">
        <v>792</v>
      </c>
      <c r="AG2359" s="357">
        <v>843</v>
      </c>
      <c r="AH2359" s="357">
        <v>1002</v>
      </c>
      <c r="AI2359" s="368" t="s">
        <v>2207</v>
      </c>
      <c r="AJ2359" s="357">
        <v>737</v>
      </c>
      <c r="AK2359" s="357">
        <v>787</v>
      </c>
      <c r="AL2359" s="357">
        <v>936</v>
      </c>
      <c r="AM2359" s="357">
        <v>665</v>
      </c>
      <c r="AN2359" s="357">
        <v>700</v>
      </c>
      <c r="AO2359" s="357">
        <v>814</v>
      </c>
      <c r="AP2359" s="357">
        <v>701</v>
      </c>
      <c r="AQ2359" s="357">
        <v>701</v>
      </c>
      <c r="AR2359" s="357">
        <v>784</v>
      </c>
      <c r="AS2359" s="357">
        <v>754</v>
      </c>
      <c r="AT2359" s="105"/>
      <c r="AU2359" s="105" t="s">
        <v>4749</v>
      </c>
      <c r="AV2359" s="126">
        <v>5.5</v>
      </c>
    </row>
    <row r="2360" spans="1:48" ht="23.25" customHeight="1">
      <c r="A2360" s="396"/>
      <c r="B2360" s="397"/>
      <c r="D2360" s="105" t="s">
        <v>4750</v>
      </c>
      <c r="E2360" s="164" t="s">
        <v>4750</v>
      </c>
      <c r="F2360" s="165" t="s">
        <v>4808</v>
      </c>
      <c r="G2360" s="126">
        <v>6.3</v>
      </c>
      <c r="H2360" s="167" t="s">
        <v>2207</v>
      </c>
      <c r="I2360" s="167" t="s">
        <v>2207</v>
      </c>
      <c r="J2360" s="167" t="s">
        <v>2207</v>
      </c>
      <c r="K2360" s="362" t="s">
        <v>2207</v>
      </c>
      <c r="L2360" s="362" t="s">
        <v>2207</v>
      </c>
      <c r="M2360" s="362" t="s">
        <v>2207</v>
      </c>
      <c r="N2360" s="362" t="s">
        <v>2207</v>
      </c>
      <c r="O2360" s="362" t="s">
        <v>2207</v>
      </c>
      <c r="P2360" s="362" t="s">
        <v>2207</v>
      </c>
      <c r="Q2360" s="362" t="s">
        <v>2207</v>
      </c>
      <c r="R2360" s="362" t="s">
        <v>2207</v>
      </c>
      <c r="S2360" s="354">
        <v>848</v>
      </c>
      <c r="T2360" s="354">
        <v>956</v>
      </c>
      <c r="U2360" s="354">
        <v>981</v>
      </c>
      <c r="V2360" s="357">
        <v>768</v>
      </c>
      <c r="W2360" s="357">
        <v>859</v>
      </c>
      <c r="X2360" s="357">
        <v>731</v>
      </c>
      <c r="Y2360" s="357">
        <v>774</v>
      </c>
      <c r="Z2360" s="357">
        <v>917</v>
      </c>
      <c r="AA2360" s="357">
        <v>793</v>
      </c>
      <c r="AB2360" s="357">
        <v>759</v>
      </c>
      <c r="AC2360" s="357">
        <v>815</v>
      </c>
      <c r="AD2360" s="357">
        <v>1005</v>
      </c>
      <c r="AE2360" s="357">
        <v>829</v>
      </c>
      <c r="AF2360" s="357">
        <v>820</v>
      </c>
      <c r="AG2360" s="357">
        <v>877</v>
      </c>
      <c r="AH2360" s="357">
        <v>1042</v>
      </c>
      <c r="AI2360" s="368" t="s">
        <v>2207</v>
      </c>
      <c r="AJ2360" s="357">
        <v>766</v>
      </c>
      <c r="AK2360" s="357">
        <v>822</v>
      </c>
      <c r="AL2360" s="357">
        <v>976</v>
      </c>
      <c r="AM2360" s="357">
        <v>694</v>
      </c>
      <c r="AN2360" s="357">
        <v>733</v>
      </c>
      <c r="AO2360" s="357">
        <v>853</v>
      </c>
      <c r="AP2360" s="357">
        <v>735</v>
      </c>
      <c r="AQ2360" s="357">
        <v>735</v>
      </c>
      <c r="AR2360" s="357">
        <v>830</v>
      </c>
      <c r="AS2360" s="357">
        <v>785</v>
      </c>
      <c r="AT2360" s="105"/>
      <c r="AU2360" s="105" t="s">
        <v>4750</v>
      </c>
      <c r="AV2360" s="126">
        <v>6.3</v>
      </c>
    </row>
    <row r="2361" spans="1:48" ht="23.25" customHeight="1">
      <c r="A2361" s="396"/>
      <c r="B2361" s="397"/>
      <c r="D2361" s="105" t="s">
        <v>4751</v>
      </c>
      <c r="E2361" s="164" t="s">
        <v>4751</v>
      </c>
      <c r="F2361" s="165" t="s">
        <v>5227</v>
      </c>
      <c r="G2361" s="126">
        <v>7.1</v>
      </c>
      <c r="H2361" s="167" t="s">
        <v>2207</v>
      </c>
      <c r="I2361" s="167" t="s">
        <v>2207</v>
      </c>
      <c r="J2361" s="167" t="s">
        <v>2207</v>
      </c>
      <c r="K2361" s="362" t="s">
        <v>2207</v>
      </c>
      <c r="L2361" s="362" t="s">
        <v>2207</v>
      </c>
      <c r="M2361" s="362" t="s">
        <v>2207</v>
      </c>
      <c r="N2361" s="362" t="s">
        <v>2207</v>
      </c>
      <c r="O2361" s="362" t="s">
        <v>2207</v>
      </c>
      <c r="P2361" s="362" t="s">
        <v>2207</v>
      </c>
      <c r="Q2361" s="362" t="s">
        <v>2207</v>
      </c>
      <c r="R2361" s="362" t="s">
        <v>2207</v>
      </c>
      <c r="S2361" s="354">
        <v>882</v>
      </c>
      <c r="T2361" s="354">
        <v>998</v>
      </c>
      <c r="U2361" s="354">
        <v>1026</v>
      </c>
      <c r="V2361" s="357">
        <v>801</v>
      </c>
      <c r="W2361" s="357">
        <v>897</v>
      </c>
      <c r="X2361" s="357">
        <v>756</v>
      </c>
      <c r="Y2361" s="357">
        <v>803</v>
      </c>
      <c r="Z2361" s="357">
        <v>951</v>
      </c>
      <c r="AA2361" s="357">
        <v>819</v>
      </c>
      <c r="AB2361" s="357">
        <v>789</v>
      </c>
      <c r="AC2361" s="357">
        <v>851</v>
      </c>
      <c r="AD2361" s="357">
        <v>1051</v>
      </c>
      <c r="AE2361" s="357">
        <v>860</v>
      </c>
      <c r="AF2361" s="357">
        <v>849</v>
      </c>
      <c r="AG2361" s="357">
        <v>912</v>
      </c>
      <c r="AH2361" s="357">
        <v>1083</v>
      </c>
      <c r="AI2361" s="368" t="s">
        <v>2207</v>
      </c>
      <c r="AJ2361" s="357">
        <v>810</v>
      </c>
      <c r="AK2361" s="357">
        <v>872</v>
      </c>
      <c r="AL2361" s="357">
        <v>1036</v>
      </c>
      <c r="AM2361" s="357">
        <v>723</v>
      </c>
      <c r="AN2361" s="357">
        <v>768</v>
      </c>
      <c r="AO2361" s="357">
        <v>893</v>
      </c>
      <c r="AP2361" s="357">
        <v>769</v>
      </c>
      <c r="AQ2361" s="357">
        <v>769</v>
      </c>
      <c r="AR2361" s="357">
        <v>877</v>
      </c>
      <c r="AS2361" s="357">
        <v>816</v>
      </c>
      <c r="AT2361" s="105"/>
      <c r="AU2361" s="105" t="s">
        <v>4751</v>
      </c>
      <c r="AV2361" s="126">
        <v>7.1</v>
      </c>
    </row>
    <row r="2362" spans="1:48" ht="23.25" customHeight="1">
      <c r="A2362" s="396"/>
      <c r="B2362" s="397"/>
      <c r="D2362" s="105" t="s">
        <v>4752</v>
      </c>
      <c r="E2362" s="164" t="s">
        <v>4752</v>
      </c>
      <c r="F2362" s="165" t="s">
        <v>4809</v>
      </c>
      <c r="G2362" s="126">
        <v>7.8999999999999995</v>
      </c>
      <c r="H2362" s="167" t="s">
        <v>2207</v>
      </c>
      <c r="I2362" s="167" t="s">
        <v>2207</v>
      </c>
      <c r="J2362" s="167" t="s">
        <v>2207</v>
      </c>
      <c r="K2362" s="362" t="s">
        <v>2207</v>
      </c>
      <c r="L2362" s="362" t="s">
        <v>2207</v>
      </c>
      <c r="M2362" s="362" t="s">
        <v>2207</v>
      </c>
      <c r="N2362" s="362" t="s">
        <v>2207</v>
      </c>
      <c r="O2362" s="362" t="s">
        <v>2207</v>
      </c>
      <c r="P2362" s="362" t="s">
        <v>2207</v>
      </c>
      <c r="Q2362" s="362" t="s">
        <v>2207</v>
      </c>
      <c r="R2362" s="362" t="s">
        <v>2207</v>
      </c>
      <c r="S2362" s="354">
        <v>917</v>
      </c>
      <c r="T2362" s="354">
        <v>1041</v>
      </c>
      <c r="U2362" s="354">
        <v>1071</v>
      </c>
      <c r="V2362" s="357">
        <v>837</v>
      </c>
      <c r="W2362" s="357">
        <v>934</v>
      </c>
      <c r="X2362" s="357">
        <v>781</v>
      </c>
      <c r="Y2362" s="357">
        <v>833</v>
      </c>
      <c r="Z2362" s="357">
        <v>985</v>
      </c>
      <c r="AA2362" s="357">
        <v>847</v>
      </c>
      <c r="AB2362" s="357">
        <v>819</v>
      </c>
      <c r="AC2362" s="357">
        <v>887</v>
      </c>
      <c r="AD2362" s="357">
        <v>1098</v>
      </c>
      <c r="AE2362" s="357">
        <v>891</v>
      </c>
      <c r="AF2362" s="357">
        <v>879</v>
      </c>
      <c r="AG2362" s="357">
        <v>948</v>
      </c>
      <c r="AH2362" s="357">
        <v>1125</v>
      </c>
      <c r="AI2362" s="368" t="s">
        <v>2207</v>
      </c>
      <c r="AJ2362" s="357">
        <v>840</v>
      </c>
      <c r="AK2362" s="357">
        <v>908</v>
      </c>
      <c r="AL2362" s="357">
        <v>1078</v>
      </c>
      <c r="AM2362" s="357">
        <v>753</v>
      </c>
      <c r="AN2362" s="357">
        <v>803</v>
      </c>
      <c r="AO2362" s="357">
        <v>933</v>
      </c>
      <c r="AP2362" s="357">
        <v>804</v>
      </c>
      <c r="AQ2362" s="357">
        <v>804</v>
      </c>
      <c r="AR2362" s="357">
        <v>924</v>
      </c>
      <c r="AS2362" s="357">
        <v>849</v>
      </c>
      <c r="AT2362" s="105"/>
      <c r="AU2362" s="105" t="s">
        <v>4752</v>
      </c>
      <c r="AV2362" s="126">
        <v>7.8999999999999995</v>
      </c>
    </row>
    <row r="2363" spans="1:48" ht="23.25" customHeight="1">
      <c r="A2363" s="396"/>
      <c r="B2363" s="397"/>
      <c r="D2363" s="105" t="s">
        <v>4753</v>
      </c>
      <c r="E2363" s="164" t="s">
        <v>4753</v>
      </c>
      <c r="F2363" s="165" t="s">
        <v>4810</v>
      </c>
      <c r="G2363" s="126">
        <v>8.6999999999999993</v>
      </c>
      <c r="H2363" s="167" t="s">
        <v>2207</v>
      </c>
      <c r="I2363" s="167" t="s">
        <v>2207</v>
      </c>
      <c r="J2363" s="167" t="s">
        <v>2207</v>
      </c>
      <c r="K2363" s="362" t="s">
        <v>2207</v>
      </c>
      <c r="L2363" s="362" t="s">
        <v>2207</v>
      </c>
      <c r="M2363" s="362" t="s">
        <v>2207</v>
      </c>
      <c r="N2363" s="362" t="s">
        <v>2207</v>
      </c>
      <c r="O2363" s="362" t="s">
        <v>2207</v>
      </c>
      <c r="P2363" s="362" t="s">
        <v>2207</v>
      </c>
      <c r="Q2363" s="362" t="s">
        <v>2207</v>
      </c>
      <c r="R2363" s="362" t="s">
        <v>2207</v>
      </c>
      <c r="S2363" s="354">
        <v>950</v>
      </c>
      <c r="T2363" s="354">
        <v>1083</v>
      </c>
      <c r="U2363" s="354">
        <v>1116</v>
      </c>
      <c r="V2363" s="357">
        <v>869</v>
      </c>
      <c r="W2363" s="357">
        <v>971</v>
      </c>
      <c r="X2363" s="357">
        <v>806</v>
      </c>
      <c r="Y2363" s="357">
        <v>862</v>
      </c>
      <c r="Z2363" s="357">
        <v>1019</v>
      </c>
      <c r="AA2363" s="357">
        <v>873</v>
      </c>
      <c r="AB2363" s="357">
        <v>847</v>
      </c>
      <c r="AC2363" s="357">
        <v>921</v>
      </c>
      <c r="AD2363" s="357">
        <v>1143</v>
      </c>
      <c r="AE2363" s="357">
        <v>921</v>
      </c>
      <c r="AF2363" s="357">
        <v>908</v>
      </c>
      <c r="AG2363" s="357">
        <v>983</v>
      </c>
      <c r="AH2363" s="357">
        <v>1166</v>
      </c>
      <c r="AI2363" s="368" t="s">
        <v>2207</v>
      </c>
      <c r="AJ2363" s="357">
        <v>869</v>
      </c>
      <c r="AK2363" s="357">
        <v>943</v>
      </c>
      <c r="AL2363" s="357">
        <v>1119</v>
      </c>
      <c r="AM2363" s="357">
        <v>782</v>
      </c>
      <c r="AN2363" s="357">
        <v>838</v>
      </c>
      <c r="AO2363" s="357">
        <v>972</v>
      </c>
      <c r="AP2363" s="357">
        <v>838</v>
      </c>
      <c r="AQ2363" s="357">
        <v>838</v>
      </c>
      <c r="AR2363" s="357">
        <v>970</v>
      </c>
      <c r="AS2363" s="357">
        <v>880</v>
      </c>
      <c r="AT2363" s="105"/>
      <c r="AU2363" s="105" t="s">
        <v>4753</v>
      </c>
      <c r="AV2363" s="126">
        <v>8.6999999999999993</v>
      </c>
    </row>
    <row r="2364" spans="1:48" ht="23.25" customHeight="1">
      <c r="A2364" s="396"/>
      <c r="B2364" s="397"/>
      <c r="D2364" s="105" t="s">
        <v>4754</v>
      </c>
      <c r="E2364" s="164" t="s">
        <v>4754</v>
      </c>
      <c r="F2364" s="165" t="s">
        <v>4811</v>
      </c>
      <c r="G2364" s="126">
        <v>9.4</v>
      </c>
      <c r="H2364" s="167" t="s">
        <v>2207</v>
      </c>
      <c r="I2364" s="167" t="s">
        <v>2207</v>
      </c>
      <c r="J2364" s="167" t="s">
        <v>2207</v>
      </c>
      <c r="K2364" s="362" t="s">
        <v>2207</v>
      </c>
      <c r="L2364" s="362" t="s">
        <v>2207</v>
      </c>
      <c r="M2364" s="362" t="s">
        <v>2207</v>
      </c>
      <c r="N2364" s="362" t="s">
        <v>2207</v>
      </c>
      <c r="O2364" s="362" t="s">
        <v>2207</v>
      </c>
      <c r="P2364" s="362" t="s">
        <v>2207</v>
      </c>
      <c r="Q2364" s="362" t="s">
        <v>2207</v>
      </c>
      <c r="R2364" s="362" t="s">
        <v>2207</v>
      </c>
      <c r="S2364" s="354">
        <v>984</v>
      </c>
      <c r="T2364" s="354">
        <v>1125</v>
      </c>
      <c r="U2364" s="354">
        <v>1161</v>
      </c>
      <c r="V2364" s="357">
        <v>903</v>
      </c>
      <c r="W2364" s="357">
        <v>1008</v>
      </c>
      <c r="X2364" s="357">
        <v>831</v>
      </c>
      <c r="Y2364" s="357">
        <v>891</v>
      </c>
      <c r="Z2364" s="357">
        <v>1053</v>
      </c>
      <c r="AA2364" s="357">
        <v>900</v>
      </c>
      <c r="AB2364" s="357">
        <v>877</v>
      </c>
      <c r="AC2364" s="357">
        <v>957</v>
      </c>
      <c r="AD2364" s="357">
        <v>1189</v>
      </c>
      <c r="AE2364" s="357">
        <v>953</v>
      </c>
      <c r="AF2364" s="357">
        <v>938</v>
      </c>
      <c r="AG2364" s="357">
        <v>1019</v>
      </c>
      <c r="AH2364" s="357">
        <v>1208</v>
      </c>
      <c r="AI2364" s="368" t="s">
        <v>2207</v>
      </c>
      <c r="AJ2364" s="357">
        <v>898</v>
      </c>
      <c r="AK2364" s="357">
        <v>979</v>
      </c>
      <c r="AL2364" s="357">
        <v>1160</v>
      </c>
      <c r="AM2364" s="357">
        <v>811</v>
      </c>
      <c r="AN2364" s="357">
        <v>873</v>
      </c>
      <c r="AO2364" s="357">
        <v>1012</v>
      </c>
      <c r="AP2364" s="357">
        <v>873</v>
      </c>
      <c r="AQ2364" s="357">
        <v>873</v>
      </c>
      <c r="AR2364" s="357">
        <v>1017</v>
      </c>
      <c r="AS2364" s="357">
        <v>912</v>
      </c>
      <c r="AT2364" s="105"/>
      <c r="AU2364" s="105" t="s">
        <v>4754</v>
      </c>
      <c r="AV2364" s="126">
        <v>9.4</v>
      </c>
    </row>
    <row r="2365" spans="1:48" ht="23.25" customHeight="1">
      <c r="A2365" s="396"/>
      <c r="B2365" s="397"/>
      <c r="D2365" s="105" t="s">
        <v>4755</v>
      </c>
      <c r="E2365" s="164" t="s">
        <v>4755</v>
      </c>
      <c r="F2365" s="165" t="s">
        <v>4802</v>
      </c>
      <c r="G2365" s="126">
        <v>7.8999999999999995</v>
      </c>
      <c r="H2365" s="167" t="s">
        <v>2207</v>
      </c>
      <c r="I2365" s="167" t="s">
        <v>2207</v>
      </c>
      <c r="J2365" s="167" t="s">
        <v>2207</v>
      </c>
      <c r="K2365" s="362" t="s">
        <v>2207</v>
      </c>
      <c r="L2365" s="362" t="s">
        <v>2207</v>
      </c>
      <c r="M2365" s="362" t="s">
        <v>2207</v>
      </c>
      <c r="N2365" s="362" t="s">
        <v>2207</v>
      </c>
      <c r="O2365" s="362" t="s">
        <v>2207</v>
      </c>
      <c r="P2365" s="362" t="s">
        <v>2207</v>
      </c>
      <c r="Q2365" s="362" t="s">
        <v>2207</v>
      </c>
      <c r="R2365" s="362" t="s">
        <v>2207</v>
      </c>
      <c r="S2365" s="354">
        <v>615</v>
      </c>
      <c r="T2365" s="354">
        <v>732</v>
      </c>
      <c r="U2365" s="354">
        <v>833</v>
      </c>
      <c r="V2365" s="357">
        <v>618</v>
      </c>
      <c r="W2365" s="357">
        <v>689</v>
      </c>
      <c r="X2365" s="357">
        <v>519</v>
      </c>
      <c r="Y2365" s="357">
        <v>566</v>
      </c>
      <c r="Z2365" s="357">
        <v>672</v>
      </c>
      <c r="AA2365" s="357">
        <v>568</v>
      </c>
      <c r="AB2365" s="357">
        <v>553</v>
      </c>
      <c r="AC2365" s="357">
        <v>616</v>
      </c>
      <c r="AD2365" s="357">
        <v>781</v>
      </c>
      <c r="AE2365" s="357">
        <v>596</v>
      </c>
      <c r="AF2365" s="357">
        <v>621</v>
      </c>
      <c r="AG2365" s="357">
        <v>686</v>
      </c>
      <c r="AH2365" s="357">
        <v>817</v>
      </c>
      <c r="AI2365" s="368" t="s">
        <v>2207</v>
      </c>
      <c r="AJ2365" s="357">
        <v>574</v>
      </c>
      <c r="AK2365" s="357">
        <v>637</v>
      </c>
      <c r="AL2365" s="357">
        <v>760</v>
      </c>
      <c r="AM2365" s="357">
        <v>498</v>
      </c>
      <c r="AN2365" s="357">
        <v>533</v>
      </c>
      <c r="AO2365" s="357">
        <v>620</v>
      </c>
      <c r="AP2365" s="357">
        <v>538</v>
      </c>
      <c r="AQ2365" s="357">
        <v>538</v>
      </c>
      <c r="AR2365" s="357">
        <v>658</v>
      </c>
      <c r="AS2365" s="357">
        <v>627</v>
      </c>
      <c r="AT2365" s="105"/>
      <c r="AU2365" s="105" t="s">
        <v>4755</v>
      </c>
      <c r="AV2365" s="126">
        <v>7.8999999999999995</v>
      </c>
    </row>
    <row r="2366" spans="1:48" ht="23.25" customHeight="1">
      <c r="A2366" s="396"/>
      <c r="B2366" s="397"/>
      <c r="D2366" s="105" t="s">
        <v>4756</v>
      </c>
      <c r="E2366" s="164" t="s">
        <v>4756</v>
      </c>
      <c r="F2366" s="165" t="s">
        <v>4803</v>
      </c>
      <c r="G2366" s="126">
        <v>8.6999999999999993</v>
      </c>
      <c r="H2366" s="167" t="s">
        <v>2207</v>
      </c>
      <c r="I2366" s="167" t="s">
        <v>2207</v>
      </c>
      <c r="J2366" s="167" t="s">
        <v>2207</v>
      </c>
      <c r="K2366" s="362" t="s">
        <v>2207</v>
      </c>
      <c r="L2366" s="362" t="s">
        <v>2207</v>
      </c>
      <c r="M2366" s="362" t="s">
        <v>2207</v>
      </c>
      <c r="N2366" s="362" t="s">
        <v>2207</v>
      </c>
      <c r="O2366" s="362" t="s">
        <v>2207</v>
      </c>
      <c r="P2366" s="362" t="s">
        <v>2207</v>
      </c>
      <c r="Q2366" s="362" t="s">
        <v>2207</v>
      </c>
      <c r="R2366" s="362" t="s">
        <v>2207</v>
      </c>
      <c r="S2366" s="354">
        <v>634</v>
      </c>
      <c r="T2366" s="354">
        <v>759</v>
      </c>
      <c r="U2366" s="354">
        <v>861</v>
      </c>
      <c r="V2366" s="357">
        <v>641</v>
      </c>
      <c r="W2366" s="357">
        <v>715</v>
      </c>
      <c r="X2366" s="357">
        <v>534</v>
      </c>
      <c r="Y2366" s="357">
        <v>585</v>
      </c>
      <c r="Z2366" s="357">
        <v>694</v>
      </c>
      <c r="AA2366" s="357">
        <v>584</v>
      </c>
      <c r="AB2366" s="357">
        <v>572</v>
      </c>
      <c r="AC2366" s="357">
        <v>641</v>
      </c>
      <c r="AD2366" s="357">
        <v>814</v>
      </c>
      <c r="AE2366" s="357">
        <v>616</v>
      </c>
      <c r="AF2366" s="357">
        <v>640</v>
      </c>
      <c r="AG2366" s="357">
        <v>711</v>
      </c>
      <c r="AH2366" s="357">
        <v>847</v>
      </c>
      <c r="AI2366" s="368" t="s">
        <v>2207</v>
      </c>
      <c r="AJ2366" s="357">
        <v>593</v>
      </c>
      <c r="AK2366" s="357">
        <v>663</v>
      </c>
      <c r="AL2366" s="357">
        <v>790</v>
      </c>
      <c r="AM2366" s="357">
        <v>512</v>
      </c>
      <c r="AN2366" s="357">
        <v>552</v>
      </c>
      <c r="AO2366" s="357">
        <v>641</v>
      </c>
      <c r="AP2366" s="357">
        <v>561</v>
      </c>
      <c r="AQ2366" s="357">
        <v>561</v>
      </c>
      <c r="AR2366" s="357">
        <v>694</v>
      </c>
      <c r="AS2366" s="357">
        <v>649</v>
      </c>
      <c r="AT2366" s="105"/>
      <c r="AU2366" s="105" t="s">
        <v>4756</v>
      </c>
      <c r="AV2366" s="126">
        <v>8.6999999999999993</v>
      </c>
    </row>
    <row r="2367" spans="1:48" ht="23.25" customHeight="1">
      <c r="A2367" s="396"/>
      <c r="B2367" s="397"/>
      <c r="D2367" s="105" t="s">
        <v>4757</v>
      </c>
      <c r="E2367" s="164" t="s">
        <v>4757</v>
      </c>
      <c r="F2367" s="165" t="s">
        <v>4804</v>
      </c>
      <c r="G2367" s="126">
        <v>9.4</v>
      </c>
      <c r="H2367" s="167" t="s">
        <v>2207</v>
      </c>
      <c r="I2367" s="167" t="s">
        <v>2207</v>
      </c>
      <c r="J2367" s="167" t="s">
        <v>2207</v>
      </c>
      <c r="K2367" s="362" t="s">
        <v>2207</v>
      </c>
      <c r="L2367" s="362" t="s">
        <v>2207</v>
      </c>
      <c r="M2367" s="362" t="s">
        <v>2207</v>
      </c>
      <c r="N2367" s="362" t="s">
        <v>2207</v>
      </c>
      <c r="O2367" s="362" t="s">
        <v>2207</v>
      </c>
      <c r="P2367" s="362" t="s">
        <v>2207</v>
      </c>
      <c r="Q2367" s="362" t="s">
        <v>2207</v>
      </c>
      <c r="R2367" s="362" t="s">
        <v>2207</v>
      </c>
      <c r="S2367" s="354">
        <v>655</v>
      </c>
      <c r="T2367" s="354">
        <v>788</v>
      </c>
      <c r="U2367" s="354">
        <v>890</v>
      </c>
      <c r="V2367" s="357">
        <v>665</v>
      </c>
      <c r="W2367" s="357">
        <v>741</v>
      </c>
      <c r="X2367" s="357">
        <v>549</v>
      </c>
      <c r="Y2367" s="357">
        <v>604</v>
      </c>
      <c r="Z2367" s="357">
        <v>717</v>
      </c>
      <c r="AA2367" s="357">
        <v>600</v>
      </c>
      <c r="AB2367" s="357">
        <v>591</v>
      </c>
      <c r="AC2367" s="357">
        <v>666</v>
      </c>
      <c r="AD2367" s="357">
        <v>849</v>
      </c>
      <c r="AE2367" s="357">
        <v>637</v>
      </c>
      <c r="AF2367" s="357">
        <v>660</v>
      </c>
      <c r="AG2367" s="357">
        <v>736</v>
      </c>
      <c r="AH2367" s="357">
        <v>877</v>
      </c>
      <c r="AI2367" s="368" t="s">
        <v>2207</v>
      </c>
      <c r="AJ2367" s="357">
        <v>613</v>
      </c>
      <c r="AK2367" s="357">
        <v>688</v>
      </c>
      <c r="AL2367" s="357">
        <v>820</v>
      </c>
      <c r="AM2367" s="357">
        <v>528</v>
      </c>
      <c r="AN2367" s="357">
        <v>571</v>
      </c>
      <c r="AO2367" s="357">
        <v>662</v>
      </c>
      <c r="AP2367" s="357">
        <v>585</v>
      </c>
      <c r="AQ2367" s="357">
        <v>585</v>
      </c>
      <c r="AR2367" s="357">
        <v>730</v>
      </c>
      <c r="AS2367" s="357">
        <v>673</v>
      </c>
      <c r="AT2367" s="105"/>
      <c r="AU2367" s="105" t="s">
        <v>4757</v>
      </c>
      <c r="AV2367" s="126">
        <v>9.4</v>
      </c>
    </row>
    <row r="2368" spans="1:48" ht="23.25" customHeight="1">
      <c r="A2368" s="396"/>
      <c r="B2368" s="397"/>
      <c r="D2368" s="105" t="s">
        <v>4758</v>
      </c>
      <c r="E2368" s="164" t="s">
        <v>4758</v>
      </c>
      <c r="F2368" s="165" t="s">
        <v>4812</v>
      </c>
      <c r="G2368" s="126">
        <v>13.4</v>
      </c>
      <c r="H2368" s="167" t="s">
        <v>2207</v>
      </c>
      <c r="I2368" s="167" t="s">
        <v>2207</v>
      </c>
      <c r="J2368" s="167" t="s">
        <v>2207</v>
      </c>
      <c r="K2368" s="362" t="s">
        <v>2207</v>
      </c>
      <c r="L2368" s="362" t="s">
        <v>2207</v>
      </c>
      <c r="M2368" s="362" t="s">
        <v>2207</v>
      </c>
      <c r="N2368" s="362" t="s">
        <v>2207</v>
      </c>
      <c r="O2368" s="362" t="s">
        <v>2207</v>
      </c>
      <c r="P2368" s="362" t="s">
        <v>2207</v>
      </c>
      <c r="Q2368" s="362" t="s">
        <v>2207</v>
      </c>
      <c r="R2368" s="362" t="s">
        <v>2207</v>
      </c>
      <c r="S2368" s="354">
        <v>1272</v>
      </c>
      <c r="T2368" s="354">
        <v>1476</v>
      </c>
      <c r="U2368" s="354">
        <v>1564</v>
      </c>
      <c r="V2368" s="357">
        <v>1193</v>
      </c>
      <c r="W2368" s="357">
        <v>1330</v>
      </c>
      <c r="X2368" s="357">
        <v>1048</v>
      </c>
      <c r="Y2368" s="357">
        <v>1134</v>
      </c>
      <c r="Z2368" s="357">
        <v>1334</v>
      </c>
      <c r="AA2368" s="357">
        <v>1140</v>
      </c>
      <c r="AB2368" s="357">
        <v>1105</v>
      </c>
      <c r="AC2368" s="357">
        <v>1218</v>
      </c>
      <c r="AD2368" s="357">
        <v>1518</v>
      </c>
      <c r="AE2368" s="357">
        <v>1200</v>
      </c>
      <c r="AF2368" s="357">
        <v>1234</v>
      </c>
      <c r="AG2368" s="357">
        <v>1350</v>
      </c>
      <c r="AH2368" s="357">
        <v>1595</v>
      </c>
      <c r="AI2368" s="368" t="s">
        <v>2207</v>
      </c>
      <c r="AJ2368" s="357">
        <v>1148</v>
      </c>
      <c r="AK2368" s="357">
        <v>1262</v>
      </c>
      <c r="AL2368" s="357">
        <v>1491</v>
      </c>
      <c r="AM2368" s="357">
        <v>967</v>
      </c>
      <c r="AN2368" s="357">
        <v>1035</v>
      </c>
      <c r="AO2368" s="357">
        <v>1192</v>
      </c>
      <c r="AP2368" s="357">
        <v>1078</v>
      </c>
      <c r="AQ2368" s="357">
        <v>1078</v>
      </c>
      <c r="AR2368" s="357">
        <v>1307</v>
      </c>
      <c r="AS2368" s="357">
        <v>1179</v>
      </c>
      <c r="AT2368" s="105"/>
      <c r="AU2368" s="105" t="s">
        <v>4758</v>
      </c>
      <c r="AV2368" s="126">
        <v>13.4</v>
      </c>
    </row>
    <row r="2369" spans="1:48" ht="23.25" customHeight="1">
      <c r="A2369" s="396"/>
      <c r="B2369" s="397"/>
      <c r="D2369" s="105" t="s">
        <v>4759</v>
      </c>
      <c r="E2369" s="164" t="s">
        <v>4759</v>
      </c>
      <c r="F2369" s="165" t="s">
        <v>4813</v>
      </c>
      <c r="G2369" s="126">
        <v>14.1</v>
      </c>
      <c r="H2369" s="167" t="s">
        <v>2207</v>
      </c>
      <c r="I2369" s="167" t="s">
        <v>2207</v>
      </c>
      <c r="J2369" s="167" t="s">
        <v>2207</v>
      </c>
      <c r="K2369" s="362" t="s">
        <v>2207</v>
      </c>
      <c r="L2369" s="362" t="s">
        <v>2207</v>
      </c>
      <c r="M2369" s="362" t="s">
        <v>2207</v>
      </c>
      <c r="N2369" s="362" t="s">
        <v>2207</v>
      </c>
      <c r="O2369" s="362" t="s">
        <v>2207</v>
      </c>
      <c r="P2369" s="362" t="s">
        <v>2207</v>
      </c>
      <c r="Q2369" s="362" t="s">
        <v>2207</v>
      </c>
      <c r="R2369" s="362" t="s">
        <v>2207</v>
      </c>
      <c r="S2369" s="354">
        <v>1296</v>
      </c>
      <c r="T2369" s="354">
        <v>1500</v>
      </c>
      <c r="U2369" s="354">
        <v>1592</v>
      </c>
      <c r="V2369" s="357">
        <v>1213</v>
      </c>
      <c r="W2369" s="357">
        <v>1352</v>
      </c>
      <c r="X2369" s="357">
        <v>1096</v>
      </c>
      <c r="Y2369" s="357">
        <v>1187</v>
      </c>
      <c r="Z2369" s="357">
        <v>1396</v>
      </c>
      <c r="AA2369" s="357">
        <v>1193</v>
      </c>
      <c r="AB2369" s="357">
        <v>1158</v>
      </c>
      <c r="AC2369" s="357">
        <v>1278</v>
      </c>
      <c r="AD2369" s="357">
        <v>1592</v>
      </c>
      <c r="AE2369" s="357">
        <v>1257</v>
      </c>
      <c r="AF2369" s="357">
        <v>1287</v>
      </c>
      <c r="AG2369" s="357">
        <v>1410</v>
      </c>
      <c r="AH2369" s="357">
        <v>1665</v>
      </c>
      <c r="AI2369" s="368" t="s">
        <v>2207</v>
      </c>
      <c r="AJ2369" s="357">
        <v>1185</v>
      </c>
      <c r="AK2369" s="357">
        <v>1306</v>
      </c>
      <c r="AL2369" s="357">
        <v>1543</v>
      </c>
      <c r="AM2369" s="357">
        <v>1020</v>
      </c>
      <c r="AN2369" s="357">
        <v>1093</v>
      </c>
      <c r="AO2369" s="357">
        <v>1258</v>
      </c>
      <c r="AP2369" s="357">
        <v>1123</v>
      </c>
      <c r="AQ2369" s="357">
        <v>1123</v>
      </c>
      <c r="AR2369" s="357">
        <v>1353</v>
      </c>
      <c r="AS2369" s="357">
        <v>1269</v>
      </c>
      <c r="AT2369" s="105"/>
      <c r="AU2369" s="105" t="s">
        <v>4759</v>
      </c>
      <c r="AV2369" s="126">
        <v>14.1</v>
      </c>
    </row>
    <row r="2370" spans="1:48" ht="23.25" customHeight="1">
      <c r="A2370" s="396"/>
      <c r="B2370" s="397"/>
      <c r="D2370" s="105" t="s">
        <v>4760</v>
      </c>
      <c r="E2370" s="164" t="s">
        <v>4760</v>
      </c>
      <c r="F2370" s="165" t="s">
        <v>4814</v>
      </c>
      <c r="G2370" s="126">
        <v>14.9</v>
      </c>
      <c r="H2370" s="167" t="s">
        <v>2207</v>
      </c>
      <c r="I2370" s="167" t="s">
        <v>2207</v>
      </c>
      <c r="J2370" s="167" t="s">
        <v>2207</v>
      </c>
      <c r="K2370" s="362" t="s">
        <v>2207</v>
      </c>
      <c r="L2370" s="362" t="s">
        <v>2207</v>
      </c>
      <c r="M2370" s="362" t="s">
        <v>2207</v>
      </c>
      <c r="N2370" s="362" t="s">
        <v>2207</v>
      </c>
      <c r="O2370" s="362" t="s">
        <v>2207</v>
      </c>
      <c r="P2370" s="362" t="s">
        <v>2207</v>
      </c>
      <c r="Q2370" s="362" t="s">
        <v>2207</v>
      </c>
      <c r="R2370" s="362" t="s">
        <v>2207</v>
      </c>
      <c r="S2370" s="354">
        <v>1318</v>
      </c>
      <c r="T2370" s="354">
        <v>1523</v>
      </c>
      <c r="U2370" s="354">
        <v>1619</v>
      </c>
      <c r="V2370" s="357">
        <v>1231</v>
      </c>
      <c r="W2370" s="357">
        <v>1371</v>
      </c>
      <c r="X2370" s="357">
        <v>1120</v>
      </c>
      <c r="Y2370" s="357">
        <v>1215</v>
      </c>
      <c r="Z2370" s="357">
        <v>1429</v>
      </c>
      <c r="AA2370" s="357">
        <v>1219</v>
      </c>
      <c r="AB2370" s="357">
        <v>1186</v>
      </c>
      <c r="AC2370" s="357">
        <v>1312</v>
      </c>
      <c r="AD2370" s="357">
        <v>1636</v>
      </c>
      <c r="AE2370" s="357">
        <v>1287</v>
      </c>
      <c r="AF2370" s="357">
        <v>1316</v>
      </c>
      <c r="AG2370" s="357">
        <v>1444</v>
      </c>
      <c r="AH2370" s="357">
        <v>1705</v>
      </c>
      <c r="AI2370" s="368" t="s">
        <v>2207</v>
      </c>
      <c r="AJ2370" s="357">
        <v>1214</v>
      </c>
      <c r="AK2370" s="357">
        <v>1340</v>
      </c>
      <c r="AL2370" s="357">
        <v>1583</v>
      </c>
      <c r="AM2370" s="357">
        <v>1048</v>
      </c>
      <c r="AN2370" s="357">
        <v>1127</v>
      </c>
      <c r="AO2370" s="357">
        <v>1297</v>
      </c>
      <c r="AP2370" s="357">
        <v>1141</v>
      </c>
      <c r="AQ2370" s="357">
        <v>1141</v>
      </c>
      <c r="AR2370" s="357">
        <v>1417</v>
      </c>
      <c r="AS2370" s="357">
        <v>1287</v>
      </c>
      <c r="AT2370" s="105"/>
      <c r="AU2370" s="105" t="s">
        <v>4760</v>
      </c>
      <c r="AV2370" s="126">
        <v>14.9</v>
      </c>
    </row>
    <row r="2371" spans="1:48" ht="23.25" customHeight="1">
      <c r="A2371" s="396"/>
      <c r="B2371" s="397"/>
      <c r="D2371" s="105" t="s">
        <v>4761</v>
      </c>
      <c r="E2371" s="164" t="s">
        <v>4761</v>
      </c>
      <c r="F2371" s="165" t="s">
        <v>4815</v>
      </c>
      <c r="G2371" s="126">
        <v>15.7</v>
      </c>
      <c r="H2371" s="167" t="s">
        <v>2207</v>
      </c>
      <c r="I2371" s="167" t="s">
        <v>2207</v>
      </c>
      <c r="J2371" s="167" t="s">
        <v>2207</v>
      </c>
      <c r="K2371" s="362" t="s">
        <v>2207</v>
      </c>
      <c r="L2371" s="362" t="s">
        <v>2207</v>
      </c>
      <c r="M2371" s="362" t="s">
        <v>2207</v>
      </c>
      <c r="N2371" s="362" t="s">
        <v>2207</v>
      </c>
      <c r="O2371" s="362" t="s">
        <v>2207</v>
      </c>
      <c r="P2371" s="362" t="s">
        <v>2207</v>
      </c>
      <c r="Q2371" s="362" t="s">
        <v>2207</v>
      </c>
      <c r="R2371" s="362" t="s">
        <v>2207</v>
      </c>
      <c r="S2371" s="354">
        <v>1351</v>
      </c>
      <c r="T2371" s="354">
        <v>1563</v>
      </c>
      <c r="U2371" s="354">
        <v>1662</v>
      </c>
      <c r="V2371" s="357">
        <v>1263</v>
      </c>
      <c r="W2371" s="357">
        <v>1406</v>
      </c>
      <c r="X2371" s="357">
        <v>1146</v>
      </c>
      <c r="Y2371" s="357">
        <v>1245</v>
      </c>
      <c r="Z2371" s="357">
        <v>1464</v>
      </c>
      <c r="AA2371" s="357">
        <v>1247</v>
      </c>
      <c r="AB2371" s="357">
        <v>1216</v>
      </c>
      <c r="AC2371" s="357">
        <v>1348</v>
      </c>
      <c r="AD2371" s="357">
        <v>1683</v>
      </c>
      <c r="AE2371" s="357">
        <v>1319</v>
      </c>
      <c r="AF2371" s="357">
        <v>1345</v>
      </c>
      <c r="AG2371" s="357">
        <v>1480</v>
      </c>
      <c r="AH2371" s="357">
        <v>1747</v>
      </c>
      <c r="AI2371" s="368" t="s">
        <v>2207</v>
      </c>
      <c r="AJ2371" s="357">
        <v>1244</v>
      </c>
      <c r="AK2371" s="357">
        <v>1376</v>
      </c>
      <c r="AL2371" s="357">
        <v>1625</v>
      </c>
      <c r="AM2371" s="357">
        <v>1078</v>
      </c>
      <c r="AN2371" s="357">
        <v>1162</v>
      </c>
      <c r="AO2371" s="357">
        <v>1337</v>
      </c>
      <c r="AP2371" s="357">
        <v>1161</v>
      </c>
      <c r="AQ2371" s="357">
        <v>1161</v>
      </c>
      <c r="AR2371" s="357">
        <v>1390</v>
      </c>
      <c r="AS2371" s="357">
        <v>1317</v>
      </c>
      <c r="AT2371" s="105"/>
      <c r="AU2371" s="105" t="s">
        <v>4761</v>
      </c>
      <c r="AV2371" s="126">
        <v>15.7</v>
      </c>
    </row>
    <row r="2372" spans="1:48" ht="23.25" customHeight="1">
      <c r="A2372" s="396"/>
      <c r="B2372" s="397"/>
      <c r="D2372" s="105" t="s">
        <v>4762</v>
      </c>
      <c r="E2372" s="164" t="s">
        <v>4762</v>
      </c>
      <c r="F2372" s="165" t="s">
        <v>4816</v>
      </c>
      <c r="G2372" s="126">
        <v>10.199999999999999</v>
      </c>
      <c r="H2372" s="167" t="s">
        <v>2207</v>
      </c>
      <c r="I2372" s="167" t="s">
        <v>2207</v>
      </c>
      <c r="J2372" s="167" t="s">
        <v>2207</v>
      </c>
      <c r="K2372" s="362" t="s">
        <v>2207</v>
      </c>
      <c r="L2372" s="362" t="s">
        <v>2207</v>
      </c>
      <c r="M2372" s="362" t="s">
        <v>2207</v>
      </c>
      <c r="N2372" s="362" t="s">
        <v>2207</v>
      </c>
      <c r="O2372" s="362" t="s">
        <v>2207</v>
      </c>
      <c r="P2372" s="362" t="s">
        <v>2207</v>
      </c>
      <c r="Q2372" s="362" t="s">
        <v>2207</v>
      </c>
      <c r="R2372" s="362" t="s">
        <v>2207</v>
      </c>
      <c r="S2372" s="354">
        <v>1481</v>
      </c>
      <c r="T2372" s="354">
        <v>1674</v>
      </c>
      <c r="U2372" s="354">
        <v>1688</v>
      </c>
      <c r="V2372" s="357">
        <v>1297</v>
      </c>
      <c r="W2372" s="357">
        <v>1452</v>
      </c>
      <c r="X2372" s="357">
        <v>1235</v>
      </c>
      <c r="Y2372" s="357">
        <v>1309</v>
      </c>
      <c r="Z2372" s="357">
        <v>1542</v>
      </c>
      <c r="AA2372" s="357">
        <v>1339</v>
      </c>
      <c r="AB2372" s="357">
        <v>1273</v>
      </c>
      <c r="AC2372" s="357">
        <v>1367</v>
      </c>
      <c r="AD2372" s="357">
        <v>1674</v>
      </c>
      <c r="AE2372" s="357">
        <v>1392</v>
      </c>
      <c r="AF2372" s="357">
        <v>1428</v>
      </c>
      <c r="AG2372" s="357">
        <v>1526</v>
      </c>
      <c r="AH2372" s="357">
        <v>1802</v>
      </c>
      <c r="AI2372" s="368" t="s">
        <v>2207</v>
      </c>
      <c r="AJ2372" s="357">
        <v>1326</v>
      </c>
      <c r="AK2372" s="357">
        <v>1421</v>
      </c>
      <c r="AL2372" s="357">
        <v>1679</v>
      </c>
      <c r="AM2372" s="357">
        <v>1105</v>
      </c>
      <c r="AN2372" s="357">
        <v>1162</v>
      </c>
      <c r="AO2372" s="357">
        <v>1340</v>
      </c>
      <c r="AP2372" s="357">
        <v>1215</v>
      </c>
      <c r="AQ2372" s="357">
        <v>1215</v>
      </c>
      <c r="AR2372" s="357">
        <v>1420</v>
      </c>
      <c r="AS2372" s="357">
        <v>1285</v>
      </c>
      <c r="AT2372" s="105"/>
      <c r="AU2372" s="105" t="s">
        <v>4762</v>
      </c>
      <c r="AV2372" s="126">
        <v>10.199999999999999</v>
      </c>
    </row>
    <row r="2373" spans="1:48" ht="23.25" customHeight="1">
      <c r="A2373" s="396"/>
      <c r="B2373" s="397"/>
      <c r="D2373" s="105" t="s">
        <v>4763</v>
      </c>
      <c r="E2373" s="164" t="s">
        <v>4763</v>
      </c>
      <c r="F2373" s="165" t="s">
        <v>4816</v>
      </c>
      <c r="G2373" s="126">
        <v>10.199999999999999</v>
      </c>
      <c r="H2373" s="167" t="s">
        <v>2207</v>
      </c>
      <c r="I2373" s="167" t="s">
        <v>2207</v>
      </c>
      <c r="J2373" s="167" t="s">
        <v>2207</v>
      </c>
      <c r="K2373" s="362" t="s">
        <v>2207</v>
      </c>
      <c r="L2373" s="362" t="s">
        <v>2207</v>
      </c>
      <c r="M2373" s="362" t="s">
        <v>2207</v>
      </c>
      <c r="N2373" s="362" t="s">
        <v>2207</v>
      </c>
      <c r="O2373" s="362" t="s">
        <v>2207</v>
      </c>
      <c r="P2373" s="362" t="s">
        <v>2207</v>
      </c>
      <c r="Q2373" s="362" t="s">
        <v>2207</v>
      </c>
      <c r="R2373" s="362" t="s">
        <v>2207</v>
      </c>
      <c r="S2373" s="354">
        <v>1481</v>
      </c>
      <c r="T2373" s="354">
        <v>1674</v>
      </c>
      <c r="U2373" s="354">
        <v>1688</v>
      </c>
      <c r="V2373" s="357">
        <v>1297</v>
      </c>
      <c r="W2373" s="357">
        <v>1452</v>
      </c>
      <c r="X2373" s="357">
        <v>1235</v>
      </c>
      <c r="Y2373" s="357">
        <v>1309</v>
      </c>
      <c r="Z2373" s="357">
        <v>1542</v>
      </c>
      <c r="AA2373" s="357">
        <v>1339</v>
      </c>
      <c r="AB2373" s="357">
        <v>1273</v>
      </c>
      <c r="AC2373" s="357">
        <v>1367</v>
      </c>
      <c r="AD2373" s="357">
        <v>1674</v>
      </c>
      <c r="AE2373" s="357">
        <v>1392</v>
      </c>
      <c r="AF2373" s="357">
        <v>1428</v>
      </c>
      <c r="AG2373" s="357">
        <v>1526</v>
      </c>
      <c r="AH2373" s="357">
        <v>1802</v>
      </c>
      <c r="AI2373" s="368" t="s">
        <v>2207</v>
      </c>
      <c r="AJ2373" s="357">
        <v>1326</v>
      </c>
      <c r="AK2373" s="357">
        <v>1421</v>
      </c>
      <c r="AL2373" s="357">
        <v>1679</v>
      </c>
      <c r="AM2373" s="357">
        <v>1105</v>
      </c>
      <c r="AN2373" s="357">
        <v>1162</v>
      </c>
      <c r="AO2373" s="357">
        <v>1340</v>
      </c>
      <c r="AP2373" s="357">
        <v>1215</v>
      </c>
      <c r="AQ2373" s="357">
        <v>1215</v>
      </c>
      <c r="AR2373" s="357">
        <v>1420</v>
      </c>
      <c r="AS2373" s="357">
        <v>1285</v>
      </c>
      <c r="AT2373" s="105"/>
      <c r="AU2373" s="105" t="s">
        <v>4763</v>
      </c>
      <c r="AV2373" s="126">
        <v>10.199999999999999</v>
      </c>
    </row>
    <row r="2374" spans="1:48" ht="23.25" customHeight="1">
      <c r="A2374" s="396"/>
      <c r="B2374" s="397"/>
      <c r="D2374" s="105" t="s">
        <v>4764</v>
      </c>
      <c r="E2374" s="164" t="s">
        <v>4764</v>
      </c>
      <c r="F2374" s="165" t="s">
        <v>4818</v>
      </c>
      <c r="G2374" s="126">
        <v>11</v>
      </c>
      <c r="H2374" s="167" t="s">
        <v>2207</v>
      </c>
      <c r="I2374" s="167" t="s">
        <v>2207</v>
      </c>
      <c r="J2374" s="167" t="s">
        <v>2207</v>
      </c>
      <c r="K2374" s="362" t="s">
        <v>2207</v>
      </c>
      <c r="L2374" s="362" t="s">
        <v>2207</v>
      </c>
      <c r="M2374" s="362" t="s">
        <v>2207</v>
      </c>
      <c r="N2374" s="362" t="s">
        <v>2207</v>
      </c>
      <c r="O2374" s="362" t="s">
        <v>2207</v>
      </c>
      <c r="P2374" s="362" t="s">
        <v>2207</v>
      </c>
      <c r="Q2374" s="362" t="s">
        <v>2207</v>
      </c>
      <c r="R2374" s="362" t="s">
        <v>2207</v>
      </c>
      <c r="S2374" s="354">
        <v>1602</v>
      </c>
      <c r="T2374" s="354">
        <v>1805</v>
      </c>
      <c r="U2374" s="354">
        <v>1842</v>
      </c>
      <c r="V2374" s="357">
        <v>1383</v>
      </c>
      <c r="W2374" s="357">
        <v>1547</v>
      </c>
      <c r="X2374" s="357">
        <v>1325</v>
      </c>
      <c r="Y2374" s="357">
        <v>1404</v>
      </c>
      <c r="Z2374" s="357">
        <v>1653</v>
      </c>
      <c r="AA2374" s="357">
        <v>1437</v>
      </c>
      <c r="AB2374" s="357">
        <v>1361</v>
      </c>
      <c r="AC2374" s="357">
        <v>1462</v>
      </c>
      <c r="AD2374" s="357">
        <v>1791</v>
      </c>
      <c r="AE2374" s="357">
        <v>1489</v>
      </c>
      <c r="AF2374" s="357">
        <v>1551</v>
      </c>
      <c r="AG2374" s="357">
        <v>1656</v>
      </c>
      <c r="AH2374" s="357">
        <v>1955</v>
      </c>
      <c r="AI2374" s="368" t="s">
        <v>2207</v>
      </c>
      <c r="AJ2374" s="357">
        <v>1425</v>
      </c>
      <c r="AK2374" s="357">
        <v>1527</v>
      </c>
      <c r="AL2374" s="357">
        <v>1804</v>
      </c>
      <c r="AM2374" s="357">
        <v>1184</v>
      </c>
      <c r="AN2374" s="357">
        <v>1244</v>
      </c>
      <c r="AO2374" s="357">
        <v>1435</v>
      </c>
      <c r="AP2374" s="357">
        <v>1268</v>
      </c>
      <c r="AQ2374" s="357">
        <v>1268</v>
      </c>
      <c r="AR2374" s="357">
        <v>1486</v>
      </c>
      <c r="AS2374" s="357">
        <v>1384</v>
      </c>
      <c r="AT2374" s="105"/>
      <c r="AU2374" s="105" t="s">
        <v>4764</v>
      </c>
      <c r="AV2374" s="126">
        <v>11</v>
      </c>
    </row>
    <row r="2375" spans="1:48" ht="23.25" customHeight="1">
      <c r="A2375" s="396"/>
      <c r="B2375" s="397"/>
      <c r="D2375" s="105" t="s">
        <v>4765</v>
      </c>
      <c r="E2375" s="164" t="s">
        <v>4765</v>
      </c>
      <c r="F2375" s="165" t="s">
        <v>4817</v>
      </c>
      <c r="G2375" s="126">
        <v>11.799999999999999</v>
      </c>
      <c r="H2375" s="167" t="s">
        <v>2207</v>
      </c>
      <c r="I2375" s="167" t="s">
        <v>2207</v>
      </c>
      <c r="J2375" s="167" t="s">
        <v>2207</v>
      </c>
      <c r="K2375" s="362" t="s">
        <v>2207</v>
      </c>
      <c r="L2375" s="362" t="s">
        <v>2207</v>
      </c>
      <c r="M2375" s="362" t="s">
        <v>2207</v>
      </c>
      <c r="N2375" s="362" t="s">
        <v>2207</v>
      </c>
      <c r="O2375" s="362" t="s">
        <v>2207</v>
      </c>
      <c r="P2375" s="362" t="s">
        <v>2207</v>
      </c>
      <c r="Q2375" s="362" t="s">
        <v>2207</v>
      </c>
      <c r="R2375" s="362" t="s">
        <v>2207</v>
      </c>
      <c r="S2375" s="354">
        <v>1565</v>
      </c>
      <c r="T2375" s="354">
        <v>1761</v>
      </c>
      <c r="U2375" s="354">
        <v>1791</v>
      </c>
      <c r="V2375" s="357">
        <v>1377</v>
      </c>
      <c r="W2375" s="357">
        <v>1539</v>
      </c>
      <c r="X2375" s="357">
        <v>1328</v>
      </c>
      <c r="Y2375" s="357">
        <v>1411</v>
      </c>
      <c r="Z2375" s="357">
        <v>1661</v>
      </c>
      <c r="AA2375" s="357">
        <v>1440</v>
      </c>
      <c r="AB2375" s="357">
        <v>1374</v>
      </c>
      <c r="AC2375" s="357">
        <v>1482</v>
      </c>
      <c r="AD2375" s="357">
        <v>1818</v>
      </c>
      <c r="AE2375" s="357">
        <v>1502</v>
      </c>
      <c r="AF2375" s="357">
        <v>1530</v>
      </c>
      <c r="AG2375" s="357">
        <v>1640</v>
      </c>
      <c r="AH2375" s="357">
        <v>1936</v>
      </c>
      <c r="AI2375" s="368" t="s">
        <v>2207</v>
      </c>
      <c r="AJ2375" s="357">
        <v>1397</v>
      </c>
      <c r="AK2375" s="357">
        <v>1505</v>
      </c>
      <c r="AL2375" s="357">
        <v>1777</v>
      </c>
      <c r="AM2375" s="357">
        <v>1206</v>
      </c>
      <c r="AN2375" s="357">
        <v>1274</v>
      </c>
      <c r="AO2375" s="357">
        <v>1469</v>
      </c>
      <c r="AP2375" s="357">
        <v>1300</v>
      </c>
      <c r="AQ2375" s="357">
        <v>1300</v>
      </c>
      <c r="AR2375" s="357">
        <v>1506</v>
      </c>
      <c r="AS2375" s="357">
        <v>1460</v>
      </c>
      <c r="AT2375" s="105"/>
      <c r="AU2375" s="105" t="s">
        <v>4765</v>
      </c>
      <c r="AV2375" s="126">
        <v>11.799999999999999</v>
      </c>
    </row>
    <row r="2376" spans="1:48" ht="23.25" customHeight="1">
      <c r="A2376" s="396"/>
      <c r="B2376" s="397"/>
      <c r="D2376" s="105" t="s">
        <v>4766</v>
      </c>
      <c r="E2376" s="164" t="s">
        <v>4766</v>
      </c>
      <c r="F2376" s="165" t="s">
        <v>4817</v>
      </c>
      <c r="G2376" s="126">
        <v>11.799999999999999</v>
      </c>
      <c r="H2376" s="167" t="s">
        <v>2207</v>
      </c>
      <c r="I2376" s="167" t="s">
        <v>2207</v>
      </c>
      <c r="J2376" s="167" t="s">
        <v>2207</v>
      </c>
      <c r="K2376" s="362" t="s">
        <v>2207</v>
      </c>
      <c r="L2376" s="362" t="s">
        <v>2207</v>
      </c>
      <c r="M2376" s="362" t="s">
        <v>2207</v>
      </c>
      <c r="N2376" s="362" t="s">
        <v>2207</v>
      </c>
      <c r="O2376" s="362" t="s">
        <v>2207</v>
      </c>
      <c r="P2376" s="362" t="s">
        <v>2207</v>
      </c>
      <c r="Q2376" s="362" t="s">
        <v>2207</v>
      </c>
      <c r="R2376" s="362" t="s">
        <v>2207</v>
      </c>
      <c r="S2376" s="354">
        <v>1565</v>
      </c>
      <c r="T2376" s="354">
        <v>1761</v>
      </c>
      <c r="U2376" s="354">
        <v>1791</v>
      </c>
      <c r="V2376" s="357">
        <v>1377</v>
      </c>
      <c r="W2376" s="357">
        <v>1539</v>
      </c>
      <c r="X2376" s="357">
        <v>1328</v>
      </c>
      <c r="Y2376" s="357">
        <v>1411</v>
      </c>
      <c r="Z2376" s="357">
        <v>1661</v>
      </c>
      <c r="AA2376" s="357">
        <v>1440</v>
      </c>
      <c r="AB2376" s="357">
        <v>1374</v>
      </c>
      <c r="AC2376" s="357">
        <v>1482</v>
      </c>
      <c r="AD2376" s="357">
        <v>1818</v>
      </c>
      <c r="AE2376" s="357">
        <v>1502</v>
      </c>
      <c r="AF2376" s="357">
        <v>1530</v>
      </c>
      <c r="AG2376" s="357">
        <v>1640</v>
      </c>
      <c r="AH2376" s="357">
        <v>1936</v>
      </c>
      <c r="AI2376" s="368" t="s">
        <v>2207</v>
      </c>
      <c r="AJ2376" s="357">
        <v>1397</v>
      </c>
      <c r="AK2376" s="357">
        <v>1505</v>
      </c>
      <c r="AL2376" s="357">
        <v>1777</v>
      </c>
      <c r="AM2376" s="357">
        <v>1206</v>
      </c>
      <c r="AN2376" s="357">
        <v>1274</v>
      </c>
      <c r="AO2376" s="357">
        <v>1469</v>
      </c>
      <c r="AP2376" s="357">
        <v>1300</v>
      </c>
      <c r="AQ2376" s="357">
        <v>1300</v>
      </c>
      <c r="AR2376" s="357">
        <v>1506</v>
      </c>
      <c r="AS2376" s="357">
        <v>1460</v>
      </c>
      <c r="AT2376" s="105"/>
      <c r="AU2376" s="105" t="s">
        <v>4766</v>
      </c>
      <c r="AV2376" s="126">
        <v>11.799999999999999</v>
      </c>
    </row>
    <row r="2377" spans="1:48" ht="23.25" customHeight="1">
      <c r="A2377" s="396"/>
      <c r="B2377" s="397"/>
      <c r="D2377" s="105" t="s">
        <v>4767</v>
      </c>
      <c r="E2377" s="164" t="s">
        <v>4767</v>
      </c>
      <c r="F2377" s="165" t="s">
        <v>4819</v>
      </c>
      <c r="G2377" s="126">
        <v>12.6</v>
      </c>
      <c r="H2377" s="167" t="s">
        <v>2207</v>
      </c>
      <c r="I2377" s="167" t="s">
        <v>2207</v>
      </c>
      <c r="J2377" s="167" t="s">
        <v>2207</v>
      </c>
      <c r="K2377" s="362" t="s">
        <v>2207</v>
      </c>
      <c r="L2377" s="362" t="s">
        <v>2207</v>
      </c>
      <c r="M2377" s="362" t="s">
        <v>2207</v>
      </c>
      <c r="N2377" s="362" t="s">
        <v>2207</v>
      </c>
      <c r="O2377" s="362" t="s">
        <v>2207</v>
      </c>
      <c r="P2377" s="362" t="s">
        <v>2207</v>
      </c>
      <c r="Q2377" s="362" t="s">
        <v>2207</v>
      </c>
      <c r="R2377" s="362" t="s">
        <v>2207</v>
      </c>
      <c r="S2377" s="354">
        <v>1687</v>
      </c>
      <c r="T2377" s="354">
        <v>1892</v>
      </c>
      <c r="U2377" s="354">
        <v>1945</v>
      </c>
      <c r="V2377" s="357">
        <v>1462</v>
      </c>
      <c r="W2377" s="357">
        <v>1636</v>
      </c>
      <c r="X2377" s="357">
        <v>1418</v>
      </c>
      <c r="Y2377" s="357">
        <v>1507</v>
      </c>
      <c r="Z2377" s="357">
        <v>1773</v>
      </c>
      <c r="AA2377" s="357">
        <v>1540</v>
      </c>
      <c r="AB2377" s="357">
        <v>1463</v>
      </c>
      <c r="AC2377" s="357">
        <v>1578</v>
      </c>
      <c r="AD2377" s="357">
        <v>1936</v>
      </c>
      <c r="AE2377" s="357">
        <v>1599</v>
      </c>
      <c r="AF2377" s="357">
        <v>1653</v>
      </c>
      <c r="AG2377" s="357">
        <v>1771</v>
      </c>
      <c r="AH2377" s="357">
        <v>2091</v>
      </c>
      <c r="AI2377" s="368" t="s">
        <v>2207</v>
      </c>
      <c r="AJ2377" s="357">
        <v>1497</v>
      </c>
      <c r="AK2377" s="357">
        <v>1612</v>
      </c>
      <c r="AL2377" s="357">
        <v>1903</v>
      </c>
      <c r="AM2377" s="357">
        <v>1286</v>
      </c>
      <c r="AN2377" s="357">
        <v>1357</v>
      </c>
      <c r="AO2377" s="357">
        <v>1564</v>
      </c>
      <c r="AP2377" s="357">
        <v>1355</v>
      </c>
      <c r="AQ2377" s="357">
        <v>1355</v>
      </c>
      <c r="AR2377" s="357">
        <v>1573</v>
      </c>
      <c r="AS2377" s="357">
        <v>1560</v>
      </c>
      <c r="AT2377" s="105"/>
      <c r="AU2377" s="105" t="s">
        <v>4767</v>
      </c>
      <c r="AV2377" s="126">
        <v>12.6</v>
      </c>
    </row>
    <row r="2378" spans="1:48" ht="23.25" customHeight="1">
      <c r="A2378" s="448"/>
      <c r="B2378" s="397"/>
      <c r="D2378" s="105" t="s">
        <v>4768</v>
      </c>
      <c r="E2378" s="164" t="s">
        <v>4768</v>
      </c>
      <c r="F2378" s="165" t="s">
        <v>4820</v>
      </c>
      <c r="G2378" s="126">
        <v>13.4</v>
      </c>
      <c r="H2378" s="167" t="s">
        <v>2207</v>
      </c>
      <c r="I2378" s="167" t="s">
        <v>2207</v>
      </c>
      <c r="J2378" s="167" t="s">
        <v>2207</v>
      </c>
      <c r="K2378" s="362" t="s">
        <v>2207</v>
      </c>
      <c r="L2378" s="362" t="s">
        <v>2207</v>
      </c>
      <c r="M2378" s="362" t="s">
        <v>2207</v>
      </c>
      <c r="N2378" s="362" t="s">
        <v>2207</v>
      </c>
      <c r="O2378" s="362" t="s">
        <v>2207</v>
      </c>
      <c r="P2378" s="362" t="s">
        <v>2207</v>
      </c>
      <c r="Q2378" s="362" t="s">
        <v>2207</v>
      </c>
      <c r="R2378" s="362" t="s">
        <v>2207</v>
      </c>
      <c r="S2378" s="354">
        <v>1707</v>
      </c>
      <c r="T2378" s="354">
        <v>1921</v>
      </c>
      <c r="U2378" s="354">
        <v>1975</v>
      </c>
      <c r="V2378" s="357">
        <v>1487</v>
      </c>
      <c r="W2378" s="357">
        <v>1663</v>
      </c>
      <c r="X2378" s="357">
        <v>1434</v>
      </c>
      <c r="Y2378" s="357">
        <v>1527</v>
      </c>
      <c r="Z2378" s="357">
        <v>1796</v>
      </c>
      <c r="AA2378" s="357">
        <v>1557</v>
      </c>
      <c r="AB2378" s="357">
        <v>1484</v>
      </c>
      <c r="AC2378" s="357">
        <v>1604</v>
      </c>
      <c r="AD2378" s="357">
        <v>1971</v>
      </c>
      <c r="AE2378" s="357">
        <v>1620</v>
      </c>
      <c r="AF2378" s="357">
        <v>1674</v>
      </c>
      <c r="AG2378" s="357">
        <v>1798</v>
      </c>
      <c r="AH2378" s="357">
        <v>2121</v>
      </c>
      <c r="AI2378" s="368" t="s">
        <v>2207</v>
      </c>
      <c r="AJ2378" s="357">
        <v>1517</v>
      </c>
      <c r="AK2378" s="357">
        <v>1638</v>
      </c>
      <c r="AL2378" s="357">
        <v>1934</v>
      </c>
      <c r="AM2378" s="357">
        <v>1302</v>
      </c>
      <c r="AN2378" s="357">
        <v>1377</v>
      </c>
      <c r="AO2378" s="357">
        <v>1586</v>
      </c>
      <c r="AP2378" s="357">
        <v>1379</v>
      </c>
      <c r="AQ2378" s="357">
        <v>1379</v>
      </c>
      <c r="AR2378" s="357">
        <v>1609</v>
      </c>
      <c r="AS2378" s="357">
        <v>1584</v>
      </c>
      <c r="AT2378" s="105"/>
      <c r="AU2378" s="105" t="s">
        <v>4768</v>
      </c>
      <c r="AV2378" s="126">
        <v>13.4</v>
      </c>
    </row>
    <row r="2379" spans="1:48" ht="23.25" customHeight="1">
      <c r="A2379" s="447"/>
      <c r="D2379" s="105" t="s">
        <v>4769</v>
      </c>
      <c r="E2379" s="164" t="s">
        <v>4769</v>
      </c>
      <c r="F2379" s="165" t="s">
        <v>4821</v>
      </c>
      <c r="G2379" s="126">
        <v>14.1</v>
      </c>
      <c r="H2379" s="167" t="s">
        <v>2207</v>
      </c>
      <c r="I2379" s="167" t="s">
        <v>2207</v>
      </c>
      <c r="J2379" s="167" t="s">
        <v>2207</v>
      </c>
      <c r="K2379" s="362" t="s">
        <v>2207</v>
      </c>
      <c r="L2379" s="362" t="s">
        <v>2207</v>
      </c>
      <c r="M2379" s="362" t="s">
        <v>2207</v>
      </c>
      <c r="N2379" s="362" t="s">
        <v>2207</v>
      </c>
      <c r="O2379" s="362" t="s">
        <v>2207</v>
      </c>
      <c r="P2379" s="362" t="s">
        <v>2207</v>
      </c>
      <c r="Q2379" s="362" t="s">
        <v>2207</v>
      </c>
      <c r="R2379" s="362" t="s">
        <v>2207</v>
      </c>
      <c r="S2379" s="354">
        <v>1727</v>
      </c>
      <c r="T2379" s="354">
        <v>1948</v>
      </c>
      <c r="U2379" s="354">
        <v>2003</v>
      </c>
      <c r="V2379" s="357">
        <v>1510</v>
      </c>
      <c r="W2379" s="357">
        <v>1688</v>
      </c>
      <c r="X2379" s="357">
        <v>1448</v>
      </c>
      <c r="Y2379" s="357">
        <v>1545</v>
      </c>
      <c r="Z2379" s="357">
        <v>1818</v>
      </c>
      <c r="AA2379" s="357">
        <v>1572</v>
      </c>
      <c r="AB2379" s="357">
        <v>1503</v>
      </c>
      <c r="AC2379" s="357">
        <v>1629</v>
      </c>
      <c r="AD2379" s="357">
        <v>2005</v>
      </c>
      <c r="AE2379" s="357">
        <v>1640</v>
      </c>
      <c r="AF2379" s="357">
        <v>1692</v>
      </c>
      <c r="AG2379" s="357">
        <v>1822</v>
      </c>
      <c r="AH2379" s="357">
        <v>2150</v>
      </c>
      <c r="AI2379" s="368" t="s">
        <v>2207</v>
      </c>
      <c r="AJ2379" s="357">
        <v>1536</v>
      </c>
      <c r="AK2379" s="357">
        <v>1663</v>
      </c>
      <c r="AL2379" s="357">
        <v>1963</v>
      </c>
      <c r="AM2379" s="357">
        <v>1316</v>
      </c>
      <c r="AN2379" s="357">
        <v>1395</v>
      </c>
      <c r="AO2379" s="357">
        <v>1607</v>
      </c>
      <c r="AP2379" s="357">
        <v>1402</v>
      </c>
      <c r="AQ2379" s="357">
        <v>1402</v>
      </c>
      <c r="AR2379" s="357">
        <v>1644</v>
      </c>
      <c r="AS2379" s="357">
        <v>1607</v>
      </c>
      <c r="AT2379" s="105"/>
      <c r="AU2379" s="105" t="s">
        <v>4769</v>
      </c>
      <c r="AV2379" s="126">
        <v>14.1</v>
      </c>
    </row>
    <row r="2380" spans="1:48" ht="23.25" customHeight="1">
      <c r="A2380" s="447"/>
      <c r="D2380" s="105" t="s">
        <v>4770</v>
      </c>
      <c r="E2380" s="164" t="s">
        <v>4770</v>
      </c>
      <c r="F2380" s="165" t="s">
        <v>4822</v>
      </c>
      <c r="G2380" s="126">
        <v>14.9</v>
      </c>
      <c r="H2380" s="167" t="s">
        <v>2207</v>
      </c>
      <c r="I2380" s="167" t="s">
        <v>2207</v>
      </c>
      <c r="J2380" s="167" t="s">
        <v>2207</v>
      </c>
      <c r="K2380" s="362" t="s">
        <v>2207</v>
      </c>
      <c r="L2380" s="362" t="s">
        <v>2207</v>
      </c>
      <c r="M2380" s="362" t="s">
        <v>2207</v>
      </c>
      <c r="N2380" s="362" t="s">
        <v>2207</v>
      </c>
      <c r="O2380" s="362" t="s">
        <v>2207</v>
      </c>
      <c r="P2380" s="362" t="s">
        <v>2207</v>
      </c>
      <c r="Q2380" s="362" t="s">
        <v>2207</v>
      </c>
      <c r="R2380" s="362" t="s">
        <v>2207</v>
      </c>
      <c r="S2380" s="354">
        <v>1752</v>
      </c>
      <c r="T2380" s="354">
        <v>1967</v>
      </c>
      <c r="U2380" s="354">
        <v>2030</v>
      </c>
      <c r="V2380" s="357">
        <v>1524</v>
      </c>
      <c r="W2380" s="357">
        <v>1704</v>
      </c>
      <c r="X2380" s="357">
        <v>1482</v>
      </c>
      <c r="Y2380" s="357">
        <v>1584</v>
      </c>
      <c r="Z2380" s="357">
        <v>1862</v>
      </c>
      <c r="AA2380" s="357">
        <v>1609</v>
      </c>
      <c r="AB2380" s="357">
        <v>1541</v>
      </c>
      <c r="AC2380" s="357">
        <v>1674</v>
      </c>
      <c r="AD2380" s="357">
        <v>2061</v>
      </c>
      <c r="AE2380" s="357">
        <v>1681</v>
      </c>
      <c r="AF2380" s="357">
        <v>1731</v>
      </c>
      <c r="AG2380" s="357">
        <v>1867</v>
      </c>
      <c r="AH2380" s="357">
        <v>2202</v>
      </c>
      <c r="AI2380" s="368" t="s">
        <v>2207</v>
      </c>
      <c r="AJ2380" s="357">
        <v>1575</v>
      </c>
      <c r="AK2380" s="357">
        <v>1708</v>
      </c>
      <c r="AL2380" s="357">
        <v>2015</v>
      </c>
      <c r="AM2380" s="357">
        <v>1359</v>
      </c>
      <c r="AN2380" s="357">
        <v>1445</v>
      </c>
      <c r="AO2380" s="357">
        <v>1664</v>
      </c>
      <c r="AP2380" s="357">
        <v>1416</v>
      </c>
      <c r="AQ2380" s="357">
        <v>1416</v>
      </c>
      <c r="AR2380" s="357">
        <v>1738</v>
      </c>
      <c r="AS2380" s="357">
        <v>1621</v>
      </c>
      <c r="AT2380" s="105"/>
      <c r="AU2380" s="105" t="s">
        <v>4770</v>
      </c>
      <c r="AV2380" s="126">
        <v>14.9</v>
      </c>
    </row>
    <row r="2381" spans="1:48" ht="23.25" customHeight="1">
      <c r="A2381" s="447"/>
      <c r="D2381" s="105" t="s">
        <v>4771</v>
      </c>
      <c r="E2381" s="164" t="s">
        <v>4771</v>
      </c>
      <c r="F2381" s="165" t="s">
        <v>4823</v>
      </c>
      <c r="G2381" s="126">
        <v>15.7</v>
      </c>
      <c r="H2381" s="167" t="s">
        <v>2207</v>
      </c>
      <c r="I2381" s="167" t="s">
        <v>2207</v>
      </c>
      <c r="J2381" s="167" t="s">
        <v>2207</v>
      </c>
      <c r="K2381" s="362" t="s">
        <v>2207</v>
      </c>
      <c r="L2381" s="362" t="s">
        <v>2207</v>
      </c>
      <c r="M2381" s="362" t="s">
        <v>2207</v>
      </c>
      <c r="N2381" s="362" t="s">
        <v>2207</v>
      </c>
      <c r="O2381" s="362" t="s">
        <v>2207</v>
      </c>
      <c r="P2381" s="362" t="s">
        <v>2207</v>
      </c>
      <c r="Q2381" s="362" t="s">
        <v>2207</v>
      </c>
      <c r="R2381" s="362" t="s">
        <v>2207</v>
      </c>
      <c r="S2381" s="354">
        <v>1772</v>
      </c>
      <c r="T2381" s="354">
        <v>1995</v>
      </c>
      <c r="U2381" s="354">
        <v>2059</v>
      </c>
      <c r="V2381" s="357">
        <v>1548</v>
      </c>
      <c r="W2381" s="357">
        <v>1730</v>
      </c>
      <c r="X2381" s="357">
        <v>1497</v>
      </c>
      <c r="Y2381" s="357">
        <v>1604</v>
      </c>
      <c r="Z2381" s="357">
        <v>1885</v>
      </c>
      <c r="AA2381" s="357">
        <v>1625</v>
      </c>
      <c r="AB2381" s="357">
        <v>1561</v>
      </c>
      <c r="AC2381" s="357">
        <v>1699</v>
      </c>
      <c r="AD2381" s="357">
        <v>2095</v>
      </c>
      <c r="AE2381" s="357">
        <v>1701</v>
      </c>
      <c r="AF2381" s="357">
        <v>1751</v>
      </c>
      <c r="AG2381" s="357">
        <v>1893</v>
      </c>
      <c r="AH2381" s="357">
        <v>2233</v>
      </c>
      <c r="AI2381" s="368" t="s">
        <v>2207</v>
      </c>
      <c r="AJ2381" s="357">
        <v>1594</v>
      </c>
      <c r="AK2381" s="357">
        <v>1733</v>
      </c>
      <c r="AL2381" s="357">
        <v>2045</v>
      </c>
      <c r="AM2381" s="357">
        <v>1374</v>
      </c>
      <c r="AN2381" s="357">
        <v>1464</v>
      </c>
      <c r="AO2381" s="357">
        <v>1685</v>
      </c>
      <c r="AP2381" s="357">
        <v>1439</v>
      </c>
      <c r="AQ2381" s="357">
        <v>1439</v>
      </c>
      <c r="AR2381" s="357">
        <v>1774</v>
      </c>
      <c r="AS2381" s="357">
        <v>1644</v>
      </c>
      <c r="AT2381" s="105"/>
      <c r="AU2381" s="105" t="s">
        <v>4771</v>
      </c>
      <c r="AV2381" s="126">
        <v>15.7</v>
      </c>
    </row>
    <row r="2382" spans="1:48" ht="23.25" customHeight="1">
      <c r="A2382" s="447"/>
      <c r="D2382" s="105" t="s">
        <v>4772</v>
      </c>
      <c r="E2382" s="164" t="s">
        <v>4772</v>
      </c>
      <c r="F2382" s="165" t="s">
        <v>4824</v>
      </c>
      <c r="G2382" s="126">
        <v>12.6</v>
      </c>
      <c r="H2382" s="167" t="s">
        <v>2207</v>
      </c>
      <c r="I2382" s="167" t="s">
        <v>2207</v>
      </c>
      <c r="J2382" s="167" t="s">
        <v>2207</v>
      </c>
      <c r="K2382" s="362" t="s">
        <v>2207</v>
      </c>
      <c r="L2382" s="362" t="s">
        <v>2207</v>
      </c>
      <c r="M2382" s="362" t="s">
        <v>2207</v>
      </c>
      <c r="N2382" s="362" t="s">
        <v>2207</v>
      </c>
      <c r="O2382" s="362" t="s">
        <v>2207</v>
      </c>
      <c r="P2382" s="362" t="s">
        <v>2207</v>
      </c>
      <c r="Q2382" s="362" t="s">
        <v>2207</v>
      </c>
      <c r="R2382" s="362" t="s">
        <v>2207</v>
      </c>
      <c r="S2382" s="354">
        <v>1028</v>
      </c>
      <c r="T2382" s="354">
        <v>1205</v>
      </c>
      <c r="U2382" s="354">
        <v>1376</v>
      </c>
      <c r="V2382" s="357">
        <v>991</v>
      </c>
      <c r="W2382" s="357">
        <v>1103</v>
      </c>
      <c r="X2382" s="357">
        <v>865</v>
      </c>
      <c r="Y2382" s="357">
        <v>944</v>
      </c>
      <c r="Z2382" s="357">
        <v>1111</v>
      </c>
      <c r="AA2382" s="357">
        <v>949</v>
      </c>
      <c r="AB2382" s="357">
        <v>914</v>
      </c>
      <c r="AC2382" s="357">
        <v>1018</v>
      </c>
      <c r="AD2382" s="357">
        <v>1278</v>
      </c>
      <c r="AE2382" s="357">
        <v>989</v>
      </c>
      <c r="AF2382" s="357">
        <v>1051</v>
      </c>
      <c r="AG2382" s="357">
        <v>1158</v>
      </c>
      <c r="AH2382" s="357">
        <v>1370</v>
      </c>
      <c r="AI2382" s="368" t="s">
        <v>2207</v>
      </c>
      <c r="AJ2382" s="357">
        <v>956</v>
      </c>
      <c r="AK2382" s="357">
        <v>1062</v>
      </c>
      <c r="AL2382" s="357">
        <v>1256</v>
      </c>
      <c r="AM2382" s="357">
        <v>822</v>
      </c>
      <c r="AN2382" s="357">
        <v>882</v>
      </c>
      <c r="AO2382" s="357">
        <v>1016</v>
      </c>
      <c r="AP2382" s="357">
        <v>860</v>
      </c>
      <c r="AQ2382" s="357">
        <v>860</v>
      </c>
      <c r="AR2382" s="357">
        <v>1052</v>
      </c>
      <c r="AS2382" s="357">
        <v>1039</v>
      </c>
      <c r="AT2382" s="105"/>
      <c r="AU2382" s="105" t="s">
        <v>4772</v>
      </c>
      <c r="AV2382" s="126">
        <v>12.6</v>
      </c>
    </row>
    <row r="2383" spans="1:48" ht="23.25" customHeight="1">
      <c r="A2383" s="447"/>
      <c r="D2383" s="105" t="s">
        <v>4773</v>
      </c>
      <c r="E2383" s="164" t="s">
        <v>4773</v>
      </c>
      <c r="F2383" s="165" t="s">
        <v>4825</v>
      </c>
      <c r="G2383" s="126">
        <v>14.1</v>
      </c>
      <c r="H2383" s="167" t="s">
        <v>2207</v>
      </c>
      <c r="I2383" s="167" t="s">
        <v>2207</v>
      </c>
      <c r="J2383" s="167" t="s">
        <v>2207</v>
      </c>
      <c r="K2383" s="362" t="s">
        <v>2207</v>
      </c>
      <c r="L2383" s="362" t="s">
        <v>2207</v>
      </c>
      <c r="M2383" s="362" t="s">
        <v>2207</v>
      </c>
      <c r="N2383" s="362" t="s">
        <v>2207</v>
      </c>
      <c r="O2383" s="362" t="s">
        <v>2207</v>
      </c>
      <c r="P2383" s="362" t="s">
        <v>2207</v>
      </c>
      <c r="Q2383" s="362" t="s">
        <v>2207</v>
      </c>
      <c r="R2383" s="362" t="s">
        <v>2207</v>
      </c>
      <c r="S2383" s="354">
        <v>1068</v>
      </c>
      <c r="T2383" s="354">
        <v>1260</v>
      </c>
      <c r="U2383" s="354">
        <v>1433</v>
      </c>
      <c r="V2383" s="357">
        <v>1039</v>
      </c>
      <c r="W2383" s="357">
        <v>1155</v>
      </c>
      <c r="X2383" s="357">
        <v>895</v>
      </c>
      <c r="Y2383" s="357">
        <v>982</v>
      </c>
      <c r="Z2383" s="357">
        <v>1156</v>
      </c>
      <c r="AA2383" s="357">
        <v>981</v>
      </c>
      <c r="AB2383" s="357">
        <v>953</v>
      </c>
      <c r="AC2383" s="357">
        <v>1069</v>
      </c>
      <c r="AD2383" s="357">
        <v>1347</v>
      </c>
      <c r="AE2383" s="357">
        <v>1030</v>
      </c>
      <c r="AF2383" s="357">
        <v>1090</v>
      </c>
      <c r="AG2383" s="357">
        <v>1209</v>
      </c>
      <c r="AH2383" s="357">
        <v>1429</v>
      </c>
      <c r="AI2383" s="368" t="s">
        <v>2207</v>
      </c>
      <c r="AJ2383" s="357">
        <v>995</v>
      </c>
      <c r="AK2383" s="357">
        <v>1113</v>
      </c>
      <c r="AL2383" s="357">
        <v>1316</v>
      </c>
      <c r="AM2383" s="357">
        <v>852</v>
      </c>
      <c r="AN2383" s="357">
        <v>920</v>
      </c>
      <c r="AO2383" s="357">
        <v>1058</v>
      </c>
      <c r="AP2383" s="357">
        <v>907</v>
      </c>
      <c r="AQ2383" s="357">
        <v>907</v>
      </c>
      <c r="AR2383" s="357">
        <v>1124</v>
      </c>
      <c r="AS2383" s="357">
        <v>1086</v>
      </c>
      <c r="AT2383" s="105"/>
      <c r="AU2383" s="105" t="s">
        <v>4773</v>
      </c>
      <c r="AV2383" s="126">
        <v>14.1</v>
      </c>
    </row>
    <row r="2384" spans="1:48" ht="23.25" customHeight="1">
      <c r="A2384" s="447"/>
      <c r="D2384" s="105" t="s">
        <v>4774</v>
      </c>
      <c r="E2384" s="164" t="s">
        <v>4774</v>
      </c>
      <c r="F2384" s="165" t="s">
        <v>4826</v>
      </c>
      <c r="G2384" s="126">
        <v>15.7</v>
      </c>
      <c r="H2384" s="167" t="s">
        <v>2207</v>
      </c>
      <c r="I2384" s="167" t="s">
        <v>2207</v>
      </c>
      <c r="J2384" s="167" t="s">
        <v>2207</v>
      </c>
      <c r="K2384" s="362" t="s">
        <v>2207</v>
      </c>
      <c r="L2384" s="362" t="s">
        <v>2207</v>
      </c>
      <c r="M2384" s="362" t="s">
        <v>2207</v>
      </c>
      <c r="N2384" s="362" t="s">
        <v>2207</v>
      </c>
      <c r="O2384" s="362" t="s">
        <v>2207</v>
      </c>
      <c r="P2384" s="362" t="s">
        <v>2207</v>
      </c>
      <c r="Q2384" s="362" t="s">
        <v>2207</v>
      </c>
      <c r="R2384" s="362" t="s">
        <v>2207</v>
      </c>
      <c r="S2384" s="354">
        <v>1107</v>
      </c>
      <c r="T2384" s="354">
        <v>1315</v>
      </c>
      <c r="U2384" s="354">
        <v>1490</v>
      </c>
      <c r="V2384" s="357">
        <v>1087</v>
      </c>
      <c r="W2384" s="357">
        <v>1207</v>
      </c>
      <c r="X2384" s="357">
        <v>925</v>
      </c>
      <c r="Y2384" s="357">
        <v>1020</v>
      </c>
      <c r="Z2384" s="357">
        <v>1200</v>
      </c>
      <c r="AA2384" s="357">
        <v>1013</v>
      </c>
      <c r="AB2384" s="357">
        <v>992</v>
      </c>
      <c r="AC2384" s="357">
        <v>1120</v>
      </c>
      <c r="AD2384" s="357">
        <v>1415</v>
      </c>
      <c r="AE2384" s="357">
        <v>1070</v>
      </c>
      <c r="AF2384" s="357">
        <v>1129</v>
      </c>
      <c r="AG2384" s="357">
        <v>1260</v>
      </c>
      <c r="AH2384" s="357">
        <v>1489</v>
      </c>
      <c r="AI2384" s="368" t="s">
        <v>2207</v>
      </c>
      <c r="AJ2384" s="357">
        <v>1034</v>
      </c>
      <c r="AK2384" s="357">
        <v>1163</v>
      </c>
      <c r="AL2384" s="357">
        <v>1376</v>
      </c>
      <c r="AM2384" s="357">
        <v>882</v>
      </c>
      <c r="AN2384" s="357">
        <v>958</v>
      </c>
      <c r="AO2384" s="357">
        <v>1101</v>
      </c>
      <c r="AP2384" s="357">
        <v>954</v>
      </c>
      <c r="AQ2384" s="357">
        <v>954</v>
      </c>
      <c r="AR2384" s="357">
        <v>1196</v>
      </c>
      <c r="AS2384" s="357">
        <v>1132</v>
      </c>
      <c r="AT2384" s="105"/>
      <c r="AU2384" s="105" t="s">
        <v>4774</v>
      </c>
      <c r="AV2384" s="126">
        <v>15.7</v>
      </c>
    </row>
    <row r="2385" spans="1:48" ht="23.25" customHeight="1">
      <c r="A2385" s="447"/>
      <c r="D2385" s="105" t="s">
        <v>4775</v>
      </c>
      <c r="E2385" s="164" t="s">
        <v>4775</v>
      </c>
      <c r="F2385" s="165" t="s">
        <v>4827</v>
      </c>
      <c r="G2385" s="126">
        <v>10.199999999999999</v>
      </c>
      <c r="H2385" s="167" t="s">
        <v>2207</v>
      </c>
      <c r="I2385" s="167" t="s">
        <v>2207</v>
      </c>
      <c r="J2385" s="167" t="s">
        <v>2207</v>
      </c>
      <c r="K2385" s="362" t="s">
        <v>2207</v>
      </c>
      <c r="L2385" s="362" t="s">
        <v>2207</v>
      </c>
      <c r="M2385" s="362" t="s">
        <v>2207</v>
      </c>
      <c r="N2385" s="362" t="s">
        <v>2207</v>
      </c>
      <c r="O2385" s="362" t="s">
        <v>2207</v>
      </c>
      <c r="P2385" s="362" t="s">
        <v>2207</v>
      </c>
      <c r="Q2385" s="362" t="s">
        <v>2207</v>
      </c>
      <c r="R2385" s="362" t="s">
        <v>2207</v>
      </c>
      <c r="S2385" s="354">
        <v>1801</v>
      </c>
      <c r="T2385" s="354">
        <v>2001</v>
      </c>
      <c r="U2385" s="354">
        <v>1953</v>
      </c>
      <c r="V2385" s="357">
        <v>1511</v>
      </c>
      <c r="W2385" s="357">
        <v>1692</v>
      </c>
      <c r="X2385" s="357">
        <v>1496</v>
      </c>
      <c r="Y2385" s="357">
        <v>1574</v>
      </c>
      <c r="Z2385" s="357">
        <v>1854</v>
      </c>
      <c r="AA2385" s="357">
        <v>1616</v>
      </c>
      <c r="AB2385" s="357">
        <v>1532</v>
      </c>
      <c r="AC2385" s="357">
        <v>1631</v>
      </c>
      <c r="AD2385" s="357">
        <v>1984</v>
      </c>
      <c r="AE2385" s="357">
        <v>1679</v>
      </c>
      <c r="AF2385" s="357">
        <v>1714</v>
      </c>
      <c r="AG2385" s="357">
        <v>1816</v>
      </c>
      <c r="AH2385" s="357">
        <v>2143</v>
      </c>
      <c r="AI2385" s="368" t="s">
        <v>2207</v>
      </c>
      <c r="AJ2385" s="357">
        <v>1580</v>
      </c>
      <c r="AK2385" s="357">
        <v>1680</v>
      </c>
      <c r="AL2385" s="357">
        <v>1983</v>
      </c>
      <c r="AM2385" s="357">
        <v>1334</v>
      </c>
      <c r="AN2385" s="357">
        <v>1401</v>
      </c>
      <c r="AO2385" s="357">
        <v>1617</v>
      </c>
      <c r="AP2385" s="357">
        <v>1426</v>
      </c>
      <c r="AQ2385" s="357">
        <v>1426</v>
      </c>
      <c r="AR2385" s="357">
        <v>1631</v>
      </c>
      <c r="AS2385" s="357">
        <v>1506</v>
      </c>
      <c r="AT2385" s="105"/>
      <c r="AU2385" s="105" t="s">
        <v>4775</v>
      </c>
      <c r="AV2385" s="126">
        <v>10.199999999999999</v>
      </c>
    </row>
    <row r="2386" spans="1:48" ht="23.25" customHeight="1">
      <c r="A2386" s="447"/>
      <c r="D2386" s="105" t="s">
        <v>4776</v>
      </c>
      <c r="E2386" s="164" t="s">
        <v>4776</v>
      </c>
      <c r="F2386" s="165" t="s">
        <v>4828</v>
      </c>
      <c r="G2386" s="126">
        <v>11</v>
      </c>
      <c r="H2386" s="167" t="s">
        <v>2207</v>
      </c>
      <c r="I2386" s="167" t="s">
        <v>2207</v>
      </c>
      <c r="J2386" s="167" t="s">
        <v>2207</v>
      </c>
      <c r="K2386" s="362" t="s">
        <v>2207</v>
      </c>
      <c r="L2386" s="362" t="s">
        <v>2207</v>
      </c>
      <c r="M2386" s="362" t="s">
        <v>2207</v>
      </c>
      <c r="N2386" s="362" t="s">
        <v>2207</v>
      </c>
      <c r="O2386" s="362" t="s">
        <v>2207</v>
      </c>
      <c r="P2386" s="362" t="s">
        <v>2207</v>
      </c>
      <c r="Q2386" s="362" t="s">
        <v>2207</v>
      </c>
      <c r="R2386" s="362" t="s">
        <v>2207</v>
      </c>
      <c r="S2386" s="354">
        <v>1834</v>
      </c>
      <c r="T2386" s="354">
        <v>2042</v>
      </c>
      <c r="U2386" s="354">
        <v>1997</v>
      </c>
      <c r="V2386" s="357">
        <v>1544</v>
      </c>
      <c r="W2386" s="357">
        <v>1728</v>
      </c>
      <c r="X2386" s="357">
        <v>1521</v>
      </c>
      <c r="Y2386" s="357">
        <v>1603</v>
      </c>
      <c r="Z2386" s="357">
        <v>1887</v>
      </c>
      <c r="AA2386" s="357">
        <v>1643</v>
      </c>
      <c r="AB2386" s="357">
        <v>1561</v>
      </c>
      <c r="AC2386" s="357">
        <v>1666</v>
      </c>
      <c r="AD2386" s="357">
        <v>2030</v>
      </c>
      <c r="AE2386" s="357">
        <v>1710</v>
      </c>
      <c r="AF2386" s="357">
        <v>1743</v>
      </c>
      <c r="AG2386" s="357">
        <v>1851</v>
      </c>
      <c r="AH2386" s="357">
        <v>2184</v>
      </c>
      <c r="AI2386" s="368" t="s">
        <v>2207</v>
      </c>
      <c r="AJ2386" s="357">
        <v>1610</v>
      </c>
      <c r="AK2386" s="357">
        <v>1716</v>
      </c>
      <c r="AL2386" s="357">
        <v>2024</v>
      </c>
      <c r="AM2386" s="357">
        <v>1363</v>
      </c>
      <c r="AN2386" s="357">
        <v>1436</v>
      </c>
      <c r="AO2386" s="357">
        <v>1657</v>
      </c>
      <c r="AP2386" s="357">
        <v>1461</v>
      </c>
      <c r="AQ2386" s="357">
        <v>1461</v>
      </c>
      <c r="AR2386" s="357">
        <v>1678</v>
      </c>
      <c r="AS2386" s="357">
        <v>1537</v>
      </c>
      <c r="AT2386" s="105"/>
      <c r="AU2386" s="105" t="s">
        <v>4776</v>
      </c>
      <c r="AV2386" s="126">
        <v>11</v>
      </c>
    </row>
    <row r="2387" spans="1:48" ht="23.25" customHeight="1">
      <c r="A2387" s="447"/>
      <c r="D2387" s="105" t="s">
        <v>4777</v>
      </c>
      <c r="E2387" s="164" t="s">
        <v>4777</v>
      </c>
      <c r="F2387" s="165" t="s">
        <v>4829</v>
      </c>
      <c r="G2387" s="126">
        <v>11.799999999999999</v>
      </c>
      <c r="H2387" s="167" t="s">
        <v>2207</v>
      </c>
      <c r="I2387" s="167" t="s">
        <v>2207</v>
      </c>
      <c r="J2387" s="167" t="s">
        <v>2207</v>
      </c>
      <c r="K2387" s="362" t="s">
        <v>2207</v>
      </c>
      <c r="L2387" s="362" t="s">
        <v>2207</v>
      </c>
      <c r="M2387" s="362" t="s">
        <v>2207</v>
      </c>
      <c r="N2387" s="362" t="s">
        <v>2207</v>
      </c>
      <c r="O2387" s="362" t="s">
        <v>2207</v>
      </c>
      <c r="P2387" s="362" t="s">
        <v>2207</v>
      </c>
      <c r="Q2387" s="362" t="s">
        <v>2207</v>
      </c>
      <c r="R2387" s="362" t="s">
        <v>2207</v>
      </c>
      <c r="S2387" s="354">
        <v>1884</v>
      </c>
      <c r="T2387" s="354">
        <v>2087</v>
      </c>
      <c r="U2387" s="354">
        <v>2056</v>
      </c>
      <c r="V2387" s="357">
        <v>1590</v>
      </c>
      <c r="W2387" s="357">
        <v>1780</v>
      </c>
      <c r="X2387" s="357">
        <v>1589</v>
      </c>
      <c r="Y2387" s="357">
        <v>1677</v>
      </c>
      <c r="Z2387" s="357">
        <v>1973</v>
      </c>
      <c r="AA2387" s="357">
        <v>1718</v>
      </c>
      <c r="AB2387" s="357">
        <v>1634</v>
      </c>
      <c r="AC2387" s="357">
        <v>1746</v>
      </c>
      <c r="AD2387" s="357">
        <v>2128</v>
      </c>
      <c r="AE2387" s="357">
        <v>1789</v>
      </c>
      <c r="AF2387" s="357">
        <v>1816</v>
      </c>
      <c r="AG2387" s="357">
        <v>1931</v>
      </c>
      <c r="AH2387" s="357">
        <v>2278</v>
      </c>
      <c r="AI2387" s="368" t="s">
        <v>2207</v>
      </c>
      <c r="AJ2387" s="357">
        <v>1652</v>
      </c>
      <c r="AK2387" s="357">
        <v>1764</v>
      </c>
      <c r="AL2387" s="357">
        <v>2082</v>
      </c>
      <c r="AM2387" s="357">
        <v>1436</v>
      </c>
      <c r="AN2387" s="357">
        <v>1514</v>
      </c>
      <c r="AO2387" s="357">
        <v>1746</v>
      </c>
      <c r="AP2387" s="357">
        <v>1512</v>
      </c>
      <c r="AQ2387" s="357">
        <v>1512</v>
      </c>
      <c r="AR2387" s="357">
        <v>1717</v>
      </c>
      <c r="AS2387" s="357">
        <v>1681</v>
      </c>
      <c r="AT2387" s="105"/>
      <c r="AU2387" s="105" t="s">
        <v>4777</v>
      </c>
      <c r="AV2387" s="126">
        <v>11.799999999999999</v>
      </c>
    </row>
    <row r="2388" spans="1:48" ht="23.25" customHeight="1">
      <c r="A2388" s="447"/>
      <c r="D2388" s="105" t="s">
        <v>4778</v>
      </c>
      <c r="E2388" s="164" t="s">
        <v>4778</v>
      </c>
      <c r="F2388" s="165" t="s">
        <v>4830</v>
      </c>
      <c r="G2388" s="126">
        <v>12.6</v>
      </c>
      <c r="H2388" s="167" t="s">
        <v>2207</v>
      </c>
      <c r="I2388" s="167" t="s">
        <v>2207</v>
      </c>
      <c r="J2388" s="167" t="s">
        <v>2207</v>
      </c>
      <c r="K2388" s="362" t="s">
        <v>2207</v>
      </c>
      <c r="L2388" s="362" t="s">
        <v>2207</v>
      </c>
      <c r="M2388" s="362" t="s">
        <v>2207</v>
      </c>
      <c r="N2388" s="362" t="s">
        <v>2207</v>
      </c>
      <c r="O2388" s="362" t="s">
        <v>2207</v>
      </c>
      <c r="P2388" s="362" t="s">
        <v>2207</v>
      </c>
      <c r="Q2388" s="362" t="s">
        <v>2207</v>
      </c>
      <c r="R2388" s="362" t="s">
        <v>2207</v>
      </c>
      <c r="S2388" s="354">
        <v>1919</v>
      </c>
      <c r="T2388" s="354">
        <v>2130</v>
      </c>
      <c r="U2388" s="354">
        <v>2101</v>
      </c>
      <c r="V2388" s="357">
        <v>1624</v>
      </c>
      <c r="W2388" s="357">
        <v>1817</v>
      </c>
      <c r="X2388" s="357">
        <v>1614</v>
      </c>
      <c r="Y2388" s="357">
        <v>1707</v>
      </c>
      <c r="Z2388" s="357">
        <v>2008</v>
      </c>
      <c r="AA2388" s="357">
        <v>1745</v>
      </c>
      <c r="AB2388" s="357">
        <v>1664</v>
      </c>
      <c r="AC2388" s="357">
        <v>1782</v>
      </c>
      <c r="AD2388" s="357">
        <v>2175</v>
      </c>
      <c r="AE2388" s="357">
        <v>1821</v>
      </c>
      <c r="AF2388" s="357">
        <v>1846</v>
      </c>
      <c r="AG2388" s="357">
        <v>1967</v>
      </c>
      <c r="AH2388" s="357">
        <v>2320</v>
      </c>
      <c r="AI2388" s="368" t="s">
        <v>2207</v>
      </c>
      <c r="AJ2388" s="357">
        <v>1682</v>
      </c>
      <c r="AK2388" s="357">
        <v>1801</v>
      </c>
      <c r="AL2388" s="357">
        <v>2124</v>
      </c>
      <c r="AM2388" s="357">
        <v>1466</v>
      </c>
      <c r="AN2388" s="357">
        <v>1549</v>
      </c>
      <c r="AO2388" s="357">
        <v>1787</v>
      </c>
      <c r="AP2388" s="357">
        <v>1548</v>
      </c>
      <c r="AQ2388" s="357">
        <v>1548</v>
      </c>
      <c r="AR2388" s="357">
        <v>1764</v>
      </c>
      <c r="AS2388" s="357">
        <v>1713</v>
      </c>
      <c r="AT2388" s="105"/>
      <c r="AU2388" s="105" t="s">
        <v>4778</v>
      </c>
      <c r="AV2388" s="126">
        <v>12.6</v>
      </c>
    </row>
    <row r="2389" spans="1:48" ht="23.25" customHeight="1">
      <c r="A2389" s="449"/>
      <c r="D2389" s="105" t="s">
        <v>4779</v>
      </c>
      <c r="E2389" s="164" t="s">
        <v>4779</v>
      </c>
      <c r="F2389" s="165" t="s">
        <v>4831</v>
      </c>
      <c r="G2389" s="126">
        <v>13.4</v>
      </c>
      <c r="H2389" s="167" t="s">
        <v>2207</v>
      </c>
      <c r="I2389" s="167" t="s">
        <v>2207</v>
      </c>
      <c r="J2389" s="167" t="s">
        <v>2207</v>
      </c>
      <c r="K2389" s="362" t="s">
        <v>2207</v>
      </c>
      <c r="L2389" s="362" t="s">
        <v>2207</v>
      </c>
      <c r="M2389" s="362" t="s">
        <v>2207</v>
      </c>
      <c r="N2389" s="362" t="s">
        <v>2207</v>
      </c>
      <c r="O2389" s="362" t="s">
        <v>2207</v>
      </c>
      <c r="P2389" s="362" t="s">
        <v>2207</v>
      </c>
      <c r="Q2389" s="362" t="s">
        <v>2207</v>
      </c>
      <c r="R2389" s="362" t="s">
        <v>2207</v>
      </c>
      <c r="S2389" s="354">
        <v>1954</v>
      </c>
      <c r="T2389" s="354">
        <v>2173</v>
      </c>
      <c r="U2389" s="354">
        <v>2147</v>
      </c>
      <c r="V2389" s="357">
        <v>1658</v>
      </c>
      <c r="W2389" s="357">
        <v>1855</v>
      </c>
      <c r="X2389" s="357">
        <v>1640</v>
      </c>
      <c r="Y2389" s="357">
        <v>1737</v>
      </c>
      <c r="Z2389" s="357">
        <v>2042</v>
      </c>
      <c r="AA2389" s="357">
        <v>1773</v>
      </c>
      <c r="AB2389" s="357">
        <v>1694</v>
      </c>
      <c r="AC2389" s="357">
        <v>1818</v>
      </c>
      <c r="AD2389" s="357">
        <v>2221</v>
      </c>
      <c r="AE2389" s="357">
        <v>1853</v>
      </c>
      <c r="AF2389" s="357">
        <v>1875</v>
      </c>
      <c r="AG2389" s="357">
        <v>2003</v>
      </c>
      <c r="AH2389" s="357">
        <v>2362</v>
      </c>
      <c r="AI2389" s="368" t="s">
        <v>2207</v>
      </c>
      <c r="AJ2389" s="357">
        <v>1727</v>
      </c>
      <c r="AK2389" s="357">
        <v>1852</v>
      </c>
      <c r="AL2389" s="357">
        <v>2184</v>
      </c>
      <c r="AM2389" s="357">
        <v>1496</v>
      </c>
      <c r="AN2389" s="357">
        <v>1584</v>
      </c>
      <c r="AO2389" s="357">
        <v>1827</v>
      </c>
      <c r="AP2389" s="357">
        <v>1583</v>
      </c>
      <c r="AQ2389" s="357">
        <v>1583</v>
      </c>
      <c r="AR2389" s="357">
        <v>1812</v>
      </c>
      <c r="AS2389" s="357">
        <v>1746</v>
      </c>
      <c r="AT2389" s="105"/>
      <c r="AU2389" s="105" t="s">
        <v>4779</v>
      </c>
      <c r="AV2389" s="126">
        <v>13.4</v>
      </c>
    </row>
    <row r="2390" spans="1:48" ht="23.25" customHeight="1">
      <c r="A2390" s="449"/>
      <c r="D2390" s="105" t="s">
        <v>4780</v>
      </c>
      <c r="E2390" s="164" t="s">
        <v>4780</v>
      </c>
      <c r="F2390" s="165" t="s">
        <v>4832</v>
      </c>
      <c r="G2390" s="126">
        <v>14.1</v>
      </c>
      <c r="H2390" s="167" t="s">
        <v>2207</v>
      </c>
      <c r="I2390" s="167" t="s">
        <v>2207</v>
      </c>
      <c r="J2390" s="167" t="s">
        <v>2207</v>
      </c>
      <c r="K2390" s="362" t="s">
        <v>2207</v>
      </c>
      <c r="L2390" s="362" t="s">
        <v>2207</v>
      </c>
      <c r="M2390" s="362" t="s">
        <v>2207</v>
      </c>
      <c r="N2390" s="362" t="s">
        <v>2207</v>
      </c>
      <c r="O2390" s="362" t="s">
        <v>2207</v>
      </c>
      <c r="P2390" s="362" t="s">
        <v>2207</v>
      </c>
      <c r="Q2390" s="362" t="s">
        <v>2207</v>
      </c>
      <c r="R2390" s="362" t="s">
        <v>2207</v>
      </c>
      <c r="S2390" s="354">
        <v>1988</v>
      </c>
      <c r="T2390" s="354">
        <v>2215</v>
      </c>
      <c r="U2390" s="354">
        <v>2191</v>
      </c>
      <c r="V2390" s="357">
        <v>1590</v>
      </c>
      <c r="W2390" s="357">
        <v>1807</v>
      </c>
      <c r="X2390" s="357">
        <v>1664</v>
      </c>
      <c r="Y2390" s="357">
        <v>1765</v>
      </c>
      <c r="Z2390" s="357">
        <v>2075</v>
      </c>
      <c r="AA2390" s="357">
        <v>1799</v>
      </c>
      <c r="AB2390" s="357">
        <v>1722</v>
      </c>
      <c r="AC2390" s="357">
        <v>1853</v>
      </c>
      <c r="AD2390" s="357">
        <v>2267</v>
      </c>
      <c r="AE2390" s="357">
        <v>1883</v>
      </c>
      <c r="AF2390" s="357">
        <v>1904</v>
      </c>
      <c r="AG2390" s="357">
        <v>2038</v>
      </c>
      <c r="AH2390" s="357">
        <v>2403</v>
      </c>
      <c r="AI2390" s="368" t="s">
        <v>2207</v>
      </c>
      <c r="AJ2390" s="357">
        <v>1756</v>
      </c>
      <c r="AK2390" s="357">
        <v>1887</v>
      </c>
      <c r="AL2390" s="357">
        <v>2225</v>
      </c>
      <c r="AM2390" s="357">
        <v>1525</v>
      </c>
      <c r="AN2390" s="357">
        <v>1619</v>
      </c>
      <c r="AO2390" s="357">
        <v>1866</v>
      </c>
      <c r="AP2390" s="357">
        <v>1616</v>
      </c>
      <c r="AQ2390" s="357">
        <v>1616</v>
      </c>
      <c r="AR2390" s="357">
        <v>1857</v>
      </c>
      <c r="AS2390" s="357">
        <v>1777</v>
      </c>
      <c r="AT2390" s="105"/>
      <c r="AU2390" s="105" t="s">
        <v>4780</v>
      </c>
      <c r="AV2390" s="126">
        <v>14.1</v>
      </c>
    </row>
    <row r="2391" spans="1:48" ht="23.25" customHeight="1">
      <c r="A2391" s="449"/>
      <c r="D2391" s="105" t="s">
        <v>4781</v>
      </c>
      <c r="E2391" s="164" t="s">
        <v>4781</v>
      </c>
      <c r="F2391" s="165" t="s">
        <v>4833</v>
      </c>
      <c r="G2391" s="126">
        <v>14.9</v>
      </c>
      <c r="H2391" s="167" t="s">
        <v>2207</v>
      </c>
      <c r="I2391" s="167" t="s">
        <v>2207</v>
      </c>
      <c r="J2391" s="167" t="s">
        <v>2207</v>
      </c>
      <c r="K2391" s="362" t="s">
        <v>2207</v>
      </c>
      <c r="L2391" s="362" t="s">
        <v>2207</v>
      </c>
      <c r="M2391" s="362" t="s">
        <v>2207</v>
      </c>
      <c r="N2391" s="362" t="s">
        <v>2207</v>
      </c>
      <c r="O2391" s="362" t="s">
        <v>2207</v>
      </c>
      <c r="P2391" s="362" t="s">
        <v>2207</v>
      </c>
      <c r="Q2391" s="362" t="s">
        <v>2207</v>
      </c>
      <c r="R2391" s="362" t="s">
        <v>2207</v>
      </c>
      <c r="S2391" s="354">
        <v>1998</v>
      </c>
      <c r="T2391" s="354">
        <v>2220</v>
      </c>
      <c r="U2391" s="354">
        <v>2201</v>
      </c>
      <c r="V2391" s="357">
        <v>1696</v>
      </c>
      <c r="W2391" s="357">
        <v>1895</v>
      </c>
      <c r="X2391" s="357">
        <v>1688</v>
      </c>
      <c r="Y2391" s="357">
        <v>1794</v>
      </c>
      <c r="Z2391" s="357">
        <v>2108</v>
      </c>
      <c r="AA2391" s="357">
        <v>1825</v>
      </c>
      <c r="AB2391" s="357">
        <v>1751</v>
      </c>
      <c r="AC2391" s="357">
        <v>1887</v>
      </c>
      <c r="AD2391" s="357">
        <v>2311</v>
      </c>
      <c r="AE2391" s="357">
        <v>1913</v>
      </c>
      <c r="AF2391" s="357">
        <v>1933</v>
      </c>
      <c r="AG2391" s="357">
        <v>2073</v>
      </c>
      <c r="AH2391" s="357">
        <v>2443</v>
      </c>
      <c r="AI2391" s="368" t="s">
        <v>2207</v>
      </c>
      <c r="AJ2391" s="357">
        <v>1784</v>
      </c>
      <c r="AK2391" s="357">
        <v>1921</v>
      </c>
      <c r="AL2391" s="357">
        <v>2265</v>
      </c>
      <c r="AM2391" s="357">
        <v>1553</v>
      </c>
      <c r="AN2391" s="357">
        <v>1652</v>
      </c>
      <c r="AO2391" s="357">
        <v>1905</v>
      </c>
      <c r="AP2391" s="357">
        <v>1619</v>
      </c>
      <c r="AQ2391" s="357">
        <v>1619</v>
      </c>
      <c r="AR2391" s="357">
        <v>1941</v>
      </c>
      <c r="AS2391" s="357">
        <v>1782</v>
      </c>
      <c r="AT2391" s="105"/>
      <c r="AU2391" s="105" t="s">
        <v>4781</v>
      </c>
      <c r="AV2391" s="126">
        <v>14.9</v>
      </c>
    </row>
    <row r="2392" spans="1:48" ht="23.25" customHeight="1">
      <c r="A2392" s="449"/>
      <c r="D2392" s="105" t="s">
        <v>4782</v>
      </c>
      <c r="E2392" s="164" t="s">
        <v>4782</v>
      </c>
      <c r="F2392" s="165" t="s">
        <v>4834</v>
      </c>
      <c r="G2392" s="126">
        <v>15.7</v>
      </c>
      <c r="H2392" s="167" t="s">
        <v>2207</v>
      </c>
      <c r="I2392" s="167" t="s">
        <v>2207</v>
      </c>
      <c r="J2392" s="167" t="s">
        <v>2207</v>
      </c>
      <c r="K2392" s="362" t="s">
        <v>2207</v>
      </c>
      <c r="L2392" s="362" t="s">
        <v>2207</v>
      </c>
      <c r="M2392" s="362" t="s">
        <v>2207</v>
      </c>
      <c r="N2392" s="362" t="s">
        <v>2207</v>
      </c>
      <c r="O2392" s="362" t="s">
        <v>2207</v>
      </c>
      <c r="P2392" s="362" t="s">
        <v>2207</v>
      </c>
      <c r="Q2392" s="362" t="s">
        <v>2207</v>
      </c>
      <c r="R2392" s="362" t="s">
        <v>2207</v>
      </c>
      <c r="S2392" s="354">
        <v>2032</v>
      </c>
      <c r="T2392" s="354">
        <v>2262</v>
      </c>
      <c r="U2392" s="354">
        <v>2245</v>
      </c>
      <c r="V2392" s="357">
        <v>1729</v>
      </c>
      <c r="W2392" s="357">
        <v>1933</v>
      </c>
      <c r="X2392" s="357">
        <v>1713</v>
      </c>
      <c r="Y2392" s="357">
        <v>1823</v>
      </c>
      <c r="Z2392" s="357">
        <v>2141</v>
      </c>
      <c r="AA2392" s="357">
        <v>1852</v>
      </c>
      <c r="AB2392" s="357">
        <v>1780</v>
      </c>
      <c r="AC2392" s="357">
        <v>1922</v>
      </c>
      <c r="AD2392" s="357">
        <v>2357</v>
      </c>
      <c r="AE2392" s="357">
        <v>1944</v>
      </c>
      <c r="AF2392" s="357">
        <v>1962</v>
      </c>
      <c r="AG2392" s="357">
        <v>2108</v>
      </c>
      <c r="AH2392" s="357">
        <v>2484</v>
      </c>
      <c r="AI2392" s="368" t="s">
        <v>2207</v>
      </c>
      <c r="AJ2392" s="357">
        <v>1814</v>
      </c>
      <c r="AK2392" s="357">
        <v>1956</v>
      </c>
      <c r="AL2392" s="357">
        <v>2306</v>
      </c>
      <c r="AM2392" s="357">
        <v>1582</v>
      </c>
      <c r="AN2392" s="357">
        <v>1687</v>
      </c>
      <c r="AO2392" s="357">
        <v>1944</v>
      </c>
      <c r="AP2392" s="357">
        <v>1653</v>
      </c>
      <c r="AQ2392" s="357">
        <v>1653</v>
      </c>
      <c r="AR2392" s="357">
        <v>1987</v>
      </c>
      <c r="AS2392" s="357">
        <v>1813</v>
      </c>
      <c r="AT2392" s="105"/>
      <c r="AU2392" s="105" t="s">
        <v>4782</v>
      </c>
      <c r="AV2392" s="126">
        <v>15.7</v>
      </c>
    </row>
    <row r="2393" spans="1:48" ht="23.25" customHeight="1">
      <c r="A2393" s="449"/>
      <c r="B2393" s="440"/>
      <c r="D2393" s="105" t="s">
        <v>1746</v>
      </c>
      <c r="E2393" s="164" t="s">
        <v>1746</v>
      </c>
      <c r="F2393" s="165" t="s">
        <v>1749</v>
      </c>
      <c r="G2393" s="126">
        <v>2.5</v>
      </c>
      <c r="H2393" s="166">
        <v>348</v>
      </c>
      <c r="I2393" s="166">
        <v>380</v>
      </c>
      <c r="J2393" s="166">
        <v>437</v>
      </c>
      <c r="K2393" s="357">
        <v>348</v>
      </c>
      <c r="L2393" s="357">
        <v>380</v>
      </c>
      <c r="M2393" s="357">
        <v>437</v>
      </c>
      <c r="N2393" s="357">
        <v>388</v>
      </c>
      <c r="O2393" s="357">
        <v>348</v>
      </c>
      <c r="P2393" s="357">
        <v>380</v>
      </c>
      <c r="Q2393" s="357">
        <v>437</v>
      </c>
      <c r="R2393" s="357">
        <v>388</v>
      </c>
      <c r="S2393" s="354">
        <v>348</v>
      </c>
      <c r="T2393" s="354">
        <v>380</v>
      </c>
      <c r="U2393" s="354">
        <v>437</v>
      </c>
      <c r="V2393" s="357">
        <v>380</v>
      </c>
      <c r="W2393" s="357">
        <v>437</v>
      </c>
      <c r="X2393" s="357">
        <v>348</v>
      </c>
      <c r="Y2393" s="357">
        <v>380</v>
      </c>
      <c r="Z2393" s="357">
        <v>437</v>
      </c>
      <c r="AA2393" s="357">
        <v>388</v>
      </c>
      <c r="AB2393" s="357">
        <v>348</v>
      </c>
      <c r="AC2393" s="357">
        <v>380</v>
      </c>
      <c r="AD2393" s="357">
        <v>437</v>
      </c>
      <c r="AE2393" s="357">
        <v>388</v>
      </c>
      <c r="AF2393" s="357">
        <v>348</v>
      </c>
      <c r="AG2393" s="357">
        <v>380</v>
      </c>
      <c r="AH2393" s="357">
        <v>437</v>
      </c>
      <c r="AI2393" s="368" t="s">
        <v>2207</v>
      </c>
      <c r="AJ2393" s="357">
        <v>348</v>
      </c>
      <c r="AK2393" s="357">
        <v>380</v>
      </c>
      <c r="AL2393" s="357">
        <v>437</v>
      </c>
      <c r="AM2393" s="357">
        <v>348</v>
      </c>
      <c r="AN2393" s="357">
        <v>380</v>
      </c>
      <c r="AO2393" s="357">
        <v>437</v>
      </c>
      <c r="AP2393" s="357">
        <v>419</v>
      </c>
      <c r="AQ2393" s="357">
        <v>419</v>
      </c>
      <c r="AR2393" s="357">
        <v>419</v>
      </c>
      <c r="AS2393" s="357">
        <v>419</v>
      </c>
      <c r="AT2393" s="105"/>
      <c r="AU2393" s="105" t="s">
        <v>1746</v>
      </c>
      <c r="AV2393" s="126">
        <v>2.5</v>
      </c>
    </row>
    <row r="2394" spans="1:48" ht="23.25" customHeight="1">
      <c r="A2394" s="447"/>
      <c r="B2394" s="440"/>
      <c r="D2394" s="105" t="s">
        <v>1747</v>
      </c>
      <c r="E2394" s="164" t="s">
        <v>1747</v>
      </c>
      <c r="F2394" s="165" t="s">
        <v>1750</v>
      </c>
      <c r="G2394" s="126">
        <v>3</v>
      </c>
      <c r="H2394" s="166">
        <v>381</v>
      </c>
      <c r="I2394" s="166">
        <v>418</v>
      </c>
      <c r="J2394" s="166">
        <v>481</v>
      </c>
      <c r="K2394" s="357">
        <v>381</v>
      </c>
      <c r="L2394" s="357">
        <v>418</v>
      </c>
      <c r="M2394" s="357">
        <v>481</v>
      </c>
      <c r="N2394" s="357">
        <v>426</v>
      </c>
      <c r="O2394" s="357">
        <v>381</v>
      </c>
      <c r="P2394" s="357">
        <v>418</v>
      </c>
      <c r="Q2394" s="357">
        <v>481</v>
      </c>
      <c r="R2394" s="357">
        <v>426</v>
      </c>
      <c r="S2394" s="354">
        <v>381</v>
      </c>
      <c r="T2394" s="354">
        <v>418</v>
      </c>
      <c r="U2394" s="354">
        <v>481</v>
      </c>
      <c r="V2394" s="357">
        <v>418</v>
      </c>
      <c r="W2394" s="357">
        <v>481</v>
      </c>
      <c r="X2394" s="357">
        <v>381</v>
      </c>
      <c r="Y2394" s="357">
        <v>418</v>
      </c>
      <c r="Z2394" s="357">
        <v>481</v>
      </c>
      <c r="AA2394" s="357">
        <v>426</v>
      </c>
      <c r="AB2394" s="357">
        <v>381</v>
      </c>
      <c r="AC2394" s="357">
        <v>418</v>
      </c>
      <c r="AD2394" s="357">
        <v>481</v>
      </c>
      <c r="AE2394" s="357">
        <v>426</v>
      </c>
      <c r="AF2394" s="357">
        <v>381</v>
      </c>
      <c r="AG2394" s="357">
        <v>418</v>
      </c>
      <c r="AH2394" s="357">
        <v>481</v>
      </c>
      <c r="AI2394" s="368" t="s">
        <v>2207</v>
      </c>
      <c r="AJ2394" s="357">
        <v>381</v>
      </c>
      <c r="AK2394" s="357">
        <v>418</v>
      </c>
      <c r="AL2394" s="357">
        <v>481</v>
      </c>
      <c r="AM2394" s="357">
        <v>381</v>
      </c>
      <c r="AN2394" s="357">
        <v>418</v>
      </c>
      <c r="AO2394" s="357">
        <v>481</v>
      </c>
      <c r="AP2394" s="357">
        <v>461</v>
      </c>
      <c r="AQ2394" s="357">
        <v>461</v>
      </c>
      <c r="AR2394" s="357">
        <v>461</v>
      </c>
      <c r="AS2394" s="357">
        <v>461</v>
      </c>
      <c r="AT2394" s="105"/>
      <c r="AU2394" s="105" t="s">
        <v>1747</v>
      </c>
      <c r="AV2394" s="126">
        <v>3</v>
      </c>
    </row>
    <row r="2395" spans="1:48" ht="23.25" customHeight="1">
      <c r="A2395" s="447"/>
      <c r="B2395" s="440"/>
      <c r="D2395" s="105" t="s">
        <v>3225</v>
      </c>
      <c r="E2395" s="164" t="s">
        <v>3225</v>
      </c>
      <c r="F2395" s="165" t="s">
        <v>3853</v>
      </c>
      <c r="G2395" s="126">
        <v>3.3000000000000003</v>
      </c>
      <c r="H2395" s="166">
        <v>391</v>
      </c>
      <c r="I2395" s="166">
        <v>429</v>
      </c>
      <c r="J2395" s="166">
        <v>494</v>
      </c>
      <c r="K2395" s="357">
        <v>391</v>
      </c>
      <c r="L2395" s="357">
        <v>429</v>
      </c>
      <c r="M2395" s="357">
        <v>494</v>
      </c>
      <c r="N2395" s="357">
        <v>440</v>
      </c>
      <c r="O2395" s="357">
        <v>391</v>
      </c>
      <c r="P2395" s="357">
        <v>429</v>
      </c>
      <c r="Q2395" s="357">
        <v>494</v>
      </c>
      <c r="R2395" s="357">
        <v>440</v>
      </c>
      <c r="S2395" s="354">
        <v>391</v>
      </c>
      <c r="T2395" s="354">
        <v>429</v>
      </c>
      <c r="U2395" s="354">
        <v>494</v>
      </c>
      <c r="V2395" s="357">
        <v>429</v>
      </c>
      <c r="W2395" s="357">
        <v>494</v>
      </c>
      <c r="X2395" s="357">
        <v>391</v>
      </c>
      <c r="Y2395" s="357">
        <v>429</v>
      </c>
      <c r="Z2395" s="357">
        <v>494</v>
      </c>
      <c r="AA2395" s="357">
        <v>440</v>
      </c>
      <c r="AB2395" s="357">
        <v>391</v>
      </c>
      <c r="AC2395" s="357">
        <v>429</v>
      </c>
      <c r="AD2395" s="357">
        <v>494</v>
      </c>
      <c r="AE2395" s="357">
        <v>440</v>
      </c>
      <c r="AF2395" s="357">
        <v>391</v>
      </c>
      <c r="AG2395" s="357">
        <v>429</v>
      </c>
      <c r="AH2395" s="357">
        <v>494</v>
      </c>
      <c r="AI2395" s="368" t="s">
        <v>2207</v>
      </c>
      <c r="AJ2395" s="357">
        <v>391</v>
      </c>
      <c r="AK2395" s="357">
        <v>429</v>
      </c>
      <c r="AL2395" s="357">
        <v>494</v>
      </c>
      <c r="AM2395" s="357">
        <v>391</v>
      </c>
      <c r="AN2395" s="357">
        <v>429</v>
      </c>
      <c r="AO2395" s="357">
        <v>494</v>
      </c>
      <c r="AP2395" s="357">
        <v>472</v>
      </c>
      <c r="AQ2395" s="357">
        <v>472</v>
      </c>
      <c r="AR2395" s="357">
        <v>472</v>
      </c>
      <c r="AS2395" s="357">
        <v>472</v>
      </c>
      <c r="AT2395" s="105"/>
      <c r="AU2395" s="105" t="s">
        <v>3225</v>
      </c>
      <c r="AV2395" s="126">
        <v>3.3000000000000003</v>
      </c>
    </row>
    <row r="2396" spans="1:48" ht="23.25" customHeight="1">
      <c r="A2396" s="447"/>
      <c r="B2396" s="440"/>
      <c r="D2396" s="105" t="s">
        <v>1748</v>
      </c>
      <c r="E2396" s="164" t="s">
        <v>1748</v>
      </c>
      <c r="F2396" s="165" t="s">
        <v>1751</v>
      </c>
      <c r="G2396" s="126">
        <v>3.5</v>
      </c>
      <c r="H2396" s="166">
        <v>412</v>
      </c>
      <c r="I2396" s="166">
        <v>454</v>
      </c>
      <c r="J2396" s="166">
        <v>523</v>
      </c>
      <c r="K2396" s="357">
        <v>412</v>
      </c>
      <c r="L2396" s="357">
        <v>454</v>
      </c>
      <c r="M2396" s="357">
        <v>523</v>
      </c>
      <c r="N2396" s="357">
        <v>463</v>
      </c>
      <c r="O2396" s="357">
        <v>412</v>
      </c>
      <c r="P2396" s="357">
        <v>454</v>
      </c>
      <c r="Q2396" s="357">
        <v>523</v>
      </c>
      <c r="R2396" s="357">
        <v>463</v>
      </c>
      <c r="S2396" s="354">
        <v>412</v>
      </c>
      <c r="T2396" s="354">
        <v>454</v>
      </c>
      <c r="U2396" s="354">
        <v>523</v>
      </c>
      <c r="V2396" s="357">
        <v>454</v>
      </c>
      <c r="W2396" s="357">
        <v>523</v>
      </c>
      <c r="X2396" s="357">
        <v>412</v>
      </c>
      <c r="Y2396" s="357">
        <v>454</v>
      </c>
      <c r="Z2396" s="357">
        <v>523</v>
      </c>
      <c r="AA2396" s="357">
        <v>463</v>
      </c>
      <c r="AB2396" s="357">
        <v>412</v>
      </c>
      <c r="AC2396" s="357">
        <v>454</v>
      </c>
      <c r="AD2396" s="357">
        <v>523</v>
      </c>
      <c r="AE2396" s="357">
        <v>463</v>
      </c>
      <c r="AF2396" s="357">
        <v>412</v>
      </c>
      <c r="AG2396" s="357">
        <v>454</v>
      </c>
      <c r="AH2396" s="357">
        <v>523</v>
      </c>
      <c r="AI2396" s="368" t="s">
        <v>2207</v>
      </c>
      <c r="AJ2396" s="357">
        <v>412</v>
      </c>
      <c r="AK2396" s="357">
        <v>454</v>
      </c>
      <c r="AL2396" s="357">
        <v>523</v>
      </c>
      <c r="AM2396" s="357">
        <v>412</v>
      </c>
      <c r="AN2396" s="357">
        <v>454</v>
      </c>
      <c r="AO2396" s="357">
        <v>523</v>
      </c>
      <c r="AP2396" s="357">
        <v>502</v>
      </c>
      <c r="AQ2396" s="357">
        <v>502</v>
      </c>
      <c r="AR2396" s="357">
        <v>502</v>
      </c>
      <c r="AS2396" s="357">
        <v>502</v>
      </c>
      <c r="AT2396" s="105"/>
      <c r="AU2396" s="105" t="s">
        <v>1748</v>
      </c>
      <c r="AV2396" s="126">
        <v>3.5</v>
      </c>
    </row>
    <row r="2397" spans="1:48" ht="23.25" customHeight="1">
      <c r="A2397" s="448"/>
      <c r="B2397" s="440"/>
      <c r="D2397" s="105" t="s">
        <v>2903</v>
      </c>
      <c r="E2397" s="164" t="s">
        <v>2903</v>
      </c>
      <c r="F2397" s="165" t="s">
        <v>2908</v>
      </c>
      <c r="G2397" s="126">
        <v>3</v>
      </c>
      <c r="H2397" s="166">
        <v>339</v>
      </c>
      <c r="I2397" s="166">
        <v>379</v>
      </c>
      <c r="J2397" s="166">
        <v>437</v>
      </c>
      <c r="K2397" s="357">
        <v>339</v>
      </c>
      <c r="L2397" s="357">
        <v>379</v>
      </c>
      <c r="M2397" s="357">
        <v>437</v>
      </c>
      <c r="N2397" s="357">
        <v>388</v>
      </c>
      <c r="O2397" s="357">
        <v>339</v>
      </c>
      <c r="P2397" s="357">
        <v>379</v>
      </c>
      <c r="Q2397" s="357">
        <v>437</v>
      </c>
      <c r="R2397" s="357">
        <v>388</v>
      </c>
      <c r="S2397" s="354">
        <v>339</v>
      </c>
      <c r="T2397" s="354">
        <v>379</v>
      </c>
      <c r="U2397" s="354">
        <v>437</v>
      </c>
      <c r="V2397" s="357">
        <v>379</v>
      </c>
      <c r="W2397" s="357">
        <v>437</v>
      </c>
      <c r="X2397" s="357">
        <v>339</v>
      </c>
      <c r="Y2397" s="357">
        <v>379</v>
      </c>
      <c r="Z2397" s="357">
        <v>437</v>
      </c>
      <c r="AA2397" s="357">
        <v>388</v>
      </c>
      <c r="AB2397" s="357">
        <v>339</v>
      </c>
      <c r="AC2397" s="357">
        <v>379</v>
      </c>
      <c r="AD2397" s="357">
        <v>437</v>
      </c>
      <c r="AE2397" s="357">
        <v>388</v>
      </c>
      <c r="AF2397" s="357">
        <v>339</v>
      </c>
      <c r="AG2397" s="357">
        <v>379</v>
      </c>
      <c r="AH2397" s="357">
        <v>437</v>
      </c>
      <c r="AI2397" s="368" t="s">
        <v>2207</v>
      </c>
      <c r="AJ2397" s="357">
        <v>339</v>
      </c>
      <c r="AK2397" s="357">
        <v>379</v>
      </c>
      <c r="AL2397" s="357">
        <v>437</v>
      </c>
      <c r="AM2397" s="357">
        <v>339</v>
      </c>
      <c r="AN2397" s="357">
        <v>379</v>
      </c>
      <c r="AO2397" s="357">
        <v>437</v>
      </c>
      <c r="AP2397" s="357">
        <v>417</v>
      </c>
      <c r="AQ2397" s="357">
        <v>417</v>
      </c>
      <c r="AR2397" s="357">
        <v>417</v>
      </c>
      <c r="AS2397" s="357">
        <v>417</v>
      </c>
      <c r="AT2397" s="105"/>
      <c r="AU2397" s="105" t="s">
        <v>2903</v>
      </c>
      <c r="AV2397" s="126">
        <v>3</v>
      </c>
    </row>
    <row r="2398" spans="1:48" ht="23.25" customHeight="1">
      <c r="A2398" s="447"/>
      <c r="D2398" s="105" t="s">
        <v>2904</v>
      </c>
      <c r="E2398" s="164" t="s">
        <v>2904</v>
      </c>
      <c r="F2398" s="165" t="s">
        <v>2906</v>
      </c>
      <c r="G2398" s="126">
        <v>1.5</v>
      </c>
      <c r="H2398" s="166">
        <v>293</v>
      </c>
      <c r="I2398" s="166">
        <v>321</v>
      </c>
      <c r="J2398" s="166">
        <v>370</v>
      </c>
      <c r="K2398" s="357">
        <v>293</v>
      </c>
      <c r="L2398" s="357">
        <v>321</v>
      </c>
      <c r="M2398" s="357">
        <v>370</v>
      </c>
      <c r="N2398" s="357">
        <v>331</v>
      </c>
      <c r="O2398" s="357">
        <v>293</v>
      </c>
      <c r="P2398" s="357">
        <v>321</v>
      </c>
      <c r="Q2398" s="357">
        <v>370</v>
      </c>
      <c r="R2398" s="357">
        <v>331</v>
      </c>
      <c r="S2398" s="354">
        <v>293</v>
      </c>
      <c r="T2398" s="354">
        <v>321</v>
      </c>
      <c r="U2398" s="354">
        <v>370</v>
      </c>
      <c r="V2398" s="357">
        <v>321</v>
      </c>
      <c r="W2398" s="357">
        <v>370</v>
      </c>
      <c r="X2398" s="357">
        <v>293</v>
      </c>
      <c r="Y2398" s="357">
        <v>321</v>
      </c>
      <c r="Z2398" s="357">
        <v>370</v>
      </c>
      <c r="AA2398" s="357">
        <v>331</v>
      </c>
      <c r="AB2398" s="357">
        <v>293</v>
      </c>
      <c r="AC2398" s="357">
        <v>321</v>
      </c>
      <c r="AD2398" s="357">
        <v>370</v>
      </c>
      <c r="AE2398" s="357">
        <v>331</v>
      </c>
      <c r="AF2398" s="357">
        <v>293</v>
      </c>
      <c r="AG2398" s="357">
        <v>321</v>
      </c>
      <c r="AH2398" s="357">
        <v>370</v>
      </c>
      <c r="AI2398" s="368" t="s">
        <v>2207</v>
      </c>
      <c r="AJ2398" s="357">
        <v>293</v>
      </c>
      <c r="AK2398" s="357">
        <v>321</v>
      </c>
      <c r="AL2398" s="357">
        <v>370</v>
      </c>
      <c r="AM2398" s="357">
        <v>293</v>
      </c>
      <c r="AN2398" s="357">
        <v>321</v>
      </c>
      <c r="AO2398" s="357">
        <v>370</v>
      </c>
      <c r="AP2398" s="357">
        <v>353</v>
      </c>
      <c r="AQ2398" s="357">
        <v>353</v>
      </c>
      <c r="AR2398" s="357">
        <v>353</v>
      </c>
      <c r="AS2398" s="357">
        <v>353</v>
      </c>
      <c r="AT2398" s="105"/>
      <c r="AU2398" s="105" t="s">
        <v>2904</v>
      </c>
      <c r="AV2398" s="126">
        <v>1.5</v>
      </c>
    </row>
    <row r="2399" spans="1:48" ht="23.25" customHeight="1">
      <c r="A2399" s="447"/>
      <c r="D2399" s="105" t="s">
        <v>2905</v>
      </c>
      <c r="E2399" s="164" t="s">
        <v>2905</v>
      </c>
      <c r="F2399" s="165" t="s">
        <v>2907</v>
      </c>
      <c r="G2399" s="126">
        <v>2.3000000000000003</v>
      </c>
      <c r="H2399" s="166">
        <v>316</v>
      </c>
      <c r="I2399" s="166">
        <v>350</v>
      </c>
      <c r="J2399" s="166">
        <v>403</v>
      </c>
      <c r="K2399" s="357">
        <v>316</v>
      </c>
      <c r="L2399" s="357">
        <v>350</v>
      </c>
      <c r="M2399" s="357">
        <v>403</v>
      </c>
      <c r="N2399" s="357">
        <v>360</v>
      </c>
      <c r="O2399" s="357">
        <v>316</v>
      </c>
      <c r="P2399" s="357">
        <v>350</v>
      </c>
      <c r="Q2399" s="357">
        <v>403</v>
      </c>
      <c r="R2399" s="357">
        <v>360</v>
      </c>
      <c r="S2399" s="354">
        <v>316</v>
      </c>
      <c r="T2399" s="354">
        <v>350</v>
      </c>
      <c r="U2399" s="354">
        <v>403</v>
      </c>
      <c r="V2399" s="357">
        <v>350</v>
      </c>
      <c r="W2399" s="357">
        <v>403</v>
      </c>
      <c r="X2399" s="357">
        <v>316</v>
      </c>
      <c r="Y2399" s="357">
        <v>350</v>
      </c>
      <c r="Z2399" s="357">
        <v>403</v>
      </c>
      <c r="AA2399" s="357">
        <v>360</v>
      </c>
      <c r="AB2399" s="357">
        <v>316</v>
      </c>
      <c r="AC2399" s="357">
        <v>350</v>
      </c>
      <c r="AD2399" s="357">
        <v>403</v>
      </c>
      <c r="AE2399" s="357">
        <v>360</v>
      </c>
      <c r="AF2399" s="357">
        <v>316</v>
      </c>
      <c r="AG2399" s="357">
        <v>350</v>
      </c>
      <c r="AH2399" s="357">
        <v>403</v>
      </c>
      <c r="AI2399" s="368" t="s">
        <v>2207</v>
      </c>
      <c r="AJ2399" s="357">
        <v>316</v>
      </c>
      <c r="AK2399" s="357">
        <v>350</v>
      </c>
      <c r="AL2399" s="357">
        <v>403</v>
      </c>
      <c r="AM2399" s="357">
        <v>316</v>
      </c>
      <c r="AN2399" s="357">
        <v>350</v>
      </c>
      <c r="AO2399" s="357">
        <v>403</v>
      </c>
      <c r="AP2399" s="357">
        <v>385</v>
      </c>
      <c r="AQ2399" s="357">
        <v>385</v>
      </c>
      <c r="AR2399" s="357">
        <v>385</v>
      </c>
      <c r="AS2399" s="357">
        <v>385</v>
      </c>
      <c r="AT2399" s="105"/>
      <c r="AU2399" s="105" t="s">
        <v>2905</v>
      </c>
      <c r="AV2399" s="126">
        <v>2.3000000000000003</v>
      </c>
    </row>
    <row r="2400" spans="1:48" ht="23.25" customHeight="1">
      <c r="A2400" s="447"/>
      <c r="D2400" s="105" t="s">
        <v>1997</v>
      </c>
      <c r="E2400" s="164" t="s">
        <v>1997</v>
      </c>
      <c r="F2400" s="165" t="s">
        <v>2000</v>
      </c>
      <c r="G2400" s="126">
        <v>1.3</v>
      </c>
      <c r="H2400" s="166">
        <v>284</v>
      </c>
      <c r="I2400" s="166">
        <v>312</v>
      </c>
      <c r="J2400" s="166">
        <v>359</v>
      </c>
      <c r="K2400" s="357">
        <v>284</v>
      </c>
      <c r="L2400" s="357">
        <v>312</v>
      </c>
      <c r="M2400" s="357">
        <v>359</v>
      </c>
      <c r="N2400" s="357">
        <v>321</v>
      </c>
      <c r="O2400" s="357">
        <v>284</v>
      </c>
      <c r="P2400" s="357">
        <v>312</v>
      </c>
      <c r="Q2400" s="357">
        <v>359</v>
      </c>
      <c r="R2400" s="357">
        <v>321</v>
      </c>
      <c r="S2400" s="354">
        <v>284</v>
      </c>
      <c r="T2400" s="354">
        <v>312</v>
      </c>
      <c r="U2400" s="354">
        <v>359</v>
      </c>
      <c r="V2400" s="357">
        <v>312</v>
      </c>
      <c r="W2400" s="357">
        <v>359</v>
      </c>
      <c r="X2400" s="357">
        <v>284</v>
      </c>
      <c r="Y2400" s="357">
        <v>312</v>
      </c>
      <c r="Z2400" s="357">
        <v>359</v>
      </c>
      <c r="AA2400" s="357">
        <v>321</v>
      </c>
      <c r="AB2400" s="357">
        <v>284</v>
      </c>
      <c r="AC2400" s="357">
        <v>312</v>
      </c>
      <c r="AD2400" s="357">
        <v>359</v>
      </c>
      <c r="AE2400" s="357">
        <v>321</v>
      </c>
      <c r="AF2400" s="357">
        <v>284</v>
      </c>
      <c r="AG2400" s="357">
        <v>312</v>
      </c>
      <c r="AH2400" s="357">
        <v>359</v>
      </c>
      <c r="AI2400" s="368" t="s">
        <v>2207</v>
      </c>
      <c r="AJ2400" s="357">
        <v>284</v>
      </c>
      <c r="AK2400" s="357">
        <v>312</v>
      </c>
      <c r="AL2400" s="357">
        <v>359</v>
      </c>
      <c r="AM2400" s="357">
        <v>284</v>
      </c>
      <c r="AN2400" s="357">
        <v>312</v>
      </c>
      <c r="AO2400" s="357">
        <v>359</v>
      </c>
      <c r="AP2400" s="357">
        <v>342</v>
      </c>
      <c r="AQ2400" s="357">
        <v>342</v>
      </c>
      <c r="AR2400" s="357">
        <v>342</v>
      </c>
      <c r="AS2400" s="357">
        <v>342</v>
      </c>
      <c r="AT2400" s="105"/>
      <c r="AU2400" s="105" t="s">
        <v>1997</v>
      </c>
      <c r="AV2400" s="126">
        <v>1.3</v>
      </c>
    </row>
    <row r="2401" spans="1:48" ht="23.25" customHeight="1">
      <c r="A2401" s="447"/>
      <c r="D2401" s="105" t="s">
        <v>1998</v>
      </c>
      <c r="E2401" s="164" t="s">
        <v>1998</v>
      </c>
      <c r="F2401" s="165" t="s">
        <v>2001</v>
      </c>
      <c r="G2401" s="126">
        <v>1.5</v>
      </c>
      <c r="H2401" s="166">
        <v>306</v>
      </c>
      <c r="I2401" s="166">
        <v>339</v>
      </c>
      <c r="J2401" s="166">
        <v>390</v>
      </c>
      <c r="K2401" s="357">
        <v>306</v>
      </c>
      <c r="L2401" s="357">
        <v>339</v>
      </c>
      <c r="M2401" s="357">
        <v>390</v>
      </c>
      <c r="N2401" s="357">
        <v>348</v>
      </c>
      <c r="O2401" s="357">
        <v>306</v>
      </c>
      <c r="P2401" s="357">
        <v>339</v>
      </c>
      <c r="Q2401" s="357">
        <v>390</v>
      </c>
      <c r="R2401" s="357">
        <v>348</v>
      </c>
      <c r="S2401" s="354">
        <v>306</v>
      </c>
      <c r="T2401" s="354">
        <v>339</v>
      </c>
      <c r="U2401" s="354">
        <v>390</v>
      </c>
      <c r="V2401" s="357">
        <v>339</v>
      </c>
      <c r="W2401" s="357">
        <v>390</v>
      </c>
      <c r="X2401" s="357">
        <v>306</v>
      </c>
      <c r="Y2401" s="357">
        <v>339</v>
      </c>
      <c r="Z2401" s="357">
        <v>390</v>
      </c>
      <c r="AA2401" s="357">
        <v>348</v>
      </c>
      <c r="AB2401" s="357">
        <v>306</v>
      </c>
      <c r="AC2401" s="357">
        <v>339</v>
      </c>
      <c r="AD2401" s="357">
        <v>390</v>
      </c>
      <c r="AE2401" s="357">
        <v>348</v>
      </c>
      <c r="AF2401" s="357">
        <v>306</v>
      </c>
      <c r="AG2401" s="357">
        <v>339</v>
      </c>
      <c r="AH2401" s="357">
        <v>390</v>
      </c>
      <c r="AI2401" s="368" t="s">
        <v>2207</v>
      </c>
      <c r="AJ2401" s="357">
        <v>306</v>
      </c>
      <c r="AK2401" s="357">
        <v>339</v>
      </c>
      <c r="AL2401" s="357">
        <v>390</v>
      </c>
      <c r="AM2401" s="357">
        <v>306</v>
      </c>
      <c r="AN2401" s="357">
        <v>339</v>
      </c>
      <c r="AO2401" s="357">
        <v>390</v>
      </c>
      <c r="AP2401" s="357">
        <v>372</v>
      </c>
      <c r="AQ2401" s="357">
        <v>372</v>
      </c>
      <c r="AR2401" s="357">
        <v>372</v>
      </c>
      <c r="AS2401" s="357">
        <v>372</v>
      </c>
      <c r="AT2401" s="105"/>
      <c r="AU2401" s="105" t="s">
        <v>1998</v>
      </c>
      <c r="AV2401" s="126">
        <v>1.5</v>
      </c>
    </row>
    <row r="2402" spans="1:48" ht="23.25" customHeight="1">
      <c r="A2402" s="447"/>
      <c r="D2402" s="105" t="s">
        <v>3226</v>
      </c>
      <c r="E2402" s="164" t="s">
        <v>3226</v>
      </c>
      <c r="F2402" s="165" t="s">
        <v>3854</v>
      </c>
      <c r="G2402" s="126">
        <v>1.7000000000000002</v>
      </c>
      <c r="H2402" s="166">
        <v>313</v>
      </c>
      <c r="I2402" s="166">
        <v>347</v>
      </c>
      <c r="J2402" s="166">
        <v>400</v>
      </c>
      <c r="K2402" s="357">
        <v>313</v>
      </c>
      <c r="L2402" s="357">
        <v>347</v>
      </c>
      <c r="M2402" s="357">
        <v>400</v>
      </c>
      <c r="N2402" s="357">
        <v>358</v>
      </c>
      <c r="O2402" s="357">
        <v>313</v>
      </c>
      <c r="P2402" s="357">
        <v>347</v>
      </c>
      <c r="Q2402" s="357">
        <v>400</v>
      </c>
      <c r="R2402" s="357">
        <v>358</v>
      </c>
      <c r="S2402" s="354">
        <v>313</v>
      </c>
      <c r="T2402" s="354">
        <v>347</v>
      </c>
      <c r="U2402" s="354">
        <v>400</v>
      </c>
      <c r="V2402" s="357">
        <v>347</v>
      </c>
      <c r="W2402" s="357">
        <v>400</v>
      </c>
      <c r="X2402" s="357">
        <v>313</v>
      </c>
      <c r="Y2402" s="357">
        <v>347</v>
      </c>
      <c r="Z2402" s="357">
        <v>400</v>
      </c>
      <c r="AA2402" s="357">
        <v>358</v>
      </c>
      <c r="AB2402" s="357">
        <v>313</v>
      </c>
      <c r="AC2402" s="357">
        <v>347</v>
      </c>
      <c r="AD2402" s="357">
        <v>400</v>
      </c>
      <c r="AE2402" s="357">
        <v>358</v>
      </c>
      <c r="AF2402" s="357">
        <v>313</v>
      </c>
      <c r="AG2402" s="357">
        <v>347</v>
      </c>
      <c r="AH2402" s="357">
        <v>400</v>
      </c>
      <c r="AI2402" s="368" t="s">
        <v>2207</v>
      </c>
      <c r="AJ2402" s="357">
        <v>313</v>
      </c>
      <c r="AK2402" s="357">
        <v>347</v>
      </c>
      <c r="AL2402" s="357">
        <v>400</v>
      </c>
      <c r="AM2402" s="357">
        <v>313</v>
      </c>
      <c r="AN2402" s="357">
        <v>347</v>
      </c>
      <c r="AO2402" s="357">
        <v>400</v>
      </c>
      <c r="AP2402" s="357">
        <v>382</v>
      </c>
      <c r="AQ2402" s="357">
        <v>382</v>
      </c>
      <c r="AR2402" s="357">
        <v>382</v>
      </c>
      <c r="AS2402" s="357">
        <v>382</v>
      </c>
      <c r="AT2402" s="105"/>
      <c r="AU2402" s="105" t="s">
        <v>3226</v>
      </c>
      <c r="AV2402" s="126">
        <v>1.7000000000000002</v>
      </c>
    </row>
    <row r="2403" spans="1:48" ht="23.25" customHeight="1">
      <c r="A2403" s="447"/>
      <c r="D2403" s="105" t="s">
        <v>1999</v>
      </c>
      <c r="E2403" s="164" t="s">
        <v>1999</v>
      </c>
      <c r="F2403" s="165" t="s">
        <v>2002</v>
      </c>
      <c r="G2403" s="126">
        <v>1.8</v>
      </c>
      <c r="H2403" s="166">
        <v>328</v>
      </c>
      <c r="I2403" s="166">
        <v>365</v>
      </c>
      <c r="J2403" s="166">
        <v>421</v>
      </c>
      <c r="K2403" s="357">
        <v>328</v>
      </c>
      <c r="L2403" s="357">
        <v>365</v>
      </c>
      <c r="M2403" s="357">
        <v>421</v>
      </c>
      <c r="N2403" s="357">
        <v>375</v>
      </c>
      <c r="O2403" s="357">
        <v>328</v>
      </c>
      <c r="P2403" s="357">
        <v>365</v>
      </c>
      <c r="Q2403" s="357">
        <v>421</v>
      </c>
      <c r="R2403" s="357">
        <v>375</v>
      </c>
      <c r="S2403" s="354">
        <v>328</v>
      </c>
      <c r="T2403" s="354">
        <v>365</v>
      </c>
      <c r="U2403" s="354">
        <v>421</v>
      </c>
      <c r="V2403" s="357">
        <v>365</v>
      </c>
      <c r="W2403" s="357">
        <v>421</v>
      </c>
      <c r="X2403" s="357">
        <v>328</v>
      </c>
      <c r="Y2403" s="357">
        <v>365</v>
      </c>
      <c r="Z2403" s="357">
        <v>421</v>
      </c>
      <c r="AA2403" s="357">
        <v>375</v>
      </c>
      <c r="AB2403" s="357">
        <v>328</v>
      </c>
      <c r="AC2403" s="357">
        <v>365</v>
      </c>
      <c r="AD2403" s="357">
        <v>421</v>
      </c>
      <c r="AE2403" s="357">
        <v>375</v>
      </c>
      <c r="AF2403" s="357">
        <v>328</v>
      </c>
      <c r="AG2403" s="357">
        <v>365</v>
      </c>
      <c r="AH2403" s="357">
        <v>421</v>
      </c>
      <c r="AI2403" s="368" t="s">
        <v>2207</v>
      </c>
      <c r="AJ2403" s="357">
        <v>328</v>
      </c>
      <c r="AK2403" s="357">
        <v>365</v>
      </c>
      <c r="AL2403" s="357">
        <v>421</v>
      </c>
      <c r="AM2403" s="357">
        <v>328</v>
      </c>
      <c r="AN2403" s="357">
        <v>365</v>
      </c>
      <c r="AO2403" s="357">
        <v>421</v>
      </c>
      <c r="AP2403" s="357">
        <v>402</v>
      </c>
      <c r="AQ2403" s="357">
        <v>402</v>
      </c>
      <c r="AR2403" s="357">
        <v>402</v>
      </c>
      <c r="AS2403" s="357">
        <v>402</v>
      </c>
      <c r="AT2403" s="105"/>
      <c r="AU2403" s="105" t="s">
        <v>1999</v>
      </c>
      <c r="AV2403" s="126">
        <v>1.8</v>
      </c>
    </row>
    <row r="2404" spans="1:48" ht="23.25" customHeight="1">
      <c r="A2404" s="448"/>
      <c r="B2404" s="397"/>
      <c r="D2404" s="105" t="s">
        <v>1774</v>
      </c>
      <c r="E2404" s="164" t="s">
        <v>1774</v>
      </c>
      <c r="F2404" s="165" t="s">
        <v>1786</v>
      </c>
      <c r="G2404" s="126">
        <v>5.5</v>
      </c>
      <c r="H2404" s="166">
        <v>679</v>
      </c>
      <c r="I2404" s="166">
        <v>742</v>
      </c>
      <c r="J2404" s="166">
        <v>837</v>
      </c>
      <c r="K2404" s="357">
        <v>705</v>
      </c>
      <c r="L2404" s="357">
        <v>757</v>
      </c>
      <c r="M2404" s="357">
        <v>885</v>
      </c>
      <c r="N2404" s="357">
        <v>782</v>
      </c>
      <c r="O2404" s="357">
        <v>676</v>
      </c>
      <c r="P2404" s="357">
        <v>780</v>
      </c>
      <c r="Q2404" s="357">
        <v>872</v>
      </c>
      <c r="R2404" s="357">
        <v>793</v>
      </c>
      <c r="S2404" s="354">
        <v>801</v>
      </c>
      <c r="T2404" s="354">
        <v>920</v>
      </c>
      <c r="U2404" s="354">
        <v>1048</v>
      </c>
      <c r="V2404" s="357">
        <v>880</v>
      </c>
      <c r="W2404" s="357">
        <v>935</v>
      </c>
      <c r="X2404" s="357">
        <v>670</v>
      </c>
      <c r="Y2404" s="357">
        <v>772</v>
      </c>
      <c r="Z2404" s="357">
        <v>900</v>
      </c>
      <c r="AA2404" s="357">
        <v>794</v>
      </c>
      <c r="AB2404" s="357">
        <v>684</v>
      </c>
      <c r="AC2404" s="357">
        <v>796</v>
      </c>
      <c r="AD2404" s="357">
        <v>934</v>
      </c>
      <c r="AE2404" s="357">
        <v>810</v>
      </c>
      <c r="AF2404" s="357">
        <v>719</v>
      </c>
      <c r="AG2404" s="357">
        <v>832</v>
      </c>
      <c r="AH2404" s="357">
        <v>977</v>
      </c>
      <c r="AI2404" s="368" t="s">
        <v>2207</v>
      </c>
      <c r="AJ2404" s="357">
        <v>718</v>
      </c>
      <c r="AK2404" s="357">
        <v>823</v>
      </c>
      <c r="AL2404" s="357">
        <v>952</v>
      </c>
      <c r="AM2404" s="357">
        <v>678</v>
      </c>
      <c r="AN2404" s="357">
        <v>758</v>
      </c>
      <c r="AO2404" s="357">
        <v>854</v>
      </c>
      <c r="AP2404" s="357">
        <v>785</v>
      </c>
      <c r="AQ2404" s="357">
        <v>785</v>
      </c>
      <c r="AR2404" s="357">
        <v>853</v>
      </c>
      <c r="AS2404" s="357">
        <v>834</v>
      </c>
      <c r="AT2404" s="105"/>
      <c r="AU2404" s="105" t="s">
        <v>1774</v>
      </c>
      <c r="AV2404" s="126">
        <v>5.5</v>
      </c>
    </row>
    <row r="2405" spans="1:48" ht="23.25" customHeight="1">
      <c r="A2405" s="447"/>
      <c r="D2405" s="105" t="s">
        <v>3770</v>
      </c>
      <c r="E2405" s="164" t="s">
        <v>3770</v>
      </c>
      <c r="F2405" s="165" t="s">
        <v>1786</v>
      </c>
      <c r="G2405" s="126">
        <v>5.5</v>
      </c>
      <c r="H2405" s="166">
        <v>679</v>
      </c>
      <c r="I2405" s="166">
        <v>742</v>
      </c>
      <c r="J2405" s="166">
        <v>837</v>
      </c>
      <c r="K2405" s="357">
        <v>705</v>
      </c>
      <c r="L2405" s="357">
        <v>757</v>
      </c>
      <c r="M2405" s="357">
        <v>885</v>
      </c>
      <c r="N2405" s="357">
        <v>782</v>
      </c>
      <c r="O2405" s="357">
        <v>676</v>
      </c>
      <c r="P2405" s="357">
        <v>780</v>
      </c>
      <c r="Q2405" s="357">
        <v>872</v>
      </c>
      <c r="R2405" s="357">
        <v>793</v>
      </c>
      <c r="S2405" s="354">
        <v>801</v>
      </c>
      <c r="T2405" s="354">
        <v>920</v>
      </c>
      <c r="U2405" s="354">
        <v>1048</v>
      </c>
      <c r="V2405" s="357">
        <v>880</v>
      </c>
      <c r="W2405" s="357">
        <v>935</v>
      </c>
      <c r="X2405" s="357">
        <v>670</v>
      </c>
      <c r="Y2405" s="357">
        <v>772</v>
      </c>
      <c r="Z2405" s="357">
        <v>900</v>
      </c>
      <c r="AA2405" s="357">
        <v>794</v>
      </c>
      <c r="AB2405" s="357">
        <v>684</v>
      </c>
      <c r="AC2405" s="357">
        <v>796</v>
      </c>
      <c r="AD2405" s="357">
        <v>934</v>
      </c>
      <c r="AE2405" s="357">
        <v>810</v>
      </c>
      <c r="AF2405" s="357">
        <v>719</v>
      </c>
      <c r="AG2405" s="357">
        <v>832</v>
      </c>
      <c r="AH2405" s="357">
        <v>977</v>
      </c>
      <c r="AI2405" s="368" t="s">
        <v>2207</v>
      </c>
      <c r="AJ2405" s="357">
        <v>718</v>
      </c>
      <c r="AK2405" s="357">
        <v>823</v>
      </c>
      <c r="AL2405" s="357">
        <v>952</v>
      </c>
      <c r="AM2405" s="357">
        <v>678</v>
      </c>
      <c r="AN2405" s="357">
        <v>758</v>
      </c>
      <c r="AO2405" s="357">
        <v>854</v>
      </c>
      <c r="AP2405" s="357">
        <v>785</v>
      </c>
      <c r="AQ2405" s="357">
        <v>785</v>
      </c>
      <c r="AR2405" s="357">
        <v>853</v>
      </c>
      <c r="AS2405" s="357">
        <v>834</v>
      </c>
      <c r="AT2405" s="105"/>
      <c r="AU2405" s="105" t="s">
        <v>3770</v>
      </c>
      <c r="AV2405" s="126">
        <v>5.5</v>
      </c>
    </row>
    <row r="2406" spans="1:48" ht="23.25" customHeight="1">
      <c r="A2406" s="447"/>
      <c r="D2406" s="105" t="s">
        <v>1775</v>
      </c>
      <c r="E2406" s="164" t="s">
        <v>1775</v>
      </c>
      <c r="F2406" s="165" t="s">
        <v>1786</v>
      </c>
      <c r="G2406" s="126">
        <v>6.1</v>
      </c>
      <c r="H2406" s="166">
        <v>729</v>
      </c>
      <c r="I2406" s="166">
        <v>799</v>
      </c>
      <c r="J2406" s="166">
        <v>902</v>
      </c>
      <c r="K2406" s="357">
        <v>759</v>
      </c>
      <c r="L2406" s="357">
        <v>816</v>
      </c>
      <c r="M2406" s="357">
        <v>959</v>
      </c>
      <c r="N2406" s="357">
        <v>842</v>
      </c>
      <c r="O2406" s="357">
        <v>729</v>
      </c>
      <c r="P2406" s="357">
        <v>844</v>
      </c>
      <c r="Q2406" s="357">
        <v>943</v>
      </c>
      <c r="R2406" s="357">
        <v>856</v>
      </c>
      <c r="S2406" s="354">
        <v>869</v>
      </c>
      <c r="T2406" s="354">
        <v>1006</v>
      </c>
      <c r="U2406" s="354">
        <v>1146</v>
      </c>
      <c r="V2406" s="357">
        <v>962</v>
      </c>
      <c r="W2406" s="357">
        <v>1024</v>
      </c>
      <c r="X2406" s="357">
        <v>712</v>
      </c>
      <c r="Y2406" s="357">
        <v>824</v>
      </c>
      <c r="Z2406" s="357">
        <v>961</v>
      </c>
      <c r="AA2406" s="357">
        <v>846</v>
      </c>
      <c r="AB2406" s="357">
        <v>728</v>
      </c>
      <c r="AC2406" s="357">
        <v>850</v>
      </c>
      <c r="AD2406" s="357">
        <v>998</v>
      </c>
      <c r="AE2406" s="357">
        <v>863</v>
      </c>
      <c r="AF2406" s="357">
        <v>763</v>
      </c>
      <c r="AG2406" s="357">
        <v>886</v>
      </c>
      <c r="AH2406" s="357">
        <v>1041</v>
      </c>
      <c r="AI2406" s="368" t="s">
        <v>2207</v>
      </c>
      <c r="AJ2406" s="357">
        <v>763</v>
      </c>
      <c r="AK2406" s="357">
        <v>878</v>
      </c>
      <c r="AL2406" s="357">
        <v>1016</v>
      </c>
      <c r="AM2406" s="357">
        <v>721</v>
      </c>
      <c r="AN2406" s="357">
        <v>809</v>
      </c>
      <c r="AO2406" s="357">
        <v>912</v>
      </c>
      <c r="AP2406" s="357">
        <v>843</v>
      </c>
      <c r="AQ2406" s="357">
        <v>843</v>
      </c>
      <c r="AR2406" s="357">
        <v>916</v>
      </c>
      <c r="AS2406" s="357">
        <v>894</v>
      </c>
      <c r="AT2406" s="105"/>
      <c r="AU2406" s="105" t="s">
        <v>1775</v>
      </c>
      <c r="AV2406" s="126">
        <v>6.1</v>
      </c>
    </row>
    <row r="2407" spans="1:48" ht="23.25" customHeight="1">
      <c r="A2407" s="448"/>
      <c r="B2407" s="397"/>
      <c r="D2407" s="105" t="s">
        <v>3774</v>
      </c>
      <c r="E2407" s="164" t="s">
        <v>3774</v>
      </c>
      <c r="F2407" s="165" t="s">
        <v>1786</v>
      </c>
      <c r="G2407" s="126">
        <v>6.1</v>
      </c>
      <c r="H2407" s="166">
        <v>729</v>
      </c>
      <c r="I2407" s="166">
        <v>799</v>
      </c>
      <c r="J2407" s="166">
        <v>902</v>
      </c>
      <c r="K2407" s="357">
        <v>759</v>
      </c>
      <c r="L2407" s="357">
        <v>816</v>
      </c>
      <c r="M2407" s="357">
        <v>959</v>
      </c>
      <c r="N2407" s="357">
        <v>842</v>
      </c>
      <c r="O2407" s="357">
        <v>729</v>
      </c>
      <c r="P2407" s="357">
        <v>844</v>
      </c>
      <c r="Q2407" s="357">
        <v>943</v>
      </c>
      <c r="R2407" s="357">
        <v>856</v>
      </c>
      <c r="S2407" s="354">
        <v>869</v>
      </c>
      <c r="T2407" s="354">
        <v>1006</v>
      </c>
      <c r="U2407" s="354">
        <v>1146</v>
      </c>
      <c r="V2407" s="357">
        <v>962</v>
      </c>
      <c r="W2407" s="357">
        <v>1024</v>
      </c>
      <c r="X2407" s="357">
        <v>712</v>
      </c>
      <c r="Y2407" s="357">
        <v>824</v>
      </c>
      <c r="Z2407" s="357">
        <v>961</v>
      </c>
      <c r="AA2407" s="357">
        <v>846</v>
      </c>
      <c r="AB2407" s="357">
        <v>728</v>
      </c>
      <c r="AC2407" s="357">
        <v>850</v>
      </c>
      <c r="AD2407" s="357">
        <v>998</v>
      </c>
      <c r="AE2407" s="357">
        <v>863</v>
      </c>
      <c r="AF2407" s="357">
        <v>763</v>
      </c>
      <c r="AG2407" s="357">
        <v>886</v>
      </c>
      <c r="AH2407" s="357">
        <v>1041</v>
      </c>
      <c r="AI2407" s="368" t="s">
        <v>2207</v>
      </c>
      <c r="AJ2407" s="357">
        <v>763</v>
      </c>
      <c r="AK2407" s="357">
        <v>878</v>
      </c>
      <c r="AL2407" s="357">
        <v>1016</v>
      </c>
      <c r="AM2407" s="357">
        <v>721</v>
      </c>
      <c r="AN2407" s="357">
        <v>809</v>
      </c>
      <c r="AO2407" s="357">
        <v>912</v>
      </c>
      <c r="AP2407" s="357">
        <v>843</v>
      </c>
      <c r="AQ2407" s="357">
        <v>843</v>
      </c>
      <c r="AR2407" s="357">
        <v>916</v>
      </c>
      <c r="AS2407" s="357">
        <v>894</v>
      </c>
      <c r="AT2407" s="105"/>
      <c r="AU2407" s="105" t="s">
        <v>3774</v>
      </c>
      <c r="AV2407" s="126">
        <v>6.1</v>
      </c>
    </row>
    <row r="2408" spans="1:48" ht="23.25" customHeight="1">
      <c r="A2408" s="447"/>
      <c r="D2408" s="105" t="s">
        <v>3229</v>
      </c>
      <c r="E2408" s="164" t="s">
        <v>3229</v>
      </c>
      <c r="F2408" s="165" t="s">
        <v>1786</v>
      </c>
      <c r="G2408" s="126">
        <v>6.5</v>
      </c>
      <c r="H2408" s="166">
        <v>802</v>
      </c>
      <c r="I2408" s="166">
        <v>852</v>
      </c>
      <c r="J2408" s="166">
        <v>989</v>
      </c>
      <c r="K2408" s="357">
        <v>826</v>
      </c>
      <c r="L2408" s="357">
        <v>875</v>
      </c>
      <c r="M2408" s="357">
        <v>1026</v>
      </c>
      <c r="N2408" s="357">
        <v>942</v>
      </c>
      <c r="O2408" s="357">
        <v>831</v>
      </c>
      <c r="P2408" s="357">
        <v>895</v>
      </c>
      <c r="Q2408" s="357">
        <v>1014</v>
      </c>
      <c r="R2408" s="357">
        <v>938</v>
      </c>
      <c r="S2408" s="354">
        <v>925</v>
      </c>
      <c r="T2408" s="354">
        <v>1071</v>
      </c>
      <c r="U2408" s="354">
        <v>1220</v>
      </c>
      <c r="V2408" s="357">
        <v>1024</v>
      </c>
      <c r="W2408" s="357">
        <v>1095</v>
      </c>
      <c r="X2408" s="357">
        <v>824</v>
      </c>
      <c r="Y2408" s="357">
        <v>953</v>
      </c>
      <c r="Z2408" s="357">
        <v>1101</v>
      </c>
      <c r="AA2408" s="357">
        <v>952</v>
      </c>
      <c r="AB2408" s="357">
        <v>868</v>
      </c>
      <c r="AC2408" s="357">
        <v>1016</v>
      </c>
      <c r="AD2408" s="357">
        <v>1180</v>
      </c>
      <c r="AE2408" s="357">
        <v>991</v>
      </c>
      <c r="AF2408" s="357">
        <v>903</v>
      </c>
      <c r="AG2408" s="357">
        <v>1051</v>
      </c>
      <c r="AH2408" s="357">
        <v>1221</v>
      </c>
      <c r="AI2408" s="368" t="s">
        <v>2207</v>
      </c>
      <c r="AJ2408" s="357">
        <v>879</v>
      </c>
      <c r="AK2408" s="357">
        <v>1027</v>
      </c>
      <c r="AL2408" s="357">
        <v>1192</v>
      </c>
      <c r="AM2408" s="357">
        <v>813</v>
      </c>
      <c r="AN2408" s="357">
        <v>924</v>
      </c>
      <c r="AO2408" s="357">
        <v>1043</v>
      </c>
      <c r="AP2408" s="357">
        <v>936</v>
      </c>
      <c r="AQ2408" s="357">
        <v>936</v>
      </c>
      <c r="AR2408" s="357">
        <v>1072</v>
      </c>
      <c r="AS2408" s="357">
        <v>985</v>
      </c>
      <c r="AT2408" s="105"/>
      <c r="AU2408" s="105" t="s">
        <v>3229</v>
      </c>
      <c r="AV2408" s="126">
        <v>6.5</v>
      </c>
    </row>
    <row r="2409" spans="1:48" ht="23.25" customHeight="1">
      <c r="A2409" s="447"/>
      <c r="D2409" s="105" t="s">
        <v>3778</v>
      </c>
      <c r="E2409" s="164" t="s">
        <v>3778</v>
      </c>
      <c r="F2409" s="165" t="s">
        <v>1786</v>
      </c>
      <c r="G2409" s="126">
        <v>6.5</v>
      </c>
      <c r="H2409" s="166">
        <v>802</v>
      </c>
      <c r="I2409" s="166">
        <v>852</v>
      </c>
      <c r="J2409" s="166">
        <v>989</v>
      </c>
      <c r="K2409" s="357">
        <v>826</v>
      </c>
      <c r="L2409" s="357">
        <v>875</v>
      </c>
      <c r="M2409" s="357">
        <v>1026</v>
      </c>
      <c r="N2409" s="357">
        <v>942</v>
      </c>
      <c r="O2409" s="357">
        <v>831</v>
      </c>
      <c r="P2409" s="357">
        <v>895</v>
      </c>
      <c r="Q2409" s="357">
        <v>1014</v>
      </c>
      <c r="R2409" s="357">
        <v>938</v>
      </c>
      <c r="S2409" s="354">
        <v>925</v>
      </c>
      <c r="T2409" s="354">
        <v>1071</v>
      </c>
      <c r="U2409" s="354">
        <v>1220</v>
      </c>
      <c r="V2409" s="357">
        <v>1024</v>
      </c>
      <c r="W2409" s="357">
        <v>1095</v>
      </c>
      <c r="X2409" s="357">
        <v>824</v>
      </c>
      <c r="Y2409" s="357">
        <v>953</v>
      </c>
      <c r="Z2409" s="357">
        <v>1101</v>
      </c>
      <c r="AA2409" s="357">
        <v>952</v>
      </c>
      <c r="AB2409" s="357">
        <v>868</v>
      </c>
      <c r="AC2409" s="357">
        <v>1016</v>
      </c>
      <c r="AD2409" s="357">
        <v>1180</v>
      </c>
      <c r="AE2409" s="357">
        <v>991</v>
      </c>
      <c r="AF2409" s="357">
        <v>903</v>
      </c>
      <c r="AG2409" s="357">
        <v>1051</v>
      </c>
      <c r="AH2409" s="357">
        <v>1221</v>
      </c>
      <c r="AI2409" s="368" t="s">
        <v>2207</v>
      </c>
      <c r="AJ2409" s="357">
        <v>879</v>
      </c>
      <c r="AK2409" s="357">
        <v>1027</v>
      </c>
      <c r="AL2409" s="357">
        <v>1192</v>
      </c>
      <c r="AM2409" s="357">
        <v>813</v>
      </c>
      <c r="AN2409" s="357">
        <v>924</v>
      </c>
      <c r="AO2409" s="357">
        <v>1043</v>
      </c>
      <c r="AP2409" s="357">
        <v>936</v>
      </c>
      <c r="AQ2409" s="357">
        <v>936</v>
      </c>
      <c r="AR2409" s="357">
        <v>1072</v>
      </c>
      <c r="AS2409" s="357">
        <v>985</v>
      </c>
      <c r="AT2409" s="105"/>
      <c r="AU2409" s="105" t="s">
        <v>3778</v>
      </c>
      <c r="AV2409" s="126">
        <v>6.5</v>
      </c>
    </row>
    <row r="2410" spans="1:48" ht="23.25" customHeight="1">
      <c r="A2410" s="447"/>
      <c r="D2410" s="105" t="s">
        <v>1776</v>
      </c>
      <c r="E2410" s="164" t="s">
        <v>1776</v>
      </c>
      <c r="F2410" s="165" t="s">
        <v>1786</v>
      </c>
      <c r="G2410" s="126">
        <v>6.8</v>
      </c>
      <c r="H2410" s="166">
        <v>802</v>
      </c>
      <c r="I2410" s="166">
        <v>877</v>
      </c>
      <c r="J2410" s="166">
        <v>991</v>
      </c>
      <c r="K2410" s="357">
        <v>834</v>
      </c>
      <c r="L2410" s="357">
        <v>895</v>
      </c>
      <c r="M2410" s="357">
        <v>1055</v>
      </c>
      <c r="N2410" s="357">
        <v>925</v>
      </c>
      <c r="O2410" s="357">
        <v>802</v>
      </c>
      <c r="P2410" s="357">
        <v>929</v>
      </c>
      <c r="Q2410" s="357">
        <v>1037</v>
      </c>
      <c r="R2410" s="357">
        <v>941</v>
      </c>
      <c r="S2410" s="354">
        <v>1012</v>
      </c>
      <c r="T2410" s="354">
        <v>1165</v>
      </c>
      <c r="U2410" s="354">
        <v>1332</v>
      </c>
      <c r="V2410" s="357">
        <v>1047</v>
      </c>
      <c r="W2410" s="357">
        <v>1120</v>
      </c>
      <c r="X2410" s="357">
        <v>776</v>
      </c>
      <c r="Y2410" s="357">
        <v>895</v>
      </c>
      <c r="Z2410" s="357">
        <v>1046</v>
      </c>
      <c r="AA2410" s="357">
        <v>920</v>
      </c>
      <c r="AB2410" s="357">
        <v>793</v>
      </c>
      <c r="AC2410" s="357">
        <v>924</v>
      </c>
      <c r="AD2410" s="357">
        <v>1087</v>
      </c>
      <c r="AE2410" s="357">
        <v>939</v>
      </c>
      <c r="AF2410" s="357">
        <v>829</v>
      </c>
      <c r="AG2410" s="357">
        <v>960</v>
      </c>
      <c r="AH2410" s="357">
        <v>1129</v>
      </c>
      <c r="AI2410" s="368" t="s">
        <v>2207</v>
      </c>
      <c r="AJ2410" s="357">
        <v>830</v>
      </c>
      <c r="AK2410" s="357">
        <v>953</v>
      </c>
      <c r="AL2410" s="357">
        <v>1105</v>
      </c>
      <c r="AM2410" s="357">
        <v>785</v>
      </c>
      <c r="AN2410" s="357">
        <v>879</v>
      </c>
      <c r="AO2410" s="357">
        <v>993</v>
      </c>
      <c r="AP2410" s="357">
        <v>875</v>
      </c>
      <c r="AQ2410" s="357">
        <v>875</v>
      </c>
      <c r="AR2410" s="357">
        <v>954</v>
      </c>
      <c r="AS2410" s="357">
        <v>926</v>
      </c>
      <c r="AT2410" s="105"/>
      <c r="AU2410" s="105" t="s">
        <v>1776</v>
      </c>
      <c r="AV2410" s="126">
        <v>6.8</v>
      </c>
    </row>
    <row r="2411" spans="1:48" ht="23.25" customHeight="1">
      <c r="A2411" s="447"/>
      <c r="D2411" s="105" t="s">
        <v>3782</v>
      </c>
      <c r="E2411" s="164" t="s">
        <v>3782</v>
      </c>
      <c r="F2411" s="165" t="s">
        <v>1786</v>
      </c>
      <c r="G2411" s="126">
        <v>6.8</v>
      </c>
      <c r="H2411" s="166">
        <v>802</v>
      </c>
      <c r="I2411" s="166">
        <v>877</v>
      </c>
      <c r="J2411" s="166">
        <v>991</v>
      </c>
      <c r="K2411" s="357">
        <v>834</v>
      </c>
      <c r="L2411" s="357">
        <v>895</v>
      </c>
      <c r="M2411" s="357">
        <v>1055</v>
      </c>
      <c r="N2411" s="357">
        <v>925</v>
      </c>
      <c r="O2411" s="357">
        <v>802</v>
      </c>
      <c r="P2411" s="357">
        <v>929</v>
      </c>
      <c r="Q2411" s="357">
        <v>1037</v>
      </c>
      <c r="R2411" s="357">
        <v>941</v>
      </c>
      <c r="S2411" s="354">
        <v>1012</v>
      </c>
      <c r="T2411" s="354">
        <v>1165</v>
      </c>
      <c r="U2411" s="354">
        <v>1332</v>
      </c>
      <c r="V2411" s="357">
        <v>1047</v>
      </c>
      <c r="W2411" s="357">
        <v>1120</v>
      </c>
      <c r="X2411" s="357">
        <v>776</v>
      </c>
      <c r="Y2411" s="357">
        <v>895</v>
      </c>
      <c r="Z2411" s="357">
        <v>1046</v>
      </c>
      <c r="AA2411" s="357">
        <v>920</v>
      </c>
      <c r="AB2411" s="357">
        <v>793</v>
      </c>
      <c r="AC2411" s="357">
        <v>924</v>
      </c>
      <c r="AD2411" s="357">
        <v>1087</v>
      </c>
      <c r="AE2411" s="357">
        <v>939</v>
      </c>
      <c r="AF2411" s="357">
        <v>829</v>
      </c>
      <c r="AG2411" s="357">
        <v>960</v>
      </c>
      <c r="AH2411" s="357">
        <v>1129</v>
      </c>
      <c r="AI2411" s="368" t="s">
        <v>2207</v>
      </c>
      <c r="AJ2411" s="357">
        <v>830</v>
      </c>
      <c r="AK2411" s="357">
        <v>953</v>
      </c>
      <c r="AL2411" s="357">
        <v>1105</v>
      </c>
      <c r="AM2411" s="357">
        <v>785</v>
      </c>
      <c r="AN2411" s="357">
        <v>879</v>
      </c>
      <c r="AO2411" s="357">
        <v>993</v>
      </c>
      <c r="AP2411" s="357">
        <v>875</v>
      </c>
      <c r="AQ2411" s="357">
        <v>875</v>
      </c>
      <c r="AR2411" s="357">
        <v>954</v>
      </c>
      <c r="AS2411" s="357">
        <v>926</v>
      </c>
      <c r="AT2411" s="105"/>
      <c r="AU2411" s="105" t="s">
        <v>3782</v>
      </c>
      <c r="AV2411" s="126">
        <v>6.8</v>
      </c>
    </row>
    <row r="2412" spans="1:48" ht="23.25" customHeight="1">
      <c r="A2412" s="447"/>
      <c r="D2412" s="105" t="s">
        <v>1791</v>
      </c>
      <c r="E2412" s="176" t="s">
        <v>1791</v>
      </c>
      <c r="F2412" s="165" t="s">
        <v>1793</v>
      </c>
      <c r="G2412" s="126">
        <v>0</v>
      </c>
      <c r="H2412" s="172">
        <v>52</v>
      </c>
      <c r="I2412" s="172">
        <v>52</v>
      </c>
      <c r="J2412" s="172">
        <v>52</v>
      </c>
      <c r="K2412" s="357">
        <v>52</v>
      </c>
      <c r="L2412" s="357">
        <v>52</v>
      </c>
      <c r="M2412" s="357">
        <v>52</v>
      </c>
      <c r="N2412" s="357">
        <v>52</v>
      </c>
      <c r="O2412" s="357">
        <v>52</v>
      </c>
      <c r="P2412" s="357">
        <v>52</v>
      </c>
      <c r="Q2412" s="357">
        <v>52</v>
      </c>
      <c r="R2412" s="357">
        <v>52</v>
      </c>
      <c r="S2412" s="354">
        <v>52</v>
      </c>
      <c r="T2412" s="354">
        <v>52</v>
      </c>
      <c r="U2412" s="354">
        <v>52</v>
      </c>
      <c r="V2412" s="357">
        <v>52</v>
      </c>
      <c r="W2412" s="357">
        <v>52</v>
      </c>
      <c r="X2412" s="357">
        <v>52</v>
      </c>
      <c r="Y2412" s="357">
        <v>52</v>
      </c>
      <c r="Z2412" s="357">
        <v>52</v>
      </c>
      <c r="AA2412" s="357">
        <v>52</v>
      </c>
      <c r="AB2412" s="357">
        <v>52</v>
      </c>
      <c r="AC2412" s="357">
        <v>52</v>
      </c>
      <c r="AD2412" s="357">
        <v>52</v>
      </c>
      <c r="AE2412" s="357">
        <v>52</v>
      </c>
      <c r="AF2412" s="357">
        <v>52</v>
      </c>
      <c r="AG2412" s="357">
        <v>52</v>
      </c>
      <c r="AH2412" s="357">
        <v>52</v>
      </c>
      <c r="AI2412" s="368" t="s">
        <v>2207</v>
      </c>
      <c r="AJ2412" s="357">
        <v>52</v>
      </c>
      <c r="AK2412" s="357">
        <v>52</v>
      </c>
      <c r="AL2412" s="357">
        <v>52</v>
      </c>
      <c r="AM2412" s="357">
        <v>52</v>
      </c>
      <c r="AN2412" s="357">
        <v>52</v>
      </c>
      <c r="AO2412" s="357">
        <v>52</v>
      </c>
      <c r="AP2412" s="357">
        <v>52</v>
      </c>
      <c r="AQ2412" s="357">
        <v>52</v>
      </c>
      <c r="AR2412" s="357">
        <v>52</v>
      </c>
      <c r="AS2412" s="357">
        <v>52</v>
      </c>
      <c r="AT2412" s="105"/>
      <c r="AU2412" s="105" t="s">
        <v>1791</v>
      </c>
      <c r="AV2412" s="126">
        <v>0</v>
      </c>
    </row>
    <row r="2413" spans="1:48" ht="23.25" customHeight="1">
      <c r="A2413" s="447"/>
      <c r="D2413" s="105" t="s">
        <v>1939</v>
      </c>
      <c r="E2413" s="164" t="s">
        <v>1939</v>
      </c>
      <c r="F2413" s="165" t="s">
        <v>2226</v>
      </c>
      <c r="G2413" s="126">
        <v>0</v>
      </c>
      <c r="H2413" s="173">
        <v>0.6</v>
      </c>
      <c r="I2413" s="173">
        <v>0.6</v>
      </c>
      <c r="J2413" s="173">
        <v>0.6</v>
      </c>
      <c r="K2413" s="361">
        <v>0.6</v>
      </c>
      <c r="L2413" s="361">
        <v>0.6</v>
      </c>
      <c r="M2413" s="361">
        <v>0.6</v>
      </c>
      <c r="N2413" s="361">
        <v>0.6</v>
      </c>
      <c r="O2413" s="361">
        <v>0.6</v>
      </c>
      <c r="P2413" s="361">
        <v>0.6</v>
      </c>
      <c r="Q2413" s="361">
        <v>0.6</v>
      </c>
      <c r="R2413" s="361">
        <v>0.6</v>
      </c>
      <c r="S2413" s="360">
        <v>0.6</v>
      </c>
      <c r="T2413" s="360">
        <v>0.6</v>
      </c>
      <c r="U2413" s="360">
        <v>0.6</v>
      </c>
      <c r="V2413" s="361">
        <v>0.6</v>
      </c>
      <c r="W2413" s="361">
        <v>0.6</v>
      </c>
      <c r="X2413" s="361">
        <v>0.6</v>
      </c>
      <c r="Y2413" s="361">
        <v>0.6</v>
      </c>
      <c r="Z2413" s="361">
        <v>0.6</v>
      </c>
      <c r="AA2413" s="361">
        <v>0.6</v>
      </c>
      <c r="AB2413" s="361">
        <v>0.6</v>
      </c>
      <c r="AC2413" s="361">
        <v>0.6</v>
      </c>
      <c r="AD2413" s="361">
        <v>0.6</v>
      </c>
      <c r="AE2413" s="361">
        <v>0.6</v>
      </c>
      <c r="AF2413" s="361">
        <v>0.6</v>
      </c>
      <c r="AG2413" s="361">
        <v>0.6</v>
      </c>
      <c r="AH2413" s="361">
        <v>0.6</v>
      </c>
      <c r="AI2413" s="370" t="s">
        <v>2207</v>
      </c>
      <c r="AJ2413" s="361">
        <v>0.6</v>
      </c>
      <c r="AK2413" s="361">
        <v>0.6</v>
      </c>
      <c r="AL2413" s="361">
        <v>0.6</v>
      </c>
      <c r="AM2413" s="361">
        <v>0.6</v>
      </c>
      <c r="AN2413" s="361">
        <v>0.6</v>
      </c>
      <c r="AO2413" s="361">
        <v>0.6</v>
      </c>
      <c r="AP2413" s="361">
        <v>0.6</v>
      </c>
      <c r="AQ2413" s="361">
        <v>0.6</v>
      </c>
      <c r="AR2413" s="361">
        <v>0.6</v>
      </c>
      <c r="AS2413" s="361">
        <v>0.6</v>
      </c>
      <c r="AT2413" s="105"/>
      <c r="AU2413" s="105" t="s">
        <v>1939</v>
      </c>
      <c r="AV2413" s="126">
        <v>0</v>
      </c>
    </row>
    <row r="2414" spans="1:48" ht="23.25" customHeight="1">
      <c r="B2414" s="440"/>
      <c r="D2414" s="105" t="s">
        <v>2283</v>
      </c>
      <c r="E2414" s="164" t="s">
        <v>2283</v>
      </c>
      <c r="F2414" s="165" t="s">
        <v>2284</v>
      </c>
      <c r="G2414" s="126">
        <v>0.30000000000000004</v>
      </c>
      <c r="H2414" s="167" t="s">
        <v>2207</v>
      </c>
      <c r="I2414" s="167" t="s">
        <v>2207</v>
      </c>
      <c r="J2414" s="167" t="s">
        <v>2207</v>
      </c>
      <c r="K2414" s="362" t="s">
        <v>2207</v>
      </c>
      <c r="L2414" s="362" t="s">
        <v>2207</v>
      </c>
      <c r="M2414" s="362" t="s">
        <v>2207</v>
      </c>
      <c r="N2414" s="362" t="s">
        <v>2207</v>
      </c>
      <c r="O2414" s="362" t="s">
        <v>2207</v>
      </c>
      <c r="P2414" s="362" t="s">
        <v>2207</v>
      </c>
      <c r="Q2414" s="362" t="s">
        <v>2207</v>
      </c>
      <c r="R2414" s="362" t="s">
        <v>2207</v>
      </c>
      <c r="S2414" s="362" t="s">
        <v>2207</v>
      </c>
      <c r="T2414" s="362" t="s">
        <v>2207</v>
      </c>
      <c r="U2414" s="362" t="s">
        <v>2207</v>
      </c>
      <c r="V2414" s="362" t="s">
        <v>2207</v>
      </c>
      <c r="W2414" s="362" t="s">
        <v>2207</v>
      </c>
      <c r="X2414" s="362" t="s">
        <v>2207</v>
      </c>
      <c r="Y2414" s="362" t="s">
        <v>2207</v>
      </c>
      <c r="Z2414" s="362" t="s">
        <v>2207</v>
      </c>
      <c r="AA2414" s="362" t="s">
        <v>2207</v>
      </c>
      <c r="AB2414" s="362" t="s">
        <v>2207</v>
      </c>
      <c r="AC2414" s="362" t="s">
        <v>2207</v>
      </c>
      <c r="AD2414" s="362" t="s">
        <v>2207</v>
      </c>
      <c r="AE2414" s="362" t="s">
        <v>2207</v>
      </c>
      <c r="AF2414" s="362" t="s">
        <v>2207</v>
      </c>
      <c r="AG2414" s="362" t="s">
        <v>2207</v>
      </c>
      <c r="AH2414" s="362" t="s">
        <v>2207</v>
      </c>
      <c r="AI2414" s="368" t="s">
        <v>2207</v>
      </c>
      <c r="AJ2414" s="362" t="s">
        <v>2207</v>
      </c>
      <c r="AK2414" s="362" t="s">
        <v>2207</v>
      </c>
      <c r="AL2414" s="362" t="s">
        <v>2207</v>
      </c>
      <c r="AM2414" s="362" t="s">
        <v>2207</v>
      </c>
      <c r="AN2414" s="362" t="s">
        <v>2207</v>
      </c>
      <c r="AO2414" s="362" t="s">
        <v>2207</v>
      </c>
      <c r="AP2414" s="357">
        <v>158</v>
      </c>
      <c r="AQ2414" s="357">
        <v>158</v>
      </c>
      <c r="AR2414" s="357">
        <v>229</v>
      </c>
      <c r="AS2414" s="362" t="s">
        <v>2207</v>
      </c>
      <c r="AT2414" s="105"/>
      <c r="AU2414" s="105" t="s">
        <v>2283</v>
      </c>
      <c r="AV2414" s="126">
        <v>0.30000000000000004</v>
      </c>
    </row>
    <row r="2415" spans="1:48" ht="23.25" customHeight="1">
      <c r="A2415" s="396"/>
      <c r="B2415" s="440"/>
      <c r="D2415" s="105" t="s">
        <v>2293</v>
      </c>
      <c r="E2415" s="164" t="s">
        <v>2293</v>
      </c>
      <c r="F2415" s="165" t="s">
        <v>2294</v>
      </c>
      <c r="G2415" s="126">
        <v>0.1</v>
      </c>
      <c r="H2415" s="167" t="s">
        <v>2207</v>
      </c>
      <c r="I2415" s="167" t="s">
        <v>2207</v>
      </c>
      <c r="J2415" s="167" t="s">
        <v>2207</v>
      </c>
      <c r="K2415" s="362" t="s">
        <v>2207</v>
      </c>
      <c r="L2415" s="362" t="s">
        <v>2207</v>
      </c>
      <c r="M2415" s="362" t="s">
        <v>2207</v>
      </c>
      <c r="N2415" s="362" t="s">
        <v>2207</v>
      </c>
      <c r="O2415" s="362" t="s">
        <v>2207</v>
      </c>
      <c r="P2415" s="362" t="s">
        <v>2207</v>
      </c>
      <c r="Q2415" s="362" t="s">
        <v>2207</v>
      </c>
      <c r="R2415" s="362" t="s">
        <v>2207</v>
      </c>
      <c r="S2415" s="362" t="s">
        <v>2207</v>
      </c>
      <c r="T2415" s="362" t="s">
        <v>2207</v>
      </c>
      <c r="U2415" s="362" t="s">
        <v>2207</v>
      </c>
      <c r="V2415" s="362" t="s">
        <v>2207</v>
      </c>
      <c r="W2415" s="362" t="s">
        <v>2207</v>
      </c>
      <c r="X2415" s="362" t="s">
        <v>2207</v>
      </c>
      <c r="Y2415" s="362" t="s">
        <v>2207</v>
      </c>
      <c r="Z2415" s="362" t="s">
        <v>2207</v>
      </c>
      <c r="AA2415" s="362" t="s">
        <v>2207</v>
      </c>
      <c r="AB2415" s="362" t="s">
        <v>2207</v>
      </c>
      <c r="AC2415" s="362" t="s">
        <v>2207</v>
      </c>
      <c r="AD2415" s="362" t="s">
        <v>2207</v>
      </c>
      <c r="AE2415" s="362" t="s">
        <v>2207</v>
      </c>
      <c r="AF2415" s="362" t="s">
        <v>2207</v>
      </c>
      <c r="AG2415" s="362" t="s">
        <v>2207</v>
      </c>
      <c r="AH2415" s="362" t="s">
        <v>2207</v>
      </c>
      <c r="AI2415" s="368" t="s">
        <v>2207</v>
      </c>
      <c r="AJ2415" s="362" t="s">
        <v>2207</v>
      </c>
      <c r="AK2415" s="362" t="s">
        <v>2207</v>
      </c>
      <c r="AL2415" s="362" t="s">
        <v>2207</v>
      </c>
      <c r="AM2415" s="362" t="s">
        <v>2207</v>
      </c>
      <c r="AN2415" s="362" t="s">
        <v>2207</v>
      </c>
      <c r="AO2415" s="362" t="s">
        <v>2207</v>
      </c>
      <c r="AP2415" s="357">
        <v>83</v>
      </c>
      <c r="AQ2415" s="357">
        <v>83</v>
      </c>
      <c r="AR2415" s="357">
        <v>133</v>
      </c>
      <c r="AS2415" s="362" t="s">
        <v>2207</v>
      </c>
      <c r="AT2415" s="105"/>
      <c r="AU2415" s="105" t="s">
        <v>2293</v>
      </c>
      <c r="AV2415" s="126">
        <v>0.1</v>
      </c>
    </row>
    <row r="2416" spans="1:48" ht="23.25" customHeight="1">
      <c r="B2416" s="440"/>
      <c r="D2416" s="105" t="s">
        <v>17</v>
      </c>
      <c r="E2416" s="164" t="s">
        <v>17</v>
      </c>
      <c r="F2416" s="165" t="s">
        <v>781</v>
      </c>
      <c r="G2416" s="126">
        <v>6.1</v>
      </c>
      <c r="H2416" s="166">
        <v>712</v>
      </c>
      <c r="I2416" s="166">
        <v>754</v>
      </c>
      <c r="J2416" s="166">
        <v>858</v>
      </c>
      <c r="K2416" s="357">
        <v>712</v>
      </c>
      <c r="L2416" s="357">
        <v>754</v>
      </c>
      <c r="M2416" s="357">
        <v>858</v>
      </c>
      <c r="N2416" s="357">
        <v>775</v>
      </c>
      <c r="O2416" s="357">
        <v>699</v>
      </c>
      <c r="P2416" s="357">
        <v>755</v>
      </c>
      <c r="Q2416" s="357">
        <v>859</v>
      </c>
      <c r="R2416" s="357">
        <v>776</v>
      </c>
      <c r="S2416" s="362" t="s">
        <v>2207</v>
      </c>
      <c r="T2416" s="362" t="s">
        <v>2207</v>
      </c>
      <c r="U2416" s="362" t="s">
        <v>2207</v>
      </c>
      <c r="V2416" s="362" t="s">
        <v>2207</v>
      </c>
      <c r="W2416" s="362" t="s">
        <v>2207</v>
      </c>
      <c r="X2416" s="357">
        <v>713</v>
      </c>
      <c r="Y2416" s="357">
        <v>789</v>
      </c>
      <c r="Z2416" s="357">
        <v>961</v>
      </c>
      <c r="AA2416" s="357">
        <v>837</v>
      </c>
      <c r="AB2416" s="357">
        <v>745</v>
      </c>
      <c r="AC2416" s="357">
        <v>846</v>
      </c>
      <c r="AD2416" s="357">
        <v>999</v>
      </c>
      <c r="AE2416" s="357">
        <v>873</v>
      </c>
      <c r="AF2416" s="357">
        <v>922</v>
      </c>
      <c r="AG2416" s="357">
        <v>1026</v>
      </c>
      <c r="AH2416" s="357">
        <v>1212</v>
      </c>
      <c r="AI2416" s="368" t="s">
        <v>2207</v>
      </c>
      <c r="AJ2416" s="357">
        <v>713</v>
      </c>
      <c r="AK2416" s="357">
        <v>789</v>
      </c>
      <c r="AL2416" s="357">
        <v>961</v>
      </c>
      <c r="AM2416" s="357">
        <v>745</v>
      </c>
      <c r="AN2416" s="357">
        <v>829</v>
      </c>
      <c r="AO2416" s="357">
        <v>958</v>
      </c>
      <c r="AP2416" s="362" t="s">
        <v>2207</v>
      </c>
      <c r="AQ2416" s="362" t="s">
        <v>2207</v>
      </c>
      <c r="AR2416" s="362" t="s">
        <v>2207</v>
      </c>
      <c r="AS2416" s="362" t="s">
        <v>2207</v>
      </c>
      <c r="AT2416" s="105"/>
      <c r="AU2416" s="105" t="s">
        <v>17</v>
      </c>
      <c r="AV2416" s="126">
        <v>6.1</v>
      </c>
    </row>
    <row r="2417" spans="1:48" ht="23.25" customHeight="1">
      <c r="B2417" s="440"/>
      <c r="D2417" s="105" t="s">
        <v>3263</v>
      </c>
      <c r="E2417" s="164" t="s">
        <v>3263</v>
      </c>
      <c r="F2417" s="165" t="s">
        <v>781</v>
      </c>
      <c r="G2417" s="126">
        <v>6.1</v>
      </c>
      <c r="H2417" s="166">
        <v>712</v>
      </c>
      <c r="I2417" s="166">
        <v>754</v>
      </c>
      <c r="J2417" s="166">
        <v>858</v>
      </c>
      <c r="K2417" s="357">
        <v>712</v>
      </c>
      <c r="L2417" s="357">
        <v>754</v>
      </c>
      <c r="M2417" s="357">
        <v>858</v>
      </c>
      <c r="N2417" s="357">
        <v>775</v>
      </c>
      <c r="O2417" s="357">
        <v>699</v>
      </c>
      <c r="P2417" s="357">
        <v>755</v>
      </c>
      <c r="Q2417" s="357">
        <v>859</v>
      </c>
      <c r="R2417" s="357">
        <v>776</v>
      </c>
      <c r="S2417" s="362" t="s">
        <v>2207</v>
      </c>
      <c r="T2417" s="362" t="s">
        <v>2207</v>
      </c>
      <c r="U2417" s="362" t="s">
        <v>2207</v>
      </c>
      <c r="V2417" s="362" t="s">
        <v>2207</v>
      </c>
      <c r="W2417" s="362" t="s">
        <v>2207</v>
      </c>
      <c r="X2417" s="357">
        <v>713</v>
      </c>
      <c r="Y2417" s="357">
        <v>789</v>
      </c>
      <c r="Z2417" s="357">
        <v>961</v>
      </c>
      <c r="AA2417" s="357">
        <v>837</v>
      </c>
      <c r="AB2417" s="357">
        <v>745</v>
      </c>
      <c r="AC2417" s="357">
        <v>846</v>
      </c>
      <c r="AD2417" s="357">
        <v>999</v>
      </c>
      <c r="AE2417" s="357">
        <v>873</v>
      </c>
      <c r="AF2417" s="357">
        <v>922</v>
      </c>
      <c r="AG2417" s="357">
        <v>1026</v>
      </c>
      <c r="AH2417" s="357">
        <v>1212</v>
      </c>
      <c r="AI2417" s="368" t="s">
        <v>2207</v>
      </c>
      <c r="AJ2417" s="357">
        <v>713</v>
      </c>
      <c r="AK2417" s="357">
        <v>789</v>
      </c>
      <c r="AL2417" s="357">
        <v>961</v>
      </c>
      <c r="AM2417" s="357">
        <v>745</v>
      </c>
      <c r="AN2417" s="357">
        <v>829</v>
      </c>
      <c r="AO2417" s="357">
        <v>958</v>
      </c>
      <c r="AP2417" s="362" t="s">
        <v>2207</v>
      </c>
      <c r="AQ2417" s="362" t="s">
        <v>2207</v>
      </c>
      <c r="AR2417" s="362" t="s">
        <v>2207</v>
      </c>
      <c r="AS2417" s="362" t="s">
        <v>2207</v>
      </c>
      <c r="AT2417" s="105"/>
      <c r="AU2417" s="105" t="s">
        <v>3263</v>
      </c>
      <c r="AV2417" s="126">
        <v>6.1</v>
      </c>
    </row>
    <row r="2418" spans="1:48" ht="23.25" customHeight="1">
      <c r="B2418" s="440"/>
      <c r="D2418" s="105" t="s">
        <v>18</v>
      </c>
      <c r="E2418" s="164" t="s">
        <v>18</v>
      </c>
      <c r="F2418" s="165" t="s">
        <v>782</v>
      </c>
      <c r="G2418" s="126">
        <v>6.1</v>
      </c>
      <c r="H2418" s="166">
        <v>643</v>
      </c>
      <c r="I2418" s="166">
        <v>686</v>
      </c>
      <c r="J2418" s="166">
        <v>781</v>
      </c>
      <c r="K2418" s="357">
        <v>643</v>
      </c>
      <c r="L2418" s="357">
        <v>686</v>
      </c>
      <c r="M2418" s="357">
        <v>781</v>
      </c>
      <c r="N2418" s="357">
        <v>704</v>
      </c>
      <c r="O2418" s="357">
        <v>631</v>
      </c>
      <c r="P2418" s="357">
        <v>686</v>
      </c>
      <c r="Q2418" s="357">
        <v>781</v>
      </c>
      <c r="R2418" s="357">
        <v>704</v>
      </c>
      <c r="S2418" s="362" t="s">
        <v>2207</v>
      </c>
      <c r="T2418" s="362" t="s">
        <v>2207</v>
      </c>
      <c r="U2418" s="362" t="s">
        <v>2207</v>
      </c>
      <c r="V2418" s="362" t="s">
        <v>2207</v>
      </c>
      <c r="W2418" s="362" t="s">
        <v>2207</v>
      </c>
      <c r="X2418" s="357">
        <v>629</v>
      </c>
      <c r="Y2418" s="357">
        <v>734</v>
      </c>
      <c r="Z2418" s="357">
        <v>860</v>
      </c>
      <c r="AA2418" s="357">
        <v>744</v>
      </c>
      <c r="AB2418" s="357">
        <v>629</v>
      </c>
      <c r="AC2418" s="357">
        <v>727</v>
      </c>
      <c r="AD2418" s="357">
        <v>860</v>
      </c>
      <c r="AE2418" s="357">
        <v>744</v>
      </c>
      <c r="AF2418" s="357">
        <v>665</v>
      </c>
      <c r="AG2418" s="357">
        <v>763</v>
      </c>
      <c r="AH2418" s="357">
        <v>902</v>
      </c>
      <c r="AI2418" s="368" t="s">
        <v>2207</v>
      </c>
      <c r="AJ2418" s="357">
        <v>629</v>
      </c>
      <c r="AK2418" s="357">
        <v>734</v>
      </c>
      <c r="AL2418" s="357">
        <v>860</v>
      </c>
      <c r="AM2418" s="357">
        <v>629</v>
      </c>
      <c r="AN2418" s="357">
        <v>713</v>
      </c>
      <c r="AO2418" s="357">
        <v>824</v>
      </c>
      <c r="AP2418" s="362" t="s">
        <v>2207</v>
      </c>
      <c r="AQ2418" s="362" t="s">
        <v>2207</v>
      </c>
      <c r="AR2418" s="362" t="s">
        <v>2207</v>
      </c>
      <c r="AS2418" s="357">
        <v>816</v>
      </c>
      <c r="AT2418" s="105"/>
      <c r="AU2418" s="105" t="s">
        <v>18</v>
      </c>
      <c r="AV2418" s="126">
        <v>6.1</v>
      </c>
    </row>
    <row r="2419" spans="1:48" ht="23.25" customHeight="1">
      <c r="B2419" s="440"/>
      <c r="D2419" s="105" t="s">
        <v>3264</v>
      </c>
      <c r="E2419" s="164" t="s">
        <v>3264</v>
      </c>
      <c r="F2419" s="165" t="s">
        <v>782</v>
      </c>
      <c r="G2419" s="126">
        <v>6.1</v>
      </c>
      <c r="H2419" s="166">
        <v>643</v>
      </c>
      <c r="I2419" s="166">
        <v>686</v>
      </c>
      <c r="J2419" s="166">
        <v>781</v>
      </c>
      <c r="K2419" s="357">
        <v>643</v>
      </c>
      <c r="L2419" s="357">
        <v>686</v>
      </c>
      <c r="M2419" s="357">
        <v>781</v>
      </c>
      <c r="N2419" s="357">
        <v>704</v>
      </c>
      <c r="O2419" s="357">
        <v>631</v>
      </c>
      <c r="P2419" s="357">
        <v>686</v>
      </c>
      <c r="Q2419" s="357">
        <v>781</v>
      </c>
      <c r="R2419" s="357">
        <v>704</v>
      </c>
      <c r="S2419" s="362" t="s">
        <v>2207</v>
      </c>
      <c r="T2419" s="362" t="s">
        <v>2207</v>
      </c>
      <c r="U2419" s="362" t="s">
        <v>2207</v>
      </c>
      <c r="V2419" s="362" t="s">
        <v>2207</v>
      </c>
      <c r="W2419" s="362" t="s">
        <v>2207</v>
      </c>
      <c r="X2419" s="357">
        <v>629</v>
      </c>
      <c r="Y2419" s="357">
        <v>734</v>
      </c>
      <c r="Z2419" s="357">
        <v>860</v>
      </c>
      <c r="AA2419" s="357">
        <v>744</v>
      </c>
      <c r="AB2419" s="357">
        <v>629</v>
      </c>
      <c r="AC2419" s="357">
        <v>727</v>
      </c>
      <c r="AD2419" s="357">
        <v>860</v>
      </c>
      <c r="AE2419" s="357">
        <v>744</v>
      </c>
      <c r="AF2419" s="357">
        <v>665</v>
      </c>
      <c r="AG2419" s="357">
        <v>763</v>
      </c>
      <c r="AH2419" s="357">
        <v>902</v>
      </c>
      <c r="AI2419" s="368" t="s">
        <v>2207</v>
      </c>
      <c r="AJ2419" s="357">
        <v>629</v>
      </c>
      <c r="AK2419" s="357">
        <v>734</v>
      </c>
      <c r="AL2419" s="357">
        <v>860</v>
      </c>
      <c r="AM2419" s="357">
        <v>629</v>
      </c>
      <c r="AN2419" s="357">
        <v>713</v>
      </c>
      <c r="AO2419" s="357">
        <v>824</v>
      </c>
      <c r="AP2419" s="362" t="s">
        <v>2207</v>
      </c>
      <c r="AQ2419" s="362" t="s">
        <v>2207</v>
      </c>
      <c r="AR2419" s="362" t="s">
        <v>2207</v>
      </c>
      <c r="AS2419" s="357">
        <v>816</v>
      </c>
      <c r="AT2419" s="105"/>
      <c r="AU2419" s="105" t="s">
        <v>3264</v>
      </c>
      <c r="AV2419" s="126">
        <v>6.1</v>
      </c>
    </row>
    <row r="2420" spans="1:48" ht="23.25" customHeight="1">
      <c r="B2420" s="440"/>
      <c r="D2420" s="105" t="s">
        <v>20</v>
      </c>
      <c r="E2420" s="164" t="s">
        <v>20</v>
      </c>
      <c r="F2420" s="165" t="s">
        <v>784</v>
      </c>
      <c r="G2420" s="126">
        <v>6.1</v>
      </c>
      <c r="H2420" s="166">
        <v>712</v>
      </c>
      <c r="I2420" s="166">
        <v>754</v>
      </c>
      <c r="J2420" s="166">
        <v>858</v>
      </c>
      <c r="K2420" s="357">
        <v>712</v>
      </c>
      <c r="L2420" s="357">
        <v>754</v>
      </c>
      <c r="M2420" s="357">
        <v>858</v>
      </c>
      <c r="N2420" s="357">
        <v>775</v>
      </c>
      <c r="O2420" s="357">
        <v>699</v>
      </c>
      <c r="P2420" s="357">
        <v>755</v>
      </c>
      <c r="Q2420" s="357">
        <v>859</v>
      </c>
      <c r="R2420" s="357">
        <v>776</v>
      </c>
      <c r="S2420" s="362" t="s">
        <v>2207</v>
      </c>
      <c r="T2420" s="362" t="s">
        <v>2207</v>
      </c>
      <c r="U2420" s="362" t="s">
        <v>2207</v>
      </c>
      <c r="V2420" s="362" t="s">
        <v>2207</v>
      </c>
      <c r="W2420" s="362" t="s">
        <v>2207</v>
      </c>
      <c r="X2420" s="357">
        <v>713</v>
      </c>
      <c r="Y2420" s="357">
        <v>789</v>
      </c>
      <c r="Z2420" s="357">
        <v>961</v>
      </c>
      <c r="AA2420" s="357">
        <v>837</v>
      </c>
      <c r="AB2420" s="357">
        <v>745</v>
      </c>
      <c r="AC2420" s="357">
        <v>846</v>
      </c>
      <c r="AD2420" s="357">
        <v>999</v>
      </c>
      <c r="AE2420" s="357">
        <v>873</v>
      </c>
      <c r="AF2420" s="357">
        <v>922</v>
      </c>
      <c r="AG2420" s="357">
        <v>1026</v>
      </c>
      <c r="AH2420" s="357">
        <v>1212</v>
      </c>
      <c r="AI2420" s="368" t="s">
        <v>2207</v>
      </c>
      <c r="AJ2420" s="357">
        <v>713</v>
      </c>
      <c r="AK2420" s="357">
        <v>789</v>
      </c>
      <c r="AL2420" s="357">
        <v>961</v>
      </c>
      <c r="AM2420" s="357">
        <v>745</v>
      </c>
      <c r="AN2420" s="357">
        <v>829</v>
      </c>
      <c r="AO2420" s="357">
        <v>958</v>
      </c>
      <c r="AP2420" s="362" t="s">
        <v>2207</v>
      </c>
      <c r="AQ2420" s="362" t="s">
        <v>2207</v>
      </c>
      <c r="AR2420" s="362" t="s">
        <v>2207</v>
      </c>
      <c r="AS2420" s="362" t="s">
        <v>2207</v>
      </c>
      <c r="AT2420" s="105"/>
      <c r="AU2420" s="105" t="s">
        <v>20</v>
      </c>
      <c r="AV2420" s="126">
        <v>6.1</v>
      </c>
    </row>
    <row r="2421" spans="1:48" ht="23.25" customHeight="1">
      <c r="B2421" s="440"/>
      <c r="D2421" s="105" t="s">
        <v>3266</v>
      </c>
      <c r="E2421" s="164" t="s">
        <v>3266</v>
      </c>
      <c r="F2421" s="165" t="s">
        <v>784</v>
      </c>
      <c r="G2421" s="126">
        <v>6.1</v>
      </c>
      <c r="H2421" s="166">
        <v>712</v>
      </c>
      <c r="I2421" s="166">
        <v>754</v>
      </c>
      <c r="J2421" s="166">
        <v>858</v>
      </c>
      <c r="K2421" s="357">
        <v>712</v>
      </c>
      <c r="L2421" s="357">
        <v>754</v>
      </c>
      <c r="M2421" s="357">
        <v>858</v>
      </c>
      <c r="N2421" s="357">
        <v>775</v>
      </c>
      <c r="O2421" s="357">
        <v>699</v>
      </c>
      <c r="P2421" s="357">
        <v>755</v>
      </c>
      <c r="Q2421" s="357">
        <v>859</v>
      </c>
      <c r="R2421" s="357">
        <v>776</v>
      </c>
      <c r="S2421" s="362" t="s">
        <v>2207</v>
      </c>
      <c r="T2421" s="362" t="s">
        <v>2207</v>
      </c>
      <c r="U2421" s="362" t="s">
        <v>2207</v>
      </c>
      <c r="V2421" s="362" t="s">
        <v>2207</v>
      </c>
      <c r="W2421" s="362" t="s">
        <v>2207</v>
      </c>
      <c r="X2421" s="357">
        <v>713</v>
      </c>
      <c r="Y2421" s="357">
        <v>789</v>
      </c>
      <c r="Z2421" s="357">
        <v>961</v>
      </c>
      <c r="AA2421" s="357">
        <v>837</v>
      </c>
      <c r="AB2421" s="357">
        <v>745</v>
      </c>
      <c r="AC2421" s="357">
        <v>846</v>
      </c>
      <c r="AD2421" s="357">
        <v>999</v>
      </c>
      <c r="AE2421" s="357">
        <v>873</v>
      </c>
      <c r="AF2421" s="357">
        <v>922</v>
      </c>
      <c r="AG2421" s="357">
        <v>1026</v>
      </c>
      <c r="AH2421" s="357">
        <v>1212</v>
      </c>
      <c r="AI2421" s="368" t="s">
        <v>2207</v>
      </c>
      <c r="AJ2421" s="357">
        <v>713</v>
      </c>
      <c r="AK2421" s="357">
        <v>789</v>
      </c>
      <c r="AL2421" s="357">
        <v>961</v>
      </c>
      <c r="AM2421" s="357">
        <v>745</v>
      </c>
      <c r="AN2421" s="357">
        <v>829</v>
      </c>
      <c r="AO2421" s="357">
        <v>958</v>
      </c>
      <c r="AP2421" s="362" t="s">
        <v>2207</v>
      </c>
      <c r="AQ2421" s="362" t="s">
        <v>2207</v>
      </c>
      <c r="AR2421" s="362" t="s">
        <v>2207</v>
      </c>
      <c r="AS2421" s="362" t="s">
        <v>2207</v>
      </c>
      <c r="AT2421" s="105"/>
      <c r="AU2421" s="105" t="s">
        <v>3266</v>
      </c>
      <c r="AV2421" s="126">
        <v>6.1</v>
      </c>
    </row>
    <row r="2422" spans="1:48" ht="23.25" customHeight="1">
      <c r="B2422" s="440"/>
      <c r="D2422" s="105" t="s">
        <v>5449</v>
      </c>
      <c r="E2422" s="13" t="s">
        <v>5449</v>
      </c>
      <c r="F2422" s="2" t="s">
        <v>5450</v>
      </c>
      <c r="G2422">
        <v>6.8</v>
      </c>
      <c r="H2422" s="398" t="s">
        <v>2207</v>
      </c>
      <c r="I2422" s="398" t="s">
        <v>2207</v>
      </c>
      <c r="J2422" s="398" t="s">
        <v>2207</v>
      </c>
      <c r="K2422" s="390" t="s">
        <v>2207</v>
      </c>
      <c r="L2422" s="390" t="s">
        <v>2207</v>
      </c>
      <c r="M2422" s="390" t="s">
        <v>2207</v>
      </c>
      <c r="N2422" s="390" t="s">
        <v>2207</v>
      </c>
      <c r="O2422" s="390" t="s">
        <v>2207</v>
      </c>
      <c r="P2422" s="390" t="s">
        <v>2207</v>
      </c>
      <c r="Q2422" s="390" t="s">
        <v>2207</v>
      </c>
      <c r="R2422" s="390" t="s">
        <v>2207</v>
      </c>
      <c r="S2422" s="362" t="s">
        <v>2207</v>
      </c>
      <c r="T2422" s="362" t="s">
        <v>2207</v>
      </c>
      <c r="U2422" s="362" t="s">
        <v>2207</v>
      </c>
      <c r="V2422" s="390" t="s">
        <v>2207</v>
      </c>
      <c r="W2422" s="390" t="s">
        <v>2207</v>
      </c>
      <c r="X2422" s="391">
        <v>731</v>
      </c>
      <c r="Y2422" s="391">
        <v>809</v>
      </c>
      <c r="Z2422" s="391">
        <v>991</v>
      </c>
      <c r="AA2422" s="391">
        <v>856</v>
      </c>
      <c r="AB2422" s="391">
        <v>780</v>
      </c>
      <c r="AC2422" s="391">
        <v>869</v>
      </c>
      <c r="AD2422" s="391">
        <v>1029</v>
      </c>
      <c r="AE2422" s="391">
        <v>892</v>
      </c>
      <c r="AF2422" s="391">
        <v>957</v>
      </c>
      <c r="AG2422" s="391">
        <v>1049</v>
      </c>
      <c r="AH2422" s="391">
        <v>1242</v>
      </c>
      <c r="AI2422" s="399" t="s">
        <v>2207</v>
      </c>
      <c r="AJ2422" s="391">
        <v>733</v>
      </c>
      <c r="AK2422" s="391">
        <v>812</v>
      </c>
      <c r="AL2422" s="391">
        <v>993</v>
      </c>
      <c r="AM2422" s="391">
        <v>780</v>
      </c>
      <c r="AN2422" s="391">
        <v>854</v>
      </c>
      <c r="AO2422" s="391">
        <v>988</v>
      </c>
      <c r="AP2422" s="390" t="s">
        <v>2207</v>
      </c>
      <c r="AQ2422" s="390" t="s">
        <v>2207</v>
      </c>
      <c r="AR2422" s="390" t="s">
        <v>2207</v>
      </c>
      <c r="AS2422" s="390" t="s">
        <v>2207</v>
      </c>
      <c r="AU2422" s="105" t="s">
        <v>5449</v>
      </c>
      <c r="AV2422" s="126">
        <v>6.8</v>
      </c>
    </row>
    <row r="2423" spans="1:48" ht="23.25" customHeight="1">
      <c r="B2423" s="440"/>
      <c r="D2423" s="105" t="s">
        <v>5451</v>
      </c>
      <c r="E2423" s="13" t="s">
        <v>5451</v>
      </c>
      <c r="F2423" s="2" t="s">
        <v>5450</v>
      </c>
      <c r="G2423">
        <v>6.8</v>
      </c>
      <c r="H2423" s="398" t="s">
        <v>2207</v>
      </c>
      <c r="I2423" s="398" t="s">
        <v>2207</v>
      </c>
      <c r="J2423" s="398" t="s">
        <v>2207</v>
      </c>
      <c r="K2423" s="390" t="s">
        <v>2207</v>
      </c>
      <c r="L2423" s="390" t="s">
        <v>2207</v>
      </c>
      <c r="M2423" s="390" t="s">
        <v>2207</v>
      </c>
      <c r="N2423" s="390" t="s">
        <v>2207</v>
      </c>
      <c r="O2423" s="390" t="s">
        <v>2207</v>
      </c>
      <c r="P2423" s="390" t="s">
        <v>2207</v>
      </c>
      <c r="Q2423" s="390" t="s">
        <v>2207</v>
      </c>
      <c r="R2423" s="390" t="s">
        <v>2207</v>
      </c>
      <c r="S2423" s="362" t="s">
        <v>2207</v>
      </c>
      <c r="T2423" s="362" t="s">
        <v>2207</v>
      </c>
      <c r="U2423" s="362" t="s">
        <v>2207</v>
      </c>
      <c r="V2423" s="390" t="s">
        <v>2207</v>
      </c>
      <c r="W2423" s="390" t="s">
        <v>2207</v>
      </c>
      <c r="X2423" s="391">
        <v>731</v>
      </c>
      <c r="Y2423" s="391">
        <v>809</v>
      </c>
      <c r="Z2423" s="391">
        <v>991</v>
      </c>
      <c r="AA2423" s="391">
        <v>856</v>
      </c>
      <c r="AB2423" s="391">
        <v>780</v>
      </c>
      <c r="AC2423" s="391">
        <v>869</v>
      </c>
      <c r="AD2423" s="391">
        <v>1029</v>
      </c>
      <c r="AE2423" s="391">
        <v>892</v>
      </c>
      <c r="AF2423" s="391">
        <v>957</v>
      </c>
      <c r="AG2423" s="391">
        <v>1049</v>
      </c>
      <c r="AH2423" s="391">
        <v>1242</v>
      </c>
      <c r="AI2423" s="399" t="s">
        <v>2207</v>
      </c>
      <c r="AJ2423" s="391">
        <v>733</v>
      </c>
      <c r="AK2423" s="391">
        <v>812</v>
      </c>
      <c r="AL2423" s="391">
        <v>993</v>
      </c>
      <c r="AM2423" s="391">
        <v>780</v>
      </c>
      <c r="AN2423" s="391">
        <v>854</v>
      </c>
      <c r="AO2423" s="391">
        <v>988</v>
      </c>
      <c r="AP2423" s="390" t="s">
        <v>2207</v>
      </c>
      <c r="AQ2423" s="390" t="s">
        <v>2207</v>
      </c>
      <c r="AR2423" s="390" t="s">
        <v>2207</v>
      </c>
      <c r="AS2423" s="390" t="s">
        <v>2207</v>
      </c>
      <c r="AU2423" s="105" t="s">
        <v>5451</v>
      </c>
      <c r="AV2423" s="126">
        <v>6.8</v>
      </c>
    </row>
    <row r="2424" spans="1:48" ht="23.25" customHeight="1">
      <c r="B2424" s="440"/>
      <c r="D2424" s="105" t="s">
        <v>5416</v>
      </c>
      <c r="E2424" s="13" t="s">
        <v>5416</v>
      </c>
      <c r="F2424" s="2" t="s">
        <v>5417</v>
      </c>
      <c r="G2424">
        <v>6.8</v>
      </c>
      <c r="H2424" s="398" t="s">
        <v>2207</v>
      </c>
      <c r="I2424" s="398" t="s">
        <v>2207</v>
      </c>
      <c r="J2424" s="398" t="s">
        <v>2207</v>
      </c>
      <c r="K2424" s="390" t="s">
        <v>2207</v>
      </c>
      <c r="L2424" s="390" t="s">
        <v>2207</v>
      </c>
      <c r="M2424" s="390" t="s">
        <v>2207</v>
      </c>
      <c r="N2424" s="390" t="s">
        <v>2207</v>
      </c>
      <c r="O2424" s="390" t="s">
        <v>2207</v>
      </c>
      <c r="P2424" s="390" t="s">
        <v>2207</v>
      </c>
      <c r="Q2424" s="390" t="s">
        <v>2207</v>
      </c>
      <c r="R2424" s="390" t="s">
        <v>2207</v>
      </c>
      <c r="S2424" s="362" t="s">
        <v>2207</v>
      </c>
      <c r="T2424" s="362" t="s">
        <v>2207</v>
      </c>
      <c r="U2424" s="362" t="s">
        <v>2207</v>
      </c>
      <c r="V2424" s="390" t="s">
        <v>2207</v>
      </c>
      <c r="W2424" s="390" t="s">
        <v>2207</v>
      </c>
      <c r="X2424" s="391">
        <v>647</v>
      </c>
      <c r="Y2424" s="391">
        <v>723</v>
      </c>
      <c r="Z2424" s="391">
        <v>890</v>
      </c>
      <c r="AA2424" s="391">
        <v>763</v>
      </c>
      <c r="AB2424" s="391">
        <v>664</v>
      </c>
      <c r="AC2424" s="391">
        <v>750</v>
      </c>
      <c r="AD2424" s="391">
        <v>890</v>
      </c>
      <c r="AE2424" s="391">
        <v>763</v>
      </c>
      <c r="AF2424" s="391">
        <v>699</v>
      </c>
      <c r="AG2424" s="391">
        <v>786</v>
      </c>
      <c r="AH2424" s="391">
        <v>933</v>
      </c>
      <c r="AI2424" s="399" t="s">
        <v>2207</v>
      </c>
      <c r="AJ2424" s="391">
        <v>649</v>
      </c>
      <c r="AK2424" s="391">
        <v>726</v>
      </c>
      <c r="AL2424" s="391">
        <v>892</v>
      </c>
      <c r="AM2424" s="391">
        <v>664</v>
      </c>
      <c r="AN2424" s="391">
        <v>738</v>
      </c>
      <c r="AO2424" s="391">
        <v>855</v>
      </c>
      <c r="AP2424" s="390" t="s">
        <v>2207</v>
      </c>
      <c r="AQ2424" s="390" t="s">
        <v>2207</v>
      </c>
      <c r="AR2424" s="390" t="s">
        <v>2207</v>
      </c>
      <c r="AS2424" s="391">
        <v>865</v>
      </c>
      <c r="AU2424" s="105" t="s">
        <v>5416</v>
      </c>
      <c r="AV2424" s="126">
        <v>6.8</v>
      </c>
    </row>
    <row r="2425" spans="1:48" ht="23.25" customHeight="1">
      <c r="B2425" s="440"/>
      <c r="D2425" s="105" t="s">
        <v>5418</v>
      </c>
      <c r="E2425" s="13" t="s">
        <v>5418</v>
      </c>
      <c r="F2425" s="2" t="s">
        <v>5417</v>
      </c>
      <c r="G2425">
        <v>6.8</v>
      </c>
      <c r="H2425" s="398" t="s">
        <v>2207</v>
      </c>
      <c r="I2425" s="398" t="s">
        <v>2207</v>
      </c>
      <c r="J2425" s="398" t="s">
        <v>2207</v>
      </c>
      <c r="K2425" s="390" t="s">
        <v>2207</v>
      </c>
      <c r="L2425" s="390" t="s">
        <v>2207</v>
      </c>
      <c r="M2425" s="390" t="s">
        <v>2207</v>
      </c>
      <c r="N2425" s="390" t="s">
        <v>2207</v>
      </c>
      <c r="O2425" s="390" t="s">
        <v>2207</v>
      </c>
      <c r="P2425" s="390" t="s">
        <v>2207</v>
      </c>
      <c r="Q2425" s="390" t="s">
        <v>2207</v>
      </c>
      <c r="R2425" s="390" t="s">
        <v>2207</v>
      </c>
      <c r="S2425" s="362" t="s">
        <v>2207</v>
      </c>
      <c r="T2425" s="362" t="s">
        <v>2207</v>
      </c>
      <c r="U2425" s="362" t="s">
        <v>2207</v>
      </c>
      <c r="V2425" s="390" t="s">
        <v>2207</v>
      </c>
      <c r="W2425" s="390" t="s">
        <v>2207</v>
      </c>
      <c r="X2425" s="391">
        <v>647</v>
      </c>
      <c r="Y2425" s="391">
        <v>723</v>
      </c>
      <c r="Z2425" s="391">
        <v>890</v>
      </c>
      <c r="AA2425" s="391">
        <v>763</v>
      </c>
      <c r="AB2425" s="391">
        <v>664</v>
      </c>
      <c r="AC2425" s="391">
        <v>750</v>
      </c>
      <c r="AD2425" s="391">
        <v>890</v>
      </c>
      <c r="AE2425" s="391">
        <v>763</v>
      </c>
      <c r="AF2425" s="391">
        <v>699</v>
      </c>
      <c r="AG2425" s="391">
        <v>786</v>
      </c>
      <c r="AH2425" s="391">
        <v>933</v>
      </c>
      <c r="AI2425" s="399" t="s">
        <v>2207</v>
      </c>
      <c r="AJ2425" s="391">
        <v>649</v>
      </c>
      <c r="AK2425" s="391">
        <v>726</v>
      </c>
      <c r="AL2425" s="391">
        <v>892</v>
      </c>
      <c r="AM2425" s="391">
        <v>664</v>
      </c>
      <c r="AN2425" s="391">
        <v>738</v>
      </c>
      <c r="AO2425" s="391">
        <v>855</v>
      </c>
      <c r="AP2425" s="390" t="s">
        <v>2207</v>
      </c>
      <c r="AQ2425" s="390" t="s">
        <v>2207</v>
      </c>
      <c r="AR2425" s="390" t="s">
        <v>2207</v>
      </c>
      <c r="AS2425" s="391">
        <v>865</v>
      </c>
      <c r="AU2425" s="105" t="s">
        <v>5418</v>
      </c>
      <c r="AV2425" s="126">
        <v>6.8</v>
      </c>
    </row>
    <row r="2426" spans="1:48" ht="23.25" customHeight="1">
      <c r="B2426" s="440"/>
      <c r="D2426" s="105" t="s">
        <v>5482</v>
      </c>
      <c r="E2426" s="13" t="s">
        <v>5482</v>
      </c>
      <c r="F2426" s="2" t="s">
        <v>5483</v>
      </c>
      <c r="G2426">
        <v>6.8</v>
      </c>
      <c r="H2426" s="398" t="s">
        <v>2207</v>
      </c>
      <c r="I2426" s="398" t="s">
        <v>2207</v>
      </c>
      <c r="J2426" s="398" t="s">
        <v>2207</v>
      </c>
      <c r="K2426" s="390" t="s">
        <v>2207</v>
      </c>
      <c r="L2426" s="390" t="s">
        <v>2207</v>
      </c>
      <c r="M2426" s="390" t="s">
        <v>2207</v>
      </c>
      <c r="N2426" s="390" t="s">
        <v>2207</v>
      </c>
      <c r="O2426" s="390" t="s">
        <v>2207</v>
      </c>
      <c r="P2426" s="390" t="s">
        <v>2207</v>
      </c>
      <c r="Q2426" s="390" t="s">
        <v>2207</v>
      </c>
      <c r="R2426" s="390" t="s">
        <v>2207</v>
      </c>
      <c r="S2426" s="362" t="s">
        <v>2207</v>
      </c>
      <c r="T2426" s="362" t="s">
        <v>2207</v>
      </c>
      <c r="U2426" s="362" t="s">
        <v>2207</v>
      </c>
      <c r="V2426" s="390" t="s">
        <v>2207</v>
      </c>
      <c r="W2426" s="390" t="s">
        <v>2207</v>
      </c>
      <c r="X2426" s="391">
        <v>731</v>
      </c>
      <c r="Y2426" s="391">
        <v>809</v>
      </c>
      <c r="Z2426" s="391">
        <v>991</v>
      </c>
      <c r="AA2426" s="391">
        <v>856</v>
      </c>
      <c r="AB2426" s="391">
        <v>780</v>
      </c>
      <c r="AC2426" s="391">
        <v>869</v>
      </c>
      <c r="AD2426" s="391">
        <v>1029</v>
      </c>
      <c r="AE2426" s="391">
        <v>892</v>
      </c>
      <c r="AF2426" s="391">
        <v>957</v>
      </c>
      <c r="AG2426" s="391">
        <v>1049</v>
      </c>
      <c r="AH2426" s="391">
        <v>1242</v>
      </c>
      <c r="AI2426" s="399" t="s">
        <v>2207</v>
      </c>
      <c r="AJ2426" s="391">
        <v>733</v>
      </c>
      <c r="AK2426" s="391">
        <v>812</v>
      </c>
      <c r="AL2426" s="391">
        <v>993</v>
      </c>
      <c r="AM2426" s="391">
        <v>780</v>
      </c>
      <c r="AN2426" s="391">
        <v>854</v>
      </c>
      <c r="AO2426" s="391">
        <v>988</v>
      </c>
      <c r="AP2426" s="390" t="s">
        <v>2207</v>
      </c>
      <c r="AQ2426" s="390" t="s">
        <v>2207</v>
      </c>
      <c r="AR2426" s="390" t="s">
        <v>2207</v>
      </c>
      <c r="AS2426" s="390" t="s">
        <v>2207</v>
      </c>
      <c r="AU2426" s="105" t="s">
        <v>5482</v>
      </c>
      <c r="AV2426" s="126">
        <v>6.8</v>
      </c>
    </row>
    <row r="2427" spans="1:48" ht="23.25" customHeight="1">
      <c r="B2427" s="440"/>
      <c r="D2427" s="105" t="s">
        <v>5484</v>
      </c>
      <c r="E2427" s="13" t="s">
        <v>5484</v>
      </c>
      <c r="F2427" s="2" t="s">
        <v>5483</v>
      </c>
      <c r="G2427">
        <v>6.8</v>
      </c>
      <c r="H2427" s="398" t="s">
        <v>2207</v>
      </c>
      <c r="I2427" s="398" t="s">
        <v>2207</v>
      </c>
      <c r="J2427" s="398" t="s">
        <v>2207</v>
      </c>
      <c r="K2427" s="390" t="s">
        <v>2207</v>
      </c>
      <c r="L2427" s="390" t="s">
        <v>2207</v>
      </c>
      <c r="M2427" s="390" t="s">
        <v>2207</v>
      </c>
      <c r="N2427" s="390" t="s">
        <v>2207</v>
      </c>
      <c r="O2427" s="390" t="s">
        <v>2207</v>
      </c>
      <c r="P2427" s="390" t="s">
        <v>2207</v>
      </c>
      <c r="Q2427" s="390" t="s">
        <v>2207</v>
      </c>
      <c r="R2427" s="390" t="s">
        <v>2207</v>
      </c>
      <c r="S2427" s="362" t="s">
        <v>2207</v>
      </c>
      <c r="T2427" s="362" t="s">
        <v>2207</v>
      </c>
      <c r="U2427" s="362" t="s">
        <v>2207</v>
      </c>
      <c r="V2427" s="390" t="s">
        <v>2207</v>
      </c>
      <c r="W2427" s="390" t="s">
        <v>2207</v>
      </c>
      <c r="X2427" s="391">
        <v>731</v>
      </c>
      <c r="Y2427" s="391">
        <v>809</v>
      </c>
      <c r="Z2427" s="391">
        <v>991</v>
      </c>
      <c r="AA2427" s="391">
        <v>856</v>
      </c>
      <c r="AB2427" s="391">
        <v>780</v>
      </c>
      <c r="AC2427" s="391">
        <v>869</v>
      </c>
      <c r="AD2427" s="391">
        <v>1029</v>
      </c>
      <c r="AE2427" s="391">
        <v>892</v>
      </c>
      <c r="AF2427" s="391">
        <v>957</v>
      </c>
      <c r="AG2427" s="391">
        <v>1049</v>
      </c>
      <c r="AH2427" s="391">
        <v>1242</v>
      </c>
      <c r="AI2427" s="399" t="s">
        <v>2207</v>
      </c>
      <c r="AJ2427" s="391">
        <v>733</v>
      </c>
      <c r="AK2427" s="391">
        <v>812</v>
      </c>
      <c r="AL2427" s="391">
        <v>993</v>
      </c>
      <c r="AM2427" s="391">
        <v>780</v>
      </c>
      <c r="AN2427" s="391">
        <v>854</v>
      </c>
      <c r="AO2427" s="391">
        <v>988</v>
      </c>
      <c r="AP2427" s="390" t="s">
        <v>2207</v>
      </c>
      <c r="AQ2427" s="390" t="s">
        <v>2207</v>
      </c>
      <c r="AR2427" s="390" t="s">
        <v>2207</v>
      </c>
      <c r="AS2427" s="390" t="s">
        <v>2207</v>
      </c>
      <c r="AU2427" s="105" t="s">
        <v>5484</v>
      </c>
      <c r="AV2427" s="126">
        <v>6.8</v>
      </c>
    </row>
    <row r="2428" spans="1:48" ht="23.25" customHeight="1">
      <c r="B2428" s="440"/>
      <c r="D2428" s="105" t="s">
        <v>2945</v>
      </c>
      <c r="E2428" s="164" t="s">
        <v>2945</v>
      </c>
      <c r="F2428" s="165" t="s">
        <v>2955</v>
      </c>
      <c r="G2428" s="126">
        <v>7.3999999999999995</v>
      </c>
      <c r="H2428" s="166">
        <v>787</v>
      </c>
      <c r="I2428" s="166">
        <v>836</v>
      </c>
      <c r="J2428" s="166">
        <v>949</v>
      </c>
      <c r="K2428" s="357">
        <v>787</v>
      </c>
      <c r="L2428" s="357">
        <v>836</v>
      </c>
      <c r="M2428" s="357">
        <v>949</v>
      </c>
      <c r="N2428" s="357">
        <v>858</v>
      </c>
      <c r="O2428" s="357">
        <v>773</v>
      </c>
      <c r="P2428" s="357">
        <v>836</v>
      </c>
      <c r="Q2428" s="357">
        <v>950</v>
      </c>
      <c r="R2428" s="357">
        <v>859</v>
      </c>
      <c r="S2428" s="362" t="s">
        <v>2207</v>
      </c>
      <c r="T2428" s="362" t="s">
        <v>2207</v>
      </c>
      <c r="U2428" s="362" t="s">
        <v>2207</v>
      </c>
      <c r="V2428" s="362" t="s">
        <v>2207</v>
      </c>
      <c r="W2428" s="362" t="s">
        <v>2207</v>
      </c>
      <c r="X2428" s="357">
        <v>782</v>
      </c>
      <c r="Y2428" s="357">
        <v>867</v>
      </c>
      <c r="Z2428" s="357">
        <v>1059</v>
      </c>
      <c r="AA2428" s="357">
        <v>919</v>
      </c>
      <c r="AB2428" s="357">
        <v>814</v>
      </c>
      <c r="AC2428" s="357">
        <v>929</v>
      </c>
      <c r="AD2428" s="357">
        <v>1097</v>
      </c>
      <c r="AE2428" s="357">
        <v>955</v>
      </c>
      <c r="AF2428" s="357">
        <v>991</v>
      </c>
      <c r="AG2428" s="357">
        <v>1109</v>
      </c>
      <c r="AH2428" s="357">
        <v>1310</v>
      </c>
      <c r="AI2428" s="368" t="s">
        <v>2207</v>
      </c>
      <c r="AJ2428" s="357">
        <v>782</v>
      </c>
      <c r="AK2428" s="357">
        <v>867</v>
      </c>
      <c r="AL2428" s="357">
        <v>1059</v>
      </c>
      <c r="AM2428" s="357">
        <v>814</v>
      </c>
      <c r="AN2428" s="357">
        <v>911</v>
      </c>
      <c r="AO2428" s="357">
        <v>1052</v>
      </c>
      <c r="AP2428" s="362" t="s">
        <v>2207</v>
      </c>
      <c r="AQ2428" s="362" t="s">
        <v>2207</v>
      </c>
      <c r="AR2428" s="362" t="s">
        <v>2207</v>
      </c>
      <c r="AS2428" s="362" t="s">
        <v>2207</v>
      </c>
      <c r="AT2428" s="105"/>
      <c r="AU2428" s="105" t="s">
        <v>2945</v>
      </c>
      <c r="AV2428" s="126">
        <v>7.3999999999999995</v>
      </c>
    </row>
    <row r="2429" spans="1:48" ht="23.25" customHeight="1">
      <c r="B2429" s="440"/>
      <c r="D2429" s="105" t="s">
        <v>3267</v>
      </c>
      <c r="E2429" s="164" t="s">
        <v>3267</v>
      </c>
      <c r="F2429" s="165" t="s">
        <v>2955</v>
      </c>
      <c r="G2429" s="126">
        <v>7.3999999999999995</v>
      </c>
      <c r="H2429" s="166">
        <v>787</v>
      </c>
      <c r="I2429" s="166">
        <v>836</v>
      </c>
      <c r="J2429" s="166">
        <v>949</v>
      </c>
      <c r="K2429" s="357">
        <v>787</v>
      </c>
      <c r="L2429" s="357">
        <v>836</v>
      </c>
      <c r="M2429" s="357">
        <v>949</v>
      </c>
      <c r="N2429" s="357">
        <v>858</v>
      </c>
      <c r="O2429" s="357">
        <v>773</v>
      </c>
      <c r="P2429" s="357">
        <v>836</v>
      </c>
      <c r="Q2429" s="357">
        <v>950</v>
      </c>
      <c r="R2429" s="357">
        <v>859</v>
      </c>
      <c r="S2429" s="362" t="s">
        <v>2207</v>
      </c>
      <c r="T2429" s="362" t="s">
        <v>2207</v>
      </c>
      <c r="U2429" s="362" t="s">
        <v>2207</v>
      </c>
      <c r="V2429" s="362" t="s">
        <v>2207</v>
      </c>
      <c r="W2429" s="362" t="s">
        <v>2207</v>
      </c>
      <c r="X2429" s="357">
        <v>782</v>
      </c>
      <c r="Y2429" s="357">
        <v>867</v>
      </c>
      <c r="Z2429" s="357">
        <v>1059</v>
      </c>
      <c r="AA2429" s="357">
        <v>919</v>
      </c>
      <c r="AB2429" s="357">
        <v>814</v>
      </c>
      <c r="AC2429" s="357">
        <v>929</v>
      </c>
      <c r="AD2429" s="357">
        <v>1097</v>
      </c>
      <c r="AE2429" s="357">
        <v>955</v>
      </c>
      <c r="AF2429" s="357">
        <v>991</v>
      </c>
      <c r="AG2429" s="357">
        <v>1109</v>
      </c>
      <c r="AH2429" s="357">
        <v>1310</v>
      </c>
      <c r="AI2429" s="368" t="s">
        <v>2207</v>
      </c>
      <c r="AJ2429" s="357">
        <v>782</v>
      </c>
      <c r="AK2429" s="357">
        <v>867</v>
      </c>
      <c r="AL2429" s="357">
        <v>1059</v>
      </c>
      <c r="AM2429" s="357">
        <v>814</v>
      </c>
      <c r="AN2429" s="357">
        <v>911</v>
      </c>
      <c r="AO2429" s="357">
        <v>1052</v>
      </c>
      <c r="AP2429" s="362" t="s">
        <v>2207</v>
      </c>
      <c r="AQ2429" s="362" t="s">
        <v>2207</v>
      </c>
      <c r="AR2429" s="362" t="s">
        <v>2207</v>
      </c>
      <c r="AS2429" s="362" t="s">
        <v>2207</v>
      </c>
      <c r="AT2429" s="105"/>
      <c r="AU2429" s="105" t="s">
        <v>3267</v>
      </c>
      <c r="AV2429" s="126">
        <v>7.3999999999999995</v>
      </c>
    </row>
    <row r="2430" spans="1:48" ht="23.25" customHeight="1">
      <c r="A2430" s="396"/>
      <c r="B2430" s="440"/>
      <c r="D2430" s="105" t="s">
        <v>2943</v>
      </c>
      <c r="E2430" s="164" t="s">
        <v>2943</v>
      </c>
      <c r="F2430" s="165" t="s">
        <v>2954</v>
      </c>
      <c r="G2430" s="126">
        <v>7.3999999999999995</v>
      </c>
      <c r="H2430" s="166">
        <v>717</v>
      </c>
      <c r="I2430" s="166">
        <v>766</v>
      </c>
      <c r="J2430" s="166">
        <v>870</v>
      </c>
      <c r="K2430" s="357">
        <v>717</v>
      </c>
      <c r="L2430" s="357">
        <v>766</v>
      </c>
      <c r="M2430" s="357">
        <v>870</v>
      </c>
      <c r="N2430" s="357">
        <v>785</v>
      </c>
      <c r="O2430" s="357">
        <v>703</v>
      </c>
      <c r="P2430" s="357">
        <v>766</v>
      </c>
      <c r="Q2430" s="357">
        <v>870</v>
      </c>
      <c r="R2430" s="357">
        <v>785</v>
      </c>
      <c r="S2430" s="362" t="s">
        <v>2207</v>
      </c>
      <c r="T2430" s="362" t="s">
        <v>2207</v>
      </c>
      <c r="U2430" s="362" t="s">
        <v>2207</v>
      </c>
      <c r="V2430" s="362" t="s">
        <v>2207</v>
      </c>
      <c r="W2430" s="362" t="s">
        <v>2207</v>
      </c>
      <c r="X2430" s="357">
        <v>698</v>
      </c>
      <c r="Y2430" s="357">
        <v>781</v>
      </c>
      <c r="Z2430" s="357">
        <v>958</v>
      </c>
      <c r="AA2430" s="357">
        <v>826</v>
      </c>
      <c r="AB2430" s="357">
        <v>698</v>
      </c>
      <c r="AC2430" s="357">
        <v>810</v>
      </c>
      <c r="AD2430" s="357">
        <v>958</v>
      </c>
      <c r="AE2430" s="357">
        <v>826</v>
      </c>
      <c r="AF2430" s="357">
        <v>733</v>
      </c>
      <c r="AG2430" s="357">
        <v>847</v>
      </c>
      <c r="AH2430" s="357">
        <v>1001</v>
      </c>
      <c r="AI2430" s="368" t="s">
        <v>2207</v>
      </c>
      <c r="AJ2430" s="357">
        <v>698</v>
      </c>
      <c r="AK2430" s="357">
        <v>781</v>
      </c>
      <c r="AL2430" s="357">
        <v>958</v>
      </c>
      <c r="AM2430" s="357">
        <v>698</v>
      </c>
      <c r="AN2430" s="357">
        <v>794</v>
      </c>
      <c r="AO2430" s="357">
        <v>918</v>
      </c>
      <c r="AP2430" s="362" t="s">
        <v>2207</v>
      </c>
      <c r="AQ2430" s="362" t="s">
        <v>2207</v>
      </c>
      <c r="AR2430" s="362" t="s">
        <v>2207</v>
      </c>
      <c r="AS2430" s="357">
        <v>913</v>
      </c>
      <c r="AT2430" s="105"/>
      <c r="AU2430" s="105" t="s">
        <v>2943</v>
      </c>
      <c r="AV2430" s="126">
        <v>7.3999999999999995</v>
      </c>
    </row>
    <row r="2431" spans="1:48" ht="23.25" customHeight="1">
      <c r="B2431" s="440"/>
      <c r="D2431" s="105" t="s">
        <v>3268</v>
      </c>
      <c r="E2431" s="164" t="s">
        <v>3268</v>
      </c>
      <c r="F2431" s="165" t="s">
        <v>2954</v>
      </c>
      <c r="G2431" s="126">
        <v>7.3999999999999995</v>
      </c>
      <c r="H2431" s="166">
        <v>717</v>
      </c>
      <c r="I2431" s="166">
        <v>766</v>
      </c>
      <c r="J2431" s="166">
        <v>870</v>
      </c>
      <c r="K2431" s="357">
        <v>717</v>
      </c>
      <c r="L2431" s="357">
        <v>766</v>
      </c>
      <c r="M2431" s="357">
        <v>870</v>
      </c>
      <c r="N2431" s="357">
        <v>785</v>
      </c>
      <c r="O2431" s="357">
        <v>703</v>
      </c>
      <c r="P2431" s="357">
        <v>766</v>
      </c>
      <c r="Q2431" s="357">
        <v>870</v>
      </c>
      <c r="R2431" s="357">
        <v>785</v>
      </c>
      <c r="S2431" s="362" t="s">
        <v>2207</v>
      </c>
      <c r="T2431" s="362" t="s">
        <v>2207</v>
      </c>
      <c r="U2431" s="362" t="s">
        <v>2207</v>
      </c>
      <c r="V2431" s="362" t="s">
        <v>2207</v>
      </c>
      <c r="W2431" s="362" t="s">
        <v>2207</v>
      </c>
      <c r="X2431" s="357">
        <v>698</v>
      </c>
      <c r="Y2431" s="357">
        <v>781</v>
      </c>
      <c r="Z2431" s="357">
        <v>958</v>
      </c>
      <c r="AA2431" s="357">
        <v>826</v>
      </c>
      <c r="AB2431" s="357">
        <v>698</v>
      </c>
      <c r="AC2431" s="357">
        <v>810</v>
      </c>
      <c r="AD2431" s="357">
        <v>958</v>
      </c>
      <c r="AE2431" s="357">
        <v>826</v>
      </c>
      <c r="AF2431" s="357">
        <v>733</v>
      </c>
      <c r="AG2431" s="357">
        <v>847</v>
      </c>
      <c r="AH2431" s="357">
        <v>1001</v>
      </c>
      <c r="AI2431" s="368" t="s">
        <v>2207</v>
      </c>
      <c r="AJ2431" s="357">
        <v>698</v>
      </c>
      <c r="AK2431" s="357">
        <v>781</v>
      </c>
      <c r="AL2431" s="357">
        <v>958</v>
      </c>
      <c r="AM2431" s="357">
        <v>698</v>
      </c>
      <c r="AN2431" s="357">
        <v>794</v>
      </c>
      <c r="AO2431" s="357">
        <v>918</v>
      </c>
      <c r="AP2431" s="362" t="s">
        <v>2207</v>
      </c>
      <c r="AQ2431" s="362" t="s">
        <v>2207</v>
      </c>
      <c r="AR2431" s="362" t="s">
        <v>2207</v>
      </c>
      <c r="AS2431" s="357">
        <v>913</v>
      </c>
      <c r="AT2431" s="105"/>
      <c r="AU2431" s="105" t="s">
        <v>3268</v>
      </c>
      <c r="AV2431" s="126">
        <v>7.3999999999999995</v>
      </c>
    </row>
    <row r="2432" spans="1:48" ht="23.25" customHeight="1">
      <c r="B2432" s="440"/>
      <c r="D2432" s="105" t="s">
        <v>2947</v>
      </c>
      <c r="E2432" s="164" t="s">
        <v>2947</v>
      </c>
      <c r="F2432" s="165" t="s">
        <v>2956</v>
      </c>
      <c r="G2432" s="126">
        <v>7.3999999999999995</v>
      </c>
      <c r="H2432" s="166">
        <v>787</v>
      </c>
      <c r="I2432" s="166">
        <v>836</v>
      </c>
      <c r="J2432" s="166">
        <v>949</v>
      </c>
      <c r="K2432" s="357">
        <v>787</v>
      </c>
      <c r="L2432" s="357">
        <v>836</v>
      </c>
      <c r="M2432" s="357">
        <v>949</v>
      </c>
      <c r="N2432" s="357">
        <v>858</v>
      </c>
      <c r="O2432" s="357">
        <v>773</v>
      </c>
      <c r="P2432" s="357">
        <v>836</v>
      </c>
      <c r="Q2432" s="357">
        <v>950</v>
      </c>
      <c r="R2432" s="357">
        <v>859</v>
      </c>
      <c r="S2432" s="362" t="s">
        <v>2207</v>
      </c>
      <c r="T2432" s="362" t="s">
        <v>2207</v>
      </c>
      <c r="U2432" s="362" t="s">
        <v>2207</v>
      </c>
      <c r="V2432" s="362" t="s">
        <v>2207</v>
      </c>
      <c r="W2432" s="362" t="s">
        <v>2207</v>
      </c>
      <c r="X2432" s="357">
        <v>782</v>
      </c>
      <c r="Y2432" s="357">
        <v>867</v>
      </c>
      <c r="Z2432" s="357">
        <v>1059</v>
      </c>
      <c r="AA2432" s="357">
        <v>919</v>
      </c>
      <c r="AB2432" s="357">
        <v>814</v>
      </c>
      <c r="AC2432" s="357">
        <v>929</v>
      </c>
      <c r="AD2432" s="357">
        <v>1097</v>
      </c>
      <c r="AE2432" s="357">
        <v>955</v>
      </c>
      <c r="AF2432" s="357">
        <v>991</v>
      </c>
      <c r="AG2432" s="357">
        <v>1109</v>
      </c>
      <c r="AH2432" s="357">
        <v>1310</v>
      </c>
      <c r="AI2432" s="368" t="s">
        <v>2207</v>
      </c>
      <c r="AJ2432" s="357">
        <v>782</v>
      </c>
      <c r="AK2432" s="357">
        <v>867</v>
      </c>
      <c r="AL2432" s="357">
        <v>1059</v>
      </c>
      <c r="AM2432" s="357">
        <v>814</v>
      </c>
      <c r="AN2432" s="357">
        <v>911</v>
      </c>
      <c r="AO2432" s="357">
        <v>1052</v>
      </c>
      <c r="AP2432" s="362" t="s">
        <v>2207</v>
      </c>
      <c r="AQ2432" s="362" t="s">
        <v>2207</v>
      </c>
      <c r="AR2432" s="362" t="s">
        <v>2207</v>
      </c>
      <c r="AS2432" s="362" t="s">
        <v>2207</v>
      </c>
      <c r="AT2432" s="105"/>
      <c r="AU2432" s="105" t="s">
        <v>2947</v>
      </c>
      <c r="AV2432" s="126">
        <v>7.3999999999999995</v>
      </c>
    </row>
    <row r="2433" spans="1:48" ht="23.25" customHeight="1">
      <c r="B2433" s="440"/>
      <c r="D2433" s="105" t="s">
        <v>3270</v>
      </c>
      <c r="E2433" s="164" t="s">
        <v>3270</v>
      </c>
      <c r="F2433" s="165" t="s">
        <v>2956</v>
      </c>
      <c r="G2433" s="126">
        <v>7.3999999999999995</v>
      </c>
      <c r="H2433" s="166">
        <v>787</v>
      </c>
      <c r="I2433" s="166">
        <v>836</v>
      </c>
      <c r="J2433" s="166">
        <v>949</v>
      </c>
      <c r="K2433" s="357">
        <v>787</v>
      </c>
      <c r="L2433" s="357">
        <v>836</v>
      </c>
      <c r="M2433" s="357">
        <v>949</v>
      </c>
      <c r="N2433" s="357">
        <v>858</v>
      </c>
      <c r="O2433" s="357">
        <v>773</v>
      </c>
      <c r="P2433" s="357">
        <v>836</v>
      </c>
      <c r="Q2433" s="357">
        <v>950</v>
      </c>
      <c r="R2433" s="357">
        <v>859</v>
      </c>
      <c r="S2433" s="362" t="s">
        <v>2207</v>
      </c>
      <c r="T2433" s="362" t="s">
        <v>2207</v>
      </c>
      <c r="U2433" s="362" t="s">
        <v>2207</v>
      </c>
      <c r="V2433" s="362" t="s">
        <v>2207</v>
      </c>
      <c r="W2433" s="362" t="s">
        <v>2207</v>
      </c>
      <c r="X2433" s="357">
        <v>782</v>
      </c>
      <c r="Y2433" s="357">
        <v>867</v>
      </c>
      <c r="Z2433" s="357">
        <v>1059</v>
      </c>
      <c r="AA2433" s="357">
        <v>919</v>
      </c>
      <c r="AB2433" s="357">
        <v>814</v>
      </c>
      <c r="AC2433" s="357">
        <v>929</v>
      </c>
      <c r="AD2433" s="357">
        <v>1097</v>
      </c>
      <c r="AE2433" s="357">
        <v>955</v>
      </c>
      <c r="AF2433" s="357">
        <v>991</v>
      </c>
      <c r="AG2433" s="357">
        <v>1109</v>
      </c>
      <c r="AH2433" s="357">
        <v>1310</v>
      </c>
      <c r="AI2433" s="368" t="s">
        <v>2207</v>
      </c>
      <c r="AJ2433" s="357">
        <v>782</v>
      </c>
      <c r="AK2433" s="357">
        <v>867</v>
      </c>
      <c r="AL2433" s="357">
        <v>1059</v>
      </c>
      <c r="AM2433" s="357">
        <v>814</v>
      </c>
      <c r="AN2433" s="357">
        <v>911</v>
      </c>
      <c r="AO2433" s="357">
        <v>1052</v>
      </c>
      <c r="AP2433" s="362" t="s">
        <v>2207</v>
      </c>
      <c r="AQ2433" s="362" t="s">
        <v>2207</v>
      </c>
      <c r="AR2433" s="362" t="s">
        <v>2207</v>
      </c>
      <c r="AS2433" s="362" t="s">
        <v>2207</v>
      </c>
      <c r="AT2433" s="105"/>
      <c r="AU2433" s="105" t="s">
        <v>3270</v>
      </c>
      <c r="AV2433" s="126">
        <v>7.3999999999999995</v>
      </c>
    </row>
    <row r="2434" spans="1:48" ht="23.25" customHeight="1">
      <c r="A2434"/>
      <c r="B2434" s="440"/>
      <c r="D2434" s="105" t="s">
        <v>2960</v>
      </c>
      <c r="E2434" s="164" t="s">
        <v>2960</v>
      </c>
      <c r="F2434" s="165" t="s">
        <v>3784</v>
      </c>
      <c r="G2434" s="126">
        <v>8</v>
      </c>
      <c r="H2434" s="166">
        <v>795</v>
      </c>
      <c r="I2434" s="166">
        <v>845</v>
      </c>
      <c r="J2434" s="166">
        <v>995</v>
      </c>
      <c r="K2434" s="357">
        <v>795</v>
      </c>
      <c r="L2434" s="357">
        <v>845</v>
      </c>
      <c r="M2434" s="357">
        <v>995</v>
      </c>
      <c r="N2434" s="357">
        <v>902</v>
      </c>
      <c r="O2434" s="357">
        <v>781</v>
      </c>
      <c r="P2434" s="357">
        <v>846</v>
      </c>
      <c r="Q2434" s="357">
        <v>964</v>
      </c>
      <c r="R2434" s="357">
        <v>883</v>
      </c>
      <c r="S2434" s="362" t="s">
        <v>2207</v>
      </c>
      <c r="T2434" s="362" t="s">
        <v>2207</v>
      </c>
      <c r="U2434" s="362" t="s">
        <v>2207</v>
      </c>
      <c r="V2434" s="362" t="s">
        <v>2207</v>
      </c>
      <c r="W2434" s="362" t="s">
        <v>2207</v>
      </c>
      <c r="X2434" s="357">
        <v>829</v>
      </c>
      <c r="Y2434" s="357">
        <v>950</v>
      </c>
      <c r="Z2434" s="357">
        <v>1112</v>
      </c>
      <c r="AA2434" s="357">
        <v>962</v>
      </c>
      <c r="AB2434" s="357">
        <v>851</v>
      </c>
      <c r="AC2434" s="357">
        <v>972</v>
      </c>
      <c r="AD2434" s="357">
        <v>1139</v>
      </c>
      <c r="AE2434" s="357">
        <v>987</v>
      </c>
      <c r="AF2434" s="357">
        <v>1021</v>
      </c>
      <c r="AG2434" s="357">
        <v>1146</v>
      </c>
      <c r="AH2434" s="357">
        <v>1343</v>
      </c>
      <c r="AI2434" s="368" t="s">
        <v>2207</v>
      </c>
      <c r="AJ2434" s="357">
        <v>829</v>
      </c>
      <c r="AK2434" s="357">
        <v>950</v>
      </c>
      <c r="AL2434" s="357">
        <v>1112</v>
      </c>
      <c r="AM2434" s="357">
        <v>851</v>
      </c>
      <c r="AN2434" s="357">
        <v>953</v>
      </c>
      <c r="AO2434" s="357">
        <v>1091</v>
      </c>
      <c r="AP2434" s="362" t="s">
        <v>2207</v>
      </c>
      <c r="AQ2434" s="362" t="s">
        <v>2207</v>
      </c>
      <c r="AR2434" s="362" t="s">
        <v>2207</v>
      </c>
      <c r="AS2434" s="362" t="s">
        <v>2207</v>
      </c>
      <c r="AT2434" s="105"/>
      <c r="AU2434" s="105" t="s">
        <v>2960</v>
      </c>
      <c r="AV2434" s="126">
        <v>8</v>
      </c>
    </row>
    <row r="2435" spans="1:48" ht="23.25" customHeight="1">
      <c r="A2435"/>
      <c r="B2435" s="440"/>
      <c r="D2435" s="105" t="s">
        <v>3271</v>
      </c>
      <c r="E2435" s="164" t="s">
        <v>3271</v>
      </c>
      <c r="F2435" s="165" t="s">
        <v>3784</v>
      </c>
      <c r="G2435" s="126">
        <v>8</v>
      </c>
      <c r="H2435" s="166">
        <v>795</v>
      </c>
      <c r="I2435" s="166">
        <v>845</v>
      </c>
      <c r="J2435" s="166">
        <v>995</v>
      </c>
      <c r="K2435" s="357">
        <v>795</v>
      </c>
      <c r="L2435" s="357">
        <v>845</v>
      </c>
      <c r="M2435" s="357">
        <v>995</v>
      </c>
      <c r="N2435" s="357">
        <v>902</v>
      </c>
      <c r="O2435" s="357">
        <v>781</v>
      </c>
      <c r="P2435" s="357">
        <v>846</v>
      </c>
      <c r="Q2435" s="357">
        <v>964</v>
      </c>
      <c r="R2435" s="357">
        <v>883</v>
      </c>
      <c r="S2435" s="362" t="s">
        <v>2207</v>
      </c>
      <c r="T2435" s="362" t="s">
        <v>2207</v>
      </c>
      <c r="U2435" s="362" t="s">
        <v>2207</v>
      </c>
      <c r="V2435" s="362" t="s">
        <v>2207</v>
      </c>
      <c r="W2435" s="362" t="s">
        <v>2207</v>
      </c>
      <c r="X2435" s="357">
        <v>829</v>
      </c>
      <c r="Y2435" s="357">
        <v>950</v>
      </c>
      <c r="Z2435" s="357">
        <v>1112</v>
      </c>
      <c r="AA2435" s="357">
        <v>962</v>
      </c>
      <c r="AB2435" s="357">
        <v>851</v>
      </c>
      <c r="AC2435" s="357">
        <v>972</v>
      </c>
      <c r="AD2435" s="357">
        <v>1139</v>
      </c>
      <c r="AE2435" s="357">
        <v>987</v>
      </c>
      <c r="AF2435" s="357">
        <v>1021</v>
      </c>
      <c r="AG2435" s="357">
        <v>1146</v>
      </c>
      <c r="AH2435" s="357">
        <v>1343</v>
      </c>
      <c r="AI2435" s="368" t="s">
        <v>2207</v>
      </c>
      <c r="AJ2435" s="357">
        <v>829</v>
      </c>
      <c r="AK2435" s="357">
        <v>950</v>
      </c>
      <c r="AL2435" s="357">
        <v>1112</v>
      </c>
      <c r="AM2435" s="357">
        <v>851</v>
      </c>
      <c r="AN2435" s="357">
        <v>953</v>
      </c>
      <c r="AO2435" s="357">
        <v>1091</v>
      </c>
      <c r="AP2435" s="362" t="s">
        <v>2207</v>
      </c>
      <c r="AQ2435" s="362" t="s">
        <v>2207</v>
      </c>
      <c r="AR2435" s="362" t="s">
        <v>2207</v>
      </c>
      <c r="AS2435" s="362" t="s">
        <v>2207</v>
      </c>
      <c r="AT2435" s="105"/>
      <c r="AU2435" s="105" t="s">
        <v>3271</v>
      </c>
      <c r="AV2435" s="126">
        <v>8</v>
      </c>
    </row>
    <row r="2436" spans="1:48" ht="23.25" customHeight="1">
      <c r="A2436"/>
      <c r="B2436" s="440"/>
      <c r="D2436" s="105" t="s">
        <v>2961</v>
      </c>
      <c r="E2436" s="164" t="s">
        <v>2961</v>
      </c>
      <c r="F2436" s="165" t="s">
        <v>3785</v>
      </c>
      <c r="G2436" s="126">
        <v>8</v>
      </c>
      <c r="H2436" s="166">
        <v>731</v>
      </c>
      <c r="I2436" s="166">
        <v>782</v>
      </c>
      <c r="J2436" s="166">
        <v>917</v>
      </c>
      <c r="K2436" s="357">
        <v>731</v>
      </c>
      <c r="L2436" s="357">
        <v>782</v>
      </c>
      <c r="M2436" s="357">
        <v>917</v>
      </c>
      <c r="N2436" s="357">
        <v>829</v>
      </c>
      <c r="O2436" s="357">
        <v>717</v>
      </c>
      <c r="P2436" s="357">
        <v>782</v>
      </c>
      <c r="Q2436" s="357">
        <v>893</v>
      </c>
      <c r="R2436" s="357">
        <v>814</v>
      </c>
      <c r="S2436" s="362" t="s">
        <v>2207</v>
      </c>
      <c r="T2436" s="362" t="s">
        <v>2207</v>
      </c>
      <c r="U2436" s="362" t="s">
        <v>2207</v>
      </c>
      <c r="V2436" s="362" t="s">
        <v>2207</v>
      </c>
      <c r="W2436" s="362" t="s">
        <v>2207</v>
      </c>
      <c r="X2436" s="357">
        <v>738</v>
      </c>
      <c r="Y2436" s="357">
        <v>858</v>
      </c>
      <c r="Z2436" s="357">
        <v>1004</v>
      </c>
      <c r="AA2436" s="357">
        <v>862</v>
      </c>
      <c r="AB2436" s="357">
        <v>738</v>
      </c>
      <c r="AC2436" s="357">
        <v>865</v>
      </c>
      <c r="AD2436" s="357">
        <v>1012</v>
      </c>
      <c r="AE2436" s="357">
        <v>862</v>
      </c>
      <c r="AF2436" s="357">
        <v>773</v>
      </c>
      <c r="AG2436" s="357">
        <v>893</v>
      </c>
      <c r="AH2436" s="357">
        <v>1045</v>
      </c>
      <c r="AI2436" s="368" t="s">
        <v>2207</v>
      </c>
      <c r="AJ2436" s="357">
        <v>738</v>
      </c>
      <c r="AK2436" s="357">
        <v>858</v>
      </c>
      <c r="AL2436" s="357">
        <v>1004</v>
      </c>
      <c r="AM2436" s="357">
        <v>738</v>
      </c>
      <c r="AN2436" s="357">
        <v>848</v>
      </c>
      <c r="AO2436" s="357">
        <v>970</v>
      </c>
      <c r="AP2436" s="362" t="s">
        <v>2207</v>
      </c>
      <c r="AQ2436" s="362" t="s">
        <v>2207</v>
      </c>
      <c r="AR2436" s="362" t="s">
        <v>2207</v>
      </c>
      <c r="AS2436" s="357">
        <v>960</v>
      </c>
      <c r="AT2436" s="105"/>
      <c r="AU2436" s="105" t="s">
        <v>2961</v>
      </c>
      <c r="AV2436" s="126">
        <v>8</v>
      </c>
    </row>
    <row r="2437" spans="1:48" ht="23.25" customHeight="1">
      <c r="A2437"/>
      <c r="B2437" s="440"/>
      <c r="D2437" s="105" t="s">
        <v>3272</v>
      </c>
      <c r="E2437" s="164" t="s">
        <v>3272</v>
      </c>
      <c r="F2437" s="165" t="s">
        <v>3785</v>
      </c>
      <c r="G2437" s="126">
        <v>8</v>
      </c>
      <c r="H2437" s="166">
        <v>731</v>
      </c>
      <c r="I2437" s="166">
        <v>782</v>
      </c>
      <c r="J2437" s="166">
        <v>917</v>
      </c>
      <c r="K2437" s="357">
        <v>731</v>
      </c>
      <c r="L2437" s="357">
        <v>782</v>
      </c>
      <c r="M2437" s="357">
        <v>917</v>
      </c>
      <c r="N2437" s="357">
        <v>829</v>
      </c>
      <c r="O2437" s="357">
        <v>717</v>
      </c>
      <c r="P2437" s="357">
        <v>782</v>
      </c>
      <c r="Q2437" s="357">
        <v>893</v>
      </c>
      <c r="R2437" s="357">
        <v>814</v>
      </c>
      <c r="S2437" s="362" t="s">
        <v>2207</v>
      </c>
      <c r="T2437" s="362" t="s">
        <v>2207</v>
      </c>
      <c r="U2437" s="362" t="s">
        <v>2207</v>
      </c>
      <c r="V2437" s="362" t="s">
        <v>2207</v>
      </c>
      <c r="W2437" s="362" t="s">
        <v>2207</v>
      </c>
      <c r="X2437" s="357">
        <v>738</v>
      </c>
      <c r="Y2437" s="357">
        <v>858</v>
      </c>
      <c r="Z2437" s="357">
        <v>1004</v>
      </c>
      <c r="AA2437" s="357">
        <v>862</v>
      </c>
      <c r="AB2437" s="357">
        <v>738</v>
      </c>
      <c r="AC2437" s="357">
        <v>865</v>
      </c>
      <c r="AD2437" s="357">
        <v>1012</v>
      </c>
      <c r="AE2437" s="357">
        <v>862</v>
      </c>
      <c r="AF2437" s="357">
        <v>773</v>
      </c>
      <c r="AG2437" s="357">
        <v>893</v>
      </c>
      <c r="AH2437" s="357">
        <v>1045</v>
      </c>
      <c r="AI2437" s="368" t="s">
        <v>2207</v>
      </c>
      <c r="AJ2437" s="357">
        <v>738</v>
      </c>
      <c r="AK2437" s="357">
        <v>858</v>
      </c>
      <c r="AL2437" s="357">
        <v>1004</v>
      </c>
      <c r="AM2437" s="357">
        <v>738</v>
      </c>
      <c r="AN2437" s="357">
        <v>848</v>
      </c>
      <c r="AO2437" s="357">
        <v>970</v>
      </c>
      <c r="AP2437" s="362" t="s">
        <v>2207</v>
      </c>
      <c r="AQ2437" s="362" t="s">
        <v>2207</v>
      </c>
      <c r="AR2437" s="362" t="s">
        <v>2207</v>
      </c>
      <c r="AS2437" s="357">
        <v>960</v>
      </c>
      <c r="AT2437" s="105"/>
      <c r="AU2437" s="105" t="s">
        <v>3272</v>
      </c>
      <c r="AV2437" s="126">
        <v>8</v>
      </c>
    </row>
    <row r="2438" spans="1:48" ht="23.25" customHeight="1">
      <c r="A2438"/>
      <c r="B2438" s="440"/>
      <c r="D2438" s="105" t="s">
        <v>2963</v>
      </c>
      <c r="E2438" s="164" t="s">
        <v>2963</v>
      </c>
      <c r="F2438" s="165" t="s">
        <v>3787</v>
      </c>
      <c r="G2438" s="126">
        <v>8</v>
      </c>
      <c r="H2438" s="166">
        <v>795</v>
      </c>
      <c r="I2438" s="166">
        <v>845</v>
      </c>
      <c r="J2438" s="166">
        <v>995</v>
      </c>
      <c r="K2438" s="357">
        <v>795</v>
      </c>
      <c r="L2438" s="357">
        <v>845</v>
      </c>
      <c r="M2438" s="357">
        <v>995</v>
      </c>
      <c r="N2438" s="357">
        <v>902</v>
      </c>
      <c r="O2438" s="357">
        <v>781</v>
      </c>
      <c r="P2438" s="357">
        <v>846</v>
      </c>
      <c r="Q2438" s="357">
        <v>964</v>
      </c>
      <c r="R2438" s="357">
        <v>883</v>
      </c>
      <c r="S2438" s="362" t="s">
        <v>2207</v>
      </c>
      <c r="T2438" s="362" t="s">
        <v>2207</v>
      </c>
      <c r="U2438" s="362" t="s">
        <v>2207</v>
      </c>
      <c r="V2438" s="362" t="s">
        <v>2207</v>
      </c>
      <c r="W2438" s="362" t="s">
        <v>2207</v>
      </c>
      <c r="X2438" s="357">
        <v>829</v>
      </c>
      <c r="Y2438" s="357">
        <v>950</v>
      </c>
      <c r="Z2438" s="357">
        <v>1112</v>
      </c>
      <c r="AA2438" s="357">
        <v>962</v>
      </c>
      <c r="AB2438" s="357">
        <v>851</v>
      </c>
      <c r="AC2438" s="357">
        <v>972</v>
      </c>
      <c r="AD2438" s="357">
        <v>1139</v>
      </c>
      <c r="AE2438" s="357">
        <v>987</v>
      </c>
      <c r="AF2438" s="357">
        <v>1021</v>
      </c>
      <c r="AG2438" s="357">
        <v>1146</v>
      </c>
      <c r="AH2438" s="357">
        <v>1343</v>
      </c>
      <c r="AI2438" s="368" t="s">
        <v>2207</v>
      </c>
      <c r="AJ2438" s="357">
        <v>829</v>
      </c>
      <c r="AK2438" s="357">
        <v>950</v>
      </c>
      <c r="AL2438" s="357">
        <v>1112</v>
      </c>
      <c r="AM2438" s="357">
        <v>851</v>
      </c>
      <c r="AN2438" s="357">
        <v>953</v>
      </c>
      <c r="AO2438" s="357">
        <v>1091</v>
      </c>
      <c r="AP2438" s="362" t="s">
        <v>2207</v>
      </c>
      <c r="AQ2438" s="362" t="s">
        <v>2207</v>
      </c>
      <c r="AR2438" s="362" t="s">
        <v>2207</v>
      </c>
      <c r="AS2438" s="362" t="s">
        <v>2207</v>
      </c>
      <c r="AT2438" s="105"/>
      <c r="AU2438" s="105" t="s">
        <v>2963</v>
      </c>
      <c r="AV2438" s="126">
        <v>8</v>
      </c>
    </row>
    <row r="2439" spans="1:48" ht="23.25" customHeight="1">
      <c r="A2439"/>
      <c r="B2439" s="440"/>
      <c r="D2439" s="105" t="s">
        <v>3274</v>
      </c>
      <c r="E2439" s="164" t="s">
        <v>3274</v>
      </c>
      <c r="F2439" s="165" t="s">
        <v>3787</v>
      </c>
      <c r="G2439" s="126">
        <v>8</v>
      </c>
      <c r="H2439" s="166">
        <v>795</v>
      </c>
      <c r="I2439" s="166">
        <v>845</v>
      </c>
      <c r="J2439" s="166">
        <v>995</v>
      </c>
      <c r="K2439" s="357">
        <v>795</v>
      </c>
      <c r="L2439" s="357">
        <v>845</v>
      </c>
      <c r="M2439" s="357">
        <v>995</v>
      </c>
      <c r="N2439" s="357">
        <v>902</v>
      </c>
      <c r="O2439" s="357">
        <v>781</v>
      </c>
      <c r="P2439" s="357">
        <v>846</v>
      </c>
      <c r="Q2439" s="357">
        <v>964</v>
      </c>
      <c r="R2439" s="357">
        <v>883</v>
      </c>
      <c r="S2439" s="362" t="s">
        <v>2207</v>
      </c>
      <c r="T2439" s="362" t="s">
        <v>2207</v>
      </c>
      <c r="U2439" s="362" t="s">
        <v>2207</v>
      </c>
      <c r="V2439" s="362" t="s">
        <v>2207</v>
      </c>
      <c r="W2439" s="362" t="s">
        <v>2207</v>
      </c>
      <c r="X2439" s="357">
        <v>829</v>
      </c>
      <c r="Y2439" s="357">
        <v>950</v>
      </c>
      <c r="Z2439" s="357">
        <v>1112</v>
      </c>
      <c r="AA2439" s="357">
        <v>962</v>
      </c>
      <c r="AB2439" s="357">
        <v>851</v>
      </c>
      <c r="AC2439" s="357">
        <v>972</v>
      </c>
      <c r="AD2439" s="357">
        <v>1139</v>
      </c>
      <c r="AE2439" s="357">
        <v>987</v>
      </c>
      <c r="AF2439" s="357">
        <v>1021</v>
      </c>
      <c r="AG2439" s="357">
        <v>1146</v>
      </c>
      <c r="AH2439" s="357">
        <v>1343</v>
      </c>
      <c r="AI2439" s="368" t="s">
        <v>2207</v>
      </c>
      <c r="AJ2439" s="357">
        <v>829</v>
      </c>
      <c r="AK2439" s="357">
        <v>950</v>
      </c>
      <c r="AL2439" s="357">
        <v>1112</v>
      </c>
      <c r="AM2439" s="357">
        <v>851</v>
      </c>
      <c r="AN2439" s="357">
        <v>953</v>
      </c>
      <c r="AO2439" s="357">
        <v>1091</v>
      </c>
      <c r="AP2439" s="362" t="s">
        <v>2207</v>
      </c>
      <c r="AQ2439" s="362" t="s">
        <v>2207</v>
      </c>
      <c r="AR2439" s="362" t="s">
        <v>2207</v>
      </c>
      <c r="AS2439" s="362" t="s">
        <v>2207</v>
      </c>
      <c r="AT2439" s="105"/>
      <c r="AU2439" s="105" t="s">
        <v>3274</v>
      </c>
      <c r="AV2439" s="126">
        <v>8</v>
      </c>
    </row>
    <row r="2440" spans="1:48" ht="23.25" customHeight="1">
      <c r="A2440"/>
      <c r="B2440" s="440"/>
      <c r="D2440" s="105" t="s">
        <v>21</v>
      </c>
      <c r="E2440" s="164" t="s">
        <v>21</v>
      </c>
      <c r="F2440" s="165" t="s">
        <v>785</v>
      </c>
      <c r="G2440" s="126">
        <v>8.6</v>
      </c>
      <c r="H2440" s="166">
        <v>849</v>
      </c>
      <c r="I2440" s="166">
        <v>905</v>
      </c>
      <c r="J2440" s="166">
        <v>1028</v>
      </c>
      <c r="K2440" s="357">
        <v>849</v>
      </c>
      <c r="L2440" s="357">
        <v>905</v>
      </c>
      <c r="M2440" s="357">
        <v>1028</v>
      </c>
      <c r="N2440" s="357">
        <v>927</v>
      </c>
      <c r="O2440" s="357">
        <v>833</v>
      </c>
      <c r="P2440" s="357">
        <v>906</v>
      </c>
      <c r="Q2440" s="357">
        <v>1029</v>
      </c>
      <c r="R2440" s="357">
        <v>928</v>
      </c>
      <c r="S2440" s="362" t="s">
        <v>2207</v>
      </c>
      <c r="T2440" s="362" t="s">
        <v>2207</v>
      </c>
      <c r="U2440" s="362" t="s">
        <v>2207</v>
      </c>
      <c r="V2440" s="362" t="s">
        <v>2207</v>
      </c>
      <c r="W2440" s="362" t="s">
        <v>2207</v>
      </c>
      <c r="X2440" s="357">
        <v>838</v>
      </c>
      <c r="Y2440" s="357">
        <v>934</v>
      </c>
      <c r="Z2440" s="357">
        <v>1145</v>
      </c>
      <c r="AA2440" s="357">
        <v>989</v>
      </c>
      <c r="AB2440" s="357">
        <v>870</v>
      </c>
      <c r="AC2440" s="357">
        <v>1001</v>
      </c>
      <c r="AD2440" s="357">
        <v>1184</v>
      </c>
      <c r="AE2440" s="357">
        <v>1024</v>
      </c>
      <c r="AF2440" s="357">
        <v>1047</v>
      </c>
      <c r="AG2440" s="357">
        <v>1182</v>
      </c>
      <c r="AH2440" s="357">
        <v>1396</v>
      </c>
      <c r="AI2440" s="368" t="s">
        <v>2207</v>
      </c>
      <c r="AJ2440" s="357">
        <v>838</v>
      </c>
      <c r="AK2440" s="357">
        <v>934</v>
      </c>
      <c r="AL2440" s="357">
        <v>1145</v>
      </c>
      <c r="AM2440" s="357">
        <v>870</v>
      </c>
      <c r="AN2440" s="357">
        <v>982</v>
      </c>
      <c r="AO2440" s="357">
        <v>1134</v>
      </c>
      <c r="AP2440" s="362" t="s">
        <v>2207</v>
      </c>
      <c r="AQ2440" s="362" t="s">
        <v>2207</v>
      </c>
      <c r="AR2440" s="362" t="s">
        <v>2207</v>
      </c>
      <c r="AS2440" s="362" t="s">
        <v>2207</v>
      </c>
      <c r="AT2440" s="105"/>
      <c r="AU2440" s="105" t="s">
        <v>21</v>
      </c>
      <c r="AV2440" s="126">
        <v>8.6</v>
      </c>
    </row>
    <row r="2441" spans="1:48" ht="23.25" customHeight="1">
      <c r="A2441"/>
      <c r="B2441" s="440"/>
      <c r="D2441" s="105" t="s">
        <v>3275</v>
      </c>
      <c r="E2441" s="164" t="s">
        <v>3275</v>
      </c>
      <c r="F2441" s="165" t="s">
        <v>785</v>
      </c>
      <c r="G2441" s="126">
        <v>8.6</v>
      </c>
      <c r="H2441" s="166">
        <v>849</v>
      </c>
      <c r="I2441" s="166">
        <v>905</v>
      </c>
      <c r="J2441" s="166">
        <v>1028</v>
      </c>
      <c r="K2441" s="357">
        <v>849</v>
      </c>
      <c r="L2441" s="357">
        <v>905</v>
      </c>
      <c r="M2441" s="357">
        <v>1028</v>
      </c>
      <c r="N2441" s="357">
        <v>927</v>
      </c>
      <c r="O2441" s="357">
        <v>833</v>
      </c>
      <c r="P2441" s="357">
        <v>906</v>
      </c>
      <c r="Q2441" s="357">
        <v>1029</v>
      </c>
      <c r="R2441" s="357">
        <v>928</v>
      </c>
      <c r="S2441" s="362" t="s">
        <v>2207</v>
      </c>
      <c r="T2441" s="362" t="s">
        <v>2207</v>
      </c>
      <c r="U2441" s="362" t="s">
        <v>2207</v>
      </c>
      <c r="V2441" s="362" t="s">
        <v>2207</v>
      </c>
      <c r="W2441" s="362" t="s">
        <v>2207</v>
      </c>
      <c r="X2441" s="357">
        <v>838</v>
      </c>
      <c r="Y2441" s="357">
        <v>934</v>
      </c>
      <c r="Z2441" s="357">
        <v>1145</v>
      </c>
      <c r="AA2441" s="357">
        <v>989</v>
      </c>
      <c r="AB2441" s="357">
        <v>870</v>
      </c>
      <c r="AC2441" s="357">
        <v>1001</v>
      </c>
      <c r="AD2441" s="357">
        <v>1184</v>
      </c>
      <c r="AE2441" s="357">
        <v>1024</v>
      </c>
      <c r="AF2441" s="357">
        <v>1047</v>
      </c>
      <c r="AG2441" s="357">
        <v>1182</v>
      </c>
      <c r="AH2441" s="357">
        <v>1396</v>
      </c>
      <c r="AI2441" s="368" t="s">
        <v>2207</v>
      </c>
      <c r="AJ2441" s="357">
        <v>838</v>
      </c>
      <c r="AK2441" s="357">
        <v>934</v>
      </c>
      <c r="AL2441" s="357">
        <v>1145</v>
      </c>
      <c r="AM2441" s="357">
        <v>870</v>
      </c>
      <c r="AN2441" s="357">
        <v>982</v>
      </c>
      <c r="AO2441" s="357">
        <v>1134</v>
      </c>
      <c r="AP2441" s="362" t="s">
        <v>2207</v>
      </c>
      <c r="AQ2441" s="362" t="s">
        <v>2207</v>
      </c>
      <c r="AR2441" s="362" t="s">
        <v>2207</v>
      </c>
      <c r="AS2441" s="362" t="s">
        <v>2207</v>
      </c>
      <c r="AT2441" s="105"/>
      <c r="AU2441" s="105" t="s">
        <v>3275</v>
      </c>
      <c r="AV2441" s="126">
        <v>8.6</v>
      </c>
    </row>
    <row r="2442" spans="1:48" ht="23.25" customHeight="1">
      <c r="A2442"/>
      <c r="B2442" s="440"/>
      <c r="D2442" s="105" t="s">
        <v>22</v>
      </c>
      <c r="E2442" s="164" t="s">
        <v>22</v>
      </c>
      <c r="F2442" s="165" t="s">
        <v>786</v>
      </c>
      <c r="G2442" s="126">
        <v>8.6</v>
      </c>
      <c r="H2442" s="166">
        <v>776</v>
      </c>
      <c r="I2442" s="166">
        <v>833</v>
      </c>
      <c r="J2442" s="166">
        <v>947</v>
      </c>
      <c r="K2442" s="357">
        <v>776</v>
      </c>
      <c r="L2442" s="357">
        <v>833</v>
      </c>
      <c r="M2442" s="357">
        <v>947</v>
      </c>
      <c r="N2442" s="357">
        <v>852</v>
      </c>
      <c r="O2442" s="357">
        <v>761</v>
      </c>
      <c r="P2442" s="357">
        <v>833</v>
      </c>
      <c r="Q2442" s="357">
        <v>947</v>
      </c>
      <c r="R2442" s="357">
        <v>852</v>
      </c>
      <c r="S2442" s="362" t="s">
        <v>2207</v>
      </c>
      <c r="T2442" s="362" t="s">
        <v>2207</v>
      </c>
      <c r="U2442" s="362" t="s">
        <v>2207</v>
      </c>
      <c r="V2442" s="362" t="s">
        <v>2207</v>
      </c>
      <c r="W2442" s="362" t="s">
        <v>2207</v>
      </c>
      <c r="X2442" s="357">
        <v>754</v>
      </c>
      <c r="Y2442" s="357">
        <v>848</v>
      </c>
      <c r="Z2442" s="357">
        <v>1044</v>
      </c>
      <c r="AA2442" s="357">
        <v>895</v>
      </c>
      <c r="AB2442" s="357">
        <v>754</v>
      </c>
      <c r="AC2442" s="357">
        <v>883</v>
      </c>
      <c r="AD2442" s="357">
        <v>1044</v>
      </c>
      <c r="AE2442" s="357">
        <v>895</v>
      </c>
      <c r="AF2442" s="357">
        <v>790</v>
      </c>
      <c r="AG2442" s="357">
        <v>919</v>
      </c>
      <c r="AH2442" s="357">
        <v>1087</v>
      </c>
      <c r="AI2442" s="368" t="s">
        <v>2207</v>
      </c>
      <c r="AJ2442" s="357">
        <v>754</v>
      </c>
      <c r="AK2442" s="357">
        <v>848</v>
      </c>
      <c r="AL2442" s="357">
        <v>1044</v>
      </c>
      <c r="AM2442" s="357">
        <v>754</v>
      </c>
      <c r="AN2442" s="357">
        <v>865</v>
      </c>
      <c r="AO2442" s="357">
        <v>1000</v>
      </c>
      <c r="AP2442" s="362" t="s">
        <v>2207</v>
      </c>
      <c r="AQ2442" s="362" t="s">
        <v>2207</v>
      </c>
      <c r="AR2442" s="362" t="s">
        <v>2207</v>
      </c>
      <c r="AS2442" s="357">
        <v>1001</v>
      </c>
      <c r="AT2442" s="105"/>
      <c r="AU2442" s="105" t="s">
        <v>22</v>
      </c>
      <c r="AV2442" s="126">
        <v>8.6</v>
      </c>
    </row>
    <row r="2443" spans="1:48" ht="23.25" customHeight="1">
      <c r="A2443"/>
      <c r="B2443" s="440"/>
      <c r="D2443" s="105" t="s">
        <v>3276</v>
      </c>
      <c r="E2443" s="164" t="s">
        <v>3276</v>
      </c>
      <c r="F2443" s="165" t="s">
        <v>786</v>
      </c>
      <c r="G2443" s="126">
        <v>8.6</v>
      </c>
      <c r="H2443" s="166">
        <v>776</v>
      </c>
      <c r="I2443" s="166">
        <v>833</v>
      </c>
      <c r="J2443" s="166">
        <v>947</v>
      </c>
      <c r="K2443" s="357">
        <v>776</v>
      </c>
      <c r="L2443" s="357">
        <v>833</v>
      </c>
      <c r="M2443" s="357">
        <v>947</v>
      </c>
      <c r="N2443" s="357">
        <v>852</v>
      </c>
      <c r="O2443" s="357">
        <v>761</v>
      </c>
      <c r="P2443" s="357">
        <v>833</v>
      </c>
      <c r="Q2443" s="357">
        <v>947</v>
      </c>
      <c r="R2443" s="357">
        <v>852</v>
      </c>
      <c r="S2443" s="362" t="s">
        <v>2207</v>
      </c>
      <c r="T2443" s="362" t="s">
        <v>2207</v>
      </c>
      <c r="U2443" s="362" t="s">
        <v>2207</v>
      </c>
      <c r="V2443" s="362" t="s">
        <v>2207</v>
      </c>
      <c r="W2443" s="362" t="s">
        <v>2207</v>
      </c>
      <c r="X2443" s="357">
        <v>754</v>
      </c>
      <c r="Y2443" s="357">
        <v>848</v>
      </c>
      <c r="Z2443" s="357">
        <v>1044</v>
      </c>
      <c r="AA2443" s="357">
        <v>895</v>
      </c>
      <c r="AB2443" s="357">
        <v>754</v>
      </c>
      <c r="AC2443" s="357">
        <v>883</v>
      </c>
      <c r="AD2443" s="357">
        <v>1044</v>
      </c>
      <c r="AE2443" s="357">
        <v>895</v>
      </c>
      <c r="AF2443" s="357">
        <v>790</v>
      </c>
      <c r="AG2443" s="357">
        <v>919</v>
      </c>
      <c r="AH2443" s="357">
        <v>1087</v>
      </c>
      <c r="AI2443" s="368" t="s">
        <v>2207</v>
      </c>
      <c r="AJ2443" s="357">
        <v>754</v>
      </c>
      <c r="AK2443" s="357">
        <v>848</v>
      </c>
      <c r="AL2443" s="357">
        <v>1044</v>
      </c>
      <c r="AM2443" s="357">
        <v>754</v>
      </c>
      <c r="AN2443" s="357">
        <v>865</v>
      </c>
      <c r="AO2443" s="357">
        <v>1000</v>
      </c>
      <c r="AP2443" s="362" t="s">
        <v>2207</v>
      </c>
      <c r="AQ2443" s="362" t="s">
        <v>2207</v>
      </c>
      <c r="AR2443" s="362" t="s">
        <v>2207</v>
      </c>
      <c r="AS2443" s="357">
        <v>1001</v>
      </c>
      <c r="AT2443" s="105"/>
      <c r="AU2443" s="105" t="s">
        <v>3276</v>
      </c>
      <c r="AV2443" s="126">
        <v>8.6</v>
      </c>
    </row>
    <row r="2444" spans="1:48" ht="23.25" customHeight="1">
      <c r="A2444"/>
      <c r="B2444" s="440"/>
      <c r="D2444" s="105" t="s">
        <v>24</v>
      </c>
      <c r="E2444" s="164" t="s">
        <v>24</v>
      </c>
      <c r="F2444" s="165" t="s">
        <v>788</v>
      </c>
      <c r="G2444" s="126">
        <v>8.6</v>
      </c>
      <c r="H2444" s="166">
        <v>849</v>
      </c>
      <c r="I2444" s="166">
        <v>905</v>
      </c>
      <c r="J2444" s="166">
        <v>1028</v>
      </c>
      <c r="K2444" s="357">
        <v>849</v>
      </c>
      <c r="L2444" s="357">
        <v>905</v>
      </c>
      <c r="M2444" s="357">
        <v>1028</v>
      </c>
      <c r="N2444" s="357">
        <v>927</v>
      </c>
      <c r="O2444" s="357">
        <v>833</v>
      </c>
      <c r="P2444" s="357">
        <v>906</v>
      </c>
      <c r="Q2444" s="357">
        <v>1029</v>
      </c>
      <c r="R2444" s="357">
        <v>928</v>
      </c>
      <c r="S2444" s="362" t="s">
        <v>2207</v>
      </c>
      <c r="T2444" s="362" t="s">
        <v>2207</v>
      </c>
      <c r="U2444" s="362" t="s">
        <v>2207</v>
      </c>
      <c r="V2444" s="362" t="s">
        <v>2207</v>
      </c>
      <c r="W2444" s="362" t="s">
        <v>2207</v>
      </c>
      <c r="X2444" s="357">
        <v>838</v>
      </c>
      <c r="Y2444" s="357">
        <v>934</v>
      </c>
      <c r="Z2444" s="357">
        <v>1145</v>
      </c>
      <c r="AA2444" s="357">
        <v>989</v>
      </c>
      <c r="AB2444" s="357">
        <v>870</v>
      </c>
      <c r="AC2444" s="357">
        <v>1001</v>
      </c>
      <c r="AD2444" s="357">
        <v>1184</v>
      </c>
      <c r="AE2444" s="357">
        <v>1024</v>
      </c>
      <c r="AF2444" s="357">
        <v>1047</v>
      </c>
      <c r="AG2444" s="357">
        <v>1182</v>
      </c>
      <c r="AH2444" s="357">
        <v>1396</v>
      </c>
      <c r="AI2444" s="368" t="s">
        <v>2207</v>
      </c>
      <c r="AJ2444" s="357">
        <v>838</v>
      </c>
      <c r="AK2444" s="357">
        <v>934</v>
      </c>
      <c r="AL2444" s="357">
        <v>1145</v>
      </c>
      <c r="AM2444" s="357">
        <v>870</v>
      </c>
      <c r="AN2444" s="357">
        <v>982</v>
      </c>
      <c r="AO2444" s="357">
        <v>1134</v>
      </c>
      <c r="AP2444" s="362" t="s">
        <v>2207</v>
      </c>
      <c r="AQ2444" s="362" t="s">
        <v>2207</v>
      </c>
      <c r="AR2444" s="362" t="s">
        <v>2207</v>
      </c>
      <c r="AS2444" s="362" t="s">
        <v>2207</v>
      </c>
      <c r="AT2444" s="105"/>
      <c r="AU2444" s="105" t="s">
        <v>24</v>
      </c>
      <c r="AV2444" s="126">
        <v>8.6</v>
      </c>
    </row>
    <row r="2445" spans="1:48" ht="23.25" customHeight="1">
      <c r="A2445"/>
      <c r="B2445" s="440"/>
      <c r="D2445" s="105" t="s">
        <v>3278</v>
      </c>
      <c r="E2445" s="164" t="s">
        <v>3278</v>
      </c>
      <c r="F2445" s="165" t="s">
        <v>788</v>
      </c>
      <c r="G2445" s="126">
        <v>8.6</v>
      </c>
      <c r="H2445" s="166">
        <v>849</v>
      </c>
      <c r="I2445" s="166">
        <v>905</v>
      </c>
      <c r="J2445" s="166">
        <v>1028</v>
      </c>
      <c r="K2445" s="357">
        <v>849</v>
      </c>
      <c r="L2445" s="357">
        <v>905</v>
      </c>
      <c r="M2445" s="357">
        <v>1028</v>
      </c>
      <c r="N2445" s="357">
        <v>927</v>
      </c>
      <c r="O2445" s="357">
        <v>833</v>
      </c>
      <c r="P2445" s="357">
        <v>906</v>
      </c>
      <c r="Q2445" s="357">
        <v>1029</v>
      </c>
      <c r="R2445" s="357">
        <v>928</v>
      </c>
      <c r="S2445" s="362" t="s">
        <v>2207</v>
      </c>
      <c r="T2445" s="362" t="s">
        <v>2207</v>
      </c>
      <c r="U2445" s="362" t="s">
        <v>2207</v>
      </c>
      <c r="V2445" s="362" t="s">
        <v>2207</v>
      </c>
      <c r="W2445" s="362" t="s">
        <v>2207</v>
      </c>
      <c r="X2445" s="357">
        <v>838</v>
      </c>
      <c r="Y2445" s="357">
        <v>934</v>
      </c>
      <c r="Z2445" s="357">
        <v>1145</v>
      </c>
      <c r="AA2445" s="357">
        <v>989</v>
      </c>
      <c r="AB2445" s="357">
        <v>870</v>
      </c>
      <c r="AC2445" s="357">
        <v>1001</v>
      </c>
      <c r="AD2445" s="357">
        <v>1184</v>
      </c>
      <c r="AE2445" s="357">
        <v>1024</v>
      </c>
      <c r="AF2445" s="357">
        <v>1047</v>
      </c>
      <c r="AG2445" s="357">
        <v>1182</v>
      </c>
      <c r="AH2445" s="357">
        <v>1396</v>
      </c>
      <c r="AI2445" s="368" t="s">
        <v>2207</v>
      </c>
      <c r="AJ2445" s="357">
        <v>838</v>
      </c>
      <c r="AK2445" s="357">
        <v>934</v>
      </c>
      <c r="AL2445" s="357">
        <v>1145</v>
      </c>
      <c r="AM2445" s="357">
        <v>870</v>
      </c>
      <c r="AN2445" s="357">
        <v>982</v>
      </c>
      <c r="AO2445" s="357">
        <v>1134</v>
      </c>
      <c r="AP2445" s="362" t="s">
        <v>2207</v>
      </c>
      <c r="AQ2445" s="362" t="s">
        <v>2207</v>
      </c>
      <c r="AR2445" s="362" t="s">
        <v>2207</v>
      </c>
      <c r="AS2445" s="362" t="s">
        <v>2207</v>
      </c>
      <c r="AT2445" s="105"/>
      <c r="AU2445" s="105" t="s">
        <v>3278</v>
      </c>
      <c r="AV2445" s="126">
        <v>8.6</v>
      </c>
    </row>
    <row r="2446" spans="1:48" ht="23.25" customHeight="1">
      <c r="B2446" s="440"/>
      <c r="D2446" s="105" t="s">
        <v>25</v>
      </c>
      <c r="E2446" s="164" t="s">
        <v>25</v>
      </c>
      <c r="F2446" s="165" t="s">
        <v>781</v>
      </c>
      <c r="G2446" s="126">
        <v>6.8</v>
      </c>
      <c r="H2446" s="166">
        <v>748</v>
      </c>
      <c r="I2446" s="166">
        <v>793</v>
      </c>
      <c r="J2446" s="166">
        <v>902</v>
      </c>
      <c r="K2446" s="357">
        <v>748</v>
      </c>
      <c r="L2446" s="357">
        <v>793</v>
      </c>
      <c r="M2446" s="357">
        <v>902</v>
      </c>
      <c r="N2446" s="357">
        <v>814</v>
      </c>
      <c r="O2446" s="357">
        <v>734</v>
      </c>
      <c r="P2446" s="357">
        <v>794</v>
      </c>
      <c r="Q2446" s="357">
        <v>903</v>
      </c>
      <c r="R2446" s="357">
        <v>815</v>
      </c>
      <c r="S2446" s="362" t="s">
        <v>2207</v>
      </c>
      <c r="T2446" s="362" t="s">
        <v>2207</v>
      </c>
      <c r="U2446" s="362" t="s">
        <v>2207</v>
      </c>
      <c r="V2446" s="362" t="s">
        <v>2207</v>
      </c>
      <c r="W2446" s="362" t="s">
        <v>2207</v>
      </c>
      <c r="X2446" s="357">
        <v>736</v>
      </c>
      <c r="Y2446" s="357">
        <v>816</v>
      </c>
      <c r="Z2446" s="357">
        <v>993</v>
      </c>
      <c r="AA2446" s="357">
        <v>865</v>
      </c>
      <c r="AB2446" s="357">
        <v>768</v>
      </c>
      <c r="AC2446" s="357">
        <v>873</v>
      </c>
      <c r="AD2446" s="357">
        <v>1032</v>
      </c>
      <c r="AE2446" s="357">
        <v>901</v>
      </c>
      <c r="AF2446" s="357">
        <v>945</v>
      </c>
      <c r="AG2446" s="357">
        <v>1054</v>
      </c>
      <c r="AH2446" s="357">
        <v>1244</v>
      </c>
      <c r="AI2446" s="368" t="s">
        <v>2207</v>
      </c>
      <c r="AJ2446" s="357">
        <v>736</v>
      </c>
      <c r="AK2446" s="357">
        <v>816</v>
      </c>
      <c r="AL2446" s="357">
        <v>993</v>
      </c>
      <c r="AM2446" s="357">
        <v>768</v>
      </c>
      <c r="AN2446" s="357">
        <v>856</v>
      </c>
      <c r="AO2446" s="357">
        <v>989</v>
      </c>
      <c r="AP2446" s="362" t="s">
        <v>2207</v>
      </c>
      <c r="AQ2446" s="362" t="s">
        <v>2207</v>
      </c>
      <c r="AR2446" s="362" t="s">
        <v>2207</v>
      </c>
      <c r="AS2446" s="362" t="s">
        <v>2207</v>
      </c>
      <c r="AT2446" s="105"/>
      <c r="AU2446" s="105" t="s">
        <v>25</v>
      </c>
      <c r="AV2446" s="126">
        <v>6.8</v>
      </c>
    </row>
    <row r="2447" spans="1:48" ht="23.25" customHeight="1">
      <c r="B2447" s="440"/>
      <c r="D2447" s="105" t="s">
        <v>3279</v>
      </c>
      <c r="E2447" s="164" t="s">
        <v>3279</v>
      </c>
      <c r="F2447" s="165" t="s">
        <v>781</v>
      </c>
      <c r="G2447" s="126">
        <v>6.8</v>
      </c>
      <c r="H2447" s="166">
        <v>748</v>
      </c>
      <c r="I2447" s="166">
        <v>793</v>
      </c>
      <c r="J2447" s="166">
        <v>902</v>
      </c>
      <c r="K2447" s="357">
        <v>748</v>
      </c>
      <c r="L2447" s="357">
        <v>793</v>
      </c>
      <c r="M2447" s="357">
        <v>902</v>
      </c>
      <c r="N2447" s="357">
        <v>814</v>
      </c>
      <c r="O2447" s="357">
        <v>734</v>
      </c>
      <c r="P2447" s="357">
        <v>794</v>
      </c>
      <c r="Q2447" s="357">
        <v>903</v>
      </c>
      <c r="R2447" s="357">
        <v>815</v>
      </c>
      <c r="S2447" s="362" t="s">
        <v>2207</v>
      </c>
      <c r="T2447" s="362" t="s">
        <v>2207</v>
      </c>
      <c r="U2447" s="362" t="s">
        <v>2207</v>
      </c>
      <c r="V2447" s="362" t="s">
        <v>2207</v>
      </c>
      <c r="W2447" s="362" t="s">
        <v>2207</v>
      </c>
      <c r="X2447" s="357">
        <v>736</v>
      </c>
      <c r="Y2447" s="357">
        <v>816</v>
      </c>
      <c r="Z2447" s="357">
        <v>993</v>
      </c>
      <c r="AA2447" s="357">
        <v>865</v>
      </c>
      <c r="AB2447" s="357">
        <v>768</v>
      </c>
      <c r="AC2447" s="357">
        <v>873</v>
      </c>
      <c r="AD2447" s="357">
        <v>1032</v>
      </c>
      <c r="AE2447" s="357">
        <v>901</v>
      </c>
      <c r="AF2447" s="357">
        <v>945</v>
      </c>
      <c r="AG2447" s="357">
        <v>1054</v>
      </c>
      <c r="AH2447" s="357">
        <v>1244</v>
      </c>
      <c r="AI2447" s="368" t="s">
        <v>2207</v>
      </c>
      <c r="AJ2447" s="357">
        <v>736</v>
      </c>
      <c r="AK2447" s="357">
        <v>816</v>
      </c>
      <c r="AL2447" s="357">
        <v>993</v>
      </c>
      <c r="AM2447" s="357">
        <v>768</v>
      </c>
      <c r="AN2447" s="357">
        <v>856</v>
      </c>
      <c r="AO2447" s="357">
        <v>989</v>
      </c>
      <c r="AP2447" s="362" t="s">
        <v>2207</v>
      </c>
      <c r="AQ2447" s="362" t="s">
        <v>2207</v>
      </c>
      <c r="AR2447" s="362" t="s">
        <v>2207</v>
      </c>
      <c r="AS2447" s="362" t="s">
        <v>2207</v>
      </c>
      <c r="AT2447" s="105"/>
      <c r="AU2447" s="105" t="s">
        <v>3279</v>
      </c>
      <c r="AV2447" s="126">
        <v>6.8</v>
      </c>
    </row>
    <row r="2448" spans="1:48" ht="23.25" customHeight="1">
      <c r="A2448" s="396"/>
      <c r="B2448" s="440"/>
      <c r="D2448" s="105" t="s">
        <v>26</v>
      </c>
      <c r="E2448" s="164" t="s">
        <v>26</v>
      </c>
      <c r="F2448" s="165" t="s">
        <v>782</v>
      </c>
      <c r="G2448" s="126">
        <v>6.8</v>
      </c>
      <c r="H2448" s="166">
        <v>678</v>
      </c>
      <c r="I2448" s="166">
        <v>724</v>
      </c>
      <c r="J2448" s="166">
        <v>824</v>
      </c>
      <c r="K2448" s="357">
        <v>678</v>
      </c>
      <c r="L2448" s="357">
        <v>724</v>
      </c>
      <c r="M2448" s="357">
        <v>824</v>
      </c>
      <c r="N2448" s="357">
        <v>742</v>
      </c>
      <c r="O2448" s="357">
        <v>665</v>
      </c>
      <c r="P2448" s="357">
        <v>724</v>
      </c>
      <c r="Q2448" s="357">
        <v>824</v>
      </c>
      <c r="R2448" s="357">
        <v>742</v>
      </c>
      <c r="S2448" s="362" t="s">
        <v>2207</v>
      </c>
      <c r="T2448" s="362" t="s">
        <v>2207</v>
      </c>
      <c r="U2448" s="362" t="s">
        <v>2207</v>
      </c>
      <c r="V2448" s="362" t="s">
        <v>2207</v>
      </c>
      <c r="W2448" s="362" t="s">
        <v>2207</v>
      </c>
      <c r="X2448" s="357">
        <v>652</v>
      </c>
      <c r="Y2448" s="357">
        <v>730</v>
      </c>
      <c r="Z2448" s="357">
        <v>892</v>
      </c>
      <c r="AA2448" s="357">
        <v>772</v>
      </c>
      <c r="AB2448" s="357">
        <v>652</v>
      </c>
      <c r="AC2448" s="357">
        <v>755</v>
      </c>
      <c r="AD2448" s="357">
        <v>892</v>
      </c>
      <c r="AE2448" s="357">
        <v>772</v>
      </c>
      <c r="AF2448" s="357">
        <v>687</v>
      </c>
      <c r="AG2448" s="357">
        <v>791</v>
      </c>
      <c r="AH2448" s="357">
        <v>935</v>
      </c>
      <c r="AI2448" s="368" t="s">
        <v>2207</v>
      </c>
      <c r="AJ2448" s="357">
        <v>652</v>
      </c>
      <c r="AK2448" s="357">
        <v>730</v>
      </c>
      <c r="AL2448" s="357">
        <v>892</v>
      </c>
      <c r="AM2448" s="357">
        <v>652</v>
      </c>
      <c r="AN2448" s="357">
        <v>740</v>
      </c>
      <c r="AO2448" s="357">
        <v>855</v>
      </c>
      <c r="AP2448" s="362" t="s">
        <v>2207</v>
      </c>
      <c r="AQ2448" s="362" t="s">
        <v>2207</v>
      </c>
      <c r="AR2448" s="362" t="s">
        <v>2207</v>
      </c>
      <c r="AS2448" s="357">
        <v>869</v>
      </c>
      <c r="AT2448" s="105"/>
      <c r="AU2448" s="105" t="s">
        <v>26</v>
      </c>
      <c r="AV2448" s="126">
        <v>6.8</v>
      </c>
    </row>
    <row r="2449" spans="2:48" ht="23.25" customHeight="1">
      <c r="B2449" s="440"/>
      <c r="D2449" s="105" t="s">
        <v>3280</v>
      </c>
      <c r="E2449" s="164" t="s">
        <v>3280</v>
      </c>
      <c r="F2449" s="165" t="s">
        <v>782</v>
      </c>
      <c r="G2449" s="126">
        <v>6.8</v>
      </c>
      <c r="H2449" s="166">
        <v>678</v>
      </c>
      <c r="I2449" s="166">
        <v>724</v>
      </c>
      <c r="J2449" s="166">
        <v>824</v>
      </c>
      <c r="K2449" s="357">
        <v>678</v>
      </c>
      <c r="L2449" s="357">
        <v>724</v>
      </c>
      <c r="M2449" s="357">
        <v>824</v>
      </c>
      <c r="N2449" s="357">
        <v>742</v>
      </c>
      <c r="O2449" s="357">
        <v>665</v>
      </c>
      <c r="P2449" s="357">
        <v>724</v>
      </c>
      <c r="Q2449" s="357">
        <v>824</v>
      </c>
      <c r="R2449" s="357">
        <v>742</v>
      </c>
      <c r="S2449" s="362" t="s">
        <v>2207</v>
      </c>
      <c r="T2449" s="362" t="s">
        <v>2207</v>
      </c>
      <c r="U2449" s="362" t="s">
        <v>2207</v>
      </c>
      <c r="V2449" s="362" t="s">
        <v>2207</v>
      </c>
      <c r="W2449" s="362" t="s">
        <v>2207</v>
      </c>
      <c r="X2449" s="357">
        <v>652</v>
      </c>
      <c r="Y2449" s="357">
        <v>730</v>
      </c>
      <c r="Z2449" s="357">
        <v>892</v>
      </c>
      <c r="AA2449" s="357">
        <v>772</v>
      </c>
      <c r="AB2449" s="357">
        <v>652</v>
      </c>
      <c r="AC2449" s="357">
        <v>755</v>
      </c>
      <c r="AD2449" s="357">
        <v>892</v>
      </c>
      <c r="AE2449" s="357">
        <v>772</v>
      </c>
      <c r="AF2449" s="357">
        <v>687</v>
      </c>
      <c r="AG2449" s="357">
        <v>791</v>
      </c>
      <c r="AH2449" s="357">
        <v>935</v>
      </c>
      <c r="AI2449" s="368" t="s">
        <v>2207</v>
      </c>
      <c r="AJ2449" s="357">
        <v>652</v>
      </c>
      <c r="AK2449" s="357">
        <v>730</v>
      </c>
      <c r="AL2449" s="357">
        <v>892</v>
      </c>
      <c r="AM2449" s="357">
        <v>652</v>
      </c>
      <c r="AN2449" s="357">
        <v>740</v>
      </c>
      <c r="AO2449" s="357">
        <v>855</v>
      </c>
      <c r="AP2449" s="362" t="s">
        <v>2207</v>
      </c>
      <c r="AQ2449" s="362" t="s">
        <v>2207</v>
      </c>
      <c r="AR2449" s="362" t="s">
        <v>2207</v>
      </c>
      <c r="AS2449" s="357">
        <v>869</v>
      </c>
      <c r="AT2449" s="105"/>
      <c r="AU2449" s="105" t="s">
        <v>3280</v>
      </c>
      <c r="AV2449" s="126">
        <v>6.8</v>
      </c>
    </row>
    <row r="2450" spans="2:48" ht="23.25" customHeight="1">
      <c r="B2450" s="440"/>
      <c r="D2450" s="105" t="s">
        <v>28</v>
      </c>
      <c r="E2450" s="164" t="s">
        <v>28</v>
      </c>
      <c r="F2450" s="165" t="s">
        <v>784</v>
      </c>
      <c r="G2450" s="126">
        <v>6.8</v>
      </c>
      <c r="H2450" s="166">
        <v>748</v>
      </c>
      <c r="I2450" s="166">
        <v>793</v>
      </c>
      <c r="J2450" s="166">
        <v>902</v>
      </c>
      <c r="K2450" s="357">
        <v>748</v>
      </c>
      <c r="L2450" s="357">
        <v>793</v>
      </c>
      <c r="M2450" s="357">
        <v>902</v>
      </c>
      <c r="N2450" s="357">
        <v>814</v>
      </c>
      <c r="O2450" s="357">
        <v>734</v>
      </c>
      <c r="P2450" s="357">
        <v>794</v>
      </c>
      <c r="Q2450" s="357">
        <v>903</v>
      </c>
      <c r="R2450" s="357">
        <v>815</v>
      </c>
      <c r="S2450" s="362" t="s">
        <v>2207</v>
      </c>
      <c r="T2450" s="362" t="s">
        <v>2207</v>
      </c>
      <c r="U2450" s="362" t="s">
        <v>2207</v>
      </c>
      <c r="V2450" s="362" t="s">
        <v>2207</v>
      </c>
      <c r="W2450" s="362" t="s">
        <v>2207</v>
      </c>
      <c r="X2450" s="357">
        <v>736</v>
      </c>
      <c r="Y2450" s="357">
        <v>816</v>
      </c>
      <c r="Z2450" s="357">
        <v>993</v>
      </c>
      <c r="AA2450" s="357">
        <v>865</v>
      </c>
      <c r="AB2450" s="357">
        <v>768</v>
      </c>
      <c r="AC2450" s="357">
        <v>873</v>
      </c>
      <c r="AD2450" s="357">
        <v>1032</v>
      </c>
      <c r="AE2450" s="357">
        <v>901</v>
      </c>
      <c r="AF2450" s="357">
        <v>945</v>
      </c>
      <c r="AG2450" s="357">
        <v>1054</v>
      </c>
      <c r="AH2450" s="357">
        <v>1244</v>
      </c>
      <c r="AI2450" s="368" t="s">
        <v>2207</v>
      </c>
      <c r="AJ2450" s="357">
        <v>736</v>
      </c>
      <c r="AK2450" s="357">
        <v>816</v>
      </c>
      <c r="AL2450" s="357">
        <v>993</v>
      </c>
      <c r="AM2450" s="357">
        <v>768</v>
      </c>
      <c r="AN2450" s="357">
        <v>856</v>
      </c>
      <c r="AO2450" s="357">
        <v>989</v>
      </c>
      <c r="AP2450" s="362" t="s">
        <v>2207</v>
      </c>
      <c r="AQ2450" s="362" t="s">
        <v>2207</v>
      </c>
      <c r="AR2450" s="362" t="s">
        <v>2207</v>
      </c>
      <c r="AS2450" s="362" t="s">
        <v>2207</v>
      </c>
      <c r="AT2450" s="105"/>
      <c r="AU2450" s="105" t="s">
        <v>28</v>
      </c>
      <c r="AV2450" s="126">
        <v>6.8</v>
      </c>
    </row>
    <row r="2451" spans="2:48" ht="23.25" customHeight="1">
      <c r="B2451" s="440"/>
      <c r="D2451" s="105" t="s">
        <v>3282</v>
      </c>
      <c r="E2451" s="164" t="s">
        <v>3282</v>
      </c>
      <c r="F2451" s="165" t="s">
        <v>784</v>
      </c>
      <c r="G2451" s="126">
        <v>6.8</v>
      </c>
      <c r="H2451" s="166">
        <v>748</v>
      </c>
      <c r="I2451" s="166">
        <v>793</v>
      </c>
      <c r="J2451" s="166">
        <v>902</v>
      </c>
      <c r="K2451" s="357">
        <v>748</v>
      </c>
      <c r="L2451" s="357">
        <v>793</v>
      </c>
      <c r="M2451" s="357">
        <v>902</v>
      </c>
      <c r="N2451" s="357">
        <v>814</v>
      </c>
      <c r="O2451" s="357">
        <v>734</v>
      </c>
      <c r="P2451" s="357">
        <v>794</v>
      </c>
      <c r="Q2451" s="357">
        <v>903</v>
      </c>
      <c r="R2451" s="357">
        <v>815</v>
      </c>
      <c r="S2451" s="362" t="s">
        <v>2207</v>
      </c>
      <c r="T2451" s="362" t="s">
        <v>2207</v>
      </c>
      <c r="U2451" s="362" t="s">
        <v>2207</v>
      </c>
      <c r="V2451" s="362" t="s">
        <v>2207</v>
      </c>
      <c r="W2451" s="362" t="s">
        <v>2207</v>
      </c>
      <c r="X2451" s="357">
        <v>736</v>
      </c>
      <c r="Y2451" s="357">
        <v>816</v>
      </c>
      <c r="Z2451" s="357">
        <v>993</v>
      </c>
      <c r="AA2451" s="357">
        <v>865</v>
      </c>
      <c r="AB2451" s="357">
        <v>768</v>
      </c>
      <c r="AC2451" s="357">
        <v>873</v>
      </c>
      <c r="AD2451" s="357">
        <v>1032</v>
      </c>
      <c r="AE2451" s="357">
        <v>901</v>
      </c>
      <c r="AF2451" s="357">
        <v>945</v>
      </c>
      <c r="AG2451" s="357">
        <v>1054</v>
      </c>
      <c r="AH2451" s="357">
        <v>1244</v>
      </c>
      <c r="AI2451" s="368" t="s">
        <v>2207</v>
      </c>
      <c r="AJ2451" s="357">
        <v>736</v>
      </c>
      <c r="AK2451" s="357">
        <v>816</v>
      </c>
      <c r="AL2451" s="357">
        <v>993</v>
      </c>
      <c r="AM2451" s="357">
        <v>768</v>
      </c>
      <c r="AN2451" s="357">
        <v>856</v>
      </c>
      <c r="AO2451" s="357">
        <v>989</v>
      </c>
      <c r="AP2451" s="362" t="s">
        <v>2207</v>
      </c>
      <c r="AQ2451" s="362" t="s">
        <v>2207</v>
      </c>
      <c r="AR2451" s="362" t="s">
        <v>2207</v>
      </c>
      <c r="AS2451" s="362" t="s">
        <v>2207</v>
      </c>
      <c r="AT2451" s="105"/>
      <c r="AU2451" s="105" t="s">
        <v>3282</v>
      </c>
      <c r="AV2451" s="126">
        <v>6.8</v>
      </c>
    </row>
    <row r="2452" spans="2:48" ht="23.25" customHeight="1">
      <c r="B2452" s="440"/>
      <c r="D2452" s="105" t="s">
        <v>5452</v>
      </c>
      <c r="E2452" s="13" t="s">
        <v>5452</v>
      </c>
      <c r="F2452" s="2" t="s">
        <v>5450</v>
      </c>
      <c r="G2452">
        <v>7.5</v>
      </c>
      <c r="H2452" s="398" t="s">
        <v>2207</v>
      </c>
      <c r="I2452" s="398" t="s">
        <v>2207</v>
      </c>
      <c r="J2452" s="398" t="s">
        <v>2207</v>
      </c>
      <c r="K2452" s="390" t="s">
        <v>2207</v>
      </c>
      <c r="L2452" s="390" t="s">
        <v>2207</v>
      </c>
      <c r="M2452" s="390" t="s">
        <v>2207</v>
      </c>
      <c r="N2452" s="390" t="s">
        <v>2207</v>
      </c>
      <c r="O2452" s="390" t="s">
        <v>2207</v>
      </c>
      <c r="P2452" s="390" t="s">
        <v>2207</v>
      </c>
      <c r="Q2452" s="390" t="s">
        <v>2207</v>
      </c>
      <c r="R2452" s="390" t="s">
        <v>2207</v>
      </c>
      <c r="S2452" s="362" t="s">
        <v>2207</v>
      </c>
      <c r="T2452" s="362" t="s">
        <v>2207</v>
      </c>
      <c r="U2452" s="362" t="s">
        <v>2207</v>
      </c>
      <c r="V2452" s="390" t="s">
        <v>2207</v>
      </c>
      <c r="W2452" s="390" t="s">
        <v>2207</v>
      </c>
      <c r="X2452" s="391">
        <v>755</v>
      </c>
      <c r="Y2452" s="391">
        <v>836</v>
      </c>
      <c r="Z2452" s="391">
        <v>1024</v>
      </c>
      <c r="AA2452" s="391">
        <v>885</v>
      </c>
      <c r="AB2452" s="391">
        <v>803</v>
      </c>
      <c r="AC2452" s="391">
        <v>896</v>
      </c>
      <c r="AD2452" s="391">
        <v>1062</v>
      </c>
      <c r="AE2452" s="391">
        <v>920</v>
      </c>
      <c r="AF2452" s="391">
        <v>980</v>
      </c>
      <c r="AG2452" s="391">
        <v>1077</v>
      </c>
      <c r="AH2452" s="391">
        <v>1275</v>
      </c>
      <c r="AI2452" s="399" t="s">
        <v>2207</v>
      </c>
      <c r="AJ2452" s="391">
        <v>757</v>
      </c>
      <c r="AK2452" s="391">
        <v>839</v>
      </c>
      <c r="AL2452" s="391">
        <v>1026</v>
      </c>
      <c r="AM2452" s="391">
        <v>803</v>
      </c>
      <c r="AN2452" s="391">
        <v>882</v>
      </c>
      <c r="AO2452" s="391">
        <v>1020</v>
      </c>
      <c r="AP2452" s="390" t="s">
        <v>2207</v>
      </c>
      <c r="AQ2452" s="390" t="s">
        <v>2207</v>
      </c>
      <c r="AR2452" s="390" t="s">
        <v>2207</v>
      </c>
      <c r="AS2452" s="390" t="s">
        <v>2207</v>
      </c>
      <c r="AU2452" s="105" t="s">
        <v>5452</v>
      </c>
      <c r="AV2452" s="126">
        <v>7.5</v>
      </c>
    </row>
    <row r="2453" spans="2:48" ht="23.25" customHeight="1">
      <c r="B2453" s="440"/>
      <c r="D2453" s="105" t="s">
        <v>5453</v>
      </c>
      <c r="E2453" s="13" t="s">
        <v>5453</v>
      </c>
      <c r="F2453" s="2" t="s">
        <v>5450</v>
      </c>
      <c r="G2453">
        <v>7.5</v>
      </c>
      <c r="H2453" s="398" t="s">
        <v>2207</v>
      </c>
      <c r="I2453" s="398" t="s">
        <v>2207</v>
      </c>
      <c r="J2453" s="398" t="s">
        <v>2207</v>
      </c>
      <c r="K2453" s="390" t="s">
        <v>2207</v>
      </c>
      <c r="L2453" s="390" t="s">
        <v>2207</v>
      </c>
      <c r="M2453" s="390" t="s">
        <v>2207</v>
      </c>
      <c r="N2453" s="390" t="s">
        <v>2207</v>
      </c>
      <c r="O2453" s="390" t="s">
        <v>2207</v>
      </c>
      <c r="P2453" s="390" t="s">
        <v>2207</v>
      </c>
      <c r="Q2453" s="390" t="s">
        <v>2207</v>
      </c>
      <c r="R2453" s="390" t="s">
        <v>2207</v>
      </c>
      <c r="S2453" s="362" t="s">
        <v>2207</v>
      </c>
      <c r="T2453" s="362" t="s">
        <v>2207</v>
      </c>
      <c r="U2453" s="362" t="s">
        <v>2207</v>
      </c>
      <c r="V2453" s="390" t="s">
        <v>2207</v>
      </c>
      <c r="W2453" s="390" t="s">
        <v>2207</v>
      </c>
      <c r="X2453" s="391">
        <v>755</v>
      </c>
      <c r="Y2453" s="391">
        <v>836</v>
      </c>
      <c r="Z2453" s="391">
        <v>1024</v>
      </c>
      <c r="AA2453" s="391">
        <v>885</v>
      </c>
      <c r="AB2453" s="391">
        <v>803</v>
      </c>
      <c r="AC2453" s="391">
        <v>896</v>
      </c>
      <c r="AD2453" s="391">
        <v>1062</v>
      </c>
      <c r="AE2453" s="391">
        <v>920</v>
      </c>
      <c r="AF2453" s="391">
        <v>980</v>
      </c>
      <c r="AG2453" s="391">
        <v>1077</v>
      </c>
      <c r="AH2453" s="391">
        <v>1275</v>
      </c>
      <c r="AI2453" s="399" t="s">
        <v>2207</v>
      </c>
      <c r="AJ2453" s="391">
        <v>757</v>
      </c>
      <c r="AK2453" s="391">
        <v>839</v>
      </c>
      <c r="AL2453" s="391">
        <v>1026</v>
      </c>
      <c r="AM2453" s="391">
        <v>803</v>
      </c>
      <c r="AN2453" s="391">
        <v>882</v>
      </c>
      <c r="AO2453" s="391">
        <v>1020</v>
      </c>
      <c r="AP2453" s="390" t="s">
        <v>2207</v>
      </c>
      <c r="AQ2453" s="390" t="s">
        <v>2207</v>
      </c>
      <c r="AR2453" s="390" t="s">
        <v>2207</v>
      </c>
      <c r="AS2453" s="390" t="s">
        <v>2207</v>
      </c>
      <c r="AU2453" s="105" t="s">
        <v>5453</v>
      </c>
      <c r="AV2453" s="126">
        <v>7.5</v>
      </c>
    </row>
    <row r="2454" spans="2:48" ht="23.25" customHeight="1">
      <c r="B2454" s="440"/>
      <c r="D2454" s="105" t="s">
        <v>5419</v>
      </c>
      <c r="E2454" s="13" t="s">
        <v>5419</v>
      </c>
      <c r="F2454" s="2" t="s">
        <v>5417</v>
      </c>
      <c r="G2454">
        <v>7.5</v>
      </c>
      <c r="H2454" s="398" t="s">
        <v>2207</v>
      </c>
      <c r="I2454" s="398" t="s">
        <v>2207</v>
      </c>
      <c r="J2454" s="398" t="s">
        <v>2207</v>
      </c>
      <c r="K2454" s="390" t="s">
        <v>2207</v>
      </c>
      <c r="L2454" s="390" t="s">
        <v>2207</v>
      </c>
      <c r="M2454" s="390" t="s">
        <v>2207</v>
      </c>
      <c r="N2454" s="390" t="s">
        <v>2207</v>
      </c>
      <c r="O2454" s="390" t="s">
        <v>2207</v>
      </c>
      <c r="P2454" s="390" t="s">
        <v>2207</v>
      </c>
      <c r="Q2454" s="390" t="s">
        <v>2207</v>
      </c>
      <c r="R2454" s="390" t="s">
        <v>2207</v>
      </c>
      <c r="S2454" s="362" t="s">
        <v>2207</v>
      </c>
      <c r="T2454" s="362" t="s">
        <v>2207</v>
      </c>
      <c r="U2454" s="362" t="s">
        <v>2207</v>
      </c>
      <c r="V2454" s="390" t="s">
        <v>2207</v>
      </c>
      <c r="W2454" s="390" t="s">
        <v>2207</v>
      </c>
      <c r="X2454" s="391">
        <v>670</v>
      </c>
      <c r="Y2454" s="391">
        <v>750</v>
      </c>
      <c r="Z2454" s="391">
        <v>923</v>
      </c>
      <c r="AA2454" s="391">
        <v>791</v>
      </c>
      <c r="AB2454" s="391">
        <v>687</v>
      </c>
      <c r="AC2454" s="391">
        <v>778</v>
      </c>
      <c r="AD2454" s="391">
        <v>923</v>
      </c>
      <c r="AE2454" s="391">
        <v>791</v>
      </c>
      <c r="AF2454" s="391">
        <v>722</v>
      </c>
      <c r="AG2454" s="391">
        <v>814</v>
      </c>
      <c r="AH2454" s="391">
        <v>965</v>
      </c>
      <c r="AI2454" s="399" t="s">
        <v>2207</v>
      </c>
      <c r="AJ2454" s="391">
        <v>672</v>
      </c>
      <c r="AK2454" s="391">
        <v>753</v>
      </c>
      <c r="AL2454" s="391">
        <v>924</v>
      </c>
      <c r="AM2454" s="391">
        <v>687</v>
      </c>
      <c r="AN2454" s="391">
        <v>765</v>
      </c>
      <c r="AO2454" s="391">
        <v>886</v>
      </c>
      <c r="AP2454" s="390" t="s">
        <v>2207</v>
      </c>
      <c r="AQ2454" s="390" t="s">
        <v>2207</v>
      </c>
      <c r="AR2454" s="390" t="s">
        <v>2207</v>
      </c>
      <c r="AS2454" s="391">
        <v>921</v>
      </c>
      <c r="AU2454" s="105" t="s">
        <v>5419</v>
      </c>
      <c r="AV2454" s="126">
        <v>7.5</v>
      </c>
    </row>
    <row r="2455" spans="2:48" ht="23.25" customHeight="1">
      <c r="B2455" s="440"/>
      <c r="D2455" s="105" t="s">
        <v>5420</v>
      </c>
      <c r="E2455" s="13" t="s">
        <v>5420</v>
      </c>
      <c r="F2455" s="2" t="s">
        <v>5417</v>
      </c>
      <c r="G2455">
        <v>7.5</v>
      </c>
      <c r="H2455" s="398" t="s">
        <v>2207</v>
      </c>
      <c r="I2455" s="398" t="s">
        <v>2207</v>
      </c>
      <c r="J2455" s="398" t="s">
        <v>2207</v>
      </c>
      <c r="K2455" s="390" t="s">
        <v>2207</v>
      </c>
      <c r="L2455" s="390" t="s">
        <v>2207</v>
      </c>
      <c r="M2455" s="390" t="s">
        <v>2207</v>
      </c>
      <c r="N2455" s="390" t="s">
        <v>2207</v>
      </c>
      <c r="O2455" s="390" t="s">
        <v>2207</v>
      </c>
      <c r="P2455" s="390" t="s">
        <v>2207</v>
      </c>
      <c r="Q2455" s="390" t="s">
        <v>2207</v>
      </c>
      <c r="R2455" s="390" t="s">
        <v>2207</v>
      </c>
      <c r="S2455" s="362" t="s">
        <v>2207</v>
      </c>
      <c r="T2455" s="362" t="s">
        <v>2207</v>
      </c>
      <c r="U2455" s="362" t="s">
        <v>2207</v>
      </c>
      <c r="V2455" s="390" t="s">
        <v>2207</v>
      </c>
      <c r="W2455" s="390" t="s">
        <v>2207</v>
      </c>
      <c r="X2455" s="391">
        <v>670</v>
      </c>
      <c r="Y2455" s="391">
        <v>750</v>
      </c>
      <c r="Z2455" s="391">
        <v>923</v>
      </c>
      <c r="AA2455" s="391">
        <v>791</v>
      </c>
      <c r="AB2455" s="391">
        <v>687</v>
      </c>
      <c r="AC2455" s="391">
        <v>778</v>
      </c>
      <c r="AD2455" s="391">
        <v>923</v>
      </c>
      <c r="AE2455" s="391">
        <v>791</v>
      </c>
      <c r="AF2455" s="391">
        <v>722</v>
      </c>
      <c r="AG2455" s="391">
        <v>814</v>
      </c>
      <c r="AH2455" s="391">
        <v>965</v>
      </c>
      <c r="AI2455" s="399" t="s">
        <v>2207</v>
      </c>
      <c r="AJ2455" s="391">
        <v>672</v>
      </c>
      <c r="AK2455" s="391">
        <v>753</v>
      </c>
      <c r="AL2455" s="391">
        <v>924</v>
      </c>
      <c r="AM2455" s="391">
        <v>687</v>
      </c>
      <c r="AN2455" s="391">
        <v>765</v>
      </c>
      <c r="AO2455" s="391">
        <v>886</v>
      </c>
      <c r="AP2455" s="390" t="s">
        <v>2207</v>
      </c>
      <c r="AQ2455" s="390" t="s">
        <v>2207</v>
      </c>
      <c r="AR2455" s="390" t="s">
        <v>2207</v>
      </c>
      <c r="AS2455" s="391">
        <v>921</v>
      </c>
      <c r="AU2455" s="105" t="s">
        <v>5420</v>
      </c>
      <c r="AV2455" s="126">
        <v>7.5</v>
      </c>
    </row>
    <row r="2456" spans="2:48" ht="23.25" customHeight="1">
      <c r="B2456" s="440"/>
      <c r="D2456" s="105" t="s">
        <v>5485</v>
      </c>
      <c r="E2456" s="13" t="s">
        <v>5485</v>
      </c>
      <c r="F2456" s="2" t="s">
        <v>5483</v>
      </c>
      <c r="G2456">
        <v>7.5</v>
      </c>
      <c r="H2456" s="398" t="s">
        <v>2207</v>
      </c>
      <c r="I2456" s="398" t="s">
        <v>2207</v>
      </c>
      <c r="J2456" s="398" t="s">
        <v>2207</v>
      </c>
      <c r="K2456" s="390" t="s">
        <v>2207</v>
      </c>
      <c r="L2456" s="390" t="s">
        <v>2207</v>
      </c>
      <c r="M2456" s="390" t="s">
        <v>2207</v>
      </c>
      <c r="N2456" s="390" t="s">
        <v>2207</v>
      </c>
      <c r="O2456" s="390" t="s">
        <v>2207</v>
      </c>
      <c r="P2456" s="390" t="s">
        <v>2207</v>
      </c>
      <c r="Q2456" s="390" t="s">
        <v>2207</v>
      </c>
      <c r="R2456" s="390" t="s">
        <v>2207</v>
      </c>
      <c r="S2456" s="362" t="s">
        <v>2207</v>
      </c>
      <c r="T2456" s="362" t="s">
        <v>2207</v>
      </c>
      <c r="U2456" s="362" t="s">
        <v>2207</v>
      </c>
      <c r="V2456" s="390" t="s">
        <v>2207</v>
      </c>
      <c r="W2456" s="390" t="s">
        <v>2207</v>
      </c>
      <c r="X2456" s="391">
        <v>755</v>
      </c>
      <c r="Y2456" s="391">
        <v>836</v>
      </c>
      <c r="Z2456" s="391">
        <v>1024</v>
      </c>
      <c r="AA2456" s="391">
        <v>885</v>
      </c>
      <c r="AB2456" s="391">
        <v>803</v>
      </c>
      <c r="AC2456" s="391">
        <v>896</v>
      </c>
      <c r="AD2456" s="391">
        <v>1062</v>
      </c>
      <c r="AE2456" s="391">
        <v>920</v>
      </c>
      <c r="AF2456" s="391">
        <v>980</v>
      </c>
      <c r="AG2456" s="391">
        <v>1077</v>
      </c>
      <c r="AH2456" s="391">
        <v>1275</v>
      </c>
      <c r="AI2456" s="399" t="s">
        <v>2207</v>
      </c>
      <c r="AJ2456" s="391">
        <v>757</v>
      </c>
      <c r="AK2456" s="391">
        <v>839</v>
      </c>
      <c r="AL2456" s="391">
        <v>1026</v>
      </c>
      <c r="AM2456" s="391">
        <v>803</v>
      </c>
      <c r="AN2456" s="391">
        <v>882</v>
      </c>
      <c r="AO2456" s="391">
        <v>1020</v>
      </c>
      <c r="AP2456" s="390" t="s">
        <v>2207</v>
      </c>
      <c r="AQ2456" s="390" t="s">
        <v>2207</v>
      </c>
      <c r="AR2456" s="390" t="s">
        <v>2207</v>
      </c>
      <c r="AS2456" s="390" t="s">
        <v>2207</v>
      </c>
      <c r="AU2456" s="105" t="s">
        <v>5485</v>
      </c>
      <c r="AV2456" s="126">
        <v>7.5</v>
      </c>
    </row>
    <row r="2457" spans="2:48" ht="23.25" customHeight="1">
      <c r="B2457" s="440"/>
      <c r="D2457" s="105" t="s">
        <v>5486</v>
      </c>
      <c r="E2457" s="13" t="s">
        <v>5486</v>
      </c>
      <c r="F2457" s="2" t="s">
        <v>5483</v>
      </c>
      <c r="G2457">
        <v>7.5</v>
      </c>
      <c r="H2457" s="398" t="s">
        <v>2207</v>
      </c>
      <c r="I2457" s="398" t="s">
        <v>2207</v>
      </c>
      <c r="J2457" s="398" t="s">
        <v>2207</v>
      </c>
      <c r="K2457" s="390" t="s">
        <v>2207</v>
      </c>
      <c r="L2457" s="390" t="s">
        <v>2207</v>
      </c>
      <c r="M2457" s="390" t="s">
        <v>2207</v>
      </c>
      <c r="N2457" s="390" t="s">
        <v>2207</v>
      </c>
      <c r="O2457" s="390" t="s">
        <v>2207</v>
      </c>
      <c r="P2457" s="390" t="s">
        <v>2207</v>
      </c>
      <c r="Q2457" s="390" t="s">
        <v>2207</v>
      </c>
      <c r="R2457" s="390" t="s">
        <v>2207</v>
      </c>
      <c r="S2457" s="362" t="s">
        <v>2207</v>
      </c>
      <c r="T2457" s="362" t="s">
        <v>2207</v>
      </c>
      <c r="U2457" s="362" t="s">
        <v>2207</v>
      </c>
      <c r="V2457" s="390" t="s">
        <v>2207</v>
      </c>
      <c r="W2457" s="390" t="s">
        <v>2207</v>
      </c>
      <c r="X2457" s="391">
        <v>755</v>
      </c>
      <c r="Y2457" s="391">
        <v>836</v>
      </c>
      <c r="Z2457" s="391">
        <v>1024</v>
      </c>
      <c r="AA2457" s="391">
        <v>885</v>
      </c>
      <c r="AB2457" s="391">
        <v>803</v>
      </c>
      <c r="AC2457" s="391">
        <v>896</v>
      </c>
      <c r="AD2457" s="391">
        <v>1062</v>
      </c>
      <c r="AE2457" s="391">
        <v>920</v>
      </c>
      <c r="AF2457" s="391">
        <v>980</v>
      </c>
      <c r="AG2457" s="391">
        <v>1077</v>
      </c>
      <c r="AH2457" s="391">
        <v>1275</v>
      </c>
      <c r="AI2457" s="399" t="s">
        <v>2207</v>
      </c>
      <c r="AJ2457" s="391">
        <v>757</v>
      </c>
      <c r="AK2457" s="391">
        <v>839</v>
      </c>
      <c r="AL2457" s="391">
        <v>1026</v>
      </c>
      <c r="AM2457" s="391">
        <v>803</v>
      </c>
      <c r="AN2457" s="391">
        <v>882</v>
      </c>
      <c r="AO2457" s="391">
        <v>1020</v>
      </c>
      <c r="AP2457" s="390" t="s">
        <v>2207</v>
      </c>
      <c r="AQ2457" s="390" t="s">
        <v>2207</v>
      </c>
      <c r="AR2457" s="390" t="s">
        <v>2207</v>
      </c>
      <c r="AS2457" s="390" t="s">
        <v>2207</v>
      </c>
      <c r="AU2457" s="105" t="s">
        <v>5486</v>
      </c>
      <c r="AV2457" s="126">
        <v>7.5</v>
      </c>
    </row>
    <row r="2458" spans="2:48" ht="23.25" customHeight="1">
      <c r="B2458" s="440"/>
      <c r="D2458" s="105" t="s">
        <v>2946</v>
      </c>
      <c r="E2458" s="164" t="s">
        <v>2946</v>
      </c>
      <c r="F2458" s="165" t="s">
        <v>2955</v>
      </c>
      <c r="G2458" s="126">
        <v>8.1999999999999993</v>
      </c>
      <c r="H2458" s="166">
        <v>826</v>
      </c>
      <c r="I2458" s="166">
        <v>877</v>
      </c>
      <c r="J2458" s="166">
        <v>997</v>
      </c>
      <c r="K2458" s="357">
        <v>826</v>
      </c>
      <c r="L2458" s="357">
        <v>877</v>
      </c>
      <c r="M2458" s="357">
        <v>997</v>
      </c>
      <c r="N2458" s="357">
        <v>900</v>
      </c>
      <c r="O2458" s="357">
        <v>813</v>
      </c>
      <c r="P2458" s="357">
        <v>878</v>
      </c>
      <c r="Q2458" s="357">
        <v>998</v>
      </c>
      <c r="R2458" s="357">
        <v>901</v>
      </c>
      <c r="S2458" s="362" t="s">
        <v>2207</v>
      </c>
      <c r="T2458" s="362" t="s">
        <v>2207</v>
      </c>
      <c r="U2458" s="362" t="s">
        <v>2207</v>
      </c>
      <c r="V2458" s="362" t="s">
        <v>2207</v>
      </c>
      <c r="W2458" s="362" t="s">
        <v>2207</v>
      </c>
      <c r="X2458" s="357">
        <v>806</v>
      </c>
      <c r="Y2458" s="357">
        <v>895</v>
      </c>
      <c r="Z2458" s="357">
        <v>1093</v>
      </c>
      <c r="AA2458" s="357">
        <v>948</v>
      </c>
      <c r="AB2458" s="357">
        <v>838</v>
      </c>
      <c r="AC2458" s="357">
        <v>957</v>
      </c>
      <c r="AD2458" s="357">
        <v>1131</v>
      </c>
      <c r="AE2458" s="357">
        <v>984</v>
      </c>
      <c r="AF2458" s="357">
        <v>1015</v>
      </c>
      <c r="AG2458" s="357">
        <v>1138</v>
      </c>
      <c r="AH2458" s="357">
        <v>1343</v>
      </c>
      <c r="AI2458" s="368" t="s">
        <v>2207</v>
      </c>
      <c r="AJ2458" s="357">
        <v>806</v>
      </c>
      <c r="AK2458" s="357">
        <v>895</v>
      </c>
      <c r="AL2458" s="357">
        <v>1093</v>
      </c>
      <c r="AM2458" s="357">
        <v>838</v>
      </c>
      <c r="AN2458" s="357">
        <v>939</v>
      </c>
      <c r="AO2458" s="357">
        <v>1084</v>
      </c>
      <c r="AP2458" s="362" t="s">
        <v>2207</v>
      </c>
      <c r="AQ2458" s="362" t="s">
        <v>2207</v>
      </c>
      <c r="AR2458" s="362" t="s">
        <v>2207</v>
      </c>
      <c r="AS2458" s="362" t="s">
        <v>2207</v>
      </c>
      <c r="AT2458" s="105"/>
      <c r="AU2458" s="105" t="s">
        <v>2946</v>
      </c>
      <c r="AV2458" s="126">
        <v>8.1999999999999993</v>
      </c>
    </row>
    <row r="2459" spans="2:48" ht="23.25" customHeight="1">
      <c r="B2459" s="440"/>
      <c r="D2459" s="105" t="s">
        <v>3283</v>
      </c>
      <c r="E2459" s="164" t="s">
        <v>3283</v>
      </c>
      <c r="F2459" s="165" t="s">
        <v>2955</v>
      </c>
      <c r="G2459" s="126">
        <v>8.1999999999999993</v>
      </c>
      <c r="H2459" s="166">
        <v>826</v>
      </c>
      <c r="I2459" s="166">
        <v>877</v>
      </c>
      <c r="J2459" s="166">
        <v>997</v>
      </c>
      <c r="K2459" s="357">
        <v>826</v>
      </c>
      <c r="L2459" s="357">
        <v>877</v>
      </c>
      <c r="M2459" s="357">
        <v>997</v>
      </c>
      <c r="N2459" s="357">
        <v>900</v>
      </c>
      <c r="O2459" s="357">
        <v>813</v>
      </c>
      <c r="P2459" s="357">
        <v>878</v>
      </c>
      <c r="Q2459" s="357">
        <v>998</v>
      </c>
      <c r="R2459" s="357">
        <v>901</v>
      </c>
      <c r="S2459" s="362" t="s">
        <v>2207</v>
      </c>
      <c r="T2459" s="362" t="s">
        <v>2207</v>
      </c>
      <c r="U2459" s="362" t="s">
        <v>2207</v>
      </c>
      <c r="V2459" s="362" t="s">
        <v>2207</v>
      </c>
      <c r="W2459" s="362" t="s">
        <v>2207</v>
      </c>
      <c r="X2459" s="357">
        <v>806</v>
      </c>
      <c r="Y2459" s="357">
        <v>895</v>
      </c>
      <c r="Z2459" s="357">
        <v>1093</v>
      </c>
      <c r="AA2459" s="357">
        <v>948</v>
      </c>
      <c r="AB2459" s="357">
        <v>838</v>
      </c>
      <c r="AC2459" s="357">
        <v>957</v>
      </c>
      <c r="AD2459" s="357">
        <v>1131</v>
      </c>
      <c r="AE2459" s="357">
        <v>984</v>
      </c>
      <c r="AF2459" s="357">
        <v>1015</v>
      </c>
      <c r="AG2459" s="357">
        <v>1138</v>
      </c>
      <c r="AH2459" s="357">
        <v>1343</v>
      </c>
      <c r="AI2459" s="368" t="s">
        <v>2207</v>
      </c>
      <c r="AJ2459" s="357">
        <v>806</v>
      </c>
      <c r="AK2459" s="357">
        <v>895</v>
      </c>
      <c r="AL2459" s="357">
        <v>1093</v>
      </c>
      <c r="AM2459" s="357">
        <v>838</v>
      </c>
      <c r="AN2459" s="357">
        <v>939</v>
      </c>
      <c r="AO2459" s="357">
        <v>1084</v>
      </c>
      <c r="AP2459" s="362" t="s">
        <v>2207</v>
      </c>
      <c r="AQ2459" s="362" t="s">
        <v>2207</v>
      </c>
      <c r="AR2459" s="362" t="s">
        <v>2207</v>
      </c>
      <c r="AS2459" s="362" t="s">
        <v>2207</v>
      </c>
      <c r="AT2459" s="105"/>
      <c r="AU2459" s="105" t="s">
        <v>3283</v>
      </c>
      <c r="AV2459" s="126">
        <v>8.1999999999999993</v>
      </c>
    </row>
    <row r="2460" spans="2:48" ht="23.25" customHeight="1">
      <c r="B2460" s="440"/>
      <c r="D2460" s="105" t="s">
        <v>2944</v>
      </c>
      <c r="E2460" s="164" t="s">
        <v>2944</v>
      </c>
      <c r="F2460" s="165" t="s">
        <v>2954</v>
      </c>
      <c r="G2460" s="126">
        <v>8.1999999999999993</v>
      </c>
      <c r="H2460" s="166">
        <v>754</v>
      </c>
      <c r="I2460" s="166">
        <v>806</v>
      </c>
      <c r="J2460" s="166">
        <v>917</v>
      </c>
      <c r="K2460" s="357">
        <v>754</v>
      </c>
      <c r="L2460" s="357">
        <v>806</v>
      </c>
      <c r="M2460" s="357">
        <v>917</v>
      </c>
      <c r="N2460" s="357">
        <v>826</v>
      </c>
      <c r="O2460" s="357">
        <v>739</v>
      </c>
      <c r="P2460" s="357">
        <v>806</v>
      </c>
      <c r="Q2460" s="357">
        <v>917</v>
      </c>
      <c r="R2460" s="357">
        <v>826</v>
      </c>
      <c r="S2460" s="362" t="s">
        <v>2207</v>
      </c>
      <c r="T2460" s="362" t="s">
        <v>2207</v>
      </c>
      <c r="U2460" s="362" t="s">
        <v>2207</v>
      </c>
      <c r="V2460" s="362" t="s">
        <v>2207</v>
      </c>
      <c r="W2460" s="362" t="s">
        <v>2207</v>
      </c>
      <c r="X2460" s="357">
        <v>721</v>
      </c>
      <c r="Y2460" s="357">
        <v>809</v>
      </c>
      <c r="Z2460" s="357">
        <v>991</v>
      </c>
      <c r="AA2460" s="357">
        <v>855</v>
      </c>
      <c r="AB2460" s="357">
        <v>721</v>
      </c>
      <c r="AC2460" s="357">
        <v>839</v>
      </c>
      <c r="AD2460" s="357">
        <v>991</v>
      </c>
      <c r="AE2460" s="357">
        <v>855</v>
      </c>
      <c r="AF2460" s="357">
        <v>757</v>
      </c>
      <c r="AG2460" s="357">
        <v>875</v>
      </c>
      <c r="AH2460" s="357">
        <v>1034</v>
      </c>
      <c r="AI2460" s="368" t="s">
        <v>2207</v>
      </c>
      <c r="AJ2460" s="357">
        <v>721</v>
      </c>
      <c r="AK2460" s="357">
        <v>809</v>
      </c>
      <c r="AL2460" s="357">
        <v>991</v>
      </c>
      <c r="AM2460" s="357">
        <v>721</v>
      </c>
      <c r="AN2460" s="357">
        <v>822</v>
      </c>
      <c r="AO2460" s="357">
        <v>950</v>
      </c>
      <c r="AP2460" s="362" t="s">
        <v>2207</v>
      </c>
      <c r="AQ2460" s="362" t="s">
        <v>2207</v>
      </c>
      <c r="AR2460" s="362" t="s">
        <v>2207</v>
      </c>
      <c r="AS2460" s="357">
        <v>973</v>
      </c>
      <c r="AT2460" s="105"/>
      <c r="AU2460" s="105" t="s">
        <v>2944</v>
      </c>
      <c r="AV2460" s="126">
        <v>8.1999999999999993</v>
      </c>
    </row>
    <row r="2461" spans="2:48" ht="23.25" customHeight="1">
      <c r="B2461" s="440"/>
      <c r="D2461" s="105" t="s">
        <v>3284</v>
      </c>
      <c r="E2461" s="164" t="s">
        <v>3284</v>
      </c>
      <c r="F2461" s="165" t="s">
        <v>2954</v>
      </c>
      <c r="G2461" s="126">
        <v>8.1999999999999993</v>
      </c>
      <c r="H2461" s="166">
        <v>754</v>
      </c>
      <c r="I2461" s="166">
        <v>806</v>
      </c>
      <c r="J2461" s="166">
        <v>917</v>
      </c>
      <c r="K2461" s="357">
        <v>754</v>
      </c>
      <c r="L2461" s="357">
        <v>806</v>
      </c>
      <c r="M2461" s="357">
        <v>917</v>
      </c>
      <c r="N2461" s="357">
        <v>826</v>
      </c>
      <c r="O2461" s="357">
        <v>739</v>
      </c>
      <c r="P2461" s="357">
        <v>806</v>
      </c>
      <c r="Q2461" s="357">
        <v>917</v>
      </c>
      <c r="R2461" s="357">
        <v>826</v>
      </c>
      <c r="S2461" s="362" t="s">
        <v>2207</v>
      </c>
      <c r="T2461" s="362" t="s">
        <v>2207</v>
      </c>
      <c r="U2461" s="362" t="s">
        <v>2207</v>
      </c>
      <c r="V2461" s="362" t="s">
        <v>2207</v>
      </c>
      <c r="W2461" s="362" t="s">
        <v>2207</v>
      </c>
      <c r="X2461" s="357">
        <v>721</v>
      </c>
      <c r="Y2461" s="357">
        <v>809</v>
      </c>
      <c r="Z2461" s="357">
        <v>991</v>
      </c>
      <c r="AA2461" s="357">
        <v>855</v>
      </c>
      <c r="AB2461" s="357">
        <v>721</v>
      </c>
      <c r="AC2461" s="357">
        <v>839</v>
      </c>
      <c r="AD2461" s="357">
        <v>991</v>
      </c>
      <c r="AE2461" s="357">
        <v>855</v>
      </c>
      <c r="AF2461" s="357">
        <v>757</v>
      </c>
      <c r="AG2461" s="357">
        <v>875</v>
      </c>
      <c r="AH2461" s="357">
        <v>1034</v>
      </c>
      <c r="AI2461" s="368" t="s">
        <v>2207</v>
      </c>
      <c r="AJ2461" s="357">
        <v>721</v>
      </c>
      <c r="AK2461" s="357">
        <v>809</v>
      </c>
      <c r="AL2461" s="357">
        <v>991</v>
      </c>
      <c r="AM2461" s="357">
        <v>721</v>
      </c>
      <c r="AN2461" s="357">
        <v>822</v>
      </c>
      <c r="AO2461" s="357">
        <v>950</v>
      </c>
      <c r="AP2461" s="362" t="s">
        <v>2207</v>
      </c>
      <c r="AQ2461" s="362" t="s">
        <v>2207</v>
      </c>
      <c r="AR2461" s="362" t="s">
        <v>2207</v>
      </c>
      <c r="AS2461" s="357">
        <v>973</v>
      </c>
      <c r="AT2461" s="105"/>
      <c r="AU2461" s="105" t="s">
        <v>3284</v>
      </c>
      <c r="AV2461" s="126">
        <v>8.1999999999999993</v>
      </c>
    </row>
    <row r="2462" spans="2:48" ht="23.25" customHeight="1">
      <c r="B2462" s="440"/>
      <c r="D2462" s="105" t="s">
        <v>2948</v>
      </c>
      <c r="E2462" s="164" t="s">
        <v>2948</v>
      </c>
      <c r="F2462" s="165" t="s">
        <v>2956</v>
      </c>
      <c r="G2462" s="126">
        <v>8.1999999999999993</v>
      </c>
      <c r="H2462" s="166">
        <v>826</v>
      </c>
      <c r="I2462" s="166">
        <v>877</v>
      </c>
      <c r="J2462" s="166">
        <v>997</v>
      </c>
      <c r="K2462" s="357">
        <v>826</v>
      </c>
      <c r="L2462" s="357">
        <v>877</v>
      </c>
      <c r="M2462" s="357">
        <v>997</v>
      </c>
      <c r="N2462" s="357">
        <v>900</v>
      </c>
      <c r="O2462" s="357">
        <v>813</v>
      </c>
      <c r="P2462" s="357">
        <v>878</v>
      </c>
      <c r="Q2462" s="357">
        <v>998</v>
      </c>
      <c r="R2462" s="357">
        <v>901</v>
      </c>
      <c r="S2462" s="362" t="s">
        <v>2207</v>
      </c>
      <c r="T2462" s="362" t="s">
        <v>2207</v>
      </c>
      <c r="U2462" s="362" t="s">
        <v>2207</v>
      </c>
      <c r="V2462" s="362" t="s">
        <v>2207</v>
      </c>
      <c r="W2462" s="362" t="s">
        <v>2207</v>
      </c>
      <c r="X2462" s="357">
        <v>806</v>
      </c>
      <c r="Y2462" s="357">
        <v>895</v>
      </c>
      <c r="Z2462" s="357">
        <v>1093</v>
      </c>
      <c r="AA2462" s="357">
        <v>948</v>
      </c>
      <c r="AB2462" s="357">
        <v>838</v>
      </c>
      <c r="AC2462" s="357">
        <v>957</v>
      </c>
      <c r="AD2462" s="357">
        <v>1131</v>
      </c>
      <c r="AE2462" s="357">
        <v>984</v>
      </c>
      <c r="AF2462" s="357">
        <v>1015</v>
      </c>
      <c r="AG2462" s="357">
        <v>1138</v>
      </c>
      <c r="AH2462" s="357">
        <v>1343</v>
      </c>
      <c r="AI2462" s="368" t="s">
        <v>2207</v>
      </c>
      <c r="AJ2462" s="357">
        <v>806</v>
      </c>
      <c r="AK2462" s="357">
        <v>895</v>
      </c>
      <c r="AL2462" s="357">
        <v>1093</v>
      </c>
      <c r="AM2462" s="357">
        <v>838</v>
      </c>
      <c r="AN2462" s="357">
        <v>939</v>
      </c>
      <c r="AO2462" s="357">
        <v>1084</v>
      </c>
      <c r="AP2462" s="362" t="s">
        <v>2207</v>
      </c>
      <c r="AQ2462" s="362" t="s">
        <v>2207</v>
      </c>
      <c r="AR2462" s="362" t="s">
        <v>2207</v>
      </c>
      <c r="AS2462" s="362" t="s">
        <v>2207</v>
      </c>
      <c r="AT2462" s="105"/>
      <c r="AU2462" s="105" t="s">
        <v>2948</v>
      </c>
      <c r="AV2462" s="126">
        <v>8.1999999999999993</v>
      </c>
    </row>
    <row r="2463" spans="2:48" ht="23.25" customHeight="1">
      <c r="B2463" s="440"/>
      <c r="D2463" s="105" t="s">
        <v>3286</v>
      </c>
      <c r="E2463" s="164" t="s">
        <v>3286</v>
      </c>
      <c r="F2463" s="165" t="s">
        <v>2956</v>
      </c>
      <c r="G2463" s="126">
        <v>8.1999999999999993</v>
      </c>
      <c r="H2463" s="166">
        <v>826</v>
      </c>
      <c r="I2463" s="166">
        <v>877</v>
      </c>
      <c r="J2463" s="166">
        <v>997</v>
      </c>
      <c r="K2463" s="357">
        <v>826</v>
      </c>
      <c r="L2463" s="357">
        <v>877</v>
      </c>
      <c r="M2463" s="357">
        <v>997</v>
      </c>
      <c r="N2463" s="357">
        <v>900</v>
      </c>
      <c r="O2463" s="357">
        <v>813</v>
      </c>
      <c r="P2463" s="357">
        <v>878</v>
      </c>
      <c r="Q2463" s="357">
        <v>998</v>
      </c>
      <c r="R2463" s="357">
        <v>901</v>
      </c>
      <c r="S2463" s="362" t="s">
        <v>2207</v>
      </c>
      <c r="T2463" s="362" t="s">
        <v>2207</v>
      </c>
      <c r="U2463" s="362" t="s">
        <v>2207</v>
      </c>
      <c r="V2463" s="362" t="s">
        <v>2207</v>
      </c>
      <c r="W2463" s="362" t="s">
        <v>2207</v>
      </c>
      <c r="X2463" s="357">
        <v>806</v>
      </c>
      <c r="Y2463" s="357">
        <v>895</v>
      </c>
      <c r="Z2463" s="357">
        <v>1093</v>
      </c>
      <c r="AA2463" s="357">
        <v>948</v>
      </c>
      <c r="AB2463" s="357">
        <v>838</v>
      </c>
      <c r="AC2463" s="357">
        <v>957</v>
      </c>
      <c r="AD2463" s="357">
        <v>1131</v>
      </c>
      <c r="AE2463" s="357">
        <v>984</v>
      </c>
      <c r="AF2463" s="357">
        <v>1015</v>
      </c>
      <c r="AG2463" s="357">
        <v>1138</v>
      </c>
      <c r="AH2463" s="357">
        <v>1343</v>
      </c>
      <c r="AI2463" s="368" t="s">
        <v>2207</v>
      </c>
      <c r="AJ2463" s="357">
        <v>806</v>
      </c>
      <c r="AK2463" s="357">
        <v>895</v>
      </c>
      <c r="AL2463" s="357">
        <v>1093</v>
      </c>
      <c r="AM2463" s="357">
        <v>838</v>
      </c>
      <c r="AN2463" s="357">
        <v>939</v>
      </c>
      <c r="AO2463" s="357">
        <v>1084</v>
      </c>
      <c r="AP2463" s="362" t="s">
        <v>2207</v>
      </c>
      <c r="AQ2463" s="362" t="s">
        <v>2207</v>
      </c>
      <c r="AR2463" s="362" t="s">
        <v>2207</v>
      </c>
      <c r="AS2463" s="362" t="s">
        <v>2207</v>
      </c>
      <c r="AT2463" s="105"/>
      <c r="AU2463" s="105" t="s">
        <v>3286</v>
      </c>
      <c r="AV2463" s="126">
        <v>8.1999999999999993</v>
      </c>
    </row>
    <row r="2464" spans="2:48" ht="23.25" customHeight="1">
      <c r="B2464" s="440"/>
      <c r="D2464" s="105" t="s">
        <v>2964</v>
      </c>
      <c r="E2464" s="164" t="s">
        <v>2964</v>
      </c>
      <c r="F2464" s="165" t="s">
        <v>3784</v>
      </c>
      <c r="G2464" s="126">
        <v>8.9</v>
      </c>
      <c r="H2464" s="166">
        <v>835</v>
      </c>
      <c r="I2464" s="166">
        <v>888</v>
      </c>
      <c r="J2464" s="166">
        <v>1049</v>
      </c>
      <c r="K2464" s="357">
        <v>835</v>
      </c>
      <c r="L2464" s="357">
        <v>888</v>
      </c>
      <c r="M2464" s="357">
        <v>1049</v>
      </c>
      <c r="N2464" s="357">
        <v>950</v>
      </c>
      <c r="O2464" s="357">
        <v>819</v>
      </c>
      <c r="P2464" s="357">
        <v>889</v>
      </c>
      <c r="Q2464" s="357">
        <v>1014</v>
      </c>
      <c r="R2464" s="357">
        <v>928</v>
      </c>
      <c r="S2464" s="362" t="s">
        <v>2207</v>
      </c>
      <c r="T2464" s="362" t="s">
        <v>2207</v>
      </c>
      <c r="U2464" s="362" t="s">
        <v>2207</v>
      </c>
      <c r="V2464" s="362" t="s">
        <v>2207</v>
      </c>
      <c r="W2464" s="362" t="s">
        <v>2207</v>
      </c>
      <c r="X2464" s="357">
        <v>857</v>
      </c>
      <c r="Y2464" s="357">
        <v>984</v>
      </c>
      <c r="Z2464" s="357">
        <v>1152</v>
      </c>
      <c r="AA2464" s="357">
        <v>997</v>
      </c>
      <c r="AB2464" s="357">
        <v>879</v>
      </c>
      <c r="AC2464" s="357">
        <v>1006</v>
      </c>
      <c r="AD2464" s="357">
        <v>1178</v>
      </c>
      <c r="AE2464" s="357">
        <v>1021</v>
      </c>
      <c r="AF2464" s="357">
        <v>1049</v>
      </c>
      <c r="AG2464" s="357">
        <v>1180</v>
      </c>
      <c r="AH2464" s="357">
        <v>1383</v>
      </c>
      <c r="AI2464" s="368" t="s">
        <v>2207</v>
      </c>
      <c r="AJ2464" s="357">
        <v>857</v>
      </c>
      <c r="AK2464" s="357">
        <v>984</v>
      </c>
      <c r="AL2464" s="357">
        <v>1152</v>
      </c>
      <c r="AM2464" s="357">
        <v>879</v>
      </c>
      <c r="AN2464" s="357">
        <v>986</v>
      </c>
      <c r="AO2464" s="357">
        <v>1129</v>
      </c>
      <c r="AP2464" s="362" t="s">
        <v>2207</v>
      </c>
      <c r="AQ2464" s="362" t="s">
        <v>2207</v>
      </c>
      <c r="AR2464" s="362" t="s">
        <v>2207</v>
      </c>
      <c r="AS2464" s="362" t="s">
        <v>2207</v>
      </c>
      <c r="AT2464" s="105"/>
      <c r="AU2464" s="105" t="s">
        <v>2964</v>
      </c>
      <c r="AV2464" s="126">
        <v>8.9</v>
      </c>
    </row>
    <row r="2465" spans="1:48" ht="23.25" customHeight="1">
      <c r="B2465" s="440"/>
      <c r="D2465" s="105" t="s">
        <v>3287</v>
      </c>
      <c r="E2465" s="164" t="s">
        <v>3287</v>
      </c>
      <c r="F2465" s="165" t="s">
        <v>3784</v>
      </c>
      <c r="G2465" s="126">
        <v>8.9</v>
      </c>
      <c r="H2465" s="166">
        <v>835</v>
      </c>
      <c r="I2465" s="166">
        <v>888</v>
      </c>
      <c r="J2465" s="166">
        <v>1049</v>
      </c>
      <c r="K2465" s="357">
        <v>835</v>
      </c>
      <c r="L2465" s="357">
        <v>888</v>
      </c>
      <c r="M2465" s="357">
        <v>1049</v>
      </c>
      <c r="N2465" s="357">
        <v>950</v>
      </c>
      <c r="O2465" s="357">
        <v>819</v>
      </c>
      <c r="P2465" s="357">
        <v>889</v>
      </c>
      <c r="Q2465" s="357">
        <v>1014</v>
      </c>
      <c r="R2465" s="357">
        <v>928</v>
      </c>
      <c r="S2465" s="362" t="s">
        <v>2207</v>
      </c>
      <c r="T2465" s="362" t="s">
        <v>2207</v>
      </c>
      <c r="U2465" s="362" t="s">
        <v>2207</v>
      </c>
      <c r="V2465" s="362" t="s">
        <v>2207</v>
      </c>
      <c r="W2465" s="362" t="s">
        <v>2207</v>
      </c>
      <c r="X2465" s="357">
        <v>857</v>
      </c>
      <c r="Y2465" s="357">
        <v>984</v>
      </c>
      <c r="Z2465" s="357">
        <v>1152</v>
      </c>
      <c r="AA2465" s="357">
        <v>997</v>
      </c>
      <c r="AB2465" s="357">
        <v>879</v>
      </c>
      <c r="AC2465" s="357">
        <v>1006</v>
      </c>
      <c r="AD2465" s="357">
        <v>1178</v>
      </c>
      <c r="AE2465" s="357">
        <v>1021</v>
      </c>
      <c r="AF2465" s="357">
        <v>1049</v>
      </c>
      <c r="AG2465" s="357">
        <v>1180</v>
      </c>
      <c r="AH2465" s="357">
        <v>1383</v>
      </c>
      <c r="AI2465" s="368" t="s">
        <v>2207</v>
      </c>
      <c r="AJ2465" s="357">
        <v>857</v>
      </c>
      <c r="AK2465" s="357">
        <v>984</v>
      </c>
      <c r="AL2465" s="357">
        <v>1152</v>
      </c>
      <c r="AM2465" s="357">
        <v>879</v>
      </c>
      <c r="AN2465" s="357">
        <v>986</v>
      </c>
      <c r="AO2465" s="357">
        <v>1129</v>
      </c>
      <c r="AP2465" s="362" t="s">
        <v>2207</v>
      </c>
      <c r="AQ2465" s="362" t="s">
        <v>2207</v>
      </c>
      <c r="AR2465" s="362" t="s">
        <v>2207</v>
      </c>
      <c r="AS2465" s="362" t="s">
        <v>2207</v>
      </c>
      <c r="AT2465" s="105"/>
      <c r="AU2465" s="105" t="s">
        <v>3287</v>
      </c>
      <c r="AV2465" s="126">
        <v>8.9</v>
      </c>
    </row>
    <row r="2466" spans="1:48" ht="23.25" customHeight="1">
      <c r="B2466" s="440"/>
      <c r="D2466" s="105" t="s">
        <v>2965</v>
      </c>
      <c r="E2466" s="164" t="s">
        <v>2965</v>
      </c>
      <c r="F2466" s="165" t="s">
        <v>3785</v>
      </c>
      <c r="G2466" s="126">
        <v>8.9</v>
      </c>
      <c r="H2466" s="166">
        <v>769</v>
      </c>
      <c r="I2466" s="166">
        <v>824</v>
      </c>
      <c r="J2466" s="166">
        <v>970</v>
      </c>
      <c r="K2466" s="357">
        <v>769</v>
      </c>
      <c r="L2466" s="357">
        <v>824</v>
      </c>
      <c r="M2466" s="357">
        <v>970</v>
      </c>
      <c r="N2466" s="357">
        <v>875</v>
      </c>
      <c r="O2466" s="357">
        <v>755</v>
      </c>
      <c r="P2466" s="357">
        <v>824</v>
      </c>
      <c r="Q2466" s="357">
        <v>942</v>
      </c>
      <c r="R2466" s="357">
        <v>858</v>
      </c>
      <c r="S2466" s="362" t="s">
        <v>2207</v>
      </c>
      <c r="T2466" s="362" t="s">
        <v>2207</v>
      </c>
      <c r="U2466" s="362" t="s">
        <v>2207</v>
      </c>
      <c r="V2466" s="362" t="s">
        <v>2207</v>
      </c>
      <c r="W2466" s="362" t="s">
        <v>2207</v>
      </c>
      <c r="X2466" s="357">
        <v>767</v>
      </c>
      <c r="Y2466" s="357">
        <v>892</v>
      </c>
      <c r="Z2466" s="357">
        <v>1044</v>
      </c>
      <c r="AA2466" s="357">
        <v>897</v>
      </c>
      <c r="AB2466" s="357">
        <v>767</v>
      </c>
      <c r="AC2466" s="357">
        <v>899</v>
      </c>
      <c r="AD2466" s="357">
        <v>1052</v>
      </c>
      <c r="AE2466" s="357">
        <v>897</v>
      </c>
      <c r="AF2466" s="357">
        <v>801</v>
      </c>
      <c r="AG2466" s="357">
        <v>927</v>
      </c>
      <c r="AH2466" s="357">
        <v>1085</v>
      </c>
      <c r="AI2466" s="368" t="s">
        <v>2207</v>
      </c>
      <c r="AJ2466" s="357">
        <v>767</v>
      </c>
      <c r="AK2466" s="357">
        <v>892</v>
      </c>
      <c r="AL2466" s="357">
        <v>1044</v>
      </c>
      <c r="AM2466" s="357">
        <v>767</v>
      </c>
      <c r="AN2466" s="357">
        <v>881</v>
      </c>
      <c r="AO2466" s="357">
        <v>1008</v>
      </c>
      <c r="AP2466" s="362" t="s">
        <v>2207</v>
      </c>
      <c r="AQ2466" s="362" t="s">
        <v>2207</v>
      </c>
      <c r="AR2466" s="362" t="s">
        <v>2207</v>
      </c>
      <c r="AS2466" s="357">
        <v>1028</v>
      </c>
      <c r="AT2466" s="105"/>
      <c r="AU2466" s="105" t="s">
        <v>2965</v>
      </c>
      <c r="AV2466" s="126">
        <v>8.9</v>
      </c>
    </row>
    <row r="2467" spans="1:48" ht="23.25" customHeight="1">
      <c r="B2467" s="440"/>
      <c r="D2467" s="105" t="s">
        <v>3288</v>
      </c>
      <c r="E2467" s="164" t="s">
        <v>3288</v>
      </c>
      <c r="F2467" s="165" t="s">
        <v>3785</v>
      </c>
      <c r="G2467" s="126">
        <v>8.9</v>
      </c>
      <c r="H2467" s="166">
        <v>769</v>
      </c>
      <c r="I2467" s="166">
        <v>824</v>
      </c>
      <c r="J2467" s="166">
        <v>970</v>
      </c>
      <c r="K2467" s="357">
        <v>769</v>
      </c>
      <c r="L2467" s="357">
        <v>824</v>
      </c>
      <c r="M2467" s="357">
        <v>970</v>
      </c>
      <c r="N2467" s="357">
        <v>875</v>
      </c>
      <c r="O2467" s="357">
        <v>755</v>
      </c>
      <c r="P2467" s="357">
        <v>824</v>
      </c>
      <c r="Q2467" s="357">
        <v>942</v>
      </c>
      <c r="R2467" s="357">
        <v>858</v>
      </c>
      <c r="S2467" s="362" t="s">
        <v>2207</v>
      </c>
      <c r="T2467" s="362" t="s">
        <v>2207</v>
      </c>
      <c r="U2467" s="362" t="s">
        <v>2207</v>
      </c>
      <c r="V2467" s="362" t="s">
        <v>2207</v>
      </c>
      <c r="W2467" s="362" t="s">
        <v>2207</v>
      </c>
      <c r="X2467" s="357">
        <v>767</v>
      </c>
      <c r="Y2467" s="357">
        <v>892</v>
      </c>
      <c r="Z2467" s="357">
        <v>1044</v>
      </c>
      <c r="AA2467" s="357">
        <v>897</v>
      </c>
      <c r="AB2467" s="357">
        <v>767</v>
      </c>
      <c r="AC2467" s="357">
        <v>899</v>
      </c>
      <c r="AD2467" s="357">
        <v>1052</v>
      </c>
      <c r="AE2467" s="357">
        <v>897</v>
      </c>
      <c r="AF2467" s="357">
        <v>801</v>
      </c>
      <c r="AG2467" s="357">
        <v>927</v>
      </c>
      <c r="AH2467" s="357">
        <v>1085</v>
      </c>
      <c r="AI2467" s="368" t="s">
        <v>2207</v>
      </c>
      <c r="AJ2467" s="357">
        <v>767</v>
      </c>
      <c r="AK2467" s="357">
        <v>892</v>
      </c>
      <c r="AL2467" s="357">
        <v>1044</v>
      </c>
      <c r="AM2467" s="357">
        <v>767</v>
      </c>
      <c r="AN2467" s="357">
        <v>881</v>
      </c>
      <c r="AO2467" s="357">
        <v>1008</v>
      </c>
      <c r="AP2467" s="362" t="s">
        <v>2207</v>
      </c>
      <c r="AQ2467" s="362" t="s">
        <v>2207</v>
      </c>
      <c r="AR2467" s="362" t="s">
        <v>2207</v>
      </c>
      <c r="AS2467" s="357">
        <v>1028</v>
      </c>
      <c r="AT2467" s="105"/>
      <c r="AU2467" s="105" t="s">
        <v>3288</v>
      </c>
      <c r="AV2467" s="126">
        <v>8.9</v>
      </c>
    </row>
    <row r="2468" spans="1:48" ht="23.25" customHeight="1">
      <c r="B2468" s="440"/>
      <c r="D2468" s="105" t="s">
        <v>2967</v>
      </c>
      <c r="E2468" s="164" t="s">
        <v>2967</v>
      </c>
      <c r="F2468" s="165" t="s">
        <v>3787</v>
      </c>
      <c r="G2468" s="126">
        <v>8.9</v>
      </c>
      <c r="H2468" s="166">
        <v>835</v>
      </c>
      <c r="I2468" s="166">
        <v>888</v>
      </c>
      <c r="J2468" s="166">
        <v>1049</v>
      </c>
      <c r="K2468" s="357">
        <v>835</v>
      </c>
      <c r="L2468" s="357">
        <v>888</v>
      </c>
      <c r="M2468" s="357">
        <v>1049</v>
      </c>
      <c r="N2468" s="357">
        <v>950</v>
      </c>
      <c r="O2468" s="357">
        <v>819</v>
      </c>
      <c r="P2468" s="357">
        <v>889</v>
      </c>
      <c r="Q2468" s="357">
        <v>1014</v>
      </c>
      <c r="R2468" s="357">
        <v>928</v>
      </c>
      <c r="S2468" s="362" t="s">
        <v>2207</v>
      </c>
      <c r="T2468" s="362" t="s">
        <v>2207</v>
      </c>
      <c r="U2468" s="362" t="s">
        <v>2207</v>
      </c>
      <c r="V2468" s="362" t="s">
        <v>2207</v>
      </c>
      <c r="W2468" s="362" t="s">
        <v>2207</v>
      </c>
      <c r="X2468" s="357">
        <v>857</v>
      </c>
      <c r="Y2468" s="357">
        <v>984</v>
      </c>
      <c r="Z2468" s="357">
        <v>1152</v>
      </c>
      <c r="AA2468" s="357">
        <v>997</v>
      </c>
      <c r="AB2468" s="357">
        <v>879</v>
      </c>
      <c r="AC2468" s="357">
        <v>1006</v>
      </c>
      <c r="AD2468" s="357">
        <v>1178</v>
      </c>
      <c r="AE2468" s="357">
        <v>1021</v>
      </c>
      <c r="AF2468" s="357">
        <v>1049</v>
      </c>
      <c r="AG2468" s="357">
        <v>1180</v>
      </c>
      <c r="AH2468" s="357">
        <v>1383</v>
      </c>
      <c r="AI2468" s="368" t="s">
        <v>2207</v>
      </c>
      <c r="AJ2468" s="357">
        <v>857</v>
      </c>
      <c r="AK2468" s="357">
        <v>984</v>
      </c>
      <c r="AL2468" s="357">
        <v>1152</v>
      </c>
      <c r="AM2468" s="357">
        <v>879</v>
      </c>
      <c r="AN2468" s="357">
        <v>986</v>
      </c>
      <c r="AO2468" s="357">
        <v>1129</v>
      </c>
      <c r="AP2468" s="362" t="s">
        <v>2207</v>
      </c>
      <c r="AQ2468" s="362" t="s">
        <v>2207</v>
      </c>
      <c r="AR2468" s="362" t="s">
        <v>2207</v>
      </c>
      <c r="AS2468" s="362" t="s">
        <v>2207</v>
      </c>
      <c r="AT2468" s="105"/>
      <c r="AU2468" s="105" t="s">
        <v>2967</v>
      </c>
      <c r="AV2468" s="126">
        <v>8.9</v>
      </c>
    </row>
    <row r="2469" spans="1:48" ht="23.25" customHeight="1">
      <c r="B2469" s="440"/>
      <c r="D2469" s="105" t="s">
        <v>3290</v>
      </c>
      <c r="E2469" s="164" t="s">
        <v>3290</v>
      </c>
      <c r="F2469" s="165" t="s">
        <v>3787</v>
      </c>
      <c r="G2469" s="126">
        <v>8.9</v>
      </c>
      <c r="H2469" s="166">
        <v>835</v>
      </c>
      <c r="I2469" s="166">
        <v>888</v>
      </c>
      <c r="J2469" s="166">
        <v>1049</v>
      </c>
      <c r="K2469" s="357">
        <v>835</v>
      </c>
      <c r="L2469" s="357">
        <v>888</v>
      </c>
      <c r="M2469" s="357">
        <v>1049</v>
      </c>
      <c r="N2469" s="357">
        <v>950</v>
      </c>
      <c r="O2469" s="357">
        <v>819</v>
      </c>
      <c r="P2469" s="357">
        <v>889</v>
      </c>
      <c r="Q2469" s="357">
        <v>1014</v>
      </c>
      <c r="R2469" s="357">
        <v>928</v>
      </c>
      <c r="S2469" s="362" t="s">
        <v>2207</v>
      </c>
      <c r="T2469" s="362" t="s">
        <v>2207</v>
      </c>
      <c r="U2469" s="362" t="s">
        <v>2207</v>
      </c>
      <c r="V2469" s="362" t="s">
        <v>2207</v>
      </c>
      <c r="W2469" s="362" t="s">
        <v>2207</v>
      </c>
      <c r="X2469" s="357">
        <v>857</v>
      </c>
      <c r="Y2469" s="357">
        <v>984</v>
      </c>
      <c r="Z2469" s="357">
        <v>1152</v>
      </c>
      <c r="AA2469" s="357">
        <v>997</v>
      </c>
      <c r="AB2469" s="357">
        <v>879</v>
      </c>
      <c r="AC2469" s="357">
        <v>1006</v>
      </c>
      <c r="AD2469" s="357">
        <v>1178</v>
      </c>
      <c r="AE2469" s="357">
        <v>1021</v>
      </c>
      <c r="AF2469" s="357">
        <v>1049</v>
      </c>
      <c r="AG2469" s="357">
        <v>1180</v>
      </c>
      <c r="AH2469" s="357">
        <v>1383</v>
      </c>
      <c r="AI2469" s="368" t="s">
        <v>2207</v>
      </c>
      <c r="AJ2469" s="357">
        <v>857</v>
      </c>
      <c r="AK2469" s="357">
        <v>984</v>
      </c>
      <c r="AL2469" s="357">
        <v>1152</v>
      </c>
      <c r="AM2469" s="357">
        <v>879</v>
      </c>
      <c r="AN2469" s="357">
        <v>986</v>
      </c>
      <c r="AO2469" s="357">
        <v>1129</v>
      </c>
      <c r="AP2469" s="362" t="s">
        <v>2207</v>
      </c>
      <c r="AQ2469" s="362" t="s">
        <v>2207</v>
      </c>
      <c r="AR2469" s="362" t="s">
        <v>2207</v>
      </c>
      <c r="AS2469" s="362" t="s">
        <v>2207</v>
      </c>
      <c r="AT2469" s="105"/>
      <c r="AU2469" s="105" t="s">
        <v>3290</v>
      </c>
      <c r="AV2469" s="126">
        <v>8.9</v>
      </c>
    </row>
    <row r="2470" spans="1:48" ht="23.25" customHeight="1">
      <c r="B2470" s="440"/>
      <c r="D2470" s="105" t="s">
        <v>29</v>
      </c>
      <c r="E2470" s="164" t="s">
        <v>29</v>
      </c>
      <c r="F2470" s="165" t="s">
        <v>785</v>
      </c>
      <c r="G2470" s="126">
        <v>9.5</v>
      </c>
      <c r="H2470" s="166">
        <v>896</v>
      </c>
      <c r="I2470" s="166">
        <v>956</v>
      </c>
      <c r="J2470" s="166">
        <v>1086</v>
      </c>
      <c r="K2470" s="357">
        <v>896</v>
      </c>
      <c r="L2470" s="357">
        <v>956</v>
      </c>
      <c r="M2470" s="357">
        <v>1086</v>
      </c>
      <c r="N2470" s="357">
        <v>978</v>
      </c>
      <c r="O2470" s="357">
        <v>879</v>
      </c>
      <c r="P2470" s="357">
        <v>957</v>
      </c>
      <c r="Q2470" s="357">
        <v>1087</v>
      </c>
      <c r="R2470" s="357">
        <v>979</v>
      </c>
      <c r="S2470" s="362" t="s">
        <v>2207</v>
      </c>
      <c r="T2470" s="362" t="s">
        <v>2207</v>
      </c>
      <c r="U2470" s="362" t="s">
        <v>2207</v>
      </c>
      <c r="V2470" s="362" t="s">
        <v>2207</v>
      </c>
      <c r="W2470" s="362" t="s">
        <v>2207</v>
      </c>
      <c r="X2470" s="357">
        <v>868</v>
      </c>
      <c r="Y2470" s="357">
        <v>970</v>
      </c>
      <c r="Z2470" s="357">
        <v>1188</v>
      </c>
      <c r="AA2470" s="357">
        <v>1025</v>
      </c>
      <c r="AB2470" s="357">
        <v>900</v>
      </c>
      <c r="AC2470" s="357">
        <v>1037</v>
      </c>
      <c r="AD2470" s="357">
        <v>1226</v>
      </c>
      <c r="AE2470" s="357">
        <v>1061</v>
      </c>
      <c r="AF2470" s="357">
        <v>1077</v>
      </c>
      <c r="AG2470" s="357">
        <v>1218</v>
      </c>
      <c r="AH2470" s="357">
        <v>1438</v>
      </c>
      <c r="AI2470" s="368" t="s">
        <v>2207</v>
      </c>
      <c r="AJ2470" s="357">
        <v>868</v>
      </c>
      <c r="AK2470" s="357">
        <v>970</v>
      </c>
      <c r="AL2470" s="357">
        <v>1188</v>
      </c>
      <c r="AM2470" s="357">
        <v>900</v>
      </c>
      <c r="AN2470" s="357">
        <v>1017</v>
      </c>
      <c r="AO2470" s="357">
        <v>1175</v>
      </c>
      <c r="AP2470" s="362" t="s">
        <v>2207</v>
      </c>
      <c r="AQ2470" s="362" t="s">
        <v>2207</v>
      </c>
      <c r="AR2470" s="362" t="s">
        <v>2207</v>
      </c>
      <c r="AS2470" s="362" t="s">
        <v>2207</v>
      </c>
      <c r="AT2470" s="105"/>
      <c r="AU2470" s="105" t="s">
        <v>29</v>
      </c>
      <c r="AV2470" s="126">
        <v>9.5</v>
      </c>
    </row>
    <row r="2471" spans="1:48" ht="23.25" customHeight="1">
      <c r="B2471" s="440"/>
      <c r="D2471" s="105" t="s">
        <v>3291</v>
      </c>
      <c r="E2471" s="164" t="s">
        <v>3291</v>
      </c>
      <c r="F2471" s="165" t="s">
        <v>785</v>
      </c>
      <c r="G2471" s="126">
        <v>9.5</v>
      </c>
      <c r="H2471" s="166">
        <v>896</v>
      </c>
      <c r="I2471" s="166">
        <v>956</v>
      </c>
      <c r="J2471" s="166">
        <v>1086</v>
      </c>
      <c r="K2471" s="357">
        <v>896</v>
      </c>
      <c r="L2471" s="357">
        <v>956</v>
      </c>
      <c r="M2471" s="357">
        <v>1086</v>
      </c>
      <c r="N2471" s="357">
        <v>978</v>
      </c>
      <c r="O2471" s="357">
        <v>879</v>
      </c>
      <c r="P2471" s="357">
        <v>957</v>
      </c>
      <c r="Q2471" s="357">
        <v>1087</v>
      </c>
      <c r="R2471" s="357">
        <v>979</v>
      </c>
      <c r="S2471" s="362" t="s">
        <v>2207</v>
      </c>
      <c r="T2471" s="362" t="s">
        <v>2207</v>
      </c>
      <c r="U2471" s="362" t="s">
        <v>2207</v>
      </c>
      <c r="V2471" s="362" t="s">
        <v>2207</v>
      </c>
      <c r="W2471" s="362" t="s">
        <v>2207</v>
      </c>
      <c r="X2471" s="357">
        <v>868</v>
      </c>
      <c r="Y2471" s="357">
        <v>970</v>
      </c>
      <c r="Z2471" s="357">
        <v>1188</v>
      </c>
      <c r="AA2471" s="357">
        <v>1025</v>
      </c>
      <c r="AB2471" s="357">
        <v>900</v>
      </c>
      <c r="AC2471" s="357">
        <v>1037</v>
      </c>
      <c r="AD2471" s="357">
        <v>1226</v>
      </c>
      <c r="AE2471" s="357">
        <v>1061</v>
      </c>
      <c r="AF2471" s="357">
        <v>1077</v>
      </c>
      <c r="AG2471" s="357">
        <v>1218</v>
      </c>
      <c r="AH2471" s="357">
        <v>1438</v>
      </c>
      <c r="AI2471" s="368" t="s">
        <v>2207</v>
      </c>
      <c r="AJ2471" s="357">
        <v>868</v>
      </c>
      <c r="AK2471" s="357">
        <v>970</v>
      </c>
      <c r="AL2471" s="357">
        <v>1188</v>
      </c>
      <c r="AM2471" s="357">
        <v>900</v>
      </c>
      <c r="AN2471" s="357">
        <v>1017</v>
      </c>
      <c r="AO2471" s="357">
        <v>1175</v>
      </c>
      <c r="AP2471" s="362" t="s">
        <v>2207</v>
      </c>
      <c r="AQ2471" s="362" t="s">
        <v>2207</v>
      </c>
      <c r="AR2471" s="362" t="s">
        <v>2207</v>
      </c>
      <c r="AS2471" s="362" t="s">
        <v>2207</v>
      </c>
      <c r="AT2471" s="105"/>
      <c r="AU2471" s="105" t="s">
        <v>3291</v>
      </c>
      <c r="AV2471" s="126">
        <v>9.5</v>
      </c>
    </row>
    <row r="2472" spans="1:48" ht="23.25" customHeight="1">
      <c r="A2472" s="396"/>
      <c r="B2472" s="440"/>
      <c r="D2472" s="105" t="s">
        <v>30</v>
      </c>
      <c r="E2472" s="164" t="s">
        <v>30</v>
      </c>
      <c r="F2472" s="165" t="s">
        <v>786</v>
      </c>
      <c r="G2472" s="126">
        <v>9.5</v>
      </c>
      <c r="H2472" s="166">
        <v>822</v>
      </c>
      <c r="I2472" s="166">
        <v>883</v>
      </c>
      <c r="J2472" s="166">
        <v>1004</v>
      </c>
      <c r="K2472" s="357">
        <v>822</v>
      </c>
      <c r="L2472" s="357">
        <v>883</v>
      </c>
      <c r="M2472" s="357">
        <v>1004</v>
      </c>
      <c r="N2472" s="357">
        <v>902</v>
      </c>
      <c r="O2472" s="357">
        <v>806</v>
      </c>
      <c r="P2472" s="357">
        <v>883</v>
      </c>
      <c r="Q2472" s="357">
        <v>1004</v>
      </c>
      <c r="R2472" s="357">
        <v>902</v>
      </c>
      <c r="S2472" s="362" t="s">
        <v>2207</v>
      </c>
      <c r="T2472" s="362" t="s">
        <v>2207</v>
      </c>
      <c r="U2472" s="362" t="s">
        <v>2207</v>
      </c>
      <c r="V2472" s="362" t="s">
        <v>2207</v>
      </c>
      <c r="W2472" s="362" t="s">
        <v>2207</v>
      </c>
      <c r="X2472" s="357">
        <v>784</v>
      </c>
      <c r="Y2472" s="357">
        <v>884</v>
      </c>
      <c r="Z2472" s="357">
        <v>1086</v>
      </c>
      <c r="AA2472" s="357">
        <v>932</v>
      </c>
      <c r="AB2472" s="357">
        <v>784</v>
      </c>
      <c r="AC2472" s="357">
        <v>919</v>
      </c>
      <c r="AD2472" s="357">
        <v>1086</v>
      </c>
      <c r="AE2472" s="357">
        <v>932</v>
      </c>
      <c r="AF2472" s="357">
        <v>820</v>
      </c>
      <c r="AG2472" s="357">
        <v>955</v>
      </c>
      <c r="AH2472" s="357">
        <v>1129</v>
      </c>
      <c r="AI2472" s="368" t="s">
        <v>2207</v>
      </c>
      <c r="AJ2472" s="357">
        <v>784</v>
      </c>
      <c r="AK2472" s="357">
        <v>884</v>
      </c>
      <c r="AL2472" s="357">
        <v>1086</v>
      </c>
      <c r="AM2472" s="357">
        <v>784</v>
      </c>
      <c r="AN2472" s="357">
        <v>901</v>
      </c>
      <c r="AO2472" s="357">
        <v>1041</v>
      </c>
      <c r="AP2472" s="362" t="s">
        <v>2207</v>
      </c>
      <c r="AQ2472" s="362" t="s">
        <v>2207</v>
      </c>
      <c r="AR2472" s="362" t="s">
        <v>2207</v>
      </c>
      <c r="AS2472" s="357">
        <v>1073</v>
      </c>
      <c r="AT2472" s="105"/>
      <c r="AU2472" s="105" t="s">
        <v>30</v>
      </c>
      <c r="AV2472" s="126">
        <v>9.5</v>
      </c>
    </row>
    <row r="2473" spans="1:48" ht="23.25" customHeight="1">
      <c r="B2473" s="440"/>
      <c r="D2473" s="105" t="s">
        <v>3292</v>
      </c>
      <c r="E2473" s="164" t="s">
        <v>3292</v>
      </c>
      <c r="F2473" s="165" t="s">
        <v>786</v>
      </c>
      <c r="G2473" s="126">
        <v>9.5</v>
      </c>
      <c r="H2473" s="166">
        <v>822</v>
      </c>
      <c r="I2473" s="166">
        <v>883</v>
      </c>
      <c r="J2473" s="166">
        <v>1004</v>
      </c>
      <c r="K2473" s="357">
        <v>822</v>
      </c>
      <c r="L2473" s="357">
        <v>883</v>
      </c>
      <c r="M2473" s="357">
        <v>1004</v>
      </c>
      <c r="N2473" s="357">
        <v>902</v>
      </c>
      <c r="O2473" s="357">
        <v>806</v>
      </c>
      <c r="P2473" s="357">
        <v>883</v>
      </c>
      <c r="Q2473" s="357">
        <v>1004</v>
      </c>
      <c r="R2473" s="357">
        <v>902</v>
      </c>
      <c r="S2473" s="362" t="s">
        <v>2207</v>
      </c>
      <c r="T2473" s="362" t="s">
        <v>2207</v>
      </c>
      <c r="U2473" s="362" t="s">
        <v>2207</v>
      </c>
      <c r="V2473" s="362" t="s">
        <v>2207</v>
      </c>
      <c r="W2473" s="362" t="s">
        <v>2207</v>
      </c>
      <c r="X2473" s="357">
        <v>784</v>
      </c>
      <c r="Y2473" s="357">
        <v>884</v>
      </c>
      <c r="Z2473" s="357">
        <v>1086</v>
      </c>
      <c r="AA2473" s="357">
        <v>932</v>
      </c>
      <c r="AB2473" s="357">
        <v>784</v>
      </c>
      <c r="AC2473" s="357">
        <v>919</v>
      </c>
      <c r="AD2473" s="357">
        <v>1086</v>
      </c>
      <c r="AE2473" s="357">
        <v>932</v>
      </c>
      <c r="AF2473" s="357">
        <v>820</v>
      </c>
      <c r="AG2473" s="357">
        <v>955</v>
      </c>
      <c r="AH2473" s="357">
        <v>1129</v>
      </c>
      <c r="AI2473" s="368" t="s">
        <v>2207</v>
      </c>
      <c r="AJ2473" s="357">
        <v>784</v>
      </c>
      <c r="AK2473" s="357">
        <v>884</v>
      </c>
      <c r="AL2473" s="357">
        <v>1086</v>
      </c>
      <c r="AM2473" s="357">
        <v>784</v>
      </c>
      <c r="AN2473" s="357">
        <v>901</v>
      </c>
      <c r="AO2473" s="357">
        <v>1041</v>
      </c>
      <c r="AP2473" s="362" t="s">
        <v>2207</v>
      </c>
      <c r="AQ2473" s="362" t="s">
        <v>2207</v>
      </c>
      <c r="AR2473" s="362" t="s">
        <v>2207</v>
      </c>
      <c r="AS2473" s="357">
        <v>1073</v>
      </c>
      <c r="AT2473" s="105"/>
      <c r="AU2473" s="105" t="s">
        <v>3292</v>
      </c>
      <c r="AV2473" s="126">
        <v>9.5</v>
      </c>
    </row>
    <row r="2474" spans="1:48" ht="23.25" customHeight="1">
      <c r="B2474" s="440"/>
      <c r="D2474" s="105" t="s">
        <v>32</v>
      </c>
      <c r="E2474" s="164" t="s">
        <v>32</v>
      </c>
      <c r="F2474" s="165" t="s">
        <v>788</v>
      </c>
      <c r="G2474" s="126">
        <v>9.5</v>
      </c>
      <c r="H2474" s="166">
        <v>896</v>
      </c>
      <c r="I2474" s="166">
        <v>956</v>
      </c>
      <c r="J2474" s="166">
        <v>1086</v>
      </c>
      <c r="K2474" s="357">
        <v>896</v>
      </c>
      <c r="L2474" s="357">
        <v>956</v>
      </c>
      <c r="M2474" s="357">
        <v>1086</v>
      </c>
      <c r="N2474" s="357">
        <v>978</v>
      </c>
      <c r="O2474" s="357">
        <v>879</v>
      </c>
      <c r="P2474" s="357">
        <v>957</v>
      </c>
      <c r="Q2474" s="357">
        <v>1087</v>
      </c>
      <c r="R2474" s="357">
        <v>979</v>
      </c>
      <c r="S2474" s="362" t="s">
        <v>2207</v>
      </c>
      <c r="T2474" s="362" t="s">
        <v>2207</v>
      </c>
      <c r="U2474" s="362" t="s">
        <v>2207</v>
      </c>
      <c r="V2474" s="362" t="s">
        <v>2207</v>
      </c>
      <c r="W2474" s="362" t="s">
        <v>2207</v>
      </c>
      <c r="X2474" s="357">
        <v>868</v>
      </c>
      <c r="Y2474" s="357">
        <v>970</v>
      </c>
      <c r="Z2474" s="357">
        <v>1188</v>
      </c>
      <c r="AA2474" s="357">
        <v>1025</v>
      </c>
      <c r="AB2474" s="357">
        <v>900</v>
      </c>
      <c r="AC2474" s="357">
        <v>1037</v>
      </c>
      <c r="AD2474" s="357">
        <v>1226</v>
      </c>
      <c r="AE2474" s="357">
        <v>1061</v>
      </c>
      <c r="AF2474" s="357">
        <v>1077</v>
      </c>
      <c r="AG2474" s="357">
        <v>1218</v>
      </c>
      <c r="AH2474" s="357">
        <v>1438</v>
      </c>
      <c r="AI2474" s="368" t="s">
        <v>2207</v>
      </c>
      <c r="AJ2474" s="357">
        <v>868</v>
      </c>
      <c r="AK2474" s="357">
        <v>970</v>
      </c>
      <c r="AL2474" s="357">
        <v>1188</v>
      </c>
      <c r="AM2474" s="357">
        <v>900</v>
      </c>
      <c r="AN2474" s="357">
        <v>1017</v>
      </c>
      <c r="AO2474" s="357">
        <v>1175</v>
      </c>
      <c r="AP2474" s="362" t="s">
        <v>2207</v>
      </c>
      <c r="AQ2474" s="362" t="s">
        <v>2207</v>
      </c>
      <c r="AR2474" s="362" t="s">
        <v>2207</v>
      </c>
      <c r="AS2474" s="362" t="s">
        <v>2207</v>
      </c>
      <c r="AT2474" s="105"/>
      <c r="AU2474" s="105" t="s">
        <v>32</v>
      </c>
      <c r="AV2474" s="126">
        <v>9.5</v>
      </c>
    </row>
    <row r="2475" spans="1:48" ht="23.25" customHeight="1">
      <c r="B2475" s="440"/>
      <c r="D2475" s="105" t="s">
        <v>3294</v>
      </c>
      <c r="E2475" s="164" t="s">
        <v>3294</v>
      </c>
      <c r="F2475" s="165" t="s">
        <v>788</v>
      </c>
      <c r="G2475" s="126">
        <v>9.5</v>
      </c>
      <c r="H2475" s="166">
        <v>896</v>
      </c>
      <c r="I2475" s="166">
        <v>956</v>
      </c>
      <c r="J2475" s="166">
        <v>1086</v>
      </c>
      <c r="K2475" s="357">
        <v>896</v>
      </c>
      <c r="L2475" s="357">
        <v>956</v>
      </c>
      <c r="M2475" s="357">
        <v>1086</v>
      </c>
      <c r="N2475" s="357">
        <v>978</v>
      </c>
      <c r="O2475" s="357">
        <v>879</v>
      </c>
      <c r="P2475" s="357">
        <v>957</v>
      </c>
      <c r="Q2475" s="357">
        <v>1087</v>
      </c>
      <c r="R2475" s="357">
        <v>979</v>
      </c>
      <c r="S2475" s="362" t="s">
        <v>2207</v>
      </c>
      <c r="T2475" s="362" t="s">
        <v>2207</v>
      </c>
      <c r="U2475" s="362" t="s">
        <v>2207</v>
      </c>
      <c r="V2475" s="362" t="s">
        <v>2207</v>
      </c>
      <c r="W2475" s="362" t="s">
        <v>2207</v>
      </c>
      <c r="X2475" s="357">
        <v>868</v>
      </c>
      <c r="Y2475" s="357">
        <v>970</v>
      </c>
      <c r="Z2475" s="357">
        <v>1188</v>
      </c>
      <c r="AA2475" s="357">
        <v>1025</v>
      </c>
      <c r="AB2475" s="357">
        <v>900</v>
      </c>
      <c r="AC2475" s="357">
        <v>1037</v>
      </c>
      <c r="AD2475" s="357">
        <v>1226</v>
      </c>
      <c r="AE2475" s="357">
        <v>1061</v>
      </c>
      <c r="AF2475" s="357">
        <v>1077</v>
      </c>
      <c r="AG2475" s="357">
        <v>1218</v>
      </c>
      <c r="AH2475" s="357">
        <v>1438</v>
      </c>
      <c r="AI2475" s="368" t="s">
        <v>2207</v>
      </c>
      <c r="AJ2475" s="357">
        <v>868</v>
      </c>
      <c r="AK2475" s="357">
        <v>970</v>
      </c>
      <c r="AL2475" s="357">
        <v>1188</v>
      </c>
      <c r="AM2475" s="357">
        <v>900</v>
      </c>
      <c r="AN2475" s="357">
        <v>1017</v>
      </c>
      <c r="AO2475" s="357">
        <v>1175</v>
      </c>
      <c r="AP2475" s="362" t="s">
        <v>2207</v>
      </c>
      <c r="AQ2475" s="362" t="s">
        <v>2207</v>
      </c>
      <c r="AR2475" s="362" t="s">
        <v>2207</v>
      </c>
      <c r="AS2475" s="362" t="s">
        <v>2207</v>
      </c>
      <c r="AT2475" s="105"/>
      <c r="AU2475" s="105" t="s">
        <v>3294</v>
      </c>
      <c r="AV2475" s="126">
        <v>9.5</v>
      </c>
    </row>
    <row r="2476" spans="1:48" ht="23.25" customHeight="1">
      <c r="B2476" s="440"/>
      <c r="D2476" s="105" t="s">
        <v>411</v>
      </c>
      <c r="E2476" s="164" t="s">
        <v>411</v>
      </c>
      <c r="F2476" s="165" t="s">
        <v>999</v>
      </c>
      <c r="G2476" s="126">
        <v>9.5</v>
      </c>
      <c r="H2476" s="166">
        <v>1084</v>
      </c>
      <c r="I2476" s="166">
        <v>1140</v>
      </c>
      <c r="J2476" s="166">
        <v>1296</v>
      </c>
      <c r="K2476" s="357">
        <v>1084</v>
      </c>
      <c r="L2476" s="357">
        <v>1140</v>
      </c>
      <c r="M2476" s="357">
        <v>1296</v>
      </c>
      <c r="N2476" s="357">
        <v>1171</v>
      </c>
      <c r="O2476" s="357">
        <v>1064</v>
      </c>
      <c r="P2476" s="357">
        <v>1142</v>
      </c>
      <c r="Q2476" s="357">
        <v>1298</v>
      </c>
      <c r="R2476" s="357">
        <v>1173</v>
      </c>
      <c r="S2476" s="362" t="s">
        <v>2207</v>
      </c>
      <c r="T2476" s="362" t="s">
        <v>2207</v>
      </c>
      <c r="U2476" s="362" t="s">
        <v>2207</v>
      </c>
      <c r="V2476" s="362" t="s">
        <v>2207</v>
      </c>
      <c r="W2476" s="362" t="s">
        <v>2207</v>
      </c>
      <c r="X2476" s="357">
        <v>1090</v>
      </c>
      <c r="Y2476" s="357">
        <v>1195</v>
      </c>
      <c r="Z2476" s="357">
        <v>1476</v>
      </c>
      <c r="AA2476" s="357">
        <v>1271</v>
      </c>
      <c r="AB2476" s="357">
        <v>1154</v>
      </c>
      <c r="AC2476" s="357">
        <v>1309</v>
      </c>
      <c r="AD2476" s="357">
        <v>1553</v>
      </c>
      <c r="AE2476" s="357">
        <v>1342</v>
      </c>
      <c r="AF2476" s="357">
        <v>1508</v>
      </c>
      <c r="AG2476" s="357">
        <v>1670</v>
      </c>
      <c r="AH2476" s="357">
        <v>1978</v>
      </c>
      <c r="AI2476" s="368" t="s">
        <v>2207</v>
      </c>
      <c r="AJ2476" s="357">
        <v>1090</v>
      </c>
      <c r="AK2476" s="357">
        <v>1195</v>
      </c>
      <c r="AL2476" s="357">
        <v>1476</v>
      </c>
      <c r="AM2476" s="357">
        <v>1154</v>
      </c>
      <c r="AN2476" s="357">
        <v>1284</v>
      </c>
      <c r="AO2476" s="357">
        <v>1488</v>
      </c>
      <c r="AP2476" s="362" t="s">
        <v>2207</v>
      </c>
      <c r="AQ2476" s="362" t="s">
        <v>2207</v>
      </c>
      <c r="AR2476" s="362" t="s">
        <v>2207</v>
      </c>
      <c r="AS2476" s="362" t="s">
        <v>2207</v>
      </c>
      <c r="AT2476" s="105"/>
      <c r="AU2476" s="105" t="s">
        <v>411</v>
      </c>
      <c r="AV2476" s="126">
        <v>9.5</v>
      </c>
    </row>
    <row r="2477" spans="1:48" ht="23.25" customHeight="1">
      <c r="B2477" s="440"/>
      <c r="D2477" s="105" t="s">
        <v>3303</v>
      </c>
      <c r="E2477" s="164" t="s">
        <v>3303</v>
      </c>
      <c r="F2477" s="165" t="s">
        <v>999</v>
      </c>
      <c r="G2477" s="126">
        <v>9.5</v>
      </c>
      <c r="H2477" s="166">
        <v>1084</v>
      </c>
      <c r="I2477" s="166">
        <v>1140</v>
      </c>
      <c r="J2477" s="166">
        <v>1296</v>
      </c>
      <c r="K2477" s="357">
        <v>1084</v>
      </c>
      <c r="L2477" s="357">
        <v>1140</v>
      </c>
      <c r="M2477" s="357">
        <v>1296</v>
      </c>
      <c r="N2477" s="357">
        <v>1171</v>
      </c>
      <c r="O2477" s="357">
        <v>1064</v>
      </c>
      <c r="P2477" s="357">
        <v>1142</v>
      </c>
      <c r="Q2477" s="357">
        <v>1298</v>
      </c>
      <c r="R2477" s="357">
        <v>1173</v>
      </c>
      <c r="S2477" s="362" t="s">
        <v>2207</v>
      </c>
      <c r="T2477" s="362" t="s">
        <v>2207</v>
      </c>
      <c r="U2477" s="362" t="s">
        <v>2207</v>
      </c>
      <c r="V2477" s="362" t="s">
        <v>2207</v>
      </c>
      <c r="W2477" s="362" t="s">
        <v>2207</v>
      </c>
      <c r="X2477" s="357">
        <v>1090</v>
      </c>
      <c r="Y2477" s="357">
        <v>1195</v>
      </c>
      <c r="Z2477" s="357">
        <v>1476</v>
      </c>
      <c r="AA2477" s="357">
        <v>1271</v>
      </c>
      <c r="AB2477" s="357">
        <v>1154</v>
      </c>
      <c r="AC2477" s="357">
        <v>1309</v>
      </c>
      <c r="AD2477" s="357">
        <v>1553</v>
      </c>
      <c r="AE2477" s="357">
        <v>1342</v>
      </c>
      <c r="AF2477" s="357">
        <v>1508</v>
      </c>
      <c r="AG2477" s="357">
        <v>1670</v>
      </c>
      <c r="AH2477" s="357">
        <v>1978</v>
      </c>
      <c r="AI2477" s="368" t="s">
        <v>2207</v>
      </c>
      <c r="AJ2477" s="357">
        <v>1090</v>
      </c>
      <c r="AK2477" s="357">
        <v>1195</v>
      </c>
      <c r="AL2477" s="357">
        <v>1476</v>
      </c>
      <c r="AM2477" s="357">
        <v>1154</v>
      </c>
      <c r="AN2477" s="357">
        <v>1284</v>
      </c>
      <c r="AO2477" s="357">
        <v>1488</v>
      </c>
      <c r="AP2477" s="362" t="s">
        <v>2207</v>
      </c>
      <c r="AQ2477" s="362" t="s">
        <v>2207</v>
      </c>
      <c r="AR2477" s="362" t="s">
        <v>2207</v>
      </c>
      <c r="AS2477" s="362" t="s">
        <v>2207</v>
      </c>
      <c r="AT2477" s="105"/>
      <c r="AU2477" s="105" t="s">
        <v>3303</v>
      </c>
      <c r="AV2477" s="126">
        <v>9.5</v>
      </c>
    </row>
    <row r="2478" spans="1:48" ht="23.25" customHeight="1">
      <c r="B2478" s="440"/>
      <c r="D2478" s="105" t="s">
        <v>412</v>
      </c>
      <c r="E2478" s="164" t="s">
        <v>412</v>
      </c>
      <c r="F2478" s="165" t="s">
        <v>791</v>
      </c>
      <c r="G2478" s="126">
        <v>9.5</v>
      </c>
      <c r="H2478" s="166">
        <v>946</v>
      </c>
      <c r="I2478" s="166">
        <v>1004</v>
      </c>
      <c r="J2478" s="166">
        <v>1142</v>
      </c>
      <c r="K2478" s="357">
        <v>946</v>
      </c>
      <c r="L2478" s="357">
        <v>1004</v>
      </c>
      <c r="M2478" s="357">
        <v>1142</v>
      </c>
      <c r="N2478" s="357">
        <v>1029</v>
      </c>
      <c r="O2478" s="357">
        <v>927</v>
      </c>
      <c r="P2478" s="357">
        <v>1004</v>
      </c>
      <c r="Q2478" s="357">
        <v>1142</v>
      </c>
      <c r="R2478" s="357">
        <v>1029</v>
      </c>
      <c r="S2478" s="362" t="s">
        <v>2207</v>
      </c>
      <c r="T2478" s="362" t="s">
        <v>2207</v>
      </c>
      <c r="U2478" s="362" t="s">
        <v>2207</v>
      </c>
      <c r="V2478" s="362" t="s">
        <v>2207</v>
      </c>
      <c r="W2478" s="362" t="s">
        <v>2207</v>
      </c>
      <c r="X2478" s="357">
        <v>921</v>
      </c>
      <c r="Y2478" s="357">
        <v>1023</v>
      </c>
      <c r="Z2478" s="357">
        <v>1274</v>
      </c>
      <c r="AA2478" s="357">
        <v>1084</v>
      </c>
      <c r="AB2478" s="357">
        <v>921</v>
      </c>
      <c r="AC2478" s="357">
        <v>1072</v>
      </c>
      <c r="AD2478" s="357">
        <v>1274</v>
      </c>
      <c r="AE2478" s="357">
        <v>1084</v>
      </c>
      <c r="AF2478" s="357">
        <v>992</v>
      </c>
      <c r="AG2478" s="357">
        <v>1145</v>
      </c>
      <c r="AH2478" s="357">
        <v>1359</v>
      </c>
      <c r="AI2478" s="368" t="s">
        <v>2207</v>
      </c>
      <c r="AJ2478" s="357">
        <v>921</v>
      </c>
      <c r="AK2478" s="357">
        <v>1023</v>
      </c>
      <c r="AL2478" s="357">
        <v>1274</v>
      </c>
      <c r="AM2478" s="357">
        <v>921</v>
      </c>
      <c r="AN2478" s="357">
        <v>1051</v>
      </c>
      <c r="AO2478" s="357">
        <v>1221</v>
      </c>
      <c r="AP2478" s="362" t="s">
        <v>2207</v>
      </c>
      <c r="AQ2478" s="362" t="s">
        <v>2207</v>
      </c>
      <c r="AR2478" s="362" t="s">
        <v>2207</v>
      </c>
      <c r="AS2478" s="357">
        <v>1263</v>
      </c>
      <c r="AT2478" s="105"/>
      <c r="AU2478" s="105" t="s">
        <v>412</v>
      </c>
      <c r="AV2478" s="126">
        <v>9.5</v>
      </c>
    </row>
    <row r="2479" spans="1:48" ht="23.25" customHeight="1">
      <c r="B2479" s="440"/>
      <c r="D2479" s="105" t="s">
        <v>3304</v>
      </c>
      <c r="E2479" s="164" t="s">
        <v>3304</v>
      </c>
      <c r="F2479" s="165" t="s">
        <v>791</v>
      </c>
      <c r="G2479" s="126">
        <v>9.5</v>
      </c>
      <c r="H2479" s="166">
        <v>946</v>
      </c>
      <c r="I2479" s="166">
        <v>1004</v>
      </c>
      <c r="J2479" s="166">
        <v>1142</v>
      </c>
      <c r="K2479" s="357">
        <v>946</v>
      </c>
      <c r="L2479" s="357">
        <v>1004</v>
      </c>
      <c r="M2479" s="357">
        <v>1142</v>
      </c>
      <c r="N2479" s="357">
        <v>1029</v>
      </c>
      <c r="O2479" s="357">
        <v>927</v>
      </c>
      <c r="P2479" s="357">
        <v>1004</v>
      </c>
      <c r="Q2479" s="357">
        <v>1142</v>
      </c>
      <c r="R2479" s="357">
        <v>1029</v>
      </c>
      <c r="S2479" s="362" t="s">
        <v>2207</v>
      </c>
      <c r="T2479" s="362" t="s">
        <v>2207</v>
      </c>
      <c r="U2479" s="362" t="s">
        <v>2207</v>
      </c>
      <c r="V2479" s="362" t="s">
        <v>2207</v>
      </c>
      <c r="W2479" s="362" t="s">
        <v>2207</v>
      </c>
      <c r="X2479" s="357">
        <v>921</v>
      </c>
      <c r="Y2479" s="357">
        <v>1023</v>
      </c>
      <c r="Z2479" s="357">
        <v>1274</v>
      </c>
      <c r="AA2479" s="357">
        <v>1084</v>
      </c>
      <c r="AB2479" s="357">
        <v>921</v>
      </c>
      <c r="AC2479" s="357">
        <v>1072</v>
      </c>
      <c r="AD2479" s="357">
        <v>1274</v>
      </c>
      <c r="AE2479" s="357">
        <v>1084</v>
      </c>
      <c r="AF2479" s="357">
        <v>992</v>
      </c>
      <c r="AG2479" s="357">
        <v>1145</v>
      </c>
      <c r="AH2479" s="357">
        <v>1359</v>
      </c>
      <c r="AI2479" s="368" t="s">
        <v>2207</v>
      </c>
      <c r="AJ2479" s="357">
        <v>921</v>
      </c>
      <c r="AK2479" s="357">
        <v>1023</v>
      </c>
      <c r="AL2479" s="357">
        <v>1274</v>
      </c>
      <c r="AM2479" s="357">
        <v>921</v>
      </c>
      <c r="AN2479" s="357">
        <v>1051</v>
      </c>
      <c r="AO2479" s="357">
        <v>1221</v>
      </c>
      <c r="AP2479" s="362" t="s">
        <v>2207</v>
      </c>
      <c r="AQ2479" s="362" t="s">
        <v>2207</v>
      </c>
      <c r="AR2479" s="362" t="s">
        <v>2207</v>
      </c>
      <c r="AS2479" s="357">
        <v>1263</v>
      </c>
      <c r="AT2479" s="105"/>
      <c r="AU2479" s="105" t="s">
        <v>3304</v>
      </c>
      <c r="AV2479" s="126">
        <v>9.5</v>
      </c>
    </row>
    <row r="2480" spans="1:48" ht="23.25" customHeight="1">
      <c r="B2480" s="440"/>
      <c r="D2480" s="105" t="s">
        <v>413</v>
      </c>
      <c r="E2480" s="164" t="s">
        <v>413</v>
      </c>
      <c r="F2480" s="165" t="s">
        <v>792</v>
      </c>
      <c r="G2480" s="126">
        <v>9.5</v>
      </c>
      <c r="H2480" s="166">
        <v>1084</v>
      </c>
      <c r="I2480" s="166">
        <v>1140</v>
      </c>
      <c r="J2480" s="166">
        <v>1296</v>
      </c>
      <c r="K2480" s="357">
        <v>1084</v>
      </c>
      <c r="L2480" s="357">
        <v>1140</v>
      </c>
      <c r="M2480" s="357">
        <v>1296</v>
      </c>
      <c r="N2480" s="357">
        <v>1171</v>
      </c>
      <c r="O2480" s="357">
        <v>1064</v>
      </c>
      <c r="P2480" s="357">
        <v>1142</v>
      </c>
      <c r="Q2480" s="357">
        <v>1298</v>
      </c>
      <c r="R2480" s="357">
        <v>1173</v>
      </c>
      <c r="S2480" s="362" t="s">
        <v>2207</v>
      </c>
      <c r="T2480" s="362" t="s">
        <v>2207</v>
      </c>
      <c r="U2480" s="362" t="s">
        <v>2207</v>
      </c>
      <c r="V2480" s="362" t="s">
        <v>2207</v>
      </c>
      <c r="W2480" s="362" t="s">
        <v>2207</v>
      </c>
      <c r="X2480" s="357">
        <v>1090</v>
      </c>
      <c r="Y2480" s="357">
        <v>1195</v>
      </c>
      <c r="Z2480" s="357">
        <v>1476</v>
      </c>
      <c r="AA2480" s="357">
        <v>1271</v>
      </c>
      <c r="AB2480" s="357">
        <v>1154</v>
      </c>
      <c r="AC2480" s="357">
        <v>1309</v>
      </c>
      <c r="AD2480" s="357">
        <v>1553</v>
      </c>
      <c r="AE2480" s="357">
        <v>1342</v>
      </c>
      <c r="AF2480" s="357">
        <v>1508</v>
      </c>
      <c r="AG2480" s="357">
        <v>1670</v>
      </c>
      <c r="AH2480" s="357">
        <v>1978</v>
      </c>
      <c r="AI2480" s="368" t="s">
        <v>2207</v>
      </c>
      <c r="AJ2480" s="357">
        <v>1090</v>
      </c>
      <c r="AK2480" s="357">
        <v>1195</v>
      </c>
      <c r="AL2480" s="357">
        <v>1476</v>
      </c>
      <c r="AM2480" s="357">
        <v>1154</v>
      </c>
      <c r="AN2480" s="357">
        <v>1284</v>
      </c>
      <c r="AO2480" s="357">
        <v>1488</v>
      </c>
      <c r="AP2480" s="362" t="s">
        <v>2207</v>
      </c>
      <c r="AQ2480" s="362" t="s">
        <v>2207</v>
      </c>
      <c r="AR2480" s="362" t="s">
        <v>2207</v>
      </c>
      <c r="AS2480" s="362" t="s">
        <v>2207</v>
      </c>
      <c r="AT2480" s="105"/>
      <c r="AU2480" s="105" t="s">
        <v>413</v>
      </c>
      <c r="AV2480" s="126">
        <v>9.5</v>
      </c>
    </row>
    <row r="2481" spans="2:48" ht="23.25" customHeight="1">
      <c r="B2481" s="440"/>
      <c r="D2481" s="105" t="s">
        <v>3306</v>
      </c>
      <c r="E2481" s="164" t="s">
        <v>3306</v>
      </c>
      <c r="F2481" s="165" t="s">
        <v>792</v>
      </c>
      <c r="G2481" s="126">
        <v>9.5</v>
      </c>
      <c r="H2481" s="166">
        <v>1084</v>
      </c>
      <c r="I2481" s="166">
        <v>1140</v>
      </c>
      <c r="J2481" s="166">
        <v>1296</v>
      </c>
      <c r="K2481" s="357">
        <v>1084</v>
      </c>
      <c r="L2481" s="357">
        <v>1140</v>
      </c>
      <c r="M2481" s="357">
        <v>1296</v>
      </c>
      <c r="N2481" s="357">
        <v>1171</v>
      </c>
      <c r="O2481" s="357">
        <v>1064</v>
      </c>
      <c r="P2481" s="357">
        <v>1142</v>
      </c>
      <c r="Q2481" s="357">
        <v>1298</v>
      </c>
      <c r="R2481" s="357">
        <v>1173</v>
      </c>
      <c r="S2481" s="362" t="s">
        <v>2207</v>
      </c>
      <c r="T2481" s="362" t="s">
        <v>2207</v>
      </c>
      <c r="U2481" s="362" t="s">
        <v>2207</v>
      </c>
      <c r="V2481" s="362" t="s">
        <v>2207</v>
      </c>
      <c r="W2481" s="362" t="s">
        <v>2207</v>
      </c>
      <c r="X2481" s="357">
        <v>1090</v>
      </c>
      <c r="Y2481" s="357">
        <v>1195</v>
      </c>
      <c r="Z2481" s="357">
        <v>1476</v>
      </c>
      <c r="AA2481" s="357">
        <v>1271</v>
      </c>
      <c r="AB2481" s="357">
        <v>1154</v>
      </c>
      <c r="AC2481" s="357">
        <v>1309</v>
      </c>
      <c r="AD2481" s="357">
        <v>1553</v>
      </c>
      <c r="AE2481" s="357">
        <v>1342</v>
      </c>
      <c r="AF2481" s="357">
        <v>1508</v>
      </c>
      <c r="AG2481" s="357">
        <v>1670</v>
      </c>
      <c r="AH2481" s="357">
        <v>1978</v>
      </c>
      <c r="AI2481" s="368" t="s">
        <v>2207</v>
      </c>
      <c r="AJ2481" s="357">
        <v>1090</v>
      </c>
      <c r="AK2481" s="357">
        <v>1195</v>
      </c>
      <c r="AL2481" s="357">
        <v>1476</v>
      </c>
      <c r="AM2481" s="357">
        <v>1154</v>
      </c>
      <c r="AN2481" s="357">
        <v>1284</v>
      </c>
      <c r="AO2481" s="357">
        <v>1488</v>
      </c>
      <c r="AP2481" s="362" t="s">
        <v>2207</v>
      </c>
      <c r="AQ2481" s="362" t="s">
        <v>2207</v>
      </c>
      <c r="AR2481" s="362" t="s">
        <v>2207</v>
      </c>
      <c r="AS2481" s="362" t="s">
        <v>2207</v>
      </c>
      <c r="AT2481" s="105"/>
      <c r="AU2481" s="105" t="s">
        <v>3306</v>
      </c>
      <c r="AV2481" s="126">
        <v>9.5</v>
      </c>
    </row>
    <row r="2482" spans="2:48" ht="23.25" customHeight="1">
      <c r="B2482" s="440"/>
      <c r="D2482" s="105" t="s">
        <v>5454</v>
      </c>
      <c r="E2482" s="13" t="s">
        <v>5454</v>
      </c>
      <c r="F2482" s="2" t="s">
        <v>5455</v>
      </c>
      <c r="G2482">
        <v>10.5</v>
      </c>
      <c r="H2482" s="398" t="s">
        <v>2207</v>
      </c>
      <c r="I2482" s="398" t="s">
        <v>2207</v>
      </c>
      <c r="J2482" s="398" t="s">
        <v>2207</v>
      </c>
      <c r="K2482" s="390" t="s">
        <v>2207</v>
      </c>
      <c r="L2482" s="390" t="s">
        <v>2207</v>
      </c>
      <c r="M2482" s="390" t="s">
        <v>2207</v>
      </c>
      <c r="N2482" s="390" t="s">
        <v>2207</v>
      </c>
      <c r="O2482" s="390" t="s">
        <v>2207</v>
      </c>
      <c r="P2482" s="390" t="s">
        <v>2207</v>
      </c>
      <c r="Q2482" s="390" t="s">
        <v>2207</v>
      </c>
      <c r="R2482" s="390" t="s">
        <v>2207</v>
      </c>
      <c r="S2482" s="362" t="s">
        <v>2207</v>
      </c>
      <c r="T2482" s="362" t="s">
        <v>2207</v>
      </c>
      <c r="U2482" s="362" t="s">
        <v>2207</v>
      </c>
      <c r="V2482" s="390" t="s">
        <v>2207</v>
      </c>
      <c r="W2482" s="390" t="s">
        <v>2207</v>
      </c>
      <c r="X2482" s="391">
        <v>1132</v>
      </c>
      <c r="Y2482" s="391">
        <v>1239</v>
      </c>
      <c r="Z2482" s="391">
        <v>1539</v>
      </c>
      <c r="AA2482" s="391">
        <v>1316</v>
      </c>
      <c r="AB2482" s="391">
        <v>1218</v>
      </c>
      <c r="AC2482" s="391">
        <v>1359</v>
      </c>
      <c r="AD2482" s="391">
        <v>1616</v>
      </c>
      <c r="AE2482" s="391">
        <v>1387</v>
      </c>
      <c r="AF2482" s="391">
        <v>1572</v>
      </c>
      <c r="AG2482" s="391">
        <v>1720</v>
      </c>
      <c r="AH2482" s="391">
        <v>2041</v>
      </c>
      <c r="AI2482" s="399" t="s">
        <v>2207</v>
      </c>
      <c r="AJ2482" s="391">
        <v>1134</v>
      </c>
      <c r="AK2482" s="391">
        <v>1243</v>
      </c>
      <c r="AL2482" s="391">
        <v>1542</v>
      </c>
      <c r="AM2482" s="391">
        <v>1218</v>
      </c>
      <c r="AN2482" s="391">
        <v>1336</v>
      </c>
      <c r="AO2482" s="391">
        <v>1551</v>
      </c>
      <c r="AP2482" s="390" t="s">
        <v>2207</v>
      </c>
      <c r="AQ2482" s="390" t="s">
        <v>2207</v>
      </c>
      <c r="AR2482" s="390" t="s">
        <v>2207</v>
      </c>
      <c r="AS2482" s="390" t="s">
        <v>2207</v>
      </c>
      <c r="AU2482" s="105" t="s">
        <v>5454</v>
      </c>
      <c r="AV2482" s="126">
        <v>10.5</v>
      </c>
    </row>
    <row r="2483" spans="2:48" ht="23.25" customHeight="1">
      <c r="B2483" s="440"/>
      <c r="D2483" s="105" t="s">
        <v>5456</v>
      </c>
      <c r="E2483" s="13" t="s">
        <v>5456</v>
      </c>
      <c r="F2483" s="2" t="s">
        <v>5455</v>
      </c>
      <c r="G2483">
        <v>10.5</v>
      </c>
      <c r="H2483" s="398" t="s">
        <v>2207</v>
      </c>
      <c r="I2483" s="398" t="s">
        <v>2207</v>
      </c>
      <c r="J2483" s="398" t="s">
        <v>2207</v>
      </c>
      <c r="K2483" s="390" t="s">
        <v>2207</v>
      </c>
      <c r="L2483" s="390" t="s">
        <v>2207</v>
      </c>
      <c r="M2483" s="390" t="s">
        <v>2207</v>
      </c>
      <c r="N2483" s="390" t="s">
        <v>2207</v>
      </c>
      <c r="O2483" s="390" t="s">
        <v>2207</v>
      </c>
      <c r="P2483" s="390" t="s">
        <v>2207</v>
      </c>
      <c r="Q2483" s="390" t="s">
        <v>2207</v>
      </c>
      <c r="R2483" s="390" t="s">
        <v>2207</v>
      </c>
      <c r="S2483" s="362" t="s">
        <v>2207</v>
      </c>
      <c r="T2483" s="362" t="s">
        <v>2207</v>
      </c>
      <c r="U2483" s="362" t="s">
        <v>2207</v>
      </c>
      <c r="V2483" s="390" t="s">
        <v>2207</v>
      </c>
      <c r="W2483" s="390" t="s">
        <v>2207</v>
      </c>
      <c r="X2483" s="391">
        <v>1132</v>
      </c>
      <c r="Y2483" s="391">
        <v>1239</v>
      </c>
      <c r="Z2483" s="391">
        <v>1539</v>
      </c>
      <c r="AA2483" s="391">
        <v>1316</v>
      </c>
      <c r="AB2483" s="391">
        <v>1218</v>
      </c>
      <c r="AC2483" s="391">
        <v>1359</v>
      </c>
      <c r="AD2483" s="391">
        <v>1616</v>
      </c>
      <c r="AE2483" s="391">
        <v>1387</v>
      </c>
      <c r="AF2483" s="391">
        <v>1572</v>
      </c>
      <c r="AG2483" s="391">
        <v>1720</v>
      </c>
      <c r="AH2483" s="391">
        <v>2041</v>
      </c>
      <c r="AI2483" s="399" t="s">
        <v>2207</v>
      </c>
      <c r="AJ2483" s="391">
        <v>1134</v>
      </c>
      <c r="AK2483" s="391">
        <v>1243</v>
      </c>
      <c r="AL2483" s="391">
        <v>1542</v>
      </c>
      <c r="AM2483" s="391">
        <v>1218</v>
      </c>
      <c r="AN2483" s="391">
        <v>1336</v>
      </c>
      <c r="AO2483" s="391">
        <v>1551</v>
      </c>
      <c r="AP2483" s="390" t="s">
        <v>2207</v>
      </c>
      <c r="AQ2483" s="390" t="s">
        <v>2207</v>
      </c>
      <c r="AR2483" s="390" t="s">
        <v>2207</v>
      </c>
      <c r="AS2483" s="390" t="s">
        <v>2207</v>
      </c>
      <c r="AU2483" s="105" t="s">
        <v>5456</v>
      </c>
      <c r="AV2483" s="126">
        <v>10.5</v>
      </c>
    </row>
    <row r="2484" spans="2:48" ht="23.25" customHeight="1">
      <c r="B2484" s="440"/>
      <c r="D2484" s="105" t="s">
        <v>5421</v>
      </c>
      <c r="E2484" s="13" t="s">
        <v>5421</v>
      </c>
      <c r="F2484" s="2" t="s">
        <v>5422</v>
      </c>
      <c r="G2484">
        <v>10.5</v>
      </c>
      <c r="H2484" s="398" t="s">
        <v>2207</v>
      </c>
      <c r="I2484" s="398" t="s">
        <v>2207</v>
      </c>
      <c r="J2484" s="398" t="s">
        <v>2207</v>
      </c>
      <c r="K2484" s="390" t="s">
        <v>2207</v>
      </c>
      <c r="L2484" s="390" t="s">
        <v>2207</v>
      </c>
      <c r="M2484" s="390" t="s">
        <v>2207</v>
      </c>
      <c r="N2484" s="390" t="s">
        <v>2207</v>
      </c>
      <c r="O2484" s="390" t="s">
        <v>2207</v>
      </c>
      <c r="P2484" s="390" t="s">
        <v>2207</v>
      </c>
      <c r="Q2484" s="390" t="s">
        <v>2207</v>
      </c>
      <c r="R2484" s="390" t="s">
        <v>2207</v>
      </c>
      <c r="S2484" s="362" t="s">
        <v>2207</v>
      </c>
      <c r="T2484" s="362" t="s">
        <v>2207</v>
      </c>
      <c r="U2484" s="362" t="s">
        <v>2207</v>
      </c>
      <c r="V2484" s="390" t="s">
        <v>2207</v>
      </c>
      <c r="W2484" s="390" t="s">
        <v>2207</v>
      </c>
      <c r="X2484" s="391">
        <v>963</v>
      </c>
      <c r="Y2484" s="391">
        <v>1067</v>
      </c>
      <c r="Z2484" s="391">
        <v>1337</v>
      </c>
      <c r="AA2484" s="391">
        <v>1129</v>
      </c>
      <c r="AB2484" s="391">
        <v>985</v>
      </c>
      <c r="AC2484" s="391">
        <v>1122</v>
      </c>
      <c r="AD2484" s="391">
        <v>1337</v>
      </c>
      <c r="AE2484" s="391">
        <v>1129</v>
      </c>
      <c r="AF2484" s="391">
        <v>1056</v>
      </c>
      <c r="AG2484" s="391">
        <v>1194</v>
      </c>
      <c r="AH2484" s="391">
        <v>1422</v>
      </c>
      <c r="AI2484" s="399" t="s">
        <v>2207</v>
      </c>
      <c r="AJ2484" s="391">
        <v>966</v>
      </c>
      <c r="AK2484" s="391">
        <v>1071</v>
      </c>
      <c r="AL2484" s="391">
        <v>1340</v>
      </c>
      <c r="AM2484" s="391">
        <v>985</v>
      </c>
      <c r="AN2484" s="391">
        <v>1103</v>
      </c>
      <c r="AO2484" s="391">
        <v>1284</v>
      </c>
      <c r="AP2484" s="390" t="s">
        <v>2207</v>
      </c>
      <c r="AQ2484" s="390" t="s">
        <v>2207</v>
      </c>
      <c r="AR2484" s="390" t="s">
        <v>2207</v>
      </c>
      <c r="AS2484" s="391">
        <v>1327</v>
      </c>
      <c r="AU2484" s="105" t="s">
        <v>5421</v>
      </c>
      <c r="AV2484" s="126">
        <v>10.5</v>
      </c>
    </row>
    <row r="2485" spans="2:48" ht="23.25" customHeight="1">
      <c r="B2485" s="440"/>
      <c r="D2485" s="105" t="s">
        <v>5423</v>
      </c>
      <c r="E2485" s="13" t="s">
        <v>5423</v>
      </c>
      <c r="F2485" s="2" t="s">
        <v>5422</v>
      </c>
      <c r="G2485">
        <v>10.5</v>
      </c>
      <c r="H2485" s="398" t="s">
        <v>2207</v>
      </c>
      <c r="I2485" s="398" t="s">
        <v>2207</v>
      </c>
      <c r="J2485" s="398" t="s">
        <v>2207</v>
      </c>
      <c r="K2485" s="390" t="s">
        <v>2207</v>
      </c>
      <c r="L2485" s="390" t="s">
        <v>2207</v>
      </c>
      <c r="M2485" s="390" t="s">
        <v>2207</v>
      </c>
      <c r="N2485" s="390" t="s">
        <v>2207</v>
      </c>
      <c r="O2485" s="390" t="s">
        <v>2207</v>
      </c>
      <c r="P2485" s="390" t="s">
        <v>2207</v>
      </c>
      <c r="Q2485" s="390" t="s">
        <v>2207</v>
      </c>
      <c r="R2485" s="390" t="s">
        <v>2207</v>
      </c>
      <c r="S2485" s="362" t="s">
        <v>2207</v>
      </c>
      <c r="T2485" s="362" t="s">
        <v>2207</v>
      </c>
      <c r="U2485" s="362" t="s">
        <v>2207</v>
      </c>
      <c r="V2485" s="390" t="s">
        <v>2207</v>
      </c>
      <c r="W2485" s="390" t="s">
        <v>2207</v>
      </c>
      <c r="X2485" s="391">
        <v>963</v>
      </c>
      <c r="Y2485" s="391">
        <v>1067</v>
      </c>
      <c r="Z2485" s="391">
        <v>1337</v>
      </c>
      <c r="AA2485" s="391">
        <v>1129</v>
      </c>
      <c r="AB2485" s="391">
        <v>985</v>
      </c>
      <c r="AC2485" s="391">
        <v>1122</v>
      </c>
      <c r="AD2485" s="391">
        <v>1337</v>
      </c>
      <c r="AE2485" s="391">
        <v>1129</v>
      </c>
      <c r="AF2485" s="391">
        <v>1056</v>
      </c>
      <c r="AG2485" s="391">
        <v>1194</v>
      </c>
      <c r="AH2485" s="391">
        <v>1422</v>
      </c>
      <c r="AI2485" s="399" t="s">
        <v>2207</v>
      </c>
      <c r="AJ2485" s="391">
        <v>966</v>
      </c>
      <c r="AK2485" s="391">
        <v>1071</v>
      </c>
      <c r="AL2485" s="391">
        <v>1340</v>
      </c>
      <c r="AM2485" s="391">
        <v>985</v>
      </c>
      <c r="AN2485" s="391">
        <v>1103</v>
      </c>
      <c r="AO2485" s="391">
        <v>1284</v>
      </c>
      <c r="AP2485" s="390" t="s">
        <v>2207</v>
      </c>
      <c r="AQ2485" s="390" t="s">
        <v>2207</v>
      </c>
      <c r="AR2485" s="390" t="s">
        <v>2207</v>
      </c>
      <c r="AS2485" s="391">
        <v>1327</v>
      </c>
      <c r="AU2485" s="105" t="s">
        <v>5423</v>
      </c>
      <c r="AV2485" s="126">
        <v>10.5</v>
      </c>
    </row>
    <row r="2486" spans="2:48" ht="23.25" customHeight="1">
      <c r="B2486" s="440"/>
      <c r="D2486" s="105" t="s">
        <v>5487</v>
      </c>
      <c r="E2486" s="13" t="s">
        <v>5487</v>
      </c>
      <c r="F2486" s="2" t="s">
        <v>5488</v>
      </c>
      <c r="G2486">
        <v>10.5</v>
      </c>
      <c r="H2486" s="398" t="s">
        <v>2207</v>
      </c>
      <c r="I2486" s="398" t="s">
        <v>2207</v>
      </c>
      <c r="J2486" s="398" t="s">
        <v>2207</v>
      </c>
      <c r="K2486" s="390" t="s">
        <v>2207</v>
      </c>
      <c r="L2486" s="390" t="s">
        <v>2207</v>
      </c>
      <c r="M2486" s="390" t="s">
        <v>2207</v>
      </c>
      <c r="N2486" s="390" t="s">
        <v>2207</v>
      </c>
      <c r="O2486" s="390" t="s">
        <v>2207</v>
      </c>
      <c r="P2486" s="390" t="s">
        <v>2207</v>
      </c>
      <c r="Q2486" s="390" t="s">
        <v>2207</v>
      </c>
      <c r="R2486" s="390" t="s">
        <v>2207</v>
      </c>
      <c r="S2486" s="362" t="s">
        <v>2207</v>
      </c>
      <c r="T2486" s="362" t="s">
        <v>2207</v>
      </c>
      <c r="U2486" s="362" t="s">
        <v>2207</v>
      </c>
      <c r="V2486" s="390" t="s">
        <v>2207</v>
      </c>
      <c r="W2486" s="390" t="s">
        <v>2207</v>
      </c>
      <c r="X2486" s="391">
        <v>1132</v>
      </c>
      <c r="Y2486" s="391">
        <v>1239</v>
      </c>
      <c r="Z2486" s="391">
        <v>1539</v>
      </c>
      <c r="AA2486" s="391">
        <v>1316</v>
      </c>
      <c r="AB2486" s="391">
        <v>1218</v>
      </c>
      <c r="AC2486" s="391">
        <v>1359</v>
      </c>
      <c r="AD2486" s="391">
        <v>1616</v>
      </c>
      <c r="AE2486" s="391">
        <v>1387</v>
      </c>
      <c r="AF2486" s="391">
        <v>1572</v>
      </c>
      <c r="AG2486" s="391">
        <v>1720</v>
      </c>
      <c r="AH2486" s="391">
        <v>2041</v>
      </c>
      <c r="AI2486" s="399" t="s">
        <v>2207</v>
      </c>
      <c r="AJ2486" s="391">
        <v>1134</v>
      </c>
      <c r="AK2486" s="391">
        <v>1243</v>
      </c>
      <c r="AL2486" s="391">
        <v>1542</v>
      </c>
      <c r="AM2486" s="391">
        <v>1218</v>
      </c>
      <c r="AN2486" s="391">
        <v>1336</v>
      </c>
      <c r="AO2486" s="391">
        <v>1551</v>
      </c>
      <c r="AP2486" s="390" t="s">
        <v>2207</v>
      </c>
      <c r="AQ2486" s="390" t="s">
        <v>2207</v>
      </c>
      <c r="AR2486" s="390" t="s">
        <v>2207</v>
      </c>
      <c r="AS2486" s="390" t="s">
        <v>2207</v>
      </c>
      <c r="AU2486" s="105" t="s">
        <v>5487</v>
      </c>
      <c r="AV2486" s="126">
        <v>10.5</v>
      </c>
    </row>
    <row r="2487" spans="2:48" ht="23.25" customHeight="1">
      <c r="B2487" s="440"/>
      <c r="D2487" s="105" t="s">
        <v>5489</v>
      </c>
      <c r="E2487" s="13" t="s">
        <v>5489</v>
      </c>
      <c r="F2487" s="2" t="s">
        <v>5488</v>
      </c>
      <c r="G2487">
        <v>10.5</v>
      </c>
      <c r="H2487" s="398" t="s">
        <v>2207</v>
      </c>
      <c r="I2487" s="398" t="s">
        <v>2207</v>
      </c>
      <c r="J2487" s="398" t="s">
        <v>2207</v>
      </c>
      <c r="K2487" s="390" t="s">
        <v>2207</v>
      </c>
      <c r="L2487" s="390" t="s">
        <v>2207</v>
      </c>
      <c r="M2487" s="390" t="s">
        <v>2207</v>
      </c>
      <c r="N2487" s="390" t="s">
        <v>2207</v>
      </c>
      <c r="O2487" s="390" t="s">
        <v>2207</v>
      </c>
      <c r="P2487" s="390" t="s">
        <v>2207</v>
      </c>
      <c r="Q2487" s="390" t="s">
        <v>2207</v>
      </c>
      <c r="R2487" s="390" t="s">
        <v>2207</v>
      </c>
      <c r="S2487" s="362" t="s">
        <v>2207</v>
      </c>
      <c r="T2487" s="362" t="s">
        <v>2207</v>
      </c>
      <c r="U2487" s="362" t="s">
        <v>2207</v>
      </c>
      <c r="V2487" s="390" t="s">
        <v>2207</v>
      </c>
      <c r="W2487" s="390" t="s">
        <v>2207</v>
      </c>
      <c r="X2487" s="391">
        <v>1132</v>
      </c>
      <c r="Y2487" s="391">
        <v>1239</v>
      </c>
      <c r="Z2487" s="391">
        <v>1539</v>
      </c>
      <c r="AA2487" s="391">
        <v>1316</v>
      </c>
      <c r="AB2487" s="391">
        <v>1218</v>
      </c>
      <c r="AC2487" s="391">
        <v>1359</v>
      </c>
      <c r="AD2487" s="391">
        <v>1616</v>
      </c>
      <c r="AE2487" s="391">
        <v>1387</v>
      </c>
      <c r="AF2487" s="391">
        <v>1572</v>
      </c>
      <c r="AG2487" s="391">
        <v>1720</v>
      </c>
      <c r="AH2487" s="391">
        <v>2041</v>
      </c>
      <c r="AI2487" s="399" t="s">
        <v>2207</v>
      </c>
      <c r="AJ2487" s="391">
        <v>1134</v>
      </c>
      <c r="AK2487" s="391">
        <v>1243</v>
      </c>
      <c r="AL2487" s="391">
        <v>1542</v>
      </c>
      <c r="AM2487" s="391">
        <v>1218</v>
      </c>
      <c r="AN2487" s="391">
        <v>1336</v>
      </c>
      <c r="AO2487" s="391">
        <v>1551</v>
      </c>
      <c r="AP2487" s="390" t="s">
        <v>2207</v>
      </c>
      <c r="AQ2487" s="390" t="s">
        <v>2207</v>
      </c>
      <c r="AR2487" s="390" t="s">
        <v>2207</v>
      </c>
      <c r="AS2487" s="390" t="s">
        <v>2207</v>
      </c>
      <c r="AU2487" s="105" t="s">
        <v>5489</v>
      </c>
      <c r="AV2487" s="126">
        <v>10.5</v>
      </c>
    </row>
    <row r="2488" spans="2:48" ht="23.25" customHeight="1">
      <c r="B2488" s="440"/>
      <c r="D2488" s="105" t="s">
        <v>2950</v>
      </c>
      <c r="E2488" s="164" t="s">
        <v>2950</v>
      </c>
      <c r="F2488" s="165" t="s">
        <v>2958</v>
      </c>
      <c r="G2488" s="126">
        <v>11.4</v>
      </c>
      <c r="H2488" s="166">
        <v>1224</v>
      </c>
      <c r="I2488" s="166">
        <v>1286</v>
      </c>
      <c r="J2488" s="166">
        <v>1461</v>
      </c>
      <c r="K2488" s="357">
        <v>1224</v>
      </c>
      <c r="L2488" s="357">
        <v>1286</v>
      </c>
      <c r="M2488" s="357">
        <v>1461</v>
      </c>
      <c r="N2488" s="357">
        <v>1322</v>
      </c>
      <c r="O2488" s="357">
        <v>1202</v>
      </c>
      <c r="P2488" s="357">
        <v>1288</v>
      </c>
      <c r="Q2488" s="357">
        <v>1463</v>
      </c>
      <c r="R2488" s="357">
        <v>1324</v>
      </c>
      <c r="S2488" s="362" t="s">
        <v>2207</v>
      </c>
      <c r="T2488" s="362" t="s">
        <v>2207</v>
      </c>
      <c r="U2488" s="362" t="s">
        <v>2207</v>
      </c>
      <c r="V2488" s="362" t="s">
        <v>2207</v>
      </c>
      <c r="W2488" s="362" t="s">
        <v>2207</v>
      </c>
      <c r="X2488" s="357">
        <v>1217</v>
      </c>
      <c r="Y2488" s="357">
        <v>1334</v>
      </c>
      <c r="Z2488" s="357">
        <v>1653</v>
      </c>
      <c r="AA2488" s="357">
        <v>1419</v>
      </c>
      <c r="AB2488" s="357">
        <v>1281</v>
      </c>
      <c r="AC2488" s="357">
        <v>1458</v>
      </c>
      <c r="AD2488" s="357">
        <v>1730</v>
      </c>
      <c r="AE2488" s="357">
        <v>1490</v>
      </c>
      <c r="AF2488" s="357">
        <v>1635</v>
      </c>
      <c r="AG2488" s="357">
        <v>1819</v>
      </c>
      <c r="AH2488" s="357">
        <v>2155</v>
      </c>
      <c r="AI2488" s="368" t="s">
        <v>2207</v>
      </c>
      <c r="AJ2488" s="357">
        <v>1217</v>
      </c>
      <c r="AK2488" s="357">
        <v>1334</v>
      </c>
      <c r="AL2488" s="357">
        <v>1653</v>
      </c>
      <c r="AM2488" s="357">
        <v>1281</v>
      </c>
      <c r="AN2488" s="357">
        <v>1430</v>
      </c>
      <c r="AO2488" s="357">
        <v>1658</v>
      </c>
      <c r="AP2488" s="362" t="s">
        <v>2207</v>
      </c>
      <c r="AQ2488" s="362" t="s">
        <v>2207</v>
      </c>
      <c r="AR2488" s="362" t="s">
        <v>2207</v>
      </c>
      <c r="AS2488" s="362" t="s">
        <v>2207</v>
      </c>
      <c r="AT2488" s="105"/>
      <c r="AU2488" s="105" t="s">
        <v>2950</v>
      </c>
      <c r="AV2488" s="126">
        <v>11.4</v>
      </c>
    </row>
    <row r="2489" spans="2:48" ht="23.25" customHeight="1">
      <c r="B2489" s="440"/>
      <c r="D2489" s="105" t="s">
        <v>3307</v>
      </c>
      <c r="E2489" s="164" t="s">
        <v>3307</v>
      </c>
      <c r="F2489" s="165" t="s">
        <v>2958</v>
      </c>
      <c r="G2489" s="126">
        <v>11.4</v>
      </c>
      <c r="H2489" s="166">
        <v>1224</v>
      </c>
      <c r="I2489" s="166">
        <v>1286</v>
      </c>
      <c r="J2489" s="166">
        <v>1461</v>
      </c>
      <c r="K2489" s="357">
        <v>1224</v>
      </c>
      <c r="L2489" s="357">
        <v>1286</v>
      </c>
      <c r="M2489" s="357">
        <v>1461</v>
      </c>
      <c r="N2489" s="357">
        <v>1322</v>
      </c>
      <c r="O2489" s="357">
        <v>1202</v>
      </c>
      <c r="P2489" s="357">
        <v>1288</v>
      </c>
      <c r="Q2489" s="357">
        <v>1463</v>
      </c>
      <c r="R2489" s="357">
        <v>1324</v>
      </c>
      <c r="S2489" s="362" t="s">
        <v>2207</v>
      </c>
      <c r="T2489" s="362" t="s">
        <v>2207</v>
      </c>
      <c r="U2489" s="362" t="s">
        <v>2207</v>
      </c>
      <c r="V2489" s="362" t="s">
        <v>2207</v>
      </c>
      <c r="W2489" s="362" t="s">
        <v>2207</v>
      </c>
      <c r="X2489" s="357">
        <v>1217</v>
      </c>
      <c r="Y2489" s="357">
        <v>1334</v>
      </c>
      <c r="Z2489" s="357">
        <v>1653</v>
      </c>
      <c r="AA2489" s="357">
        <v>1419</v>
      </c>
      <c r="AB2489" s="357">
        <v>1281</v>
      </c>
      <c r="AC2489" s="357">
        <v>1458</v>
      </c>
      <c r="AD2489" s="357">
        <v>1730</v>
      </c>
      <c r="AE2489" s="357">
        <v>1490</v>
      </c>
      <c r="AF2489" s="357">
        <v>1635</v>
      </c>
      <c r="AG2489" s="357">
        <v>1819</v>
      </c>
      <c r="AH2489" s="357">
        <v>2155</v>
      </c>
      <c r="AI2489" s="368" t="s">
        <v>2207</v>
      </c>
      <c r="AJ2489" s="357">
        <v>1217</v>
      </c>
      <c r="AK2489" s="357">
        <v>1334</v>
      </c>
      <c r="AL2489" s="357">
        <v>1653</v>
      </c>
      <c r="AM2489" s="357">
        <v>1281</v>
      </c>
      <c r="AN2489" s="357">
        <v>1430</v>
      </c>
      <c r="AO2489" s="357">
        <v>1658</v>
      </c>
      <c r="AP2489" s="362" t="s">
        <v>2207</v>
      </c>
      <c r="AQ2489" s="362" t="s">
        <v>2207</v>
      </c>
      <c r="AR2489" s="362" t="s">
        <v>2207</v>
      </c>
      <c r="AS2489" s="362" t="s">
        <v>2207</v>
      </c>
      <c r="AT2489" s="105"/>
      <c r="AU2489" s="105" t="s">
        <v>3307</v>
      </c>
      <c r="AV2489" s="126">
        <v>11.4</v>
      </c>
    </row>
    <row r="2490" spans="2:48" ht="23.25" customHeight="1">
      <c r="B2490" s="440"/>
      <c r="D2490" s="105" t="s">
        <v>2949</v>
      </c>
      <c r="E2490" s="164" t="s">
        <v>2949</v>
      </c>
      <c r="F2490" s="165" t="s">
        <v>2957</v>
      </c>
      <c r="G2490" s="126">
        <v>11.4</v>
      </c>
      <c r="H2490" s="166">
        <v>1082</v>
      </c>
      <c r="I2490" s="166">
        <v>1146</v>
      </c>
      <c r="J2490" s="166">
        <v>1303</v>
      </c>
      <c r="K2490" s="357">
        <v>1082</v>
      </c>
      <c r="L2490" s="357">
        <v>1146</v>
      </c>
      <c r="M2490" s="357">
        <v>1303</v>
      </c>
      <c r="N2490" s="357">
        <v>1175</v>
      </c>
      <c r="O2490" s="357">
        <v>1061</v>
      </c>
      <c r="P2490" s="357">
        <v>1146</v>
      </c>
      <c r="Q2490" s="357">
        <v>1303</v>
      </c>
      <c r="R2490" s="357">
        <v>1175</v>
      </c>
      <c r="S2490" s="362" t="s">
        <v>2207</v>
      </c>
      <c r="T2490" s="362" t="s">
        <v>2207</v>
      </c>
      <c r="U2490" s="362" t="s">
        <v>2207</v>
      </c>
      <c r="V2490" s="362" t="s">
        <v>2207</v>
      </c>
      <c r="W2490" s="362" t="s">
        <v>2207</v>
      </c>
      <c r="X2490" s="357">
        <v>1048</v>
      </c>
      <c r="Y2490" s="357">
        <v>1162</v>
      </c>
      <c r="Z2490" s="357">
        <v>1451</v>
      </c>
      <c r="AA2490" s="357">
        <v>1232</v>
      </c>
      <c r="AB2490" s="357">
        <v>1048</v>
      </c>
      <c r="AC2490" s="357">
        <v>1221</v>
      </c>
      <c r="AD2490" s="357">
        <v>1451</v>
      </c>
      <c r="AE2490" s="357">
        <v>1232</v>
      </c>
      <c r="AF2490" s="357">
        <v>1119</v>
      </c>
      <c r="AG2490" s="357">
        <v>1293</v>
      </c>
      <c r="AH2490" s="357">
        <v>1536</v>
      </c>
      <c r="AI2490" s="368" t="s">
        <v>2207</v>
      </c>
      <c r="AJ2490" s="357">
        <v>1048</v>
      </c>
      <c r="AK2490" s="357">
        <v>1162</v>
      </c>
      <c r="AL2490" s="357">
        <v>1451</v>
      </c>
      <c r="AM2490" s="357">
        <v>1048</v>
      </c>
      <c r="AN2490" s="357">
        <v>1197</v>
      </c>
      <c r="AO2490" s="357">
        <v>1391</v>
      </c>
      <c r="AP2490" s="362" t="s">
        <v>2207</v>
      </c>
      <c r="AQ2490" s="362" t="s">
        <v>2207</v>
      </c>
      <c r="AR2490" s="362" t="s">
        <v>2207</v>
      </c>
      <c r="AS2490" s="357">
        <v>1391</v>
      </c>
      <c r="AT2490" s="105"/>
      <c r="AU2490" s="105" t="s">
        <v>2949</v>
      </c>
      <c r="AV2490" s="126">
        <v>11.4</v>
      </c>
    </row>
    <row r="2491" spans="2:48" ht="23.25" customHeight="1">
      <c r="B2491" s="440"/>
      <c r="D2491" s="105" t="s">
        <v>3308</v>
      </c>
      <c r="E2491" s="164" t="s">
        <v>3308</v>
      </c>
      <c r="F2491" s="165" t="s">
        <v>2957</v>
      </c>
      <c r="G2491" s="126">
        <v>11.4</v>
      </c>
      <c r="H2491" s="166">
        <v>1082</v>
      </c>
      <c r="I2491" s="166">
        <v>1146</v>
      </c>
      <c r="J2491" s="166">
        <v>1303</v>
      </c>
      <c r="K2491" s="357">
        <v>1082</v>
      </c>
      <c r="L2491" s="357">
        <v>1146</v>
      </c>
      <c r="M2491" s="357">
        <v>1303</v>
      </c>
      <c r="N2491" s="357">
        <v>1175</v>
      </c>
      <c r="O2491" s="357">
        <v>1061</v>
      </c>
      <c r="P2491" s="357">
        <v>1146</v>
      </c>
      <c r="Q2491" s="357">
        <v>1303</v>
      </c>
      <c r="R2491" s="357">
        <v>1175</v>
      </c>
      <c r="S2491" s="362" t="s">
        <v>2207</v>
      </c>
      <c r="T2491" s="362" t="s">
        <v>2207</v>
      </c>
      <c r="U2491" s="362" t="s">
        <v>2207</v>
      </c>
      <c r="V2491" s="362" t="s">
        <v>2207</v>
      </c>
      <c r="W2491" s="362" t="s">
        <v>2207</v>
      </c>
      <c r="X2491" s="357">
        <v>1048</v>
      </c>
      <c r="Y2491" s="357">
        <v>1162</v>
      </c>
      <c r="Z2491" s="357">
        <v>1451</v>
      </c>
      <c r="AA2491" s="357">
        <v>1232</v>
      </c>
      <c r="AB2491" s="357">
        <v>1048</v>
      </c>
      <c r="AC2491" s="357">
        <v>1221</v>
      </c>
      <c r="AD2491" s="357">
        <v>1451</v>
      </c>
      <c r="AE2491" s="357">
        <v>1232</v>
      </c>
      <c r="AF2491" s="357">
        <v>1119</v>
      </c>
      <c r="AG2491" s="357">
        <v>1293</v>
      </c>
      <c r="AH2491" s="357">
        <v>1536</v>
      </c>
      <c r="AI2491" s="368" t="s">
        <v>2207</v>
      </c>
      <c r="AJ2491" s="357">
        <v>1048</v>
      </c>
      <c r="AK2491" s="357">
        <v>1162</v>
      </c>
      <c r="AL2491" s="357">
        <v>1451</v>
      </c>
      <c r="AM2491" s="357">
        <v>1048</v>
      </c>
      <c r="AN2491" s="357">
        <v>1197</v>
      </c>
      <c r="AO2491" s="357">
        <v>1391</v>
      </c>
      <c r="AP2491" s="362" t="s">
        <v>2207</v>
      </c>
      <c r="AQ2491" s="362" t="s">
        <v>2207</v>
      </c>
      <c r="AR2491" s="362" t="s">
        <v>2207</v>
      </c>
      <c r="AS2491" s="357">
        <v>1391</v>
      </c>
      <c r="AT2491" s="105"/>
      <c r="AU2491" s="105" t="s">
        <v>3308</v>
      </c>
      <c r="AV2491" s="126">
        <v>11.4</v>
      </c>
    </row>
    <row r="2492" spans="2:48" ht="23.25" customHeight="1">
      <c r="B2492" s="440"/>
      <c r="D2492" s="105" t="s">
        <v>2951</v>
      </c>
      <c r="E2492" s="164" t="s">
        <v>2951</v>
      </c>
      <c r="F2492" s="165" t="s">
        <v>2959</v>
      </c>
      <c r="G2492" s="126">
        <v>11.4</v>
      </c>
      <c r="H2492" s="166">
        <v>1224</v>
      </c>
      <c r="I2492" s="166">
        <v>1286</v>
      </c>
      <c r="J2492" s="166">
        <v>1461</v>
      </c>
      <c r="K2492" s="357">
        <v>1224</v>
      </c>
      <c r="L2492" s="357">
        <v>1286</v>
      </c>
      <c r="M2492" s="357">
        <v>1461</v>
      </c>
      <c r="N2492" s="357">
        <v>1322</v>
      </c>
      <c r="O2492" s="357">
        <v>1202</v>
      </c>
      <c r="P2492" s="357">
        <v>1288</v>
      </c>
      <c r="Q2492" s="357">
        <v>1463</v>
      </c>
      <c r="R2492" s="357">
        <v>1324</v>
      </c>
      <c r="S2492" s="362" t="s">
        <v>2207</v>
      </c>
      <c r="T2492" s="362" t="s">
        <v>2207</v>
      </c>
      <c r="U2492" s="362" t="s">
        <v>2207</v>
      </c>
      <c r="V2492" s="362" t="s">
        <v>2207</v>
      </c>
      <c r="W2492" s="362" t="s">
        <v>2207</v>
      </c>
      <c r="X2492" s="357">
        <v>1217</v>
      </c>
      <c r="Y2492" s="357">
        <v>1334</v>
      </c>
      <c r="Z2492" s="357">
        <v>1653</v>
      </c>
      <c r="AA2492" s="357">
        <v>1419</v>
      </c>
      <c r="AB2492" s="357">
        <v>1281</v>
      </c>
      <c r="AC2492" s="357">
        <v>1458</v>
      </c>
      <c r="AD2492" s="357">
        <v>1730</v>
      </c>
      <c r="AE2492" s="357">
        <v>1490</v>
      </c>
      <c r="AF2492" s="357">
        <v>1635</v>
      </c>
      <c r="AG2492" s="357">
        <v>1819</v>
      </c>
      <c r="AH2492" s="357">
        <v>2155</v>
      </c>
      <c r="AI2492" s="368" t="s">
        <v>2207</v>
      </c>
      <c r="AJ2492" s="357">
        <v>1217</v>
      </c>
      <c r="AK2492" s="357">
        <v>1334</v>
      </c>
      <c r="AL2492" s="357">
        <v>1653</v>
      </c>
      <c r="AM2492" s="357">
        <v>1281</v>
      </c>
      <c r="AN2492" s="357">
        <v>1430</v>
      </c>
      <c r="AO2492" s="357">
        <v>1658</v>
      </c>
      <c r="AP2492" s="362" t="s">
        <v>2207</v>
      </c>
      <c r="AQ2492" s="362" t="s">
        <v>2207</v>
      </c>
      <c r="AR2492" s="362" t="s">
        <v>2207</v>
      </c>
      <c r="AS2492" s="362" t="s">
        <v>2207</v>
      </c>
      <c r="AT2492" s="105"/>
      <c r="AU2492" s="105" t="s">
        <v>2951</v>
      </c>
      <c r="AV2492" s="126">
        <v>11.4</v>
      </c>
    </row>
    <row r="2493" spans="2:48" ht="23.25" customHeight="1">
      <c r="B2493" s="440"/>
      <c r="D2493" s="105" t="s">
        <v>3310</v>
      </c>
      <c r="E2493" s="164" t="s">
        <v>3310</v>
      </c>
      <c r="F2493" s="165" t="s">
        <v>2959</v>
      </c>
      <c r="G2493" s="126">
        <v>11.4</v>
      </c>
      <c r="H2493" s="166">
        <v>1224</v>
      </c>
      <c r="I2493" s="166">
        <v>1286</v>
      </c>
      <c r="J2493" s="166">
        <v>1461</v>
      </c>
      <c r="K2493" s="357">
        <v>1224</v>
      </c>
      <c r="L2493" s="357">
        <v>1286</v>
      </c>
      <c r="M2493" s="357">
        <v>1461</v>
      </c>
      <c r="N2493" s="357">
        <v>1322</v>
      </c>
      <c r="O2493" s="357">
        <v>1202</v>
      </c>
      <c r="P2493" s="357">
        <v>1288</v>
      </c>
      <c r="Q2493" s="357">
        <v>1463</v>
      </c>
      <c r="R2493" s="357">
        <v>1324</v>
      </c>
      <c r="S2493" s="362" t="s">
        <v>2207</v>
      </c>
      <c r="T2493" s="362" t="s">
        <v>2207</v>
      </c>
      <c r="U2493" s="362" t="s">
        <v>2207</v>
      </c>
      <c r="V2493" s="362" t="s">
        <v>2207</v>
      </c>
      <c r="W2493" s="362" t="s">
        <v>2207</v>
      </c>
      <c r="X2493" s="357">
        <v>1217</v>
      </c>
      <c r="Y2493" s="357">
        <v>1334</v>
      </c>
      <c r="Z2493" s="357">
        <v>1653</v>
      </c>
      <c r="AA2493" s="357">
        <v>1419</v>
      </c>
      <c r="AB2493" s="357">
        <v>1281</v>
      </c>
      <c r="AC2493" s="357">
        <v>1458</v>
      </c>
      <c r="AD2493" s="357">
        <v>1730</v>
      </c>
      <c r="AE2493" s="357">
        <v>1490</v>
      </c>
      <c r="AF2493" s="357">
        <v>1635</v>
      </c>
      <c r="AG2493" s="357">
        <v>1819</v>
      </c>
      <c r="AH2493" s="357">
        <v>2155</v>
      </c>
      <c r="AI2493" s="368" t="s">
        <v>2207</v>
      </c>
      <c r="AJ2493" s="357">
        <v>1217</v>
      </c>
      <c r="AK2493" s="357">
        <v>1334</v>
      </c>
      <c r="AL2493" s="357">
        <v>1653</v>
      </c>
      <c r="AM2493" s="357">
        <v>1281</v>
      </c>
      <c r="AN2493" s="357">
        <v>1430</v>
      </c>
      <c r="AO2493" s="357">
        <v>1658</v>
      </c>
      <c r="AP2493" s="362" t="s">
        <v>2207</v>
      </c>
      <c r="AQ2493" s="362" t="s">
        <v>2207</v>
      </c>
      <c r="AR2493" s="362" t="s">
        <v>2207</v>
      </c>
      <c r="AS2493" s="362" t="s">
        <v>2207</v>
      </c>
      <c r="AT2493" s="105"/>
      <c r="AU2493" s="105" t="s">
        <v>3310</v>
      </c>
      <c r="AV2493" s="126">
        <v>11.4</v>
      </c>
    </row>
    <row r="2494" spans="2:48" ht="23.25" customHeight="1">
      <c r="B2494" s="440"/>
      <c r="D2494" s="105" t="s">
        <v>2970</v>
      </c>
      <c r="E2494" s="164" t="s">
        <v>2970</v>
      </c>
      <c r="F2494" s="165" t="s">
        <v>3789</v>
      </c>
      <c r="G2494" s="126">
        <v>12.4</v>
      </c>
      <c r="H2494" s="166">
        <v>1236</v>
      </c>
      <c r="I2494" s="166">
        <v>1300</v>
      </c>
      <c r="J2494" s="166">
        <v>1548</v>
      </c>
      <c r="K2494" s="357">
        <v>1236</v>
      </c>
      <c r="L2494" s="357">
        <v>1300</v>
      </c>
      <c r="M2494" s="357">
        <v>1548</v>
      </c>
      <c r="N2494" s="357">
        <v>1407</v>
      </c>
      <c r="O2494" s="357">
        <v>1214</v>
      </c>
      <c r="P2494" s="357">
        <v>1302</v>
      </c>
      <c r="Q2494" s="357">
        <v>1469</v>
      </c>
      <c r="R2494" s="357">
        <v>1368</v>
      </c>
      <c r="S2494" s="362" t="s">
        <v>2207</v>
      </c>
      <c r="T2494" s="362" t="s">
        <v>2207</v>
      </c>
      <c r="U2494" s="362" t="s">
        <v>2207</v>
      </c>
      <c r="V2494" s="362" t="s">
        <v>2207</v>
      </c>
      <c r="W2494" s="362" t="s">
        <v>2207</v>
      </c>
      <c r="X2494" s="357">
        <v>1307</v>
      </c>
      <c r="Y2494" s="357">
        <v>1496</v>
      </c>
      <c r="Z2494" s="357">
        <v>1755</v>
      </c>
      <c r="AA2494" s="357">
        <v>1501</v>
      </c>
      <c r="AB2494" s="357">
        <v>1351</v>
      </c>
      <c r="AC2494" s="357">
        <v>1541</v>
      </c>
      <c r="AD2494" s="357">
        <v>1807</v>
      </c>
      <c r="AE2494" s="357">
        <v>1549</v>
      </c>
      <c r="AF2494" s="357">
        <v>1692</v>
      </c>
      <c r="AG2494" s="357">
        <v>1889</v>
      </c>
      <c r="AH2494" s="357">
        <v>2217</v>
      </c>
      <c r="AI2494" s="368" t="s">
        <v>2207</v>
      </c>
      <c r="AJ2494" s="357">
        <v>1307</v>
      </c>
      <c r="AK2494" s="357">
        <v>1496</v>
      </c>
      <c r="AL2494" s="357">
        <v>1755</v>
      </c>
      <c r="AM2494" s="357">
        <v>1351</v>
      </c>
      <c r="AN2494" s="357">
        <v>1510</v>
      </c>
      <c r="AO2494" s="357">
        <v>1732</v>
      </c>
      <c r="AP2494" s="362" t="s">
        <v>2207</v>
      </c>
      <c r="AQ2494" s="362" t="s">
        <v>2207</v>
      </c>
      <c r="AR2494" s="362" t="s">
        <v>2207</v>
      </c>
      <c r="AS2494" s="362" t="s">
        <v>2207</v>
      </c>
      <c r="AT2494" s="105"/>
      <c r="AU2494" s="105" t="s">
        <v>2970</v>
      </c>
      <c r="AV2494" s="126">
        <v>12.4</v>
      </c>
    </row>
    <row r="2495" spans="2:48" ht="23.25" customHeight="1">
      <c r="B2495" s="440"/>
      <c r="D2495" s="105" t="s">
        <v>3311</v>
      </c>
      <c r="E2495" s="164" t="s">
        <v>3311</v>
      </c>
      <c r="F2495" s="165" t="s">
        <v>3789</v>
      </c>
      <c r="G2495" s="126">
        <v>12.4</v>
      </c>
      <c r="H2495" s="166">
        <v>1236</v>
      </c>
      <c r="I2495" s="166">
        <v>1300</v>
      </c>
      <c r="J2495" s="166">
        <v>1548</v>
      </c>
      <c r="K2495" s="357">
        <v>1236</v>
      </c>
      <c r="L2495" s="357">
        <v>1300</v>
      </c>
      <c r="M2495" s="357">
        <v>1548</v>
      </c>
      <c r="N2495" s="357">
        <v>1407</v>
      </c>
      <c r="O2495" s="357">
        <v>1214</v>
      </c>
      <c r="P2495" s="357">
        <v>1302</v>
      </c>
      <c r="Q2495" s="357">
        <v>1469</v>
      </c>
      <c r="R2495" s="357">
        <v>1368</v>
      </c>
      <c r="S2495" s="362" t="s">
        <v>2207</v>
      </c>
      <c r="T2495" s="362" t="s">
        <v>2207</v>
      </c>
      <c r="U2495" s="362" t="s">
        <v>2207</v>
      </c>
      <c r="V2495" s="362" t="s">
        <v>2207</v>
      </c>
      <c r="W2495" s="362" t="s">
        <v>2207</v>
      </c>
      <c r="X2495" s="357">
        <v>1307</v>
      </c>
      <c r="Y2495" s="357">
        <v>1496</v>
      </c>
      <c r="Z2495" s="357">
        <v>1755</v>
      </c>
      <c r="AA2495" s="357">
        <v>1501</v>
      </c>
      <c r="AB2495" s="357">
        <v>1351</v>
      </c>
      <c r="AC2495" s="357">
        <v>1541</v>
      </c>
      <c r="AD2495" s="357">
        <v>1807</v>
      </c>
      <c r="AE2495" s="357">
        <v>1549</v>
      </c>
      <c r="AF2495" s="357">
        <v>1692</v>
      </c>
      <c r="AG2495" s="357">
        <v>1889</v>
      </c>
      <c r="AH2495" s="357">
        <v>2217</v>
      </c>
      <c r="AI2495" s="368" t="s">
        <v>2207</v>
      </c>
      <c r="AJ2495" s="357">
        <v>1307</v>
      </c>
      <c r="AK2495" s="357">
        <v>1496</v>
      </c>
      <c r="AL2495" s="357">
        <v>1755</v>
      </c>
      <c r="AM2495" s="357">
        <v>1351</v>
      </c>
      <c r="AN2495" s="357">
        <v>1510</v>
      </c>
      <c r="AO2495" s="357">
        <v>1732</v>
      </c>
      <c r="AP2495" s="362" t="s">
        <v>2207</v>
      </c>
      <c r="AQ2495" s="362" t="s">
        <v>2207</v>
      </c>
      <c r="AR2495" s="362" t="s">
        <v>2207</v>
      </c>
      <c r="AS2495" s="362" t="s">
        <v>2207</v>
      </c>
      <c r="AT2495" s="105"/>
      <c r="AU2495" s="105" t="s">
        <v>3311</v>
      </c>
      <c r="AV2495" s="126">
        <v>12.4</v>
      </c>
    </row>
    <row r="2496" spans="2:48" ht="23.25" customHeight="1">
      <c r="B2496" s="440"/>
      <c r="D2496" s="105" t="s">
        <v>2971</v>
      </c>
      <c r="E2496" s="164" t="s">
        <v>2971</v>
      </c>
      <c r="F2496" s="165" t="s">
        <v>3790</v>
      </c>
      <c r="G2496" s="126">
        <v>12.4</v>
      </c>
      <c r="H2496" s="166">
        <v>1107</v>
      </c>
      <c r="I2496" s="166">
        <v>1173</v>
      </c>
      <c r="J2496" s="166">
        <v>1392</v>
      </c>
      <c r="K2496" s="357">
        <v>1107</v>
      </c>
      <c r="L2496" s="357">
        <v>1173</v>
      </c>
      <c r="M2496" s="357">
        <v>1392</v>
      </c>
      <c r="N2496" s="357">
        <v>1260</v>
      </c>
      <c r="O2496" s="357">
        <v>1086</v>
      </c>
      <c r="P2496" s="357">
        <v>1173</v>
      </c>
      <c r="Q2496" s="357">
        <v>1343</v>
      </c>
      <c r="R2496" s="357">
        <v>1229</v>
      </c>
      <c r="S2496" s="362" t="s">
        <v>2207</v>
      </c>
      <c r="T2496" s="362" t="s">
        <v>2207</v>
      </c>
      <c r="U2496" s="362" t="s">
        <v>2207</v>
      </c>
      <c r="V2496" s="362" t="s">
        <v>2207</v>
      </c>
      <c r="W2496" s="362" t="s">
        <v>2207</v>
      </c>
      <c r="X2496" s="357">
        <v>1127</v>
      </c>
      <c r="Y2496" s="357">
        <v>1312</v>
      </c>
      <c r="Z2496" s="357">
        <v>1538</v>
      </c>
      <c r="AA2496" s="357">
        <v>1300</v>
      </c>
      <c r="AB2496" s="357">
        <v>1127</v>
      </c>
      <c r="AC2496" s="357">
        <v>1325</v>
      </c>
      <c r="AD2496" s="357">
        <v>1554</v>
      </c>
      <c r="AE2496" s="357">
        <v>1300</v>
      </c>
      <c r="AF2496" s="357">
        <v>1195</v>
      </c>
      <c r="AG2496" s="357">
        <v>1382</v>
      </c>
      <c r="AH2496" s="357">
        <v>1620</v>
      </c>
      <c r="AI2496" s="368" t="s">
        <v>2207</v>
      </c>
      <c r="AJ2496" s="357">
        <v>1127</v>
      </c>
      <c r="AK2496" s="357">
        <v>1312</v>
      </c>
      <c r="AL2496" s="357">
        <v>1538</v>
      </c>
      <c r="AM2496" s="357">
        <v>1127</v>
      </c>
      <c r="AN2496" s="357">
        <v>1299</v>
      </c>
      <c r="AO2496" s="357">
        <v>1489</v>
      </c>
      <c r="AP2496" s="362" t="s">
        <v>2207</v>
      </c>
      <c r="AQ2496" s="362" t="s">
        <v>2207</v>
      </c>
      <c r="AR2496" s="362" t="s">
        <v>2207</v>
      </c>
      <c r="AS2496" s="357">
        <v>1481</v>
      </c>
      <c r="AT2496" s="105"/>
      <c r="AU2496" s="105" t="s">
        <v>2971</v>
      </c>
      <c r="AV2496" s="126">
        <v>12.4</v>
      </c>
    </row>
    <row r="2497" spans="1:48" ht="23.25" customHeight="1">
      <c r="A2497" s="396"/>
      <c r="B2497" s="440"/>
      <c r="D2497" s="105" t="s">
        <v>3312</v>
      </c>
      <c r="E2497" s="164" t="s">
        <v>3312</v>
      </c>
      <c r="F2497" s="165" t="s">
        <v>3790</v>
      </c>
      <c r="G2497" s="126">
        <v>12.4</v>
      </c>
      <c r="H2497" s="166">
        <v>1107</v>
      </c>
      <c r="I2497" s="166">
        <v>1173</v>
      </c>
      <c r="J2497" s="166">
        <v>1392</v>
      </c>
      <c r="K2497" s="357">
        <v>1107</v>
      </c>
      <c r="L2497" s="357">
        <v>1173</v>
      </c>
      <c r="M2497" s="357">
        <v>1392</v>
      </c>
      <c r="N2497" s="357">
        <v>1260</v>
      </c>
      <c r="O2497" s="357">
        <v>1086</v>
      </c>
      <c r="P2497" s="357">
        <v>1173</v>
      </c>
      <c r="Q2497" s="357">
        <v>1343</v>
      </c>
      <c r="R2497" s="357">
        <v>1229</v>
      </c>
      <c r="S2497" s="362" t="s">
        <v>2207</v>
      </c>
      <c r="T2497" s="362" t="s">
        <v>2207</v>
      </c>
      <c r="U2497" s="362" t="s">
        <v>2207</v>
      </c>
      <c r="V2497" s="362" t="s">
        <v>2207</v>
      </c>
      <c r="W2497" s="362" t="s">
        <v>2207</v>
      </c>
      <c r="X2497" s="357">
        <v>1127</v>
      </c>
      <c r="Y2497" s="357">
        <v>1312</v>
      </c>
      <c r="Z2497" s="357">
        <v>1538</v>
      </c>
      <c r="AA2497" s="357">
        <v>1300</v>
      </c>
      <c r="AB2497" s="357">
        <v>1127</v>
      </c>
      <c r="AC2497" s="357">
        <v>1325</v>
      </c>
      <c r="AD2497" s="357">
        <v>1554</v>
      </c>
      <c r="AE2497" s="357">
        <v>1300</v>
      </c>
      <c r="AF2497" s="357">
        <v>1195</v>
      </c>
      <c r="AG2497" s="357">
        <v>1382</v>
      </c>
      <c r="AH2497" s="357">
        <v>1620</v>
      </c>
      <c r="AI2497" s="368" t="s">
        <v>2207</v>
      </c>
      <c r="AJ2497" s="357">
        <v>1127</v>
      </c>
      <c r="AK2497" s="357">
        <v>1312</v>
      </c>
      <c r="AL2497" s="357">
        <v>1538</v>
      </c>
      <c r="AM2497" s="357">
        <v>1127</v>
      </c>
      <c r="AN2497" s="357">
        <v>1299</v>
      </c>
      <c r="AO2497" s="357">
        <v>1489</v>
      </c>
      <c r="AP2497" s="362" t="s">
        <v>2207</v>
      </c>
      <c r="AQ2497" s="362" t="s">
        <v>2207</v>
      </c>
      <c r="AR2497" s="362" t="s">
        <v>2207</v>
      </c>
      <c r="AS2497" s="357">
        <v>1481</v>
      </c>
      <c r="AT2497" s="105"/>
      <c r="AU2497" s="105" t="s">
        <v>3312</v>
      </c>
      <c r="AV2497" s="126">
        <v>12.4</v>
      </c>
    </row>
    <row r="2498" spans="1:48" ht="23.25" customHeight="1">
      <c r="B2498" s="440"/>
      <c r="D2498" s="105" t="s">
        <v>2973</v>
      </c>
      <c r="E2498" s="164" t="s">
        <v>2973</v>
      </c>
      <c r="F2498" s="165" t="s">
        <v>3791</v>
      </c>
      <c r="G2498" s="126">
        <v>12.4</v>
      </c>
      <c r="H2498" s="166">
        <v>1236</v>
      </c>
      <c r="I2498" s="166">
        <v>1300</v>
      </c>
      <c r="J2498" s="166">
        <v>1548</v>
      </c>
      <c r="K2498" s="357">
        <v>1236</v>
      </c>
      <c r="L2498" s="357">
        <v>1300</v>
      </c>
      <c r="M2498" s="357">
        <v>1548</v>
      </c>
      <c r="N2498" s="357">
        <v>1407</v>
      </c>
      <c r="O2498" s="357">
        <v>1214</v>
      </c>
      <c r="P2498" s="357">
        <v>1302</v>
      </c>
      <c r="Q2498" s="357">
        <v>1469</v>
      </c>
      <c r="R2498" s="357">
        <v>1368</v>
      </c>
      <c r="S2498" s="362" t="s">
        <v>2207</v>
      </c>
      <c r="T2498" s="362" t="s">
        <v>2207</v>
      </c>
      <c r="U2498" s="362" t="s">
        <v>2207</v>
      </c>
      <c r="V2498" s="362" t="s">
        <v>2207</v>
      </c>
      <c r="W2498" s="362" t="s">
        <v>2207</v>
      </c>
      <c r="X2498" s="357">
        <v>1307</v>
      </c>
      <c r="Y2498" s="357">
        <v>1496</v>
      </c>
      <c r="Z2498" s="357">
        <v>1755</v>
      </c>
      <c r="AA2498" s="357">
        <v>1501</v>
      </c>
      <c r="AB2498" s="357">
        <v>1351</v>
      </c>
      <c r="AC2498" s="357">
        <v>1541</v>
      </c>
      <c r="AD2498" s="357">
        <v>1807</v>
      </c>
      <c r="AE2498" s="357">
        <v>1549</v>
      </c>
      <c r="AF2498" s="357">
        <v>1692</v>
      </c>
      <c r="AG2498" s="357">
        <v>1889</v>
      </c>
      <c r="AH2498" s="357">
        <v>2217</v>
      </c>
      <c r="AI2498" s="368" t="s">
        <v>2207</v>
      </c>
      <c r="AJ2498" s="357">
        <v>1307</v>
      </c>
      <c r="AK2498" s="357">
        <v>1496</v>
      </c>
      <c r="AL2498" s="357">
        <v>1755</v>
      </c>
      <c r="AM2498" s="357">
        <v>1351</v>
      </c>
      <c r="AN2498" s="357">
        <v>1510</v>
      </c>
      <c r="AO2498" s="357">
        <v>1732</v>
      </c>
      <c r="AP2498" s="362" t="s">
        <v>2207</v>
      </c>
      <c r="AQ2498" s="362" t="s">
        <v>2207</v>
      </c>
      <c r="AR2498" s="362" t="s">
        <v>2207</v>
      </c>
      <c r="AS2498" s="362" t="s">
        <v>2207</v>
      </c>
      <c r="AT2498" s="105"/>
      <c r="AU2498" s="105" t="s">
        <v>2973</v>
      </c>
      <c r="AV2498" s="126">
        <v>12.4</v>
      </c>
    </row>
    <row r="2499" spans="1:48" ht="23.25" customHeight="1">
      <c r="B2499" s="440"/>
      <c r="D2499" s="105" t="s">
        <v>3314</v>
      </c>
      <c r="E2499" s="164" t="s">
        <v>3314</v>
      </c>
      <c r="F2499" s="165" t="s">
        <v>3791</v>
      </c>
      <c r="G2499" s="126">
        <v>12.4</v>
      </c>
      <c r="H2499" s="166">
        <v>1236</v>
      </c>
      <c r="I2499" s="166">
        <v>1300</v>
      </c>
      <c r="J2499" s="166">
        <v>1548</v>
      </c>
      <c r="K2499" s="357">
        <v>1236</v>
      </c>
      <c r="L2499" s="357">
        <v>1300</v>
      </c>
      <c r="M2499" s="357">
        <v>1548</v>
      </c>
      <c r="N2499" s="357">
        <v>1407</v>
      </c>
      <c r="O2499" s="357">
        <v>1214</v>
      </c>
      <c r="P2499" s="357">
        <v>1302</v>
      </c>
      <c r="Q2499" s="357">
        <v>1469</v>
      </c>
      <c r="R2499" s="357">
        <v>1368</v>
      </c>
      <c r="S2499" s="362" t="s">
        <v>2207</v>
      </c>
      <c r="T2499" s="362" t="s">
        <v>2207</v>
      </c>
      <c r="U2499" s="362" t="s">
        <v>2207</v>
      </c>
      <c r="V2499" s="362" t="s">
        <v>2207</v>
      </c>
      <c r="W2499" s="362" t="s">
        <v>2207</v>
      </c>
      <c r="X2499" s="357">
        <v>1307</v>
      </c>
      <c r="Y2499" s="357">
        <v>1496</v>
      </c>
      <c r="Z2499" s="357">
        <v>1755</v>
      </c>
      <c r="AA2499" s="357">
        <v>1501</v>
      </c>
      <c r="AB2499" s="357">
        <v>1351</v>
      </c>
      <c r="AC2499" s="357">
        <v>1541</v>
      </c>
      <c r="AD2499" s="357">
        <v>1807</v>
      </c>
      <c r="AE2499" s="357">
        <v>1549</v>
      </c>
      <c r="AF2499" s="357">
        <v>1692</v>
      </c>
      <c r="AG2499" s="357">
        <v>1889</v>
      </c>
      <c r="AH2499" s="357">
        <v>2217</v>
      </c>
      <c r="AI2499" s="368" t="s">
        <v>2207</v>
      </c>
      <c r="AJ2499" s="357">
        <v>1307</v>
      </c>
      <c r="AK2499" s="357">
        <v>1496</v>
      </c>
      <c r="AL2499" s="357">
        <v>1755</v>
      </c>
      <c r="AM2499" s="357">
        <v>1351</v>
      </c>
      <c r="AN2499" s="357">
        <v>1510</v>
      </c>
      <c r="AO2499" s="357">
        <v>1732</v>
      </c>
      <c r="AP2499" s="362" t="s">
        <v>2207</v>
      </c>
      <c r="AQ2499" s="362" t="s">
        <v>2207</v>
      </c>
      <c r="AR2499" s="362" t="s">
        <v>2207</v>
      </c>
      <c r="AS2499" s="362" t="s">
        <v>2207</v>
      </c>
      <c r="AT2499" s="105"/>
      <c r="AU2499" s="105" t="s">
        <v>3314</v>
      </c>
      <c r="AV2499" s="126">
        <v>12.4</v>
      </c>
    </row>
    <row r="2500" spans="1:48" ht="23.25" customHeight="1">
      <c r="B2500" s="440"/>
      <c r="D2500" s="105" t="s">
        <v>414</v>
      </c>
      <c r="E2500" s="164" t="s">
        <v>414</v>
      </c>
      <c r="F2500" s="165" t="s">
        <v>1000</v>
      </c>
      <c r="G2500" s="126">
        <v>13.299999999999999</v>
      </c>
      <c r="H2500" s="166">
        <v>1329</v>
      </c>
      <c r="I2500" s="166">
        <v>1403</v>
      </c>
      <c r="J2500" s="166">
        <v>1592</v>
      </c>
      <c r="K2500" s="357">
        <v>1329</v>
      </c>
      <c r="L2500" s="357">
        <v>1403</v>
      </c>
      <c r="M2500" s="357">
        <v>1592</v>
      </c>
      <c r="N2500" s="357">
        <v>1438</v>
      </c>
      <c r="O2500" s="357">
        <v>1305</v>
      </c>
      <c r="P2500" s="357">
        <v>1404</v>
      </c>
      <c r="Q2500" s="357">
        <v>1594</v>
      </c>
      <c r="R2500" s="357">
        <v>1440</v>
      </c>
      <c r="S2500" s="362" t="s">
        <v>2207</v>
      </c>
      <c r="T2500" s="362" t="s">
        <v>2207</v>
      </c>
      <c r="U2500" s="362" t="s">
        <v>2207</v>
      </c>
      <c r="V2500" s="362" t="s">
        <v>2207</v>
      </c>
      <c r="W2500" s="362" t="s">
        <v>2207</v>
      </c>
      <c r="X2500" s="357">
        <v>1310</v>
      </c>
      <c r="Y2500" s="357">
        <v>1443</v>
      </c>
      <c r="Z2500" s="357">
        <v>1796</v>
      </c>
      <c r="AA2500" s="357">
        <v>1532</v>
      </c>
      <c r="AB2500" s="357">
        <v>1374</v>
      </c>
      <c r="AC2500" s="357">
        <v>1578</v>
      </c>
      <c r="AD2500" s="357">
        <v>1873</v>
      </c>
      <c r="AE2500" s="357">
        <v>1603</v>
      </c>
      <c r="AF2500" s="357">
        <v>1728</v>
      </c>
      <c r="AG2500" s="357">
        <v>1939</v>
      </c>
      <c r="AH2500" s="357">
        <v>2298</v>
      </c>
      <c r="AI2500" s="368" t="s">
        <v>2207</v>
      </c>
      <c r="AJ2500" s="357">
        <v>1310</v>
      </c>
      <c r="AK2500" s="357">
        <v>1443</v>
      </c>
      <c r="AL2500" s="357">
        <v>1796</v>
      </c>
      <c r="AM2500" s="357">
        <v>1374</v>
      </c>
      <c r="AN2500" s="357">
        <v>1547</v>
      </c>
      <c r="AO2500" s="357">
        <v>1795</v>
      </c>
      <c r="AP2500" s="362" t="s">
        <v>2207</v>
      </c>
      <c r="AQ2500" s="362" t="s">
        <v>2207</v>
      </c>
      <c r="AR2500" s="362" t="s">
        <v>2207</v>
      </c>
      <c r="AS2500" s="362" t="s">
        <v>2207</v>
      </c>
      <c r="AT2500" s="105"/>
      <c r="AU2500" s="105" t="s">
        <v>414</v>
      </c>
      <c r="AV2500" s="126">
        <v>13.299999999999999</v>
      </c>
    </row>
    <row r="2501" spans="1:48" ht="23.25" customHeight="1">
      <c r="B2501" s="440"/>
      <c r="D2501" s="105" t="s">
        <v>3315</v>
      </c>
      <c r="E2501" s="164" t="s">
        <v>3315</v>
      </c>
      <c r="F2501" s="165" t="s">
        <v>1000</v>
      </c>
      <c r="G2501" s="126">
        <v>13.299999999999999</v>
      </c>
      <c r="H2501" s="166">
        <v>1329</v>
      </c>
      <c r="I2501" s="166">
        <v>1403</v>
      </c>
      <c r="J2501" s="166">
        <v>1592</v>
      </c>
      <c r="K2501" s="357">
        <v>1329</v>
      </c>
      <c r="L2501" s="357">
        <v>1403</v>
      </c>
      <c r="M2501" s="357">
        <v>1592</v>
      </c>
      <c r="N2501" s="357">
        <v>1438</v>
      </c>
      <c r="O2501" s="357">
        <v>1305</v>
      </c>
      <c r="P2501" s="357">
        <v>1404</v>
      </c>
      <c r="Q2501" s="357">
        <v>1594</v>
      </c>
      <c r="R2501" s="357">
        <v>1440</v>
      </c>
      <c r="S2501" s="362" t="s">
        <v>2207</v>
      </c>
      <c r="T2501" s="362" t="s">
        <v>2207</v>
      </c>
      <c r="U2501" s="362" t="s">
        <v>2207</v>
      </c>
      <c r="V2501" s="362" t="s">
        <v>2207</v>
      </c>
      <c r="W2501" s="362" t="s">
        <v>2207</v>
      </c>
      <c r="X2501" s="357">
        <v>1310</v>
      </c>
      <c r="Y2501" s="357">
        <v>1443</v>
      </c>
      <c r="Z2501" s="357">
        <v>1796</v>
      </c>
      <c r="AA2501" s="357">
        <v>1532</v>
      </c>
      <c r="AB2501" s="357">
        <v>1374</v>
      </c>
      <c r="AC2501" s="357">
        <v>1578</v>
      </c>
      <c r="AD2501" s="357">
        <v>1873</v>
      </c>
      <c r="AE2501" s="357">
        <v>1603</v>
      </c>
      <c r="AF2501" s="357">
        <v>1728</v>
      </c>
      <c r="AG2501" s="357">
        <v>1939</v>
      </c>
      <c r="AH2501" s="357">
        <v>2298</v>
      </c>
      <c r="AI2501" s="368" t="s">
        <v>2207</v>
      </c>
      <c r="AJ2501" s="357">
        <v>1310</v>
      </c>
      <c r="AK2501" s="357">
        <v>1443</v>
      </c>
      <c r="AL2501" s="357">
        <v>1796</v>
      </c>
      <c r="AM2501" s="357">
        <v>1374</v>
      </c>
      <c r="AN2501" s="357">
        <v>1547</v>
      </c>
      <c r="AO2501" s="357">
        <v>1795</v>
      </c>
      <c r="AP2501" s="362" t="s">
        <v>2207</v>
      </c>
      <c r="AQ2501" s="362" t="s">
        <v>2207</v>
      </c>
      <c r="AR2501" s="362" t="s">
        <v>2207</v>
      </c>
      <c r="AS2501" s="362" t="s">
        <v>2207</v>
      </c>
      <c r="AT2501" s="105"/>
      <c r="AU2501" s="105" t="s">
        <v>3315</v>
      </c>
      <c r="AV2501" s="126">
        <v>13.299999999999999</v>
      </c>
    </row>
    <row r="2502" spans="1:48" ht="23.25" customHeight="1">
      <c r="B2502" s="440"/>
      <c r="D2502" s="105" t="s">
        <v>415</v>
      </c>
      <c r="E2502" s="164" t="s">
        <v>415</v>
      </c>
      <c r="F2502" s="165" t="s">
        <v>793</v>
      </c>
      <c r="G2502" s="126">
        <v>13.299999999999999</v>
      </c>
      <c r="H2502" s="166">
        <v>1183</v>
      </c>
      <c r="I2502" s="166">
        <v>1258</v>
      </c>
      <c r="J2502" s="166">
        <v>1429</v>
      </c>
      <c r="K2502" s="357">
        <v>1183</v>
      </c>
      <c r="L2502" s="357">
        <v>1258</v>
      </c>
      <c r="M2502" s="357">
        <v>1429</v>
      </c>
      <c r="N2502" s="357">
        <v>1287</v>
      </c>
      <c r="O2502" s="357">
        <v>1160</v>
      </c>
      <c r="P2502" s="357">
        <v>1258</v>
      </c>
      <c r="Q2502" s="357">
        <v>1429</v>
      </c>
      <c r="R2502" s="357">
        <v>1287</v>
      </c>
      <c r="S2502" s="362" t="s">
        <v>2207</v>
      </c>
      <c r="T2502" s="362" t="s">
        <v>2207</v>
      </c>
      <c r="U2502" s="362" t="s">
        <v>2207</v>
      </c>
      <c r="V2502" s="362" t="s">
        <v>2207</v>
      </c>
      <c r="W2502" s="362" t="s">
        <v>2207</v>
      </c>
      <c r="X2502" s="357">
        <v>1141</v>
      </c>
      <c r="Y2502" s="357">
        <v>1271</v>
      </c>
      <c r="Z2502" s="357">
        <v>1594</v>
      </c>
      <c r="AA2502" s="357">
        <v>1345</v>
      </c>
      <c r="AB2502" s="357">
        <v>1141</v>
      </c>
      <c r="AC2502" s="357">
        <v>1340</v>
      </c>
      <c r="AD2502" s="357">
        <v>1594</v>
      </c>
      <c r="AE2502" s="357">
        <v>1345</v>
      </c>
      <c r="AF2502" s="357">
        <v>1213</v>
      </c>
      <c r="AG2502" s="357">
        <v>1413</v>
      </c>
      <c r="AH2502" s="357">
        <v>1679</v>
      </c>
      <c r="AI2502" s="368" t="s">
        <v>2207</v>
      </c>
      <c r="AJ2502" s="357">
        <v>1141</v>
      </c>
      <c r="AK2502" s="357">
        <v>1271</v>
      </c>
      <c r="AL2502" s="357">
        <v>1594</v>
      </c>
      <c r="AM2502" s="357">
        <v>1141</v>
      </c>
      <c r="AN2502" s="357">
        <v>1314</v>
      </c>
      <c r="AO2502" s="357">
        <v>1527</v>
      </c>
      <c r="AP2502" s="362" t="s">
        <v>2207</v>
      </c>
      <c r="AQ2502" s="362" t="s">
        <v>2207</v>
      </c>
      <c r="AR2502" s="362" t="s">
        <v>2207</v>
      </c>
      <c r="AS2502" s="357">
        <v>1539</v>
      </c>
      <c r="AT2502" s="105"/>
      <c r="AU2502" s="105" t="s">
        <v>415</v>
      </c>
      <c r="AV2502" s="126">
        <v>13.299999999999999</v>
      </c>
    </row>
    <row r="2503" spans="1:48" ht="23.25" customHeight="1">
      <c r="B2503" s="440"/>
      <c r="D2503" s="105" t="s">
        <v>3316</v>
      </c>
      <c r="E2503" s="164" t="s">
        <v>3316</v>
      </c>
      <c r="F2503" s="165" t="s">
        <v>793</v>
      </c>
      <c r="G2503" s="126">
        <v>13.299999999999999</v>
      </c>
      <c r="H2503" s="166">
        <v>1183</v>
      </c>
      <c r="I2503" s="166">
        <v>1258</v>
      </c>
      <c r="J2503" s="166">
        <v>1429</v>
      </c>
      <c r="K2503" s="357">
        <v>1183</v>
      </c>
      <c r="L2503" s="357">
        <v>1258</v>
      </c>
      <c r="M2503" s="357">
        <v>1429</v>
      </c>
      <c r="N2503" s="357">
        <v>1287</v>
      </c>
      <c r="O2503" s="357">
        <v>1160</v>
      </c>
      <c r="P2503" s="357">
        <v>1258</v>
      </c>
      <c r="Q2503" s="357">
        <v>1429</v>
      </c>
      <c r="R2503" s="357">
        <v>1287</v>
      </c>
      <c r="S2503" s="362" t="s">
        <v>2207</v>
      </c>
      <c r="T2503" s="362" t="s">
        <v>2207</v>
      </c>
      <c r="U2503" s="362" t="s">
        <v>2207</v>
      </c>
      <c r="V2503" s="362" t="s">
        <v>2207</v>
      </c>
      <c r="W2503" s="362" t="s">
        <v>2207</v>
      </c>
      <c r="X2503" s="357">
        <v>1141</v>
      </c>
      <c r="Y2503" s="357">
        <v>1271</v>
      </c>
      <c r="Z2503" s="357">
        <v>1594</v>
      </c>
      <c r="AA2503" s="357">
        <v>1345</v>
      </c>
      <c r="AB2503" s="357">
        <v>1141</v>
      </c>
      <c r="AC2503" s="357">
        <v>1340</v>
      </c>
      <c r="AD2503" s="357">
        <v>1594</v>
      </c>
      <c r="AE2503" s="357">
        <v>1345</v>
      </c>
      <c r="AF2503" s="357">
        <v>1213</v>
      </c>
      <c r="AG2503" s="357">
        <v>1413</v>
      </c>
      <c r="AH2503" s="357">
        <v>1679</v>
      </c>
      <c r="AI2503" s="368" t="s">
        <v>2207</v>
      </c>
      <c r="AJ2503" s="357">
        <v>1141</v>
      </c>
      <c r="AK2503" s="357">
        <v>1271</v>
      </c>
      <c r="AL2503" s="357">
        <v>1594</v>
      </c>
      <c r="AM2503" s="357">
        <v>1141</v>
      </c>
      <c r="AN2503" s="357">
        <v>1314</v>
      </c>
      <c r="AO2503" s="357">
        <v>1527</v>
      </c>
      <c r="AP2503" s="362" t="s">
        <v>2207</v>
      </c>
      <c r="AQ2503" s="362" t="s">
        <v>2207</v>
      </c>
      <c r="AR2503" s="362" t="s">
        <v>2207</v>
      </c>
      <c r="AS2503" s="357">
        <v>1539</v>
      </c>
      <c r="AT2503" s="105"/>
      <c r="AU2503" s="105" t="s">
        <v>3316</v>
      </c>
      <c r="AV2503" s="126">
        <v>13.299999999999999</v>
      </c>
    </row>
    <row r="2504" spans="1:48" ht="23.25" customHeight="1">
      <c r="B2504" s="440"/>
      <c r="D2504" s="105" t="s">
        <v>416</v>
      </c>
      <c r="E2504" s="164" t="s">
        <v>416</v>
      </c>
      <c r="F2504" s="165" t="s">
        <v>794</v>
      </c>
      <c r="G2504" s="126">
        <v>13.299999999999999</v>
      </c>
      <c r="H2504" s="166">
        <v>1329</v>
      </c>
      <c r="I2504" s="166">
        <v>1403</v>
      </c>
      <c r="J2504" s="166">
        <v>1592</v>
      </c>
      <c r="K2504" s="357">
        <v>1329</v>
      </c>
      <c r="L2504" s="357">
        <v>1403</v>
      </c>
      <c r="M2504" s="357">
        <v>1592</v>
      </c>
      <c r="N2504" s="357">
        <v>1438</v>
      </c>
      <c r="O2504" s="357">
        <v>1305</v>
      </c>
      <c r="P2504" s="357">
        <v>1404</v>
      </c>
      <c r="Q2504" s="357">
        <v>1594</v>
      </c>
      <c r="R2504" s="357">
        <v>1440</v>
      </c>
      <c r="S2504" s="362" t="s">
        <v>2207</v>
      </c>
      <c r="T2504" s="362" t="s">
        <v>2207</v>
      </c>
      <c r="U2504" s="362" t="s">
        <v>2207</v>
      </c>
      <c r="V2504" s="362" t="s">
        <v>2207</v>
      </c>
      <c r="W2504" s="362" t="s">
        <v>2207</v>
      </c>
      <c r="X2504" s="357">
        <v>1310</v>
      </c>
      <c r="Y2504" s="357">
        <v>1443</v>
      </c>
      <c r="Z2504" s="357">
        <v>1796</v>
      </c>
      <c r="AA2504" s="357">
        <v>1532</v>
      </c>
      <c r="AB2504" s="357">
        <v>1374</v>
      </c>
      <c r="AC2504" s="357">
        <v>1578</v>
      </c>
      <c r="AD2504" s="357">
        <v>1873</v>
      </c>
      <c r="AE2504" s="357">
        <v>1603</v>
      </c>
      <c r="AF2504" s="357">
        <v>1728</v>
      </c>
      <c r="AG2504" s="357">
        <v>1939</v>
      </c>
      <c r="AH2504" s="357">
        <v>2298</v>
      </c>
      <c r="AI2504" s="368" t="s">
        <v>2207</v>
      </c>
      <c r="AJ2504" s="357">
        <v>1310</v>
      </c>
      <c r="AK2504" s="357">
        <v>1443</v>
      </c>
      <c r="AL2504" s="357">
        <v>1796</v>
      </c>
      <c r="AM2504" s="357">
        <v>1374</v>
      </c>
      <c r="AN2504" s="357">
        <v>1547</v>
      </c>
      <c r="AO2504" s="357">
        <v>1795</v>
      </c>
      <c r="AP2504" s="362" t="s">
        <v>2207</v>
      </c>
      <c r="AQ2504" s="362" t="s">
        <v>2207</v>
      </c>
      <c r="AR2504" s="362" t="s">
        <v>2207</v>
      </c>
      <c r="AS2504" s="362" t="s">
        <v>2207</v>
      </c>
      <c r="AT2504" s="105"/>
      <c r="AU2504" s="105" t="s">
        <v>416</v>
      </c>
      <c r="AV2504" s="126">
        <v>13.299999999999999</v>
      </c>
    </row>
    <row r="2505" spans="1:48" ht="23.25" customHeight="1">
      <c r="B2505" s="440"/>
      <c r="D2505" s="105" t="s">
        <v>3318</v>
      </c>
      <c r="E2505" s="164" t="s">
        <v>3318</v>
      </c>
      <c r="F2505" s="165" t="s">
        <v>794</v>
      </c>
      <c r="G2505" s="126">
        <v>13.299999999999999</v>
      </c>
      <c r="H2505" s="166">
        <v>1329</v>
      </c>
      <c r="I2505" s="166">
        <v>1403</v>
      </c>
      <c r="J2505" s="166">
        <v>1592</v>
      </c>
      <c r="K2505" s="357">
        <v>1329</v>
      </c>
      <c r="L2505" s="357">
        <v>1403</v>
      </c>
      <c r="M2505" s="357">
        <v>1592</v>
      </c>
      <c r="N2505" s="357">
        <v>1438</v>
      </c>
      <c r="O2505" s="357">
        <v>1305</v>
      </c>
      <c r="P2505" s="357">
        <v>1404</v>
      </c>
      <c r="Q2505" s="357">
        <v>1594</v>
      </c>
      <c r="R2505" s="357">
        <v>1440</v>
      </c>
      <c r="S2505" s="362" t="s">
        <v>2207</v>
      </c>
      <c r="T2505" s="362" t="s">
        <v>2207</v>
      </c>
      <c r="U2505" s="362" t="s">
        <v>2207</v>
      </c>
      <c r="V2505" s="362" t="s">
        <v>2207</v>
      </c>
      <c r="W2505" s="362" t="s">
        <v>2207</v>
      </c>
      <c r="X2505" s="357">
        <v>1310</v>
      </c>
      <c r="Y2505" s="357">
        <v>1443</v>
      </c>
      <c r="Z2505" s="357">
        <v>1796</v>
      </c>
      <c r="AA2505" s="357">
        <v>1532</v>
      </c>
      <c r="AB2505" s="357">
        <v>1374</v>
      </c>
      <c r="AC2505" s="357">
        <v>1578</v>
      </c>
      <c r="AD2505" s="357">
        <v>1873</v>
      </c>
      <c r="AE2505" s="357">
        <v>1603</v>
      </c>
      <c r="AF2505" s="357">
        <v>1728</v>
      </c>
      <c r="AG2505" s="357">
        <v>1939</v>
      </c>
      <c r="AH2505" s="357">
        <v>2298</v>
      </c>
      <c r="AI2505" s="368" t="s">
        <v>2207</v>
      </c>
      <c r="AJ2505" s="357">
        <v>1310</v>
      </c>
      <c r="AK2505" s="357">
        <v>1443</v>
      </c>
      <c r="AL2505" s="357">
        <v>1796</v>
      </c>
      <c r="AM2505" s="357">
        <v>1374</v>
      </c>
      <c r="AN2505" s="357">
        <v>1547</v>
      </c>
      <c r="AO2505" s="357">
        <v>1795</v>
      </c>
      <c r="AP2505" s="362" t="s">
        <v>2207</v>
      </c>
      <c r="AQ2505" s="362" t="s">
        <v>2207</v>
      </c>
      <c r="AR2505" s="362" t="s">
        <v>2207</v>
      </c>
      <c r="AS2505" s="362" t="s">
        <v>2207</v>
      </c>
      <c r="AT2505" s="105"/>
      <c r="AU2505" s="105" t="s">
        <v>3318</v>
      </c>
      <c r="AV2505" s="126">
        <v>13.299999999999999</v>
      </c>
    </row>
    <row r="2506" spans="1:48" ht="23.25" customHeight="1">
      <c r="B2506" s="440"/>
      <c r="D2506" s="105" t="s">
        <v>42</v>
      </c>
      <c r="E2506" s="164" t="s">
        <v>42</v>
      </c>
      <c r="F2506" s="165" t="s">
        <v>1558</v>
      </c>
      <c r="G2506" s="126">
        <v>25.700000000000003</v>
      </c>
      <c r="H2506" s="166">
        <v>1962</v>
      </c>
      <c r="I2506" s="166">
        <v>2082</v>
      </c>
      <c r="J2506" s="166">
        <v>2400</v>
      </c>
      <c r="K2506" s="357">
        <v>1962</v>
      </c>
      <c r="L2506" s="357">
        <v>2082</v>
      </c>
      <c r="M2506" s="357">
        <v>2400</v>
      </c>
      <c r="N2506" s="357">
        <v>2088</v>
      </c>
      <c r="O2506" s="357">
        <v>1924</v>
      </c>
      <c r="P2506" s="357">
        <v>2082</v>
      </c>
      <c r="Q2506" s="357">
        <v>2400</v>
      </c>
      <c r="R2506" s="357">
        <v>2142</v>
      </c>
      <c r="S2506" s="362" t="s">
        <v>2207</v>
      </c>
      <c r="T2506" s="362" t="s">
        <v>2207</v>
      </c>
      <c r="U2506" s="362" t="s">
        <v>2207</v>
      </c>
      <c r="V2506" s="362" t="s">
        <v>2207</v>
      </c>
      <c r="W2506" s="362" t="s">
        <v>2207</v>
      </c>
      <c r="X2506" s="362" t="s">
        <v>2207</v>
      </c>
      <c r="Y2506" s="362" t="s">
        <v>2207</v>
      </c>
      <c r="Z2506" s="362" t="s">
        <v>2207</v>
      </c>
      <c r="AA2506" s="362" t="s">
        <v>2207</v>
      </c>
      <c r="AB2506" s="362" t="s">
        <v>2207</v>
      </c>
      <c r="AC2506" s="362" t="s">
        <v>2207</v>
      </c>
      <c r="AD2506" s="362" t="s">
        <v>2207</v>
      </c>
      <c r="AE2506" s="362" t="s">
        <v>2207</v>
      </c>
      <c r="AF2506" s="362" t="s">
        <v>2207</v>
      </c>
      <c r="AG2506" s="362" t="s">
        <v>2207</v>
      </c>
      <c r="AH2506" s="362" t="s">
        <v>2207</v>
      </c>
      <c r="AI2506" s="368" t="s">
        <v>2207</v>
      </c>
      <c r="AJ2506" s="362" t="s">
        <v>2207</v>
      </c>
      <c r="AK2506" s="362" t="s">
        <v>2207</v>
      </c>
      <c r="AL2506" s="362" t="s">
        <v>2207</v>
      </c>
      <c r="AM2506" s="362" t="s">
        <v>2207</v>
      </c>
      <c r="AN2506" s="362" t="s">
        <v>2207</v>
      </c>
      <c r="AO2506" s="362" t="s">
        <v>2207</v>
      </c>
      <c r="AP2506" s="362" t="s">
        <v>2207</v>
      </c>
      <c r="AQ2506" s="362" t="s">
        <v>2207</v>
      </c>
      <c r="AR2506" s="362" t="s">
        <v>2207</v>
      </c>
      <c r="AS2506" s="362" t="s">
        <v>2207</v>
      </c>
      <c r="AT2506" s="105"/>
      <c r="AU2506" s="105" t="s">
        <v>42</v>
      </c>
      <c r="AV2506" s="126">
        <v>25.700000000000003</v>
      </c>
    </row>
    <row r="2507" spans="1:48" ht="23.25" customHeight="1">
      <c r="B2507" s="440"/>
      <c r="D2507" s="105" t="s">
        <v>2285</v>
      </c>
      <c r="E2507" s="164" t="s">
        <v>2285</v>
      </c>
      <c r="F2507" s="165" t="s">
        <v>2286</v>
      </c>
      <c r="G2507" s="126">
        <v>0.6</v>
      </c>
      <c r="H2507" s="167" t="s">
        <v>2207</v>
      </c>
      <c r="I2507" s="167" t="s">
        <v>2207</v>
      </c>
      <c r="J2507" s="167" t="s">
        <v>2207</v>
      </c>
      <c r="K2507" s="362" t="s">
        <v>2207</v>
      </c>
      <c r="L2507" s="362" t="s">
        <v>2207</v>
      </c>
      <c r="M2507" s="362" t="s">
        <v>2207</v>
      </c>
      <c r="N2507" s="362" t="s">
        <v>2207</v>
      </c>
      <c r="O2507" s="362" t="s">
        <v>2207</v>
      </c>
      <c r="P2507" s="362" t="s">
        <v>2207</v>
      </c>
      <c r="Q2507" s="362" t="s">
        <v>2207</v>
      </c>
      <c r="R2507" s="362" t="s">
        <v>2207</v>
      </c>
      <c r="S2507" s="362" t="s">
        <v>2207</v>
      </c>
      <c r="T2507" s="362" t="s">
        <v>2207</v>
      </c>
      <c r="U2507" s="362" t="s">
        <v>2207</v>
      </c>
      <c r="V2507" s="362" t="s">
        <v>2207</v>
      </c>
      <c r="W2507" s="362" t="s">
        <v>2207</v>
      </c>
      <c r="X2507" s="362" t="s">
        <v>2207</v>
      </c>
      <c r="Y2507" s="362" t="s">
        <v>2207</v>
      </c>
      <c r="Z2507" s="362" t="s">
        <v>2207</v>
      </c>
      <c r="AA2507" s="362" t="s">
        <v>2207</v>
      </c>
      <c r="AB2507" s="362" t="s">
        <v>2207</v>
      </c>
      <c r="AC2507" s="362" t="s">
        <v>2207</v>
      </c>
      <c r="AD2507" s="362" t="s">
        <v>2207</v>
      </c>
      <c r="AE2507" s="362" t="s">
        <v>2207</v>
      </c>
      <c r="AF2507" s="362" t="s">
        <v>2207</v>
      </c>
      <c r="AG2507" s="362" t="s">
        <v>2207</v>
      </c>
      <c r="AH2507" s="362" t="s">
        <v>2207</v>
      </c>
      <c r="AI2507" s="368" t="s">
        <v>2207</v>
      </c>
      <c r="AJ2507" s="362" t="s">
        <v>2207</v>
      </c>
      <c r="AK2507" s="362" t="s">
        <v>2207</v>
      </c>
      <c r="AL2507" s="362" t="s">
        <v>2207</v>
      </c>
      <c r="AM2507" s="362" t="s">
        <v>2207</v>
      </c>
      <c r="AN2507" s="362" t="s">
        <v>2207</v>
      </c>
      <c r="AO2507" s="362" t="s">
        <v>2207</v>
      </c>
      <c r="AP2507" s="357">
        <v>214</v>
      </c>
      <c r="AQ2507" s="357">
        <v>214</v>
      </c>
      <c r="AR2507" s="357">
        <v>277</v>
      </c>
      <c r="AS2507" s="362" t="s">
        <v>2207</v>
      </c>
      <c r="AT2507" s="105"/>
      <c r="AU2507" s="105" t="s">
        <v>2285</v>
      </c>
      <c r="AV2507" s="126">
        <v>0.6</v>
      </c>
    </row>
    <row r="2508" spans="1:48" ht="23.25" customHeight="1">
      <c r="B2508" s="440"/>
      <c r="D2508" s="105" t="s">
        <v>2976</v>
      </c>
      <c r="E2508" s="164" t="s">
        <v>2976</v>
      </c>
      <c r="F2508" s="165" t="s">
        <v>3793</v>
      </c>
      <c r="G2508" s="126">
        <v>4</v>
      </c>
      <c r="H2508" s="166">
        <v>475</v>
      </c>
      <c r="I2508" s="166">
        <v>505</v>
      </c>
      <c r="J2508" s="166">
        <v>607</v>
      </c>
      <c r="K2508" s="357">
        <v>475</v>
      </c>
      <c r="L2508" s="357">
        <v>505</v>
      </c>
      <c r="M2508" s="357">
        <v>607</v>
      </c>
      <c r="N2508" s="357">
        <v>544</v>
      </c>
      <c r="O2508" s="357">
        <v>466</v>
      </c>
      <c r="P2508" s="357">
        <v>506</v>
      </c>
      <c r="Q2508" s="357">
        <v>591</v>
      </c>
      <c r="R2508" s="357">
        <v>534</v>
      </c>
      <c r="S2508" s="362" t="s">
        <v>2207</v>
      </c>
      <c r="T2508" s="362" t="s">
        <v>2207</v>
      </c>
      <c r="U2508" s="362" t="s">
        <v>2207</v>
      </c>
      <c r="V2508" s="362" t="s">
        <v>2207</v>
      </c>
      <c r="W2508" s="362" t="s">
        <v>2207</v>
      </c>
      <c r="X2508" s="357">
        <v>477</v>
      </c>
      <c r="Y2508" s="357">
        <v>540</v>
      </c>
      <c r="Z2508" s="357">
        <v>646</v>
      </c>
      <c r="AA2508" s="357">
        <v>566</v>
      </c>
      <c r="AB2508" s="357">
        <v>477</v>
      </c>
      <c r="AC2508" s="357">
        <v>547</v>
      </c>
      <c r="AD2508" s="357">
        <v>654</v>
      </c>
      <c r="AE2508" s="357">
        <v>566</v>
      </c>
      <c r="AF2508" s="357">
        <v>511</v>
      </c>
      <c r="AG2508" s="357">
        <v>575</v>
      </c>
      <c r="AH2508" s="357">
        <v>688</v>
      </c>
      <c r="AI2508" s="368" t="s">
        <v>2207</v>
      </c>
      <c r="AJ2508" s="357">
        <v>477</v>
      </c>
      <c r="AK2508" s="357">
        <v>540</v>
      </c>
      <c r="AL2508" s="357">
        <v>646</v>
      </c>
      <c r="AM2508" s="357">
        <v>477</v>
      </c>
      <c r="AN2508" s="357">
        <v>537</v>
      </c>
      <c r="AO2508" s="357">
        <v>627</v>
      </c>
      <c r="AP2508" s="362" t="s">
        <v>2207</v>
      </c>
      <c r="AQ2508" s="362" t="s">
        <v>2207</v>
      </c>
      <c r="AR2508" s="362" t="s">
        <v>2207</v>
      </c>
      <c r="AS2508" s="357">
        <v>614</v>
      </c>
      <c r="AT2508" s="105"/>
      <c r="AU2508" s="105" t="s">
        <v>2976</v>
      </c>
      <c r="AV2508" s="126">
        <v>4</v>
      </c>
    </row>
    <row r="2509" spans="1:48" ht="23.25" customHeight="1">
      <c r="A2509" s="396"/>
      <c r="B2509" s="440"/>
      <c r="D2509" s="105" t="s">
        <v>3339</v>
      </c>
      <c r="E2509" s="164" t="s">
        <v>3339</v>
      </c>
      <c r="F2509" s="165" t="s">
        <v>3793</v>
      </c>
      <c r="G2509" s="126">
        <v>4</v>
      </c>
      <c r="H2509" s="166">
        <v>475</v>
      </c>
      <c r="I2509" s="166">
        <v>505</v>
      </c>
      <c r="J2509" s="166">
        <v>607</v>
      </c>
      <c r="K2509" s="357">
        <v>475</v>
      </c>
      <c r="L2509" s="357">
        <v>505</v>
      </c>
      <c r="M2509" s="357">
        <v>607</v>
      </c>
      <c r="N2509" s="357">
        <v>544</v>
      </c>
      <c r="O2509" s="357">
        <v>466</v>
      </c>
      <c r="P2509" s="357">
        <v>506</v>
      </c>
      <c r="Q2509" s="357">
        <v>591</v>
      </c>
      <c r="R2509" s="357">
        <v>534</v>
      </c>
      <c r="S2509" s="362" t="s">
        <v>2207</v>
      </c>
      <c r="T2509" s="362" t="s">
        <v>2207</v>
      </c>
      <c r="U2509" s="362" t="s">
        <v>2207</v>
      </c>
      <c r="V2509" s="362" t="s">
        <v>2207</v>
      </c>
      <c r="W2509" s="362" t="s">
        <v>2207</v>
      </c>
      <c r="X2509" s="357">
        <v>477</v>
      </c>
      <c r="Y2509" s="357">
        <v>540</v>
      </c>
      <c r="Z2509" s="357">
        <v>646</v>
      </c>
      <c r="AA2509" s="357">
        <v>566</v>
      </c>
      <c r="AB2509" s="357">
        <v>477</v>
      </c>
      <c r="AC2509" s="357">
        <v>547</v>
      </c>
      <c r="AD2509" s="357">
        <v>654</v>
      </c>
      <c r="AE2509" s="357">
        <v>566</v>
      </c>
      <c r="AF2509" s="357">
        <v>511</v>
      </c>
      <c r="AG2509" s="357">
        <v>575</v>
      </c>
      <c r="AH2509" s="357">
        <v>688</v>
      </c>
      <c r="AI2509" s="368" t="s">
        <v>2207</v>
      </c>
      <c r="AJ2509" s="357">
        <v>477</v>
      </c>
      <c r="AK2509" s="357">
        <v>540</v>
      </c>
      <c r="AL2509" s="357">
        <v>646</v>
      </c>
      <c r="AM2509" s="357">
        <v>477</v>
      </c>
      <c r="AN2509" s="357">
        <v>537</v>
      </c>
      <c r="AO2509" s="357">
        <v>627</v>
      </c>
      <c r="AP2509" s="362" t="s">
        <v>2207</v>
      </c>
      <c r="AQ2509" s="362" t="s">
        <v>2207</v>
      </c>
      <c r="AR2509" s="362" t="s">
        <v>2207</v>
      </c>
      <c r="AS2509" s="357">
        <v>614</v>
      </c>
      <c r="AT2509" s="105"/>
      <c r="AU2509" s="105" t="s">
        <v>3339</v>
      </c>
      <c r="AV2509" s="126">
        <v>4</v>
      </c>
    </row>
    <row r="2510" spans="1:48" ht="23.25" customHeight="1">
      <c r="B2510" s="440"/>
      <c r="D2510" s="105" t="s">
        <v>2979</v>
      </c>
      <c r="E2510" s="164" t="s">
        <v>2979</v>
      </c>
      <c r="F2510" s="165" t="s">
        <v>3796</v>
      </c>
      <c r="G2510" s="126">
        <v>5</v>
      </c>
      <c r="H2510" s="166">
        <v>497</v>
      </c>
      <c r="I2510" s="166">
        <v>530</v>
      </c>
      <c r="J2510" s="166">
        <v>639</v>
      </c>
      <c r="K2510" s="357">
        <v>497</v>
      </c>
      <c r="L2510" s="357">
        <v>530</v>
      </c>
      <c r="M2510" s="357">
        <v>639</v>
      </c>
      <c r="N2510" s="357">
        <v>571</v>
      </c>
      <c r="O2510" s="357">
        <v>487</v>
      </c>
      <c r="P2510" s="357">
        <v>530</v>
      </c>
      <c r="Q2510" s="357">
        <v>622</v>
      </c>
      <c r="R2510" s="357">
        <v>560</v>
      </c>
      <c r="S2510" s="362" t="s">
        <v>2207</v>
      </c>
      <c r="T2510" s="362" t="s">
        <v>2207</v>
      </c>
      <c r="U2510" s="362" t="s">
        <v>2207</v>
      </c>
      <c r="V2510" s="362" t="s">
        <v>2207</v>
      </c>
      <c r="W2510" s="362" t="s">
        <v>2207</v>
      </c>
      <c r="X2510" s="357">
        <v>499</v>
      </c>
      <c r="Y2510" s="357">
        <v>570</v>
      </c>
      <c r="Z2510" s="357">
        <v>683</v>
      </c>
      <c r="AA2510" s="357">
        <v>594</v>
      </c>
      <c r="AB2510" s="357">
        <v>499</v>
      </c>
      <c r="AC2510" s="357">
        <v>577</v>
      </c>
      <c r="AD2510" s="357">
        <v>691</v>
      </c>
      <c r="AE2510" s="357">
        <v>594</v>
      </c>
      <c r="AF2510" s="357">
        <v>534</v>
      </c>
      <c r="AG2510" s="357">
        <v>605</v>
      </c>
      <c r="AH2510" s="357">
        <v>724</v>
      </c>
      <c r="AI2510" s="368" t="s">
        <v>2207</v>
      </c>
      <c r="AJ2510" s="357">
        <v>499</v>
      </c>
      <c r="AK2510" s="357">
        <v>570</v>
      </c>
      <c r="AL2510" s="357">
        <v>683</v>
      </c>
      <c r="AM2510" s="357">
        <v>499</v>
      </c>
      <c r="AN2510" s="357">
        <v>565</v>
      </c>
      <c r="AO2510" s="357">
        <v>662</v>
      </c>
      <c r="AP2510" s="362" t="s">
        <v>2207</v>
      </c>
      <c r="AQ2510" s="362" t="s">
        <v>2207</v>
      </c>
      <c r="AR2510" s="362" t="s">
        <v>2207</v>
      </c>
      <c r="AS2510" s="357">
        <v>648</v>
      </c>
      <c r="AT2510" s="105"/>
      <c r="AU2510" s="105" t="s">
        <v>2979</v>
      </c>
      <c r="AV2510" s="126">
        <v>5</v>
      </c>
    </row>
    <row r="2511" spans="1:48" ht="23.25" customHeight="1">
      <c r="B2511" s="440"/>
      <c r="D2511" s="105" t="s">
        <v>3342</v>
      </c>
      <c r="E2511" s="164" t="s">
        <v>3342</v>
      </c>
      <c r="F2511" s="165" t="s">
        <v>3796</v>
      </c>
      <c r="G2511" s="126">
        <v>5</v>
      </c>
      <c r="H2511" s="166">
        <v>497</v>
      </c>
      <c r="I2511" s="166">
        <v>530</v>
      </c>
      <c r="J2511" s="166">
        <v>639</v>
      </c>
      <c r="K2511" s="357">
        <v>497</v>
      </c>
      <c r="L2511" s="357">
        <v>530</v>
      </c>
      <c r="M2511" s="357">
        <v>639</v>
      </c>
      <c r="N2511" s="357">
        <v>571</v>
      </c>
      <c r="O2511" s="357">
        <v>487</v>
      </c>
      <c r="P2511" s="357">
        <v>530</v>
      </c>
      <c r="Q2511" s="357">
        <v>622</v>
      </c>
      <c r="R2511" s="357">
        <v>560</v>
      </c>
      <c r="S2511" s="362" t="s">
        <v>2207</v>
      </c>
      <c r="T2511" s="362" t="s">
        <v>2207</v>
      </c>
      <c r="U2511" s="362" t="s">
        <v>2207</v>
      </c>
      <c r="V2511" s="362" t="s">
        <v>2207</v>
      </c>
      <c r="W2511" s="362" t="s">
        <v>2207</v>
      </c>
      <c r="X2511" s="357">
        <v>499</v>
      </c>
      <c r="Y2511" s="357">
        <v>570</v>
      </c>
      <c r="Z2511" s="357">
        <v>683</v>
      </c>
      <c r="AA2511" s="357">
        <v>594</v>
      </c>
      <c r="AB2511" s="357">
        <v>499</v>
      </c>
      <c r="AC2511" s="357">
        <v>577</v>
      </c>
      <c r="AD2511" s="357">
        <v>691</v>
      </c>
      <c r="AE2511" s="357">
        <v>594</v>
      </c>
      <c r="AF2511" s="357">
        <v>534</v>
      </c>
      <c r="AG2511" s="357">
        <v>605</v>
      </c>
      <c r="AH2511" s="357">
        <v>724</v>
      </c>
      <c r="AI2511" s="368" t="s">
        <v>2207</v>
      </c>
      <c r="AJ2511" s="357">
        <v>499</v>
      </c>
      <c r="AK2511" s="357">
        <v>570</v>
      </c>
      <c r="AL2511" s="357">
        <v>683</v>
      </c>
      <c r="AM2511" s="357">
        <v>499</v>
      </c>
      <c r="AN2511" s="357">
        <v>565</v>
      </c>
      <c r="AO2511" s="357">
        <v>662</v>
      </c>
      <c r="AP2511" s="362" t="s">
        <v>2207</v>
      </c>
      <c r="AQ2511" s="362" t="s">
        <v>2207</v>
      </c>
      <c r="AR2511" s="362" t="s">
        <v>2207</v>
      </c>
      <c r="AS2511" s="357">
        <v>648</v>
      </c>
      <c r="AT2511" s="105"/>
      <c r="AU2511" s="105" t="s">
        <v>3342</v>
      </c>
      <c r="AV2511" s="126">
        <v>5</v>
      </c>
    </row>
    <row r="2512" spans="1:48" ht="23.25" customHeight="1">
      <c r="B2512" s="440"/>
      <c r="D2512" s="105" t="s">
        <v>4200</v>
      </c>
      <c r="E2512" s="164" t="s">
        <v>4200</v>
      </c>
      <c r="F2512" s="165" t="s">
        <v>4307</v>
      </c>
      <c r="G2512" s="126">
        <v>6</v>
      </c>
      <c r="H2512" s="166">
        <v>534</v>
      </c>
      <c r="I2512" s="166">
        <v>561</v>
      </c>
      <c r="J2512" s="166">
        <v>658</v>
      </c>
      <c r="K2512" s="357">
        <v>534</v>
      </c>
      <c r="L2512" s="357">
        <v>561</v>
      </c>
      <c r="M2512" s="357">
        <v>658</v>
      </c>
      <c r="N2512" s="357">
        <v>603</v>
      </c>
      <c r="O2512" s="357">
        <v>524</v>
      </c>
      <c r="P2512" s="357">
        <v>561</v>
      </c>
      <c r="Q2512" s="357">
        <v>658</v>
      </c>
      <c r="R2512" s="357">
        <v>591</v>
      </c>
      <c r="S2512" s="362" t="s">
        <v>2207</v>
      </c>
      <c r="T2512" s="362" t="s">
        <v>2207</v>
      </c>
      <c r="U2512" s="362" t="s">
        <v>2207</v>
      </c>
      <c r="V2512" s="362" t="s">
        <v>2207</v>
      </c>
      <c r="W2512" s="362" t="s">
        <v>2207</v>
      </c>
      <c r="X2512" s="357">
        <v>546</v>
      </c>
      <c r="Y2512" s="357">
        <v>614</v>
      </c>
      <c r="Z2512" s="357">
        <v>736</v>
      </c>
      <c r="AA2512" s="357">
        <v>637</v>
      </c>
      <c r="AB2512" s="357">
        <v>535</v>
      </c>
      <c r="AC2512" s="357">
        <v>610</v>
      </c>
      <c r="AD2512" s="357">
        <v>732</v>
      </c>
      <c r="AE2512" s="357">
        <v>625</v>
      </c>
      <c r="AF2512" s="357">
        <v>569</v>
      </c>
      <c r="AG2512" s="357">
        <v>638</v>
      </c>
      <c r="AH2512" s="357">
        <v>765</v>
      </c>
      <c r="AI2512" s="368" t="s">
        <v>2207</v>
      </c>
      <c r="AJ2512" s="357">
        <v>546</v>
      </c>
      <c r="AK2512" s="357">
        <v>614</v>
      </c>
      <c r="AL2512" s="357">
        <v>736</v>
      </c>
      <c r="AM2512" s="357">
        <v>535</v>
      </c>
      <c r="AN2512" s="357">
        <v>598</v>
      </c>
      <c r="AO2512" s="357">
        <v>701</v>
      </c>
      <c r="AP2512" s="362" t="s">
        <v>2207</v>
      </c>
      <c r="AQ2512" s="362" t="s">
        <v>2207</v>
      </c>
      <c r="AR2512" s="362" t="s">
        <v>2207</v>
      </c>
      <c r="AS2512" s="357">
        <v>683</v>
      </c>
      <c r="AT2512" s="105"/>
      <c r="AU2512" s="105" t="s">
        <v>4200</v>
      </c>
      <c r="AV2512" s="126">
        <v>6</v>
      </c>
    </row>
    <row r="2513" spans="1:48" ht="23.25" customHeight="1">
      <c r="B2513" s="440"/>
      <c r="D2513" s="105" t="s">
        <v>4201</v>
      </c>
      <c r="E2513" s="164" t="s">
        <v>4201</v>
      </c>
      <c r="F2513" s="165" t="s">
        <v>4307</v>
      </c>
      <c r="G2513" s="126">
        <v>6</v>
      </c>
      <c r="H2513" s="166">
        <v>534</v>
      </c>
      <c r="I2513" s="166">
        <v>561</v>
      </c>
      <c r="J2513" s="166">
        <v>658</v>
      </c>
      <c r="K2513" s="357">
        <v>534</v>
      </c>
      <c r="L2513" s="357">
        <v>561</v>
      </c>
      <c r="M2513" s="357">
        <v>658</v>
      </c>
      <c r="N2513" s="357">
        <v>603</v>
      </c>
      <c r="O2513" s="357">
        <v>524</v>
      </c>
      <c r="P2513" s="357">
        <v>561</v>
      </c>
      <c r="Q2513" s="357">
        <v>658</v>
      </c>
      <c r="R2513" s="357">
        <v>591</v>
      </c>
      <c r="S2513" s="362" t="s">
        <v>2207</v>
      </c>
      <c r="T2513" s="362" t="s">
        <v>2207</v>
      </c>
      <c r="U2513" s="362" t="s">
        <v>2207</v>
      </c>
      <c r="V2513" s="362" t="s">
        <v>2207</v>
      </c>
      <c r="W2513" s="362" t="s">
        <v>2207</v>
      </c>
      <c r="X2513" s="357">
        <v>546</v>
      </c>
      <c r="Y2513" s="357">
        <v>614</v>
      </c>
      <c r="Z2513" s="357">
        <v>736</v>
      </c>
      <c r="AA2513" s="357">
        <v>637</v>
      </c>
      <c r="AB2513" s="357">
        <v>535</v>
      </c>
      <c r="AC2513" s="357">
        <v>610</v>
      </c>
      <c r="AD2513" s="357">
        <v>732</v>
      </c>
      <c r="AE2513" s="357">
        <v>625</v>
      </c>
      <c r="AF2513" s="357">
        <v>569</v>
      </c>
      <c r="AG2513" s="357">
        <v>638</v>
      </c>
      <c r="AH2513" s="357">
        <v>765</v>
      </c>
      <c r="AI2513" s="368" t="s">
        <v>2207</v>
      </c>
      <c r="AJ2513" s="357">
        <v>546</v>
      </c>
      <c r="AK2513" s="357">
        <v>614</v>
      </c>
      <c r="AL2513" s="357">
        <v>736</v>
      </c>
      <c r="AM2513" s="357">
        <v>535</v>
      </c>
      <c r="AN2513" s="357">
        <v>598</v>
      </c>
      <c r="AO2513" s="357">
        <v>701</v>
      </c>
      <c r="AP2513" s="362" t="s">
        <v>2207</v>
      </c>
      <c r="AQ2513" s="362" t="s">
        <v>2207</v>
      </c>
      <c r="AR2513" s="362" t="s">
        <v>2207</v>
      </c>
      <c r="AS2513" s="357">
        <v>683</v>
      </c>
      <c r="AT2513" s="105"/>
      <c r="AU2513" s="105" t="s">
        <v>4201</v>
      </c>
      <c r="AV2513" s="126">
        <v>6</v>
      </c>
    </row>
    <row r="2514" spans="1:48" ht="23.25" customHeight="1">
      <c r="B2514" s="440"/>
      <c r="D2514" s="105" t="s">
        <v>4203</v>
      </c>
      <c r="E2514" s="164" t="s">
        <v>4203</v>
      </c>
      <c r="F2514" s="165" t="s">
        <v>4309</v>
      </c>
      <c r="G2514" s="126">
        <v>6</v>
      </c>
      <c r="H2514" s="166">
        <v>559</v>
      </c>
      <c r="I2514" s="166">
        <v>585</v>
      </c>
      <c r="J2514" s="166">
        <v>686</v>
      </c>
      <c r="K2514" s="357">
        <v>559</v>
      </c>
      <c r="L2514" s="357">
        <v>585</v>
      </c>
      <c r="M2514" s="357">
        <v>686</v>
      </c>
      <c r="N2514" s="357">
        <v>630</v>
      </c>
      <c r="O2514" s="357">
        <v>548</v>
      </c>
      <c r="P2514" s="357">
        <v>585</v>
      </c>
      <c r="Q2514" s="357">
        <v>686</v>
      </c>
      <c r="R2514" s="357">
        <v>618</v>
      </c>
      <c r="S2514" s="362" t="s">
        <v>2207</v>
      </c>
      <c r="T2514" s="362" t="s">
        <v>2207</v>
      </c>
      <c r="U2514" s="362" t="s">
        <v>2207</v>
      </c>
      <c r="V2514" s="362" t="s">
        <v>2207</v>
      </c>
      <c r="W2514" s="362" t="s">
        <v>2207</v>
      </c>
      <c r="X2514" s="357">
        <v>582</v>
      </c>
      <c r="Y2514" s="357">
        <v>651</v>
      </c>
      <c r="Z2514" s="357">
        <v>780</v>
      </c>
      <c r="AA2514" s="357">
        <v>677</v>
      </c>
      <c r="AB2514" s="357">
        <v>571</v>
      </c>
      <c r="AC2514" s="357">
        <v>640</v>
      </c>
      <c r="AD2514" s="357">
        <v>767</v>
      </c>
      <c r="AE2514" s="357">
        <v>665</v>
      </c>
      <c r="AF2514" s="357">
        <v>666</v>
      </c>
      <c r="AG2514" s="357">
        <v>737</v>
      </c>
      <c r="AH2514" s="357">
        <v>881</v>
      </c>
      <c r="AI2514" s="368" t="s">
        <v>2207</v>
      </c>
      <c r="AJ2514" s="357">
        <v>582</v>
      </c>
      <c r="AK2514" s="357">
        <v>651</v>
      </c>
      <c r="AL2514" s="357">
        <v>780</v>
      </c>
      <c r="AM2514" s="357">
        <v>571</v>
      </c>
      <c r="AN2514" s="357">
        <v>627</v>
      </c>
      <c r="AO2514" s="357">
        <v>735</v>
      </c>
      <c r="AP2514" s="362" t="s">
        <v>2207</v>
      </c>
      <c r="AQ2514" s="362" t="s">
        <v>2207</v>
      </c>
      <c r="AR2514" s="362" t="s">
        <v>2207</v>
      </c>
      <c r="AS2514" s="362" t="s">
        <v>2207</v>
      </c>
      <c r="AT2514" s="105"/>
      <c r="AU2514" s="105" t="s">
        <v>4203</v>
      </c>
      <c r="AV2514" s="126">
        <v>6</v>
      </c>
    </row>
    <row r="2515" spans="1:48" ht="23.25" customHeight="1">
      <c r="B2515" s="440"/>
      <c r="D2515" s="105" t="s">
        <v>4204</v>
      </c>
      <c r="E2515" s="164" t="s">
        <v>4204</v>
      </c>
      <c r="F2515" s="165" t="s">
        <v>4309</v>
      </c>
      <c r="G2515" s="126">
        <v>6</v>
      </c>
      <c r="H2515" s="166">
        <v>559</v>
      </c>
      <c r="I2515" s="166">
        <v>585</v>
      </c>
      <c r="J2515" s="166">
        <v>686</v>
      </c>
      <c r="K2515" s="357">
        <v>559</v>
      </c>
      <c r="L2515" s="357">
        <v>585</v>
      </c>
      <c r="M2515" s="357">
        <v>686</v>
      </c>
      <c r="N2515" s="357">
        <v>630</v>
      </c>
      <c r="O2515" s="357">
        <v>548</v>
      </c>
      <c r="P2515" s="357">
        <v>585</v>
      </c>
      <c r="Q2515" s="357">
        <v>686</v>
      </c>
      <c r="R2515" s="357">
        <v>618</v>
      </c>
      <c r="S2515" s="362" t="s">
        <v>2207</v>
      </c>
      <c r="T2515" s="362" t="s">
        <v>2207</v>
      </c>
      <c r="U2515" s="362" t="s">
        <v>2207</v>
      </c>
      <c r="V2515" s="362" t="s">
        <v>2207</v>
      </c>
      <c r="W2515" s="362" t="s">
        <v>2207</v>
      </c>
      <c r="X2515" s="357">
        <v>582</v>
      </c>
      <c r="Y2515" s="357">
        <v>651</v>
      </c>
      <c r="Z2515" s="357">
        <v>780</v>
      </c>
      <c r="AA2515" s="357">
        <v>677</v>
      </c>
      <c r="AB2515" s="357">
        <v>571</v>
      </c>
      <c r="AC2515" s="357">
        <v>640</v>
      </c>
      <c r="AD2515" s="357">
        <v>767</v>
      </c>
      <c r="AE2515" s="357">
        <v>665</v>
      </c>
      <c r="AF2515" s="357">
        <v>666</v>
      </c>
      <c r="AG2515" s="357">
        <v>737</v>
      </c>
      <c r="AH2515" s="357">
        <v>881</v>
      </c>
      <c r="AI2515" s="368" t="s">
        <v>2207</v>
      </c>
      <c r="AJ2515" s="357">
        <v>582</v>
      </c>
      <c r="AK2515" s="357">
        <v>651</v>
      </c>
      <c r="AL2515" s="357">
        <v>780</v>
      </c>
      <c r="AM2515" s="357">
        <v>571</v>
      </c>
      <c r="AN2515" s="357">
        <v>627</v>
      </c>
      <c r="AO2515" s="357">
        <v>735</v>
      </c>
      <c r="AP2515" s="362" t="s">
        <v>2207</v>
      </c>
      <c r="AQ2515" s="362" t="s">
        <v>2207</v>
      </c>
      <c r="AR2515" s="362" t="s">
        <v>2207</v>
      </c>
      <c r="AS2515" s="362" t="s">
        <v>2207</v>
      </c>
      <c r="AT2515" s="105"/>
      <c r="AU2515" s="105" t="s">
        <v>4204</v>
      </c>
      <c r="AV2515" s="126">
        <v>6</v>
      </c>
    </row>
    <row r="2516" spans="1:48" ht="23.25" customHeight="1">
      <c r="B2516" s="440"/>
      <c r="D2516" s="105" t="s">
        <v>52</v>
      </c>
      <c r="E2516" s="164" t="s">
        <v>52</v>
      </c>
      <c r="F2516" s="165" t="s">
        <v>1001</v>
      </c>
      <c r="G2516" s="126">
        <v>10</v>
      </c>
      <c r="H2516" s="166">
        <v>807</v>
      </c>
      <c r="I2516" s="166">
        <v>865</v>
      </c>
      <c r="J2516" s="166">
        <v>1015</v>
      </c>
      <c r="K2516" s="357">
        <v>807</v>
      </c>
      <c r="L2516" s="357">
        <v>865</v>
      </c>
      <c r="M2516" s="357">
        <v>1015</v>
      </c>
      <c r="N2516" s="357">
        <v>878</v>
      </c>
      <c r="O2516" s="357">
        <v>792</v>
      </c>
      <c r="P2516" s="357">
        <v>866</v>
      </c>
      <c r="Q2516" s="357">
        <v>1016</v>
      </c>
      <c r="R2516" s="357">
        <v>806</v>
      </c>
      <c r="S2516" s="362" t="s">
        <v>2207</v>
      </c>
      <c r="T2516" s="362" t="s">
        <v>2207</v>
      </c>
      <c r="U2516" s="362" t="s">
        <v>2207</v>
      </c>
      <c r="V2516" s="362" t="s">
        <v>2207</v>
      </c>
      <c r="W2516" s="362" t="s">
        <v>2207</v>
      </c>
      <c r="X2516" s="357">
        <v>808</v>
      </c>
      <c r="Y2516" s="357">
        <v>906</v>
      </c>
      <c r="Z2516" s="357">
        <v>1127</v>
      </c>
      <c r="AA2516" s="357">
        <v>949</v>
      </c>
      <c r="AB2516" s="357">
        <v>840</v>
      </c>
      <c r="AC2516" s="357">
        <v>963</v>
      </c>
      <c r="AD2516" s="357">
        <v>1165</v>
      </c>
      <c r="AE2516" s="357">
        <v>984</v>
      </c>
      <c r="AF2516" s="357">
        <v>1017</v>
      </c>
      <c r="AG2516" s="357">
        <v>1144</v>
      </c>
      <c r="AH2516" s="357">
        <v>1377</v>
      </c>
      <c r="AI2516" s="368" t="s">
        <v>2207</v>
      </c>
      <c r="AJ2516" s="357">
        <v>810</v>
      </c>
      <c r="AK2516" s="357">
        <v>908</v>
      </c>
      <c r="AL2516" s="357">
        <v>1129</v>
      </c>
      <c r="AM2516" s="357">
        <v>842</v>
      </c>
      <c r="AN2516" s="357">
        <v>946</v>
      </c>
      <c r="AO2516" s="357">
        <v>1119</v>
      </c>
      <c r="AP2516" s="362" t="s">
        <v>2207</v>
      </c>
      <c r="AQ2516" s="362" t="s">
        <v>2207</v>
      </c>
      <c r="AR2516" s="362" t="s">
        <v>2207</v>
      </c>
      <c r="AS2516" s="362" t="s">
        <v>2207</v>
      </c>
      <c r="AT2516" s="105"/>
      <c r="AU2516" s="105" t="s">
        <v>52</v>
      </c>
      <c r="AV2516" s="126">
        <v>10</v>
      </c>
    </row>
    <row r="2517" spans="1:48" ht="23.25" customHeight="1">
      <c r="B2517" s="440"/>
      <c r="D2517" s="105" t="s">
        <v>3344</v>
      </c>
      <c r="E2517" s="164" t="s">
        <v>3344</v>
      </c>
      <c r="F2517" s="165" t="s">
        <v>1001</v>
      </c>
      <c r="G2517" s="126">
        <v>10</v>
      </c>
      <c r="H2517" s="166">
        <v>807</v>
      </c>
      <c r="I2517" s="166">
        <v>865</v>
      </c>
      <c r="J2517" s="166">
        <v>1015</v>
      </c>
      <c r="K2517" s="357">
        <v>807</v>
      </c>
      <c r="L2517" s="357">
        <v>865</v>
      </c>
      <c r="M2517" s="357">
        <v>1015</v>
      </c>
      <c r="N2517" s="357">
        <v>878</v>
      </c>
      <c r="O2517" s="357">
        <v>792</v>
      </c>
      <c r="P2517" s="357">
        <v>866</v>
      </c>
      <c r="Q2517" s="357">
        <v>1016</v>
      </c>
      <c r="R2517" s="357">
        <v>806</v>
      </c>
      <c r="S2517" s="362" t="s">
        <v>2207</v>
      </c>
      <c r="T2517" s="362" t="s">
        <v>2207</v>
      </c>
      <c r="U2517" s="362" t="s">
        <v>2207</v>
      </c>
      <c r="V2517" s="362" t="s">
        <v>2207</v>
      </c>
      <c r="W2517" s="362" t="s">
        <v>2207</v>
      </c>
      <c r="X2517" s="357">
        <v>808</v>
      </c>
      <c r="Y2517" s="357">
        <v>906</v>
      </c>
      <c r="Z2517" s="357">
        <v>1127</v>
      </c>
      <c r="AA2517" s="357">
        <v>949</v>
      </c>
      <c r="AB2517" s="357">
        <v>840</v>
      </c>
      <c r="AC2517" s="357">
        <v>963</v>
      </c>
      <c r="AD2517" s="357">
        <v>1165</v>
      </c>
      <c r="AE2517" s="357">
        <v>984</v>
      </c>
      <c r="AF2517" s="357">
        <v>1017</v>
      </c>
      <c r="AG2517" s="357">
        <v>1144</v>
      </c>
      <c r="AH2517" s="357">
        <v>1377</v>
      </c>
      <c r="AI2517" s="368" t="s">
        <v>2207</v>
      </c>
      <c r="AJ2517" s="357">
        <v>810</v>
      </c>
      <c r="AK2517" s="357">
        <v>908</v>
      </c>
      <c r="AL2517" s="357">
        <v>1129</v>
      </c>
      <c r="AM2517" s="357">
        <v>842</v>
      </c>
      <c r="AN2517" s="357">
        <v>946</v>
      </c>
      <c r="AO2517" s="357">
        <v>1119</v>
      </c>
      <c r="AP2517" s="362" t="s">
        <v>2207</v>
      </c>
      <c r="AQ2517" s="362" t="s">
        <v>2207</v>
      </c>
      <c r="AR2517" s="362" t="s">
        <v>2207</v>
      </c>
      <c r="AS2517" s="362" t="s">
        <v>2207</v>
      </c>
      <c r="AT2517" s="105"/>
      <c r="AU2517" s="105" t="s">
        <v>3344</v>
      </c>
      <c r="AV2517" s="126">
        <v>10</v>
      </c>
    </row>
    <row r="2518" spans="1:48" ht="23.25" customHeight="1">
      <c r="A2518" s="396"/>
      <c r="B2518" s="440"/>
      <c r="D2518" s="105" t="s">
        <v>53</v>
      </c>
      <c r="E2518" s="164" t="s">
        <v>53</v>
      </c>
      <c r="F2518" s="165" t="s">
        <v>799</v>
      </c>
      <c r="G2518" s="126">
        <v>10</v>
      </c>
      <c r="H2518" s="166">
        <v>738</v>
      </c>
      <c r="I2518" s="166">
        <v>798</v>
      </c>
      <c r="J2518" s="166">
        <v>939</v>
      </c>
      <c r="K2518" s="357">
        <v>738</v>
      </c>
      <c r="L2518" s="357">
        <v>798</v>
      </c>
      <c r="M2518" s="357">
        <v>939</v>
      </c>
      <c r="N2518" s="357">
        <v>808</v>
      </c>
      <c r="O2518" s="357">
        <v>724</v>
      </c>
      <c r="P2518" s="357">
        <v>798</v>
      </c>
      <c r="Q2518" s="357">
        <v>939</v>
      </c>
      <c r="R2518" s="357">
        <v>754</v>
      </c>
      <c r="S2518" s="362" t="s">
        <v>2207</v>
      </c>
      <c r="T2518" s="362" t="s">
        <v>2207</v>
      </c>
      <c r="U2518" s="362" t="s">
        <v>2207</v>
      </c>
      <c r="V2518" s="362" t="s">
        <v>2207</v>
      </c>
      <c r="W2518" s="362" t="s">
        <v>2207</v>
      </c>
      <c r="X2518" s="357">
        <v>723</v>
      </c>
      <c r="Y2518" s="357">
        <v>820</v>
      </c>
      <c r="Z2518" s="357">
        <v>1025</v>
      </c>
      <c r="AA2518" s="357">
        <v>855</v>
      </c>
      <c r="AB2518" s="357">
        <v>723</v>
      </c>
      <c r="AC2518" s="357">
        <v>844</v>
      </c>
      <c r="AD2518" s="357">
        <v>1025</v>
      </c>
      <c r="AE2518" s="357">
        <v>855</v>
      </c>
      <c r="AF2518" s="357">
        <v>759</v>
      </c>
      <c r="AG2518" s="357">
        <v>881</v>
      </c>
      <c r="AH2518" s="357">
        <v>1068</v>
      </c>
      <c r="AI2518" s="368" t="s">
        <v>2207</v>
      </c>
      <c r="AJ2518" s="357">
        <v>726</v>
      </c>
      <c r="AK2518" s="357">
        <v>822</v>
      </c>
      <c r="AL2518" s="357">
        <v>1028</v>
      </c>
      <c r="AM2518" s="357">
        <v>726</v>
      </c>
      <c r="AN2518" s="357">
        <v>830</v>
      </c>
      <c r="AO2518" s="357">
        <v>985</v>
      </c>
      <c r="AP2518" s="362" t="s">
        <v>2207</v>
      </c>
      <c r="AQ2518" s="362" t="s">
        <v>2207</v>
      </c>
      <c r="AR2518" s="362" t="s">
        <v>2207</v>
      </c>
      <c r="AS2518" s="357">
        <v>970</v>
      </c>
      <c r="AT2518" s="105"/>
      <c r="AU2518" s="105" t="s">
        <v>53</v>
      </c>
      <c r="AV2518" s="126">
        <v>10</v>
      </c>
    </row>
    <row r="2519" spans="1:48" ht="23.25" customHeight="1">
      <c r="B2519" s="440"/>
      <c r="D2519" s="105" t="s">
        <v>3345</v>
      </c>
      <c r="E2519" s="164" t="s">
        <v>3345</v>
      </c>
      <c r="F2519" s="165" t="s">
        <v>799</v>
      </c>
      <c r="G2519" s="126">
        <v>10</v>
      </c>
      <c r="H2519" s="166">
        <v>738</v>
      </c>
      <c r="I2519" s="166">
        <v>798</v>
      </c>
      <c r="J2519" s="166">
        <v>939</v>
      </c>
      <c r="K2519" s="357">
        <v>738</v>
      </c>
      <c r="L2519" s="357">
        <v>798</v>
      </c>
      <c r="M2519" s="357">
        <v>939</v>
      </c>
      <c r="N2519" s="357">
        <v>808</v>
      </c>
      <c r="O2519" s="357">
        <v>724</v>
      </c>
      <c r="P2519" s="357">
        <v>798</v>
      </c>
      <c r="Q2519" s="357">
        <v>939</v>
      </c>
      <c r="R2519" s="357">
        <v>754</v>
      </c>
      <c r="S2519" s="362" t="s">
        <v>2207</v>
      </c>
      <c r="T2519" s="362" t="s">
        <v>2207</v>
      </c>
      <c r="U2519" s="362" t="s">
        <v>2207</v>
      </c>
      <c r="V2519" s="362" t="s">
        <v>2207</v>
      </c>
      <c r="W2519" s="362" t="s">
        <v>2207</v>
      </c>
      <c r="X2519" s="357">
        <v>723</v>
      </c>
      <c r="Y2519" s="357">
        <v>820</v>
      </c>
      <c r="Z2519" s="357">
        <v>1025</v>
      </c>
      <c r="AA2519" s="357">
        <v>855</v>
      </c>
      <c r="AB2519" s="357">
        <v>723</v>
      </c>
      <c r="AC2519" s="357">
        <v>844</v>
      </c>
      <c r="AD2519" s="357">
        <v>1025</v>
      </c>
      <c r="AE2519" s="357">
        <v>855</v>
      </c>
      <c r="AF2519" s="357">
        <v>759</v>
      </c>
      <c r="AG2519" s="357">
        <v>881</v>
      </c>
      <c r="AH2519" s="357">
        <v>1068</v>
      </c>
      <c r="AI2519" s="368" t="s">
        <v>2207</v>
      </c>
      <c r="AJ2519" s="357">
        <v>726</v>
      </c>
      <c r="AK2519" s="357">
        <v>822</v>
      </c>
      <c r="AL2519" s="357">
        <v>1028</v>
      </c>
      <c r="AM2519" s="357">
        <v>726</v>
      </c>
      <c r="AN2519" s="357">
        <v>830</v>
      </c>
      <c r="AO2519" s="357">
        <v>985</v>
      </c>
      <c r="AP2519" s="362" t="s">
        <v>2207</v>
      </c>
      <c r="AQ2519" s="362" t="s">
        <v>2207</v>
      </c>
      <c r="AR2519" s="362" t="s">
        <v>2207</v>
      </c>
      <c r="AS2519" s="357">
        <v>970</v>
      </c>
      <c r="AT2519" s="105"/>
      <c r="AU2519" s="105" t="s">
        <v>3345</v>
      </c>
      <c r="AV2519" s="126">
        <v>10</v>
      </c>
    </row>
    <row r="2520" spans="1:48" ht="23.25" customHeight="1">
      <c r="B2520" s="440"/>
      <c r="D2520" s="105" t="s">
        <v>55</v>
      </c>
      <c r="E2520" s="164" t="s">
        <v>55</v>
      </c>
      <c r="F2520" s="165" t="s">
        <v>801</v>
      </c>
      <c r="G2520" s="126">
        <v>10</v>
      </c>
      <c r="H2520" s="166">
        <v>807</v>
      </c>
      <c r="I2520" s="166">
        <v>865</v>
      </c>
      <c r="J2520" s="166">
        <v>1015</v>
      </c>
      <c r="K2520" s="357">
        <v>807</v>
      </c>
      <c r="L2520" s="357">
        <v>865</v>
      </c>
      <c r="M2520" s="357">
        <v>1015</v>
      </c>
      <c r="N2520" s="357">
        <v>878</v>
      </c>
      <c r="O2520" s="357">
        <v>792</v>
      </c>
      <c r="P2520" s="357">
        <v>866</v>
      </c>
      <c r="Q2520" s="357">
        <v>1016</v>
      </c>
      <c r="R2520" s="357">
        <v>786</v>
      </c>
      <c r="S2520" s="362" t="s">
        <v>2207</v>
      </c>
      <c r="T2520" s="362" t="s">
        <v>2207</v>
      </c>
      <c r="U2520" s="362" t="s">
        <v>2207</v>
      </c>
      <c r="V2520" s="362" t="s">
        <v>2207</v>
      </c>
      <c r="W2520" s="362" t="s">
        <v>2207</v>
      </c>
      <c r="X2520" s="357">
        <v>808</v>
      </c>
      <c r="Y2520" s="357">
        <v>906</v>
      </c>
      <c r="Z2520" s="357">
        <v>1127</v>
      </c>
      <c r="AA2520" s="357">
        <v>949</v>
      </c>
      <c r="AB2520" s="357">
        <v>840</v>
      </c>
      <c r="AC2520" s="357">
        <v>963</v>
      </c>
      <c r="AD2520" s="357">
        <v>1165</v>
      </c>
      <c r="AE2520" s="357">
        <v>984</v>
      </c>
      <c r="AF2520" s="357">
        <v>1017</v>
      </c>
      <c r="AG2520" s="357">
        <v>1144</v>
      </c>
      <c r="AH2520" s="357">
        <v>1377</v>
      </c>
      <c r="AI2520" s="368" t="s">
        <v>2207</v>
      </c>
      <c r="AJ2520" s="357">
        <v>810</v>
      </c>
      <c r="AK2520" s="357">
        <v>908</v>
      </c>
      <c r="AL2520" s="357">
        <v>1129</v>
      </c>
      <c r="AM2520" s="357">
        <v>842</v>
      </c>
      <c r="AN2520" s="357">
        <v>946</v>
      </c>
      <c r="AO2520" s="357">
        <v>1119</v>
      </c>
      <c r="AP2520" s="362" t="s">
        <v>2207</v>
      </c>
      <c r="AQ2520" s="362" t="s">
        <v>2207</v>
      </c>
      <c r="AR2520" s="362" t="s">
        <v>2207</v>
      </c>
      <c r="AS2520" s="362" t="s">
        <v>2207</v>
      </c>
      <c r="AT2520" s="105"/>
      <c r="AU2520" s="105" t="s">
        <v>55</v>
      </c>
      <c r="AV2520" s="126">
        <v>10</v>
      </c>
    </row>
    <row r="2521" spans="1:48" ht="23.25" customHeight="1">
      <c r="B2521" s="440"/>
      <c r="D2521" s="105" t="s">
        <v>3347</v>
      </c>
      <c r="E2521" s="164" t="s">
        <v>3347</v>
      </c>
      <c r="F2521" s="165" t="s">
        <v>801</v>
      </c>
      <c r="G2521" s="126">
        <v>10</v>
      </c>
      <c r="H2521" s="166">
        <v>807</v>
      </c>
      <c r="I2521" s="166">
        <v>865</v>
      </c>
      <c r="J2521" s="166">
        <v>1015</v>
      </c>
      <c r="K2521" s="357">
        <v>807</v>
      </c>
      <c r="L2521" s="357">
        <v>865</v>
      </c>
      <c r="M2521" s="357">
        <v>1015</v>
      </c>
      <c r="N2521" s="357">
        <v>878</v>
      </c>
      <c r="O2521" s="357">
        <v>792</v>
      </c>
      <c r="P2521" s="357">
        <v>866</v>
      </c>
      <c r="Q2521" s="357">
        <v>1016</v>
      </c>
      <c r="R2521" s="357">
        <v>786</v>
      </c>
      <c r="S2521" s="362" t="s">
        <v>2207</v>
      </c>
      <c r="T2521" s="362" t="s">
        <v>2207</v>
      </c>
      <c r="U2521" s="362" t="s">
        <v>2207</v>
      </c>
      <c r="V2521" s="362" t="s">
        <v>2207</v>
      </c>
      <c r="W2521" s="362" t="s">
        <v>2207</v>
      </c>
      <c r="X2521" s="357">
        <v>808</v>
      </c>
      <c r="Y2521" s="357">
        <v>906</v>
      </c>
      <c r="Z2521" s="357">
        <v>1127</v>
      </c>
      <c r="AA2521" s="357">
        <v>949</v>
      </c>
      <c r="AB2521" s="357">
        <v>840</v>
      </c>
      <c r="AC2521" s="357">
        <v>963</v>
      </c>
      <c r="AD2521" s="357">
        <v>1165</v>
      </c>
      <c r="AE2521" s="357">
        <v>984</v>
      </c>
      <c r="AF2521" s="357">
        <v>1017</v>
      </c>
      <c r="AG2521" s="357">
        <v>1144</v>
      </c>
      <c r="AH2521" s="357">
        <v>1377</v>
      </c>
      <c r="AI2521" s="368" t="s">
        <v>2207</v>
      </c>
      <c r="AJ2521" s="357">
        <v>810</v>
      </c>
      <c r="AK2521" s="357">
        <v>908</v>
      </c>
      <c r="AL2521" s="357">
        <v>1129</v>
      </c>
      <c r="AM2521" s="357">
        <v>842</v>
      </c>
      <c r="AN2521" s="357">
        <v>946</v>
      </c>
      <c r="AO2521" s="357">
        <v>1119</v>
      </c>
      <c r="AP2521" s="362" t="s">
        <v>2207</v>
      </c>
      <c r="AQ2521" s="362" t="s">
        <v>2207</v>
      </c>
      <c r="AR2521" s="362" t="s">
        <v>2207</v>
      </c>
      <c r="AS2521" s="362" t="s">
        <v>2207</v>
      </c>
      <c r="AT2521" s="105"/>
      <c r="AU2521" s="105" t="s">
        <v>3347</v>
      </c>
      <c r="AV2521" s="126">
        <v>10</v>
      </c>
    </row>
    <row r="2522" spans="1:48" ht="23.25" customHeight="1">
      <c r="B2522" s="440"/>
      <c r="D2522" s="105" t="s">
        <v>5457</v>
      </c>
      <c r="E2522" s="13" t="s">
        <v>5457</v>
      </c>
      <c r="F2522" s="2" t="s">
        <v>5458</v>
      </c>
      <c r="G2522">
        <v>11</v>
      </c>
      <c r="H2522" s="398" t="s">
        <v>2207</v>
      </c>
      <c r="I2522" s="398" t="s">
        <v>2207</v>
      </c>
      <c r="J2522" s="398" t="s">
        <v>2207</v>
      </c>
      <c r="K2522" s="390" t="s">
        <v>2207</v>
      </c>
      <c r="L2522" s="390" t="s">
        <v>2207</v>
      </c>
      <c r="M2522" s="390" t="s">
        <v>2207</v>
      </c>
      <c r="N2522" s="390" t="s">
        <v>2207</v>
      </c>
      <c r="O2522" s="390" t="s">
        <v>2207</v>
      </c>
      <c r="P2522" s="390" t="s">
        <v>2207</v>
      </c>
      <c r="Q2522" s="390" t="s">
        <v>2207</v>
      </c>
      <c r="R2522" s="390" t="s">
        <v>2207</v>
      </c>
      <c r="S2522" s="362" t="s">
        <v>2207</v>
      </c>
      <c r="T2522" s="362" t="s">
        <v>2207</v>
      </c>
      <c r="U2522" s="362" t="s">
        <v>2207</v>
      </c>
      <c r="V2522" s="390" t="s">
        <v>2207</v>
      </c>
      <c r="W2522" s="390" t="s">
        <v>2207</v>
      </c>
      <c r="X2522" s="391">
        <v>847</v>
      </c>
      <c r="Y2522" s="391">
        <v>949</v>
      </c>
      <c r="Z2522" s="391">
        <v>1183</v>
      </c>
      <c r="AA2522" s="391">
        <v>994</v>
      </c>
      <c r="AB2522" s="391">
        <v>879</v>
      </c>
      <c r="AC2522" s="391">
        <v>1008</v>
      </c>
      <c r="AD2522" s="391">
        <v>1221</v>
      </c>
      <c r="AE2522" s="391">
        <v>1029</v>
      </c>
      <c r="AF2522" s="391">
        <v>1056</v>
      </c>
      <c r="AG2522" s="391">
        <v>1189</v>
      </c>
      <c r="AH2522" s="391">
        <v>1433</v>
      </c>
      <c r="AI2522" s="399" t="s">
        <v>2207</v>
      </c>
      <c r="AJ2522" s="391">
        <v>849</v>
      </c>
      <c r="AK2522" s="391">
        <v>951</v>
      </c>
      <c r="AL2522" s="391">
        <v>1185</v>
      </c>
      <c r="AM2522" s="391">
        <v>881</v>
      </c>
      <c r="AN2522" s="391">
        <v>991</v>
      </c>
      <c r="AO2522" s="391">
        <v>1173</v>
      </c>
      <c r="AP2522" s="390" t="s">
        <v>2207</v>
      </c>
      <c r="AQ2522" s="390" t="s">
        <v>2207</v>
      </c>
      <c r="AR2522" s="390" t="s">
        <v>2207</v>
      </c>
      <c r="AS2522" s="390" t="s">
        <v>2207</v>
      </c>
      <c r="AU2522" s="105" t="s">
        <v>5457</v>
      </c>
      <c r="AV2522" s="126">
        <v>11</v>
      </c>
    </row>
    <row r="2523" spans="1:48" ht="23.25" customHeight="1">
      <c r="B2523" s="440"/>
      <c r="D2523" s="105" t="s">
        <v>5459</v>
      </c>
      <c r="E2523" s="13" t="s">
        <v>5459</v>
      </c>
      <c r="F2523" s="2" t="s">
        <v>5458</v>
      </c>
      <c r="G2523">
        <v>11</v>
      </c>
      <c r="H2523" s="398" t="s">
        <v>2207</v>
      </c>
      <c r="I2523" s="398" t="s">
        <v>2207</v>
      </c>
      <c r="J2523" s="398" t="s">
        <v>2207</v>
      </c>
      <c r="K2523" s="390" t="s">
        <v>2207</v>
      </c>
      <c r="L2523" s="390" t="s">
        <v>2207</v>
      </c>
      <c r="M2523" s="390" t="s">
        <v>2207</v>
      </c>
      <c r="N2523" s="390" t="s">
        <v>2207</v>
      </c>
      <c r="O2523" s="390" t="s">
        <v>2207</v>
      </c>
      <c r="P2523" s="390" t="s">
        <v>2207</v>
      </c>
      <c r="Q2523" s="390" t="s">
        <v>2207</v>
      </c>
      <c r="R2523" s="390" t="s">
        <v>2207</v>
      </c>
      <c r="S2523" s="362" t="s">
        <v>2207</v>
      </c>
      <c r="T2523" s="362" t="s">
        <v>2207</v>
      </c>
      <c r="U2523" s="362" t="s">
        <v>2207</v>
      </c>
      <c r="V2523" s="390" t="s">
        <v>2207</v>
      </c>
      <c r="W2523" s="390" t="s">
        <v>2207</v>
      </c>
      <c r="X2523" s="391">
        <v>847</v>
      </c>
      <c r="Y2523" s="391">
        <v>949</v>
      </c>
      <c r="Z2523" s="391">
        <v>1183</v>
      </c>
      <c r="AA2523" s="391">
        <v>994</v>
      </c>
      <c r="AB2523" s="391">
        <v>879</v>
      </c>
      <c r="AC2523" s="391">
        <v>1008</v>
      </c>
      <c r="AD2523" s="391">
        <v>1221</v>
      </c>
      <c r="AE2523" s="391">
        <v>1029</v>
      </c>
      <c r="AF2523" s="391">
        <v>1056</v>
      </c>
      <c r="AG2523" s="391">
        <v>1189</v>
      </c>
      <c r="AH2523" s="391">
        <v>1433</v>
      </c>
      <c r="AI2523" s="399" t="s">
        <v>2207</v>
      </c>
      <c r="AJ2523" s="391">
        <v>849</v>
      </c>
      <c r="AK2523" s="391">
        <v>951</v>
      </c>
      <c r="AL2523" s="391">
        <v>1185</v>
      </c>
      <c r="AM2523" s="391">
        <v>881</v>
      </c>
      <c r="AN2523" s="391">
        <v>991</v>
      </c>
      <c r="AO2523" s="391">
        <v>1173</v>
      </c>
      <c r="AP2523" s="390" t="s">
        <v>2207</v>
      </c>
      <c r="AQ2523" s="390" t="s">
        <v>2207</v>
      </c>
      <c r="AR2523" s="390" t="s">
        <v>2207</v>
      </c>
      <c r="AS2523" s="390" t="s">
        <v>2207</v>
      </c>
      <c r="AU2523" s="105" t="s">
        <v>5459</v>
      </c>
      <c r="AV2523" s="126">
        <v>11</v>
      </c>
    </row>
    <row r="2524" spans="1:48" ht="23.25" customHeight="1">
      <c r="B2524" s="440"/>
      <c r="D2524" s="105" t="s">
        <v>5424</v>
      </c>
      <c r="E2524" s="13" t="s">
        <v>5424</v>
      </c>
      <c r="F2524" s="2" t="s">
        <v>5425</v>
      </c>
      <c r="G2524">
        <v>11</v>
      </c>
      <c r="H2524" s="398" t="s">
        <v>2207</v>
      </c>
      <c r="I2524" s="398" t="s">
        <v>2207</v>
      </c>
      <c r="J2524" s="398" t="s">
        <v>2207</v>
      </c>
      <c r="K2524" s="390" t="s">
        <v>2207</v>
      </c>
      <c r="L2524" s="390" t="s">
        <v>2207</v>
      </c>
      <c r="M2524" s="390" t="s">
        <v>2207</v>
      </c>
      <c r="N2524" s="390" t="s">
        <v>2207</v>
      </c>
      <c r="O2524" s="390" t="s">
        <v>2207</v>
      </c>
      <c r="P2524" s="390" t="s">
        <v>2207</v>
      </c>
      <c r="Q2524" s="390" t="s">
        <v>2207</v>
      </c>
      <c r="R2524" s="390" t="s">
        <v>2207</v>
      </c>
      <c r="S2524" s="362" t="s">
        <v>2207</v>
      </c>
      <c r="T2524" s="362" t="s">
        <v>2207</v>
      </c>
      <c r="U2524" s="362" t="s">
        <v>2207</v>
      </c>
      <c r="V2524" s="390" t="s">
        <v>2207</v>
      </c>
      <c r="W2524" s="390" t="s">
        <v>2207</v>
      </c>
      <c r="X2524" s="391">
        <v>762</v>
      </c>
      <c r="Y2524" s="391">
        <v>863</v>
      </c>
      <c r="Z2524" s="391">
        <v>1081</v>
      </c>
      <c r="AA2524" s="391">
        <v>900</v>
      </c>
      <c r="AB2524" s="391">
        <v>762</v>
      </c>
      <c r="AC2524" s="391">
        <v>889</v>
      </c>
      <c r="AD2524" s="391">
        <v>1081</v>
      </c>
      <c r="AE2524" s="391">
        <v>900</v>
      </c>
      <c r="AF2524" s="391">
        <v>798</v>
      </c>
      <c r="AG2524" s="391">
        <v>926</v>
      </c>
      <c r="AH2524" s="391">
        <v>1124</v>
      </c>
      <c r="AI2524" s="399" t="s">
        <v>2207</v>
      </c>
      <c r="AJ2524" s="391">
        <v>765</v>
      </c>
      <c r="AK2524" s="391">
        <v>865</v>
      </c>
      <c r="AL2524" s="391">
        <v>1084</v>
      </c>
      <c r="AM2524" s="391">
        <v>765</v>
      </c>
      <c r="AN2524" s="391">
        <v>874</v>
      </c>
      <c r="AO2524" s="391">
        <v>1039</v>
      </c>
      <c r="AP2524" s="390" t="s">
        <v>2207</v>
      </c>
      <c r="AQ2524" s="390" t="s">
        <v>2207</v>
      </c>
      <c r="AR2524" s="390" t="s">
        <v>2207</v>
      </c>
      <c r="AS2524" s="391">
        <v>1011</v>
      </c>
      <c r="AU2524" s="105" t="s">
        <v>5424</v>
      </c>
      <c r="AV2524" s="126">
        <v>11</v>
      </c>
    </row>
    <row r="2525" spans="1:48" ht="23.25" customHeight="1">
      <c r="B2525" s="440"/>
      <c r="D2525" s="105" t="s">
        <v>5426</v>
      </c>
      <c r="E2525" s="13" t="s">
        <v>5426</v>
      </c>
      <c r="F2525" s="2" t="s">
        <v>5425</v>
      </c>
      <c r="G2525">
        <v>11</v>
      </c>
      <c r="H2525" s="398" t="s">
        <v>2207</v>
      </c>
      <c r="I2525" s="398" t="s">
        <v>2207</v>
      </c>
      <c r="J2525" s="398" t="s">
        <v>2207</v>
      </c>
      <c r="K2525" s="390" t="s">
        <v>2207</v>
      </c>
      <c r="L2525" s="390" t="s">
        <v>2207</v>
      </c>
      <c r="M2525" s="390" t="s">
        <v>2207</v>
      </c>
      <c r="N2525" s="390" t="s">
        <v>2207</v>
      </c>
      <c r="O2525" s="390" t="s">
        <v>2207</v>
      </c>
      <c r="P2525" s="390" t="s">
        <v>2207</v>
      </c>
      <c r="Q2525" s="390" t="s">
        <v>2207</v>
      </c>
      <c r="R2525" s="390" t="s">
        <v>2207</v>
      </c>
      <c r="S2525" s="362" t="s">
        <v>2207</v>
      </c>
      <c r="T2525" s="362" t="s">
        <v>2207</v>
      </c>
      <c r="U2525" s="362" t="s">
        <v>2207</v>
      </c>
      <c r="V2525" s="390" t="s">
        <v>2207</v>
      </c>
      <c r="W2525" s="390" t="s">
        <v>2207</v>
      </c>
      <c r="X2525" s="391">
        <v>762</v>
      </c>
      <c r="Y2525" s="391">
        <v>863</v>
      </c>
      <c r="Z2525" s="391">
        <v>1081</v>
      </c>
      <c r="AA2525" s="391">
        <v>900</v>
      </c>
      <c r="AB2525" s="391">
        <v>762</v>
      </c>
      <c r="AC2525" s="391">
        <v>889</v>
      </c>
      <c r="AD2525" s="391">
        <v>1081</v>
      </c>
      <c r="AE2525" s="391">
        <v>900</v>
      </c>
      <c r="AF2525" s="391">
        <v>798</v>
      </c>
      <c r="AG2525" s="391">
        <v>926</v>
      </c>
      <c r="AH2525" s="391">
        <v>1124</v>
      </c>
      <c r="AI2525" s="399" t="s">
        <v>2207</v>
      </c>
      <c r="AJ2525" s="391">
        <v>765</v>
      </c>
      <c r="AK2525" s="391">
        <v>865</v>
      </c>
      <c r="AL2525" s="391">
        <v>1084</v>
      </c>
      <c r="AM2525" s="391">
        <v>765</v>
      </c>
      <c r="AN2525" s="391">
        <v>874</v>
      </c>
      <c r="AO2525" s="391">
        <v>1039</v>
      </c>
      <c r="AP2525" s="390" t="s">
        <v>2207</v>
      </c>
      <c r="AQ2525" s="390" t="s">
        <v>2207</v>
      </c>
      <c r="AR2525" s="390" t="s">
        <v>2207</v>
      </c>
      <c r="AS2525" s="391">
        <v>1011</v>
      </c>
      <c r="AU2525" s="105" t="s">
        <v>5426</v>
      </c>
      <c r="AV2525" s="126">
        <v>11</v>
      </c>
    </row>
    <row r="2526" spans="1:48" ht="23.25" customHeight="1">
      <c r="B2526" s="440"/>
      <c r="D2526" s="105" t="s">
        <v>5490</v>
      </c>
      <c r="E2526" s="13" t="s">
        <v>5490</v>
      </c>
      <c r="F2526" s="2" t="s">
        <v>5491</v>
      </c>
      <c r="G2526">
        <v>11</v>
      </c>
      <c r="H2526" s="398" t="s">
        <v>2207</v>
      </c>
      <c r="I2526" s="398" t="s">
        <v>2207</v>
      </c>
      <c r="J2526" s="398" t="s">
        <v>2207</v>
      </c>
      <c r="K2526" s="390" t="s">
        <v>2207</v>
      </c>
      <c r="L2526" s="390" t="s">
        <v>2207</v>
      </c>
      <c r="M2526" s="390" t="s">
        <v>2207</v>
      </c>
      <c r="N2526" s="390" t="s">
        <v>2207</v>
      </c>
      <c r="O2526" s="390" t="s">
        <v>2207</v>
      </c>
      <c r="P2526" s="390" t="s">
        <v>2207</v>
      </c>
      <c r="Q2526" s="390" t="s">
        <v>2207</v>
      </c>
      <c r="R2526" s="390" t="s">
        <v>2207</v>
      </c>
      <c r="S2526" s="362" t="s">
        <v>2207</v>
      </c>
      <c r="T2526" s="362" t="s">
        <v>2207</v>
      </c>
      <c r="U2526" s="362" t="s">
        <v>2207</v>
      </c>
      <c r="V2526" s="390" t="s">
        <v>2207</v>
      </c>
      <c r="W2526" s="390" t="s">
        <v>2207</v>
      </c>
      <c r="X2526" s="391">
        <v>847</v>
      </c>
      <c r="Y2526" s="391">
        <v>949</v>
      </c>
      <c r="Z2526" s="391">
        <v>1183</v>
      </c>
      <c r="AA2526" s="391">
        <v>994</v>
      </c>
      <c r="AB2526" s="391">
        <v>879</v>
      </c>
      <c r="AC2526" s="391">
        <v>1008</v>
      </c>
      <c r="AD2526" s="391">
        <v>1221</v>
      </c>
      <c r="AE2526" s="391">
        <v>1029</v>
      </c>
      <c r="AF2526" s="391">
        <v>1056</v>
      </c>
      <c r="AG2526" s="391">
        <v>1189</v>
      </c>
      <c r="AH2526" s="391">
        <v>1433</v>
      </c>
      <c r="AI2526" s="399" t="s">
        <v>2207</v>
      </c>
      <c r="AJ2526" s="391">
        <v>849</v>
      </c>
      <c r="AK2526" s="391">
        <v>951</v>
      </c>
      <c r="AL2526" s="391">
        <v>1185</v>
      </c>
      <c r="AM2526" s="391">
        <v>881</v>
      </c>
      <c r="AN2526" s="391">
        <v>991</v>
      </c>
      <c r="AO2526" s="391">
        <v>1173</v>
      </c>
      <c r="AP2526" s="390" t="s">
        <v>2207</v>
      </c>
      <c r="AQ2526" s="390" t="s">
        <v>2207</v>
      </c>
      <c r="AR2526" s="390" t="s">
        <v>2207</v>
      </c>
      <c r="AS2526" s="390" t="s">
        <v>2207</v>
      </c>
      <c r="AU2526" s="105" t="s">
        <v>5490</v>
      </c>
      <c r="AV2526" s="126">
        <v>11</v>
      </c>
    </row>
    <row r="2527" spans="1:48" ht="23.25" customHeight="1">
      <c r="B2527" s="440"/>
      <c r="D2527" s="105" t="s">
        <v>5492</v>
      </c>
      <c r="E2527" s="13" t="s">
        <v>5492</v>
      </c>
      <c r="F2527" s="2" t="s">
        <v>5491</v>
      </c>
      <c r="G2527">
        <v>11</v>
      </c>
      <c r="H2527" s="398" t="s">
        <v>2207</v>
      </c>
      <c r="I2527" s="398" t="s">
        <v>2207</v>
      </c>
      <c r="J2527" s="398" t="s">
        <v>2207</v>
      </c>
      <c r="K2527" s="390" t="s">
        <v>2207</v>
      </c>
      <c r="L2527" s="390" t="s">
        <v>2207</v>
      </c>
      <c r="M2527" s="390" t="s">
        <v>2207</v>
      </c>
      <c r="N2527" s="390" t="s">
        <v>2207</v>
      </c>
      <c r="O2527" s="390" t="s">
        <v>2207</v>
      </c>
      <c r="P2527" s="390" t="s">
        <v>2207</v>
      </c>
      <c r="Q2527" s="390" t="s">
        <v>2207</v>
      </c>
      <c r="R2527" s="390" t="s">
        <v>2207</v>
      </c>
      <c r="S2527" s="362" t="s">
        <v>2207</v>
      </c>
      <c r="T2527" s="362" t="s">
        <v>2207</v>
      </c>
      <c r="U2527" s="362" t="s">
        <v>2207</v>
      </c>
      <c r="V2527" s="390" t="s">
        <v>2207</v>
      </c>
      <c r="W2527" s="390" t="s">
        <v>2207</v>
      </c>
      <c r="X2527" s="391">
        <v>847</v>
      </c>
      <c r="Y2527" s="391">
        <v>949</v>
      </c>
      <c r="Z2527" s="391">
        <v>1183</v>
      </c>
      <c r="AA2527" s="391">
        <v>994</v>
      </c>
      <c r="AB2527" s="391">
        <v>879</v>
      </c>
      <c r="AC2527" s="391">
        <v>1008</v>
      </c>
      <c r="AD2527" s="391">
        <v>1221</v>
      </c>
      <c r="AE2527" s="391">
        <v>1029</v>
      </c>
      <c r="AF2527" s="391">
        <v>1056</v>
      </c>
      <c r="AG2527" s="391">
        <v>1189</v>
      </c>
      <c r="AH2527" s="391">
        <v>1433</v>
      </c>
      <c r="AI2527" s="399" t="s">
        <v>2207</v>
      </c>
      <c r="AJ2527" s="391">
        <v>849</v>
      </c>
      <c r="AK2527" s="391">
        <v>951</v>
      </c>
      <c r="AL2527" s="391">
        <v>1185</v>
      </c>
      <c r="AM2527" s="391">
        <v>881</v>
      </c>
      <c r="AN2527" s="391">
        <v>991</v>
      </c>
      <c r="AO2527" s="391">
        <v>1173</v>
      </c>
      <c r="AP2527" s="390" t="s">
        <v>2207</v>
      </c>
      <c r="AQ2527" s="390" t="s">
        <v>2207</v>
      </c>
      <c r="AR2527" s="390" t="s">
        <v>2207</v>
      </c>
      <c r="AS2527" s="390" t="s">
        <v>2207</v>
      </c>
      <c r="AU2527" s="105" t="s">
        <v>5492</v>
      </c>
      <c r="AV2527" s="126">
        <v>11</v>
      </c>
    </row>
    <row r="2528" spans="1:48" ht="23.25" customHeight="1">
      <c r="B2528" s="440"/>
      <c r="D2528" s="105" t="s">
        <v>1284</v>
      </c>
      <c r="E2528" s="164" t="s">
        <v>1284</v>
      </c>
      <c r="F2528" s="165" t="s">
        <v>1003</v>
      </c>
      <c r="G2528" s="126">
        <v>12</v>
      </c>
      <c r="H2528" s="166">
        <v>891</v>
      </c>
      <c r="I2528" s="166">
        <v>952</v>
      </c>
      <c r="J2528" s="166">
        <v>1119</v>
      </c>
      <c r="K2528" s="357">
        <v>891</v>
      </c>
      <c r="L2528" s="357">
        <v>952</v>
      </c>
      <c r="M2528" s="357">
        <v>1119</v>
      </c>
      <c r="N2528" s="357">
        <v>968</v>
      </c>
      <c r="O2528" s="357">
        <v>874</v>
      </c>
      <c r="P2528" s="357">
        <v>953</v>
      </c>
      <c r="Q2528" s="357">
        <v>1120</v>
      </c>
      <c r="R2528" s="357">
        <v>884</v>
      </c>
      <c r="S2528" s="362" t="s">
        <v>2207</v>
      </c>
      <c r="T2528" s="362" t="s">
        <v>2207</v>
      </c>
      <c r="U2528" s="362" t="s">
        <v>2207</v>
      </c>
      <c r="V2528" s="362" t="s">
        <v>2207</v>
      </c>
      <c r="W2528" s="362" t="s">
        <v>2207</v>
      </c>
      <c r="X2528" s="357">
        <v>885</v>
      </c>
      <c r="Y2528" s="357">
        <v>991</v>
      </c>
      <c r="Z2528" s="357">
        <v>1238</v>
      </c>
      <c r="AA2528" s="357">
        <v>1038</v>
      </c>
      <c r="AB2528" s="357">
        <v>917</v>
      </c>
      <c r="AC2528" s="357">
        <v>1053</v>
      </c>
      <c r="AD2528" s="357">
        <v>1277</v>
      </c>
      <c r="AE2528" s="357">
        <v>1074</v>
      </c>
      <c r="AF2528" s="357">
        <v>1094</v>
      </c>
      <c r="AG2528" s="357">
        <v>1234</v>
      </c>
      <c r="AH2528" s="357">
        <v>1489</v>
      </c>
      <c r="AI2528" s="368" t="s">
        <v>2207</v>
      </c>
      <c r="AJ2528" s="357">
        <v>888</v>
      </c>
      <c r="AK2528" s="357">
        <v>993</v>
      </c>
      <c r="AL2528" s="357">
        <v>1241</v>
      </c>
      <c r="AM2528" s="357">
        <v>920</v>
      </c>
      <c r="AN2528" s="357">
        <v>1035</v>
      </c>
      <c r="AO2528" s="357">
        <v>1226</v>
      </c>
      <c r="AP2528" s="362" t="s">
        <v>2207</v>
      </c>
      <c r="AQ2528" s="362" t="s">
        <v>2207</v>
      </c>
      <c r="AR2528" s="362" t="s">
        <v>2207</v>
      </c>
      <c r="AS2528" s="362" t="s">
        <v>2207</v>
      </c>
      <c r="AT2528" s="105"/>
      <c r="AU2528" s="105" t="s">
        <v>1284</v>
      </c>
      <c r="AV2528" s="126">
        <v>12</v>
      </c>
    </row>
    <row r="2529" spans="1:48" ht="23.25" customHeight="1">
      <c r="A2529" s="396"/>
      <c r="B2529" s="440"/>
      <c r="D2529" s="105" t="s">
        <v>3349</v>
      </c>
      <c r="E2529" s="164" t="s">
        <v>3349</v>
      </c>
      <c r="F2529" s="165" t="s">
        <v>1003</v>
      </c>
      <c r="G2529" s="126">
        <v>12</v>
      </c>
      <c r="H2529" s="166">
        <v>891</v>
      </c>
      <c r="I2529" s="166">
        <v>952</v>
      </c>
      <c r="J2529" s="166">
        <v>1119</v>
      </c>
      <c r="K2529" s="357">
        <v>891</v>
      </c>
      <c r="L2529" s="357">
        <v>952</v>
      </c>
      <c r="M2529" s="357">
        <v>1119</v>
      </c>
      <c r="N2529" s="357">
        <v>968</v>
      </c>
      <c r="O2529" s="357">
        <v>874</v>
      </c>
      <c r="P2529" s="357">
        <v>953</v>
      </c>
      <c r="Q2529" s="357">
        <v>1120</v>
      </c>
      <c r="R2529" s="357">
        <v>884</v>
      </c>
      <c r="S2529" s="362" t="s">
        <v>2207</v>
      </c>
      <c r="T2529" s="362" t="s">
        <v>2207</v>
      </c>
      <c r="U2529" s="362" t="s">
        <v>2207</v>
      </c>
      <c r="V2529" s="362" t="s">
        <v>2207</v>
      </c>
      <c r="W2529" s="362" t="s">
        <v>2207</v>
      </c>
      <c r="X2529" s="357">
        <v>885</v>
      </c>
      <c r="Y2529" s="357">
        <v>991</v>
      </c>
      <c r="Z2529" s="357">
        <v>1238</v>
      </c>
      <c r="AA2529" s="357">
        <v>1038</v>
      </c>
      <c r="AB2529" s="357">
        <v>917</v>
      </c>
      <c r="AC2529" s="357">
        <v>1053</v>
      </c>
      <c r="AD2529" s="357">
        <v>1277</v>
      </c>
      <c r="AE2529" s="357">
        <v>1074</v>
      </c>
      <c r="AF2529" s="357">
        <v>1094</v>
      </c>
      <c r="AG2529" s="357">
        <v>1234</v>
      </c>
      <c r="AH2529" s="357">
        <v>1489</v>
      </c>
      <c r="AI2529" s="368" t="s">
        <v>2207</v>
      </c>
      <c r="AJ2529" s="357">
        <v>888</v>
      </c>
      <c r="AK2529" s="357">
        <v>993</v>
      </c>
      <c r="AL2529" s="357">
        <v>1241</v>
      </c>
      <c r="AM2529" s="357">
        <v>920</v>
      </c>
      <c r="AN2529" s="357">
        <v>1035</v>
      </c>
      <c r="AO2529" s="357">
        <v>1226</v>
      </c>
      <c r="AP2529" s="362" t="s">
        <v>2207</v>
      </c>
      <c r="AQ2529" s="362" t="s">
        <v>2207</v>
      </c>
      <c r="AR2529" s="362" t="s">
        <v>2207</v>
      </c>
      <c r="AS2529" s="362" t="s">
        <v>2207</v>
      </c>
      <c r="AT2529" s="105"/>
      <c r="AU2529" s="105" t="s">
        <v>3349</v>
      </c>
      <c r="AV2529" s="126">
        <v>12</v>
      </c>
    </row>
    <row r="2530" spans="1:48" ht="23.25" customHeight="1">
      <c r="B2530" s="440"/>
      <c r="D2530" s="105" t="s">
        <v>1289</v>
      </c>
      <c r="E2530" s="164" t="s">
        <v>1289</v>
      </c>
      <c r="F2530" s="165" t="s">
        <v>816</v>
      </c>
      <c r="G2530" s="126">
        <v>12</v>
      </c>
      <c r="H2530" s="166">
        <v>821</v>
      </c>
      <c r="I2530" s="166">
        <v>884</v>
      </c>
      <c r="J2530" s="166">
        <v>1040</v>
      </c>
      <c r="K2530" s="357">
        <v>821</v>
      </c>
      <c r="L2530" s="357">
        <v>884</v>
      </c>
      <c r="M2530" s="357">
        <v>1040</v>
      </c>
      <c r="N2530" s="357">
        <v>896</v>
      </c>
      <c r="O2530" s="357">
        <v>805</v>
      </c>
      <c r="P2530" s="357">
        <v>884</v>
      </c>
      <c r="Q2530" s="357">
        <v>1040</v>
      </c>
      <c r="R2530" s="357">
        <v>831</v>
      </c>
      <c r="S2530" s="362" t="s">
        <v>2207</v>
      </c>
      <c r="T2530" s="362" t="s">
        <v>2207</v>
      </c>
      <c r="U2530" s="362" t="s">
        <v>2207</v>
      </c>
      <c r="V2530" s="362" t="s">
        <v>2207</v>
      </c>
      <c r="W2530" s="362" t="s">
        <v>2207</v>
      </c>
      <c r="X2530" s="357">
        <v>801</v>
      </c>
      <c r="Y2530" s="357">
        <v>905</v>
      </c>
      <c r="Z2530" s="357">
        <v>1137</v>
      </c>
      <c r="AA2530" s="357">
        <v>945</v>
      </c>
      <c r="AB2530" s="357">
        <v>801</v>
      </c>
      <c r="AC2530" s="357">
        <v>934</v>
      </c>
      <c r="AD2530" s="357">
        <v>1137</v>
      </c>
      <c r="AE2530" s="357">
        <v>945</v>
      </c>
      <c r="AF2530" s="357">
        <v>837</v>
      </c>
      <c r="AG2530" s="357">
        <v>971</v>
      </c>
      <c r="AH2530" s="357">
        <v>1180</v>
      </c>
      <c r="AI2530" s="368" t="s">
        <v>2207</v>
      </c>
      <c r="AJ2530" s="357">
        <v>803</v>
      </c>
      <c r="AK2530" s="357">
        <v>907</v>
      </c>
      <c r="AL2530" s="357">
        <v>1139</v>
      </c>
      <c r="AM2530" s="357">
        <v>803</v>
      </c>
      <c r="AN2530" s="357">
        <v>918</v>
      </c>
      <c r="AO2530" s="357">
        <v>1092</v>
      </c>
      <c r="AP2530" s="362" t="s">
        <v>2207</v>
      </c>
      <c r="AQ2530" s="362" t="s">
        <v>2207</v>
      </c>
      <c r="AR2530" s="362" t="s">
        <v>2207</v>
      </c>
      <c r="AS2530" s="357">
        <v>1051</v>
      </c>
      <c r="AT2530" s="105"/>
      <c r="AU2530" s="105" t="s">
        <v>1289</v>
      </c>
      <c r="AV2530" s="126">
        <v>12</v>
      </c>
    </row>
    <row r="2531" spans="1:48" ht="23.25" customHeight="1">
      <c r="B2531" s="440"/>
      <c r="D2531" s="105" t="s">
        <v>3350</v>
      </c>
      <c r="E2531" s="164" t="s">
        <v>3350</v>
      </c>
      <c r="F2531" s="165" t="s">
        <v>816</v>
      </c>
      <c r="G2531" s="126">
        <v>12</v>
      </c>
      <c r="H2531" s="166">
        <v>821</v>
      </c>
      <c r="I2531" s="166">
        <v>884</v>
      </c>
      <c r="J2531" s="166">
        <v>1040</v>
      </c>
      <c r="K2531" s="357">
        <v>821</v>
      </c>
      <c r="L2531" s="357">
        <v>884</v>
      </c>
      <c r="M2531" s="357">
        <v>1040</v>
      </c>
      <c r="N2531" s="357">
        <v>896</v>
      </c>
      <c r="O2531" s="357">
        <v>805</v>
      </c>
      <c r="P2531" s="357">
        <v>884</v>
      </c>
      <c r="Q2531" s="357">
        <v>1040</v>
      </c>
      <c r="R2531" s="357">
        <v>831</v>
      </c>
      <c r="S2531" s="362" t="s">
        <v>2207</v>
      </c>
      <c r="T2531" s="362" t="s">
        <v>2207</v>
      </c>
      <c r="U2531" s="362" t="s">
        <v>2207</v>
      </c>
      <c r="V2531" s="362" t="s">
        <v>2207</v>
      </c>
      <c r="W2531" s="362" t="s">
        <v>2207</v>
      </c>
      <c r="X2531" s="357">
        <v>801</v>
      </c>
      <c r="Y2531" s="357">
        <v>905</v>
      </c>
      <c r="Z2531" s="357">
        <v>1137</v>
      </c>
      <c r="AA2531" s="357">
        <v>945</v>
      </c>
      <c r="AB2531" s="357">
        <v>801</v>
      </c>
      <c r="AC2531" s="357">
        <v>934</v>
      </c>
      <c r="AD2531" s="357">
        <v>1137</v>
      </c>
      <c r="AE2531" s="357">
        <v>945</v>
      </c>
      <c r="AF2531" s="357">
        <v>837</v>
      </c>
      <c r="AG2531" s="357">
        <v>971</v>
      </c>
      <c r="AH2531" s="357">
        <v>1180</v>
      </c>
      <c r="AI2531" s="368" t="s">
        <v>2207</v>
      </c>
      <c r="AJ2531" s="357">
        <v>803</v>
      </c>
      <c r="AK2531" s="357">
        <v>907</v>
      </c>
      <c r="AL2531" s="357">
        <v>1139</v>
      </c>
      <c r="AM2531" s="357">
        <v>803</v>
      </c>
      <c r="AN2531" s="357">
        <v>918</v>
      </c>
      <c r="AO2531" s="357">
        <v>1092</v>
      </c>
      <c r="AP2531" s="362" t="s">
        <v>2207</v>
      </c>
      <c r="AQ2531" s="362" t="s">
        <v>2207</v>
      </c>
      <c r="AR2531" s="362" t="s">
        <v>2207</v>
      </c>
      <c r="AS2531" s="357">
        <v>1051</v>
      </c>
      <c r="AT2531" s="105"/>
      <c r="AU2531" s="105" t="s">
        <v>3350</v>
      </c>
      <c r="AV2531" s="126">
        <v>12</v>
      </c>
    </row>
    <row r="2532" spans="1:48" ht="23.25" customHeight="1">
      <c r="B2532" s="440"/>
      <c r="D2532" s="105" t="s">
        <v>1285</v>
      </c>
      <c r="E2532" s="164" t="s">
        <v>1285</v>
      </c>
      <c r="F2532" s="165" t="s">
        <v>817</v>
      </c>
      <c r="G2532" s="126">
        <v>12</v>
      </c>
      <c r="H2532" s="166">
        <v>891</v>
      </c>
      <c r="I2532" s="166">
        <v>952</v>
      </c>
      <c r="J2532" s="166">
        <v>1119</v>
      </c>
      <c r="K2532" s="357">
        <v>891</v>
      </c>
      <c r="L2532" s="357">
        <v>952</v>
      </c>
      <c r="M2532" s="357">
        <v>1119</v>
      </c>
      <c r="N2532" s="357">
        <v>968</v>
      </c>
      <c r="O2532" s="357">
        <v>874</v>
      </c>
      <c r="P2532" s="357">
        <v>953</v>
      </c>
      <c r="Q2532" s="357">
        <v>1120</v>
      </c>
      <c r="R2532" s="357">
        <v>863</v>
      </c>
      <c r="S2532" s="362" t="s">
        <v>2207</v>
      </c>
      <c r="T2532" s="362" t="s">
        <v>2207</v>
      </c>
      <c r="U2532" s="362" t="s">
        <v>2207</v>
      </c>
      <c r="V2532" s="362" t="s">
        <v>2207</v>
      </c>
      <c r="W2532" s="362" t="s">
        <v>2207</v>
      </c>
      <c r="X2532" s="357">
        <v>885</v>
      </c>
      <c r="Y2532" s="357">
        <v>991</v>
      </c>
      <c r="Z2532" s="357">
        <v>1238</v>
      </c>
      <c r="AA2532" s="357">
        <v>1038</v>
      </c>
      <c r="AB2532" s="357">
        <v>917</v>
      </c>
      <c r="AC2532" s="357">
        <v>1053</v>
      </c>
      <c r="AD2532" s="357">
        <v>1277</v>
      </c>
      <c r="AE2532" s="357">
        <v>1074</v>
      </c>
      <c r="AF2532" s="357">
        <v>1094</v>
      </c>
      <c r="AG2532" s="357">
        <v>1234</v>
      </c>
      <c r="AH2532" s="357">
        <v>1489</v>
      </c>
      <c r="AI2532" s="368" t="s">
        <v>2207</v>
      </c>
      <c r="AJ2532" s="357">
        <v>888</v>
      </c>
      <c r="AK2532" s="357">
        <v>993</v>
      </c>
      <c r="AL2532" s="357">
        <v>1241</v>
      </c>
      <c r="AM2532" s="357">
        <v>920</v>
      </c>
      <c r="AN2532" s="357">
        <v>1035</v>
      </c>
      <c r="AO2532" s="357">
        <v>1226</v>
      </c>
      <c r="AP2532" s="362" t="s">
        <v>2207</v>
      </c>
      <c r="AQ2532" s="362" t="s">
        <v>2207</v>
      </c>
      <c r="AR2532" s="362" t="s">
        <v>2207</v>
      </c>
      <c r="AS2532" s="362" t="s">
        <v>2207</v>
      </c>
      <c r="AT2532" s="105"/>
      <c r="AU2532" s="105" t="s">
        <v>1285</v>
      </c>
      <c r="AV2532" s="126">
        <v>12</v>
      </c>
    </row>
    <row r="2533" spans="1:48" ht="23.25" customHeight="1">
      <c r="B2533" s="440"/>
      <c r="D2533" s="105" t="s">
        <v>3352</v>
      </c>
      <c r="E2533" s="164" t="s">
        <v>3352</v>
      </c>
      <c r="F2533" s="165" t="s">
        <v>817</v>
      </c>
      <c r="G2533" s="126">
        <v>12</v>
      </c>
      <c r="H2533" s="166">
        <v>891</v>
      </c>
      <c r="I2533" s="166">
        <v>952</v>
      </c>
      <c r="J2533" s="166">
        <v>1119</v>
      </c>
      <c r="K2533" s="357">
        <v>891</v>
      </c>
      <c r="L2533" s="357">
        <v>952</v>
      </c>
      <c r="M2533" s="357">
        <v>1119</v>
      </c>
      <c r="N2533" s="357">
        <v>968</v>
      </c>
      <c r="O2533" s="357">
        <v>874</v>
      </c>
      <c r="P2533" s="357">
        <v>953</v>
      </c>
      <c r="Q2533" s="357">
        <v>1120</v>
      </c>
      <c r="R2533" s="357">
        <v>863</v>
      </c>
      <c r="S2533" s="362" t="s">
        <v>2207</v>
      </c>
      <c r="T2533" s="362" t="s">
        <v>2207</v>
      </c>
      <c r="U2533" s="362" t="s">
        <v>2207</v>
      </c>
      <c r="V2533" s="362" t="s">
        <v>2207</v>
      </c>
      <c r="W2533" s="362" t="s">
        <v>2207</v>
      </c>
      <c r="X2533" s="357">
        <v>885</v>
      </c>
      <c r="Y2533" s="357">
        <v>991</v>
      </c>
      <c r="Z2533" s="357">
        <v>1238</v>
      </c>
      <c r="AA2533" s="357">
        <v>1038</v>
      </c>
      <c r="AB2533" s="357">
        <v>917</v>
      </c>
      <c r="AC2533" s="357">
        <v>1053</v>
      </c>
      <c r="AD2533" s="357">
        <v>1277</v>
      </c>
      <c r="AE2533" s="357">
        <v>1074</v>
      </c>
      <c r="AF2533" s="357">
        <v>1094</v>
      </c>
      <c r="AG2533" s="357">
        <v>1234</v>
      </c>
      <c r="AH2533" s="357">
        <v>1489</v>
      </c>
      <c r="AI2533" s="368" t="s">
        <v>2207</v>
      </c>
      <c r="AJ2533" s="357">
        <v>888</v>
      </c>
      <c r="AK2533" s="357">
        <v>993</v>
      </c>
      <c r="AL2533" s="357">
        <v>1241</v>
      </c>
      <c r="AM2533" s="357">
        <v>920</v>
      </c>
      <c r="AN2533" s="357">
        <v>1035</v>
      </c>
      <c r="AO2533" s="357">
        <v>1226</v>
      </c>
      <c r="AP2533" s="362" t="s">
        <v>2207</v>
      </c>
      <c r="AQ2533" s="362" t="s">
        <v>2207</v>
      </c>
      <c r="AR2533" s="362" t="s">
        <v>2207</v>
      </c>
      <c r="AS2533" s="362" t="s">
        <v>2207</v>
      </c>
      <c r="AT2533" s="105"/>
      <c r="AU2533" s="105" t="s">
        <v>3352</v>
      </c>
      <c r="AV2533" s="126">
        <v>12</v>
      </c>
    </row>
    <row r="2534" spans="1:48" ht="23.25" customHeight="1">
      <c r="B2534" s="440"/>
      <c r="D2534" s="105" t="s">
        <v>2982</v>
      </c>
      <c r="E2534" s="164" t="s">
        <v>2982</v>
      </c>
      <c r="F2534" s="165" t="s">
        <v>3799</v>
      </c>
      <c r="G2534" s="126">
        <v>13</v>
      </c>
      <c r="H2534" s="166">
        <v>983</v>
      </c>
      <c r="I2534" s="166">
        <v>1056</v>
      </c>
      <c r="J2534" s="166">
        <v>1271</v>
      </c>
      <c r="K2534" s="357">
        <v>983</v>
      </c>
      <c r="L2534" s="357">
        <v>1056</v>
      </c>
      <c r="M2534" s="357">
        <v>1271</v>
      </c>
      <c r="N2534" s="357">
        <v>1127</v>
      </c>
      <c r="O2534" s="357">
        <v>965</v>
      </c>
      <c r="P2534" s="357">
        <v>1057</v>
      </c>
      <c r="Q2534" s="357">
        <v>1240</v>
      </c>
      <c r="R2534" s="357">
        <v>1108</v>
      </c>
      <c r="S2534" s="362" t="s">
        <v>2207</v>
      </c>
      <c r="T2534" s="362" t="s">
        <v>2207</v>
      </c>
      <c r="U2534" s="362" t="s">
        <v>2207</v>
      </c>
      <c r="V2534" s="362" t="s">
        <v>2207</v>
      </c>
      <c r="W2534" s="362" t="s">
        <v>2207</v>
      </c>
      <c r="X2534" s="357">
        <v>1012</v>
      </c>
      <c r="Y2534" s="357">
        <v>1165</v>
      </c>
      <c r="Z2534" s="357">
        <v>1401</v>
      </c>
      <c r="AA2534" s="357">
        <v>1198</v>
      </c>
      <c r="AB2534" s="357">
        <v>1033</v>
      </c>
      <c r="AC2534" s="357">
        <v>1188</v>
      </c>
      <c r="AD2534" s="357">
        <v>1427</v>
      </c>
      <c r="AE2534" s="357">
        <v>1222</v>
      </c>
      <c r="AF2534" s="357">
        <v>1204</v>
      </c>
      <c r="AG2534" s="357">
        <v>1362</v>
      </c>
      <c r="AH2534" s="357">
        <v>1632</v>
      </c>
      <c r="AI2534" s="368" t="s">
        <v>2207</v>
      </c>
      <c r="AJ2534" s="357">
        <v>1012</v>
      </c>
      <c r="AK2534" s="357">
        <v>1165</v>
      </c>
      <c r="AL2534" s="357">
        <v>1401</v>
      </c>
      <c r="AM2534" s="357">
        <v>1033</v>
      </c>
      <c r="AN2534" s="357">
        <v>1164</v>
      </c>
      <c r="AO2534" s="357">
        <v>1367</v>
      </c>
      <c r="AP2534" s="362" t="s">
        <v>2207</v>
      </c>
      <c r="AQ2534" s="362" t="s">
        <v>2207</v>
      </c>
      <c r="AR2534" s="362" t="s">
        <v>2207</v>
      </c>
      <c r="AS2534" s="362" t="s">
        <v>2207</v>
      </c>
      <c r="AT2534" s="105"/>
      <c r="AU2534" s="105" t="s">
        <v>2982</v>
      </c>
      <c r="AV2534" s="126">
        <v>13</v>
      </c>
    </row>
    <row r="2535" spans="1:48" ht="23.25" customHeight="1">
      <c r="A2535" s="396"/>
      <c r="B2535" s="440"/>
      <c r="D2535" s="105" t="s">
        <v>3354</v>
      </c>
      <c r="E2535" s="164" t="s">
        <v>3354</v>
      </c>
      <c r="F2535" s="165" t="s">
        <v>3799</v>
      </c>
      <c r="G2535" s="126">
        <v>13</v>
      </c>
      <c r="H2535" s="166">
        <v>983</v>
      </c>
      <c r="I2535" s="166">
        <v>1056</v>
      </c>
      <c r="J2535" s="166">
        <v>1271</v>
      </c>
      <c r="K2535" s="357">
        <v>983</v>
      </c>
      <c r="L2535" s="357">
        <v>1056</v>
      </c>
      <c r="M2535" s="357">
        <v>1271</v>
      </c>
      <c r="N2535" s="357">
        <v>1127</v>
      </c>
      <c r="O2535" s="357">
        <v>965</v>
      </c>
      <c r="P2535" s="357">
        <v>1057</v>
      </c>
      <c r="Q2535" s="357">
        <v>1240</v>
      </c>
      <c r="R2535" s="357">
        <v>1108</v>
      </c>
      <c r="S2535" s="362" t="s">
        <v>2207</v>
      </c>
      <c r="T2535" s="362" t="s">
        <v>2207</v>
      </c>
      <c r="U2535" s="362" t="s">
        <v>2207</v>
      </c>
      <c r="V2535" s="362" t="s">
        <v>2207</v>
      </c>
      <c r="W2535" s="362" t="s">
        <v>2207</v>
      </c>
      <c r="X2535" s="357">
        <v>1012</v>
      </c>
      <c r="Y2535" s="357">
        <v>1165</v>
      </c>
      <c r="Z2535" s="357">
        <v>1401</v>
      </c>
      <c r="AA2535" s="357">
        <v>1198</v>
      </c>
      <c r="AB2535" s="357">
        <v>1033</v>
      </c>
      <c r="AC2535" s="357">
        <v>1188</v>
      </c>
      <c r="AD2535" s="357">
        <v>1427</v>
      </c>
      <c r="AE2535" s="357">
        <v>1222</v>
      </c>
      <c r="AF2535" s="357">
        <v>1204</v>
      </c>
      <c r="AG2535" s="357">
        <v>1362</v>
      </c>
      <c r="AH2535" s="357">
        <v>1632</v>
      </c>
      <c r="AI2535" s="368" t="s">
        <v>2207</v>
      </c>
      <c r="AJ2535" s="357">
        <v>1012</v>
      </c>
      <c r="AK2535" s="357">
        <v>1165</v>
      </c>
      <c r="AL2535" s="357">
        <v>1401</v>
      </c>
      <c r="AM2535" s="357">
        <v>1033</v>
      </c>
      <c r="AN2535" s="357">
        <v>1164</v>
      </c>
      <c r="AO2535" s="357">
        <v>1367</v>
      </c>
      <c r="AP2535" s="362" t="s">
        <v>2207</v>
      </c>
      <c r="AQ2535" s="362" t="s">
        <v>2207</v>
      </c>
      <c r="AR2535" s="362" t="s">
        <v>2207</v>
      </c>
      <c r="AS2535" s="362" t="s">
        <v>2207</v>
      </c>
      <c r="AT2535" s="105"/>
      <c r="AU2535" s="105" t="s">
        <v>3354</v>
      </c>
      <c r="AV2535" s="126">
        <v>13</v>
      </c>
    </row>
    <row r="2536" spans="1:48" ht="23.25" customHeight="1">
      <c r="B2536" s="440"/>
      <c r="D2536" s="105" t="s">
        <v>2983</v>
      </c>
      <c r="E2536" s="164" t="s">
        <v>2983</v>
      </c>
      <c r="F2536" s="165" t="s">
        <v>3800</v>
      </c>
      <c r="G2536" s="126">
        <v>13</v>
      </c>
      <c r="H2536" s="166">
        <v>919</v>
      </c>
      <c r="I2536" s="166">
        <v>993</v>
      </c>
      <c r="J2536" s="166">
        <v>1193</v>
      </c>
      <c r="K2536" s="357">
        <v>919</v>
      </c>
      <c r="L2536" s="357">
        <v>993</v>
      </c>
      <c r="M2536" s="357">
        <v>1193</v>
      </c>
      <c r="N2536" s="357">
        <v>1054</v>
      </c>
      <c r="O2536" s="357">
        <v>901</v>
      </c>
      <c r="P2536" s="357">
        <v>993</v>
      </c>
      <c r="Q2536" s="357">
        <v>1170</v>
      </c>
      <c r="R2536" s="357">
        <v>1039</v>
      </c>
      <c r="S2536" s="362" t="s">
        <v>2207</v>
      </c>
      <c r="T2536" s="362" t="s">
        <v>2207</v>
      </c>
      <c r="U2536" s="362" t="s">
        <v>2207</v>
      </c>
      <c r="V2536" s="362" t="s">
        <v>2207</v>
      </c>
      <c r="W2536" s="362" t="s">
        <v>2207</v>
      </c>
      <c r="X2536" s="357">
        <v>921</v>
      </c>
      <c r="Y2536" s="357">
        <v>1073</v>
      </c>
      <c r="Z2536" s="357">
        <v>1292</v>
      </c>
      <c r="AA2536" s="357">
        <v>1098</v>
      </c>
      <c r="AB2536" s="357">
        <v>921</v>
      </c>
      <c r="AC2536" s="357">
        <v>1080</v>
      </c>
      <c r="AD2536" s="357">
        <v>1300</v>
      </c>
      <c r="AE2536" s="357">
        <v>1098</v>
      </c>
      <c r="AF2536" s="357">
        <v>956</v>
      </c>
      <c r="AG2536" s="357">
        <v>1108</v>
      </c>
      <c r="AH2536" s="357">
        <v>1333</v>
      </c>
      <c r="AI2536" s="368" t="s">
        <v>2207</v>
      </c>
      <c r="AJ2536" s="357">
        <v>921</v>
      </c>
      <c r="AK2536" s="357">
        <v>1073</v>
      </c>
      <c r="AL2536" s="357">
        <v>1292</v>
      </c>
      <c r="AM2536" s="357">
        <v>921</v>
      </c>
      <c r="AN2536" s="357">
        <v>1059</v>
      </c>
      <c r="AO2536" s="357">
        <v>1246</v>
      </c>
      <c r="AP2536" s="362" t="s">
        <v>2207</v>
      </c>
      <c r="AQ2536" s="362" t="s">
        <v>2207</v>
      </c>
      <c r="AR2536" s="362" t="s">
        <v>2207</v>
      </c>
      <c r="AS2536" s="357">
        <v>1197</v>
      </c>
      <c r="AT2536" s="105"/>
      <c r="AU2536" s="105" t="s">
        <v>2983</v>
      </c>
      <c r="AV2536" s="126">
        <v>13</v>
      </c>
    </row>
    <row r="2537" spans="1:48" ht="23.25" customHeight="1">
      <c r="B2537" s="440"/>
      <c r="D2537" s="105" t="s">
        <v>3355</v>
      </c>
      <c r="E2537" s="164" t="s">
        <v>3355</v>
      </c>
      <c r="F2537" s="165" t="s">
        <v>3800</v>
      </c>
      <c r="G2537" s="126">
        <v>13</v>
      </c>
      <c r="H2537" s="166">
        <v>919</v>
      </c>
      <c r="I2537" s="166">
        <v>993</v>
      </c>
      <c r="J2537" s="166">
        <v>1193</v>
      </c>
      <c r="K2537" s="357">
        <v>919</v>
      </c>
      <c r="L2537" s="357">
        <v>993</v>
      </c>
      <c r="M2537" s="357">
        <v>1193</v>
      </c>
      <c r="N2537" s="357">
        <v>1054</v>
      </c>
      <c r="O2537" s="357">
        <v>901</v>
      </c>
      <c r="P2537" s="357">
        <v>993</v>
      </c>
      <c r="Q2537" s="357">
        <v>1170</v>
      </c>
      <c r="R2537" s="357">
        <v>1039</v>
      </c>
      <c r="S2537" s="362" t="s">
        <v>2207</v>
      </c>
      <c r="T2537" s="362" t="s">
        <v>2207</v>
      </c>
      <c r="U2537" s="362" t="s">
        <v>2207</v>
      </c>
      <c r="V2537" s="362" t="s">
        <v>2207</v>
      </c>
      <c r="W2537" s="362" t="s">
        <v>2207</v>
      </c>
      <c r="X2537" s="357">
        <v>921</v>
      </c>
      <c r="Y2537" s="357">
        <v>1073</v>
      </c>
      <c r="Z2537" s="357">
        <v>1292</v>
      </c>
      <c r="AA2537" s="357">
        <v>1098</v>
      </c>
      <c r="AB2537" s="357">
        <v>921</v>
      </c>
      <c r="AC2537" s="357">
        <v>1080</v>
      </c>
      <c r="AD2537" s="357">
        <v>1300</v>
      </c>
      <c r="AE2537" s="357">
        <v>1098</v>
      </c>
      <c r="AF2537" s="357">
        <v>956</v>
      </c>
      <c r="AG2537" s="357">
        <v>1108</v>
      </c>
      <c r="AH2537" s="357">
        <v>1333</v>
      </c>
      <c r="AI2537" s="368" t="s">
        <v>2207</v>
      </c>
      <c r="AJ2537" s="357">
        <v>921</v>
      </c>
      <c r="AK2537" s="357">
        <v>1073</v>
      </c>
      <c r="AL2537" s="357">
        <v>1292</v>
      </c>
      <c r="AM2537" s="357">
        <v>921</v>
      </c>
      <c r="AN2537" s="357">
        <v>1059</v>
      </c>
      <c r="AO2537" s="357">
        <v>1246</v>
      </c>
      <c r="AP2537" s="362" t="s">
        <v>2207</v>
      </c>
      <c r="AQ2537" s="362" t="s">
        <v>2207</v>
      </c>
      <c r="AR2537" s="362" t="s">
        <v>2207</v>
      </c>
      <c r="AS2537" s="357">
        <v>1197</v>
      </c>
      <c r="AT2537" s="105"/>
      <c r="AU2537" s="105" t="s">
        <v>3355</v>
      </c>
      <c r="AV2537" s="126">
        <v>13</v>
      </c>
    </row>
    <row r="2538" spans="1:48" ht="23.25" customHeight="1">
      <c r="B2538" s="440"/>
      <c r="D2538" s="105" t="s">
        <v>2985</v>
      </c>
      <c r="E2538" s="164" t="s">
        <v>2985</v>
      </c>
      <c r="F2538" s="165" t="s">
        <v>3802</v>
      </c>
      <c r="G2538" s="126">
        <v>13</v>
      </c>
      <c r="H2538" s="166">
        <v>983</v>
      </c>
      <c r="I2538" s="166">
        <v>1056</v>
      </c>
      <c r="J2538" s="166">
        <v>1271</v>
      </c>
      <c r="K2538" s="357">
        <v>983</v>
      </c>
      <c r="L2538" s="357">
        <v>1056</v>
      </c>
      <c r="M2538" s="357">
        <v>1271</v>
      </c>
      <c r="N2538" s="357">
        <v>1127</v>
      </c>
      <c r="O2538" s="357">
        <v>965</v>
      </c>
      <c r="P2538" s="357">
        <v>1057</v>
      </c>
      <c r="Q2538" s="357">
        <v>1240</v>
      </c>
      <c r="R2538" s="357">
        <v>1108</v>
      </c>
      <c r="S2538" s="362" t="s">
        <v>2207</v>
      </c>
      <c r="T2538" s="362" t="s">
        <v>2207</v>
      </c>
      <c r="U2538" s="362" t="s">
        <v>2207</v>
      </c>
      <c r="V2538" s="362" t="s">
        <v>2207</v>
      </c>
      <c r="W2538" s="362" t="s">
        <v>2207</v>
      </c>
      <c r="X2538" s="357">
        <v>1012</v>
      </c>
      <c r="Y2538" s="357">
        <v>1165</v>
      </c>
      <c r="Z2538" s="357">
        <v>1401</v>
      </c>
      <c r="AA2538" s="357">
        <v>1198</v>
      </c>
      <c r="AB2538" s="357">
        <v>1033</v>
      </c>
      <c r="AC2538" s="357">
        <v>1188</v>
      </c>
      <c r="AD2538" s="357">
        <v>1427</v>
      </c>
      <c r="AE2538" s="357">
        <v>1222</v>
      </c>
      <c r="AF2538" s="357">
        <v>1204</v>
      </c>
      <c r="AG2538" s="357">
        <v>1362</v>
      </c>
      <c r="AH2538" s="357">
        <v>1632</v>
      </c>
      <c r="AI2538" s="368" t="s">
        <v>2207</v>
      </c>
      <c r="AJ2538" s="357">
        <v>1012</v>
      </c>
      <c r="AK2538" s="357">
        <v>1165</v>
      </c>
      <c r="AL2538" s="357">
        <v>1401</v>
      </c>
      <c r="AM2538" s="357">
        <v>1033</v>
      </c>
      <c r="AN2538" s="357">
        <v>1164</v>
      </c>
      <c r="AO2538" s="357">
        <v>1367</v>
      </c>
      <c r="AP2538" s="362" t="s">
        <v>2207</v>
      </c>
      <c r="AQ2538" s="362" t="s">
        <v>2207</v>
      </c>
      <c r="AR2538" s="362" t="s">
        <v>2207</v>
      </c>
      <c r="AS2538" s="362" t="s">
        <v>2207</v>
      </c>
      <c r="AT2538" s="105"/>
      <c r="AU2538" s="105" t="s">
        <v>2985</v>
      </c>
      <c r="AV2538" s="126">
        <v>13</v>
      </c>
    </row>
    <row r="2539" spans="1:48" ht="23.25" customHeight="1">
      <c r="B2539" s="440"/>
      <c r="D2539" s="105" t="s">
        <v>3357</v>
      </c>
      <c r="E2539" s="164" t="s">
        <v>3357</v>
      </c>
      <c r="F2539" s="165" t="s">
        <v>3802</v>
      </c>
      <c r="G2539" s="126">
        <v>13</v>
      </c>
      <c r="H2539" s="166">
        <v>983</v>
      </c>
      <c r="I2539" s="166">
        <v>1056</v>
      </c>
      <c r="J2539" s="166">
        <v>1271</v>
      </c>
      <c r="K2539" s="357">
        <v>983</v>
      </c>
      <c r="L2539" s="357">
        <v>1056</v>
      </c>
      <c r="M2539" s="357">
        <v>1271</v>
      </c>
      <c r="N2539" s="357">
        <v>1127</v>
      </c>
      <c r="O2539" s="357">
        <v>965</v>
      </c>
      <c r="P2539" s="357">
        <v>1057</v>
      </c>
      <c r="Q2539" s="357">
        <v>1240</v>
      </c>
      <c r="R2539" s="357">
        <v>1108</v>
      </c>
      <c r="S2539" s="362" t="s">
        <v>2207</v>
      </c>
      <c r="T2539" s="362" t="s">
        <v>2207</v>
      </c>
      <c r="U2539" s="362" t="s">
        <v>2207</v>
      </c>
      <c r="V2539" s="362" t="s">
        <v>2207</v>
      </c>
      <c r="W2539" s="362" t="s">
        <v>2207</v>
      </c>
      <c r="X2539" s="357">
        <v>1012</v>
      </c>
      <c r="Y2539" s="357">
        <v>1165</v>
      </c>
      <c r="Z2539" s="357">
        <v>1401</v>
      </c>
      <c r="AA2539" s="357">
        <v>1198</v>
      </c>
      <c r="AB2539" s="357">
        <v>1033</v>
      </c>
      <c r="AC2539" s="357">
        <v>1188</v>
      </c>
      <c r="AD2539" s="357">
        <v>1427</v>
      </c>
      <c r="AE2539" s="357">
        <v>1222</v>
      </c>
      <c r="AF2539" s="357">
        <v>1204</v>
      </c>
      <c r="AG2539" s="357">
        <v>1362</v>
      </c>
      <c r="AH2539" s="357">
        <v>1632</v>
      </c>
      <c r="AI2539" s="368" t="s">
        <v>2207</v>
      </c>
      <c r="AJ2539" s="357">
        <v>1012</v>
      </c>
      <c r="AK2539" s="357">
        <v>1165</v>
      </c>
      <c r="AL2539" s="357">
        <v>1401</v>
      </c>
      <c r="AM2539" s="357">
        <v>1033</v>
      </c>
      <c r="AN2539" s="357">
        <v>1164</v>
      </c>
      <c r="AO2539" s="357">
        <v>1367</v>
      </c>
      <c r="AP2539" s="362" t="s">
        <v>2207</v>
      </c>
      <c r="AQ2539" s="362" t="s">
        <v>2207</v>
      </c>
      <c r="AR2539" s="362" t="s">
        <v>2207</v>
      </c>
      <c r="AS2539" s="362" t="s">
        <v>2207</v>
      </c>
      <c r="AT2539" s="105"/>
      <c r="AU2539" s="105" t="s">
        <v>3357</v>
      </c>
      <c r="AV2539" s="126">
        <v>13</v>
      </c>
    </row>
    <row r="2540" spans="1:48" ht="23.25" customHeight="1">
      <c r="B2540" s="440"/>
      <c r="D2540" s="105" t="s">
        <v>59</v>
      </c>
      <c r="E2540" s="164" t="s">
        <v>59</v>
      </c>
      <c r="F2540" s="165" t="s">
        <v>1002</v>
      </c>
      <c r="G2540" s="126">
        <v>14</v>
      </c>
      <c r="H2540" s="166">
        <v>1022</v>
      </c>
      <c r="I2540" s="166">
        <v>1097</v>
      </c>
      <c r="J2540" s="166">
        <v>1289</v>
      </c>
      <c r="K2540" s="357">
        <v>1022</v>
      </c>
      <c r="L2540" s="357">
        <v>1097</v>
      </c>
      <c r="M2540" s="357">
        <v>1289</v>
      </c>
      <c r="N2540" s="357">
        <v>1111</v>
      </c>
      <c r="O2540" s="357">
        <v>1003</v>
      </c>
      <c r="P2540" s="357">
        <v>1098</v>
      </c>
      <c r="Q2540" s="357">
        <v>1290</v>
      </c>
      <c r="R2540" s="357">
        <v>1017</v>
      </c>
      <c r="S2540" s="362" t="s">
        <v>2207</v>
      </c>
      <c r="T2540" s="362" t="s">
        <v>2207</v>
      </c>
      <c r="U2540" s="362" t="s">
        <v>2207</v>
      </c>
      <c r="V2540" s="362" t="s">
        <v>2207</v>
      </c>
      <c r="W2540" s="362" t="s">
        <v>2207</v>
      </c>
      <c r="X2540" s="357">
        <v>1010</v>
      </c>
      <c r="Y2540" s="357">
        <v>1135</v>
      </c>
      <c r="Z2540" s="357">
        <v>1420</v>
      </c>
      <c r="AA2540" s="357">
        <v>1185</v>
      </c>
      <c r="AB2540" s="357">
        <v>1042</v>
      </c>
      <c r="AC2540" s="357">
        <v>1202</v>
      </c>
      <c r="AD2540" s="357">
        <v>1458</v>
      </c>
      <c r="AE2540" s="357">
        <v>1221</v>
      </c>
      <c r="AF2540" s="357">
        <v>1219</v>
      </c>
      <c r="AG2540" s="357">
        <v>1383</v>
      </c>
      <c r="AH2540" s="357">
        <v>1671</v>
      </c>
      <c r="AI2540" s="368" t="s">
        <v>2207</v>
      </c>
      <c r="AJ2540" s="357">
        <v>1012</v>
      </c>
      <c r="AK2540" s="357">
        <v>1138</v>
      </c>
      <c r="AL2540" s="357">
        <v>1423</v>
      </c>
      <c r="AM2540" s="357">
        <v>1044</v>
      </c>
      <c r="AN2540" s="357">
        <v>1181</v>
      </c>
      <c r="AO2540" s="357">
        <v>1400</v>
      </c>
      <c r="AP2540" s="362" t="s">
        <v>2207</v>
      </c>
      <c r="AQ2540" s="362" t="s">
        <v>2207</v>
      </c>
      <c r="AR2540" s="362" t="s">
        <v>2207</v>
      </c>
      <c r="AS2540" s="362" t="s">
        <v>2207</v>
      </c>
      <c r="AT2540" s="105"/>
      <c r="AU2540" s="105" t="s">
        <v>59</v>
      </c>
      <c r="AV2540" s="126">
        <v>14</v>
      </c>
    </row>
    <row r="2541" spans="1:48" ht="23.25" customHeight="1">
      <c r="A2541" s="396"/>
      <c r="B2541" s="440"/>
      <c r="D2541" s="105" t="s">
        <v>3359</v>
      </c>
      <c r="E2541" s="164" t="s">
        <v>3359</v>
      </c>
      <c r="F2541" s="165" t="s">
        <v>1002</v>
      </c>
      <c r="G2541" s="126">
        <v>14</v>
      </c>
      <c r="H2541" s="166">
        <v>1022</v>
      </c>
      <c r="I2541" s="166">
        <v>1097</v>
      </c>
      <c r="J2541" s="166">
        <v>1289</v>
      </c>
      <c r="K2541" s="357">
        <v>1022</v>
      </c>
      <c r="L2541" s="357">
        <v>1097</v>
      </c>
      <c r="M2541" s="357">
        <v>1289</v>
      </c>
      <c r="N2541" s="357">
        <v>1111</v>
      </c>
      <c r="O2541" s="357">
        <v>1003</v>
      </c>
      <c r="P2541" s="357">
        <v>1098</v>
      </c>
      <c r="Q2541" s="357">
        <v>1290</v>
      </c>
      <c r="R2541" s="357">
        <v>1017</v>
      </c>
      <c r="S2541" s="362" t="s">
        <v>2207</v>
      </c>
      <c r="T2541" s="362" t="s">
        <v>2207</v>
      </c>
      <c r="U2541" s="362" t="s">
        <v>2207</v>
      </c>
      <c r="V2541" s="362" t="s">
        <v>2207</v>
      </c>
      <c r="W2541" s="362" t="s">
        <v>2207</v>
      </c>
      <c r="X2541" s="357">
        <v>1010</v>
      </c>
      <c r="Y2541" s="357">
        <v>1135</v>
      </c>
      <c r="Z2541" s="357">
        <v>1420</v>
      </c>
      <c r="AA2541" s="357">
        <v>1185</v>
      </c>
      <c r="AB2541" s="357">
        <v>1042</v>
      </c>
      <c r="AC2541" s="357">
        <v>1202</v>
      </c>
      <c r="AD2541" s="357">
        <v>1458</v>
      </c>
      <c r="AE2541" s="357">
        <v>1221</v>
      </c>
      <c r="AF2541" s="357">
        <v>1219</v>
      </c>
      <c r="AG2541" s="357">
        <v>1383</v>
      </c>
      <c r="AH2541" s="357">
        <v>1671</v>
      </c>
      <c r="AI2541" s="368" t="s">
        <v>2207</v>
      </c>
      <c r="AJ2541" s="357">
        <v>1012</v>
      </c>
      <c r="AK2541" s="357">
        <v>1138</v>
      </c>
      <c r="AL2541" s="357">
        <v>1423</v>
      </c>
      <c r="AM2541" s="357">
        <v>1044</v>
      </c>
      <c r="AN2541" s="357">
        <v>1181</v>
      </c>
      <c r="AO2541" s="357">
        <v>1400</v>
      </c>
      <c r="AP2541" s="362" t="s">
        <v>2207</v>
      </c>
      <c r="AQ2541" s="362" t="s">
        <v>2207</v>
      </c>
      <c r="AR2541" s="362" t="s">
        <v>2207</v>
      </c>
      <c r="AS2541" s="362" t="s">
        <v>2207</v>
      </c>
      <c r="AT2541" s="105"/>
      <c r="AU2541" s="105" t="s">
        <v>3359</v>
      </c>
      <c r="AV2541" s="126">
        <v>14</v>
      </c>
    </row>
    <row r="2542" spans="1:48" ht="23.25" customHeight="1">
      <c r="B2542" s="440"/>
      <c r="D2542" s="105" t="s">
        <v>60</v>
      </c>
      <c r="E2542" s="164" t="s">
        <v>60</v>
      </c>
      <c r="F2542" s="165" t="s">
        <v>805</v>
      </c>
      <c r="G2542" s="126">
        <v>14</v>
      </c>
      <c r="H2542" s="166">
        <v>950</v>
      </c>
      <c r="I2542" s="166">
        <v>1026</v>
      </c>
      <c r="J2542" s="166">
        <v>1208</v>
      </c>
      <c r="K2542" s="357">
        <v>950</v>
      </c>
      <c r="L2542" s="357">
        <v>1026</v>
      </c>
      <c r="M2542" s="357">
        <v>1208</v>
      </c>
      <c r="N2542" s="357">
        <v>1037</v>
      </c>
      <c r="O2542" s="357">
        <v>932</v>
      </c>
      <c r="P2542" s="357">
        <v>1026</v>
      </c>
      <c r="Q2542" s="357">
        <v>1208</v>
      </c>
      <c r="R2542" s="357">
        <v>961</v>
      </c>
      <c r="S2542" s="362" t="s">
        <v>2207</v>
      </c>
      <c r="T2542" s="362" t="s">
        <v>2207</v>
      </c>
      <c r="U2542" s="362" t="s">
        <v>2207</v>
      </c>
      <c r="V2542" s="362" t="s">
        <v>2207</v>
      </c>
      <c r="W2542" s="362" t="s">
        <v>2207</v>
      </c>
      <c r="X2542" s="357">
        <v>926</v>
      </c>
      <c r="Y2542" s="357">
        <v>1049</v>
      </c>
      <c r="Z2542" s="357">
        <v>1319</v>
      </c>
      <c r="AA2542" s="357">
        <v>1092</v>
      </c>
      <c r="AB2542" s="357">
        <v>926</v>
      </c>
      <c r="AC2542" s="357">
        <v>1084</v>
      </c>
      <c r="AD2542" s="357">
        <v>1319</v>
      </c>
      <c r="AE2542" s="357">
        <v>1092</v>
      </c>
      <c r="AF2542" s="357">
        <v>961</v>
      </c>
      <c r="AG2542" s="357">
        <v>1120</v>
      </c>
      <c r="AH2542" s="357">
        <v>1361</v>
      </c>
      <c r="AI2542" s="368" t="s">
        <v>2207</v>
      </c>
      <c r="AJ2542" s="357">
        <v>928</v>
      </c>
      <c r="AK2542" s="357">
        <v>1052</v>
      </c>
      <c r="AL2542" s="357">
        <v>1321</v>
      </c>
      <c r="AM2542" s="357">
        <v>928</v>
      </c>
      <c r="AN2542" s="357">
        <v>1065</v>
      </c>
      <c r="AO2542" s="357">
        <v>1266</v>
      </c>
      <c r="AP2542" s="362" t="s">
        <v>2207</v>
      </c>
      <c r="AQ2542" s="362" t="s">
        <v>2207</v>
      </c>
      <c r="AR2542" s="362" t="s">
        <v>2207</v>
      </c>
      <c r="AS2542" s="357">
        <v>1223</v>
      </c>
      <c r="AT2542" s="105"/>
      <c r="AU2542" s="105" t="s">
        <v>60</v>
      </c>
      <c r="AV2542" s="126">
        <v>14</v>
      </c>
    </row>
    <row r="2543" spans="1:48" ht="23.25" customHeight="1">
      <c r="B2543" s="440"/>
      <c r="D2543" s="105" t="s">
        <v>3360</v>
      </c>
      <c r="E2543" s="164" t="s">
        <v>3360</v>
      </c>
      <c r="F2543" s="165" t="s">
        <v>805</v>
      </c>
      <c r="G2543" s="126">
        <v>14</v>
      </c>
      <c r="H2543" s="166">
        <v>950</v>
      </c>
      <c r="I2543" s="166">
        <v>1026</v>
      </c>
      <c r="J2543" s="166">
        <v>1208</v>
      </c>
      <c r="K2543" s="357">
        <v>950</v>
      </c>
      <c r="L2543" s="357">
        <v>1026</v>
      </c>
      <c r="M2543" s="357">
        <v>1208</v>
      </c>
      <c r="N2543" s="357">
        <v>1037</v>
      </c>
      <c r="O2543" s="357">
        <v>932</v>
      </c>
      <c r="P2543" s="357">
        <v>1026</v>
      </c>
      <c r="Q2543" s="357">
        <v>1208</v>
      </c>
      <c r="R2543" s="357">
        <v>961</v>
      </c>
      <c r="S2543" s="362" t="s">
        <v>2207</v>
      </c>
      <c r="T2543" s="362" t="s">
        <v>2207</v>
      </c>
      <c r="U2543" s="362" t="s">
        <v>2207</v>
      </c>
      <c r="V2543" s="362" t="s">
        <v>2207</v>
      </c>
      <c r="W2543" s="362" t="s">
        <v>2207</v>
      </c>
      <c r="X2543" s="357">
        <v>926</v>
      </c>
      <c r="Y2543" s="357">
        <v>1049</v>
      </c>
      <c r="Z2543" s="357">
        <v>1319</v>
      </c>
      <c r="AA2543" s="357">
        <v>1092</v>
      </c>
      <c r="AB2543" s="357">
        <v>926</v>
      </c>
      <c r="AC2543" s="357">
        <v>1084</v>
      </c>
      <c r="AD2543" s="357">
        <v>1319</v>
      </c>
      <c r="AE2543" s="357">
        <v>1092</v>
      </c>
      <c r="AF2543" s="357">
        <v>961</v>
      </c>
      <c r="AG2543" s="357">
        <v>1120</v>
      </c>
      <c r="AH2543" s="357">
        <v>1361</v>
      </c>
      <c r="AI2543" s="368" t="s">
        <v>2207</v>
      </c>
      <c r="AJ2543" s="357">
        <v>928</v>
      </c>
      <c r="AK2543" s="357">
        <v>1052</v>
      </c>
      <c r="AL2543" s="357">
        <v>1321</v>
      </c>
      <c r="AM2543" s="357">
        <v>928</v>
      </c>
      <c r="AN2543" s="357">
        <v>1065</v>
      </c>
      <c r="AO2543" s="357">
        <v>1266</v>
      </c>
      <c r="AP2543" s="362" t="s">
        <v>2207</v>
      </c>
      <c r="AQ2543" s="362" t="s">
        <v>2207</v>
      </c>
      <c r="AR2543" s="362" t="s">
        <v>2207</v>
      </c>
      <c r="AS2543" s="357">
        <v>1223</v>
      </c>
      <c r="AT2543" s="105"/>
      <c r="AU2543" s="105" t="s">
        <v>3360</v>
      </c>
      <c r="AV2543" s="126">
        <v>14</v>
      </c>
    </row>
    <row r="2544" spans="1:48" ht="23.25" customHeight="1">
      <c r="B2544" s="440"/>
      <c r="D2544" s="105" t="s">
        <v>62</v>
      </c>
      <c r="E2544" s="164" t="s">
        <v>62</v>
      </c>
      <c r="F2544" s="165" t="s">
        <v>807</v>
      </c>
      <c r="G2544" s="126">
        <v>14</v>
      </c>
      <c r="H2544" s="166">
        <v>1022</v>
      </c>
      <c r="I2544" s="166">
        <v>1097</v>
      </c>
      <c r="J2544" s="166">
        <v>1289</v>
      </c>
      <c r="K2544" s="357">
        <v>1022</v>
      </c>
      <c r="L2544" s="357">
        <v>1097</v>
      </c>
      <c r="M2544" s="357">
        <v>1289</v>
      </c>
      <c r="N2544" s="357">
        <v>1111</v>
      </c>
      <c r="O2544" s="357">
        <v>1003</v>
      </c>
      <c r="P2544" s="357">
        <v>1098</v>
      </c>
      <c r="Q2544" s="357">
        <v>1290</v>
      </c>
      <c r="R2544" s="357">
        <v>1004</v>
      </c>
      <c r="S2544" s="362" t="s">
        <v>2207</v>
      </c>
      <c r="T2544" s="362" t="s">
        <v>2207</v>
      </c>
      <c r="U2544" s="362" t="s">
        <v>2207</v>
      </c>
      <c r="V2544" s="362" t="s">
        <v>2207</v>
      </c>
      <c r="W2544" s="362" t="s">
        <v>2207</v>
      </c>
      <c r="X2544" s="357">
        <v>1010</v>
      </c>
      <c r="Y2544" s="357">
        <v>1135</v>
      </c>
      <c r="Z2544" s="357">
        <v>1420</v>
      </c>
      <c r="AA2544" s="357">
        <v>1185</v>
      </c>
      <c r="AB2544" s="357">
        <v>1042</v>
      </c>
      <c r="AC2544" s="357">
        <v>1202</v>
      </c>
      <c r="AD2544" s="357">
        <v>1458</v>
      </c>
      <c r="AE2544" s="357">
        <v>1221</v>
      </c>
      <c r="AF2544" s="357">
        <v>1219</v>
      </c>
      <c r="AG2544" s="357">
        <v>1383</v>
      </c>
      <c r="AH2544" s="357">
        <v>1671</v>
      </c>
      <c r="AI2544" s="368" t="s">
        <v>2207</v>
      </c>
      <c r="AJ2544" s="357">
        <v>1012</v>
      </c>
      <c r="AK2544" s="357">
        <v>1138</v>
      </c>
      <c r="AL2544" s="357">
        <v>1423</v>
      </c>
      <c r="AM2544" s="357">
        <v>1044</v>
      </c>
      <c r="AN2544" s="357">
        <v>1181</v>
      </c>
      <c r="AO2544" s="357">
        <v>1400</v>
      </c>
      <c r="AP2544" s="362" t="s">
        <v>2207</v>
      </c>
      <c r="AQ2544" s="362" t="s">
        <v>2207</v>
      </c>
      <c r="AR2544" s="362" t="s">
        <v>2207</v>
      </c>
      <c r="AS2544" s="362" t="s">
        <v>2207</v>
      </c>
      <c r="AT2544" s="105"/>
      <c r="AU2544" s="105" t="s">
        <v>62</v>
      </c>
      <c r="AV2544" s="126">
        <v>14</v>
      </c>
    </row>
    <row r="2545" spans="1:48" ht="23.25" customHeight="1">
      <c r="B2545" s="440"/>
      <c r="D2545" s="105" t="s">
        <v>3362</v>
      </c>
      <c r="E2545" s="164" t="s">
        <v>3362</v>
      </c>
      <c r="F2545" s="165" t="s">
        <v>807</v>
      </c>
      <c r="G2545" s="126">
        <v>14</v>
      </c>
      <c r="H2545" s="166">
        <v>1022</v>
      </c>
      <c r="I2545" s="166">
        <v>1097</v>
      </c>
      <c r="J2545" s="166">
        <v>1289</v>
      </c>
      <c r="K2545" s="357">
        <v>1022</v>
      </c>
      <c r="L2545" s="357">
        <v>1097</v>
      </c>
      <c r="M2545" s="357">
        <v>1289</v>
      </c>
      <c r="N2545" s="357">
        <v>1111</v>
      </c>
      <c r="O2545" s="357">
        <v>1003</v>
      </c>
      <c r="P2545" s="357">
        <v>1098</v>
      </c>
      <c r="Q2545" s="357">
        <v>1290</v>
      </c>
      <c r="R2545" s="357">
        <v>1004</v>
      </c>
      <c r="S2545" s="362" t="s">
        <v>2207</v>
      </c>
      <c r="T2545" s="362" t="s">
        <v>2207</v>
      </c>
      <c r="U2545" s="362" t="s">
        <v>2207</v>
      </c>
      <c r="V2545" s="362" t="s">
        <v>2207</v>
      </c>
      <c r="W2545" s="362" t="s">
        <v>2207</v>
      </c>
      <c r="X2545" s="357">
        <v>1010</v>
      </c>
      <c r="Y2545" s="357">
        <v>1135</v>
      </c>
      <c r="Z2545" s="357">
        <v>1420</v>
      </c>
      <c r="AA2545" s="357">
        <v>1185</v>
      </c>
      <c r="AB2545" s="357">
        <v>1042</v>
      </c>
      <c r="AC2545" s="357">
        <v>1202</v>
      </c>
      <c r="AD2545" s="357">
        <v>1458</v>
      </c>
      <c r="AE2545" s="357">
        <v>1221</v>
      </c>
      <c r="AF2545" s="357">
        <v>1219</v>
      </c>
      <c r="AG2545" s="357">
        <v>1383</v>
      </c>
      <c r="AH2545" s="357">
        <v>1671</v>
      </c>
      <c r="AI2545" s="368" t="s">
        <v>2207</v>
      </c>
      <c r="AJ2545" s="357">
        <v>1012</v>
      </c>
      <c r="AK2545" s="357">
        <v>1138</v>
      </c>
      <c r="AL2545" s="357">
        <v>1423</v>
      </c>
      <c r="AM2545" s="357">
        <v>1044</v>
      </c>
      <c r="AN2545" s="357">
        <v>1181</v>
      </c>
      <c r="AO2545" s="357">
        <v>1400</v>
      </c>
      <c r="AP2545" s="362" t="s">
        <v>2207</v>
      </c>
      <c r="AQ2545" s="362" t="s">
        <v>2207</v>
      </c>
      <c r="AR2545" s="362" t="s">
        <v>2207</v>
      </c>
      <c r="AS2545" s="362" t="s">
        <v>2207</v>
      </c>
      <c r="AT2545" s="105"/>
      <c r="AU2545" s="105" t="s">
        <v>3362</v>
      </c>
      <c r="AV2545" s="126">
        <v>14</v>
      </c>
    </row>
    <row r="2546" spans="1:48" ht="23.25" customHeight="1">
      <c r="B2546" s="440"/>
      <c r="D2546" s="105" t="s">
        <v>2986</v>
      </c>
      <c r="E2546" s="164" t="s">
        <v>2986</v>
      </c>
      <c r="F2546" s="165" t="s">
        <v>3793</v>
      </c>
      <c r="G2546" s="126">
        <v>5.0999999999999996</v>
      </c>
      <c r="H2546" s="166">
        <v>515</v>
      </c>
      <c r="I2546" s="166">
        <v>554</v>
      </c>
      <c r="J2546" s="166">
        <v>664</v>
      </c>
      <c r="K2546" s="357">
        <v>515</v>
      </c>
      <c r="L2546" s="357">
        <v>554</v>
      </c>
      <c r="M2546" s="357">
        <v>664</v>
      </c>
      <c r="N2546" s="357">
        <v>593</v>
      </c>
      <c r="O2546" s="357">
        <v>505</v>
      </c>
      <c r="P2546" s="357">
        <v>554</v>
      </c>
      <c r="Q2546" s="357">
        <v>648</v>
      </c>
      <c r="R2546" s="357">
        <v>583</v>
      </c>
      <c r="S2546" s="362" t="s">
        <v>2207</v>
      </c>
      <c r="T2546" s="362" t="s">
        <v>2207</v>
      </c>
      <c r="U2546" s="362" t="s">
        <v>2207</v>
      </c>
      <c r="V2546" s="362" t="s">
        <v>2207</v>
      </c>
      <c r="W2546" s="362" t="s">
        <v>2207</v>
      </c>
      <c r="X2546" s="357">
        <v>516</v>
      </c>
      <c r="Y2546" s="357">
        <v>590</v>
      </c>
      <c r="Z2546" s="357">
        <v>706</v>
      </c>
      <c r="AA2546" s="357">
        <v>618</v>
      </c>
      <c r="AB2546" s="357">
        <v>516</v>
      </c>
      <c r="AC2546" s="357">
        <v>597</v>
      </c>
      <c r="AD2546" s="357">
        <v>714</v>
      </c>
      <c r="AE2546" s="357">
        <v>618</v>
      </c>
      <c r="AF2546" s="357">
        <v>550</v>
      </c>
      <c r="AG2546" s="357">
        <v>625</v>
      </c>
      <c r="AH2546" s="357">
        <v>747</v>
      </c>
      <c r="AI2546" s="368" t="s">
        <v>2207</v>
      </c>
      <c r="AJ2546" s="357">
        <v>516</v>
      </c>
      <c r="AK2546" s="357">
        <v>590</v>
      </c>
      <c r="AL2546" s="357">
        <v>706</v>
      </c>
      <c r="AM2546" s="357">
        <v>516</v>
      </c>
      <c r="AN2546" s="357">
        <v>585</v>
      </c>
      <c r="AO2546" s="357">
        <v>684</v>
      </c>
      <c r="AP2546" s="362" t="s">
        <v>2207</v>
      </c>
      <c r="AQ2546" s="362" t="s">
        <v>2207</v>
      </c>
      <c r="AR2546" s="362" t="s">
        <v>2207</v>
      </c>
      <c r="AS2546" s="357">
        <v>669</v>
      </c>
      <c r="AT2546" s="105"/>
      <c r="AU2546" s="105" t="s">
        <v>2986</v>
      </c>
      <c r="AV2546" s="126">
        <v>5.0999999999999996</v>
      </c>
    </row>
    <row r="2547" spans="1:48" ht="23.25" customHeight="1">
      <c r="B2547" s="440"/>
      <c r="D2547" s="105" t="s">
        <v>3363</v>
      </c>
      <c r="E2547" s="164" t="s">
        <v>3363</v>
      </c>
      <c r="F2547" s="165" t="s">
        <v>3793</v>
      </c>
      <c r="G2547" s="126">
        <v>5.0999999999999996</v>
      </c>
      <c r="H2547" s="166">
        <v>515</v>
      </c>
      <c r="I2547" s="166">
        <v>554</v>
      </c>
      <c r="J2547" s="166">
        <v>664</v>
      </c>
      <c r="K2547" s="357">
        <v>515</v>
      </c>
      <c r="L2547" s="357">
        <v>554</v>
      </c>
      <c r="M2547" s="357">
        <v>664</v>
      </c>
      <c r="N2547" s="357">
        <v>593</v>
      </c>
      <c r="O2547" s="357">
        <v>505</v>
      </c>
      <c r="P2547" s="357">
        <v>554</v>
      </c>
      <c r="Q2547" s="357">
        <v>648</v>
      </c>
      <c r="R2547" s="357">
        <v>583</v>
      </c>
      <c r="S2547" s="362" t="s">
        <v>2207</v>
      </c>
      <c r="T2547" s="362" t="s">
        <v>2207</v>
      </c>
      <c r="U2547" s="362" t="s">
        <v>2207</v>
      </c>
      <c r="V2547" s="362" t="s">
        <v>2207</v>
      </c>
      <c r="W2547" s="362" t="s">
        <v>2207</v>
      </c>
      <c r="X2547" s="357">
        <v>516</v>
      </c>
      <c r="Y2547" s="357">
        <v>590</v>
      </c>
      <c r="Z2547" s="357">
        <v>706</v>
      </c>
      <c r="AA2547" s="357">
        <v>618</v>
      </c>
      <c r="AB2547" s="357">
        <v>516</v>
      </c>
      <c r="AC2547" s="357">
        <v>597</v>
      </c>
      <c r="AD2547" s="357">
        <v>714</v>
      </c>
      <c r="AE2547" s="357">
        <v>618</v>
      </c>
      <c r="AF2547" s="357">
        <v>550</v>
      </c>
      <c r="AG2547" s="357">
        <v>625</v>
      </c>
      <c r="AH2547" s="357">
        <v>747</v>
      </c>
      <c r="AI2547" s="368" t="s">
        <v>2207</v>
      </c>
      <c r="AJ2547" s="357">
        <v>516</v>
      </c>
      <c r="AK2547" s="357">
        <v>590</v>
      </c>
      <c r="AL2547" s="357">
        <v>706</v>
      </c>
      <c r="AM2547" s="357">
        <v>516</v>
      </c>
      <c r="AN2547" s="357">
        <v>585</v>
      </c>
      <c r="AO2547" s="357">
        <v>684</v>
      </c>
      <c r="AP2547" s="362" t="s">
        <v>2207</v>
      </c>
      <c r="AQ2547" s="362" t="s">
        <v>2207</v>
      </c>
      <c r="AR2547" s="362" t="s">
        <v>2207</v>
      </c>
      <c r="AS2547" s="357">
        <v>669</v>
      </c>
      <c r="AT2547" s="105"/>
      <c r="AU2547" s="105" t="s">
        <v>3363</v>
      </c>
      <c r="AV2547" s="126">
        <v>5.0999999999999996</v>
      </c>
    </row>
    <row r="2548" spans="1:48" ht="23.25" customHeight="1">
      <c r="B2548" s="440"/>
      <c r="D2548" s="105" t="s">
        <v>2988</v>
      </c>
      <c r="E2548" s="164" t="s">
        <v>2988</v>
      </c>
      <c r="F2548" s="165" t="s">
        <v>3796</v>
      </c>
      <c r="G2548" s="126">
        <v>6.3999999999999995</v>
      </c>
      <c r="H2548" s="166">
        <v>540</v>
      </c>
      <c r="I2548" s="166">
        <v>584</v>
      </c>
      <c r="J2548" s="166">
        <v>701</v>
      </c>
      <c r="K2548" s="357">
        <v>540</v>
      </c>
      <c r="L2548" s="357">
        <v>584</v>
      </c>
      <c r="M2548" s="357">
        <v>701</v>
      </c>
      <c r="N2548" s="357">
        <v>625</v>
      </c>
      <c r="O2548" s="357">
        <v>530</v>
      </c>
      <c r="P2548" s="357">
        <v>584</v>
      </c>
      <c r="Q2548" s="357">
        <v>684</v>
      </c>
      <c r="R2548" s="357">
        <v>614</v>
      </c>
      <c r="S2548" s="362" t="s">
        <v>2207</v>
      </c>
      <c r="T2548" s="362" t="s">
        <v>2207</v>
      </c>
      <c r="U2548" s="362" t="s">
        <v>2207</v>
      </c>
      <c r="V2548" s="362" t="s">
        <v>2207</v>
      </c>
      <c r="W2548" s="362" t="s">
        <v>2207</v>
      </c>
      <c r="X2548" s="357">
        <v>542</v>
      </c>
      <c r="Y2548" s="357">
        <v>624</v>
      </c>
      <c r="Z2548" s="357">
        <v>748</v>
      </c>
      <c r="AA2548" s="357">
        <v>650</v>
      </c>
      <c r="AB2548" s="357">
        <v>542</v>
      </c>
      <c r="AC2548" s="357">
        <v>631</v>
      </c>
      <c r="AD2548" s="357">
        <v>756</v>
      </c>
      <c r="AE2548" s="357">
        <v>650</v>
      </c>
      <c r="AF2548" s="357">
        <v>576</v>
      </c>
      <c r="AG2548" s="357">
        <v>659</v>
      </c>
      <c r="AH2548" s="357">
        <v>789</v>
      </c>
      <c r="AI2548" s="368" t="s">
        <v>2207</v>
      </c>
      <c r="AJ2548" s="357">
        <v>542</v>
      </c>
      <c r="AK2548" s="357">
        <v>624</v>
      </c>
      <c r="AL2548" s="357">
        <v>748</v>
      </c>
      <c r="AM2548" s="357">
        <v>542</v>
      </c>
      <c r="AN2548" s="357">
        <v>619</v>
      </c>
      <c r="AO2548" s="357">
        <v>724</v>
      </c>
      <c r="AP2548" s="362" t="s">
        <v>2207</v>
      </c>
      <c r="AQ2548" s="362" t="s">
        <v>2207</v>
      </c>
      <c r="AR2548" s="362" t="s">
        <v>2207</v>
      </c>
      <c r="AS2548" s="357">
        <v>708</v>
      </c>
      <c r="AT2548" s="105"/>
      <c r="AU2548" s="105" t="s">
        <v>2988</v>
      </c>
      <c r="AV2548" s="126">
        <v>6.3999999999999995</v>
      </c>
    </row>
    <row r="2549" spans="1:48" ht="23.25" customHeight="1">
      <c r="B2549" s="440"/>
      <c r="D2549" s="105" t="s">
        <v>3365</v>
      </c>
      <c r="E2549" s="164" t="s">
        <v>3365</v>
      </c>
      <c r="F2549" s="165" t="s">
        <v>3796</v>
      </c>
      <c r="G2549" s="126">
        <v>6.3999999999999995</v>
      </c>
      <c r="H2549" s="166">
        <v>540</v>
      </c>
      <c r="I2549" s="166">
        <v>584</v>
      </c>
      <c r="J2549" s="166">
        <v>701</v>
      </c>
      <c r="K2549" s="357">
        <v>540</v>
      </c>
      <c r="L2549" s="357">
        <v>584</v>
      </c>
      <c r="M2549" s="357">
        <v>701</v>
      </c>
      <c r="N2549" s="357">
        <v>625</v>
      </c>
      <c r="O2549" s="357">
        <v>530</v>
      </c>
      <c r="P2549" s="357">
        <v>584</v>
      </c>
      <c r="Q2549" s="357">
        <v>684</v>
      </c>
      <c r="R2549" s="357">
        <v>614</v>
      </c>
      <c r="S2549" s="362" t="s">
        <v>2207</v>
      </c>
      <c r="T2549" s="362" t="s">
        <v>2207</v>
      </c>
      <c r="U2549" s="362" t="s">
        <v>2207</v>
      </c>
      <c r="V2549" s="362" t="s">
        <v>2207</v>
      </c>
      <c r="W2549" s="362" t="s">
        <v>2207</v>
      </c>
      <c r="X2549" s="357">
        <v>542</v>
      </c>
      <c r="Y2549" s="357">
        <v>624</v>
      </c>
      <c r="Z2549" s="357">
        <v>748</v>
      </c>
      <c r="AA2549" s="357">
        <v>650</v>
      </c>
      <c r="AB2549" s="357">
        <v>542</v>
      </c>
      <c r="AC2549" s="357">
        <v>631</v>
      </c>
      <c r="AD2549" s="357">
        <v>756</v>
      </c>
      <c r="AE2549" s="357">
        <v>650</v>
      </c>
      <c r="AF2549" s="357">
        <v>576</v>
      </c>
      <c r="AG2549" s="357">
        <v>659</v>
      </c>
      <c r="AH2549" s="357">
        <v>789</v>
      </c>
      <c r="AI2549" s="368" t="s">
        <v>2207</v>
      </c>
      <c r="AJ2549" s="357">
        <v>542</v>
      </c>
      <c r="AK2549" s="357">
        <v>624</v>
      </c>
      <c r="AL2549" s="357">
        <v>748</v>
      </c>
      <c r="AM2549" s="357">
        <v>542</v>
      </c>
      <c r="AN2549" s="357">
        <v>619</v>
      </c>
      <c r="AO2549" s="357">
        <v>724</v>
      </c>
      <c r="AP2549" s="362" t="s">
        <v>2207</v>
      </c>
      <c r="AQ2549" s="362" t="s">
        <v>2207</v>
      </c>
      <c r="AR2549" s="362" t="s">
        <v>2207</v>
      </c>
      <c r="AS2549" s="357">
        <v>708</v>
      </c>
      <c r="AT2549" s="105"/>
      <c r="AU2549" s="105" t="s">
        <v>3365</v>
      </c>
      <c r="AV2549" s="126">
        <v>6.3999999999999995</v>
      </c>
    </row>
    <row r="2550" spans="1:48" ht="23.25" customHeight="1">
      <c r="B2550" s="440"/>
      <c r="D2550" s="105" t="s">
        <v>4206</v>
      </c>
      <c r="E2550" s="164" t="s">
        <v>4206</v>
      </c>
      <c r="F2550" s="165" t="s">
        <v>4307</v>
      </c>
      <c r="G2550" s="126">
        <v>7.6</v>
      </c>
      <c r="H2550" s="166">
        <v>550</v>
      </c>
      <c r="I2550" s="166">
        <v>578</v>
      </c>
      <c r="J2550" s="166">
        <v>679</v>
      </c>
      <c r="K2550" s="357">
        <v>550</v>
      </c>
      <c r="L2550" s="357">
        <v>578</v>
      </c>
      <c r="M2550" s="357">
        <v>679</v>
      </c>
      <c r="N2550" s="357">
        <v>621</v>
      </c>
      <c r="O2550" s="357">
        <v>539</v>
      </c>
      <c r="P2550" s="357">
        <v>578</v>
      </c>
      <c r="Q2550" s="357">
        <v>679</v>
      </c>
      <c r="R2550" s="357">
        <v>609</v>
      </c>
      <c r="S2550" s="362" t="s">
        <v>2207</v>
      </c>
      <c r="T2550" s="362" t="s">
        <v>2207</v>
      </c>
      <c r="U2550" s="362" t="s">
        <v>2207</v>
      </c>
      <c r="V2550" s="362" t="s">
        <v>2207</v>
      </c>
      <c r="W2550" s="362" t="s">
        <v>2207</v>
      </c>
      <c r="X2550" s="357">
        <v>561</v>
      </c>
      <c r="Y2550" s="357">
        <v>632</v>
      </c>
      <c r="Z2550" s="357">
        <v>758</v>
      </c>
      <c r="AA2550" s="357">
        <v>656</v>
      </c>
      <c r="AB2550" s="357">
        <v>551</v>
      </c>
      <c r="AC2550" s="357">
        <v>628</v>
      </c>
      <c r="AD2550" s="357">
        <v>753</v>
      </c>
      <c r="AE2550" s="357">
        <v>644</v>
      </c>
      <c r="AF2550" s="357">
        <v>585</v>
      </c>
      <c r="AG2550" s="357">
        <v>656</v>
      </c>
      <c r="AH2550" s="357">
        <v>786</v>
      </c>
      <c r="AI2550" s="368" t="s">
        <v>2207</v>
      </c>
      <c r="AJ2550" s="357">
        <v>561</v>
      </c>
      <c r="AK2550" s="357">
        <v>632</v>
      </c>
      <c r="AL2550" s="357">
        <v>758</v>
      </c>
      <c r="AM2550" s="357">
        <v>551</v>
      </c>
      <c r="AN2550" s="357">
        <v>615</v>
      </c>
      <c r="AO2550" s="357">
        <v>722</v>
      </c>
      <c r="AP2550" s="362" t="s">
        <v>2207</v>
      </c>
      <c r="AQ2550" s="362" t="s">
        <v>2207</v>
      </c>
      <c r="AR2550" s="362" t="s">
        <v>2207</v>
      </c>
      <c r="AS2550" s="357">
        <v>703</v>
      </c>
      <c r="AT2550" s="105"/>
      <c r="AU2550" s="105" t="s">
        <v>4206</v>
      </c>
      <c r="AV2550" s="126">
        <v>7.6</v>
      </c>
    </row>
    <row r="2551" spans="1:48" ht="23.25" customHeight="1">
      <c r="B2551" s="440"/>
      <c r="D2551" s="105" t="s">
        <v>4207</v>
      </c>
      <c r="E2551" s="164" t="s">
        <v>4207</v>
      </c>
      <c r="F2551" s="165" t="s">
        <v>4307</v>
      </c>
      <c r="G2551" s="126">
        <v>7.6</v>
      </c>
      <c r="H2551" s="166">
        <v>550</v>
      </c>
      <c r="I2551" s="166">
        <v>578</v>
      </c>
      <c r="J2551" s="166">
        <v>679</v>
      </c>
      <c r="K2551" s="357">
        <v>550</v>
      </c>
      <c r="L2551" s="357">
        <v>578</v>
      </c>
      <c r="M2551" s="357">
        <v>679</v>
      </c>
      <c r="N2551" s="357">
        <v>621</v>
      </c>
      <c r="O2551" s="357">
        <v>539</v>
      </c>
      <c r="P2551" s="357">
        <v>578</v>
      </c>
      <c r="Q2551" s="357">
        <v>679</v>
      </c>
      <c r="R2551" s="357">
        <v>609</v>
      </c>
      <c r="S2551" s="362" t="s">
        <v>2207</v>
      </c>
      <c r="T2551" s="362" t="s">
        <v>2207</v>
      </c>
      <c r="U2551" s="362" t="s">
        <v>2207</v>
      </c>
      <c r="V2551" s="362" t="s">
        <v>2207</v>
      </c>
      <c r="W2551" s="362" t="s">
        <v>2207</v>
      </c>
      <c r="X2551" s="357">
        <v>561</v>
      </c>
      <c r="Y2551" s="357">
        <v>632</v>
      </c>
      <c r="Z2551" s="357">
        <v>758</v>
      </c>
      <c r="AA2551" s="357">
        <v>656</v>
      </c>
      <c r="AB2551" s="357">
        <v>551</v>
      </c>
      <c r="AC2551" s="357">
        <v>628</v>
      </c>
      <c r="AD2551" s="357">
        <v>753</v>
      </c>
      <c r="AE2551" s="357">
        <v>644</v>
      </c>
      <c r="AF2551" s="357">
        <v>585</v>
      </c>
      <c r="AG2551" s="357">
        <v>656</v>
      </c>
      <c r="AH2551" s="357">
        <v>786</v>
      </c>
      <c r="AI2551" s="368" t="s">
        <v>2207</v>
      </c>
      <c r="AJ2551" s="357">
        <v>561</v>
      </c>
      <c r="AK2551" s="357">
        <v>632</v>
      </c>
      <c r="AL2551" s="357">
        <v>758</v>
      </c>
      <c r="AM2551" s="357">
        <v>551</v>
      </c>
      <c r="AN2551" s="357">
        <v>615</v>
      </c>
      <c r="AO2551" s="357">
        <v>722</v>
      </c>
      <c r="AP2551" s="362" t="s">
        <v>2207</v>
      </c>
      <c r="AQ2551" s="362" t="s">
        <v>2207</v>
      </c>
      <c r="AR2551" s="362" t="s">
        <v>2207</v>
      </c>
      <c r="AS2551" s="357">
        <v>703</v>
      </c>
      <c r="AT2551" s="105"/>
      <c r="AU2551" s="105" t="s">
        <v>4207</v>
      </c>
      <c r="AV2551" s="126">
        <v>7.6</v>
      </c>
    </row>
    <row r="2552" spans="1:48" ht="23.25" customHeight="1">
      <c r="B2552" s="440"/>
      <c r="D2552" s="105" t="s">
        <v>4209</v>
      </c>
      <c r="E2552" s="164" t="s">
        <v>4209</v>
      </c>
      <c r="F2552" s="165" t="s">
        <v>4309</v>
      </c>
      <c r="G2552" s="126">
        <v>7.6</v>
      </c>
      <c r="H2552" s="166">
        <v>575</v>
      </c>
      <c r="I2552" s="166">
        <v>603</v>
      </c>
      <c r="J2552" s="166">
        <v>707</v>
      </c>
      <c r="K2552" s="357">
        <v>575</v>
      </c>
      <c r="L2552" s="357">
        <v>603</v>
      </c>
      <c r="M2552" s="357">
        <v>707</v>
      </c>
      <c r="N2552" s="357">
        <v>648</v>
      </c>
      <c r="O2552" s="357">
        <v>564</v>
      </c>
      <c r="P2552" s="357">
        <v>603</v>
      </c>
      <c r="Q2552" s="357">
        <v>707</v>
      </c>
      <c r="R2552" s="357">
        <v>635</v>
      </c>
      <c r="S2552" s="362" t="s">
        <v>2207</v>
      </c>
      <c r="T2552" s="362" t="s">
        <v>2207</v>
      </c>
      <c r="U2552" s="362" t="s">
        <v>2207</v>
      </c>
      <c r="V2552" s="362" t="s">
        <v>2207</v>
      </c>
      <c r="W2552" s="362" t="s">
        <v>2207</v>
      </c>
      <c r="X2552" s="357">
        <v>598</v>
      </c>
      <c r="Y2552" s="357">
        <v>669</v>
      </c>
      <c r="Z2552" s="357">
        <v>801</v>
      </c>
      <c r="AA2552" s="357">
        <v>696</v>
      </c>
      <c r="AB2552" s="357">
        <v>587</v>
      </c>
      <c r="AC2552" s="357">
        <v>658</v>
      </c>
      <c r="AD2552" s="357">
        <v>788</v>
      </c>
      <c r="AE2552" s="357">
        <v>684</v>
      </c>
      <c r="AF2552" s="357">
        <v>682</v>
      </c>
      <c r="AG2552" s="357">
        <v>755</v>
      </c>
      <c r="AH2552" s="357">
        <v>902</v>
      </c>
      <c r="AI2552" s="368" t="s">
        <v>2207</v>
      </c>
      <c r="AJ2552" s="357">
        <v>598</v>
      </c>
      <c r="AK2552" s="357">
        <v>669</v>
      </c>
      <c r="AL2552" s="357">
        <v>801</v>
      </c>
      <c r="AM2552" s="357">
        <v>587</v>
      </c>
      <c r="AN2552" s="357">
        <v>645</v>
      </c>
      <c r="AO2552" s="357">
        <v>755</v>
      </c>
      <c r="AP2552" s="362" t="s">
        <v>2207</v>
      </c>
      <c r="AQ2552" s="362" t="s">
        <v>2207</v>
      </c>
      <c r="AR2552" s="362" t="s">
        <v>2207</v>
      </c>
      <c r="AS2552" s="362" t="s">
        <v>2207</v>
      </c>
      <c r="AT2552" s="105"/>
      <c r="AU2552" s="105" t="s">
        <v>4209</v>
      </c>
      <c r="AV2552" s="126">
        <v>7.6</v>
      </c>
    </row>
    <row r="2553" spans="1:48" ht="23.25" customHeight="1">
      <c r="B2553" s="440"/>
      <c r="D2553" s="105" t="s">
        <v>4210</v>
      </c>
      <c r="E2553" s="164" t="s">
        <v>4210</v>
      </c>
      <c r="F2553" s="165" t="s">
        <v>4309</v>
      </c>
      <c r="G2553" s="126">
        <v>7.6</v>
      </c>
      <c r="H2553" s="166">
        <v>575</v>
      </c>
      <c r="I2553" s="166">
        <v>603</v>
      </c>
      <c r="J2553" s="166">
        <v>707</v>
      </c>
      <c r="K2553" s="357">
        <v>575</v>
      </c>
      <c r="L2553" s="357">
        <v>603</v>
      </c>
      <c r="M2553" s="357">
        <v>707</v>
      </c>
      <c r="N2553" s="357">
        <v>648</v>
      </c>
      <c r="O2553" s="357">
        <v>564</v>
      </c>
      <c r="P2553" s="357">
        <v>603</v>
      </c>
      <c r="Q2553" s="357">
        <v>707</v>
      </c>
      <c r="R2553" s="357">
        <v>635</v>
      </c>
      <c r="S2553" s="362" t="s">
        <v>2207</v>
      </c>
      <c r="T2553" s="362" t="s">
        <v>2207</v>
      </c>
      <c r="U2553" s="362" t="s">
        <v>2207</v>
      </c>
      <c r="V2553" s="362" t="s">
        <v>2207</v>
      </c>
      <c r="W2553" s="362" t="s">
        <v>2207</v>
      </c>
      <c r="X2553" s="357">
        <v>598</v>
      </c>
      <c r="Y2553" s="357">
        <v>669</v>
      </c>
      <c r="Z2553" s="357">
        <v>801</v>
      </c>
      <c r="AA2553" s="357">
        <v>696</v>
      </c>
      <c r="AB2553" s="357">
        <v>587</v>
      </c>
      <c r="AC2553" s="357">
        <v>658</v>
      </c>
      <c r="AD2553" s="357">
        <v>788</v>
      </c>
      <c r="AE2553" s="357">
        <v>684</v>
      </c>
      <c r="AF2553" s="357">
        <v>682</v>
      </c>
      <c r="AG2553" s="357">
        <v>755</v>
      </c>
      <c r="AH2553" s="357">
        <v>902</v>
      </c>
      <c r="AI2553" s="368" t="s">
        <v>2207</v>
      </c>
      <c r="AJ2553" s="357">
        <v>598</v>
      </c>
      <c r="AK2553" s="357">
        <v>669</v>
      </c>
      <c r="AL2553" s="357">
        <v>801</v>
      </c>
      <c r="AM2553" s="357">
        <v>587</v>
      </c>
      <c r="AN2553" s="357">
        <v>645</v>
      </c>
      <c r="AO2553" s="357">
        <v>755</v>
      </c>
      <c r="AP2553" s="362" t="s">
        <v>2207</v>
      </c>
      <c r="AQ2553" s="362" t="s">
        <v>2207</v>
      </c>
      <c r="AR2553" s="362" t="s">
        <v>2207</v>
      </c>
      <c r="AS2553" s="362" t="s">
        <v>2207</v>
      </c>
      <c r="AT2553" s="105"/>
      <c r="AU2553" s="105" t="s">
        <v>4210</v>
      </c>
      <c r="AV2553" s="126">
        <v>7.6</v>
      </c>
    </row>
    <row r="2554" spans="1:48" ht="23.25" customHeight="1">
      <c r="B2554" s="440"/>
      <c r="D2554" s="105" t="s">
        <v>1287</v>
      </c>
      <c r="E2554" s="164" t="s">
        <v>1287</v>
      </c>
      <c r="F2554" s="165" t="s">
        <v>1001</v>
      </c>
      <c r="G2554" s="126">
        <v>12.7</v>
      </c>
      <c r="H2554" s="166">
        <v>864</v>
      </c>
      <c r="I2554" s="166">
        <v>928</v>
      </c>
      <c r="J2554" s="166">
        <v>1089</v>
      </c>
      <c r="K2554" s="357">
        <v>864</v>
      </c>
      <c r="L2554" s="357">
        <v>928</v>
      </c>
      <c r="M2554" s="357">
        <v>1089</v>
      </c>
      <c r="N2554" s="357">
        <v>942</v>
      </c>
      <c r="O2554" s="357">
        <v>848</v>
      </c>
      <c r="P2554" s="357">
        <v>929</v>
      </c>
      <c r="Q2554" s="357">
        <v>1090</v>
      </c>
      <c r="R2554" s="357">
        <v>870</v>
      </c>
      <c r="S2554" s="362" t="s">
        <v>2207</v>
      </c>
      <c r="T2554" s="362" t="s">
        <v>2207</v>
      </c>
      <c r="U2554" s="362" t="s">
        <v>2207</v>
      </c>
      <c r="V2554" s="362" t="s">
        <v>2207</v>
      </c>
      <c r="W2554" s="362" t="s">
        <v>2207</v>
      </c>
      <c r="X2554" s="357">
        <v>863</v>
      </c>
      <c r="Y2554" s="357">
        <v>970</v>
      </c>
      <c r="Z2554" s="357">
        <v>1204</v>
      </c>
      <c r="AA2554" s="357">
        <v>1016</v>
      </c>
      <c r="AB2554" s="357">
        <v>895</v>
      </c>
      <c r="AC2554" s="357">
        <v>1028</v>
      </c>
      <c r="AD2554" s="357">
        <v>1242</v>
      </c>
      <c r="AE2554" s="357">
        <v>1051</v>
      </c>
      <c r="AF2554" s="357">
        <v>1072</v>
      </c>
      <c r="AG2554" s="357">
        <v>1208</v>
      </c>
      <c r="AH2554" s="357">
        <v>1454</v>
      </c>
      <c r="AI2554" s="368" t="s">
        <v>2207</v>
      </c>
      <c r="AJ2554" s="357">
        <v>866</v>
      </c>
      <c r="AK2554" s="357">
        <v>973</v>
      </c>
      <c r="AL2554" s="357">
        <v>1206</v>
      </c>
      <c r="AM2554" s="357">
        <v>898</v>
      </c>
      <c r="AN2554" s="357">
        <v>1010</v>
      </c>
      <c r="AO2554" s="357">
        <v>1193</v>
      </c>
      <c r="AP2554" s="362" t="s">
        <v>2207</v>
      </c>
      <c r="AQ2554" s="362" t="s">
        <v>2207</v>
      </c>
      <c r="AR2554" s="362" t="s">
        <v>2207</v>
      </c>
      <c r="AS2554" s="362" t="s">
        <v>2207</v>
      </c>
      <c r="AT2554" s="105"/>
      <c r="AU2554" s="105" t="s">
        <v>1287</v>
      </c>
      <c r="AV2554" s="126">
        <v>12.7</v>
      </c>
    </row>
    <row r="2555" spans="1:48" ht="23.25" customHeight="1">
      <c r="B2555" s="440"/>
      <c r="D2555" s="105" t="s">
        <v>3367</v>
      </c>
      <c r="E2555" s="164" t="s">
        <v>3367</v>
      </c>
      <c r="F2555" s="165" t="s">
        <v>1001</v>
      </c>
      <c r="G2555" s="126">
        <v>12.7</v>
      </c>
      <c r="H2555" s="166">
        <v>864</v>
      </c>
      <c r="I2555" s="166">
        <v>928</v>
      </c>
      <c r="J2555" s="166">
        <v>1089</v>
      </c>
      <c r="K2555" s="357">
        <v>864</v>
      </c>
      <c r="L2555" s="357">
        <v>928</v>
      </c>
      <c r="M2555" s="357">
        <v>1089</v>
      </c>
      <c r="N2555" s="357">
        <v>942</v>
      </c>
      <c r="O2555" s="357">
        <v>848</v>
      </c>
      <c r="P2555" s="357">
        <v>929</v>
      </c>
      <c r="Q2555" s="357">
        <v>1090</v>
      </c>
      <c r="R2555" s="357">
        <v>870</v>
      </c>
      <c r="S2555" s="362" t="s">
        <v>2207</v>
      </c>
      <c r="T2555" s="362" t="s">
        <v>2207</v>
      </c>
      <c r="U2555" s="362" t="s">
        <v>2207</v>
      </c>
      <c r="V2555" s="362" t="s">
        <v>2207</v>
      </c>
      <c r="W2555" s="362" t="s">
        <v>2207</v>
      </c>
      <c r="X2555" s="357">
        <v>863</v>
      </c>
      <c r="Y2555" s="357">
        <v>970</v>
      </c>
      <c r="Z2555" s="357">
        <v>1204</v>
      </c>
      <c r="AA2555" s="357">
        <v>1016</v>
      </c>
      <c r="AB2555" s="357">
        <v>895</v>
      </c>
      <c r="AC2555" s="357">
        <v>1028</v>
      </c>
      <c r="AD2555" s="357">
        <v>1242</v>
      </c>
      <c r="AE2555" s="357">
        <v>1051</v>
      </c>
      <c r="AF2555" s="357">
        <v>1072</v>
      </c>
      <c r="AG2555" s="357">
        <v>1208</v>
      </c>
      <c r="AH2555" s="357">
        <v>1454</v>
      </c>
      <c r="AI2555" s="368" t="s">
        <v>2207</v>
      </c>
      <c r="AJ2555" s="357">
        <v>866</v>
      </c>
      <c r="AK2555" s="357">
        <v>973</v>
      </c>
      <c r="AL2555" s="357">
        <v>1206</v>
      </c>
      <c r="AM2555" s="357">
        <v>898</v>
      </c>
      <c r="AN2555" s="357">
        <v>1010</v>
      </c>
      <c r="AO2555" s="357">
        <v>1193</v>
      </c>
      <c r="AP2555" s="362" t="s">
        <v>2207</v>
      </c>
      <c r="AQ2555" s="362" t="s">
        <v>2207</v>
      </c>
      <c r="AR2555" s="362" t="s">
        <v>2207</v>
      </c>
      <c r="AS2555" s="362" t="s">
        <v>2207</v>
      </c>
      <c r="AT2555" s="105"/>
      <c r="AU2555" s="105" t="s">
        <v>3367</v>
      </c>
      <c r="AV2555" s="126">
        <v>12.7</v>
      </c>
    </row>
    <row r="2556" spans="1:48" ht="23.25" customHeight="1">
      <c r="B2556" s="440"/>
      <c r="D2556" s="105" t="s">
        <v>1286</v>
      </c>
      <c r="E2556" s="164" t="s">
        <v>1286</v>
      </c>
      <c r="F2556" s="165" t="s">
        <v>799</v>
      </c>
      <c r="G2556" s="126">
        <v>12.7</v>
      </c>
      <c r="H2556" s="166">
        <v>796</v>
      </c>
      <c r="I2556" s="166">
        <v>861</v>
      </c>
      <c r="J2556" s="166">
        <v>1012</v>
      </c>
      <c r="K2556" s="357">
        <v>796</v>
      </c>
      <c r="L2556" s="357">
        <v>861</v>
      </c>
      <c r="M2556" s="357">
        <v>1012</v>
      </c>
      <c r="N2556" s="357">
        <v>872</v>
      </c>
      <c r="O2556" s="357">
        <v>780</v>
      </c>
      <c r="P2556" s="357">
        <v>861</v>
      </c>
      <c r="Q2556" s="357">
        <v>1012</v>
      </c>
      <c r="R2556" s="357">
        <v>818</v>
      </c>
      <c r="S2556" s="362" t="s">
        <v>2207</v>
      </c>
      <c r="T2556" s="362" t="s">
        <v>2207</v>
      </c>
      <c r="U2556" s="362" t="s">
        <v>2207</v>
      </c>
      <c r="V2556" s="362" t="s">
        <v>2207</v>
      </c>
      <c r="W2556" s="362" t="s">
        <v>2207</v>
      </c>
      <c r="X2556" s="357">
        <v>779</v>
      </c>
      <c r="Y2556" s="357">
        <v>884</v>
      </c>
      <c r="Z2556" s="357">
        <v>1103</v>
      </c>
      <c r="AA2556" s="357">
        <v>922</v>
      </c>
      <c r="AB2556" s="357">
        <v>779</v>
      </c>
      <c r="AC2556" s="357">
        <v>909</v>
      </c>
      <c r="AD2556" s="357">
        <v>1103</v>
      </c>
      <c r="AE2556" s="357">
        <v>922</v>
      </c>
      <c r="AF2556" s="357">
        <v>815</v>
      </c>
      <c r="AG2556" s="357">
        <v>945</v>
      </c>
      <c r="AH2556" s="357">
        <v>1145</v>
      </c>
      <c r="AI2556" s="368" t="s">
        <v>2207</v>
      </c>
      <c r="AJ2556" s="357">
        <v>782</v>
      </c>
      <c r="AK2556" s="357">
        <v>887</v>
      </c>
      <c r="AL2556" s="357">
        <v>1105</v>
      </c>
      <c r="AM2556" s="357">
        <v>782</v>
      </c>
      <c r="AN2556" s="357">
        <v>894</v>
      </c>
      <c r="AO2556" s="357">
        <v>1059</v>
      </c>
      <c r="AP2556" s="362" t="s">
        <v>2207</v>
      </c>
      <c r="AQ2556" s="362" t="s">
        <v>2207</v>
      </c>
      <c r="AR2556" s="362" t="s">
        <v>2207</v>
      </c>
      <c r="AS2556" s="357">
        <v>1041</v>
      </c>
      <c r="AT2556" s="105"/>
      <c r="AU2556" s="105" t="s">
        <v>1286</v>
      </c>
      <c r="AV2556" s="126">
        <v>12.7</v>
      </c>
    </row>
    <row r="2557" spans="1:48" ht="23.25" customHeight="1">
      <c r="A2557" s="396"/>
      <c r="B2557" s="440"/>
      <c r="D2557" s="105" t="s">
        <v>3368</v>
      </c>
      <c r="E2557" s="164" t="s">
        <v>3368</v>
      </c>
      <c r="F2557" s="165" t="s">
        <v>799</v>
      </c>
      <c r="G2557" s="126">
        <v>12.7</v>
      </c>
      <c r="H2557" s="166">
        <v>796</v>
      </c>
      <c r="I2557" s="166">
        <v>861</v>
      </c>
      <c r="J2557" s="166">
        <v>1012</v>
      </c>
      <c r="K2557" s="357">
        <v>796</v>
      </c>
      <c r="L2557" s="357">
        <v>861</v>
      </c>
      <c r="M2557" s="357">
        <v>1012</v>
      </c>
      <c r="N2557" s="357">
        <v>872</v>
      </c>
      <c r="O2557" s="357">
        <v>780</v>
      </c>
      <c r="P2557" s="357">
        <v>861</v>
      </c>
      <c r="Q2557" s="357">
        <v>1012</v>
      </c>
      <c r="R2557" s="357">
        <v>818</v>
      </c>
      <c r="S2557" s="362" t="s">
        <v>2207</v>
      </c>
      <c r="T2557" s="362" t="s">
        <v>2207</v>
      </c>
      <c r="U2557" s="362" t="s">
        <v>2207</v>
      </c>
      <c r="V2557" s="362" t="s">
        <v>2207</v>
      </c>
      <c r="W2557" s="362" t="s">
        <v>2207</v>
      </c>
      <c r="X2557" s="357">
        <v>779</v>
      </c>
      <c r="Y2557" s="357">
        <v>884</v>
      </c>
      <c r="Z2557" s="357">
        <v>1103</v>
      </c>
      <c r="AA2557" s="357">
        <v>922</v>
      </c>
      <c r="AB2557" s="357">
        <v>779</v>
      </c>
      <c r="AC2557" s="357">
        <v>909</v>
      </c>
      <c r="AD2557" s="357">
        <v>1103</v>
      </c>
      <c r="AE2557" s="357">
        <v>922</v>
      </c>
      <c r="AF2557" s="357">
        <v>815</v>
      </c>
      <c r="AG2557" s="357">
        <v>945</v>
      </c>
      <c r="AH2557" s="357">
        <v>1145</v>
      </c>
      <c r="AI2557" s="368" t="s">
        <v>2207</v>
      </c>
      <c r="AJ2557" s="357">
        <v>782</v>
      </c>
      <c r="AK2557" s="357">
        <v>887</v>
      </c>
      <c r="AL2557" s="357">
        <v>1105</v>
      </c>
      <c r="AM2557" s="357">
        <v>782</v>
      </c>
      <c r="AN2557" s="357">
        <v>894</v>
      </c>
      <c r="AO2557" s="357">
        <v>1059</v>
      </c>
      <c r="AP2557" s="362" t="s">
        <v>2207</v>
      </c>
      <c r="AQ2557" s="362" t="s">
        <v>2207</v>
      </c>
      <c r="AR2557" s="362" t="s">
        <v>2207</v>
      </c>
      <c r="AS2557" s="357">
        <v>1041</v>
      </c>
      <c r="AT2557" s="105"/>
      <c r="AU2557" s="105" t="s">
        <v>3368</v>
      </c>
      <c r="AV2557" s="126">
        <v>12.7</v>
      </c>
    </row>
    <row r="2558" spans="1:48" ht="23.25" customHeight="1">
      <c r="B2558" s="440"/>
      <c r="D2558" s="105" t="s">
        <v>1288</v>
      </c>
      <c r="E2558" s="164" t="s">
        <v>1288</v>
      </c>
      <c r="F2558" s="165" t="s">
        <v>801</v>
      </c>
      <c r="G2558" s="126">
        <v>12.7</v>
      </c>
      <c r="H2558" s="166">
        <v>864</v>
      </c>
      <c r="I2558" s="166">
        <v>928</v>
      </c>
      <c r="J2558" s="166">
        <v>1089</v>
      </c>
      <c r="K2558" s="357">
        <v>864</v>
      </c>
      <c r="L2558" s="357">
        <v>928</v>
      </c>
      <c r="M2558" s="357">
        <v>1089</v>
      </c>
      <c r="N2558" s="357">
        <v>942</v>
      </c>
      <c r="O2558" s="357">
        <v>848</v>
      </c>
      <c r="P2558" s="357">
        <v>929</v>
      </c>
      <c r="Q2558" s="357">
        <v>1090</v>
      </c>
      <c r="R2558" s="357">
        <v>850</v>
      </c>
      <c r="S2558" s="362" t="s">
        <v>2207</v>
      </c>
      <c r="T2558" s="362" t="s">
        <v>2207</v>
      </c>
      <c r="U2558" s="362" t="s">
        <v>2207</v>
      </c>
      <c r="V2558" s="362" t="s">
        <v>2207</v>
      </c>
      <c r="W2558" s="362" t="s">
        <v>2207</v>
      </c>
      <c r="X2558" s="357">
        <v>863</v>
      </c>
      <c r="Y2558" s="357">
        <v>970</v>
      </c>
      <c r="Z2558" s="357">
        <v>1204</v>
      </c>
      <c r="AA2558" s="357">
        <v>1016</v>
      </c>
      <c r="AB2558" s="357">
        <v>895</v>
      </c>
      <c r="AC2558" s="357">
        <v>1028</v>
      </c>
      <c r="AD2558" s="357">
        <v>1242</v>
      </c>
      <c r="AE2558" s="357">
        <v>1051</v>
      </c>
      <c r="AF2558" s="357">
        <v>1072</v>
      </c>
      <c r="AG2558" s="357">
        <v>1208</v>
      </c>
      <c r="AH2558" s="357">
        <v>1454</v>
      </c>
      <c r="AI2558" s="368" t="s">
        <v>2207</v>
      </c>
      <c r="AJ2558" s="357">
        <v>866</v>
      </c>
      <c r="AK2558" s="357">
        <v>973</v>
      </c>
      <c r="AL2558" s="357">
        <v>1206</v>
      </c>
      <c r="AM2558" s="357">
        <v>898</v>
      </c>
      <c r="AN2558" s="357">
        <v>1010</v>
      </c>
      <c r="AO2558" s="357">
        <v>1193</v>
      </c>
      <c r="AP2558" s="362" t="s">
        <v>2207</v>
      </c>
      <c r="AQ2558" s="362" t="s">
        <v>2207</v>
      </c>
      <c r="AR2558" s="362" t="s">
        <v>2207</v>
      </c>
      <c r="AS2558" s="362" t="s">
        <v>2207</v>
      </c>
      <c r="AT2558" s="105"/>
      <c r="AU2558" s="105" t="s">
        <v>1288</v>
      </c>
      <c r="AV2558" s="126">
        <v>12.7</v>
      </c>
    </row>
    <row r="2559" spans="1:48" ht="23.25" customHeight="1">
      <c r="B2559" s="440"/>
      <c r="D2559" s="105" t="s">
        <v>3370</v>
      </c>
      <c r="E2559" s="164" t="s">
        <v>3370</v>
      </c>
      <c r="F2559" s="165" t="s">
        <v>801</v>
      </c>
      <c r="G2559" s="126">
        <v>12.7</v>
      </c>
      <c r="H2559" s="166">
        <v>864</v>
      </c>
      <c r="I2559" s="166">
        <v>928</v>
      </c>
      <c r="J2559" s="166">
        <v>1089</v>
      </c>
      <c r="K2559" s="357">
        <v>864</v>
      </c>
      <c r="L2559" s="357">
        <v>928</v>
      </c>
      <c r="M2559" s="357">
        <v>1089</v>
      </c>
      <c r="N2559" s="357">
        <v>942</v>
      </c>
      <c r="O2559" s="357">
        <v>848</v>
      </c>
      <c r="P2559" s="357">
        <v>929</v>
      </c>
      <c r="Q2559" s="357">
        <v>1090</v>
      </c>
      <c r="R2559" s="357">
        <v>850</v>
      </c>
      <c r="S2559" s="362" t="s">
        <v>2207</v>
      </c>
      <c r="T2559" s="362" t="s">
        <v>2207</v>
      </c>
      <c r="U2559" s="362" t="s">
        <v>2207</v>
      </c>
      <c r="V2559" s="362" t="s">
        <v>2207</v>
      </c>
      <c r="W2559" s="362" t="s">
        <v>2207</v>
      </c>
      <c r="X2559" s="357">
        <v>863</v>
      </c>
      <c r="Y2559" s="357">
        <v>970</v>
      </c>
      <c r="Z2559" s="357">
        <v>1204</v>
      </c>
      <c r="AA2559" s="357">
        <v>1016</v>
      </c>
      <c r="AB2559" s="357">
        <v>895</v>
      </c>
      <c r="AC2559" s="357">
        <v>1028</v>
      </c>
      <c r="AD2559" s="357">
        <v>1242</v>
      </c>
      <c r="AE2559" s="357">
        <v>1051</v>
      </c>
      <c r="AF2559" s="357">
        <v>1072</v>
      </c>
      <c r="AG2559" s="357">
        <v>1208</v>
      </c>
      <c r="AH2559" s="357">
        <v>1454</v>
      </c>
      <c r="AI2559" s="368" t="s">
        <v>2207</v>
      </c>
      <c r="AJ2559" s="357">
        <v>866</v>
      </c>
      <c r="AK2559" s="357">
        <v>973</v>
      </c>
      <c r="AL2559" s="357">
        <v>1206</v>
      </c>
      <c r="AM2559" s="357">
        <v>898</v>
      </c>
      <c r="AN2559" s="357">
        <v>1010</v>
      </c>
      <c r="AO2559" s="357">
        <v>1193</v>
      </c>
      <c r="AP2559" s="362" t="s">
        <v>2207</v>
      </c>
      <c r="AQ2559" s="362" t="s">
        <v>2207</v>
      </c>
      <c r="AR2559" s="362" t="s">
        <v>2207</v>
      </c>
      <c r="AS2559" s="362" t="s">
        <v>2207</v>
      </c>
      <c r="AT2559" s="105"/>
      <c r="AU2559" s="105" t="s">
        <v>3370</v>
      </c>
      <c r="AV2559" s="126">
        <v>12.7</v>
      </c>
    </row>
    <row r="2560" spans="1:48" ht="23.25" customHeight="1">
      <c r="B2560" s="440"/>
      <c r="D2560" s="105" t="s">
        <v>5460</v>
      </c>
      <c r="E2560" s="13" t="s">
        <v>5460</v>
      </c>
      <c r="F2560" s="2" t="s">
        <v>5458</v>
      </c>
      <c r="G2560">
        <v>14</v>
      </c>
      <c r="H2560" s="398" t="s">
        <v>2207</v>
      </c>
      <c r="I2560" s="398" t="s">
        <v>2207</v>
      </c>
      <c r="J2560" s="398" t="s">
        <v>2207</v>
      </c>
      <c r="K2560" s="390" t="s">
        <v>2207</v>
      </c>
      <c r="L2560" s="390" t="s">
        <v>2207</v>
      </c>
      <c r="M2560" s="390" t="s">
        <v>2207</v>
      </c>
      <c r="N2560" s="390" t="s">
        <v>2207</v>
      </c>
      <c r="O2560" s="390" t="s">
        <v>2207</v>
      </c>
      <c r="P2560" s="390" t="s">
        <v>2207</v>
      </c>
      <c r="Q2560" s="390" t="s">
        <v>2207</v>
      </c>
      <c r="R2560" s="390" t="s">
        <v>2207</v>
      </c>
      <c r="S2560" s="362" t="s">
        <v>2207</v>
      </c>
      <c r="T2560" s="362" t="s">
        <v>2207</v>
      </c>
      <c r="U2560" s="362" t="s">
        <v>2207</v>
      </c>
      <c r="V2560" s="390" t="s">
        <v>2207</v>
      </c>
      <c r="W2560" s="390" t="s">
        <v>2207</v>
      </c>
      <c r="X2560" s="391">
        <v>918</v>
      </c>
      <c r="Y2560" s="391">
        <v>1035</v>
      </c>
      <c r="Z2560" s="391">
        <v>1286</v>
      </c>
      <c r="AA2560" s="391">
        <v>1083</v>
      </c>
      <c r="AB2560" s="391">
        <v>950</v>
      </c>
      <c r="AC2560" s="391">
        <v>1095</v>
      </c>
      <c r="AD2560" s="391">
        <v>1324</v>
      </c>
      <c r="AE2560" s="391">
        <v>1118</v>
      </c>
      <c r="AF2560" s="391">
        <v>1127</v>
      </c>
      <c r="AG2560" s="391">
        <v>1275</v>
      </c>
      <c r="AH2560" s="391">
        <v>1537</v>
      </c>
      <c r="AI2560" s="399" t="s">
        <v>2207</v>
      </c>
      <c r="AJ2560" s="391">
        <v>921</v>
      </c>
      <c r="AK2560" s="391">
        <v>1038</v>
      </c>
      <c r="AL2560" s="391">
        <v>1288</v>
      </c>
      <c r="AM2560" s="391">
        <v>953</v>
      </c>
      <c r="AN2560" s="391">
        <v>1076</v>
      </c>
      <c r="AO2560" s="391">
        <v>1272</v>
      </c>
      <c r="AP2560" s="390" t="s">
        <v>2207</v>
      </c>
      <c r="AQ2560" s="390" t="s">
        <v>2207</v>
      </c>
      <c r="AR2560" s="390" t="s">
        <v>2207</v>
      </c>
      <c r="AS2560" s="390" t="s">
        <v>2207</v>
      </c>
      <c r="AU2560" s="105" t="s">
        <v>5460</v>
      </c>
      <c r="AV2560" s="126">
        <v>14</v>
      </c>
    </row>
    <row r="2561" spans="1:48" ht="23.25" customHeight="1">
      <c r="B2561" s="440"/>
      <c r="D2561" s="105" t="s">
        <v>5461</v>
      </c>
      <c r="E2561" s="13" t="s">
        <v>5461</v>
      </c>
      <c r="F2561" s="2" t="s">
        <v>5458</v>
      </c>
      <c r="G2561">
        <v>14</v>
      </c>
      <c r="H2561" s="398" t="s">
        <v>2207</v>
      </c>
      <c r="I2561" s="398" t="s">
        <v>2207</v>
      </c>
      <c r="J2561" s="398" t="s">
        <v>2207</v>
      </c>
      <c r="K2561" s="390" t="s">
        <v>2207</v>
      </c>
      <c r="L2561" s="390" t="s">
        <v>2207</v>
      </c>
      <c r="M2561" s="390" t="s">
        <v>2207</v>
      </c>
      <c r="N2561" s="390" t="s">
        <v>2207</v>
      </c>
      <c r="O2561" s="390" t="s">
        <v>2207</v>
      </c>
      <c r="P2561" s="390" t="s">
        <v>2207</v>
      </c>
      <c r="Q2561" s="390" t="s">
        <v>2207</v>
      </c>
      <c r="R2561" s="390" t="s">
        <v>2207</v>
      </c>
      <c r="S2561" s="362" t="s">
        <v>2207</v>
      </c>
      <c r="T2561" s="362" t="s">
        <v>2207</v>
      </c>
      <c r="U2561" s="362" t="s">
        <v>2207</v>
      </c>
      <c r="V2561" s="390" t="s">
        <v>2207</v>
      </c>
      <c r="W2561" s="390" t="s">
        <v>2207</v>
      </c>
      <c r="X2561" s="391">
        <v>918</v>
      </c>
      <c r="Y2561" s="391">
        <v>1035</v>
      </c>
      <c r="Z2561" s="391">
        <v>1286</v>
      </c>
      <c r="AA2561" s="391">
        <v>1083</v>
      </c>
      <c r="AB2561" s="391">
        <v>950</v>
      </c>
      <c r="AC2561" s="391">
        <v>1095</v>
      </c>
      <c r="AD2561" s="391">
        <v>1324</v>
      </c>
      <c r="AE2561" s="391">
        <v>1118</v>
      </c>
      <c r="AF2561" s="391">
        <v>1127</v>
      </c>
      <c r="AG2561" s="391">
        <v>1275</v>
      </c>
      <c r="AH2561" s="391">
        <v>1537</v>
      </c>
      <c r="AI2561" s="399" t="s">
        <v>2207</v>
      </c>
      <c r="AJ2561" s="391">
        <v>921</v>
      </c>
      <c r="AK2561" s="391">
        <v>1038</v>
      </c>
      <c r="AL2561" s="391">
        <v>1288</v>
      </c>
      <c r="AM2561" s="391">
        <v>953</v>
      </c>
      <c r="AN2561" s="391">
        <v>1076</v>
      </c>
      <c r="AO2561" s="391">
        <v>1272</v>
      </c>
      <c r="AP2561" s="390" t="s">
        <v>2207</v>
      </c>
      <c r="AQ2561" s="390" t="s">
        <v>2207</v>
      </c>
      <c r="AR2561" s="390" t="s">
        <v>2207</v>
      </c>
      <c r="AS2561" s="390" t="s">
        <v>2207</v>
      </c>
      <c r="AU2561" s="105" t="s">
        <v>5461</v>
      </c>
      <c r="AV2561" s="126">
        <v>14</v>
      </c>
    </row>
    <row r="2562" spans="1:48" ht="23.25" customHeight="1">
      <c r="B2562" s="440"/>
      <c r="D2562" s="105" t="s">
        <v>5427</v>
      </c>
      <c r="E2562" s="13" t="s">
        <v>5427</v>
      </c>
      <c r="F2562" s="2" t="s">
        <v>5425</v>
      </c>
      <c r="G2562">
        <v>14</v>
      </c>
      <c r="H2562" s="398" t="s">
        <v>2207</v>
      </c>
      <c r="I2562" s="398" t="s">
        <v>2207</v>
      </c>
      <c r="J2562" s="398" t="s">
        <v>2207</v>
      </c>
      <c r="K2562" s="390" t="s">
        <v>2207</v>
      </c>
      <c r="L2562" s="390" t="s">
        <v>2207</v>
      </c>
      <c r="M2562" s="390" t="s">
        <v>2207</v>
      </c>
      <c r="N2562" s="390" t="s">
        <v>2207</v>
      </c>
      <c r="O2562" s="390" t="s">
        <v>2207</v>
      </c>
      <c r="P2562" s="390" t="s">
        <v>2207</v>
      </c>
      <c r="Q2562" s="390" t="s">
        <v>2207</v>
      </c>
      <c r="R2562" s="390" t="s">
        <v>2207</v>
      </c>
      <c r="S2562" s="362" t="s">
        <v>2207</v>
      </c>
      <c r="T2562" s="362" t="s">
        <v>2207</v>
      </c>
      <c r="U2562" s="362" t="s">
        <v>2207</v>
      </c>
      <c r="V2562" s="390" t="s">
        <v>2207</v>
      </c>
      <c r="W2562" s="390" t="s">
        <v>2207</v>
      </c>
      <c r="X2562" s="391">
        <v>834</v>
      </c>
      <c r="Y2562" s="391">
        <v>949</v>
      </c>
      <c r="Z2562" s="391">
        <v>1185</v>
      </c>
      <c r="AA2562" s="391">
        <v>989</v>
      </c>
      <c r="AB2562" s="391">
        <v>834</v>
      </c>
      <c r="AC2562" s="391">
        <v>976</v>
      </c>
      <c r="AD2562" s="391">
        <v>1185</v>
      </c>
      <c r="AE2562" s="391">
        <v>989</v>
      </c>
      <c r="AF2562" s="391">
        <v>870</v>
      </c>
      <c r="AG2562" s="391">
        <v>1012</v>
      </c>
      <c r="AH2562" s="391">
        <v>1227</v>
      </c>
      <c r="AI2562" s="399" t="s">
        <v>2207</v>
      </c>
      <c r="AJ2562" s="391">
        <v>837</v>
      </c>
      <c r="AK2562" s="391">
        <v>952</v>
      </c>
      <c r="AL2562" s="391">
        <v>1187</v>
      </c>
      <c r="AM2562" s="391">
        <v>837</v>
      </c>
      <c r="AN2562" s="391">
        <v>960</v>
      </c>
      <c r="AO2562" s="391">
        <v>1138</v>
      </c>
      <c r="AP2562" s="390" t="s">
        <v>2207</v>
      </c>
      <c r="AQ2562" s="390" t="s">
        <v>2207</v>
      </c>
      <c r="AR2562" s="390" t="s">
        <v>2207</v>
      </c>
      <c r="AS2562" s="391">
        <v>1106</v>
      </c>
      <c r="AU2562" s="105" t="s">
        <v>5427</v>
      </c>
      <c r="AV2562" s="126">
        <v>14</v>
      </c>
    </row>
    <row r="2563" spans="1:48" ht="23.25" customHeight="1">
      <c r="B2563" s="440"/>
      <c r="D2563" s="105" t="s">
        <v>5428</v>
      </c>
      <c r="E2563" s="13" t="s">
        <v>5428</v>
      </c>
      <c r="F2563" s="2" t="s">
        <v>5425</v>
      </c>
      <c r="G2563">
        <v>14</v>
      </c>
      <c r="H2563" s="398" t="s">
        <v>2207</v>
      </c>
      <c r="I2563" s="398" t="s">
        <v>2207</v>
      </c>
      <c r="J2563" s="398" t="s">
        <v>2207</v>
      </c>
      <c r="K2563" s="390" t="s">
        <v>2207</v>
      </c>
      <c r="L2563" s="390" t="s">
        <v>2207</v>
      </c>
      <c r="M2563" s="390" t="s">
        <v>2207</v>
      </c>
      <c r="N2563" s="390" t="s">
        <v>2207</v>
      </c>
      <c r="O2563" s="390" t="s">
        <v>2207</v>
      </c>
      <c r="P2563" s="390" t="s">
        <v>2207</v>
      </c>
      <c r="Q2563" s="390" t="s">
        <v>2207</v>
      </c>
      <c r="R2563" s="390" t="s">
        <v>2207</v>
      </c>
      <c r="S2563" s="362" t="s">
        <v>2207</v>
      </c>
      <c r="T2563" s="362" t="s">
        <v>2207</v>
      </c>
      <c r="U2563" s="362" t="s">
        <v>2207</v>
      </c>
      <c r="V2563" s="390" t="s">
        <v>2207</v>
      </c>
      <c r="W2563" s="390" t="s">
        <v>2207</v>
      </c>
      <c r="X2563" s="391">
        <v>834</v>
      </c>
      <c r="Y2563" s="391">
        <v>949</v>
      </c>
      <c r="Z2563" s="391">
        <v>1185</v>
      </c>
      <c r="AA2563" s="391">
        <v>989</v>
      </c>
      <c r="AB2563" s="391">
        <v>834</v>
      </c>
      <c r="AC2563" s="391">
        <v>976</v>
      </c>
      <c r="AD2563" s="391">
        <v>1185</v>
      </c>
      <c r="AE2563" s="391">
        <v>989</v>
      </c>
      <c r="AF2563" s="391">
        <v>870</v>
      </c>
      <c r="AG2563" s="391">
        <v>1012</v>
      </c>
      <c r="AH2563" s="391">
        <v>1227</v>
      </c>
      <c r="AI2563" s="399" t="s">
        <v>2207</v>
      </c>
      <c r="AJ2563" s="391">
        <v>837</v>
      </c>
      <c r="AK2563" s="391">
        <v>952</v>
      </c>
      <c r="AL2563" s="391">
        <v>1187</v>
      </c>
      <c r="AM2563" s="391">
        <v>837</v>
      </c>
      <c r="AN2563" s="391">
        <v>960</v>
      </c>
      <c r="AO2563" s="391">
        <v>1138</v>
      </c>
      <c r="AP2563" s="390" t="s">
        <v>2207</v>
      </c>
      <c r="AQ2563" s="390" t="s">
        <v>2207</v>
      </c>
      <c r="AR2563" s="390" t="s">
        <v>2207</v>
      </c>
      <c r="AS2563" s="391">
        <v>1106</v>
      </c>
      <c r="AU2563" s="105" t="s">
        <v>5428</v>
      </c>
      <c r="AV2563" s="126">
        <v>14</v>
      </c>
    </row>
    <row r="2564" spans="1:48" ht="23.25" customHeight="1">
      <c r="B2564" s="440"/>
      <c r="D2564" s="105" t="s">
        <v>5493</v>
      </c>
      <c r="E2564" s="13" t="s">
        <v>5493</v>
      </c>
      <c r="F2564" s="2" t="s">
        <v>5491</v>
      </c>
      <c r="G2564">
        <v>14</v>
      </c>
      <c r="H2564" s="398" t="s">
        <v>2207</v>
      </c>
      <c r="I2564" s="398" t="s">
        <v>2207</v>
      </c>
      <c r="J2564" s="398" t="s">
        <v>2207</v>
      </c>
      <c r="K2564" s="390" t="s">
        <v>2207</v>
      </c>
      <c r="L2564" s="390" t="s">
        <v>2207</v>
      </c>
      <c r="M2564" s="390" t="s">
        <v>2207</v>
      </c>
      <c r="N2564" s="390" t="s">
        <v>2207</v>
      </c>
      <c r="O2564" s="390" t="s">
        <v>2207</v>
      </c>
      <c r="P2564" s="390" t="s">
        <v>2207</v>
      </c>
      <c r="Q2564" s="390" t="s">
        <v>2207</v>
      </c>
      <c r="R2564" s="390" t="s">
        <v>2207</v>
      </c>
      <c r="S2564" s="362" t="s">
        <v>2207</v>
      </c>
      <c r="T2564" s="362" t="s">
        <v>2207</v>
      </c>
      <c r="U2564" s="362" t="s">
        <v>2207</v>
      </c>
      <c r="V2564" s="390" t="s">
        <v>2207</v>
      </c>
      <c r="W2564" s="390" t="s">
        <v>2207</v>
      </c>
      <c r="X2564" s="391">
        <v>918</v>
      </c>
      <c r="Y2564" s="391">
        <v>1035</v>
      </c>
      <c r="Z2564" s="391">
        <v>1286</v>
      </c>
      <c r="AA2564" s="391">
        <v>1083</v>
      </c>
      <c r="AB2564" s="391">
        <v>950</v>
      </c>
      <c r="AC2564" s="391">
        <v>1095</v>
      </c>
      <c r="AD2564" s="391">
        <v>1324</v>
      </c>
      <c r="AE2564" s="391">
        <v>1118</v>
      </c>
      <c r="AF2564" s="391">
        <v>1127</v>
      </c>
      <c r="AG2564" s="391">
        <v>1275</v>
      </c>
      <c r="AH2564" s="391">
        <v>1537</v>
      </c>
      <c r="AI2564" s="399" t="s">
        <v>2207</v>
      </c>
      <c r="AJ2564" s="391">
        <v>921</v>
      </c>
      <c r="AK2564" s="391">
        <v>1038</v>
      </c>
      <c r="AL2564" s="391">
        <v>1288</v>
      </c>
      <c r="AM2564" s="391">
        <v>953</v>
      </c>
      <c r="AN2564" s="391">
        <v>1076</v>
      </c>
      <c r="AO2564" s="391">
        <v>1272</v>
      </c>
      <c r="AP2564" s="390" t="s">
        <v>2207</v>
      </c>
      <c r="AQ2564" s="390" t="s">
        <v>2207</v>
      </c>
      <c r="AR2564" s="390" t="s">
        <v>2207</v>
      </c>
      <c r="AS2564" s="390" t="s">
        <v>2207</v>
      </c>
      <c r="AU2564" s="105" t="s">
        <v>5493</v>
      </c>
      <c r="AV2564" s="126">
        <v>14</v>
      </c>
    </row>
    <row r="2565" spans="1:48" ht="23.25" customHeight="1">
      <c r="B2565" s="440"/>
      <c r="D2565" s="105" t="s">
        <v>5494</v>
      </c>
      <c r="E2565" s="13" t="s">
        <v>5494</v>
      </c>
      <c r="F2565" s="2" t="s">
        <v>5491</v>
      </c>
      <c r="G2565">
        <v>14</v>
      </c>
      <c r="H2565" s="398" t="s">
        <v>2207</v>
      </c>
      <c r="I2565" s="398" t="s">
        <v>2207</v>
      </c>
      <c r="J2565" s="398" t="s">
        <v>2207</v>
      </c>
      <c r="K2565" s="390" t="s">
        <v>2207</v>
      </c>
      <c r="L2565" s="390" t="s">
        <v>2207</v>
      </c>
      <c r="M2565" s="390" t="s">
        <v>2207</v>
      </c>
      <c r="N2565" s="390" t="s">
        <v>2207</v>
      </c>
      <c r="O2565" s="390" t="s">
        <v>2207</v>
      </c>
      <c r="P2565" s="390" t="s">
        <v>2207</v>
      </c>
      <c r="Q2565" s="390" t="s">
        <v>2207</v>
      </c>
      <c r="R2565" s="390" t="s">
        <v>2207</v>
      </c>
      <c r="S2565" s="362" t="s">
        <v>2207</v>
      </c>
      <c r="T2565" s="362" t="s">
        <v>2207</v>
      </c>
      <c r="U2565" s="362" t="s">
        <v>2207</v>
      </c>
      <c r="V2565" s="390" t="s">
        <v>2207</v>
      </c>
      <c r="W2565" s="390" t="s">
        <v>2207</v>
      </c>
      <c r="X2565" s="391">
        <v>918</v>
      </c>
      <c r="Y2565" s="391">
        <v>1035</v>
      </c>
      <c r="Z2565" s="391">
        <v>1286</v>
      </c>
      <c r="AA2565" s="391">
        <v>1083</v>
      </c>
      <c r="AB2565" s="391">
        <v>950</v>
      </c>
      <c r="AC2565" s="391">
        <v>1095</v>
      </c>
      <c r="AD2565" s="391">
        <v>1324</v>
      </c>
      <c r="AE2565" s="391">
        <v>1118</v>
      </c>
      <c r="AF2565" s="391">
        <v>1127</v>
      </c>
      <c r="AG2565" s="391">
        <v>1275</v>
      </c>
      <c r="AH2565" s="391">
        <v>1537</v>
      </c>
      <c r="AI2565" s="399" t="s">
        <v>2207</v>
      </c>
      <c r="AJ2565" s="391">
        <v>921</v>
      </c>
      <c r="AK2565" s="391">
        <v>1038</v>
      </c>
      <c r="AL2565" s="391">
        <v>1288</v>
      </c>
      <c r="AM2565" s="391">
        <v>953</v>
      </c>
      <c r="AN2565" s="391">
        <v>1076</v>
      </c>
      <c r="AO2565" s="391">
        <v>1272</v>
      </c>
      <c r="AP2565" s="390" t="s">
        <v>2207</v>
      </c>
      <c r="AQ2565" s="390" t="s">
        <v>2207</v>
      </c>
      <c r="AR2565" s="390" t="s">
        <v>2207</v>
      </c>
      <c r="AS2565" s="390" t="s">
        <v>2207</v>
      </c>
      <c r="AU2565" s="105" t="s">
        <v>5494</v>
      </c>
      <c r="AV2565" s="126">
        <v>14</v>
      </c>
    </row>
    <row r="2566" spans="1:48" ht="23.25" customHeight="1">
      <c r="B2566" s="440"/>
      <c r="D2566" s="105" t="s">
        <v>64</v>
      </c>
      <c r="E2566" s="164" t="s">
        <v>64</v>
      </c>
      <c r="F2566" s="165" t="s">
        <v>1003</v>
      </c>
      <c r="G2566" s="126">
        <v>15.2</v>
      </c>
      <c r="H2566" s="166">
        <v>981</v>
      </c>
      <c r="I2566" s="166">
        <v>1059</v>
      </c>
      <c r="J2566" s="166">
        <v>1243</v>
      </c>
      <c r="K2566" s="357">
        <v>981</v>
      </c>
      <c r="L2566" s="357">
        <v>1059</v>
      </c>
      <c r="M2566" s="357">
        <v>1243</v>
      </c>
      <c r="N2566" s="357">
        <v>1074</v>
      </c>
      <c r="O2566" s="357">
        <v>963</v>
      </c>
      <c r="P2566" s="357">
        <v>1060</v>
      </c>
      <c r="Q2566" s="357">
        <v>1244</v>
      </c>
      <c r="R2566" s="357">
        <v>990</v>
      </c>
      <c r="S2566" s="362" t="s">
        <v>2207</v>
      </c>
      <c r="T2566" s="362" t="s">
        <v>2207</v>
      </c>
      <c r="U2566" s="362" t="s">
        <v>2207</v>
      </c>
      <c r="V2566" s="362" t="s">
        <v>2207</v>
      </c>
      <c r="W2566" s="362" t="s">
        <v>2207</v>
      </c>
      <c r="X2566" s="357">
        <v>973</v>
      </c>
      <c r="Y2566" s="357">
        <v>1100</v>
      </c>
      <c r="Z2566" s="357">
        <v>1368</v>
      </c>
      <c r="AA2566" s="357">
        <v>1149</v>
      </c>
      <c r="AB2566" s="357">
        <v>1005</v>
      </c>
      <c r="AC2566" s="357">
        <v>1162</v>
      </c>
      <c r="AD2566" s="357">
        <v>1406</v>
      </c>
      <c r="AE2566" s="357">
        <v>1185</v>
      </c>
      <c r="AF2566" s="357">
        <v>1182</v>
      </c>
      <c r="AG2566" s="357">
        <v>1342</v>
      </c>
      <c r="AH2566" s="357">
        <v>1619</v>
      </c>
      <c r="AI2566" s="368" t="s">
        <v>2207</v>
      </c>
      <c r="AJ2566" s="357">
        <v>975</v>
      </c>
      <c r="AK2566" s="357">
        <v>1102</v>
      </c>
      <c r="AL2566" s="357">
        <v>1370</v>
      </c>
      <c r="AM2566" s="357">
        <v>1007</v>
      </c>
      <c r="AN2566" s="357">
        <v>1141</v>
      </c>
      <c r="AO2566" s="357">
        <v>1350</v>
      </c>
      <c r="AP2566" s="362" t="s">
        <v>2207</v>
      </c>
      <c r="AQ2566" s="362" t="s">
        <v>2207</v>
      </c>
      <c r="AR2566" s="362" t="s">
        <v>2207</v>
      </c>
      <c r="AS2566" s="362" t="s">
        <v>2207</v>
      </c>
      <c r="AT2566" s="105"/>
      <c r="AU2566" s="105" t="s">
        <v>64</v>
      </c>
      <c r="AV2566" s="126">
        <v>15.2</v>
      </c>
    </row>
    <row r="2567" spans="1:48" ht="23.25" customHeight="1">
      <c r="B2567" s="440"/>
      <c r="D2567" s="105" t="s">
        <v>3371</v>
      </c>
      <c r="E2567" s="164" t="s">
        <v>3371</v>
      </c>
      <c r="F2567" s="165" t="s">
        <v>1003</v>
      </c>
      <c r="G2567" s="126">
        <v>15.2</v>
      </c>
      <c r="H2567" s="166">
        <v>981</v>
      </c>
      <c r="I2567" s="166">
        <v>1059</v>
      </c>
      <c r="J2567" s="166">
        <v>1243</v>
      </c>
      <c r="K2567" s="357">
        <v>981</v>
      </c>
      <c r="L2567" s="357">
        <v>1059</v>
      </c>
      <c r="M2567" s="357">
        <v>1243</v>
      </c>
      <c r="N2567" s="357">
        <v>1074</v>
      </c>
      <c r="O2567" s="357">
        <v>963</v>
      </c>
      <c r="P2567" s="357">
        <v>1060</v>
      </c>
      <c r="Q2567" s="357">
        <v>1244</v>
      </c>
      <c r="R2567" s="357">
        <v>990</v>
      </c>
      <c r="S2567" s="362" t="s">
        <v>2207</v>
      </c>
      <c r="T2567" s="362" t="s">
        <v>2207</v>
      </c>
      <c r="U2567" s="362" t="s">
        <v>2207</v>
      </c>
      <c r="V2567" s="362" t="s">
        <v>2207</v>
      </c>
      <c r="W2567" s="362" t="s">
        <v>2207</v>
      </c>
      <c r="X2567" s="357">
        <v>973</v>
      </c>
      <c r="Y2567" s="357">
        <v>1100</v>
      </c>
      <c r="Z2567" s="357">
        <v>1368</v>
      </c>
      <c r="AA2567" s="357">
        <v>1149</v>
      </c>
      <c r="AB2567" s="357">
        <v>1005</v>
      </c>
      <c r="AC2567" s="357">
        <v>1162</v>
      </c>
      <c r="AD2567" s="357">
        <v>1406</v>
      </c>
      <c r="AE2567" s="357">
        <v>1185</v>
      </c>
      <c r="AF2567" s="357">
        <v>1182</v>
      </c>
      <c r="AG2567" s="357">
        <v>1342</v>
      </c>
      <c r="AH2567" s="357">
        <v>1619</v>
      </c>
      <c r="AI2567" s="368" t="s">
        <v>2207</v>
      </c>
      <c r="AJ2567" s="357">
        <v>975</v>
      </c>
      <c r="AK2567" s="357">
        <v>1102</v>
      </c>
      <c r="AL2567" s="357">
        <v>1370</v>
      </c>
      <c r="AM2567" s="357">
        <v>1007</v>
      </c>
      <c r="AN2567" s="357">
        <v>1141</v>
      </c>
      <c r="AO2567" s="357">
        <v>1350</v>
      </c>
      <c r="AP2567" s="362" t="s">
        <v>2207</v>
      </c>
      <c r="AQ2567" s="362" t="s">
        <v>2207</v>
      </c>
      <c r="AR2567" s="362" t="s">
        <v>2207</v>
      </c>
      <c r="AS2567" s="362" t="s">
        <v>2207</v>
      </c>
      <c r="AT2567" s="105"/>
      <c r="AU2567" s="105" t="s">
        <v>3371</v>
      </c>
      <c r="AV2567" s="126">
        <v>15.2</v>
      </c>
    </row>
    <row r="2568" spans="1:48" ht="23.25" customHeight="1">
      <c r="B2568" s="440"/>
      <c r="D2568" s="105" t="s">
        <v>65</v>
      </c>
      <c r="E2568" s="164" t="s">
        <v>65</v>
      </c>
      <c r="F2568" s="165" t="s">
        <v>816</v>
      </c>
      <c r="G2568" s="126">
        <v>15.2</v>
      </c>
      <c r="H2568" s="166">
        <v>911</v>
      </c>
      <c r="I2568" s="166">
        <v>990</v>
      </c>
      <c r="J2568" s="166">
        <v>1165</v>
      </c>
      <c r="K2568" s="357">
        <v>911</v>
      </c>
      <c r="L2568" s="357">
        <v>990</v>
      </c>
      <c r="M2568" s="357">
        <v>1165</v>
      </c>
      <c r="N2568" s="357">
        <v>1001</v>
      </c>
      <c r="O2568" s="357">
        <v>893</v>
      </c>
      <c r="P2568" s="357">
        <v>990</v>
      </c>
      <c r="Q2568" s="357">
        <v>1165</v>
      </c>
      <c r="R2568" s="357">
        <v>936</v>
      </c>
      <c r="S2568" s="362" t="s">
        <v>2207</v>
      </c>
      <c r="T2568" s="362" t="s">
        <v>2207</v>
      </c>
      <c r="U2568" s="362" t="s">
        <v>2207</v>
      </c>
      <c r="V2568" s="362" t="s">
        <v>2207</v>
      </c>
      <c r="W2568" s="362" t="s">
        <v>2207</v>
      </c>
      <c r="X2568" s="357">
        <v>889</v>
      </c>
      <c r="Y2568" s="357">
        <v>1014</v>
      </c>
      <c r="Z2568" s="357">
        <v>1267</v>
      </c>
      <c r="AA2568" s="357">
        <v>1055</v>
      </c>
      <c r="AB2568" s="357">
        <v>889</v>
      </c>
      <c r="AC2568" s="357">
        <v>1043</v>
      </c>
      <c r="AD2568" s="357">
        <v>1267</v>
      </c>
      <c r="AE2568" s="357">
        <v>1055</v>
      </c>
      <c r="AF2568" s="357">
        <v>924</v>
      </c>
      <c r="AG2568" s="357">
        <v>1079</v>
      </c>
      <c r="AH2568" s="357">
        <v>1309</v>
      </c>
      <c r="AI2568" s="368" t="s">
        <v>2207</v>
      </c>
      <c r="AJ2568" s="357">
        <v>891</v>
      </c>
      <c r="AK2568" s="357">
        <v>1016</v>
      </c>
      <c r="AL2568" s="357">
        <v>1269</v>
      </c>
      <c r="AM2568" s="357">
        <v>891</v>
      </c>
      <c r="AN2568" s="357">
        <v>1025</v>
      </c>
      <c r="AO2568" s="357">
        <v>1216</v>
      </c>
      <c r="AP2568" s="362" t="s">
        <v>2207</v>
      </c>
      <c r="AQ2568" s="362" t="s">
        <v>2207</v>
      </c>
      <c r="AR2568" s="362" t="s">
        <v>2207</v>
      </c>
      <c r="AS2568" s="357">
        <v>1170</v>
      </c>
      <c r="AT2568" s="105"/>
      <c r="AU2568" s="105" t="s">
        <v>65</v>
      </c>
      <c r="AV2568" s="126">
        <v>15.2</v>
      </c>
    </row>
    <row r="2569" spans="1:48" ht="23.25" customHeight="1">
      <c r="B2569" s="440"/>
      <c r="D2569" s="105" t="s">
        <v>3372</v>
      </c>
      <c r="E2569" s="164" t="s">
        <v>3372</v>
      </c>
      <c r="F2569" s="165" t="s">
        <v>816</v>
      </c>
      <c r="G2569" s="126">
        <v>15.2</v>
      </c>
      <c r="H2569" s="166">
        <v>911</v>
      </c>
      <c r="I2569" s="166">
        <v>990</v>
      </c>
      <c r="J2569" s="166">
        <v>1165</v>
      </c>
      <c r="K2569" s="357">
        <v>911</v>
      </c>
      <c r="L2569" s="357">
        <v>990</v>
      </c>
      <c r="M2569" s="357">
        <v>1165</v>
      </c>
      <c r="N2569" s="357">
        <v>1001</v>
      </c>
      <c r="O2569" s="357">
        <v>893</v>
      </c>
      <c r="P2569" s="357">
        <v>990</v>
      </c>
      <c r="Q2569" s="357">
        <v>1165</v>
      </c>
      <c r="R2569" s="357">
        <v>936</v>
      </c>
      <c r="S2569" s="362" t="s">
        <v>2207</v>
      </c>
      <c r="T2569" s="362" t="s">
        <v>2207</v>
      </c>
      <c r="U2569" s="362" t="s">
        <v>2207</v>
      </c>
      <c r="V2569" s="362" t="s">
        <v>2207</v>
      </c>
      <c r="W2569" s="362" t="s">
        <v>2207</v>
      </c>
      <c r="X2569" s="357">
        <v>889</v>
      </c>
      <c r="Y2569" s="357">
        <v>1014</v>
      </c>
      <c r="Z2569" s="357">
        <v>1267</v>
      </c>
      <c r="AA2569" s="357">
        <v>1055</v>
      </c>
      <c r="AB2569" s="357">
        <v>889</v>
      </c>
      <c r="AC2569" s="357">
        <v>1043</v>
      </c>
      <c r="AD2569" s="357">
        <v>1267</v>
      </c>
      <c r="AE2569" s="357">
        <v>1055</v>
      </c>
      <c r="AF2569" s="357">
        <v>924</v>
      </c>
      <c r="AG2569" s="357">
        <v>1079</v>
      </c>
      <c r="AH2569" s="357">
        <v>1309</v>
      </c>
      <c r="AI2569" s="368" t="s">
        <v>2207</v>
      </c>
      <c r="AJ2569" s="357">
        <v>891</v>
      </c>
      <c r="AK2569" s="357">
        <v>1016</v>
      </c>
      <c r="AL2569" s="357">
        <v>1269</v>
      </c>
      <c r="AM2569" s="357">
        <v>891</v>
      </c>
      <c r="AN2569" s="357">
        <v>1025</v>
      </c>
      <c r="AO2569" s="357">
        <v>1216</v>
      </c>
      <c r="AP2569" s="362" t="s">
        <v>2207</v>
      </c>
      <c r="AQ2569" s="362" t="s">
        <v>2207</v>
      </c>
      <c r="AR2569" s="362" t="s">
        <v>2207</v>
      </c>
      <c r="AS2569" s="357">
        <v>1170</v>
      </c>
      <c r="AT2569" s="105"/>
      <c r="AU2569" s="105" t="s">
        <v>3372</v>
      </c>
      <c r="AV2569" s="126">
        <v>15.2</v>
      </c>
    </row>
    <row r="2570" spans="1:48" ht="23.25" customHeight="1">
      <c r="B2570" s="440"/>
      <c r="D2570" s="105" t="s">
        <v>67</v>
      </c>
      <c r="E2570" s="164" t="s">
        <v>67</v>
      </c>
      <c r="F2570" s="165" t="s">
        <v>817</v>
      </c>
      <c r="G2570" s="126">
        <v>15.2</v>
      </c>
      <c r="H2570" s="166">
        <v>981</v>
      </c>
      <c r="I2570" s="166">
        <v>1059</v>
      </c>
      <c r="J2570" s="166">
        <v>1243</v>
      </c>
      <c r="K2570" s="357">
        <v>981</v>
      </c>
      <c r="L2570" s="357">
        <v>1059</v>
      </c>
      <c r="M2570" s="357">
        <v>1243</v>
      </c>
      <c r="N2570" s="357">
        <v>1074</v>
      </c>
      <c r="O2570" s="357">
        <v>963</v>
      </c>
      <c r="P2570" s="357">
        <v>1060</v>
      </c>
      <c r="Q2570" s="357">
        <v>1244</v>
      </c>
      <c r="R2570" s="357">
        <v>969</v>
      </c>
      <c r="S2570" s="362" t="s">
        <v>2207</v>
      </c>
      <c r="T2570" s="362" t="s">
        <v>2207</v>
      </c>
      <c r="U2570" s="362" t="s">
        <v>2207</v>
      </c>
      <c r="V2570" s="362" t="s">
        <v>2207</v>
      </c>
      <c r="W2570" s="362" t="s">
        <v>2207</v>
      </c>
      <c r="X2570" s="357">
        <v>973</v>
      </c>
      <c r="Y2570" s="357">
        <v>1100</v>
      </c>
      <c r="Z2570" s="357">
        <v>1368</v>
      </c>
      <c r="AA2570" s="357">
        <v>1149</v>
      </c>
      <c r="AB2570" s="357">
        <v>1005</v>
      </c>
      <c r="AC2570" s="357">
        <v>1162</v>
      </c>
      <c r="AD2570" s="357">
        <v>1406</v>
      </c>
      <c r="AE2570" s="357">
        <v>1185</v>
      </c>
      <c r="AF2570" s="357">
        <v>1182</v>
      </c>
      <c r="AG2570" s="357">
        <v>1342</v>
      </c>
      <c r="AH2570" s="357">
        <v>1619</v>
      </c>
      <c r="AI2570" s="368" t="s">
        <v>2207</v>
      </c>
      <c r="AJ2570" s="357">
        <v>975</v>
      </c>
      <c r="AK2570" s="357">
        <v>1102</v>
      </c>
      <c r="AL2570" s="357">
        <v>1370</v>
      </c>
      <c r="AM2570" s="357">
        <v>1007</v>
      </c>
      <c r="AN2570" s="357">
        <v>1141</v>
      </c>
      <c r="AO2570" s="357">
        <v>1350</v>
      </c>
      <c r="AP2570" s="362" t="s">
        <v>2207</v>
      </c>
      <c r="AQ2570" s="362" t="s">
        <v>2207</v>
      </c>
      <c r="AR2570" s="362" t="s">
        <v>2207</v>
      </c>
      <c r="AS2570" s="362" t="s">
        <v>2207</v>
      </c>
      <c r="AT2570" s="105"/>
      <c r="AU2570" s="105" t="s">
        <v>67</v>
      </c>
      <c r="AV2570" s="126">
        <v>15.2</v>
      </c>
    </row>
    <row r="2571" spans="1:48" ht="23.25" customHeight="1">
      <c r="B2571" s="440"/>
      <c r="D2571" s="105" t="s">
        <v>3374</v>
      </c>
      <c r="E2571" s="164" t="s">
        <v>3374</v>
      </c>
      <c r="F2571" s="165" t="s">
        <v>817</v>
      </c>
      <c r="G2571" s="126">
        <v>15.2</v>
      </c>
      <c r="H2571" s="166">
        <v>981</v>
      </c>
      <c r="I2571" s="166">
        <v>1059</v>
      </c>
      <c r="J2571" s="166">
        <v>1243</v>
      </c>
      <c r="K2571" s="357">
        <v>981</v>
      </c>
      <c r="L2571" s="357">
        <v>1059</v>
      </c>
      <c r="M2571" s="357">
        <v>1243</v>
      </c>
      <c r="N2571" s="357">
        <v>1074</v>
      </c>
      <c r="O2571" s="357">
        <v>963</v>
      </c>
      <c r="P2571" s="357">
        <v>1060</v>
      </c>
      <c r="Q2571" s="357">
        <v>1244</v>
      </c>
      <c r="R2571" s="357">
        <v>969</v>
      </c>
      <c r="S2571" s="362" t="s">
        <v>2207</v>
      </c>
      <c r="T2571" s="362" t="s">
        <v>2207</v>
      </c>
      <c r="U2571" s="362" t="s">
        <v>2207</v>
      </c>
      <c r="V2571" s="362" t="s">
        <v>2207</v>
      </c>
      <c r="W2571" s="362" t="s">
        <v>2207</v>
      </c>
      <c r="X2571" s="357">
        <v>973</v>
      </c>
      <c r="Y2571" s="357">
        <v>1100</v>
      </c>
      <c r="Z2571" s="357">
        <v>1368</v>
      </c>
      <c r="AA2571" s="357">
        <v>1149</v>
      </c>
      <c r="AB2571" s="357">
        <v>1005</v>
      </c>
      <c r="AC2571" s="357">
        <v>1162</v>
      </c>
      <c r="AD2571" s="357">
        <v>1406</v>
      </c>
      <c r="AE2571" s="357">
        <v>1185</v>
      </c>
      <c r="AF2571" s="357">
        <v>1182</v>
      </c>
      <c r="AG2571" s="357">
        <v>1342</v>
      </c>
      <c r="AH2571" s="357">
        <v>1619</v>
      </c>
      <c r="AI2571" s="368" t="s">
        <v>2207</v>
      </c>
      <c r="AJ2571" s="357">
        <v>975</v>
      </c>
      <c r="AK2571" s="357">
        <v>1102</v>
      </c>
      <c r="AL2571" s="357">
        <v>1370</v>
      </c>
      <c r="AM2571" s="357">
        <v>1007</v>
      </c>
      <c r="AN2571" s="357">
        <v>1141</v>
      </c>
      <c r="AO2571" s="357">
        <v>1350</v>
      </c>
      <c r="AP2571" s="362" t="s">
        <v>2207</v>
      </c>
      <c r="AQ2571" s="362" t="s">
        <v>2207</v>
      </c>
      <c r="AR2571" s="362" t="s">
        <v>2207</v>
      </c>
      <c r="AS2571" s="362" t="s">
        <v>2207</v>
      </c>
      <c r="AT2571" s="105"/>
      <c r="AU2571" s="105" t="s">
        <v>3374</v>
      </c>
      <c r="AV2571" s="126">
        <v>15.2</v>
      </c>
    </row>
    <row r="2572" spans="1:48" ht="23.25" customHeight="1">
      <c r="B2572" s="440"/>
      <c r="D2572" s="105" t="s">
        <v>2990</v>
      </c>
      <c r="E2572" s="164" t="s">
        <v>2990</v>
      </c>
      <c r="F2572" s="165" t="s">
        <v>3799</v>
      </c>
      <c r="G2572" s="126">
        <v>16.5</v>
      </c>
      <c r="H2572" s="166">
        <v>1074</v>
      </c>
      <c r="I2572" s="166">
        <v>1158</v>
      </c>
      <c r="J2572" s="166">
        <v>1391</v>
      </c>
      <c r="K2572" s="357">
        <v>1074</v>
      </c>
      <c r="L2572" s="357">
        <v>1158</v>
      </c>
      <c r="M2572" s="357">
        <v>1391</v>
      </c>
      <c r="N2572" s="357">
        <v>1232</v>
      </c>
      <c r="O2572" s="357">
        <v>1054</v>
      </c>
      <c r="P2572" s="357">
        <v>1159</v>
      </c>
      <c r="Q2572" s="357">
        <v>1360</v>
      </c>
      <c r="R2572" s="357">
        <v>1213</v>
      </c>
      <c r="S2572" s="362" t="s">
        <v>2207</v>
      </c>
      <c r="T2572" s="362" t="s">
        <v>2207</v>
      </c>
      <c r="U2572" s="362" t="s">
        <v>2207</v>
      </c>
      <c r="V2572" s="362" t="s">
        <v>2207</v>
      </c>
      <c r="W2572" s="362" t="s">
        <v>2207</v>
      </c>
      <c r="X2572" s="357">
        <v>1099</v>
      </c>
      <c r="Y2572" s="357">
        <v>1270</v>
      </c>
      <c r="Z2572" s="357">
        <v>1526</v>
      </c>
      <c r="AA2572" s="357">
        <v>1308</v>
      </c>
      <c r="AB2572" s="357">
        <v>1121</v>
      </c>
      <c r="AC2572" s="357">
        <v>1292</v>
      </c>
      <c r="AD2572" s="357">
        <v>1552</v>
      </c>
      <c r="AE2572" s="357">
        <v>1332</v>
      </c>
      <c r="AF2572" s="357">
        <v>1292</v>
      </c>
      <c r="AG2572" s="357">
        <v>1466</v>
      </c>
      <c r="AH2572" s="357">
        <v>1757</v>
      </c>
      <c r="AI2572" s="368" t="s">
        <v>2207</v>
      </c>
      <c r="AJ2572" s="357">
        <v>1099</v>
      </c>
      <c r="AK2572" s="357">
        <v>1270</v>
      </c>
      <c r="AL2572" s="357">
        <v>1526</v>
      </c>
      <c r="AM2572" s="357">
        <v>1121</v>
      </c>
      <c r="AN2572" s="357">
        <v>1267</v>
      </c>
      <c r="AO2572" s="357">
        <v>1487</v>
      </c>
      <c r="AP2572" s="362" t="s">
        <v>2207</v>
      </c>
      <c r="AQ2572" s="362" t="s">
        <v>2207</v>
      </c>
      <c r="AR2572" s="362" t="s">
        <v>2207</v>
      </c>
      <c r="AS2572" s="362" t="s">
        <v>2207</v>
      </c>
      <c r="AT2572" s="105"/>
      <c r="AU2572" s="105" t="s">
        <v>2990</v>
      </c>
      <c r="AV2572" s="126">
        <v>16.5</v>
      </c>
    </row>
    <row r="2573" spans="1:48" ht="23.25" customHeight="1">
      <c r="B2573" s="440"/>
      <c r="D2573" s="105" t="s">
        <v>3375</v>
      </c>
      <c r="E2573" s="164" t="s">
        <v>3375</v>
      </c>
      <c r="F2573" s="165" t="s">
        <v>3799</v>
      </c>
      <c r="G2573" s="126">
        <v>16.5</v>
      </c>
      <c r="H2573" s="166">
        <v>1074</v>
      </c>
      <c r="I2573" s="166">
        <v>1158</v>
      </c>
      <c r="J2573" s="166">
        <v>1391</v>
      </c>
      <c r="K2573" s="357">
        <v>1074</v>
      </c>
      <c r="L2573" s="357">
        <v>1158</v>
      </c>
      <c r="M2573" s="357">
        <v>1391</v>
      </c>
      <c r="N2573" s="357">
        <v>1232</v>
      </c>
      <c r="O2573" s="357">
        <v>1054</v>
      </c>
      <c r="P2573" s="357">
        <v>1159</v>
      </c>
      <c r="Q2573" s="357">
        <v>1360</v>
      </c>
      <c r="R2573" s="357">
        <v>1213</v>
      </c>
      <c r="S2573" s="362" t="s">
        <v>2207</v>
      </c>
      <c r="T2573" s="362" t="s">
        <v>2207</v>
      </c>
      <c r="U2573" s="362" t="s">
        <v>2207</v>
      </c>
      <c r="V2573" s="362" t="s">
        <v>2207</v>
      </c>
      <c r="W2573" s="362" t="s">
        <v>2207</v>
      </c>
      <c r="X2573" s="357">
        <v>1099</v>
      </c>
      <c r="Y2573" s="357">
        <v>1270</v>
      </c>
      <c r="Z2573" s="357">
        <v>1526</v>
      </c>
      <c r="AA2573" s="357">
        <v>1308</v>
      </c>
      <c r="AB2573" s="357">
        <v>1121</v>
      </c>
      <c r="AC2573" s="357">
        <v>1292</v>
      </c>
      <c r="AD2573" s="357">
        <v>1552</v>
      </c>
      <c r="AE2573" s="357">
        <v>1332</v>
      </c>
      <c r="AF2573" s="357">
        <v>1292</v>
      </c>
      <c r="AG2573" s="357">
        <v>1466</v>
      </c>
      <c r="AH2573" s="357">
        <v>1757</v>
      </c>
      <c r="AI2573" s="368" t="s">
        <v>2207</v>
      </c>
      <c r="AJ2573" s="357">
        <v>1099</v>
      </c>
      <c r="AK2573" s="357">
        <v>1270</v>
      </c>
      <c r="AL2573" s="357">
        <v>1526</v>
      </c>
      <c r="AM2573" s="357">
        <v>1121</v>
      </c>
      <c r="AN2573" s="357">
        <v>1267</v>
      </c>
      <c r="AO2573" s="357">
        <v>1487</v>
      </c>
      <c r="AP2573" s="362" t="s">
        <v>2207</v>
      </c>
      <c r="AQ2573" s="362" t="s">
        <v>2207</v>
      </c>
      <c r="AR2573" s="362" t="s">
        <v>2207</v>
      </c>
      <c r="AS2573" s="362" t="s">
        <v>2207</v>
      </c>
      <c r="AT2573" s="105"/>
      <c r="AU2573" s="105" t="s">
        <v>3375</v>
      </c>
      <c r="AV2573" s="126">
        <v>16.5</v>
      </c>
    </row>
    <row r="2574" spans="1:48" ht="23.25" customHeight="1">
      <c r="B2574" s="440"/>
      <c r="D2574" s="105" t="s">
        <v>2991</v>
      </c>
      <c r="E2574" s="164" t="s">
        <v>2991</v>
      </c>
      <c r="F2574" s="165" t="s">
        <v>816</v>
      </c>
      <c r="G2574" s="126">
        <v>16.5</v>
      </c>
      <c r="H2574" s="166">
        <v>1009</v>
      </c>
      <c r="I2574" s="166">
        <v>1095</v>
      </c>
      <c r="J2574" s="166">
        <v>1313</v>
      </c>
      <c r="K2574" s="357">
        <v>1009</v>
      </c>
      <c r="L2574" s="357">
        <v>1095</v>
      </c>
      <c r="M2574" s="357">
        <v>1313</v>
      </c>
      <c r="N2574" s="357">
        <v>1158</v>
      </c>
      <c r="O2574" s="357">
        <v>990</v>
      </c>
      <c r="P2574" s="357">
        <v>1095</v>
      </c>
      <c r="Q2574" s="357">
        <v>1290</v>
      </c>
      <c r="R2574" s="357">
        <v>1143</v>
      </c>
      <c r="S2574" s="362" t="s">
        <v>2207</v>
      </c>
      <c r="T2574" s="362" t="s">
        <v>2207</v>
      </c>
      <c r="U2574" s="362" t="s">
        <v>2207</v>
      </c>
      <c r="V2574" s="362" t="s">
        <v>2207</v>
      </c>
      <c r="W2574" s="362" t="s">
        <v>2207</v>
      </c>
      <c r="X2574" s="357">
        <v>1009</v>
      </c>
      <c r="Y2574" s="357">
        <v>1177</v>
      </c>
      <c r="Z2574" s="357">
        <v>1417</v>
      </c>
      <c r="AA2574" s="357">
        <v>1207</v>
      </c>
      <c r="AB2574" s="357">
        <v>1009</v>
      </c>
      <c r="AC2574" s="357">
        <v>1184</v>
      </c>
      <c r="AD2574" s="357">
        <v>1425</v>
      </c>
      <c r="AE2574" s="357">
        <v>1207</v>
      </c>
      <c r="AF2574" s="357">
        <v>1043</v>
      </c>
      <c r="AG2574" s="357">
        <v>1212</v>
      </c>
      <c r="AH2574" s="357">
        <v>1459</v>
      </c>
      <c r="AI2574" s="368" t="s">
        <v>2207</v>
      </c>
      <c r="AJ2574" s="357">
        <v>1009</v>
      </c>
      <c r="AK2574" s="357">
        <v>1177</v>
      </c>
      <c r="AL2574" s="357">
        <v>1417</v>
      </c>
      <c r="AM2574" s="357">
        <v>1009</v>
      </c>
      <c r="AN2574" s="357">
        <v>1161</v>
      </c>
      <c r="AO2574" s="357">
        <v>1366</v>
      </c>
      <c r="AP2574" s="362" t="s">
        <v>2207</v>
      </c>
      <c r="AQ2574" s="362" t="s">
        <v>2207</v>
      </c>
      <c r="AR2574" s="362" t="s">
        <v>2207</v>
      </c>
      <c r="AS2574" s="357">
        <v>1311</v>
      </c>
      <c r="AT2574" s="105"/>
      <c r="AU2574" s="105" t="s">
        <v>2991</v>
      </c>
      <c r="AV2574" s="126">
        <v>16.5</v>
      </c>
    </row>
    <row r="2575" spans="1:48" ht="23.25" customHeight="1">
      <c r="B2575" s="440"/>
      <c r="D2575" s="105" t="s">
        <v>3376</v>
      </c>
      <c r="E2575" s="164" t="s">
        <v>3376</v>
      </c>
      <c r="F2575" s="165" t="s">
        <v>816</v>
      </c>
      <c r="G2575" s="126">
        <v>16.5</v>
      </c>
      <c r="H2575" s="166">
        <v>1009</v>
      </c>
      <c r="I2575" s="166">
        <v>1095</v>
      </c>
      <c r="J2575" s="166">
        <v>1313</v>
      </c>
      <c r="K2575" s="357">
        <v>1009</v>
      </c>
      <c r="L2575" s="357">
        <v>1095</v>
      </c>
      <c r="M2575" s="357">
        <v>1313</v>
      </c>
      <c r="N2575" s="357">
        <v>1158</v>
      </c>
      <c r="O2575" s="357">
        <v>990</v>
      </c>
      <c r="P2575" s="357">
        <v>1095</v>
      </c>
      <c r="Q2575" s="357">
        <v>1290</v>
      </c>
      <c r="R2575" s="357">
        <v>1143</v>
      </c>
      <c r="S2575" s="362" t="s">
        <v>2207</v>
      </c>
      <c r="T2575" s="362" t="s">
        <v>2207</v>
      </c>
      <c r="U2575" s="362" t="s">
        <v>2207</v>
      </c>
      <c r="V2575" s="362" t="s">
        <v>2207</v>
      </c>
      <c r="W2575" s="362" t="s">
        <v>2207</v>
      </c>
      <c r="X2575" s="357">
        <v>1009</v>
      </c>
      <c r="Y2575" s="357">
        <v>1177</v>
      </c>
      <c r="Z2575" s="357">
        <v>1417</v>
      </c>
      <c r="AA2575" s="357">
        <v>1207</v>
      </c>
      <c r="AB2575" s="357">
        <v>1009</v>
      </c>
      <c r="AC2575" s="357">
        <v>1184</v>
      </c>
      <c r="AD2575" s="357">
        <v>1425</v>
      </c>
      <c r="AE2575" s="357">
        <v>1207</v>
      </c>
      <c r="AF2575" s="357">
        <v>1043</v>
      </c>
      <c r="AG2575" s="357">
        <v>1212</v>
      </c>
      <c r="AH2575" s="357">
        <v>1459</v>
      </c>
      <c r="AI2575" s="368" t="s">
        <v>2207</v>
      </c>
      <c r="AJ2575" s="357">
        <v>1009</v>
      </c>
      <c r="AK2575" s="357">
        <v>1177</v>
      </c>
      <c r="AL2575" s="357">
        <v>1417</v>
      </c>
      <c r="AM2575" s="357">
        <v>1009</v>
      </c>
      <c r="AN2575" s="357">
        <v>1161</v>
      </c>
      <c r="AO2575" s="357">
        <v>1366</v>
      </c>
      <c r="AP2575" s="362" t="s">
        <v>2207</v>
      </c>
      <c r="AQ2575" s="362" t="s">
        <v>2207</v>
      </c>
      <c r="AR2575" s="362" t="s">
        <v>2207</v>
      </c>
      <c r="AS2575" s="357">
        <v>1311</v>
      </c>
      <c r="AT2575" s="105"/>
      <c r="AU2575" s="105" t="s">
        <v>3376</v>
      </c>
      <c r="AV2575" s="126">
        <v>16.5</v>
      </c>
    </row>
    <row r="2576" spans="1:48" ht="23.25" customHeight="1">
      <c r="A2576" s="396"/>
      <c r="B2576" s="440"/>
      <c r="D2576" s="105" t="s">
        <v>2993</v>
      </c>
      <c r="E2576" s="164" t="s">
        <v>2993</v>
      </c>
      <c r="F2576" s="165" t="s">
        <v>3802</v>
      </c>
      <c r="G2576" s="126">
        <v>16.5</v>
      </c>
      <c r="H2576" s="166">
        <v>1074</v>
      </c>
      <c r="I2576" s="166">
        <v>1158</v>
      </c>
      <c r="J2576" s="166">
        <v>1391</v>
      </c>
      <c r="K2576" s="357">
        <v>1074</v>
      </c>
      <c r="L2576" s="357">
        <v>1158</v>
      </c>
      <c r="M2576" s="357">
        <v>1391</v>
      </c>
      <c r="N2576" s="357">
        <v>1232</v>
      </c>
      <c r="O2576" s="357">
        <v>1054</v>
      </c>
      <c r="P2576" s="357">
        <v>1159</v>
      </c>
      <c r="Q2576" s="357">
        <v>1360</v>
      </c>
      <c r="R2576" s="357">
        <v>1213</v>
      </c>
      <c r="S2576" s="362" t="s">
        <v>2207</v>
      </c>
      <c r="T2576" s="362" t="s">
        <v>2207</v>
      </c>
      <c r="U2576" s="362" t="s">
        <v>2207</v>
      </c>
      <c r="V2576" s="362" t="s">
        <v>2207</v>
      </c>
      <c r="W2576" s="362" t="s">
        <v>2207</v>
      </c>
      <c r="X2576" s="357">
        <v>1099</v>
      </c>
      <c r="Y2576" s="357">
        <v>1270</v>
      </c>
      <c r="Z2576" s="357">
        <v>1526</v>
      </c>
      <c r="AA2576" s="357">
        <v>1308</v>
      </c>
      <c r="AB2576" s="357">
        <v>1121</v>
      </c>
      <c r="AC2576" s="357">
        <v>1292</v>
      </c>
      <c r="AD2576" s="357">
        <v>1552</v>
      </c>
      <c r="AE2576" s="357">
        <v>1332</v>
      </c>
      <c r="AF2576" s="357">
        <v>1292</v>
      </c>
      <c r="AG2576" s="357">
        <v>1466</v>
      </c>
      <c r="AH2576" s="357">
        <v>1757</v>
      </c>
      <c r="AI2576" s="368" t="s">
        <v>2207</v>
      </c>
      <c r="AJ2576" s="357">
        <v>1099</v>
      </c>
      <c r="AK2576" s="357">
        <v>1270</v>
      </c>
      <c r="AL2576" s="357">
        <v>1526</v>
      </c>
      <c r="AM2576" s="357">
        <v>1121</v>
      </c>
      <c r="AN2576" s="357">
        <v>1267</v>
      </c>
      <c r="AO2576" s="357">
        <v>1487</v>
      </c>
      <c r="AP2576" s="362" t="s">
        <v>2207</v>
      </c>
      <c r="AQ2576" s="362" t="s">
        <v>2207</v>
      </c>
      <c r="AR2576" s="362" t="s">
        <v>2207</v>
      </c>
      <c r="AS2576" s="362" t="s">
        <v>2207</v>
      </c>
      <c r="AT2576" s="105"/>
      <c r="AU2576" s="105" t="s">
        <v>2993</v>
      </c>
      <c r="AV2576" s="126">
        <v>16.5</v>
      </c>
    </row>
    <row r="2577" spans="1:48" ht="23.25" customHeight="1">
      <c r="B2577" s="440"/>
      <c r="D2577" s="105" t="s">
        <v>3378</v>
      </c>
      <c r="E2577" s="164" t="s">
        <v>3378</v>
      </c>
      <c r="F2577" s="165" t="s">
        <v>3802</v>
      </c>
      <c r="G2577" s="126">
        <v>16.5</v>
      </c>
      <c r="H2577" s="166">
        <v>1074</v>
      </c>
      <c r="I2577" s="166">
        <v>1158</v>
      </c>
      <c r="J2577" s="166">
        <v>1391</v>
      </c>
      <c r="K2577" s="357">
        <v>1074</v>
      </c>
      <c r="L2577" s="357">
        <v>1158</v>
      </c>
      <c r="M2577" s="357">
        <v>1391</v>
      </c>
      <c r="N2577" s="357">
        <v>1232</v>
      </c>
      <c r="O2577" s="357">
        <v>1054</v>
      </c>
      <c r="P2577" s="357">
        <v>1159</v>
      </c>
      <c r="Q2577" s="357">
        <v>1360</v>
      </c>
      <c r="R2577" s="357">
        <v>1213</v>
      </c>
      <c r="S2577" s="362" t="s">
        <v>2207</v>
      </c>
      <c r="T2577" s="362" t="s">
        <v>2207</v>
      </c>
      <c r="U2577" s="362" t="s">
        <v>2207</v>
      </c>
      <c r="V2577" s="362" t="s">
        <v>2207</v>
      </c>
      <c r="W2577" s="362" t="s">
        <v>2207</v>
      </c>
      <c r="X2577" s="357">
        <v>1099</v>
      </c>
      <c r="Y2577" s="357">
        <v>1270</v>
      </c>
      <c r="Z2577" s="357">
        <v>1526</v>
      </c>
      <c r="AA2577" s="357">
        <v>1308</v>
      </c>
      <c r="AB2577" s="357">
        <v>1121</v>
      </c>
      <c r="AC2577" s="357">
        <v>1292</v>
      </c>
      <c r="AD2577" s="357">
        <v>1552</v>
      </c>
      <c r="AE2577" s="357">
        <v>1332</v>
      </c>
      <c r="AF2577" s="357">
        <v>1292</v>
      </c>
      <c r="AG2577" s="357">
        <v>1466</v>
      </c>
      <c r="AH2577" s="357">
        <v>1757</v>
      </c>
      <c r="AI2577" s="368" t="s">
        <v>2207</v>
      </c>
      <c r="AJ2577" s="357">
        <v>1099</v>
      </c>
      <c r="AK2577" s="357">
        <v>1270</v>
      </c>
      <c r="AL2577" s="357">
        <v>1526</v>
      </c>
      <c r="AM2577" s="357">
        <v>1121</v>
      </c>
      <c r="AN2577" s="357">
        <v>1267</v>
      </c>
      <c r="AO2577" s="357">
        <v>1487</v>
      </c>
      <c r="AP2577" s="362" t="s">
        <v>2207</v>
      </c>
      <c r="AQ2577" s="362" t="s">
        <v>2207</v>
      </c>
      <c r="AR2577" s="362" t="s">
        <v>2207</v>
      </c>
      <c r="AS2577" s="362" t="s">
        <v>2207</v>
      </c>
      <c r="AT2577" s="105"/>
      <c r="AU2577" s="105" t="s">
        <v>3378</v>
      </c>
      <c r="AV2577" s="126">
        <v>16.5</v>
      </c>
    </row>
    <row r="2578" spans="1:48" ht="23.25" customHeight="1">
      <c r="B2578" s="440"/>
      <c r="D2578" s="105" t="s">
        <v>68</v>
      </c>
      <c r="E2578" s="164" t="s">
        <v>68</v>
      </c>
      <c r="F2578" s="165" t="s">
        <v>1002</v>
      </c>
      <c r="G2578" s="126">
        <v>17.8</v>
      </c>
      <c r="H2578" s="166">
        <v>1131</v>
      </c>
      <c r="I2578" s="166">
        <v>1222</v>
      </c>
      <c r="J2578" s="166">
        <v>1435</v>
      </c>
      <c r="K2578" s="357">
        <v>1131</v>
      </c>
      <c r="L2578" s="357">
        <v>1222</v>
      </c>
      <c r="M2578" s="357">
        <v>1435</v>
      </c>
      <c r="N2578" s="357">
        <v>1237</v>
      </c>
      <c r="O2578" s="357">
        <v>1110</v>
      </c>
      <c r="P2578" s="357">
        <v>1223</v>
      </c>
      <c r="Q2578" s="357">
        <v>1436</v>
      </c>
      <c r="R2578" s="357">
        <v>1143</v>
      </c>
      <c r="S2578" s="362" t="s">
        <v>2207</v>
      </c>
      <c r="T2578" s="362" t="s">
        <v>2207</v>
      </c>
      <c r="U2578" s="362" t="s">
        <v>2207</v>
      </c>
      <c r="V2578" s="362" t="s">
        <v>2207</v>
      </c>
      <c r="W2578" s="362" t="s">
        <v>2207</v>
      </c>
      <c r="X2578" s="357">
        <v>1116</v>
      </c>
      <c r="Y2578" s="357">
        <v>1263</v>
      </c>
      <c r="Z2578" s="357">
        <v>1573</v>
      </c>
      <c r="AA2578" s="357">
        <v>1317</v>
      </c>
      <c r="AB2578" s="357">
        <v>1148</v>
      </c>
      <c r="AC2578" s="357">
        <v>1330</v>
      </c>
      <c r="AD2578" s="357">
        <v>1611</v>
      </c>
      <c r="AE2578" s="357">
        <v>1352</v>
      </c>
      <c r="AF2578" s="357">
        <v>1325</v>
      </c>
      <c r="AG2578" s="357">
        <v>1511</v>
      </c>
      <c r="AH2578" s="357">
        <v>1823</v>
      </c>
      <c r="AI2578" s="368" t="s">
        <v>2207</v>
      </c>
      <c r="AJ2578" s="357">
        <v>1119</v>
      </c>
      <c r="AK2578" s="357">
        <v>1266</v>
      </c>
      <c r="AL2578" s="357">
        <v>1576</v>
      </c>
      <c r="AM2578" s="357">
        <v>1151</v>
      </c>
      <c r="AN2578" s="357">
        <v>1307</v>
      </c>
      <c r="AO2578" s="357">
        <v>1547</v>
      </c>
      <c r="AP2578" s="362" t="s">
        <v>2207</v>
      </c>
      <c r="AQ2578" s="362" t="s">
        <v>2207</v>
      </c>
      <c r="AR2578" s="362" t="s">
        <v>2207</v>
      </c>
      <c r="AS2578" s="362" t="s">
        <v>2207</v>
      </c>
      <c r="AT2578" s="105"/>
      <c r="AU2578" s="105" t="s">
        <v>68</v>
      </c>
      <c r="AV2578" s="126">
        <v>17.8</v>
      </c>
    </row>
    <row r="2579" spans="1:48" ht="23.25" customHeight="1">
      <c r="B2579" s="440"/>
      <c r="D2579" s="105" t="s">
        <v>3379</v>
      </c>
      <c r="E2579" s="164" t="s">
        <v>3379</v>
      </c>
      <c r="F2579" s="165" t="s">
        <v>1002</v>
      </c>
      <c r="G2579" s="126">
        <v>17.8</v>
      </c>
      <c r="H2579" s="166">
        <v>1131</v>
      </c>
      <c r="I2579" s="166">
        <v>1222</v>
      </c>
      <c r="J2579" s="166">
        <v>1435</v>
      </c>
      <c r="K2579" s="357">
        <v>1131</v>
      </c>
      <c r="L2579" s="357">
        <v>1222</v>
      </c>
      <c r="M2579" s="357">
        <v>1435</v>
      </c>
      <c r="N2579" s="357">
        <v>1237</v>
      </c>
      <c r="O2579" s="357">
        <v>1110</v>
      </c>
      <c r="P2579" s="357">
        <v>1223</v>
      </c>
      <c r="Q2579" s="357">
        <v>1436</v>
      </c>
      <c r="R2579" s="357">
        <v>1143</v>
      </c>
      <c r="S2579" s="362" t="s">
        <v>2207</v>
      </c>
      <c r="T2579" s="362" t="s">
        <v>2207</v>
      </c>
      <c r="U2579" s="362" t="s">
        <v>2207</v>
      </c>
      <c r="V2579" s="362" t="s">
        <v>2207</v>
      </c>
      <c r="W2579" s="362" t="s">
        <v>2207</v>
      </c>
      <c r="X2579" s="357">
        <v>1116</v>
      </c>
      <c r="Y2579" s="357">
        <v>1263</v>
      </c>
      <c r="Z2579" s="357">
        <v>1573</v>
      </c>
      <c r="AA2579" s="357">
        <v>1317</v>
      </c>
      <c r="AB2579" s="357">
        <v>1148</v>
      </c>
      <c r="AC2579" s="357">
        <v>1330</v>
      </c>
      <c r="AD2579" s="357">
        <v>1611</v>
      </c>
      <c r="AE2579" s="357">
        <v>1352</v>
      </c>
      <c r="AF2579" s="357">
        <v>1325</v>
      </c>
      <c r="AG2579" s="357">
        <v>1511</v>
      </c>
      <c r="AH2579" s="357">
        <v>1823</v>
      </c>
      <c r="AI2579" s="368" t="s">
        <v>2207</v>
      </c>
      <c r="AJ2579" s="357">
        <v>1119</v>
      </c>
      <c r="AK2579" s="357">
        <v>1266</v>
      </c>
      <c r="AL2579" s="357">
        <v>1576</v>
      </c>
      <c r="AM2579" s="357">
        <v>1151</v>
      </c>
      <c r="AN2579" s="357">
        <v>1307</v>
      </c>
      <c r="AO2579" s="357">
        <v>1547</v>
      </c>
      <c r="AP2579" s="362" t="s">
        <v>2207</v>
      </c>
      <c r="AQ2579" s="362" t="s">
        <v>2207</v>
      </c>
      <c r="AR2579" s="362" t="s">
        <v>2207</v>
      </c>
      <c r="AS2579" s="362" t="s">
        <v>2207</v>
      </c>
      <c r="AT2579" s="105"/>
      <c r="AU2579" s="105" t="s">
        <v>3379</v>
      </c>
      <c r="AV2579" s="126">
        <v>17.8</v>
      </c>
    </row>
    <row r="2580" spans="1:48" ht="23.25" customHeight="1">
      <c r="B2580" s="440"/>
      <c r="D2580" s="105" t="s">
        <v>69</v>
      </c>
      <c r="E2580" s="164" t="s">
        <v>69</v>
      </c>
      <c r="F2580" s="165" t="s">
        <v>805</v>
      </c>
      <c r="G2580" s="126">
        <v>17.8</v>
      </c>
      <c r="H2580" s="166">
        <v>1059</v>
      </c>
      <c r="I2580" s="166">
        <v>1152</v>
      </c>
      <c r="J2580" s="166">
        <v>1355</v>
      </c>
      <c r="K2580" s="357">
        <v>1059</v>
      </c>
      <c r="L2580" s="357">
        <v>1152</v>
      </c>
      <c r="M2580" s="357">
        <v>1355</v>
      </c>
      <c r="N2580" s="357">
        <v>1162</v>
      </c>
      <c r="O2580" s="357">
        <v>1039</v>
      </c>
      <c r="P2580" s="357">
        <v>1152</v>
      </c>
      <c r="Q2580" s="357">
        <v>1355</v>
      </c>
      <c r="R2580" s="357">
        <v>1087</v>
      </c>
      <c r="S2580" s="362" t="s">
        <v>2207</v>
      </c>
      <c r="T2580" s="362" t="s">
        <v>2207</v>
      </c>
      <c r="U2580" s="362" t="s">
        <v>2207</v>
      </c>
      <c r="V2580" s="362" t="s">
        <v>2207</v>
      </c>
      <c r="W2580" s="362" t="s">
        <v>2207</v>
      </c>
      <c r="X2580" s="357">
        <v>1032</v>
      </c>
      <c r="Y2580" s="357">
        <v>1177</v>
      </c>
      <c r="Z2580" s="357">
        <v>1471</v>
      </c>
      <c r="AA2580" s="357">
        <v>1223</v>
      </c>
      <c r="AB2580" s="357">
        <v>1032</v>
      </c>
      <c r="AC2580" s="357">
        <v>1212</v>
      </c>
      <c r="AD2580" s="357">
        <v>1471</v>
      </c>
      <c r="AE2580" s="357">
        <v>1223</v>
      </c>
      <c r="AF2580" s="357">
        <v>1067</v>
      </c>
      <c r="AG2580" s="357">
        <v>1248</v>
      </c>
      <c r="AH2580" s="357">
        <v>1514</v>
      </c>
      <c r="AI2580" s="368" t="s">
        <v>2207</v>
      </c>
      <c r="AJ2580" s="357">
        <v>1034</v>
      </c>
      <c r="AK2580" s="357">
        <v>1180</v>
      </c>
      <c r="AL2580" s="357">
        <v>1474</v>
      </c>
      <c r="AM2580" s="357">
        <v>1034</v>
      </c>
      <c r="AN2580" s="357">
        <v>1191</v>
      </c>
      <c r="AO2580" s="357">
        <v>1413</v>
      </c>
      <c r="AP2580" s="362" t="s">
        <v>2207</v>
      </c>
      <c r="AQ2580" s="362" t="s">
        <v>2207</v>
      </c>
      <c r="AR2580" s="362" t="s">
        <v>2207</v>
      </c>
      <c r="AS2580" s="357">
        <v>1364</v>
      </c>
      <c r="AT2580" s="105"/>
      <c r="AU2580" s="105" t="s">
        <v>69</v>
      </c>
      <c r="AV2580" s="126">
        <v>17.8</v>
      </c>
    </row>
    <row r="2581" spans="1:48" ht="23.25" customHeight="1">
      <c r="B2581" s="440"/>
      <c r="D2581" s="105" t="s">
        <v>3380</v>
      </c>
      <c r="E2581" s="164" t="s">
        <v>3380</v>
      </c>
      <c r="F2581" s="165" t="s">
        <v>805</v>
      </c>
      <c r="G2581" s="126">
        <v>17.8</v>
      </c>
      <c r="H2581" s="166">
        <v>1059</v>
      </c>
      <c r="I2581" s="166">
        <v>1152</v>
      </c>
      <c r="J2581" s="166">
        <v>1355</v>
      </c>
      <c r="K2581" s="357">
        <v>1059</v>
      </c>
      <c r="L2581" s="357">
        <v>1152</v>
      </c>
      <c r="M2581" s="357">
        <v>1355</v>
      </c>
      <c r="N2581" s="357">
        <v>1162</v>
      </c>
      <c r="O2581" s="357">
        <v>1039</v>
      </c>
      <c r="P2581" s="357">
        <v>1152</v>
      </c>
      <c r="Q2581" s="357">
        <v>1355</v>
      </c>
      <c r="R2581" s="357">
        <v>1087</v>
      </c>
      <c r="S2581" s="362" t="s">
        <v>2207</v>
      </c>
      <c r="T2581" s="362" t="s">
        <v>2207</v>
      </c>
      <c r="U2581" s="362" t="s">
        <v>2207</v>
      </c>
      <c r="V2581" s="362" t="s">
        <v>2207</v>
      </c>
      <c r="W2581" s="362" t="s">
        <v>2207</v>
      </c>
      <c r="X2581" s="357">
        <v>1032</v>
      </c>
      <c r="Y2581" s="357">
        <v>1177</v>
      </c>
      <c r="Z2581" s="357">
        <v>1471</v>
      </c>
      <c r="AA2581" s="357">
        <v>1223</v>
      </c>
      <c r="AB2581" s="357">
        <v>1032</v>
      </c>
      <c r="AC2581" s="357">
        <v>1212</v>
      </c>
      <c r="AD2581" s="357">
        <v>1471</v>
      </c>
      <c r="AE2581" s="357">
        <v>1223</v>
      </c>
      <c r="AF2581" s="357">
        <v>1067</v>
      </c>
      <c r="AG2581" s="357">
        <v>1248</v>
      </c>
      <c r="AH2581" s="357">
        <v>1514</v>
      </c>
      <c r="AI2581" s="368" t="s">
        <v>2207</v>
      </c>
      <c r="AJ2581" s="357">
        <v>1034</v>
      </c>
      <c r="AK2581" s="357">
        <v>1180</v>
      </c>
      <c r="AL2581" s="357">
        <v>1474</v>
      </c>
      <c r="AM2581" s="357">
        <v>1034</v>
      </c>
      <c r="AN2581" s="357">
        <v>1191</v>
      </c>
      <c r="AO2581" s="357">
        <v>1413</v>
      </c>
      <c r="AP2581" s="362" t="s">
        <v>2207</v>
      </c>
      <c r="AQ2581" s="362" t="s">
        <v>2207</v>
      </c>
      <c r="AR2581" s="362" t="s">
        <v>2207</v>
      </c>
      <c r="AS2581" s="357">
        <v>1364</v>
      </c>
      <c r="AT2581" s="105"/>
      <c r="AU2581" s="105" t="s">
        <v>3380</v>
      </c>
      <c r="AV2581" s="126">
        <v>17.8</v>
      </c>
    </row>
    <row r="2582" spans="1:48" ht="23.25" customHeight="1">
      <c r="B2582" s="440"/>
      <c r="D2582" s="105" t="s">
        <v>71</v>
      </c>
      <c r="E2582" s="164" t="s">
        <v>71</v>
      </c>
      <c r="F2582" s="165" t="s">
        <v>807</v>
      </c>
      <c r="G2582" s="126">
        <v>17.8</v>
      </c>
      <c r="H2582" s="166">
        <v>1131</v>
      </c>
      <c r="I2582" s="166">
        <v>1222</v>
      </c>
      <c r="J2582" s="166">
        <v>1435</v>
      </c>
      <c r="K2582" s="357">
        <v>1131</v>
      </c>
      <c r="L2582" s="357">
        <v>1222</v>
      </c>
      <c r="M2582" s="357">
        <v>1435</v>
      </c>
      <c r="N2582" s="357">
        <v>1237</v>
      </c>
      <c r="O2582" s="357">
        <v>1110</v>
      </c>
      <c r="P2582" s="357">
        <v>1223</v>
      </c>
      <c r="Q2582" s="357">
        <v>1436</v>
      </c>
      <c r="R2582" s="357">
        <v>1130</v>
      </c>
      <c r="S2582" s="362" t="s">
        <v>2207</v>
      </c>
      <c r="T2582" s="362" t="s">
        <v>2207</v>
      </c>
      <c r="U2582" s="362" t="s">
        <v>2207</v>
      </c>
      <c r="V2582" s="362" t="s">
        <v>2207</v>
      </c>
      <c r="W2582" s="362" t="s">
        <v>2207</v>
      </c>
      <c r="X2582" s="357">
        <v>1116</v>
      </c>
      <c r="Y2582" s="357">
        <v>1263</v>
      </c>
      <c r="Z2582" s="357">
        <v>1573</v>
      </c>
      <c r="AA2582" s="357">
        <v>1317</v>
      </c>
      <c r="AB2582" s="357">
        <v>1148</v>
      </c>
      <c r="AC2582" s="357">
        <v>1330</v>
      </c>
      <c r="AD2582" s="357">
        <v>1611</v>
      </c>
      <c r="AE2582" s="357">
        <v>1352</v>
      </c>
      <c r="AF2582" s="357">
        <v>1325</v>
      </c>
      <c r="AG2582" s="357">
        <v>1511</v>
      </c>
      <c r="AH2582" s="357">
        <v>1823</v>
      </c>
      <c r="AI2582" s="368" t="s">
        <v>2207</v>
      </c>
      <c r="AJ2582" s="357">
        <v>1119</v>
      </c>
      <c r="AK2582" s="357">
        <v>1266</v>
      </c>
      <c r="AL2582" s="357">
        <v>1576</v>
      </c>
      <c r="AM2582" s="357">
        <v>1151</v>
      </c>
      <c r="AN2582" s="357">
        <v>1307</v>
      </c>
      <c r="AO2582" s="357">
        <v>1547</v>
      </c>
      <c r="AP2582" s="362" t="s">
        <v>2207</v>
      </c>
      <c r="AQ2582" s="362" t="s">
        <v>2207</v>
      </c>
      <c r="AR2582" s="362" t="s">
        <v>2207</v>
      </c>
      <c r="AS2582" s="362" t="s">
        <v>2207</v>
      </c>
      <c r="AT2582" s="105"/>
      <c r="AU2582" s="105" t="s">
        <v>71</v>
      </c>
      <c r="AV2582" s="126">
        <v>17.8</v>
      </c>
    </row>
    <row r="2583" spans="1:48" ht="23.25" customHeight="1">
      <c r="B2583" s="440"/>
      <c r="D2583" s="105" t="s">
        <v>3382</v>
      </c>
      <c r="E2583" s="164" t="s">
        <v>3382</v>
      </c>
      <c r="F2583" s="165" t="s">
        <v>807</v>
      </c>
      <c r="G2583" s="126">
        <v>17.8</v>
      </c>
      <c r="H2583" s="166">
        <v>1131</v>
      </c>
      <c r="I2583" s="166">
        <v>1222</v>
      </c>
      <c r="J2583" s="166">
        <v>1435</v>
      </c>
      <c r="K2583" s="357">
        <v>1131</v>
      </c>
      <c r="L2583" s="357">
        <v>1222</v>
      </c>
      <c r="M2583" s="357">
        <v>1435</v>
      </c>
      <c r="N2583" s="357">
        <v>1237</v>
      </c>
      <c r="O2583" s="357">
        <v>1110</v>
      </c>
      <c r="P2583" s="357">
        <v>1223</v>
      </c>
      <c r="Q2583" s="357">
        <v>1436</v>
      </c>
      <c r="R2583" s="357">
        <v>1130</v>
      </c>
      <c r="S2583" s="362" t="s">
        <v>2207</v>
      </c>
      <c r="T2583" s="362" t="s">
        <v>2207</v>
      </c>
      <c r="U2583" s="362" t="s">
        <v>2207</v>
      </c>
      <c r="V2583" s="362" t="s">
        <v>2207</v>
      </c>
      <c r="W2583" s="362" t="s">
        <v>2207</v>
      </c>
      <c r="X2583" s="357">
        <v>1116</v>
      </c>
      <c r="Y2583" s="357">
        <v>1263</v>
      </c>
      <c r="Z2583" s="357">
        <v>1573</v>
      </c>
      <c r="AA2583" s="357">
        <v>1317</v>
      </c>
      <c r="AB2583" s="357">
        <v>1148</v>
      </c>
      <c r="AC2583" s="357">
        <v>1330</v>
      </c>
      <c r="AD2583" s="357">
        <v>1611</v>
      </c>
      <c r="AE2583" s="357">
        <v>1352</v>
      </c>
      <c r="AF2583" s="357">
        <v>1325</v>
      </c>
      <c r="AG2583" s="357">
        <v>1511</v>
      </c>
      <c r="AH2583" s="357">
        <v>1823</v>
      </c>
      <c r="AI2583" s="368" t="s">
        <v>2207</v>
      </c>
      <c r="AJ2583" s="357">
        <v>1119</v>
      </c>
      <c r="AK2583" s="357">
        <v>1266</v>
      </c>
      <c r="AL2583" s="357">
        <v>1576</v>
      </c>
      <c r="AM2583" s="357">
        <v>1151</v>
      </c>
      <c r="AN2583" s="357">
        <v>1307</v>
      </c>
      <c r="AO2583" s="357">
        <v>1547</v>
      </c>
      <c r="AP2583" s="362" t="s">
        <v>2207</v>
      </c>
      <c r="AQ2583" s="362" t="s">
        <v>2207</v>
      </c>
      <c r="AR2583" s="362" t="s">
        <v>2207</v>
      </c>
      <c r="AS2583" s="362" t="s">
        <v>2207</v>
      </c>
      <c r="AT2583" s="105"/>
      <c r="AU2583" s="105" t="s">
        <v>3382</v>
      </c>
      <c r="AV2583" s="126">
        <v>17.8</v>
      </c>
    </row>
    <row r="2584" spans="1:48" ht="23.25" customHeight="1">
      <c r="B2584" s="440"/>
      <c r="D2584" s="105" t="s">
        <v>1253</v>
      </c>
      <c r="E2584" s="164" t="s">
        <v>1253</v>
      </c>
      <c r="F2584" s="165" t="s">
        <v>1538</v>
      </c>
      <c r="G2584" s="126">
        <v>20.3</v>
      </c>
      <c r="H2584" s="166">
        <v>1226</v>
      </c>
      <c r="I2584" s="166">
        <v>1324</v>
      </c>
      <c r="J2584" s="166">
        <v>1551</v>
      </c>
      <c r="K2584" s="357">
        <v>1226</v>
      </c>
      <c r="L2584" s="357">
        <v>1324</v>
      </c>
      <c r="M2584" s="357">
        <v>1551</v>
      </c>
      <c r="N2584" s="357">
        <v>1283</v>
      </c>
      <c r="O2584" s="357">
        <v>1203</v>
      </c>
      <c r="P2584" s="357">
        <v>1325</v>
      </c>
      <c r="Q2584" s="357">
        <v>1552</v>
      </c>
      <c r="R2584" s="357">
        <v>1284</v>
      </c>
      <c r="S2584" s="362" t="s">
        <v>2207</v>
      </c>
      <c r="T2584" s="362" t="s">
        <v>2207</v>
      </c>
      <c r="U2584" s="362" t="s">
        <v>2207</v>
      </c>
      <c r="V2584" s="362" t="s">
        <v>2207</v>
      </c>
      <c r="W2584" s="362" t="s">
        <v>2207</v>
      </c>
      <c r="X2584" s="357">
        <v>1200</v>
      </c>
      <c r="Y2584" s="357">
        <v>1356</v>
      </c>
      <c r="Z2584" s="357">
        <v>1693</v>
      </c>
      <c r="AA2584" s="357">
        <v>1357</v>
      </c>
      <c r="AB2584" s="357">
        <v>1232</v>
      </c>
      <c r="AC2584" s="357">
        <v>1428</v>
      </c>
      <c r="AD2584" s="357">
        <v>1732</v>
      </c>
      <c r="AE2584" s="357">
        <v>1393</v>
      </c>
      <c r="AF2584" s="357">
        <v>1409</v>
      </c>
      <c r="AG2584" s="357">
        <v>1609</v>
      </c>
      <c r="AH2584" s="357">
        <v>1944</v>
      </c>
      <c r="AI2584" s="368" t="s">
        <v>2207</v>
      </c>
      <c r="AJ2584" s="357">
        <v>1200</v>
      </c>
      <c r="AK2584" s="357">
        <v>1356</v>
      </c>
      <c r="AL2584" s="357">
        <v>1693</v>
      </c>
      <c r="AM2584" s="357">
        <v>1232</v>
      </c>
      <c r="AN2584" s="357">
        <v>1400</v>
      </c>
      <c r="AO2584" s="357">
        <v>1660</v>
      </c>
      <c r="AP2584" s="362" t="s">
        <v>2207</v>
      </c>
      <c r="AQ2584" s="362" t="s">
        <v>2207</v>
      </c>
      <c r="AR2584" s="362" t="s">
        <v>2207</v>
      </c>
      <c r="AS2584" s="362" t="s">
        <v>2207</v>
      </c>
      <c r="AT2584" s="105"/>
      <c r="AU2584" s="105" t="s">
        <v>1253</v>
      </c>
      <c r="AV2584" s="126">
        <v>20.3</v>
      </c>
    </row>
    <row r="2585" spans="1:48" ht="23.25" customHeight="1">
      <c r="B2585" s="440"/>
      <c r="D2585" s="105" t="s">
        <v>3383</v>
      </c>
      <c r="E2585" s="164" t="s">
        <v>3383</v>
      </c>
      <c r="F2585" s="165" t="s">
        <v>1538</v>
      </c>
      <c r="G2585" s="126">
        <v>20.3</v>
      </c>
      <c r="H2585" s="166">
        <v>1226</v>
      </c>
      <c r="I2585" s="166">
        <v>1324</v>
      </c>
      <c r="J2585" s="166">
        <v>1551</v>
      </c>
      <c r="K2585" s="357">
        <v>1226</v>
      </c>
      <c r="L2585" s="357">
        <v>1324</v>
      </c>
      <c r="M2585" s="357">
        <v>1551</v>
      </c>
      <c r="N2585" s="357">
        <v>1283</v>
      </c>
      <c r="O2585" s="357">
        <v>1203</v>
      </c>
      <c r="P2585" s="357">
        <v>1325</v>
      </c>
      <c r="Q2585" s="357">
        <v>1552</v>
      </c>
      <c r="R2585" s="357">
        <v>1284</v>
      </c>
      <c r="S2585" s="362" t="s">
        <v>2207</v>
      </c>
      <c r="T2585" s="362" t="s">
        <v>2207</v>
      </c>
      <c r="U2585" s="362" t="s">
        <v>2207</v>
      </c>
      <c r="V2585" s="362" t="s">
        <v>2207</v>
      </c>
      <c r="W2585" s="362" t="s">
        <v>2207</v>
      </c>
      <c r="X2585" s="357">
        <v>1200</v>
      </c>
      <c r="Y2585" s="357">
        <v>1356</v>
      </c>
      <c r="Z2585" s="357">
        <v>1693</v>
      </c>
      <c r="AA2585" s="357">
        <v>1357</v>
      </c>
      <c r="AB2585" s="357">
        <v>1232</v>
      </c>
      <c r="AC2585" s="357">
        <v>1428</v>
      </c>
      <c r="AD2585" s="357">
        <v>1732</v>
      </c>
      <c r="AE2585" s="357">
        <v>1393</v>
      </c>
      <c r="AF2585" s="357">
        <v>1409</v>
      </c>
      <c r="AG2585" s="357">
        <v>1609</v>
      </c>
      <c r="AH2585" s="357">
        <v>1944</v>
      </c>
      <c r="AI2585" s="368" t="s">
        <v>2207</v>
      </c>
      <c r="AJ2585" s="357">
        <v>1200</v>
      </c>
      <c r="AK2585" s="357">
        <v>1356</v>
      </c>
      <c r="AL2585" s="357">
        <v>1693</v>
      </c>
      <c r="AM2585" s="357">
        <v>1232</v>
      </c>
      <c r="AN2585" s="357">
        <v>1400</v>
      </c>
      <c r="AO2585" s="357">
        <v>1660</v>
      </c>
      <c r="AP2585" s="362" t="s">
        <v>2207</v>
      </c>
      <c r="AQ2585" s="362" t="s">
        <v>2207</v>
      </c>
      <c r="AR2585" s="362" t="s">
        <v>2207</v>
      </c>
      <c r="AS2585" s="362" t="s">
        <v>2207</v>
      </c>
      <c r="AT2585" s="105"/>
      <c r="AU2585" s="105" t="s">
        <v>3383</v>
      </c>
      <c r="AV2585" s="126">
        <v>20.3</v>
      </c>
    </row>
    <row r="2586" spans="1:48" ht="23.25" customHeight="1">
      <c r="B2586" s="440"/>
      <c r="D2586" s="105" t="s">
        <v>1252</v>
      </c>
      <c r="E2586" s="164" t="s">
        <v>1252</v>
      </c>
      <c r="F2586" s="165" t="s">
        <v>1535</v>
      </c>
      <c r="G2586" s="126">
        <v>20.3</v>
      </c>
      <c r="H2586" s="166">
        <v>1151</v>
      </c>
      <c r="I2586" s="166">
        <v>1250</v>
      </c>
      <c r="J2586" s="166">
        <v>1467</v>
      </c>
      <c r="K2586" s="357">
        <v>1151</v>
      </c>
      <c r="L2586" s="357">
        <v>1250</v>
      </c>
      <c r="M2586" s="357">
        <v>1467</v>
      </c>
      <c r="N2586" s="357">
        <v>1206</v>
      </c>
      <c r="O2586" s="357">
        <v>1129</v>
      </c>
      <c r="P2586" s="357">
        <v>1250</v>
      </c>
      <c r="Q2586" s="357">
        <v>1467</v>
      </c>
      <c r="R2586" s="357">
        <v>1206</v>
      </c>
      <c r="S2586" s="362" t="s">
        <v>2207</v>
      </c>
      <c r="T2586" s="362" t="s">
        <v>2207</v>
      </c>
      <c r="U2586" s="362" t="s">
        <v>2207</v>
      </c>
      <c r="V2586" s="362" t="s">
        <v>2207</v>
      </c>
      <c r="W2586" s="362" t="s">
        <v>2207</v>
      </c>
      <c r="X2586" s="357">
        <v>1116</v>
      </c>
      <c r="Y2586" s="357">
        <v>1270</v>
      </c>
      <c r="Z2586" s="357">
        <v>1592</v>
      </c>
      <c r="AA2586" s="357">
        <v>1264</v>
      </c>
      <c r="AB2586" s="357">
        <v>1116</v>
      </c>
      <c r="AC2586" s="357">
        <v>1310</v>
      </c>
      <c r="AD2586" s="357">
        <v>1592</v>
      </c>
      <c r="AE2586" s="357">
        <v>1264</v>
      </c>
      <c r="AF2586" s="357">
        <v>1151</v>
      </c>
      <c r="AG2586" s="357">
        <v>1346</v>
      </c>
      <c r="AH2586" s="357">
        <v>1635</v>
      </c>
      <c r="AI2586" s="368" t="s">
        <v>2207</v>
      </c>
      <c r="AJ2586" s="357">
        <v>1116</v>
      </c>
      <c r="AK2586" s="357">
        <v>1270</v>
      </c>
      <c r="AL2586" s="357">
        <v>1592</v>
      </c>
      <c r="AM2586" s="357">
        <v>1116</v>
      </c>
      <c r="AN2586" s="357">
        <v>1284</v>
      </c>
      <c r="AO2586" s="357">
        <v>1526</v>
      </c>
      <c r="AP2586" s="362" t="s">
        <v>2207</v>
      </c>
      <c r="AQ2586" s="362" t="s">
        <v>2207</v>
      </c>
      <c r="AR2586" s="362" t="s">
        <v>2207</v>
      </c>
      <c r="AS2586" s="357">
        <v>1473</v>
      </c>
      <c r="AT2586" s="105"/>
      <c r="AU2586" s="105" t="s">
        <v>1252</v>
      </c>
      <c r="AV2586" s="126">
        <v>20.3</v>
      </c>
    </row>
    <row r="2587" spans="1:48" ht="23.25" customHeight="1">
      <c r="B2587" s="440"/>
      <c r="D2587" s="105" t="s">
        <v>3384</v>
      </c>
      <c r="E2587" s="164" t="s">
        <v>3384</v>
      </c>
      <c r="F2587" s="165" t="s">
        <v>1535</v>
      </c>
      <c r="G2587" s="126">
        <v>20.3</v>
      </c>
      <c r="H2587" s="166">
        <v>1151</v>
      </c>
      <c r="I2587" s="166">
        <v>1250</v>
      </c>
      <c r="J2587" s="166">
        <v>1467</v>
      </c>
      <c r="K2587" s="357">
        <v>1151</v>
      </c>
      <c r="L2587" s="357">
        <v>1250</v>
      </c>
      <c r="M2587" s="357">
        <v>1467</v>
      </c>
      <c r="N2587" s="357">
        <v>1206</v>
      </c>
      <c r="O2587" s="357">
        <v>1129</v>
      </c>
      <c r="P2587" s="357">
        <v>1250</v>
      </c>
      <c r="Q2587" s="357">
        <v>1467</v>
      </c>
      <c r="R2587" s="357">
        <v>1206</v>
      </c>
      <c r="S2587" s="362" t="s">
        <v>2207</v>
      </c>
      <c r="T2587" s="362" t="s">
        <v>2207</v>
      </c>
      <c r="U2587" s="362" t="s">
        <v>2207</v>
      </c>
      <c r="V2587" s="362" t="s">
        <v>2207</v>
      </c>
      <c r="W2587" s="362" t="s">
        <v>2207</v>
      </c>
      <c r="X2587" s="357">
        <v>1116</v>
      </c>
      <c r="Y2587" s="357">
        <v>1270</v>
      </c>
      <c r="Z2587" s="357">
        <v>1592</v>
      </c>
      <c r="AA2587" s="357">
        <v>1264</v>
      </c>
      <c r="AB2587" s="357">
        <v>1116</v>
      </c>
      <c r="AC2587" s="357">
        <v>1310</v>
      </c>
      <c r="AD2587" s="357">
        <v>1592</v>
      </c>
      <c r="AE2587" s="357">
        <v>1264</v>
      </c>
      <c r="AF2587" s="357">
        <v>1151</v>
      </c>
      <c r="AG2587" s="357">
        <v>1346</v>
      </c>
      <c r="AH2587" s="357">
        <v>1635</v>
      </c>
      <c r="AI2587" s="368" t="s">
        <v>2207</v>
      </c>
      <c r="AJ2587" s="357">
        <v>1116</v>
      </c>
      <c r="AK2587" s="357">
        <v>1270</v>
      </c>
      <c r="AL2587" s="357">
        <v>1592</v>
      </c>
      <c r="AM2587" s="357">
        <v>1116</v>
      </c>
      <c r="AN2587" s="357">
        <v>1284</v>
      </c>
      <c r="AO2587" s="357">
        <v>1526</v>
      </c>
      <c r="AP2587" s="362" t="s">
        <v>2207</v>
      </c>
      <c r="AQ2587" s="362" t="s">
        <v>2207</v>
      </c>
      <c r="AR2587" s="362" t="s">
        <v>2207</v>
      </c>
      <c r="AS2587" s="357">
        <v>1473</v>
      </c>
      <c r="AT2587" s="105"/>
      <c r="AU2587" s="105" t="s">
        <v>3384</v>
      </c>
      <c r="AV2587" s="126">
        <v>20.3</v>
      </c>
    </row>
    <row r="2588" spans="1:48" ht="23.25" customHeight="1">
      <c r="B2588" s="440"/>
      <c r="D2588" s="105" t="s">
        <v>1256</v>
      </c>
      <c r="E2588" s="164" t="s">
        <v>1256</v>
      </c>
      <c r="F2588" s="165" t="s">
        <v>1537</v>
      </c>
      <c r="G2588" s="126">
        <v>20.3</v>
      </c>
      <c r="H2588" s="166">
        <v>1226</v>
      </c>
      <c r="I2588" s="166">
        <v>1324</v>
      </c>
      <c r="J2588" s="166">
        <v>1551</v>
      </c>
      <c r="K2588" s="357">
        <v>1226</v>
      </c>
      <c r="L2588" s="357">
        <v>1324</v>
      </c>
      <c r="M2588" s="357">
        <v>1551</v>
      </c>
      <c r="N2588" s="357">
        <v>1283</v>
      </c>
      <c r="O2588" s="357">
        <v>1203</v>
      </c>
      <c r="P2588" s="357">
        <v>1325</v>
      </c>
      <c r="Q2588" s="357">
        <v>1552</v>
      </c>
      <c r="R2588" s="357">
        <v>1284</v>
      </c>
      <c r="S2588" s="362" t="s">
        <v>2207</v>
      </c>
      <c r="T2588" s="362" t="s">
        <v>2207</v>
      </c>
      <c r="U2588" s="362" t="s">
        <v>2207</v>
      </c>
      <c r="V2588" s="362" t="s">
        <v>2207</v>
      </c>
      <c r="W2588" s="362" t="s">
        <v>2207</v>
      </c>
      <c r="X2588" s="357">
        <v>1200</v>
      </c>
      <c r="Y2588" s="357">
        <v>1356</v>
      </c>
      <c r="Z2588" s="357">
        <v>1693</v>
      </c>
      <c r="AA2588" s="357">
        <v>1357</v>
      </c>
      <c r="AB2588" s="357">
        <v>1232</v>
      </c>
      <c r="AC2588" s="357">
        <v>1428</v>
      </c>
      <c r="AD2588" s="357">
        <v>1732</v>
      </c>
      <c r="AE2588" s="357">
        <v>1393</v>
      </c>
      <c r="AF2588" s="357">
        <v>1409</v>
      </c>
      <c r="AG2588" s="357">
        <v>1609</v>
      </c>
      <c r="AH2588" s="357">
        <v>1944</v>
      </c>
      <c r="AI2588" s="368" t="s">
        <v>2207</v>
      </c>
      <c r="AJ2588" s="357">
        <v>1200</v>
      </c>
      <c r="AK2588" s="357">
        <v>1356</v>
      </c>
      <c r="AL2588" s="357">
        <v>1693</v>
      </c>
      <c r="AM2588" s="357">
        <v>1232</v>
      </c>
      <c r="AN2588" s="357">
        <v>1400</v>
      </c>
      <c r="AO2588" s="357">
        <v>1660</v>
      </c>
      <c r="AP2588" s="362" t="s">
        <v>2207</v>
      </c>
      <c r="AQ2588" s="362" t="s">
        <v>2207</v>
      </c>
      <c r="AR2588" s="362" t="s">
        <v>2207</v>
      </c>
      <c r="AS2588" s="362" t="s">
        <v>2207</v>
      </c>
      <c r="AT2588" s="105"/>
      <c r="AU2588" s="105" t="s">
        <v>1256</v>
      </c>
      <c r="AV2588" s="126">
        <v>20.3</v>
      </c>
    </row>
    <row r="2589" spans="1:48" ht="23.25" customHeight="1">
      <c r="B2589" s="440"/>
      <c r="D2589" s="105" t="s">
        <v>3386</v>
      </c>
      <c r="E2589" s="164" t="s">
        <v>3386</v>
      </c>
      <c r="F2589" s="165" t="s">
        <v>1537</v>
      </c>
      <c r="G2589" s="126">
        <v>20.3</v>
      </c>
      <c r="H2589" s="166">
        <v>1226</v>
      </c>
      <c r="I2589" s="166">
        <v>1324</v>
      </c>
      <c r="J2589" s="166">
        <v>1551</v>
      </c>
      <c r="K2589" s="357">
        <v>1226</v>
      </c>
      <c r="L2589" s="357">
        <v>1324</v>
      </c>
      <c r="M2589" s="357">
        <v>1551</v>
      </c>
      <c r="N2589" s="357">
        <v>1283</v>
      </c>
      <c r="O2589" s="357">
        <v>1203</v>
      </c>
      <c r="P2589" s="357">
        <v>1325</v>
      </c>
      <c r="Q2589" s="357">
        <v>1552</v>
      </c>
      <c r="R2589" s="357">
        <v>1284</v>
      </c>
      <c r="S2589" s="362" t="s">
        <v>2207</v>
      </c>
      <c r="T2589" s="362" t="s">
        <v>2207</v>
      </c>
      <c r="U2589" s="362" t="s">
        <v>2207</v>
      </c>
      <c r="V2589" s="362" t="s">
        <v>2207</v>
      </c>
      <c r="W2589" s="362" t="s">
        <v>2207</v>
      </c>
      <c r="X2589" s="357">
        <v>1200</v>
      </c>
      <c r="Y2589" s="357">
        <v>1356</v>
      </c>
      <c r="Z2589" s="357">
        <v>1693</v>
      </c>
      <c r="AA2589" s="357">
        <v>1357</v>
      </c>
      <c r="AB2589" s="357">
        <v>1232</v>
      </c>
      <c r="AC2589" s="357">
        <v>1428</v>
      </c>
      <c r="AD2589" s="357">
        <v>1732</v>
      </c>
      <c r="AE2589" s="357">
        <v>1393</v>
      </c>
      <c r="AF2589" s="357">
        <v>1409</v>
      </c>
      <c r="AG2589" s="357">
        <v>1609</v>
      </c>
      <c r="AH2589" s="357">
        <v>1944</v>
      </c>
      <c r="AI2589" s="368" t="s">
        <v>2207</v>
      </c>
      <c r="AJ2589" s="357">
        <v>1200</v>
      </c>
      <c r="AK2589" s="357">
        <v>1356</v>
      </c>
      <c r="AL2589" s="357">
        <v>1693</v>
      </c>
      <c r="AM2589" s="357">
        <v>1232</v>
      </c>
      <c r="AN2589" s="357">
        <v>1400</v>
      </c>
      <c r="AO2589" s="357">
        <v>1660</v>
      </c>
      <c r="AP2589" s="362" t="s">
        <v>2207</v>
      </c>
      <c r="AQ2589" s="362" t="s">
        <v>2207</v>
      </c>
      <c r="AR2589" s="362" t="s">
        <v>2207</v>
      </c>
      <c r="AS2589" s="362" t="s">
        <v>2207</v>
      </c>
      <c r="AT2589" s="105"/>
      <c r="AU2589" s="105" t="s">
        <v>3386</v>
      </c>
      <c r="AV2589" s="126">
        <v>20.3</v>
      </c>
    </row>
    <row r="2590" spans="1:48" ht="23.25" customHeight="1">
      <c r="B2590" s="440"/>
      <c r="D2590" s="105" t="s">
        <v>1243</v>
      </c>
      <c r="E2590" s="164" t="s">
        <v>1243</v>
      </c>
      <c r="F2590" s="165" t="s">
        <v>808</v>
      </c>
      <c r="G2590" s="126">
        <v>16</v>
      </c>
      <c r="H2590" s="166">
        <v>1036</v>
      </c>
      <c r="I2590" s="166">
        <v>1117</v>
      </c>
      <c r="J2590" s="166">
        <v>1316</v>
      </c>
      <c r="K2590" s="357">
        <v>1053</v>
      </c>
      <c r="L2590" s="357">
        <v>1127</v>
      </c>
      <c r="M2590" s="357">
        <v>1341</v>
      </c>
      <c r="N2590" s="357">
        <v>1146</v>
      </c>
      <c r="O2590" s="357">
        <v>1023</v>
      </c>
      <c r="P2590" s="357">
        <v>1135</v>
      </c>
      <c r="Q2590" s="357">
        <v>1332</v>
      </c>
      <c r="R2590" s="357">
        <v>1058</v>
      </c>
      <c r="S2590" s="362" t="s">
        <v>2207</v>
      </c>
      <c r="T2590" s="362" t="s">
        <v>2207</v>
      </c>
      <c r="U2590" s="362" t="s">
        <v>2207</v>
      </c>
      <c r="V2590" s="362" t="s">
        <v>2207</v>
      </c>
      <c r="W2590" s="362" t="s">
        <v>2207</v>
      </c>
      <c r="X2590" s="357">
        <v>1060</v>
      </c>
      <c r="Y2590" s="357">
        <v>1205</v>
      </c>
      <c r="Z2590" s="357">
        <v>1492</v>
      </c>
      <c r="AA2590" s="357">
        <v>1243</v>
      </c>
      <c r="AB2590" s="357">
        <v>1103</v>
      </c>
      <c r="AC2590" s="357">
        <v>1280</v>
      </c>
      <c r="AD2590" s="357">
        <v>1557</v>
      </c>
      <c r="AE2590" s="357">
        <v>1290</v>
      </c>
      <c r="AF2590" s="357">
        <v>1315</v>
      </c>
      <c r="AG2590" s="357">
        <v>1497</v>
      </c>
      <c r="AH2590" s="357">
        <v>1812</v>
      </c>
      <c r="AI2590" s="368" t="s">
        <v>2207</v>
      </c>
      <c r="AJ2590" s="357">
        <v>1091</v>
      </c>
      <c r="AK2590" s="357">
        <v>1243</v>
      </c>
      <c r="AL2590" s="357">
        <v>1534</v>
      </c>
      <c r="AM2590" s="357">
        <v>1087</v>
      </c>
      <c r="AN2590" s="357">
        <v>1232</v>
      </c>
      <c r="AO2590" s="357">
        <v>1456</v>
      </c>
      <c r="AP2590" s="362" t="s">
        <v>2207</v>
      </c>
      <c r="AQ2590" s="362" t="s">
        <v>2207</v>
      </c>
      <c r="AR2590" s="362" t="s">
        <v>2207</v>
      </c>
      <c r="AS2590" s="362" t="s">
        <v>2207</v>
      </c>
      <c r="AT2590" s="105"/>
      <c r="AU2590" s="105" t="s">
        <v>1243</v>
      </c>
      <c r="AV2590" s="126">
        <v>16</v>
      </c>
    </row>
    <row r="2591" spans="1:48" ht="23.25" customHeight="1">
      <c r="A2591" s="396"/>
      <c r="B2591" s="440"/>
      <c r="D2591" s="105" t="s">
        <v>3387</v>
      </c>
      <c r="E2591" s="164" t="s">
        <v>3387</v>
      </c>
      <c r="F2591" s="165" t="s">
        <v>808</v>
      </c>
      <c r="G2591" s="126">
        <v>16</v>
      </c>
      <c r="H2591" s="166">
        <v>1036</v>
      </c>
      <c r="I2591" s="166">
        <v>1117</v>
      </c>
      <c r="J2591" s="166">
        <v>1316</v>
      </c>
      <c r="K2591" s="357">
        <v>1053</v>
      </c>
      <c r="L2591" s="357">
        <v>1127</v>
      </c>
      <c r="M2591" s="357">
        <v>1341</v>
      </c>
      <c r="N2591" s="357">
        <v>1146</v>
      </c>
      <c r="O2591" s="357">
        <v>1023</v>
      </c>
      <c r="P2591" s="357">
        <v>1135</v>
      </c>
      <c r="Q2591" s="357">
        <v>1332</v>
      </c>
      <c r="R2591" s="357">
        <v>1058</v>
      </c>
      <c r="S2591" s="362" t="s">
        <v>2207</v>
      </c>
      <c r="T2591" s="362" t="s">
        <v>2207</v>
      </c>
      <c r="U2591" s="362" t="s">
        <v>2207</v>
      </c>
      <c r="V2591" s="362" t="s">
        <v>2207</v>
      </c>
      <c r="W2591" s="362" t="s">
        <v>2207</v>
      </c>
      <c r="X2591" s="357">
        <v>1060</v>
      </c>
      <c r="Y2591" s="357">
        <v>1205</v>
      </c>
      <c r="Z2591" s="357">
        <v>1492</v>
      </c>
      <c r="AA2591" s="357">
        <v>1243</v>
      </c>
      <c r="AB2591" s="357">
        <v>1103</v>
      </c>
      <c r="AC2591" s="357">
        <v>1280</v>
      </c>
      <c r="AD2591" s="357">
        <v>1557</v>
      </c>
      <c r="AE2591" s="357">
        <v>1290</v>
      </c>
      <c r="AF2591" s="357">
        <v>1315</v>
      </c>
      <c r="AG2591" s="357">
        <v>1497</v>
      </c>
      <c r="AH2591" s="357">
        <v>1812</v>
      </c>
      <c r="AI2591" s="368" t="s">
        <v>2207</v>
      </c>
      <c r="AJ2591" s="357">
        <v>1091</v>
      </c>
      <c r="AK2591" s="357">
        <v>1243</v>
      </c>
      <c r="AL2591" s="357">
        <v>1534</v>
      </c>
      <c r="AM2591" s="357">
        <v>1087</v>
      </c>
      <c r="AN2591" s="357">
        <v>1232</v>
      </c>
      <c r="AO2591" s="357">
        <v>1456</v>
      </c>
      <c r="AP2591" s="362" t="s">
        <v>2207</v>
      </c>
      <c r="AQ2591" s="362" t="s">
        <v>2207</v>
      </c>
      <c r="AR2591" s="362" t="s">
        <v>2207</v>
      </c>
      <c r="AS2591" s="362" t="s">
        <v>2207</v>
      </c>
      <c r="AT2591" s="105"/>
      <c r="AU2591" s="105" t="s">
        <v>3387</v>
      </c>
      <c r="AV2591" s="126">
        <v>16</v>
      </c>
    </row>
    <row r="2592" spans="1:48" ht="23.25" customHeight="1">
      <c r="B2592" s="440"/>
      <c r="D2592" s="105" t="s">
        <v>1239</v>
      </c>
      <c r="E2592" s="164" t="s">
        <v>1239</v>
      </c>
      <c r="F2592" s="165" t="s">
        <v>809</v>
      </c>
      <c r="G2592" s="126">
        <v>16</v>
      </c>
      <c r="H2592" s="166">
        <v>968</v>
      </c>
      <c r="I2592" s="166">
        <v>1050</v>
      </c>
      <c r="J2592" s="166">
        <v>1239</v>
      </c>
      <c r="K2592" s="357">
        <v>985</v>
      </c>
      <c r="L2592" s="357">
        <v>1061</v>
      </c>
      <c r="M2592" s="357">
        <v>1265</v>
      </c>
      <c r="N2592" s="357">
        <v>1076</v>
      </c>
      <c r="O2592" s="357">
        <v>955</v>
      </c>
      <c r="P2592" s="357">
        <v>1068</v>
      </c>
      <c r="Q2592" s="357">
        <v>1255</v>
      </c>
      <c r="R2592" s="357">
        <v>1006</v>
      </c>
      <c r="S2592" s="362" t="s">
        <v>2207</v>
      </c>
      <c r="T2592" s="362" t="s">
        <v>2207</v>
      </c>
      <c r="U2592" s="362" t="s">
        <v>2207</v>
      </c>
      <c r="V2592" s="362" t="s">
        <v>2207</v>
      </c>
      <c r="W2592" s="362" t="s">
        <v>2207</v>
      </c>
      <c r="X2592" s="357">
        <v>976</v>
      </c>
      <c r="Y2592" s="357">
        <v>1119</v>
      </c>
      <c r="Z2592" s="357">
        <v>1391</v>
      </c>
      <c r="AA2592" s="357">
        <v>1149</v>
      </c>
      <c r="AB2592" s="357">
        <v>986</v>
      </c>
      <c r="AC2592" s="357">
        <v>1162</v>
      </c>
      <c r="AD2592" s="357">
        <v>1417</v>
      </c>
      <c r="AE2592" s="357">
        <v>1161</v>
      </c>
      <c r="AF2592" s="357">
        <v>1057</v>
      </c>
      <c r="AG2592" s="357">
        <v>1234</v>
      </c>
      <c r="AH2592" s="357">
        <v>1503</v>
      </c>
      <c r="AI2592" s="368" t="s">
        <v>2207</v>
      </c>
      <c r="AJ2592" s="357">
        <v>1007</v>
      </c>
      <c r="AK2592" s="357">
        <v>1157</v>
      </c>
      <c r="AL2592" s="357">
        <v>1433</v>
      </c>
      <c r="AM2592" s="357">
        <v>971</v>
      </c>
      <c r="AN2592" s="357">
        <v>1116</v>
      </c>
      <c r="AO2592" s="357">
        <v>1322</v>
      </c>
      <c r="AP2592" s="362" t="s">
        <v>2207</v>
      </c>
      <c r="AQ2592" s="362" t="s">
        <v>2207</v>
      </c>
      <c r="AR2592" s="362" t="s">
        <v>2207</v>
      </c>
      <c r="AS2592" s="357">
        <v>1284</v>
      </c>
      <c r="AT2592" s="105"/>
      <c r="AU2592" s="105" t="s">
        <v>1239</v>
      </c>
      <c r="AV2592" s="126">
        <v>16</v>
      </c>
    </row>
    <row r="2593" spans="1:48" ht="23.25" customHeight="1">
      <c r="B2593" s="440"/>
      <c r="D2593" s="105" t="s">
        <v>3388</v>
      </c>
      <c r="E2593" s="164" t="s">
        <v>3388</v>
      </c>
      <c r="F2593" s="165" t="s">
        <v>809</v>
      </c>
      <c r="G2593" s="126">
        <v>16</v>
      </c>
      <c r="H2593" s="166">
        <v>968</v>
      </c>
      <c r="I2593" s="166">
        <v>1050</v>
      </c>
      <c r="J2593" s="166">
        <v>1239</v>
      </c>
      <c r="K2593" s="357">
        <v>985</v>
      </c>
      <c r="L2593" s="357">
        <v>1061</v>
      </c>
      <c r="M2593" s="357">
        <v>1265</v>
      </c>
      <c r="N2593" s="357">
        <v>1076</v>
      </c>
      <c r="O2593" s="357">
        <v>955</v>
      </c>
      <c r="P2593" s="357">
        <v>1068</v>
      </c>
      <c r="Q2593" s="357">
        <v>1255</v>
      </c>
      <c r="R2593" s="357">
        <v>1006</v>
      </c>
      <c r="S2593" s="362" t="s">
        <v>2207</v>
      </c>
      <c r="T2593" s="362" t="s">
        <v>2207</v>
      </c>
      <c r="U2593" s="362" t="s">
        <v>2207</v>
      </c>
      <c r="V2593" s="362" t="s">
        <v>2207</v>
      </c>
      <c r="W2593" s="362" t="s">
        <v>2207</v>
      </c>
      <c r="X2593" s="357">
        <v>976</v>
      </c>
      <c r="Y2593" s="357">
        <v>1119</v>
      </c>
      <c r="Z2593" s="357">
        <v>1391</v>
      </c>
      <c r="AA2593" s="357">
        <v>1149</v>
      </c>
      <c r="AB2593" s="357">
        <v>986</v>
      </c>
      <c r="AC2593" s="357">
        <v>1162</v>
      </c>
      <c r="AD2593" s="357">
        <v>1417</v>
      </c>
      <c r="AE2593" s="357">
        <v>1161</v>
      </c>
      <c r="AF2593" s="357">
        <v>1057</v>
      </c>
      <c r="AG2593" s="357">
        <v>1234</v>
      </c>
      <c r="AH2593" s="357">
        <v>1503</v>
      </c>
      <c r="AI2593" s="368" t="s">
        <v>2207</v>
      </c>
      <c r="AJ2593" s="357">
        <v>1007</v>
      </c>
      <c r="AK2593" s="357">
        <v>1157</v>
      </c>
      <c r="AL2593" s="357">
        <v>1433</v>
      </c>
      <c r="AM2593" s="357">
        <v>971</v>
      </c>
      <c r="AN2593" s="357">
        <v>1116</v>
      </c>
      <c r="AO2593" s="357">
        <v>1322</v>
      </c>
      <c r="AP2593" s="362" t="s">
        <v>2207</v>
      </c>
      <c r="AQ2593" s="362" t="s">
        <v>2207</v>
      </c>
      <c r="AR2593" s="362" t="s">
        <v>2207</v>
      </c>
      <c r="AS2593" s="357">
        <v>1284</v>
      </c>
      <c r="AT2593" s="105"/>
      <c r="AU2593" s="105" t="s">
        <v>3388</v>
      </c>
      <c r="AV2593" s="126">
        <v>16</v>
      </c>
    </row>
    <row r="2594" spans="1:48" ht="23.25" customHeight="1">
      <c r="B2594" s="440"/>
      <c r="D2594" s="105" t="s">
        <v>1247</v>
      </c>
      <c r="E2594" s="164" t="s">
        <v>1247</v>
      </c>
      <c r="F2594" s="165" t="s">
        <v>811</v>
      </c>
      <c r="G2594" s="126">
        <v>16</v>
      </c>
      <c r="H2594" s="166">
        <v>1036</v>
      </c>
      <c r="I2594" s="166">
        <v>1117</v>
      </c>
      <c r="J2594" s="166">
        <v>1316</v>
      </c>
      <c r="K2594" s="357">
        <v>1053</v>
      </c>
      <c r="L2594" s="357">
        <v>1127</v>
      </c>
      <c r="M2594" s="357">
        <v>1341</v>
      </c>
      <c r="N2594" s="357">
        <v>1146</v>
      </c>
      <c r="O2594" s="357">
        <v>1023</v>
      </c>
      <c r="P2594" s="357">
        <v>1135</v>
      </c>
      <c r="Q2594" s="357">
        <v>1332</v>
      </c>
      <c r="R2594" s="357">
        <v>1038</v>
      </c>
      <c r="S2594" s="362" t="s">
        <v>2207</v>
      </c>
      <c r="T2594" s="362" t="s">
        <v>2207</v>
      </c>
      <c r="U2594" s="362" t="s">
        <v>2207</v>
      </c>
      <c r="V2594" s="362" t="s">
        <v>2207</v>
      </c>
      <c r="W2594" s="362" t="s">
        <v>2207</v>
      </c>
      <c r="X2594" s="357">
        <v>1060</v>
      </c>
      <c r="Y2594" s="357">
        <v>1205</v>
      </c>
      <c r="Z2594" s="357">
        <v>1492</v>
      </c>
      <c r="AA2594" s="357">
        <v>1243</v>
      </c>
      <c r="AB2594" s="357">
        <v>1103</v>
      </c>
      <c r="AC2594" s="357">
        <v>1280</v>
      </c>
      <c r="AD2594" s="357">
        <v>1557</v>
      </c>
      <c r="AE2594" s="357">
        <v>1290</v>
      </c>
      <c r="AF2594" s="357">
        <v>1315</v>
      </c>
      <c r="AG2594" s="357">
        <v>1497</v>
      </c>
      <c r="AH2594" s="357">
        <v>1812</v>
      </c>
      <c r="AI2594" s="368" t="s">
        <v>2207</v>
      </c>
      <c r="AJ2594" s="357">
        <v>1091</v>
      </c>
      <c r="AK2594" s="357">
        <v>1243</v>
      </c>
      <c r="AL2594" s="357">
        <v>1534</v>
      </c>
      <c r="AM2594" s="357">
        <v>1087</v>
      </c>
      <c r="AN2594" s="357">
        <v>1232</v>
      </c>
      <c r="AO2594" s="357">
        <v>1456</v>
      </c>
      <c r="AP2594" s="362" t="s">
        <v>2207</v>
      </c>
      <c r="AQ2594" s="362" t="s">
        <v>2207</v>
      </c>
      <c r="AR2594" s="362" t="s">
        <v>2207</v>
      </c>
      <c r="AS2594" s="362" t="s">
        <v>2207</v>
      </c>
      <c r="AT2594" s="105"/>
      <c r="AU2594" s="105" t="s">
        <v>1247</v>
      </c>
      <c r="AV2594" s="126">
        <v>16</v>
      </c>
    </row>
    <row r="2595" spans="1:48" ht="23.25" customHeight="1">
      <c r="B2595" s="440"/>
      <c r="D2595" s="105" t="s">
        <v>3390</v>
      </c>
      <c r="E2595" s="164" t="s">
        <v>3390</v>
      </c>
      <c r="F2595" s="165" t="s">
        <v>811</v>
      </c>
      <c r="G2595" s="126">
        <v>16</v>
      </c>
      <c r="H2595" s="166">
        <v>1036</v>
      </c>
      <c r="I2595" s="166">
        <v>1117</v>
      </c>
      <c r="J2595" s="166">
        <v>1316</v>
      </c>
      <c r="K2595" s="357">
        <v>1053</v>
      </c>
      <c r="L2595" s="357">
        <v>1127</v>
      </c>
      <c r="M2595" s="357">
        <v>1341</v>
      </c>
      <c r="N2595" s="357">
        <v>1146</v>
      </c>
      <c r="O2595" s="357">
        <v>1023</v>
      </c>
      <c r="P2595" s="357">
        <v>1135</v>
      </c>
      <c r="Q2595" s="357">
        <v>1332</v>
      </c>
      <c r="R2595" s="357">
        <v>1038</v>
      </c>
      <c r="S2595" s="362" t="s">
        <v>2207</v>
      </c>
      <c r="T2595" s="362" t="s">
        <v>2207</v>
      </c>
      <c r="U2595" s="362" t="s">
        <v>2207</v>
      </c>
      <c r="V2595" s="362" t="s">
        <v>2207</v>
      </c>
      <c r="W2595" s="362" t="s">
        <v>2207</v>
      </c>
      <c r="X2595" s="357">
        <v>1060</v>
      </c>
      <c r="Y2595" s="357">
        <v>1205</v>
      </c>
      <c r="Z2595" s="357">
        <v>1492</v>
      </c>
      <c r="AA2595" s="357">
        <v>1243</v>
      </c>
      <c r="AB2595" s="357">
        <v>1103</v>
      </c>
      <c r="AC2595" s="357">
        <v>1280</v>
      </c>
      <c r="AD2595" s="357">
        <v>1557</v>
      </c>
      <c r="AE2595" s="357">
        <v>1290</v>
      </c>
      <c r="AF2595" s="357">
        <v>1315</v>
      </c>
      <c r="AG2595" s="357">
        <v>1497</v>
      </c>
      <c r="AH2595" s="357">
        <v>1812</v>
      </c>
      <c r="AI2595" s="368" t="s">
        <v>2207</v>
      </c>
      <c r="AJ2595" s="357">
        <v>1091</v>
      </c>
      <c r="AK2595" s="357">
        <v>1243</v>
      </c>
      <c r="AL2595" s="357">
        <v>1534</v>
      </c>
      <c r="AM2595" s="357">
        <v>1087</v>
      </c>
      <c r="AN2595" s="357">
        <v>1232</v>
      </c>
      <c r="AO2595" s="357">
        <v>1456</v>
      </c>
      <c r="AP2595" s="362" t="s">
        <v>2207</v>
      </c>
      <c r="AQ2595" s="362" t="s">
        <v>2207</v>
      </c>
      <c r="AR2595" s="362" t="s">
        <v>2207</v>
      </c>
      <c r="AS2595" s="362" t="s">
        <v>2207</v>
      </c>
      <c r="AT2595" s="105"/>
      <c r="AU2595" s="105" t="s">
        <v>3390</v>
      </c>
      <c r="AV2595" s="126">
        <v>16</v>
      </c>
    </row>
    <row r="2596" spans="1:48" ht="23.25" customHeight="1">
      <c r="B2596" s="440"/>
      <c r="D2596" s="105" t="s">
        <v>1244</v>
      </c>
      <c r="E2596" s="164" t="s">
        <v>1244</v>
      </c>
      <c r="F2596" s="165" t="s">
        <v>1242</v>
      </c>
      <c r="G2596" s="126">
        <v>18</v>
      </c>
      <c r="H2596" s="166">
        <v>1069</v>
      </c>
      <c r="I2596" s="166">
        <v>1154</v>
      </c>
      <c r="J2596" s="166">
        <v>1361</v>
      </c>
      <c r="K2596" s="357">
        <v>1086</v>
      </c>
      <c r="L2596" s="357">
        <v>1164</v>
      </c>
      <c r="M2596" s="357">
        <v>1387</v>
      </c>
      <c r="N2596" s="357">
        <v>1183</v>
      </c>
      <c r="O2596" s="357">
        <v>1055</v>
      </c>
      <c r="P2596" s="357">
        <v>1172</v>
      </c>
      <c r="Q2596" s="357">
        <v>1377</v>
      </c>
      <c r="R2596" s="357">
        <v>1084</v>
      </c>
      <c r="S2596" s="362" t="s">
        <v>2207</v>
      </c>
      <c r="T2596" s="362" t="s">
        <v>2207</v>
      </c>
      <c r="U2596" s="362" t="s">
        <v>2207</v>
      </c>
      <c r="V2596" s="362" t="s">
        <v>2207</v>
      </c>
      <c r="W2596" s="362" t="s">
        <v>2207</v>
      </c>
      <c r="X2596" s="357">
        <v>1088</v>
      </c>
      <c r="Y2596" s="357">
        <v>1266</v>
      </c>
      <c r="Z2596" s="357">
        <v>1541</v>
      </c>
      <c r="AA2596" s="357">
        <v>1277</v>
      </c>
      <c r="AB2596" s="357">
        <v>1130</v>
      </c>
      <c r="AC2596" s="357">
        <v>1317</v>
      </c>
      <c r="AD2596" s="357">
        <v>1606</v>
      </c>
      <c r="AE2596" s="357">
        <v>1324</v>
      </c>
      <c r="AF2596" s="357">
        <v>1352</v>
      </c>
      <c r="AG2596" s="357">
        <v>1549</v>
      </c>
      <c r="AH2596" s="357">
        <v>1881</v>
      </c>
      <c r="AI2596" s="368" t="s">
        <v>2207</v>
      </c>
      <c r="AJ2596" s="357">
        <v>1119</v>
      </c>
      <c r="AK2596" s="357">
        <v>1305</v>
      </c>
      <c r="AL2596" s="357">
        <v>1583</v>
      </c>
      <c r="AM2596" s="357">
        <v>1115</v>
      </c>
      <c r="AN2596" s="357">
        <v>1268</v>
      </c>
      <c r="AO2596" s="357">
        <v>1502</v>
      </c>
      <c r="AP2596" s="362" t="s">
        <v>2207</v>
      </c>
      <c r="AQ2596" s="362" t="s">
        <v>2207</v>
      </c>
      <c r="AR2596" s="362" t="s">
        <v>2207</v>
      </c>
      <c r="AS2596" s="362" t="s">
        <v>2207</v>
      </c>
      <c r="AT2596" s="105"/>
      <c r="AU2596" s="105" t="s">
        <v>1244</v>
      </c>
      <c r="AV2596" s="126">
        <v>18</v>
      </c>
    </row>
    <row r="2597" spans="1:48" ht="23.25" customHeight="1">
      <c r="B2597" s="440"/>
      <c r="D2597" s="105" t="s">
        <v>3391</v>
      </c>
      <c r="E2597" s="164" t="s">
        <v>3391</v>
      </c>
      <c r="F2597" s="165" t="s">
        <v>1242</v>
      </c>
      <c r="G2597" s="126">
        <v>18</v>
      </c>
      <c r="H2597" s="166">
        <v>1069</v>
      </c>
      <c r="I2597" s="166">
        <v>1154</v>
      </c>
      <c r="J2597" s="166">
        <v>1361</v>
      </c>
      <c r="K2597" s="357">
        <v>1086</v>
      </c>
      <c r="L2597" s="357">
        <v>1164</v>
      </c>
      <c r="M2597" s="357">
        <v>1387</v>
      </c>
      <c r="N2597" s="357">
        <v>1183</v>
      </c>
      <c r="O2597" s="357">
        <v>1055</v>
      </c>
      <c r="P2597" s="357">
        <v>1172</v>
      </c>
      <c r="Q2597" s="357">
        <v>1377</v>
      </c>
      <c r="R2597" s="357">
        <v>1084</v>
      </c>
      <c r="S2597" s="362" t="s">
        <v>2207</v>
      </c>
      <c r="T2597" s="362" t="s">
        <v>2207</v>
      </c>
      <c r="U2597" s="362" t="s">
        <v>2207</v>
      </c>
      <c r="V2597" s="362" t="s">
        <v>2207</v>
      </c>
      <c r="W2597" s="362" t="s">
        <v>2207</v>
      </c>
      <c r="X2597" s="357">
        <v>1088</v>
      </c>
      <c r="Y2597" s="357">
        <v>1266</v>
      </c>
      <c r="Z2597" s="357">
        <v>1541</v>
      </c>
      <c r="AA2597" s="357">
        <v>1277</v>
      </c>
      <c r="AB2597" s="357">
        <v>1130</v>
      </c>
      <c r="AC2597" s="357">
        <v>1317</v>
      </c>
      <c r="AD2597" s="357">
        <v>1606</v>
      </c>
      <c r="AE2597" s="357">
        <v>1324</v>
      </c>
      <c r="AF2597" s="357">
        <v>1352</v>
      </c>
      <c r="AG2597" s="357">
        <v>1549</v>
      </c>
      <c r="AH2597" s="357">
        <v>1881</v>
      </c>
      <c r="AI2597" s="368" t="s">
        <v>2207</v>
      </c>
      <c r="AJ2597" s="357">
        <v>1119</v>
      </c>
      <c r="AK2597" s="357">
        <v>1305</v>
      </c>
      <c r="AL2597" s="357">
        <v>1583</v>
      </c>
      <c r="AM2597" s="357">
        <v>1115</v>
      </c>
      <c r="AN2597" s="357">
        <v>1268</v>
      </c>
      <c r="AO2597" s="357">
        <v>1502</v>
      </c>
      <c r="AP2597" s="362" t="s">
        <v>2207</v>
      </c>
      <c r="AQ2597" s="362" t="s">
        <v>2207</v>
      </c>
      <c r="AR2597" s="362" t="s">
        <v>2207</v>
      </c>
      <c r="AS2597" s="362" t="s">
        <v>2207</v>
      </c>
      <c r="AT2597" s="105"/>
      <c r="AU2597" s="105" t="s">
        <v>3391</v>
      </c>
      <c r="AV2597" s="126">
        <v>18</v>
      </c>
    </row>
    <row r="2598" spans="1:48" ht="23.25" customHeight="1">
      <c r="A2598" s="396"/>
      <c r="B2598" s="440"/>
      <c r="D2598" s="105" t="s">
        <v>1240</v>
      </c>
      <c r="E2598" s="164" t="s">
        <v>1240</v>
      </c>
      <c r="F2598" s="165" t="s">
        <v>1238</v>
      </c>
      <c r="G2598" s="126">
        <v>18</v>
      </c>
      <c r="H2598" s="166">
        <v>999</v>
      </c>
      <c r="I2598" s="166">
        <v>1085</v>
      </c>
      <c r="J2598" s="166">
        <v>1283</v>
      </c>
      <c r="K2598" s="357">
        <v>1016</v>
      </c>
      <c r="L2598" s="357">
        <v>1095</v>
      </c>
      <c r="M2598" s="357">
        <v>1309</v>
      </c>
      <c r="N2598" s="357">
        <v>1111</v>
      </c>
      <c r="O2598" s="357">
        <v>986</v>
      </c>
      <c r="P2598" s="357">
        <v>1102</v>
      </c>
      <c r="Q2598" s="357">
        <v>1298</v>
      </c>
      <c r="R2598" s="357">
        <v>1031</v>
      </c>
      <c r="S2598" s="362" t="s">
        <v>2207</v>
      </c>
      <c r="T2598" s="362" t="s">
        <v>2207</v>
      </c>
      <c r="U2598" s="362" t="s">
        <v>2207</v>
      </c>
      <c r="V2598" s="362" t="s">
        <v>2207</v>
      </c>
      <c r="W2598" s="362" t="s">
        <v>2207</v>
      </c>
      <c r="X2598" s="357">
        <v>1003</v>
      </c>
      <c r="Y2598" s="357">
        <v>1180</v>
      </c>
      <c r="Z2598" s="357">
        <v>1440</v>
      </c>
      <c r="AA2598" s="357">
        <v>1184</v>
      </c>
      <c r="AB2598" s="357">
        <v>1014</v>
      </c>
      <c r="AC2598" s="357">
        <v>1199</v>
      </c>
      <c r="AD2598" s="357">
        <v>1466</v>
      </c>
      <c r="AE2598" s="357">
        <v>1195</v>
      </c>
      <c r="AF2598" s="357">
        <v>1085</v>
      </c>
      <c r="AG2598" s="357">
        <v>1271</v>
      </c>
      <c r="AH2598" s="357">
        <v>1551</v>
      </c>
      <c r="AI2598" s="368" t="s">
        <v>2207</v>
      </c>
      <c r="AJ2598" s="357">
        <v>1034</v>
      </c>
      <c r="AK2598" s="357">
        <v>1219</v>
      </c>
      <c r="AL2598" s="357">
        <v>1482</v>
      </c>
      <c r="AM2598" s="357">
        <v>998</v>
      </c>
      <c r="AN2598" s="357">
        <v>1152</v>
      </c>
      <c r="AO2598" s="357">
        <v>1369</v>
      </c>
      <c r="AP2598" s="362" t="s">
        <v>2207</v>
      </c>
      <c r="AQ2598" s="362" t="s">
        <v>2207</v>
      </c>
      <c r="AR2598" s="362" t="s">
        <v>2207</v>
      </c>
      <c r="AS2598" s="357">
        <v>1330</v>
      </c>
      <c r="AT2598" s="105"/>
      <c r="AU2598" s="105" t="s">
        <v>1240</v>
      </c>
      <c r="AV2598" s="126">
        <v>18</v>
      </c>
    </row>
    <row r="2599" spans="1:48" ht="23.25" customHeight="1">
      <c r="B2599" s="440"/>
      <c r="D2599" s="105" t="s">
        <v>3392</v>
      </c>
      <c r="E2599" s="164" t="s">
        <v>3392</v>
      </c>
      <c r="F2599" s="165" t="s">
        <v>1238</v>
      </c>
      <c r="G2599" s="126">
        <v>18</v>
      </c>
      <c r="H2599" s="166">
        <v>999</v>
      </c>
      <c r="I2599" s="166">
        <v>1085</v>
      </c>
      <c r="J2599" s="166">
        <v>1283</v>
      </c>
      <c r="K2599" s="357">
        <v>1016</v>
      </c>
      <c r="L2599" s="357">
        <v>1095</v>
      </c>
      <c r="M2599" s="357">
        <v>1309</v>
      </c>
      <c r="N2599" s="357">
        <v>1111</v>
      </c>
      <c r="O2599" s="357">
        <v>986</v>
      </c>
      <c r="P2599" s="357">
        <v>1102</v>
      </c>
      <c r="Q2599" s="357">
        <v>1298</v>
      </c>
      <c r="R2599" s="357">
        <v>1031</v>
      </c>
      <c r="S2599" s="362" t="s">
        <v>2207</v>
      </c>
      <c r="T2599" s="362" t="s">
        <v>2207</v>
      </c>
      <c r="U2599" s="362" t="s">
        <v>2207</v>
      </c>
      <c r="V2599" s="362" t="s">
        <v>2207</v>
      </c>
      <c r="W2599" s="362" t="s">
        <v>2207</v>
      </c>
      <c r="X2599" s="357">
        <v>1003</v>
      </c>
      <c r="Y2599" s="357">
        <v>1180</v>
      </c>
      <c r="Z2599" s="357">
        <v>1440</v>
      </c>
      <c r="AA2599" s="357">
        <v>1184</v>
      </c>
      <c r="AB2599" s="357">
        <v>1014</v>
      </c>
      <c r="AC2599" s="357">
        <v>1199</v>
      </c>
      <c r="AD2599" s="357">
        <v>1466</v>
      </c>
      <c r="AE2599" s="357">
        <v>1195</v>
      </c>
      <c r="AF2599" s="357">
        <v>1085</v>
      </c>
      <c r="AG2599" s="357">
        <v>1271</v>
      </c>
      <c r="AH2599" s="357">
        <v>1551</v>
      </c>
      <c r="AI2599" s="368" t="s">
        <v>2207</v>
      </c>
      <c r="AJ2599" s="357">
        <v>1034</v>
      </c>
      <c r="AK2599" s="357">
        <v>1219</v>
      </c>
      <c r="AL2599" s="357">
        <v>1482</v>
      </c>
      <c r="AM2599" s="357">
        <v>998</v>
      </c>
      <c r="AN2599" s="357">
        <v>1152</v>
      </c>
      <c r="AO2599" s="357">
        <v>1369</v>
      </c>
      <c r="AP2599" s="362" t="s">
        <v>2207</v>
      </c>
      <c r="AQ2599" s="362" t="s">
        <v>2207</v>
      </c>
      <c r="AR2599" s="362" t="s">
        <v>2207</v>
      </c>
      <c r="AS2599" s="357">
        <v>1330</v>
      </c>
      <c r="AT2599" s="105"/>
      <c r="AU2599" s="105" t="s">
        <v>3392</v>
      </c>
      <c r="AV2599" s="126">
        <v>18</v>
      </c>
    </row>
    <row r="2600" spans="1:48" ht="23.25" customHeight="1">
      <c r="B2600" s="440"/>
      <c r="D2600" s="105" t="s">
        <v>1248</v>
      </c>
      <c r="E2600" s="164" t="s">
        <v>1248</v>
      </c>
      <c r="F2600" s="165" t="s">
        <v>1246</v>
      </c>
      <c r="G2600" s="126">
        <v>18</v>
      </c>
      <c r="H2600" s="166">
        <v>1069</v>
      </c>
      <c r="I2600" s="166">
        <v>1154</v>
      </c>
      <c r="J2600" s="166">
        <v>1361</v>
      </c>
      <c r="K2600" s="357">
        <v>1086</v>
      </c>
      <c r="L2600" s="357">
        <v>1164</v>
      </c>
      <c r="M2600" s="357">
        <v>1387</v>
      </c>
      <c r="N2600" s="357">
        <v>1183</v>
      </c>
      <c r="O2600" s="357">
        <v>1055</v>
      </c>
      <c r="P2600" s="357">
        <v>1172</v>
      </c>
      <c r="Q2600" s="357">
        <v>1377</v>
      </c>
      <c r="R2600" s="357">
        <v>1064</v>
      </c>
      <c r="S2600" s="362" t="s">
        <v>2207</v>
      </c>
      <c r="T2600" s="362" t="s">
        <v>2207</v>
      </c>
      <c r="U2600" s="362" t="s">
        <v>2207</v>
      </c>
      <c r="V2600" s="362" t="s">
        <v>2207</v>
      </c>
      <c r="W2600" s="362" t="s">
        <v>2207</v>
      </c>
      <c r="X2600" s="357">
        <v>1088</v>
      </c>
      <c r="Y2600" s="357">
        <v>1266</v>
      </c>
      <c r="Z2600" s="357">
        <v>1541</v>
      </c>
      <c r="AA2600" s="357">
        <v>1277</v>
      </c>
      <c r="AB2600" s="357">
        <v>1130</v>
      </c>
      <c r="AC2600" s="357">
        <v>1317</v>
      </c>
      <c r="AD2600" s="357">
        <v>1606</v>
      </c>
      <c r="AE2600" s="357">
        <v>1324</v>
      </c>
      <c r="AF2600" s="357">
        <v>1343</v>
      </c>
      <c r="AG2600" s="357">
        <v>1534</v>
      </c>
      <c r="AH2600" s="357">
        <v>1861</v>
      </c>
      <c r="AI2600" s="368" t="s">
        <v>2207</v>
      </c>
      <c r="AJ2600" s="357">
        <v>1119</v>
      </c>
      <c r="AK2600" s="357">
        <v>1305</v>
      </c>
      <c r="AL2600" s="357">
        <v>1583</v>
      </c>
      <c r="AM2600" s="357">
        <v>1115</v>
      </c>
      <c r="AN2600" s="357">
        <v>1268</v>
      </c>
      <c r="AO2600" s="357">
        <v>1502</v>
      </c>
      <c r="AP2600" s="362" t="s">
        <v>2207</v>
      </c>
      <c r="AQ2600" s="362" t="s">
        <v>2207</v>
      </c>
      <c r="AR2600" s="362" t="s">
        <v>2207</v>
      </c>
      <c r="AS2600" s="362" t="s">
        <v>2207</v>
      </c>
      <c r="AT2600" s="105"/>
      <c r="AU2600" s="105" t="s">
        <v>1248</v>
      </c>
      <c r="AV2600" s="126">
        <v>18</v>
      </c>
    </row>
    <row r="2601" spans="1:48" ht="23.25" customHeight="1">
      <c r="B2601" s="440"/>
      <c r="D2601" s="105" t="s">
        <v>3394</v>
      </c>
      <c r="E2601" s="164" t="s">
        <v>3394</v>
      </c>
      <c r="F2601" s="165" t="s">
        <v>1246</v>
      </c>
      <c r="G2601" s="126">
        <v>18</v>
      </c>
      <c r="H2601" s="166">
        <v>1069</v>
      </c>
      <c r="I2601" s="166">
        <v>1154</v>
      </c>
      <c r="J2601" s="166">
        <v>1361</v>
      </c>
      <c r="K2601" s="357">
        <v>1086</v>
      </c>
      <c r="L2601" s="357">
        <v>1164</v>
      </c>
      <c r="M2601" s="357">
        <v>1387</v>
      </c>
      <c r="N2601" s="357">
        <v>1183</v>
      </c>
      <c r="O2601" s="357">
        <v>1055</v>
      </c>
      <c r="P2601" s="357">
        <v>1172</v>
      </c>
      <c r="Q2601" s="357">
        <v>1377</v>
      </c>
      <c r="R2601" s="357">
        <v>1064</v>
      </c>
      <c r="S2601" s="362" t="s">
        <v>2207</v>
      </c>
      <c r="T2601" s="362" t="s">
        <v>2207</v>
      </c>
      <c r="U2601" s="362" t="s">
        <v>2207</v>
      </c>
      <c r="V2601" s="362" t="s">
        <v>2207</v>
      </c>
      <c r="W2601" s="362" t="s">
        <v>2207</v>
      </c>
      <c r="X2601" s="357">
        <v>1088</v>
      </c>
      <c r="Y2601" s="357">
        <v>1266</v>
      </c>
      <c r="Z2601" s="357">
        <v>1541</v>
      </c>
      <c r="AA2601" s="357">
        <v>1277</v>
      </c>
      <c r="AB2601" s="357">
        <v>1130</v>
      </c>
      <c r="AC2601" s="357">
        <v>1317</v>
      </c>
      <c r="AD2601" s="357">
        <v>1606</v>
      </c>
      <c r="AE2601" s="357">
        <v>1324</v>
      </c>
      <c r="AF2601" s="357">
        <v>1343</v>
      </c>
      <c r="AG2601" s="357">
        <v>1534</v>
      </c>
      <c r="AH2601" s="357">
        <v>1861</v>
      </c>
      <c r="AI2601" s="368" t="s">
        <v>2207</v>
      </c>
      <c r="AJ2601" s="357">
        <v>1119</v>
      </c>
      <c r="AK2601" s="357">
        <v>1305</v>
      </c>
      <c r="AL2601" s="357">
        <v>1583</v>
      </c>
      <c r="AM2601" s="357">
        <v>1115</v>
      </c>
      <c r="AN2601" s="357">
        <v>1268</v>
      </c>
      <c r="AO2601" s="357">
        <v>1502</v>
      </c>
      <c r="AP2601" s="362" t="s">
        <v>2207</v>
      </c>
      <c r="AQ2601" s="362" t="s">
        <v>2207</v>
      </c>
      <c r="AR2601" s="362" t="s">
        <v>2207</v>
      </c>
      <c r="AS2601" s="362" t="s">
        <v>2207</v>
      </c>
      <c r="AT2601" s="105"/>
      <c r="AU2601" s="105" t="s">
        <v>3394</v>
      </c>
      <c r="AV2601" s="126">
        <v>18</v>
      </c>
    </row>
    <row r="2602" spans="1:48" ht="23.25" customHeight="1">
      <c r="B2602" s="440"/>
      <c r="D2602" s="105" t="s">
        <v>2994</v>
      </c>
      <c r="E2602" s="164" t="s">
        <v>2994</v>
      </c>
      <c r="F2602" s="165" t="s">
        <v>3803</v>
      </c>
      <c r="G2602" s="126">
        <v>19</v>
      </c>
      <c r="H2602" s="166">
        <v>1144</v>
      </c>
      <c r="I2602" s="166">
        <v>1237</v>
      </c>
      <c r="J2602" s="166">
        <v>1489</v>
      </c>
      <c r="K2602" s="357">
        <v>1161</v>
      </c>
      <c r="L2602" s="357">
        <v>1248</v>
      </c>
      <c r="M2602" s="357">
        <v>1515</v>
      </c>
      <c r="N2602" s="357">
        <v>1334</v>
      </c>
      <c r="O2602" s="357">
        <v>1128</v>
      </c>
      <c r="P2602" s="357">
        <v>1256</v>
      </c>
      <c r="Q2602" s="357">
        <v>1474</v>
      </c>
      <c r="R2602" s="357">
        <v>1317</v>
      </c>
      <c r="S2602" s="362" t="s">
        <v>2207</v>
      </c>
      <c r="T2602" s="362" t="s">
        <v>2207</v>
      </c>
      <c r="U2602" s="362" t="s">
        <v>2207</v>
      </c>
      <c r="V2602" s="362" t="s">
        <v>2207</v>
      </c>
      <c r="W2602" s="362" t="s">
        <v>2207</v>
      </c>
      <c r="X2602" s="357">
        <v>1200</v>
      </c>
      <c r="Y2602" s="357">
        <v>1392</v>
      </c>
      <c r="Z2602" s="357">
        <v>1676</v>
      </c>
      <c r="AA2602" s="357">
        <v>1425</v>
      </c>
      <c r="AB2602" s="357">
        <v>1237</v>
      </c>
      <c r="AC2602" s="357">
        <v>1436</v>
      </c>
      <c r="AD2602" s="357">
        <v>1730</v>
      </c>
      <c r="AE2602" s="357">
        <v>1461</v>
      </c>
      <c r="AF2602" s="357">
        <v>1442</v>
      </c>
      <c r="AG2602" s="357">
        <v>1645</v>
      </c>
      <c r="AH2602" s="357">
        <v>1976</v>
      </c>
      <c r="AI2602" s="368" t="s">
        <v>2207</v>
      </c>
      <c r="AJ2602" s="357">
        <v>1226</v>
      </c>
      <c r="AK2602" s="357">
        <v>1425</v>
      </c>
      <c r="AL2602" s="357">
        <v>1717</v>
      </c>
      <c r="AM2602" s="357">
        <v>1211</v>
      </c>
      <c r="AN2602" s="357">
        <v>1376</v>
      </c>
      <c r="AO2602" s="357">
        <v>1619</v>
      </c>
      <c r="AP2602" s="362" t="s">
        <v>2207</v>
      </c>
      <c r="AQ2602" s="362" t="s">
        <v>2207</v>
      </c>
      <c r="AR2602" s="362" t="s">
        <v>2207</v>
      </c>
      <c r="AS2602" s="362" t="s">
        <v>2207</v>
      </c>
      <c r="AT2602" s="105"/>
      <c r="AU2602" s="105" t="s">
        <v>2994</v>
      </c>
      <c r="AV2602" s="126">
        <v>19</v>
      </c>
    </row>
    <row r="2603" spans="1:48" ht="23.25" customHeight="1">
      <c r="B2603" s="440"/>
      <c r="D2603" s="105" t="s">
        <v>3395</v>
      </c>
      <c r="E2603" s="164" t="s">
        <v>3395</v>
      </c>
      <c r="F2603" s="165" t="s">
        <v>3803</v>
      </c>
      <c r="G2603" s="126">
        <v>19</v>
      </c>
      <c r="H2603" s="166">
        <v>1144</v>
      </c>
      <c r="I2603" s="166">
        <v>1237</v>
      </c>
      <c r="J2603" s="166">
        <v>1489</v>
      </c>
      <c r="K2603" s="357">
        <v>1161</v>
      </c>
      <c r="L2603" s="357">
        <v>1248</v>
      </c>
      <c r="M2603" s="357">
        <v>1515</v>
      </c>
      <c r="N2603" s="357">
        <v>1334</v>
      </c>
      <c r="O2603" s="357">
        <v>1128</v>
      </c>
      <c r="P2603" s="357">
        <v>1256</v>
      </c>
      <c r="Q2603" s="357">
        <v>1474</v>
      </c>
      <c r="R2603" s="357">
        <v>1317</v>
      </c>
      <c r="S2603" s="362" t="s">
        <v>2207</v>
      </c>
      <c r="T2603" s="362" t="s">
        <v>2207</v>
      </c>
      <c r="U2603" s="362" t="s">
        <v>2207</v>
      </c>
      <c r="V2603" s="362" t="s">
        <v>2207</v>
      </c>
      <c r="W2603" s="362" t="s">
        <v>2207</v>
      </c>
      <c r="X2603" s="357">
        <v>1200</v>
      </c>
      <c r="Y2603" s="357">
        <v>1392</v>
      </c>
      <c r="Z2603" s="357">
        <v>1676</v>
      </c>
      <c r="AA2603" s="357">
        <v>1425</v>
      </c>
      <c r="AB2603" s="357">
        <v>1237</v>
      </c>
      <c r="AC2603" s="357">
        <v>1436</v>
      </c>
      <c r="AD2603" s="357">
        <v>1730</v>
      </c>
      <c r="AE2603" s="357">
        <v>1461</v>
      </c>
      <c r="AF2603" s="357">
        <v>1442</v>
      </c>
      <c r="AG2603" s="357">
        <v>1645</v>
      </c>
      <c r="AH2603" s="357">
        <v>1976</v>
      </c>
      <c r="AI2603" s="368" t="s">
        <v>2207</v>
      </c>
      <c r="AJ2603" s="357">
        <v>1226</v>
      </c>
      <c r="AK2603" s="357">
        <v>1425</v>
      </c>
      <c r="AL2603" s="357">
        <v>1717</v>
      </c>
      <c r="AM2603" s="357">
        <v>1211</v>
      </c>
      <c r="AN2603" s="357">
        <v>1376</v>
      </c>
      <c r="AO2603" s="357">
        <v>1619</v>
      </c>
      <c r="AP2603" s="362" t="s">
        <v>2207</v>
      </c>
      <c r="AQ2603" s="362" t="s">
        <v>2207</v>
      </c>
      <c r="AR2603" s="362" t="s">
        <v>2207</v>
      </c>
      <c r="AS2603" s="362" t="s">
        <v>2207</v>
      </c>
      <c r="AT2603" s="105"/>
      <c r="AU2603" s="105" t="s">
        <v>3395</v>
      </c>
      <c r="AV2603" s="126">
        <v>19</v>
      </c>
    </row>
    <row r="2604" spans="1:48" ht="23.25" customHeight="1">
      <c r="B2604" s="440"/>
      <c r="D2604" s="105" t="s">
        <v>2995</v>
      </c>
      <c r="E2604" s="164" t="s">
        <v>2995</v>
      </c>
      <c r="F2604" s="165" t="s">
        <v>3804</v>
      </c>
      <c r="G2604" s="126">
        <v>19</v>
      </c>
      <c r="H2604" s="166">
        <v>1079</v>
      </c>
      <c r="I2604" s="166">
        <v>1174</v>
      </c>
      <c r="J2604" s="166">
        <v>1411</v>
      </c>
      <c r="K2604" s="357">
        <v>1097</v>
      </c>
      <c r="L2604" s="357">
        <v>1185</v>
      </c>
      <c r="M2604" s="357">
        <v>1437</v>
      </c>
      <c r="N2604" s="357">
        <v>1260</v>
      </c>
      <c r="O2604" s="357">
        <v>1065</v>
      </c>
      <c r="P2604" s="357">
        <v>1192</v>
      </c>
      <c r="Q2604" s="357">
        <v>1404</v>
      </c>
      <c r="R2604" s="357">
        <v>1248</v>
      </c>
      <c r="S2604" s="362" t="s">
        <v>2207</v>
      </c>
      <c r="T2604" s="362" t="s">
        <v>2207</v>
      </c>
      <c r="U2604" s="362" t="s">
        <v>2207</v>
      </c>
      <c r="V2604" s="362" t="s">
        <v>2207</v>
      </c>
      <c r="W2604" s="362" t="s">
        <v>2207</v>
      </c>
      <c r="X2604" s="357">
        <v>1110</v>
      </c>
      <c r="Y2604" s="357">
        <v>1300</v>
      </c>
      <c r="Z2604" s="357">
        <v>1568</v>
      </c>
      <c r="AA2604" s="357">
        <v>1324</v>
      </c>
      <c r="AB2604" s="357">
        <v>1125</v>
      </c>
      <c r="AC2604" s="357">
        <v>1329</v>
      </c>
      <c r="AD2604" s="357">
        <v>1604</v>
      </c>
      <c r="AE2604" s="357">
        <v>1337</v>
      </c>
      <c r="AF2604" s="357">
        <v>1193</v>
      </c>
      <c r="AG2604" s="357">
        <v>1392</v>
      </c>
      <c r="AH2604" s="357">
        <v>1678</v>
      </c>
      <c r="AI2604" s="368" t="s">
        <v>2207</v>
      </c>
      <c r="AJ2604" s="357">
        <v>1135</v>
      </c>
      <c r="AK2604" s="357">
        <v>1333</v>
      </c>
      <c r="AL2604" s="357">
        <v>1609</v>
      </c>
      <c r="AM2604" s="357">
        <v>1099</v>
      </c>
      <c r="AN2604" s="357">
        <v>1270</v>
      </c>
      <c r="AO2604" s="357">
        <v>1498</v>
      </c>
      <c r="AP2604" s="362" t="s">
        <v>2207</v>
      </c>
      <c r="AQ2604" s="362" t="s">
        <v>2207</v>
      </c>
      <c r="AR2604" s="362" t="s">
        <v>2207</v>
      </c>
      <c r="AS2604" s="357">
        <v>1452</v>
      </c>
      <c r="AT2604" s="105"/>
      <c r="AU2604" s="105" t="s">
        <v>2995</v>
      </c>
      <c r="AV2604" s="126">
        <v>19</v>
      </c>
    </row>
    <row r="2605" spans="1:48" ht="23.25" customHeight="1">
      <c r="B2605" s="440"/>
      <c r="D2605" s="105" t="s">
        <v>3396</v>
      </c>
      <c r="E2605" s="164" t="s">
        <v>3396</v>
      </c>
      <c r="F2605" s="165" t="s">
        <v>3804</v>
      </c>
      <c r="G2605" s="126">
        <v>19</v>
      </c>
      <c r="H2605" s="166">
        <v>1079</v>
      </c>
      <c r="I2605" s="166">
        <v>1174</v>
      </c>
      <c r="J2605" s="166">
        <v>1411</v>
      </c>
      <c r="K2605" s="357">
        <v>1097</v>
      </c>
      <c r="L2605" s="357">
        <v>1185</v>
      </c>
      <c r="M2605" s="357">
        <v>1437</v>
      </c>
      <c r="N2605" s="357">
        <v>1260</v>
      </c>
      <c r="O2605" s="357">
        <v>1065</v>
      </c>
      <c r="P2605" s="357">
        <v>1192</v>
      </c>
      <c r="Q2605" s="357">
        <v>1404</v>
      </c>
      <c r="R2605" s="357">
        <v>1248</v>
      </c>
      <c r="S2605" s="362" t="s">
        <v>2207</v>
      </c>
      <c r="T2605" s="362" t="s">
        <v>2207</v>
      </c>
      <c r="U2605" s="362" t="s">
        <v>2207</v>
      </c>
      <c r="V2605" s="362" t="s">
        <v>2207</v>
      </c>
      <c r="W2605" s="362" t="s">
        <v>2207</v>
      </c>
      <c r="X2605" s="357">
        <v>1110</v>
      </c>
      <c r="Y2605" s="357">
        <v>1300</v>
      </c>
      <c r="Z2605" s="357">
        <v>1568</v>
      </c>
      <c r="AA2605" s="357">
        <v>1324</v>
      </c>
      <c r="AB2605" s="357">
        <v>1125</v>
      </c>
      <c r="AC2605" s="357">
        <v>1329</v>
      </c>
      <c r="AD2605" s="357">
        <v>1604</v>
      </c>
      <c r="AE2605" s="357">
        <v>1337</v>
      </c>
      <c r="AF2605" s="357">
        <v>1193</v>
      </c>
      <c r="AG2605" s="357">
        <v>1392</v>
      </c>
      <c r="AH2605" s="357">
        <v>1678</v>
      </c>
      <c r="AI2605" s="368" t="s">
        <v>2207</v>
      </c>
      <c r="AJ2605" s="357">
        <v>1135</v>
      </c>
      <c r="AK2605" s="357">
        <v>1333</v>
      </c>
      <c r="AL2605" s="357">
        <v>1609</v>
      </c>
      <c r="AM2605" s="357">
        <v>1099</v>
      </c>
      <c r="AN2605" s="357">
        <v>1270</v>
      </c>
      <c r="AO2605" s="357">
        <v>1498</v>
      </c>
      <c r="AP2605" s="362" t="s">
        <v>2207</v>
      </c>
      <c r="AQ2605" s="362" t="s">
        <v>2207</v>
      </c>
      <c r="AR2605" s="362" t="s">
        <v>2207</v>
      </c>
      <c r="AS2605" s="357">
        <v>1452</v>
      </c>
      <c r="AT2605" s="105"/>
      <c r="AU2605" s="105" t="s">
        <v>3396</v>
      </c>
      <c r="AV2605" s="126">
        <v>19</v>
      </c>
    </row>
    <row r="2606" spans="1:48" ht="23.25" customHeight="1">
      <c r="B2606" s="440"/>
      <c r="D2606" s="105" t="s">
        <v>2997</v>
      </c>
      <c r="E2606" s="164" t="s">
        <v>2997</v>
      </c>
      <c r="F2606" s="165" t="s">
        <v>3806</v>
      </c>
      <c r="G2606" s="126">
        <v>19</v>
      </c>
      <c r="H2606" s="166">
        <v>1144</v>
      </c>
      <c r="I2606" s="166">
        <v>1237</v>
      </c>
      <c r="J2606" s="166">
        <v>1489</v>
      </c>
      <c r="K2606" s="357">
        <v>1161</v>
      </c>
      <c r="L2606" s="357">
        <v>1248</v>
      </c>
      <c r="M2606" s="357">
        <v>1515</v>
      </c>
      <c r="N2606" s="357">
        <v>1334</v>
      </c>
      <c r="O2606" s="357">
        <v>1128</v>
      </c>
      <c r="P2606" s="357">
        <v>1256</v>
      </c>
      <c r="Q2606" s="357">
        <v>1474</v>
      </c>
      <c r="R2606" s="357">
        <v>1317</v>
      </c>
      <c r="S2606" s="362" t="s">
        <v>2207</v>
      </c>
      <c r="T2606" s="362" t="s">
        <v>2207</v>
      </c>
      <c r="U2606" s="362" t="s">
        <v>2207</v>
      </c>
      <c r="V2606" s="362" t="s">
        <v>2207</v>
      </c>
      <c r="W2606" s="362" t="s">
        <v>2207</v>
      </c>
      <c r="X2606" s="357">
        <v>1200</v>
      </c>
      <c r="Y2606" s="357">
        <v>1392</v>
      </c>
      <c r="Z2606" s="357">
        <v>1676</v>
      </c>
      <c r="AA2606" s="357">
        <v>1425</v>
      </c>
      <c r="AB2606" s="357">
        <v>1237</v>
      </c>
      <c r="AC2606" s="357">
        <v>1436</v>
      </c>
      <c r="AD2606" s="357">
        <v>1730</v>
      </c>
      <c r="AE2606" s="357">
        <v>1461</v>
      </c>
      <c r="AF2606" s="357">
        <v>1442</v>
      </c>
      <c r="AG2606" s="357">
        <v>1645</v>
      </c>
      <c r="AH2606" s="357">
        <v>1976</v>
      </c>
      <c r="AI2606" s="368" t="s">
        <v>2207</v>
      </c>
      <c r="AJ2606" s="357">
        <v>1226</v>
      </c>
      <c r="AK2606" s="357">
        <v>1425</v>
      </c>
      <c r="AL2606" s="357">
        <v>1717</v>
      </c>
      <c r="AM2606" s="357">
        <v>1211</v>
      </c>
      <c r="AN2606" s="357">
        <v>1376</v>
      </c>
      <c r="AO2606" s="357">
        <v>1619</v>
      </c>
      <c r="AP2606" s="362" t="s">
        <v>2207</v>
      </c>
      <c r="AQ2606" s="362" t="s">
        <v>2207</v>
      </c>
      <c r="AR2606" s="362" t="s">
        <v>2207</v>
      </c>
      <c r="AS2606" s="362" t="s">
        <v>2207</v>
      </c>
      <c r="AT2606" s="105"/>
      <c r="AU2606" s="105" t="s">
        <v>2997</v>
      </c>
      <c r="AV2606" s="126">
        <v>19</v>
      </c>
    </row>
    <row r="2607" spans="1:48" ht="23.25" customHeight="1">
      <c r="B2607" s="440"/>
      <c r="D2607" s="105" t="s">
        <v>3398</v>
      </c>
      <c r="E2607" s="164" t="s">
        <v>3398</v>
      </c>
      <c r="F2607" s="165" t="s">
        <v>3806</v>
      </c>
      <c r="G2607" s="126">
        <v>19</v>
      </c>
      <c r="H2607" s="166">
        <v>1144</v>
      </c>
      <c r="I2607" s="166">
        <v>1237</v>
      </c>
      <c r="J2607" s="166">
        <v>1489</v>
      </c>
      <c r="K2607" s="357">
        <v>1161</v>
      </c>
      <c r="L2607" s="357">
        <v>1248</v>
      </c>
      <c r="M2607" s="357">
        <v>1515</v>
      </c>
      <c r="N2607" s="357">
        <v>1334</v>
      </c>
      <c r="O2607" s="357">
        <v>1128</v>
      </c>
      <c r="P2607" s="357">
        <v>1256</v>
      </c>
      <c r="Q2607" s="357">
        <v>1474</v>
      </c>
      <c r="R2607" s="357">
        <v>1317</v>
      </c>
      <c r="S2607" s="362" t="s">
        <v>2207</v>
      </c>
      <c r="T2607" s="362" t="s">
        <v>2207</v>
      </c>
      <c r="U2607" s="362" t="s">
        <v>2207</v>
      </c>
      <c r="V2607" s="362" t="s">
        <v>2207</v>
      </c>
      <c r="W2607" s="362" t="s">
        <v>2207</v>
      </c>
      <c r="X2607" s="357">
        <v>1200</v>
      </c>
      <c r="Y2607" s="357">
        <v>1392</v>
      </c>
      <c r="Z2607" s="357">
        <v>1676</v>
      </c>
      <c r="AA2607" s="357">
        <v>1425</v>
      </c>
      <c r="AB2607" s="357">
        <v>1237</v>
      </c>
      <c r="AC2607" s="357">
        <v>1436</v>
      </c>
      <c r="AD2607" s="357">
        <v>1730</v>
      </c>
      <c r="AE2607" s="357">
        <v>1461</v>
      </c>
      <c r="AF2607" s="357">
        <v>1442</v>
      </c>
      <c r="AG2607" s="357">
        <v>1645</v>
      </c>
      <c r="AH2607" s="357">
        <v>1976</v>
      </c>
      <c r="AI2607" s="368" t="s">
        <v>2207</v>
      </c>
      <c r="AJ2607" s="357">
        <v>1226</v>
      </c>
      <c r="AK2607" s="357">
        <v>1425</v>
      </c>
      <c r="AL2607" s="357">
        <v>1717</v>
      </c>
      <c r="AM2607" s="357">
        <v>1211</v>
      </c>
      <c r="AN2607" s="357">
        <v>1376</v>
      </c>
      <c r="AO2607" s="357">
        <v>1619</v>
      </c>
      <c r="AP2607" s="362" t="s">
        <v>2207</v>
      </c>
      <c r="AQ2607" s="362" t="s">
        <v>2207</v>
      </c>
      <c r="AR2607" s="362" t="s">
        <v>2207</v>
      </c>
      <c r="AS2607" s="362" t="s">
        <v>2207</v>
      </c>
      <c r="AT2607" s="105"/>
      <c r="AU2607" s="105" t="s">
        <v>3398</v>
      </c>
      <c r="AV2607" s="126">
        <v>19</v>
      </c>
    </row>
    <row r="2608" spans="1:48" ht="23.25" customHeight="1">
      <c r="A2608" s="396"/>
      <c r="B2608" s="440"/>
      <c r="D2608" s="105" t="s">
        <v>1245</v>
      </c>
      <c r="E2608" s="164" t="s">
        <v>1245</v>
      </c>
      <c r="F2608" s="165" t="s">
        <v>812</v>
      </c>
      <c r="G2608" s="126">
        <v>20</v>
      </c>
      <c r="H2608" s="166">
        <v>1208</v>
      </c>
      <c r="I2608" s="166">
        <v>1307</v>
      </c>
      <c r="J2608" s="166">
        <v>1541</v>
      </c>
      <c r="K2608" s="357">
        <v>1225</v>
      </c>
      <c r="L2608" s="357">
        <v>1317</v>
      </c>
      <c r="M2608" s="357">
        <v>1567</v>
      </c>
      <c r="N2608" s="357">
        <v>1334</v>
      </c>
      <c r="O2608" s="357">
        <v>1191</v>
      </c>
      <c r="P2608" s="357">
        <v>1325</v>
      </c>
      <c r="Q2608" s="357">
        <v>1557</v>
      </c>
      <c r="R2608" s="357">
        <v>1224</v>
      </c>
      <c r="S2608" s="362" t="s">
        <v>2207</v>
      </c>
      <c r="T2608" s="362" t="s">
        <v>2207</v>
      </c>
      <c r="U2608" s="362" t="s">
        <v>2207</v>
      </c>
      <c r="V2608" s="362" t="s">
        <v>2207</v>
      </c>
      <c r="W2608" s="362" t="s">
        <v>2207</v>
      </c>
      <c r="X2608" s="357">
        <v>1220</v>
      </c>
      <c r="Y2608" s="357">
        <v>1391</v>
      </c>
      <c r="Z2608" s="357">
        <v>1735</v>
      </c>
      <c r="AA2608" s="357">
        <v>1433</v>
      </c>
      <c r="AB2608" s="357">
        <v>1262</v>
      </c>
      <c r="AC2608" s="357">
        <v>1476</v>
      </c>
      <c r="AD2608" s="357">
        <v>1799</v>
      </c>
      <c r="AE2608" s="357">
        <v>1480</v>
      </c>
      <c r="AF2608" s="357">
        <v>1475</v>
      </c>
      <c r="AG2608" s="357">
        <v>1693</v>
      </c>
      <c r="AH2608" s="357">
        <v>2054</v>
      </c>
      <c r="AI2608" s="368" t="s">
        <v>2207</v>
      </c>
      <c r="AJ2608" s="357">
        <v>1251</v>
      </c>
      <c r="AK2608" s="357">
        <v>1430</v>
      </c>
      <c r="AL2608" s="357">
        <v>1777</v>
      </c>
      <c r="AM2608" s="357">
        <v>1247</v>
      </c>
      <c r="AN2608" s="357">
        <v>1425</v>
      </c>
      <c r="AO2608" s="357">
        <v>1688</v>
      </c>
      <c r="AP2608" s="362" t="s">
        <v>2207</v>
      </c>
      <c r="AQ2608" s="362" t="s">
        <v>2207</v>
      </c>
      <c r="AR2608" s="362" t="s">
        <v>2207</v>
      </c>
      <c r="AS2608" s="362" t="s">
        <v>2207</v>
      </c>
      <c r="AT2608" s="105"/>
      <c r="AU2608" s="105" t="s">
        <v>1245</v>
      </c>
      <c r="AV2608" s="126">
        <v>20</v>
      </c>
    </row>
    <row r="2609" spans="2:48" ht="23.25" customHeight="1">
      <c r="B2609" s="440"/>
      <c r="D2609" s="105" t="s">
        <v>3399</v>
      </c>
      <c r="E2609" s="164" t="s">
        <v>3399</v>
      </c>
      <c r="F2609" s="165" t="s">
        <v>812</v>
      </c>
      <c r="G2609" s="126">
        <v>20</v>
      </c>
      <c r="H2609" s="166">
        <v>1208</v>
      </c>
      <c r="I2609" s="166">
        <v>1307</v>
      </c>
      <c r="J2609" s="166">
        <v>1541</v>
      </c>
      <c r="K2609" s="357">
        <v>1225</v>
      </c>
      <c r="L2609" s="357">
        <v>1317</v>
      </c>
      <c r="M2609" s="357">
        <v>1567</v>
      </c>
      <c r="N2609" s="357">
        <v>1334</v>
      </c>
      <c r="O2609" s="357">
        <v>1191</v>
      </c>
      <c r="P2609" s="357">
        <v>1325</v>
      </c>
      <c r="Q2609" s="357">
        <v>1557</v>
      </c>
      <c r="R2609" s="357">
        <v>1224</v>
      </c>
      <c r="S2609" s="362" t="s">
        <v>2207</v>
      </c>
      <c r="T2609" s="362" t="s">
        <v>2207</v>
      </c>
      <c r="U2609" s="362" t="s">
        <v>2207</v>
      </c>
      <c r="V2609" s="362" t="s">
        <v>2207</v>
      </c>
      <c r="W2609" s="362" t="s">
        <v>2207</v>
      </c>
      <c r="X2609" s="357">
        <v>1220</v>
      </c>
      <c r="Y2609" s="357">
        <v>1391</v>
      </c>
      <c r="Z2609" s="357">
        <v>1735</v>
      </c>
      <c r="AA2609" s="357">
        <v>1433</v>
      </c>
      <c r="AB2609" s="357">
        <v>1262</v>
      </c>
      <c r="AC2609" s="357">
        <v>1476</v>
      </c>
      <c r="AD2609" s="357">
        <v>1799</v>
      </c>
      <c r="AE2609" s="357">
        <v>1480</v>
      </c>
      <c r="AF2609" s="357">
        <v>1475</v>
      </c>
      <c r="AG2609" s="357">
        <v>1693</v>
      </c>
      <c r="AH2609" s="357">
        <v>2054</v>
      </c>
      <c r="AI2609" s="368" t="s">
        <v>2207</v>
      </c>
      <c r="AJ2609" s="357">
        <v>1251</v>
      </c>
      <c r="AK2609" s="357">
        <v>1430</v>
      </c>
      <c r="AL2609" s="357">
        <v>1777</v>
      </c>
      <c r="AM2609" s="357">
        <v>1247</v>
      </c>
      <c r="AN2609" s="357">
        <v>1425</v>
      </c>
      <c r="AO2609" s="357">
        <v>1688</v>
      </c>
      <c r="AP2609" s="362" t="s">
        <v>2207</v>
      </c>
      <c r="AQ2609" s="362" t="s">
        <v>2207</v>
      </c>
      <c r="AR2609" s="362" t="s">
        <v>2207</v>
      </c>
      <c r="AS2609" s="362" t="s">
        <v>2207</v>
      </c>
      <c r="AT2609" s="105"/>
      <c r="AU2609" s="105" t="s">
        <v>3399</v>
      </c>
      <c r="AV2609" s="126">
        <v>20</v>
      </c>
    </row>
    <row r="2610" spans="2:48" ht="23.25" customHeight="1">
      <c r="B2610" s="440"/>
      <c r="D2610" s="105" t="s">
        <v>1241</v>
      </c>
      <c r="E2610" s="164" t="s">
        <v>1241</v>
      </c>
      <c r="F2610" s="165" t="s">
        <v>813</v>
      </c>
      <c r="G2610" s="126">
        <v>20</v>
      </c>
      <c r="H2610" s="166">
        <v>1136</v>
      </c>
      <c r="I2610" s="166">
        <v>1236</v>
      </c>
      <c r="J2610" s="166">
        <v>1461</v>
      </c>
      <c r="K2610" s="357">
        <v>1153</v>
      </c>
      <c r="L2610" s="357">
        <v>1247</v>
      </c>
      <c r="M2610" s="357">
        <v>1486</v>
      </c>
      <c r="N2610" s="357">
        <v>1260</v>
      </c>
      <c r="O2610" s="357">
        <v>1120</v>
      </c>
      <c r="P2610" s="357">
        <v>1253</v>
      </c>
      <c r="Q2610" s="357">
        <v>1476</v>
      </c>
      <c r="R2610" s="357">
        <v>1168</v>
      </c>
      <c r="S2610" s="362" t="s">
        <v>2207</v>
      </c>
      <c r="T2610" s="362" t="s">
        <v>2207</v>
      </c>
      <c r="U2610" s="362" t="s">
        <v>2207</v>
      </c>
      <c r="V2610" s="362" t="s">
        <v>2207</v>
      </c>
      <c r="W2610" s="362" t="s">
        <v>2207</v>
      </c>
      <c r="X2610" s="357">
        <v>1136</v>
      </c>
      <c r="Y2610" s="357">
        <v>1305</v>
      </c>
      <c r="Z2610" s="357">
        <v>1633</v>
      </c>
      <c r="AA2610" s="357">
        <v>1339</v>
      </c>
      <c r="AB2610" s="357">
        <v>1146</v>
      </c>
      <c r="AC2610" s="357">
        <v>1358</v>
      </c>
      <c r="AD2610" s="357">
        <v>1660</v>
      </c>
      <c r="AE2610" s="357">
        <v>1350</v>
      </c>
      <c r="AF2610" s="357">
        <v>1217</v>
      </c>
      <c r="AG2610" s="357">
        <v>1430</v>
      </c>
      <c r="AH2610" s="357">
        <v>1745</v>
      </c>
      <c r="AI2610" s="368" t="s">
        <v>2207</v>
      </c>
      <c r="AJ2610" s="357">
        <v>1167</v>
      </c>
      <c r="AK2610" s="357">
        <v>1344</v>
      </c>
      <c r="AL2610" s="357">
        <v>1675</v>
      </c>
      <c r="AM2610" s="357">
        <v>1131</v>
      </c>
      <c r="AN2610" s="357">
        <v>1308</v>
      </c>
      <c r="AO2610" s="357">
        <v>1554</v>
      </c>
      <c r="AP2610" s="362" t="s">
        <v>2207</v>
      </c>
      <c r="AQ2610" s="362" t="s">
        <v>2207</v>
      </c>
      <c r="AR2610" s="362" t="s">
        <v>2207</v>
      </c>
      <c r="AS2610" s="357">
        <v>1514</v>
      </c>
      <c r="AT2610" s="105"/>
      <c r="AU2610" s="105" t="s">
        <v>1241</v>
      </c>
      <c r="AV2610" s="126">
        <v>20</v>
      </c>
    </row>
    <row r="2611" spans="2:48" ht="23.25" customHeight="1">
      <c r="B2611" s="440"/>
      <c r="D2611" s="105" t="s">
        <v>3400</v>
      </c>
      <c r="E2611" s="164" t="s">
        <v>3400</v>
      </c>
      <c r="F2611" s="165" t="s">
        <v>813</v>
      </c>
      <c r="G2611" s="126">
        <v>20</v>
      </c>
      <c r="H2611" s="166">
        <v>1136</v>
      </c>
      <c r="I2611" s="166">
        <v>1236</v>
      </c>
      <c r="J2611" s="166">
        <v>1461</v>
      </c>
      <c r="K2611" s="357">
        <v>1153</v>
      </c>
      <c r="L2611" s="357">
        <v>1247</v>
      </c>
      <c r="M2611" s="357">
        <v>1486</v>
      </c>
      <c r="N2611" s="357">
        <v>1260</v>
      </c>
      <c r="O2611" s="357">
        <v>1120</v>
      </c>
      <c r="P2611" s="357">
        <v>1253</v>
      </c>
      <c r="Q2611" s="357">
        <v>1476</v>
      </c>
      <c r="R2611" s="357">
        <v>1168</v>
      </c>
      <c r="S2611" s="362" t="s">
        <v>2207</v>
      </c>
      <c r="T2611" s="362" t="s">
        <v>2207</v>
      </c>
      <c r="U2611" s="362" t="s">
        <v>2207</v>
      </c>
      <c r="V2611" s="362" t="s">
        <v>2207</v>
      </c>
      <c r="W2611" s="362" t="s">
        <v>2207</v>
      </c>
      <c r="X2611" s="357">
        <v>1136</v>
      </c>
      <c r="Y2611" s="357">
        <v>1305</v>
      </c>
      <c r="Z2611" s="357">
        <v>1633</v>
      </c>
      <c r="AA2611" s="357">
        <v>1339</v>
      </c>
      <c r="AB2611" s="357">
        <v>1146</v>
      </c>
      <c r="AC2611" s="357">
        <v>1358</v>
      </c>
      <c r="AD2611" s="357">
        <v>1660</v>
      </c>
      <c r="AE2611" s="357">
        <v>1350</v>
      </c>
      <c r="AF2611" s="357">
        <v>1217</v>
      </c>
      <c r="AG2611" s="357">
        <v>1430</v>
      </c>
      <c r="AH2611" s="357">
        <v>1745</v>
      </c>
      <c r="AI2611" s="368" t="s">
        <v>2207</v>
      </c>
      <c r="AJ2611" s="357">
        <v>1167</v>
      </c>
      <c r="AK2611" s="357">
        <v>1344</v>
      </c>
      <c r="AL2611" s="357">
        <v>1675</v>
      </c>
      <c r="AM2611" s="357">
        <v>1131</v>
      </c>
      <c r="AN2611" s="357">
        <v>1308</v>
      </c>
      <c r="AO2611" s="357">
        <v>1554</v>
      </c>
      <c r="AP2611" s="362" t="s">
        <v>2207</v>
      </c>
      <c r="AQ2611" s="362" t="s">
        <v>2207</v>
      </c>
      <c r="AR2611" s="362" t="s">
        <v>2207</v>
      </c>
      <c r="AS2611" s="357">
        <v>1514</v>
      </c>
      <c r="AT2611" s="105"/>
      <c r="AU2611" s="105" t="s">
        <v>3400</v>
      </c>
      <c r="AV2611" s="126">
        <v>20</v>
      </c>
    </row>
    <row r="2612" spans="2:48" ht="23.25" customHeight="1">
      <c r="B2612" s="440"/>
      <c r="D2612" s="105" t="s">
        <v>1249</v>
      </c>
      <c r="E2612" s="164" t="s">
        <v>1249</v>
      </c>
      <c r="F2612" s="165" t="s">
        <v>815</v>
      </c>
      <c r="G2612" s="126">
        <v>20</v>
      </c>
      <c r="H2612" s="166">
        <v>1208</v>
      </c>
      <c r="I2612" s="166">
        <v>1307</v>
      </c>
      <c r="J2612" s="166">
        <v>1541</v>
      </c>
      <c r="K2612" s="357">
        <v>1225</v>
      </c>
      <c r="L2612" s="357">
        <v>1317</v>
      </c>
      <c r="M2612" s="357">
        <v>1567</v>
      </c>
      <c r="N2612" s="357">
        <v>1334</v>
      </c>
      <c r="O2612" s="357">
        <v>1191</v>
      </c>
      <c r="P2612" s="357">
        <v>1325</v>
      </c>
      <c r="Q2612" s="357">
        <v>1557</v>
      </c>
      <c r="R2612" s="357">
        <v>1212</v>
      </c>
      <c r="S2612" s="362" t="s">
        <v>2207</v>
      </c>
      <c r="T2612" s="362" t="s">
        <v>2207</v>
      </c>
      <c r="U2612" s="362" t="s">
        <v>2207</v>
      </c>
      <c r="V2612" s="362" t="s">
        <v>2207</v>
      </c>
      <c r="W2612" s="362" t="s">
        <v>2207</v>
      </c>
      <c r="X2612" s="357">
        <v>1220</v>
      </c>
      <c r="Y2612" s="357">
        <v>1391</v>
      </c>
      <c r="Z2612" s="357">
        <v>1735</v>
      </c>
      <c r="AA2612" s="357">
        <v>1433</v>
      </c>
      <c r="AB2612" s="357">
        <v>1262</v>
      </c>
      <c r="AC2612" s="357">
        <v>1476</v>
      </c>
      <c r="AD2612" s="357">
        <v>1799</v>
      </c>
      <c r="AE2612" s="357">
        <v>1480</v>
      </c>
      <c r="AF2612" s="357">
        <v>1475</v>
      </c>
      <c r="AG2612" s="357">
        <v>1693</v>
      </c>
      <c r="AH2612" s="357">
        <v>2054</v>
      </c>
      <c r="AI2612" s="368" t="s">
        <v>2207</v>
      </c>
      <c r="AJ2612" s="357">
        <v>1251</v>
      </c>
      <c r="AK2612" s="357">
        <v>1430</v>
      </c>
      <c r="AL2612" s="357">
        <v>1777</v>
      </c>
      <c r="AM2612" s="357">
        <v>1247</v>
      </c>
      <c r="AN2612" s="357">
        <v>1425</v>
      </c>
      <c r="AO2612" s="357">
        <v>1688</v>
      </c>
      <c r="AP2612" s="362" t="s">
        <v>2207</v>
      </c>
      <c r="AQ2612" s="362" t="s">
        <v>2207</v>
      </c>
      <c r="AR2612" s="362" t="s">
        <v>2207</v>
      </c>
      <c r="AS2612" s="362" t="s">
        <v>2207</v>
      </c>
      <c r="AT2612" s="105"/>
      <c r="AU2612" s="105" t="s">
        <v>1249</v>
      </c>
      <c r="AV2612" s="126">
        <v>20</v>
      </c>
    </row>
    <row r="2613" spans="2:48" ht="23.25" customHeight="1">
      <c r="B2613" s="440"/>
      <c r="D2613" s="105" t="s">
        <v>3402</v>
      </c>
      <c r="E2613" s="164" t="s">
        <v>3402</v>
      </c>
      <c r="F2613" s="165" t="s">
        <v>815</v>
      </c>
      <c r="G2613" s="126">
        <v>20</v>
      </c>
      <c r="H2613" s="166">
        <v>1208</v>
      </c>
      <c r="I2613" s="166">
        <v>1307</v>
      </c>
      <c r="J2613" s="166">
        <v>1541</v>
      </c>
      <c r="K2613" s="357">
        <v>1225</v>
      </c>
      <c r="L2613" s="357">
        <v>1317</v>
      </c>
      <c r="M2613" s="357">
        <v>1567</v>
      </c>
      <c r="N2613" s="357">
        <v>1334</v>
      </c>
      <c r="O2613" s="357">
        <v>1191</v>
      </c>
      <c r="P2613" s="357">
        <v>1325</v>
      </c>
      <c r="Q2613" s="357">
        <v>1557</v>
      </c>
      <c r="R2613" s="357">
        <v>1212</v>
      </c>
      <c r="S2613" s="362" t="s">
        <v>2207</v>
      </c>
      <c r="T2613" s="362" t="s">
        <v>2207</v>
      </c>
      <c r="U2613" s="362" t="s">
        <v>2207</v>
      </c>
      <c r="V2613" s="362" t="s">
        <v>2207</v>
      </c>
      <c r="W2613" s="362" t="s">
        <v>2207</v>
      </c>
      <c r="X2613" s="357">
        <v>1220</v>
      </c>
      <c r="Y2613" s="357">
        <v>1391</v>
      </c>
      <c r="Z2613" s="357">
        <v>1735</v>
      </c>
      <c r="AA2613" s="357">
        <v>1433</v>
      </c>
      <c r="AB2613" s="357">
        <v>1262</v>
      </c>
      <c r="AC2613" s="357">
        <v>1476</v>
      </c>
      <c r="AD2613" s="357">
        <v>1799</v>
      </c>
      <c r="AE2613" s="357">
        <v>1480</v>
      </c>
      <c r="AF2613" s="357">
        <v>1475</v>
      </c>
      <c r="AG2613" s="357">
        <v>1693</v>
      </c>
      <c r="AH2613" s="357">
        <v>2054</v>
      </c>
      <c r="AI2613" s="368" t="s">
        <v>2207</v>
      </c>
      <c r="AJ2613" s="357">
        <v>1251</v>
      </c>
      <c r="AK2613" s="357">
        <v>1430</v>
      </c>
      <c r="AL2613" s="357">
        <v>1777</v>
      </c>
      <c r="AM2613" s="357">
        <v>1247</v>
      </c>
      <c r="AN2613" s="357">
        <v>1425</v>
      </c>
      <c r="AO2613" s="357">
        <v>1688</v>
      </c>
      <c r="AP2613" s="362" t="s">
        <v>2207</v>
      </c>
      <c r="AQ2613" s="362" t="s">
        <v>2207</v>
      </c>
      <c r="AR2613" s="362" t="s">
        <v>2207</v>
      </c>
      <c r="AS2613" s="362" t="s">
        <v>2207</v>
      </c>
      <c r="AT2613" s="105"/>
      <c r="AU2613" s="105" t="s">
        <v>3402</v>
      </c>
      <c r="AV2613" s="126">
        <v>20</v>
      </c>
    </row>
    <row r="2614" spans="2:48" ht="23.25" customHeight="1">
      <c r="B2614" s="440"/>
      <c r="D2614" s="105" t="s">
        <v>1260</v>
      </c>
      <c r="E2614" s="164" t="s">
        <v>1260</v>
      </c>
      <c r="F2614" s="165" t="s">
        <v>1254</v>
      </c>
      <c r="G2614" s="126">
        <v>20.3</v>
      </c>
      <c r="H2614" s="166">
        <v>1171</v>
      </c>
      <c r="I2614" s="166">
        <v>1268</v>
      </c>
      <c r="J2614" s="166">
        <v>1493</v>
      </c>
      <c r="K2614" s="357">
        <v>1189</v>
      </c>
      <c r="L2614" s="357">
        <v>1279</v>
      </c>
      <c r="M2614" s="357">
        <v>1519</v>
      </c>
      <c r="N2614" s="357">
        <v>1300</v>
      </c>
      <c r="O2614" s="357">
        <v>1156</v>
      </c>
      <c r="P2614" s="357">
        <v>1286</v>
      </c>
      <c r="Q2614" s="357">
        <v>1509</v>
      </c>
      <c r="R2614" s="357">
        <v>1212</v>
      </c>
      <c r="S2614" s="362" t="s">
        <v>2207</v>
      </c>
      <c r="T2614" s="362" t="s">
        <v>2207</v>
      </c>
      <c r="U2614" s="362" t="s">
        <v>2207</v>
      </c>
      <c r="V2614" s="362" t="s">
        <v>2207</v>
      </c>
      <c r="W2614" s="362" t="s">
        <v>2207</v>
      </c>
      <c r="X2614" s="357">
        <v>1192</v>
      </c>
      <c r="Y2614" s="357">
        <v>1359</v>
      </c>
      <c r="Z2614" s="357">
        <v>1677</v>
      </c>
      <c r="AA2614" s="357">
        <v>1404</v>
      </c>
      <c r="AB2614" s="357">
        <v>1234</v>
      </c>
      <c r="AC2614" s="357">
        <v>1435</v>
      </c>
      <c r="AD2614" s="357">
        <v>1742</v>
      </c>
      <c r="AE2614" s="357">
        <v>1451</v>
      </c>
      <c r="AF2614" s="357">
        <v>1447</v>
      </c>
      <c r="AG2614" s="357">
        <v>1652</v>
      </c>
      <c r="AH2614" s="357">
        <v>1997</v>
      </c>
      <c r="AI2614" s="368" t="s">
        <v>2207</v>
      </c>
      <c r="AJ2614" s="357">
        <v>1223</v>
      </c>
      <c r="AK2614" s="357">
        <v>1398</v>
      </c>
      <c r="AL2614" s="357">
        <v>1719</v>
      </c>
      <c r="AM2614" s="357">
        <v>1219</v>
      </c>
      <c r="AN2614" s="357">
        <v>1384</v>
      </c>
      <c r="AO2614" s="357">
        <v>1633</v>
      </c>
      <c r="AP2614" s="362" t="s">
        <v>2207</v>
      </c>
      <c r="AQ2614" s="362" t="s">
        <v>2207</v>
      </c>
      <c r="AR2614" s="362" t="s">
        <v>2207</v>
      </c>
      <c r="AS2614" s="362" t="s">
        <v>2207</v>
      </c>
      <c r="AT2614" s="105"/>
      <c r="AU2614" s="105" t="s">
        <v>1260</v>
      </c>
      <c r="AV2614" s="126">
        <v>20.3</v>
      </c>
    </row>
    <row r="2615" spans="2:48" ht="23.25" customHeight="1">
      <c r="B2615" s="440"/>
      <c r="D2615" s="105" t="s">
        <v>3403</v>
      </c>
      <c r="E2615" s="164" t="s">
        <v>3403</v>
      </c>
      <c r="F2615" s="165" t="s">
        <v>1254</v>
      </c>
      <c r="G2615" s="126">
        <v>20.3</v>
      </c>
      <c r="H2615" s="166">
        <v>1171</v>
      </c>
      <c r="I2615" s="166">
        <v>1268</v>
      </c>
      <c r="J2615" s="166">
        <v>1493</v>
      </c>
      <c r="K2615" s="357">
        <v>1189</v>
      </c>
      <c r="L2615" s="357">
        <v>1279</v>
      </c>
      <c r="M2615" s="357">
        <v>1519</v>
      </c>
      <c r="N2615" s="357">
        <v>1300</v>
      </c>
      <c r="O2615" s="357">
        <v>1156</v>
      </c>
      <c r="P2615" s="357">
        <v>1286</v>
      </c>
      <c r="Q2615" s="357">
        <v>1509</v>
      </c>
      <c r="R2615" s="357">
        <v>1212</v>
      </c>
      <c r="S2615" s="362" t="s">
        <v>2207</v>
      </c>
      <c r="T2615" s="362" t="s">
        <v>2207</v>
      </c>
      <c r="U2615" s="362" t="s">
        <v>2207</v>
      </c>
      <c r="V2615" s="362" t="s">
        <v>2207</v>
      </c>
      <c r="W2615" s="362" t="s">
        <v>2207</v>
      </c>
      <c r="X2615" s="357">
        <v>1192</v>
      </c>
      <c r="Y2615" s="357">
        <v>1359</v>
      </c>
      <c r="Z2615" s="357">
        <v>1677</v>
      </c>
      <c r="AA2615" s="357">
        <v>1404</v>
      </c>
      <c r="AB2615" s="357">
        <v>1234</v>
      </c>
      <c r="AC2615" s="357">
        <v>1435</v>
      </c>
      <c r="AD2615" s="357">
        <v>1742</v>
      </c>
      <c r="AE2615" s="357">
        <v>1451</v>
      </c>
      <c r="AF2615" s="357">
        <v>1447</v>
      </c>
      <c r="AG2615" s="357">
        <v>1652</v>
      </c>
      <c r="AH2615" s="357">
        <v>1997</v>
      </c>
      <c r="AI2615" s="368" t="s">
        <v>2207</v>
      </c>
      <c r="AJ2615" s="357">
        <v>1223</v>
      </c>
      <c r="AK2615" s="357">
        <v>1398</v>
      </c>
      <c r="AL2615" s="357">
        <v>1719</v>
      </c>
      <c r="AM2615" s="357">
        <v>1219</v>
      </c>
      <c r="AN2615" s="357">
        <v>1384</v>
      </c>
      <c r="AO2615" s="357">
        <v>1633</v>
      </c>
      <c r="AP2615" s="362" t="s">
        <v>2207</v>
      </c>
      <c r="AQ2615" s="362" t="s">
        <v>2207</v>
      </c>
      <c r="AR2615" s="362" t="s">
        <v>2207</v>
      </c>
      <c r="AS2615" s="362" t="s">
        <v>2207</v>
      </c>
      <c r="AT2615" s="105"/>
      <c r="AU2615" s="105" t="s">
        <v>3403</v>
      </c>
      <c r="AV2615" s="126">
        <v>20.3</v>
      </c>
    </row>
    <row r="2616" spans="2:48" ht="23.25" customHeight="1">
      <c r="B2616" s="440"/>
      <c r="D2616" s="105" t="s">
        <v>1263</v>
      </c>
      <c r="E2616" s="164" t="s">
        <v>1263</v>
      </c>
      <c r="F2616" s="165" t="s">
        <v>813</v>
      </c>
      <c r="G2616" s="126">
        <v>20.3</v>
      </c>
      <c r="H2616" s="166">
        <v>1103</v>
      </c>
      <c r="I2616" s="166">
        <v>1202</v>
      </c>
      <c r="J2616" s="166">
        <v>1417</v>
      </c>
      <c r="K2616" s="357">
        <v>1121</v>
      </c>
      <c r="L2616" s="357">
        <v>1212</v>
      </c>
      <c r="M2616" s="357">
        <v>1442</v>
      </c>
      <c r="N2616" s="357">
        <v>1230</v>
      </c>
      <c r="O2616" s="357">
        <v>1088</v>
      </c>
      <c r="P2616" s="357">
        <v>1219</v>
      </c>
      <c r="Q2616" s="357">
        <v>1432</v>
      </c>
      <c r="R2616" s="357">
        <v>1160</v>
      </c>
      <c r="S2616" s="362" t="s">
        <v>2207</v>
      </c>
      <c r="T2616" s="362" t="s">
        <v>2207</v>
      </c>
      <c r="U2616" s="362" t="s">
        <v>2207</v>
      </c>
      <c r="V2616" s="362" t="s">
        <v>2207</v>
      </c>
      <c r="W2616" s="362" t="s">
        <v>2207</v>
      </c>
      <c r="X2616" s="357">
        <v>1107</v>
      </c>
      <c r="Y2616" s="357">
        <v>1273</v>
      </c>
      <c r="Z2616" s="357">
        <v>1576</v>
      </c>
      <c r="AA2616" s="357">
        <v>1310</v>
      </c>
      <c r="AB2616" s="357">
        <v>1118</v>
      </c>
      <c r="AC2616" s="357">
        <v>1316</v>
      </c>
      <c r="AD2616" s="357">
        <v>1602</v>
      </c>
      <c r="AE2616" s="357">
        <v>1322</v>
      </c>
      <c r="AF2616" s="357">
        <v>1189</v>
      </c>
      <c r="AG2616" s="357">
        <v>1389</v>
      </c>
      <c r="AH2616" s="357">
        <v>1687</v>
      </c>
      <c r="AI2616" s="368" t="s">
        <v>2207</v>
      </c>
      <c r="AJ2616" s="357">
        <v>1139</v>
      </c>
      <c r="AK2616" s="357">
        <v>1312</v>
      </c>
      <c r="AL2616" s="357">
        <v>1618</v>
      </c>
      <c r="AM2616" s="357">
        <v>1103</v>
      </c>
      <c r="AN2616" s="357">
        <v>1267</v>
      </c>
      <c r="AO2616" s="357">
        <v>1499</v>
      </c>
      <c r="AP2616" s="362" t="s">
        <v>2207</v>
      </c>
      <c r="AQ2616" s="362" t="s">
        <v>2207</v>
      </c>
      <c r="AR2616" s="362" t="s">
        <v>2207</v>
      </c>
      <c r="AS2616" s="357">
        <v>1454</v>
      </c>
      <c r="AT2616" s="105"/>
      <c r="AU2616" s="105" t="s">
        <v>1263</v>
      </c>
      <c r="AV2616" s="126">
        <v>20.3</v>
      </c>
    </row>
    <row r="2617" spans="2:48" ht="23.25" customHeight="1">
      <c r="B2617" s="440"/>
      <c r="D2617" s="105" t="s">
        <v>3404</v>
      </c>
      <c r="E2617" s="164" t="s">
        <v>3404</v>
      </c>
      <c r="F2617" s="165" t="s">
        <v>813</v>
      </c>
      <c r="G2617" s="126">
        <v>20.3</v>
      </c>
      <c r="H2617" s="166">
        <v>1103</v>
      </c>
      <c r="I2617" s="166">
        <v>1202</v>
      </c>
      <c r="J2617" s="166">
        <v>1417</v>
      </c>
      <c r="K2617" s="357">
        <v>1121</v>
      </c>
      <c r="L2617" s="357">
        <v>1212</v>
      </c>
      <c r="M2617" s="357">
        <v>1442</v>
      </c>
      <c r="N2617" s="357">
        <v>1230</v>
      </c>
      <c r="O2617" s="357">
        <v>1088</v>
      </c>
      <c r="P2617" s="357">
        <v>1219</v>
      </c>
      <c r="Q2617" s="357">
        <v>1432</v>
      </c>
      <c r="R2617" s="357">
        <v>1160</v>
      </c>
      <c r="S2617" s="362" t="s">
        <v>2207</v>
      </c>
      <c r="T2617" s="362" t="s">
        <v>2207</v>
      </c>
      <c r="U2617" s="362" t="s">
        <v>2207</v>
      </c>
      <c r="V2617" s="362" t="s">
        <v>2207</v>
      </c>
      <c r="W2617" s="362" t="s">
        <v>2207</v>
      </c>
      <c r="X2617" s="357">
        <v>1107</v>
      </c>
      <c r="Y2617" s="357">
        <v>1273</v>
      </c>
      <c r="Z2617" s="357">
        <v>1576</v>
      </c>
      <c r="AA2617" s="357">
        <v>1310</v>
      </c>
      <c r="AB2617" s="357">
        <v>1118</v>
      </c>
      <c r="AC2617" s="357">
        <v>1316</v>
      </c>
      <c r="AD2617" s="357">
        <v>1602</v>
      </c>
      <c r="AE2617" s="357">
        <v>1322</v>
      </c>
      <c r="AF2617" s="357">
        <v>1189</v>
      </c>
      <c r="AG2617" s="357">
        <v>1389</v>
      </c>
      <c r="AH2617" s="357">
        <v>1687</v>
      </c>
      <c r="AI2617" s="368" t="s">
        <v>2207</v>
      </c>
      <c r="AJ2617" s="357">
        <v>1139</v>
      </c>
      <c r="AK2617" s="357">
        <v>1312</v>
      </c>
      <c r="AL2617" s="357">
        <v>1618</v>
      </c>
      <c r="AM2617" s="357">
        <v>1103</v>
      </c>
      <c r="AN2617" s="357">
        <v>1267</v>
      </c>
      <c r="AO2617" s="357">
        <v>1499</v>
      </c>
      <c r="AP2617" s="362" t="s">
        <v>2207</v>
      </c>
      <c r="AQ2617" s="362" t="s">
        <v>2207</v>
      </c>
      <c r="AR2617" s="362" t="s">
        <v>2207</v>
      </c>
      <c r="AS2617" s="357">
        <v>1454</v>
      </c>
      <c r="AT2617" s="105"/>
      <c r="AU2617" s="105" t="s">
        <v>3404</v>
      </c>
      <c r="AV2617" s="126">
        <v>20.3</v>
      </c>
    </row>
    <row r="2618" spans="2:48" ht="23.25" customHeight="1">
      <c r="B2618" s="440"/>
      <c r="D2618" s="105" t="s">
        <v>1257</v>
      </c>
      <c r="E2618" s="164" t="s">
        <v>1257</v>
      </c>
      <c r="F2618" s="165" t="s">
        <v>811</v>
      </c>
      <c r="G2618" s="126">
        <v>20.3</v>
      </c>
      <c r="H2618" s="166">
        <v>1171</v>
      </c>
      <c r="I2618" s="166">
        <v>1268</v>
      </c>
      <c r="J2618" s="166">
        <v>1493</v>
      </c>
      <c r="K2618" s="357">
        <v>1189</v>
      </c>
      <c r="L2618" s="357">
        <v>1279</v>
      </c>
      <c r="M2618" s="357">
        <v>1519</v>
      </c>
      <c r="N2618" s="357">
        <v>1300</v>
      </c>
      <c r="O2618" s="357">
        <v>1156</v>
      </c>
      <c r="P2618" s="357">
        <v>1286</v>
      </c>
      <c r="Q2618" s="357">
        <v>1509</v>
      </c>
      <c r="R2618" s="357">
        <v>1192</v>
      </c>
      <c r="S2618" s="362" t="s">
        <v>2207</v>
      </c>
      <c r="T2618" s="362" t="s">
        <v>2207</v>
      </c>
      <c r="U2618" s="362" t="s">
        <v>2207</v>
      </c>
      <c r="V2618" s="362" t="s">
        <v>2207</v>
      </c>
      <c r="W2618" s="362" t="s">
        <v>2207</v>
      </c>
      <c r="X2618" s="357">
        <v>1192</v>
      </c>
      <c r="Y2618" s="357">
        <v>1359</v>
      </c>
      <c r="Z2618" s="357">
        <v>1677</v>
      </c>
      <c r="AA2618" s="357">
        <v>1404</v>
      </c>
      <c r="AB2618" s="357">
        <v>1234</v>
      </c>
      <c r="AC2618" s="357">
        <v>1435</v>
      </c>
      <c r="AD2618" s="357">
        <v>1742</v>
      </c>
      <c r="AE2618" s="357">
        <v>1451</v>
      </c>
      <c r="AF2618" s="357">
        <v>1447</v>
      </c>
      <c r="AG2618" s="357">
        <v>1652</v>
      </c>
      <c r="AH2618" s="357">
        <v>1997</v>
      </c>
      <c r="AI2618" s="368" t="s">
        <v>2207</v>
      </c>
      <c r="AJ2618" s="357">
        <v>1223</v>
      </c>
      <c r="AK2618" s="357">
        <v>1398</v>
      </c>
      <c r="AL2618" s="357">
        <v>1719</v>
      </c>
      <c r="AM2618" s="357">
        <v>1219</v>
      </c>
      <c r="AN2618" s="357">
        <v>1384</v>
      </c>
      <c r="AO2618" s="357">
        <v>1633</v>
      </c>
      <c r="AP2618" s="362" t="s">
        <v>2207</v>
      </c>
      <c r="AQ2618" s="362" t="s">
        <v>2207</v>
      </c>
      <c r="AR2618" s="362" t="s">
        <v>2207</v>
      </c>
      <c r="AS2618" s="362" t="s">
        <v>2207</v>
      </c>
      <c r="AT2618" s="105"/>
      <c r="AU2618" s="105" t="s">
        <v>1257</v>
      </c>
      <c r="AV2618" s="126">
        <v>20.3</v>
      </c>
    </row>
    <row r="2619" spans="2:48" ht="23.25" customHeight="1">
      <c r="B2619" s="440"/>
      <c r="D2619" s="105" t="s">
        <v>3406</v>
      </c>
      <c r="E2619" s="164" t="s">
        <v>3406</v>
      </c>
      <c r="F2619" s="165" t="s">
        <v>811</v>
      </c>
      <c r="G2619" s="126">
        <v>20.3</v>
      </c>
      <c r="H2619" s="166">
        <v>1171</v>
      </c>
      <c r="I2619" s="166">
        <v>1268</v>
      </c>
      <c r="J2619" s="166">
        <v>1493</v>
      </c>
      <c r="K2619" s="357">
        <v>1189</v>
      </c>
      <c r="L2619" s="357">
        <v>1279</v>
      </c>
      <c r="M2619" s="357">
        <v>1519</v>
      </c>
      <c r="N2619" s="357">
        <v>1300</v>
      </c>
      <c r="O2619" s="357">
        <v>1156</v>
      </c>
      <c r="P2619" s="357">
        <v>1286</v>
      </c>
      <c r="Q2619" s="357">
        <v>1509</v>
      </c>
      <c r="R2619" s="357">
        <v>1192</v>
      </c>
      <c r="S2619" s="362" t="s">
        <v>2207</v>
      </c>
      <c r="T2619" s="362" t="s">
        <v>2207</v>
      </c>
      <c r="U2619" s="362" t="s">
        <v>2207</v>
      </c>
      <c r="V2619" s="362" t="s">
        <v>2207</v>
      </c>
      <c r="W2619" s="362" t="s">
        <v>2207</v>
      </c>
      <c r="X2619" s="357">
        <v>1192</v>
      </c>
      <c r="Y2619" s="357">
        <v>1359</v>
      </c>
      <c r="Z2619" s="357">
        <v>1677</v>
      </c>
      <c r="AA2619" s="357">
        <v>1404</v>
      </c>
      <c r="AB2619" s="357">
        <v>1234</v>
      </c>
      <c r="AC2619" s="357">
        <v>1435</v>
      </c>
      <c r="AD2619" s="357">
        <v>1742</v>
      </c>
      <c r="AE2619" s="357">
        <v>1451</v>
      </c>
      <c r="AF2619" s="357">
        <v>1447</v>
      </c>
      <c r="AG2619" s="357">
        <v>1652</v>
      </c>
      <c r="AH2619" s="357">
        <v>1997</v>
      </c>
      <c r="AI2619" s="368" t="s">
        <v>2207</v>
      </c>
      <c r="AJ2619" s="357">
        <v>1223</v>
      </c>
      <c r="AK2619" s="357">
        <v>1398</v>
      </c>
      <c r="AL2619" s="357">
        <v>1719</v>
      </c>
      <c r="AM2619" s="357">
        <v>1219</v>
      </c>
      <c r="AN2619" s="357">
        <v>1384</v>
      </c>
      <c r="AO2619" s="357">
        <v>1633</v>
      </c>
      <c r="AP2619" s="362" t="s">
        <v>2207</v>
      </c>
      <c r="AQ2619" s="362" t="s">
        <v>2207</v>
      </c>
      <c r="AR2619" s="362" t="s">
        <v>2207</v>
      </c>
      <c r="AS2619" s="362" t="s">
        <v>2207</v>
      </c>
      <c r="AT2619" s="105"/>
      <c r="AU2619" s="105" t="s">
        <v>3406</v>
      </c>
      <c r="AV2619" s="126">
        <v>20.3</v>
      </c>
    </row>
    <row r="2620" spans="2:48" ht="23.25" customHeight="1">
      <c r="B2620" s="440"/>
      <c r="D2620" s="105" t="s">
        <v>1261</v>
      </c>
      <c r="E2620" s="164" t="s">
        <v>1261</v>
      </c>
      <c r="F2620" s="165" t="s">
        <v>1255</v>
      </c>
      <c r="G2620" s="126">
        <v>22.8</v>
      </c>
      <c r="H2620" s="166">
        <v>1229</v>
      </c>
      <c r="I2620" s="166">
        <v>1336</v>
      </c>
      <c r="J2620" s="166">
        <v>1573</v>
      </c>
      <c r="K2620" s="357">
        <v>1246</v>
      </c>
      <c r="L2620" s="357">
        <v>1346</v>
      </c>
      <c r="M2620" s="357">
        <v>1599</v>
      </c>
      <c r="N2620" s="357">
        <v>1365</v>
      </c>
      <c r="O2620" s="357">
        <v>1212</v>
      </c>
      <c r="P2620" s="357">
        <v>1354</v>
      </c>
      <c r="Q2620" s="357">
        <v>1589</v>
      </c>
      <c r="R2620" s="357">
        <v>1266</v>
      </c>
      <c r="S2620" s="362" t="s">
        <v>2207</v>
      </c>
      <c r="T2620" s="362" t="s">
        <v>2207</v>
      </c>
      <c r="U2620" s="362" t="s">
        <v>2207</v>
      </c>
      <c r="V2620" s="362" t="s">
        <v>2207</v>
      </c>
      <c r="W2620" s="362" t="s">
        <v>2207</v>
      </c>
      <c r="X2620" s="357">
        <v>1243</v>
      </c>
      <c r="Y2620" s="357">
        <v>1452</v>
      </c>
      <c r="Z2620" s="357">
        <v>1762</v>
      </c>
      <c r="AA2620" s="357">
        <v>1467</v>
      </c>
      <c r="AB2620" s="357">
        <v>1286</v>
      </c>
      <c r="AC2620" s="357">
        <v>1503</v>
      </c>
      <c r="AD2620" s="357">
        <v>1827</v>
      </c>
      <c r="AE2620" s="357">
        <v>1514</v>
      </c>
      <c r="AF2620" s="357">
        <v>1508</v>
      </c>
      <c r="AG2620" s="357">
        <v>1735</v>
      </c>
      <c r="AH2620" s="357">
        <v>2102</v>
      </c>
      <c r="AI2620" s="368" t="s">
        <v>2207</v>
      </c>
      <c r="AJ2620" s="357">
        <v>1274</v>
      </c>
      <c r="AK2620" s="357">
        <v>1491</v>
      </c>
      <c r="AL2620" s="357">
        <v>1804</v>
      </c>
      <c r="AM2620" s="357">
        <v>1270</v>
      </c>
      <c r="AN2620" s="357">
        <v>1450</v>
      </c>
      <c r="AO2620" s="357">
        <v>1715</v>
      </c>
      <c r="AP2620" s="362" t="s">
        <v>2207</v>
      </c>
      <c r="AQ2620" s="362" t="s">
        <v>2207</v>
      </c>
      <c r="AR2620" s="362" t="s">
        <v>2207</v>
      </c>
      <c r="AS2620" s="362" t="s">
        <v>2207</v>
      </c>
      <c r="AT2620" s="105"/>
      <c r="AU2620" s="105" t="s">
        <v>1261</v>
      </c>
      <c r="AV2620" s="126">
        <v>22.8</v>
      </c>
    </row>
    <row r="2621" spans="2:48" ht="23.25" customHeight="1">
      <c r="B2621" s="440"/>
      <c r="D2621" s="105" t="s">
        <v>3407</v>
      </c>
      <c r="E2621" s="164" t="s">
        <v>3407</v>
      </c>
      <c r="F2621" s="165" t="s">
        <v>1255</v>
      </c>
      <c r="G2621" s="126">
        <v>22.8</v>
      </c>
      <c r="H2621" s="166">
        <v>1229</v>
      </c>
      <c r="I2621" s="166">
        <v>1336</v>
      </c>
      <c r="J2621" s="166">
        <v>1573</v>
      </c>
      <c r="K2621" s="357">
        <v>1246</v>
      </c>
      <c r="L2621" s="357">
        <v>1346</v>
      </c>
      <c r="M2621" s="357">
        <v>1599</v>
      </c>
      <c r="N2621" s="357">
        <v>1365</v>
      </c>
      <c r="O2621" s="357">
        <v>1212</v>
      </c>
      <c r="P2621" s="357">
        <v>1354</v>
      </c>
      <c r="Q2621" s="357">
        <v>1589</v>
      </c>
      <c r="R2621" s="357">
        <v>1266</v>
      </c>
      <c r="S2621" s="362" t="s">
        <v>2207</v>
      </c>
      <c r="T2621" s="362" t="s">
        <v>2207</v>
      </c>
      <c r="U2621" s="362" t="s">
        <v>2207</v>
      </c>
      <c r="V2621" s="362" t="s">
        <v>2207</v>
      </c>
      <c r="W2621" s="362" t="s">
        <v>2207</v>
      </c>
      <c r="X2621" s="357">
        <v>1243</v>
      </c>
      <c r="Y2621" s="357">
        <v>1452</v>
      </c>
      <c r="Z2621" s="357">
        <v>1762</v>
      </c>
      <c r="AA2621" s="357">
        <v>1467</v>
      </c>
      <c r="AB2621" s="357">
        <v>1286</v>
      </c>
      <c r="AC2621" s="357">
        <v>1503</v>
      </c>
      <c r="AD2621" s="357">
        <v>1827</v>
      </c>
      <c r="AE2621" s="357">
        <v>1514</v>
      </c>
      <c r="AF2621" s="357">
        <v>1508</v>
      </c>
      <c r="AG2621" s="357">
        <v>1735</v>
      </c>
      <c r="AH2621" s="357">
        <v>2102</v>
      </c>
      <c r="AI2621" s="368" t="s">
        <v>2207</v>
      </c>
      <c r="AJ2621" s="357">
        <v>1274</v>
      </c>
      <c r="AK2621" s="357">
        <v>1491</v>
      </c>
      <c r="AL2621" s="357">
        <v>1804</v>
      </c>
      <c r="AM2621" s="357">
        <v>1270</v>
      </c>
      <c r="AN2621" s="357">
        <v>1450</v>
      </c>
      <c r="AO2621" s="357">
        <v>1715</v>
      </c>
      <c r="AP2621" s="362" t="s">
        <v>2207</v>
      </c>
      <c r="AQ2621" s="362" t="s">
        <v>2207</v>
      </c>
      <c r="AR2621" s="362" t="s">
        <v>2207</v>
      </c>
      <c r="AS2621" s="362" t="s">
        <v>2207</v>
      </c>
      <c r="AT2621" s="105"/>
      <c r="AU2621" s="105" t="s">
        <v>3407</v>
      </c>
      <c r="AV2621" s="126">
        <v>22.8</v>
      </c>
    </row>
    <row r="2622" spans="2:48" ht="23.25" customHeight="1">
      <c r="B2622" s="440"/>
      <c r="D2622" s="105" t="s">
        <v>1264</v>
      </c>
      <c r="E2622" s="164" t="s">
        <v>1264</v>
      </c>
      <c r="F2622" s="165" t="s">
        <v>813</v>
      </c>
      <c r="G2622" s="126">
        <v>22.8</v>
      </c>
      <c r="H2622" s="166">
        <v>1159</v>
      </c>
      <c r="I2622" s="166">
        <v>1267</v>
      </c>
      <c r="J2622" s="166">
        <v>1495</v>
      </c>
      <c r="K2622" s="357">
        <v>1176</v>
      </c>
      <c r="L2622" s="357">
        <v>1277</v>
      </c>
      <c r="M2622" s="357">
        <v>1521</v>
      </c>
      <c r="N2622" s="357">
        <v>1293</v>
      </c>
      <c r="O2622" s="357">
        <v>1143</v>
      </c>
      <c r="P2622" s="357">
        <v>1284</v>
      </c>
      <c r="Q2622" s="357">
        <v>1510</v>
      </c>
      <c r="R2622" s="357">
        <v>1212</v>
      </c>
      <c r="S2622" s="362" t="s">
        <v>2207</v>
      </c>
      <c r="T2622" s="362" t="s">
        <v>2207</v>
      </c>
      <c r="U2622" s="362" t="s">
        <v>2207</v>
      </c>
      <c r="V2622" s="362" t="s">
        <v>2207</v>
      </c>
      <c r="W2622" s="362" t="s">
        <v>2207</v>
      </c>
      <c r="X2622" s="357">
        <v>1159</v>
      </c>
      <c r="Y2622" s="357">
        <v>1366</v>
      </c>
      <c r="Z2622" s="357">
        <v>1661</v>
      </c>
      <c r="AA2622" s="357">
        <v>1374</v>
      </c>
      <c r="AB2622" s="357">
        <v>1169</v>
      </c>
      <c r="AC2622" s="357">
        <v>1384</v>
      </c>
      <c r="AD2622" s="357">
        <v>1687</v>
      </c>
      <c r="AE2622" s="357">
        <v>1385</v>
      </c>
      <c r="AF2622" s="357">
        <v>1240</v>
      </c>
      <c r="AG2622" s="357">
        <v>1457</v>
      </c>
      <c r="AH2622" s="357">
        <v>1773</v>
      </c>
      <c r="AI2622" s="368" t="s">
        <v>2207</v>
      </c>
      <c r="AJ2622" s="357">
        <v>1190</v>
      </c>
      <c r="AK2622" s="357">
        <v>1405</v>
      </c>
      <c r="AL2622" s="357">
        <v>1703</v>
      </c>
      <c r="AM2622" s="357">
        <v>1154</v>
      </c>
      <c r="AN2622" s="357">
        <v>1334</v>
      </c>
      <c r="AO2622" s="357">
        <v>1581</v>
      </c>
      <c r="AP2622" s="362" t="s">
        <v>2207</v>
      </c>
      <c r="AQ2622" s="362" t="s">
        <v>2207</v>
      </c>
      <c r="AR2622" s="362" t="s">
        <v>2207</v>
      </c>
      <c r="AS2622" s="357">
        <v>1534</v>
      </c>
      <c r="AT2622" s="105"/>
      <c r="AU2622" s="105" t="s">
        <v>1264</v>
      </c>
      <c r="AV2622" s="126">
        <v>22.8</v>
      </c>
    </row>
    <row r="2623" spans="2:48" ht="23.25" customHeight="1">
      <c r="B2623" s="440"/>
      <c r="D2623" s="105" t="s">
        <v>3408</v>
      </c>
      <c r="E2623" s="164" t="s">
        <v>3408</v>
      </c>
      <c r="F2623" s="165" t="s">
        <v>813</v>
      </c>
      <c r="G2623" s="126">
        <v>22.8</v>
      </c>
      <c r="H2623" s="166">
        <v>1159</v>
      </c>
      <c r="I2623" s="166">
        <v>1267</v>
      </c>
      <c r="J2623" s="166">
        <v>1495</v>
      </c>
      <c r="K2623" s="357">
        <v>1176</v>
      </c>
      <c r="L2623" s="357">
        <v>1277</v>
      </c>
      <c r="M2623" s="357">
        <v>1521</v>
      </c>
      <c r="N2623" s="357">
        <v>1293</v>
      </c>
      <c r="O2623" s="357">
        <v>1143</v>
      </c>
      <c r="P2623" s="357">
        <v>1284</v>
      </c>
      <c r="Q2623" s="357">
        <v>1510</v>
      </c>
      <c r="R2623" s="357">
        <v>1212</v>
      </c>
      <c r="S2623" s="362" t="s">
        <v>2207</v>
      </c>
      <c r="T2623" s="362" t="s">
        <v>2207</v>
      </c>
      <c r="U2623" s="362" t="s">
        <v>2207</v>
      </c>
      <c r="V2623" s="362" t="s">
        <v>2207</v>
      </c>
      <c r="W2623" s="362" t="s">
        <v>2207</v>
      </c>
      <c r="X2623" s="357">
        <v>1159</v>
      </c>
      <c r="Y2623" s="357">
        <v>1366</v>
      </c>
      <c r="Z2623" s="357">
        <v>1661</v>
      </c>
      <c r="AA2623" s="357">
        <v>1374</v>
      </c>
      <c r="AB2623" s="357">
        <v>1169</v>
      </c>
      <c r="AC2623" s="357">
        <v>1384</v>
      </c>
      <c r="AD2623" s="357">
        <v>1687</v>
      </c>
      <c r="AE2623" s="357">
        <v>1385</v>
      </c>
      <c r="AF2623" s="357">
        <v>1240</v>
      </c>
      <c r="AG2623" s="357">
        <v>1457</v>
      </c>
      <c r="AH2623" s="357">
        <v>1773</v>
      </c>
      <c r="AI2623" s="368" t="s">
        <v>2207</v>
      </c>
      <c r="AJ2623" s="357">
        <v>1190</v>
      </c>
      <c r="AK2623" s="357">
        <v>1405</v>
      </c>
      <c r="AL2623" s="357">
        <v>1703</v>
      </c>
      <c r="AM2623" s="357">
        <v>1154</v>
      </c>
      <c r="AN2623" s="357">
        <v>1334</v>
      </c>
      <c r="AO2623" s="357">
        <v>1581</v>
      </c>
      <c r="AP2623" s="362" t="s">
        <v>2207</v>
      </c>
      <c r="AQ2623" s="362" t="s">
        <v>2207</v>
      </c>
      <c r="AR2623" s="362" t="s">
        <v>2207</v>
      </c>
      <c r="AS2623" s="357">
        <v>1534</v>
      </c>
      <c r="AT2623" s="105"/>
      <c r="AU2623" s="105" t="s">
        <v>3408</v>
      </c>
      <c r="AV2623" s="126">
        <v>22.8</v>
      </c>
    </row>
    <row r="2624" spans="2:48" ht="23.25" customHeight="1">
      <c r="B2624" s="440"/>
      <c r="D2624" s="105" t="s">
        <v>1258</v>
      </c>
      <c r="E2624" s="164" t="s">
        <v>1258</v>
      </c>
      <c r="F2624" s="165" t="s">
        <v>1246</v>
      </c>
      <c r="G2624" s="126">
        <v>22.8</v>
      </c>
      <c r="H2624" s="166">
        <v>1229</v>
      </c>
      <c r="I2624" s="166">
        <v>1336</v>
      </c>
      <c r="J2624" s="166">
        <v>1573</v>
      </c>
      <c r="K2624" s="357">
        <v>1246</v>
      </c>
      <c r="L2624" s="357">
        <v>1346</v>
      </c>
      <c r="M2624" s="357">
        <v>1599</v>
      </c>
      <c r="N2624" s="357">
        <v>1365</v>
      </c>
      <c r="O2624" s="357">
        <v>1212</v>
      </c>
      <c r="P2624" s="357">
        <v>1354</v>
      </c>
      <c r="Q2624" s="357">
        <v>1589</v>
      </c>
      <c r="R2624" s="357">
        <v>1245</v>
      </c>
      <c r="S2624" s="362" t="s">
        <v>2207</v>
      </c>
      <c r="T2624" s="362" t="s">
        <v>2207</v>
      </c>
      <c r="U2624" s="362" t="s">
        <v>2207</v>
      </c>
      <c r="V2624" s="362" t="s">
        <v>2207</v>
      </c>
      <c r="W2624" s="362" t="s">
        <v>2207</v>
      </c>
      <c r="X2624" s="357">
        <v>1243</v>
      </c>
      <c r="Y2624" s="357">
        <v>1452</v>
      </c>
      <c r="Z2624" s="357">
        <v>1762</v>
      </c>
      <c r="AA2624" s="357">
        <v>1467</v>
      </c>
      <c r="AB2624" s="357">
        <v>1286</v>
      </c>
      <c r="AC2624" s="357">
        <v>1503</v>
      </c>
      <c r="AD2624" s="357">
        <v>1827</v>
      </c>
      <c r="AE2624" s="357">
        <v>1514</v>
      </c>
      <c r="AF2624" s="357">
        <v>1498</v>
      </c>
      <c r="AG2624" s="357">
        <v>1720</v>
      </c>
      <c r="AH2624" s="357">
        <v>2082</v>
      </c>
      <c r="AI2624" s="368" t="s">
        <v>2207</v>
      </c>
      <c r="AJ2624" s="357">
        <v>1274</v>
      </c>
      <c r="AK2624" s="357">
        <v>1491</v>
      </c>
      <c r="AL2624" s="357">
        <v>1804</v>
      </c>
      <c r="AM2624" s="357">
        <v>1270</v>
      </c>
      <c r="AN2624" s="357">
        <v>1450</v>
      </c>
      <c r="AO2624" s="357">
        <v>1715</v>
      </c>
      <c r="AP2624" s="362" t="s">
        <v>2207</v>
      </c>
      <c r="AQ2624" s="362" t="s">
        <v>2207</v>
      </c>
      <c r="AR2624" s="362" t="s">
        <v>2207</v>
      </c>
      <c r="AS2624" s="362" t="s">
        <v>2207</v>
      </c>
      <c r="AT2624" s="105"/>
      <c r="AU2624" s="105" t="s">
        <v>1258</v>
      </c>
      <c r="AV2624" s="126">
        <v>22.8</v>
      </c>
    </row>
    <row r="2625" spans="1:48" ht="23.25" customHeight="1">
      <c r="B2625" s="440"/>
      <c r="D2625" s="105" t="s">
        <v>3410</v>
      </c>
      <c r="E2625" s="164" t="s">
        <v>3410</v>
      </c>
      <c r="F2625" s="165" t="s">
        <v>1246</v>
      </c>
      <c r="G2625" s="126">
        <v>22.8</v>
      </c>
      <c r="H2625" s="166">
        <v>1229</v>
      </c>
      <c r="I2625" s="166">
        <v>1336</v>
      </c>
      <c r="J2625" s="166">
        <v>1573</v>
      </c>
      <c r="K2625" s="357">
        <v>1246</v>
      </c>
      <c r="L2625" s="357">
        <v>1346</v>
      </c>
      <c r="M2625" s="357">
        <v>1599</v>
      </c>
      <c r="N2625" s="357">
        <v>1365</v>
      </c>
      <c r="O2625" s="357">
        <v>1212</v>
      </c>
      <c r="P2625" s="357">
        <v>1354</v>
      </c>
      <c r="Q2625" s="357">
        <v>1589</v>
      </c>
      <c r="R2625" s="357">
        <v>1245</v>
      </c>
      <c r="S2625" s="362" t="s">
        <v>2207</v>
      </c>
      <c r="T2625" s="362" t="s">
        <v>2207</v>
      </c>
      <c r="U2625" s="362" t="s">
        <v>2207</v>
      </c>
      <c r="V2625" s="362" t="s">
        <v>2207</v>
      </c>
      <c r="W2625" s="362" t="s">
        <v>2207</v>
      </c>
      <c r="X2625" s="357">
        <v>1243</v>
      </c>
      <c r="Y2625" s="357">
        <v>1452</v>
      </c>
      <c r="Z2625" s="357">
        <v>1762</v>
      </c>
      <c r="AA2625" s="357">
        <v>1467</v>
      </c>
      <c r="AB2625" s="357">
        <v>1286</v>
      </c>
      <c r="AC2625" s="357">
        <v>1503</v>
      </c>
      <c r="AD2625" s="357">
        <v>1827</v>
      </c>
      <c r="AE2625" s="357">
        <v>1514</v>
      </c>
      <c r="AF2625" s="357">
        <v>1498</v>
      </c>
      <c r="AG2625" s="357">
        <v>1720</v>
      </c>
      <c r="AH2625" s="357">
        <v>2082</v>
      </c>
      <c r="AI2625" s="368" t="s">
        <v>2207</v>
      </c>
      <c r="AJ2625" s="357">
        <v>1274</v>
      </c>
      <c r="AK2625" s="357">
        <v>1491</v>
      </c>
      <c r="AL2625" s="357">
        <v>1804</v>
      </c>
      <c r="AM2625" s="357">
        <v>1270</v>
      </c>
      <c r="AN2625" s="357">
        <v>1450</v>
      </c>
      <c r="AO2625" s="357">
        <v>1715</v>
      </c>
      <c r="AP2625" s="362" t="s">
        <v>2207</v>
      </c>
      <c r="AQ2625" s="362" t="s">
        <v>2207</v>
      </c>
      <c r="AR2625" s="362" t="s">
        <v>2207</v>
      </c>
      <c r="AS2625" s="362" t="s">
        <v>2207</v>
      </c>
      <c r="AT2625" s="105"/>
      <c r="AU2625" s="105" t="s">
        <v>3410</v>
      </c>
      <c r="AV2625" s="126">
        <v>22.8</v>
      </c>
    </row>
    <row r="2626" spans="1:48" ht="23.25" customHeight="1">
      <c r="B2626" s="440"/>
      <c r="D2626" s="105" t="s">
        <v>2998</v>
      </c>
      <c r="E2626" s="164" t="s">
        <v>2998</v>
      </c>
      <c r="F2626" s="165" t="s">
        <v>3807</v>
      </c>
      <c r="G2626" s="126">
        <v>24.1</v>
      </c>
      <c r="H2626" s="166">
        <v>1323</v>
      </c>
      <c r="I2626" s="166">
        <v>1439</v>
      </c>
      <c r="J2626" s="166">
        <v>1724</v>
      </c>
      <c r="K2626" s="357">
        <v>1340</v>
      </c>
      <c r="L2626" s="357">
        <v>1450</v>
      </c>
      <c r="M2626" s="357">
        <v>1751</v>
      </c>
      <c r="N2626" s="357">
        <v>1537</v>
      </c>
      <c r="O2626" s="357">
        <v>1304</v>
      </c>
      <c r="P2626" s="357">
        <v>1458</v>
      </c>
      <c r="Q2626" s="357">
        <v>1709</v>
      </c>
      <c r="R2626" s="357">
        <v>1520</v>
      </c>
      <c r="S2626" s="362" t="s">
        <v>2207</v>
      </c>
      <c r="T2626" s="362" t="s">
        <v>2207</v>
      </c>
      <c r="U2626" s="362" t="s">
        <v>2207</v>
      </c>
      <c r="V2626" s="362" t="s">
        <v>2207</v>
      </c>
      <c r="W2626" s="362" t="s">
        <v>2207</v>
      </c>
      <c r="X2626" s="357">
        <v>1374</v>
      </c>
      <c r="Y2626" s="357">
        <v>1598</v>
      </c>
      <c r="Z2626" s="357">
        <v>1922</v>
      </c>
      <c r="AA2626" s="357">
        <v>1637</v>
      </c>
      <c r="AB2626" s="357">
        <v>1411</v>
      </c>
      <c r="AC2626" s="357">
        <v>1643</v>
      </c>
      <c r="AD2626" s="357">
        <v>1976</v>
      </c>
      <c r="AE2626" s="357">
        <v>1674</v>
      </c>
      <c r="AF2626" s="357">
        <v>1616</v>
      </c>
      <c r="AG2626" s="357">
        <v>1852</v>
      </c>
      <c r="AH2626" s="357">
        <v>2222</v>
      </c>
      <c r="AI2626" s="368" t="s">
        <v>2207</v>
      </c>
      <c r="AJ2626" s="357">
        <v>1400</v>
      </c>
      <c r="AK2626" s="357">
        <v>1631</v>
      </c>
      <c r="AL2626" s="357">
        <v>1963</v>
      </c>
      <c r="AM2626" s="357">
        <v>1386</v>
      </c>
      <c r="AN2626" s="357">
        <v>1578</v>
      </c>
      <c r="AO2626" s="357">
        <v>1855</v>
      </c>
      <c r="AP2626" s="362" t="s">
        <v>2207</v>
      </c>
      <c r="AQ2626" s="362" t="s">
        <v>2207</v>
      </c>
      <c r="AR2626" s="362" t="s">
        <v>2207</v>
      </c>
      <c r="AS2626" s="362" t="s">
        <v>2207</v>
      </c>
      <c r="AT2626" s="105"/>
      <c r="AU2626" s="105" t="s">
        <v>2998</v>
      </c>
      <c r="AV2626" s="126">
        <v>24.1</v>
      </c>
    </row>
    <row r="2627" spans="1:48" ht="23.25" customHeight="1">
      <c r="B2627" s="440"/>
      <c r="D2627" s="105" t="s">
        <v>3411</v>
      </c>
      <c r="E2627" s="164" t="s">
        <v>3411</v>
      </c>
      <c r="F2627" s="165" t="s">
        <v>3807</v>
      </c>
      <c r="G2627" s="126">
        <v>24.1</v>
      </c>
      <c r="H2627" s="166">
        <v>1323</v>
      </c>
      <c r="I2627" s="166">
        <v>1439</v>
      </c>
      <c r="J2627" s="166">
        <v>1724</v>
      </c>
      <c r="K2627" s="357">
        <v>1340</v>
      </c>
      <c r="L2627" s="357">
        <v>1450</v>
      </c>
      <c r="M2627" s="357">
        <v>1751</v>
      </c>
      <c r="N2627" s="357">
        <v>1537</v>
      </c>
      <c r="O2627" s="357">
        <v>1304</v>
      </c>
      <c r="P2627" s="357">
        <v>1458</v>
      </c>
      <c r="Q2627" s="357">
        <v>1709</v>
      </c>
      <c r="R2627" s="357">
        <v>1520</v>
      </c>
      <c r="S2627" s="362" t="s">
        <v>2207</v>
      </c>
      <c r="T2627" s="362" t="s">
        <v>2207</v>
      </c>
      <c r="U2627" s="362" t="s">
        <v>2207</v>
      </c>
      <c r="V2627" s="362" t="s">
        <v>2207</v>
      </c>
      <c r="W2627" s="362" t="s">
        <v>2207</v>
      </c>
      <c r="X2627" s="357">
        <v>1374</v>
      </c>
      <c r="Y2627" s="357">
        <v>1598</v>
      </c>
      <c r="Z2627" s="357">
        <v>1922</v>
      </c>
      <c r="AA2627" s="357">
        <v>1637</v>
      </c>
      <c r="AB2627" s="357">
        <v>1411</v>
      </c>
      <c r="AC2627" s="357">
        <v>1643</v>
      </c>
      <c r="AD2627" s="357">
        <v>1976</v>
      </c>
      <c r="AE2627" s="357">
        <v>1674</v>
      </c>
      <c r="AF2627" s="357">
        <v>1616</v>
      </c>
      <c r="AG2627" s="357">
        <v>1852</v>
      </c>
      <c r="AH2627" s="357">
        <v>2222</v>
      </c>
      <c r="AI2627" s="368" t="s">
        <v>2207</v>
      </c>
      <c r="AJ2627" s="357">
        <v>1400</v>
      </c>
      <c r="AK2627" s="357">
        <v>1631</v>
      </c>
      <c r="AL2627" s="357">
        <v>1963</v>
      </c>
      <c r="AM2627" s="357">
        <v>1386</v>
      </c>
      <c r="AN2627" s="357">
        <v>1578</v>
      </c>
      <c r="AO2627" s="357">
        <v>1855</v>
      </c>
      <c r="AP2627" s="362" t="s">
        <v>2207</v>
      </c>
      <c r="AQ2627" s="362" t="s">
        <v>2207</v>
      </c>
      <c r="AR2627" s="362" t="s">
        <v>2207</v>
      </c>
      <c r="AS2627" s="362" t="s">
        <v>2207</v>
      </c>
      <c r="AT2627" s="105"/>
      <c r="AU2627" s="105" t="s">
        <v>3411</v>
      </c>
      <c r="AV2627" s="126">
        <v>24.1</v>
      </c>
    </row>
    <row r="2628" spans="1:48" ht="23.25" customHeight="1">
      <c r="B2628" s="440"/>
      <c r="D2628" s="105" t="s">
        <v>2999</v>
      </c>
      <c r="E2628" s="164" t="s">
        <v>2999</v>
      </c>
      <c r="F2628" s="165" t="s">
        <v>3804</v>
      </c>
      <c r="G2628" s="126">
        <v>24.1</v>
      </c>
      <c r="H2628" s="166">
        <v>1259</v>
      </c>
      <c r="I2628" s="166">
        <v>1376</v>
      </c>
      <c r="J2628" s="166">
        <v>1646</v>
      </c>
      <c r="K2628" s="357">
        <v>1276</v>
      </c>
      <c r="L2628" s="357">
        <v>1387</v>
      </c>
      <c r="M2628" s="357">
        <v>1672</v>
      </c>
      <c r="N2628" s="357">
        <v>1464</v>
      </c>
      <c r="O2628" s="357">
        <v>1240</v>
      </c>
      <c r="P2628" s="357">
        <v>1395</v>
      </c>
      <c r="Q2628" s="357">
        <v>1639</v>
      </c>
      <c r="R2628" s="357">
        <v>1451</v>
      </c>
      <c r="S2628" s="362" t="s">
        <v>2207</v>
      </c>
      <c r="T2628" s="362" t="s">
        <v>2207</v>
      </c>
      <c r="U2628" s="362" t="s">
        <v>2207</v>
      </c>
      <c r="V2628" s="362" t="s">
        <v>2207</v>
      </c>
      <c r="W2628" s="362" t="s">
        <v>2207</v>
      </c>
      <c r="X2628" s="357">
        <v>1284</v>
      </c>
      <c r="Y2628" s="357">
        <v>1506</v>
      </c>
      <c r="Z2628" s="357">
        <v>1814</v>
      </c>
      <c r="AA2628" s="357">
        <v>1537</v>
      </c>
      <c r="AB2628" s="357">
        <v>1299</v>
      </c>
      <c r="AC2628" s="357">
        <v>1535</v>
      </c>
      <c r="AD2628" s="357">
        <v>1849</v>
      </c>
      <c r="AE2628" s="357">
        <v>1550</v>
      </c>
      <c r="AF2628" s="357">
        <v>1367</v>
      </c>
      <c r="AG2628" s="357">
        <v>1598</v>
      </c>
      <c r="AH2628" s="357">
        <v>1924</v>
      </c>
      <c r="AI2628" s="368" t="s">
        <v>2207</v>
      </c>
      <c r="AJ2628" s="357">
        <v>1309</v>
      </c>
      <c r="AK2628" s="357">
        <v>1539</v>
      </c>
      <c r="AL2628" s="357">
        <v>1854</v>
      </c>
      <c r="AM2628" s="357">
        <v>1273</v>
      </c>
      <c r="AN2628" s="357">
        <v>1472</v>
      </c>
      <c r="AO2628" s="357">
        <v>1734</v>
      </c>
      <c r="AP2628" s="362" t="s">
        <v>2207</v>
      </c>
      <c r="AQ2628" s="362" t="s">
        <v>2207</v>
      </c>
      <c r="AR2628" s="362" t="s">
        <v>2207</v>
      </c>
      <c r="AS2628" s="357">
        <v>1679</v>
      </c>
      <c r="AT2628" s="105"/>
      <c r="AU2628" s="105" t="s">
        <v>2999</v>
      </c>
      <c r="AV2628" s="126">
        <v>24.1</v>
      </c>
    </row>
    <row r="2629" spans="1:48" ht="23.25" customHeight="1">
      <c r="B2629" s="440"/>
      <c r="D2629" s="105" t="s">
        <v>3412</v>
      </c>
      <c r="E2629" s="164" t="s">
        <v>3412</v>
      </c>
      <c r="F2629" s="165" t="s">
        <v>3804</v>
      </c>
      <c r="G2629" s="126">
        <v>24.1</v>
      </c>
      <c r="H2629" s="166">
        <v>1259</v>
      </c>
      <c r="I2629" s="166">
        <v>1376</v>
      </c>
      <c r="J2629" s="166">
        <v>1646</v>
      </c>
      <c r="K2629" s="357">
        <v>1276</v>
      </c>
      <c r="L2629" s="357">
        <v>1387</v>
      </c>
      <c r="M2629" s="357">
        <v>1672</v>
      </c>
      <c r="N2629" s="357">
        <v>1464</v>
      </c>
      <c r="O2629" s="357">
        <v>1240</v>
      </c>
      <c r="P2629" s="357">
        <v>1395</v>
      </c>
      <c r="Q2629" s="357">
        <v>1639</v>
      </c>
      <c r="R2629" s="357">
        <v>1451</v>
      </c>
      <c r="S2629" s="362" t="s">
        <v>2207</v>
      </c>
      <c r="T2629" s="362" t="s">
        <v>2207</v>
      </c>
      <c r="U2629" s="362" t="s">
        <v>2207</v>
      </c>
      <c r="V2629" s="362" t="s">
        <v>2207</v>
      </c>
      <c r="W2629" s="362" t="s">
        <v>2207</v>
      </c>
      <c r="X2629" s="357">
        <v>1284</v>
      </c>
      <c r="Y2629" s="357">
        <v>1506</v>
      </c>
      <c r="Z2629" s="357">
        <v>1814</v>
      </c>
      <c r="AA2629" s="357">
        <v>1537</v>
      </c>
      <c r="AB2629" s="357">
        <v>1299</v>
      </c>
      <c r="AC2629" s="357">
        <v>1535</v>
      </c>
      <c r="AD2629" s="357">
        <v>1849</v>
      </c>
      <c r="AE2629" s="357">
        <v>1550</v>
      </c>
      <c r="AF2629" s="357">
        <v>1367</v>
      </c>
      <c r="AG2629" s="357">
        <v>1598</v>
      </c>
      <c r="AH2629" s="357">
        <v>1924</v>
      </c>
      <c r="AI2629" s="368" t="s">
        <v>2207</v>
      </c>
      <c r="AJ2629" s="357">
        <v>1309</v>
      </c>
      <c r="AK2629" s="357">
        <v>1539</v>
      </c>
      <c r="AL2629" s="357">
        <v>1854</v>
      </c>
      <c r="AM2629" s="357">
        <v>1273</v>
      </c>
      <c r="AN2629" s="357">
        <v>1472</v>
      </c>
      <c r="AO2629" s="357">
        <v>1734</v>
      </c>
      <c r="AP2629" s="362" t="s">
        <v>2207</v>
      </c>
      <c r="AQ2629" s="362" t="s">
        <v>2207</v>
      </c>
      <c r="AR2629" s="362" t="s">
        <v>2207</v>
      </c>
      <c r="AS2629" s="357">
        <v>1679</v>
      </c>
      <c r="AT2629" s="105"/>
      <c r="AU2629" s="105" t="s">
        <v>3412</v>
      </c>
      <c r="AV2629" s="126">
        <v>24.1</v>
      </c>
    </row>
    <row r="2630" spans="1:48" ht="23.25" customHeight="1">
      <c r="B2630" s="440"/>
      <c r="D2630" s="105" t="s">
        <v>1262</v>
      </c>
      <c r="E2630" s="164" t="s">
        <v>1262</v>
      </c>
      <c r="F2630" s="165" t="s">
        <v>1004</v>
      </c>
      <c r="G2630" s="126">
        <v>25.400000000000002</v>
      </c>
      <c r="H2630" s="166">
        <v>1384</v>
      </c>
      <c r="I2630" s="166">
        <v>1505</v>
      </c>
      <c r="J2630" s="166">
        <v>1772</v>
      </c>
      <c r="K2630" s="357">
        <v>1401</v>
      </c>
      <c r="L2630" s="357">
        <v>1515</v>
      </c>
      <c r="M2630" s="357">
        <v>1798</v>
      </c>
      <c r="N2630" s="357">
        <v>1533</v>
      </c>
      <c r="O2630" s="357">
        <v>1364</v>
      </c>
      <c r="P2630" s="357">
        <v>1523</v>
      </c>
      <c r="Q2630" s="357">
        <v>1788</v>
      </c>
      <c r="R2630" s="357">
        <v>1423</v>
      </c>
      <c r="S2630" s="362" t="s">
        <v>2207</v>
      </c>
      <c r="T2630" s="362" t="s">
        <v>2207</v>
      </c>
      <c r="U2630" s="362" t="s">
        <v>2207</v>
      </c>
      <c r="V2630" s="362" t="s">
        <v>2207</v>
      </c>
      <c r="W2630" s="362" t="s">
        <v>2207</v>
      </c>
      <c r="X2630" s="357">
        <v>1391</v>
      </c>
      <c r="Y2630" s="357">
        <v>1593</v>
      </c>
      <c r="Z2630" s="357">
        <v>1976</v>
      </c>
      <c r="AA2630" s="357">
        <v>1641</v>
      </c>
      <c r="AB2630" s="357">
        <v>1434</v>
      </c>
      <c r="AC2630" s="357">
        <v>1679</v>
      </c>
      <c r="AD2630" s="357">
        <v>2040</v>
      </c>
      <c r="AE2630" s="357">
        <v>1688</v>
      </c>
      <c r="AF2630" s="357">
        <v>1646</v>
      </c>
      <c r="AG2630" s="357">
        <v>1895</v>
      </c>
      <c r="AH2630" s="357">
        <v>2295</v>
      </c>
      <c r="AI2630" s="368" t="s">
        <v>2207</v>
      </c>
      <c r="AJ2630" s="357">
        <v>1423</v>
      </c>
      <c r="AK2630" s="357">
        <v>1632</v>
      </c>
      <c r="AL2630" s="357">
        <v>2018</v>
      </c>
      <c r="AM2630" s="357">
        <v>1419</v>
      </c>
      <c r="AN2630" s="357">
        <v>1623</v>
      </c>
      <c r="AO2630" s="357">
        <v>1920</v>
      </c>
      <c r="AP2630" s="362" t="s">
        <v>2207</v>
      </c>
      <c r="AQ2630" s="362" t="s">
        <v>2207</v>
      </c>
      <c r="AR2630" s="362" t="s">
        <v>2207</v>
      </c>
      <c r="AS2630" s="362" t="s">
        <v>2207</v>
      </c>
      <c r="AT2630" s="105"/>
      <c r="AU2630" s="105" t="s">
        <v>1262</v>
      </c>
      <c r="AV2630" s="126">
        <v>25.400000000000002</v>
      </c>
    </row>
    <row r="2631" spans="1:48" ht="23.25" customHeight="1">
      <c r="B2631" s="440"/>
      <c r="D2631" s="105" t="s">
        <v>3414</v>
      </c>
      <c r="E2631" s="164" t="s">
        <v>3414</v>
      </c>
      <c r="F2631" s="165" t="s">
        <v>1004</v>
      </c>
      <c r="G2631" s="126">
        <v>25.400000000000002</v>
      </c>
      <c r="H2631" s="166">
        <v>1384</v>
      </c>
      <c r="I2631" s="166">
        <v>1505</v>
      </c>
      <c r="J2631" s="166">
        <v>1772</v>
      </c>
      <c r="K2631" s="357">
        <v>1401</v>
      </c>
      <c r="L2631" s="357">
        <v>1515</v>
      </c>
      <c r="M2631" s="357">
        <v>1798</v>
      </c>
      <c r="N2631" s="357">
        <v>1533</v>
      </c>
      <c r="O2631" s="357">
        <v>1364</v>
      </c>
      <c r="P2631" s="357">
        <v>1523</v>
      </c>
      <c r="Q2631" s="357">
        <v>1788</v>
      </c>
      <c r="R2631" s="357">
        <v>1423</v>
      </c>
      <c r="S2631" s="362" t="s">
        <v>2207</v>
      </c>
      <c r="T2631" s="362" t="s">
        <v>2207</v>
      </c>
      <c r="U2631" s="362" t="s">
        <v>2207</v>
      </c>
      <c r="V2631" s="362" t="s">
        <v>2207</v>
      </c>
      <c r="W2631" s="362" t="s">
        <v>2207</v>
      </c>
      <c r="X2631" s="357">
        <v>1391</v>
      </c>
      <c r="Y2631" s="357">
        <v>1593</v>
      </c>
      <c r="Z2631" s="357">
        <v>1976</v>
      </c>
      <c r="AA2631" s="357">
        <v>1641</v>
      </c>
      <c r="AB2631" s="357">
        <v>1434</v>
      </c>
      <c r="AC2631" s="357">
        <v>1679</v>
      </c>
      <c r="AD2631" s="357">
        <v>2040</v>
      </c>
      <c r="AE2631" s="357">
        <v>1688</v>
      </c>
      <c r="AF2631" s="357">
        <v>1646</v>
      </c>
      <c r="AG2631" s="357">
        <v>1895</v>
      </c>
      <c r="AH2631" s="357">
        <v>2295</v>
      </c>
      <c r="AI2631" s="368" t="s">
        <v>2207</v>
      </c>
      <c r="AJ2631" s="357">
        <v>1423</v>
      </c>
      <c r="AK2631" s="357">
        <v>1632</v>
      </c>
      <c r="AL2631" s="357">
        <v>2018</v>
      </c>
      <c r="AM2631" s="357">
        <v>1419</v>
      </c>
      <c r="AN2631" s="357">
        <v>1623</v>
      </c>
      <c r="AO2631" s="357">
        <v>1920</v>
      </c>
      <c r="AP2631" s="362" t="s">
        <v>2207</v>
      </c>
      <c r="AQ2631" s="362" t="s">
        <v>2207</v>
      </c>
      <c r="AR2631" s="362" t="s">
        <v>2207</v>
      </c>
      <c r="AS2631" s="362" t="s">
        <v>2207</v>
      </c>
      <c r="AT2631" s="105"/>
      <c r="AU2631" s="105" t="s">
        <v>3414</v>
      </c>
      <c r="AV2631" s="126">
        <v>25.400000000000002</v>
      </c>
    </row>
    <row r="2632" spans="1:48" ht="23.25" customHeight="1">
      <c r="B2632" s="440"/>
      <c r="D2632" s="105" t="s">
        <v>1265</v>
      </c>
      <c r="E2632" s="164" t="s">
        <v>1265</v>
      </c>
      <c r="F2632" s="165" t="s">
        <v>813</v>
      </c>
      <c r="G2632" s="126">
        <v>25.400000000000002</v>
      </c>
      <c r="H2632" s="166">
        <v>1312</v>
      </c>
      <c r="I2632" s="166">
        <v>1434</v>
      </c>
      <c r="J2632" s="166">
        <v>1692</v>
      </c>
      <c r="K2632" s="357">
        <v>1329</v>
      </c>
      <c r="L2632" s="357">
        <v>1445</v>
      </c>
      <c r="M2632" s="357">
        <v>1718</v>
      </c>
      <c r="N2632" s="357">
        <v>1458</v>
      </c>
      <c r="O2632" s="357">
        <v>1293</v>
      </c>
      <c r="P2632" s="357">
        <v>1452</v>
      </c>
      <c r="Q2632" s="357">
        <v>1707</v>
      </c>
      <c r="R2632" s="357">
        <v>1367</v>
      </c>
      <c r="S2632" s="362" t="s">
        <v>2207</v>
      </c>
      <c r="T2632" s="362" t="s">
        <v>2207</v>
      </c>
      <c r="U2632" s="362" t="s">
        <v>2207</v>
      </c>
      <c r="V2632" s="362" t="s">
        <v>2207</v>
      </c>
      <c r="W2632" s="362" t="s">
        <v>2207</v>
      </c>
      <c r="X2632" s="357">
        <v>1307</v>
      </c>
      <c r="Y2632" s="357">
        <v>1507</v>
      </c>
      <c r="Z2632" s="357">
        <v>1875</v>
      </c>
      <c r="AA2632" s="357">
        <v>1547</v>
      </c>
      <c r="AB2632" s="357">
        <v>1317</v>
      </c>
      <c r="AC2632" s="357">
        <v>1560</v>
      </c>
      <c r="AD2632" s="357">
        <v>1901</v>
      </c>
      <c r="AE2632" s="357">
        <v>1559</v>
      </c>
      <c r="AF2632" s="357">
        <v>1388</v>
      </c>
      <c r="AG2632" s="357">
        <v>1633</v>
      </c>
      <c r="AH2632" s="357">
        <v>1986</v>
      </c>
      <c r="AI2632" s="368" t="s">
        <v>2207</v>
      </c>
      <c r="AJ2632" s="357">
        <v>1338</v>
      </c>
      <c r="AK2632" s="357">
        <v>1546</v>
      </c>
      <c r="AL2632" s="357">
        <v>1917</v>
      </c>
      <c r="AM2632" s="357">
        <v>1302</v>
      </c>
      <c r="AN2632" s="357">
        <v>1507</v>
      </c>
      <c r="AO2632" s="357">
        <v>1786</v>
      </c>
      <c r="AP2632" s="362" t="s">
        <v>2207</v>
      </c>
      <c r="AQ2632" s="362" t="s">
        <v>2207</v>
      </c>
      <c r="AR2632" s="362" t="s">
        <v>2207</v>
      </c>
      <c r="AS2632" s="357">
        <v>1736</v>
      </c>
      <c r="AT2632" s="105"/>
      <c r="AU2632" s="105" t="s">
        <v>1265</v>
      </c>
      <c r="AV2632" s="126">
        <v>25.400000000000002</v>
      </c>
    </row>
    <row r="2633" spans="1:48" ht="23.25" customHeight="1">
      <c r="B2633" s="440"/>
      <c r="D2633" s="105" t="s">
        <v>3415</v>
      </c>
      <c r="E2633" s="164" t="s">
        <v>3415</v>
      </c>
      <c r="F2633" s="165" t="s">
        <v>813</v>
      </c>
      <c r="G2633" s="126">
        <v>25.400000000000002</v>
      </c>
      <c r="H2633" s="166">
        <v>1312</v>
      </c>
      <c r="I2633" s="166">
        <v>1434</v>
      </c>
      <c r="J2633" s="166">
        <v>1692</v>
      </c>
      <c r="K2633" s="357">
        <v>1329</v>
      </c>
      <c r="L2633" s="357">
        <v>1445</v>
      </c>
      <c r="M2633" s="357">
        <v>1718</v>
      </c>
      <c r="N2633" s="357">
        <v>1458</v>
      </c>
      <c r="O2633" s="357">
        <v>1293</v>
      </c>
      <c r="P2633" s="357">
        <v>1452</v>
      </c>
      <c r="Q2633" s="357">
        <v>1707</v>
      </c>
      <c r="R2633" s="357">
        <v>1367</v>
      </c>
      <c r="S2633" s="362" t="s">
        <v>2207</v>
      </c>
      <c r="T2633" s="362" t="s">
        <v>2207</v>
      </c>
      <c r="U2633" s="362" t="s">
        <v>2207</v>
      </c>
      <c r="V2633" s="362" t="s">
        <v>2207</v>
      </c>
      <c r="W2633" s="362" t="s">
        <v>2207</v>
      </c>
      <c r="X2633" s="357">
        <v>1307</v>
      </c>
      <c r="Y2633" s="357">
        <v>1507</v>
      </c>
      <c r="Z2633" s="357">
        <v>1875</v>
      </c>
      <c r="AA2633" s="357">
        <v>1547</v>
      </c>
      <c r="AB2633" s="357">
        <v>1317</v>
      </c>
      <c r="AC2633" s="357">
        <v>1560</v>
      </c>
      <c r="AD2633" s="357">
        <v>1901</v>
      </c>
      <c r="AE2633" s="357">
        <v>1559</v>
      </c>
      <c r="AF2633" s="357">
        <v>1388</v>
      </c>
      <c r="AG2633" s="357">
        <v>1633</v>
      </c>
      <c r="AH2633" s="357">
        <v>1986</v>
      </c>
      <c r="AI2633" s="368" t="s">
        <v>2207</v>
      </c>
      <c r="AJ2633" s="357">
        <v>1338</v>
      </c>
      <c r="AK2633" s="357">
        <v>1546</v>
      </c>
      <c r="AL2633" s="357">
        <v>1917</v>
      </c>
      <c r="AM2633" s="357">
        <v>1302</v>
      </c>
      <c r="AN2633" s="357">
        <v>1507</v>
      </c>
      <c r="AO2633" s="357">
        <v>1786</v>
      </c>
      <c r="AP2633" s="362" t="s">
        <v>2207</v>
      </c>
      <c r="AQ2633" s="362" t="s">
        <v>2207</v>
      </c>
      <c r="AR2633" s="362" t="s">
        <v>2207</v>
      </c>
      <c r="AS2633" s="357">
        <v>1736</v>
      </c>
      <c r="AT2633" s="105"/>
      <c r="AU2633" s="105" t="s">
        <v>3415</v>
      </c>
      <c r="AV2633" s="126">
        <v>25.400000000000002</v>
      </c>
    </row>
    <row r="2634" spans="1:48" ht="23.25" customHeight="1">
      <c r="B2634" s="440"/>
      <c r="D2634" s="105" t="s">
        <v>1259</v>
      </c>
      <c r="E2634" s="164" t="s">
        <v>1259</v>
      </c>
      <c r="F2634" s="165" t="s">
        <v>815</v>
      </c>
      <c r="G2634" s="126">
        <v>25.400000000000002</v>
      </c>
      <c r="H2634" s="166">
        <v>1384</v>
      </c>
      <c r="I2634" s="166">
        <v>1505</v>
      </c>
      <c r="J2634" s="166">
        <v>1772</v>
      </c>
      <c r="K2634" s="357">
        <v>1401</v>
      </c>
      <c r="L2634" s="357">
        <v>1515</v>
      </c>
      <c r="M2634" s="357">
        <v>1798</v>
      </c>
      <c r="N2634" s="357">
        <v>1533</v>
      </c>
      <c r="O2634" s="357">
        <v>1364</v>
      </c>
      <c r="P2634" s="357">
        <v>1523</v>
      </c>
      <c r="Q2634" s="357">
        <v>1788</v>
      </c>
      <c r="R2634" s="357">
        <v>1411</v>
      </c>
      <c r="S2634" s="362" t="s">
        <v>2207</v>
      </c>
      <c r="T2634" s="362" t="s">
        <v>2207</v>
      </c>
      <c r="U2634" s="362" t="s">
        <v>2207</v>
      </c>
      <c r="V2634" s="362" t="s">
        <v>2207</v>
      </c>
      <c r="W2634" s="362" t="s">
        <v>2207</v>
      </c>
      <c r="X2634" s="357">
        <v>1391</v>
      </c>
      <c r="Y2634" s="357">
        <v>1593</v>
      </c>
      <c r="Z2634" s="357">
        <v>1976</v>
      </c>
      <c r="AA2634" s="357">
        <v>1641</v>
      </c>
      <c r="AB2634" s="357">
        <v>1434</v>
      </c>
      <c r="AC2634" s="357">
        <v>1679</v>
      </c>
      <c r="AD2634" s="357">
        <v>2040</v>
      </c>
      <c r="AE2634" s="357">
        <v>1688</v>
      </c>
      <c r="AF2634" s="357">
        <v>1646</v>
      </c>
      <c r="AG2634" s="357">
        <v>1895</v>
      </c>
      <c r="AH2634" s="357">
        <v>2295</v>
      </c>
      <c r="AI2634" s="368" t="s">
        <v>2207</v>
      </c>
      <c r="AJ2634" s="357">
        <v>1423</v>
      </c>
      <c r="AK2634" s="357">
        <v>1632</v>
      </c>
      <c r="AL2634" s="357">
        <v>2018</v>
      </c>
      <c r="AM2634" s="357">
        <v>1419</v>
      </c>
      <c r="AN2634" s="357">
        <v>1623</v>
      </c>
      <c r="AO2634" s="357">
        <v>1920</v>
      </c>
      <c r="AP2634" s="362" t="s">
        <v>2207</v>
      </c>
      <c r="AQ2634" s="362" t="s">
        <v>2207</v>
      </c>
      <c r="AR2634" s="362" t="s">
        <v>2207</v>
      </c>
      <c r="AS2634" s="362" t="s">
        <v>2207</v>
      </c>
      <c r="AT2634" s="105"/>
      <c r="AU2634" s="105" t="s">
        <v>1259</v>
      </c>
      <c r="AV2634" s="126">
        <v>25.400000000000002</v>
      </c>
    </row>
    <row r="2635" spans="1:48" ht="23.25" customHeight="1">
      <c r="A2635" s="396"/>
      <c r="B2635" s="440"/>
      <c r="D2635" s="105" t="s">
        <v>3417</v>
      </c>
      <c r="E2635" s="164" t="s">
        <v>3417</v>
      </c>
      <c r="F2635" s="165" t="s">
        <v>815</v>
      </c>
      <c r="G2635" s="126">
        <v>25.400000000000002</v>
      </c>
      <c r="H2635" s="166">
        <v>1384</v>
      </c>
      <c r="I2635" s="166">
        <v>1505</v>
      </c>
      <c r="J2635" s="166">
        <v>1772</v>
      </c>
      <c r="K2635" s="357">
        <v>1401</v>
      </c>
      <c r="L2635" s="357">
        <v>1515</v>
      </c>
      <c r="M2635" s="357">
        <v>1798</v>
      </c>
      <c r="N2635" s="357">
        <v>1533</v>
      </c>
      <c r="O2635" s="357">
        <v>1364</v>
      </c>
      <c r="P2635" s="357">
        <v>1523</v>
      </c>
      <c r="Q2635" s="357">
        <v>1788</v>
      </c>
      <c r="R2635" s="357">
        <v>1411</v>
      </c>
      <c r="S2635" s="362" t="s">
        <v>2207</v>
      </c>
      <c r="T2635" s="362" t="s">
        <v>2207</v>
      </c>
      <c r="U2635" s="362" t="s">
        <v>2207</v>
      </c>
      <c r="V2635" s="362" t="s">
        <v>2207</v>
      </c>
      <c r="W2635" s="362" t="s">
        <v>2207</v>
      </c>
      <c r="X2635" s="357">
        <v>1391</v>
      </c>
      <c r="Y2635" s="357">
        <v>1593</v>
      </c>
      <c r="Z2635" s="357">
        <v>1976</v>
      </c>
      <c r="AA2635" s="357">
        <v>1641</v>
      </c>
      <c r="AB2635" s="357">
        <v>1434</v>
      </c>
      <c r="AC2635" s="357">
        <v>1679</v>
      </c>
      <c r="AD2635" s="357">
        <v>2040</v>
      </c>
      <c r="AE2635" s="357">
        <v>1688</v>
      </c>
      <c r="AF2635" s="357">
        <v>1646</v>
      </c>
      <c r="AG2635" s="357">
        <v>1895</v>
      </c>
      <c r="AH2635" s="357">
        <v>2295</v>
      </c>
      <c r="AI2635" s="368" t="s">
        <v>2207</v>
      </c>
      <c r="AJ2635" s="357">
        <v>1423</v>
      </c>
      <c r="AK2635" s="357">
        <v>1632</v>
      </c>
      <c r="AL2635" s="357">
        <v>2018</v>
      </c>
      <c r="AM2635" s="357">
        <v>1419</v>
      </c>
      <c r="AN2635" s="357">
        <v>1623</v>
      </c>
      <c r="AO2635" s="357">
        <v>1920</v>
      </c>
      <c r="AP2635" s="362" t="s">
        <v>2207</v>
      </c>
      <c r="AQ2635" s="362" t="s">
        <v>2207</v>
      </c>
      <c r="AR2635" s="362" t="s">
        <v>2207</v>
      </c>
      <c r="AS2635" s="362" t="s">
        <v>2207</v>
      </c>
      <c r="AT2635" s="105"/>
      <c r="AU2635" s="105" t="s">
        <v>3417</v>
      </c>
      <c r="AV2635" s="126">
        <v>25.400000000000002</v>
      </c>
    </row>
    <row r="2636" spans="1:48" ht="23.25" customHeight="1">
      <c r="B2636" s="440"/>
      <c r="D2636" s="105" t="s">
        <v>1268</v>
      </c>
      <c r="E2636" s="164" t="s">
        <v>1268</v>
      </c>
      <c r="F2636" s="165" t="s">
        <v>823</v>
      </c>
      <c r="G2636" s="126">
        <v>20</v>
      </c>
      <c r="H2636" s="166">
        <v>1097</v>
      </c>
      <c r="I2636" s="166">
        <v>1210</v>
      </c>
      <c r="J2636" s="166">
        <v>1432</v>
      </c>
      <c r="K2636" s="357">
        <v>1115</v>
      </c>
      <c r="L2636" s="357">
        <v>1220</v>
      </c>
      <c r="M2636" s="357">
        <v>1458</v>
      </c>
      <c r="N2636" s="357">
        <v>1231</v>
      </c>
      <c r="O2636" s="357">
        <v>1083</v>
      </c>
      <c r="P2636" s="357">
        <v>1227</v>
      </c>
      <c r="Q2636" s="357">
        <v>1448</v>
      </c>
      <c r="R2636" s="357">
        <v>1144</v>
      </c>
      <c r="S2636" s="362" t="s">
        <v>2207</v>
      </c>
      <c r="T2636" s="362" t="s">
        <v>2207</v>
      </c>
      <c r="U2636" s="362" t="s">
        <v>2207</v>
      </c>
      <c r="V2636" s="362" t="s">
        <v>2207</v>
      </c>
      <c r="W2636" s="362" t="s">
        <v>2207</v>
      </c>
      <c r="X2636" s="357">
        <v>1148</v>
      </c>
      <c r="Y2636" s="357">
        <v>1328</v>
      </c>
      <c r="Z2636" s="357">
        <v>1629</v>
      </c>
      <c r="AA2636" s="357">
        <v>1362</v>
      </c>
      <c r="AB2636" s="357">
        <v>1191</v>
      </c>
      <c r="AC2636" s="357">
        <v>1393</v>
      </c>
      <c r="AD2636" s="357">
        <v>1694</v>
      </c>
      <c r="AE2636" s="357">
        <v>1409</v>
      </c>
      <c r="AF2636" s="357">
        <v>1403</v>
      </c>
      <c r="AG2636" s="357">
        <v>1609</v>
      </c>
      <c r="AH2636" s="357">
        <v>1949</v>
      </c>
      <c r="AI2636" s="368" t="s">
        <v>2207</v>
      </c>
      <c r="AJ2636" s="357">
        <v>1180</v>
      </c>
      <c r="AK2636" s="357">
        <v>1368</v>
      </c>
      <c r="AL2636" s="357">
        <v>1671</v>
      </c>
      <c r="AM2636" s="357">
        <v>1176</v>
      </c>
      <c r="AN2636" s="357">
        <v>1343</v>
      </c>
      <c r="AO2636" s="357">
        <v>1587</v>
      </c>
      <c r="AP2636" s="362" t="s">
        <v>2207</v>
      </c>
      <c r="AQ2636" s="362" t="s">
        <v>2207</v>
      </c>
      <c r="AR2636" s="362" t="s">
        <v>2207</v>
      </c>
      <c r="AS2636" s="362" t="s">
        <v>2207</v>
      </c>
      <c r="AT2636" s="105"/>
      <c r="AU2636" s="105" t="s">
        <v>1268</v>
      </c>
      <c r="AV2636" s="126">
        <v>20</v>
      </c>
    </row>
    <row r="2637" spans="1:48" ht="23.25" customHeight="1">
      <c r="B2637" s="440"/>
      <c r="D2637" s="105" t="s">
        <v>3418</v>
      </c>
      <c r="E2637" s="164" t="s">
        <v>3418</v>
      </c>
      <c r="F2637" s="165" t="s">
        <v>823</v>
      </c>
      <c r="G2637" s="126">
        <v>20</v>
      </c>
      <c r="H2637" s="166">
        <v>1097</v>
      </c>
      <c r="I2637" s="166">
        <v>1210</v>
      </c>
      <c r="J2637" s="166">
        <v>1432</v>
      </c>
      <c r="K2637" s="357">
        <v>1115</v>
      </c>
      <c r="L2637" s="357">
        <v>1220</v>
      </c>
      <c r="M2637" s="357">
        <v>1458</v>
      </c>
      <c r="N2637" s="357">
        <v>1231</v>
      </c>
      <c r="O2637" s="357">
        <v>1083</v>
      </c>
      <c r="P2637" s="357">
        <v>1227</v>
      </c>
      <c r="Q2637" s="357">
        <v>1448</v>
      </c>
      <c r="R2637" s="357">
        <v>1144</v>
      </c>
      <c r="S2637" s="362" t="s">
        <v>2207</v>
      </c>
      <c r="T2637" s="362" t="s">
        <v>2207</v>
      </c>
      <c r="U2637" s="362" t="s">
        <v>2207</v>
      </c>
      <c r="V2637" s="362" t="s">
        <v>2207</v>
      </c>
      <c r="W2637" s="362" t="s">
        <v>2207</v>
      </c>
      <c r="X2637" s="357">
        <v>1148</v>
      </c>
      <c r="Y2637" s="357">
        <v>1328</v>
      </c>
      <c r="Z2637" s="357">
        <v>1629</v>
      </c>
      <c r="AA2637" s="357">
        <v>1362</v>
      </c>
      <c r="AB2637" s="357">
        <v>1191</v>
      </c>
      <c r="AC2637" s="357">
        <v>1393</v>
      </c>
      <c r="AD2637" s="357">
        <v>1694</v>
      </c>
      <c r="AE2637" s="357">
        <v>1409</v>
      </c>
      <c r="AF2637" s="357">
        <v>1403</v>
      </c>
      <c r="AG2637" s="357">
        <v>1609</v>
      </c>
      <c r="AH2637" s="357">
        <v>1949</v>
      </c>
      <c r="AI2637" s="368" t="s">
        <v>2207</v>
      </c>
      <c r="AJ2637" s="357">
        <v>1180</v>
      </c>
      <c r="AK2637" s="357">
        <v>1368</v>
      </c>
      <c r="AL2637" s="357">
        <v>1671</v>
      </c>
      <c r="AM2637" s="357">
        <v>1176</v>
      </c>
      <c r="AN2637" s="357">
        <v>1343</v>
      </c>
      <c r="AO2637" s="357">
        <v>1587</v>
      </c>
      <c r="AP2637" s="362" t="s">
        <v>2207</v>
      </c>
      <c r="AQ2637" s="362" t="s">
        <v>2207</v>
      </c>
      <c r="AR2637" s="362" t="s">
        <v>2207</v>
      </c>
      <c r="AS2637" s="362" t="s">
        <v>2207</v>
      </c>
      <c r="AT2637" s="105"/>
      <c r="AU2637" s="105" t="s">
        <v>3418</v>
      </c>
      <c r="AV2637" s="126">
        <v>20</v>
      </c>
    </row>
    <row r="2638" spans="1:48" ht="23.25" customHeight="1">
      <c r="B2638" s="440"/>
      <c r="D2638" s="105" t="s">
        <v>1267</v>
      </c>
      <c r="E2638" s="164" t="s">
        <v>1267</v>
      </c>
      <c r="F2638" s="165" t="s">
        <v>824</v>
      </c>
      <c r="G2638" s="126">
        <v>20</v>
      </c>
      <c r="H2638" s="166">
        <v>1055</v>
      </c>
      <c r="I2638" s="166">
        <v>1168</v>
      </c>
      <c r="J2638" s="166">
        <v>1384</v>
      </c>
      <c r="K2638" s="357">
        <v>1072</v>
      </c>
      <c r="L2638" s="357">
        <v>1178</v>
      </c>
      <c r="M2638" s="357">
        <v>1410</v>
      </c>
      <c r="N2638" s="357">
        <v>1187</v>
      </c>
      <c r="O2638" s="357">
        <v>1041</v>
      </c>
      <c r="P2638" s="357">
        <v>1185</v>
      </c>
      <c r="Q2638" s="357">
        <v>1399</v>
      </c>
      <c r="R2638" s="357">
        <v>1113</v>
      </c>
      <c r="S2638" s="362" t="s">
        <v>2207</v>
      </c>
      <c r="T2638" s="362" t="s">
        <v>2207</v>
      </c>
      <c r="U2638" s="362" t="s">
        <v>2207</v>
      </c>
      <c r="V2638" s="362" t="s">
        <v>2207</v>
      </c>
      <c r="W2638" s="362" t="s">
        <v>2207</v>
      </c>
      <c r="X2638" s="357">
        <v>1064</v>
      </c>
      <c r="Y2638" s="357">
        <v>1242</v>
      </c>
      <c r="Z2638" s="357">
        <v>1528</v>
      </c>
      <c r="AA2638" s="357">
        <v>1269</v>
      </c>
      <c r="AB2638" s="357">
        <v>1074</v>
      </c>
      <c r="AC2638" s="357">
        <v>1274</v>
      </c>
      <c r="AD2638" s="357">
        <v>1554</v>
      </c>
      <c r="AE2638" s="357">
        <v>1280</v>
      </c>
      <c r="AF2638" s="357">
        <v>1146</v>
      </c>
      <c r="AG2638" s="357">
        <v>1346</v>
      </c>
      <c r="AH2638" s="357">
        <v>1640</v>
      </c>
      <c r="AI2638" s="368" t="s">
        <v>2207</v>
      </c>
      <c r="AJ2638" s="357">
        <v>1096</v>
      </c>
      <c r="AK2638" s="357">
        <v>1282</v>
      </c>
      <c r="AL2638" s="357">
        <v>1570</v>
      </c>
      <c r="AM2638" s="357">
        <v>1060</v>
      </c>
      <c r="AN2638" s="357">
        <v>1226</v>
      </c>
      <c r="AO2638" s="357">
        <v>1454</v>
      </c>
      <c r="AP2638" s="362" t="s">
        <v>2207</v>
      </c>
      <c r="AQ2638" s="362" t="s">
        <v>2207</v>
      </c>
      <c r="AR2638" s="362" t="s">
        <v>2207</v>
      </c>
      <c r="AS2638" s="357">
        <v>1417</v>
      </c>
      <c r="AT2638" s="105"/>
      <c r="AU2638" s="105" t="s">
        <v>1267</v>
      </c>
      <c r="AV2638" s="126">
        <v>20</v>
      </c>
    </row>
    <row r="2639" spans="1:48" ht="23.25" customHeight="1">
      <c r="B2639" s="440"/>
      <c r="D2639" s="105" t="s">
        <v>3419</v>
      </c>
      <c r="E2639" s="164" t="s">
        <v>3419</v>
      </c>
      <c r="F2639" s="165" t="s">
        <v>824</v>
      </c>
      <c r="G2639" s="126">
        <v>20</v>
      </c>
      <c r="H2639" s="166">
        <v>1055</v>
      </c>
      <c r="I2639" s="166">
        <v>1168</v>
      </c>
      <c r="J2639" s="166">
        <v>1384</v>
      </c>
      <c r="K2639" s="357">
        <v>1072</v>
      </c>
      <c r="L2639" s="357">
        <v>1178</v>
      </c>
      <c r="M2639" s="357">
        <v>1410</v>
      </c>
      <c r="N2639" s="357">
        <v>1187</v>
      </c>
      <c r="O2639" s="357">
        <v>1041</v>
      </c>
      <c r="P2639" s="357">
        <v>1185</v>
      </c>
      <c r="Q2639" s="357">
        <v>1399</v>
      </c>
      <c r="R2639" s="357">
        <v>1113</v>
      </c>
      <c r="S2639" s="362" t="s">
        <v>2207</v>
      </c>
      <c r="T2639" s="362" t="s">
        <v>2207</v>
      </c>
      <c r="U2639" s="362" t="s">
        <v>2207</v>
      </c>
      <c r="V2639" s="362" t="s">
        <v>2207</v>
      </c>
      <c r="W2639" s="362" t="s">
        <v>2207</v>
      </c>
      <c r="X2639" s="357">
        <v>1064</v>
      </c>
      <c r="Y2639" s="357">
        <v>1242</v>
      </c>
      <c r="Z2639" s="357">
        <v>1528</v>
      </c>
      <c r="AA2639" s="357">
        <v>1269</v>
      </c>
      <c r="AB2639" s="357">
        <v>1074</v>
      </c>
      <c r="AC2639" s="357">
        <v>1274</v>
      </c>
      <c r="AD2639" s="357">
        <v>1554</v>
      </c>
      <c r="AE2639" s="357">
        <v>1280</v>
      </c>
      <c r="AF2639" s="357">
        <v>1146</v>
      </c>
      <c r="AG2639" s="357">
        <v>1346</v>
      </c>
      <c r="AH2639" s="357">
        <v>1640</v>
      </c>
      <c r="AI2639" s="368" t="s">
        <v>2207</v>
      </c>
      <c r="AJ2639" s="357">
        <v>1096</v>
      </c>
      <c r="AK2639" s="357">
        <v>1282</v>
      </c>
      <c r="AL2639" s="357">
        <v>1570</v>
      </c>
      <c r="AM2639" s="357">
        <v>1060</v>
      </c>
      <c r="AN2639" s="357">
        <v>1226</v>
      </c>
      <c r="AO2639" s="357">
        <v>1454</v>
      </c>
      <c r="AP2639" s="362" t="s">
        <v>2207</v>
      </c>
      <c r="AQ2639" s="362" t="s">
        <v>2207</v>
      </c>
      <c r="AR2639" s="362" t="s">
        <v>2207</v>
      </c>
      <c r="AS2639" s="357">
        <v>1417</v>
      </c>
      <c r="AT2639" s="105"/>
      <c r="AU2639" s="105" t="s">
        <v>3419</v>
      </c>
      <c r="AV2639" s="126">
        <v>20</v>
      </c>
    </row>
    <row r="2640" spans="1:48" ht="23.25" customHeight="1">
      <c r="B2640" s="440"/>
      <c r="D2640" s="105" t="s">
        <v>1269</v>
      </c>
      <c r="E2640" s="164" t="s">
        <v>1269</v>
      </c>
      <c r="F2640" s="165" t="s">
        <v>826</v>
      </c>
      <c r="G2640" s="126">
        <v>20</v>
      </c>
      <c r="H2640" s="166">
        <v>1097</v>
      </c>
      <c r="I2640" s="166">
        <v>1210</v>
      </c>
      <c r="J2640" s="166">
        <v>1432</v>
      </c>
      <c r="K2640" s="357">
        <v>1115</v>
      </c>
      <c r="L2640" s="357">
        <v>1220</v>
      </c>
      <c r="M2640" s="357">
        <v>1458</v>
      </c>
      <c r="N2640" s="357">
        <v>1231</v>
      </c>
      <c r="O2640" s="357">
        <v>1083</v>
      </c>
      <c r="P2640" s="357">
        <v>1227</v>
      </c>
      <c r="Q2640" s="357">
        <v>1448</v>
      </c>
      <c r="R2640" s="357">
        <v>1133</v>
      </c>
      <c r="S2640" s="362" t="s">
        <v>2207</v>
      </c>
      <c r="T2640" s="362" t="s">
        <v>2207</v>
      </c>
      <c r="U2640" s="362" t="s">
        <v>2207</v>
      </c>
      <c r="V2640" s="362" t="s">
        <v>2207</v>
      </c>
      <c r="W2640" s="362" t="s">
        <v>2207</v>
      </c>
      <c r="X2640" s="357">
        <v>1148</v>
      </c>
      <c r="Y2640" s="357">
        <v>1328</v>
      </c>
      <c r="Z2640" s="357">
        <v>1629</v>
      </c>
      <c r="AA2640" s="357">
        <v>1362</v>
      </c>
      <c r="AB2640" s="357">
        <v>1191</v>
      </c>
      <c r="AC2640" s="357">
        <v>1393</v>
      </c>
      <c r="AD2640" s="357">
        <v>1694</v>
      </c>
      <c r="AE2640" s="357">
        <v>1409</v>
      </c>
      <c r="AF2640" s="357">
        <v>1403</v>
      </c>
      <c r="AG2640" s="357">
        <v>1609</v>
      </c>
      <c r="AH2640" s="357">
        <v>1949</v>
      </c>
      <c r="AI2640" s="368" t="s">
        <v>2207</v>
      </c>
      <c r="AJ2640" s="357">
        <v>1180</v>
      </c>
      <c r="AK2640" s="357">
        <v>1368</v>
      </c>
      <c r="AL2640" s="357">
        <v>1671</v>
      </c>
      <c r="AM2640" s="357">
        <v>1176</v>
      </c>
      <c r="AN2640" s="357">
        <v>1343</v>
      </c>
      <c r="AO2640" s="357">
        <v>1587</v>
      </c>
      <c r="AP2640" s="362" t="s">
        <v>2207</v>
      </c>
      <c r="AQ2640" s="362" t="s">
        <v>2207</v>
      </c>
      <c r="AR2640" s="362" t="s">
        <v>2207</v>
      </c>
      <c r="AS2640" s="362" t="s">
        <v>2207</v>
      </c>
      <c r="AT2640" s="105"/>
      <c r="AU2640" s="105" t="s">
        <v>1269</v>
      </c>
      <c r="AV2640" s="126">
        <v>20</v>
      </c>
    </row>
    <row r="2641" spans="1:48" ht="23.25" customHeight="1">
      <c r="B2641" s="440"/>
      <c r="D2641" s="105" t="s">
        <v>3421</v>
      </c>
      <c r="E2641" s="164" t="s">
        <v>3421</v>
      </c>
      <c r="F2641" s="165" t="s">
        <v>826</v>
      </c>
      <c r="G2641" s="126">
        <v>20</v>
      </c>
      <c r="H2641" s="166">
        <v>1097</v>
      </c>
      <c r="I2641" s="166">
        <v>1210</v>
      </c>
      <c r="J2641" s="166">
        <v>1432</v>
      </c>
      <c r="K2641" s="357">
        <v>1115</v>
      </c>
      <c r="L2641" s="357">
        <v>1220</v>
      </c>
      <c r="M2641" s="357">
        <v>1458</v>
      </c>
      <c r="N2641" s="357">
        <v>1231</v>
      </c>
      <c r="O2641" s="357">
        <v>1083</v>
      </c>
      <c r="P2641" s="357">
        <v>1227</v>
      </c>
      <c r="Q2641" s="357">
        <v>1448</v>
      </c>
      <c r="R2641" s="357">
        <v>1133</v>
      </c>
      <c r="S2641" s="362" t="s">
        <v>2207</v>
      </c>
      <c r="T2641" s="362" t="s">
        <v>2207</v>
      </c>
      <c r="U2641" s="362" t="s">
        <v>2207</v>
      </c>
      <c r="V2641" s="362" t="s">
        <v>2207</v>
      </c>
      <c r="W2641" s="362" t="s">
        <v>2207</v>
      </c>
      <c r="X2641" s="357">
        <v>1148</v>
      </c>
      <c r="Y2641" s="357">
        <v>1328</v>
      </c>
      <c r="Z2641" s="357">
        <v>1629</v>
      </c>
      <c r="AA2641" s="357">
        <v>1362</v>
      </c>
      <c r="AB2641" s="357">
        <v>1191</v>
      </c>
      <c r="AC2641" s="357">
        <v>1393</v>
      </c>
      <c r="AD2641" s="357">
        <v>1694</v>
      </c>
      <c r="AE2641" s="357">
        <v>1409</v>
      </c>
      <c r="AF2641" s="357">
        <v>1403</v>
      </c>
      <c r="AG2641" s="357">
        <v>1609</v>
      </c>
      <c r="AH2641" s="357">
        <v>1949</v>
      </c>
      <c r="AI2641" s="368" t="s">
        <v>2207</v>
      </c>
      <c r="AJ2641" s="357">
        <v>1180</v>
      </c>
      <c r="AK2641" s="357">
        <v>1368</v>
      </c>
      <c r="AL2641" s="357">
        <v>1671</v>
      </c>
      <c r="AM2641" s="357">
        <v>1176</v>
      </c>
      <c r="AN2641" s="357">
        <v>1343</v>
      </c>
      <c r="AO2641" s="357">
        <v>1587</v>
      </c>
      <c r="AP2641" s="362" t="s">
        <v>2207</v>
      </c>
      <c r="AQ2641" s="362" t="s">
        <v>2207</v>
      </c>
      <c r="AR2641" s="362" t="s">
        <v>2207</v>
      </c>
      <c r="AS2641" s="362" t="s">
        <v>2207</v>
      </c>
      <c r="AT2641" s="105"/>
      <c r="AU2641" s="105" t="s">
        <v>3421</v>
      </c>
      <c r="AV2641" s="126">
        <v>20</v>
      </c>
    </row>
    <row r="2642" spans="1:48" ht="23.25" customHeight="1">
      <c r="B2642" s="440"/>
      <c r="D2642" s="105" t="s">
        <v>73</v>
      </c>
      <c r="E2642" s="164" t="s">
        <v>73</v>
      </c>
      <c r="F2642" s="165" t="s">
        <v>819</v>
      </c>
      <c r="G2642" s="126">
        <v>14</v>
      </c>
      <c r="H2642" s="166">
        <v>863</v>
      </c>
      <c r="I2642" s="166">
        <v>944</v>
      </c>
      <c r="J2642" s="166">
        <v>1114</v>
      </c>
      <c r="K2642" s="357">
        <v>863</v>
      </c>
      <c r="L2642" s="357">
        <v>944</v>
      </c>
      <c r="M2642" s="357">
        <v>1114</v>
      </c>
      <c r="N2642" s="357">
        <v>953</v>
      </c>
      <c r="O2642" s="357">
        <v>847</v>
      </c>
      <c r="P2642" s="357">
        <v>945</v>
      </c>
      <c r="Q2642" s="357">
        <v>1115</v>
      </c>
      <c r="R2642" s="357">
        <v>882</v>
      </c>
      <c r="S2642" s="362" t="s">
        <v>2207</v>
      </c>
      <c r="T2642" s="362" t="s">
        <v>2207</v>
      </c>
      <c r="U2642" s="362" t="s">
        <v>2207</v>
      </c>
      <c r="V2642" s="362" t="s">
        <v>2207</v>
      </c>
      <c r="W2642" s="362" t="s">
        <v>2207</v>
      </c>
      <c r="X2642" s="357">
        <v>891</v>
      </c>
      <c r="Y2642" s="357">
        <v>1016</v>
      </c>
      <c r="Z2642" s="357">
        <v>1247</v>
      </c>
      <c r="AA2642" s="357">
        <v>1057</v>
      </c>
      <c r="AB2642" s="357">
        <v>923</v>
      </c>
      <c r="AC2642" s="357">
        <v>1062</v>
      </c>
      <c r="AD2642" s="357">
        <v>1285</v>
      </c>
      <c r="AE2642" s="357">
        <v>1093</v>
      </c>
      <c r="AF2642" s="357">
        <v>1100</v>
      </c>
      <c r="AG2642" s="357">
        <v>1242</v>
      </c>
      <c r="AH2642" s="357">
        <v>1497</v>
      </c>
      <c r="AI2642" s="368" t="s">
        <v>2207</v>
      </c>
      <c r="AJ2642" s="357">
        <v>894</v>
      </c>
      <c r="AK2642" s="357">
        <v>1019</v>
      </c>
      <c r="AL2642" s="357">
        <v>1250</v>
      </c>
      <c r="AM2642" s="357">
        <v>926</v>
      </c>
      <c r="AN2642" s="357">
        <v>1044</v>
      </c>
      <c r="AO2642" s="357">
        <v>1235</v>
      </c>
      <c r="AP2642" s="362" t="s">
        <v>2207</v>
      </c>
      <c r="AQ2642" s="362" t="s">
        <v>2207</v>
      </c>
      <c r="AR2642" s="362" t="s">
        <v>2207</v>
      </c>
      <c r="AS2642" s="362" t="s">
        <v>2207</v>
      </c>
      <c r="AT2642" s="105"/>
      <c r="AU2642" s="105" t="s">
        <v>73</v>
      </c>
      <c r="AV2642" s="126">
        <v>14</v>
      </c>
    </row>
    <row r="2643" spans="1:48" ht="23.25" customHeight="1">
      <c r="B2643" s="440"/>
      <c r="D2643" s="105" t="s">
        <v>3422</v>
      </c>
      <c r="E2643" s="164" t="s">
        <v>3422</v>
      </c>
      <c r="F2643" s="165" t="s">
        <v>819</v>
      </c>
      <c r="G2643" s="126">
        <v>14</v>
      </c>
      <c r="H2643" s="166">
        <v>863</v>
      </c>
      <c r="I2643" s="166">
        <v>944</v>
      </c>
      <c r="J2643" s="166">
        <v>1114</v>
      </c>
      <c r="K2643" s="357">
        <v>863</v>
      </c>
      <c r="L2643" s="357">
        <v>944</v>
      </c>
      <c r="M2643" s="357">
        <v>1114</v>
      </c>
      <c r="N2643" s="357">
        <v>953</v>
      </c>
      <c r="O2643" s="357">
        <v>847</v>
      </c>
      <c r="P2643" s="357">
        <v>945</v>
      </c>
      <c r="Q2643" s="357">
        <v>1115</v>
      </c>
      <c r="R2643" s="357">
        <v>882</v>
      </c>
      <c r="S2643" s="362" t="s">
        <v>2207</v>
      </c>
      <c r="T2643" s="362" t="s">
        <v>2207</v>
      </c>
      <c r="U2643" s="362" t="s">
        <v>2207</v>
      </c>
      <c r="V2643" s="362" t="s">
        <v>2207</v>
      </c>
      <c r="W2643" s="362" t="s">
        <v>2207</v>
      </c>
      <c r="X2643" s="357">
        <v>891</v>
      </c>
      <c r="Y2643" s="357">
        <v>1016</v>
      </c>
      <c r="Z2643" s="357">
        <v>1247</v>
      </c>
      <c r="AA2643" s="357">
        <v>1057</v>
      </c>
      <c r="AB2643" s="357">
        <v>923</v>
      </c>
      <c r="AC2643" s="357">
        <v>1062</v>
      </c>
      <c r="AD2643" s="357">
        <v>1285</v>
      </c>
      <c r="AE2643" s="357">
        <v>1093</v>
      </c>
      <c r="AF2643" s="357">
        <v>1100</v>
      </c>
      <c r="AG2643" s="357">
        <v>1242</v>
      </c>
      <c r="AH2643" s="357">
        <v>1497</v>
      </c>
      <c r="AI2643" s="368" t="s">
        <v>2207</v>
      </c>
      <c r="AJ2643" s="357">
        <v>894</v>
      </c>
      <c r="AK2643" s="357">
        <v>1019</v>
      </c>
      <c r="AL2643" s="357">
        <v>1250</v>
      </c>
      <c r="AM2643" s="357">
        <v>926</v>
      </c>
      <c r="AN2643" s="357">
        <v>1044</v>
      </c>
      <c r="AO2643" s="357">
        <v>1235</v>
      </c>
      <c r="AP2643" s="362" t="s">
        <v>2207</v>
      </c>
      <c r="AQ2643" s="362" t="s">
        <v>2207</v>
      </c>
      <c r="AR2643" s="362" t="s">
        <v>2207</v>
      </c>
      <c r="AS2643" s="362" t="s">
        <v>2207</v>
      </c>
      <c r="AT2643" s="105"/>
      <c r="AU2643" s="105" t="s">
        <v>3422</v>
      </c>
      <c r="AV2643" s="126">
        <v>14</v>
      </c>
    </row>
    <row r="2644" spans="1:48" ht="23.25" customHeight="1">
      <c r="B2644" s="440"/>
      <c r="D2644" s="105" t="s">
        <v>74</v>
      </c>
      <c r="E2644" s="164" t="s">
        <v>74</v>
      </c>
      <c r="F2644" s="165" t="s">
        <v>820</v>
      </c>
      <c r="G2644" s="126">
        <v>14</v>
      </c>
      <c r="H2644" s="166">
        <v>821</v>
      </c>
      <c r="I2644" s="166">
        <v>903</v>
      </c>
      <c r="J2644" s="166">
        <v>1067</v>
      </c>
      <c r="K2644" s="357">
        <v>821</v>
      </c>
      <c r="L2644" s="357">
        <v>903</v>
      </c>
      <c r="M2644" s="357">
        <v>1067</v>
      </c>
      <c r="N2644" s="357">
        <v>909</v>
      </c>
      <c r="O2644" s="357">
        <v>805</v>
      </c>
      <c r="P2644" s="357">
        <v>903</v>
      </c>
      <c r="Q2644" s="357">
        <v>1067</v>
      </c>
      <c r="R2644" s="357">
        <v>851</v>
      </c>
      <c r="S2644" s="362" t="s">
        <v>2207</v>
      </c>
      <c r="T2644" s="362" t="s">
        <v>2207</v>
      </c>
      <c r="U2644" s="362" t="s">
        <v>2207</v>
      </c>
      <c r="V2644" s="362" t="s">
        <v>2207</v>
      </c>
      <c r="W2644" s="362" t="s">
        <v>2207</v>
      </c>
      <c r="X2644" s="357">
        <v>807</v>
      </c>
      <c r="Y2644" s="357">
        <v>930</v>
      </c>
      <c r="Z2644" s="357">
        <v>1145</v>
      </c>
      <c r="AA2644" s="357">
        <v>964</v>
      </c>
      <c r="AB2644" s="357">
        <v>807</v>
      </c>
      <c r="AC2644" s="357">
        <v>943</v>
      </c>
      <c r="AD2644" s="357">
        <v>1145</v>
      </c>
      <c r="AE2644" s="357">
        <v>964</v>
      </c>
      <c r="AF2644" s="357">
        <v>842</v>
      </c>
      <c r="AG2644" s="357">
        <v>979</v>
      </c>
      <c r="AH2644" s="357">
        <v>1188</v>
      </c>
      <c r="AI2644" s="368" t="s">
        <v>2207</v>
      </c>
      <c r="AJ2644" s="357">
        <v>810</v>
      </c>
      <c r="AK2644" s="357">
        <v>933</v>
      </c>
      <c r="AL2644" s="357">
        <v>1149</v>
      </c>
      <c r="AM2644" s="357">
        <v>810</v>
      </c>
      <c r="AN2644" s="357">
        <v>928</v>
      </c>
      <c r="AO2644" s="357">
        <v>1101</v>
      </c>
      <c r="AP2644" s="362" t="s">
        <v>2207</v>
      </c>
      <c r="AQ2644" s="362" t="s">
        <v>2207</v>
      </c>
      <c r="AR2644" s="362" t="s">
        <v>2207</v>
      </c>
      <c r="AS2644" s="357">
        <v>1064</v>
      </c>
      <c r="AT2644" s="105"/>
      <c r="AU2644" s="105" t="s">
        <v>74</v>
      </c>
      <c r="AV2644" s="126">
        <v>14</v>
      </c>
    </row>
    <row r="2645" spans="1:48" ht="23.25" customHeight="1">
      <c r="A2645" s="396"/>
      <c r="B2645" s="440"/>
      <c r="D2645" s="105" t="s">
        <v>3423</v>
      </c>
      <c r="E2645" s="164" t="s">
        <v>3423</v>
      </c>
      <c r="F2645" s="165" t="s">
        <v>820</v>
      </c>
      <c r="G2645" s="126">
        <v>14</v>
      </c>
      <c r="H2645" s="166">
        <v>821</v>
      </c>
      <c r="I2645" s="166">
        <v>903</v>
      </c>
      <c r="J2645" s="166">
        <v>1067</v>
      </c>
      <c r="K2645" s="357">
        <v>821</v>
      </c>
      <c r="L2645" s="357">
        <v>903</v>
      </c>
      <c r="M2645" s="357">
        <v>1067</v>
      </c>
      <c r="N2645" s="357">
        <v>909</v>
      </c>
      <c r="O2645" s="357">
        <v>805</v>
      </c>
      <c r="P2645" s="357">
        <v>903</v>
      </c>
      <c r="Q2645" s="357">
        <v>1067</v>
      </c>
      <c r="R2645" s="357">
        <v>851</v>
      </c>
      <c r="S2645" s="362" t="s">
        <v>2207</v>
      </c>
      <c r="T2645" s="362" t="s">
        <v>2207</v>
      </c>
      <c r="U2645" s="362" t="s">
        <v>2207</v>
      </c>
      <c r="V2645" s="362" t="s">
        <v>2207</v>
      </c>
      <c r="W2645" s="362" t="s">
        <v>2207</v>
      </c>
      <c r="X2645" s="357">
        <v>807</v>
      </c>
      <c r="Y2645" s="357">
        <v>930</v>
      </c>
      <c r="Z2645" s="357">
        <v>1145</v>
      </c>
      <c r="AA2645" s="357">
        <v>964</v>
      </c>
      <c r="AB2645" s="357">
        <v>807</v>
      </c>
      <c r="AC2645" s="357">
        <v>943</v>
      </c>
      <c r="AD2645" s="357">
        <v>1145</v>
      </c>
      <c r="AE2645" s="357">
        <v>964</v>
      </c>
      <c r="AF2645" s="357">
        <v>842</v>
      </c>
      <c r="AG2645" s="357">
        <v>979</v>
      </c>
      <c r="AH2645" s="357">
        <v>1188</v>
      </c>
      <c r="AI2645" s="368" t="s">
        <v>2207</v>
      </c>
      <c r="AJ2645" s="357">
        <v>810</v>
      </c>
      <c r="AK2645" s="357">
        <v>933</v>
      </c>
      <c r="AL2645" s="357">
        <v>1149</v>
      </c>
      <c r="AM2645" s="357">
        <v>810</v>
      </c>
      <c r="AN2645" s="357">
        <v>928</v>
      </c>
      <c r="AO2645" s="357">
        <v>1101</v>
      </c>
      <c r="AP2645" s="362" t="s">
        <v>2207</v>
      </c>
      <c r="AQ2645" s="362" t="s">
        <v>2207</v>
      </c>
      <c r="AR2645" s="362" t="s">
        <v>2207</v>
      </c>
      <c r="AS2645" s="357">
        <v>1064</v>
      </c>
      <c r="AT2645" s="105"/>
      <c r="AU2645" s="105" t="s">
        <v>3423</v>
      </c>
      <c r="AV2645" s="126">
        <v>14</v>
      </c>
    </row>
    <row r="2646" spans="1:48" ht="23.25" customHeight="1">
      <c r="B2646" s="440"/>
      <c r="D2646" s="105" t="s">
        <v>76</v>
      </c>
      <c r="E2646" s="164" t="s">
        <v>76</v>
      </c>
      <c r="F2646" s="165" t="s">
        <v>822</v>
      </c>
      <c r="G2646" s="126">
        <v>14</v>
      </c>
      <c r="H2646" s="166">
        <v>863</v>
      </c>
      <c r="I2646" s="166">
        <v>944</v>
      </c>
      <c r="J2646" s="166">
        <v>1114</v>
      </c>
      <c r="K2646" s="357">
        <v>863</v>
      </c>
      <c r="L2646" s="357">
        <v>944</v>
      </c>
      <c r="M2646" s="357">
        <v>1114</v>
      </c>
      <c r="N2646" s="357">
        <v>953</v>
      </c>
      <c r="O2646" s="357">
        <v>847</v>
      </c>
      <c r="P2646" s="357">
        <v>945</v>
      </c>
      <c r="Q2646" s="357">
        <v>1115</v>
      </c>
      <c r="R2646" s="357">
        <v>871</v>
      </c>
      <c r="S2646" s="362" t="s">
        <v>2207</v>
      </c>
      <c r="T2646" s="362" t="s">
        <v>2207</v>
      </c>
      <c r="U2646" s="362" t="s">
        <v>2207</v>
      </c>
      <c r="V2646" s="362" t="s">
        <v>2207</v>
      </c>
      <c r="W2646" s="362" t="s">
        <v>2207</v>
      </c>
      <c r="X2646" s="357">
        <v>891</v>
      </c>
      <c r="Y2646" s="357">
        <v>1016</v>
      </c>
      <c r="Z2646" s="357">
        <v>1247</v>
      </c>
      <c r="AA2646" s="357">
        <v>1057</v>
      </c>
      <c r="AB2646" s="357">
        <v>923</v>
      </c>
      <c r="AC2646" s="357">
        <v>1062</v>
      </c>
      <c r="AD2646" s="357">
        <v>1285</v>
      </c>
      <c r="AE2646" s="357">
        <v>1093</v>
      </c>
      <c r="AF2646" s="357">
        <v>1100</v>
      </c>
      <c r="AG2646" s="357">
        <v>1242</v>
      </c>
      <c r="AH2646" s="357">
        <v>1497</v>
      </c>
      <c r="AI2646" s="368" t="s">
        <v>2207</v>
      </c>
      <c r="AJ2646" s="357">
        <v>894</v>
      </c>
      <c r="AK2646" s="357">
        <v>1019</v>
      </c>
      <c r="AL2646" s="357">
        <v>1250</v>
      </c>
      <c r="AM2646" s="357">
        <v>926</v>
      </c>
      <c r="AN2646" s="357">
        <v>1044</v>
      </c>
      <c r="AO2646" s="357">
        <v>1235</v>
      </c>
      <c r="AP2646" s="362" t="s">
        <v>2207</v>
      </c>
      <c r="AQ2646" s="362" t="s">
        <v>2207</v>
      </c>
      <c r="AR2646" s="362" t="s">
        <v>2207</v>
      </c>
      <c r="AS2646" s="362" t="s">
        <v>2207</v>
      </c>
      <c r="AT2646" s="105"/>
      <c r="AU2646" s="105" t="s">
        <v>76</v>
      </c>
      <c r="AV2646" s="126">
        <v>14</v>
      </c>
    </row>
    <row r="2647" spans="1:48" ht="23.25" customHeight="1">
      <c r="B2647" s="440"/>
      <c r="D2647" s="105" t="s">
        <v>3425</v>
      </c>
      <c r="E2647" s="164" t="s">
        <v>3425</v>
      </c>
      <c r="F2647" s="165" t="s">
        <v>822</v>
      </c>
      <c r="G2647" s="126">
        <v>14</v>
      </c>
      <c r="H2647" s="166">
        <v>863</v>
      </c>
      <c r="I2647" s="166">
        <v>944</v>
      </c>
      <c r="J2647" s="166">
        <v>1114</v>
      </c>
      <c r="K2647" s="357">
        <v>863</v>
      </c>
      <c r="L2647" s="357">
        <v>944</v>
      </c>
      <c r="M2647" s="357">
        <v>1114</v>
      </c>
      <c r="N2647" s="357">
        <v>953</v>
      </c>
      <c r="O2647" s="357">
        <v>847</v>
      </c>
      <c r="P2647" s="357">
        <v>945</v>
      </c>
      <c r="Q2647" s="357">
        <v>1115</v>
      </c>
      <c r="R2647" s="357">
        <v>871</v>
      </c>
      <c r="S2647" s="362" t="s">
        <v>2207</v>
      </c>
      <c r="T2647" s="362" t="s">
        <v>2207</v>
      </c>
      <c r="U2647" s="362" t="s">
        <v>2207</v>
      </c>
      <c r="V2647" s="362" t="s">
        <v>2207</v>
      </c>
      <c r="W2647" s="362" t="s">
        <v>2207</v>
      </c>
      <c r="X2647" s="357">
        <v>891</v>
      </c>
      <c r="Y2647" s="357">
        <v>1016</v>
      </c>
      <c r="Z2647" s="357">
        <v>1247</v>
      </c>
      <c r="AA2647" s="357">
        <v>1057</v>
      </c>
      <c r="AB2647" s="357">
        <v>923</v>
      </c>
      <c r="AC2647" s="357">
        <v>1062</v>
      </c>
      <c r="AD2647" s="357">
        <v>1285</v>
      </c>
      <c r="AE2647" s="357">
        <v>1093</v>
      </c>
      <c r="AF2647" s="357">
        <v>1100</v>
      </c>
      <c r="AG2647" s="357">
        <v>1242</v>
      </c>
      <c r="AH2647" s="357">
        <v>1497</v>
      </c>
      <c r="AI2647" s="368" t="s">
        <v>2207</v>
      </c>
      <c r="AJ2647" s="357">
        <v>894</v>
      </c>
      <c r="AK2647" s="357">
        <v>1019</v>
      </c>
      <c r="AL2647" s="357">
        <v>1250</v>
      </c>
      <c r="AM2647" s="357">
        <v>926</v>
      </c>
      <c r="AN2647" s="357">
        <v>1044</v>
      </c>
      <c r="AO2647" s="357">
        <v>1235</v>
      </c>
      <c r="AP2647" s="362" t="s">
        <v>2207</v>
      </c>
      <c r="AQ2647" s="362" t="s">
        <v>2207</v>
      </c>
      <c r="AR2647" s="362" t="s">
        <v>2207</v>
      </c>
      <c r="AS2647" s="362" t="s">
        <v>2207</v>
      </c>
      <c r="AT2647" s="105"/>
      <c r="AU2647" s="105" t="s">
        <v>3425</v>
      </c>
      <c r="AV2647" s="126">
        <v>14</v>
      </c>
    </row>
    <row r="2648" spans="1:48" ht="23.25" customHeight="1">
      <c r="B2648" s="440"/>
      <c r="D2648" s="105" t="s">
        <v>4523</v>
      </c>
      <c r="E2648" s="164" t="s">
        <v>4523</v>
      </c>
      <c r="F2648" s="165" t="s">
        <v>4528</v>
      </c>
      <c r="G2648" s="126">
        <v>14</v>
      </c>
      <c r="H2648" s="166">
        <v>1053</v>
      </c>
      <c r="I2648" s="166">
        <v>1095</v>
      </c>
      <c r="J2648" s="166">
        <v>1279</v>
      </c>
      <c r="K2648" s="357">
        <v>1076</v>
      </c>
      <c r="L2648" s="357">
        <v>1108</v>
      </c>
      <c r="M2648" s="357">
        <v>1318</v>
      </c>
      <c r="N2648" s="357">
        <v>1175</v>
      </c>
      <c r="O2648" s="357">
        <v>1042</v>
      </c>
      <c r="P2648" s="357">
        <v>1125</v>
      </c>
      <c r="Q2648" s="357">
        <v>1307</v>
      </c>
      <c r="R2648" s="357">
        <v>1173</v>
      </c>
      <c r="S2648" s="362" t="s">
        <v>2207</v>
      </c>
      <c r="T2648" s="362" t="s">
        <v>2207</v>
      </c>
      <c r="U2648" s="362" t="s">
        <v>2207</v>
      </c>
      <c r="V2648" s="362" t="s">
        <v>2207</v>
      </c>
      <c r="W2648" s="362" t="s">
        <v>2207</v>
      </c>
      <c r="X2648" s="357">
        <v>1074</v>
      </c>
      <c r="Y2648" s="357">
        <v>1193</v>
      </c>
      <c r="Z2648" s="357">
        <v>1425</v>
      </c>
      <c r="AA2648" s="357">
        <v>1230</v>
      </c>
      <c r="AB2648" s="357">
        <v>1102</v>
      </c>
      <c r="AC2648" s="357">
        <v>1240</v>
      </c>
      <c r="AD2648" s="357">
        <v>1483</v>
      </c>
      <c r="AE2648" s="357">
        <v>1254</v>
      </c>
      <c r="AF2648" s="357">
        <v>1170</v>
      </c>
      <c r="AG2648" s="357">
        <v>1303</v>
      </c>
      <c r="AH2648" s="357">
        <v>1557</v>
      </c>
      <c r="AI2648" s="368" t="s">
        <v>2207</v>
      </c>
      <c r="AJ2648" s="357">
        <v>1112</v>
      </c>
      <c r="AK2648" s="357">
        <v>1244</v>
      </c>
      <c r="AL2648" s="357">
        <v>1488</v>
      </c>
      <c r="AM2648" s="357">
        <v>1063</v>
      </c>
      <c r="AN2648" s="357">
        <v>1166</v>
      </c>
      <c r="AO2648" s="357">
        <v>1361</v>
      </c>
      <c r="AP2648" s="362" t="s">
        <v>2207</v>
      </c>
      <c r="AQ2648" s="362" t="s">
        <v>2207</v>
      </c>
      <c r="AR2648" s="362" t="s">
        <v>2207</v>
      </c>
      <c r="AS2648" s="362" t="s">
        <v>2207</v>
      </c>
      <c r="AT2648" s="105"/>
      <c r="AU2648" s="105" t="s">
        <v>4523</v>
      </c>
      <c r="AV2648" s="126">
        <v>14</v>
      </c>
    </row>
    <row r="2649" spans="1:48" ht="23.25" customHeight="1">
      <c r="B2649" s="440"/>
      <c r="D2649" s="105" t="s">
        <v>4524</v>
      </c>
      <c r="E2649" s="164" t="s">
        <v>4524</v>
      </c>
      <c r="F2649" s="165" t="s">
        <v>4528</v>
      </c>
      <c r="G2649" s="126">
        <v>14</v>
      </c>
      <c r="H2649" s="166">
        <v>1053</v>
      </c>
      <c r="I2649" s="166">
        <v>1095</v>
      </c>
      <c r="J2649" s="166">
        <v>1279</v>
      </c>
      <c r="K2649" s="357">
        <v>1076</v>
      </c>
      <c r="L2649" s="357">
        <v>1108</v>
      </c>
      <c r="M2649" s="357">
        <v>1318</v>
      </c>
      <c r="N2649" s="357">
        <v>1175</v>
      </c>
      <c r="O2649" s="357">
        <v>1042</v>
      </c>
      <c r="P2649" s="357">
        <v>1125</v>
      </c>
      <c r="Q2649" s="357">
        <v>1307</v>
      </c>
      <c r="R2649" s="357">
        <v>1173</v>
      </c>
      <c r="S2649" s="362" t="s">
        <v>2207</v>
      </c>
      <c r="T2649" s="362" t="s">
        <v>2207</v>
      </c>
      <c r="U2649" s="362" t="s">
        <v>2207</v>
      </c>
      <c r="V2649" s="362" t="s">
        <v>2207</v>
      </c>
      <c r="W2649" s="362" t="s">
        <v>2207</v>
      </c>
      <c r="X2649" s="357">
        <v>1074</v>
      </c>
      <c r="Y2649" s="357">
        <v>1193</v>
      </c>
      <c r="Z2649" s="357">
        <v>1425</v>
      </c>
      <c r="AA2649" s="357">
        <v>1230</v>
      </c>
      <c r="AB2649" s="357">
        <v>1102</v>
      </c>
      <c r="AC2649" s="357">
        <v>1240</v>
      </c>
      <c r="AD2649" s="357">
        <v>1483</v>
      </c>
      <c r="AE2649" s="357">
        <v>1254</v>
      </c>
      <c r="AF2649" s="357">
        <v>1170</v>
      </c>
      <c r="AG2649" s="357">
        <v>1303</v>
      </c>
      <c r="AH2649" s="357">
        <v>1557</v>
      </c>
      <c r="AI2649" s="368" t="s">
        <v>2207</v>
      </c>
      <c r="AJ2649" s="357">
        <v>1112</v>
      </c>
      <c r="AK2649" s="357">
        <v>1244</v>
      </c>
      <c r="AL2649" s="357">
        <v>1488</v>
      </c>
      <c r="AM2649" s="357">
        <v>1063</v>
      </c>
      <c r="AN2649" s="357">
        <v>1166</v>
      </c>
      <c r="AO2649" s="357">
        <v>1361</v>
      </c>
      <c r="AP2649" s="362" t="s">
        <v>2207</v>
      </c>
      <c r="AQ2649" s="362" t="s">
        <v>2207</v>
      </c>
      <c r="AR2649" s="362" t="s">
        <v>2207</v>
      </c>
      <c r="AS2649" s="362" t="s">
        <v>2207</v>
      </c>
      <c r="AT2649" s="105"/>
      <c r="AU2649" s="105" t="s">
        <v>4524</v>
      </c>
      <c r="AV2649" s="126">
        <v>14</v>
      </c>
    </row>
    <row r="2650" spans="1:48" ht="23.25" customHeight="1">
      <c r="B2650" s="440"/>
      <c r="D2650" s="105" t="s">
        <v>2307</v>
      </c>
      <c r="E2650" s="164" t="s">
        <v>2307</v>
      </c>
      <c r="F2650" s="165" t="s">
        <v>2308</v>
      </c>
      <c r="G2650" s="126">
        <v>0.5</v>
      </c>
      <c r="H2650" s="167" t="s">
        <v>2207</v>
      </c>
      <c r="I2650" s="167" t="s">
        <v>2207</v>
      </c>
      <c r="J2650" s="167" t="s">
        <v>2207</v>
      </c>
      <c r="K2650" s="362" t="s">
        <v>2207</v>
      </c>
      <c r="L2650" s="362" t="s">
        <v>2207</v>
      </c>
      <c r="M2650" s="362" t="s">
        <v>2207</v>
      </c>
      <c r="N2650" s="362" t="s">
        <v>2207</v>
      </c>
      <c r="O2650" s="362" t="s">
        <v>2207</v>
      </c>
      <c r="P2650" s="362" t="s">
        <v>2207</v>
      </c>
      <c r="Q2650" s="362" t="s">
        <v>2207</v>
      </c>
      <c r="R2650" s="362" t="s">
        <v>2207</v>
      </c>
      <c r="S2650" s="362" t="s">
        <v>2207</v>
      </c>
      <c r="T2650" s="362" t="s">
        <v>2207</v>
      </c>
      <c r="U2650" s="362" t="s">
        <v>2207</v>
      </c>
      <c r="V2650" s="362" t="s">
        <v>2207</v>
      </c>
      <c r="W2650" s="362" t="s">
        <v>2207</v>
      </c>
      <c r="X2650" s="362" t="s">
        <v>2207</v>
      </c>
      <c r="Y2650" s="362" t="s">
        <v>2207</v>
      </c>
      <c r="Z2650" s="362" t="s">
        <v>2207</v>
      </c>
      <c r="AA2650" s="362" t="s">
        <v>2207</v>
      </c>
      <c r="AB2650" s="362" t="s">
        <v>2207</v>
      </c>
      <c r="AC2650" s="362" t="s">
        <v>2207</v>
      </c>
      <c r="AD2650" s="362" t="s">
        <v>2207</v>
      </c>
      <c r="AE2650" s="362" t="s">
        <v>2207</v>
      </c>
      <c r="AF2650" s="362" t="s">
        <v>2207</v>
      </c>
      <c r="AG2650" s="362" t="s">
        <v>2207</v>
      </c>
      <c r="AH2650" s="362" t="s">
        <v>2207</v>
      </c>
      <c r="AI2650" s="368" t="s">
        <v>2207</v>
      </c>
      <c r="AJ2650" s="362" t="s">
        <v>2207</v>
      </c>
      <c r="AK2650" s="362" t="s">
        <v>2207</v>
      </c>
      <c r="AL2650" s="362" t="s">
        <v>2207</v>
      </c>
      <c r="AM2650" s="362" t="s">
        <v>2207</v>
      </c>
      <c r="AN2650" s="362" t="s">
        <v>2207</v>
      </c>
      <c r="AO2650" s="362" t="s">
        <v>2207</v>
      </c>
      <c r="AP2650" s="357">
        <v>55</v>
      </c>
      <c r="AQ2650" s="357">
        <v>55</v>
      </c>
      <c r="AR2650" s="357">
        <v>55</v>
      </c>
      <c r="AS2650" s="357">
        <v>55</v>
      </c>
      <c r="AT2650" s="105"/>
      <c r="AU2650" s="105" t="s">
        <v>2307</v>
      </c>
      <c r="AV2650" s="126">
        <v>0.5</v>
      </c>
    </row>
    <row r="2651" spans="1:48" ht="23.25" customHeight="1">
      <c r="B2651" s="440"/>
      <c r="D2651" s="105" t="s">
        <v>2309</v>
      </c>
      <c r="E2651" s="164" t="s">
        <v>2309</v>
      </c>
      <c r="F2651" s="165" t="s">
        <v>2310</v>
      </c>
      <c r="G2651" s="126">
        <v>0.5</v>
      </c>
      <c r="H2651" s="167" t="s">
        <v>2207</v>
      </c>
      <c r="I2651" s="167" t="s">
        <v>2207</v>
      </c>
      <c r="J2651" s="167" t="s">
        <v>2207</v>
      </c>
      <c r="K2651" s="362" t="s">
        <v>2207</v>
      </c>
      <c r="L2651" s="362" t="s">
        <v>2207</v>
      </c>
      <c r="M2651" s="362" t="s">
        <v>2207</v>
      </c>
      <c r="N2651" s="362" t="s">
        <v>2207</v>
      </c>
      <c r="O2651" s="362" t="s">
        <v>2207</v>
      </c>
      <c r="P2651" s="362" t="s">
        <v>2207</v>
      </c>
      <c r="Q2651" s="362" t="s">
        <v>2207</v>
      </c>
      <c r="R2651" s="362" t="s">
        <v>2207</v>
      </c>
      <c r="S2651" s="362" t="s">
        <v>2207</v>
      </c>
      <c r="T2651" s="362" t="s">
        <v>2207</v>
      </c>
      <c r="U2651" s="362" t="s">
        <v>2207</v>
      </c>
      <c r="V2651" s="362" t="s">
        <v>2207</v>
      </c>
      <c r="W2651" s="362" t="s">
        <v>2207</v>
      </c>
      <c r="X2651" s="362" t="s">
        <v>2207</v>
      </c>
      <c r="Y2651" s="362" t="s">
        <v>2207</v>
      </c>
      <c r="Z2651" s="362" t="s">
        <v>2207</v>
      </c>
      <c r="AA2651" s="362" t="s">
        <v>2207</v>
      </c>
      <c r="AB2651" s="362" t="s">
        <v>2207</v>
      </c>
      <c r="AC2651" s="362" t="s">
        <v>2207</v>
      </c>
      <c r="AD2651" s="362" t="s">
        <v>2207</v>
      </c>
      <c r="AE2651" s="362" t="s">
        <v>2207</v>
      </c>
      <c r="AF2651" s="362" t="s">
        <v>2207</v>
      </c>
      <c r="AG2651" s="362" t="s">
        <v>2207</v>
      </c>
      <c r="AH2651" s="362" t="s">
        <v>2207</v>
      </c>
      <c r="AI2651" s="368" t="s">
        <v>2207</v>
      </c>
      <c r="AJ2651" s="362" t="s">
        <v>2207</v>
      </c>
      <c r="AK2651" s="362" t="s">
        <v>2207</v>
      </c>
      <c r="AL2651" s="362" t="s">
        <v>2207</v>
      </c>
      <c r="AM2651" s="362" t="s">
        <v>2207</v>
      </c>
      <c r="AN2651" s="362" t="s">
        <v>2207</v>
      </c>
      <c r="AO2651" s="362" t="s">
        <v>2207</v>
      </c>
      <c r="AP2651" s="357">
        <v>55</v>
      </c>
      <c r="AQ2651" s="357">
        <v>55</v>
      </c>
      <c r="AR2651" s="357">
        <v>55</v>
      </c>
      <c r="AS2651" s="357">
        <v>55</v>
      </c>
      <c r="AT2651" s="105"/>
      <c r="AU2651" s="105" t="s">
        <v>2309</v>
      </c>
      <c r="AV2651" s="126">
        <v>0.5</v>
      </c>
    </row>
    <row r="2652" spans="1:48" ht="23.25" customHeight="1">
      <c r="A2652" s="442"/>
      <c r="B2652" s="440"/>
      <c r="D2652" s="105" t="s">
        <v>2311</v>
      </c>
      <c r="E2652" s="164" t="s">
        <v>2311</v>
      </c>
      <c r="F2652" s="165" t="s">
        <v>2312</v>
      </c>
      <c r="G2652" s="126">
        <v>0.5</v>
      </c>
      <c r="H2652" s="167" t="s">
        <v>2207</v>
      </c>
      <c r="I2652" s="167" t="s">
        <v>2207</v>
      </c>
      <c r="J2652" s="167" t="s">
        <v>2207</v>
      </c>
      <c r="K2652" s="362" t="s">
        <v>2207</v>
      </c>
      <c r="L2652" s="362" t="s">
        <v>2207</v>
      </c>
      <c r="M2652" s="362" t="s">
        <v>2207</v>
      </c>
      <c r="N2652" s="362" t="s">
        <v>2207</v>
      </c>
      <c r="O2652" s="362" t="s">
        <v>2207</v>
      </c>
      <c r="P2652" s="362" t="s">
        <v>2207</v>
      </c>
      <c r="Q2652" s="362" t="s">
        <v>2207</v>
      </c>
      <c r="R2652" s="362" t="s">
        <v>2207</v>
      </c>
      <c r="S2652" s="362" t="s">
        <v>2207</v>
      </c>
      <c r="T2652" s="362" t="s">
        <v>2207</v>
      </c>
      <c r="U2652" s="362" t="s">
        <v>2207</v>
      </c>
      <c r="V2652" s="362" t="s">
        <v>2207</v>
      </c>
      <c r="W2652" s="362" t="s">
        <v>2207</v>
      </c>
      <c r="X2652" s="362" t="s">
        <v>2207</v>
      </c>
      <c r="Y2652" s="362" t="s">
        <v>2207</v>
      </c>
      <c r="Z2652" s="362" t="s">
        <v>2207</v>
      </c>
      <c r="AA2652" s="362" t="s">
        <v>2207</v>
      </c>
      <c r="AB2652" s="362" t="s">
        <v>2207</v>
      </c>
      <c r="AC2652" s="362" t="s">
        <v>2207</v>
      </c>
      <c r="AD2652" s="362" t="s">
        <v>2207</v>
      </c>
      <c r="AE2652" s="362" t="s">
        <v>2207</v>
      </c>
      <c r="AF2652" s="362" t="s">
        <v>2207</v>
      </c>
      <c r="AG2652" s="362" t="s">
        <v>2207</v>
      </c>
      <c r="AH2652" s="362" t="s">
        <v>2207</v>
      </c>
      <c r="AI2652" s="368" t="s">
        <v>2207</v>
      </c>
      <c r="AJ2652" s="362" t="s">
        <v>2207</v>
      </c>
      <c r="AK2652" s="362" t="s">
        <v>2207</v>
      </c>
      <c r="AL2652" s="362" t="s">
        <v>2207</v>
      </c>
      <c r="AM2652" s="362" t="s">
        <v>2207</v>
      </c>
      <c r="AN2652" s="362" t="s">
        <v>2207</v>
      </c>
      <c r="AO2652" s="362" t="s">
        <v>2207</v>
      </c>
      <c r="AP2652" s="357">
        <v>55</v>
      </c>
      <c r="AQ2652" s="357">
        <v>55</v>
      </c>
      <c r="AR2652" s="357">
        <v>55</v>
      </c>
      <c r="AS2652" s="357">
        <v>55</v>
      </c>
      <c r="AT2652" s="105"/>
      <c r="AU2652" s="105" t="s">
        <v>2311</v>
      </c>
      <c r="AV2652" s="126">
        <v>0.5</v>
      </c>
    </row>
    <row r="2653" spans="1:48" ht="23.25" customHeight="1">
      <c r="B2653" s="440"/>
      <c r="D2653" s="105" t="s">
        <v>135</v>
      </c>
      <c r="E2653" s="164" t="s">
        <v>135</v>
      </c>
      <c r="F2653" s="165" t="s">
        <v>136</v>
      </c>
      <c r="G2653" s="126">
        <v>15.5</v>
      </c>
      <c r="H2653" s="166">
        <v>1114</v>
      </c>
      <c r="I2653" s="166">
        <v>1106</v>
      </c>
      <c r="J2653" s="166">
        <v>1273</v>
      </c>
      <c r="K2653" s="357">
        <v>1156</v>
      </c>
      <c r="L2653" s="357">
        <v>1130</v>
      </c>
      <c r="M2653" s="357">
        <v>1344</v>
      </c>
      <c r="N2653" s="357">
        <v>1199</v>
      </c>
      <c r="O2653" s="357">
        <v>1110</v>
      </c>
      <c r="P2653" s="357">
        <v>1156</v>
      </c>
      <c r="Q2653" s="357">
        <v>1318</v>
      </c>
      <c r="R2653" s="357">
        <v>1257</v>
      </c>
      <c r="S2653" s="362" t="s">
        <v>2207</v>
      </c>
      <c r="T2653" s="362" t="s">
        <v>2207</v>
      </c>
      <c r="U2653" s="362" t="s">
        <v>2207</v>
      </c>
      <c r="V2653" s="362" t="s">
        <v>2207</v>
      </c>
      <c r="W2653" s="362" t="s">
        <v>2207</v>
      </c>
      <c r="X2653" s="362" t="s">
        <v>2207</v>
      </c>
      <c r="Y2653" s="362" t="s">
        <v>2207</v>
      </c>
      <c r="Z2653" s="362" t="s">
        <v>2207</v>
      </c>
      <c r="AA2653" s="362" t="s">
        <v>2207</v>
      </c>
      <c r="AB2653" s="362" t="s">
        <v>2207</v>
      </c>
      <c r="AC2653" s="362" t="s">
        <v>2207</v>
      </c>
      <c r="AD2653" s="362" t="s">
        <v>2207</v>
      </c>
      <c r="AE2653" s="362" t="s">
        <v>2207</v>
      </c>
      <c r="AF2653" s="362" t="s">
        <v>2207</v>
      </c>
      <c r="AG2653" s="362" t="s">
        <v>2207</v>
      </c>
      <c r="AH2653" s="362" t="s">
        <v>2207</v>
      </c>
      <c r="AI2653" s="368" t="s">
        <v>2207</v>
      </c>
      <c r="AJ2653" s="362" t="s">
        <v>2207</v>
      </c>
      <c r="AK2653" s="362" t="s">
        <v>2207</v>
      </c>
      <c r="AL2653" s="362" t="s">
        <v>2207</v>
      </c>
      <c r="AM2653" s="362" t="s">
        <v>2207</v>
      </c>
      <c r="AN2653" s="362" t="s">
        <v>2207</v>
      </c>
      <c r="AO2653" s="362" t="s">
        <v>2207</v>
      </c>
      <c r="AP2653" s="362" t="s">
        <v>2207</v>
      </c>
      <c r="AQ2653" s="362" t="s">
        <v>2207</v>
      </c>
      <c r="AR2653" s="362" t="s">
        <v>2207</v>
      </c>
      <c r="AS2653" s="362" t="s">
        <v>2207</v>
      </c>
      <c r="AT2653" s="105"/>
      <c r="AU2653" s="105" t="s">
        <v>135</v>
      </c>
      <c r="AV2653" s="126">
        <v>15.5</v>
      </c>
    </row>
    <row r="2654" spans="1:48" ht="23.25" customHeight="1">
      <c r="A2654" s="442"/>
      <c r="B2654" s="440"/>
      <c r="D2654" s="105" t="s">
        <v>3236</v>
      </c>
      <c r="E2654" s="164" t="s">
        <v>3236</v>
      </c>
      <c r="F2654" s="165" t="s">
        <v>136</v>
      </c>
      <c r="G2654" s="126">
        <v>15.5</v>
      </c>
      <c r="H2654" s="166">
        <v>1114</v>
      </c>
      <c r="I2654" s="166">
        <v>1106</v>
      </c>
      <c r="J2654" s="166">
        <v>1273</v>
      </c>
      <c r="K2654" s="357">
        <v>1156</v>
      </c>
      <c r="L2654" s="357">
        <v>1130</v>
      </c>
      <c r="M2654" s="357">
        <v>1344</v>
      </c>
      <c r="N2654" s="357">
        <v>1199</v>
      </c>
      <c r="O2654" s="357">
        <v>1110</v>
      </c>
      <c r="P2654" s="357">
        <v>1156</v>
      </c>
      <c r="Q2654" s="357">
        <v>1318</v>
      </c>
      <c r="R2654" s="357">
        <v>1257</v>
      </c>
      <c r="S2654" s="362" t="s">
        <v>2207</v>
      </c>
      <c r="T2654" s="362" t="s">
        <v>2207</v>
      </c>
      <c r="U2654" s="362" t="s">
        <v>2207</v>
      </c>
      <c r="V2654" s="362" t="s">
        <v>2207</v>
      </c>
      <c r="W2654" s="362" t="s">
        <v>2207</v>
      </c>
      <c r="X2654" s="362" t="s">
        <v>2207</v>
      </c>
      <c r="Y2654" s="362" t="s">
        <v>2207</v>
      </c>
      <c r="Z2654" s="362" t="s">
        <v>2207</v>
      </c>
      <c r="AA2654" s="362" t="s">
        <v>2207</v>
      </c>
      <c r="AB2654" s="362" t="s">
        <v>2207</v>
      </c>
      <c r="AC2654" s="362" t="s">
        <v>2207</v>
      </c>
      <c r="AD2654" s="362" t="s">
        <v>2207</v>
      </c>
      <c r="AE2654" s="362" t="s">
        <v>2207</v>
      </c>
      <c r="AF2654" s="362" t="s">
        <v>2207</v>
      </c>
      <c r="AG2654" s="362" t="s">
        <v>2207</v>
      </c>
      <c r="AH2654" s="362" t="s">
        <v>2207</v>
      </c>
      <c r="AI2654" s="368" t="s">
        <v>2207</v>
      </c>
      <c r="AJ2654" s="362" t="s">
        <v>2207</v>
      </c>
      <c r="AK2654" s="362" t="s">
        <v>2207</v>
      </c>
      <c r="AL2654" s="362" t="s">
        <v>2207</v>
      </c>
      <c r="AM2654" s="362" t="s">
        <v>2207</v>
      </c>
      <c r="AN2654" s="362" t="s">
        <v>2207</v>
      </c>
      <c r="AO2654" s="362" t="s">
        <v>2207</v>
      </c>
      <c r="AP2654" s="362" t="s">
        <v>2207</v>
      </c>
      <c r="AQ2654" s="362" t="s">
        <v>2207</v>
      </c>
      <c r="AR2654" s="362" t="s">
        <v>2207</v>
      </c>
      <c r="AS2654" s="362" t="s">
        <v>2207</v>
      </c>
      <c r="AT2654" s="105"/>
      <c r="AU2654" s="105" t="s">
        <v>3236</v>
      </c>
      <c r="AV2654" s="126">
        <v>15.5</v>
      </c>
    </row>
    <row r="2655" spans="1:48" ht="23.25" customHeight="1">
      <c r="A2655" s="442"/>
      <c r="B2655" s="440"/>
      <c r="D2655" s="105" t="s">
        <v>137</v>
      </c>
      <c r="E2655" s="164" t="s">
        <v>137</v>
      </c>
      <c r="F2655" s="165" t="s">
        <v>138</v>
      </c>
      <c r="G2655" s="126">
        <v>18.600000000000001</v>
      </c>
      <c r="H2655" s="166">
        <v>1184</v>
      </c>
      <c r="I2655" s="166">
        <v>1178</v>
      </c>
      <c r="J2655" s="166">
        <v>1355</v>
      </c>
      <c r="K2655" s="357">
        <v>1227</v>
      </c>
      <c r="L2655" s="357">
        <v>1199</v>
      </c>
      <c r="M2655" s="357">
        <v>1441</v>
      </c>
      <c r="N2655" s="357">
        <v>1276</v>
      </c>
      <c r="O2655" s="357">
        <v>1183</v>
      </c>
      <c r="P2655" s="357">
        <v>1243</v>
      </c>
      <c r="Q2655" s="357">
        <v>1412</v>
      </c>
      <c r="R2655" s="357">
        <v>1351</v>
      </c>
      <c r="S2655" s="362" t="s">
        <v>2207</v>
      </c>
      <c r="T2655" s="362" t="s">
        <v>2207</v>
      </c>
      <c r="U2655" s="362" t="s">
        <v>2207</v>
      </c>
      <c r="V2655" s="362" t="s">
        <v>2207</v>
      </c>
      <c r="W2655" s="362" t="s">
        <v>2207</v>
      </c>
      <c r="X2655" s="362" t="s">
        <v>2207</v>
      </c>
      <c r="Y2655" s="362" t="s">
        <v>2207</v>
      </c>
      <c r="Z2655" s="362" t="s">
        <v>2207</v>
      </c>
      <c r="AA2655" s="362" t="s">
        <v>2207</v>
      </c>
      <c r="AB2655" s="362" t="s">
        <v>2207</v>
      </c>
      <c r="AC2655" s="362" t="s">
        <v>2207</v>
      </c>
      <c r="AD2655" s="362" t="s">
        <v>2207</v>
      </c>
      <c r="AE2655" s="362" t="s">
        <v>2207</v>
      </c>
      <c r="AF2655" s="362" t="s">
        <v>2207</v>
      </c>
      <c r="AG2655" s="362" t="s">
        <v>2207</v>
      </c>
      <c r="AH2655" s="362" t="s">
        <v>2207</v>
      </c>
      <c r="AI2655" s="368" t="s">
        <v>2207</v>
      </c>
      <c r="AJ2655" s="362" t="s">
        <v>2207</v>
      </c>
      <c r="AK2655" s="362" t="s">
        <v>2207</v>
      </c>
      <c r="AL2655" s="362" t="s">
        <v>2207</v>
      </c>
      <c r="AM2655" s="362" t="s">
        <v>2207</v>
      </c>
      <c r="AN2655" s="362" t="s">
        <v>2207</v>
      </c>
      <c r="AO2655" s="362" t="s">
        <v>2207</v>
      </c>
      <c r="AP2655" s="362" t="s">
        <v>2207</v>
      </c>
      <c r="AQ2655" s="362" t="s">
        <v>2207</v>
      </c>
      <c r="AR2655" s="362" t="s">
        <v>2207</v>
      </c>
      <c r="AS2655" s="362" t="s">
        <v>2207</v>
      </c>
      <c r="AT2655" s="105"/>
      <c r="AU2655" s="105" t="s">
        <v>137</v>
      </c>
      <c r="AV2655" s="126">
        <v>18.600000000000001</v>
      </c>
    </row>
    <row r="2656" spans="1:48" ht="23.25" customHeight="1">
      <c r="B2656" s="440"/>
      <c r="D2656" s="105" t="s">
        <v>3237</v>
      </c>
      <c r="E2656" s="164" t="s">
        <v>3237</v>
      </c>
      <c r="F2656" s="165" t="s">
        <v>138</v>
      </c>
      <c r="G2656" s="126">
        <v>18.600000000000001</v>
      </c>
      <c r="H2656" s="166">
        <v>1184</v>
      </c>
      <c r="I2656" s="166">
        <v>1178</v>
      </c>
      <c r="J2656" s="166">
        <v>1355</v>
      </c>
      <c r="K2656" s="357">
        <v>1227</v>
      </c>
      <c r="L2656" s="357">
        <v>1199</v>
      </c>
      <c r="M2656" s="357">
        <v>1441</v>
      </c>
      <c r="N2656" s="357">
        <v>1276</v>
      </c>
      <c r="O2656" s="357">
        <v>1183</v>
      </c>
      <c r="P2656" s="357">
        <v>1243</v>
      </c>
      <c r="Q2656" s="357">
        <v>1412</v>
      </c>
      <c r="R2656" s="357">
        <v>1351</v>
      </c>
      <c r="S2656" s="362" t="s">
        <v>2207</v>
      </c>
      <c r="T2656" s="362" t="s">
        <v>2207</v>
      </c>
      <c r="U2656" s="362" t="s">
        <v>2207</v>
      </c>
      <c r="V2656" s="362" t="s">
        <v>2207</v>
      </c>
      <c r="W2656" s="362" t="s">
        <v>2207</v>
      </c>
      <c r="X2656" s="362" t="s">
        <v>2207</v>
      </c>
      <c r="Y2656" s="362" t="s">
        <v>2207</v>
      </c>
      <c r="Z2656" s="362" t="s">
        <v>2207</v>
      </c>
      <c r="AA2656" s="362" t="s">
        <v>2207</v>
      </c>
      <c r="AB2656" s="362" t="s">
        <v>2207</v>
      </c>
      <c r="AC2656" s="362" t="s">
        <v>2207</v>
      </c>
      <c r="AD2656" s="362" t="s">
        <v>2207</v>
      </c>
      <c r="AE2656" s="362" t="s">
        <v>2207</v>
      </c>
      <c r="AF2656" s="362" t="s">
        <v>2207</v>
      </c>
      <c r="AG2656" s="362" t="s">
        <v>2207</v>
      </c>
      <c r="AH2656" s="362" t="s">
        <v>2207</v>
      </c>
      <c r="AI2656" s="368" t="s">
        <v>2207</v>
      </c>
      <c r="AJ2656" s="362" t="s">
        <v>2207</v>
      </c>
      <c r="AK2656" s="362" t="s">
        <v>2207</v>
      </c>
      <c r="AL2656" s="362" t="s">
        <v>2207</v>
      </c>
      <c r="AM2656" s="362" t="s">
        <v>2207</v>
      </c>
      <c r="AN2656" s="362" t="s">
        <v>2207</v>
      </c>
      <c r="AO2656" s="362" t="s">
        <v>2207</v>
      </c>
      <c r="AP2656" s="362" t="s">
        <v>2207</v>
      </c>
      <c r="AQ2656" s="362" t="s">
        <v>2207</v>
      </c>
      <c r="AR2656" s="362" t="s">
        <v>2207</v>
      </c>
      <c r="AS2656" s="362" t="s">
        <v>2207</v>
      </c>
      <c r="AT2656" s="105"/>
      <c r="AU2656" s="105" t="s">
        <v>3237</v>
      </c>
      <c r="AV2656" s="126">
        <v>18.600000000000001</v>
      </c>
    </row>
    <row r="2657" spans="1:48" ht="23.25" customHeight="1">
      <c r="B2657" s="440"/>
      <c r="D2657" s="105" t="s">
        <v>1025</v>
      </c>
      <c r="E2657" s="164" t="s">
        <v>1025</v>
      </c>
      <c r="F2657" s="165" t="s">
        <v>870</v>
      </c>
      <c r="G2657" s="126">
        <v>1.4000000000000001</v>
      </c>
      <c r="H2657" s="166">
        <v>389</v>
      </c>
      <c r="I2657" s="166">
        <v>385</v>
      </c>
      <c r="J2657" s="166">
        <v>440</v>
      </c>
      <c r="K2657" s="357">
        <v>389</v>
      </c>
      <c r="L2657" s="357">
        <v>385</v>
      </c>
      <c r="M2657" s="357">
        <v>440</v>
      </c>
      <c r="N2657" s="357">
        <v>403</v>
      </c>
      <c r="O2657" s="357">
        <v>381</v>
      </c>
      <c r="P2657" s="357">
        <v>385</v>
      </c>
      <c r="Q2657" s="357">
        <v>440</v>
      </c>
      <c r="R2657" s="357">
        <v>397</v>
      </c>
      <c r="S2657" s="362" t="s">
        <v>2207</v>
      </c>
      <c r="T2657" s="362" t="s">
        <v>2207</v>
      </c>
      <c r="U2657" s="362" t="s">
        <v>2207</v>
      </c>
      <c r="V2657" s="362" t="s">
        <v>2207</v>
      </c>
      <c r="W2657" s="362" t="s">
        <v>2207</v>
      </c>
      <c r="X2657" s="357">
        <v>384</v>
      </c>
      <c r="Y2657" s="357">
        <v>399</v>
      </c>
      <c r="Z2657" s="357">
        <v>505</v>
      </c>
      <c r="AA2657" s="357">
        <v>430</v>
      </c>
      <c r="AB2657" s="357">
        <v>384</v>
      </c>
      <c r="AC2657" s="357">
        <v>423</v>
      </c>
      <c r="AD2657" s="357">
        <v>505</v>
      </c>
      <c r="AE2657" s="357">
        <v>430</v>
      </c>
      <c r="AF2657" s="357">
        <v>419</v>
      </c>
      <c r="AG2657" s="357">
        <v>459</v>
      </c>
      <c r="AH2657" s="357">
        <v>548</v>
      </c>
      <c r="AI2657" s="368" t="s">
        <v>2207</v>
      </c>
      <c r="AJ2657" s="357">
        <v>364</v>
      </c>
      <c r="AK2657" s="357">
        <v>379</v>
      </c>
      <c r="AL2657" s="357">
        <v>481</v>
      </c>
      <c r="AM2657" s="357">
        <v>364</v>
      </c>
      <c r="AN2657" s="357">
        <v>396</v>
      </c>
      <c r="AO2657" s="357">
        <v>461</v>
      </c>
      <c r="AP2657" s="362" t="s">
        <v>2207</v>
      </c>
      <c r="AQ2657" s="362" t="s">
        <v>2207</v>
      </c>
      <c r="AR2657" s="362" t="s">
        <v>2207</v>
      </c>
      <c r="AS2657" s="357">
        <v>608</v>
      </c>
      <c r="AT2657" s="105"/>
      <c r="AU2657" s="105" t="s">
        <v>1025</v>
      </c>
      <c r="AV2657" s="126">
        <v>1.4000000000000001</v>
      </c>
    </row>
    <row r="2658" spans="1:48" ht="23.25" customHeight="1">
      <c r="B2658" s="440"/>
      <c r="D2658" s="105" t="s">
        <v>3449</v>
      </c>
      <c r="E2658" s="164" t="s">
        <v>3449</v>
      </c>
      <c r="F2658" s="165" t="s">
        <v>870</v>
      </c>
      <c r="G2658" s="126">
        <v>1.4000000000000001</v>
      </c>
      <c r="H2658" s="166">
        <v>389</v>
      </c>
      <c r="I2658" s="166">
        <v>385</v>
      </c>
      <c r="J2658" s="166">
        <v>440</v>
      </c>
      <c r="K2658" s="357">
        <v>389</v>
      </c>
      <c r="L2658" s="357">
        <v>385</v>
      </c>
      <c r="M2658" s="357">
        <v>440</v>
      </c>
      <c r="N2658" s="357">
        <v>403</v>
      </c>
      <c r="O2658" s="357">
        <v>381</v>
      </c>
      <c r="P2658" s="357">
        <v>385</v>
      </c>
      <c r="Q2658" s="357">
        <v>440</v>
      </c>
      <c r="R2658" s="357">
        <v>397</v>
      </c>
      <c r="S2658" s="362" t="s">
        <v>2207</v>
      </c>
      <c r="T2658" s="362" t="s">
        <v>2207</v>
      </c>
      <c r="U2658" s="362" t="s">
        <v>2207</v>
      </c>
      <c r="V2658" s="362" t="s">
        <v>2207</v>
      </c>
      <c r="W2658" s="362" t="s">
        <v>2207</v>
      </c>
      <c r="X2658" s="357">
        <v>384</v>
      </c>
      <c r="Y2658" s="357">
        <v>399</v>
      </c>
      <c r="Z2658" s="357">
        <v>505</v>
      </c>
      <c r="AA2658" s="357">
        <v>430</v>
      </c>
      <c r="AB2658" s="357">
        <v>384</v>
      </c>
      <c r="AC2658" s="357">
        <v>423</v>
      </c>
      <c r="AD2658" s="357">
        <v>505</v>
      </c>
      <c r="AE2658" s="357">
        <v>430</v>
      </c>
      <c r="AF2658" s="357">
        <v>419</v>
      </c>
      <c r="AG2658" s="357">
        <v>459</v>
      </c>
      <c r="AH2658" s="357">
        <v>548</v>
      </c>
      <c r="AI2658" s="368" t="s">
        <v>2207</v>
      </c>
      <c r="AJ2658" s="357">
        <v>364</v>
      </c>
      <c r="AK2658" s="357">
        <v>379</v>
      </c>
      <c r="AL2658" s="357">
        <v>481</v>
      </c>
      <c r="AM2658" s="357">
        <v>364</v>
      </c>
      <c r="AN2658" s="357">
        <v>396</v>
      </c>
      <c r="AO2658" s="357">
        <v>461</v>
      </c>
      <c r="AP2658" s="362" t="s">
        <v>2207</v>
      </c>
      <c r="AQ2658" s="362" t="s">
        <v>2207</v>
      </c>
      <c r="AR2658" s="362" t="s">
        <v>2207</v>
      </c>
      <c r="AS2658" s="357">
        <v>608</v>
      </c>
      <c r="AT2658" s="105"/>
      <c r="AU2658" s="105" t="s">
        <v>3449</v>
      </c>
      <c r="AV2658" s="126">
        <v>1.4000000000000001</v>
      </c>
    </row>
    <row r="2659" spans="1:48" ht="23.25" customHeight="1">
      <c r="B2659" s="440"/>
      <c r="D2659" s="105" t="s">
        <v>1026</v>
      </c>
      <c r="E2659" s="164" t="s">
        <v>1026</v>
      </c>
      <c r="F2659" s="165" t="s">
        <v>871</v>
      </c>
      <c r="G2659" s="126">
        <v>1.6</v>
      </c>
      <c r="H2659" s="166">
        <v>437</v>
      </c>
      <c r="I2659" s="166">
        <v>433</v>
      </c>
      <c r="J2659" s="166">
        <v>495</v>
      </c>
      <c r="K2659" s="357">
        <v>437</v>
      </c>
      <c r="L2659" s="357">
        <v>433</v>
      </c>
      <c r="M2659" s="357">
        <v>495</v>
      </c>
      <c r="N2659" s="357">
        <v>453</v>
      </c>
      <c r="O2659" s="357">
        <v>429</v>
      </c>
      <c r="P2659" s="357">
        <v>433</v>
      </c>
      <c r="Q2659" s="357">
        <v>495</v>
      </c>
      <c r="R2659" s="357">
        <v>449</v>
      </c>
      <c r="S2659" s="362" t="s">
        <v>2207</v>
      </c>
      <c r="T2659" s="362" t="s">
        <v>2207</v>
      </c>
      <c r="U2659" s="362" t="s">
        <v>2207</v>
      </c>
      <c r="V2659" s="362" t="s">
        <v>2207</v>
      </c>
      <c r="W2659" s="362" t="s">
        <v>2207</v>
      </c>
      <c r="X2659" s="357">
        <v>422</v>
      </c>
      <c r="Y2659" s="357">
        <v>438</v>
      </c>
      <c r="Z2659" s="357">
        <v>544</v>
      </c>
      <c r="AA2659" s="357">
        <v>473</v>
      </c>
      <c r="AB2659" s="357">
        <v>422</v>
      </c>
      <c r="AC2659" s="357">
        <v>458</v>
      </c>
      <c r="AD2659" s="357">
        <v>544</v>
      </c>
      <c r="AE2659" s="357">
        <v>473</v>
      </c>
      <c r="AF2659" s="357">
        <v>458</v>
      </c>
      <c r="AG2659" s="357">
        <v>494</v>
      </c>
      <c r="AH2659" s="357">
        <v>587</v>
      </c>
      <c r="AI2659" s="368" t="s">
        <v>2207</v>
      </c>
      <c r="AJ2659" s="357">
        <v>404</v>
      </c>
      <c r="AK2659" s="357">
        <v>421</v>
      </c>
      <c r="AL2659" s="357">
        <v>522</v>
      </c>
      <c r="AM2659" s="357">
        <v>404</v>
      </c>
      <c r="AN2659" s="357">
        <v>432</v>
      </c>
      <c r="AO2659" s="357">
        <v>500</v>
      </c>
      <c r="AP2659" s="362" t="s">
        <v>2207</v>
      </c>
      <c r="AQ2659" s="362" t="s">
        <v>2207</v>
      </c>
      <c r="AR2659" s="362" t="s">
        <v>2207</v>
      </c>
      <c r="AS2659" s="357">
        <v>661</v>
      </c>
      <c r="AT2659" s="105"/>
      <c r="AU2659" s="105" t="s">
        <v>1026</v>
      </c>
      <c r="AV2659" s="126">
        <v>1.6</v>
      </c>
    </row>
    <row r="2660" spans="1:48" ht="23.25" customHeight="1">
      <c r="B2660" s="440"/>
      <c r="D2660" s="105" t="s">
        <v>3450</v>
      </c>
      <c r="E2660" s="164" t="s">
        <v>3450</v>
      </c>
      <c r="F2660" s="165" t="s">
        <v>871</v>
      </c>
      <c r="G2660" s="126">
        <v>1.6</v>
      </c>
      <c r="H2660" s="166">
        <v>437</v>
      </c>
      <c r="I2660" s="166">
        <v>433</v>
      </c>
      <c r="J2660" s="166">
        <v>495</v>
      </c>
      <c r="K2660" s="357">
        <v>437</v>
      </c>
      <c r="L2660" s="357">
        <v>433</v>
      </c>
      <c r="M2660" s="357">
        <v>495</v>
      </c>
      <c r="N2660" s="357">
        <v>453</v>
      </c>
      <c r="O2660" s="357">
        <v>429</v>
      </c>
      <c r="P2660" s="357">
        <v>433</v>
      </c>
      <c r="Q2660" s="357">
        <v>495</v>
      </c>
      <c r="R2660" s="357">
        <v>449</v>
      </c>
      <c r="S2660" s="362" t="s">
        <v>2207</v>
      </c>
      <c r="T2660" s="362" t="s">
        <v>2207</v>
      </c>
      <c r="U2660" s="362" t="s">
        <v>2207</v>
      </c>
      <c r="V2660" s="362" t="s">
        <v>2207</v>
      </c>
      <c r="W2660" s="362" t="s">
        <v>2207</v>
      </c>
      <c r="X2660" s="357">
        <v>422</v>
      </c>
      <c r="Y2660" s="357">
        <v>438</v>
      </c>
      <c r="Z2660" s="357">
        <v>544</v>
      </c>
      <c r="AA2660" s="357">
        <v>473</v>
      </c>
      <c r="AB2660" s="357">
        <v>422</v>
      </c>
      <c r="AC2660" s="357">
        <v>458</v>
      </c>
      <c r="AD2660" s="357">
        <v>544</v>
      </c>
      <c r="AE2660" s="357">
        <v>473</v>
      </c>
      <c r="AF2660" s="357">
        <v>458</v>
      </c>
      <c r="AG2660" s="357">
        <v>494</v>
      </c>
      <c r="AH2660" s="357">
        <v>587</v>
      </c>
      <c r="AI2660" s="368" t="s">
        <v>2207</v>
      </c>
      <c r="AJ2660" s="357">
        <v>404</v>
      </c>
      <c r="AK2660" s="357">
        <v>421</v>
      </c>
      <c r="AL2660" s="357">
        <v>522</v>
      </c>
      <c r="AM2660" s="357">
        <v>404</v>
      </c>
      <c r="AN2660" s="357">
        <v>432</v>
      </c>
      <c r="AO2660" s="357">
        <v>500</v>
      </c>
      <c r="AP2660" s="362" t="s">
        <v>2207</v>
      </c>
      <c r="AQ2660" s="362" t="s">
        <v>2207</v>
      </c>
      <c r="AR2660" s="362" t="s">
        <v>2207</v>
      </c>
      <c r="AS2660" s="357">
        <v>661</v>
      </c>
      <c r="AT2660" s="105"/>
      <c r="AU2660" s="105" t="s">
        <v>3450</v>
      </c>
      <c r="AV2660" s="126">
        <v>1.6</v>
      </c>
    </row>
    <row r="2661" spans="1:48" ht="23.25" customHeight="1">
      <c r="A2661" s="396"/>
      <c r="B2661" s="440"/>
      <c r="D2661" s="105" t="s">
        <v>1027</v>
      </c>
      <c r="E2661" s="164" t="s">
        <v>1027</v>
      </c>
      <c r="F2661" s="165" t="s">
        <v>4101</v>
      </c>
      <c r="G2661" s="126">
        <v>4.1999999999999993</v>
      </c>
      <c r="H2661" s="166">
        <v>1036</v>
      </c>
      <c r="I2661" s="166">
        <v>1030</v>
      </c>
      <c r="J2661" s="166">
        <v>1176</v>
      </c>
      <c r="K2661" s="357">
        <v>1036</v>
      </c>
      <c r="L2661" s="357">
        <v>1030</v>
      </c>
      <c r="M2661" s="357">
        <v>1176</v>
      </c>
      <c r="N2661" s="357">
        <v>1074</v>
      </c>
      <c r="O2661" s="357">
        <v>1016</v>
      </c>
      <c r="P2661" s="357">
        <v>1030</v>
      </c>
      <c r="Q2661" s="357">
        <v>1176</v>
      </c>
      <c r="R2661" s="357">
        <v>1062</v>
      </c>
      <c r="S2661" s="362" t="s">
        <v>2207</v>
      </c>
      <c r="T2661" s="362" t="s">
        <v>2207</v>
      </c>
      <c r="U2661" s="362" t="s">
        <v>2207</v>
      </c>
      <c r="V2661" s="362" t="s">
        <v>2207</v>
      </c>
      <c r="W2661" s="362" t="s">
        <v>2207</v>
      </c>
      <c r="X2661" s="357">
        <v>1016</v>
      </c>
      <c r="Y2661" s="357">
        <v>1059</v>
      </c>
      <c r="Z2661" s="357">
        <v>1332</v>
      </c>
      <c r="AA2661" s="357">
        <v>1140</v>
      </c>
      <c r="AB2661" s="357">
        <v>1016</v>
      </c>
      <c r="AC2661" s="357">
        <v>1117</v>
      </c>
      <c r="AD2661" s="357">
        <v>1332</v>
      </c>
      <c r="AE2661" s="357">
        <v>1140</v>
      </c>
      <c r="AF2661" s="357">
        <v>1123</v>
      </c>
      <c r="AG2661" s="357">
        <v>1226</v>
      </c>
      <c r="AH2661" s="357">
        <v>1460</v>
      </c>
      <c r="AI2661" s="368" t="s">
        <v>2207</v>
      </c>
      <c r="AJ2661" s="357">
        <v>956</v>
      </c>
      <c r="AK2661" s="357">
        <v>1000</v>
      </c>
      <c r="AL2661" s="357">
        <v>1258</v>
      </c>
      <c r="AM2661" s="357">
        <v>956</v>
      </c>
      <c r="AN2661" s="357">
        <v>1038</v>
      </c>
      <c r="AO2661" s="357">
        <v>1205</v>
      </c>
      <c r="AP2661" s="362" t="s">
        <v>2207</v>
      </c>
      <c r="AQ2661" s="362" t="s">
        <v>2207</v>
      </c>
      <c r="AR2661" s="362" t="s">
        <v>2207</v>
      </c>
      <c r="AS2661" s="357">
        <v>1389</v>
      </c>
      <c r="AT2661" s="105"/>
      <c r="AU2661" s="105" t="s">
        <v>1027</v>
      </c>
      <c r="AV2661" s="126">
        <v>4.1999999999999993</v>
      </c>
    </row>
    <row r="2662" spans="1:48" ht="23.25" customHeight="1">
      <c r="B2662" s="440"/>
      <c r="D2662" s="105" t="s">
        <v>1028</v>
      </c>
      <c r="E2662" s="164" t="s">
        <v>1028</v>
      </c>
      <c r="F2662" s="165" t="s">
        <v>4102</v>
      </c>
      <c r="G2662" s="126">
        <v>4.1999999999999993</v>
      </c>
      <c r="H2662" s="166">
        <v>1036</v>
      </c>
      <c r="I2662" s="166">
        <v>1030</v>
      </c>
      <c r="J2662" s="166">
        <v>1176</v>
      </c>
      <c r="K2662" s="357">
        <v>1036</v>
      </c>
      <c r="L2662" s="357">
        <v>1030</v>
      </c>
      <c r="M2662" s="357">
        <v>1176</v>
      </c>
      <c r="N2662" s="357">
        <v>1074</v>
      </c>
      <c r="O2662" s="357">
        <v>1016</v>
      </c>
      <c r="P2662" s="357">
        <v>1030</v>
      </c>
      <c r="Q2662" s="357">
        <v>1176</v>
      </c>
      <c r="R2662" s="357">
        <v>1062</v>
      </c>
      <c r="S2662" s="362" t="s">
        <v>2207</v>
      </c>
      <c r="T2662" s="362" t="s">
        <v>2207</v>
      </c>
      <c r="U2662" s="362" t="s">
        <v>2207</v>
      </c>
      <c r="V2662" s="362" t="s">
        <v>2207</v>
      </c>
      <c r="W2662" s="362" t="s">
        <v>2207</v>
      </c>
      <c r="X2662" s="357">
        <v>1016</v>
      </c>
      <c r="Y2662" s="357">
        <v>1059</v>
      </c>
      <c r="Z2662" s="357">
        <v>1332</v>
      </c>
      <c r="AA2662" s="357">
        <v>1140</v>
      </c>
      <c r="AB2662" s="357">
        <v>1016</v>
      </c>
      <c r="AC2662" s="357">
        <v>1117</v>
      </c>
      <c r="AD2662" s="357">
        <v>1332</v>
      </c>
      <c r="AE2662" s="357">
        <v>1140</v>
      </c>
      <c r="AF2662" s="357">
        <v>1123</v>
      </c>
      <c r="AG2662" s="357">
        <v>1226</v>
      </c>
      <c r="AH2662" s="357">
        <v>1460</v>
      </c>
      <c r="AI2662" s="368" t="s">
        <v>2207</v>
      </c>
      <c r="AJ2662" s="357">
        <v>956</v>
      </c>
      <c r="AK2662" s="357">
        <v>1000</v>
      </c>
      <c r="AL2662" s="357">
        <v>1258</v>
      </c>
      <c r="AM2662" s="357">
        <v>956</v>
      </c>
      <c r="AN2662" s="357">
        <v>1038</v>
      </c>
      <c r="AO2662" s="357">
        <v>1205</v>
      </c>
      <c r="AP2662" s="362" t="s">
        <v>2207</v>
      </c>
      <c r="AQ2662" s="362" t="s">
        <v>2207</v>
      </c>
      <c r="AR2662" s="362" t="s">
        <v>2207</v>
      </c>
      <c r="AS2662" s="357">
        <v>1389</v>
      </c>
      <c r="AT2662" s="105"/>
      <c r="AU2662" s="105" t="s">
        <v>1028</v>
      </c>
      <c r="AV2662" s="126">
        <v>4.1999999999999993</v>
      </c>
    </row>
    <row r="2663" spans="1:48" ht="23.25" customHeight="1">
      <c r="B2663" s="440"/>
      <c r="D2663" s="105" t="s">
        <v>2289</v>
      </c>
      <c r="E2663" s="164" t="s">
        <v>2289</v>
      </c>
      <c r="F2663" s="165" t="s">
        <v>2290</v>
      </c>
      <c r="G2663" s="126">
        <v>0.1</v>
      </c>
      <c r="H2663" s="167" t="s">
        <v>2207</v>
      </c>
      <c r="I2663" s="167" t="s">
        <v>2207</v>
      </c>
      <c r="J2663" s="167" t="s">
        <v>2207</v>
      </c>
      <c r="K2663" s="362" t="s">
        <v>2207</v>
      </c>
      <c r="L2663" s="362" t="s">
        <v>2207</v>
      </c>
      <c r="M2663" s="362" t="s">
        <v>2207</v>
      </c>
      <c r="N2663" s="362" t="s">
        <v>2207</v>
      </c>
      <c r="O2663" s="362" t="s">
        <v>2207</v>
      </c>
      <c r="P2663" s="362" t="s">
        <v>2207</v>
      </c>
      <c r="Q2663" s="362" t="s">
        <v>2207</v>
      </c>
      <c r="R2663" s="362" t="s">
        <v>2207</v>
      </c>
      <c r="S2663" s="362" t="s">
        <v>2207</v>
      </c>
      <c r="T2663" s="362" t="s">
        <v>2207</v>
      </c>
      <c r="U2663" s="362" t="s">
        <v>2207</v>
      </c>
      <c r="V2663" s="362" t="s">
        <v>2207</v>
      </c>
      <c r="W2663" s="362" t="s">
        <v>2207</v>
      </c>
      <c r="X2663" s="362" t="s">
        <v>2207</v>
      </c>
      <c r="Y2663" s="362" t="s">
        <v>2207</v>
      </c>
      <c r="Z2663" s="362" t="s">
        <v>2207</v>
      </c>
      <c r="AA2663" s="362" t="s">
        <v>2207</v>
      </c>
      <c r="AB2663" s="362" t="s">
        <v>2207</v>
      </c>
      <c r="AC2663" s="362" t="s">
        <v>2207</v>
      </c>
      <c r="AD2663" s="362" t="s">
        <v>2207</v>
      </c>
      <c r="AE2663" s="362" t="s">
        <v>2207</v>
      </c>
      <c r="AF2663" s="362" t="s">
        <v>2207</v>
      </c>
      <c r="AG2663" s="362" t="s">
        <v>2207</v>
      </c>
      <c r="AH2663" s="362" t="s">
        <v>2207</v>
      </c>
      <c r="AI2663" s="368" t="s">
        <v>2207</v>
      </c>
      <c r="AJ2663" s="362" t="s">
        <v>2207</v>
      </c>
      <c r="AK2663" s="362" t="s">
        <v>2207</v>
      </c>
      <c r="AL2663" s="362" t="s">
        <v>2207</v>
      </c>
      <c r="AM2663" s="362" t="s">
        <v>2207</v>
      </c>
      <c r="AN2663" s="362" t="s">
        <v>2207</v>
      </c>
      <c r="AO2663" s="362" t="s">
        <v>2207</v>
      </c>
      <c r="AP2663" s="357">
        <v>144</v>
      </c>
      <c r="AQ2663" s="357">
        <v>144</v>
      </c>
      <c r="AR2663" s="357">
        <v>192</v>
      </c>
      <c r="AS2663" s="362" t="s">
        <v>2207</v>
      </c>
      <c r="AT2663" s="105"/>
      <c r="AU2663" s="105" t="s">
        <v>2289</v>
      </c>
      <c r="AV2663" s="126">
        <v>0.1</v>
      </c>
    </row>
    <row r="2664" spans="1:48" ht="23.25" customHeight="1">
      <c r="A2664"/>
      <c r="B2664" s="440"/>
      <c r="D2664" s="105" t="s">
        <v>1510</v>
      </c>
      <c r="E2664" s="164" t="s">
        <v>1510</v>
      </c>
      <c r="F2664" s="165" t="s">
        <v>1516</v>
      </c>
      <c r="G2664" s="126">
        <v>36.5</v>
      </c>
      <c r="H2664" s="166">
        <v>2729</v>
      </c>
      <c r="I2664" s="166">
        <v>2898</v>
      </c>
      <c r="J2664" s="166">
        <v>3293</v>
      </c>
      <c r="K2664" s="357">
        <v>2729</v>
      </c>
      <c r="L2664" s="357">
        <v>2898</v>
      </c>
      <c r="M2664" s="357">
        <v>3293</v>
      </c>
      <c r="N2664" s="357">
        <v>2981</v>
      </c>
      <c r="O2664" s="357">
        <v>2678</v>
      </c>
      <c r="P2664" s="357">
        <v>2900</v>
      </c>
      <c r="Q2664" s="357">
        <v>3308</v>
      </c>
      <c r="R2664" s="357">
        <v>2983</v>
      </c>
      <c r="S2664" s="362" t="s">
        <v>2207</v>
      </c>
      <c r="T2664" s="362" t="s">
        <v>2207</v>
      </c>
      <c r="U2664" s="362" t="s">
        <v>2207</v>
      </c>
      <c r="V2664" s="362" t="s">
        <v>2207</v>
      </c>
      <c r="W2664" s="362" t="s">
        <v>2207</v>
      </c>
      <c r="X2664" s="357">
        <v>2722</v>
      </c>
      <c r="Y2664" s="357">
        <v>3117</v>
      </c>
      <c r="Z2664" s="357">
        <v>3718</v>
      </c>
      <c r="AA2664" s="357">
        <v>3172</v>
      </c>
      <c r="AB2664" s="357">
        <v>2827</v>
      </c>
      <c r="AC2664" s="357">
        <v>3280</v>
      </c>
      <c r="AD2664" s="357">
        <v>3912</v>
      </c>
      <c r="AE2664" s="357">
        <v>3309</v>
      </c>
      <c r="AF2664" s="357">
        <v>3275</v>
      </c>
      <c r="AG2664" s="357">
        <v>3726</v>
      </c>
      <c r="AH2664" s="357">
        <v>4449</v>
      </c>
      <c r="AI2664" s="368" t="s">
        <v>2207</v>
      </c>
      <c r="AJ2664" s="357">
        <v>2798</v>
      </c>
      <c r="AK2664" s="357">
        <v>3202</v>
      </c>
      <c r="AL2664" s="357">
        <v>3824</v>
      </c>
      <c r="AM2664" s="357">
        <v>2774</v>
      </c>
      <c r="AN2664" s="357">
        <v>3150</v>
      </c>
      <c r="AO2664" s="357">
        <v>3659</v>
      </c>
      <c r="AP2664" s="362" t="s">
        <v>2207</v>
      </c>
      <c r="AQ2664" s="362" t="s">
        <v>2207</v>
      </c>
      <c r="AR2664" s="362" t="s">
        <v>2207</v>
      </c>
      <c r="AS2664" s="362" t="s">
        <v>2207</v>
      </c>
      <c r="AT2664" s="105"/>
      <c r="AU2664" s="105" t="s">
        <v>1510</v>
      </c>
      <c r="AV2664" s="126">
        <v>36.5</v>
      </c>
    </row>
    <row r="2665" spans="1:48" ht="23.25" customHeight="1">
      <c r="A2665"/>
      <c r="B2665" s="440"/>
      <c r="D2665" s="105" t="s">
        <v>1504</v>
      </c>
      <c r="E2665" s="164" t="s">
        <v>1504</v>
      </c>
      <c r="F2665" s="165" t="s">
        <v>1432</v>
      </c>
      <c r="G2665" s="126">
        <v>36.5</v>
      </c>
      <c r="H2665" s="166">
        <v>2579</v>
      </c>
      <c r="I2665" s="166">
        <v>2749</v>
      </c>
      <c r="J2665" s="166">
        <v>3125</v>
      </c>
      <c r="K2665" s="357">
        <v>2579</v>
      </c>
      <c r="L2665" s="357">
        <v>2749</v>
      </c>
      <c r="M2665" s="357">
        <v>3125</v>
      </c>
      <c r="N2665" s="357">
        <v>2826</v>
      </c>
      <c r="O2665" s="357">
        <v>2529</v>
      </c>
      <c r="P2665" s="357">
        <v>2749</v>
      </c>
      <c r="Q2665" s="357">
        <v>3138</v>
      </c>
      <c r="R2665" s="357">
        <v>2826</v>
      </c>
      <c r="S2665" s="362" t="s">
        <v>2207</v>
      </c>
      <c r="T2665" s="362" t="s">
        <v>2207</v>
      </c>
      <c r="U2665" s="362" t="s">
        <v>2207</v>
      </c>
      <c r="V2665" s="362" t="s">
        <v>2207</v>
      </c>
      <c r="W2665" s="362" t="s">
        <v>2207</v>
      </c>
      <c r="X2665" s="357">
        <v>2553</v>
      </c>
      <c r="Y2665" s="357">
        <v>2964</v>
      </c>
      <c r="Z2665" s="357">
        <v>3538</v>
      </c>
      <c r="AA2665" s="357">
        <v>3006</v>
      </c>
      <c r="AB2665" s="357">
        <v>2595</v>
      </c>
      <c r="AC2665" s="357">
        <v>3043</v>
      </c>
      <c r="AD2665" s="357">
        <v>3632</v>
      </c>
      <c r="AE2665" s="357">
        <v>3051</v>
      </c>
      <c r="AF2665" s="357">
        <v>2760</v>
      </c>
      <c r="AG2665" s="357">
        <v>3201</v>
      </c>
      <c r="AH2665" s="357">
        <v>3831</v>
      </c>
      <c r="AI2665" s="368" t="s">
        <v>2207</v>
      </c>
      <c r="AJ2665" s="357">
        <v>2629</v>
      </c>
      <c r="AK2665" s="357">
        <v>3050</v>
      </c>
      <c r="AL2665" s="357">
        <v>3644</v>
      </c>
      <c r="AM2665" s="357">
        <v>2541</v>
      </c>
      <c r="AN2665" s="357">
        <v>2917</v>
      </c>
      <c r="AO2665" s="357">
        <v>3392</v>
      </c>
      <c r="AP2665" s="362" t="s">
        <v>2207</v>
      </c>
      <c r="AQ2665" s="362" t="s">
        <v>2207</v>
      </c>
      <c r="AR2665" s="362" t="s">
        <v>2207</v>
      </c>
      <c r="AS2665" s="357">
        <v>3254</v>
      </c>
      <c r="AT2665" s="105"/>
      <c r="AU2665" s="105" t="s">
        <v>1504</v>
      </c>
      <c r="AV2665" s="126">
        <v>36.5</v>
      </c>
    </row>
    <row r="2666" spans="1:48" ht="23.25" customHeight="1">
      <c r="A2666"/>
      <c r="B2666" s="440"/>
      <c r="D2666" s="105" t="s">
        <v>1520</v>
      </c>
      <c r="E2666" s="164" t="s">
        <v>1520</v>
      </c>
      <c r="F2666" s="165" t="s">
        <v>1518</v>
      </c>
      <c r="G2666" s="126">
        <v>36.5</v>
      </c>
      <c r="H2666" s="166">
        <v>2729</v>
      </c>
      <c r="I2666" s="166">
        <v>2898</v>
      </c>
      <c r="J2666" s="166">
        <v>3293</v>
      </c>
      <c r="K2666" s="357">
        <v>2729</v>
      </c>
      <c r="L2666" s="357">
        <v>2898</v>
      </c>
      <c r="M2666" s="357">
        <v>3293</v>
      </c>
      <c r="N2666" s="357">
        <v>2981</v>
      </c>
      <c r="O2666" s="357">
        <v>2678</v>
      </c>
      <c r="P2666" s="357">
        <v>2900</v>
      </c>
      <c r="Q2666" s="357">
        <v>3308</v>
      </c>
      <c r="R2666" s="357">
        <v>2983</v>
      </c>
      <c r="S2666" s="362" t="s">
        <v>2207</v>
      </c>
      <c r="T2666" s="362" t="s">
        <v>2207</v>
      </c>
      <c r="U2666" s="362" t="s">
        <v>2207</v>
      </c>
      <c r="V2666" s="362" t="s">
        <v>2207</v>
      </c>
      <c r="W2666" s="362" t="s">
        <v>2207</v>
      </c>
      <c r="X2666" s="357">
        <v>2722</v>
      </c>
      <c r="Y2666" s="357">
        <v>3117</v>
      </c>
      <c r="Z2666" s="357">
        <v>3718</v>
      </c>
      <c r="AA2666" s="357">
        <v>3172</v>
      </c>
      <c r="AB2666" s="357">
        <v>2827</v>
      </c>
      <c r="AC2666" s="357">
        <v>3280</v>
      </c>
      <c r="AD2666" s="357">
        <v>3912</v>
      </c>
      <c r="AE2666" s="357">
        <v>3309</v>
      </c>
      <c r="AF2666" s="357">
        <v>3275</v>
      </c>
      <c r="AG2666" s="357">
        <v>3726</v>
      </c>
      <c r="AH2666" s="357">
        <v>4449</v>
      </c>
      <c r="AI2666" s="368" t="s">
        <v>2207</v>
      </c>
      <c r="AJ2666" s="357">
        <v>2798</v>
      </c>
      <c r="AK2666" s="357">
        <v>3202</v>
      </c>
      <c r="AL2666" s="357">
        <v>3824</v>
      </c>
      <c r="AM2666" s="357">
        <v>2774</v>
      </c>
      <c r="AN2666" s="357">
        <v>3150</v>
      </c>
      <c r="AO2666" s="357">
        <v>3659</v>
      </c>
      <c r="AP2666" s="362" t="s">
        <v>2207</v>
      </c>
      <c r="AQ2666" s="362" t="s">
        <v>2207</v>
      </c>
      <c r="AR2666" s="362" t="s">
        <v>2207</v>
      </c>
      <c r="AS2666" s="362" t="s">
        <v>2207</v>
      </c>
      <c r="AT2666" s="105"/>
      <c r="AU2666" s="105" t="s">
        <v>1520</v>
      </c>
      <c r="AV2666" s="126">
        <v>36.5</v>
      </c>
    </row>
    <row r="2667" spans="1:48" ht="23.25" customHeight="1">
      <c r="A2667"/>
      <c r="B2667" s="440"/>
      <c r="D2667" s="105" t="s">
        <v>1511</v>
      </c>
      <c r="E2667" s="164" t="s">
        <v>1511</v>
      </c>
      <c r="F2667" s="165" t="s">
        <v>1516</v>
      </c>
      <c r="G2667" s="126">
        <v>39.1</v>
      </c>
      <c r="H2667" s="166">
        <v>2965</v>
      </c>
      <c r="I2667" s="166">
        <v>3141</v>
      </c>
      <c r="J2667" s="166">
        <v>3568</v>
      </c>
      <c r="K2667" s="357">
        <v>2965</v>
      </c>
      <c r="L2667" s="357">
        <v>3141</v>
      </c>
      <c r="M2667" s="357">
        <v>3568</v>
      </c>
      <c r="N2667" s="357">
        <v>3231</v>
      </c>
      <c r="O2667" s="357">
        <v>2910</v>
      </c>
      <c r="P2667" s="357">
        <v>3144</v>
      </c>
      <c r="Q2667" s="357">
        <v>3585</v>
      </c>
      <c r="R2667" s="357">
        <v>3235</v>
      </c>
      <c r="S2667" s="362" t="s">
        <v>2207</v>
      </c>
      <c r="T2667" s="362" t="s">
        <v>2207</v>
      </c>
      <c r="U2667" s="362" t="s">
        <v>2207</v>
      </c>
      <c r="V2667" s="362" t="s">
        <v>2207</v>
      </c>
      <c r="W2667" s="362" t="s">
        <v>2207</v>
      </c>
      <c r="X2667" s="357">
        <v>2798</v>
      </c>
      <c r="Y2667" s="357">
        <v>3235</v>
      </c>
      <c r="Z2667" s="357">
        <v>3860</v>
      </c>
      <c r="AA2667" s="357">
        <v>3285</v>
      </c>
      <c r="AB2667" s="357">
        <v>2884</v>
      </c>
      <c r="AC2667" s="357">
        <v>3360</v>
      </c>
      <c r="AD2667" s="357">
        <v>4009</v>
      </c>
      <c r="AE2667" s="357">
        <v>3381</v>
      </c>
      <c r="AF2667" s="357">
        <v>3333</v>
      </c>
      <c r="AG2667" s="357">
        <v>3806</v>
      </c>
      <c r="AH2667" s="357">
        <v>4547</v>
      </c>
      <c r="AI2667" s="368" t="s">
        <v>2207</v>
      </c>
      <c r="AJ2667" s="357">
        <v>2874</v>
      </c>
      <c r="AK2667" s="357">
        <v>3320</v>
      </c>
      <c r="AL2667" s="357">
        <v>3967</v>
      </c>
      <c r="AM2667" s="357">
        <v>2831</v>
      </c>
      <c r="AN2667" s="357">
        <v>3228</v>
      </c>
      <c r="AO2667" s="357">
        <v>3753</v>
      </c>
      <c r="AP2667" s="362" t="s">
        <v>2207</v>
      </c>
      <c r="AQ2667" s="362" t="s">
        <v>2207</v>
      </c>
      <c r="AR2667" s="362" t="s">
        <v>2207</v>
      </c>
      <c r="AS2667" s="362" t="s">
        <v>2207</v>
      </c>
      <c r="AT2667" s="105"/>
      <c r="AU2667" s="105" t="s">
        <v>1511</v>
      </c>
      <c r="AV2667" s="126">
        <v>39.1</v>
      </c>
    </row>
    <row r="2668" spans="1:48" ht="23.25" customHeight="1">
      <c r="A2668"/>
      <c r="B2668" s="440"/>
      <c r="D2668" s="105" t="s">
        <v>1505</v>
      </c>
      <c r="E2668" s="164" t="s">
        <v>1505</v>
      </c>
      <c r="F2668" s="165" t="s">
        <v>1432</v>
      </c>
      <c r="G2668" s="126">
        <v>39.1</v>
      </c>
      <c r="H2668" s="166">
        <v>2681</v>
      </c>
      <c r="I2668" s="166">
        <v>2860</v>
      </c>
      <c r="J2668" s="166">
        <v>3251</v>
      </c>
      <c r="K2668" s="357">
        <v>2681</v>
      </c>
      <c r="L2668" s="357">
        <v>2860</v>
      </c>
      <c r="M2668" s="357">
        <v>3251</v>
      </c>
      <c r="N2668" s="357">
        <v>2938</v>
      </c>
      <c r="O2668" s="357">
        <v>2629</v>
      </c>
      <c r="P2668" s="357">
        <v>2860</v>
      </c>
      <c r="Q2668" s="357">
        <v>3264</v>
      </c>
      <c r="R2668" s="357">
        <v>2938</v>
      </c>
      <c r="S2668" s="362" t="s">
        <v>2207</v>
      </c>
      <c r="T2668" s="362" t="s">
        <v>2207</v>
      </c>
      <c r="U2668" s="362" t="s">
        <v>2207</v>
      </c>
      <c r="V2668" s="362" t="s">
        <v>2207</v>
      </c>
      <c r="W2668" s="362" t="s">
        <v>2207</v>
      </c>
      <c r="X2668" s="357">
        <v>2610</v>
      </c>
      <c r="Y2668" s="357">
        <v>3044</v>
      </c>
      <c r="Z2668" s="357">
        <v>3636</v>
      </c>
      <c r="AA2668" s="357">
        <v>3077</v>
      </c>
      <c r="AB2668" s="357">
        <v>2652</v>
      </c>
      <c r="AC2668" s="357">
        <v>3123</v>
      </c>
      <c r="AD2668" s="357">
        <v>3730</v>
      </c>
      <c r="AE2668" s="357">
        <v>3122</v>
      </c>
      <c r="AF2668" s="357">
        <v>2817</v>
      </c>
      <c r="AG2668" s="357">
        <v>3280</v>
      </c>
      <c r="AH2668" s="357">
        <v>3928</v>
      </c>
      <c r="AI2668" s="368" t="s">
        <v>2207</v>
      </c>
      <c r="AJ2668" s="357">
        <v>2686</v>
      </c>
      <c r="AK2668" s="357">
        <v>3129</v>
      </c>
      <c r="AL2668" s="357">
        <v>3742</v>
      </c>
      <c r="AM2668" s="357">
        <v>2598</v>
      </c>
      <c r="AN2668" s="357">
        <v>2995</v>
      </c>
      <c r="AO2668" s="357">
        <v>3485</v>
      </c>
      <c r="AP2668" s="362" t="s">
        <v>2207</v>
      </c>
      <c r="AQ2668" s="362" t="s">
        <v>2207</v>
      </c>
      <c r="AR2668" s="362" t="s">
        <v>2207</v>
      </c>
      <c r="AS2668" s="357">
        <v>3354</v>
      </c>
      <c r="AT2668" s="105"/>
      <c r="AU2668" s="105" t="s">
        <v>1505</v>
      </c>
      <c r="AV2668" s="126">
        <v>39.1</v>
      </c>
    </row>
    <row r="2669" spans="1:48" ht="23.25" customHeight="1">
      <c r="A2669"/>
      <c r="B2669" s="440"/>
      <c r="D2669" s="105" t="s">
        <v>1521</v>
      </c>
      <c r="E2669" s="164" t="s">
        <v>1521</v>
      </c>
      <c r="F2669" s="165" t="s">
        <v>1518</v>
      </c>
      <c r="G2669" s="126">
        <v>39.1</v>
      </c>
      <c r="H2669" s="166">
        <v>2965</v>
      </c>
      <c r="I2669" s="166">
        <v>3141</v>
      </c>
      <c r="J2669" s="166">
        <v>3568</v>
      </c>
      <c r="K2669" s="357">
        <v>2965</v>
      </c>
      <c r="L2669" s="357">
        <v>3141</v>
      </c>
      <c r="M2669" s="357">
        <v>3568</v>
      </c>
      <c r="N2669" s="357">
        <v>3231</v>
      </c>
      <c r="O2669" s="357">
        <v>2910</v>
      </c>
      <c r="P2669" s="357">
        <v>3144</v>
      </c>
      <c r="Q2669" s="357">
        <v>3585</v>
      </c>
      <c r="R2669" s="357">
        <v>3235</v>
      </c>
      <c r="S2669" s="362" t="s">
        <v>2207</v>
      </c>
      <c r="T2669" s="362" t="s">
        <v>2207</v>
      </c>
      <c r="U2669" s="362" t="s">
        <v>2207</v>
      </c>
      <c r="V2669" s="362" t="s">
        <v>2207</v>
      </c>
      <c r="W2669" s="362" t="s">
        <v>2207</v>
      </c>
      <c r="X2669" s="357">
        <v>2798</v>
      </c>
      <c r="Y2669" s="357">
        <v>3235</v>
      </c>
      <c r="Z2669" s="357">
        <v>3860</v>
      </c>
      <c r="AA2669" s="357">
        <v>3285</v>
      </c>
      <c r="AB2669" s="357">
        <v>2884</v>
      </c>
      <c r="AC2669" s="357">
        <v>3360</v>
      </c>
      <c r="AD2669" s="357">
        <v>4009</v>
      </c>
      <c r="AE2669" s="357">
        <v>3381</v>
      </c>
      <c r="AF2669" s="357">
        <v>3333</v>
      </c>
      <c r="AG2669" s="357">
        <v>3806</v>
      </c>
      <c r="AH2669" s="357">
        <v>4547</v>
      </c>
      <c r="AI2669" s="368" t="s">
        <v>2207</v>
      </c>
      <c r="AJ2669" s="357">
        <v>2874</v>
      </c>
      <c r="AK2669" s="357">
        <v>3320</v>
      </c>
      <c r="AL2669" s="357">
        <v>3967</v>
      </c>
      <c r="AM2669" s="357">
        <v>2831</v>
      </c>
      <c r="AN2669" s="357">
        <v>3228</v>
      </c>
      <c r="AO2669" s="357">
        <v>3753</v>
      </c>
      <c r="AP2669" s="362" t="s">
        <v>2207</v>
      </c>
      <c r="AQ2669" s="362" t="s">
        <v>2207</v>
      </c>
      <c r="AR2669" s="362" t="s">
        <v>2207</v>
      </c>
      <c r="AS2669" s="362" t="s">
        <v>2207</v>
      </c>
      <c r="AT2669" s="105"/>
      <c r="AU2669" s="105" t="s">
        <v>1521</v>
      </c>
      <c r="AV2669" s="126">
        <v>39.1</v>
      </c>
    </row>
    <row r="2670" spans="1:48" ht="23.25" customHeight="1">
      <c r="A2670"/>
      <c r="B2670" s="440"/>
      <c r="D2670" s="105" t="s">
        <v>3021</v>
      </c>
      <c r="E2670" s="164" t="s">
        <v>3021</v>
      </c>
      <c r="F2670" s="165" t="s">
        <v>1516</v>
      </c>
      <c r="G2670" s="126">
        <v>40.4</v>
      </c>
      <c r="H2670" s="166">
        <v>3043</v>
      </c>
      <c r="I2670" s="166">
        <v>3214</v>
      </c>
      <c r="J2670" s="166">
        <v>3771</v>
      </c>
      <c r="K2670" s="357">
        <v>3043</v>
      </c>
      <c r="L2670" s="357">
        <v>3214</v>
      </c>
      <c r="M2670" s="357">
        <v>3771</v>
      </c>
      <c r="N2670" s="357">
        <v>3440</v>
      </c>
      <c r="O2670" s="357">
        <v>2988</v>
      </c>
      <c r="P2670" s="357">
        <v>3218</v>
      </c>
      <c r="Q2670" s="357">
        <v>3423</v>
      </c>
      <c r="R2670" s="357">
        <v>3376</v>
      </c>
      <c r="S2670" s="362" t="s">
        <v>2207</v>
      </c>
      <c r="T2670" s="362" t="s">
        <v>2207</v>
      </c>
      <c r="U2670" s="362" t="s">
        <v>2207</v>
      </c>
      <c r="V2670" s="362" t="s">
        <v>2207</v>
      </c>
      <c r="W2670" s="362" t="s">
        <v>2207</v>
      </c>
      <c r="X2670" s="357">
        <v>2987</v>
      </c>
      <c r="Y2670" s="357">
        <v>3437</v>
      </c>
      <c r="Z2670" s="357">
        <v>4052</v>
      </c>
      <c r="AA2670" s="357">
        <v>3450</v>
      </c>
      <c r="AB2670" s="357">
        <v>3092</v>
      </c>
      <c r="AC2670" s="357">
        <v>3568</v>
      </c>
      <c r="AD2670" s="357">
        <v>4211</v>
      </c>
      <c r="AE2670" s="357">
        <v>3564</v>
      </c>
      <c r="AF2670" s="357">
        <v>3517</v>
      </c>
      <c r="AG2670" s="357">
        <v>4001</v>
      </c>
      <c r="AH2670" s="357">
        <v>4721</v>
      </c>
      <c r="AI2670" s="368" t="s">
        <v>2207</v>
      </c>
      <c r="AJ2670" s="357">
        <v>3053</v>
      </c>
      <c r="AK2670" s="357">
        <v>3527</v>
      </c>
      <c r="AL2670" s="357">
        <v>4164</v>
      </c>
      <c r="AM2670" s="357">
        <v>2994</v>
      </c>
      <c r="AN2670" s="357">
        <v>3399</v>
      </c>
      <c r="AO2670" s="357">
        <v>3922</v>
      </c>
      <c r="AP2670" s="362" t="s">
        <v>2207</v>
      </c>
      <c r="AQ2670" s="362" t="s">
        <v>2207</v>
      </c>
      <c r="AR2670" s="362" t="s">
        <v>2207</v>
      </c>
      <c r="AS2670" s="362" t="s">
        <v>2207</v>
      </c>
      <c r="AT2670" s="105"/>
      <c r="AU2670" s="105" t="s">
        <v>3021</v>
      </c>
      <c r="AV2670" s="126">
        <v>40.4</v>
      </c>
    </row>
    <row r="2671" spans="1:48" ht="23.25" customHeight="1">
      <c r="A2671" s="396"/>
      <c r="B2671" s="440"/>
      <c r="D2671" s="105" t="s">
        <v>3022</v>
      </c>
      <c r="E2671" s="164" t="s">
        <v>3022</v>
      </c>
      <c r="F2671" s="165" t="s">
        <v>1432</v>
      </c>
      <c r="G2671" s="126">
        <v>40.4</v>
      </c>
      <c r="H2671" s="166">
        <v>2792</v>
      </c>
      <c r="I2671" s="166">
        <v>2968</v>
      </c>
      <c r="J2671" s="166">
        <v>3468</v>
      </c>
      <c r="K2671" s="357">
        <v>2792</v>
      </c>
      <c r="L2671" s="357">
        <v>2968</v>
      </c>
      <c r="M2671" s="357">
        <v>3468</v>
      </c>
      <c r="N2671" s="357">
        <v>3155</v>
      </c>
      <c r="O2671" s="357">
        <v>2739</v>
      </c>
      <c r="P2671" s="357">
        <v>2969</v>
      </c>
      <c r="Q2671" s="357">
        <v>3405</v>
      </c>
      <c r="R2671" s="357">
        <v>3108</v>
      </c>
      <c r="S2671" s="362" t="s">
        <v>2207</v>
      </c>
      <c r="T2671" s="362" t="s">
        <v>2207</v>
      </c>
      <c r="U2671" s="362" t="s">
        <v>2207</v>
      </c>
      <c r="V2671" s="362" t="s">
        <v>2207</v>
      </c>
      <c r="W2671" s="362" t="s">
        <v>2207</v>
      </c>
      <c r="X2671" s="357">
        <v>2806</v>
      </c>
      <c r="Y2671" s="357">
        <v>3253</v>
      </c>
      <c r="Z2671" s="357">
        <v>3835</v>
      </c>
      <c r="AA2671" s="357">
        <v>3249</v>
      </c>
      <c r="AB2671" s="357">
        <v>2868</v>
      </c>
      <c r="AC2671" s="357">
        <v>3352</v>
      </c>
      <c r="AD2671" s="357">
        <v>3958</v>
      </c>
      <c r="AE2671" s="357">
        <v>3315</v>
      </c>
      <c r="AF2671" s="357">
        <v>3020</v>
      </c>
      <c r="AG2671" s="357">
        <v>3494</v>
      </c>
      <c r="AH2671" s="357">
        <v>4125</v>
      </c>
      <c r="AI2671" s="368" t="s">
        <v>2207</v>
      </c>
      <c r="AJ2671" s="357">
        <v>2872</v>
      </c>
      <c r="AK2671" s="357">
        <v>3343</v>
      </c>
      <c r="AL2671" s="357">
        <v>3947</v>
      </c>
      <c r="AM2671" s="357">
        <v>2769</v>
      </c>
      <c r="AN2671" s="357">
        <v>3188</v>
      </c>
      <c r="AO2671" s="357">
        <v>3680</v>
      </c>
      <c r="AP2671" s="362" t="s">
        <v>2207</v>
      </c>
      <c r="AQ2671" s="362" t="s">
        <v>2207</v>
      </c>
      <c r="AR2671" s="362" t="s">
        <v>2207</v>
      </c>
      <c r="AS2671" s="357">
        <v>3526</v>
      </c>
      <c r="AT2671" s="105"/>
      <c r="AU2671" s="105" t="s">
        <v>3022</v>
      </c>
      <c r="AV2671" s="126">
        <v>40.4</v>
      </c>
    </row>
    <row r="2672" spans="1:48" ht="23.25" customHeight="1">
      <c r="B2672" s="440"/>
      <c r="D2672" s="105" t="s">
        <v>3023</v>
      </c>
      <c r="E2672" s="164" t="s">
        <v>3023</v>
      </c>
      <c r="F2672" s="165" t="s">
        <v>1518</v>
      </c>
      <c r="G2672" s="126">
        <v>40.4</v>
      </c>
      <c r="H2672" s="166">
        <v>3043</v>
      </c>
      <c r="I2672" s="166">
        <v>3214</v>
      </c>
      <c r="J2672" s="166">
        <v>3771</v>
      </c>
      <c r="K2672" s="357">
        <v>3043</v>
      </c>
      <c r="L2672" s="357">
        <v>3214</v>
      </c>
      <c r="M2672" s="357">
        <v>3771</v>
      </c>
      <c r="N2672" s="357">
        <v>3440</v>
      </c>
      <c r="O2672" s="357">
        <v>2988</v>
      </c>
      <c r="P2672" s="357">
        <v>3218</v>
      </c>
      <c r="Q2672" s="357">
        <v>3423</v>
      </c>
      <c r="R2672" s="357">
        <v>3376</v>
      </c>
      <c r="S2672" s="362" t="s">
        <v>2207</v>
      </c>
      <c r="T2672" s="362" t="s">
        <v>2207</v>
      </c>
      <c r="U2672" s="362" t="s">
        <v>2207</v>
      </c>
      <c r="V2672" s="362" t="s">
        <v>2207</v>
      </c>
      <c r="W2672" s="362" t="s">
        <v>2207</v>
      </c>
      <c r="X2672" s="357">
        <v>2987</v>
      </c>
      <c r="Y2672" s="357">
        <v>3437</v>
      </c>
      <c r="Z2672" s="357">
        <v>4052</v>
      </c>
      <c r="AA2672" s="357">
        <v>3450</v>
      </c>
      <c r="AB2672" s="357">
        <v>3092</v>
      </c>
      <c r="AC2672" s="357">
        <v>3568</v>
      </c>
      <c r="AD2672" s="357">
        <v>4211</v>
      </c>
      <c r="AE2672" s="357">
        <v>3564</v>
      </c>
      <c r="AF2672" s="357">
        <v>3517</v>
      </c>
      <c r="AG2672" s="357">
        <v>4001</v>
      </c>
      <c r="AH2672" s="357">
        <v>4721</v>
      </c>
      <c r="AI2672" s="368" t="s">
        <v>2207</v>
      </c>
      <c r="AJ2672" s="357">
        <v>3053</v>
      </c>
      <c r="AK2672" s="357">
        <v>3527</v>
      </c>
      <c r="AL2672" s="357">
        <v>4164</v>
      </c>
      <c r="AM2672" s="357">
        <v>2994</v>
      </c>
      <c r="AN2672" s="357">
        <v>3399</v>
      </c>
      <c r="AO2672" s="357">
        <v>3922</v>
      </c>
      <c r="AP2672" s="362" t="s">
        <v>2207</v>
      </c>
      <c r="AQ2672" s="362" t="s">
        <v>2207</v>
      </c>
      <c r="AR2672" s="362" t="s">
        <v>2207</v>
      </c>
      <c r="AS2672" s="362" t="s">
        <v>2207</v>
      </c>
      <c r="AT2672" s="105"/>
      <c r="AU2672" s="105" t="s">
        <v>3023</v>
      </c>
      <c r="AV2672" s="126">
        <v>40.4</v>
      </c>
    </row>
    <row r="2673" spans="1:48" ht="23.25" customHeight="1">
      <c r="B2673" s="440"/>
      <c r="D2673" s="105" t="s">
        <v>1512</v>
      </c>
      <c r="E2673" s="164" t="s">
        <v>1512</v>
      </c>
      <c r="F2673" s="165" t="s">
        <v>1516</v>
      </c>
      <c r="G2673" s="126">
        <v>41.7</v>
      </c>
      <c r="H2673" s="166">
        <v>3153</v>
      </c>
      <c r="I2673" s="166">
        <v>3340</v>
      </c>
      <c r="J2673" s="166">
        <v>3797</v>
      </c>
      <c r="K2673" s="357">
        <v>3153</v>
      </c>
      <c r="L2673" s="357">
        <v>3340</v>
      </c>
      <c r="M2673" s="357">
        <v>3797</v>
      </c>
      <c r="N2673" s="357">
        <v>3434</v>
      </c>
      <c r="O2673" s="357">
        <v>3095</v>
      </c>
      <c r="P2673" s="357">
        <v>3343</v>
      </c>
      <c r="Q2673" s="357">
        <v>3814</v>
      </c>
      <c r="R2673" s="357">
        <v>3438</v>
      </c>
      <c r="S2673" s="362" t="s">
        <v>2207</v>
      </c>
      <c r="T2673" s="362" t="s">
        <v>2207</v>
      </c>
      <c r="U2673" s="362" t="s">
        <v>2207</v>
      </c>
      <c r="V2673" s="362" t="s">
        <v>2207</v>
      </c>
      <c r="W2673" s="362" t="s">
        <v>2207</v>
      </c>
      <c r="X2673" s="357">
        <v>2974</v>
      </c>
      <c r="Y2673" s="357">
        <v>3441</v>
      </c>
      <c r="Z2673" s="357">
        <v>4108</v>
      </c>
      <c r="AA2673" s="357">
        <v>3491</v>
      </c>
      <c r="AB2673" s="357">
        <v>3061</v>
      </c>
      <c r="AC2673" s="357">
        <v>3566</v>
      </c>
      <c r="AD2673" s="357">
        <v>4256</v>
      </c>
      <c r="AE2673" s="357">
        <v>3587</v>
      </c>
      <c r="AF2673" s="357">
        <v>3509</v>
      </c>
      <c r="AG2673" s="357">
        <v>4012</v>
      </c>
      <c r="AH2673" s="357">
        <v>4794</v>
      </c>
      <c r="AI2673" s="368" t="s">
        <v>2207</v>
      </c>
      <c r="AJ2673" s="357">
        <v>3050</v>
      </c>
      <c r="AK2673" s="357">
        <v>3526</v>
      </c>
      <c r="AL2673" s="357">
        <v>4214</v>
      </c>
      <c r="AM2673" s="357">
        <v>3007</v>
      </c>
      <c r="AN2673" s="357">
        <v>3429</v>
      </c>
      <c r="AO2673" s="357">
        <v>3989</v>
      </c>
      <c r="AP2673" s="362" t="s">
        <v>2207</v>
      </c>
      <c r="AQ2673" s="362" t="s">
        <v>2207</v>
      </c>
      <c r="AR2673" s="362" t="s">
        <v>2207</v>
      </c>
      <c r="AS2673" s="362" t="s">
        <v>2207</v>
      </c>
      <c r="AT2673" s="105"/>
      <c r="AU2673" s="105" t="s">
        <v>1512</v>
      </c>
      <c r="AV2673" s="126">
        <v>41.7</v>
      </c>
    </row>
    <row r="2674" spans="1:48" ht="23.25" customHeight="1">
      <c r="B2674" s="440"/>
      <c r="D2674" s="105" t="s">
        <v>1506</v>
      </c>
      <c r="E2674" s="164" t="s">
        <v>1506</v>
      </c>
      <c r="F2674" s="165" t="s">
        <v>1432</v>
      </c>
      <c r="G2674" s="126">
        <v>41.7</v>
      </c>
      <c r="H2674" s="166">
        <v>2869</v>
      </c>
      <c r="I2674" s="166">
        <v>3059</v>
      </c>
      <c r="J2674" s="166">
        <v>3480</v>
      </c>
      <c r="K2674" s="357">
        <v>2869</v>
      </c>
      <c r="L2674" s="357">
        <v>3059</v>
      </c>
      <c r="M2674" s="357">
        <v>3480</v>
      </c>
      <c r="N2674" s="357">
        <v>3141</v>
      </c>
      <c r="O2674" s="357">
        <v>2814</v>
      </c>
      <c r="P2674" s="357">
        <v>3059</v>
      </c>
      <c r="Q2674" s="357">
        <v>3493</v>
      </c>
      <c r="R2674" s="357">
        <v>3141</v>
      </c>
      <c r="S2674" s="362" t="s">
        <v>2207</v>
      </c>
      <c r="T2674" s="362" t="s">
        <v>2207</v>
      </c>
      <c r="U2674" s="362" t="s">
        <v>2207</v>
      </c>
      <c r="V2674" s="362" t="s">
        <v>2207</v>
      </c>
      <c r="W2674" s="362" t="s">
        <v>2207</v>
      </c>
      <c r="X2674" s="357">
        <v>2787</v>
      </c>
      <c r="Y2674" s="357">
        <v>3250</v>
      </c>
      <c r="Z2674" s="357">
        <v>3883</v>
      </c>
      <c r="AA2674" s="357">
        <v>3283</v>
      </c>
      <c r="AB2674" s="357">
        <v>2828</v>
      </c>
      <c r="AC2674" s="357">
        <v>3329</v>
      </c>
      <c r="AD2674" s="357">
        <v>3977</v>
      </c>
      <c r="AE2674" s="357">
        <v>3329</v>
      </c>
      <c r="AF2674" s="357">
        <v>2994</v>
      </c>
      <c r="AG2674" s="357">
        <v>3486</v>
      </c>
      <c r="AH2674" s="357">
        <v>4175</v>
      </c>
      <c r="AI2674" s="368" t="s">
        <v>2207</v>
      </c>
      <c r="AJ2674" s="357">
        <v>2863</v>
      </c>
      <c r="AK2674" s="357">
        <v>3335</v>
      </c>
      <c r="AL2674" s="357">
        <v>3989</v>
      </c>
      <c r="AM2674" s="357">
        <v>2775</v>
      </c>
      <c r="AN2674" s="357">
        <v>3197</v>
      </c>
      <c r="AO2674" s="357">
        <v>3722</v>
      </c>
      <c r="AP2674" s="362" t="s">
        <v>2207</v>
      </c>
      <c r="AQ2674" s="362" t="s">
        <v>2207</v>
      </c>
      <c r="AR2674" s="362" t="s">
        <v>2207</v>
      </c>
      <c r="AS2674" s="357">
        <v>3593</v>
      </c>
      <c r="AT2674" s="105"/>
      <c r="AU2674" s="105" t="s">
        <v>1506</v>
      </c>
      <c r="AV2674" s="126">
        <v>41.7</v>
      </c>
    </row>
    <row r="2675" spans="1:48" ht="23.25" customHeight="1">
      <c r="B2675" s="440"/>
      <c r="D2675" s="105" t="s">
        <v>1522</v>
      </c>
      <c r="E2675" s="164" t="s">
        <v>1522</v>
      </c>
      <c r="F2675" s="165" t="s">
        <v>1518</v>
      </c>
      <c r="G2675" s="126">
        <v>41.7</v>
      </c>
      <c r="H2675" s="166">
        <v>3153</v>
      </c>
      <c r="I2675" s="166">
        <v>3340</v>
      </c>
      <c r="J2675" s="166">
        <v>3797</v>
      </c>
      <c r="K2675" s="357">
        <v>3153</v>
      </c>
      <c r="L2675" s="357">
        <v>3340</v>
      </c>
      <c r="M2675" s="357">
        <v>3797</v>
      </c>
      <c r="N2675" s="357">
        <v>3434</v>
      </c>
      <c r="O2675" s="357">
        <v>3095</v>
      </c>
      <c r="P2675" s="357">
        <v>3343</v>
      </c>
      <c r="Q2675" s="357">
        <v>3814</v>
      </c>
      <c r="R2675" s="357">
        <v>3438</v>
      </c>
      <c r="S2675" s="362" t="s">
        <v>2207</v>
      </c>
      <c r="T2675" s="362" t="s">
        <v>2207</v>
      </c>
      <c r="U2675" s="362" t="s">
        <v>2207</v>
      </c>
      <c r="V2675" s="362" t="s">
        <v>2207</v>
      </c>
      <c r="W2675" s="362" t="s">
        <v>2207</v>
      </c>
      <c r="X2675" s="357">
        <v>2974</v>
      </c>
      <c r="Y2675" s="357">
        <v>3441</v>
      </c>
      <c r="Z2675" s="357">
        <v>4108</v>
      </c>
      <c r="AA2675" s="357">
        <v>3491</v>
      </c>
      <c r="AB2675" s="357">
        <v>3061</v>
      </c>
      <c r="AC2675" s="357">
        <v>3566</v>
      </c>
      <c r="AD2675" s="357">
        <v>4256</v>
      </c>
      <c r="AE2675" s="357">
        <v>3587</v>
      </c>
      <c r="AF2675" s="357">
        <v>3509</v>
      </c>
      <c r="AG2675" s="357">
        <v>4012</v>
      </c>
      <c r="AH2675" s="357">
        <v>4794</v>
      </c>
      <c r="AI2675" s="368" t="s">
        <v>2207</v>
      </c>
      <c r="AJ2675" s="357">
        <v>3050</v>
      </c>
      <c r="AK2675" s="357">
        <v>3526</v>
      </c>
      <c r="AL2675" s="357">
        <v>4214</v>
      </c>
      <c r="AM2675" s="357">
        <v>3007</v>
      </c>
      <c r="AN2675" s="357">
        <v>3429</v>
      </c>
      <c r="AO2675" s="357">
        <v>3989</v>
      </c>
      <c r="AP2675" s="362" t="s">
        <v>2207</v>
      </c>
      <c r="AQ2675" s="362" t="s">
        <v>2207</v>
      </c>
      <c r="AR2675" s="362" t="s">
        <v>2207</v>
      </c>
      <c r="AS2675" s="362" t="s">
        <v>2207</v>
      </c>
      <c r="AT2675" s="105"/>
      <c r="AU2675" s="105" t="s">
        <v>1522</v>
      </c>
      <c r="AV2675" s="126">
        <v>41.7</v>
      </c>
    </row>
    <row r="2676" spans="1:48" ht="23.25" customHeight="1">
      <c r="B2676" s="440"/>
      <c r="D2676" s="105" t="s">
        <v>1513</v>
      </c>
      <c r="E2676" s="164" t="s">
        <v>1513</v>
      </c>
      <c r="F2676" s="165" t="s">
        <v>1517</v>
      </c>
      <c r="G2676" s="126">
        <v>43.800000000000004</v>
      </c>
      <c r="H2676" s="166">
        <v>3029</v>
      </c>
      <c r="I2676" s="166">
        <v>3235</v>
      </c>
      <c r="J2676" s="166">
        <v>3674</v>
      </c>
      <c r="K2676" s="357">
        <v>3029</v>
      </c>
      <c r="L2676" s="357">
        <v>3235</v>
      </c>
      <c r="M2676" s="357">
        <v>3674</v>
      </c>
      <c r="N2676" s="357">
        <v>3322</v>
      </c>
      <c r="O2676" s="357">
        <v>2972</v>
      </c>
      <c r="P2676" s="357">
        <v>3237</v>
      </c>
      <c r="Q2676" s="357">
        <v>3692</v>
      </c>
      <c r="R2676" s="357">
        <v>3324</v>
      </c>
      <c r="S2676" s="362" t="s">
        <v>2207</v>
      </c>
      <c r="T2676" s="362" t="s">
        <v>2207</v>
      </c>
      <c r="U2676" s="362" t="s">
        <v>2207</v>
      </c>
      <c r="V2676" s="362" t="s">
        <v>2207</v>
      </c>
      <c r="W2676" s="362" t="s">
        <v>2207</v>
      </c>
      <c r="X2676" s="357">
        <v>2965</v>
      </c>
      <c r="Y2676" s="357">
        <v>3419</v>
      </c>
      <c r="Z2676" s="357">
        <v>4077</v>
      </c>
      <c r="AA2676" s="357">
        <v>3473</v>
      </c>
      <c r="AB2676" s="357">
        <v>3081</v>
      </c>
      <c r="AC2676" s="357">
        <v>3587</v>
      </c>
      <c r="AD2676" s="357">
        <v>4293</v>
      </c>
      <c r="AE2676" s="357">
        <v>3622</v>
      </c>
      <c r="AF2676" s="357">
        <v>3530</v>
      </c>
      <c r="AG2676" s="357">
        <v>4044</v>
      </c>
      <c r="AH2676" s="357">
        <v>4831</v>
      </c>
      <c r="AI2676" s="368" t="s">
        <v>2207</v>
      </c>
      <c r="AJ2676" s="357">
        <v>3057</v>
      </c>
      <c r="AK2676" s="357">
        <v>3526</v>
      </c>
      <c r="AL2676" s="357">
        <v>4206</v>
      </c>
      <c r="AM2676" s="357">
        <v>3033</v>
      </c>
      <c r="AN2676" s="357">
        <v>3466</v>
      </c>
      <c r="AO2676" s="357">
        <v>4025</v>
      </c>
      <c r="AP2676" s="362" t="s">
        <v>2207</v>
      </c>
      <c r="AQ2676" s="362" t="s">
        <v>2207</v>
      </c>
      <c r="AR2676" s="362" t="s">
        <v>2207</v>
      </c>
      <c r="AS2676" s="362" t="s">
        <v>2207</v>
      </c>
      <c r="AT2676" s="105"/>
      <c r="AU2676" s="105" t="s">
        <v>1513</v>
      </c>
      <c r="AV2676" s="126">
        <v>43.800000000000004</v>
      </c>
    </row>
    <row r="2677" spans="1:48" ht="23.25" customHeight="1">
      <c r="B2677" s="440"/>
      <c r="D2677" s="105" t="s">
        <v>1507</v>
      </c>
      <c r="E2677" s="164" t="s">
        <v>1507</v>
      </c>
      <c r="F2677" s="165" t="s">
        <v>1434</v>
      </c>
      <c r="G2677" s="126">
        <v>43.800000000000004</v>
      </c>
      <c r="H2677" s="166">
        <v>2878</v>
      </c>
      <c r="I2677" s="166">
        <v>3084</v>
      </c>
      <c r="J2677" s="166">
        <v>3505</v>
      </c>
      <c r="K2677" s="357">
        <v>2878</v>
      </c>
      <c r="L2677" s="357">
        <v>3084</v>
      </c>
      <c r="M2677" s="357">
        <v>3505</v>
      </c>
      <c r="N2677" s="357">
        <v>3165</v>
      </c>
      <c r="O2677" s="357">
        <v>2822</v>
      </c>
      <c r="P2677" s="357">
        <v>3084</v>
      </c>
      <c r="Q2677" s="357">
        <v>3521</v>
      </c>
      <c r="R2677" s="357">
        <v>3165</v>
      </c>
      <c r="S2677" s="362" t="s">
        <v>2207</v>
      </c>
      <c r="T2677" s="362" t="s">
        <v>2207</v>
      </c>
      <c r="U2677" s="362" t="s">
        <v>2207</v>
      </c>
      <c r="V2677" s="362" t="s">
        <v>2207</v>
      </c>
      <c r="W2677" s="362" t="s">
        <v>2207</v>
      </c>
      <c r="X2677" s="357">
        <v>2796</v>
      </c>
      <c r="Y2677" s="357">
        <v>3266</v>
      </c>
      <c r="Z2677" s="357">
        <v>3897</v>
      </c>
      <c r="AA2677" s="357">
        <v>3306</v>
      </c>
      <c r="AB2677" s="357">
        <v>2849</v>
      </c>
      <c r="AC2677" s="357">
        <v>3350</v>
      </c>
      <c r="AD2677" s="357">
        <v>4014</v>
      </c>
      <c r="AE2677" s="357">
        <v>3364</v>
      </c>
      <c r="AF2677" s="357">
        <v>3014</v>
      </c>
      <c r="AG2677" s="357">
        <v>3519</v>
      </c>
      <c r="AH2677" s="357">
        <v>4212</v>
      </c>
      <c r="AI2677" s="368" t="s">
        <v>2207</v>
      </c>
      <c r="AJ2677" s="357">
        <v>2889</v>
      </c>
      <c r="AK2677" s="357">
        <v>3373</v>
      </c>
      <c r="AL2677" s="357">
        <v>4027</v>
      </c>
      <c r="AM2677" s="357">
        <v>2801</v>
      </c>
      <c r="AN2677" s="357">
        <v>3234</v>
      </c>
      <c r="AO2677" s="357">
        <v>3758</v>
      </c>
      <c r="AP2677" s="362" t="s">
        <v>2207</v>
      </c>
      <c r="AQ2677" s="362" t="s">
        <v>2207</v>
      </c>
      <c r="AR2677" s="362" t="s">
        <v>2207</v>
      </c>
      <c r="AS2677" s="357">
        <v>3657</v>
      </c>
      <c r="AT2677" s="105"/>
      <c r="AU2677" s="105" t="s">
        <v>1507</v>
      </c>
      <c r="AV2677" s="126">
        <v>43.800000000000004</v>
      </c>
    </row>
    <row r="2678" spans="1:48" ht="23.25" customHeight="1">
      <c r="B2678" s="440"/>
      <c r="D2678" s="105" t="s">
        <v>1523</v>
      </c>
      <c r="E2678" s="164" t="s">
        <v>1523</v>
      </c>
      <c r="F2678" s="165" t="s">
        <v>1519</v>
      </c>
      <c r="G2678" s="126">
        <v>43.800000000000004</v>
      </c>
      <c r="H2678" s="166">
        <v>3029</v>
      </c>
      <c r="I2678" s="166">
        <v>3235</v>
      </c>
      <c r="J2678" s="166">
        <v>3674</v>
      </c>
      <c r="K2678" s="357">
        <v>3029</v>
      </c>
      <c r="L2678" s="357">
        <v>3235</v>
      </c>
      <c r="M2678" s="357">
        <v>3674</v>
      </c>
      <c r="N2678" s="357">
        <v>3322</v>
      </c>
      <c r="O2678" s="357">
        <v>2972</v>
      </c>
      <c r="P2678" s="357">
        <v>3237</v>
      </c>
      <c r="Q2678" s="357">
        <v>3692</v>
      </c>
      <c r="R2678" s="357">
        <v>3324</v>
      </c>
      <c r="S2678" s="362" t="s">
        <v>2207</v>
      </c>
      <c r="T2678" s="362" t="s">
        <v>2207</v>
      </c>
      <c r="U2678" s="362" t="s">
        <v>2207</v>
      </c>
      <c r="V2678" s="362" t="s">
        <v>2207</v>
      </c>
      <c r="W2678" s="362" t="s">
        <v>2207</v>
      </c>
      <c r="X2678" s="357">
        <v>2965</v>
      </c>
      <c r="Y2678" s="357">
        <v>3419</v>
      </c>
      <c r="Z2678" s="357">
        <v>4077</v>
      </c>
      <c r="AA2678" s="357">
        <v>3473</v>
      </c>
      <c r="AB2678" s="357">
        <v>3081</v>
      </c>
      <c r="AC2678" s="357">
        <v>3587</v>
      </c>
      <c r="AD2678" s="357">
        <v>4293</v>
      </c>
      <c r="AE2678" s="357">
        <v>3622</v>
      </c>
      <c r="AF2678" s="357">
        <v>3530</v>
      </c>
      <c r="AG2678" s="357">
        <v>4044</v>
      </c>
      <c r="AH2678" s="357">
        <v>4831</v>
      </c>
      <c r="AI2678" s="368" t="s">
        <v>2207</v>
      </c>
      <c r="AJ2678" s="357">
        <v>3057</v>
      </c>
      <c r="AK2678" s="357">
        <v>3526</v>
      </c>
      <c r="AL2678" s="357">
        <v>4206</v>
      </c>
      <c r="AM2678" s="357">
        <v>3033</v>
      </c>
      <c r="AN2678" s="357">
        <v>3466</v>
      </c>
      <c r="AO2678" s="357">
        <v>4025</v>
      </c>
      <c r="AP2678" s="362" t="s">
        <v>2207</v>
      </c>
      <c r="AQ2678" s="362" t="s">
        <v>2207</v>
      </c>
      <c r="AR2678" s="362" t="s">
        <v>2207</v>
      </c>
      <c r="AS2678" s="362" t="s">
        <v>2207</v>
      </c>
      <c r="AT2678" s="105"/>
      <c r="AU2678" s="105" t="s">
        <v>1523</v>
      </c>
      <c r="AV2678" s="126">
        <v>43.800000000000004</v>
      </c>
    </row>
    <row r="2679" spans="1:48" ht="23.25" customHeight="1">
      <c r="B2679" s="440"/>
      <c r="D2679" s="105" t="s">
        <v>1514</v>
      </c>
      <c r="E2679" s="164" t="s">
        <v>1514</v>
      </c>
      <c r="F2679" s="165" t="s">
        <v>1517</v>
      </c>
      <c r="G2679" s="126">
        <v>46.9</v>
      </c>
      <c r="H2679" s="166">
        <v>3270</v>
      </c>
      <c r="I2679" s="166">
        <v>3482</v>
      </c>
      <c r="J2679" s="166">
        <v>3954</v>
      </c>
      <c r="K2679" s="357">
        <v>3270</v>
      </c>
      <c r="L2679" s="357">
        <v>3482</v>
      </c>
      <c r="M2679" s="357">
        <v>3954</v>
      </c>
      <c r="N2679" s="357">
        <v>3576</v>
      </c>
      <c r="O2679" s="357">
        <v>3210</v>
      </c>
      <c r="P2679" s="357">
        <v>3486</v>
      </c>
      <c r="Q2679" s="357">
        <v>3974</v>
      </c>
      <c r="R2679" s="357">
        <v>3580</v>
      </c>
      <c r="S2679" s="362" t="s">
        <v>2207</v>
      </c>
      <c r="T2679" s="362" t="s">
        <v>2207</v>
      </c>
      <c r="U2679" s="362" t="s">
        <v>2207</v>
      </c>
      <c r="V2679" s="362" t="s">
        <v>2207</v>
      </c>
      <c r="W2679" s="362" t="s">
        <v>2207</v>
      </c>
      <c r="X2679" s="357">
        <v>3037</v>
      </c>
      <c r="Y2679" s="357">
        <v>3531</v>
      </c>
      <c r="Z2679" s="357">
        <v>4213</v>
      </c>
      <c r="AA2679" s="357">
        <v>3580</v>
      </c>
      <c r="AB2679" s="357">
        <v>3134</v>
      </c>
      <c r="AC2679" s="357">
        <v>3661</v>
      </c>
      <c r="AD2679" s="357">
        <v>4383</v>
      </c>
      <c r="AE2679" s="357">
        <v>3687</v>
      </c>
      <c r="AF2679" s="357">
        <v>3583</v>
      </c>
      <c r="AG2679" s="357">
        <v>4118</v>
      </c>
      <c r="AH2679" s="357">
        <v>4921</v>
      </c>
      <c r="AI2679" s="368" t="s">
        <v>2207</v>
      </c>
      <c r="AJ2679" s="357">
        <v>3129</v>
      </c>
      <c r="AK2679" s="357">
        <v>3638</v>
      </c>
      <c r="AL2679" s="357">
        <v>4342</v>
      </c>
      <c r="AM2679" s="357">
        <v>3086</v>
      </c>
      <c r="AN2679" s="357">
        <v>3539</v>
      </c>
      <c r="AO2679" s="357">
        <v>4112</v>
      </c>
      <c r="AP2679" s="362" t="s">
        <v>2207</v>
      </c>
      <c r="AQ2679" s="362" t="s">
        <v>2207</v>
      </c>
      <c r="AR2679" s="362" t="s">
        <v>2207</v>
      </c>
      <c r="AS2679" s="362" t="s">
        <v>2207</v>
      </c>
      <c r="AT2679" s="105"/>
      <c r="AU2679" s="105" t="s">
        <v>1514</v>
      </c>
      <c r="AV2679" s="126">
        <v>46.9</v>
      </c>
    </row>
    <row r="2680" spans="1:48" ht="23.25" customHeight="1">
      <c r="B2680" s="440"/>
      <c r="D2680" s="105" t="s">
        <v>1508</v>
      </c>
      <c r="E2680" s="164" t="s">
        <v>1508</v>
      </c>
      <c r="F2680" s="165" t="s">
        <v>1434</v>
      </c>
      <c r="G2680" s="126">
        <v>46.9</v>
      </c>
      <c r="H2680" s="166">
        <v>2982</v>
      </c>
      <c r="I2680" s="166">
        <v>3197</v>
      </c>
      <c r="J2680" s="166">
        <v>3632</v>
      </c>
      <c r="K2680" s="357">
        <v>2982</v>
      </c>
      <c r="L2680" s="357">
        <v>3197</v>
      </c>
      <c r="M2680" s="357">
        <v>3632</v>
      </c>
      <c r="N2680" s="357">
        <v>3279</v>
      </c>
      <c r="O2680" s="357">
        <v>2924</v>
      </c>
      <c r="P2680" s="357">
        <v>3197</v>
      </c>
      <c r="Q2680" s="357">
        <v>3648</v>
      </c>
      <c r="R2680" s="357">
        <v>3279</v>
      </c>
      <c r="S2680" s="362" t="s">
        <v>2207</v>
      </c>
      <c r="T2680" s="362" t="s">
        <v>2207</v>
      </c>
      <c r="U2680" s="362" t="s">
        <v>2207</v>
      </c>
      <c r="V2680" s="362" t="s">
        <v>2207</v>
      </c>
      <c r="W2680" s="362" t="s">
        <v>2207</v>
      </c>
      <c r="X2680" s="357">
        <v>2849</v>
      </c>
      <c r="Y2680" s="357">
        <v>3340</v>
      </c>
      <c r="Z2680" s="357">
        <v>3988</v>
      </c>
      <c r="AA2680" s="357">
        <v>3372</v>
      </c>
      <c r="AB2680" s="357">
        <v>2902</v>
      </c>
      <c r="AC2680" s="357">
        <v>3424</v>
      </c>
      <c r="AD2680" s="357">
        <v>4104</v>
      </c>
      <c r="AE2680" s="357">
        <v>3429</v>
      </c>
      <c r="AF2680" s="357">
        <v>3067</v>
      </c>
      <c r="AG2680" s="357">
        <v>3593</v>
      </c>
      <c r="AH2680" s="357">
        <v>4303</v>
      </c>
      <c r="AI2680" s="368" t="s">
        <v>2207</v>
      </c>
      <c r="AJ2680" s="357">
        <v>2942</v>
      </c>
      <c r="AK2680" s="357">
        <v>3447</v>
      </c>
      <c r="AL2680" s="357">
        <v>4117</v>
      </c>
      <c r="AM2680" s="357">
        <v>2854</v>
      </c>
      <c r="AN2680" s="357">
        <v>3306</v>
      </c>
      <c r="AO2680" s="357">
        <v>3845</v>
      </c>
      <c r="AP2680" s="362" t="s">
        <v>2207</v>
      </c>
      <c r="AQ2680" s="362" t="s">
        <v>2207</v>
      </c>
      <c r="AR2680" s="362" t="s">
        <v>2207</v>
      </c>
      <c r="AS2680" s="357">
        <v>3761</v>
      </c>
      <c r="AT2680" s="105"/>
      <c r="AU2680" s="105" t="s">
        <v>1508</v>
      </c>
      <c r="AV2680" s="126">
        <v>46.9</v>
      </c>
    </row>
    <row r="2681" spans="1:48" ht="23.25" customHeight="1">
      <c r="B2681" s="440"/>
      <c r="D2681" s="105" t="s">
        <v>1524</v>
      </c>
      <c r="E2681" s="164" t="s">
        <v>1524</v>
      </c>
      <c r="F2681" s="165" t="s">
        <v>1519</v>
      </c>
      <c r="G2681" s="126">
        <v>46.9</v>
      </c>
      <c r="H2681" s="166">
        <v>3270</v>
      </c>
      <c r="I2681" s="166">
        <v>3482</v>
      </c>
      <c r="J2681" s="166">
        <v>3954</v>
      </c>
      <c r="K2681" s="357">
        <v>3270</v>
      </c>
      <c r="L2681" s="357">
        <v>3482</v>
      </c>
      <c r="M2681" s="357">
        <v>3954</v>
      </c>
      <c r="N2681" s="357">
        <v>3576</v>
      </c>
      <c r="O2681" s="357">
        <v>3210</v>
      </c>
      <c r="P2681" s="357">
        <v>3486</v>
      </c>
      <c r="Q2681" s="357">
        <v>3974</v>
      </c>
      <c r="R2681" s="357">
        <v>3580</v>
      </c>
      <c r="S2681" s="362" t="s">
        <v>2207</v>
      </c>
      <c r="T2681" s="362" t="s">
        <v>2207</v>
      </c>
      <c r="U2681" s="362" t="s">
        <v>2207</v>
      </c>
      <c r="V2681" s="362" t="s">
        <v>2207</v>
      </c>
      <c r="W2681" s="362" t="s">
        <v>2207</v>
      </c>
      <c r="X2681" s="357">
        <v>3037</v>
      </c>
      <c r="Y2681" s="357">
        <v>3531</v>
      </c>
      <c r="Z2681" s="357">
        <v>4213</v>
      </c>
      <c r="AA2681" s="357">
        <v>3580</v>
      </c>
      <c r="AB2681" s="357">
        <v>3134</v>
      </c>
      <c r="AC2681" s="357">
        <v>3661</v>
      </c>
      <c r="AD2681" s="357">
        <v>4383</v>
      </c>
      <c r="AE2681" s="357">
        <v>3687</v>
      </c>
      <c r="AF2681" s="357">
        <v>3583</v>
      </c>
      <c r="AG2681" s="357">
        <v>4118</v>
      </c>
      <c r="AH2681" s="357">
        <v>4921</v>
      </c>
      <c r="AI2681" s="368" t="s">
        <v>2207</v>
      </c>
      <c r="AJ2681" s="357">
        <v>3129</v>
      </c>
      <c r="AK2681" s="357">
        <v>3638</v>
      </c>
      <c r="AL2681" s="357">
        <v>4342</v>
      </c>
      <c r="AM2681" s="357">
        <v>3086</v>
      </c>
      <c r="AN2681" s="357">
        <v>3539</v>
      </c>
      <c r="AO2681" s="357">
        <v>4112</v>
      </c>
      <c r="AP2681" s="362" t="s">
        <v>2207</v>
      </c>
      <c r="AQ2681" s="362" t="s">
        <v>2207</v>
      </c>
      <c r="AR2681" s="362" t="s">
        <v>2207</v>
      </c>
      <c r="AS2681" s="362" t="s">
        <v>2207</v>
      </c>
      <c r="AT2681" s="105"/>
      <c r="AU2681" s="105" t="s">
        <v>1524</v>
      </c>
      <c r="AV2681" s="126">
        <v>46.9</v>
      </c>
    </row>
    <row r="2682" spans="1:48" ht="23.25" customHeight="1">
      <c r="A2682" s="396"/>
      <c r="B2682" s="440"/>
      <c r="D2682" s="105" t="s">
        <v>3025</v>
      </c>
      <c r="E2682" s="164" t="s">
        <v>3025</v>
      </c>
      <c r="F2682" s="165" t="s">
        <v>1517</v>
      </c>
      <c r="G2682" s="126">
        <v>48.5</v>
      </c>
      <c r="H2682" s="166">
        <v>3358</v>
      </c>
      <c r="I2682" s="166">
        <v>3563</v>
      </c>
      <c r="J2682" s="166">
        <v>4184</v>
      </c>
      <c r="K2682" s="357">
        <v>3358</v>
      </c>
      <c r="L2682" s="357">
        <v>3563</v>
      </c>
      <c r="M2682" s="357">
        <v>4184</v>
      </c>
      <c r="N2682" s="357">
        <v>3811</v>
      </c>
      <c r="O2682" s="357">
        <v>3296</v>
      </c>
      <c r="P2682" s="357">
        <v>3570</v>
      </c>
      <c r="Q2682" s="357">
        <v>3812</v>
      </c>
      <c r="R2682" s="357">
        <v>3740</v>
      </c>
      <c r="S2682" s="362" t="s">
        <v>2207</v>
      </c>
      <c r="T2682" s="362" t="s">
        <v>2207</v>
      </c>
      <c r="U2682" s="362" t="s">
        <v>2207</v>
      </c>
      <c r="V2682" s="362" t="s">
        <v>2207</v>
      </c>
      <c r="W2682" s="362" t="s">
        <v>2207</v>
      </c>
      <c r="X2682" s="357">
        <v>3248</v>
      </c>
      <c r="Y2682" s="357">
        <v>3759</v>
      </c>
      <c r="Z2682" s="357">
        <v>4431</v>
      </c>
      <c r="AA2682" s="357">
        <v>3770</v>
      </c>
      <c r="AB2682" s="357">
        <v>3367</v>
      </c>
      <c r="AC2682" s="357">
        <v>3908</v>
      </c>
      <c r="AD2682" s="357">
        <v>4614</v>
      </c>
      <c r="AE2682" s="357">
        <v>3897</v>
      </c>
      <c r="AF2682" s="357">
        <v>3792</v>
      </c>
      <c r="AG2682" s="357">
        <v>4342</v>
      </c>
      <c r="AH2682" s="357">
        <v>5124</v>
      </c>
      <c r="AI2682" s="368" t="s">
        <v>2207</v>
      </c>
      <c r="AJ2682" s="357">
        <v>3327</v>
      </c>
      <c r="AK2682" s="357">
        <v>3868</v>
      </c>
      <c r="AL2682" s="357">
        <v>4566</v>
      </c>
      <c r="AM2682" s="357">
        <v>3268</v>
      </c>
      <c r="AN2682" s="357">
        <v>3733</v>
      </c>
      <c r="AO2682" s="357">
        <v>4308</v>
      </c>
      <c r="AP2682" s="362" t="s">
        <v>2207</v>
      </c>
      <c r="AQ2682" s="362" t="s">
        <v>2207</v>
      </c>
      <c r="AR2682" s="362" t="s">
        <v>2207</v>
      </c>
      <c r="AS2682" s="362" t="s">
        <v>2207</v>
      </c>
      <c r="AT2682" s="105"/>
      <c r="AU2682" s="105" t="s">
        <v>3025</v>
      </c>
      <c r="AV2682" s="126">
        <v>48.5</v>
      </c>
    </row>
    <row r="2683" spans="1:48" ht="23.25" customHeight="1">
      <c r="B2683" s="440"/>
      <c r="D2683" s="105" t="s">
        <v>3026</v>
      </c>
      <c r="E2683" s="164" t="s">
        <v>3026</v>
      </c>
      <c r="F2683" s="165" t="s">
        <v>1434</v>
      </c>
      <c r="G2683" s="126">
        <v>48.5</v>
      </c>
      <c r="H2683" s="166">
        <v>3103</v>
      </c>
      <c r="I2683" s="166">
        <v>3314</v>
      </c>
      <c r="J2683" s="166">
        <v>3875</v>
      </c>
      <c r="K2683" s="357">
        <v>3103</v>
      </c>
      <c r="L2683" s="357">
        <v>3314</v>
      </c>
      <c r="M2683" s="357">
        <v>3875</v>
      </c>
      <c r="N2683" s="357">
        <v>3522</v>
      </c>
      <c r="O2683" s="357">
        <v>3044</v>
      </c>
      <c r="P2683" s="357">
        <v>3318</v>
      </c>
      <c r="Q2683" s="357">
        <v>3804</v>
      </c>
      <c r="R2683" s="357">
        <v>3467</v>
      </c>
      <c r="S2683" s="362" t="s">
        <v>2207</v>
      </c>
      <c r="T2683" s="362" t="s">
        <v>2207</v>
      </c>
      <c r="U2683" s="362" t="s">
        <v>2207</v>
      </c>
      <c r="V2683" s="362" t="s">
        <v>2207</v>
      </c>
      <c r="W2683" s="362" t="s">
        <v>2207</v>
      </c>
      <c r="X2683" s="357">
        <v>3068</v>
      </c>
      <c r="Y2683" s="357">
        <v>3575</v>
      </c>
      <c r="Z2683" s="357">
        <v>4215</v>
      </c>
      <c r="AA2683" s="357">
        <v>3570</v>
      </c>
      <c r="AB2683" s="357">
        <v>3143</v>
      </c>
      <c r="AC2683" s="357">
        <v>3693</v>
      </c>
      <c r="AD2683" s="357">
        <v>4361</v>
      </c>
      <c r="AE2683" s="357">
        <v>3648</v>
      </c>
      <c r="AF2683" s="357">
        <v>3295</v>
      </c>
      <c r="AG2683" s="357">
        <v>3835</v>
      </c>
      <c r="AH2683" s="357">
        <v>4527</v>
      </c>
      <c r="AI2683" s="368" t="s">
        <v>2207</v>
      </c>
      <c r="AJ2683" s="357">
        <v>3147</v>
      </c>
      <c r="AK2683" s="357">
        <v>3683</v>
      </c>
      <c r="AL2683" s="357">
        <v>4349</v>
      </c>
      <c r="AM2683" s="357">
        <v>3044</v>
      </c>
      <c r="AN2683" s="357">
        <v>3522</v>
      </c>
      <c r="AO2683" s="357">
        <v>4065</v>
      </c>
      <c r="AP2683" s="362" t="s">
        <v>2207</v>
      </c>
      <c r="AQ2683" s="362" t="s">
        <v>2207</v>
      </c>
      <c r="AR2683" s="362" t="s">
        <v>2207</v>
      </c>
      <c r="AS2683" s="357">
        <v>3963</v>
      </c>
      <c r="AT2683" s="105"/>
      <c r="AU2683" s="105" t="s">
        <v>3026</v>
      </c>
      <c r="AV2683" s="126">
        <v>48.5</v>
      </c>
    </row>
    <row r="2684" spans="1:48" ht="23.25" customHeight="1">
      <c r="B2684" s="440"/>
      <c r="D2684" s="105" t="s">
        <v>3027</v>
      </c>
      <c r="E2684" s="164" t="s">
        <v>3027</v>
      </c>
      <c r="F2684" s="165" t="s">
        <v>1519</v>
      </c>
      <c r="G2684" s="126">
        <v>48.5</v>
      </c>
      <c r="H2684" s="166">
        <v>3358</v>
      </c>
      <c r="I2684" s="166">
        <v>3563</v>
      </c>
      <c r="J2684" s="166">
        <v>4184</v>
      </c>
      <c r="K2684" s="357">
        <v>3358</v>
      </c>
      <c r="L2684" s="357">
        <v>3563</v>
      </c>
      <c r="M2684" s="357">
        <v>4184</v>
      </c>
      <c r="N2684" s="357">
        <v>3811</v>
      </c>
      <c r="O2684" s="357">
        <v>3296</v>
      </c>
      <c r="P2684" s="357">
        <v>3570</v>
      </c>
      <c r="Q2684" s="357">
        <v>3812</v>
      </c>
      <c r="R2684" s="357">
        <v>3740</v>
      </c>
      <c r="S2684" s="362" t="s">
        <v>2207</v>
      </c>
      <c r="T2684" s="362" t="s">
        <v>2207</v>
      </c>
      <c r="U2684" s="362" t="s">
        <v>2207</v>
      </c>
      <c r="V2684" s="362" t="s">
        <v>2207</v>
      </c>
      <c r="W2684" s="362" t="s">
        <v>2207</v>
      </c>
      <c r="X2684" s="357">
        <v>3248</v>
      </c>
      <c r="Y2684" s="357">
        <v>3759</v>
      </c>
      <c r="Z2684" s="357">
        <v>4431</v>
      </c>
      <c r="AA2684" s="357">
        <v>3770</v>
      </c>
      <c r="AB2684" s="357">
        <v>3367</v>
      </c>
      <c r="AC2684" s="357">
        <v>3908</v>
      </c>
      <c r="AD2684" s="357">
        <v>4614</v>
      </c>
      <c r="AE2684" s="357">
        <v>3897</v>
      </c>
      <c r="AF2684" s="357">
        <v>3792</v>
      </c>
      <c r="AG2684" s="357">
        <v>4342</v>
      </c>
      <c r="AH2684" s="357">
        <v>5124</v>
      </c>
      <c r="AI2684" s="368" t="s">
        <v>2207</v>
      </c>
      <c r="AJ2684" s="357">
        <v>3327</v>
      </c>
      <c r="AK2684" s="357">
        <v>3868</v>
      </c>
      <c r="AL2684" s="357">
        <v>4566</v>
      </c>
      <c r="AM2684" s="357">
        <v>3268</v>
      </c>
      <c r="AN2684" s="357">
        <v>3733</v>
      </c>
      <c r="AO2684" s="357">
        <v>4308</v>
      </c>
      <c r="AP2684" s="362" t="s">
        <v>2207</v>
      </c>
      <c r="AQ2684" s="362" t="s">
        <v>2207</v>
      </c>
      <c r="AR2684" s="362" t="s">
        <v>2207</v>
      </c>
      <c r="AS2684" s="362" t="s">
        <v>2207</v>
      </c>
      <c r="AT2684" s="105"/>
      <c r="AU2684" s="105" t="s">
        <v>3027</v>
      </c>
      <c r="AV2684" s="126">
        <v>48.5</v>
      </c>
    </row>
    <row r="2685" spans="1:48" ht="23.25" customHeight="1">
      <c r="B2685" s="440"/>
      <c r="D2685" s="105" t="s">
        <v>1515</v>
      </c>
      <c r="E2685" s="164" t="s">
        <v>1515</v>
      </c>
      <c r="F2685" s="165" t="s">
        <v>1517</v>
      </c>
      <c r="G2685" s="126">
        <v>50</v>
      </c>
      <c r="H2685" s="166">
        <v>3484</v>
      </c>
      <c r="I2685" s="166">
        <v>3709</v>
      </c>
      <c r="J2685" s="166">
        <v>4215</v>
      </c>
      <c r="K2685" s="357">
        <v>3484</v>
      </c>
      <c r="L2685" s="357">
        <v>3709</v>
      </c>
      <c r="M2685" s="357">
        <v>4215</v>
      </c>
      <c r="N2685" s="357">
        <v>3808</v>
      </c>
      <c r="O2685" s="357">
        <v>3420</v>
      </c>
      <c r="P2685" s="357">
        <v>3713</v>
      </c>
      <c r="Q2685" s="357">
        <v>4235</v>
      </c>
      <c r="R2685" s="357">
        <v>3812</v>
      </c>
      <c r="S2685" s="362" t="s">
        <v>2207</v>
      </c>
      <c r="T2685" s="362" t="s">
        <v>2207</v>
      </c>
      <c r="U2685" s="362" t="s">
        <v>2207</v>
      </c>
      <c r="V2685" s="362" t="s">
        <v>2207</v>
      </c>
      <c r="W2685" s="362" t="s">
        <v>2207</v>
      </c>
      <c r="X2685" s="357">
        <v>3234</v>
      </c>
      <c r="Y2685" s="357">
        <v>3762</v>
      </c>
      <c r="Z2685" s="357">
        <v>4490</v>
      </c>
      <c r="AA2685" s="357">
        <v>3812</v>
      </c>
      <c r="AB2685" s="357">
        <v>3332</v>
      </c>
      <c r="AC2685" s="357">
        <v>3892</v>
      </c>
      <c r="AD2685" s="357">
        <v>4660</v>
      </c>
      <c r="AE2685" s="357">
        <v>3919</v>
      </c>
      <c r="AF2685" s="357">
        <v>3780</v>
      </c>
      <c r="AG2685" s="357">
        <v>4349</v>
      </c>
      <c r="AH2685" s="357">
        <v>5198</v>
      </c>
      <c r="AI2685" s="368" t="s">
        <v>2207</v>
      </c>
      <c r="AJ2685" s="357">
        <v>3327</v>
      </c>
      <c r="AK2685" s="357">
        <v>3869</v>
      </c>
      <c r="AL2685" s="357">
        <v>4619</v>
      </c>
      <c r="AM2685" s="357">
        <v>3284</v>
      </c>
      <c r="AN2685" s="357">
        <v>3765</v>
      </c>
      <c r="AO2685" s="357">
        <v>4377</v>
      </c>
      <c r="AP2685" s="362" t="s">
        <v>2207</v>
      </c>
      <c r="AQ2685" s="362" t="s">
        <v>2207</v>
      </c>
      <c r="AR2685" s="362" t="s">
        <v>2207</v>
      </c>
      <c r="AS2685" s="362" t="s">
        <v>2207</v>
      </c>
      <c r="AT2685" s="105"/>
      <c r="AU2685" s="105" t="s">
        <v>1515</v>
      </c>
      <c r="AV2685" s="126">
        <v>50</v>
      </c>
    </row>
    <row r="2686" spans="1:48" ht="23.25" customHeight="1">
      <c r="B2686" s="440"/>
      <c r="D2686" s="105" t="s">
        <v>1509</v>
      </c>
      <c r="E2686" s="164" t="s">
        <v>1509</v>
      </c>
      <c r="F2686" s="165" t="s">
        <v>1434</v>
      </c>
      <c r="G2686" s="126">
        <v>50</v>
      </c>
      <c r="H2686" s="166">
        <v>3196</v>
      </c>
      <c r="I2686" s="166">
        <v>3424</v>
      </c>
      <c r="J2686" s="166">
        <v>3894</v>
      </c>
      <c r="K2686" s="357">
        <v>3196</v>
      </c>
      <c r="L2686" s="357">
        <v>3424</v>
      </c>
      <c r="M2686" s="357">
        <v>3894</v>
      </c>
      <c r="N2686" s="357">
        <v>3511</v>
      </c>
      <c r="O2686" s="357">
        <v>3134</v>
      </c>
      <c r="P2686" s="357">
        <v>3424</v>
      </c>
      <c r="Q2686" s="357">
        <v>3910</v>
      </c>
      <c r="R2686" s="357">
        <v>3511</v>
      </c>
      <c r="S2686" s="362" t="s">
        <v>2207</v>
      </c>
      <c r="T2686" s="362" t="s">
        <v>2207</v>
      </c>
      <c r="U2686" s="362" t="s">
        <v>2207</v>
      </c>
      <c r="V2686" s="362" t="s">
        <v>2207</v>
      </c>
      <c r="W2686" s="362" t="s">
        <v>2207</v>
      </c>
      <c r="X2686" s="357">
        <v>3047</v>
      </c>
      <c r="Y2686" s="357">
        <v>3571</v>
      </c>
      <c r="Z2686" s="357">
        <v>4265</v>
      </c>
      <c r="AA2686" s="357">
        <v>3604</v>
      </c>
      <c r="AB2686" s="357">
        <v>3099</v>
      </c>
      <c r="AC2686" s="357">
        <v>3655</v>
      </c>
      <c r="AD2686" s="357">
        <v>4381</v>
      </c>
      <c r="AE2686" s="357">
        <v>3661</v>
      </c>
      <c r="AF2686" s="357">
        <v>3265</v>
      </c>
      <c r="AG2686" s="357">
        <v>3823</v>
      </c>
      <c r="AH2686" s="357">
        <v>4580</v>
      </c>
      <c r="AI2686" s="368" t="s">
        <v>2207</v>
      </c>
      <c r="AJ2686" s="357">
        <v>3139</v>
      </c>
      <c r="AK2686" s="357">
        <v>3678</v>
      </c>
      <c r="AL2686" s="357">
        <v>4394</v>
      </c>
      <c r="AM2686" s="357">
        <v>3051</v>
      </c>
      <c r="AN2686" s="357">
        <v>3533</v>
      </c>
      <c r="AO2686" s="357">
        <v>4110</v>
      </c>
      <c r="AP2686" s="362" t="s">
        <v>2207</v>
      </c>
      <c r="AQ2686" s="362" t="s">
        <v>2207</v>
      </c>
      <c r="AR2686" s="362" t="s">
        <v>2207</v>
      </c>
      <c r="AS2686" s="357">
        <v>4037</v>
      </c>
      <c r="AT2686" s="105"/>
      <c r="AU2686" s="105" t="s">
        <v>1509</v>
      </c>
      <c r="AV2686" s="126">
        <v>50</v>
      </c>
    </row>
    <row r="2687" spans="1:48" ht="23.25" customHeight="1">
      <c r="B2687" s="440"/>
      <c r="D2687" s="105" t="s">
        <v>1525</v>
      </c>
      <c r="E2687" s="164" t="s">
        <v>1525</v>
      </c>
      <c r="F2687" s="165" t="s">
        <v>1519</v>
      </c>
      <c r="G2687" s="126">
        <v>50</v>
      </c>
      <c r="H2687" s="166">
        <v>3484</v>
      </c>
      <c r="I2687" s="166">
        <v>3709</v>
      </c>
      <c r="J2687" s="166">
        <v>4215</v>
      </c>
      <c r="K2687" s="357">
        <v>3484</v>
      </c>
      <c r="L2687" s="357">
        <v>3709</v>
      </c>
      <c r="M2687" s="357">
        <v>4215</v>
      </c>
      <c r="N2687" s="357">
        <v>3808</v>
      </c>
      <c r="O2687" s="357">
        <v>3420</v>
      </c>
      <c r="P2687" s="357">
        <v>3713</v>
      </c>
      <c r="Q2687" s="357">
        <v>4235</v>
      </c>
      <c r="R2687" s="357">
        <v>3812</v>
      </c>
      <c r="S2687" s="362" t="s">
        <v>2207</v>
      </c>
      <c r="T2687" s="362" t="s">
        <v>2207</v>
      </c>
      <c r="U2687" s="362" t="s">
        <v>2207</v>
      </c>
      <c r="V2687" s="362" t="s">
        <v>2207</v>
      </c>
      <c r="W2687" s="362" t="s">
        <v>2207</v>
      </c>
      <c r="X2687" s="357">
        <v>3234</v>
      </c>
      <c r="Y2687" s="357">
        <v>3762</v>
      </c>
      <c r="Z2687" s="357">
        <v>4490</v>
      </c>
      <c r="AA2687" s="357">
        <v>3812</v>
      </c>
      <c r="AB2687" s="357">
        <v>3332</v>
      </c>
      <c r="AC2687" s="357">
        <v>3892</v>
      </c>
      <c r="AD2687" s="357">
        <v>4660</v>
      </c>
      <c r="AE2687" s="357">
        <v>3919</v>
      </c>
      <c r="AF2687" s="357">
        <v>3780</v>
      </c>
      <c r="AG2687" s="357">
        <v>4349</v>
      </c>
      <c r="AH2687" s="357">
        <v>5198</v>
      </c>
      <c r="AI2687" s="368" t="s">
        <v>2207</v>
      </c>
      <c r="AJ2687" s="357">
        <v>3327</v>
      </c>
      <c r="AK2687" s="357">
        <v>3869</v>
      </c>
      <c r="AL2687" s="357">
        <v>4619</v>
      </c>
      <c r="AM2687" s="357">
        <v>3284</v>
      </c>
      <c r="AN2687" s="357">
        <v>3765</v>
      </c>
      <c r="AO2687" s="357">
        <v>4377</v>
      </c>
      <c r="AP2687" s="362" t="s">
        <v>2207</v>
      </c>
      <c r="AQ2687" s="362" t="s">
        <v>2207</v>
      </c>
      <c r="AR2687" s="362" t="s">
        <v>2207</v>
      </c>
      <c r="AS2687" s="362" t="s">
        <v>2207</v>
      </c>
      <c r="AT2687" s="105"/>
      <c r="AU2687" s="105" t="s">
        <v>1525</v>
      </c>
      <c r="AV2687" s="126">
        <v>50</v>
      </c>
    </row>
    <row r="2688" spans="1:48" ht="23.25" customHeight="1">
      <c r="A2688"/>
      <c r="B2688" s="440"/>
      <c r="D2688" s="105" t="s">
        <v>2187</v>
      </c>
      <c r="E2688" s="164" t="s">
        <v>2187</v>
      </c>
      <c r="F2688" s="165" t="s">
        <v>2188</v>
      </c>
      <c r="G2688" s="126">
        <v>3</v>
      </c>
      <c r="H2688" s="166">
        <v>75</v>
      </c>
      <c r="I2688" s="166">
        <v>75</v>
      </c>
      <c r="J2688" s="166">
        <v>75</v>
      </c>
      <c r="K2688" s="357">
        <v>75</v>
      </c>
      <c r="L2688" s="357">
        <v>75</v>
      </c>
      <c r="M2688" s="357">
        <v>75</v>
      </c>
      <c r="N2688" s="357">
        <v>75</v>
      </c>
      <c r="O2688" s="357">
        <v>75</v>
      </c>
      <c r="P2688" s="357">
        <v>75</v>
      </c>
      <c r="Q2688" s="357">
        <v>75</v>
      </c>
      <c r="R2688" s="357">
        <v>75</v>
      </c>
      <c r="S2688" s="362" t="s">
        <v>2207</v>
      </c>
      <c r="T2688" s="362" t="s">
        <v>2207</v>
      </c>
      <c r="U2688" s="362" t="s">
        <v>2207</v>
      </c>
      <c r="V2688" s="362" t="s">
        <v>2207</v>
      </c>
      <c r="W2688" s="362" t="s">
        <v>2207</v>
      </c>
      <c r="X2688" s="362" t="s">
        <v>2207</v>
      </c>
      <c r="Y2688" s="362" t="s">
        <v>2207</v>
      </c>
      <c r="Z2688" s="362" t="s">
        <v>2207</v>
      </c>
      <c r="AA2688" s="362" t="s">
        <v>2207</v>
      </c>
      <c r="AB2688" s="362" t="s">
        <v>2207</v>
      </c>
      <c r="AC2688" s="362" t="s">
        <v>2207</v>
      </c>
      <c r="AD2688" s="362" t="s">
        <v>2207</v>
      </c>
      <c r="AE2688" s="362" t="s">
        <v>2207</v>
      </c>
      <c r="AF2688" s="362" t="s">
        <v>2207</v>
      </c>
      <c r="AG2688" s="362" t="s">
        <v>2207</v>
      </c>
      <c r="AH2688" s="362" t="s">
        <v>2207</v>
      </c>
      <c r="AI2688" s="368" t="s">
        <v>2207</v>
      </c>
      <c r="AJ2688" s="362" t="s">
        <v>2207</v>
      </c>
      <c r="AK2688" s="362" t="s">
        <v>2207</v>
      </c>
      <c r="AL2688" s="362" t="s">
        <v>2207</v>
      </c>
      <c r="AM2688" s="362" t="s">
        <v>2207</v>
      </c>
      <c r="AN2688" s="362" t="s">
        <v>2207</v>
      </c>
      <c r="AO2688" s="362" t="s">
        <v>2207</v>
      </c>
      <c r="AP2688" s="362" t="s">
        <v>2207</v>
      </c>
      <c r="AQ2688" s="362" t="s">
        <v>2207</v>
      </c>
      <c r="AR2688" s="362" t="s">
        <v>2207</v>
      </c>
      <c r="AS2688" s="362" t="s">
        <v>2207</v>
      </c>
      <c r="AT2688" s="105"/>
      <c r="AU2688" s="105" t="s">
        <v>2187</v>
      </c>
      <c r="AV2688" s="126">
        <v>3</v>
      </c>
    </row>
    <row r="2689" spans="1:48" ht="23.25" customHeight="1">
      <c r="A2689"/>
      <c r="B2689" s="440"/>
      <c r="D2689" s="105" t="s">
        <v>2291</v>
      </c>
      <c r="E2689" s="164" t="s">
        <v>2291</v>
      </c>
      <c r="F2689" s="165" t="s">
        <v>2292</v>
      </c>
      <c r="G2689" s="126">
        <v>0.1</v>
      </c>
      <c r="H2689" s="167" t="s">
        <v>2207</v>
      </c>
      <c r="I2689" s="167" t="s">
        <v>2207</v>
      </c>
      <c r="J2689" s="167" t="s">
        <v>2207</v>
      </c>
      <c r="K2689" s="362" t="s">
        <v>2207</v>
      </c>
      <c r="L2689" s="362" t="s">
        <v>2207</v>
      </c>
      <c r="M2689" s="362" t="s">
        <v>2207</v>
      </c>
      <c r="N2689" s="362" t="s">
        <v>2207</v>
      </c>
      <c r="O2689" s="362" t="s">
        <v>2207</v>
      </c>
      <c r="P2689" s="362" t="s">
        <v>2207</v>
      </c>
      <c r="Q2689" s="362" t="s">
        <v>2207</v>
      </c>
      <c r="R2689" s="362" t="s">
        <v>2207</v>
      </c>
      <c r="S2689" s="362" t="s">
        <v>2207</v>
      </c>
      <c r="T2689" s="362" t="s">
        <v>2207</v>
      </c>
      <c r="U2689" s="362" t="s">
        <v>2207</v>
      </c>
      <c r="V2689" s="362" t="s">
        <v>2207</v>
      </c>
      <c r="W2689" s="362" t="s">
        <v>2207</v>
      </c>
      <c r="X2689" s="362" t="s">
        <v>2207</v>
      </c>
      <c r="Y2689" s="362" t="s">
        <v>2207</v>
      </c>
      <c r="Z2689" s="362" t="s">
        <v>2207</v>
      </c>
      <c r="AA2689" s="362" t="s">
        <v>2207</v>
      </c>
      <c r="AB2689" s="362" t="s">
        <v>2207</v>
      </c>
      <c r="AC2689" s="362" t="s">
        <v>2207</v>
      </c>
      <c r="AD2689" s="362" t="s">
        <v>2207</v>
      </c>
      <c r="AE2689" s="362" t="s">
        <v>2207</v>
      </c>
      <c r="AF2689" s="362" t="s">
        <v>2207</v>
      </c>
      <c r="AG2689" s="362" t="s">
        <v>2207</v>
      </c>
      <c r="AH2689" s="362" t="s">
        <v>2207</v>
      </c>
      <c r="AI2689" s="368" t="s">
        <v>2207</v>
      </c>
      <c r="AJ2689" s="362" t="s">
        <v>2207</v>
      </c>
      <c r="AK2689" s="362" t="s">
        <v>2207</v>
      </c>
      <c r="AL2689" s="362" t="s">
        <v>2207</v>
      </c>
      <c r="AM2689" s="362" t="s">
        <v>2207</v>
      </c>
      <c r="AN2689" s="362" t="s">
        <v>2207</v>
      </c>
      <c r="AO2689" s="362" t="s">
        <v>2207</v>
      </c>
      <c r="AP2689" s="357">
        <v>75</v>
      </c>
      <c r="AQ2689" s="357">
        <v>75</v>
      </c>
      <c r="AR2689" s="357">
        <v>119</v>
      </c>
      <c r="AS2689" s="362" t="s">
        <v>2207</v>
      </c>
      <c r="AT2689" s="105"/>
      <c r="AU2689" s="105" t="s">
        <v>2291</v>
      </c>
      <c r="AV2689" s="126">
        <v>0.1</v>
      </c>
    </row>
    <row r="2690" spans="1:48" ht="23.25" customHeight="1">
      <c r="A2690"/>
      <c r="B2690" s="440"/>
      <c r="D2690" s="105" t="s">
        <v>2287</v>
      </c>
      <c r="E2690" s="164" t="s">
        <v>2287</v>
      </c>
      <c r="F2690" s="165" t="s">
        <v>2288</v>
      </c>
      <c r="G2690" s="126">
        <v>0.6</v>
      </c>
      <c r="H2690" s="167" t="s">
        <v>2207</v>
      </c>
      <c r="I2690" s="167" t="s">
        <v>2207</v>
      </c>
      <c r="J2690" s="167" t="s">
        <v>2207</v>
      </c>
      <c r="K2690" s="362" t="s">
        <v>2207</v>
      </c>
      <c r="L2690" s="362" t="s">
        <v>2207</v>
      </c>
      <c r="M2690" s="362" t="s">
        <v>2207</v>
      </c>
      <c r="N2690" s="362" t="s">
        <v>2207</v>
      </c>
      <c r="O2690" s="362" t="s">
        <v>2207</v>
      </c>
      <c r="P2690" s="362" t="s">
        <v>2207</v>
      </c>
      <c r="Q2690" s="362" t="s">
        <v>2207</v>
      </c>
      <c r="R2690" s="362" t="s">
        <v>2207</v>
      </c>
      <c r="S2690" s="362" t="s">
        <v>2207</v>
      </c>
      <c r="T2690" s="362" t="s">
        <v>2207</v>
      </c>
      <c r="U2690" s="362" t="s">
        <v>2207</v>
      </c>
      <c r="V2690" s="362" t="s">
        <v>2207</v>
      </c>
      <c r="W2690" s="362" t="s">
        <v>2207</v>
      </c>
      <c r="X2690" s="362" t="s">
        <v>2207</v>
      </c>
      <c r="Y2690" s="362" t="s">
        <v>2207</v>
      </c>
      <c r="Z2690" s="362" t="s">
        <v>2207</v>
      </c>
      <c r="AA2690" s="362" t="s">
        <v>2207</v>
      </c>
      <c r="AB2690" s="362" t="s">
        <v>2207</v>
      </c>
      <c r="AC2690" s="362" t="s">
        <v>2207</v>
      </c>
      <c r="AD2690" s="362" t="s">
        <v>2207</v>
      </c>
      <c r="AE2690" s="362" t="s">
        <v>2207</v>
      </c>
      <c r="AF2690" s="362" t="s">
        <v>2207</v>
      </c>
      <c r="AG2690" s="362" t="s">
        <v>2207</v>
      </c>
      <c r="AH2690" s="362" t="s">
        <v>2207</v>
      </c>
      <c r="AI2690" s="368" t="s">
        <v>2207</v>
      </c>
      <c r="AJ2690" s="362" t="s">
        <v>2207</v>
      </c>
      <c r="AK2690" s="362" t="s">
        <v>2207</v>
      </c>
      <c r="AL2690" s="362" t="s">
        <v>2207</v>
      </c>
      <c r="AM2690" s="362" t="s">
        <v>2207</v>
      </c>
      <c r="AN2690" s="362" t="s">
        <v>2207</v>
      </c>
      <c r="AO2690" s="362" t="s">
        <v>2207</v>
      </c>
      <c r="AP2690" s="357">
        <v>214</v>
      </c>
      <c r="AQ2690" s="357">
        <v>214</v>
      </c>
      <c r="AR2690" s="357">
        <v>277</v>
      </c>
      <c r="AS2690" s="362" t="s">
        <v>2207</v>
      </c>
      <c r="AT2690" s="105"/>
      <c r="AU2690" s="105" t="s">
        <v>2287</v>
      </c>
      <c r="AV2690" s="126">
        <v>0.6</v>
      </c>
    </row>
    <row r="2691" spans="1:48" ht="23.25" customHeight="1">
      <c r="B2691" s="440"/>
      <c r="D2691" s="105" t="s">
        <v>4879</v>
      </c>
      <c r="E2691" s="164" t="s">
        <v>4879</v>
      </c>
      <c r="F2691" s="165" t="s">
        <v>4884</v>
      </c>
      <c r="G2691" s="126">
        <v>31.700000000000003</v>
      </c>
      <c r="H2691" s="166">
        <v>1666</v>
      </c>
      <c r="I2691" s="166">
        <v>1772</v>
      </c>
      <c r="J2691" s="166">
        <v>2072</v>
      </c>
      <c r="K2691" s="357">
        <v>1711</v>
      </c>
      <c r="L2691" s="357">
        <v>1814</v>
      </c>
      <c r="M2691" s="357">
        <v>2137</v>
      </c>
      <c r="N2691" s="357">
        <v>1937</v>
      </c>
      <c r="O2691" s="357">
        <v>1657</v>
      </c>
      <c r="P2691" s="357">
        <v>1838</v>
      </c>
      <c r="Q2691" s="357">
        <v>2093</v>
      </c>
      <c r="R2691" s="357">
        <v>1912</v>
      </c>
      <c r="S2691" s="362" t="s">
        <v>2207</v>
      </c>
      <c r="T2691" s="362" t="s">
        <v>2207</v>
      </c>
      <c r="U2691" s="362" t="s">
        <v>2207</v>
      </c>
      <c r="V2691" s="368" t="s">
        <v>2207</v>
      </c>
      <c r="W2691" s="368" t="s">
        <v>2207</v>
      </c>
      <c r="X2691" s="362" t="s">
        <v>2207</v>
      </c>
      <c r="Y2691" s="362" t="s">
        <v>2207</v>
      </c>
      <c r="Z2691" s="362" t="s">
        <v>2207</v>
      </c>
      <c r="AA2691" s="362" t="s">
        <v>2207</v>
      </c>
      <c r="AB2691" s="362" t="s">
        <v>2207</v>
      </c>
      <c r="AC2691" s="362" t="s">
        <v>2207</v>
      </c>
      <c r="AD2691" s="362" t="s">
        <v>2207</v>
      </c>
      <c r="AE2691" s="362" t="s">
        <v>2207</v>
      </c>
      <c r="AF2691" s="362" t="s">
        <v>2207</v>
      </c>
      <c r="AG2691" s="362" t="s">
        <v>2207</v>
      </c>
      <c r="AH2691" s="362" t="s">
        <v>2207</v>
      </c>
      <c r="AI2691" s="368" t="s">
        <v>2207</v>
      </c>
      <c r="AJ2691" s="362" t="s">
        <v>2207</v>
      </c>
      <c r="AK2691" s="362" t="s">
        <v>2207</v>
      </c>
      <c r="AL2691" s="362" t="s">
        <v>2207</v>
      </c>
      <c r="AM2691" s="362" t="s">
        <v>2207</v>
      </c>
      <c r="AN2691" s="362" t="s">
        <v>2207</v>
      </c>
      <c r="AO2691" s="362" t="s">
        <v>2207</v>
      </c>
      <c r="AP2691" s="362" t="s">
        <v>2207</v>
      </c>
      <c r="AQ2691" s="362" t="s">
        <v>2207</v>
      </c>
      <c r="AR2691" s="362" t="s">
        <v>2207</v>
      </c>
      <c r="AS2691" s="362" t="s">
        <v>2207</v>
      </c>
      <c r="AT2691" s="105"/>
      <c r="AU2691" s="105" t="s">
        <v>4879</v>
      </c>
      <c r="AV2691" s="126">
        <v>31.700000000000003</v>
      </c>
    </row>
    <row r="2692" spans="1:48" ht="23.25" customHeight="1">
      <c r="B2692" s="440"/>
      <c r="D2692" s="105" t="s">
        <v>4880</v>
      </c>
      <c r="E2692" s="164" t="s">
        <v>4880</v>
      </c>
      <c r="F2692" s="165" t="s">
        <v>4885</v>
      </c>
      <c r="G2692" s="126">
        <v>36.9</v>
      </c>
      <c r="H2692" s="166">
        <v>1810</v>
      </c>
      <c r="I2692" s="166">
        <v>1932</v>
      </c>
      <c r="J2692" s="166">
        <v>2243</v>
      </c>
      <c r="K2692" s="357">
        <v>1861</v>
      </c>
      <c r="L2692" s="357">
        <v>1978</v>
      </c>
      <c r="M2692" s="357">
        <v>2309</v>
      </c>
      <c r="N2692" s="357">
        <v>2092</v>
      </c>
      <c r="O2692" s="357">
        <v>1791</v>
      </c>
      <c r="P2692" s="357">
        <v>2024</v>
      </c>
      <c r="Q2692" s="357">
        <v>2281</v>
      </c>
      <c r="R2692" s="357">
        <v>2074</v>
      </c>
      <c r="S2692" s="362" t="s">
        <v>2207</v>
      </c>
      <c r="T2692" s="362" t="s">
        <v>2207</v>
      </c>
      <c r="U2692" s="362" t="s">
        <v>2207</v>
      </c>
      <c r="V2692" s="368" t="s">
        <v>2207</v>
      </c>
      <c r="W2692" s="368" t="s">
        <v>2207</v>
      </c>
      <c r="X2692" s="362" t="s">
        <v>2207</v>
      </c>
      <c r="Y2692" s="362" t="s">
        <v>2207</v>
      </c>
      <c r="Z2692" s="362" t="s">
        <v>2207</v>
      </c>
      <c r="AA2692" s="362" t="s">
        <v>2207</v>
      </c>
      <c r="AB2692" s="362" t="s">
        <v>2207</v>
      </c>
      <c r="AC2692" s="362" t="s">
        <v>2207</v>
      </c>
      <c r="AD2692" s="362" t="s">
        <v>2207</v>
      </c>
      <c r="AE2692" s="362" t="s">
        <v>2207</v>
      </c>
      <c r="AF2692" s="362" t="s">
        <v>2207</v>
      </c>
      <c r="AG2692" s="362" t="s">
        <v>2207</v>
      </c>
      <c r="AH2692" s="362" t="s">
        <v>2207</v>
      </c>
      <c r="AI2692" s="368" t="s">
        <v>2207</v>
      </c>
      <c r="AJ2692" s="362" t="s">
        <v>2207</v>
      </c>
      <c r="AK2692" s="362" t="s">
        <v>2207</v>
      </c>
      <c r="AL2692" s="362" t="s">
        <v>2207</v>
      </c>
      <c r="AM2692" s="362" t="s">
        <v>2207</v>
      </c>
      <c r="AN2692" s="362" t="s">
        <v>2207</v>
      </c>
      <c r="AO2692" s="362" t="s">
        <v>2207</v>
      </c>
      <c r="AP2692" s="362" t="s">
        <v>2207</v>
      </c>
      <c r="AQ2692" s="362" t="s">
        <v>2207</v>
      </c>
      <c r="AR2692" s="362" t="s">
        <v>2207</v>
      </c>
      <c r="AS2692" s="362" t="s">
        <v>2207</v>
      </c>
      <c r="AT2692" s="105"/>
      <c r="AU2692" s="105" t="s">
        <v>4880</v>
      </c>
      <c r="AV2692" s="126">
        <v>36.9</v>
      </c>
    </row>
    <row r="2693" spans="1:48" ht="23.25" customHeight="1">
      <c r="B2693" s="440"/>
      <c r="D2693" s="105" t="s">
        <v>4881</v>
      </c>
      <c r="E2693" s="164" t="s">
        <v>4881</v>
      </c>
      <c r="F2693" s="165" t="s">
        <v>4886</v>
      </c>
      <c r="G2693" s="126">
        <v>13.2</v>
      </c>
      <c r="H2693" s="166">
        <v>669</v>
      </c>
      <c r="I2693" s="166">
        <v>719</v>
      </c>
      <c r="J2693" s="166">
        <v>849</v>
      </c>
      <c r="K2693" s="357">
        <v>691</v>
      </c>
      <c r="L2693" s="357">
        <v>740</v>
      </c>
      <c r="M2693" s="357">
        <v>881</v>
      </c>
      <c r="N2693" s="357">
        <v>794</v>
      </c>
      <c r="O2693" s="357">
        <v>667</v>
      </c>
      <c r="P2693" s="357">
        <v>752</v>
      </c>
      <c r="Q2693" s="357">
        <v>859</v>
      </c>
      <c r="R2693" s="357">
        <v>782</v>
      </c>
      <c r="S2693" s="362" t="s">
        <v>2207</v>
      </c>
      <c r="T2693" s="362" t="s">
        <v>2207</v>
      </c>
      <c r="U2693" s="362" t="s">
        <v>2207</v>
      </c>
      <c r="V2693" s="362" t="s">
        <v>2207</v>
      </c>
      <c r="W2693" s="362" t="s">
        <v>2207</v>
      </c>
      <c r="X2693" s="362" t="s">
        <v>2207</v>
      </c>
      <c r="Y2693" s="362" t="s">
        <v>2207</v>
      </c>
      <c r="Z2693" s="362" t="s">
        <v>2207</v>
      </c>
      <c r="AA2693" s="362" t="s">
        <v>2207</v>
      </c>
      <c r="AB2693" s="362" t="s">
        <v>2207</v>
      </c>
      <c r="AC2693" s="362" t="s">
        <v>2207</v>
      </c>
      <c r="AD2693" s="362" t="s">
        <v>2207</v>
      </c>
      <c r="AE2693" s="362" t="s">
        <v>2207</v>
      </c>
      <c r="AF2693" s="362" t="s">
        <v>2207</v>
      </c>
      <c r="AG2693" s="362" t="s">
        <v>2207</v>
      </c>
      <c r="AH2693" s="362" t="s">
        <v>2207</v>
      </c>
      <c r="AI2693" s="368" t="s">
        <v>2207</v>
      </c>
      <c r="AJ2693" s="362" t="s">
        <v>2207</v>
      </c>
      <c r="AK2693" s="362" t="s">
        <v>2207</v>
      </c>
      <c r="AL2693" s="362" t="s">
        <v>2207</v>
      </c>
      <c r="AM2693" s="362" t="s">
        <v>2207</v>
      </c>
      <c r="AN2693" s="362" t="s">
        <v>2207</v>
      </c>
      <c r="AO2693" s="362" t="s">
        <v>2207</v>
      </c>
      <c r="AP2693" s="362" t="s">
        <v>2207</v>
      </c>
      <c r="AQ2693" s="362" t="s">
        <v>2207</v>
      </c>
      <c r="AR2693" s="362" t="s">
        <v>2207</v>
      </c>
      <c r="AS2693" s="362" t="s">
        <v>2207</v>
      </c>
      <c r="AT2693" s="105"/>
      <c r="AU2693" s="105" t="s">
        <v>4881</v>
      </c>
      <c r="AV2693" s="126">
        <v>13.2</v>
      </c>
    </row>
    <row r="2694" spans="1:48" ht="23.25" customHeight="1">
      <c r="B2694" s="440"/>
      <c r="D2694" s="105" t="s">
        <v>4882</v>
      </c>
      <c r="E2694" s="164" t="s">
        <v>4882</v>
      </c>
      <c r="F2694" s="165" t="s">
        <v>4887</v>
      </c>
      <c r="G2694" s="126">
        <v>15.9</v>
      </c>
      <c r="H2694" s="166">
        <v>729</v>
      </c>
      <c r="I2694" s="166">
        <v>787</v>
      </c>
      <c r="J2694" s="166">
        <v>927</v>
      </c>
      <c r="K2694" s="357">
        <v>753</v>
      </c>
      <c r="L2694" s="357">
        <v>810</v>
      </c>
      <c r="M2694" s="357">
        <v>960</v>
      </c>
      <c r="N2694" s="357">
        <v>865</v>
      </c>
      <c r="O2694" s="357">
        <v>727</v>
      </c>
      <c r="P2694" s="357">
        <v>836</v>
      </c>
      <c r="Q2694" s="357">
        <v>947</v>
      </c>
      <c r="R2694" s="357">
        <v>859</v>
      </c>
      <c r="S2694" s="362" t="s">
        <v>2207</v>
      </c>
      <c r="T2694" s="362" t="s">
        <v>2207</v>
      </c>
      <c r="U2694" s="362" t="s">
        <v>2207</v>
      </c>
      <c r="V2694" s="362" t="s">
        <v>2207</v>
      </c>
      <c r="W2694" s="362" t="s">
        <v>2207</v>
      </c>
      <c r="X2694" s="362" t="s">
        <v>2207</v>
      </c>
      <c r="Y2694" s="362" t="s">
        <v>2207</v>
      </c>
      <c r="Z2694" s="362" t="s">
        <v>2207</v>
      </c>
      <c r="AA2694" s="362" t="s">
        <v>2207</v>
      </c>
      <c r="AB2694" s="362" t="s">
        <v>2207</v>
      </c>
      <c r="AC2694" s="362" t="s">
        <v>2207</v>
      </c>
      <c r="AD2694" s="362" t="s">
        <v>2207</v>
      </c>
      <c r="AE2694" s="362" t="s">
        <v>2207</v>
      </c>
      <c r="AF2694" s="362" t="s">
        <v>2207</v>
      </c>
      <c r="AG2694" s="362" t="s">
        <v>2207</v>
      </c>
      <c r="AH2694" s="362" t="s">
        <v>2207</v>
      </c>
      <c r="AI2694" s="368" t="s">
        <v>2207</v>
      </c>
      <c r="AJ2694" s="362" t="s">
        <v>2207</v>
      </c>
      <c r="AK2694" s="362" t="s">
        <v>2207</v>
      </c>
      <c r="AL2694" s="362" t="s">
        <v>2207</v>
      </c>
      <c r="AM2694" s="362" t="s">
        <v>2207</v>
      </c>
      <c r="AN2694" s="362" t="s">
        <v>2207</v>
      </c>
      <c r="AO2694" s="362" t="s">
        <v>2207</v>
      </c>
      <c r="AP2694" s="362" t="s">
        <v>2207</v>
      </c>
      <c r="AQ2694" s="362" t="s">
        <v>2207</v>
      </c>
      <c r="AR2694" s="362" t="s">
        <v>2207</v>
      </c>
      <c r="AS2694" s="362" t="s">
        <v>2207</v>
      </c>
      <c r="AT2694" s="105"/>
      <c r="AU2694" s="105" t="s">
        <v>4882</v>
      </c>
      <c r="AV2694" s="126">
        <v>15.9</v>
      </c>
    </row>
    <row r="2695" spans="1:48" ht="23.25" customHeight="1">
      <c r="B2695" s="440"/>
      <c r="D2695" s="105" t="s">
        <v>4883</v>
      </c>
      <c r="E2695" s="164" t="s">
        <v>4883</v>
      </c>
      <c r="F2695" s="165" t="s">
        <v>4888</v>
      </c>
      <c r="G2695" s="126">
        <v>18.5</v>
      </c>
      <c r="H2695" s="166">
        <v>789</v>
      </c>
      <c r="I2695" s="166">
        <v>855</v>
      </c>
      <c r="J2695" s="166">
        <v>1004</v>
      </c>
      <c r="K2695" s="357">
        <v>815</v>
      </c>
      <c r="L2695" s="357">
        <v>879</v>
      </c>
      <c r="M2695" s="357">
        <v>1038</v>
      </c>
      <c r="N2695" s="357">
        <v>936</v>
      </c>
      <c r="O2695" s="357">
        <v>786</v>
      </c>
      <c r="P2695" s="357">
        <v>919</v>
      </c>
      <c r="Q2695" s="357">
        <v>1034</v>
      </c>
      <c r="R2695" s="357">
        <v>936</v>
      </c>
      <c r="S2695" s="362" t="s">
        <v>2207</v>
      </c>
      <c r="T2695" s="362" t="s">
        <v>2207</v>
      </c>
      <c r="U2695" s="362" t="s">
        <v>2207</v>
      </c>
      <c r="V2695" s="362" t="s">
        <v>2207</v>
      </c>
      <c r="W2695" s="362" t="s">
        <v>2207</v>
      </c>
      <c r="X2695" s="362" t="s">
        <v>2207</v>
      </c>
      <c r="Y2695" s="362" t="s">
        <v>2207</v>
      </c>
      <c r="Z2695" s="362" t="s">
        <v>2207</v>
      </c>
      <c r="AA2695" s="362" t="s">
        <v>2207</v>
      </c>
      <c r="AB2695" s="362" t="s">
        <v>2207</v>
      </c>
      <c r="AC2695" s="362" t="s">
        <v>2207</v>
      </c>
      <c r="AD2695" s="362" t="s">
        <v>2207</v>
      </c>
      <c r="AE2695" s="362" t="s">
        <v>2207</v>
      </c>
      <c r="AF2695" s="362" t="s">
        <v>2207</v>
      </c>
      <c r="AG2695" s="362" t="s">
        <v>2207</v>
      </c>
      <c r="AH2695" s="362" t="s">
        <v>2207</v>
      </c>
      <c r="AI2695" s="368" t="s">
        <v>2207</v>
      </c>
      <c r="AJ2695" s="362" t="s">
        <v>2207</v>
      </c>
      <c r="AK2695" s="362" t="s">
        <v>2207</v>
      </c>
      <c r="AL2695" s="362" t="s">
        <v>2207</v>
      </c>
      <c r="AM2695" s="362" t="s">
        <v>2207</v>
      </c>
      <c r="AN2695" s="362" t="s">
        <v>2207</v>
      </c>
      <c r="AO2695" s="362" t="s">
        <v>2207</v>
      </c>
      <c r="AP2695" s="362" t="s">
        <v>2207</v>
      </c>
      <c r="AQ2695" s="362" t="s">
        <v>2207</v>
      </c>
      <c r="AR2695" s="362" t="s">
        <v>2207</v>
      </c>
      <c r="AS2695" s="362" t="s">
        <v>2207</v>
      </c>
      <c r="AT2695" s="105"/>
      <c r="AU2695" s="105" t="s">
        <v>4883</v>
      </c>
      <c r="AV2695" s="126">
        <v>18.5</v>
      </c>
    </row>
    <row r="2696" spans="1:48" ht="23.25" customHeight="1">
      <c r="B2696" s="440"/>
      <c r="D2696" s="105" t="s">
        <v>3051</v>
      </c>
      <c r="E2696" s="164" t="s">
        <v>3051</v>
      </c>
      <c r="F2696" s="165" t="s">
        <v>3816</v>
      </c>
      <c r="G2696" s="126">
        <v>1.1000000000000001</v>
      </c>
      <c r="H2696" s="166">
        <v>310</v>
      </c>
      <c r="I2696" s="166">
        <v>319</v>
      </c>
      <c r="J2696" s="166">
        <v>379</v>
      </c>
      <c r="K2696" s="357">
        <v>310</v>
      </c>
      <c r="L2696" s="357">
        <v>319</v>
      </c>
      <c r="M2696" s="357">
        <v>379</v>
      </c>
      <c r="N2696" s="357">
        <v>346</v>
      </c>
      <c r="O2696" s="357">
        <v>304</v>
      </c>
      <c r="P2696" s="357">
        <v>319</v>
      </c>
      <c r="Q2696" s="357">
        <v>367</v>
      </c>
      <c r="R2696" s="357">
        <v>338</v>
      </c>
      <c r="S2696" s="362" t="s">
        <v>2207</v>
      </c>
      <c r="T2696" s="362" t="s">
        <v>2207</v>
      </c>
      <c r="U2696" s="362" t="s">
        <v>2207</v>
      </c>
      <c r="V2696" s="362" t="s">
        <v>2207</v>
      </c>
      <c r="W2696" s="362" t="s">
        <v>2207</v>
      </c>
      <c r="X2696" s="357">
        <v>320</v>
      </c>
      <c r="Y2696" s="357">
        <v>354</v>
      </c>
      <c r="Z2696" s="357">
        <v>417</v>
      </c>
      <c r="AA2696" s="357">
        <v>367</v>
      </c>
      <c r="AB2696" s="357">
        <v>320</v>
      </c>
      <c r="AC2696" s="357">
        <v>361</v>
      </c>
      <c r="AD2696" s="357">
        <v>425</v>
      </c>
      <c r="AE2696" s="357">
        <v>367</v>
      </c>
      <c r="AF2696" s="357">
        <v>355</v>
      </c>
      <c r="AG2696" s="357">
        <v>389</v>
      </c>
      <c r="AH2696" s="357">
        <v>458</v>
      </c>
      <c r="AI2696" s="368" t="s">
        <v>2207</v>
      </c>
      <c r="AJ2696" s="357">
        <v>320</v>
      </c>
      <c r="AK2696" s="357">
        <v>354</v>
      </c>
      <c r="AL2696" s="357">
        <v>417</v>
      </c>
      <c r="AM2696" s="357">
        <v>320</v>
      </c>
      <c r="AN2696" s="357">
        <v>354</v>
      </c>
      <c r="AO2696" s="357">
        <v>407</v>
      </c>
      <c r="AP2696" s="362" t="s">
        <v>2207</v>
      </c>
      <c r="AQ2696" s="362" t="s">
        <v>2207</v>
      </c>
      <c r="AR2696" s="362" t="s">
        <v>2207</v>
      </c>
      <c r="AS2696" s="357">
        <v>403</v>
      </c>
      <c r="AT2696" s="105"/>
      <c r="AU2696" s="105" t="s">
        <v>3051</v>
      </c>
      <c r="AV2696" s="126">
        <v>1.1000000000000001</v>
      </c>
    </row>
    <row r="2697" spans="1:48" ht="23.25" customHeight="1">
      <c r="B2697" s="440"/>
      <c r="D2697" s="105" t="s">
        <v>3564</v>
      </c>
      <c r="E2697" s="164" t="s">
        <v>3564</v>
      </c>
      <c r="F2697" s="165" t="s">
        <v>3816</v>
      </c>
      <c r="G2697" s="126">
        <v>1.1000000000000001</v>
      </c>
      <c r="H2697" s="166">
        <v>310</v>
      </c>
      <c r="I2697" s="166">
        <v>319</v>
      </c>
      <c r="J2697" s="166">
        <v>379</v>
      </c>
      <c r="K2697" s="357">
        <v>310</v>
      </c>
      <c r="L2697" s="357">
        <v>319</v>
      </c>
      <c r="M2697" s="357">
        <v>379</v>
      </c>
      <c r="N2697" s="357">
        <v>346</v>
      </c>
      <c r="O2697" s="357">
        <v>304</v>
      </c>
      <c r="P2697" s="357">
        <v>319</v>
      </c>
      <c r="Q2697" s="357">
        <v>367</v>
      </c>
      <c r="R2697" s="357">
        <v>338</v>
      </c>
      <c r="S2697" s="362" t="s">
        <v>2207</v>
      </c>
      <c r="T2697" s="362" t="s">
        <v>2207</v>
      </c>
      <c r="U2697" s="362" t="s">
        <v>2207</v>
      </c>
      <c r="V2697" s="362" t="s">
        <v>2207</v>
      </c>
      <c r="W2697" s="362" t="s">
        <v>2207</v>
      </c>
      <c r="X2697" s="357">
        <v>320</v>
      </c>
      <c r="Y2697" s="357">
        <v>354</v>
      </c>
      <c r="Z2697" s="357">
        <v>417</v>
      </c>
      <c r="AA2697" s="357">
        <v>367</v>
      </c>
      <c r="AB2697" s="357">
        <v>320</v>
      </c>
      <c r="AC2697" s="357">
        <v>361</v>
      </c>
      <c r="AD2697" s="357">
        <v>425</v>
      </c>
      <c r="AE2697" s="357">
        <v>367</v>
      </c>
      <c r="AF2697" s="357">
        <v>355</v>
      </c>
      <c r="AG2697" s="357">
        <v>389</v>
      </c>
      <c r="AH2697" s="357">
        <v>458</v>
      </c>
      <c r="AI2697" s="368" t="s">
        <v>2207</v>
      </c>
      <c r="AJ2697" s="357">
        <v>320</v>
      </c>
      <c r="AK2697" s="357">
        <v>354</v>
      </c>
      <c r="AL2697" s="357">
        <v>417</v>
      </c>
      <c r="AM2697" s="357">
        <v>320</v>
      </c>
      <c r="AN2697" s="357">
        <v>354</v>
      </c>
      <c r="AO2697" s="357">
        <v>407</v>
      </c>
      <c r="AP2697" s="362" t="s">
        <v>2207</v>
      </c>
      <c r="AQ2697" s="362" t="s">
        <v>2207</v>
      </c>
      <c r="AR2697" s="362" t="s">
        <v>2207</v>
      </c>
      <c r="AS2697" s="357">
        <v>403</v>
      </c>
      <c r="AT2697" s="105"/>
      <c r="AU2697" s="105" t="s">
        <v>3564</v>
      </c>
      <c r="AV2697" s="126">
        <v>1.1000000000000001</v>
      </c>
    </row>
    <row r="2698" spans="1:48" ht="23.25" customHeight="1">
      <c r="B2698" s="440"/>
      <c r="D2698" s="105" t="s">
        <v>3053</v>
      </c>
      <c r="E2698" s="164" t="s">
        <v>3053</v>
      </c>
      <c r="F2698" s="165" t="s">
        <v>3818</v>
      </c>
      <c r="G2698" s="126">
        <v>1.4000000000000001</v>
      </c>
      <c r="H2698" s="166">
        <v>321</v>
      </c>
      <c r="I2698" s="166">
        <v>332</v>
      </c>
      <c r="J2698" s="166">
        <v>395</v>
      </c>
      <c r="K2698" s="357">
        <v>321</v>
      </c>
      <c r="L2698" s="357">
        <v>332</v>
      </c>
      <c r="M2698" s="357">
        <v>395</v>
      </c>
      <c r="N2698" s="357">
        <v>360</v>
      </c>
      <c r="O2698" s="357">
        <v>315</v>
      </c>
      <c r="P2698" s="357">
        <v>332</v>
      </c>
      <c r="Q2698" s="357">
        <v>382</v>
      </c>
      <c r="R2698" s="357">
        <v>352</v>
      </c>
      <c r="S2698" s="362" t="s">
        <v>2207</v>
      </c>
      <c r="T2698" s="362" t="s">
        <v>2207</v>
      </c>
      <c r="U2698" s="362" t="s">
        <v>2207</v>
      </c>
      <c r="V2698" s="362" t="s">
        <v>2207</v>
      </c>
      <c r="W2698" s="362" t="s">
        <v>2207</v>
      </c>
      <c r="X2698" s="357">
        <v>333</v>
      </c>
      <c r="Y2698" s="357">
        <v>372</v>
      </c>
      <c r="Z2698" s="357">
        <v>438</v>
      </c>
      <c r="AA2698" s="357">
        <v>382</v>
      </c>
      <c r="AB2698" s="357">
        <v>333</v>
      </c>
      <c r="AC2698" s="357">
        <v>379</v>
      </c>
      <c r="AD2698" s="357">
        <v>446</v>
      </c>
      <c r="AE2698" s="357">
        <v>382</v>
      </c>
      <c r="AF2698" s="357">
        <v>368</v>
      </c>
      <c r="AG2698" s="357">
        <v>407</v>
      </c>
      <c r="AH2698" s="357">
        <v>480</v>
      </c>
      <c r="AI2698" s="368" t="s">
        <v>2207</v>
      </c>
      <c r="AJ2698" s="357">
        <v>333</v>
      </c>
      <c r="AK2698" s="357">
        <v>372</v>
      </c>
      <c r="AL2698" s="357">
        <v>438</v>
      </c>
      <c r="AM2698" s="357">
        <v>333</v>
      </c>
      <c r="AN2698" s="357">
        <v>371</v>
      </c>
      <c r="AO2698" s="357">
        <v>428</v>
      </c>
      <c r="AP2698" s="362" t="s">
        <v>2207</v>
      </c>
      <c r="AQ2698" s="362" t="s">
        <v>2207</v>
      </c>
      <c r="AR2698" s="362" t="s">
        <v>2207</v>
      </c>
      <c r="AS2698" s="357">
        <v>420</v>
      </c>
      <c r="AT2698" s="105"/>
      <c r="AU2698" s="105" t="s">
        <v>3053</v>
      </c>
      <c r="AV2698" s="126">
        <v>1.4000000000000001</v>
      </c>
    </row>
    <row r="2699" spans="1:48" ht="23.25" customHeight="1">
      <c r="B2699" s="440"/>
      <c r="D2699" s="105" t="s">
        <v>3566</v>
      </c>
      <c r="E2699" s="164" t="s">
        <v>3566</v>
      </c>
      <c r="F2699" s="165" t="s">
        <v>3818</v>
      </c>
      <c r="G2699" s="126">
        <v>1.4000000000000001</v>
      </c>
      <c r="H2699" s="166">
        <v>321</v>
      </c>
      <c r="I2699" s="166">
        <v>332</v>
      </c>
      <c r="J2699" s="166">
        <v>395</v>
      </c>
      <c r="K2699" s="357">
        <v>321</v>
      </c>
      <c r="L2699" s="357">
        <v>332</v>
      </c>
      <c r="M2699" s="357">
        <v>395</v>
      </c>
      <c r="N2699" s="357">
        <v>360</v>
      </c>
      <c r="O2699" s="357">
        <v>315</v>
      </c>
      <c r="P2699" s="357">
        <v>332</v>
      </c>
      <c r="Q2699" s="357">
        <v>382</v>
      </c>
      <c r="R2699" s="357">
        <v>352</v>
      </c>
      <c r="S2699" s="362" t="s">
        <v>2207</v>
      </c>
      <c r="T2699" s="362" t="s">
        <v>2207</v>
      </c>
      <c r="U2699" s="362" t="s">
        <v>2207</v>
      </c>
      <c r="V2699" s="362" t="s">
        <v>2207</v>
      </c>
      <c r="W2699" s="362" t="s">
        <v>2207</v>
      </c>
      <c r="X2699" s="357">
        <v>333</v>
      </c>
      <c r="Y2699" s="357">
        <v>372</v>
      </c>
      <c r="Z2699" s="357">
        <v>438</v>
      </c>
      <c r="AA2699" s="357">
        <v>382</v>
      </c>
      <c r="AB2699" s="357">
        <v>333</v>
      </c>
      <c r="AC2699" s="357">
        <v>379</v>
      </c>
      <c r="AD2699" s="357">
        <v>446</v>
      </c>
      <c r="AE2699" s="357">
        <v>382</v>
      </c>
      <c r="AF2699" s="357">
        <v>368</v>
      </c>
      <c r="AG2699" s="357">
        <v>407</v>
      </c>
      <c r="AH2699" s="357">
        <v>480</v>
      </c>
      <c r="AI2699" s="368" t="s">
        <v>2207</v>
      </c>
      <c r="AJ2699" s="357">
        <v>333</v>
      </c>
      <c r="AK2699" s="357">
        <v>372</v>
      </c>
      <c r="AL2699" s="357">
        <v>438</v>
      </c>
      <c r="AM2699" s="357">
        <v>333</v>
      </c>
      <c r="AN2699" s="357">
        <v>371</v>
      </c>
      <c r="AO2699" s="357">
        <v>428</v>
      </c>
      <c r="AP2699" s="362" t="s">
        <v>2207</v>
      </c>
      <c r="AQ2699" s="362" t="s">
        <v>2207</v>
      </c>
      <c r="AR2699" s="362" t="s">
        <v>2207</v>
      </c>
      <c r="AS2699" s="357">
        <v>420</v>
      </c>
      <c r="AT2699" s="105"/>
      <c r="AU2699" s="105" t="s">
        <v>3566</v>
      </c>
      <c r="AV2699" s="126">
        <v>1.4000000000000001</v>
      </c>
    </row>
    <row r="2700" spans="1:48" ht="23.25" customHeight="1">
      <c r="B2700" s="440"/>
      <c r="D2700" s="105" t="s">
        <v>4212</v>
      </c>
      <c r="E2700" s="164" t="s">
        <v>4212</v>
      </c>
      <c r="F2700" s="165" t="s">
        <v>4310</v>
      </c>
      <c r="G2700" s="126">
        <v>1.7000000000000002</v>
      </c>
      <c r="H2700" s="166">
        <v>355</v>
      </c>
      <c r="I2700" s="166">
        <v>363</v>
      </c>
      <c r="J2700" s="166">
        <v>416</v>
      </c>
      <c r="K2700" s="357">
        <v>355</v>
      </c>
      <c r="L2700" s="357">
        <v>363</v>
      </c>
      <c r="M2700" s="357">
        <v>416</v>
      </c>
      <c r="N2700" s="357">
        <v>377</v>
      </c>
      <c r="O2700" s="357">
        <v>348</v>
      </c>
      <c r="P2700" s="357">
        <v>363</v>
      </c>
      <c r="Q2700" s="357">
        <v>416</v>
      </c>
      <c r="R2700" s="357">
        <v>377</v>
      </c>
      <c r="S2700" s="362" t="s">
        <v>2207</v>
      </c>
      <c r="T2700" s="362" t="s">
        <v>2207</v>
      </c>
      <c r="U2700" s="362" t="s">
        <v>2207</v>
      </c>
      <c r="V2700" s="362" t="s">
        <v>2207</v>
      </c>
      <c r="W2700" s="362" t="s">
        <v>2207</v>
      </c>
      <c r="X2700" s="357">
        <v>359</v>
      </c>
      <c r="Y2700" s="357">
        <v>399</v>
      </c>
      <c r="Z2700" s="357">
        <v>475</v>
      </c>
      <c r="AA2700" s="357">
        <v>412</v>
      </c>
      <c r="AB2700" s="357">
        <v>359</v>
      </c>
      <c r="AC2700" s="357">
        <v>399</v>
      </c>
      <c r="AD2700" s="357">
        <v>475</v>
      </c>
      <c r="AE2700" s="357">
        <v>412</v>
      </c>
      <c r="AF2700" s="357">
        <v>395</v>
      </c>
      <c r="AG2700" s="357">
        <v>435</v>
      </c>
      <c r="AH2700" s="357">
        <v>518</v>
      </c>
      <c r="AI2700" s="368" t="s">
        <v>2207</v>
      </c>
      <c r="AJ2700" s="357">
        <v>359</v>
      </c>
      <c r="AK2700" s="357">
        <v>399</v>
      </c>
      <c r="AL2700" s="357">
        <v>475</v>
      </c>
      <c r="AM2700" s="357">
        <v>359</v>
      </c>
      <c r="AN2700" s="357">
        <v>391</v>
      </c>
      <c r="AO2700" s="357">
        <v>455</v>
      </c>
      <c r="AP2700" s="362" t="s">
        <v>2207</v>
      </c>
      <c r="AQ2700" s="362" t="s">
        <v>2207</v>
      </c>
      <c r="AR2700" s="362" t="s">
        <v>2207</v>
      </c>
      <c r="AS2700" s="357">
        <v>449</v>
      </c>
      <c r="AT2700" s="105"/>
      <c r="AU2700" s="105" t="s">
        <v>4212</v>
      </c>
      <c r="AV2700" s="126">
        <v>1.7000000000000002</v>
      </c>
    </row>
    <row r="2701" spans="1:48" ht="23.25" customHeight="1">
      <c r="B2701" s="440"/>
      <c r="D2701" s="105" t="s">
        <v>4213</v>
      </c>
      <c r="E2701" s="164" t="s">
        <v>4213</v>
      </c>
      <c r="F2701" s="165" t="s">
        <v>4310</v>
      </c>
      <c r="G2701" s="126">
        <v>1.7000000000000002</v>
      </c>
      <c r="H2701" s="166">
        <v>355</v>
      </c>
      <c r="I2701" s="166">
        <v>363</v>
      </c>
      <c r="J2701" s="166">
        <v>416</v>
      </c>
      <c r="K2701" s="357">
        <v>355</v>
      </c>
      <c r="L2701" s="357">
        <v>363</v>
      </c>
      <c r="M2701" s="357">
        <v>416</v>
      </c>
      <c r="N2701" s="357">
        <v>377</v>
      </c>
      <c r="O2701" s="357">
        <v>348</v>
      </c>
      <c r="P2701" s="357">
        <v>363</v>
      </c>
      <c r="Q2701" s="357">
        <v>416</v>
      </c>
      <c r="R2701" s="357">
        <v>377</v>
      </c>
      <c r="S2701" s="362" t="s">
        <v>2207</v>
      </c>
      <c r="T2701" s="362" t="s">
        <v>2207</v>
      </c>
      <c r="U2701" s="362" t="s">
        <v>2207</v>
      </c>
      <c r="V2701" s="362" t="s">
        <v>2207</v>
      </c>
      <c r="W2701" s="362" t="s">
        <v>2207</v>
      </c>
      <c r="X2701" s="357">
        <v>359</v>
      </c>
      <c r="Y2701" s="357">
        <v>399</v>
      </c>
      <c r="Z2701" s="357">
        <v>475</v>
      </c>
      <c r="AA2701" s="357">
        <v>412</v>
      </c>
      <c r="AB2701" s="357">
        <v>359</v>
      </c>
      <c r="AC2701" s="357">
        <v>399</v>
      </c>
      <c r="AD2701" s="357">
        <v>475</v>
      </c>
      <c r="AE2701" s="357">
        <v>412</v>
      </c>
      <c r="AF2701" s="357">
        <v>395</v>
      </c>
      <c r="AG2701" s="357">
        <v>435</v>
      </c>
      <c r="AH2701" s="357">
        <v>518</v>
      </c>
      <c r="AI2701" s="368" t="s">
        <v>2207</v>
      </c>
      <c r="AJ2701" s="357">
        <v>359</v>
      </c>
      <c r="AK2701" s="357">
        <v>399</v>
      </c>
      <c r="AL2701" s="357">
        <v>475</v>
      </c>
      <c r="AM2701" s="357">
        <v>359</v>
      </c>
      <c r="AN2701" s="357">
        <v>391</v>
      </c>
      <c r="AO2701" s="357">
        <v>455</v>
      </c>
      <c r="AP2701" s="362" t="s">
        <v>2207</v>
      </c>
      <c r="AQ2701" s="362" t="s">
        <v>2207</v>
      </c>
      <c r="AR2701" s="362" t="s">
        <v>2207</v>
      </c>
      <c r="AS2701" s="357">
        <v>449</v>
      </c>
      <c r="AT2701" s="105"/>
      <c r="AU2701" s="105" t="s">
        <v>4213</v>
      </c>
      <c r="AV2701" s="126">
        <v>1.7000000000000002</v>
      </c>
    </row>
    <row r="2702" spans="1:48" ht="23.25" customHeight="1">
      <c r="B2702" s="440"/>
      <c r="D2702" s="105" t="s">
        <v>4215</v>
      </c>
      <c r="E2702" s="164" t="s">
        <v>4215</v>
      </c>
      <c r="F2702" s="165" t="s">
        <v>4311</v>
      </c>
      <c r="G2702" s="126">
        <v>1.7000000000000002</v>
      </c>
      <c r="H2702" s="166">
        <v>384</v>
      </c>
      <c r="I2702" s="166">
        <v>392</v>
      </c>
      <c r="J2702" s="166">
        <v>448</v>
      </c>
      <c r="K2702" s="357">
        <v>384</v>
      </c>
      <c r="L2702" s="357">
        <v>392</v>
      </c>
      <c r="M2702" s="357">
        <v>448</v>
      </c>
      <c r="N2702" s="357">
        <v>406</v>
      </c>
      <c r="O2702" s="357">
        <v>376</v>
      </c>
      <c r="P2702" s="357">
        <v>392</v>
      </c>
      <c r="Q2702" s="357">
        <v>448</v>
      </c>
      <c r="R2702" s="357">
        <v>407</v>
      </c>
      <c r="S2702" s="362" t="s">
        <v>2207</v>
      </c>
      <c r="T2702" s="362" t="s">
        <v>2207</v>
      </c>
      <c r="U2702" s="362" t="s">
        <v>2207</v>
      </c>
      <c r="V2702" s="362" t="s">
        <v>2207</v>
      </c>
      <c r="W2702" s="362" t="s">
        <v>2207</v>
      </c>
      <c r="X2702" s="357">
        <v>418</v>
      </c>
      <c r="Y2702" s="357">
        <v>458</v>
      </c>
      <c r="Z2702" s="357">
        <v>539</v>
      </c>
      <c r="AA2702" s="357">
        <v>471</v>
      </c>
      <c r="AB2702" s="357">
        <v>448</v>
      </c>
      <c r="AC2702" s="357">
        <v>489</v>
      </c>
      <c r="AD2702" s="357">
        <v>576</v>
      </c>
      <c r="AE2702" s="357">
        <v>505</v>
      </c>
      <c r="AF2702" s="357">
        <v>574</v>
      </c>
      <c r="AG2702" s="357">
        <v>617</v>
      </c>
      <c r="AH2702" s="357">
        <v>727</v>
      </c>
      <c r="AI2702" s="368" t="s">
        <v>2207</v>
      </c>
      <c r="AJ2702" s="357">
        <v>418</v>
      </c>
      <c r="AK2702" s="357">
        <v>458</v>
      </c>
      <c r="AL2702" s="357">
        <v>539</v>
      </c>
      <c r="AM2702" s="357">
        <v>448</v>
      </c>
      <c r="AN2702" s="357">
        <v>480</v>
      </c>
      <c r="AO2702" s="357">
        <v>552</v>
      </c>
      <c r="AP2702" s="362" t="s">
        <v>2207</v>
      </c>
      <c r="AQ2702" s="362" t="s">
        <v>2207</v>
      </c>
      <c r="AR2702" s="362" t="s">
        <v>2207</v>
      </c>
      <c r="AS2702" s="362" t="s">
        <v>2207</v>
      </c>
      <c r="AT2702" s="105"/>
      <c r="AU2702" s="105" t="s">
        <v>4215</v>
      </c>
      <c r="AV2702" s="126">
        <v>1.7000000000000002</v>
      </c>
    </row>
    <row r="2703" spans="1:48" ht="23.25" customHeight="1">
      <c r="B2703" s="440"/>
      <c r="D2703" s="105" t="s">
        <v>4216</v>
      </c>
      <c r="E2703" s="164" t="s">
        <v>4216</v>
      </c>
      <c r="F2703" s="165" t="s">
        <v>4311</v>
      </c>
      <c r="G2703" s="126">
        <v>1.7000000000000002</v>
      </c>
      <c r="H2703" s="166">
        <v>384</v>
      </c>
      <c r="I2703" s="166">
        <v>392</v>
      </c>
      <c r="J2703" s="166">
        <v>448</v>
      </c>
      <c r="K2703" s="357">
        <v>384</v>
      </c>
      <c r="L2703" s="357">
        <v>392</v>
      </c>
      <c r="M2703" s="357">
        <v>448</v>
      </c>
      <c r="N2703" s="357">
        <v>406</v>
      </c>
      <c r="O2703" s="357">
        <v>376</v>
      </c>
      <c r="P2703" s="357">
        <v>392</v>
      </c>
      <c r="Q2703" s="357">
        <v>448</v>
      </c>
      <c r="R2703" s="357">
        <v>407</v>
      </c>
      <c r="S2703" s="362" t="s">
        <v>2207</v>
      </c>
      <c r="T2703" s="362" t="s">
        <v>2207</v>
      </c>
      <c r="U2703" s="362" t="s">
        <v>2207</v>
      </c>
      <c r="V2703" s="362" t="s">
        <v>2207</v>
      </c>
      <c r="W2703" s="362" t="s">
        <v>2207</v>
      </c>
      <c r="X2703" s="357">
        <v>418</v>
      </c>
      <c r="Y2703" s="357">
        <v>458</v>
      </c>
      <c r="Z2703" s="357">
        <v>539</v>
      </c>
      <c r="AA2703" s="357">
        <v>471</v>
      </c>
      <c r="AB2703" s="357">
        <v>448</v>
      </c>
      <c r="AC2703" s="357">
        <v>489</v>
      </c>
      <c r="AD2703" s="357">
        <v>576</v>
      </c>
      <c r="AE2703" s="357">
        <v>505</v>
      </c>
      <c r="AF2703" s="357">
        <v>574</v>
      </c>
      <c r="AG2703" s="357">
        <v>617</v>
      </c>
      <c r="AH2703" s="357">
        <v>727</v>
      </c>
      <c r="AI2703" s="368" t="s">
        <v>2207</v>
      </c>
      <c r="AJ2703" s="357">
        <v>418</v>
      </c>
      <c r="AK2703" s="357">
        <v>458</v>
      </c>
      <c r="AL2703" s="357">
        <v>539</v>
      </c>
      <c r="AM2703" s="357">
        <v>448</v>
      </c>
      <c r="AN2703" s="357">
        <v>480</v>
      </c>
      <c r="AO2703" s="357">
        <v>552</v>
      </c>
      <c r="AP2703" s="362" t="s">
        <v>2207</v>
      </c>
      <c r="AQ2703" s="362" t="s">
        <v>2207</v>
      </c>
      <c r="AR2703" s="362" t="s">
        <v>2207</v>
      </c>
      <c r="AS2703" s="362" t="s">
        <v>2207</v>
      </c>
      <c r="AT2703" s="105"/>
      <c r="AU2703" s="105" t="s">
        <v>4216</v>
      </c>
      <c r="AV2703" s="126">
        <v>1.7000000000000002</v>
      </c>
    </row>
    <row r="2704" spans="1:48" ht="23.25" customHeight="1">
      <c r="B2704" s="440"/>
      <c r="D2704" s="105" t="s">
        <v>218</v>
      </c>
      <c r="E2704" s="164" t="s">
        <v>218</v>
      </c>
      <c r="F2704" s="165" t="s">
        <v>994</v>
      </c>
      <c r="G2704" s="126">
        <v>2.8000000000000003</v>
      </c>
      <c r="H2704" s="166">
        <v>496</v>
      </c>
      <c r="I2704" s="166">
        <v>518</v>
      </c>
      <c r="J2704" s="166">
        <v>596</v>
      </c>
      <c r="K2704" s="357">
        <v>496</v>
      </c>
      <c r="L2704" s="357">
        <v>518</v>
      </c>
      <c r="M2704" s="357">
        <v>596</v>
      </c>
      <c r="N2704" s="357">
        <v>535</v>
      </c>
      <c r="O2704" s="357">
        <v>487</v>
      </c>
      <c r="P2704" s="357">
        <v>518</v>
      </c>
      <c r="Q2704" s="357">
        <v>597</v>
      </c>
      <c r="R2704" s="357">
        <v>507</v>
      </c>
      <c r="S2704" s="362" t="s">
        <v>2207</v>
      </c>
      <c r="T2704" s="362" t="s">
        <v>2207</v>
      </c>
      <c r="U2704" s="362" t="s">
        <v>2207</v>
      </c>
      <c r="V2704" s="362" t="s">
        <v>2207</v>
      </c>
      <c r="W2704" s="362" t="s">
        <v>2207</v>
      </c>
      <c r="X2704" s="357">
        <v>541</v>
      </c>
      <c r="Y2704" s="357">
        <v>588</v>
      </c>
      <c r="Z2704" s="357">
        <v>731</v>
      </c>
      <c r="AA2704" s="357">
        <v>628</v>
      </c>
      <c r="AB2704" s="357">
        <v>573</v>
      </c>
      <c r="AC2704" s="357">
        <v>645</v>
      </c>
      <c r="AD2704" s="357">
        <v>770</v>
      </c>
      <c r="AE2704" s="357">
        <v>663</v>
      </c>
      <c r="AF2704" s="357">
        <v>675</v>
      </c>
      <c r="AG2704" s="357">
        <v>748</v>
      </c>
      <c r="AH2704" s="357">
        <v>892</v>
      </c>
      <c r="AI2704" s="368" t="s">
        <v>2207</v>
      </c>
      <c r="AJ2704" s="357">
        <v>543</v>
      </c>
      <c r="AK2704" s="357">
        <v>590</v>
      </c>
      <c r="AL2704" s="357">
        <v>733</v>
      </c>
      <c r="AM2704" s="357">
        <v>575</v>
      </c>
      <c r="AN2704" s="357">
        <v>635</v>
      </c>
      <c r="AO2704" s="357">
        <v>739</v>
      </c>
      <c r="AP2704" s="362" t="s">
        <v>2207</v>
      </c>
      <c r="AQ2704" s="362" t="s">
        <v>2207</v>
      </c>
      <c r="AR2704" s="362" t="s">
        <v>2207</v>
      </c>
      <c r="AS2704" s="362" t="s">
        <v>2207</v>
      </c>
      <c r="AT2704" s="105"/>
      <c r="AU2704" s="105" t="s">
        <v>218</v>
      </c>
      <c r="AV2704" s="126">
        <v>2.8000000000000003</v>
      </c>
    </row>
    <row r="2705" spans="1:48" ht="23.25" customHeight="1">
      <c r="B2705" s="440"/>
      <c r="D2705" s="105" t="s">
        <v>3568</v>
      </c>
      <c r="E2705" s="164" t="s">
        <v>3568</v>
      </c>
      <c r="F2705" s="165" t="s">
        <v>994</v>
      </c>
      <c r="G2705" s="126">
        <v>2.8000000000000003</v>
      </c>
      <c r="H2705" s="166">
        <v>496</v>
      </c>
      <c r="I2705" s="166">
        <v>518</v>
      </c>
      <c r="J2705" s="166">
        <v>596</v>
      </c>
      <c r="K2705" s="357">
        <v>496</v>
      </c>
      <c r="L2705" s="357">
        <v>518</v>
      </c>
      <c r="M2705" s="357">
        <v>596</v>
      </c>
      <c r="N2705" s="357">
        <v>535</v>
      </c>
      <c r="O2705" s="357">
        <v>487</v>
      </c>
      <c r="P2705" s="357">
        <v>518</v>
      </c>
      <c r="Q2705" s="357">
        <v>597</v>
      </c>
      <c r="R2705" s="357">
        <v>507</v>
      </c>
      <c r="S2705" s="362" t="s">
        <v>2207</v>
      </c>
      <c r="T2705" s="362" t="s">
        <v>2207</v>
      </c>
      <c r="U2705" s="362" t="s">
        <v>2207</v>
      </c>
      <c r="V2705" s="362" t="s">
        <v>2207</v>
      </c>
      <c r="W2705" s="362" t="s">
        <v>2207</v>
      </c>
      <c r="X2705" s="357">
        <v>541</v>
      </c>
      <c r="Y2705" s="357">
        <v>588</v>
      </c>
      <c r="Z2705" s="357">
        <v>731</v>
      </c>
      <c r="AA2705" s="357">
        <v>628</v>
      </c>
      <c r="AB2705" s="357">
        <v>573</v>
      </c>
      <c r="AC2705" s="357">
        <v>645</v>
      </c>
      <c r="AD2705" s="357">
        <v>770</v>
      </c>
      <c r="AE2705" s="357">
        <v>663</v>
      </c>
      <c r="AF2705" s="357">
        <v>675</v>
      </c>
      <c r="AG2705" s="357">
        <v>748</v>
      </c>
      <c r="AH2705" s="357">
        <v>892</v>
      </c>
      <c r="AI2705" s="368" t="s">
        <v>2207</v>
      </c>
      <c r="AJ2705" s="357">
        <v>543</v>
      </c>
      <c r="AK2705" s="357">
        <v>590</v>
      </c>
      <c r="AL2705" s="357">
        <v>733</v>
      </c>
      <c r="AM2705" s="357">
        <v>575</v>
      </c>
      <c r="AN2705" s="357">
        <v>635</v>
      </c>
      <c r="AO2705" s="357">
        <v>739</v>
      </c>
      <c r="AP2705" s="362" t="s">
        <v>2207</v>
      </c>
      <c r="AQ2705" s="362" t="s">
        <v>2207</v>
      </c>
      <c r="AR2705" s="362" t="s">
        <v>2207</v>
      </c>
      <c r="AS2705" s="362" t="s">
        <v>2207</v>
      </c>
      <c r="AT2705" s="105"/>
      <c r="AU2705" s="105" t="s">
        <v>3568</v>
      </c>
      <c r="AV2705" s="126">
        <v>2.8000000000000003</v>
      </c>
    </row>
    <row r="2706" spans="1:48" ht="23.25" customHeight="1">
      <c r="B2706" s="440"/>
      <c r="D2706" s="105" t="s">
        <v>219</v>
      </c>
      <c r="E2706" s="164" t="s">
        <v>219</v>
      </c>
      <c r="F2706" s="165" t="s">
        <v>991</v>
      </c>
      <c r="G2706" s="126">
        <v>2.8000000000000003</v>
      </c>
      <c r="H2706" s="166">
        <v>453</v>
      </c>
      <c r="I2706" s="166">
        <v>475</v>
      </c>
      <c r="J2706" s="166">
        <v>547</v>
      </c>
      <c r="K2706" s="357">
        <v>453</v>
      </c>
      <c r="L2706" s="357">
        <v>475</v>
      </c>
      <c r="M2706" s="357">
        <v>547</v>
      </c>
      <c r="N2706" s="357">
        <v>490</v>
      </c>
      <c r="O2706" s="357">
        <v>444</v>
      </c>
      <c r="P2706" s="357">
        <v>475</v>
      </c>
      <c r="Q2706" s="357">
        <v>547</v>
      </c>
      <c r="R2706" s="357">
        <v>475</v>
      </c>
      <c r="S2706" s="362" t="s">
        <v>2207</v>
      </c>
      <c r="T2706" s="362" t="s">
        <v>2207</v>
      </c>
      <c r="U2706" s="362" t="s">
        <v>2207</v>
      </c>
      <c r="V2706" s="362" t="s">
        <v>2207</v>
      </c>
      <c r="W2706" s="362" t="s">
        <v>2207</v>
      </c>
      <c r="X2706" s="357">
        <v>457</v>
      </c>
      <c r="Y2706" s="357">
        <v>501</v>
      </c>
      <c r="Z2706" s="357">
        <v>630</v>
      </c>
      <c r="AA2706" s="357">
        <v>534</v>
      </c>
      <c r="AB2706" s="357">
        <v>457</v>
      </c>
      <c r="AC2706" s="357">
        <v>526</v>
      </c>
      <c r="AD2706" s="357">
        <v>630</v>
      </c>
      <c r="AE2706" s="357">
        <v>534</v>
      </c>
      <c r="AF2706" s="357">
        <v>492</v>
      </c>
      <c r="AG2706" s="357">
        <v>562</v>
      </c>
      <c r="AH2706" s="357">
        <v>673</v>
      </c>
      <c r="AI2706" s="368" t="s">
        <v>2207</v>
      </c>
      <c r="AJ2706" s="357">
        <v>459</v>
      </c>
      <c r="AK2706" s="357">
        <v>504</v>
      </c>
      <c r="AL2706" s="357">
        <v>632</v>
      </c>
      <c r="AM2706" s="357">
        <v>459</v>
      </c>
      <c r="AN2706" s="357">
        <v>518</v>
      </c>
      <c r="AO2706" s="357">
        <v>605</v>
      </c>
      <c r="AP2706" s="362" t="s">
        <v>2207</v>
      </c>
      <c r="AQ2706" s="362" t="s">
        <v>2207</v>
      </c>
      <c r="AR2706" s="362" t="s">
        <v>2207</v>
      </c>
      <c r="AS2706" s="357">
        <v>574</v>
      </c>
      <c r="AT2706" s="105"/>
      <c r="AU2706" s="105" t="s">
        <v>219</v>
      </c>
      <c r="AV2706" s="126">
        <v>2.8000000000000003</v>
      </c>
    </row>
    <row r="2707" spans="1:48" ht="23.25" customHeight="1">
      <c r="B2707" s="440"/>
      <c r="D2707" s="105" t="s">
        <v>3569</v>
      </c>
      <c r="E2707" s="164" t="s">
        <v>3569</v>
      </c>
      <c r="F2707" s="165" t="s">
        <v>991</v>
      </c>
      <c r="G2707" s="126">
        <v>2.8000000000000003</v>
      </c>
      <c r="H2707" s="166">
        <v>453</v>
      </c>
      <c r="I2707" s="166">
        <v>475</v>
      </c>
      <c r="J2707" s="166">
        <v>547</v>
      </c>
      <c r="K2707" s="357">
        <v>453</v>
      </c>
      <c r="L2707" s="357">
        <v>475</v>
      </c>
      <c r="M2707" s="357">
        <v>547</v>
      </c>
      <c r="N2707" s="357">
        <v>490</v>
      </c>
      <c r="O2707" s="357">
        <v>444</v>
      </c>
      <c r="P2707" s="357">
        <v>475</v>
      </c>
      <c r="Q2707" s="357">
        <v>547</v>
      </c>
      <c r="R2707" s="357">
        <v>475</v>
      </c>
      <c r="S2707" s="362" t="s">
        <v>2207</v>
      </c>
      <c r="T2707" s="362" t="s">
        <v>2207</v>
      </c>
      <c r="U2707" s="362" t="s">
        <v>2207</v>
      </c>
      <c r="V2707" s="362" t="s">
        <v>2207</v>
      </c>
      <c r="W2707" s="362" t="s">
        <v>2207</v>
      </c>
      <c r="X2707" s="357">
        <v>457</v>
      </c>
      <c r="Y2707" s="357">
        <v>501</v>
      </c>
      <c r="Z2707" s="357">
        <v>630</v>
      </c>
      <c r="AA2707" s="357">
        <v>534</v>
      </c>
      <c r="AB2707" s="357">
        <v>457</v>
      </c>
      <c r="AC2707" s="357">
        <v>526</v>
      </c>
      <c r="AD2707" s="357">
        <v>630</v>
      </c>
      <c r="AE2707" s="357">
        <v>534</v>
      </c>
      <c r="AF2707" s="357">
        <v>492</v>
      </c>
      <c r="AG2707" s="357">
        <v>562</v>
      </c>
      <c r="AH2707" s="357">
        <v>673</v>
      </c>
      <c r="AI2707" s="368" t="s">
        <v>2207</v>
      </c>
      <c r="AJ2707" s="357">
        <v>459</v>
      </c>
      <c r="AK2707" s="357">
        <v>504</v>
      </c>
      <c r="AL2707" s="357">
        <v>632</v>
      </c>
      <c r="AM2707" s="357">
        <v>459</v>
      </c>
      <c r="AN2707" s="357">
        <v>518</v>
      </c>
      <c r="AO2707" s="357">
        <v>605</v>
      </c>
      <c r="AP2707" s="362" t="s">
        <v>2207</v>
      </c>
      <c r="AQ2707" s="362" t="s">
        <v>2207</v>
      </c>
      <c r="AR2707" s="362" t="s">
        <v>2207</v>
      </c>
      <c r="AS2707" s="357">
        <v>574</v>
      </c>
      <c r="AT2707" s="105"/>
      <c r="AU2707" s="105" t="s">
        <v>3569</v>
      </c>
      <c r="AV2707" s="126">
        <v>2.8000000000000003</v>
      </c>
    </row>
    <row r="2708" spans="1:48" ht="23.25" customHeight="1">
      <c r="A2708" s="396"/>
      <c r="B2708" s="440"/>
      <c r="D2708" s="105" t="s">
        <v>221</v>
      </c>
      <c r="E2708" s="164" t="s">
        <v>221</v>
      </c>
      <c r="F2708" s="165" t="s">
        <v>885</v>
      </c>
      <c r="G2708" s="126">
        <v>2.8000000000000003</v>
      </c>
      <c r="H2708" s="166">
        <v>496</v>
      </c>
      <c r="I2708" s="166">
        <v>518</v>
      </c>
      <c r="J2708" s="166">
        <v>596</v>
      </c>
      <c r="K2708" s="357">
        <v>496</v>
      </c>
      <c r="L2708" s="357">
        <v>518</v>
      </c>
      <c r="M2708" s="357">
        <v>596</v>
      </c>
      <c r="N2708" s="357">
        <v>535</v>
      </c>
      <c r="O2708" s="357">
        <v>487</v>
      </c>
      <c r="P2708" s="357">
        <v>518</v>
      </c>
      <c r="Q2708" s="357">
        <v>597</v>
      </c>
      <c r="R2708" s="357">
        <v>506</v>
      </c>
      <c r="S2708" s="362" t="s">
        <v>2207</v>
      </c>
      <c r="T2708" s="362" t="s">
        <v>2207</v>
      </c>
      <c r="U2708" s="362" t="s">
        <v>2207</v>
      </c>
      <c r="V2708" s="362" t="s">
        <v>2207</v>
      </c>
      <c r="W2708" s="362" t="s">
        <v>2207</v>
      </c>
      <c r="X2708" s="357">
        <v>541</v>
      </c>
      <c r="Y2708" s="357">
        <v>588</v>
      </c>
      <c r="Z2708" s="357">
        <v>731</v>
      </c>
      <c r="AA2708" s="357">
        <v>628</v>
      </c>
      <c r="AB2708" s="357">
        <v>573</v>
      </c>
      <c r="AC2708" s="357">
        <v>645</v>
      </c>
      <c r="AD2708" s="357">
        <v>770</v>
      </c>
      <c r="AE2708" s="357">
        <v>663</v>
      </c>
      <c r="AF2708" s="357">
        <v>675</v>
      </c>
      <c r="AG2708" s="357">
        <v>748</v>
      </c>
      <c r="AH2708" s="357">
        <v>892</v>
      </c>
      <c r="AI2708" s="368" t="s">
        <v>2207</v>
      </c>
      <c r="AJ2708" s="357">
        <v>543</v>
      </c>
      <c r="AK2708" s="357">
        <v>590</v>
      </c>
      <c r="AL2708" s="357">
        <v>733</v>
      </c>
      <c r="AM2708" s="357">
        <v>575</v>
      </c>
      <c r="AN2708" s="357">
        <v>635</v>
      </c>
      <c r="AO2708" s="357">
        <v>739</v>
      </c>
      <c r="AP2708" s="362" t="s">
        <v>2207</v>
      </c>
      <c r="AQ2708" s="362" t="s">
        <v>2207</v>
      </c>
      <c r="AR2708" s="362" t="s">
        <v>2207</v>
      </c>
      <c r="AS2708" s="362" t="s">
        <v>2207</v>
      </c>
      <c r="AT2708" s="105"/>
      <c r="AU2708" s="105" t="s">
        <v>221</v>
      </c>
      <c r="AV2708" s="126">
        <v>2.8000000000000003</v>
      </c>
    </row>
    <row r="2709" spans="1:48" ht="23.25" customHeight="1">
      <c r="B2709" s="440"/>
      <c r="D2709" s="105" t="s">
        <v>3571</v>
      </c>
      <c r="E2709" s="164" t="s">
        <v>3571</v>
      </c>
      <c r="F2709" s="165" t="s">
        <v>885</v>
      </c>
      <c r="G2709" s="126">
        <v>2.8000000000000003</v>
      </c>
      <c r="H2709" s="166">
        <v>496</v>
      </c>
      <c r="I2709" s="166">
        <v>518</v>
      </c>
      <c r="J2709" s="166">
        <v>596</v>
      </c>
      <c r="K2709" s="357">
        <v>496</v>
      </c>
      <c r="L2709" s="357">
        <v>518</v>
      </c>
      <c r="M2709" s="357">
        <v>596</v>
      </c>
      <c r="N2709" s="357">
        <v>535</v>
      </c>
      <c r="O2709" s="357">
        <v>487</v>
      </c>
      <c r="P2709" s="357">
        <v>518</v>
      </c>
      <c r="Q2709" s="357">
        <v>597</v>
      </c>
      <c r="R2709" s="357">
        <v>506</v>
      </c>
      <c r="S2709" s="362" t="s">
        <v>2207</v>
      </c>
      <c r="T2709" s="362" t="s">
        <v>2207</v>
      </c>
      <c r="U2709" s="362" t="s">
        <v>2207</v>
      </c>
      <c r="V2709" s="362" t="s">
        <v>2207</v>
      </c>
      <c r="W2709" s="362" t="s">
        <v>2207</v>
      </c>
      <c r="X2709" s="357">
        <v>541</v>
      </c>
      <c r="Y2709" s="357">
        <v>588</v>
      </c>
      <c r="Z2709" s="357">
        <v>731</v>
      </c>
      <c r="AA2709" s="357">
        <v>628</v>
      </c>
      <c r="AB2709" s="357">
        <v>573</v>
      </c>
      <c r="AC2709" s="357">
        <v>645</v>
      </c>
      <c r="AD2709" s="357">
        <v>770</v>
      </c>
      <c r="AE2709" s="357">
        <v>663</v>
      </c>
      <c r="AF2709" s="357">
        <v>675</v>
      </c>
      <c r="AG2709" s="357">
        <v>748</v>
      </c>
      <c r="AH2709" s="357">
        <v>892</v>
      </c>
      <c r="AI2709" s="368" t="s">
        <v>2207</v>
      </c>
      <c r="AJ2709" s="357">
        <v>543</v>
      </c>
      <c r="AK2709" s="357">
        <v>590</v>
      </c>
      <c r="AL2709" s="357">
        <v>733</v>
      </c>
      <c r="AM2709" s="357">
        <v>575</v>
      </c>
      <c r="AN2709" s="357">
        <v>635</v>
      </c>
      <c r="AO2709" s="357">
        <v>739</v>
      </c>
      <c r="AP2709" s="362" t="s">
        <v>2207</v>
      </c>
      <c r="AQ2709" s="362" t="s">
        <v>2207</v>
      </c>
      <c r="AR2709" s="362" t="s">
        <v>2207</v>
      </c>
      <c r="AS2709" s="362" t="s">
        <v>2207</v>
      </c>
      <c r="AT2709" s="105"/>
      <c r="AU2709" s="105" t="s">
        <v>3571</v>
      </c>
      <c r="AV2709" s="126">
        <v>2.8000000000000003</v>
      </c>
    </row>
    <row r="2710" spans="1:48" ht="23.25" customHeight="1">
      <c r="B2710" s="440"/>
      <c r="D2710" s="105" t="s">
        <v>5462</v>
      </c>
      <c r="E2710" s="13" t="s">
        <v>5462</v>
      </c>
      <c r="F2710" s="2" t="s">
        <v>5463</v>
      </c>
      <c r="G2710">
        <v>3</v>
      </c>
      <c r="H2710" s="398" t="s">
        <v>2207</v>
      </c>
      <c r="I2710" s="398" t="s">
        <v>2207</v>
      </c>
      <c r="J2710" s="398" t="s">
        <v>2207</v>
      </c>
      <c r="K2710" s="390" t="s">
        <v>2207</v>
      </c>
      <c r="L2710" s="390" t="s">
        <v>2207</v>
      </c>
      <c r="M2710" s="390" t="s">
        <v>2207</v>
      </c>
      <c r="N2710" s="390" t="s">
        <v>2207</v>
      </c>
      <c r="O2710" s="390" t="s">
        <v>2207</v>
      </c>
      <c r="P2710" s="390" t="s">
        <v>2207</v>
      </c>
      <c r="Q2710" s="390" t="s">
        <v>2207</v>
      </c>
      <c r="R2710" s="390" t="s">
        <v>2207</v>
      </c>
      <c r="S2710" s="362" t="s">
        <v>2207</v>
      </c>
      <c r="T2710" s="362" t="s">
        <v>2207</v>
      </c>
      <c r="U2710" s="362" t="s">
        <v>2207</v>
      </c>
      <c r="V2710" s="390" t="s">
        <v>2207</v>
      </c>
      <c r="W2710" s="390" t="s">
        <v>2207</v>
      </c>
      <c r="X2710" s="391">
        <v>566</v>
      </c>
      <c r="Y2710" s="391">
        <v>616</v>
      </c>
      <c r="Z2710" s="391">
        <v>768</v>
      </c>
      <c r="AA2710" s="391">
        <v>657</v>
      </c>
      <c r="AB2710" s="391">
        <v>598</v>
      </c>
      <c r="AC2710" s="391">
        <v>675</v>
      </c>
      <c r="AD2710" s="391">
        <v>807</v>
      </c>
      <c r="AE2710" s="391">
        <v>693</v>
      </c>
      <c r="AF2710" s="391">
        <v>700</v>
      </c>
      <c r="AG2710" s="391">
        <v>779</v>
      </c>
      <c r="AH2710" s="391">
        <v>929</v>
      </c>
      <c r="AI2710" s="399" t="s">
        <v>2207</v>
      </c>
      <c r="AJ2710" s="391">
        <v>568</v>
      </c>
      <c r="AK2710" s="391">
        <v>618</v>
      </c>
      <c r="AL2710" s="391">
        <v>770</v>
      </c>
      <c r="AM2710" s="391">
        <v>600</v>
      </c>
      <c r="AN2710" s="391">
        <v>665</v>
      </c>
      <c r="AO2710" s="391">
        <v>774</v>
      </c>
      <c r="AP2710" s="390" t="s">
        <v>2207</v>
      </c>
      <c r="AQ2710" s="390" t="s">
        <v>2207</v>
      </c>
      <c r="AR2710" s="390" t="s">
        <v>2207</v>
      </c>
      <c r="AS2710" s="390" t="s">
        <v>2207</v>
      </c>
      <c r="AU2710" s="105" t="s">
        <v>5462</v>
      </c>
      <c r="AV2710" s="126">
        <v>3</v>
      </c>
    </row>
    <row r="2711" spans="1:48" ht="23.25" customHeight="1">
      <c r="B2711" s="440"/>
      <c r="D2711" s="105" t="s">
        <v>5464</v>
      </c>
      <c r="E2711" s="13" t="s">
        <v>5464</v>
      </c>
      <c r="F2711" s="2" t="s">
        <v>5463</v>
      </c>
      <c r="G2711">
        <v>3</v>
      </c>
      <c r="H2711" s="398" t="s">
        <v>2207</v>
      </c>
      <c r="I2711" s="398" t="s">
        <v>2207</v>
      </c>
      <c r="J2711" s="398" t="s">
        <v>2207</v>
      </c>
      <c r="K2711" s="390" t="s">
        <v>2207</v>
      </c>
      <c r="L2711" s="390" t="s">
        <v>2207</v>
      </c>
      <c r="M2711" s="390" t="s">
        <v>2207</v>
      </c>
      <c r="N2711" s="390" t="s">
        <v>2207</v>
      </c>
      <c r="O2711" s="390" t="s">
        <v>2207</v>
      </c>
      <c r="P2711" s="390" t="s">
        <v>2207</v>
      </c>
      <c r="Q2711" s="390" t="s">
        <v>2207</v>
      </c>
      <c r="R2711" s="390" t="s">
        <v>2207</v>
      </c>
      <c r="S2711" s="362" t="s">
        <v>2207</v>
      </c>
      <c r="T2711" s="362" t="s">
        <v>2207</v>
      </c>
      <c r="U2711" s="362" t="s">
        <v>2207</v>
      </c>
      <c r="V2711" s="390" t="s">
        <v>2207</v>
      </c>
      <c r="W2711" s="390" t="s">
        <v>2207</v>
      </c>
      <c r="X2711" s="391">
        <v>566</v>
      </c>
      <c r="Y2711" s="391">
        <v>616</v>
      </c>
      <c r="Z2711" s="391">
        <v>768</v>
      </c>
      <c r="AA2711" s="391">
        <v>657</v>
      </c>
      <c r="AB2711" s="391">
        <v>598</v>
      </c>
      <c r="AC2711" s="391">
        <v>675</v>
      </c>
      <c r="AD2711" s="391">
        <v>807</v>
      </c>
      <c r="AE2711" s="391">
        <v>693</v>
      </c>
      <c r="AF2711" s="391">
        <v>700</v>
      </c>
      <c r="AG2711" s="391">
        <v>779</v>
      </c>
      <c r="AH2711" s="391">
        <v>929</v>
      </c>
      <c r="AI2711" s="399" t="s">
        <v>2207</v>
      </c>
      <c r="AJ2711" s="391">
        <v>568</v>
      </c>
      <c r="AK2711" s="391">
        <v>618</v>
      </c>
      <c r="AL2711" s="391">
        <v>770</v>
      </c>
      <c r="AM2711" s="391">
        <v>600</v>
      </c>
      <c r="AN2711" s="391">
        <v>665</v>
      </c>
      <c r="AO2711" s="391">
        <v>774</v>
      </c>
      <c r="AP2711" s="390" t="s">
        <v>2207</v>
      </c>
      <c r="AQ2711" s="390" t="s">
        <v>2207</v>
      </c>
      <c r="AR2711" s="390" t="s">
        <v>2207</v>
      </c>
      <c r="AS2711" s="390" t="s">
        <v>2207</v>
      </c>
      <c r="AU2711" s="105" t="s">
        <v>5464</v>
      </c>
      <c r="AV2711" s="126">
        <v>3</v>
      </c>
    </row>
    <row r="2712" spans="1:48" ht="23.25" customHeight="1">
      <c r="B2712" s="440"/>
      <c r="D2712" s="105" t="s">
        <v>5429</v>
      </c>
      <c r="E2712" s="13" t="s">
        <v>5429</v>
      </c>
      <c r="F2712" s="2" t="s">
        <v>5430</v>
      </c>
      <c r="G2712">
        <v>3</v>
      </c>
      <c r="H2712" s="398" t="s">
        <v>2207</v>
      </c>
      <c r="I2712" s="398" t="s">
        <v>2207</v>
      </c>
      <c r="J2712" s="398" t="s">
        <v>2207</v>
      </c>
      <c r="K2712" s="390" t="s">
        <v>2207</v>
      </c>
      <c r="L2712" s="390" t="s">
        <v>2207</v>
      </c>
      <c r="M2712" s="390" t="s">
        <v>2207</v>
      </c>
      <c r="N2712" s="390" t="s">
        <v>2207</v>
      </c>
      <c r="O2712" s="390" t="s">
        <v>2207</v>
      </c>
      <c r="P2712" s="390" t="s">
        <v>2207</v>
      </c>
      <c r="Q2712" s="390" t="s">
        <v>2207</v>
      </c>
      <c r="R2712" s="390" t="s">
        <v>2207</v>
      </c>
      <c r="S2712" s="362" t="s">
        <v>2207</v>
      </c>
      <c r="T2712" s="362" t="s">
        <v>2207</v>
      </c>
      <c r="U2712" s="362" t="s">
        <v>2207</v>
      </c>
      <c r="V2712" s="390" t="s">
        <v>2207</v>
      </c>
      <c r="W2712" s="390" t="s">
        <v>2207</v>
      </c>
      <c r="X2712" s="391">
        <v>482</v>
      </c>
      <c r="Y2712" s="391">
        <v>529</v>
      </c>
      <c r="Z2712" s="391">
        <v>667</v>
      </c>
      <c r="AA2712" s="391">
        <v>564</v>
      </c>
      <c r="AB2712" s="391">
        <v>482</v>
      </c>
      <c r="AC2712" s="391">
        <v>556</v>
      </c>
      <c r="AD2712" s="391">
        <v>667</v>
      </c>
      <c r="AE2712" s="391">
        <v>564</v>
      </c>
      <c r="AF2712" s="391">
        <v>517</v>
      </c>
      <c r="AG2712" s="391">
        <v>593</v>
      </c>
      <c r="AH2712" s="391">
        <v>710</v>
      </c>
      <c r="AI2712" s="399" t="s">
        <v>2207</v>
      </c>
      <c r="AJ2712" s="391">
        <v>484</v>
      </c>
      <c r="AK2712" s="391">
        <v>532</v>
      </c>
      <c r="AL2712" s="391">
        <v>669</v>
      </c>
      <c r="AM2712" s="391">
        <v>484</v>
      </c>
      <c r="AN2712" s="391">
        <v>548</v>
      </c>
      <c r="AO2712" s="391">
        <v>640</v>
      </c>
      <c r="AP2712" s="390" t="s">
        <v>2207</v>
      </c>
      <c r="AQ2712" s="390" t="s">
        <v>2207</v>
      </c>
      <c r="AR2712" s="390" t="s">
        <v>2207</v>
      </c>
      <c r="AS2712" s="391">
        <v>608</v>
      </c>
      <c r="AU2712" s="105" t="s">
        <v>5429</v>
      </c>
      <c r="AV2712" s="126">
        <v>3</v>
      </c>
    </row>
    <row r="2713" spans="1:48" ht="23.25" customHeight="1">
      <c r="B2713" s="440"/>
      <c r="D2713" s="105" t="s">
        <v>5431</v>
      </c>
      <c r="E2713" s="13" t="s">
        <v>5431</v>
      </c>
      <c r="F2713" s="2" t="s">
        <v>5430</v>
      </c>
      <c r="G2713">
        <v>3</v>
      </c>
      <c r="H2713" s="398" t="s">
        <v>2207</v>
      </c>
      <c r="I2713" s="398" t="s">
        <v>2207</v>
      </c>
      <c r="J2713" s="398" t="s">
        <v>2207</v>
      </c>
      <c r="K2713" s="390" t="s">
        <v>2207</v>
      </c>
      <c r="L2713" s="390" t="s">
        <v>2207</v>
      </c>
      <c r="M2713" s="390" t="s">
        <v>2207</v>
      </c>
      <c r="N2713" s="390" t="s">
        <v>2207</v>
      </c>
      <c r="O2713" s="390" t="s">
        <v>2207</v>
      </c>
      <c r="P2713" s="390" t="s">
        <v>2207</v>
      </c>
      <c r="Q2713" s="390" t="s">
        <v>2207</v>
      </c>
      <c r="R2713" s="390" t="s">
        <v>2207</v>
      </c>
      <c r="S2713" s="362" t="s">
        <v>2207</v>
      </c>
      <c r="T2713" s="362" t="s">
        <v>2207</v>
      </c>
      <c r="U2713" s="362" t="s">
        <v>2207</v>
      </c>
      <c r="V2713" s="390" t="s">
        <v>2207</v>
      </c>
      <c r="W2713" s="390" t="s">
        <v>2207</v>
      </c>
      <c r="X2713" s="391">
        <v>482</v>
      </c>
      <c r="Y2713" s="391">
        <v>529</v>
      </c>
      <c r="Z2713" s="391">
        <v>667</v>
      </c>
      <c r="AA2713" s="391">
        <v>564</v>
      </c>
      <c r="AB2713" s="391">
        <v>482</v>
      </c>
      <c r="AC2713" s="391">
        <v>556</v>
      </c>
      <c r="AD2713" s="391">
        <v>667</v>
      </c>
      <c r="AE2713" s="391">
        <v>564</v>
      </c>
      <c r="AF2713" s="391">
        <v>517</v>
      </c>
      <c r="AG2713" s="391">
        <v>593</v>
      </c>
      <c r="AH2713" s="391">
        <v>710</v>
      </c>
      <c r="AI2713" s="399" t="s">
        <v>2207</v>
      </c>
      <c r="AJ2713" s="391">
        <v>484</v>
      </c>
      <c r="AK2713" s="391">
        <v>532</v>
      </c>
      <c r="AL2713" s="391">
        <v>669</v>
      </c>
      <c r="AM2713" s="391">
        <v>484</v>
      </c>
      <c r="AN2713" s="391">
        <v>548</v>
      </c>
      <c r="AO2713" s="391">
        <v>640</v>
      </c>
      <c r="AP2713" s="390" t="s">
        <v>2207</v>
      </c>
      <c r="AQ2713" s="390" t="s">
        <v>2207</v>
      </c>
      <c r="AR2713" s="390" t="s">
        <v>2207</v>
      </c>
      <c r="AS2713" s="391">
        <v>608</v>
      </c>
      <c r="AU2713" s="105" t="s">
        <v>5431</v>
      </c>
      <c r="AV2713" s="126">
        <v>3</v>
      </c>
    </row>
    <row r="2714" spans="1:48" ht="23.25" customHeight="1">
      <c r="B2714" s="440"/>
      <c r="D2714" s="105" t="s">
        <v>5495</v>
      </c>
      <c r="E2714" s="13" t="s">
        <v>5495</v>
      </c>
      <c r="F2714" s="2" t="s">
        <v>5496</v>
      </c>
      <c r="G2714">
        <v>3</v>
      </c>
      <c r="H2714" s="398" t="s">
        <v>2207</v>
      </c>
      <c r="I2714" s="398" t="s">
        <v>2207</v>
      </c>
      <c r="J2714" s="398" t="s">
        <v>2207</v>
      </c>
      <c r="K2714" s="390" t="s">
        <v>2207</v>
      </c>
      <c r="L2714" s="390" t="s">
        <v>2207</v>
      </c>
      <c r="M2714" s="390" t="s">
        <v>2207</v>
      </c>
      <c r="N2714" s="390" t="s">
        <v>2207</v>
      </c>
      <c r="O2714" s="390" t="s">
        <v>2207</v>
      </c>
      <c r="P2714" s="390" t="s">
        <v>2207</v>
      </c>
      <c r="Q2714" s="390" t="s">
        <v>2207</v>
      </c>
      <c r="R2714" s="390" t="s">
        <v>2207</v>
      </c>
      <c r="S2714" s="362" t="s">
        <v>2207</v>
      </c>
      <c r="T2714" s="362" t="s">
        <v>2207</v>
      </c>
      <c r="U2714" s="362" t="s">
        <v>2207</v>
      </c>
      <c r="V2714" s="390" t="s">
        <v>2207</v>
      </c>
      <c r="W2714" s="390" t="s">
        <v>2207</v>
      </c>
      <c r="X2714" s="391">
        <v>566</v>
      </c>
      <c r="Y2714" s="391">
        <v>616</v>
      </c>
      <c r="Z2714" s="391">
        <v>768</v>
      </c>
      <c r="AA2714" s="391">
        <v>657</v>
      </c>
      <c r="AB2714" s="391">
        <v>598</v>
      </c>
      <c r="AC2714" s="391">
        <v>675</v>
      </c>
      <c r="AD2714" s="391">
        <v>807</v>
      </c>
      <c r="AE2714" s="391">
        <v>693</v>
      </c>
      <c r="AF2714" s="391">
        <v>700</v>
      </c>
      <c r="AG2714" s="391">
        <v>779</v>
      </c>
      <c r="AH2714" s="391">
        <v>929</v>
      </c>
      <c r="AI2714" s="399" t="s">
        <v>2207</v>
      </c>
      <c r="AJ2714" s="391">
        <v>568</v>
      </c>
      <c r="AK2714" s="391">
        <v>618</v>
      </c>
      <c r="AL2714" s="391">
        <v>770</v>
      </c>
      <c r="AM2714" s="391">
        <v>600</v>
      </c>
      <c r="AN2714" s="391">
        <v>665</v>
      </c>
      <c r="AO2714" s="391">
        <v>774</v>
      </c>
      <c r="AP2714" s="390" t="s">
        <v>2207</v>
      </c>
      <c r="AQ2714" s="390" t="s">
        <v>2207</v>
      </c>
      <c r="AR2714" s="390" t="s">
        <v>2207</v>
      </c>
      <c r="AS2714" s="390" t="s">
        <v>2207</v>
      </c>
      <c r="AU2714" s="105" t="s">
        <v>5495</v>
      </c>
      <c r="AV2714" s="126">
        <v>3</v>
      </c>
    </row>
    <row r="2715" spans="1:48" ht="23.25" customHeight="1">
      <c r="B2715" s="440"/>
      <c r="D2715" s="105" t="s">
        <v>5497</v>
      </c>
      <c r="E2715" s="13" t="s">
        <v>5497</v>
      </c>
      <c r="F2715" s="2" t="s">
        <v>5496</v>
      </c>
      <c r="G2715">
        <v>3</v>
      </c>
      <c r="H2715" s="398" t="s">
        <v>2207</v>
      </c>
      <c r="I2715" s="398" t="s">
        <v>2207</v>
      </c>
      <c r="J2715" s="398" t="s">
        <v>2207</v>
      </c>
      <c r="K2715" s="390" t="s">
        <v>2207</v>
      </c>
      <c r="L2715" s="390" t="s">
        <v>2207</v>
      </c>
      <c r="M2715" s="390" t="s">
        <v>2207</v>
      </c>
      <c r="N2715" s="390" t="s">
        <v>2207</v>
      </c>
      <c r="O2715" s="390" t="s">
        <v>2207</v>
      </c>
      <c r="P2715" s="390" t="s">
        <v>2207</v>
      </c>
      <c r="Q2715" s="390" t="s">
        <v>2207</v>
      </c>
      <c r="R2715" s="390" t="s">
        <v>2207</v>
      </c>
      <c r="S2715" s="362" t="s">
        <v>2207</v>
      </c>
      <c r="T2715" s="362" t="s">
        <v>2207</v>
      </c>
      <c r="U2715" s="362" t="s">
        <v>2207</v>
      </c>
      <c r="V2715" s="390" t="s">
        <v>2207</v>
      </c>
      <c r="W2715" s="390" t="s">
        <v>2207</v>
      </c>
      <c r="X2715" s="391">
        <v>566</v>
      </c>
      <c r="Y2715" s="391">
        <v>616</v>
      </c>
      <c r="Z2715" s="391">
        <v>768</v>
      </c>
      <c r="AA2715" s="391">
        <v>657</v>
      </c>
      <c r="AB2715" s="391">
        <v>598</v>
      </c>
      <c r="AC2715" s="391">
        <v>675</v>
      </c>
      <c r="AD2715" s="391">
        <v>807</v>
      </c>
      <c r="AE2715" s="391">
        <v>693</v>
      </c>
      <c r="AF2715" s="391">
        <v>700</v>
      </c>
      <c r="AG2715" s="391">
        <v>779</v>
      </c>
      <c r="AH2715" s="391">
        <v>929</v>
      </c>
      <c r="AI2715" s="399" t="s">
        <v>2207</v>
      </c>
      <c r="AJ2715" s="391">
        <v>568</v>
      </c>
      <c r="AK2715" s="391">
        <v>618</v>
      </c>
      <c r="AL2715" s="391">
        <v>770</v>
      </c>
      <c r="AM2715" s="391">
        <v>600</v>
      </c>
      <c r="AN2715" s="391">
        <v>665</v>
      </c>
      <c r="AO2715" s="391">
        <v>774</v>
      </c>
      <c r="AP2715" s="390" t="s">
        <v>2207</v>
      </c>
      <c r="AQ2715" s="390" t="s">
        <v>2207</v>
      </c>
      <c r="AR2715" s="390" t="s">
        <v>2207</v>
      </c>
      <c r="AS2715" s="390" t="s">
        <v>2207</v>
      </c>
      <c r="AU2715" s="105" t="s">
        <v>5497</v>
      </c>
      <c r="AV2715" s="126">
        <v>3</v>
      </c>
    </row>
    <row r="2716" spans="1:48" ht="23.25" customHeight="1">
      <c r="B2716" s="440"/>
      <c r="D2716" s="105" t="s">
        <v>222</v>
      </c>
      <c r="E2716" s="164" t="s">
        <v>222</v>
      </c>
      <c r="F2716" s="165" t="s">
        <v>995</v>
      </c>
      <c r="G2716" s="126">
        <v>3.3000000000000003</v>
      </c>
      <c r="H2716" s="166">
        <v>548</v>
      </c>
      <c r="I2716" s="166">
        <v>573</v>
      </c>
      <c r="J2716" s="166">
        <v>660</v>
      </c>
      <c r="K2716" s="357">
        <v>548</v>
      </c>
      <c r="L2716" s="357">
        <v>573</v>
      </c>
      <c r="M2716" s="357">
        <v>660</v>
      </c>
      <c r="N2716" s="357">
        <v>592</v>
      </c>
      <c r="O2716" s="357">
        <v>538</v>
      </c>
      <c r="P2716" s="357">
        <v>574</v>
      </c>
      <c r="Q2716" s="357">
        <v>660</v>
      </c>
      <c r="R2716" s="357">
        <v>561</v>
      </c>
      <c r="S2716" s="362" t="s">
        <v>2207</v>
      </c>
      <c r="T2716" s="362" t="s">
        <v>2207</v>
      </c>
      <c r="U2716" s="362" t="s">
        <v>2207</v>
      </c>
      <c r="V2716" s="362" t="s">
        <v>2207</v>
      </c>
      <c r="W2716" s="362" t="s">
        <v>2207</v>
      </c>
      <c r="X2716" s="357">
        <v>590</v>
      </c>
      <c r="Y2716" s="357">
        <v>643</v>
      </c>
      <c r="Z2716" s="357">
        <v>804</v>
      </c>
      <c r="AA2716" s="357">
        <v>686</v>
      </c>
      <c r="AB2716" s="357">
        <v>622</v>
      </c>
      <c r="AC2716" s="357">
        <v>705</v>
      </c>
      <c r="AD2716" s="357">
        <v>843</v>
      </c>
      <c r="AE2716" s="357">
        <v>722</v>
      </c>
      <c r="AF2716" s="357">
        <v>724</v>
      </c>
      <c r="AG2716" s="357">
        <v>809</v>
      </c>
      <c r="AH2716" s="357">
        <v>965</v>
      </c>
      <c r="AI2716" s="368" t="s">
        <v>2207</v>
      </c>
      <c r="AJ2716" s="357">
        <v>592</v>
      </c>
      <c r="AK2716" s="357">
        <v>646</v>
      </c>
      <c r="AL2716" s="357">
        <v>806</v>
      </c>
      <c r="AM2716" s="357">
        <v>624</v>
      </c>
      <c r="AN2716" s="357">
        <v>694</v>
      </c>
      <c r="AO2716" s="357">
        <v>809</v>
      </c>
      <c r="AP2716" s="362" t="s">
        <v>2207</v>
      </c>
      <c r="AQ2716" s="362" t="s">
        <v>2207</v>
      </c>
      <c r="AR2716" s="362" t="s">
        <v>2207</v>
      </c>
      <c r="AS2716" s="362" t="s">
        <v>2207</v>
      </c>
      <c r="AT2716" s="105"/>
      <c r="AU2716" s="105" t="s">
        <v>222</v>
      </c>
      <c r="AV2716" s="126">
        <v>3.3000000000000003</v>
      </c>
    </row>
    <row r="2717" spans="1:48" ht="23.25" customHeight="1">
      <c r="B2717" s="440"/>
      <c r="D2717" s="105" t="s">
        <v>3572</v>
      </c>
      <c r="E2717" s="164" t="s">
        <v>3572</v>
      </c>
      <c r="F2717" s="165" t="s">
        <v>995</v>
      </c>
      <c r="G2717" s="126">
        <v>3.3000000000000003</v>
      </c>
      <c r="H2717" s="166">
        <v>548</v>
      </c>
      <c r="I2717" s="166">
        <v>573</v>
      </c>
      <c r="J2717" s="166">
        <v>660</v>
      </c>
      <c r="K2717" s="357">
        <v>548</v>
      </c>
      <c r="L2717" s="357">
        <v>573</v>
      </c>
      <c r="M2717" s="357">
        <v>660</v>
      </c>
      <c r="N2717" s="357">
        <v>592</v>
      </c>
      <c r="O2717" s="357">
        <v>538</v>
      </c>
      <c r="P2717" s="357">
        <v>574</v>
      </c>
      <c r="Q2717" s="357">
        <v>660</v>
      </c>
      <c r="R2717" s="357">
        <v>561</v>
      </c>
      <c r="S2717" s="362" t="s">
        <v>2207</v>
      </c>
      <c r="T2717" s="362" t="s">
        <v>2207</v>
      </c>
      <c r="U2717" s="362" t="s">
        <v>2207</v>
      </c>
      <c r="V2717" s="362" t="s">
        <v>2207</v>
      </c>
      <c r="W2717" s="362" t="s">
        <v>2207</v>
      </c>
      <c r="X2717" s="357">
        <v>590</v>
      </c>
      <c r="Y2717" s="357">
        <v>643</v>
      </c>
      <c r="Z2717" s="357">
        <v>804</v>
      </c>
      <c r="AA2717" s="357">
        <v>686</v>
      </c>
      <c r="AB2717" s="357">
        <v>622</v>
      </c>
      <c r="AC2717" s="357">
        <v>705</v>
      </c>
      <c r="AD2717" s="357">
        <v>843</v>
      </c>
      <c r="AE2717" s="357">
        <v>722</v>
      </c>
      <c r="AF2717" s="357">
        <v>724</v>
      </c>
      <c r="AG2717" s="357">
        <v>809</v>
      </c>
      <c r="AH2717" s="357">
        <v>965</v>
      </c>
      <c r="AI2717" s="368" t="s">
        <v>2207</v>
      </c>
      <c r="AJ2717" s="357">
        <v>592</v>
      </c>
      <c r="AK2717" s="357">
        <v>646</v>
      </c>
      <c r="AL2717" s="357">
        <v>806</v>
      </c>
      <c r="AM2717" s="357">
        <v>624</v>
      </c>
      <c r="AN2717" s="357">
        <v>694</v>
      </c>
      <c r="AO2717" s="357">
        <v>809</v>
      </c>
      <c r="AP2717" s="362" t="s">
        <v>2207</v>
      </c>
      <c r="AQ2717" s="362" t="s">
        <v>2207</v>
      </c>
      <c r="AR2717" s="362" t="s">
        <v>2207</v>
      </c>
      <c r="AS2717" s="362" t="s">
        <v>2207</v>
      </c>
      <c r="AT2717" s="105"/>
      <c r="AU2717" s="105" t="s">
        <v>3572</v>
      </c>
      <c r="AV2717" s="126">
        <v>3.3000000000000003</v>
      </c>
    </row>
    <row r="2718" spans="1:48" ht="23.25" customHeight="1">
      <c r="B2718" s="440"/>
      <c r="D2718" s="105" t="s">
        <v>223</v>
      </c>
      <c r="E2718" s="164" t="s">
        <v>223</v>
      </c>
      <c r="F2718" s="165" t="s">
        <v>992</v>
      </c>
      <c r="G2718" s="126">
        <v>3.3000000000000003</v>
      </c>
      <c r="H2718" s="166">
        <v>504</v>
      </c>
      <c r="I2718" s="166">
        <v>530</v>
      </c>
      <c r="J2718" s="166">
        <v>610</v>
      </c>
      <c r="K2718" s="357">
        <v>504</v>
      </c>
      <c r="L2718" s="357">
        <v>530</v>
      </c>
      <c r="M2718" s="357">
        <v>610</v>
      </c>
      <c r="N2718" s="357">
        <v>546</v>
      </c>
      <c r="O2718" s="357">
        <v>494</v>
      </c>
      <c r="P2718" s="357">
        <v>530</v>
      </c>
      <c r="Q2718" s="357">
        <v>610</v>
      </c>
      <c r="R2718" s="357">
        <v>527</v>
      </c>
      <c r="S2718" s="362" t="s">
        <v>2207</v>
      </c>
      <c r="T2718" s="362" t="s">
        <v>2207</v>
      </c>
      <c r="U2718" s="362" t="s">
        <v>2207</v>
      </c>
      <c r="V2718" s="362" t="s">
        <v>2207</v>
      </c>
      <c r="W2718" s="362" t="s">
        <v>2207</v>
      </c>
      <c r="X2718" s="357">
        <v>506</v>
      </c>
      <c r="Y2718" s="357">
        <v>557</v>
      </c>
      <c r="Z2718" s="357">
        <v>703</v>
      </c>
      <c r="AA2718" s="357">
        <v>593</v>
      </c>
      <c r="AB2718" s="357">
        <v>506</v>
      </c>
      <c r="AC2718" s="357">
        <v>586</v>
      </c>
      <c r="AD2718" s="357">
        <v>703</v>
      </c>
      <c r="AE2718" s="357">
        <v>593</v>
      </c>
      <c r="AF2718" s="357">
        <v>541</v>
      </c>
      <c r="AG2718" s="357">
        <v>623</v>
      </c>
      <c r="AH2718" s="357">
        <v>746</v>
      </c>
      <c r="AI2718" s="368" t="s">
        <v>2207</v>
      </c>
      <c r="AJ2718" s="357">
        <v>508</v>
      </c>
      <c r="AK2718" s="357">
        <v>560</v>
      </c>
      <c r="AL2718" s="357">
        <v>705</v>
      </c>
      <c r="AM2718" s="357">
        <v>508</v>
      </c>
      <c r="AN2718" s="357">
        <v>578</v>
      </c>
      <c r="AO2718" s="357">
        <v>675</v>
      </c>
      <c r="AP2718" s="362" t="s">
        <v>2207</v>
      </c>
      <c r="AQ2718" s="362" t="s">
        <v>2207</v>
      </c>
      <c r="AR2718" s="362" t="s">
        <v>2207</v>
      </c>
      <c r="AS2718" s="357">
        <v>642</v>
      </c>
      <c r="AT2718" s="105"/>
      <c r="AU2718" s="105" t="s">
        <v>223</v>
      </c>
      <c r="AV2718" s="126">
        <v>3.3000000000000003</v>
      </c>
    </row>
    <row r="2719" spans="1:48" ht="23.25" customHeight="1">
      <c r="B2719" s="440"/>
      <c r="D2719" s="105" t="s">
        <v>3573</v>
      </c>
      <c r="E2719" s="164" t="s">
        <v>3573</v>
      </c>
      <c r="F2719" s="165" t="s">
        <v>992</v>
      </c>
      <c r="G2719" s="126">
        <v>3.3000000000000003</v>
      </c>
      <c r="H2719" s="166">
        <v>504</v>
      </c>
      <c r="I2719" s="166">
        <v>530</v>
      </c>
      <c r="J2719" s="166">
        <v>610</v>
      </c>
      <c r="K2719" s="357">
        <v>504</v>
      </c>
      <c r="L2719" s="357">
        <v>530</v>
      </c>
      <c r="M2719" s="357">
        <v>610</v>
      </c>
      <c r="N2719" s="357">
        <v>546</v>
      </c>
      <c r="O2719" s="357">
        <v>494</v>
      </c>
      <c r="P2719" s="357">
        <v>530</v>
      </c>
      <c r="Q2719" s="357">
        <v>610</v>
      </c>
      <c r="R2719" s="357">
        <v>527</v>
      </c>
      <c r="S2719" s="362" t="s">
        <v>2207</v>
      </c>
      <c r="T2719" s="362" t="s">
        <v>2207</v>
      </c>
      <c r="U2719" s="362" t="s">
        <v>2207</v>
      </c>
      <c r="V2719" s="362" t="s">
        <v>2207</v>
      </c>
      <c r="W2719" s="362" t="s">
        <v>2207</v>
      </c>
      <c r="X2719" s="357">
        <v>506</v>
      </c>
      <c r="Y2719" s="357">
        <v>557</v>
      </c>
      <c r="Z2719" s="357">
        <v>703</v>
      </c>
      <c r="AA2719" s="357">
        <v>593</v>
      </c>
      <c r="AB2719" s="357">
        <v>506</v>
      </c>
      <c r="AC2719" s="357">
        <v>586</v>
      </c>
      <c r="AD2719" s="357">
        <v>703</v>
      </c>
      <c r="AE2719" s="357">
        <v>593</v>
      </c>
      <c r="AF2719" s="357">
        <v>541</v>
      </c>
      <c r="AG2719" s="357">
        <v>623</v>
      </c>
      <c r="AH2719" s="357">
        <v>746</v>
      </c>
      <c r="AI2719" s="368" t="s">
        <v>2207</v>
      </c>
      <c r="AJ2719" s="357">
        <v>508</v>
      </c>
      <c r="AK2719" s="357">
        <v>560</v>
      </c>
      <c r="AL2719" s="357">
        <v>705</v>
      </c>
      <c r="AM2719" s="357">
        <v>508</v>
      </c>
      <c r="AN2719" s="357">
        <v>578</v>
      </c>
      <c r="AO2719" s="357">
        <v>675</v>
      </c>
      <c r="AP2719" s="362" t="s">
        <v>2207</v>
      </c>
      <c r="AQ2719" s="362" t="s">
        <v>2207</v>
      </c>
      <c r="AR2719" s="362" t="s">
        <v>2207</v>
      </c>
      <c r="AS2719" s="357">
        <v>642</v>
      </c>
      <c r="AT2719" s="105"/>
      <c r="AU2719" s="105" t="s">
        <v>3573</v>
      </c>
      <c r="AV2719" s="126">
        <v>3.3000000000000003</v>
      </c>
    </row>
    <row r="2720" spans="1:48" ht="23.25" customHeight="1">
      <c r="B2720" s="440"/>
      <c r="D2720" s="105" t="s">
        <v>225</v>
      </c>
      <c r="E2720" s="164" t="s">
        <v>225</v>
      </c>
      <c r="F2720" s="165" t="s">
        <v>887</v>
      </c>
      <c r="G2720" s="126">
        <v>3.3000000000000003</v>
      </c>
      <c r="H2720" s="166">
        <v>548</v>
      </c>
      <c r="I2720" s="166">
        <v>573</v>
      </c>
      <c r="J2720" s="166">
        <v>660</v>
      </c>
      <c r="K2720" s="357">
        <v>548</v>
      </c>
      <c r="L2720" s="357">
        <v>573</v>
      </c>
      <c r="M2720" s="357">
        <v>660</v>
      </c>
      <c r="N2720" s="357">
        <v>592</v>
      </c>
      <c r="O2720" s="357">
        <v>538</v>
      </c>
      <c r="P2720" s="357">
        <v>574</v>
      </c>
      <c r="Q2720" s="357">
        <v>660</v>
      </c>
      <c r="R2720" s="357">
        <v>560</v>
      </c>
      <c r="S2720" s="362" t="s">
        <v>2207</v>
      </c>
      <c r="T2720" s="362" t="s">
        <v>2207</v>
      </c>
      <c r="U2720" s="362" t="s">
        <v>2207</v>
      </c>
      <c r="V2720" s="362" t="s">
        <v>2207</v>
      </c>
      <c r="W2720" s="362" t="s">
        <v>2207</v>
      </c>
      <c r="X2720" s="357">
        <v>590</v>
      </c>
      <c r="Y2720" s="357">
        <v>643</v>
      </c>
      <c r="Z2720" s="357">
        <v>804</v>
      </c>
      <c r="AA2720" s="357">
        <v>686</v>
      </c>
      <c r="AB2720" s="357">
        <v>622</v>
      </c>
      <c r="AC2720" s="357">
        <v>705</v>
      </c>
      <c r="AD2720" s="357">
        <v>843</v>
      </c>
      <c r="AE2720" s="357">
        <v>722</v>
      </c>
      <c r="AF2720" s="357">
        <v>724</v>
      </c>
      <c r="AG2720" s="357">
        <v>809</v>
      </c>
      <c r="AH2720" s="357">
        <v>965</v>
      </c>
      <c r="AI2720" s="368" t="s">
        <v>2207</v>
      </c>
      <c r="AJ2720" s="357">
        <v>592</v>
      </c>
      <c r="AK2720" s="357">
        <v>646</v>
      </c>
      <c r="AL2720" s="357">
        <v>806</v>
      </c>
      <c r="AM2720" s="357">
        <v>624</v>
      </c>
      <c r="AN2720" s="357">
        <v>694</v>
      </c>
      <c r="AO2720" s="357">
        <v>809</v>
      </c>
      <c r="AP2720" s="362" t="s">
        <v>2207</v>
      </c>
      <c r="AQ2720" s="362" t="s">
        <v>2207</v>
      </c>
      <c r="AR2720" s="362" t="s">
        <v>2207</v>
      </c>
      <c r="AS2720" s="362" t="s">
        <v>2207</v>
      </c>
      <c r="AT2720" s="105"/>
      <c r="AU2720" s="105" t="s">
        <v>225</v>
      </c>
      <c r="AV2720" s="126">
        <v>3.3000000000000003</v>
      </c>
    </row>
    <row r="2721" spans="1:48" ht="23.25" customHeight="1">
      <c r="A2721" s="396"/>
      <c r="B2721" s="440"/>
      <c r="D2721" s="105" t="s">
        <v>3575</v>
      </c>
      <c r="E2721" s="164" t="s">
        <v>3575</v>
      </c>
      <c r="F2721" s="165" t="s">
        <v>887</v>
      </c>
      <c r="G2721" s="126">
        <v>3.3000000000000003</v>
      </c>
      <c r="H2721" s="166">
        <v>548</v>
      </c>
      <c r="I2721" s="166">
        <v>573</v>
      </c>
      <c r="J2721" s="166">
        <v>660</v>
      </c>
      <c r="K2721" s="357">
        <v>548</v>
      </c>
      <c r="L2721" s="357">
        <v>573</v>
      </c>
      <c r="M2721" s="357">
        <v>660</v>
      </c>
      <c r="N2721" s="357">
        <v>592</v>
      </c>
      <c r="O2721" s="357">
        <v>538</v>
      </c>
      <c r="P2721" s="357">
        <v>574</v>
      </c>
      <c r="Q2721" s="357">
        <v>660</v>
      </c>
      <c r="R2721" s="357">
        <v>560</v>
      </c>
      <c r="S2721" s="362" t="s">
        <v>2207</v>
      </c>
      <c r="T2721" s="362" t="s">
        <v>2207</v>
      </c>
      <c r="U2721" s="362" t="s">
        <v>2207</v>
      </c>
      <c r="V2721" s="362" t="s">
        <v>2207</v>
      </c>
      <c r="W2721" s="362" t="s">
        <v>2207</v>
      </c>
      <c r="X2721" s="357">
        <v>590</v>
      </c>
      <c r="Y2721" s="357">
        <v>643</v>
      </c>
      <c r="Z2721" s="357">
        <v>804</v>
      </c>
      <c r="AA2721" s="357">
        <v>686</v>
      </c>
      <c r="AB2721" s="357">
        <v>622</v>
      </c>
      <c r="AC2721" s="357">
        <v>705</v>
      </c>
      <c r="AD2721" s="357">
        <v>843</v>
      </c>
      <c r="AE2721" s="357">
        <v>722</v>
      </c>
      <c r="AF2721" s="357">
        <v>724</v>
      </c>
      <c r="AG2721" s="357">
        <v>809</v>
      </c>
      <c r="AH2721" s="357">
        <v>965</v>
      </c>
      <c r="AI2721" s="368" t="s">
        <v>2207</v>
      </c>
      <c r="AJ2721" s="357">
        <v>592</v>
      </c>
      <c r="AK2721" s="357">
        <v>646</v>
      </c>
      <c r="AL2721" s="357">
        <v>806</v>
      </c>
      <c r="AM2721" s="357">
        <v>624</v>
      </c>
      <c r="AN2721" s="357">
        <v>694</v>
      </c>
      <c r="AO2721" s="357">
        <v>809</v>
      </c>
      <c r="AP2721" s="362" t="s">
        <v>2207</v>
      </c>
      <c r="AQ2721" s="362" t="s">
        <v>2207</v>
      </c>
      <c r="AR2721" s="362" t="s">
        <v>2207</v>
      </c>
      <c r="AS2721" s="362" t="s">
        <v>2207</v>
      </c>
      <c r="AT2721" s="105"/>
      <c r="AU2721" s="105" t="s">
        <v>3575</v>
      </c>
      <c r="AV2721" s="126">
        <v>3.3000000000000003</v>
      </c>
    </row>
    <row r="2722" spans="1:48" ht="23.25" customHeight="1">
      <c r="B2722" s="440"/>
      <c r="D2722" s="105" t="s">
        <v>3055</v>
      </c>
      <c r="E2722" s="164" t="s">
        <v>3055</v>
      </c>
      <c r="F2722" s="165" t="s">
        <v>3820</v>
      </c>
      <c r="G2722" s="126">
        <v>3.6</v>
      </c>
      <c r="H2722" s="166">
        <v>581</v>
      </c>
      <c r="I2722" s="166">
        <v>608</v>
      </c>
      <c r="J2722" s="166">
        <v>763</v>
      </c>
      <c r="K2722" s="357">
        <v>581</v>
      </c>
      <c r="L2722" s="357">
        <v>608</v>
      </c>
      <c r="M2722" s="357">
        <v>763</v>
      </c>
      <c r="N2722" s="357">
        <v>657</v>
      </c>
      <c r="O2722" s="357">
        <v>570</v>
      </c>
      <c r="P2722" s="357">
        <v>609</v>
      </c>
      <c r="Q2722" s="357">
        <v>701</v>
      </c>
      <c r="R2722" s="357">
        <v>642</v>
      </c>
      <c r="S2722" s="362" t="s">
        <v>2207</v>
      </c>
      <c r="T2722" s="362" t="s">
        <v>2207</v>
      </c>
      <c r="U2722" s="362" t="s">
        <v>2207</v>
      </c>
      <c r="V2722" s="362" t="s">
        <v>2207</v>
      </c>
      <c r="W2722" s="362" t="s">
        <v>2207</v>
      </c>
      <c r="X2722" s="357">
        <v>643</v>
      </c>
      <c r="Y2722" s="357">
        <v>732</v>
      </c>
      <c r="Z2722" s="357">
        <v>863</v>
      </c>
      <c r="AA2722" s="357">
        <v>737</v>
      </c>
      <c r="AB2722" s="357">
        <v>638</v>
      </c>
      <c r="AC2722" s="357">
        <v>726</v>
      </c>
      <c r="AD2722" s="357">
        <v>856</v>
      </c>
      <c r="AE2722" s="357">
        <v>731</v>
      </c>
      <c r="AF2722" s="357">
        <v>780</v>
      </c>
      <c r="AG2722" s="357">
        <v>872</v>
      </c>
      <c r="AH2722" s="357">
        <v>1028</v>
      </c>
      <c r="AI2722" s="368" t="s">
        <v>2207</v>
      </c>
      <c r="AJ2722" s="357">
        <v>643</v>
      </c>
      <c r="AK2722" s="357">
        <v>732</v>
      </c>
      <c r="AL2722" s="357">
        <v>863</v>
      </c>
      <c r="AM2722" s="357">
        <v>638</v>
      </c>
      <c r="AN2722" s="357">
        <v>712</v>
      </c>
      <c r="AO2722" s="357">
        <v>821</v>
      </c>
      <c r="AP2722" s="362" t="s">
        <v>2207</v>
      </c>
      <c r="AQ2722" s="362" t="s">
        <v>2207</v>
      </c>
      <c r="AR2722" s="362" t="s">
        <v>2207</v>
      </c>
      <c r="AS2722" s="362" t="s">
        <v>2207</v>
      </c>
      <c r="AT2722" s="105"/>
      <c r="AU2722" s="105" t="s">
        <v>3055</v>
      </c>
      <c r="AV2722" s="126">
        <v>3.6</v>
      </c>
    </row>
    <row r="2723" spans="1:48" ht="23.25" customHeight="1">
      <c r="B2723" s="440"/>
      <c r="D2723" s="105" t="s">
        <v>3576</v>
      </c>
      <c r="E2723" s="164" t="s">
        <v>3576</v>
      </c>
      <c r="F2723" s="165" t="s">
        <v>3820</v>
      </c>
      <c r="G2723" s="126">
        <v>3.6</v>
      </c>
      <c r="H2723" s="166">
        <v>581</v>
      </c>
      <c r="I2723" s="166">
        <v>608</v>
      </c>
      <c r="J2723" s="166">
        <v>763</v>
      </c>
      <c r="K2723" s="357">
        <v>581</v>
      </c>
      <c r="L2723" s="357">
        <v>608</v>
      </c>
      <c r="M2723" s="357">
        <v>763</v>
      </c>
      <c r="N2723" s="357">
        <v>657</v>
      </c>
      <c r="O2723" s="357">
        <v>570</v>
      </c>
      <c r="P2723" s="357">
        <v>609</v>
      </c>
      <c r="Q2723" s="357">
        <v>701</v>
      </c>
      <c r="R2723" s="357">
        <v>642</v>
      </c>
      <c r="S2723" s="362" t="s">
        <v>2207</v>
      </c>
      <c r="T2723" s="362" t="s">
        <v>2207</v>
      </c>
      <c r="U2723" s="362" t="s">
        <v>2207</v>
      </c>
      <c r="V2723" s="362" t="s">
        <v>2207</v>
      </c>
      <c r="W2723" s="362" t="s">
        <v>2207</v>
      </c>
      <c r="X2723" s="357">
        <v>643</v>
      </c>
      <c r="Y2723" s="357">
        <v>732</v>
      </c>
      <c r="Z2723" s="357">
        <v>863</v>
      </c>
      <c r="AA2723" s="357">
        <v>737</v>
      </c>
      <c r="AB2723" s="357">
        <v>638</v>
      </c>
      <c r="AC2723" s="357">
        <v>726</v>
      </c>
      <c r="AD2723" s="357">
        <v>856</v>
      </c>
      <c r="AE2723" s="357">
        <v>731</v>
      </c>
      <c r="AF2723" s="357">
        <v>780</v>
      </c>
      <c r="AG2723" s="357">
        <v>872</v>
      </c>
      <c r="AH2723" s="357">
        <v>1028</v>
      </c>
      <c r="AI2723" s="368" t="s">
        <v>2207</v>
      </c>
      <c r="AJ2723" s="357">
        <v>643</v>
      </c>
      <c r="AK2723" s="357">
        <v>732</v>
      </c>
      <c r="AL2723" s="357">
        <v>863</v>
      </c>
      <c r="AM2723" s="357">
        <v>638</v>
      </c>
      <c r="AN2723" s="357">
        <v>712</v>
      </c>
      <c r="AO2723" s="357">
        <v>821</v>
      </c>
      <c r="AP2723" s="362" t="s">
        <v>2207</v>
      </c>
      <c r="AQ2723" s="362" t="s">
        <v>2207</v>
      </c>
      <c r="AR2723" s="362" t="s">
        <v>2207</v>
      </c>
      <c r="AS2723" s="362" t="s">
        <v>2207</v>
      </c>
      <c r="AT2723" s="105"/>
      <c r="AU2723" s="105" t="s">
        <v>3576</v>
      </c>
      <c r="AV2723" s="126">
        <v>3.6</v>
      </c>
    </row>
    <row r="2724" spans="1:48" ht="23.25" customHeight="1">
      <c r="B2724" s="440"/>
      <c r="D2724" s="105" t="s">
        <v>3056</v>
      </c>
      <c r="E2724" s="164" t="s">
        <v>3056</v>
      </c>
      <c r="F2724" s="165" t="s">
        <v>3821</v>
      </c>
      <c r="G2724" s="126">
        <v>3.6</v>
      </c>
      <c r="H2724" s="166">
        <v>530</v>
      </c>
      <c r="I2724" s="166">
        <v>558</v>
      </c>
      <c r="J2724" s="166">
        <v>663</v>
      </c>
      <c r="K2724" s="357">
        <v>530</v>
      </c>
      <c r="L2724" s="357">
        <v>558</v>
      </c>
      <c r="M2724" s="357">
        <v>663</v>
      </c>
      <c r="N2724" s="357">
        <v>600</v>
      </c>
      <c r="O2724" s="357">
        <v>520</v>
      </c>
      <c r="P2724" s="357">
        <v>559</v>
      </c>
      <c r="Q2724" s="357">
        <v>643</v>
      </c>
      <c r="R2724" s="357">
        <v>588</v>
      </c>
      <c r="S2724" s="362" t="s">
        <v>2207</v>
      </c>
      <c r="T2724" s="362" t="s">
        <v>2207</v>
      </c>
      <c r="U2724" s="362" t="s">
        <v>2207</v>
      </c>
      <c r="V2724" s="362" t="s">
        <v>2207</v>
      </c>
      <c r="W2724" s="362" t="s">
        <v>2207</v>
      </c>
      <c r="X2724" s="357">
        <v>553</v>
      </c>
      <c r="Y2724" s="357">
        <v>640</v>
      </c>
      <c r="Z2724" s="357">
        <v>754</v>
      </c>
      <c r="AA2724" s="357">
        <v>637</v>
      </c>
      <c r="AB2724" s="357">
        <v>553</v>
      </c>
      <c r="AC2724" s="357">
        <v>646</v>
      </c>
      <c r="AD2724" s="357">
        <v>762</v>
      </c>
      <c r="AE2724" s="357">
        <v>637</v>
      </c>
      <c r="AF2724" s="357">
        <v>587</v>
      </c>
      <c r="AG2724" s="357">
        <v>675</v>
      </c>
      <c r="AH2724" s="357">
        <v>795</v>
      </c>
      <c r="AI2724" s="368" t="s">
        <v>2207</v>
      </c>
      <c r="AJ2724" s="357">
        <v>553</v>
      </c>
      <c r="AK2724" s="357">
        <v>640</v>
      </c>
      <c r="AL2724" s="357">
        <v>754</v>
      </c>
      <c r="AM2724" s="357">
        <v>553</v>
      </c>
      <c r="AN2724" s="357">
        <v>634</v>
      </c>
      <c r="AO2724" s="357">
        <v>730</v>
      </c>
      <c r="AP2724" s="362" t="s">
        <v>2207</v>
      </c>
      <c r="AQ2724" s="362" t="s">
        <v>2207</v>
      </c>
      <c r="AR2724" s="362" t="s">
        <v>2207</v>
      </c>
      <c r="AS2724" s="357">
        <v>690</v>
      </c>
      <c r="AT2724" s="105"/>
      <c r="AU2724" s="105" t="s">
        <v>3056</v>
      </c>
      <c r="AV2724" s="126">
        <v>3.6</v>
      </c>
    </row>
    <row r="2725" spans="1:48" ht="23.25" customHeight="1">
      <c r="B2725" s="440"/>
      <c r="D2725" s="105" t="s">
        <v>3577</v>
      </c>
      <c r="E2725" s="164" t="s">
        <v>3577</v>
      </c>
      <c r="F2725" s="165" t="s">
        <v>3821</v>
      </c>
      <c r="G2725" s="126">
        <v>3.6</v>
      </c>
      <c r="H2725" s="166">
        <v>530</v>
      </c>
      <c r="I2725" s="166">
        <v>558</v>
      </c>
      <c r="J2725" s="166">
        <v>663</v>
      </c>
      <c r="K2725" s="357">
        <v>530</v>
      </c>
      <c r="L2725" s="357">
        <v>558</v>
      </c>
      <c r="M2725" s="357">
        <v>663</v>
      </c>
      <c r="N2725" s="357">
        <v>600</v>
      </c>
      <c r="O2725" s="357">
        <v>520</v>
      </c>
      <c r="P2725" s="357">
        <v>559</v>
      </c>
      <c r="Q2725" s="357">
        <v>643</v>
      </c>
      <c r="R2725" s="357">
        <v>588</v>
      </c>
      <c r="S2725" s="362" t="s">
        <v>2207</v>
      </c>
      <c r="T2725" s="362" t="s">
        <v>2207</v>
      </c>
      <c r="U2725" s="362" t="s">
        <v>2207</v>
      </c>
      <c r="V2725" s="362" t="s">
        <v>2207</v>
      </c>
      <c r="W2725" s="362" t="s">
        <v>2207</v>
      </c>
      <c r="X2725" s="357">
        <v>553</v>
      </c>
      <c r="Y2725" s="357">
        <v>640</v>
      </c>
      <c r="Z2725" s="357">
        <v>754</v>
      </c>
      <c r="AA2725" s="357">
        <v>637</v>
      </c>
      <c r="AB2725" s="357">
        <v>553</v>
      </c>
      <c r="AC2725" s="357">
        <v>646</v>
      </c>
      <c r="AD2725" s="357">
        <v>762</v>
      </c>
      <c r="AE2725" s="357">
        <v>637</v>
      </c>
      <c r="AF2725" s="357">
        <v>587</v>
      </c>
      <c r="AG2725" s="357">
        <v>675</v>
      </c>
      <c r="AH2725" s="357">
        <v>795</v>
      </c>
      <c r="AI2725" s="368" t="s">
        <v>2207</v>
      </c>
      <c r="AJ2725" s="357">
        <v>553</v>
      </c>
      <c r="AK2725" s="357">
        <v>640</v>
      </c>
      <c r="AL2725" s="357">
        <v>754</v>
      </c>
      <c r="AM2725" s="357">
        <v>553</v>
      </c>
      <c r="AN2725" s="357">
        <v>634</v>
      </c>
      <c r="AO2725" s="357">
        <v>730</v>
      </c>
      <c r="AP2725" s="362" t="s">
        <v>2207</v>
      </c>
      <c r="AQ2725" s="362" t="s">
        <v>2207</v>
      </c>
      <c r="AR2725" s="362" t="s">
        <v>2207</v>
      </c>
      <c r="AS2725" s="357">
        <v>690</v>
      </c>
      <c r="AT2725" s="105"/>
      <c r="AU2725" s="105" t="s">
        <v>3577</v>
      </c>
      <c r="AV2725" s="126">
        <v>3.6</v>
      </c>
    </row>
    <row r="2726" spans="1:48" ht="23.25" customHeight="1">
      <c r="B2726" s="440"/>
      <c r="D2726" s="105" t="s">
        <v>3058</v>
      </c>
      <c r="E2726" s="164" t="s">
        <v>3058</v>
      </c>
      <c r="F2726" s="165" t="s">
        <v>3823</v>
      </c>
      <c r="G2726" s="126">
        <v>3.6</v>
      </c>
      <c r="H2726" s="166">
        <v>581</v>
      </c>
      <c r="I2726" s="166">
        <v>608</v>
      </c>
      <c r="J2726" s="166">
        <v>763</v>
      </c>
      <c r="K2726" s="357">
        <v>581</v>
      </c>
      <c r="L2726" s="357">
        <v>608</v>
      </c>
      <c r="M2726" s="357">
        <v>763</v>
      </c>
      <c r="N2726" s="357">
        <v>657</v>
      </c>
      <c r="O2726" s="357">
        <v>570</v>
      </c>
      <c r="P2726" s="357">
        <v>609</v>
      </c>
      <c r="Q2726" s="357">
        <v>701</v>
      </c>
      <c r="R2726" s="357">
        <v>642</v>
      </c>
      <c r="S2726" s="362" t="s">
        <v>2207</v>
      </c>
      <c r="T2726" s="362" t="s">
        <v>2207</v>
      </c>
      <c r="U2726" s="362" t="s">
        <v>2207</v>
      </c>
      <c r="V2726" s="362" t="s">
        <v>2207</v>
      </c>
      <c r="W2726" s="362" t="s">
        <v>2207</v>
      </c>
      <c r="X2726" s="357">
        <v>643</v>
      </c>
      <c r="Y2726" s="357">
        <v>732</v>
      </c>
      <c r="Z2726" s="357">
        <v>863</v>
      </c>
      <c r="AA2726" s="357">
        <v>737</v>
      </c>
      <c r="AB2726" s="357">
        <v>638</v>
      </c>
      <c r="AC2726" s="357">
        <v>726</v>
      </c>
      <c r="AD2726" s="357">
        <v>856</v>
      </c>
      <c r="AE2726" s="357">
        <v>731</v>
      </c>
      <c r="AF2726" s="357">
        <v>780</v>
      </c>
      <c r="AG2726" s="357">
        <v>872</v>
      </c>
      <c r="AH2726" s="357">
        <v>1028</v>
      </c>
      <c r="AI2726" s="368" t="s">
        <v>2207</v>
      </c>
      <c r="AJ2726" s="357">
        <v>643</v>
      </c>
      <c r="AK2726" s="357">
        <v>732</v>
      </c>
      <c r="AL2726" s="357">
        <v>863</v>
      </c>
      <c r="AM2726" s="357">
        <v>638</v>
      </c>
      <c r="AN2726" s="357">
        <v>712</v>
      </c>
      <c r="AO2726" s="357">
        <v>821</v>
      </c>
      <c r="AP2726" s="362" t="s">
        <v>2207</v>
      </c>
      <c r="AQ2726" s="362" t="s">
        <v>2207</v>
      </c>
      <c r="AR2726" s="362" t="s">
        <v>2207</v>
      </c>
      <c r="AS2726" s="362" t="s">
        <v>2207</v>
      </c>
      <c r="AT2726" s="105"/>
      <c r="AU2726" s="105" t="s">
        <v>3058</v>
      </c>
      <c r="AV2726" s="126">
        <v>3.6</v>
      </c>
    </row>
    <row r="2727" spans="1:48" ht="23.25" customHeight="1">
      <c r="A2727" s="396"/>
      <c r="B2727" s="440"/>
      <c r="D2727" s="105" t="s">
        <v>3579</v>
      </c>
      <c r="E2727" s="164" t="s">
        <v>3579</v>
      </c>
      <c r="F2727" s="165" t="s">
        <v>3823</v>
      </c>
      <c r="G2727" s="126">
        <v>3.6</v>
      </c>
      <c r="H2727" s="166">
        <v>581</v>
      </c>
      <c r="I2727" s="166">
        <v>608</v>
      </c>
      <c r="J2727" s="166">
        <v>763</v>
      </c>
      <c r="K2727" s="357">
        <v>581</v>
      </c>
      <c r="L2727" s="357">
        <v>608</v>
      </c>
      <c r="M2727" s="357">
        <v>763</v>
      </c>
      <c r="N2727" s="357">
        <v>657</v>
      </c>
      <c r="O2727" s="357">
        <v>570</v>
      </c>
      <c r="P2727" s="357">
        <v>609</v>
      </c>
      <c r="Q2727" s="357">
        <v>701</v>
      </c>
      <c r="R2727" s="357">
        <v>642</v>
      </c>
      <c r="S2727" s="362" t="s">
        <v>2207</v>
      </c>
      <c r="T2727" s="362" t="s">
        <v>2207</v>
      </c>
      <c r="U2727" s="362" t="s">
        <v>2207</v>
      </c>
      <c r="V2727" s="362" t="s">
        <v>2207</v>
      </c>
      <c r="W2727" s="362" t="s">
        <v>2207</v>
      </c>
      <c r="X2727" s="357">
        <v>643</v>
      </c>
      <c r="Y2727" s="357">
        <v>732</v>
      </c>
      <c r="Z2727" s="357">
        <v>863</v>
      </c>
      <c r="AA2727" s="357">
        <v>737</v>
      </c>
      <c r="AB2727" s="357">
        <v>638</v>
      </c>
      <c r="AC2727" s="357">
        <v>726</v>
      </c>
      <c r="AD2727" s="357">
        <v>856</v>
      </c>
      <c r="AE2727" s="357">
        <v>731</v>
      </c>
      <c r="AF2727" s="357">
        <v>780</v>
      </c>
      <c r="AG2727" s="357">
        <v>872</v>
      </c>
      <c r="AH2727" s="357">
        <v>1028</v>
      </c>
      <c r="AI2727" s="368" t="s">
        <v>2207</v>
      </c>
      <c r="AJ2727" s="357">
        <v>643</v>
      </c>
      <c r="AK2727" s="357">
        <v>732</v>
      </c>
      <c r="AL2727" s="357">
        <v>863</v>
      </c>
      <c r="AM2727" s="357">
        <v>638</v>
      </c>
      <c r="AN2727" s="357">
        <v>712</v>
      </c>
      <c r="AO2727" s="357">
        <v>821</v>
      </c>
      <c r="AP2727" s="362" t="s">
        <v>2207</v>
      </c>
      <c r="AQ2727" s="362" t="s">
        <v>2207</v>
      </c>
      <c r="AR2727" s="362" t="s">
        <v>2207</v>
      </c>
      <c r="AS2727" s="362" t="s">
        <v>2207</v>
      </c>
      <c r="AT2727" s="105"/>
      <c r="AU2727" s="105" t="s">
        <v>3579</v>
      </c>
      <c r="AV2727" s="126">
        <v>3.6</v>
      </c>
    </row>
    <row r="2728" spans="1:48" ht="23.25" customHeight="1">
      <c r="B2728" s="440"/>
      <c r="D2728" s="105" t="s">
        <v>226</v>
      </c>
      <c r="E2728" s="164" t="s">
        <v>226</v>
      </c>
      <c r="F2728" s="165" t="s">
        <v>996</v>
      </c>
      <c r="G2728" s="126">
        <v>3.8000000000000003</v>
      </c>
      <c r="H2728" s="166">
        <v>613</v>
      </c>
      <c r="I2728" s="166">
        <v>643</v>
      </c>
      <c r="J2728" s="166">
        <v>740</v>
      </c>
      <c r="K2728" s="357">
        <v>613</v>
      </c>
      <c r="L2728" s="357">
        <v>643</v>
      </c>
      <c r="M2728" s="357">
        <v>740</v>
      </c>
      <c r="N2728" s="357">
        <v>663</v>
      </c>
      <c r="O2728" s="357">
        <v>602</v>
      </c>
      <c r="P2728" s="357">
        <v>643</v>
      </c>
      <c r="Q2728" s="357">
        <v>741</v>
      </c>
      <c r="R2728" s="357">
        <v>616</v>
      </c>
      <c r="S2728" s="362" t="s">
        <v>2207</v>
      </c>
      <c r="T2728" s="362" t="s">
        <v>2207</v>
      </c>
      <c r="U2728" s="362" t="s">
        <v>2207</v>
      </c>
      <c r="V2728" s="362" t="s">
        <v>2207</v>
      </c>
      <c r="W2728" s="362" t="s">
        <v>2207</v>
      </c>
      <c r="X2728" s="357">
        <v>641</v>
      </c>
      <c r="Y2728" s="357">
        <v>701</v>
      </c>
      <c r="Z2728" s="357">
        <v>881</v>
      </c>
      <c r="AA2728" s="357">
        <v>747</v>
      </c>
      <c r="AB2728" s="357">
        <v>673</v>
      </c>
      <c r="AC2728" s="357">
        <v>768</v>
      </c>
      <c r="AD2728" s="357">
        <v>919</v>
      </c>
      <c r="AE2728" s="357">
        <v>783</v>
      </c>
      <c r="AF2728" s="357">
        <v>793</v>
      </c>
      <c r="AG2728" s="357">
        <v>890</v>
      </c>
      <c r="AH2728" s="357">
        <v>1063</v>
      </c>
      <c r="AI2728" s="368" t="s">
        <v>2207</v>
      </c>
      <c r="AJ2728" s="357">
        <v>643</v>
      </c>
      <c r="AK2728" s="357">
        <v>704</v>
      </c>
      <c r="AL2728" s="357">
        <v>883</v>
      </c>
      <c r="AM2728" s="357">
        <v>675</v>
      </c>
      <c r="AN2728" s="357">
        <v>756</v>
      </c>
      <c r="AO2728" s="357">
        <v>883</v>
      </c>
      <c r="AP2728" s="362" t="s">
        <v>2207</v>
      </c>
      <c r="AQ2728" s="362" t="s">
        <v>2207</v>
      </c>
      <c r="AR2728" s="362" t="s">
        <v>2207</v>
      </c>
      <c r="AS2728" s="362" t="s">
        <v>2207</v>
      </c>
      <c r="AT2728" s="105"/>
      <c r="AU2728" s="105" t="s">
        <v>226</v>
      </c>
      <c r="AV2728" s="126">
        <v>3.8000000000000003</v>
      </c>
    </row>
    <row r="2729" spans="1:48" ht="23.25" customHeight="1">
      <c r="B2729" s="440"/>
      <c r="D2729" s="105" t="s">
        <v>3580</v>
      </c>
      <c r="E2729" s="164" t="s">
        <v>3580</v>
      </c>
      <c r="F2729" s="165" t="s">
        <v>996</v>
      </c>
      <c r="G2729" s="126">
        <v>3.8000000000000003</v>
      </c>
      <c r="H2729" s="166">
        <v>613</v>
      </c>
      <c r="I2729" s="166">
        <v>643</v>
      </c>
      <c r="J2729" s="166">
        <v>740</v>
      </c>
      <c r="K2729" s="357">
        <v>613</v>
      </c>
      <c r="L2729" s="357">
        <v>643</v>
      </c>
      <c r="M2729" s="357">
        <v>740</v>
      </c>
      <c r="N2729" s="357">
        <v>663</v>
      </c>
      <c r="O2729" s="357">
        <v>602</v>
      </c>
      <c r="P2729" s="357">
        <v>643</v>
      </c>
      <c r="Q2729" s="357">
        <v>741</v>
      </c>
      <c r="R2729" s="357">
        <v>616</v>
      </c>
      <c r="S2729" s="362" t="s">
        <v>2207</v>
      </c>
      <c r="T2729" s="362" t="s">
        <v>2207</v>
      </c>
      <c r="U2729" s="362" t="s">
        <v>2207</v>
      </c>
      <c r="V2729" s="362" t="s">
        <v>2207</v>
      </c>
      <c r="W2729" s="362" t="s">
        <v>2207</v>
      </c>
      <c r="X2729" s="357">
        <v>641</v>
      </c>
      <c r="Y2729" s="357">
        <v>701</v>
      </c>
      <c r="Z2729" s="357">
        <v>881</v>
      </c>
      <c r="AA2729" s="357">
        <v>747</v>
      </c>
      <c r="AB2729" s="357">
        <v>673</v>
      </c>
      <c r="AC2729" s="357">
        <v>768</v>
      </c>
      <c r="AD2729" s="357">
        <v>919</v>
      </c>
      <c r="AE2729" s="357">
        <v>783</v>
      </c>
      <c r="AF2729" s="357">
        <v>793</v>
      </c>
      <c r="AG2729" s="357">
        <v>890</v>
      </c>
      <c r="AH2729" s="357">
        <v>1063</v>
      </c>
      <c r="AI2729" s="368" t="s">
        <v>2207</v>
      </c>
      <c r="AJ2729" s="357">
        <v>643</v>
      </c>
      <c r="AK2729" s="357">
        <v>704</v>
      </c>
      <c r="AL2729" s="357">
        <v>883</v>
      </c>
      <c r="AM2729" s="357">
        <v>675</v>
      </c>
      <c r="AN2729" s="357">
        <v>756</v>
      </c>
      <c r="AO2729" s="357">
        <v>883</v>
      </c>
      <c r="AP2729" s="362" t="s">
        <v>2207</v>
      </c>
      <c r="AQ2729" s="362" t="s">
        <v>2207</v>
      </c>
      <c r="AR2729" s="362" t="s">
        <v>2207</v>
      </c>
      <c r="AS2729" s="362" t="s">
        <v>2207</v>
      </c>
      <c r="AT2729" s="105"/>
      <c r="AU2729" s="105" t="s">
        <v>3580</v>
      </c>
      <c r="AV2729" s="126">
        <v>3.8000000000000003</v>
      </c>
    </row>
    <row r="2730" spans="1:48" ht="23.25" customHeight="1">
      <c r="B2730" s="440"/>
      <c r="D2730" s="105" t="s">
        <v>227</v>
      </c>
      <c r="E2730" s="164" t="s">
        <v>227</v>
      </c>
      <c r="F2730" s="165" t="s">
        <v>993</v>
      </c>
      <c r="G2730" s="126">
        <v>3.8000000000000003</v>
      </c>
      <c r="H2730" s="166">
        <v>556</v>
      </c>
      <c r="I2730" s="166">
        <v>586</v>
      </c>
      <c r="J2730" s="166">
        <v>675</v>
      </c>
      <c r="K2730" s="357">
        <v>556</v>
      </c>
      <c r="L2730" s="357">
        <v>586</v>
      </c>
      <c r="M2730" s="357">
        <v>675</v>
      </c>
      <c r="N2730" s="357">
        <v>603</v>
      </c>
      <c r="O2730" s="357">
        <v>545</v>
      </c>
      <c r="P2730" s="357">
        <v>586</v>
      </c>
      <c r="Q2730" s="357">
        <v>675</v>
      </c>
      <c r="R2730" s="357">
        <v>582</v>
      </c>
      <c r="S2730" s="362" t="s">
        <v>2207</v>
      </c>
      <c r="T2730" s="362" t="s">
        <v>2207</v>
      </c>
      <c r="U2730" s="362" t="s">
        <v>2207</v>
      </c>
      <c r="V2730" s="362" t="s">
        <v>2207</v>
      </c>
      <c r="W2730" s="362" t="s">
        <v>2207</v>
      </c>
      <c r="X2730" s="357">
        <v>557</v>
      </c>
      <c r="Y2730" s="357">
        <v>615</v>
      </c>
      <c r="Z2730" s="357">
        <v>780</v>
      </c>
      <c r="AA2730" s="357">
        <v>654</v>
      </c>
      <c r="AB2730" s="357">
        <v>557</v>
      </c>
      <c r="AC2730" s="357">
        <v>650</v>
      </c>
      <c r="AD2730" s="357">
        <v>780</v>
      </c>
      <c r="AE2730" s="357">
        <v>654</v>
      </c>
      <c r="AF2730" s="357">
        <v>592</v>
      </c>
      <c r="AG2730" s="357">
        <v>686</v>
      </c>
      <c r="AH2730" s="357">
        <v>822</v>
      </c>
      <c r="AI2730" s="368" t="s">
        <v>2207</v>
      </c>
      <c r="AJ2730" s="357">
        <v>559</v>
      </c>
      <c r="AK2730" s="357">
        <v>618</v>
      </c>
      <c r="AL2730" s="357">
        <v>782</v>
      </c>
      <c r="AM2730" s="357">
        <v>559</v>
      </c>
      <c r="AN2730" s="357">
        <v>640</v>
      </c>
      <c r="AO2730" s="357">
        <v>749</v>
      </c>
      <c r="AP2730" s="362" t="s">
        <v>2207</v>
      </c>
      <c r="AQ2730" s="362" t="s">
        <v>2207</v>
      </c>
      <c r="AR2730" s="362" t="s">
        <v>2207</v>
      </c>
      <c r="AS2730" s="357">
        <v>716</v>
      </c>
      <c r="AT2730" s="105"/>
      <c r="AU2730" s="105" t="s">
        <v>227</v>
      </c>
      <c r="AV2730" s="126">
        <v>3.8000000000000003</v>
      </c>
    </row>
    <row r="2731" spans="1:48" ht="23.25" customHeight="1">
      <c r="B2731" s="440"/>
      <c r="D2731" s="105" t="s">
        <v>3581</v>
      </c>
      <c r="E2731" s="164" t="s">
        <v>3581</v>
      </c>
      <c r="F2731" s="165" t="s">
        <v>993</v>
      </c>
      <c r="G2731" s="126">
        <v>3.8000000000000003</v>
      </c>
      <c r="H2731" s="166">
        <v>556</v>
      </c>
      <c r="I2731" s="166">
        <v>586</v>
      </c>
      <c r="J2731" s="166">
        <v>675</v>
      </c>
      <c r="K2731" s="357">
        <v>556</v>
      </c>
      <c r="L2731" s="357">
        <v>586</v>
      </c>
      <c r="M2731" s="357">
        <v>675</v>
      </c>
      <c r="N2731" s="357">
        <v>603</v>
      </c>
      <c r="O2731" s="357">
        <v>545</v>
      </c>
      <c r="P2731" s="357">
        <v>586</v>
      </c>
      <c r="Q2731" s="357">
        <v>675</v>
      </c>
      <c r="R2731" s="357">
        <v>582</v>
      </c>
      <c r="S2731" s="362" t="s">
        <v>2207</v>
      </c>
      <c r="T2731" s="362" t="s">
        <v>2207</v>
      </c>
      <c r="U2731" s="362" t="s">
        <v>2207</v>
      </c>
      <c r="V2731" s="362" t="s">
        <v>2207</v>
      </c>
      <c r="W2731" s="362" t="s">
        <v>2207</v>
      </c>
      <c r="X2731" s="357">
        <v>557</v>
      </c>
      <c r="Y2731" s="357">
        <v>615</v>
      </c>
      <c r="Z2731" s="357">
        <v>780</v>
      </c>
      <c r="AA2731" s="357">
        <v>654</v>
      </c>
      <c r="AB2731" s="357">
        <v>557</v>
      </c>
      <c r="AC2731" s="357">
        <v>650</v>
      </c>
      <c r="AD2731" s="357">
        <v>780</v>
      </c>
      <c r="AE2731" s="357">
        <v>654</v>
      </c>
      <c r="AF2731" s="357">
        <v>592</v>
      </c>
      <c r="AG2731" s="357">
        <v>686</v>
      </c>
      <c r="AH2731" s="357">
        <v>822</v>
      </c>
      <c r="AI2731" s="368" t="s">
        <v>2207</v>
      </c>
      <c r="AJ2731" s="357">
        <v>559</v>
      </c>
      <c r="AK2731" s="357">
        <v>618</v>
      </c>
      <c r="AL2731" s="357">
        <v>782</v>
      </c>
      <c r="AM2731" s="357">
        <v>559</v>
      </c>
      <c r="AN2731" s="357">
        <v>640</v>
      </c>
      <c r="AO2731" s="357">
        <v>749</v>
      </c>
      <c r="AP2731" s="362" t="s">
        <v>2207</v>
      </c>
      <c r="AQ2731" s="362" t="s">
        <v>2207</v>
      </c>
      <c r="AR2731" s="362" t="s">
        <v>2207</v>
      </c>
      <c r="AS2731" s="357">
        <v>716</v>
      </c>
      <c r="AT2731" s="105"/>
      <c r="AU2731" s="105" t="s">
        <v>3581</v>
      </c>
      <c r="AV2731" s="126">
        <v>3.8000000000000003</v>
      </c>
    </row>
    <row r="2732" spans="1:48" ht="23.25" customHeight="1">
      <c r="B2732" s="440"/>
      <c r="D2732" s="105" t="s">
        <v>229</v>
      </c>
      <c r="E2732" s="164" t="s">
        <v>229</v>
      </c>
      <c r="F2732" s="165" t="s">
        <v>889</v>
      </c>
      <c r="G2732" s="126">
        <v>3.8000000000000003</v>
      </c>
      <c r="H2732" s="166">
        <v>613</v>
      </c>
      <c r="I2732" s="166">
        <v>643</v>
      </c>
      <c r="J2732" s="166">
        <v>740</v>
      </c>
      <c r="K2732" s="357">
        <v>613</v>
      </c>
      <c r="L2732" s="357">
        <v>643</v>
      </c>
      <c r="M2732" s="357">
        <v>740</v>
      </c>
      <c r="N2732" s="357">
        <v>663</v>
      </c>
      <c r="O2732" s="357">
        <v>602</v>
      </c>
      <c r="P2732" s="357">
        <v>643</v>
      </c>
      <c r="Q2732" s="357">
        <v>741</v>
      </c>
      <c r="R2732" s="357">
        <v>625</v>
      </c>
      <c r="S2732" s="362" t="s">
        <v>2207</v>
      </c>
      <c r="T2732" s="362" t="s">
        <v>2207</v>
      </c>
      <c r="U2732" s="362" t="s">
        <v>2207</v>
      </c>
      <c r="V2732" s="362" t="s">
        <v>2207</v>
      </c>
      <c r="W2732" s="362" t="s">
        <v>2207</v>
      </c>
      <c r="X2732" s="357">
        <v>641</v>
      </c>
      <c r="Y2732" s="357">
        <v>701</v>
      </c>
      <c r="Z2732" s="357">
        <v>881</v>
      </c>
      <c r="AA2732" s="357">
        <v>747</v>
      </c>
      <c r="AB2732" s="357">
        <v>673</v>
      </c>
      <c r="AC2732" s="357">
        <v>768</v>
      </c>
      <c r="AD2732" s="357">
        <v>919</v>
      </c>
      <c r="AE2732" s="357">
        <v>783</v>
      </c>
      <c r="AF2732" s="357">
        <v>793</v>
      </c>
      <c r="AG2732" s="357">
        <v>890</v>
      </c>
      <c r="AH2732" s="357">
        <v>1063</v>
      </c>
      <c r="AI2732" s="368" t="s">
        <v>2207</v>
      </c>
      <c r="AJ2732" s="357">
        <v>643</v>
      </c>
      <c r="AK2732" s="357">
        <v>704</v>
      </c>
      <c r="AL2732" s="357">
        <v>883</v>
      </c>
      <c r="AM2732" s="357">
        <v>675</v>
      </c>
      <c r="AN2732" s="357">
        <v>756</v>
      </c>
      <c r="AO2732" s="357">
        <v>883</v>
      </c>
      <c r="AP2732" s="362" t="s">
        <v>2207</v>
      </c>
      <c r="AQ2732" s="362" t="s">
        <v>2207</v>
      </c>
      <c r="AR2732" s="362" t="s">
        <v>2207</v>
      </c>
      <c r="AS2732" s="362" t="s">
        <v>2207</v>
      </c>
      <c r="AT2732" s="105"/>
      <c r="AU2732" s="105" t="s">
        <v>229</v>
      </c>
      <c r="AV2732" s="126">
        <v>3.8000000000000003</v>
      </c>
    </row>
    <row r="2733" spans="1:48" ht="23.25" customHeight="1">
      <c r="A2733" s="396"/>
      <c r="B2733" s="440"/>
      <c r="D2733" s="105" t="s">
        <v>3583</v>
      </c>
      <c r="E2733" s="164" t="s">
        <v>3583</v>
      </c>
      <c r="F2733" s="165" t="s">
        <v>889</v>
      </c>
      <c r="G2733" s="126">
        <v>3.8000000000000003</v>
      </c>
      <c r="H2733" s="166">
        <v>613</v>
      </c>
      <c r="I2733" s="166">
        <v>643</v>
      </c>
      <c r="J2733" s="166">
        <v>740</v>
      </c>
      <c r="K2733" s="357">
        <v>613</v>
      </c>
      <c r="L2733" s="357">
        <v>643</v>
      </c>
      <c r="M2733" s="357">
        <v>740</v>
      </c>
      <c r="N2733" s="357">
        <v>663</v>
      </c>
      <c r="O2733" s="357">
        <v>602</v>
      </c>
      <c r="P2733" s="357">
        <v>643</v>
      </c>
      <c r="Q2733" s="357">
        <v>741</v>
      </c>
      <c r="R2733" s="357">
        <v>625</v>
      </c>
      <c r="S2733" s="362" t="s">
        <v>2207</v>
      </c>
      <c r="T2733" s="362" t="s">
        <v>2207</v>
      </c>
      <c r="U2733" s="362" t="s">
        <v>2207</v>
      </c>
      <c r="V2733" s="362" t="s">
        <v>2207</v>
      </c>
      <c r="W2733" s="362" t="s">
        <v>2207</v>
      </c>
      <c r="X2733" s="357">
        <v>641</v>
      </c>
      <c r="Y2733" s="357">
        <v>701</v>
      </c>
      <c r="Z2733" s="357">
        <v>881</v>
      </c>
      <c r="AA2733" s="357">
        <v>747</v>
      </c>
      <c r="AB2733" s="357">
        <v>673</v>
      </c>
      <c r="AC2733" s="357">
        <v>768</v>
      </c>
      <c r="AD2733" s="357">
        <v>919</v>
      </c>
      <c r="AE2733" s="357">
        <v>783</v>
      </c>
      <c r="AF2733" s="357">
        <v>793</v>
      </c>
      <c r="AG2733" s="357">
        <v>890</v>
      </c>
      <c r="AH2733" s="357">
        <v>1063</v>
      </c>
      <c r="AI2733" s="368" t="s">
        <v>2207</v>
      </c>
      <c r="AJ2733" s="357">
        <v>643</v>
      </c>
      <c r="AK2733" s="357">
        <v>704</v>
      </c>
      <c r="AL2733" s="357">
        <v>883</v>
      </c>
      <c r="AM2733" s="357">
        <v>675</v>
      </c>
      <c r="AN2733" s="357">
        <v>756</v>
      </c>
      <c r="AO2733" s="357">
        <v>883</v>
      </c>
      <c r="AP2733" s="362" t="s">
        <v>2207</v>
      </c>
      <c r="AQ2733" s="362" t="s">
        <v>2207</v>
      </c>
      <c r="AR2733" s="362" t="s">
        <v>2207</v>
      </c>
      <c r="AS2733" s="362" t="s">
        <v>2207</v>
      </c>
      <c r="AT2733" s="105"/>
      <c r="AU2733" s="105" t="s">
        <v>3583</v>
      </c>
      <c r="AV2733" s="126">
        <v>3.8000000000000003</v>
      </c>
    </row>
    <row r="2734" spans="1:48" ht="23.25" customHeight="1">
      <c r="B2734" s="440"/>
      <c r="D2734" s="105" t="s">
        <v>3059</v>
      </c>
      <c r="E2734" s="164" t="s">
        <v>3059</v>
      </c>
      <c r="F2734" s="165" t="s">
        <v>3816</v>
      </c>
      <c r="G2734" s="126">
        <v>1.4000000000000001</v>
      </c>
      <c r="H2734" s="166">
        <v>323</v>
      </c>
      <c r="I2734" s="166">
        <v>334</v>
      </c>
      <c r="J2734" s="166">
        <v>401</v>
      </c>
      <c r="K2734" s="357">
        <v>323</v>
      </c>
      <c r="L2734" s="357">
        <v>334</v>
      </c>
      <c r="M2734" s="357">
        <v>401</v>
      </c>
      <c r="N2734" s="357">
        <v>365</v>
      </c>
      <c r="O2734" s="357">
        <v>317</v>
      </c>
      <c r="P2734" s="357">
        <v>334</v>
      </c>
      <c r="Q2734" s="357">
        <v>385</v>
      </c>
      <c r="R2734" s="357">
        <v>355</v>
      </c>
      <c r="S2734" s="362" t="s">
        <v>2207</v>
      </c>
      <c r="T2734" s="362" t="s">
        <v>2207</v>
      </c>
      <c r="U2734" s="362" t="s">
        <v>2207</v>
      </c>
      <c r="V2734" s="362" t="s">
        <v>2207</v>
      </c>
      <c r="W2734" s="362" t="s">
        <v>2207</v>
      </c>
      <c r="X2734" s="357">
        <v>330</v>
      </c>
      <c r="Y2734" s="357">
        <v>366</v>
      </c>
      <c r="Z2734" s="357">
        <v>431</v>
      </c>
      <c r="AA2734" s="357">
        <v>379</v>
      </c>
      <c r="AB2734" s="357">
        <v>330</v>
      </c>
      <c r="AC2734" s="357">
        <v>373</v>
      </c>
      <c r="AD2734" s="357">
        <v>439</v>
      </c>
      <c r="AE2734" s="357">
        <v>379</v>
      </c>
      <c r="AF2734" s="357">
        <v>364</v>
      </c>
      <c r="AG2734" s="357">
        <v>401</v>
      </c>
      <c r="AH2734" s="357">
        <v>472</v>
      </c>
      <c r="AI2734" s="368" t="s">
        <v>2207</v>
      </c>
      <c r="AJ2734" s="357">
        <v>330</v>
      </c>
      <c r="AK2734" s="357">
        <v>366</v>
      </c>
      <c r="AL2734" s="357">
        <v>431</v>
      </c>
      <c r="AM2734" s="357">
        <v>330</v>
      </c>
      <c r="AN2734" s="357">
        <v>365</v>
      </c>
      <c r="AO2734" s="357">
        <v>421</v>
      </c>
      <c r="AP2734" s="362" t="s">
        <v>2207</v>
      </c>
      <c r="AQ2734" s="362" t="s">
        <v>2207</v>
      </c>
      <c r="AR2734" s="362" t="s">
        <v>2207</v>
      </c>
      <c r="AS2734" s="357">
        <v>423</v>
      </c>
      <c r="AT2734" s="105"/>
      <c r="AU2734" s="105" t="s">
        <v>3059</v>
      </c>
      <c r="AV2734" s="126">
        <v>1.4000000000000001</v>
      </c>
    </row>
    <row r="2735" spans="1:48" ht="23.25" customHeight="1">
      <c r="B2735" s="440"/>
      <c r="D2735" s="105" t="s">
        <v>3585</v>
      </c>
      <c r="E2735" s="164" t="s">
        <v>3585</v>
      </c>
      <c r="F2735" s="165" t="s">
        <v>3816</v>
      </c>
      <c r="G2735" s="126">
        <v>1.4000000000000001</v>
      </c>
      <c r="H2735" s="166">
        <v>323</v>
      </c>
      <c r="I2735" s="166">
        <v>334</v>
      </c>
      <c r="J2735" s="166">
        <v>401</v>
      </c>
      <c r="K2735" s="357">
        <v>323</v>
      </c>
      <c r="L2735" s="357">
        <v>334</v>
      </c>
      <c r="M2735" s="357">
        <v>401</v>
      </c>
      <c r="N2735" s="357">
        <v>365</v>
      </c>
      <c r="O2735" s="357">
        <v>317</v>
      </c>
      <c r="P2735" s="357">
        <v>334</v>
      </c>
      <c r="Q2735" s="357">
        <v>385</v>
      </c>
      <c r="R2735" s="357">
        <v>355</v>
      </c>
      <c r="S2735" s="362" t="s">
        <v>2207</v>
      </c>
      <c r="T2735" s="362" t="s">
        <v>2207</v>
      </c>
      <c r="U2735" s="362" t="s">
        <v>2207</v>
      </c>
      <c r="V2735" s="362" t="s">
        <v>2207</v>
      </c>
      <c r="W2735" s="362" t="s">
        <v>2207</v>
      </c>
      <c r="X2735" s="357">
        <v>330</v>
      </c>
      <c r="Y2735" s="357">
        <v>366</v>
      </c>
      <c r="Z2735" s="357">
        <v>431</v>
      </c>
      <c r="AA2735" s="357">
        <v>379</v>
      </c>
      <c r="AB2735" s="357">
        <v>330</v>
      </c>
      <c r="AC2735" s="357">
        <v>373</v>
      </c>
      <c r="AD2735" s="357">
        <v>439</v>
      </c>
      <c r="AE2735" s="357">
        <v>379</v>
      </c>
      <c r="AF2735" s="357">
        <v>364</v>
      </c>
      <c r="AG2735" s="357">
        <v>401</v>
      </c>
      <c r="AH2735" s="357">
        <v>472</v>
      </c>
      <c r="AI2735" s="368" t="s">
        <v>2207</v>
      </c>
      <c r="AJ2735" s="357">
        <v>330</v>
      </c>
      <c r="AK2735" s="357">
        <v>366</v>
      </c>
      <c r="AL2735" s="357">
        <v>431</v>
      </c>
      <c r="AM2735" s="357">
        <v>330</v>
      </c>
      <c r="AN2735" s="357">
        <v>365</v>
      </c>
      <c r="AO2735" s="357">
        <v>421</v>
      </c>
      <c r="AP2735" s="362" t="s">
        <v>2207</v>
      </c>
      <c r="AQ2735" s="362" t="s">
        <v>2207</v>
      </c>
      <c r="AR2735" s="362" t="s">
        <v>2207</v>
      </c>
      <c r="AS2735" s="357">
        <v>423</v>
      </c>
      <c r="AT2735" s="105"/>
      <c r="AU2735" s="105" t="s">
        <v>3585</v>
      </c>
      <c r="AV2735" s="126">
        <v>1.4000000000000001</v>
      </c>
    </row>
    <row r="2736" spans="1:48" ht="23.25" customHeight="1">
      <c r="A2736" s="396"/>
      <c r="B2736" s="440"/>
      <c r="D2736" s="105" t="s">
        <v>3061</v>
      </c>
      <c r="E2736" s="164" t="s">
        <v>3061</v>
      </c>
      <c r="F2736" s="165" t="s">
        <v>3818</v>
      </c>
      <c r="G2736" s="126">
        <v>1.7000000000000002</v>
      </c>
      <c r="H2736" s="166">
        <v>337</v>
      </c>
      <c r="I2736" s="166">
        <v>350</v>
      </c>
      <c r="J2736" s="166">
        <v>420</v>
      </c>
      <c r="K2736" s="357">
        <v>337</v>
      </c>
      <c r="L2736" s="357">
        <v>350</v>
      </c>
      <c r="M2736" s="357">
        <v>420</v>
      </c>
      <c r="N2736" s="357">
        <v>383</v>
      </c>
      <c r="O2736" s="357">
        <v>331</v>
      </c>
      <c r="P2736" s="357">
        <v>351</v>
      </c>
      <c r="Q2736" s="357">
        <v>403</v>
      </c>
      <c r="R2736" s="357">
        <v>372</v>
      </c>
      <c r="S2736" s="362" t="s">
        <v>2207</v>
      </c>
      <c r="T2736" s="362" t="s">
        <v>2207</v>
      </c>
      <c r="U2736" s="362" t="s">
        <v>2207</v>
      </c>
      <c r="V2736" s="362" t="s">
        <v>2207</v>
      </c>
      <c r="W2736" s="362" t="s">
        <v>2207</v>
      </c>
      <c r="X2736" s="357">
        <v>344</v>
      </c>
      <c r="Y2736" s="357">
        <v>386</v>
      </c>
      <c r="Z2736" s="357">
        <v>455</v>
      </c>
      <c r="AA2736" s="357">
        <v>397</v>
      </c>
      <c r="AB2736" s="357">
        <v>344</v>
      </c>
      <c r="AC2736" s="357">
        <v>393</v>
      </c>
      <c r="AD2736" s="357">
        <v>463</v>
      </c>
      <c r="AE2736" s="357">
        <v>397</v>
      </c>
      <c r="AF2736" s="357">
        <v>379</v>
      </c>
      <c r="AG2736" s="357">
        <v>421</v>
      </c>
      <c r="AH2736" s="357">
        <v>496</v>
      </c>
      <c r="AI2736" s="368" t="s">
        <v>2207</v>
      </c>
      <c r="AJ2736" s="357">
        <v>344</v>
      </c>
      <c r="AK2736" s="357">
        <v>386</v>
      </c>
      <c r="AL2736" s="357">
        <v>455</v>
      </c>
      <c r="AM2736" s="357">
        <v>344</v>
      </c>
      <c r="AN2736" s="357">
        <v>385</v>
      </c>
      <c r="AO2736" s="357">
        <v>444</v>
      </c>
      <c r="AP2736" s="362" t="s">
        <v>2207</v>
      </c>
      <c r="AQ2736" s="362" t="s">
        <v>2207</v>
      </c>
      <c r="AR2736" s="362" t="s">
        <v>2207</v>
      </c>
      <c r="AS2736" s="357">
        <v>447</v>
      </c>
      <c r="AT2736" s="105"/>
      <c r="AU2736" s="105" t="s">
        <v>3061</v>
      </c>
      <c r="AV2736" s="126">
        <v>1.7000000000000002</v>
      </c>
    </row>
    <row r="2737" spans="2:48" ht="23.25" customHeight="1">
      <c r="B2737" s="440"/>
      <c r="D2737" s="105" t="s">
        <v>3587</v>
      </c>
      <c r="E2737" s="164" t="s">
        <v>3587</v>
      </c>
      <c r="F2737" s="165" t="s">
        <v>3818</v>
      </c>
      <c r="G2737" s="126">
        <v>1.7000000000000002</v>
      </c>
      <c r="H2737" s="166">
        <v>337</v>
      </c>
      <c r="I2737" s="166">
        <v>350</v>
      </c>
      <c r="J2737" s="166">
        <v>420</v>
      </c>
      <c r="K2737" s="357">
        <v>337</v>
      </c>
      <c r="L2737" s="357">
        <v>350</v>
      </c>
      <c r="M2737" s="357">
        <v>420</v>
      </c>
      <c r="N2737" s="357">
        <v>383</v>
      </c>
      <c r="O2737" s="357">
        <v>331</v>
      </c>
      <c r="P2737" s="357">
        <v>351</v>
      </c>
      <c r="Q2737" s="357">
        <v>403</v>
      </c>
      <c r="R2737" s="357">
        <v>372</v>
      </c>
      <c r="S2737" s="362" t="s">
        <v>2207</v>
      </c>
      <c r="T2737" s="362" t="s">
        <v>2207</v>
      </c>
      <c r="U2737" s="362" t="s">
        <v>2207</v>
      </c>
      <c r="V2737" s="362" t="s">
        <v>2207</v>
      </c>
      <c r="W2737" s="362" t="s">
        <v>2207</v>
      </c>
      <c r="X2737" s="357">
        <v>344</v>
      </c>
      <c r="Y2737" s="357">
        <v>386</v>
      </c>
      <c r="Z2737" s="357">
        <v>455</v>
      </c>
      <c r="AA2737" s="357">
        <v>397</v>
      </c>
      <c r="AB2737" s="357">
        <v>344</v>
      </c>
      <c r="AC2737" s="357">
        <v>393</v>
      </c>
      <c r="AD2737" s="357">
        <v>463</v>
      </c>
      <c r="AE2737" s="357">
        <v>397</v>
      </c>
      <c r="AF2737" s="357">
        <v>379</v>
      </c>
      <c r="AG2737" s="357">
        <v>421</v>
      </c>
      <c r="AH2737" s="357">
        <v>496</v>
      </c>
      <c r="AI2737" s="368" t="s">
        <v>2207</v>
      </c>
      <c r="AJ2737" s="357">
        <v>344</v>
      </c>
      <c r="AK2737" s="357">
        <v>386</v>
      </c>
      <c r="AL2737" s="357">
        <v>455</v>
      </c>
      <c r="AM2737" s="357">
        <v>344</v>
      </c>
      <c r="AN2737" s="357">
        <v>385</v>
      </c>
      <c r="AO2737" s="357">
        <v>444</v>
      </c>
      <c r="AP2737" s="362" t="s">
        <v>2207</v>
      </c>
      <c r="AQ2737" s="362" t="s">
        <v>2207</v>
      </c>
      <c r="AR2737" s="362" t="s">
        <v>2207</v>
      </c>
      <c r="AS2737" s="357">
        <v>447</v>
      </c>
      <c r="AT2737" s="105"/>
      <c r="AU2737" s="105" t="s">
        <v>3587</v>
      </c>
      <c r="AV2737" s="126">
        <v>1.7000000000000002</v>
      </c>
    </row>
    <row r="2738" spans="2:48" ht="23.25" customHeight="1">
      <c r="B2738" s="440"/>
      <c r="D2738" s="105" t="s">
        <v>4218</v>
      </c>
      <c r="E2738" s="164" t="s">
        <v>4218</v>
      </c>
      <c r="F2738" s="165" t="s">
        <v>4310</v>
      </c>
      <c r="G2738" s="126">
        <v>2.1</v>
      </c>
      <c r="H2738" s="166">
        <v>372</v>
      </c>
      <c r="I2738" s="166">
        <v>381</v>
      </c>
      <c r="J2738" s="166">
        <v>438</v>
      </c>
      <c r="K2738" s="357">
        <v>372</v>
      </c>
      <c r="L2738" s="357">
        <v>381</v>
      </c>
      <c r="M2738" s="357">
        <v>438</v>
      </c>
      <c r="N2738" s="357">
        <v>415</v>
      </c>
      <c r="O2738" s="357">
        <v>365</v>
      </c>
      <c r="P2738" s="357">
        <v>381</v>
      </c>
      <c r="Q2738" s="357">
        <v>438</v>
      </c>
      <c r="R2738" s="357">
        <v>403</v>
      </c>
      <c r="S2738" s="362" t="s">
        <v>2207</v>
      </c>
      <c r="T2738" s="362" t="s">
        <v>2207</v>
      </c>
      <c r="U2738" s="362" t="s">
        <v>2207</v>
      </c>
      <c r="V2738" s="362" t="s">
        <v>2207</v>
      </c>
      <c r="W2738" s="362" t="s">
        <v>2207</v>
      </c>
      <c r="X2738" s="357">
        <v>388</v>
      </c>
      <c r="Y2738" s="357">
        <v>430</v>
      </c>
      <c r="Z2738" s="357">
        <v>507</v>
      </c>
      <c r="AA2738" s="357">
        <v>440</v>
      </c>
      <c r="AB2738" s="357">
        <v>378</v>
      </c>
      <c r="AC2738" s="357">
        <v>426</v>
      </c>
      <c r="AD2738" s="357">
        <v>502</v>
      </c>
      <c r="AE2738" s="357">
        <v>428</v>
      </c>
      <c r="AF2738" s="357">
        <v>412</v>
      </c>
      <c r="AG2738" s="357">
        <v>454</v>
      </c>
      <c r="AH2738" s="357">
        <v>535</v>
      </c>
      <c r="AI2738" s="368" t="s">
        <v>2207</v>
      </c>
      <c r="AJ2738" s="357">
        <v>388</v>
      </c>
      <c r="AK2738" s="357">
        <v>430</v>
      </c>
      <c r="AL2738" s="357">
        <v>507</v>
      </c>
      <c r="AM2738" s="357">
        <v>378</v>
      </c>
      <c r="AN2738" s="357">
        <v>418</v>
      </c>
      <c r="AO2738" s="357">
        <v>481</v>
      </c>
      <c r="AP2738" s="362" t="s">
        <v>2207</v>
      </c>
      <c r="AQ2738" s="362" t="s">
        <v>2207</v>
      </c>
      <c r="AR2738" s="362" t="s">
        <v>2207</v>
      </c>
      <c r="AS2738" s="357">
        <v>481</v>
      </c>
      <c r="AT2738" s="105"/>
      <c r="AU2738" s="105" t="s">
        <v>4218</v>
      </c>
      <c r="AV2738" s="126">
        <v>2.1</v>
      </c>
    </row>
    <row r="2739" spans="2:48" ht="23.25" customHeight="1">
      <c r="B2739" s="440"/>
      <c r="D2739" s="105" t="s">
        <v>4219</v>
      </c>
      <c r="E2739" s="164" t="s">
        <v>4219</v>
      </c>
      <c r="F2739" s="165" t="s">
        <v>4310</v>
      </c>
      <c r="G2739" s="126">
        <v>2.1</v>
      </c>
      <c r="H2739" s="166">
        <v>372</v>
      </c>
      <c r="I2739" s="166">
        <v>381</v>
      </c>
      <c r="J2739" s="166">
        <v>438</v>
      </c>
      <c r="K2739" s="357">
        <v>372</v>
      </c>
      <c r="L2739" s="357">
        <v>381</v>
      </c>
      <c r="M2739" s="357">
        <v>438</v>
      </c>
      <c r="N2739" s="357">
        <v>415</v>
      </c>
      <c r="O2739" s="357">
        <v>365</v>
      </c>
      <c r="P2739" s="357">
        <v>381</v>
      </c>
      <c r="Q2739" s="357">
        <v>438</v>
      </c>
      <c r="R2739" s="357">
        <v>403</v>
      </c>
      <c r="S2739" s="362" t="s">
        <v>2207</v>
      </c>
      <c r="T2739" s="362" t="s">
        <v>2207</v>
      </c>
      <c r="U2739" s="362" t="s">
        <v>2207</v>
      </c>
      <c r="V2739" s="362" t="s">
        <v>2207</v>
      </c>
      <c r="W2739" s="362" t="s">
        <v>2207</v>
      </c>
      <c r="X2739" s="357">
        <v>388</v>
      </c>
      <c r="Y2739" s="357">
        <v>430</v>
      </c>
      <c r="Z2739" s="357">
        <v>507</v>
      </c>
      <c r="AA2739" s="357">
        <v>440</v>
      </c>
      <c r="AB2739" s="357">
        <v>378</v>
      </c>
      <c r="AC2739" s="357">
        <v>426</v>
      </c>
      <c r="AD2739" s="357">
        <v>502</v>
      </c>
      <c r="AE2739" s="357">
        <v>428</v>
      </c>
      <c r="AF2739" s="357">
        <v>412</v>
      </c>
      <c r="AG2739" s="357">
        <v>454</v>
      </c>
      <c r="AH2739" s="357">
        <v>535</v>
      </c>
      <c r="AI2739" s="368" t="s">
        <v>2207</v>
      </c>
      <c r="AJ2739" s="357">
        <v>388</v>
      </c>
      <c r="AK2739" s="357">
        <v>430</v>
      </c>
      <c r="AL2739" s="357">
        <v>507</v>
      </c>
      <c r="AM2739" s="357">
        <v>378</v>
      </c>
      <c r="AN2739" s="357">
        <v>418</v>
      </c>
      <c r="AO2739" s="357">
        <v>481</v>
      </c>
      <c r="AP2739" s="362" t="s">
        <v>2207</v>
      </c>
      <c r="AQ2739" s="362" t="s">
        <v>2207</v>
      </c>
      <c r="AR2739" s="362" t="s">
        <v>2207</v>
      </c>
      <c r="AS2739" s="357">
        <v>481</v>
      </c>
      <c r="AT2739" s="105"/>
      <c r="AU2739" s="105" t="s">
        <v>4219</v>
      </c>
      <c r="AV2739" s="126">
        <v>2.1</v>
      </c>
    </row>
    <row r="2740" spans="2:48" ht="23.25" customHeight="1">
      <c r="B2740" s="440"/>
      <c r="D2740" s="105" t="s">
        <v>4221</v>
      </c>
      <c r="E2740" s="164" t="s">
        <v>4221</v>
      </c>
      <c r="F2740" s="165" t="s">
        <v>4311</v>
      </c>
      <c r="G2740" s="126">
        <v>2.1</v>
      </c>
      <c r="H2740" s="166">
        <v>397</v>
      </c>
      <c r="I2740" s="166">
        <v>405</v>
      </c>
      <c r="J2740" s="166">
        <v>466</v>
      </c>
      <c r="K2740" s="357">
        <v>397</v>
      </c>
      <c r="L2740" s="357">
        <v>405</v>
      </c>
      <c r="M2740" s="357">
        <v>466</v>
      </c>
      <c r="N2740" s="357">
        <v>442</v>
      </c>
      <c r="O2740" s="357">
        <v>389</v>
      </c>
      <c r="P2740" s="357">
        <v>405</v>
      </c>
      <c r="Q2740" s="357">
        <v>466</v>
      </c>
      <c r="R2740" s="357">
        <v>429</v>
      </c>
      <c r="S2740" s="362" t="s">
        <v>2207</v>
      </c>
      <c r="T2740" s="362" t="s">
        <v>2207</v>
      </c>
      <c r="U2740" s="362" t="s">
        <v>2207</v>
      </c>
      <c r="V2740" s="362" t="s">
        <v>2207</v>
      </c>
      <c r="W2740" s="362" t="s">
        <v>2207</v>
      </c>
      <c r="X2740" s="357">
        <v>424</v>
      </c>
      <c r="Y2740" s="357">
        <v>467</v>
      </c>
      <c r="Z2740" s="357">
        <v>550</v>
      </c>
      <c r="AA2740" s="357">
        <v>480</v>
      </c>
      <c r="AB2740" s="357">
        <v>414</v>
      </c>
      <c r="AC2740" s="357">
        <v>456</v>
      </c>
      <c r="AD2740" s="357">
        <v>537</v>
      </c>
      <c r="AE2740" s="357">
        <v>468</v>
      </c>
      <c r="AF2740" s="357">
        <v>509</v>
      </c>
      <c r="AG2740" s="357">
        <v>553</v>
      </c>
      <c r="AH2740" s="357">
        <v>651</v>
      </c>
      <c r="AI2740" s="368" t="s">
        <v>2207</v>
      </c>
      <c r="AJ2740" s="357">
        <v>424</v>
      </c>
      <c r="AK2740" s="357">
        <v>467</v>
      </c>
      <c r="AL2740" s="357">
        <v>550</v>
      </c>
      <c r="AM2740" s="357">
        <v>414</v>
      </c>
      <c r="AN2740" s="357">
        <v>447</v>
      </c>
      <c r="AO2740" s="357">
        <v>515</v>
      </c>
      <c r="AP2740" s="362" t="s">
        <v>2207</v>
      </c>
      <c r="AQ2740" s="362" t="s">
        <v>2207</v>
      </c>
      <c r="AR2740" s="362" t="s">
        <v>2207</v>
      </c>
      <c r="AS2740" s="362" t="s">
        <v>2207</v>
      </c>
      <c r="AT2740" s="105"/>
      <c r="AU2740" s="105" t="s">
        <v>4221</v>
      </c>
      <c r="AV2740" s="126">
        <v>2.1</v>
      </c>
    </row>
    <row r="2741" spans="2:48" ht="23.25" customHeight="1">
      <c r="B2741" s="440"/>
      <c r="D2741" s="105" t="s">
        <v>4222</v>
      </c>
      <c r="E2741" s="164" t="s">
        <v>4222</v>
      </c>
      <c r="F2741" s="165" t="s">
        <v>4311</v>
      </c>
      <c r="G2741" s="126">
        <v>2.1</v>
      </c>
      <c r="H2741" s="166">
        <v>397</v>
      </c>
      <c r="I2741" s="166">
        <v>405</v>
      </c>
      <c r="J2741" s="166">
        <v>466</v>
      </c>
      <c r="K2741" s="357">
        <v>397</v>
      </c>
      <c r="L2741" s="357">
        <v>405</v>
      </c>
      <c r="M2741" s="357">
        <v>466</v>
      </c>
      <c r="N2741" s="357">
        <v>442</v>
      </c>
      <c r="O2741" s="357">
        <v>389</v>
      </c>
      <c r="P2741" s="357">
        <v>405</v>
      </c>
      <c r="Q2741" s="357">
        <v>466</v>
      </c>
      <c r="R2741" s="357">
        <v>429</v>
      </c>
      <c r="S2741" s="362" t="s">
        <v>2207</v>
      </c>
      <c r="T2741" s="362" t="s">
        <v>2207</v>
      </c>
      <c r="U2741" s="362" t="s">
        <v>2207</v>
      </c>
      <c r="V2741" s="362" t="s">
        <v>2207</v>
      </c>
      <c r="W2741" s="362" t="s">
        <v>2207</v>
      </c>
      <c r="X2741" s="357">
        <v>424</v>
      </c>
      <c r="Y2741" s="357">
        <v>467</v>
      </c>
      <c r="Z2741" s="357">
        <v>550</v>
      </c>
      <c r="AA2741" s="357">
        <v>480</v>
      </c>
      <c r="AB2741" s="357">
        <v>414</v>
      </c>
      <c r="AC2741" s="357">
        <v>456</v>
      </c>
      <c r="AD2741" s="357">
        <v>537</v>
      </c>
      <c r="AE2741" s="357">
        <v>468</v>
      </c>
      <c r="AF2741" s="357">
        <v>509</v>
      </c>
      <c r="AG2741" s="357">
        <v>553</v>
      </c>
      <c r="AH2741" s="357">
        <v>651</v>
      </c>
      <c r="AI2741" s="368" t="s">
        <v>2207</v>
      </c>
      <c r="AJ2741" s="357">
        <v>424</v>
      </c>
      <c r="AK2741" s="357">
        <v>467</v>
      </c>
      <c r="AL2741" s="357">
        <v>550</v>
      </c>
      <c r="AM2741" s="357">
        <v>414</v>
      </c>
      <c r="AN2741" s="357">
        <v>447</v>
      </c>
      <c r="AO2741" s="357">
        <v>515</v>
      </c>
      <c r="AP2741" s="362" t="s">
        <v>2207</v>
      </c>
      <c r="AQ2741" s="362" t="s">
        <v>2207</v>
      </c>
      <c r="AR2741" s="362" t="s">
        <v>2207</v>
      </c>
      <c r="AS2741" s="362" t="s">
        <v>2207</v>
      </c>
      <c r="AT2741" s="105"/>
      <c r="AU2741" s="105" t="s">
        <v>4222</v>
      </c>
      <c r="AV2741" s="126">
        <v>2.1</v>
      </c>
    </row>
    <row r="2742" spans="2:48" ht="23.25" customHeight="1">
      <c r="B2742" s="440"/>
      <c r="D2742" s="105" t="s">
        <v>230</v>
      </c>
      <c r="E2742" s="164" t="s">
        <v>230</v>
      </c>
      <c r="F2742" s="165" t="s">
        <v>994</v>
      </c>
      <c r="G2742" s="126">
        <v>3.4</v>
      </c>
      <c r="H2742" s="166">
        <v>556</v>
      </c>
      <c r="I2742" s="166">
        <v>580</v>
      </c>
      <c r="J2742" s="166">
        <v>668</v>
      </c>
      <c r="K2742" s="357">
        <v>556</v>
      </c>
      <c r="L2742" s="357">
        <v>580</v>
      </c>
      <c r="M2742" s="357">
        <v>668</v>
      </c>
      <c r="N2742" s="357">
        <v>599</v>
      </c>
      <c r="O2742" s="357">
        <v>546</v>
      </c>
      <c r="P2742" s="357">
        <v>581</v>
      </c>
      <c r="Q2742" s="357">
        <v>669</v>
      </c>
      <c r="R2742" s="357">
        <v>561</v>
      </c>
      <c r="S2742" s="362" t="s">
        <v>2207</v>
      </c>
      <c r="T2742" s="362" t="s">
        <v>2207</v>
      </c>
      <c r="U2742" s="362" t="s">
        <v>2207</v>
      </c>
      <c r="V2742" s="362" t="s">
        <v>2207</v>
      </c>
      <c r="W2742" s="362" t="s">
        <v>2207</v>
      </c>
      <c r="X2742" s="357">
        <v>565</v>
      </c>
      <c r="Y2742" s="357">
        <v>616</v>
      </c>
      <c r="Z2742" s="357">
        <v>765</v>
      </c>
      <c r="AA2742" s="357">
        <v>656</v>
      </c>
      <c r="AB2742" s="357">
        <v>597</v>
      </c>
      <c r="AC2742" s="357">
        <v>673</v>
      </c>
      <c r="AD2742" s="357">
        <v>803</v>
      </c>
      <c r="AE2742" s="357">
        <v>692</v>
      </c>
      <c r="AF2742" s="357">
        <v>773</v>
      </c>
      <c r="AG2742" s="357">
        <v>853</v>
      </c>
      <c r="AH2742" s="357">
        <v>1015</v>
      </c>
      <c r="AI2742" s="368" t="s">
        <v>2207</v>
      </c>
      <c r="AJ2742" s="357">
        <v>567</v>
      </c>
      <c r="AK2742" s="357">
        <v>619</v>
      </c>
      <c r="AL2742" s="357">
        <v>766</v>
      </c>
      <c r="AM2742" s="357">
        <v>599</v>
      </c>
      <c r="AN2742" s="357">
        <v>663</v>
      </c>
      <c r="AO2742" s="357">
        <v>771</v>
      </c>
      <c r="AP2742" s="362" t="s">
        <v>2207</v>
      </c>
      <c r="AQ2742" s="362" t="s">
        <v>2207</v>
      </c>
      <c r="AR2742" s="362" t="s">
        <v>2207</v>
      </c>
      <c r="AS2742" s="362" t="s">
        <v>2207</v>
      </c>
      <c r="AT2742" s="105"/>
      <c r="AU2742" s="105" t="s">
        <v>230</v>
      </c>
      <c r="AV2742" s="126">
        <v>3.4</v>
      </c>
    </row>
    <row r="2743" spans="2:48" ht="23.25" customHeight="1">
      <c r="B2743" s="440"/>
      <c r="D2743" s="105" t="s">
        <v>3589</v>
      </c>
      <c r="E2743" s="164" t="s">
        <v>3589</v>
      </c>
      <c r="F2743" s="165" t="s">
        <v>994</v>
      </c>
      <c r="G2743" s="126">
        <v>3.4</v>
      </c>
      <c r="H2743" s="166">
        <v>556</v>
      </c>
      <c r="I2743" s="166">
        <v>580</v>
      </c>
      <c r="J2743" s="166">
        <v>668</v>
      </c>
      <c r="K2743" s="357">
        <v>556</v>
      </c>
      <c r="L2743" s="357">
        <v>580</v>
      </c>
      <c r="M2743" s="357">
        <v>668</v>
      </c>
      <c r="N2743" s="357">
        <v>599</v>
      </c>
      <c r="O2743" s="357">
        <v>546</v>
      </c>
      <c r="P2743" s="357">
        <v>581</v>
      </c>
      <c r="Q2743" s="357">
        <v>669</v>
      </c>
      <c r="R2743" s="357">
        <v>561</v>
      </c>
      <c r="S2743" s="362" t="s">
        <v>2207</v>
      </c>
      <c r="T2743" s="362" t="s">
        <v>2207</v>
      </c>
      <c r="U2743" s="362" t="s">
        <v>2207</v>
      </c>
      <c r="V2743" s="362" t="s">
        <v>2207</v>
      </c>
      <c r="W2743" s="362" t="s">
        <v>2207</v>
      </c>
      <c r="X2743" s="357">
        <v>565</v>
      </c>
      <c r="Y2743" s="357">
        <v>616</v>
      </c>
      <c r="Z2743" s="357">
        <v>765</v>
      </c>
      <c r="AA2743" s="357">
        <v>656</v>
      </c>
      <c r="AB2743" s="357">
        <v>597</v>
      </c>
      <c r="AC2743" s="357">
        <v>673</v>
      </c>
      <c r="AD2743" s="357">
        <v>803</v>
      </c>
      <c r="AE2743" s="357">
        <v>692</v>
      </c>
      <c r="AF2743" s="357">
        <v>773</v>
      </c>
      <c r="AG2743" s="357">
        <v>853</v>
      </c>
      <c r="AH2743" s="357">
        <v>1015</v>
      </c>
      <c r="AI2743" s="368" t="s">
        <v>2207</v>
      </c>
      <c r="AJ2743" s="357">
        <v>567</v>
      </c>
      <c r="AK2743" s="357">
        <v>619</v>
      </c>
      <c r="AL2743" s="357">
        <v>766</v>
      </c>
      <c r="AM2743" s="357">
        <v>599</v>
      </c>
      <c r="AN2743" s="357">
        <v>663</v>
      </c>
      <c r="AO2743" s="357">
        <v>771</v>
      </c>
      <c r="AP2743" s="362" t="s">
        <v>2207</v>
      </c>
      <c r="AQ2743" s="362" t="s">
        <v>2207</v>
      </c>
      <c r="AR2743" s="362" t="s">
        <v>2207</v>
      </c>
      <c r="AS2743" s="362" t="s">
        <v>2207</v>
      </c>
      <c r="AT2743" s="105"/>
      <c r="AU2743" s="105" t="s">
        <v>3589</v>
      </c>
      <c r="AV2743" s="126">
        <v>3.4</v>
      </c>
    </row>
    <row r="2744" spans="2:48" ht="23.25" customHeight="1">
      <c r="B2744" s="440"/>
      <c r="D2744" s="105" t="s">
        <v>231</v>
      </c>
      <c r="E2744" s="164" t="s">
        <v>231</v>
      </c>
      <c r="F2744" s="165" t="s">
        <v>991</v>
      </c>
      <c r="G2744" s="126">
        <v>3.4</v>
      </c>
      <c r="H2744" s="166">
        <v>488</v>
      </c>
      <c r="I2744" s="166">
        <v>514</v>
      </c>
      <c r="J2744" s="166">
        <v>591</v>
      </c>
      <c r="K2744" s="357">
        <v>488</v>
      </c>
      <c r="L2744" s="357">
        <v>514</v>
      </c>
      <c r="M2744" s="357">
        <v>591</v>
      </c>
      <c r="N2744" s="357">
        <v>529</v>
      </c>
      <c r="O2744" s="357">
        <v>479</v>
      </c>
      <c r="P2744" s="357">
        <v>514</v>
      </c>
      <c r="Q2744" s="357">
        <v>591</v>
      </c>
      <c r="R2744" s="357">
        <v>509</v>
      </c>
      <c r="S2744" s="362" t="s">
        <v>2207</v>
      </c>
      <c r="T2744" s="362" t="s">
        <v>2207</v>
      </c>
      <c r="U2744" s="362" t="s">
        <v>2207</v>
      </c>
      <c r="V2744" s="362" t="s">
        <v>2207</v>
      </c>
      <c r="W2744" s="362" t="s">
        <v>2207</v>
      </c>
      <c r="X2744" s="357">
        <v>480</v>
      </c>
      <c r="Y2744" s="357">
        <v>530</v>
      </c>
      <c r="Z2744" s="357">
        <v>663</v>
      </c>
      <c r="AA2744" s="357">
        <v>562</v>
      </c>
      <c r="AB2744" s="357">
        <v>480</v>
      </c>
      <c r="AC2744" s="357">
        <v>554</v>
      </c>
      <c r="AD2744" s="357">
        <v>663</v>
      </c>
      <c r="AE2744" s="357">
        <v>562</v>
      </c>
      <c r="AF2744" s="357">
        <v>516</v>
      </c>
      <c r="AG2744" s="357">
        <v>591</v>
      </c>
      <c r="AH2744" s="357">
        <v>706</v>
      </c>
      <c r="AI2744" s="368" t="s">
        <v>2207</v>
      </c>
      <c r="AJ2744" s="357">
        <v>482</v>
      </c>
      <c r="AK2744" s="357">
        <v>533</v>
      </c>
      <c r="AL2744" s="357">
        <v>665</v>
      </c>
      <c r="AM2744" s="357">
        <v>482</v>
      </c>
      <c r="AN2744" s="357">
        <v>546</v>
      </c>
      <c r="AO2744" s="357">
        <v>638</v>
      </c>
      <c r="AP2744" s="362" t="s">
        <v>2207</v>
      </c>
      <c r="AQ2744" s="362" t="s">
        <v>2207</v>
      </c>
      <c r="AR2744" s="362" t="s">
        <v>2207</v>
      </c>
      <c r="AS2744" s="357">
        <v>629</v>
      </c>
      <c r="AT2744" s="105"/>
      <c r="AU2744" s="105" t="s">
        <v>231</v>
      </c>
      <c r="AV2744" s="126">
        <v>3.4</v>
      </c>
    </row>
    <row r="2745" spans="2:48" ht="23.25" customHeight="1">
      <c r="B2745" s="440"/>
      <c r="D2745" s="105" t="s">
        <v>3590</v>
      </c>
      <c r="E2745" s="164" t="s">
        <v>3590</v>
      </c>
      <c r="F2745" s="165" t="s">
        <v>991</v>
      </c>
      <c r="G2745" s="126">
        <v>3.4</v>
      </c>
      <c r="H2745" s="166">
        <v>488</v>
      </c>
      <c r="I2745" s="166">
        <v>514</v>
      </c>
      <c r="J2745" s="166">
        <v>591</v>
      </c>
      <c r="K2745" s="357">
        <v>488</v>
      </c>
      <c r="L2745" s="357">
        <v>514</v>
      </c>
      <c r="M2745" s="357">
        <v>591</v>
      </c>
      <c r="N2745" s="357">
        <v>529</v>
      </c>
      <c r="O2745" s="357">
        <v>479</v>
      </c>
      <c r="P2745" s="357">
        <v>514</v>
      </c>
      <c r="Q2745" s="357">
        <v>591</v>
      </c>
      <c r="R2745" s="357">
        <v>509</v>
      </c>
      <c r="S2745" s="362" t="s">
        <v>2207</v>
      </c>
      <c r="T2745" s="362" t="s">
        <v>2207</v>
      </c>
      <c r="U2745" s="362" t="s">
        <v>2207</v>
      </c>
      <c r="V2745" s="362" t="s">
        <v>2207</v>
      </c>
      <c r="W2745" s="362" t="s">
        <v>2207</v>
      </c>
      <c r="X2745" s="357">
        <v>480</v>
      </c>
      <c r="Y2745" s="357">
        <v>530</v>
      </c>
      <c r="Z2745" s="357">
        <v>663</v>
      </c>
      <c r="AA2745" s="357">
        <v>562</v>
      </c>
      <c r="AB2745" s="357">
        <v>480</v>
      </c>
      <c r="AC2745" s="357">
        <v>554</v>
      </c>
      <c r="AD2745" s="357">
        <v>663</v>
      </c>
      <c r="AE2745" s="357">
        <v>562</v>
      </c>
      <c r="AF2745" s="357">
        <v>516</v>
      </c>
      <c r="AG2745" s="357">
        <v>591</v>
      </c>
      <c r="AH2745" s="357">
        <v>706</v>
      </c>
      <c r="AI2745" s="368" t="s">
        <v>2207</v>
      </c>
      <c r="AJ2745" s="357">
        <v>482</v>
      </c>
      <c r="AK2745" s="357">
        <v>533</v>
      </c>
      <c r="AL2745" s="357">
        <v>665</v>
      </c>
      <c r="AM2745" s="357">
        <v>482</v>
      </c>
      <c r="AN2745" s="357">
        <v>546</v>
      </c>
      <c r="AO2745" s="357">
        <v>638</v>
      </c>
      <c r="AP2745" s="362" t="s">
        <v>2207</v>
      </c>
      <c r="AQ2745" s="362" t="s">
        <v>2207</v>
      </c>
      <c r="AR2745" s="362" t="s">
        <v>2207</v>
      </c>
      <c r="AS2745" s="357">
        <v>629</v>
      </c>
      <c r="AT2745" s="105"/>
      <c r="AU2745" s="105" t="s">
        <v>3590</v>
      </c>
      <c r="AV2745" s="126">
        <v>3.4</v>
      </c>
    </row>
    <row r="2746" spans="2:48" ht="23.25" customHeight="1">
      <c r="B2746" s="440"/>
      <c r="D2746" s="105" t="s">
        <v>233</v>
      </c>
      <c r="E2746" s="164" t="s">
        <v>233</v>
      </c>
      <c r="F2746" s="165" t="s">
        <v>885</v>
      </c>
      <c r="G2746" s="126">
        <v>3.4</v>
      </c>
      <c r="H2746" s="166">
        <v>556</v>
      </c>
      <c r="I2746" s="166">
        <v>580</v>
      </c>
      <c r="J2746" s="166">
        <v>668</v>
      </c>
      <c r="K2746" s="357">
        <v>556</v>
      </c>
      <c r="L2746" s="357">
        <v>580</v>
      </c>
      <c r="M2746" s="357">
        <v>668</v>
      </c>
      <c r="N2746" s="357">
        <v>599</v>
      </c>
      <c r="O2746" s="357">
        <v>546</v>
      </c>
      <c r="P2746" s="357">
        <v>581</v>
      </c>
      <c r="Q2746" s="357">
        <v>669</v>
      </c>
      <c r="R2746" s="357">
        <v>541</v>
      </c>
      <c r="S2746" s="362" t="s">
        <v>2207</v>
      </c>
      <c r="T2746" s="362" t="s">
        <v>2207</v>
      </c>
      <c r="U2746" s="362" t="s">
        <v>2207</v>
      </c>
      <c r="V2746" s="362" t="s">
        <v>2207</v>
      </c>
      <c r="W2746" s="362" t="s">
        <v>2207</v>
      </c>
      <c r="X2746" s="357">
        <v>565</v>
      </c>
      <c r="Y2746" s="357">
        <v>616</v>
      </c>
      <c r="Z2746" s="357">
        <v>765</v>
      </c>
      <c r="AA2746" s="357">
        <v>656</v>
      </c>
      <c r="AB2746" s="357">
        <v>597</v>
      </c>
      <c r="AC2746" s="357">
        <v>673</v>
      </c>
      <c r="AD2746" s="357">
        <v>803</v>
      </c>
      <c r="AE2746" s="357">
        <v>692</v>
      </c>
      <c r="AF2746" s="357">
        <v>773</v>
      </c>
      <c r="AG2746" s="357">
        <v>853</v>
      </c>
      <c r="AH2746" s="357">
        <v>1015</v>
      </c>
      <c r="AI2746" s="368" t="s">
        <v>2207</v>
      </c>
      <c r="AJ2746" s="357">
        <v>567</v>
      </c>
      <c r="AK2746" s="357">
        <v>619</v>
      </c>
      <c r="AL2746" s="357">
        <v>766</v>
      </c>
      <c r="AM2746" s="357">
        <v>599</v>
      </c>
      <c r="AN2746" s="357">
        <v>663</v>
      </c>
      <c r="AO2746" s="357">
        <v>771</v>
      </c>
      <c r="AP2746" s="362" t="s">
        <v>2207</v>
      </c>
      <c r="AQ2746" s="362" t="s">
        <v>2207</v>
      </c>
      <c r="AR2746" s="362" t="s">
        <v>2207</v>
      </c>
      <c r="AS2746" s="362" t="s">
        <v>2207</v>
      </c>
      <c r="AT2746" s="105"/>
      <c r="AU2746" s="105" t="s">
        <v>233</v>
      </c>
      <c r="AV2746" s="126">
        <v>3.4</v>
      </c>
    </row>
    <row r="2747" spans="2:48" ht="23.25" customHeight="1">
      <c r="B2747" s="440"/>
      <c r="D2747" s="105" t="s">
        <v>3592</v>
      </c>
      <c r="E2747" s="164" t="s">
        <v>3592</v>
      </c>
      <c r="F2747" s="165" t="s">
        <v>885</v>
      </c>
      <c r="G2747" s="126">
        <v>3.4</v>
      </c>
      <c r="H2747" s="166">
        <v>556</v>
      </c>
      <c r="I2747" s="166">
        <v>580</v>
      </c>
      <c r="J2747" s="166">
        <v>668</v>
      </c>
      <c r="K2747" s="357">
        <v>556</v>
      </c>
      <c r="L2747" s="357">
        <v>580</v>
      </c>
      <c r="M2747" s="357">
        <v>668</v>
      </c>
      <c r="N2747" s="357">
        <v>599</v>
      </c>
      <c r="O2747" s="357">
        <v>546</v>
      </c>
      <c r="P2747" s="357">
        <v>581</v>
      </c>
      <c r="Q2747" s="357">
        <v>669</v>
      </c>
      <c r="R2747" s="357">
        <v>541</v>
      </c>
      <c r="S2747" s="362" t="s">
        <v>2207</v>
      </c>
      <c r="T2747" s="362" t="s">
        <v>2207</v>
      </c>
      <c r="U2747" s="362" t="s">
        <v>2207</v>
      </c>
      <c r="V2747" s="362" t="s">
        <v>2207</v>
      </c>
      <c r="W2747" s="362" t="s">
        <v>2207</v>
      </c>
      <c r="X2747" s="357">
        <v>565</v>
      </c>
      <c r="Y2747" s="357">
        <v>616</v>
      </c>
      <c r="Z2747" s="357">
        <v>765</v>
      </c>
      <c r="AA2747" s="357">
        <v>656</v>
      </c>
      <c r="AB2747" s="357">
        <v>597</v>
      </c>
      <c r="AC2747" s="357">
        <v>673</v>
      </c>
      <c r="AD2747" s="357">
        <v>803</v>
      </c>
      <c r="AE2747" s="357">
        <v>692</v>
      </c>
      <c r="AF2747" s="357">
        <v>773</v>
      </c>
      <c r="AG2747" s="357">
        <v>853</v>
      </c>
      <c r="AH2747" s="357">
        <v>1015</v>
      </c>
      <c r="AI2747" s="368" t="s">
        <v>2207</v>
      </c>
      <c r="AJ2747" s="357">
        <v>567</v>
      </c>
      <c r="AK2747" s="357">
        <v>619</v>
      </c>
      <c r="AL2747" s="357">
        <v>766</v>
      </c>
      <c r="AM2747" s="357">
        <v>599</v>
      </c>
      <c r="AN2747" s="357">
        <v>663</v>
      </c>
      <c r="AO2747" s="357">
        <v>771</v>
      </c>
      <c r="AP2747" s="362" t="s">
        <v>2207</v>
      </c>
      <c r="AQ2747" s="362" t="s">
        <v>2207</v>
      </c>
      <c r="AR2747" s="362" t="s">
        <v>2207</v>
      </c>
      <c r="AS2747" s="362" t="s">
        <v>2207</v>
      </c>
      <c r="AT2747" s="105"/>
      <c r="AU2747" s="105" t="s">
        <v>3592</v>
      </c>
      <c r="AV2747" s="126">
        <v>3.4</v>
      </c>
    </row>
    <row r="2748" spans="2:48" ht="23.25" customHeight="1">
      <c r="B2748" s="440"/>
      <c r="D2748" s="105" t="s">
        <v>5465</v>
      </c>
      <c r="E2748" s="13" t="s">
        <v>5465</v>
      </c>
      <c r="F2748" s="2" t="s">
        <v>5463</v>
      </c>
      <c r="G2748">
        <v>3.8000000000000003</v>
      </c>
      <c r="H2748" s="398" t="s">
        <v>2207</v>
      </c>
      <c r="I2748" s="398" t="s">
        <v>2207</v>
      </c>
      <c r="J2748" s="398" t="s">
        <v>2207</v>
      </c>
      <c r="K2748" s="390" t="s">
        <v>2207</v>
      </c>
      <c r="L2748" s="390" t="s">
        <v>2207</v>
      </c>
      <c r="M2748" s="390" t="s">
        <v>2207</v>
      </c>
      <c r="N2748" s="390" t="s">
        <v>2207</v>
      </c>
      <c r="O2748" s="390" t="s">
        <v>2207</v>
      </c>
      <c r="P2748" s="390" t="s">
        <v>2207</v>
      </c>
      <c r="Q2748" s="390" t="s">
        <v>2207</v>
      </c>
      <c r="R2748" s="390" t="s">
        <v>2207</v>
      </c>
      <c r="S2748" s="362" t="s">
        <v>2207</v>
      </c>
      <c r="T2748" s="362" t="s">
        <v>2207</v>
      </c>
      <c r="U2748" s="362" t="s">
        <v>2207</v>
      </c>
      <c r="V2748" s="390" t="s">
        <v>2207</v>
      </c>
      <c r="W2748" s="390" t="s">
        <v>2207</v>
      </c>
      <c r="X2748" s="391">
        <v>591</v>
      </c>
      <c r="Y2748" s="391">
        <v>645</v>
      </c>
      <c r="Z2748" s="391">
        <v>803</v>
      </c>
      <c r="AA2748" s="391">
        <v>687</v>
      </c>
      <c r="AB2748" s="391">
        <v>623</v>
      </c>
      <c r="AC2748" s="391">
        <v>705</v>
      </c>
      <c r="AD2748" s="391">
        <v>841</v>
      </c>
      <c r="AE2748" s="391">
        <v>723</v>
      </c>
      <c r="AF2748" s="391">
        <v>799</v>
      </c>
      <c r="AG2748" s="391">
        <v>885</v>
      </c>
      <c r="AH2748" s="391">
        <v>1053</v>
      </c>
      <c r="AI2748" s="399" t="s">
        <v>2207</v>
      </c>
      <c r="AJ2748" s="391">
        <v>593</v>
      </c>
      <c r="AK2748" s="391">
        <v>648</v>
      </c>
      <c r="AL2748" s="391">
        <v>805</v>
      </c>
      <c r="AM2748" s="391">
        <v>625</v>
      </c>
      <c r="AN2748" s="391">
        <v>694</v>
      </c>
      <c r="AO2748" s="391">
        <v>808</v>
      </c>
      <c r="AP2748" s="390" t="s">
        <v>2207</v>
      </c>
      <c r="AQ2748" s="390" t="s">
        <v>2207</v>
      </c>
      <c r="AR2748" s="390" t="s">
        <v>2207</v>
      </c>
      <c r="AS2748" s="390" t="s">
        <v>2207</v>
      </c>
      <c r="AU2748" s="105" t="s">
        <v>5465</v>
      </c>
      <c r="AV2748" s="126">
        <v>3.8000000000000003</v>
      </c>
    </row>
    <row r="2749" spans="2:48" ht="23.25" customHeight="1">
      <c r="B2749" s="440"/>
      <c r="D2749" s="105" t="s">
        <v>5466</v>
      </c>
      <c r="E2749" s="13" t="s">
        <v>5466</v>
      </c>
      <c r="F2749" s="2" t="s">
        <v>5463</v>
      </c>
      <c r="G2749">
        <v>3.8000000000000003</v>
      </c>
      <c r="H2749" s="398" t="s">
        <v>2207</v>
      </c>
      <c r="I2749" s="398" t="s">
        <v>2207</v>
      </c>
      <c r="J2749" s="398" t="s">
        <v>2207</v>
      </c>
      <c r="K2749" s="390" t="s">
        <v>2207</v>
      </c>
      <c r="L2749" s="390" t="s">
        <v>2207</v>
      </c>
      <c r="M2749" s="390" t="s">
        <v>2207</v>
      </c>
      <c r="N2749" s="390" t="s">
        <v>2207</v>
      </c>
      <c r="O2749" s="390" t="s">
        <v>2207</v>
      </c>
      <c r="P2749" s="390" t="s">
        <v>2207</v>
      </c>
      <c r="Q2749" s="390" t="s">
        <v>2207</v>
      </c>
      <c r="R2749" s="390" t="s">
        <v>2207</v>
      </c>
      <c r="S2749" s="362" t="s">
        <v>2207</v>
      </c>
      <c r="T2749" s="362" t="s">
        <v>2207</v>
      </c>
      <c r="U2749" s="362" t="s">
        <v>2207</v>
      </c>
      <c r="V2749" s="390" t="s">
        <v>2207</v>
      </c>
      <c r="W2749" s="390" t="s">
        <v>2207</v>
      </c>
      <c r="X2749" s="391">
        <v>591</v>
      </c>
      <c r="Y2749" s="391">
        <v>645</v>
      </c>
      <c r="Z2749" s="391">
        <v>803</v>
      </c>
      <c r="AA2749" s="391">
        <v>687</v>
      </c>
      <c r="AB2749" s="391">
        <v>623</v>
      </c>
      <c r="AC2749" s="391">
        <v>705</v>
      </c>
      <c r="AD2749" s="391">
        <v>841</v>
      </c>
      <c r="AE2749" s="391">
        <v>723</v>
      </c>
      <c r="AF2749" s="391">
        <v>799</v>
      </c>
      <c r="AG2749" s="391">
        <v>885</v>
      </c>
      <c r="AH2749" s="391">
        <v>1053</v>
      </c>
      <c r="AI2749" s="399" t="s">
        <v>2207</v>
      </c>
      <c r="AJ2749" s="391">
        <v>593</v>
      </c>
      <c r="AK2749" s="391">
        <v>648</v>
      </c>
      <c r="AL2749" s="391">
        <v>805</v>
      </c>
      <c r="AM2749" s="391">
        <v>625</v>
      </c>
      <c r="AN2749" s="391">
        <v>694</v>
      </c>
      <c r="AO2749" s="391">
        <v>808</v>
      </c>
      <c r="AP2749" s="390" t="s">
        <v>2207</v>
      </c>
      <c r="AQ2749" s="390" t="s">
        <v>2207</v>
      </c>
      <c r="AR2749" s="390" t="s">
        <v>2207</v>
      </c>
      <c r="AS2749" s="390" t="s">
        <v>2207</v>
      </c>
      <c r="AU2749" s="105" t="s">
        <v>5466</v>
      </c>
      <c r="AV2749" s="126">
        <v>3.8000000000000003</v>
      </c>
    </row>
    <row r="2750" spans="2:48" ht="23.25" customHeight="1">
      <c r="B2750" s="440"/>
      <c r="D2750" s="105" t="s">
        <v>5432</v>
      </c>
      <c r="E2750" s="13" t="s">
        <v>5432</v>
      </c>
      <c r="F2750" s="2" t="s">
        <v>5430</v>
      </c>
      <c r="G2750">
        <v>3.8000000000000003</v>
      </c>
      <c r="H2750" s="398" t="s">
        <v>2207</v>
      </c>
      <c r="I2750" s="398" t="s">
        <v>2207</v>
      </c>
      <c r="J2750" s="398" t="s">
        <v>2207</v>
      </c>
      <c r="K2750" s="390" t="s">
        <v>2207</v>
      </c>
      <c r="L2750" s="390" t="s">
        <v>2207</v>
      </c>
      <c r="M2750" s="390" t="s">
        <v>2207</v>
      </c>
      <c r="N2750" s="390" t="s">
        <v>2207</v>
      </c>
      <c r="O2750" s="390" t="s">
        <v>2207</v>
      </c>
      <c r="P2750" s="390" t="s">
        <v>2207</v>
      </c>
      <c r="Q2750" s="390" t="s">
        <v>2207</v>
      </c>
      <c r="R2750" s="390" t="s">
        <v>2207</v>
      </c>
      <c r="S2750" s="362" t="s">
        <v>2207</v>
      </c>
      <c r="T2750" s="362" t="s">
        <v>2207</v>
      </c>
      <c r="U2750" s="362" t="s">
        <v>2207</v>
      </c>
      <c r="V2750" s="390" t="s">
        <v>2207</v>
      </c>
      <c r="W2750" s="390" t="s">
        <v>2207</v>
      </c>
      <c r="X2750" s="391">
        <v>506</v>
      </c>
      <c r="Y2750" s="391">
        <v>559</v>
      </c>
      <c r="Z2750" s="391">
        <v>701</v>
      </c>
      <c r="AA2750" s="391">
        <v>593</v>
      </c>
      <c r="AB2750" s="391">
        <v>506</v>
      </c>
      <c r="AC2750" s="391">
        <v>586</v>
      </c>
      <c r="AD2750" s="391">
        <v>701</v>
      </c>
      <c r="AE2750" s="391">
        <v>593</v>
      </c>
      <c r="AF2750" s="391">
        <v>542</v>
      </c>
      <c r="AG2750" s="391">
        <v>623</v>
      </c>
      <c r="AH2750" s="391">
        <v>744</v>
      </c>
      <c r="AI2750" s="399" t="s">
        <v>2207</v>
      </c>
      <c r="AJ2750" s="391">
        <v>508</v>
      </c>
      <c r="AK2750" s="391">
        <v>562</v>
      </c>
      <c r="AL2750" s="391">
        <v>703</v>
      </c>
      <c r="AM2750" s="391">
        <v>508</v>
      </c>
      <c r="AN2750" s="391">
        <v>577</v>
      </c>
      <c r="AO2750" s="391">
        <v>675</v>
      </c>
      <c r="AP2750" s="390" t="s">
        <v>2207</v>
      </c>
      <c r="AQ2750" s="390" t="s">
        <v>2207</v>
      </c>
      <c r="AR2750" s="390" t="s">
        <v>2207</v>
      </c>
      <c r="AS2750" s="391">
        <v>667</v>
      </c>
      <c r="AU2750" s="105" t="s">
        <v>5432</v>
      </c>
      <c r="AV2750" s="126">
        <v>3.8000000000000003</v>
      </c>
    </row>
    <row r="2751" spans="2:48" ht="23.25" customHeight="1">
      <c r="B2751" s="440"/>
      <c r="D2751" s="105" t="s">
        <v>5433</v>
      </c>
      <c r="E2751" s="13" t="s">
        <v>5433</v>
      </c>
      <c r="F2751" s="2" t="s">
        <v>5430</v>
      </c>
      <c r="G2751">
        <v>3.8000000000000003</v>
      </c>
      <c r="H2751" s="398" t="s">
        <v>2207</v>
      </c>
      <c r="I2751" s="398" t="s">
        <v>2207</v>
      </c>
      <c r="J2751" s="398" t="s">
        <v>2207</v>
      </c>
      <c r="K2751" s="390" t="s">
        <v>2207</v>
      </c>
      <c r="L2751" s="390" t="s">
        <v>2207</v>
      </c>
      <c r="M2751" s="390" t="s">
        <v>2207</v>
      </c>
      <c r="N2751" s="390" t="s">
        <v>2207</v>
      </c>
      <c r="O2751" s="390" t="s">
        <v>2207</v>
      </c>
      <c r="P2751" s="390" t="s">
        <v>2207</v>
      </c>
      <c r="Q2751" s="390" t="s">
        <v>2207</v>
      </c>
      <c r="R2751" s="390" t="s">
        <v>2207</v>
      </c>
      <c r="S2751" s="362" t="s">
        <v>2207</v>
      </c>
      <c r="T2751" s="362" t="s">
        <v>2207</v>
      </c>
      <c r="U2751" s="362" t="s">
        <v>2207</v>
      </c>
      <c r="V2751" s="390" t="s">
        <v>2207</v>
      </c>
      <c r="W2751" s="390" t="s">
        <v>2207</v>
      </c>
      <c r="X2751" s="391">
        <v>506</v>
      </c>
      <c r="Y2751" s="391">
        <v>559</v>
      </c>
      <c r="Z2751" s="391">
        <v>701</v>
      </c>
      <c r="AA2751" s="391">
        <v>593</v>
      </c>
      <c r="AB2751" s="391">
        <v>506</v>
      </c>
      <c r="AC2751" s="391">
        <v>586</v>
      </c>
      <c r="AD2751" s="391">
        <v>701</v>
      </c>
      <c r="AE2751" s="391">
        <v>593</v>
      </c>
      <c r="AF2751" s="391">
        <v>542</v>
      </c>
      <c r="AG2751" s="391">
        <v>623</v>
      </c>
      <c r="AH2751" s="391">
        <v>744</v>
      </c>
      <c r="AI2751" s="399" t="s">
        <v>2207</v>
      </c>
      <c r="AJ2751" s="391">
        <v>508</v>
      </c>
      <c r="AK2751" s="391">
        <v>562</v>
      </c>
      <c r="AL2751" s="391">
        <v>703</v>
      </c>
      <c r="AM2751" s="391">
        <v>508</v>
      </c>
      <c r="AN2751" s="391">
        <v>577</v>
      </c>
      <c r="AO2751" s="391">
        <v>675</v>
      </c>
      <c r="AP2751" s="390" t="s">
        <v>2207</v>
      </c>
      <c r="AQ2751" s="390" t="s">
        <v>2207</v>
      </c>
      <c r="AR2751" s="390" t="s">
        <v>2207</v>
      </c>
      <c r="AS2751" s="391">
        <v>667</v>
      </c>
      <c r="AU2751" s="105" t="s">
        <v>5433</v>
      </c>
      <c r="AV2751" s="126">
        <v>3.8000000000000003</v>
      </c>
    </row>
    <row r="2752" spans="2:48" ht="23.25" customHeight="1">
      <c r="B2752" s="440"/>
      <c r="D2752" s="105" t="s">
        <v>5498</v>
      </c>
      <c r="E2752" s="13" t="s">
        <v>5498</v>
      </c>
      <c r="F2752" s="2" t="s">
        <v>5496</v>
      </c>
      <c r="G2752">
        <v>3.8000000000000003</v>
      </c>
      <c r="H2752" s="398" t="s">
        <v>2207</v>
      </c>
      <c r="I2752" s="398" t="s">
        <v>2207</v>
      </c>
      <c r="J2752" s="398" t="s">
        <v>2207</v>
      </c>
      <c r="K2752" s="390" t="s">
        <v>2207</v>
      </c>
      <c r="L2752" s="390" t="s">
        <v>2207</v>
      </c>
      <c r="M2752" s="390" t="s">
        <v>2207</v>
      </c>
      <c r="N2752" s="390" t="s">
        <v>2207</v>
      </c>
      <c r="O2752" s="390" t="s">
        <v>2207</v>
      </c>
      <c r="P2752" s="390" t="s">
        <v>2207</v>
      </c>
      <c r="Q2752" s="390" t="s">
        <v>2207</v>
      </c>
      <c r="R2752" s="390" t="s">
        <v>2207</v>
      </c>
      <c r="S2752" s="362" t="s">
        <v>2207</v>
      </c>
      <c r="T2752" s="362" t="s">
        <v>2207</v>
      </c>
      <c r="U2752" s="362" t="s">
        <v>2207</v>
      </c>
      <c r="V2752" s="390" t="s">
        <v>2207</v>
      </c>
      <c r="W2752" s="390" t="s">
        <v>2207</v>
      </c>
      <c r="X2752" s="391">
        <v>591</v>
      </c>
      <c r="Y2752" s="391">
        <v>645</v>
      </c>
      <c r="Z2752" s="391">
        <v>803</v>
      </c>
      <c r="AA2752" s="391">
        <v>687</v>
      </c>
      <c r="AB2752" s="391">
        <v>623</v>
      </c>
      <c r="AC2752" s="391">
        <v>705</v>
      </c>
      <c r="AD2752" s="391">
        <v>841</v>
      </c>
      <c r="AE2752" s="391">
        <v>723</v>
      </c>
      <c r="AF2752" s="391">
        <v>799</v>
      </c>
      <c r="AG2752" s="391">
        <v>885</v>
      </c>
      <c r="AH2752" s="391">
        <v>1053</v>
      </c>
      <c r="AI2752" s="399" t="s">
        <v>2207</v>
      </c>
      <c r="AJ2752" s="391">
        <v>593</v>
      </c>
      <c r="AK2752" s="391">
        <v>648</v>
      </c>
      <c r="AL2752" s="391">
        <v>805</v>
      </c>
      <c r="AM2752" s="391">
        <v>625</v>
      </c>
      <c r="AN2752" s="391">
        <v>694</v>
      </c>
      <c r="AO2752" s="391">
        <v>808</v>
      </c>
      <c r="AP2752" s="390" t="s">
        <v>2207</v>
      </c>
      <c r="AQ2752" s="390" t="s">
        <v>2207</v>
      </c>
      <c r="AR2752" s="390" t="s">
        <v>2207</v>
      </c>
      <c r="AS2752" s="390" t="s">
        <v>2207</v>
      </c>
      <c r="AU2752" s="105" t="s">
        <v>5498</v>
      </c>
      <c r="AV2752" s="126">
        <v>3.8000000000000003</v>
      </c>
    </row>
    <row r="2753" spans="1:48" ht="23.25" customHeight="1">
      <c r="B2753" s="440"/>
      <c r="D2753" s="105" t="s">
        <v>5499</v>
      </c>
      <c r="E2753" s="13" t="s">
        <v>5499</v>
      </c>
      <c r="F2753" s="2" t="s">
        <v>5496</v>
      </c>
      <c r="G2753">
        <v>3.8000000000000003</v>
      </c>
      <c r="H2753" s="398" t="s">
        <v>2207</v>
      </c>
      <c r="I2753" s="398" t="s">
        <v>2207</v>
      </c>
      <c r="J2753" s="398" t="s">
        <v>2207</v>
      </c>
      <c r="K2753" s="390" t="s">
        <v>2207</v>
      </c>
      <c r="L2753" s="390" t="s">
        <v>2207</v>
      </c>
      <c r="M2753" s="390" t="s">
        <v>2207</v>
      </c>
      <c r="N2753" s="390" t="s">
        <v>2207</v>
      </c>
      <c r="O2753" s="390" t="s">
        <v>2207</v>
      </c>
      <c r="P2753" s="390" t="s">
        <v>2207</v>
      </c>
      <c r="Q2753" s="390" t="s">
        <v>2207</v>
      </c>
      <c r="R2753" s="390" t="s">
        <v>2207</v>
      </c>
      <c r="S2753" s="362" t="s">
        <v>2207</v>
      </c>
      <c r="T2753" s="362" t="s">
        <v>2207</v>
      </c>
      <c r="U2753" s="362" t="s">
        <v>2207</v>
      </c>
      <c r="V2753" s="390" t="s">
        <v>2207</v>
      </c>
      <c r="W2753" s="390" t="s">
        <v>2207</v>
      </c>
      <c r="X2753" s="391">
        <v>591</v>
      </c>
      <c r="Y2753" s="391">
        <v>645</v>
      </c>
      <c r="Z2753" s="391">
        <v>803</v>
      </c>
      <c r="AA2753" s="391">
        <v>687</v>
      </c>
      <c r="AB2753" s="391">
        <v>623</v>
      </c>
      <c r="AC2753" s="391">
        <v>705</v>
      </c>
      <c r="AD2753" s="391">
        <v>841</v>
      </c>
      <c r="AE2753" s="391">
        <v>723</v>
      </c>
      <c r="AF2753" s="391">
        <v>799</v>
      </c>
      <c r="AG2753" s="391">
        <v>885</v>
      </c>
      <c r="AH2753" s="391">
        <v>1053</v>
      </c>
      <c r="AI2753" s="399" t="s">
        <v>2207</v>
      </c>
      <c r="AJ2753" s="391">
        <v>593</v>
      </c>
      <c r="AK2753" s="391">
        <v>648</v>
      </c>
      <c r="AL2753" s="391">
        <v>805</v>
      </c>
      <c r="AM2753" s="391">
        <v>625</v>
      </c>
      <c r="AN2753" s="391">
        <v>694</v>
      </c>
      <c r="AO2753" s="391">
        <v>808</v>
      </c>
      <c r="AP2753" s="390" t="s">
        <v>2207</v>
      </c>
      <c r="AQ2753" s="390" t="s">
        <v>2207</v>
      </c>
      <c r="AR2753" s="390" t="s">
        <v>2207</v>
      </c>
      <c r="AS2753" s="390" t="s">
        <v>2207</v>
      </c>
      <c r="AU2753" s="105" t="s">
        <v>5499</v>
      </c>
      <c r="AV2753" s="126">
        <v>3.8000000000000003</v>
      </c>
    </row>
    <row r="2754" spans="1:48" ht="23.25" customHeight="1">
      <c r="B2754" s="440"/>
      <c r="D2754" s="105" t="s">
        <v>234</v>
      </c>
      <c r="E2754" s="164" t="s">
        <v>234</v>
      </c>
      <c r="F2754" s="165" t="s">
        <v>995</v>
      </c>
      <c r="G2754" s="126">
        <v>4.0999999999999996</v>
      </c>
      <c r="H2754" s="166">
        <v>613</v>
      </c>
      <c r="I2754" s="166">
        <v>641</v>
      </c>
      <c r="J2754" s="166">
        <v>738</v>
      </c>
      <c r="K2754" s="357">
        <v>613</v>
      </c>
      <c r="L2754" s="357">
        <v>641</v>
      </c>
      <c r="M2754" s="357">
        <v>738</v>
      </c>
      <c r="N2754" s="357">
        <v>661</v>
      </c>
      <c r="O2754" s="357">
        <v>602</v>
      </c>
      <c r="P2754" s="357">
        <v>642</v>
      </c>
      <c r="Q2754" s="357">
        <v>739</v>
      </c>
      <c r="R2754" s="357">
        <v>619</v>
      </c>
      <c r="S2754" s="362" t="s">
        <v>2207</v>
      </c>
      <c r="T2754" s="362" t="s">
        <v>2207</v>
      </c>
      <c r="U2754" s="362" t="s">
        <v>2207</v>
      </c>
      <c r="V2754" s="362" t="s">
        <v>2207</v>
      </c>
      <c r="W2754" s="362" t="s">
        <v>2207</v>
      </c>
      <c r="X2754" s="357">
        <v>616</v>
      </c>
      <c r="Y2754" s="357">
        <v>674</v>
      </c>
      <c r="Z2754" s="357">
        <v>841</v>
      </c>
      <c r="AA2754" s="357">
        <v>717</v>
      </c>
      <c r="AB2754" s="357">
        <v>648</v>
      </c>
      <c r="AC2754" s="357">
        <v>736</v>
      </c>
      <c r="AD2754" s="357">
        <v>879</v>
      </c>
      <c r="AE2754" s="357">
        <v>753</v>
      </c>
      <c r="AF2754" s="357">
        <v>825</v>
      </c>
      <c r="AG2754" s="357">
        <v>916</v>
      </c>
      <c r="AH2754" s="357">
        <v>1091</v>
      </c>
      <c r="AI2754" s="368" t="s">
        <v>2207</v>
      </c>
      <c r="AJ2754" s="357">
        <v>619</v>
      </c>
      <c r="AK2754" s="357">
        <v>677</v>
      </c>
      <c r="AL2754" s="357">
        <v>843</v>
      </c>
      <c r="AM2754" s="357">
        <v>650</v>
      </c>
      <c r="AN2754" s="357">
        <v>725</v>
      </c>
      <c r="AO2754" s="357">
        <v>844</v>
      </c>
      <c r="AP2754" s="362" t="s">
        <v>2207</v>
      </c>
      <c r="AQ2754" s="362" t="s">
        <v>2207</v>
      </c>
      <c r="AR2754" s="362" t="s">
        <v>2207</v>
      </c>
      <c r="AS2754" s="362" t="s">
        <v>2207</v>
      </c>
      <c r="AT2754" s="105"/>
      <c r="AU2754" s="105" t="s">
        <v>234</v>
      </c>
      <c r="AV2754" s="126">
        <v>4.0999999999999996</v>
      </c>
    </row>
    <row r="2755" spans="1:48" ht="23.25" customHeight="1">
      <c r="B2755" s="440"/>
      <c r="D2755" s="105" t="s">
        <v>3593</v>
      </c>
      <c r="E2755" s="164" t="s">
        <v>3593</v>
      </c>
      <c r="F2755" s="165" t="s">
        <v>995</v>
      </c>
      <c r="G2755" s="126">
        <v>4.0999999999999996</v>
      </c>
      <c r="H2755" s="166">
        <v>613</v>
      </c>
      <c r="I2755" s="166">
        <v>641</v>
      </c>
      <c r="J2755" s="166">
        <v>738</v>
      </c>
      <c r="K2755" s="357">
        <v>613</v>
      </c>
      <c r="L2755" s="357">
        <v>641</v>
      </c>
      <c r="M2755" s="357">
        <v>738</v>
      </c>
      <c r="N2755" s="357">
        <v>661</v>
      </c>
      <c r="O2755" s="357">
        <v>602</v>
      </c>
      <c r="P2755" s="357">
        <v>642</v>
      </c>
      <c r="Q2755" s="357">
        <v>739</v>
      </c>
      <c r="R2755" s="357">
        <v>619</v>
      </c>
      <c r="S2755" s="362" t="s">
        <v>2207</v>
      </c>
      <c r="T2755" s="362" t="s">
        <v>2207</v>
      </c>
      <c r="U2755" s="362" t="s">
        <v>2207</v>
      </c>
      <c r="V2755" s="362" t="s">
        <v>2207</v>
      </c>
      <c r="W2755" s="362" t="s">
        <v>2207</v>
      </c>
      <c r="X2755" s="357">
        <v>616</v>
      </c>
      <c r="Y2755" s="357">
        <v>674</v>
      </c>
      <c r="Z2755" s="357">
        <v>841</v>
      </c>
      <c r="AA2755" s="357">
        <v>717</v>
      </c>
      <c r="AB2755" s="357">
        <v>648</v>
      </c>
      <c r="AC2755" s="357">
        <v>736</v>
      </c>
      <c r="AD2755" s="357">
        <v>879</v>
      </c>
      <c r="AE2755" s="357">
        <v>753</v>
      </c>
      <c r="AF2755" s="357">
        <v>825</v>
      </c>
      <c r="AG2755" s="357">
        <v>916</v>
      </c>
      <c r="AH2755" s="357">
        <v>1091</v>
      </c>
      <c r="AI2755" s="368" t="s">
        <v>2207</v>
      </c>
      <c r="AJ2755" s="357">
        <v>619</v>
      </c>
      <c r="AK2755" s="357">
        <v>677</v>
      </c>
      <c r="AL2755" s="357">
        <v>843</v>
      </c>
      <c r="AM2755" s="357">
        <v>650</v>
      </c>
      <c r="AN2755" s="357">
        <v>725</v>
      </c>
      <c r="AO2755" s="357">
        <v>844</v>
      </c>
      <c r="AP2755" s="362" t="s">
        <v>2207</v>
      </c>
      <c r="AQ2755" s="362" t="s">
        <v>2207</v>
      </c>
      <c r="AR2755" s="362" t="s">
        <v>2207</v>
      </c>
      <c r="AS2755" s="362" t="s">
        <v>2207</v>
      </c>
      <c r="AT2755" s="105"/>
      <c r="AU2755" s="105" t="s">
        <v>3593</v>
      </c>
      <c r="AV2755" s="126">
        <v>4.0999999999999996</v>
      </c>
    </row>
    <row r="2756" spans="1:48" ht="23.25" customHeight="1">
      <c r="B2756" s="440"/>
      <c r="D2756" s="105" t="s">
        <v>235</v>
      </c>
      <c r="E2756" s="164" t="s">
        <v>235</v>
      </c>
      <c r="F2756" s="165" t="s">
        <v>992</v>
      </c>
      <c r="G2756" s="126">
        <v>4.0999999999999996</v>
      </c>
      <c r="H2756" s="166">
        <v>543</v>
      </c>
      <c r="I2756" s="166">
        <v>573</v>
      </c>
      <c r="J2756" s="166">
        <v>659</v>
      </c>
      <c r="K2756" s="357">
        <v>543</v>
      </c>
      <c r="L2756" s="357">
        <v>573</v>
      </c>
      <c r="M2756" s="357">
        <v>659</v>
      </c>
      <c r="N2756" s="357">
        <v>589</v>
      </c>
      <c r="O2756" s="357">
        <v>533</v>
      </c>
      <c r="P2756" s="357">
        <v>573</v>
      </c>
      <c r="Q2756" s="357">
        <v>659</v>
      </c>
      <c r="R2756" s="357">
        <v>565</v>
      </c>
      <c r="S2756" s="362" t="s">
        <v>2207</v>
      </c>
      <c r="T2756" s="362" t="s">
        <v>2207</v>
      </c>
      <c r="U2756" s="362" t="s">
        <v>2207</v>
      </c>
      <c r="V2756" s="362" t="s">
        <v>2207</v>
      </c>
      <c r="W2756" s="362" t="s">
        <v>2207</v>
      </c>
      <c r="X2756" s="357">
        <v>532</v>
      </c>
      <c r="Y2756" s="357">
        <v>588</v>
      </c>
      <c r="Z2756" s="357">
        <v>739</v>
      </c>
      <c r="AA2756" s="357">
        <v>624</v>
      </c>
      <c r="AB2756" s="357">
        <v>532</v>
      </c>
      <c r="AC2756" s="357">
        <v>617</v>
      </c>
      <c r="AD2756" s="357">
        <v>739</v>
      </c>
      <c r="AE2756" s="357">
        <v>624</v>
      </c>
      <c r="AF2756" s="357">
        <v>567</v>
      </c>
      <c r="AG2756" s="357">
        <v>654</v>
      </c>
      <c r="AH2756" s="357">
        <v>782</v>
      </c>
      <c r="AI2756" s="368" t="s">
        <v>2207</v>
      </c>
      <c r="AJ2756" s="357">
        <v>534</v>
      </c>
      <c r="AK2756" s="357">
        <v>591</v>
      </c>
      <c r="AL2756" s="357">
        <v>741</v>
      </c>
      <c r="AM2756" s="357">
        <v>534</v>
      </c>
      <c r="AN2756" s="357">
        <v>608</v>
      </c>
      <c r="AO2756" s="357">
        <v>711</v>
      </c>
      <c r="AP2756" s="362" t="s">
        <v>2207</v>
      </c>
      <c r="AQ2756" s="362" t="s">
        <v>2207</v>
      </c>
      <c r="AR2756" s="362" t="s">
        <v>2207</v>
      </c>
      <c r="AS2756" s="357">
        <v>704</v>
      </c>
      <c r="AT2756" s="105"/>
      <c r="AU2756" s="105" t="s">
        <v>235</v>
      </c>
      <c r="AV2756" s="126">
        <v>4.0999999999999996</v>
      </c>
    </row>
    <row r="2757" spans="1:48" ht="23.25" customHeight="1">
      <c r="B2757" s="440"/>
      <c r="D2757" s="105" t="s">
        <v>3594</v>
      </c>
      <c r="E2757" s="164" t="s">
        <v>3594</v>
      </c>
      <c r="F2757" s="165" t="s">
        <v>992</v>
      </c>
      <c r="G2757" s="126">
        <v>4.0999999999999996</v>
      </c>
      <c r="H2757" s="166">
        <v>543</v>
      </c>
      <c r="I2757" s="166">
        <v>573</v>
      </c>
      <c r="J2757" s="166">
        <v>659</v>
      </c>
      <c r="K2757" s="357">
        <v>543</v>
      </c>
      <c r="L2757" s="357">
        <v>573</v>
      </c>
      <c r="M2757" s="357">
        <v>659</v>
      </c>
      <c r="N2757" s="357">
        <v>589</v>
      </c>
      <c r="O2757" s="357">
        <v>533</v>
      </c>
      <c r="P2757" s="357">
        <v>573</v>
      </c>
      <c r="Q2757" s="357">
        <v>659</v>
      </c>
      <c r="R2757" s="357">
        <v>565</v>
      </c>
      <c r="S2757" s="362" t="s">
        <v>2207</v>
      </c>
      <c r="T2757" s="362" t="s">
        <v>2207</v>
      </c>
      <c r="U2757" s="362" t="s">
        <v>2207</v>
      </c>
      <c r="V2757" s="362" t="s">
        <v>2207</v>
      </c>
      <c r="W2757" s="362" t="s">
        <v>2207</v>
      </c>
      <c r="X2757" s="357">
        <v>532</v>
      </c>
      <c r="Y2757" s="357">
        <v>588</v>
      </c>
      <c r="Z2757" s="357">
        <v>739</v>
      </c>
      <c r="AA2757" s="357">
        <v>624</v>
      </c>
      <c r="AB2757" s="357">
        <v>532</v>
      </c>
      <c r="AC2757" s="357">
        <v>617</v>
      </c>
      <c r="AD2757" s="357">
        <v>739</v>
      </c>
      <c r="AE2757" s="357">
        <v>624</v>
      </c>
      <c r="AF2757" s="357">
        <v>567</v>
      </c>
      <c r="AG2757" s="357">
        <v>654</v>
      </c>
      <c r="AH2757" s="357">
        <v>782</v>
      </c>
      <c r="AI2757" s="368" t="s">
        <v>2207</v>
      </c>
      <c r="AJ2757" s="357">
        <v>534</v>
      </c>
      <c r="AK2757" s="357">
        <v>591</v>
      </c>
      <c r="AL2757" s="357">
        <v>741</v>
      </c>
      <c r="AM2757" s="357">
        <v>534</v>
      </c>
      <c r="AN2757" s="357">
        <v>608</v>
      </c>
      <c r="AO2757" s="357">
        <v>711</v>
      </c>
      <c r="AP2757" s="362" t="s">
        <v>2207</v>
      </c>
      <c r="AQ2757" s="362" t="s">
        <v>2207</v>
      </c>
      <c r="AR2757" s="362" t="s">
        <v>2207</v>
      </c>
      <c r="AS2757" s="357">
        <v>704</v>
      </c>
      <c r="AT2757" s="105"/>
      <c r="AU2757" s="105" t="s">
        <v>3594</v>
      </c>
      <c r="AV2757" s="126">
        <v>4.0999999999999996</v>
      </c>
    </row>
    <row r="2758" spans="1:48" ht="23.25" customHeight="1">
      <c r="B2758" s="440"/>
      <c r="D2758" s="105" t="s">
        <v>237</v>
      </c>
      <c r="E2758" s="164" t="s">
        <v>237</v>
      </c>
      <c r="F2758" s="165" t="s">
        <v>887</v>
      </c>
      <c r="G2758" s="126">
        <v>4.0999999999999996</v>
      </c>
      <c r="H2758" s="166">
        <v>613</v>
      </c>
      <c r="I2758" s="166">
        <v>641</v>
      </c>
      <c r="J2758" s="166">
        <v>738</v>
      </c>
      <c r="K2758" s="357">
        <v>613</v>
      </c>
      <c r="L2758" s="357">
        <v>641</v>
      </c>
      <c r="M2758" s="357">
        <v>738</v>
      </c>
      <c r="N2758" s="357">
        <v>661</v>
      </c>
      <c r="O2758" s="357">
        <v>602</v>
      </c>
      <c r="P2758" s="357">
        <v>642</v>
      </c>
      <c r="Q2758" s="357">
        <v>739</v>
      </c>
      <c r="R2758" s="357">
        <v>598</v>
      </c>
      <c r="S2758" s="362" t="s">
        <v>2207</v>
      </c>
      <c r="T2758" s="362" t="s">
        <v>2207</v>
      </c>
      <c r="U2758" s="362" t="s">
        <v>2207</v>
      </c>
      <c r="V2758" s="362" t="s">
        <v>2207</v>
      </c>
      <c r="W2758" s="362" t="s">
        <v>2207</v>
      </c>
      <c r="X2758" s="357">
        <v>616</v>
      </c>
      <c r="Y2758" s="357">
        <v>674</v>
      </c>
      <c r="Z2758" s="357">
        <v>841</v>
      </c>
      <c r="AA2758" s="357">
        <v>717</v>
      </c>
      <c r="AB2758" s="357">
        <v>648</v>
      </c>
      <c r="AC2758" s="357">
        <v>736</v>
      </c>
      <c r="AD2758" s="357">
        <v>879</v>
      </c>
      <c r="AE2758" s="357">
        <v>753</v>
      </c>
      <c r="AF2758" s="357">
        <v>825</v>
      </c>
      <c r="AG2758" s="357">
        <v>916</v>
      </c>
      <c r="AH2758" s="357">
        <v>1091</v>
      </c>
      <c r="AI2758" s="368" t="s">
        <v>2207</v>
      </c>
      <c r="AJ2758" s="357">
        <v>619</v>
      </c>
      <c r="AK2758" s="357">
        <v>677</v>
      </c>
      <c r="AL2758" s="357">
        <v>843</v>
      </c>
      <c r="AM2758" s="357">
        <v>650</v>
      </c>
      <c r="AN2758" s="357">
        <v>725</v>
      </c>
      <c r="AO2758" s="357">
        <v>844</v>
      </c>
      <c r="AP2758" s="362" t="s">
        <v>2207</v>
      </c>
      <c r="AQ2758" s="362" t="s">
        <v>2207</v>
      </c>
      <c r="AR2758" s="362" t="s">
        <v>2207</v>
      </c>
      <c r="AS2758" s="362" t="s">
        <v>2207</v>
      </c>
      <c r="AT2758" s="105"/>
      <c r="AU2758" s="105" t="s">
        <v>237</v>
      </c>
      <c r="AV2758" s="126">
        <v>4.0999999999999996</v>
      </c>
    </row>
    <row r="2759" spans="1:48" ht="23.25" customHeight="1">
      <c r="B2759" s="440"/>
      <c r="D2759" s="105" t="s">
        <v>3596</v>
      </c>
      <c r="E2759" s="164" t="s">
        <v>3596</v>
      </c>
      <c r="F2759" s="165" t="s">
        <v>887</v>
      </c>
      <c r="G2759" s="126">
        <v>4.0999999999999996</v>
      </c>
      <c r="H2759" s="166">
        <v>613</v>
      </c>
      <c r="I2759" s="166">
        <v>641</v>
      </c>
      <c r="J2759" s="166">
        <v>738</v>
      </c>
      <c r="K2759" s="357">
        <v>613</v>
      </c>
      <c r="L2759" s="357">
        <v>641</v>
      </c>
      <c r="M2759" s="357">
        <v>738</v>
      </c>
      <c r="N2759" s="357">
        <v>661</v>
      </c>
      <c r="O2759" s="357">
        <v>602</v>
      </c>
      <c r="P2759" s="357">
        <v>642</v>
      </c>
      <c r="Q2759" s="357">
        <v>739</v>
      </c>
      <c r="R2759" s="357">
        <v>598</v>
      </c>
      <c r="S2759" s="362" t="s">
        <v>2207</v>
      </c>
      <c r="T2759" s="362" t="s">
        <v>2207</v>
      </c>
      <c r="U2759" s="362" t="s">
        <v>2207</v>
      </c>
      <c r="V2759" s="362" t="s">
        <v>2207</v>
      </c>
      <c r="W2759" s="362" t="s">
        <v>2207</v>
      </c>
      <c r="X2759" s="357">
        <v>616</v>
      </c>
      <c r="Y2759" s="357">
        <v>674</v>
      </c>
      <c r="Z2759" s="357">
        <v>841</v>
      </c>
      <c r="AA2759" s="357">
        <v>717</v>
      </c>
      <c r="AB2759" s="357">
        <v>648</v>
      </c>
      <c r="AC2759" s="357">
        <v>736</v>
      </c>
      <c r="AD2759" s="357">
        <v>879</v>
      </c>
      <c r="AE2759" s="357">
        <v>753</v>
      </c>
      <c r="AF2759" s="357">
        <v>825</v>
      </c>
      <c r="AG2759" s="357">
        <v>916</v>
      </c>
      <c r="AH2759" s="357">
        <v>1091</v>
      </c>
      <c r="AI2759" s="368" t="s">
        <v>2207</v>
      </c>
      <c r="AJ2759" s="357">
        <v>619</v>
      </c>
      <c r="AK2759" s="357">
        <v>677</v>
      </c>
      <c r="AL2759" s="357">
        <v>843</v>
      </c>
      <c r="AM2759" s="357">
        <v>650</v>
      </c>
      <c r="AN2759" s="357">
        <v>725</v>
      </c>
      <c r="AO2759" s="357">
        <v>844</v>
      </c>
      <c r="AP2759" s="362" t="s">
        <v>2207</v>
      </c>
      <c r="AQ2759" s="362" t="s">
        <v>2207</v>
      </c>
      <c r="AR2759" s="362" t="s">
        <v>2207</v>
      </c>
      <c r="AS2759" s="362" t="s">
        <v>2207</v>
      </c>
      <c r="AT2759" s="105"/>
      <c r="AU2759" s="105" t="s">
        <v>3596</v>
      </c>
      <c r="AV2759" s="126">
        <v>4.0999999999999996</v>
      </c>
    </row>
    <row r="2760" spans="1:48" ht="23.25" customHeight="1">
      <c r="A2760" s="396"/>
      <c r="B2760" s="440"/>
      <c r="D2760" s="105" t="s">
        <v>3063</v>
      </c>
      <c r="E2760" s="164" t="s">
        <v>3063</v>
      </c>
      <c r="F2760" s="165" t="s">
        <v>3820</v>
      </c>
      <c r="G2760" s="126">
        <v>4.5</v>
      </c>
      <c r="H2760" s="166">
        <v>630</v>
      </c>
      <c r="I2760" s="166">
        <v>660</v>
      </c>
      <c r="J2760" s="166">
        <v>789</v>
      </c>
      <c r="K2760" s="357">
        <v>630</v>
      </c>
      <c r="L2760" s="357">
        <v>660</v>
      </c>
      <c r="M2760" s="357">
        <v>789</v>
      </c>
      <c r="N2760" s="357">
        <v>716</v>
      </c>
      <c r="O2760" s="357">
        <v>619</v>
      </c>
      <c r="P2760" s="357">
        <v>661</v>
      </c>
      <c r="Q2760" s="357">
        <v>758</v>
      </c>
      <c r="R2760" s="357">
        <v>697</v>
      </c>
      <c r="S2760" s="362" t="s">
        <v>2207</v>
      </c>
      <c r="T2760" s="362" t="s">
        <v>2207</v>
      </c>
      <c r="U2760" s="362" t="s">
        <v>2207</v>
      </c>
      <c r="V2760" s="362" t="s">
        <v>2207</v>
      </c>
      <c r="W2760" s="362" t="s">
        <v>2207</v>
      </c>
      <c r="X2760" s="357">
        <v>668</v>
      </c>
      <c r="Y2760" s="357">
        <v>762</v>
      </c>
      <c r="Z2760" s="357">
        <v>898</v>
      </c>
      <c r="AA2760" s="357">
        <v>768</v>
      </c>
      <c r="AB2760" s="357">
        <v>690</v>
      </c>
      <c r="AC2760" s="357">
        <v>784</v>
      </c>
      <c r="AD2760" s="357">
        <v>924</v>
      </c>
      <c r="AE2760" s="357">
        <v>792</v>
      </c>
      <c r="AF2760" s="357">
        <v>861</v>
      </c>
      <c r="AG2760" s="357">
        <v>958</v>
      </c>
      <c r="AH2760" s="357">
        <v>1129</v>
      </c>
      <c r="AI2760" s="368" t="s">
        <v>2207</v>
      </c>
      <c r="AJ2760" s="357">
        <v>668</v>
      </c>
      <c r="AK2760" s="357">
        <v>762</v>
      </c>
      <c r="AL2760" s="357">
        <v>898</v>
      </c>
      <c r="AM2760" s="357">
        <v>690</v>
      </c>
      <c r="AN2760" s="357">
        <v>768</v>
      </c>
      <c r="AO2760" s="357">
        <v>886</v>
      </c>
      <c r="AP2760" s="362" t="s">
        <v>2207</v>
      </c>
      <c r="AQ2760" s="362" t="s">
        <v>2207</v>
      </c>
      <c r="AR2760" s="362" t="s">
        <v>2207</v>
      </c>
      <c r="AS2760" s="362" t="s">
        <v>2207</v>
      </c>
      <c r="AT2760" s="105"/>
      <c r="AU2760" s="105" t="s">
        <v>3063</v>
      </c>
      <c r="AV2760" s="126">
        <v>4.5</v>
      </c>
    </row>
    <row r="2761" spans="1:48" ht="23.25" customHeight="1">
      <c r="B2761" s="440"/>
      <c r="D2761" s="105" t="s">
        <v>3597</v>
      </c>
      <c r="E2761" s="164" t="s">
        <v>3597</v>
      </c>
      <c r="F2761" s="165" t="s">
        <v>3820</v>
      </c>
      <c r="G2761" s="126">
        <v>4.5</v>
      </c>
      <c r="H2761" s="166">
        <v>630</v>
      </c>
      <c r="I2761" s="166">
        <v>660</v>
      </c>
      <c r="J2761" s="166">
        <v>789</v>
      </c>
      <c r="K2761" s="357">
        <v>630</v>
      </c>
      <c r="L2761" s="357">
        <v>660</v>
      </c>
      <c r="M2761" s="357">
        <v>789</v>
      </c>
      <c r="N2761" s="357">
        <v>716</v>
      </c>
      <c r="O2761" s="357">
        <v>619</v>
      </c>
      <c r="P2761" s="357">
        <v>661</v>
      </c>
      <c r="Q2761" s="357">
        <v>758</v>
      </c>
      <c r="R2761" s="357">
        <v>697</v>
      </c>
      <c r="S2761" s="362" t="s">
        <v>2207</v>
      </c>
      <c r="T2761" s="362" t="s">
        <v>2207</v>
      </c>
      <c r="U2761" s="362" t="s">
        <v>2207</v>
      </c>
      <c r="V2761" s="362" t="s">
        <v>2207</v>
      </c>
      <c r="W2761" s="362" t="s">
        <v>2207</v>
      </c>
      <c r="X2761" s="357">
        <v>668</v>
      </c>
      <c r="Y2761" s="357">
        <v>762</v>
      </c>
      <c r="Z2761" s="357">
        <v>898</v>
      </c>
      <c r="AA2761" s="357">
        <v>768</v>
      </c>
      <c r="AB2761" s="357">
        <v>690</v>
      </c>
      <c r="AC2761" s="357">
        <v>784</v>
      </c>
      <c r="AD2761" s="357">
        <v>924</v>
      </c>
      <c r="AE2761" s="357">
        <v>792</v>
      </c>
      <c r="AF2761" s="357">
        <v>861</v>
      </c>
      <c r="AG2761" s="357">
        <v>958</v>
      </c>
      <c r="AH2761" s="357">
        <v>1129</v>
      </c>
      <c r="AI2761" s="368" t="s">
        <v>2207</v>
      </c>
      <c r="AJ2761" s="357">
        <v>668</v>
      </c>
      <c r="AK2761" s="357">
        <v>762</v>
      </c>
      <c r="AL2761" s="357">
        <v>898</v>
      </c>
      <c r="AM2761" s="357">
        <v>690</v>
      </c>
      <c r="AN2761" s="357">
        <v>768</v>
      </c>
      <c r="AO2761" s="357">
        <v>886</v>
      </c>
      <c r="AP2761" s="362" t="s">
        <v>2207</v>
      </c>
      <c r="AQ2761" s="362" t="s">
        <v>2207</v>
      </c>
      <c r="AR2761" s="362" t="s">
        <v>2207</v>
      </c>
      <c r="AS2761" s="362" t="s">
        <v>2207</v>
      </c>
      <c r="AT2761" s="105"/>
      <c r="AU2761" s="105" t="s">
        <v>3597</v>
      </c>
      <c r="AV2761" s="126">
        <v>4.5</v>
      </c>
    </row>
    <row r="2762" spans="1:48" ht="23.25" customHeight="1">
      <c r="B2762" s="440"/>
      <c r="D2762" s="105" t="s">
        <v>3064</v>
      </c>
      <c r="E2762" s="164" t="s">
        <v>3064</v>
      </c>
      <c r="F2762" s="165" t="s">
        <v>3821</v>
      </c>
      <c r="G2762" s="126">
        <v>4.5</v>
      </c>
      <c r="H2762" s="166">
        <v>565</v>
      </c>
      <c r="I2762" s="166">
        <v>597</v>
      </c>
      <c r="J2762" s="166">
        <v>711</v>
      </c>
      <c r="K2762" s="357">
        <v>565</v>
      </c>
      <c r="L2762" s="357">
        <v>597</v>
      </c>
      <c r="M2762" s="357">
        <v>711</v>
      </c>
      <c r="N2762" s="357">
        <v>643</v>
      </c>
      <c r="O2762" s="357">
        <v>555</v>
      </c>
      <c r="P2762" s="357">
        <v>597</v>
      </c>
      <c r="Q2762" s="357">
        <v>688</v>
      </c>
      <c r="R2762" s="357">
        <v>628</v>
      </c>
      <c r="S2762" s="362" t="s">
        <v>2207</v>
      </c>
      <c r="T2762" s="362" t="s">
        <v>2207</v>
      </c>
      <c r="U2762" s="362" t="s">
        <v>2207</v>
      </c>
      <c r="V2762" s="362" t="s">
        <v>2207</v>
      </c>
      <c r="W2762" s="362" t="s">
        <v>2207</v>
      </c>
      <c r="X2762" s="357">
        <v>578</v>
      </c>
      <c r="Y2762" s="357">
        <v>669</v>
      </c>
      <c r="Z2762" s="357">
        <v>789</v>
      </c>
      <c r="AA2762" s="357">
        <v>668</v>
      </c>
      <c r="AB2762" s="357">
        <v>578</v>
      </c>
      <c r="AC2762" s="357">
        <v>676</v>
      </c>
      <c r="AD2762" s="357">
        <v>797</v>
      </c>
      <c r="AE2762" s="357">
        <v>668</v>
      </c>
      <c r="AF2762" s="357">
        <v>612</v>
      </c>
      <c r="AG2762" s="357">
        <v>704</v>
      </c>
      <c r="AH2762" s="357">
        <v>831</v>
      </c>
      <c r="AI2762" s="368" t="s">
        <v>2207</v>
      </c>
      <c r="AJ2762" s="357">
        <v>578</v>
      </c>
      <c r="AK2762" s="357">
        <v>669</v>
      </c>
      <c r="AL2762" s="357">
        <v>789</v>
      </c>
      <c r="AM2762" s="357">
        <v>578</v>
      </c>
      <c r="AN2762" s="357">
        <v>663</v>
      </c>
      <c r="AO2762" s="357">
        <v>764</v>
      </c>
      <c r="AP2762" s="362" t="s">
        <v>2207</v>
      </c>
      <c r="AQ2762" s="362" t="s">
        <v>2207</v>
      </c>
      <c r="AR2762" s="362" t="s">
        <v>2207</v>
      </c>
      <c r="AS2762" s="357">
        <v>753</v>
      </c>
      <c r="AT2762" s="105"/>
      <c r="AU2762" s="105" t="s">
        <v>3064</v>
      </c>
      <c r="AV2762" s="126">
        <v>4.5</v>
      </c>
    </row>
    <row r="2763" spans="1:48" ht="23.25" customHeight="1">
      <c r="B2763" s="440"/>
      <c r="D2763" s="105" t="s">
        <v>3598</v>
      </c>
      <c r="E2763" s="164" t="s">
        <v>3598</v>
      </c>
      <c r="F2763" s="165" t="s">
        <v>3821</v>
      </c>
      <c r="G2763" s="126">
        <v>4.5</v>
      </c>
      <c r="H2763" s="166">
        <v>565</v>
      </c>
      <c r="I2763" s="166">
        <v>597</v>
      </c>
      <c r="J2763" s="166">
        <v>711</v>
      </c>
      <c r="K2763" s="357">
        <v>565</v>
      </c>
      <c r="L2763" s="357">
        <v>597</v>
      </c>
      <c r="M2763" s="357">
        <v>711</v>
      </c>
      <c r="N2763" s="357">
        <v>643</v>
      </c>
      <c r="O2763" s="357">
        <v>555</v>
      </c>
      <c r="P2763" s="357">
        <v>597</v>
      </c>
      <c r="Q2763" s="357">
        <v>688</v>
      </c>
      <c r="R2763" s="357">
        <v>628</v>
      </c>
      <c r="S2763" s="362" t="s">
        <v>2207</v>
      </c>
      <c r="T2763" s="362" t="s">
        <v>2207</v>
      </c>
      <c r="U2763" s="362" t="s">
        <v>2207</v>
      </c>
      <c r="V2763" s="362" t="s">
        <v>2207</v>
      </c>
      <c r="W2763" s="362" t="s">
        <v>2207</v>
      </c>
      <c r="X2763" s="357">
        <v>578</v>
      </c>
      <c r="Y2763" s="357">
        <v>669</v>
      </c>
      <c r="Z2763" s="357">
        <v>789</v>
      </c>
      <c r="AA2763" s="357">
        <v>668</v>
      </c>
      <c r="AB2763" s="357">
        <v>578</v>
      </c>
      <c r="AC2763" s="357">
        <v>676</v>
      </c>
      <c r="AD2763" s="357">
        <v>797</v>
      </c>
      <c r="AE2763" s="357">
        <v>668</v>
      </c>
      <c r="AF2763" s="357">
        <v>612</v>
      </c>
      <c r="AG2763" s="357">
        <v>704</v>
      </c>
      <c r="AH2763" s="357">
        <v>831</v>
      </c>
      <c r="AI2763" s="368" t="s">
        <v>2207</v>
      </c>
      <c r="AJ2763" s="357">
        <v>578</v>
      </c>
      <c r="AK2763" s="357">
        <v>669</v>
      </c>
      <c r="AL2763" s="357">
        <v>789</v>
      </c>
      <c r="AM2763" s="357">
        <v>578</v>
      </c>
      <c r="AN2763" s="357">
        <v>663</v>
      </c>
      <c r="AO2763" s="357">
        <v>764</v>
      </c>
      <c r="AP2763" s="362" t="s">
        <v>2207</v>
      </c>
      <c r="AQ2763" s="362" t="s">
        <v>2207</v>
      </c>
      <c r="AR2763" s="362" t="s">
        <v>2207</v>
      </c>
      <c r="AS2763" s="357">
        <v>753</v>
      </c>
      <c r="AT2763" s="105"/>
      <c r="AU2763" s="105" t="s">
        <v>3598</v>
      </c>
      <c r="AV2763" s="126">
        <v>4.5</v>
      </c>
    </row>
    <row r="2764" spans="1:48" ht="23.25" customHeight="1">
      <c r="B2764" s="440"/>
      <c r="D2764" s="105" t="s">
        <v>3066</v>
      </c>
      <c r="E2764" s="164" t="s">
        <v>3066</v>
      </c>
      <c r="F2764" s="165" t="s">
        <v>3823</v>
      </c>
      <c r="G2764" s="126">
        <v>4.5</v>
      </c>
      <c r="H2764" s="166">
        <v>630</v>
      </c>
      <c r="I2764" s="166">
        <v>660</v>
      </c>
      <c r="J2764" s="166">
        <v>789</v>
      </c>
      <c r="K2764" s="357">
        <v>630</v>
      </c>
      <c r="L2764" s="357">
        <v>660</v>
      </c>
      <c r="M2764" s="357">
        <v>789</v>
      </c>
      <c r="N2764" s="357">
        <v>716</v>
      </c>
      <c r="O2764" s="357">
        <v>619</v>
      </c>
      <c r="P2764" s="357">
        <v>661</v>
      </c>
      <c r="Q2764" s="357">
        <v>758</v>
      </c>
      <c r="R2764" s="357">
        <v>697</v>
      </c>
      <c r="S2764" s="362" t="s">
        <v>2207</v>
      </c>
      <c r="T2764" s="362" t="s">
        <v>2207</v>
      </c>
      <c r="U2764" s="362" t="s">
        <v>2207</v>
      </c>
      <c r="V2764" s="362" t="s">
        <v>2207</v>
      </c>
      <c r="W2764" s="362" t="s">
        <v>2207</v>
      </c>
      <c r="X2764" s="357">
        <v>668</v>
      </c>
      <c r="Y2764" s="357">
        <v>762</v>
      </c>
      <c r="Z2764" s="357">
        <v>898</v>
      </c>
      <c r="AA2764" s="357">
        <v>768</v>
      </c>
      <c r="AB2764" s="357">
        <v>690</v>
      </c>
      <c r="AC2764" s="357">
        <v>784</v>
      </c>
      <c r="AD2764" s="357">
        <v>924</v>
      </c>
      <c r="AE2764" s="357">
        <v>792</v>
      </c>
      <c r="AF2764" s="357">
        <v>861</v>
      </c>
      <c r="AG2764" s="357">
        <v>958</v>
      </c>
      <c r="AH2764" s="357">
        <v>1129</v>
      </c>
      <c r="AI2764" s="368" t="s">
        <v>2207</v>
      </c>
      <c r="AJ2764" s="357">
        <v>668</v>
      </c>
      <c r="AK2764" s="357">
        <v>762</v>
      </c>
      <c r="AL2764" s="357">
        <v>898</v>
      </c>
      <c r="AM2764" s="357">
        <v>690</v>
      </c>
      <c r="AN2764" s="357">
        <v>768</v>
      </c>
      <c r="AO2764" s="357">
        <v>886</v>
      </c>
      <c r="AP2764" s="362" t="s">
        <v>2207</v>
      </c>
      <c r="AQ2764" s="362" t="s">
        <v>2207</v>
      </c>
      <c r="AR2764" s="362" t="s">
        <v>2207</v>
      </c>
      <c r="AS2764" s="362" t="s">
        <v>2207</v>
      </c>
      <c r="AT2764" s="105"/>
      <c r="AU2764" s="105" t="s">
        <v>3066</v>
      </c>
      <c r="AV2764" s="126">
        <v>4.5</v>
      </c>
    </row>
    <row r="2765" spans="1:48" ht="23.25" customHeight="1">
      <c r="B2765" s="440"/>
      <c r="D2765" s="105" t="s">
        <v>3600</v>
      </c>
      <c r="E2765" s="164" t="s">
        <v>3600</v>
      </c>
      <c r="F2765" s="165" t="s">
        <v>3823</v>
      </c>
      <c r="G2765" s="126">
        <v>4.5</v>
      </c>
      <c r="H2765" s="166">
        <v>630</v>
      </c>
      <c r="I2765" s="166">
        <v>660</v>
      </c>
      <c r="J2765" s="166">
        <v>789</v>
      </c>
      <c r="K2765" s="357">
        <v>630</v>
      </c>
      <c r="L2765" s="357">
        <v>660</v>
      </c>
      <c r="M2765" s="357">
        <v>789</v>
      </c>
      <c r="N2765" s="357">
        <v>716</v>
      </c>
      <c r="O2765" s="357">
        <v>619</v>
      </c>
      <c r="P2765" s="357">
        <v>661</v>
      </c>
      <c r="Q2765" s="357">
        <v>758</v>
      </c>
      <c r="R2765" s="357">
        <v>697</v>
      </c>
      <c r="S2765" s="362" t="s">
        <v>2207</v>
      </c>
      <c r="T2765" s="362" t="s">
        <v>2207</v>
      </c>
      <c r="U2765" s="362" t="s">
        <v>2207</v>
      </c>
      <c r="V2765" s="362" t="s">
        <v>2207</v>
      </c>
      <c r="W2765" s="362" t="s">
        <v>2207</v>
      </c>
      <c r="X2765" s="357">
        <v>668</v>
      </c>
      <c r="Y2765" s="357">
        <v>762</v>
      </c>
      <c r="Z2765" s="357">
        <v>898</v>
      </c>
      <c r="AA2765" s="357">
        <v>768</v>
      </c>
      <c r="AB2765" s="357">
        <v>690</v>
      </c>
      <c r="AC2765" s="357">
        <v>784</v>
      </c>
      <c r="AD2765" s="357">
        <v>924</v>
      </c>
      <c r="AE2765" s="357">
        <v>792</v>
      </c>
      <c r="AF2765" s="357">
        <v>861</v>
      </c>
      <c r="AG2765" s="357">
        <v>958</v>
      </c>
      <c r="AH2765" s="357">
        <v>1129</v>
      </c>
      <c r="AI2765" s="368" t="s">
        <v>2207</v>
      </c>
      <c r="AJ2765" s="357">
        <v>668</v>
      </c>
      <c r="AK2765" s="357">
        <v>762</v>
      </c>
      <c r="AL2765" s="357">
        <v>898</v>
      </c>
      <c r="AM2765" s="357">
        <v>690</v>
      </c>
      <c r="AN2765" s="357">
        <v>768</v>
      </c>
      <c r="AO2765" s="357">
        <v>886</v>
      </c>
      <c r="AP2765" s="362" t="s">
        <v>2207</v>
      </c>
      <c r="AQ2765" s="362" t="s">
        <v>2207</v>
      </c>
      <c r="AR2765" s="362" t="s">
        <v>2207</v>
      </c>
      <c r="AS2765" s="362" t="s">
        <v>2207</v>
      </c>
      <c r="AT2765" s="105"/>
      <c r="AU2765" s="105" t="s">
        <v>3600</v>
      </c>
      <c r="AV2765" s="126">
        <v>4.5</v>
      </c>
    </row>
    <row r="2766" spans="1:48" ht="23.25" customHeight="1">
      <c r="B2766" s="440"/>
      <c r="D2766" s="105" t="s">
        <v>238</v>
      </c>
      <c r="E2766" s="164" t="s">
        <v>238</v>
      </c>
      <c r="F2766" s="165" t="s">
        <v>996</v>
      </c>
      <c r="G2766" s="126">
        <v>4.8</v>
      </c>
      <c r="H2766" s="166">
        <v>672</v>
      </c>
      <c r="I2766" s="166">
        <v>705</v>
      </c>
      <c r="J2766" s="166">
        <v>811</v>
      </c>
      <c r="K2766" s="357">
        <v>672</v>
      </c>
      <c r="L2766" s="357">
        <v>705</v>
      </c>
      <c r="M2766" s="357">
        <v>811</v>
      </c>
      <c r="N2766" s="357">
        <v>725</v>
      </c>
      <c r="O2766" s="357">
        <v>659</v>
      </c>
      <c r="P2766" s="357">
        <v>706</v>
      </c>
      <c r="Q2766" s="357">
        <v>812</v>
      </c>
      <c r="R2766" s="357">
        <v>680</v>
      </c>
      <c r="S2766" s="362" t="s">
        <v>2207</v>
      </c>
      <c r="T2766" s="362" t="s">
        <v>2207</v>
      </c>
      <c r="U2766" s="362" t="s">
        <v>2207</v>
      </c>
      <c r="V2766" s="362" t="s">
        <v>2207</v>
      </c>
      <c r="W2766" s="362" t="s">
        <v>2207</v>
      </c>
      <c r="X2766" s="357">
        <v>670</v>
      </c>
      <c r="Y2766" s="357">
        <v>735</v>
      </c>
      <c r="Z2766" s="357">
        <v>921</v>
      </c>
      <c r="AA2766" s="357">
        <v>781</v>
      </c>
      <c r="AB2766" s="357">
        <v>702</v>
      </c>
      <c r="AC2766" s="357">
        <v>802</v>
      </c>
      <c r="AD2766" s="357">
        <v>959</v>
      </c>
      <c r="AE2766" s="357">
        <v>817</v>
      </c>
      <c r="AF2766" s="357">
        <v>878</v>
      </c>
      <c r="AG2766" s="357">
        <v>983</v>
      </c>
      <c r="AH2766" s="357">
        <v>1172</v>
      </c>
      <c r="AI2766" s="368" t="s">
        <v>2207</v>
      </c>
      <c r="AJ2766" s="357">
        <v>672</v>
      </c>
      <c r="AK2766" s="357">
        <v>739</v>
      </c>
      <c r="AL2766" s="357">
        <v>923</v>
      </c>
      <c r="AM2766" s="357">
        <v>704</v>
      </c>
      <c r="AN2766" s="357">
        <v>790</v>
      </c>
      <c r="AO2766" s="357">
        <v>922</v>
      </c>
      <c r="AP2766" s="362" t="s">
        <v>2207</v>
      </c>
      <c r="AQ2766" s="362" t="s">
        <v>2207</v>
      </c>
      <c r="AR2766" s="362" t="s">
        <v>2207</v>
      </c>
      <c r="AS2766" s="362" t="s">
        <v>2207</v>
      </c>
      <c r="AT2766" s="105"/>
      <c r="AU2766" s="105" t="s">
        <v>238</v>
      </c>
      <c r="AV2766" s="126">
        <v>4.8</v>
      </c>
    </row>
    <row r="2767" spans="1:48" ht="23.25" customHeight="1">
      <c r="A2767" s="396"/>
      <c r="B2767" s="440"/>
      <c r="D2767" s="105" t="s">
        <v>3601</v>
      </c>
      <c r="E2767" s="164" t="s">
        <v>3601</v>
      </c>
      <c r="F2767" s="165" t="s">
        <v>996</v>
      </c>
      <c r="G2767" s="126">
        <v>4.8</v>
      </c>
      <c r="H2767" s="166">
        <v>672</v>
      </c>
      <c r="I2767" s="166">
        <v>705</v>
      </c>
      <c r="J2767" s="166">
        <v>811</v>
      </c>
      <c r="K2767" s="357">
        <v>672</v>
      </c>
      <c r="L2767" s="357">
        <v>705</v>
      </c>
      <c r="M2767" s="357">
        <v>811</v>
      </c>
      <c r="N2767" s="357">
        <v>725</v>
      </c>
      <c r="O2767" s="357">
        <v>659</v>
      </c>
      <c r="P2767" s="357">
        <v>706</v>
      </c>
      <c r="Q2767" s="357">
        <v>812</v>
      </c>
      <c r="R2767" s="357">
        <v>680</v>
      </c>
      <c r="S2767" s="362" t="s">
        <v>2207</v>
      </c>
      <c r="T2767" s="362" t="s">
        <v>2207</v>
      </c>
      <c r="U2767" s="362" t="s">
        <v>2207</v>
      </c>
      <c r="V2767" s="362" t="s">
        <v>2207</v>
      </c>
      <c r="W2767" s="362" t="s">
        <v>2207</v>
      </c>
      <c r="X2767" s="357">
        <v>670</v>
      </c>
      <c r="Y2767" s="357">
        <v>735</v>
      </c>
      <c r="Z2767" s="357">
        <v>921</v>
      </c>
      <c r="AA2767" s="357">
        <v>781</v>
      </c>
      <c r="AB2767" s="357">
        <v>702</v>
      </c>
      <c r="AC2767" s="357">
        <v>802</v>
      </c>
      <c r="AD2767" s="357">
        <v>959</v>
      </c>
      <c r="AE2767" s="357">
        <v>817</v>
      </c>
      <c r="AF2767" s="357">
        <v>878</v>
      </c>
      <c r="AG2767" s="357">
        <v>983</v>
      </c>
      <c r="AH2767" s="357">
        <v>1172</v>
      </c>
      <c r="AI2767" s="368" t="s">
        <v>2207</v>
      </c>
      <c r="AJ2767" s="357">
        <v>672</v>
      </c>
      <c r="AK2767" s="357">
        <v>739</v>
      </c>
      <c r="AL2767" s="357">
        <v>923</v>
      </c>
      <c r="AM2767" s="357">
        <v>704</v>
      </c>
      <c r="AN2767" s="357">
        <v>790</v>
      </c>
      <c r="AO2767" s="357">
        <v>922</v>
      </c>
      <c r="AP2767" s="362" t="s">
        <v>2207</v>
      </c>
      <c r="AQ2767" s="362" t="s">
        <v>2207</v>
      </c>
      <c r="AR2767" s="362" t="s">
        <v>2207</v>
      </c>
      <c r="AS2767" s="362" t="s">
        <v>2207</v>
      </c>
      <c r="AT2767" s="105"/>
      <c r="AU2767" s="105" t="s">
        <v>3601</v>
      </c>
      <c r="AV2767" s="126">
        <v>4.8</v>
      </c>
    </row>
    <row r="2768" spans="1:48" ht="23.25" customHeight="1">
      <c r="B2768" s="440"/>
      <c r="D2768" s="105" t="s">
        <v>239</v>
      </c>
      <c r="E2768" s="164" t="s">
        <v>239</v>
      </c>
      <c r="F2768" s="165" t="s">
        <v>993</v>
      </c>
      <c r="G2768" s="126">
        <v>4.8</v>
      </c>
      <c r="H2768" s="166">
        <v>600</v>
      </c>
      <c r="I2768" s="166">
        <v>634</v>
      </c>
      <c r="J2768" s="166">
        <v>730</v>
      </c>
      <c r="K2768" s="357">
        <v>600</v>
      </c>
      <c r="L2768" s="357">
        <v>634</v>
      </c>
      <c r="M2768" s="357">
        <v>730</v>
      </c>
      <c r="N2768" s="357">
        <v>651</v>
      </c>
      <c r="O2768" s="357">
        <v>588</v>
      </c>
      <c r="P2768" s="357">
        <v>634</v>
      </c>
      <c r="Q2768" s="357">
        <v>730</v>
      </c>
      <c r="R2768" s="357">
        <v>624</v>
      </c>
      <c r="S2768" s="362" t="s">
        <v>2207</v>
      </c>
      <c r="T2768" s="362" t="s">
        <v>2207</v>
      </c>
      <c r="U2768" s="362" t="s">
        <v>2207</v>
      </c>
      <c r="V2768" s="362" t="s">
        <v>2207</v>
      </c>
      <c r="W2768" s="362" t="s">
        <v>2207</v>
      </c>
      <c r="X2768" s="357">
        <v>585</v>
      </c>
      <c r="Y2768" s="357">
        <v>649</v>
      </c>
      <c r="Z2768" s="357">
        <v>820</v>
      </c>
      <c r="AA2768" s="357">
        <v>688</v>
      </c>
      <c r="AB2768" s="357">
        <v>585</v>
      </c>
      <c r="AC2768" s="357">
        <v>684</v>
      </c>
      <c r="AD2768" s="357">
        <v>820</v>
      </c>
      <c r="AE2768" s="357">
        <v>688</v>
      </c>
      <c r="AF2768" s="357">
        <v>621</v>
      </c>
      <c r="AG2768" s="357">
        <v>720</v>
      </c>
      <c r="AH2768" s="357">
        <v>862</v>
      </c>
      <c r="AI2768" s="368" t="s">
        <v>2207</v>
      </c>
      <c r="AJ2768" s="357">
        <v>588</v>
      </c>
      <c r="AK2768" s="357">
        <v>653</v>
      </c>
      <c r="AL2768" s="357">
        <v>822</v>
      </c>
      <c r="AM2768" s="357">
        <v>588</v>
      </c>
      <c r="AN2768" s="357">
        <v>674</v>
      </c>
      <c r="AO2768" s="357">
        <v>788</v>
      </c>
      <c r="AP2768" s="362" t="s">
        <v>2207</v>
      </c>
      <c r="AQ2768" s="362" t="s">
        <v>2207</v>
      </c>
      <c r="AR2768" s="362" t="s">
        <v>2207</v>
      </c>
      <c r="AS2768" s="357">
        <v>786</v>
      </c>
      <c r="AT2768" s="105"/>
      <c r="AU2768" s="105" t="s">
        <v>239</v>
      </c>
      <c r="AV2768" s="126">
        <v>4.8</v>
      </c>
    </row>
    <row r="2769" spans="1:48" ht="23.25" customHeight="1">
      <c r="B2769" s="440"/>
      <c r="D2769" s="105" t="s">
        <v>3602</v>
      </c>
      <c r="E2769" s="164" t="s">
        <v>3602</v>
      </c>
      <c r="F2769" s="165" t="s">
        <v>993</v>
      </c>
      <c r="G2769" s="126">
        <v>4.8</v>
      </c>
      <c r="H2769" s="166">
        <v>600</v>
      </c>
      <c r="I2769" s="166">
        <v>634</v>
      </c>
      <c r="J2769" s="166">
        <v>730</v>
      </c>
      <c r="K2769" s="357">
        <v>600</v>
      </c>
      <c r="L2769" s="357">
        <v>634</v>
      </c>
      <c r="M2769" s="357">
        <v>730</v>
      </c>
      <c r="N2769" s="357">
        <v>651</v>
      </c>
      <c r="O2769" s="357">
        <v>588</v>
      </c>
      <c r="P2769" s="357">
        <v>634</v>
      </c>
      <c r="Q2769" s="357">
        <v>730</v>
      </c>
      <c r="R2769" s="357">
        <v>624</v>
      </c>
      <c r="S2769" s="362" t="s">
        <v>2207</v>
      </c>
      <c r="T2769" s="362" t="s">
        <v>2207</v>
      </c>
      <c r="U2769" s="362" t="s">
        <v>2207</v>
      </c>
      <c r="V2769" s="362" t="s">
        <v>2207</v>
      </c>
      <c r="W2769" s="362" t="s">
        <v>2207</v>
      </c>
      <c r="X2769" s="357">
        <v>585</v>
      </c>
      <c r="Y2769" s="357">
        <v>649</v>
      </c>
      <c r="Z2769" s="357">
        <v>820</v>
      </c>
      <c r="AA2769" s="357">
        <v>688</v>
      </c>
      <c r="AB2769" s="357">
        <v>585</v>
      </c>
      <c r="AC2769" s="357">
        <v>684</v>
      </c>
      <c r="AD2769" s="357">
        <v>820</v>
      </c>
      <c r="AE2769" s="357">
        <v>688</v>
      </c>
      <c r="AF2769" s="357">
        <v>621</v>
      </c>
      <c r="AG2769" s="357">
        <v>720</v>
      </c>
      <c r="AH2769" s="357">
        <v>862</v>
      </c>
      <c r="AI2769" s="368" t="s">
        <v>2207</v>
      </c>
      <c r="AJ2769" s="357">
        <v>588</v>
      </c>
      <c r="AK2769" s="357">
        <v>653</v>
      </c>
      <c r="AL2769" s="357">
        <v>822</v>
      </c>
      <c r="AM2769" s="357">
        <v>588</v>
      </c>
      <c r="AN2769" s="357">
        <v>674</v>
      </c>
      <c r="AO2769" s="357">
        <v>788</v>
      </c>
      <c r="AP2769" s="362" t="s">
        <v>2207</v>
      </c>
      <c r="AQ2769" s="362" t="s">
        <v>2207</v>
      </c>
      <c r="AR2769" s="362" t="s">
        <v>2207</v>
      </c>
      <c r="AS2769" s="357">
        <v>786</v>
      </c>
      <c r="AT2769" s="105"/>
      <c r="AU2769" s="105" t="s">
        <v>3602</v>
      </c>
      <c r="AV2769" s="126">
        <v>4.8</v>
      </c>
    </row>
    <row r="2770" spans="1:48" ht="23.25" customHeight="1">
      <c r="B2770" s="440"/>
      <c r="D2770" s="105" t="s">
        <v>241</v>
      </c>
      <c r="E2770" s="164" t="s">
        <v>241</v>
      </c>
      <c r="F2770" s="165" t="s">
        <v>889</v>
      </c>
      <c r="G2770" s="126">
        <v>4.8</v>
      </c>
      <c r="H2770" s="166">
        <v>672</v>
      </c>
      <c r="I2770" s="166">
        <v>705</v>
      </c>
      <c r="J2770" s="166">
        <v>811</v>
      </c>
      <c r="K2770" s="357">
        <v>672</v>
      </c>
      <c r="L2770" s="357">
        <v>705</v>
      </c>
      <c r="M2770" s="357">
        <v>811</v>
      </c>
      <c r="N2770" s="357">
        <v>725</v>
      </c>
      <c r="O2770" s="357">
        <v>659</v>
      </c>
      <c r="P2770" s="357">
        <v>706</v>
      </c>
      <c r="Q2770" s="357">
        <v>812</v>
      </c>
      <c r="R2770" s="357">
        <v>667</v>
      </c>
      <c r="S2770" s="362" t="s">
        <v>2207</v>
      </c>
      <c r="T2770" s="362" t="s">
        <v>2207</v>
      </c>
      <c r="U2770" s="362" t="s">
        <v>2207</v>
      </c>
      <c r="V2770" s="362" t="s">
        <v>2207</v>
      </c>
      <c r="W2770" s="362" t="s">
        <v>2207</v>
      </c>
      <c r="X2770" s="357">
        <v>670</v>
      </c>
      <c r="Y2770" s="357">
        <v>735</v>
      </c>
      <c r="Z2770" s="357">
        <v>921</v>
      </c>
      <c r="AA2770" s="357">
        <v>781</v>
      </c>
      <c r="AB2770" s="357">
        <v>702</v>
      </c>
      <c r="AC2770" s="357">
        <v>802</v>
      </c>
      <c r="AD2770" s="357">
        <v>959</v>
      </c>
      <c r="AE2770" s="357">
        <v>817</v>
      </c>
      <c r="AF2770" s="357">
        <v>878</v>
      </c>
      <c r="AG2770" s="357">
        <v>983</v>
      </c>
      <c r="AH2770" s="357">
        <v>1172</v>
      </c>
      <c r="AI2770" s="368" t="s">
        <v>2207</v>
      </c>
      <c r="AJ2770" s="357">
        <v>672</v>
      </c>
      <c r="AK2770" s="357">
        <v>739</v>
      </c>
      <c r="AL2770" s="357">
        <v>923</v>
      </c>
      <c r="AM2770" s="357">
        <v>704</v>
      </c>
      <c r="AN2770" s="357">
        <v>790</v>
      </c>
      <c r="AO2770" s="357">
        <v>922</v>
      </c>
      <c r="AP2770" s="362" t="s">
        <v>2207</v>
      </c>
      <c r="AQ2770" s="362" t="s">
        <v>2207</v>
      </c>
      <c r="AR2770" s="362" t="s">
        <v>2207</v>
      </c>
      <c r="AS2770" s="362" t="s">
        <v>2207</v>
      </c>
      <c r="AT2770" s="105"/>
      <c r="AU2770" s="105" t="s">
        <v>241</v>
      </c>
      <c r="AV2770" s="126">
        <v>4.8</v>
      </c>
    </row>
    <row r="2771" spans="1:48" ht="23.25" customHeight="1">
      <c r="B2771" s="440"/>
      <c r="D2771" s="105" t="s">
        <v>3604</v>
      </c>
      <c r="E2771" s="164" t="s">
        <v>3604</v>
      </c>
      <c r="F2771" s="165" t="s">
        <v>889</v>
      </c>
      <c r="G2771" s="126">
        <v>4.8</v>
      </c>
      <c r="H2771" s="166">
        <v>672</v>
      </c>
      <c r="I2771" s="166">
        <v>705</v>
      </c>
      <c r="J2771" s="166">
        <v>811</v>
      </c>
      <c r="K2771" s="357">
        <v>672</v>
      </c>
      <c r="L2771" s="357">
        <v>705</v>
      </c>
      <c r="M2771" s="357">
        <v>811</v>
      </c>
      <c r="N2771" s="357">
        <v>725</v>
      </c>
      <c r="O2771" s="357">
        <v>659</v>
      </c>
      <c r="P2771" s="357">
        <v>706</v>
      </c>
      <c r="Q2771" s="357">
        <v>812</v>
      </c>
      <c r="R2771" s="357">
        <v>667</v>
      </c>
      <c r="S2771" s="362" t="s">
        <v>2207</v>
      </c>
      <c r="T2771" s="362" t="s">
        <v>2207</v>
      </c>
      <c r="U2771" s="362" t="s">
        <v>2207</v>
      </c>
      <c r="V2771" s="362" t="s">
        <v>2207</v>
      </c>
      <c r="W2771" s="362" t="s">
        <v>2207</v>
      </c>
      <c r="X2771" s="357">
        <v>670</v>
      </c>
      <c r="Y2771" s="357">
        <v>735</v>
      </c>
      <c r="Z2771" s="357">
        <v>921</v>
      </c>
      <c r="AA2771" s="357">
        <v>781</v>
      </c>
      <c r="AB2771" s="357">
        <v>702</v>
      </c>
      <c r="AC2771" s="357">
        <v>802</v>
      </c>
      <c r="AD2771" s="357">
        <v>959</v>
      </c>
      <c r="AE2771" s="357">
        <v>817</v>
      </c>
      <c r="AF2771" s="357">
        <v>878</v>
      </c>
      <c r="AG2771" s="357">
        <v>983</v>
      </c>
      <c r="AH2771" s="357">
        <v>1172</v>
      </c>
      <c r="AI2771" s="368" t="s">
        <v>2207</v>
      </c>
      <c r="AJ2771" s="357">
        <v>672</v>
      </c>
      <c r="AK2771" s="357">
        <v>739</v>
      </c>
      <c r="AL2771" s="357">
        <v>923</v>
      </c>
      <c r="AM2771" s="357">
        <v>704</v>
      </c>
      <c r="AN2771" s="357">
        <v>790</v>
      </c>
      <c r="AO2771" s="357">
        <v>922</v>
      </c>
      <c r="AP2771" s="362" t="s">
        <v>2207</v>
      </c>
      <c r="AQ2771" s="362" t="s">
        <v>2207</v>
      </c>
      <c r="AR2771" s="362" t="s">
        <v>2207</v>
      </c>
      <c r="AS2771" s="362" t="s">
        <v>2207</v>
      </c>
      <c r="AT2771" s="105"/>
      <c r="AU2771" s="105" t="s">
        <v>3604</v>
      </c>
      <c r="AV2771" s="126">
        <v>4.8</v>
      </c>
    </row>
    <row r="2772" spans="1:48" ht="23.25" customHeight="1">
      <c r="B2772" s="440"/>
      <c r="D2772" s="105" t="s">
        <v>242</v>
      </c>
      <c r="E2772" s="164" t="s">
        <v>242</v>
      </c>
      <c r="F2772" s="165" t="s">
        <v>997</v>
      </c>
      <c r="G2772" s="126">
        <v>5.5</v>
      </c>
      <c r="H2772" s="166">
        <v>794</v>
      </c>
      <c r="I2772" s="166">
        <v>829</v>
      </c>
      <c r="J2772" s="166">
        <v>953</v>
      </c>
      <c r="K2772" s="357">
        <v>794</v>
      </c>
      <c r="L2772" s="357">
        <v>829</v>
      </c>
      <c r="M2772" s="357">
        <v>953</v>
      </c>
      <c r="N2772" s="357">
        <v>854</v>
      </c>
      <c r="O2772" s="357">
        <v>779</v>
      </c>
      <c r="P2772" s="357">
        <v>829</v>
      </c>
      <c r="Q2772" s="357">
        <v>954</v>
      </c>
      <c r="R2772" s="357">
        <v>805</v>
      </c>
      <c r="S2772" s="362" t="s">
        <v>2207</v>
      </c>
      <c r="T2772" s="362" t="s">
        <v>2207</v>
      </c>
      <c r="U2772" s="362" t="s">
        <v>2207</v>
      </c>
      <c r="V2772" s="362" t="s">
        <v>2207</v>
      </c>
      <c r="W2772" s="362" t="s">
        <v>2207</v>
      </c>
      <c r="X2772" s="357">
        <v>784</v>
      </c>
      <c r="Y2772" s="357">
        <v>857</v>
      </c>
      <c r="Z2772" s="357">
        <v>1072</v>
      </c>
      <c r="AA2772" s="357">
        <v>912</v>
      </c>
      <c r="AB2772" s="357">
        <v>816</v>
      </c>
      <c r="AC2772" s="357">
        <v>929</v>
      </c>
      <c r="AD2772" s="357">
        <v>1111</v>
      </c>
      <c r="AE2772" s="357">
        <v>948</v>
      </c>
      <c r="AF2772" s="357">
        <v>993</v>
      </c>
      <c r="AG2772" s="357">
        <v>1110</v>
      </c>
      <c r="AH2772" s="357">
        <v>1323</v>
      </c>
      <c r="AI2772" s="368" t="s">
        <v>2207</v>
      </c>
      <c r="AJ2772" s="357">
        <v>787</v>
      </c>
      <c r="AK2772" s="357">
        <v>861</v>
      </c>
      <c r="AL2772" s="357">
        <v>1075</v>
      </c>
      <c r="AM2772" s="357">
        <v>819</v>
      </c>
      <c r="AN2772" s="357">
        <v>915</v>
      </c>
      <c r="AO2772" s="357">
        <v>1067</v>
      </c>
      <c r="AP2772" s="362" t="s">
        <v>2207</v>
      </c>
      <c r="AQ2772" s="362" t="s">
        <v>2207</v>
      </c>
      <c r="AR2772" s="362" t="s">
        <v>2207</v>
      </c>
      <c r="AS2772" s="362" t="s">
        <v>2207</v>
      </c>
      <c r="AT2772" s="105"/>
      <c r="AU2772" s="105" t="s">
        <v>242</v>
      </c>
      <c r="AV2772" s="126">
        <v>5.5</v>
      </c>
    </row>
    <row r="2773" spans="1:48" ht="23.25" customHeight="1">
      <c r="B2773" s="440"/>
      <c r="D2773" s="105" t="s">
        <v>3605</v>
      </c>
      <c r="E2773" s="164" t="s">
        <v>3605</v>
      </c>
      <c r="F2773" s="165" t="s">
        <v>997</v>
      </c>
      <c r="G2773" s="126">
        <v>5.5</v>
      </c>
      <c r="H2773" s="166">
        <v>794</v>
      </c>
      <c r="I2773" s="166">
        <v>829</v>
      </c>
      <c r="J2773" s="166">
        <v>953</v>
      </c>
      <c r="K2773" s="357">
        <v>794</v>
      </c>
      <c r="L2773" s="357">
        <v>829</v>
      </c>
      <c r="M2773" s="357">
        <v>953</v>
      </c>
      <c r="N2773" s="357">
        <v>854</v>
      </c>
      <c r="O2773" s="357">
        <v>779</v>
      </c>
      <c r="P2773" s="357">
        <v>829</v>
      </c>
      <c r="Q2773" s="357">
        <v>954</v>
      </c>
      <c r="R2773" s="357">
        <v>805</v>
      </c>
      <c r="S2773" s="362" t="s">
        <v>2207</v>
      </c>
      <c r="T2773" s="362" t="s">
        <v>2207</v>
      </c>
      <c r="U2773" s="362" t="s">
        <v>2207</v>
      </c>
      <c r="V2773" s="362" t="s">
        <v>2207</v>
      </c>
      <c r="W2773" s="362" t="s">
        <v>2207</v>
      </c>
      <c r="X2773" s="357">
        <v>784</v>
      </c>
      <c r="Y2773" s="357">
        <v>857</v>
      </c>
      <c r="Z2773" s="357">
        <v>1072</v>
      </c>
      <c r="AA2773" s="357">
        <v>912</v>
      </c>
      <c r="AB2773" s="357">
        <v>816</v>
      </c>
      <c r="AC2773" s="357">
        <v>929</v>
      </c>
      <c r="AD2773" s="357">
        <v>1111</v>
      </c>
      <c r="AE2773" s="357">
        <v>948</v>
      </c>
      <c r="AF2773" s="357">
        <v>993</v>
      </c>
      <c r="AG2773" s="357">
        <v>1110</v>
      </c>
      <c r="AH2773" s="357">
        <v>1323</v>
      </c>
      <c r="AI2773" s="368" t="s">
        <v>2207</v>
      </c>
      <c r="AJ2773" s="357">
        <v>787</v>
      </c>
      <c r="AK2773" s="357">
        <v>861</v>
      </c>
      <c r="AL2773" s="357">
        <v>1075</v>
      </c>
      <c r="AM2773" s="357">
        <v>819</v>
      </c>
      <c r="AN2773" s="357">
        <v>915</v>
      </c>
      <c r="AO2773" s="357">
        <v>1067</v>
      </c>
      <c r="AP2773" s="362" t="s">
        <v>2207</v>
      </c>
      <c r="AQ2773" s="362" t="s">
        <v>2207</v>
      </c>
      <c r="AR2773" s="362" t="s">
        <v>2207</v>
      </c>
      <c r="AS2773" s="362" t="s">
        <v>2207</v>
      </c>
      <c r="AT2773" s="105"/>
      <c r="AU2773" s="105" t="s">
        <v>3605</v>
      </c>
      <c r="AV2773" s="126">
        <v>5.5</v>
      </c>
    </row>
    <row r="2774" spans="1:48" ht="23.25" customHeight="1">
      <c r="A2774" s="396"/>
      <c r="B2774" s="440"/>
      <c r="D2774" s="105" t="s">
        <v>243</v>
      </c>
      <c r="E2774" s="164" t="s">
        <v>243</v>
      </c>
      <c r="F2774" s="165" t="s">
        <v>890</v>
      </c>
      <c r="G2774" s="126">
        <v>5.5</v>
      </c>
      <c r="H2774" s="166">
        <v>720</v>
      </c>
      <c r="I2774" s="166">
        <v>756</v>
      </c>
      <c r="J2774" s="166">
        <v>870</v>
      </c>
      <c r="K2774" s="357">
        <v>720</v>
      </c>
      <c r="L2774" s="357">
        <v>756</v>
      </c>
      <c r="M2774" s="357">
        <v>870</v>
      </c>
      <c r="N2774" s="357">
        <v>778</v>
      </c>
      <c r="O2774" s="357">
        <v>706</v>
      </c>
      <c r="P2774" s="357">
        <v>756</v>
      </c>
      <c r="Q2774" s="357">
        <v>870</v>
      </c>
      <c r="R2774" s="357">
        <v>747</v>
      </c>
      <c r="S2774" s="362" t="s">
        <v>2207</v>
      </c>
      <c r="T2774" s="362" t="s">
        <v>2207</v>
      </c>
      <c r="U2774" s="362" t="s">
        <v>2207</v>
      </c>
      <c r="V2774" s="362" t="s">
        <v>2207</v>
      </c>
      <c r="W2774" s="362" t="s">
        <v>2207</v>
      </c>
      <c r="X2774" s="357">
        <v>700</v>
      </c>
      <c r="Y2774" s="357">
        <v>771</v>
      </c>
      <c r="Z2774" s="357">
        <v>971</v>
      </c>
      <c r="AA2774" s="357">
        <v>819</v>
      </c>
      <c r="AB2774" s="357">
        <v>700</v>
      </c>
      <c r="AC2774" s="357">
        <v>811</v>
      </c>
      <c r="AD2774" s="357">
        <v>971</v>
      </c>
      <c r="AE2774" s="357">
        <v>819</v>
      </c>
      <c r="AF2774" s="357">
        <v>735</v>
      </c>
      <c r="AG2774" s="357">
        <v>847</v>
      </c>
      <c r="AH2774" s="357">
        <v>1014</v>
      </c>
      <c r="AI2774" s="368" t="s">
        <v>2207</v>
      </c>
      <c r="AJ2774" s="357">
        <v>703</v>
      </c>
      <c r="AK2774" s="357">
        <v>775</v>
      </c>
      <c r="AL2774" s="357">
        <v>974</v>
      </c>
      <c r="AM2774" s="357">
        <v>703</v>
      </c>
      <c r="AN2774" s="357">
        <v>799</v>
      </c>
      <c r="AO2774" s="357">
        <v>933</v>
      </c>
      <c r="AP2774" s="362" t="s">
        <v>2207</v>
      </c>
      <c r="AQ2774" s="362" t="s">
        <v>2207</v>
      </c>
      <c r="AR2774" s="362" t="s">
        <v>2207</v>
      </c>
      <c r="AS2774" s="357">
        <v>930</v>
      </c>
      <c r="AT2774" s="105"/>
      <c r="AU2774" s="105" t="s">
        <v>243</v>
      </c>
      <c r="AV2774" s="126">
        <v>5.5</v>
      </c>
    </row>
    <row r="2775" spans="1:48" ht="23.25" customHeight="1">
      <c r="B2775" s="440"/>
      <c r="D2775" s="105" t="s">
        <v>3606</v>
      </c>
      <c r="E2775" s="164" t="s">
        <v>3606</v>
      </c>
      <c r="F2775" s="165" t="s">
        <v>890</v>
      </c>
      <c r="G2775" s="126">
        <v>5.5</v>
      </c>
      <c r="H2775" s="166">
        <v>720</v>
      </c>
      <c r="I2775" s="166">
        <v>756</v>
      </c>
      <c r="J2775" s="166">
        <v>870</v>
      </c>
      <c r="K2775" s="357">
        <v>720</v>
      </c>
      <c r="L2775" s="357">
        <v>756</v>
      </c>
      <c r="M2775" s="357">
        <v>870</v>
      </c>
      <c r="N2775" s="357">
        <v>778</v>
      </c>
      <c r="O2775" s="357">
        <v>706</v>
      </c>
      <c r="P2775" s="357">
        <v>756</v>
      </c>
      <c r="Q2775" s="357">
        <v>870</v>
      </c>
      <c r="R2775" s="357">
        <v>747</v>
      </c>
      <c r="S2775" s="362" t="s">
        <v>2207</v>
      </c>
      <c r="T2775" s="362" t="s">
        <v>2207</v>
      </c>
      <c r="U2775" s="362" t="s">
        <v>2207</v>
      </c>
      <c r="V2775" s="362" t="s">
        <v>2207</v>
      </c>
      <c r="W2775" s="362" t="s">
        <v>2207</v>
      </c>
      <c r="X2775" s="357">
        <v>700</v>
      </c>
      <c r="Y2775" s="357">
        <v>771</v>
      </c>
      <c r="Z2775" s="357">
        <v>971</v>
      </c>
      <c r="AA2775" s="357">
        <v>819</v>
      </c>
      <c r="AB2775" s="357">
        <v>700</v>
      </c>
      <c r="AC2775" s="357">
        <v>811</v>
      </c>
      <c r="AD2775" s="357">
        <v>971</v>
      </c>
      <c r="AE2775" s="357">
        <v>819</v>
      </c>
      <c r="AF2775" s="357">
        <v>735</v>
      </c>
      <c r="AG2775" s="357">
        <v>847</v>
      </c>
      <c r="AH2775" s="357">
        <v>1014</v>
      </c>
      <c r="AI2775" s="368" t="s">
        <v>2207</v>
      </c>
      <c r="AJ2775" s="357">
        <v>703</v>
      </c>
      <c r="AK2775" s="357">
        <v>775</v>
      </c>
      <c r="AL2775" s="357">
        <v>974</v>
      </c>
      <c r="AM2775" s="357">
        <v>703</v>
      </c>
      <c r="AN2775" s="357">
        <v>799</v>
      </c>
      <c r="AO2775" s="357">
        <v>933</v>
      </c>
      <c r="AP2775" s="362" t="s">
        <v>2207</v>
      </c>
      <c r="AQ2775" s="362" t="s">
        <v>2207</v>
      </c>
      <c r="AR2775" s="362" t="s">
        <v>2207</v>
      </c>
      <c r="AS2775" s="357">
        <v>930</v>
      </c>
      <c r="AT2775" s="105"/>
      <c r="AU2775" s="105" t="s">
        <v>3606</v>
      </c>
      <c r="AV2775" s="126">
        <v>5.5</v>
      </c>
    </row>
    <row r="2776" spans="1:48" ht="23.25" customHeight="1">
      <c r="B2776" s="440"/>
      <c r="D2776" s="105" t="s">
        <v>244</v>
      </c>
      <c r="E2776" s="164" t="s">
        <v>244</v>
      </c>
      <c r="F2776" s="165" t="s">
        <v>891</v>
      </c>
      <c r="G2776" s="126">
        <v>5.5</v>
      </c>
      <c r="H2776" s="166">
        <v>794</v>
      </c>
      <c r="I2776" s="166">
        <v>829</v>
      </c>
      <c r="J2776" s="166">
        <v>953</v>
      </c>
      <c r="K2776" s="357">
        <v>794</v>
      </c>
      <c r="L2776" s="357">
        <v>829</v>
      </c>
      <c r="M2776" s="357">
        <v>953</v>
      </c>
      <c r="N2776" s="357">
        <v>854</v>
      </c>
      <c r="O2776" s="357">
        <v>779</v>
      </c>
      <c r="P2776" s="357">
        <v>829</v>
      </c>
      <c r="Q2776" s="357">
        <v>954</v>
      </c>
      <c r="R2776" s="357">
        <v>791</v>
      </c>
      <c r="S2776" s="362" t="s">
        <v>2207</v>
      </c>
      <c r="T2776" s="362" t="s">
        <v>2207</v>
      </c>
      <c r="U2776" s="362" t="s">
        <v>2207</v>
      </c>
      <c r="V2776" s="362" t="s">
        <v>2207</v>
      </c>
      <c r="W2776" s="362" t="s">
        <v>2207</v>
      </c>
      <c r="X2776" s="357">
        <v>784</v>
      </c>
      <c r="Y2776" s="357">
        <v>857</v>
      </c>
      <c r="Z2776" s="357">
        <v>1072</v>
      </c>
      <c r="AA2776" s="357">
        <v>912</v>
      </c>
      <c r="AB2776" s="357">
        <v>816</v>
      </c>
      <c r="AC2776" s="357">
        <v>929</v>
      </c>
      <c r="AD2776" s="357">
        <v>1111</v>
      </c>
      <c r="AE2776" s="357">
        <v>948</v>
      </c>
      <c r="AF2776" s="357">
        <v>993</v>
      </c>
      <c r="AG2776" s="357">
        <v>1110</v>
      </c>
      <c r="AH2776" s="357">
        <v>1323</v>
      </c>
      <c r="AI2776" s="368" t="s">
        <v>2207</v>
      </c>
      <c r="AJ2776" s="357">
        <v>787</v>
      </c>
      <c r="AK2776" s="357">
        <v>861</v>
      </c>
      <c r="AL2776" s="357">
        <v>1075</v>
      </c>
      <c r="AM2776" s="357">
        <v>819</v>
      </c>
      <c r="AN2776" s="357">
        <v>915</v>
      </c>
      <c r="AO2776" s="357">
        <v>1067</v>
      </c>
      <c r="AP2776" s="362" t="s">
        <v>2207</v>
      </c>
      <c r="AQ2776" s="362" t="s">
        <v>2207</v>
      </c>
      <c r="AR2776" s="362" t="s">
        <v>2207</v>
      </c>
      <c r="AS2776" s="362" t="s">
        <v>2207</v>
      </c>
      <c r="AT2776" s="105"/>
      <c r="AU2776" s="105" t="s">
        <v>244</v>
      </c>
      <c r="AV2776" s="126">
        <v>5.5</v>
      </c>
    </row>
    <row r="2777" spans="1:48" ht="23.25" customHeight="1">
      <c r="B2777" s="440"/>
      <c r="D2777" s="105" t="s">
        <v>3607</v>
      </c>
      <c r="E2777" s="164" t="s">
        <v>3607</v>
      </c>
      <c r="F2777" s="165" t="s">
        <v>891</v>
      </c>
      <c r="G2777" s="126">
        <v>5.5</v>
      </c>
      <c r="H2777" s="166">
        <v>794</v>
      </c>
      <c r="I2777" s="166">
        <v>829</v>
      </c>
      <c r="J2777" s="166">
        <v>953</v>
      </c>
      <c r="K2777" s="357">
        <v>794</v>
      </c>
      <c r="L2777" s="357">
        <v>829</v>
      </c>
      <c r="M2777" s="357">
        <v>953</v>
      </c>
      <c r="N2777" s="357">
        <v>854</v>
      </c>
      <c r="O2777" s="357">
        <v>779</v>
      </c>
      <c r="P2777" s="357">
        <v>829</v>
      </c>
      <c r="Q2777" s="357">
        <v>954</v>
      </c>
      <c r="R2777" s="357">
        <v>791</v>
      </c>
      <c r="S2777" s="362" t="s">
        <v>2207</v>
      </c>
      <c r="T2777" s="362" t="s">
        <v>2207</v>
      </c>
      <c r="U2777" s="362" t="s">
        <v>2207</v>
      </c>
      <c r="V2777" s="362" t="s">
        <v>2207</v>
      </c>
      <c r="W2777" s="362" t="s">
        <v>2207</v>
      </c>
      <c r="X2777" s="357">
        <v>784</v>
      </c>
      <c r="Y2777" s="357">
        <v>857</v>
      </c>
      <c r="Z2777" s="357">
        <v>1072</v>
      </c>
      <c r="AA2777" s="357">
        <v>912</v>
      </c>
      <c r="AB2777" s="357">
        <v>816</v>
      </c>
      <c r="AC2777" s="357">
        <v>929</v>
      </c>
      <c r="AD2777" s="357">
        <v>1111</v>
      </c>
      <c r="AE2777" s="357">
        <v>948</v>
      </c>
      <c r="AF2777" s="357">
        <v>993</v>
      </c>
      <c r="AG2777" s="357">
        <v>1110</v>
      </c>
      <c r="AH2777" s="357">
        <v>1323</v>
      </c>
      <c r="AI2777" s="368" t="s">
        <v>2207</v>
      </c>
      <c r="AJ2777" s="357">
        <v>787</v>
      </c>
      <c r="AK2777" s="357">
        <v>861</v>
      </c>
      <c r="AL2777" s="357">
        <v>1075</v>
      </c>
      <c r="AM2777" s="357">
        <v>819</v>
      </c>
      <c r="AN2777" s="357">
        <v>915</v>
      </c>
      <c r="AO2777" s="357">
        <v>1067</v>
      </c>
      <c r="AP2777" s="362" t="s">
        <v>2207</v>
      </c>
      <c r="AQ2777" s="362" t="s">
        <v>2207</v>
      </c>
      <c r="AR2777" s="362" t="s">
        <v>2207</v>
      </c>
      <c r="AS2777" s="362" t="s">
        <v>2207</v>
      </c>
      <c r="AT2777" s="105"/>
      <c r="AU2777" s="105" t="s">
        <v>3607</v>
      </c>
      <c r="AV2777" s="126">
        <v>5.5</v>
      </c>
    </row>
    <row r="2778" spans="1:48" ht="23.25" customHeight="1">
      <c r="B2778" s="440"/>
      <c r="D2778" s="105" t="s">
        <v>245</v>
      </c>
      <c r="E2778" s="164" t="s">
        <v>245</v>
      </c>
      <c r="F2778" s="165" t="s">
        <v>998</v>
      </c>
      <c r="G2778" s="126">
        <v>5.8999999999999995</v>
      </c>
      <c r="H2778" s="166">
        <v>824</v>
      </c>
      <c r="I2778" s="166">
        <v>862</v>
      </c>
      <c r="J2778" s="166">
        <v>992</v>
      </c>
      <c r="K2778" s="357">
        <v>824</v>
      </c>
      <c r="L2778" s="357">
        <v>862</v>
      </c>
      <c r="M2778" s="357">
        <v>992</v>
      </c>
      <c r="N2778" s="357">
        <v>888</v>
      </c>
      <c r="O2778" s="357">
        <v>808</v>
      </c>
      <c r="P2778" s="357">
        <v>863</v>
      </c>
      <c r="Q2778" s="357">
        <v>993</v>
      </c>
      <c r="R2778" s="357">
        <v>836</v>
      </c>
      <c r="S2778" s="362" t="s">
        <v>2207</v>
      </c>
      <c r="T2778" s="362" t="s">
        <v>2207</v>
      </c>
      <c r="U2778" s="362" t="s">
        <v>2207</v>
      </c>
      <c r="V2778" s="362" t="s">
        <v>2207</v>
      </c>
      <c r="W2778" s="362" t="s">
        <v>2207</v>
      </c>
      <c r="X2778" s="357">
        <v>820</v>
      </c>
      <c r="Y2778" s="357">
        <v>898</v>
      </c>
      <c r="Z2778" s="357">
        <v>1126</v>
      </c>
      <c r="AA2778" s="357">
        <v>955</v>
      </c>
      <c r="AB2778" s="357">
        <v>843</v>
      </c>
      <c r="AC2778" s="357">
        <v>964</v>
      </c>
      <c r="AD2778" s="357">
        <v>1153</v>
      </c>
      <c r="AE2778" s="357">
        <v>980</v>
      </c>
      <c r="AF2778" s="357">
        <v>1019</v>
      </c>
      <c r="AG2778" s="357">
        <v>1145</v>
      </c>
      <c r="AH2778" s="357">
        <v>1366</v>
      </c>
      <c r="AI2778" s="368" t="s">
        <v>2207</v>
      </c>
      <c r="AJ2778" s="357">
        <v>823</v>
      </c>
      <c r="AK2778" s="357">
        <v>903</v>
      </c>
      <c r="AL2778" s="357">
        <v>1129</v>
      </c>
      <c r="AM2778" s="357">
        <v>846</v>
      </c>
      <c r="AN2778" s="357">
        <v>950</v>
      </c>
      <c r="AO2778" s="357">
        <v>1108</v>
      </c>
      <c r="AP2778" s="362" t="s">
        <v>2207</v>
      </c>
      <c r="AQ2778" s="362" t="s">
        <v>2207</v>
      </c>
      <c r="AR2778" s="362" t="s">
        <v>2207</v>
      </c>
      <c r="AS2778" s="362" t="s">
        <v>2207</v>
      </c>
      <c r="AT2778" s="105"/>
      <c r="AU2778" s="105" t="s">
        <v>245</v>
      </c>
      <c r="AV2778" s="126">
        <v>5.8999999999999995</v>
      </c>
    </row>
    <row r="2779" spans="1:48" ht="23.25" customHeight="1">
      <c r="B2779" s="440"/>
      <c r="D2779" s="105" t="s">
        <v>3608</v>
      </c>
      <c r="E2779" s="164" t="s">
        <v>3608</v>
      </c>
      <c r="F2779" s="165" t="s">
        <v>998</v>
      </c>
      <c r="G2779" s="126">
        <v>5.8999999999999995</v>
      </c>
      <c r="H2779" s="166">
        <v>824</v>
      </c>
      <c r="I2779" s="166">
        <v>862</v>
      </c>
      <c r="J2779" s="166">
        <v>992</v>
      </c>
      <c r="K2779" s="357">
        <v>824</v>
      </c>
      <c r="L2779" s="357">
        <v>862</v>
      </c>
      <c r="M2779" s="357">
        <v>992</v>
      </c>
      <c r="N2779" s="357">
        <v>888</v>
      </c>
      <c r="O2779" s="357">
        <v>808</v>
      </c>
      <c r="P2779" s="357">
        <v>863</v>
      </c>
      <c r="Q2779" s="357">
        <v>993</v>
      </c>
      <c r="R2779" s="357">
        <v>836</v>
      </c>
      <c r="S2779" s="362" t="s">
        <v>2207</v>
      </c>
      <c r="T2779" s="362" t="s">
        <v>2207</v>
      </c>
      <c r="U2779" s="362" t="s">
        <v>2207</v>
      </c>
      <c r="V2779" s="362" t="s">
        <v>2207</v>
      </c>
      <c r="W2779" s="362" t="s">
        <v>2207</v>
      </c>
      <c r="X2779" s="357">
        <v>820</v>
      </c>
      <c r="Y2779" s="357">
        <v>898</v>
      </c>
      <c r="Z2779" s="357">
        <v>1126</v>
      </c>
      <c r="AA2779" s="357">
        <v>955</v>
      </c>
      <c r="AB2779" s="357">
        <v>843</v>
      </c>
      <c r="AC2779" s="357">
        <v>964</v>
      </c>
      <c r="AD2779" s="357">
        <v>1153</v>
      </c>
      <c r="AE2779" s="357">
        <v>980</v>
      </c>
      <c r="AF2779" s="357">
        <v>1019</v>
      </c>
      <c r="AG2779" s="357">
        <v>1145</v>
      </c>
      <c r="AH2779" s="357">
        <v>1366</v>
      </c>
      <c r="AI2779" s="368" t="s">
        <v>2207</v>
      </c>
      <c r="AJ2779" s="357">
        <v>823</v>
      </c>
      <c r="AK2779" s="357">
        <v>903</v>
      </c>
      <c r="AL2779" s="357">
        <v>1129</v>
      </c>
      <c r="AM2779" s="357">
        <v>846</v>
      </c>
      <c r="AN2779" s="357">
        <v>950</v>
      </c>
      <c r="AO2779" s="357">
        <v>1108</v>
      </c>
      <c r="AP2779" s="362" t="s">
        <v>2207</v>
      </c>
      <c r="AQ2779" s="362" t="s">
        <v>2207</v>
      </c>
      <c r="AR2779" s="362" t="s">
        <v>2207</v>
      </c>
      <c r="AS2779" s="362" t="s">
        <v>2207</v>
      </c>
      <c r="AT2779" s="105"/>
      <c r="AU2779" s="105" t="s">
        <v>3608</v>
      </c>
      <c r="AV2779" s="126">
        <v>5.8999999999999995</v>
      </c>
    </row>
    <row r="2780" spans="1:48" ht="23.25" customHeight="1">
      <c r="B2780" s="440"/>
      <c r="D2780" s="105" t="s">
        <v>246</v>
      </c>
      <c r="E2780" s="164" t="s">
        <v>246</v>
      </c>
      <c r="F2780" s="165" t="s">
        <v>892</v>
      </c>
      <c r="G2780" s="126">
        <v>5.8999999999999995</v>
      </c>
      <c r="H2780" s="166">
        <v>749</v>
      </c>
      <c r="I2780" s="166">
        <v>788</v>
      </c>
      <c r="J2780" s="166">
        <v>908</v>
      </c>
      <c r="K2780" s="357">
        <v>749</v>
      </c>
      <c r="L2780" s="357">
        <v>788</v>
      </c>
      <c r="M2780" s="357">
        <v>908</v>
      </c>
      <c r="N2780" s="357">
        <v>810</v>
      </c>
      <c r="O2780" s="357">
        <v>734</v>
      </c>
      <c r="P2780" s="357">
        <v>788</v>
      </c>
      <c r="Q2780" s="357">
        <v>908</v>
      </c>
      <c r="R2780" s="357">
        <v>777</v>
      </c>
      <c r="S2780" s="362" t="s">
        <v>2207</v>
      </c>
      <c r="T2780" s="362" t="s">
        <v>2207</v>
      </c>
      <c r="U2780" s="362" t="s">
        <v>2207</v>
      </c>
      <c r="V2780" s="362" t="s">
        <v>2207</v>
      </c>
      <c r="W2780" s="362" t="s">
        <v>2207</v>
      </c>
      <c r="X2780" s="357">
        <v>726</v>
      </c>
      <c r="Y2780" s="357">
        <v>803</v>
      </c>
      <c r="Z2780" s="357">
        <v>1014</v>
      </c>
      <c r="AA2780" s="357">
        <v>851</v>
      </c>
      <c r="AB2780" s="357">
        <v>726</v>
      </c>
      <c r="AC2780" s="357">
        <v>846</v>
      </c>
      <c r="AD2780" s="357">
        <v>1014</v>
      </c>
      <c r="AE2780" s="357">
        <v>851</v>
      </c>
      <c r="AF2780" s="357">
        <v>762</v>
      </c>
      <c r="AG2780" s="357">
        <v>882</v>
      </c>
      <c r="AH2780" s="357">
        <v>1056</v>
      </c>
      <c r="AI2780" s="368" t="s">
        <v>2207</v>
      </c>
      <c r="AJ2780" s="357">
        <v>730</v>
      </c>
      <c r="AK2780" s="357">
        <v>807</v>
      </c>
      <c r="AL2780" s="357">
        <v>1017</v>
      </c>
      <c r="AM2780" s="357">
        <v>730</v>
      </c>
      <c r="AN2780" s="357">
        <v>833</v>
      </c>
      <c r="AO2780" s="357">
        <v>974</v>
      </c>
      <c r="AP2780" s="362" t="s">
        <v>2207</v>
      </c>
      <c r="AQ2780" s="362" t="s">
        <v>2207</v>
      </c>
      <c r="AR2780" s="362" t="s">
        <v>2207</v>
      </c>
      <c r="AS2780" s="357">
        <v>927</v>
      </c>
      <c r="AT2780" s="105"/>
      <c r="AU2780" s="105" t="s">
        <v>246</v>
      </c>
      <c r="AV2780" s="126">
        <v>5.8999999999999995</v>
      </c>
    </row>
    <row r="2781" spans="1:48" ht="23.25" customHeight="1">
      <c r="B2781" s="440"/>
      <c r="D2781" s="105" t="s">
        <v>3609</v>
      </c>
      <c r="E2781" s="164" t="s">
        <v>3609</v>
      </c>
      <c r="F2781" s="165" t="s">
        <v>892</v>
      </c>
      <c r="G2781" s="126">
        <v>5.8999999999999995</v>
      </c>
      <c r="H2781" s="166">
        <v>749</v>
      </c>
      <c r="I2781" s="166">
        <v>788</v>
      </c>
      <c r="J2781" s="166">
        <v>908</v>
      </c>
      <c r="K2781" s="357">
        <v>749</v>
      </c>
      <c r="L2781" s="357">
        <v>788</v>
      </c>
      <c r="M2781" s="357">
        <v>908</v>
      </c>
      <c r="N2781" s="357">
        <v>810</v>
      </c>
      <c r="O2781" s="357">
        <v>734</v>
      </c>
      <c r="P2781" s="357">
        <v>788</v>
      </c>
      <c r="Q2781" s="357">
        <v>908</v>
      </c>
      <c r="R2781" s="357">
        <v>777</v>
      </c>
      <c r="S2781" s="362" t="s">
        <v>2207</v>
      </c>
      <c r="T2781" s="362" t="s">
        <v>2207</v>
      </c>
      <c r="U2781" s="362" t="s">
        <v>2207</v>
      </c>
      <c r="V2781" s="362" t="s">
        <v>2207</v>
      </c>
      <c r="W2781" s="362" t="s">
        <v>2207</v>
      </c>
      <c r="X2781" s="357">
        <v>726</v>
      </c>
      <c r="Y2781" s="357">
        <v>803</v>
      </c>
      <c r="Z2781" s="357">
        <v>1014</v>
      </c>
      <c r="AA2781" s="357">
        <v>851</v>
      </c>
      <c r="AB2781" s="357">
        <v>726</v>
      </c>
      <c r="AC2781" s="357">
        <v>846</v>
      </c>
      <c r="AD2781" s="357">
        <v>1014</v>
      </c>
      <c r="AE2781" s="357">
        <v>851</v>
      </c>
      <c r="AF2781" s="357">
        <v>762</v>
      </c>
      <c r="AG2781" s="357">
        <v>882</v>
      </c>
      <c r="AH2781" s="357">
        <v>1056</v>
      </c>
      <c r="AI2781" s="368" t="s">
        <v>2207</v>
      </c>
      <c r="AJ2781" s="357">
        <v>730</v>
      </c>
      <c r="AK2781" s="357">
        <v>807</v>
      </c>
      <c r="AL2781" s="357">
        <v>1017</v>
      </c>
      <c r="AM2781" s="357">
        <v>730</v>
      </c>
      <c r="AN2781" s="357">
        <v>833</v>
      </c>
      <c r="AO2781" s="357">
        <v>974</v>
      </c>
      <c r="AP2781" s="362" t="s">
        <v>2207</v>
      </c>
      <c r="AQ2781" s="362" t="s">
        <v>2207</v>
      </c>
      <c r="AR2781" s="362" t="s">
        <v>2207</v>
      </c>
      <c r="AS2781" s="357">
        <v>927</v>
      </c>
      <c r="AT2781" s="105"/>
      <c r="AU2781" s="105" t="s">
        <v>3609</v>
      </c>
      <c r="AV2781" s="126">
        <v>5.8999999999999995</v>
      </c>
    </row>
    <row r="2782" spans="1:48" ht="23.25" customHeight="1">
      <c r="B2782" s="440"/>
      <c r="D2782" s="105" t="s">
        <v>247</v>
      </c>
      <c r="E2782" s="164" t="s">
        <v>247</v>
      </c>
      <c r="F2782" s="165" t="s">
        <v>893</v>
      </c>
      <c r="G2782" s="126">
        <v>5.8999999999999995</v>
      </c>
      <c r="H2782" s="166">
        <v>824</v>
      </c>
      <c r="I2782" s="166">
        <v>862</v>
      </c>
      <c r="J2782" s="166">
        <v>992</v>
      </c>
      <c r="K2782" s="357">
        <v>824</v>
      </c>
      <c r="L2782" s="357">
        <v>862</v>
      </c>
      <c r="M2782" s="357">
        <v>992</v>
      </c>
      <c r="N2782" s="357">
        <v>888</v>
      </c>
      <c r="O2782" s="357">
        <v>808</v>
      </c>
      <c r="P2782" s="357">
        <v>863</v>
      </c>
      <c r="Q2782" s="357">
        <v>993</v>
      </c>
      <c r="R2782" s="357">
        <v>831</v>
      </c>
      <c r="S2782" s="362" t="s">
        <v>2207</v>
      </c>
      <c r="T2782" s="362" t="s">
        <v>2207</v>
      </c>
      <c r="U2782" s="362" t="s">
        <v>2207</v>
      </c>
      <c r="V2782" s="362" t="s">
        <v>2207</v>
      </c>
      <c r="W2782" s="362" t="s">
        <v>2207</v>
      </c>
      <c r="X2782" s="357">
        <v>820</v>
      </c>
      <c r="Y2782" s="357">
        <v>898</v>
      </c>
      <c r="Z2782" s="357">
        <v>1126</v>
      </c>
      <c r="AA2782" s="357">
        <v>955</v>
      </c>
      <c r="AB2782" s="357">
        <v>843</v>
      </c>
      <c r="AC2782" s="357">
        <v>964</v>
      </c>
      <c r="AD2782" s="357">
        <v>1153</v>
      </c>
      <c r="AE2782" s="357">
        <v>980</v>
      </c>
      <c r="AF2782" s="357">
        <v>1019</v>
      </c>
      <c r="AG2782" s="357">
        <v>1145</v>
      </c>
      <c r="AH2782" s="357">
        <v>1366</v>
      </c>
      <c r="AI2782" s="368" t="s">
        <v>2207</v>
      </c>
      <c r="AJ2782" s="357">
        <v>823</v>
      </c>
      <c r="AK2782" s="357">
        <v>903</v>
      </c>
      <c r="AL2782" s="357">
        <v>1129</v>
      </c>
      <c r="AM2782" s="357">
        <v>846</v>
      </c>
      <c r="AN2782" s="357">
        <v>950</v>
      </c>
      <c r="AO2782" s="357">
        <v>1108</v>
      </c>
      <c r="AP2782" s="362" t="s">
        <v>2207</v>
      </c>
      <c r="AQ2782" s="362" t="s">
        <v>2207</v>
      </c>
      <c r="AR2782" s="362" t="s">
        <v>2207</v>
      </c>
      <c r="AS2782" s="362" t="s">
        <v>2207</v>
      </c>
      <c r="AT2782" s="105"/>
      <c r="AU2782" s="105" t="s">
        <v>247</v>
      </c>
      <c r="AV2782" s="126">
        <v>5.8999999999999995</v>
      </c>
    </row>
    <row r="2783" spans="1:48" ht="23.25" customHeight="1">
      <c r="B2783" s="440"/>
      <c r="D2783" s="105" t="s">
        <v>3610</v>
      </c>
      <c r="E2783" s="164" t="s">
        <v>3610</v>
      </c>
      <c r="F2783" s="165" t="s">
        <v>893</v>
      </c>
      <c r="G2783" s="126">
        <v>5.8999999999999995</v>
      </c>
      <c r="H2783" s="166">
        <v>824</v>
      </c>
      <c r="I2783" s="166">
        <v>862</v>
      </c>
      <c r="J2783" s="166">
        <v>992</v>
      </c>
      <c r="K2783" s="357">
        <v>824</v>
      </c>
      <c r="L2783" s="357">
        <v>862</v>
      </c>
      <c r="M2783" s="357">
        <v>992</v>
      </c>
      <c r="N2783" s="357">
        <v>888</v>
      </c>
      <c r="O2783" s="357">
        <v>808</v>
      </c>
      <c r="P2783" s="357">
        <v>863</v>
      </c>
      <c r="Q2783" s="357">
        <v>993</v>
      </c>
      <c r="R2783" s="357">
        <v>831</v>
      </c>
      <c r="S2783" s="362" t="s">
        <v>2207</v>
      </c>
      <c r="T2783" s="362" t="s">
        <v>2207</v>
      </c>
      <c r="U2783" s="362" t="s">
        <v>2207</v>
      </c>
      <c r="V2783" s="362" t="s">
        <v>2207</v>
      </c>
      <c r="W2783" s="362" t="s">
        <v>2207</v>
      </c>
      <c r="X2783" s="357">
        <v>820</v>
      </c>
      <c r="Y2783" s="357">
        <v>898</v>
      </c>
      <c r="Z2783" s="357">
        <v>1126</v>
      </c>
      <c r="AA2783" s="357">
        <v>955</v>
      </c>
      <c r="AB2783" s="357">
        <v>843</v>
      </c>
      <c r="AC2783" s="357">
        <v>964</v>
      </c>
      <c r="AD2783" s="357">
        <v>1153</v>
      </c>
      <c r="AE2783" s="357">
        <v>980</v>
      </c>
      <c r="AF2783" s="357">
        <v>1019</v>
      </c>
      <c r="AG2783" s="357">
        <v>1145</v>
      </c>
      <c r="AH2783" s="357">
        <v>1366</v>
      </c>
      <c r="AI2783" s="368" t="s">
        <v>2207</v>
      </c>
      <c r="AJ2783" s="357">
        <v>823</v>
      </c>
      <c r="AK2783" s="357">
        <v>903</v>
      </c>
      <c r="AL2783" s="357">
        <v>1129</v>
      </c>
      <c r="AM2783" s="357">
        <v>846</v>
      </c>
      <c r="AN2783" s="357">
        <v>950</v>
      </c>
      <c r="AO2783" s="357">
        <v>1108</v>
      </c>
      <c r="AP2783" s="362" t="s">
        <v>2207</v>
      </c>
      <c r="AQ2783" s="362" t="s">
        <v>2207</v>
      </c>
      <c r="AR2783" s="362" t="s">
        <v>2207</v>
      </c>
      <c r="AS2783" s="362" t="s">
        <v>2207</v>
      </c>
      <c r="AT2783" s="105"/>
      <c r="AU2783" s="105" t="s">
        <v>3610</v>
      </c>
      <c r="AV2783" s="126">
        <v>5.8999999999999995</v>
      </c>
    </row>
    <row r="2784" spans="1:48" ht="23.25" customHeight="1">
      <c r="B2784" s="440"/>
      <c r="D2784" s="105" t="s">
        <v>3067</v>
      </c>
      <c r="E2784" s="164" t="s">
        <v>3067</v>
      </c>
      <c r="F2784" s="165" t="s">
        <v>3816</v>
      </c>
      <c r="G2784" s="126">
        <v>1.7000000000000002</v>
      </c>
      <c r="H2784" s="166">
        <v>340</v>
      </c>
      <c r="I2784" s="166">
        <v>353</v>
      </c>
      <c r="J2784" s="166">
        <v>427</v>
      </c>
      <c r="K2784" s="357">
        <v>340</v>
      </c>
      <c r="L2784" s="357">
        <v>353</v>
      </c>
      <c r="M2784" s="357">
        <v>427</v>
      </c>
      <c r="N2784" s="357">
        <v>389</v>
      </c>
      <c r="O2784" s="357">
        <v>334</v>
      </c>
      <c r="P2784" s="357">
        <v>354</v>
      </c>
      <c r="Q2784" s="357">
        <v>407</v>
      </c>
      <c r="R2784" s="357">
        <v>375</v>
      </c>
      <c r="S2784" s="362" t="s">
        <v>2207</v>
      </c>
      <c r="T2784" s="362" t="s">
        <v>2207</v>
      </c>
      <c r="U2784" s="362" t="s">
        <v>2207</v>
      </c>
      <c r="V2784" s="362" t="s">
        <v>2207</v>
      </c>
      <c r="W2784" s="362" t="s">
        <v>2207</v>
      </c>
      <c r="X2784" s="357">
        <v>342</v>
      </c>
      <c r="Y2784" s="357">
        <v>381</v>
      </c>
      <c r="Z2784" s="357">
        <v>449</v>
      </c>
      <c r="AA2784" s="357">
        <v>395</v>
      </c>
      <c r="AB2784" s="357">
        <v>342</v>
      </c>
      <c r="AC2784" s="357">
        <v>388</v>
      </c>
      <c r="AD2784" s="357">
        <v>457</v>
      </c>
      <c r="AE2784" s="357">
        <v>395</v>
      </c>
      <c r="AF2784" s="357">
        <v>376</v>
      </c>
      <c r="AG2784" s="357">
        <v>416</v>
      </c>
      <c r="AH2784" s="357">
        <v>491</v>
      </c>
      <c r="AI2784" s="368" t="s">
        <v>2207</v>
      </c>
      <c r="AJ2784" s="357">
        <v>342</v>
      </c>
      <c r="AK2784" s="357">
        <v>381</v>
      </c>
      <c r="AL2784" s="357">
        <v>449</v>
      </c>
      <c r="AM2784" s="357">
        <v>342</v>
      </c>
      <c r="AN2784" s="357">
        <v>381</v>
      </c>
      <c r="AO2784" s="357">
        <v>438</v>
      </c>
      <c r="AP2784" s="362" t="s">
        <v>2207</v>
      </c>
      <c r="AQ2784" s="362" t="s">
        <v>2207</v>
      </c>
      <c r="AR2784" s="362" t="s">
        <v>2207</v>
      </c>
      <c r="AS2784" s="357">
        <v>449</v>
      </c>
      <c r="AT2784" s="105"/>
      <c r="AU2784" s="105" t="s">
        <v>3067</v>
      </c>
      <c r="AV2784" s="126">
        <v>1.7000000000000002</v>
      </c>
    </row>
    <row r="2785" spans="1:48" ht="23.25" customHeight="1">
      <c r="B2785" s="440"/>
      <c r="D2785" s="105" t="s">
        <v>3611</v>
      </c>
      <c r="E2785" s="164" t="s">
        <v>3611</v>
      </c>
      <c r="F2785" s="165" t="s">
        <v>3816</v>
      </c>
      <c r="G2785" s="126">
        <v>1.7000000000000002</v>
      </c>
      <c r="H2785" s="166">
        <v>340</v>
      </c>
      <c r="I2785" s="166">
        <v>353</v>
      </c>
      <c r="J2785" s="166">
        <v>427</v>
      </c>
      <c r="K2785" s="357">
        <v>340</v>
      </c>
      <c r="L2785" s="357">
        <v>353</v>
      </c>
      <c r="M2785" s="357">
        <v>427</v>
      </c>
      <c r="N2785" s="357">
        <v>389</v>
      </c>
      <c r="O2785" s="357">
        <v>334</v>
      </c>
      <c r="P2785" s="357">
        <v>354</v>
      </c>
      <c r="Q2785" s="357">
        <v>407</v>
      </c>
      <c r="R2785" s="357">
        <v>375</v>
      </c>
      <c r="S2785" s="362" t="s">
        <v>2207</v>
      </c>
      <c r="T2785" s="362" t="s">
        <v>2207</v>
      </c>
      <c r="U2785" s="362" t="s">
        <v>2207</v>
      </c>
      <c r="V2785" s="362" t="s">
        <v>2207</v>
      </c>
      <c r="W2785" s="362" t="s">
        <v>2207</v>
      </c>
      <c r="X2785" s="357">
        <v>342</v>
      </c>
      <c r="Y2785" s="357">
        <v>381</v>
      </c>
      <c r="Z2785" s="357">
        <v>449</v>
      </c>
      <c r="AA2785" s="357">
        <v>395</v>
      </c>
      <c r="AB2785" s="357">
        <v>342</v>
      </c>
      <c r="AC2785" s="357">
        <v>388</v>
      </c>
      <c r="AD2785" s="357">
        <v>457</v>
      </c>
      <c r="AE2785" s="357">
        <v>395</v>
      </c>
      <c r="AF2785" s="357">
        <v>376</v>
      </c>
      <c r="AG2785" s="357">
        <v>416</v>
      </c>
      <c r="AH2785" s="357">
        <v>491</v>
      </c>
      <c r="AI2785" s="368" t="s">
        <v>2207</v>
      </c>
      <c r="AJ2785" s="357">
        <v>342</v>
      </c>
      <c r="AK2785" s="357">
        <v>381</v>
      </c>
      <c r="AL2785" s="357">
        <v>449</v>
      </c>
      <c r="AM2785" s="357">
        <v>342</v>
      </c>
      <c r="AN2785" s="357">
        <v>381</v>
      </c>
      <c r="AO2785" s="357">
        <v>438</v>
      </c>
      <c r="AP2785" s="362" t="s">
        <v>2207</v>
      </c>
      <c r="AQ2785" s="362" t="s">
        <v>2207</v>
      </c>
      <c r="AR2785" s="362" t="s">
        <v>2207</v>
      </c>
      <c r="AS2785" s="357">
        <v>449</v>
      </c>
      <c r="AT2785" s="105"/>
      <c r="AU2785" s="105" t="s">
        <v>3611</v>
      </c>
      <c r="AV2785" s="126">
        <v>1.7000000000000002</v>
      </c>
    </row>
    <row r="2786" spans="1:48" ht="23.25" customHeight="1">
      <c r="B2786" s="440"/>
      <c r="D2786" s="105" t="s">
        <v>3069</v>
      </c>
      <c r="E2786" s="164" t="s">
        <v>3069</v>
      </c>
      <c r="F2786" s="165" t="s">
        <v>3818</v>
      </c>
      <c r="G2786" s="126">
        <v>2.1</v>
      </c>
      <c r="H2786" s="166">
        <v>354</v>
      </c>
      <c r="I2786" s="166">
        <v>369</v>
      </c>
      <c r="J2786" s="166">
        <v>446</v>
      </c>
      <c r="K2786" s="357">
        <v>354</v>
      </c>
      <c r="L2786" s="357">
        <v>369</v>
      </c>
      <c r="M2786" s="357">
        <v>446</v>
      </c>
      <c r="N2786" s="357">
        <v>405</v>
      </c>
      <c r="O2786" s="357">
        <v>347</v>
      </c>
      <c r="P2786" s="357">
        <v>369</v>
      </c>
      <c r="Q2786" s="357">
        <v>425</v>
      </c>
      <c r="R2786" s="357">
        <v>392</v>
      </c>
      <c r="S2786" s="362" t="s">
        <v>2207</v>
      </c>
      <c r="T2786" s="362" t="s">
        <v>2207</v>
      </c>
      <c r="U2786" s="362" t="s">
        <v>2207</v>
      </c>
      <c r="V2786" s="362" t="s">
        <v>2207</v>
      </c>
      <c r="W2786" s="362" t="s">
        <v>2207</v>
      </c>
      <c r="X2786" s="357">
        <v>356</v>
      </c>
      <c r="Y2786" s="357">
        <v>401</v>
      </c>
      <c r="Z2786" s="357">
        <v>472</v>
      </c>
      <c r="AA2786" s="357">
        <v>411</v>
      </c>
      <c r="AB2786" s="357">
        <v>356</v>
      </c>
      <c r="AC2786" s="357">
        <v>407</v>
      </c>
      <c r="AD2786" s="357">
        <v>480</v>
      </c>
      <c r="AE2786" s="357">
        <v>411</v>
      </c>
      <c r="AF2786" s="357">
        <v>390</v>
      </c>
      <c r="AG2786" s="357">
        <v>436</v>
      </c>
      <c r="AH2786" s="357">
        <v>513</v>
      </c>
      <c r="AI2786" s="368" t="s">
        <v>2207</v>
      </c>
      <c r="AJ2786" s="357">
        <v>356</v>
      </c>
      <c r="AK2786" s="357">
        <v>401</v>
      </c>
      <c r="AL2786" s="357">
        <v>472</v>
      </c>
      <c r="AM2786" s="357">
        <v>356</v>
      </c>
      <c r="AN2786" s="357">
        <v>399</v>
      </c>
      <c r="AO2786" s="357">
        <v>460</v>
      </c>
      <c r="AP2786" s="362" t="s">
        <v>2207</v>
      </c>
      <c r="AQ2786" s="362" t="s">
        <v>2207</v>
      </c>
      <c r="AR2786" s="362" t="s">
        <v>2207</v>
      </c>
      <c r="AS2786" s="357">
        <v>474</v>
      </c>
      <c r="AT2786" s="105"/>
      <c r="AU2786" s="105" t="s">
        <v>3069</v>
      </c>
      <c r="AV2786" s="126">
        <v>2.1</v>
      </c>
    </row>
    <row r="2787" spans="1:48" ht="23.25" customHeight="1">
      <c r="A2787" s="396"/>
      <c r="B2787" s="440"/>
      <c r="D2787" s="105" t="s">
        <v>3613</v>
      </c>
      <c r="E2787" s="164" t="s">
        <v>3613</v>
      </c>
      <c r="F2787" s="165" t="s">
        <v>3818</v>
      </c>
      <c r="G2787" s="126">
        <v>2.1</v>
      </c>
      <c r="H2787" s="166">
        <v>354</v>
      </c>
      <c r="I2787" s="166">
        <v>369</v>
      </c>
      <c r="J2787" s="166">
        <v>446</v>
      </c>
      <c r="K2787" s="357">
        <v>354</v>
      </c>
      <c r="L2787" s="357">
        <v>369</v>
      </c>
      <c r="M2787" s="357">
        <v>446</v>
      </c>
      <c r="N2787" s="357">
        <v>405</v>
      </c>
      <c r="O2787" s="357">
        <v>347</v>
      </c>
      <c r="P2787" s="357">
        <v>369</v>
      </c>
      <c r="Q2787" s="357">
        <v>425</v>
      </c>
      <c r="R2787" s="357">
        <v>392</v>
      </c>
      <c r="S2787" s="362" t="s">
        <v>2207</v>
      </c>
      <c r="T2787" s="362" t="s">
        <v>2207</v>
      </c>
      <c r="U2787" s="362" t="s">
        <v>2207</v>
      </c>
      <c r="V2787" s="362" t="s">
        <v>2207</v>
      </c>
      <c r="W2787" s="362" t="s">
        <v>2207</v>
      </c>
      <c r="X2787" s="357">
        <v>356</v>
      </c>
      <c r="Y2787" s="357">
        <v>401</v>
      </c>
      <c r="Z2787" s="357">
        <v>472</v>
      </c>
      <c r="AA2787" s="357">
        <v>411</v>
      </c>
      <c r="AB2787" s="357">
        <v>356</v>
      </c>
      <c r="AC2787" s="357">
        <v>407</v>
      </c>
      <c r="AD2787" s="357">
        <v>480</v>
      </c>
      <c r="AE2787" s="357">
        <v>411</v>
      </c>
      <c r="AF2787" s="357">
        <v>390</v>
      </c>
      <c r="AG2787" s="357">
        <v>436</v>
      </c>
      <c r="AH2787" s="357">
        <v>513</v>
      </c>
      <c r="AI2787" s="368" t="s">
        <v>2207</v>
      </c>
      <c r="AJ2787" s="357">
        <v>356</v>
      </c>
      <c r="AK2787" s="357">
        <v>401</v>
      </c>
      <c r="AL2787" s="357">
        <v>472</v>
      </c>
      <c r="AM2787" s="357">
        <v>356</v>
      </c>
      <c r="AN2787" s="357">
        <v>399</v>
      </c>
      <c r="AO2787" s="357">
        <v>460</v>
      </c>
      <c r="AP2787" s="362" t="s">
        <v>2207</v>
      </c>
      <c r="AQ2787" s="362" t="s">
        <v>2207</v>
      </c>
      <c r="AR2787" s="362" t="s">
        <v>2207</v>
      </c>
      <c r="AS2787" s="357">
        <v>474</v>
      </c>
      <c r="AT2787" s="105"/>
      <c r="AU2787" s="105" t="s">
        <v>3613</v>
      </c>
      <c r="AV2787" s="126">
        <v>2.1</v>
      </c>
    </row>
    <row r="2788" spans="1:48" ht="23.25" customHeight="1">
      <c r="B2788" s="440"/>
      <c r="D2788" s="105" t="s">
        <v>4224</v>
      </c>
      <c r="E2788" s="164" t="s">
        <v>4224</v>
      </c>
      <c r="F2788" s="165" t="s">
        <v>4310</v>
      </c>
      <c r="G2788" s="126">
        <v>2.5</v>
      </c>
      <c r="H2788" s="166">
        <v>390</v>
      </c>
      <c r="I2788" s="166">
        <v>401</v>
      </c>
      <c r="J2788" s="166">
        <v>462</v>
      </c>
      <c r="K2788" s="357">
        <v>390</v>
      </c>
      <c r="L2788" s="357">
        <v>401</v>
      </c>
      <c r="M2788" s="357">
        <v>462</v>
      </c>
      <c r="N2788" s="357">
        <v>439</v>
      </c>
      <c r="O2788" s="357">
        <v>382</v>
      </c>
      <c r="P2788" s="357">
        <v>401</v>
      </c>
      <c r="Q2788" s="357">
        <v>462</v>
      </c>
      <c r="R2788" s="357">
        <v>425</v>
      </c>
      <c r="S2788" s="362" t="s">
        <v>2207</v>
      </c>
      <c r="T2788" s="362" t="s">
        <v>2207</v>
      </c>
      <c r="U2788" s="362" t="s">
        <v>2207</v>
      </c>
      <c r="V2788" s="362" t="s">
        <v>2207</v>
      </c>
      <c r="W2788" s="362" t="s">
        <v>2207</v>
      </c>
      <c r="X2788" s="357">
        <v>401</v>
      </c>
      <c r="Y2788" s="357">
        <v>446</v>
      </c>
      <c r="Z2788" s="357">
        <v>525</v>
      </c>
      <c r="AA2788" s="357">
        <v>455</v>
      </c>
      <c r="AB2788" s="357">
        <v>390</v>
      </c>
      <c r="AC2788" s="357">
        <v>441</v>
      </c>
      <c r="AD2788" s="357">
        <v>520</v>
      </c>
      <c r="AE2788" s="357">
        <v>444</v>
      </c>
      <c r="AF2788" s="357">
        <v>424</v>
      </c>
      <c r="AG2788" s="357">
        <v>470</v>
      </c>
      <c r="AH2788" s="357">
        <v>553</v>
      </c>
      <c r="AI2788" s="368" t="s">
        <v>2207</v>
      </c>
      <c r="AJ2788" s="357">
        <v>401</v>
      </c>
      <c r="AK2788" s="357">
        <v>446</v>
      </c>
      <c r="AL2788" s="357">
        <v>525</v>
      </c>
      <c r="AM2788" s="357">
        <v>390</v>
      </c>
      <c r="AN2788" s="357">
        <v>433</v>
      </c>
      <c r="AO2788" s="357">
        <v>498</v>
      </c>
      <c r="AP2788" s="362" t="s">
        <v>2207</v>
      </c>
      <c r="AQ2788" s="362" t="s">
        <v>2207</v>
      </c>
      <c r="AR2788" s="362" t="s">
        <v>2207</v>
      </c>
      <c r="AS2788" s="357">
        <v>512</v>
      </c>
      <c r="AT2788" s="105"/>
      <c r="AU2788" s="105" t="s">
        <v>4224</v>
      </c>
      <c r="AV2788" s="126">
        <v>2.5</v>
      </c>
    </row>
    <row r="2789" spans="1:48" ht="23.25" customHeight="1">
      <c r="B2789" s="440"/>
      <c r="D2789" s="105" t="s">
        <v>4225</v>
      </c>
      <c r="E2789" s="164" t="s">
        <v>4225</v>
      </c>
      <c r="F2789" s="165" t="s">
        <v>4310</v>
      </c>
      <c r="G2789" s="126">
        <v>2.5</v>
      </c>
      <c r="H2789" s="166">
        <v>390</v>
      </c>
      <c r="I2789" s="166">
        <v>401</v>
      </c>
      <c r="J2789" s="166">
        <v>462</v>
      </c>
      <c r="K2789" s="357">
        <v>390</v>
      </c>
      <c r="L2789" s="357">
        <v>401</v>
      </c>
      <c r="M2789" s="357">
        <v>462</v>
      </c>
      <c r="N2789" s="357">
        <v>439</v>
      </c>
      <c r="O2789" s="357">
        <v>382</v>
      </c>
      <c r="P2789" s="357">
        <v>401</v>
      </c>
      <c r="Q2789" s="357">
        <v>462</v>
      </c>
      <c r="R2789" s="357">
        <v>425</v>
      </c>
      <c r="S2789" s="362" t="s">
        <v>2207</v>
      </c>
      <c r="T2789" s="362" t="s">
        <v>2207</v>
      </c>
      <c r="U2789" s="362" t="s">
        <v>2207</v>
      </c>
      <c r="V2789" s="362" t="s">
        <v>2207</v>
      </c>
      <c r="W2789" s="362" t="s">
        <v>2207</v>
      </c>
      <c r="X2789" s="357">
        <v>401</v>
      </c>
      <c r="Y2789" s="357">
        <v>446</v>
      </c>
      <c r="Z2789" s="357">
        <v>525</v>
      </c>
      <c r="AA2789" s="357">
        <v>455</v>
      </c>
      <c r="AB2789" s="357">
        <v>390</v>
      </c>
      <c r="AC2789" s="357">
        <v>441</v>
      </c>
      <c r="AD2789" s="357">
        <v>520</v>
      </c>
      <c r="AE2789" s="357">
        <v>444</v>
      </c>
      <c r="AF2789" s="357">
        <v>424</v>
      </c>
      <c r="AG2789" s="357">
        <v>470</v>
      </c>
      <c r="AH2789" s="357">
        <v>553</v>
      </c>
      <c r="AI2789" s="368" t="s">
        <v>2207</v>
      </c>
      <c r="AJ2789" s="357">
        <v>401</v>
      </c>
      <c r="AK2789" s="357">
        <v>446</v>
      </c>
      <c r="AL2789" s="357">
        <v>525</v>
      </c>
      <c r="AM2789" s="357">
        <v>390</v>
      </c>
      <c r="AN2789" s="357">
        <v>433</v>
      </c>
      <c r="AO2789" s="357">
        <v>498</v>
      </c>
      <c r="AP2789" s="362" t="s">
        <v>2207</v>
      </c>
      <c r="AQ2789" s="362" t="s">
        <v>2207</v>
      </c>
      <c r="AR2789" s="362" t="s">
        <v>2207</v>
      </c>
      <c r="AS2789" s="357">
        <v>512</v>
      </c>
      <c r="AT2789" s="105"/>
      <c r="AU2789" s="105" t="s">
        <v>4225</v>
      </c>
      <c r="AV2789" s="126">
        <v>2.5</v>
      </c>
    </row>
    <row r="2790" spans="1:48" ht="23.25" customHeight="1">
      <c r="B2790" s="440"/>
      <c r="D2790" s="105" t="s">
        <v>4227</v>
      </c>
      <c r="E2790" s="164" t="s">
        <v>4227</v>
      </c>
      <c r="F2790" s="165" t="s">
        <v>4311</v>
      </c>
      <c r="G2790" s="126">
        <v>2.5</v>
      </c>
      <c r="H2790" s="166">
        <v>415</v>
      </c>
      <c r="I2790" s="166">
        <v>426</v>
      </c>
      <c r="J2790" s="166">
        <v>490</v>
      </c>
      <c r="K2790" s="357">
        <v>415</v>
      </c>
      <c r="L2790" s="357">
        <v>426</v>
      </c>
      <c r="M2790" s="357">
        <v>490</v>
      </c>
      <c r="N2790" s="357">
        <v>467</v>
      </c>
      <c r="O2790" s="357">
        <v>407</v>
      </c>
      <c r="P2790" s="357">
        <v>426</v>
      </c>
      <c r="Q2790" s="357">
        <v>490</v>
      </c>
      <c r="R2790" s="357">
        <v>451</v>
      </c>
      <c r="S2790" s="362" t="s">
        <v>2207</v>
      </c>
      <c r="T2790" s="362" t="s">
        <v>2207</v>
      </c>
      <c r="U2790" s="362" t="s">
        <v>2207</v>
      </c>
      <c r="V2790" s="362" t="s">
        <v>2207</v>
      </c>
      <c r="W2790" s="362" t="s">
        <v>2207</v>
      </c>
      <c r="X2790" s="357">
        <v>437</v>
      </c>
      <c r="Y2790" s="357">
        <v>482</v>
      </c>
      <c r="Z2790" s="357">
        <v>568</v>
      </c>
      <c r="AA2790" s="357">
        <v>495</v>
      </c>
      <c r="AB2790" s="357">
        <v>426</v>
      </c>
      <c r="AC2790" s="357">
        <v>472</v>
      </c>
      <c r="AD2790" s="357">
        <v>555</v>
      </c>
      <c r="AE2790" s="357">
        <v>484</v>
      </c>
      <c r="AF2790" s="357">
        <v>521</v>
      </c>
      <c r="AG2790" s="357">
        <v>568</v>
      </c>
      <c r="AH2790" s="357">
        <v>669</v>
      </c>
      <c r="AI2790" s="368" t="s">
        <v>2207</v>
      </c>
      <c r="AJ2790" s="357">
        <v>437</v>
      </c>
      <c r="AK2790" s="357">
        <v>482</v>
      </c>
      <c r="AL2790" s="357">
        <v>568</v>
      </c>
      <c r="AM2790" s="357">
        <v>426</v>
      </c>
      <c r="AN2790" s="357">
        <v>462</v>
      </c>
      <c r="AO2790" s="357">
        <v>532</v>
      </c>
      <c r="AP2790" s="362" t="s">
        <v>2207</v>
      </c>
      <c r="AQ2790" s="362" t="s">
        <v>2207</v>
      </c>
      <c r="AR2790" s="362" t="s">
        <v>2207</v>
      </c>
      <c r="AS2790" s="362" t="s">
        <v>2207</v>
      </c>
      <c r="AT2790" s="105"/>
      <c r="AU2790" s="105" t="s">
        <v>4227</v>
      </c>
      <c r="AV2790" s="126">
        <v>2.5</v>
      </c>
    </row>
    <row r="2791" spans="1:48" ht="23.25" customHeight="1">
      <c r="B2791" s="440"/>
      <c r="D2791" s="105" t="s">
        <v>4228</v>
      </c>
      <c r="E2791" s="164" t="s">
        <v>4228</v>
      </c>
      <c r="F2791" s="165" t="s">
        <v>4311</v>
      </c>
      <c r="G2791" s="126">
        <v>2.5</v>
      </c>
      <c r="H2791" s="166">
        <v>415</v>
      </c>
      <c r="I2791" s="166">
        <v>426</v>
      </c>
      <c r="J2791" s="166">
        <v>490</v>
      </c>
      <c r="K2791" s="357">
        <v>415</v>
      </c>
      <c r="L2791" s="357">
        <v>426</v>
      </c>
      <c r="M2791" s="357">
        <v>490</v>
      </c>
      <c r="N2791" s="357">
        <v>467</v>
      </c>
      <c r="O2791" s="357">
        <v>407</v>
      </c>
      <c r="P2791" s="357">
        <v>426</v>
      </c>
      <c r="Q2791" s="357">
        <v>490</v>
      </c>
      <c r="R2791" s="357">
        <v>451</v>
      </c>
      <c r="S2791" s="362" t="s">
        <v>2207</v>
      </c>
      <c r="T2791" s="362" t="s">
        <v>2207</v>
      </c>
      <c r="U2791" s="362" t="s">
        <v>2207</v>
      </c>
      <c r="V2791" s="362" t="s">
        <v>2207</v>
      </c>
      <c r="W2791" s="362" t="s">
        <v>2207</v>
      </c>
      <c r="X2791" s="357">
        <v>437</v>
      </c>
      <c r="Y2791" s="357">
        <v>482</v>
      </c>
      <c r="Z2791" s="357">
        <v>568</v>
      </c>
      <c r="AA2791" s="357">
        <v>495</v>
      </c>
      <c r="AB2791" s="357">
        <v>426</v>
      </c>
      <c r="AC2791" s="357">
        <v>472</v>
      </c>
      <c r="AD2791" s="357">
        <v>555</v>
      </c>
      <c r="AE2791" s="357">
        <v>484</v>
      </c>
      <c r="AF2791" s="357">
        <v>521</v>
      </c>
      <c r="AG2791" s="357">
        <v>568</v>
      </c>
      <c r="AH2791" s="357">
        <v>669</v>
      </c>
      <c r="AI2791" s="368" t="s">
        <v>2207</v>
      </c>
      <c r="AJ2791" s="357">
        <v>437</v>
      </c>
      <c r="AK2791" s="357">
        <v>482</v>
      </c>
      <c r="AL2791" s="357">
        <v>568</v>
      </c>
      <c r="AM2791" s="357">
        <v>426</v>
      </c>
      <c r="AN2791" s="357">
        <v>462</v>
      </c>
      <c r="AO2791" s="357">
        <v>532</v>
      </c>
      <c r="AP2791" s="362" t="s">
        <v>2207</v>
      </c>
      <c r="AQ2791" s="362" t="s">
        <v>2207</v>
      </c>
      <c r="AR2791" s="362" t="s">
        <v>2207</v>
      </c>
      <c r="AS2791" s="362" t="s">
        <v>2207</v>
      </c>
      <c r="AT2791" s="105"/>
      <c r="AU2791" s="105" t="s">
        <v>4228</v>
      </c>
      <c r="AV2791" s="126">
        <v>2.5</v>
      </c>
    </row>
    <row r="2792" spans="1:48" ht="23.25" customHeight="1">
      <c r="A2792" s="396"/>
      <c r="B2792" s="440"/>
      <c r="D2792" s="105" t="s">
        <v>248</v>
      </c>
      <c r="E2792" s="164" t="s">
        <v>248</v>
      </c>
      <c r="F2792" s="165" t="s">
        <v>994</v>
      </c>
      <c r="G2792" s="126">
        <v>4.0999999999999996</v>
      </c>
      <c r="H2792" s="166">
        <v>582</v>
      </c>
      <c r="I2792" s="166">
        <v>608</v>
      </c>
      <c r="J2792" s="166">
        <v>700</v>
      </c>
      <c r="K2792" s="357">
        <v>582</v>
      </c>
      <c r="L2792" s="357">
        <v>608</v>
      </c>
      <c r="M2792" s="357">
        <v>700</v>
      </c>
      <c r="N2792" s="357">
        <v>628</v>
      </c>
      <c r="O2792" s="357">
        <v>572</v>
      </c>
      <c r="P2792" s="357">
        <v>609</v>
      </c>
      <c r="Q2792" s="357">
        <v>701</v>
      </c>
      <c r="R2792" s="357">
        <v>585</v>
      </c>
      <c r="S2792" s="362" t="s">
        <v>2207</v>
      </c>
      <c r="T2792" s="362" t="s">
        <v>2207</v>
      </c>
      <c r="U2792" s="362" t="s">
        <v>2207</v>
      </c>
      <c r="V2792" s="362" t="s">
        <v>2207</v>
      </c>
      <c r="W2792" s="362" t="s">
        <v>2207</v>
      </c>
      <c r="X2792" s="357">
        <v>578</v>
      </c>
      <c r="Y2792" s="357">
        <v>632</v>
      </c>
      <c r="Z2792" s="357">
        <v>784</v>
      </c>
      <c r="AA2792" s="357">
        <v>673</v>
      </c>
      <c r="AB2792" s="357">
        <v>610</v>
      </c>
      <c r="AC2792" s="357">
        <v>689</v>
      </c>
      <c r="AD2792" s="357">
        <v>823</v>
      </c>
      <c r="AE2792" s="357">
        <v>709</v>
      </c>
      <c r="AF2792" s="357">
        <v>787</v>
      </c>
      <c r="AG2792" s="357">
        <v>870</v>
      </c>
      <c r="AH2792" s="357">
        <v>1035</v>
      </c>
      <c r="AI2792" s="368" t="s">
        <v>2207</v>
      </c>
      <c r="AJ2792" s="357">
        <v>581</v>
      </c>
      <c r="AK2792" s="357">
        <v>635</v>
      </c>
      <c r="AL2792" s="357">
        <v>786</v>
      </c>
      <c r="AM2792" s="357">
        <v>613</v>
      </c>
      <c r="AN2792" s="357">
        <v>679</v>
      </c>
      <c r="AO2792" s="357">
        <v>790</v>
      </c>
      <c r="AP2792" s="362" t="s">
        <v>2207</v>
      </c>
      <c r="AQ2792" s="362" t="s">
        <v>2207</v>
      </c>
      <c r="AR2792" s="362" t="s">
        <v>2207</v>
      </c>
      <c r="AS2792" s="362" t="s">
        <v>2207</v>
      </c>
      <c r="AT2792" s="105"/>
      <c r="AU2792" s="105" t="s">
        <v>248</v>
      </c>
      <c r="AV2792" s="126">
        <v>4.0999999999999996</v>
      </c>
    </row>
    <row r="2793" spans="1:48" ht="23.25" customHeight="1">
      <c r="B2793" s="440"/>
      <c r="D2793" s="105" t="s">
        <v>3615</v>
      </c>
      <c r="E2793" s="164" t="s">
        <v>3615</v>
      </c>
      <c r="F2793" s="165" t="s">
        <v>994</v>
      </c>
      <c r="G2793" s="126">
        <v>4.0999999999999996</v>
      </c>
      <c r="H2793" s="166">
        <v>582</v>
      </c>
      <c r="I2793" s="166">
        <v>608</v>
      </c>
      <c r="J2793" s="166">
        <v>700</v>
      </c>
      <c r="K2793" s="357">
        <v>582</v>
      </c>
      <c r="L2793" s="357">
        <v>608</v>
      </c>
      <c r="M2793" s="357">
        <v>700</v>
      </c>
      <c r="N2793" s="357">
        <v>628</v>
      </c>
      <c r="O2793" s="357">
        <v>572</v>
      </c>
      <c r="P2793" s="357">
        <v>609</v>
      </c>
      <c r="Q2793" s="357">
        <v>701</v>
      </c>
      <c r="R2793" s="357">
        <v>585</v>
      </c>
      <c r="S2793" s="362" t="s">
        <v>2207</v>
      </c>
      <c r="T2793" s="362" t="s">
        <v>2207</v>
      </c>
      <c r="U2793" s="362" t="s">
        <v>2207</v>
      </c>
      <c r="V2793" s="362" t="s">
        <v>2207</v>
      </c>
      <c r="W2793" s="362" t="s">
        <v>2207</v>
      </c>
      <c r="X2793" s="357">
        <v>578</v>
      </c>
      <c r="Y2793" s="357">
        <v>632</v>
      </c>
      <c r="Z2793" s="357">
        <v>784</v>
      </c>
      <c r="AA2793" s="357">
        <v>673</v>
      </c>
      <c r="AB2793" s="357">
        <v>610</v>
      </c>
      <c r="AC2793" s="357">
        <v>689</v>
      </c>
      <c r="AD2793" s="357">
        <v>823</v>
      </c>
      <c r="AE2793" s="357">
        <v>709</v>
      </c>
      <c r="AF2793" s="357">
        <v>787</v>
      </c>
      <c r="AG2793" s="357">
        <v>870</v>
      </c>
      <c r="AH2793" s="357">
        <v>1035</v>
      </c>
      <c r="AI2793" s="368" t="s">
        <v>2207</v>
      </c>
      <c r="AJ2793" s="357">
        <v>581</v>
      </c>
      <c r="AK2793" s="357">
        <v>635</v>
      </c>
      <c r="AL2793" s="357">
        <v>786</v>
      </c>
      <c r="AM2793" s="357">
        <v>613</v>
      </c>
      <c r="AN2793" s="357">
        <v>679</v>
      </c>
      <c r="AO2793" s="357">
        <v>790</v>
      </c>
      <c r="AP2793" s="362" t="s">
        <v>2207</v>
      </c>
      <c r="AQ2793" s="362" t="s">
        <v>2207</v>
      </c>
      <c r="AR2793" s="362" t="s">
        <v>2207</v>
      </c>
      <c r="AS2793" s="362" t="s">
        <v>2207</v>
      </c>
      <c r="AT2793" s="105"/>
      <c r="AU2793" s="105" t="s">
        <v>3615</v>
      </c>
      <c r="AV2793" s="126">
        <v>4.0999999999999996</v>
      </c>
    </row>
    <row r="2794" spans="1:48" ht="23.25" customHeight="1">
      <c r="B2794" s="440"/>
      <c r="D2794" s="105" t="s">
        <v>249</v>
      </c>
      <c r="E2794" s="164" t="s">
        <v>249</v>
      </c>
      <c r="F2794" s="165" t="s">
        <v>991</v>
      </c>
      <c r="G2794" s="126">
        <v>4.0999999999999996</v>
      </c>
      <c r="H2794" s="166">
        <v>513</v>
      </c>
      <c r="I2794" s="166">
        <v>540</v>
      </c>
      <c r="J2794" s="166">
        <v>623</v>
      </c>
      <c r="K2794" s="357">
        <v>513</v>
      </c>
      <c r="L2794" s="357">
        <v>540</v>
      </c>
      <c r="M2794" s="357">
        <v>623</v>
      </c>
      <c r="N2794" s="357">
        <v>556</v>
      </c>
      <c r="O2794" s="357">
        <v>503</v>
      </c>
      <c r="P2794" s="357">
        <v>540</v>
      </c>
      <c r="Q2794" s="357">
        <v>623</v>
      </c>
      <c r="R2794" s="357">
        <v>532</v>
      </c>
      <c r="S2794" s="362" t="s">
        <v>2207</v>
      </c>
      <c r="T2794" s="362" t="s">
        <v>2207</v>
      </c>
      <c r="U2794" s="362" t="s">
        <v>2207</v>
      </c>
      <c r="V2794" s="362" t="s">
        <v>2207</v>
      </c>
      <c r="W2794" s="362" t="s">
        <v>2207</v>
      </c>
      <c r="X2794" s="357">
        <v>494</v>
      </c>
      <c r="Y2794" s="357">
        <v>546</v>
      </c>
      <c r="Z2794" s="357">
        <v>683</v>
      </c>
      <c r="AA2794" s="357">
        <v>579</v>
      </c>
      <c r="AB2794" s="357">
        <v>494</v>
      </c>
      <c r="AC2794" s="357">
        <v>571</v>
      </c>
      <c r="AD2794" s="357">
        <v>683</v>
      </c>
      <c r="AE2794" s="357">
        <v>579</v>
      </c>
      <c r="AF2794" s="357">
        <v>529</v>
      </c>
      <c r="AG2794" s="357">
        <v>607</v>
      </c>
      <c r="AH2794" s="357">
        <v>726</v>
      </c>
      <c r="AI2794" s="368" t="s">
        <v>2207</v>
      </c>
      <c r="AJ2794" s="357">
        <v>496</v>
      </c>
      <c r="AK2794" s="357">
        <v>549</v>
      </c>
      <c r="AL2794" s="357">
        <v>685</v>
      </c>
      <c r="AM2794" s="357">
        <v>496</v>
      </c>
      <c r="AN2794" s="357">
        <v>563</v>
      </c>
      <c r="AO2794" s="357">
        <v>656</v>
      </c>
      <c r="AP2794" s="362" t="s">
        <v>2207</v>
      </c>
      <c r="AQ2794" s="362" t="s">
        <v>2207</v>
      </c>
      <c r="AR2794" s="362" t="s">
        <v>2207</v>
      </c>
      <c r="AS2794" s="357">
        <v>670</v>
      </c>
      <c r="AT2794" s="105"/>
      <c r="AU2794" s="105" t="s">
        <v>249</v>
      </c>
      <c r="AV2794" s="126">
        <v>4.0999999999999996</v>
      </c>
    </row>
    <row r="2795" spans="1:48" ht="23.25" customHeight="1">
      <c r="B2795" s="440"/>
      <c r="D2795" s="105" t="s">
        <v>3616</v>
      </c>
      <c r="E2795" s="164" t="s">
        <v>3616</v>
      </c>
      <c r="F2795" s="165" t="s">
        <v>991</v>
      </c>
      <c r="G2795" s="126">
        <v>4.0999999999999996</v>
      </c>
      <c r="H2795" s="166">
        <v>513</v>
      </c>
      <c r="I2795" s="166">
        <v>540</v>
      </c>
      <c r="J2795" s="166">
        <v>623</v>
      </c>
      <c r="K2795" s="357">
        <v>513</v>
      </c>
      <c r="L2795" s="357">
        <v>540</v>
      </c>
      <c r="M2795" s="357">
        <v>623</v>
      </c>
      <c r="N2795" s="357">
        <v>556</v>
      </c>
      <c r="O2795" s="357">
        <v>503</v>
      </c>
      <c r="P2795" s="357">
        <v>540</v>
      </c>
      <c r="Q2795" s="357">
        <v>623</v>
      </c>
      <c r="R2795" s="357">
        <v>532</v>
      </c>
      <c r="S2795" s="362" t="s">
        <v>2207</v>
      </c>
      <c r="T2795" s="362" t="s">
        <v>2207</v>
      </c>
      <c r="U2795" s="362" t="s">
        <v>2207</v>
      </c>
      <c r="V2795" s="362" t="s">
        <v>2207</v>
      </c>
      <c r="W2795" s="362" t="s">
        <v>2207</v>
      </c>
      <c r="X2795" s="357">
        <v>494</v>
      </c>
      <c r="Y2795" s="357">
        <v>546</v>
      </c>
      <c r="Z2795" s="357">
        <v>683</v>
      </c>
      <c r="AA2795" s="357">
        <v>579</v>
      </c>
      <c r="AB2795" s="357">
        <v>494</v>
      </c>
      <c r="AC2795" s="357">
        <v>571</v>
      </c>
      <c r="AD2795" s="357">
        <v>683</v>
      </c>
      <c r="AE2795" s="357">
        <v>579</v>
      </c>
      <c r="AF2795" s="357">
        <v>529</v>
      </c>
      <c r="AG2795" s="357">
        <v>607</v>
      </c>
      <c r="AH2795" s="357">
        <v>726</v>
      </c>
      <c r="AI2795" s="368" t="s">
        <v>2207</v>
      </c>
      <c r="AJ2795" s="357">
        <v>496</v>
      </c>
      <c r="AK2795" s="357">
        <v>549</v>
      </c>
      <c r="AL2795" s="357">
        <v>685</v>
      </c>
      <c r="AM2795" s="357">
        <v>496</v>
      </c>
      <c r="AN2795" s="357">
        <v>563</v>
      </c>
      <c r="AO2795" s="357">
        <v>656</v>
      </c>
      <c r="AP2795" s="362" t="s">
        <v>2207</v>
      </c>
      <c r="AQ2795" s="362" t="s">
        <v>2207</v>
      </c>
      <c r="AR2795" s="362" t="s">
        <v>2207</v>
      </c>
      <c r="AS2795" s="357">
        <v>670</v>
      </c>
      <c r="AT2795" s="105"/>
      <c r="AU2795" s="105" t="s">
        <v>3616</v>
      </c>
      <c r="AV2795" s="126">
        <v>4.0999999999999996</v>
      </c>
    </row>
    <row r="2796" spans="1:48" ht="23.25" customHeight="1">
      <c r="B2796" s="440"/>
      <c r="D2796" s="105" t="s">
        <v>251</v>
      </c>
      <c r="E2796" s="164" t="s">
        <v>251</v>
      </c>
      <c r="F2796" s="165" t="s">
        <v>885</v>
      </c>
      <c r="G2796" s="126">
        <v>4.0999999999999996</v>
      </c>
      <c r="H2796" s="166">
        <v>582</v>
      </c>
      <c r="I2796" s="166">
        <v>608</v>
      </c>
      <c r="J2796" s="166">
        <v>700</v>
      </c>
      <c r="K2796" s="357">
        <v>582</v>
      </c>
      <c r="L2796" s="357">
        <v>608</v>
      </c>
      <c r="M2796" s="357">
        <v>700</v>
      </c>
      <c r="N2796" s="357">
        <v>628</v>
      </c>
      <c r="O2796" s="357">
        <v>572</v>
      </c>
      <c r="P2796" s="357">
        <v>609</v>
      </c>
      <c r="Q2796" s="357">
        <v>701</v>
      </c>
      <c r="R2796" s="357">
        <v>565</v>
      </c>
      <c r="S2796" s="362" t="s">
        <v>2207</v>
      </c>
      <c r="T2796" s="362" t="s">
        <v>2207</v>
      </c>
      <c r="U2796" s="362" t="s">
        <v>2207</v>
      </c>
      <c r="V2796" s="362" t="s">
        <v>2207</v>
      </c>
      <c r="W2796" s="362" t="s">
        <v>2207</v>
      </c>
      <c r="X2796" s="357">
        <v>578</v>
      </c>
      <c r="Y2796" s="357">
        <v>632</v>
      </c>
      <c r="Z2796" s="357">
        <v>784</v>
      </c>
      <c r="AA2796" s="357">
        <v>673</v>
      </c>
      <c r="AB2796" s="357">
        <v>610</v>
      </c>
      <c r="AC2796" s="357">
        <v>689</v>
      </c>
      <c r="AD2796" s="357">
        <v>823</v>
      </c>
      <c r="AE2796" s="357">
        <v>709</v>
      </c>
      <c r="AF2796" s="357">
        <v>787</v>
      </c>
      <c r="AG2796" s="357">
        <v>870</v>
      </c>
      <c r="AH2796" s="357">
        <v>1035</v>
      </c>
      <c r="AI2796" s="368" t="s">
        <v>2207</v>
      </c>
      <c r="AJ2796" s="357">
        <v>581</v>
      </c>
      <c r="AK2796" s="357">
        <v>635</v>
      </c>
      <c r="AL2796" s="357">
        <v>786</v>
      </c>
      <c r="AM2796" s="357">
        <v>613</v>
      </c>
      <c r="AN2796" s="357">
        <v>679</v>
      </c>
      <c r="AO2796" s="357">
        <v>790</v>
      </c>
      <c r="AP2796" s="362" t="s">
        <v>2207</v>
      </c>
      <c r="AQ2796" s="362" t="s">
        <v>2207</v>
      </c>
      <c r="AR2796" s="362" t="s">
        <v>2207</v>
      </c>
      <c r="AS2796" s="362" t="s">
        <v>2207</v>
      </c>
      <c r="AT2796" s="105"/>
      <c r="AU2796" s="105" t="s">
        <v>251</v>
      </c>
      <c r="AV2796" s="126">
        <v>4.0999999999999996</v>
      </c>
    </row>
    <row r="2797" spans="1:48" ht="23.25" customHeight="1">
      <c r="B2797" s="440"/>
      <c r="D2797" s="105" t="s">
        <v>3618</v>
      </c>
      <c r="E2797" s="164" t="s">
        <v>3618</v>
      </c>
      <c r="F2797" s="165" t="s">
        <v>885</v>
      </c>
      <c r="G2797" s="126">
        <v>4.0999999999999996</v>
      </c>
      <c r="H2797" s="166">
        <v>582</v>
      </c>
      <c r="I2797" s="166">
        <v>608</v>
      </c>
      <c r="J2797" s="166">
        <v>700</v>
      </c>
      <c r="K2797" s="357">
        <v>582</v>
      </c>
      <c r="L2797" s="357">
        <v>608</v>
      </c>
      <c r="M2797" s="357">
        <v>700</v>
      </c>
      <c r="N2797" s="357">
        <v>628</v>
      </c>
      <c r="O2797" s="357">
        <v>572</v>
      </c>
      <c r="P2797" s="357">
        <v>609</v>
      </c>
      <c r="Q2797" s="357">
        <v>701</v>
      </c>
      <c r="R2797" s="357">
        <v>565</v>
      </c>
      <c r="S2797" s="362" t="s">
        <v>2207</v>
      </c>
      <c r="T2797" s="362" t="s">
        <v>2207</v>
      </c>
      <c r="U2797" s="362" t="s">
        <v>2207</v>
      </c>
      <c r="V2797" s="362" t="s">
        <v>2207</v>
      </c>
      <c r="W2797" s="362" t="s">
        <v>2207</v>
      </c>
      <c r="X2797" s="357">
        <v>578</v>
      </c>
      <c r="Y2797" s="357">
        <v>632</v>
      </c>
      <c r="Z2797" s="357">
        <v>784</v>
      </c>
      <c r="AA2797" s="357">
        <v>673</v>
      </c>
      <c r="AB2797" s="357">
        <v>610</v>
      </c>
      <c r="AC2797" s="357">
        <v>689</v>
      </c>
      <c r="AD2797" s="357">
        <v>823</v>
      </c>
      <c r="AE2797" s="357">
        <v>709</v>
      </c>
      <c r="AF2797" s="357">
        <v>787</v>
      </c>
      <c r="AG2797" s="357">
        <v>870</v>
      </c>
      <c r="AH2797" s="357">
        <v>1035</v>
      </c>
      <c r="AI2797" s="368" t="s">
        <v>2207</v>
      </c>
      <c r="AJ2797" s="357">
        <v>581</v>
      </c>
      <c r="AK2797" s="357">
        <v>635</v>
      </c>
      <c r="AL2797" s="357">
        <v>786</v>
      </c>
      <c r="AM2797" s="357">
        <v>613</v>
      </c>
      <c r="AN2797" s="357">
        <v>679</v>
      </c>
      <c r="AO2797" s="357">
        <v>790</v>
      </c>
      <c r="AP2797" s="362" t="s">
        <v>2207</v>
      </c>
      <c r="AQ2797" s="362" t="s">
        <v>2207</v>
      </c>
      <c r="AR2797" s="362" t="s">
        <v>2207</v>
      </c>
      <c r="AS2797" s="362" t="s">
        <v>2207</v>
      </c>
      <c r="AT2797" s="105"/>
      <c r="AU2797" s="105" t="s">
        <v>3618</v>
      </c>
      <c r="AV2797" s="126">
        <v>4.0999999999999996</v>
      </c>
    </row>
    <row r="2798" spans="1:48" ht="23.25" customHeight="1">
      <c r="B2798" s="440"/>
      <c r="D2798" s="105" t="s">
        <v>5467</v>
      </c>
      <c r="E2798" s="13" t="s">
        <v>5467</v>
      </c>
      <c r="F2798" s="2" t="s">
        <v>5463</v>
      </c>
      <c r="G2798">
        <v>4.5</v>
      </c>
      <c r="H2798" s="398" t="s">
        <v>2207</v>
      </c>
      <c r="I2798" s="398" t="s">
        <v>2207</v>
      </c>
      <c r="J2798" s="398" t="s">
        <v>2207</v>
      </c>
      <c r="K2798" s="390" t="s">
        <v>2207</v>
      </c>
      <c r="L2798" s="390" t="s">
        <v>2207</v>
      </c>
      <c r="M2798" s="390" t="s">
        <v>2207</v>
      </c>
      <c r="N2798" s="390" t="s">
        <v>2207</v>
      </c>
      <c r="O2798" s="390" t="s">
        <v>2207</v>
      </c>
      <c r="P2798" s="390" t="s">
        <v>2207</v>
      </c>
      <c r="Q2798" s="390" t="s">
        <v>2207</v>
      </c>
      <c r="R2798" s="390" t="s">
        <v>2207</v>
      </c>
      <c r="S2798" s="362" t="s">
        <v>2207</v>
      </c>
      <c r="T2798" s="362" t="s">
        <v>2207</v>
      </c>
      <c r="U2798" s="362" t="s">
        <v>2207</v>
      </c>
      <c r="V2798" s="390" t="s">
        <v>2207</v>
      </c>
      <c r="W2798" s="390" t="s">
        <v>2207</v>
      </c>
      <c r="X2798" s="391">
        <v>607</v>
      </c>
      <c r="Y2798" s="391">
        <v>665</v>
      </c>
      <c r="Z2798" s="391">
        <v>827</v>
      </c>
      <c r="AA2798" s="391">
        <v>707</v>
      </c>
      <c r="AB2798" s="391">
        <v>639</v>
      </c>
      <c r="AC2798" s="391">
        <v>725</v>
      </c>
      <c r="AD2798" s="391">
        <v>865</v>
      </c>
      <c r="AE2798" s="391">
        <v>743</v>
      </c>
      <c r="AF2798" s="391">
        <v>816</v>
      </c>
      <c r="AG2798" s="391">
        <v>905</v>
      </c>
      <c r="AH2798" s="391">
        <v>1078</v>
      </c>
      <c r="AI2798" s="399" t="s">
        <v>2207</v>
      </c>
      <c r="AJ2798" s="391">
        <v>610</v>
      </c>
      <c r="AK2798" s="391">
        <v>668</v>
      </c>
      <c r="AL2798" s="391">
        <v>829</v>
      </c>
      <c r="AM2798" s="391">
        <v>642</v>
      </c>
      <c r="AN2798" s="391">
        <v>714</v>
      </c>
      <c r="AO2798" s="391">
        <v>831</v>
      </c>
      <c r="AP2798" s="390" t="s">
        <v>2207</v>
      </c>
      <c r="AQ2798" s="390" t="s">
        <v>2207</v>
      </c>
      <c r="AR2798" s="390" t="s">
        <v>2207</v>
      </c>
      <c r="AS2798" s="390" t="s">
        <v>2207</v>
      </c>
      <c r="AU2798" s="105" t="s">
        <v>5467</v>
      </c>
      <c r="AV2798" s="126">
        <v>4.5</v>
      </c>
    </row>
    <row r="2799" spans="1:48" ht="23.25" customHeight="1">
      <c r="B2799" s="440"/>
      <c r="D2799" s="105" t="s">
        <v>5468</v>
      </c>
      <c r="E2799" s="13" t="s">
        <v>5468</v>
      </c>
      <c r="F2799" s="2" t="s">
        <v>5463</v>
      </c>
      <c r="G2799">
        <v>4.5</v>
      </c>
      <c r="H2799" s="398" t="s">
        <v>2207</v>
      </c>
      <c r="I2799" s="398" t="s">
        <v>2207</v>
      </c>
      <c r="J2799" s="398" t="s">
        <v>2207</v>
      </c>
      <c r="K2799" s="390" t="s">
        <v>2207</v>
      </c>
      <c r="L2799" s="390" t="s">
        <v>2207</v>
      </c>
      <c r="M2799" s="390" t="s">
        <v>2207</v>
      </c>
      <c r="N2799" s="390" t="s">
        <v>2207</v>
      </c>
      <c r="O2799" s="390" t="s">
        <v>2207</v>
      </c>
      <c r="P2799" s="390" t="s">
        <v>2207</v>
      </c>
      <c r="Q2799" s="390" t="s">
        <v>2207</v>
      </c>
      <c r="R2799" s="390" t="s">
        <v>2207</v>
      </c>
      <c r="S2799" s="362" t="s">
        <v>2207</v>
      </c>
      <c r="T2799" s="362" t="s">
        <v>2207</v>
      </c>
      <c r="U2799" s="362" t="s">
        <v>2207</v>
      </c>
      <c r="V2799" s="390" t="s">
        <v>2207</v>
      </c>
      <c r="W2799" s="390" t="s">
        <v>2207</v>
      </c>
      <c r="X2799" s="391">
        <v>607</v>
      </c>
      <c r="Y2799" s="391">
        <v>665</v>
      </c>
      <c r="Z2799" s="391">
        <v>827</v>
      </c>
      <c r="AA2799" s="391">
        <v>707</v>
      </c>
      <c r="AB2799" s="391">
        <v>639</v>
      </c>
      <c r="AC2799" s="391">
        <v>725</v>
      </c>
      <c r="AD2799" s="391">
        <v>865</v>
      </c>
      <c r="AE2799" s="391">
        <v>743</v>
      </c>
      <c r="AF2799" s="391">
        <v>816</v>
      </c>
      <c r="AG2799" s="391">
        <v>905</v>
      </c>
      <c r="AH2799" s="391">
        <v>1078</v>
      </c>
      <c r="AI2799" s="399" t="s">
        <v>2207</v>
      </c>
      <c r="AJ2799" s="391">
        <v>610</v>
      </c>
      <c r="AK2799" s="391">
        <v>668</v>
      </c>
      <c r="AL2799" s="391">
        <v>829</v>
      </c>
      <c r="AM2799" s="391">
        <v>642</v>
      </c>
      <c r="AN2799" s="391">
        <v>714</v>
      </c>
      <c r="AO2799" s="391">
        <v>831</v>
      </c>
      <c r="AP2799" s="390" t="s">
        <v>2207</v>
      </c>
      <c r="AQ2799" s="390" t="s">
        <v>2207</v>
      </c>
      <c r="AR2799" s="390" t="s">
        <v>2207</v>
      </c>
      <c r="AS2799" s="390" t="s">
        <v>2207</v>
      </c>
      <c r="AU2799" s="105" t="s">
        <v>5468</v>
      </c>
      <c r="AV2799" s="126">
        <v>4.5</v>
      </c>
    </row>
    <row r="2800" spans="1:48" ht="23.25" customHeight="1">
      <c r="B2800" s="440"/>
      <c r="D2800" s="105" t="s">
        <v>5434</v>
      </c>
      <c r="E2800" s="13" t="s">
        <v>5434</v>
      </c>
      <c r="F2800" s="2" t="s">
        <v>5430</v>
      </c>
      <c r="G2800">
        <v>4.5</v>
      </c>
      <c r="H2800" s="398" t="s">
        <v>2207</v>
      </c>
      <c r="I2800" s="398" t="s">
        <v>2207</v>
      </c>
      <c r="J2800" s="398" t="s">
        <v>2207</v>
      </c>
      <c r="K2800" s="390" t="s">
        <v>2207</v>
      </c>
      <c r="L2800" s="390" t="s">
        <v>2207</v>
      </c>
      <c r="M2800" s="390" t="s">
        <v>2207</v>
      </c>
      <c r="N2800" s="390" t="s">
        <v>2207</v>
      </c>
      <c r="O2800" s="390" t="s">
        <v>2207</v>
      </c>
      <c r="P2800" s="390" t="s">
        <v>2207</v>
      </c>
      <c r="Q2800" s="390" t="s">
        <v>2207</v>
      </c>
      <c r="R2800" s="390" t="s">
        <v>2207</v>
      </c>
      <c r="S2800" s="362" t="s">
        <v>2207</v>
      </c>
      <c r="T2800" s="362" t="s">
        <v>2207</v>
      </c>
      <c r="U2800" s="362" t="s">
        <v>2207</v>
      </c>
      <c r="V2800" s="390" t="s">
        <v>2207</v>
      </c>
      <c r="W2800" s="390" t="s">
        <v>2207</v>
      </c>
      <c r="X2800" s="391">
        <v>523</v>
      </c>
      <c r="Y2800" s="391">
        <v>579</v>
      </c>
      <c r="Z2800" s="391">
        <v>726</v>
      </c>
      <c r="AA2800" s="391">
        <v>613</v>
      </c>
      <c r="AB2800" s="391">
        <v>523</v>
      </c>
      <c r="AC2800" s="391">
        <v>606</v>
      </c>
      <c r="AD2800" s="391">
        <v>726</v>
      </c>
      <c r="AE2800" s="391">
        <v>613</v>
      </c>
      <c r="AF2800" s="391">
        <v>558</v>
      </c>
      <c r="AG2800" s="391">
        <v>643</v>
      </c>
      <c r="AH2800" s="391">
        <v>769</v>
      </c>
      <c r="AI2800" s="399" t="s">
        <v>2207</v>
      </c>
      <c r="AJ2800" s="391">
        <v>525</v>
      </c>
      <c r="AK2800" s="391">
        <v>582</v>
      </c>
      <c r="AL2800" s="391">
        <v>728</v>
      </c>
      <c r="AM2800" s="391">
        <v>525</v>
      </c>
      <c r="AN2800" s="391">
        <v>598</v>
      </c>
      <c r="AO2800" s="391">
        <v>697</v>
      </c>
      <c r="AP2800" s="390" t="s">
        <v>2207</v>
      </c>
      <c r="AQ2800" s="390" t="s">
        <v>2207</v>
      </c>
      <c r="AR2800" s="390" t="s">
        <v>2207</v>
      </c>
      <c r="AS2800" s="391">
        <v>715</v>
      </c>
      <c r="AU2800" s="105" t="s">
        <v>5434</v>
      </c>
      <c r="AV2800" s="126">
        <v>4.5</v>
      </c>
    </row>
    <row r="2801" spans="1:48" ht="23.25" customHeight="1">
      <c r="B2801" s="440"/>
      <c r="D2801" s="105" t="s">
        <v>5435</v>
      </c>
      <c r="E2801" s="13" t="s">
        <v>5435</v>
      </c>
      <c r="F2801" s="2" t="s">
        <v>5430</v>
      </c>
      <c r="G2801">
        <v>4.5</v>
      </c>
      <c r="H2801" s="398" t="s">
        <v>2207</v>
      </c>
      <c r="I2801" s="398" t="s">
        <v>2207</v>
      </c>
      <c r="J2801" s="398" t="s">
        <v>2207</v>
      </c>
      <c r="K2801" s="390" t="s">
        <v>2207</v>
      </c>
      <c r="L2801" s="390" t="s">
        <v>2207</v>
      </c>
      <c r="M2801" s="390" t="s">
        <v>2207</v>
      </c>
      <c r="N2801" s="390" t="s">
        <v>2207</v>
      </c>
      <c r="O2801" s="390" t="s">
        <v>2207</v>
      </c>
      <c r="P2801" s="390" t="s">
        <v>2207</v>
      </c>
      <c r="Q2801" s="390" t="s">
        <v>2207</v>
      </c>
      <c r="R2801" s="390" t="s">
        <v>2207</v>
      </c>
      <c r="S2801" s="362" t="s">
        <v>2207</v>
      </c>
      <c r="T2801" s="362" t="s">
        <v>2207</v>
      </c>
      <c r="U2801" s="362" t="s">
        <v>2207</v>
      </c>
      <c r="V2801" s="390" t="s">
        <v>2207</v>
      </c>
      <c r="W2801" s="390" t="s">
        <v>2207</v>
      </c>
      <c r="X2801" s="391">
        <v>523</v>
      </c>
      <c r="Y2801" s="391">
        <v>579</v>
      </c>
      <c r="Z2801" s="391">
        <v>726</v>
      </c>
      <c r="AA2801" s="391">
        <v>613</v>
      </c>
      <c r="AB2801" s="391">
        <v>523</v>
      </c>
      <c r="AC2801" s="391">
        <v>606</v>
      </c>
      <c r="AD2801" s="391">
        <v>726</v>
      </c>
      <c r="AE2801" s="391">
        <v>613</v>
      </c>
      <c r="AF2801" s="391">
        <v>558</v>
      </c>
      <c r="AG2801" s="391">
        <v>643</v>
      </c>
      <c r="AH2801" s="391">
        <v>769</v>
      </c>
      <c r="AI2801" s="399" t="s">
        <v>2207</v>
      </c>
      <c r="AJ2801" s="391">
        <v>525</v>
      </c>
      <c r="AK2801" s="391">
        <v>582</v>
      </c>
      <c r="AL2801" s="391">
        <v>728</v>
      </c>
      <c r="AM2801" s="391">
        <v>525</v>
      </c>
      <c r="AN2801" s="391">
        <v>598</v>
      </c>
      <c r="AO2801" s="391">
        <v>697</v>
      </c>
      <c r="AP2801" s="390" t="s">
        <v>2207</v>
      </c>
      <c r="AQ2801" s="390" t="s">
        <v>2207</v>
      </c>
      <c r="AR2801" s="390" t="s">
        <v>2207</v>
      </c>
      <c r="AS2801" s="391">
        <v>715</v>
      </c>
      <c r="AU2801" s="105" t="s">
        <v>5435</v>
      </c>
      <c r="AV2801" s="126">
        <v>4.5</v>
      </c>
    </row>
    <row r="2802" spans="1:48" ht="23.25" customHeight="1">
      <c r="B2802" s="440"/>
      <c r="D2802" s="105" t="s">
        <v>5500</v>
      </c>
      <c r="E2802" s="13" t="s">
        <v>5500</v>
      </c>
      <c r="F2802" s="2" t="s">
        <v>5496</v>
      </c>
      <c r="G2802">
        <v>4.5</v>
      </c>
      <c r="H2802" s="398" t="s">
        <v>2207</v>
      </c>
      <c r="I2802" s="398" t="s">
        <v>2207</v>
      </c>
      <c r="J2802" s="398" t="s">
        <v>2207</v>
      </c>
      <c r="K2802" s="390" t="s">
        <v>2207</v>
      </c>
      <c r="L2802" s="390" t="s">
        <v>2207</v>
      </c>
      <c r="M2802" s="390" t="s">
        <v>2207</v>
      </c>
      <c r="N2802" s="390" t="s">
        <v>2207</v>
      </c>
      <c r="O2802" s="390" t="s">
        <v>2207</v>
      </c>
      <c r="P2802" s="390" t="s">
        <v>2207</v>
      </c>
      <c r="Q2802" s="390" t="s">
        <v>2207</v>
      </c>
      <c r="R2802" s="390" t="s">
        <v>2207</v>
      </c>
      <c r="S2802" s="362" t="s">
        <v>2207</v>
      </c>
      <c r="T2802" s="362" t="s">
        <v>2207</v>
      </c>
      <c r="U2802" s="362" t="s">
        <v>2207</v>
      </c>
      <c r="V2802" s="390" t="s">
        <v>2207</v>
      </c>
      <c r="W2802" s="390" t="s">
        <v>2207</v>
      </c>
      <c r="X2802" s="391">
        <v>607</v>
      </c>
      <c r="Y2802" s="391">
        <v>665</v>
      </c>
      <c r="Z2802" s="391">
        <v>827</v>
      </c>
      <c r="AA2802" s="391">
        <v>707</v>
      </c>
      <c r="AB2802" s="391">
        <v>639</v>
      </c>
      <c r="AC2802" s="391">
        <v>725</v>
      </c>
      <c r="AD2802" s="391">
        <v>865</v>
      </c>
      <c r="AE2802" s="391">
        <v>743</v>
      </c>
      <c r="AF2802" s="391">
        <v>816</v>
      </c>
      <c r="AG2802" s="391">
        <v>905</v>
      </c>
      <c r="AH2802" s="391">
        <v>1078</v>
      </c>
      <c r="AI2802" s="399" t="s">
        <v>2207</v>
      </c>
      <c r="AJ2802" s="391">
        <v>610</v>
      </c>
      <c r="AK2802" s="391">
        <v>668</v>
      </c>
      <c r="AL2802" s="391">
        <v>829</v>
      </c>
      <c r="AM2802" s="391">
        <v>642</v>
      </c>
      <c r="AN2802" s="391">
        <v>714</v>
      </c>
      <c r="AO2802" s="391">
        <v>831</v>
      </c>
      <c r="AP2802" s="390" t="s">
        <v>2207</v>
      </c>
      <c r="AQ2802" s="390" t="s">
        <v>2207</v>
      </c>
      <c r="AR2802" s="390" t="s">
        <v>2207</v>
      </c>
      <c r="AS2802" s="390" t="s">
        <v>2207</v>
      </c>
      <c r="AU2802" s="105" t="s">
        <v>5500</v>
      </c>
      <c r="AV2802" s="126">
        <v>4.5</v>
      </c>
    </row>
    <row r="2803" spans="1:48" ht="23.25" customHeight="1">
      <c r="B2803" s="440"/>
      <c r="D2803" s="105" t="s">
        <v>5501</v>
      </c>
      <c r="E2803" s="13" t="s">
        <v>5501</v>
      </c>
      <c r="F2803" s="2" t="s">
        <v>5496</v>
      </c>
      <c r="G2803">
        <v>4.5</v>
      </c>
      <c r="H2803" s="398" t="s">
        <v>2207</v>
      </c>
      <c r="I2803" s="398" t="s">
        <v>2207</v>
      </c>
      <c r="J2803" s="398" t="s">
        <v>2207</v>
      </c>
      <c r="K2803" s="390" t="s">
        <v>2207</v>
      </c>
      <c r="L2803" s="390" t="s">
        <v>2207</v>
      </c>
      <c r="M2803" s="390" t="s">
        <v>2207</v>
      </c>
      <c r="N2803" s="390" t="s">
        <v>2207</v>
      </c>
      <c r="O2803" s="390" t="s">
        <v>2207</v>
      </c>
      <c r="P2803" s="390" t="s">
        <v>2207</v>
      </c>
      <c r="Q2803" s="390" t="s">
        <v>2207</v>
      </c>
      <c r="R2803" s="390" t="s">
        <v>2207</v>
      </c>
      <c r="S2803" s="362" t="s">
        <v>2207</v>
      </c>
      <c r="T2803" s="362" t="s">
        <v>2207</v>
      </c>
      <c r="U2803" s="362" t="s">
        <v>2207</v>
      </c>
      <c r="V2803" s="390" t="s">
        <v>2207</v>
      </c>
      <c r="W2803" s="390" t="s">
        <v>2207</v>
      </c>
      <c r="X2803" s="391">
        <v>607</v>
      </c>
      <c r="Y2803" s="391">
        <v>665</v>
      </c>
      <c r="Z2803" s="391">
        <v>827</v>
      </c>
      <c r="AA2803" s="391">
        <v>707</v>
      </c>
      <c r="AB2803" s="391">
        <v>639</v>
      </c>
      <c r="AC2803" s="391">
        <v>725</v>
      </c>
      <c r="AD2803" s="391">
        <v>865</v>
      </c>
      <c r="AE2803" s="391">
        <v>743</v>
      </c>
      <c r="AF2803" s="391">
        <v>816</v>
      </c>
      <c r="AG2803" s="391">
        <v>905</v>
      </c>
      <c r="AH2803" s="391">
        <v>1078</v>
      </c>
      <c r="AI2803" s="399" t="s">
        <v>2207</v>
      </c>
      <c r="AJ2803" s="391">
        <v>610</v>
      </c>
      <c r="AK2803" s="391">
        <v>668</v>
      </c>
      <c r="AL2803" s="391">
        <v>829</v>
      </c>
      <c r="AM2803" s="391">
        <v>642</v>
      </c>
      <c r="AN2803" s="391">
        <v>714</v>
      </c>
      <c r="AO2803" s="391">
        <v>831</v>
      </c>
      <c r="AP2803" s="390" t="s">
        <v>2207</v>
      </c>
      <c r="AQ2803" s="390" t="s">
        <v>2207</v>
      </c>
      <c r="AR2803" s="390" t="s">
        <v>2207</v>
      </c>
      <c r="AS2803" s="390" t="s">
        <v>2207</v>
      </c>
      <c r="AU2803" s="105" t="s">
        <v>5501</v>
      </c>
      <c r="AV2803" s="126">
        <v>4.5</v>
      </c>
    </row>
    <row r="2804" spans="1:48" ht="23.25" customHeight="1">
      <c r="B2804" s="440"/>
      <c r="D2804" s="105" t="s">
        <v>252</v>
      </c>
      <c r="E2804" s="164" t="s">
        <v>252</v>
      </c>
      <c r="F2804" s="165" t="s">
        <v>995</v>
      </c>
      <c r="G2804" s="126">
        <v>4.8999999999999995</v>
      </c>
      <c r="H2804" s="166">
        <v>647</v>
      </c>
      <c r="I2804" s="166">
        <v>678</v>
      </c>
      <c r="J2804" s="166">
        <v>780</v>
      </c>
      <c r="K2804" s="357">
        <v>647</v>
      </c>
      <c r="L2804" s="357">
        <v>678</v>
      </c>
      <c r="M2804" s="357">
        <v>780</v>
      </c>
      <c r="N2804" s="357">
        <v>698</v>
      </c>
      <c r="O2804" s="357">
        <v>637</v>
      </c>
      <c r="P2804" s="357">
        <v>679</v>
      </c>
      <c r="Q2804" s="357">
        <v>781</v>
      </c>
      <c r="R2804" s="357">
        <v>651</v>
      </c>
      <c r="S2804" s="362" t="s">
        <v>2207</v>
      </c>
      <c r="T2804" s="362" t="s">
        <v>2207</v>
      </c>
      <c r="U2804" s="362" t="s">
        <v>2207</v>
      </c>
      <c r="V2804" s="362" t="s">
        <v>2207</v>
      </c>
      <c r="W2804" s="362" t="s">
        <v>2207</v>
      </c>
      <c r="X2804" s="357">
        <v>636</v>
      </c>
      <c r="Y2804" s="357">
        <v>698</v>
      </c>
      <c r="Z2804" s="357">
        <v>869</v>
      </c>
      <c r="AA2804" s="357">
        <v>741</v>
      </c>
      <c r="AB2804" s="357">
        <v>668</v>
      </c>
      <c r="AC2804" s="357">
        <v>760</v>
      </c>
      <c r="AD2804" s="357">
        <v>907</v>
      </c>
      <c r="AE2804" s="357">
        <v>777</v>
      </c>
      <c r="AF2804" s="357">
        <v>845</v>
      </c>
      <c r="AG2804" s="357">
        <v>940</v>
      </c>
      <c r="AH2804" s="357">
        <v>1120</v>
      </c>
      <c r="AI2804" s="368" t="s">
        <v>2207</v>
      </c>
      <c r="AJ2804" s="357">
        <v>638</v>
      </c>
      <c r="AK2804" s="357">
        <v>701</v>
      </c>
      <c r="AL2804" s="357">
        <v>871</v>
      </c>
      <c r="AM2804" s="357">
        <v>670</v>
      </c>
      <c r="AN2804" s="357">
        <v>748</v>
      </c>
      <c r="AO2804" s="357">
        <v>872</v>
      </c>
      <c r="AP2804" s="362" t="s">
        <v>2207</v>
      </c>
      <c r="AQ2804" s="362" t="s">
        <v>2207</v>
      </c>
      <c r="AR2804" s="362" t="s">
        <v>2207</v>
      </c>
      <c r="AS2804" s="362" t="s">
        <v>2207</v>
      </c>
      <c r="AT2804" s="105"/>
      <c r="AU2804" s="105" t="s">
        <v>252</v>
      </c>
      <c r="AV2804" s="126">
        <v>4.8999999999999995</v>
      </c>
    </row>
    <row r="2805" spans="1:48" ht="23.25" customHeight="1">
      <c r="A2805" s="396"/>
      <c r="B2805" s="440"/>
      <c r="D2805" s="105" t="s">
        <v>3619</v>
      </c>
      <c r="E2805" s="164" t="s">
        <v>3619</v>
      </c>
      <c r="F2805" s="165" t="s">
        <v>995</v>
      </c>
      <c r="G2805" s="126">
        <v>4.8999999999999995</v>
      </c>
      <c r="H2805" s="166">
        <v>647</v>
      </c>
      <c r="I2805" s="166">
        <v>678</v>
      </c>
      <c r="J2805" s="166">
        <v>780</v>
      </c>
      <c r="K2805" s="357">
        <v>647</v>
      </c>
      <c r="L2805" s="357">
        <v>678</v>
      </c>
      <c r="M2805" s="357">
        <v>780</v>
      </c>
      <c r="N2805" s="357">
        <v>698</v>
      </c>
      <c r="O2805" s="357">
        <v>637</v>
      </c>
      <c r="P2805" s="357">
        <v>679</v>
      </c>
      <c r="Q2805" s="357">
        <v>781</v>
      </c>
      <c r="R2805" s="357">
        <v>651</v>
      </c>
      <c r="S2805" s="362" t="s">
        <v>2207</v>
      </c>
      <c r="T2805" s="362" t="s">
        <v>2207</v>
      </c>
      <c r="U2805" s="362" t="s">
        <v>2207</v>
      </c>
      <c r="V2805" s="362" t="s">
        <v>2207</v>
      </c>
      <c r="W2805" s="362" t="s">
        <v>2207</v>
      </c>
      <c r="X2805" s="357">
        <v>636</v>
      </c>
      <c r="Y2805" s="357">
        <v>698</v>
      </c>
      <c r="Z2805" s="357">
        <v>869</v>
      </c>
      <c r="AA2805" s="357">
        <v>741</v>
      </c>
      <c r="AB2805" s="357">
        <v>668</v>
      </c>
      <c r="AC2805" s="357">
        <v>760</v>
      </c>
      <c r="AD2805" s="357">
        <v>907</v>
      </c>
      <c r="AE2805" s="357">
        <v>777</v>
      </c>
      <c r="AF2805" s="357">
        <v>845</v>
      </c>
      <c r="AG2805" s="357">
        <v>940</v>
      </c>
      <c r="AH2805" s="357">
        <v>1120</v>
      </c>
      <c r="AI2805" s="368" t="s">
        <v>2207</v>
      </c>
      <c r="AJ2805" s="357">
        <v>638</v>
      </c>
      <c r="AK2805" s="357">
        <v>701</v>
      </c>
      <c r="AL2805" s="357">
        <v>871</v>
      </c>
      <c r="AM2805" s="357">
        <v>670</v>
      </c>
      <c r="AN2805" s="357">
        <v>748</v>
      </c>
      <c r="AO2805" s="357">
        <v>872</v>
      </c>
      <c r="AP2805" s="362" t="s">
        <v>2207</v>
      </c>
      <c r="AQ2805" s="362" t="s">
        <v>2207</v>
      </c>
      <c r="AR2805" s="362" t="s">
        <v>2207</v>
      </c>
      <c r="AS2805" s="362" t="s">
        <v>2207</v>
      </c>
      <c r="AT2805" s="105"/>
      <c r="AU2805" s="105" t="s">
        <v>3619</v>
      </c>
      <c r="AV2805" s="126">
        <v>4.8999999999999995</v>
      </c>
    </row>
    <row r="2806" spans="1:48" ht="23.25" customHeight="1">
      <c r="B2806" s="440"/>
      <c r="D2806" s="105" t="s">
        <v>253</v>
      </c>
      <c r="E2806" s="164" t="s">
        <v>253</v>
      </c>
      <c r="F2806" s="165" t="s">
        <v>992</v>
      </c>
      <c r="G2806" s="126">
        <v>4.8999999999999995</v>
      </c>
      <c r="H2806" s="166">
        <v>576</v>
      </c>
      <c r="I2806" s="166">
        <v>609</v>
      </c>
      <c r="J2806" s="166">
        <v>701</v>
      </c>
      <c r="K2806" s="357">
        <v>576</v>
      </c>
      <c r="L2806" s="357">
        <v>609</v>
      </c>
      <c r="M2806" s="357">
        <v>701</v>
      </c>
      <c r="N2806" s="357">
        <v>625</v>
      </c>
      <c r="O2806" s="357">
        <v>565</v>
      </c>
      <c r="P2806" s="357">
        <v>609</v>
      </c>
      <c r="Q2806" s="357">
        <v>701</v>
      </c>
      <c r="R2806" s="357">
        <v>596</v>
      </c>
      <c r="S2806" s="362" t="s">
        <v>2207</v>
      </c>
      <c r="T2806" s="362" t="s">
        <v>2207</v>
      </c>
      <c r="U2806" s="362" t="s">
        <v>2207</v>
      </c>
      <c r="V2806" s="362" t="s">
        <v>2207</v>
      </c>
      <c r="W2806" s="362" t="s">
        <v>2207</v>
      </c>
      <c r="X2806" s="357">
        <v>551</v>
      </c>
      <c r="Y2806" s="357">
        <v>612</v>
      </c>
      <c r="Z2806" s="357">
        <v>768</v>
      </c>
      <c r="AA2806" s="357">
        <v>647</v>
      </c>
      <c r="AB2806" s="357">
        <v>551</v>
      </c>
      <c r="AC2806" s="357">
        <v>641</v>
      </c>
      <c r="AD2806" s="357">
        <v>768</v>
      </c>
      <c r="AE2806" s="357">
        <v>647</v>
      </c>
      <c r="AF2806" s="357">
        <v>587</v>
      </c>
      <c r="AG2806" s="357">
        <v>678</v>
      </c>
      <c r="AH2806" s="357">
        <v>811</v>
      </c>
      <c r="AI2806" s="368" t="s">
        <v>2207</v>
      </c>
      <c r="AJ2806" s="357">
        <v>554</v>
      </c>
      <c r="AK2806" s="357">
        <v>615</v>
      </c>
      <c r="AL2806" s="357">
        <v>770</v>
      </c>
      <c r="AM2806" s="357">
        <v>554</v>
      </c>
      <c r="AN2806" s="357">
        <v>632</v>
      </c>
      <c r="AO2806" s="357">
        <v>738</v>
      </c>
      <c r="AP2806" s="362" t="s">
        <v>2207</v>
      </c>
      <c r="AQ2806" s="362" t="s">
        <v>2207</v>
      </c>
      <c r="AR2806" s="362" t="s">
        <v>2207</v>
      </c>
      <c r="AS2806" s="357">
        <v>759</v>
      </c>
      <c r="AT2806" s="105"/>
      <c r="AU2806" s="105" t="s">
        <v>253</v>
      </c>
      <c r="AV2806" s="126">
        <v>4.8999999999999995</v>
      </c>
    </row>
    <row r="2807" spans="1:48" ht="23.25" customHeight="1">
      <c r="B2807" s="440"/>
      <c r="D2807" s="105" t="s">
        <v>3620</v>
      </c>
      <c r="E2807" s="164" t="s">
        <v>3620</v>
      </c>
      <c r="F2807" s="165" t="s">
        <v>992</v>
      </c>
      <c r="G2807" s="126">
        <v>4.8999999999999995</v>
      </c>
      <c r="H2807" s="166">
        <v>576</v>
      </c>
      <c r="I2807" s="166">
        <v>609</v>
      </c>
      <c r="J2807" s="166">
        <v>701</v>
      </c>
      <c r="K2807" s="357">
        <v>576</v>
      </c>
      <c r="L2807" s="357">
        <v>609</v>
      </c>
      <c r="M2807" s="357">
        <v>701</v>
      </c>
      <c r="N2807" s="357">
        <v>625</v>
      </c>
      <c r="O2807" s="357">
        <v>565</v>
      </c>
      <c r="P2807" s="357">
        <v>609</v>
      </c>
      <c r="Q2807" s="357">
        <v>701</v>
      </c>
      <c r="R2807" s="357">
        <v>596</v>
      </c>
      <c r="S2807" s="362" t="s">
        <v>2207</v>
      </c>
      <c r="T2807" s="362" t="s">
        <v>2207</v>
      </c>
      <c r="U2807" s="362" t="s">
        <v>2207</v>
      </c>
      <c r="V2807" s="362" t="s">
        <v>2207</v>
      </c>
      <c r="W2807" s="362" t="s">
        <v>2207</v>
      </c>
      <c r="X2807" s="357">
        <v>551</v>
      </c>
      <c r="Y2807" s="357">
        <v>612</v>
      </c>
      <c r="Z2807" s="357">
        <v>768</v>
      </c>
      <c r="AA2807" s="357">
        <v>647</v>
      </c>
      <c r="AB2807" s="357">
        <v>551</v>
      </c>
      <c r="AC2807" s="357">
        <v>641</v>
      </c>
      <c r="AD2807" s="357">
        <v>768</v>
      </c>
      <c r="AE2807" s="357">
        <v>647</v>
      </c>
      <c r="AF2807" s="357">
        <v>587</v>
      </c>
      <c r="AG2807" s="357">
        <v>678</v>
      </c>
      <c r="AH2807" s="357">
        <v>811</v>
      </c>
      <c r="AI2807" s="368" t="s">
        <v>2207</v>
      </c>
      <c r="AJ2807" s="357">
        <v>554</v>
      </c>
      <c r="AK2807" s="357">
        <v>615</v>
      </c>
      <c r="AL2807" s="357">
        <v>770</v>
      </c>
      <c r="AM2807" s="357">
        <v>554</v>
      </c>
      <c r="AN2807" s="357">
        <v>632</v>
      </c>
      <c r="AO2807" s="357">
        <v>738</v>
      </c>
      <c r="AP2807" s="362" t="s">
        <v>2207</v>
      </c>
      <c r="AQ2807" s="362" t="s">
        <v>2207</v>
      </c>
      <c r="AR2807" s="362" t="s">
        <v>2207</v>
      </c>
      <c r="AS2807" s="357">
        <v>759</v>
      </c>
      <c r="AT2807" s="105"/>
      <c r="AU2807" s="105" t="s">
        <v>3620</v>
      </c>
      <c r="AV2807" s="126">
        <v>4.8999999999999995</v>
      </c>
    </row>
    <row r="2808" spans="1:48" ht="23.25" customHeight="1">
      <c r="B2808" s="440"/>
      <c r="D2808" s="105" t="s">
        <v>255</v>
      </c>
      <c r="E2808" s="164" t="s">
        <v>255</v>
      </c>
      <c r="F2808" s="165" t="s">
        <v>887</v>
      </c>
      <c r="G2808" s="126">
        <v>4.8999999999999995</v>
      </c>
      <c r="H2808" s="166">
        <v>647</v>
      </c>
      <c r="I2808" s="166">
        <v>678</v>
      </c>
      <c r="J2808" s="166">
        <v>780</v>
      </c>
      <c r="K2808" s="357">
        <v>647</v>
      </c>
      <c r="L2808" s="357">
        <v>678</v>
      </c>
      <c r="M2808" s="357">
        <v>780</v>
      </c>
      <c r="N2808" s="357">
        <v>698</v>
      </c>
      <c r="O2808" s="357">
        <v>637</v>
      </c>
      <c r="P2808" s="357">
        <v>679</v>
      </c>
      <c r="Q2808" s="357">
        <v>781</v>
      </c>
      <c r="R2808" s="357">
        <v>630</v>
      </c>
      <c r="S2808" s="362" t="s">
        <v>2207</v>
      </c>
      <c r="T2808" s="362" t="s">
        <v>2207</v>
      </c>
      <c r="U2808" s="362" t="s">
        <v>2207</v>
      </c>
      <c r="V2808" s="362" t="s">
        <v>2207</v>
      </c>
      <c r="W2808" s="362" t="s">
        <v>2207</v>
      </c>
      <c r="X2808" s="357">
        <v>636</v>
      </c>
      <c r="Y2808" s="357">
        <v>698</v>
      </c>
      <c r="Z2808" s="357">
        <v>869</v>
      </c>
      <c r="AA2808" s="357">
        <v>741</v>
      </c>
      <c r="AB2808" s="357">
        <v>668</v>
      </c>
      <c r="AC2808" s="357">
        <v>760</v>
      </c>
      <c r="AD2808" s="357">
        <v>907</v>
      </c>
      <c r="AE2808" s="357">
        <v>777</v>
      </c>
      <c r="AF2808" s="357">
        <v>845</v>
      </c>
      <c r="AG2808" s="357">
        <v>940</v>
      </c>
      <c r="AH2808" s="357">
        <v>1120</v>
      </c>
      <c r="AI2808" s="368" t="s">
        <v>2207</v>
      </c>
      <c r="AJ2808" s="357">
        <v>638</v>
      </c>
      <c r="AK2808" s="357">
        <v>701</v>
      </c>
      <c r="AL2808" s="357">
        <v>871</v>
      </c>
      <c r="AM2808" s="357">
        <v>670</v>
      </c>
      <c r="AN2808" s="357">
        <v>748</v>
      </c>
      <c r="AO2808" s="357">
        <v>872</v>
      </c>
      <c r="AP2808" s="362" t="s">
        <v>2207</v>
      </c>
      <c r="AQ2808" s="362" t="s">
        <v>2207</v>
      </c>
      <c r="AR2808" s="362" t="s">
        <v>2207</v>
      </c>
      <c r="AS2808" s="362" t="s">
        <v>2207</v>
      </c>
      <c r="AT2808" s="105"/>
      <c r="AU2808" s="105" t="s">
        <v>255</v>
      </c>
      <c r="AV2808" s="126">
        <v>4.8999999999999995</v>
      </c>
    </row>
    <row r="2809" spans="1:48" ht="23.25" customHeight="1">
      <c r="B2809" s="440"/>
      <c r="D2809" s="105" t="s">
        <v>3622</v>
      </c>
      <c r="E2809" s="164" t="s">
        <v>3622</v>
      </c>
      <c r="F2809" s="165" t="s">
        <v>887</v>
      </c>
      <c r="G2809" s="126">
        <v>4.8999999999999995</v>
      </c>
      <c r="H2809" s="166">
        <v>647</v>
      </c>
      <c r="I2809" s="166">
        <v>678</v>
      </c>
      <c r="J2809" s="166">
        <v>780</v>
      </c>
      <c r="K2809" s="357">
        <v>647</v>
      </c>
      <c r="L2809" s="357">
        <v>678</v>
      </c>
      <c r="M2809" s="357">
        <v>780</v>
      </c>
      <c r="N2809" s="357">
        <v>698</v>
      </c>
      <c r="O2809" s="357">
        <v>637</v>
      </c>
      <c r="P2809" s="357">
        <v>679</v>
      </c>
      <c r="Q2809" s="357">
        <v>781</v>
      </c>
      <c r="R2809" s="357">
        <v>630</v>
      </c>
      <c r="S2809" s="362" t="s">
        <v>2207</v>
      </c>
      <c r="T2809" s="362" t="s">
        <v>2207</v>
      </c>
      <c r="U2809" s="362" t="s">
        <v>2207</v>
      </c>
      <c r="V2809" s="362" t="s">
        <v>2207</v>
      </c>
      <c r="W2809" s="362" t="s">
        <v>2207</v>
      </c>
      <c r="X2809" s="357">
        <v>636</v>
      </c>
      <c r="Y2809" s="357">
        <v>698</v>
      </c>
      <c r="Z2809" s="357">
        <v>869</v>
      </c>
      <c r="AA2809" s="357">
        <v>741</v>
      </c>
      <c r="AB2809" s="357">
        <v>668</v>
      </c>
      <c r="AC2809" s="357">
        <v>760</v>
      </c>
      <c r="AD2809" s="357">
        <v>907</v>
      </c>
      <c r="AE2809" s="357">
        <v>777</v>
      </c>
      <c r="AF2809" s="357">
        <v>845</v>
      </c>
      <c r="AG2809" s="357">
        <v>940</v>
      </c>
      <c r="AH2809" s="357">
        <v>1120</v>
      </c>
      <c r="AI2809" s="368" t="s">
        <v>2207</v>
      </c>
      <c r="AJ2809" s="357">
        <v>638</v>
      </c>
      <c r="AK2809" s="357">
        <v>701</v>
      </c>
      <c r="AL2809" s="357">
        <v>871</v>
      </c>
      <c r="AM2809" s="357">
        <v>670</v>
      </c>
      <c r="AN2809" s="357">
        <v>748</v>
      </c>
      <c r="AO2809" s="357">
        <v>872</v>
      </c>
      <c r="AP2809" s="362" t="s">
        <v>2207</v>
      </c>
      <c r="AQ2809" s="362" t="s">
        <v>2207</v>
      </c>
      <c r="AR2809" s="362" t="s">
        <v>2207</v>
      </c>
      <c r="AS2809" s="362" t="s">
        <v>2207</v>
      </c>
      <c r="AT2809" s="105"/>
      <c r="AU2809" s="105" t="s">
        <v>3622</v>
      </c>
      <c r="AV2809" s="126">
        <v>4.8999999999999995</v>
      </c>
    </row>
    <row r="2810" spans="1:48" ht="23.25" customHeight="1">
      <c r="B2810" s="440"/>
      <c r="D2810" s="105" t="s">
        <v>3071</v>
      </c>
      <c r="E2810" s="164" t="s">
        <v>3071</v>
      </c>
      <c r="F2810" s="165" t="s">
        <v>3820</v>
      </c>
      <c r="G2810" s="126">
        <v>5.3</v>
      </c>
      <c r="H2810" s="166">
        <v>669</v>
      </c>
      <c r="I2810" s="166">
        <v>703</v>
      </c>
      <c r="J2810" s="166">
        <v>843</v>
      </c>
      <c r="K2810" s="357">
        <v>669</v>
      </c>
      <c r="L2810" s="357">
        <v>703</v>
      </c>
      <c r="M2810" s="357">
        <v>843</v>
      </c>
      <c r="N2810" s="357">
        <v>763</v>
      </c>
      <c r="O2810" s="357">
        <v>657</v>
      </c>
      <c r="P2810" s="357">
        <v>704</v>
      </c>
      <c r="Q2810" s="357">
        <v>807</v>
      </c>
      <c r="R2810" s="357">
        <v>742</v>
      </c>
      <c r="S2810" s="362" t="s">
        <v>2207</v>
      </c>
      <c r="T2810" s="362" t="s">
        <v>2207</v>
      </c>
      <c r="U2810" s="362" t="s">
        <v>2207</v>
      </c>
      <c r="V2810" s="362" t="s">
        <v>2207</v>
      </c>
      <c r="W2810" s="362" t="s">
        <v>2207</v>
      </c>
      <c r="X2810" s="357">
        <v>696</v>
      </c>
      <c r="Y2810" s="357">
        <v>795</v>
      </c>
      <c r="Z2810" s="357">
        <v>937</v>
      </c>
      <c r="AA2810" s="357">
        <v>802</v>
      </c>
      <c r="AB2810" s="357">
        <v>718</v>
      </c>
      <c r="AC2810" s="357">
        <v>817</v>
      </c>
      <c r="AD2810" s="357">
        <v>963</v>
      </c>
      <c r="AE2810" s="357">
        <v>826</v>
      </c>
      <c r="AF2810" s="357">
        <v>889</v>
      </c>
      <c r="AG2810" s="357">
        <v>991</v>
      </c>
      <c r="AH2810" s="357">
        <v>1168</v>
      </c>
      <c r="AI2810" s="368" t="s">
        <v>2207</v>
      </c>
      <c r="AJ2810" s="357">
        <v>696</v>
      </c>
      <c r="AK2810" s="357">
        <v>795</v>
      </c>
      <c r="AL2810" s="357">
        <v>937</v>
      </c>
      <c r="AM2810" s="357">
        <v>718</v>
      </c>
      <c r="AN2810" s="357">
        <v>801</v>
      </c>
      <c r="AO2810" s="357">
        <v>923</v>
      </c>
      <c r="AP2810" s="362" t="s">
        <v>2207</v>
      </c>
      <c r="AQ2810" s="362" t="s">
        <v>2207</v>
      </c>
      <c r="AR2810" s="362" t="s">
        <v>2207</v>
      </c>
      <c r="AS2810" s="362" t="s">
        <v>2207</v>
      </c>
      <c r="AT2810" s="105"/>
      <c r="AU2810" s="105" t="s">
        <v>3071</v>
      </c>
      <c r="AV2810" s="126">
        <v>5.3</v>
      </c>
    </row>
    <row r="2811" spans="1:48" ht="23.25" customHeight="1">
      <c r="B2811" s="440"/>
      <c r="D2811" s="105" t="s">
        <v>3623</v>
      </c>
      <c r="E2811" s="164" t="s">
        <v>3623</v>
      </c>
      <c r="F2811" s="165" t="s">
        <v>3820</v>
      </c>
      <c r="G2811" s="126">
        <v>5.3</v>
      </c>
      <c r="H2811" s="166">
        <v>669</v>
      </c>
      <c r="I2811" s="166">
        <v>703</v>
      </c>
      <c r="J2811" s="166">
        <v>843</v>
      </c>
      <c r="K2811" s="357">
        <v>669</v>
      </c>
      <c r="L2811" s="357">
        <v>703</v>
      </c>
      <c r="M2811" s="357">
        <v>843</v>
      </c>
      <c r="N2811" s="357">
        <v>763</v>
      </c>
      <c r="O2811" s="357">
        <v>657</v>
      </c>
      <c r="P2811" s="357">
        <v>704</v>
      </c>
      <c r="Q2811" s="357">
        <v>807</v>
      </c>
      <c r="R2811" s="357">
        <v>742</v>
      </c>
      <c r="S2811" s="362" t="s">
        <v>2207</v>
      </c>
      <c r="T2811" s="362" t="s">
        <v>2207</v>
      </c>
      <c r="U2811" s="362" t="s">
        <v>2207</v>
      </c>
      <c r="V2811" s="362" t="s">
        <v>2207</v>
      </c>
      <c r="W2811" s="362" t="s">
        <v>2207</v>
      </c>
      <c r="X2811" s="357">
        <v>696</v>
      </c>
      <c r="Y2811" s="357">
        <v>795</v>
      </c>
      <c r="Z2811" s="357">
        <v>937</v>
      </c>
      <c r="AA2811" s="357">
        <v>802</v>
      </c>
      <c r="AB2811" s="357">
        <v>718</v>
      </c>
      <c r="AC2811" s="357">
        <v>817</v>
      </c>
      <c r="AD2811" s="357">
        <v>963</v>
      </c>
      <c r="AE2811" s="357">
        <v>826</v>
      </c>
      <c r="AF2811" s="357">
        <v>889</v>
      </c>
      <c r="AG2811" s="357">
        <v>991</v>
      </c>
      <c r="AH2811" s="357">
        <v>1168</v>
      </c>
      <c r="AI2811" s="368" t="s">
        <v>2207</v>
      </c>
      <c r="AJ2811" s="357">
        <v>696</v>
      </c>
      <c r="AK2811" s="357">
        <v>795</v>
      </c>
      <c r="AL2811" s="357">
        <v>937</v>
      </c>
      <c r="AM2811" s="357">
        <v>718</v>
      </c>
      <c r="AN2811" s="357">
        <v>801</v>
      </c>
      <c r="AO2811" s="357">
        <v>923</v>
      </c>
      <c r="AP2811" s="362" t="s">
        <v>2207</v>
      </c>
      <c r="AQ2811" s="362" t="s">
        <v>2207</v>
      </c>
      <c r="AR2811" s="362" t="s">
        <v>2207</v>
      </c>
      <c r="AS2811" s="362" t="s">
        <v>2207</v>
      </c>
      <c r="AT2811" s="105"/>
      <c r="AU2811" s="105" t="s">
        <v>3623</v>
      </c>
      <c r="AV2811" s="126">
        <v>5.3</v>
      </c>
    </row>
    <row r="2812" spans="1:48" ht="23.25" customHeight="1">
      <c r="A2812" s="396"/>
      <c r="B2812" s="440"/>
      <c r="D2812" s="105" t="s">
        <v>3072</v>
      </c>
      <c r="E2812" s="164" t="s">
        <v>3072</v>
      </c>
      <c r="F2812" s="165" t="s">
        <v>3821</v>
      </c>
      <c r="G2812" s="126">
        <v>5.3</v>
      </c>
      <c r="H2812" s="166">
        <v>604</v>
      </c>
      <c r="I2812" s="166">
        <v>639</v>
      </c>
      <c r="J2812" s="166">
        <v>763</v>
      </c>
      <c r="K2812" s="357">
        <v>604</v>
      </c>
      <c r="L2812" s="357">
        <v>639</v>
      </c>
      <c r="M2812" s="357">
        <v>763</v>
      </c>
      <c r="N2812" s="357">
        <v>689</v>
      </c>
      <c r="O2812" s="357">
        <v>592</v>
      </c>
      <c r="P2812" s="357">
        <v>639</v>
      </c>
      <c r="Q2812" s="357">
        <v>736</v>
      </c>
      <c r="R2812" s="357">
        <v>671</v>
      </c>
      <c r="S2812" s="362" t="s">
        <v>2207</v>
      </c>
      <c r="T2812" s="362" t="s">
        <v>2207</v>
      </c>
      <c r="U2812" s="362" t="s">
        <v>2207</v>
      </c>
      <c r="V2812" s="362" t="s">
        <v>2207</v>
      </c>
      <c r="W2812" s="362" t="s">
        <v>2207</v>
      </c>
      <c r="X2812" s="357">
        <v>606</v>
      </c>
      <c r="Y2812" s="357">
        <v>702</v>
      </c>
      <c r="Z2812" s="357">
        <v>828</v>
      </c>
      <c r="AA2812" s="357">
        <v>701</v>
      </c>
      <c r="AB2812" s="357">
        <v>606</v>
      </c>
      <c r="AC2812" s="357">
        <v>709</v>
      </c>
      <c r="AD2812" s="357">
        <v>836</v>
      </c>
      <c r="AE2812" s="357">
        <v>701</v>
      </c>
      <c r="AF2812" s="357">
        <v>640</v>
      </c>
      <c r="AG2812" s="357">
        <v>737</v>
      </c>
      <c r="AH2812" s="357">
        <v>870</v>
      </c>
      <c r="AI2812" s="368" t="s">
        <v>2207</v>
      </c>
      <c r="AJ2812" s="357">
        <v>606</v>
      </c>
      <c r="AK2812" s="357">
        <v>702</v>
      </c>
      <c r="AL2812" s="357">
        <v>828</v>
      </c>
      <c r="AM2812" s="357">
        <v>606</v>
      </c>
      <c r="AN2812" s="357">
        <v>695</v>
      </c>
      <c r="AO2812" s="357">
        <v>801</v>
      </c>
      <c r="AP2812" s="362" t="s">
        <v>2207</v>
      </c>
      <c r="AQ2812" s="362" t="s">
        <v>2207</v>
      </c>
      <c r="AR2812" s="362" t="s">
        <v>2207</v>
      </c>
      <c r="AS2812" s="357">
        <v>820</v>
      </c>
      <c r="AT2812" s="105"/>
      <c r="AU2812" s="105" t="s">
        <v>3072</v>
      </c>
      <c r="AV2812" s="126">
        <v>5.3</v>
      </c>
    </row>
    <row r="2813" spans="1:48" ht="23.25" customHeight="1">
      <c r="B2813" s="440"/>
      <c r="D2813" s="105" t="s">
        <v>3624</v>
      </c>
      <c r="E2813" s="164" t="s">
        <v>3624</v>
      </c>
      <c r="F2813" s="165" t="s">
        <v>3821</v>
      </c>
      <c r="G2813" s="126">
        <v>5.3</v>
      </c>
      <c r="H2813" s="166">
        <v>604</v>
      </c>
      <c r="I2813" s="166">
        <v>639</v>
      </c>
      <c r="J2813" s="166">
        <v>763</v>
      </c>
      <c r="K2813" s="357">
        <v>604</v>
      </c>
      <c r="L2813" s="357">
        <v>639</v>
      </c>
      <c r="M2813" s="357">
        <v>763</v>
      </c>
      <c r="N2813" s="357">
        <v>689</v>
      </c>
      <c r="O2813" s="357">
        <v>592</v>
      </c>
      <c r="P2813" s="357">
        <v>639</v>
      </c>
      <c r="Q2813" s="357">
        <v>736</v>
      </c>
      <c r="R2813" s="357">
        <v>671</v>
      </c>
      <c r="S2813" s="362" t="s">
        <v>2207</v>
      </c>
      <c r="T2813" s="362" t="s">
        <v>2207</v>
      </c>
      <c r="U2813" s="362" t="s">
        <v>2207</v>
      </c>
      <c r="V2813" s="362" t="s">
        <v>2207</v>
      </c>
      <c r="W2813" s="362" t="s">
        <v>2207</v>
      </c>
      <c r="X2813" s="357">
        <v>606</v>
      </c>
      <c r="Y2813" s="357">
        <v>702</v>
      </c>
      <c r="Z2813" s="357">
        <v>828</v>
      </c>
      <c r="AA2813" s="357">
        <v>701</v>
      </c>
      <c r="AB2813" s="357">
        <v>606</v>
      </c>
      <c r="AC2813" s="357">
        <v>709</v>
      </c>
      <c r="AD2813" s="357">
        <v>836</v>
      </c>
      <c r="AE2813" s="357">
        <v>701</v>
      </c>
      <c r="AF2813" s="357">
        <v>640</v>
      </c>
      <c r="AG2813" s="357">
        <v>737</v>
      </c>
      <c r="AH2813" s="357">
        <v>870</v>
      </c>
      <c r="AI2813" s="368" t="s">
        <v>2207</v>
      </c>
      <c r="AJ2813" s="357">
        <v>606</v>
      </c>
      <c r="AK2813" s="357">
        <v>702</v>
      </c>
      <c r="AL2813" s="357">
        <v>828</v>
      </c>
      <c r="AM2813" s="357">
        <v>606</v>
      </c>
      <c r="AN2813" s="357">
        <v>695</v>
      </c>
      <c r="AO2813" s="357">
        <v>801</v>
      </c>
      <c r="AP2813" s="362" t="s">
        <v>2207</v>
      </c>
      <c r="AQ2813" s="362" t="s">
        <v>2207</v>
      </c>
      <c r="AR2813" s="362" t="s">
        <v>2207</v>
      </c>
      <c r="AS2813" s="357">
        <v>820</v>
      </c>
      <c r="AT2813" s="105"/>
      <c r="AU2813" s="105" t="s">
        <v>3624</v>
      </c>
      <c r="AV2813" s="126">
        <v>5.3</v>
      </c>
    </row>
    <row r="2814" spans="1:48" ht="23.25" customHeight="1">
      <c r="B2814" s="440"/>
      <c r="D2814" s="105" t="s">
        <v>3074</v>
      </c>
      <c r="E2814" s="164" t="s">
        <v>3074</v>
      </c>
      <c r="F2814" s="165" t="s">
        <v>3823</v>
      </c>
      <c r="G2814" s="126">
        <v>5.3</v>
      </c>
      <c r="H2814" s="166">
        <v>669</v>
      </c>
      <c r="I2814" s="166">
        <v>703</v>
      </c>
      <c r="J2814" s="166">
        <v>843</v>
      </c>
      <c r="K2814" s="357">
        <v>669</v>
      </c>
      <c r="L2814" s="357">
        <v>703</v>
      </c>
      <c r="M2814" s="357">
        <v>843</v>
      </c>
      <c r="N2814" s="357">
        <v>763</v>
      </c>
      <c r="O2814" s="357">
        <v>657</v>
      </c>
      <c r="P2814" s="357">
        <v>704</v>
      </c>
      <c r="Q2814" s="357">
        <v>807</v>
      </c>
      <c r="R2814" s="357">
        <v>742</v>
      </c>
      <c r="S2814" s="362" t="s">
        <v>2207</v>
      </c>
      <c r="T2814" s="362" t="s">
        <v>2207</v>
      </c>
      <c r="U2814" s="362" t="s">
        <v>2207</v>
      </c>
      <c r="V2814" s="362" t="s">
        <v>2207</v>
      </c>
      <c r="W2814" s="362" t="s">
        <v>2207</v>
      </c>
      <c r="X2814" s="357">
        <v>696</v>
      </c>
      <c r="Y2814" s="357">
        <v>795</v>
      </c>
      <c r="Z2814" s="357">
        <v>937</v>
      </c>
      <c r="AA2814" s="357">
        <v>802</v>
      </c>
      <c r="AB2814" s="357">
        <v>718</v>
      </c>
      <c r="AC2814" s="357">
        <v>817</v>
      </c>
      <c r="AD2814" s="357">
        <v>963</v>
      </c>
      <c r="AE2814" s="357">
        <v>826</v>
      </c>
      <c r="AF2814" s="357">
        <v>889</v>
      </c>
      <c r="AG2814" s="357">
        <v>991</v>
      </c>
      <c r="AH2814" s="357">
        <v>1168</v>
      </c>
      <c r="AI2814" s="368" t="s">
        <v>2207</v>
      </c>
      <c r="AJ2814" s="357">
        <v>696</v>
      </c>
      <c r="AK2814" s="357">
        <v>795</v>
      </c>
      <c r="AL2814" s="357">
        <v>937</v>
      </c>
      <c r="AM2814" s="357">
        <v>718</v>
      </c>
      <c r="AN2814" s="357">
        <v>801</v>
      </c>
      <c r="AO2814" s="357">
        <v>923</v>
      </c>
      <c r="AP2814" s="362" t="s">
        <v>2207</v>
      </c>
      <c r="AQ2814" s="362" t="s">
        <v>2207</v>
      </c>
      <c r="AR2814" s="362" t="s">
        <v>2207</v>
      </c>
      <c r="AS2814" s="362" t="s">
        <v>2207</v>
      </c>
      <c r="AT2814" s="105"/>
      <c r="AU2814" s="105" t="s">
        <v>3074</v>
      </c>
      <c r="AV2814" s="126">
        <v>5.3</v>
      </c>
    </row>
    <row r="2815" spans="1:48" ht="23.25" customHeight="1">
      <c r="B2815" s="440"/>
      <c r="D2815" s="105" t="s">
        <v>3626</v>
      </c>
      <c r="E2815" s="164" t="s">
        <v>3626</v>
      </c>
      <c r="F2815" s="165" t="s">
        <v>3823</v>
      </c>
      <c r="G2815" s="126">
        <v>5.3</v>
      </c>
      <c r="H2815" s="166">
        <v>669</v>
      </c>
      <c r="I2815" s="166">
        <v>703</v>
      </c>
      <c r="J2815" s="166">
        <v>843</v>
      </c>
      <c r="K2815" s="357">
        <v>669</v>
      </c>
      <c r="L2815" s="357">
        <v>703</v>
      </c>
      <c r="M2815" s="357">
        <v>843</v>
      </c>
      <c r="N2815" s="357">
        <v>763</v>
      </c>
      <c r="O2815" s="357">
        <v>657</v>
      </c>
      <c r="P2815" s="357">
        <v>704</v>
      </c>
      <c r="Q2815" s="357">
        <v>807</v>
      </c>
      <c r="R2815" s="357">
        <v>742</v>
      </c>
      <c r="S2815" s="362" t="s">
        <v>2207</v>
      </c>
      <c r="T2815" s="362" t="s">
        <v>2207</v>
      </c>
      <c r="U2815" s="362" t="s">
        <v>2207</v>
      </c>
      <c r="V2815" s="362" t="s">
        <v>2207</v>
      </c>
      <c r="W2815" s="362" t="s">
        <v>2207</v>
      </c>
      <c r="X2815" s="357">
        <v>696</v>
      </c>
      <c r="Y2815" s="357">
        <v>795</v>
      </c>
      <c r="Z2815" s="357">
        <v>937</v>
      </c>
      <c r="AA2815" s="357">
        <v>802</v>
      </c>
      <c r="AB2815" s="357">
        <v>718</v>
      </c>
      <c r="AC2815" s="357">
        <v>817</v>
      </c>
      <c r="AD2815" s="357">
        <v>963</v>
      </c>
      <c r="AE2815" s="357">
        <v>826</v>
      </c>
      <c r="AF2815" s="357">
        <v>889</v>
      </c>
      <c r="AG2815" s="357">
        <v>991</v>
      </c>
      <c r="AH2815" s="357">
        <v>1168</v>
      </c>
      <c r="AI2815" s="368" t="s">
        <v>2207</v>
      </c>
      <c r="AJ2815" s="357">
        <v>696</v>
      </c>
      <c r="AK2815" s="357">
        <v>795</v>
      </c>
      <c r="AL2815" s="357">
        <v>937</v>
      </c>
      <c r="AM2815" s="357">
        <v>718</v>
      </c>
      <c r="AN2815" s="357">
        <v>801</v>
      </c>
      <c r="AO2815" s="357">
        <v>923</v>
      </c>
      <c r="AP2815" s="362" t="s">
        <v>2207</v>
      </c>
      <c r="AQ2815" s="362" t="s">
        <v>2207</v>
      </c>
      <c r="AR2815" s="362" t="s">
        <v>2207</v>
      </c>
      <c r="AS2815" s="362" t="s">
        <v>2207</v>
      </c>
      <c r="AT2815" s="105"/>
      <c r="AU2815" s="105" t="s">
        <v>3626</v>
      </c>
      <c r="AV2815" s="126">
        <v>5.3</v>
      </c>
    </row>
    <row r="2816" spans="1:48" ht="23.25" customHeight="1">
      <c r="B2816" s="440"/>
      <c r="D2816" s="105" t="s">
        <v>256</v>
      </c>
      <c r="E2816" s="164" t="s">
        <v>256</v>
      </c>
      <c r="F2816" s="165" t="s">
        <v>996</v>
      </c>
      <c r="G2816" s="126">
        <v>5.6999999999999993</v>
      </c>
      <c r="H2816" s="166">
        <v>716</v>
      </c>
      <c r="I2816" s="166">
        <v>753</v>
      </c>
      <c r="J2816" s="166">
        <v>866</v>
      </c>
      <c r="K2816" s="357">
        <v>716</v>
      </c>
      <c r="L2816" s="357">
        <v>753</v>
      </c>
      <c r="M2816" s="357">
        <v>866</v>
      </c>
      <c r="N2816" s="357">
        <v>774</v>
      </c>
      <c r="O2816" s="357">
        <v>703</v>
      </c>
      <c r="P2816" s="357">
        <v>754</v>
      </c>
      <c r="Q2816" s="357">
        <v>867</v>
      </c>
      <c r="R2816" s="357">
        <v>722</v>
      </c>
      <c r="S2816" s="362" t="s">
        <v>2207</v>
      </c>
      <c r="T2816" s="362" t="s">
        <v>2207</v>
      </c>
      <c r="U2816" s="362" t="s">
        <v>2207</v>
      </c>
      <c r="V2816" s="362" t="s">
        <v>2207</v>
      </c>
      <c r="W2816" s="362" t="s">
        <v>2207</v>
      </c>
      <c r="X2816" s="357">
        <v>698</v>
      </c>
      <c r="Y2816" s="357">
        <v>769</v>
      </c>
      <c r="Z2816" s="357">
        <v>961</v>
      </c>
      <c r="AA2816" s="357">
        <v>815</v>
      </c>
      <c r="AB2816" s="357">
        <v>730</v>
      </c>
      <c r="AC2816" s="357">
        <v>836</v>
      </c>
      <c r="AD2816" s="357">
        <v>999</v>
      </c>
      <c r="AE2816" s="357">
        <v>851</v>
      </c>
      <c r="AF2816" s="357">
        <v>907</v>
      </c>
      <c r="AG2816" s="357">
        <v>1017</v>
      </c>
      <c r="AH2816" s="357">
        <v>1212</v>
      </c>
      <c r="AI2816" s="368" t="s">
        <v>2207</v>
      </c>
      <c r="AJ2816" s="357">
        <v>701</v>
      </c>
      <c r="AK2816" s="357">
        <v>773</v>
      </c>
      <c r="AL2816" s="357">
        <v>964</v>
      </c>
      <c r="AM2816" s="357">
        <v>733</v>
      </c>
      <c r="AN2816" s="357">
        <v>824</v>
      </c>
      <c r="AO2816" s="357">
        <v>960</v>
      </c>
      <c r="AP2816" s="362" t="s">
        <v>2207</v>
      </c>
      <c r="AQ2816" s="362" t="s">
        <v>2207</v>
      </c>
      <c r="AR2816" s="362" t="s">
        <v>2207</v>
      </c>
      <c r="AS2816" s="362" t="s">
        <v>2207</v>
      </c>
      <c r="AT2816" s="105"/>
      <c r="AU2816" s="105" t="s">
        <v>256</v>
      </c>
      <c r="AV2816" s="126">
        <v>5.6999999999999993</v>
      </c>
    </row>
    <row r="2817" spans="1:48" ht="23.25" customHeight="1">
      <c r="B2817" s="440"/>
      <c r="D2817" s="105" t="s">
        <v>3627</v>
      </c>
      <c r="E2817" s="164" t="s">
        <v>3627</v>
      </c>
      <c r="F2817" s="165" t="s">
        <v>996</v>
      </c>
      <c r="G2817" s="126">
        <v>5.6999999999999993</v>
      </c>
      <c r="H2817" s="166">
        <v>716</v>
      </c>
      <c r="I2817" s="166">
        <v>753</v>
      </c>
      <c r="J2817" s="166">
        <v>866</v>
      </c>
      <c r="K2817" s="357">
        <v>716</v>
      </c>
      <c r="L2817" s="357">
        <v>753</v>
      </c>
      <c r="M2817" s="357">
        <v>866</v>
      </c>
      <c r="N2817" s="357">
        <v>774</v>
      </c>
      <c r="O2817" s="357">
        <v>703</v>
      </c>
      <c r="P2817" s="357">
        <v>754</v>
      </c>
      <c r="Q2817" s="357">
        <v>867</v>
      </c>
      <c r="R2817" s="357">
        <v>722</v>
      </c>
      <c r="S2817" s="362" t="s">
        <v>2207</v>
      </c>
      <c r="T2817" s="362" t="s">
        <v>2207</v>
      </c>
      <c r="U2817" s="362" t="s">
        <v>2207</v>
      </c>
      <c r="V2817" s="362" t="s">
        <v>2207</v>
      </c>
      <c r="W2817" s="362" t="s">
        <v>2207</v>
      </c>
      <c r="X2817" s="357">
        <v>698</v>
      </c>
      <c r="Y2817" s="357">
        <v>769</v>
      </c>
      <c r="Z2817" s="357">
        <v>961</v>
      </c>
      <c r="AA2817" s="357">
        <v>815</v>
      </c>
      <c r="AB2817" s="357">
        <v>730</v>
      </c>
      <c r="AC2817" s="357">
        <v>836</v>
      </c>
      <c r="AD2817" s="357">
        <v>999</v>
      </c>
      <c r="AE2817" s="357">
        <v>851</v>
      </c>
      <c r="AF2817" s="357">
        <v>907</v>
      </c>
      <c r="AG2817" s="357">
        <v>1017</v>
      </c>
      <c r="AH2817" s="357">
        <v>1212</v>
      </c>
      <c r="AI2817" s="368" t="s">
        <v>2207</v>
      </c>
      <c r="AJ2817" s="357">
        <v>701</v>
      </c>
      <c r="AK2817" s="357">
        <v>773</v>
      </c>
      <c r="AL2817" s="357">
        <v>964</v>
      </c>
      <c r="AM2817" s="357">
        <v>733</v>
      </c>
      <c r="AN2817" s="357">
        <v>824</v>
      </c>
      <c r="AO2817" s="357">
        <v>960</v>
      </c>
      <c r="AP2817" s="362" t="s">
        <v>2207</v>
      </c>
      <c r="AQ2817" s="362" t="s">
        <v>2207</v>
      </c>
      <c r="AR2817" s="362" t="s">
        <v>2207</v>
      </c>
      <c r="AS2817" s="362" t="s">
        <v>2207</v>
      </c>
      <c r="AT2817" s="105"/>
      <c r="AU2817" s="105" t="s">
        <v>3627</v>
      </c>
      <c r="AV2817" s="126">
        <v>5.6999999999999993</v>
      </c>
    </row>
    <row r="2818" spans="1:48" ht="23.25" customHeight="1">
      <c r="A2818" s="444"/>
      <c r="B2818" s="440"/>
      <c r="D2818" s="105" t="s">
        <v>257</v>
      </c>
      <c r="E2818" s="164" t="s">
        <v>257</v>
      </c>
      <c r="F2818" s="165" t="s">
        <v>993</v>
      </c>
      <c r="G2818" s="126">
        <v>5.6999999999999993</v>
      </c>
      <c r="H2818" s="166">
        <v>644</v>
      </c>
      <c r="I2818" s="166">
        <v>682</v>
      </c>
      <c r="J2818" s="166">
        <v>785</v>
      </c>
      <c r="K2818" s="357">
        <v>644</v>
      </c>
      <c r="L2818" s="357">
        <v>682</v>
      </c>
      <c r="M2818" s="357">
        <v>785</v>
      </c>
      <c r="N2818" s="357">
        <v>699</v>
      </c>
      <c r="O2818" s="357">
        <v>631</v>
      </c>
      <c r="P2818" s="357">
        <v>682</v>
      </c>
      <c r="Q2818" s="357">
        <v>785</v>
      </c>
      <c r="R2818" s="357">
        <v>665</v>
      </c>
      <c r="S2818" s="362" t="s">
        <v>2207</v>
      </c>
      <c r="T2818" s="362" t="s">
        <v>2207</v>
      </c>
      <c r="U2818" s="362" t="s">
        <v>2207</v>
      </c>
      <c r="V2818" s="362" t="s">
        <v>2207</v>
      </c>
      <c r="W2818" s="362" t="s">
        <v>2207</v>
      </c>
      <c r="X2818" s="357">
        <v>614</v>
      </c>
      <c r="Y2818" s="357">
        <v>683</v>
      </c>
      <c r="Z2818" s="357">
        <v>860</v>
      </c>
      <c r="AA2818" s="357">
        <v>722</v>
      </c>
      <c r="AB2818" s="357">
        <v>614</v>
      </c>
      <c r="AC2818" s="357">
        <v>718</v>
      </c>
      <c r="AD2818" s="357">
        <v>860</v>
      </c>
      <c r="AE2818" s="357">
        <v>722</v>
      </c>
      <c r="AF2818" s="357">
        <v>649</v>
      </c>
      <c r="AG2818" s="357">
        <v>754</v>
      </c>
      <c r="AH2818" s="357">
        <v>902</v>
      </c>
      <c r="AI2818" s="368" t="s">
        <v>2207</v>
      </c>
      <c r="AJ2818" s="357">
        <v>617</v>
      </c>
      <c r="AK2818" s="357">
        <v>687</v>
      </c>
      <c r="AL2818" s="357">
        <v>863</v>
      </c>
      <c r="AM2818" s="357">
        <v>617</v>
      </c>
      <c r="AN2818" s="357">
        <v>708</v>
      </c>
      <c r="AO2818" s="357">
        <v>827</v>
      </c>
      <c r="AP2818" s="362" t="s">
        <v>2207</v>
      </c>
      <c r="AQ2818" s="362" t="s">
        <v>2207</v>
      </c>
      <c r="AR2818" s="362" t="s">
        <v>2207</v>
      </c>
      <c r="AS2818" s="357">
        <v>856</v>
      </c>
      <c r="AT2818" s="105"/>
      <c r="AU2818" s="105" t="s">
        <v>257</v>
      </c>
      <c r="AV2818" s="126">
        <v>5.6999999999999993</v>
      </c>
    </row>
    <row r="2819" spans="1:48" ht="23.25" customHeight="1">
      <c r="A2819" s="396"/>
      <c r="B2819" s="440"/>
      <c r="D2819" s="105" t="s">
        <v>3628</v>
      </c>
      <c r="E2819" s="164" t="s">
        <v>3628</v>
      </c>
      <c r="F2819" s="165" t="s">
        <v>993</v>
      </c>
      <c r="G2819" s="126">
        <v>5.6999999999999993</v>
      </c>
      <c r="H2819" s="166">
        <v>644</v>
      </c>
      <c r="I2819" s="166">
        <v>682</v>
      </c>
      <c r="J2819" s="166">
        <v>785</v>
      </c>
      <c r="K2819" s="357">
        <v>644</v>
      </c>
      <c r="L2819" s="357">
        <v>682</v>
      </c>
      <c r="M2819" s="357">
        <v>785</v>
      </c>
      <c r="N2819" s="357">
        <v>699</v>
      </c>
      <c r="O2819" s="357">
        <v>631</v>
      </c>
      <c r="P2819" s="357">
        <v>682</v>
      </c>
      <c r="Q2819" s="357">
        <v>785</v>
      </c>
      <c r="R2819" s="357">
        <v>665</v>
      </c>
      <c r="S2819" s="362" t="s">
        <v>2207</v>
      </c>
      <c r="T2819" s="362" t="s">
        <v>2207</v>
      </c>
      <c r="U2819" s="362" t="s">
        <v>2207</v>
      </c>
      <c r="V2819" s="362" t="s">
        <v>2207</v>
      </c>
      <c r="W2819" s="362" t="s">
        <v>2207</v>
      </c>
      <c r="X2819" s="357">
        <v>614</v>
      </c>
      <c r="Y2819" s="357">
        <v>683</v>
      </c>
      <c r="Z2819" s="357">
        <v>860</v>
      </c>
      <c r="AA2819" s="357">
        <v>722</v>
      </c>
      <c r="AB2819" s="357">
        <v>614</v>
      </c>
      <c r="AC2819" s="357">
        <v>718</v>
      </c>
      <c r="AD2819" s="357">
        <v>860</v>
      </c>
      <c r="AE2819" s="357">
        <v>722</v>
      </c>
      <c r="AF2819" s="357">
        <v>649</v>
      </c>
      <c r="AG2819" s="357">
        <v>754</v>
      </c>
      <c r="AH2819" s="357">
        <v>902</v>
      </c>
      <c r="AI2819" s="368" t="s">
        <v>2207</v>
      </c>
      <c r="AJ2819" s="357">
        <v>617</v>
      </c>
      <c r="AK2819" s="357">
        <v>687</v>
      </c>
      <c r="AL2819" s="357">
        <v>863</v>
      </c>
      <c r="AM2819" s="357">
        <v>617</v>
      </c>
      <c r="AN2819" s="357">
        <v>708</v>
      </c>
      <c r="AO2819" s="357">
        <v>827</v>
      </c>
      <c r="AP2819" s="362" t="s">
        <v>2207</v>
      </c>
      <c r="AQ2819" s="362" t="s">
        <v>2207</v>
      </c>
      <c r="AR2819" s="362" t="s">
        <v>2207</v>
      </c>
      <c r="AS2819" s="357">
        <v>856</v>
      </c>
      <c r="AT2819" s="105"/>
      <c r="AU2819" s="105" t="s">
        <v>3628</v>
      </c>
      <c r="AV2819" s="126">
        <v>5.6999999999999993</v>
      </c>
    </row>
    <row r="2820" spans="1:48" ht="23.25" customHeight="1">
      <c r="B2820" s="440"/>
      <c r="D2820" s="105" t="s">
        <v>259</v>
      </c>
      <c r="E2820" s="164" t="s">
        <v>259</v>
      </c>
      <c r="F2820" s="165" t="s">
        <v>889</v>
      </c>
      <c r="G2820" s="126">
        <v>5.6999999999999993</v>
      </c>
      <c r="H2820" s="166">
        <v>716</v>
      </c>
      <c r="I2820" s="166">
        <v>753</v>
      </c>
      <c r="J2820" s="166">
        <v>866</v>
      </c>
      <c r="K2820" s="357">
        <v>716</v>
      </c>
      <c r="L2820" s="357">
        <v>753</v>
      </c>
      <c r="M2820" s="357">
        <v>866</v>
      </c>
      <c r="N2820" s="357">
        <v>774</v>
      </c>
      <c r="O2820" s="357">
        <v>703</v>
      </c>
      <c r="P2820" s="357">
        <v>754</v>
      </c>
      <c r="Q2820" s="357">
        <v>867</v>
      </c>
      <c r="R2820" s="357">
        <v>709</v>
      </c>
      <c r="S2820" s="362" t="s">
        <v>2207</v>
      </c>
      <c r="T2820" s="362" t="s">
        <v>2207</v>
      </c>
      <c r="U2820" s="362" t="s">
        <v>2207</v>
      </c>
      <c r="V2820" s="362" t="s">
        <v>2207</v>
      </c>
      <c r="W2820" s="362" t="s">
        <v>2207</v>
      </c>
      <c r="X2820" s="357">
        <v>698</v>
      </c>
      <c r="Y2820" s="357">
        <v>769</v>
      </c>
      <c r="Z2820" s="357">
        <v>961</v>
      </c>
      <c r="AA2820" s="357">
        <v>815</v>
      </c>
      <c r="AB2820" s="357">
        <v>730</v>
      </c>
      <c r="AC2820" s="357">
        <v>836</v>
      </c>
      <c r="AD2820" s="357">
        <v>999</v>
      </c>
      <c r="AE2820" s="357">
        <v>851</v>
      </c>
      <c r="AF2820" s="357">
        <v>907</v>
      </c>
      <c r="AG2820" s="357">
        <v>1017</v>
      </c>
      <c r="AH2820" s="357">
        <v>1212</v>
      </c>
      <c r="AI2820" s="368" t="s">
        <v>2207</v>
      </c>
      <c r="AJ2820" s="357">
        <v>701</v>
      </c>
      <c r="AK2820" s="357">
        <v>773</v>
      </c>
      <c r="AL2820" s="357">
        <v>964</v>
      </c>
      <c r="AM2820" s="357">
        <v>733</v>
      </c>
      <c r="AN2820" s="357">
        <v>824</v>
      </c>
      <c r="AO2820" s="357">
        <v>960</v>
      </c>
      <c r="AP2820" s="362" t="s">
        <v>2207</v>
      </c>
      <c r="AQ2820" s="362" t="s">
        <v>2207</v>
      </c>
      <c r="AR2820" s="362" t="s">
        <v>2207</v>
      </c>
      <c r="AS2820" s="362" t="s">
        <v>2207</v>
      </c>
      <c r="AT2820" s="105"/>
      <c r="AU2820" s="105" t="s">
        <v>259</v>
      </c>
      <c r="AV2820" s="126">
        <v>5.6999999999999993</v>
      </c>
    </row>
    <row r="2821" spans="1:48" ht="23.25" customHeight="1">
      <c r="B2821" s="440"/>
      <c r="D2821" s="105" t="s">
        <v>3630</v>
      </c>
      <c r="E2821" s="164" t="s">
        <v>3630</v>
      </c>
      <c r="F2821" s="165" t="s">
        <v>889</v>
      </c>
      <c r="G2821" s="126">
        <v>5.6999999999999993</v>
      </c>
      <c r="H2821" s="166">
        <v>716</v>
      </c>
      <c r="I2821" s="166">
        <v>753</v>
      </c>
      <c r="J2821" s="166">
        <v>866</v>
      </c>
      <c r="K2821" s="357">
        <v>716</v>
      </c>
      <c r="L2821" s="357">
        <v>753</v>
      </c>
      <c r="M2821" s="357">
        <v>866</v>
      </c>
      <c r="N2821" s="357">
        <v>774</v>
      </c>
      <c r="O2821" s="357">
        <v>703</v>
      </c>
      <c r="P2821" s="357">
        <v>754</v>
      </c>
      <c r="Q2821" s="357">
        <v>867</v>
      </c>
      <c r="R2821" s="357">
        <v>709</v>
      </c>
      <c r="S2821" s="362" t="s">
        <v>2207</v>
      </c>
      <c r="T2821" s="362" t="s">
        <v>2207</v>
      </c>
      <c r="U2821" s="362" t="s">
        <v>2207</v>
      </c>
      <c r="V2821" s="362" t="s">
        <v>2207</v>
      </c>
      <c r="W2821" s="362" t="s">
        <v>2207</v>
      </c>
      <c r="X2821" s="357">
        <v>698</v>
      </c>
      <c r="Y2821" s="357">
        <v>769</v>
      </c>
      <c r="Z2821" s="357">
        <v>961</v>
      </c>
      <c r="AA2821" s="357">
        <v>815</v>
      </c>
      <c r="AB2821" s="357">
        <v>730</v>
      </c>
      <c r="AC2821" s="357">
        <v>836</v>
      </c>
      <c r="AD2821" s="357">
        <v>999</v>
      </c>
      <c r="AE2821" s="357">
        <v>851</v>
      </c>
      <c r="AF2821" s="357">
        <v>907</v>
      </c>
      <c r="AG2821" s="357">
        <v>1017</v>
      </c>
      <c r="AH2821" s="357">
        <v>1212</v>
      </c>
      <c r="AI2821" s="368" t="s">
        <v>2207</v>
      </c>
      <c r="AJ2821" s="357">
        <v>701</v>
      </c>
      <c r="AK2821" s="357">
        <v>773</v>
      </c>
      <c r="AL2821" s="357">
        <v>964</v>
      </c>
      <c r="AM2821" s="357">
        <v>733</v>
      </c>
      <c r="AN2821" s="357">
        <v>824</v>
      </c>
      <c r="AO2821" s="357">
        <v>960</v>
      </c>
      <c r="AP2821" s="362" t="s">
        <v>2207</v>
      </c>
      <c r="AQ2821" s="362" t="s">
        <v>2207</v>
      </c>
      <c r="AR2821" s="362" t="s">
        <v>2207</v>
      </c>
      <c r="AS2821" s="362" t="s">
        <v>2207</v>
      </c>
      <c r="AT2821" s="105"/>
      <c r="AU2821" s="105" t="s">
        <v>3630</v>
      </c>
      <c r="AV2821" s="126">
        <v>5.6999999999999993</v>
      </c>
    </row>
    <row r="2822" spans="1:48" ht="23.25" customHeight="1">
      <c r="B2822" s="440"/>
      <c r="D2822" s="105" t="s">
        <v>260</v>
      </c>
      <c r="E2822" s="164" t="s">
        <v>260</v>
      </c>
      <c r="F2822" s="165" t="s">
        <v>998</v>
      </c>
      <c r="G2822" s="126">
        <v>7.1</v>
      </c>
      <c r="H2822" s="166">
        <v>876</v>
      </c>
      <c r="I2822" s="166">
        <v>918</v>
      </c>
      <c r="J2822" s="166">
        <v>1056</v>
      </c>
      <c r="K2822" s="357">
        <v>876</v>
      </c>
      <c r="L2822" s="357">
        <v>918</v>
      </c>
      <c r="M2822" s="357">
        <v>1056</v>
      </c>
      <c r="N2822" s="357">
        <v>944</v>
      </c>
      <c r="O2822" s="357">
        <v>860</v>
      </c>
      <c r="P2822" s="357">
        <v>919</v>
      </c>
      <c r="Q2822" s="357">
        <v>1057</v>
      </c>
      <c r="R2822" s="357">
        <v>885</v>
      </c>
      <c r="S2822" s="362" t="s">
        <v>2207</v>
      </c>
      <c r="T2822" s="362" t="s">
        <v>2207</v>
      </c>
      <c r="U2822" s="362" t="s">
        <v>2207</v>
      </c>
      <c r="V2822" s="362" t="s">
        <v>2207</v>
      </c>
      <c r="W2822" s="362" t="s">
        <v>2207</v>
      </c>
      <c r="X2822" s="357">
        <v>843</v>
      </c>
      <c r="Y2822" s="357">
        <v>927</v>
      </c>
      <c r="Z2822" s="357">
        <v>1160</v>
      </c>
      <c r="AA2822" s="357">
        <v>983</v>
      </c>
      <c r="AB2822" s="357">
        <v>875</v>
      </c>
      <c r="AC2822" s="357">
        <v>1003</v>
      </c>
      <c r="AD2822" s="357">
        <v>1199</v>
      </c>
      <c r="AE2822" s="357">
        <v>1019</v>
      </c>
      <c r="AF2822" s="357">
        <v>1052</v>
      </c>
      <c r="AG2822" s="357">
        <v>1183</v>
      </c>
      <c r="AH2822" s="357">
        <v>1411</v>
      </c>
      <c r="AI2822" s="368" t="s">
        <v>2207</v>
      </c>
      <c r="AJ2822" s="357">
        <v>847</v>
      </c>
      <c r="AK2822" s="357">
        <v>932</v>
      </c>
      <c r="AL2822" s="357">
        <v>1164</v>
      </c>
      <c r="AM2822" s="357">
        <v>879</v>
      </c>
      <c r="AN2822" s="357">
        <v>988</v>
      </c>
      <c r="AO2822" s="357">
        <v>1152</v>
      </c>
      <c r="AP2822" s="362" t="s">
        <v>2207</v>
      </c>
      <c r="AQ2822" s="362" t="s">
        <v>2207</v>
      </c>
      <c r="AR2822" s="362" t="s">
        <v>2207</v>
      </c>
      <c r="AS2822" s="362" t="s">
        <v>2207</v>
      </c>
      <c r="AT2822" s="105"/>
      <c r="AU2822" s="105" t="s">
        <v>260</v>
      </c>
      <c r="AV2822" s="126">
        <v>7.1</v>
      </c>
    </row>
    <row r="2823" spans="1:48" ht="23.25" customHeight="1">
      <c r="B2823" s="440"/>
      <c r="D2823" s="105" t="s">
        <v>3631</v>
      </c>
      <c r="E2823" s="164" t="s">
        <v>3631</v>
      </c>
      <c r="F2823" s="165" t="s">
        <v>998</v>
      </c>
      <c r="G2823" s="126">
        <v>7.1</v>
      </c>
      <c r="H2823" s="166">
        <v>876</v>
      </c>
      <c r="I2823" s="166">
        <v>918</v>
      </c>
      <c r="J2823" s="166">
        <v>1056</v>
      </c>
      <c r="K2823" s="357">
        <v>876</v>
      </c>
      <c r="L2823" s="357">
        <v>918</v>
      </c>
      <c r="M2823" s="357">
        <v>1056</v>
      </c>
      <c r="N2823" s="357">
        <v>944</v>
      </c>
      <c r="O2823" s="357">
        <v>860</v>
      </c>
      <c r="P2823" s="357">
        <v>919</v>
      </c>
      <c r="Q2823" s="357">
        <v>1057</v>
      </c>
      <c r="R2823" s="357">
        <v>885</v>
      </c>
      <c r="S2823" s="362" t="s">
        <v>2207</v>
      </c>
      <c r="T2823" s="362" t="s">
        <v>2207</v>
      </c>
      <c r="U2823" s="362" t="s">
        <v>2207</v>
      </c>
      <c r="V2823" s="362" t="s">
        <v>2207</v>
      </c>
      <c r="W2823" s="362" t="s">
        <v>2207</v>
      </c>
      <c r="X2823" s="357">
        <v>843</v>
      </c>
      <c r="Y2823" s="357">
        <v>927</v>
      </c>
      <c r="Z2823" s="357">
        <v>1160</v>
      </c>
      <c r="AA2823" s="357">
        <v>983</v>
      </c>
      <c r="AB2823" s="357">
        <v>875</v>
      </c>
      <c r="AC2823" s="357">
        <v>1003</v>
      </c>
      <c r="AD2823" s="357">
        <v>1199</v>
      </c>
      <c r="AE2823" s="357">
        <v>1019</v>
      </c>
      <c r="AF2823" s="357">
        <v>1052</v>
      </c>
      <c r="AG2823" s="357">
        <v>1183</v>
      </c>
      <c r="AH2823" s="357">
        <v>1411</v>
      </c>
      <c r="AI2823" s="368" t="s">
        <v>2207</v>
      </c>
      <c r="AJ2823" s="357">
        <v>847</v>
      </c>
      <c r="AK2823" s="357">
        <v>932</v>
      </c>
      <c r="AL2823" s="357">
        <v>1164</v>
      </c>
      <c r="AM2823" s="357">
        <v>879</v>
      </c>
      <c r="AN2823" s="357">
        <v>988</v>
      </c>
      <c r="AO2823" s="357">
        <v>1152</v>
      </c>
      <c r="AP2823" s="362" t="s">
        <v>2207</v>
      </c>
      <c r="AQ2823" s="362" t="s">
        <v>2207</v>
      </c>
      <c r="AR2823" s="362" t="s">
        <v>2207</v>
      </c>
      <c r="AS2823" s="362" t="s">
        <v>2207</v>
      </c>
      <c r="AT2823" s="105"/>
      <c r="AU2823" s="105" t="s">
        <v>3631</v>
      </c>
      <c r="AV2823" s="126">
        <v>7.1</v>
      </c>
    </row>
    <row r="2824" spans="1:48" ht="23.25" customHeight="1">
      <c r="B2824" s="440"/>
      <c r="D2824" s="105" t="s">
        <v>261</v>
      </c>
      <c r="E2824" s="164" t="s">
        <v>261</v>
      </c>
      <c r="F2824" s="165" t="s">
        <v>892</v>
      </c>
      <c r="G2824" s="126">
        <v>7.1</v>
      </c>
      <c r="H2824" s="166">
        <v>800</v>
      </c>
      <c r="I2824" s="166">
        <v>843</v>
      </c>
      <c r="J2824" s="166">
        <v>971</v>
      </c>
      <c r="K2824" s="357">
        <v>800</v>
      </c>
      <c r="L2824" s="357">
        <v>843</v>
      </c>
      <c r="M2824" s="357">
        <v>971</v>
      </c>
      <c r="N2824" s="357">
        <v>865</v>
      </c>
      <c r="O2824" s="357">
        <v>784</v>
      </c>
      <c r="P2824" s="357">
        <v>843</v>
      </c>
      <c r="Q2824" s="357">
        <v>971</v>
      </c>
      <c r="R2824" s="357">
        <v>825</v>
      </c>
      <c r="S2824" s="362" t="s">
        <v>2207</v>
      </c>
      <c r="T2824" s="362" t="s">
        <v>2207</v>
      </c>
      <c r="U2824" s="362" t="s">
        <v>2207</v>
      </c>
      <c r="V2824" s="362" t="s">
        <v>2207</v>
      </c>
      <c r="W2824" s="362" t="s">
        <v>2207</v>
      </c>
      <c r="X2824" s="357">
        <v>759</v>
      </c>
      <c r="Y2824" s="357">
        <v>841</v>
      </c>
      <c r="Z2824" s="357">
        <v>1059</v>
      </c>
      <c r="AA2824" s="357">
        <v>890</v>
      </c>
      <c r="AB2824" s="357">
        <v>759</v>
      </c>
      <c r="AC2824" s="357">
        <v>884</v>
      </c>
      <c r="AD2824" s="357">
        <v>1059</v>
      </c>
      <c r="AE2824" s="357">
        <v>890</v>
      </c>
      <c r="AF2824" s="357">
        <v>794</v>
      </c>
      <c r="AG2824" s="357">
        <v>920</v>
      </c>
      <c r="AH2824" s="357">
        <v>1102</v>
      </c>
      <c r="AI2824" s="368" t="s">
        <v>2207</v>
      </c>
      <c r="AJ2824" s="357">
        <v>763</v>
      </c>
      <c r="AK2824" s="357">
        <v>846</v>
      </c>
      <c r="AL2824" s="357">
        <v>1062</v>
      </c>
      <c r="AM2824" s="357">
        <v>763</v>
      </c>
      <c r="AN2824" s="357">
        <v>872</v>
      </c>
      <c r="AO2824" s="357">
        <v>1018</v>
      </c>
      <c r="AP2824" s="362" t="s">
        <v>2207</v>
      </c>
      <c r="AQ2824" s="362" t="s">
        <v>2207</v>
      </c>
      <c r="AR2824" s="362" t="s">
        <v>2207</v>
      </c>
      <c r="AS2824" s="357">
        <v>1056</v>
      </c>
      <c r="AT2824" s="105"/>
      <c r="AU2824" s="105" t="s">
        <v>261</v>
      </c>
      <c r="AV2824" s="126">
        <v>7.1</v>
      </c>
    </row>
    <row r="2825" spans="1:48" ht="23.25" customHeight="1">
      <c r="B2825" s="440"/>
      <c r="D2825" s="105" t="s">
        <v>3632</v>
      </c>
      <c r="E2825" s="164" t="s">
        <v>3632</v>
      </c>
      <c r="F2825" s="165" t="s">
        <v>892</v>
      </c>
      <c r="G2825" s="126">
        <v>7.1</v>
      </c>
      <c r="H2825" s="166">
        <v>800</v>
      </c>
      <c r="I2825" s="166">
        <v>843</v>
      </c>
      <c r="J2825" s="166">
        <v>971</v>
      </c>
      <c r="K2825" s="357">
        <v>800</v>
      </c>
      <c r="L2825" s="357">
        <v>843</v>
      </c>
      <c r="M2825" s="357">
        <v>971</v>
      </c>
      <c r="N2825" s="357">
        <v>865</v>
      </c>
      <c r="O2825" s="357">
        <v>784</v>
      </c>
      <c r="P2825" s="357">
        <v>843</v>
      </c>
      <c r="Q2825" s="357">
        <v>971</v>
      </c>
      <c r="R2825" s="357">
        <v>825</v>
      </c>
      <c r="S2825" s="362" t="s">
        <v>2207</v>
      </c>
      <c r="T2825" s="362" t="s">
        <v>2207</v>
      </c>
      <c r="U2825" s="362" t="s">
        <v>2207</v>
      </c>
      <c r="V2825" s="362" t="s">
        <v>2207</v>
      </c>
      <c r="W2825" s="362" t="s">
        <v>2207</v>
      </c>
      <c r="X2825" s="357">
        <v>759</v>
      </c>
      <c r="Y2825" s="357">
        <v>841</v>
      </c>
      <c r="Z2825" s="357">
        <v>1059</v>
      </c>
      <c r="AA2825" s="357">
        <v>890</v>
      </c>
      <c r="AB2825" s="357">
        <v>759</v>
      </c>
      <c r="AC2825" s="357">
        <v>884</v>
      </c>
      <c r="AD2825" s="357">
        <v>1059</v>
      </c>
      <c r="AE2825" s="357">
        <v>890</v>
      </c>
      <c r="AF2825" s="357">
        <v>794</v>
      </c>
      <c r="AG2825" s="357">
        <v>920</v>
      </c>
      <c r="AH2825" s="357">
        <v>1102</v>
      </c>
      <c r="AI2825" s="368" t="s">
        <v>2207</v>
      </c>
      <c r="AJ2825" s="357">
        <v>763</v>
      </c>
      <c r="AK2825" s="357">
        <v>846</v>
      </c>
      <c r="AL2825" s="357">
        <v>1062</v>
      </c>
      <c r="AM2825" s="357">
        <v>763</v>
      </c>
      <c r="AN2825" s="357">
        <v>872</v>
      </c>
      <c r="AO2825" s="357">
        <v>1018</v>
      </c>
      <c r="AP2825" s="362" t="s">
        <v>2207</v>
      </c>
      <c r="AQ2825" s="362" t="s">
        <v>2207</v>
      </c>
      <c r="AR2825" s="362" t="s">
        <v>2207</v>
      </c>
      <c r="AS2825" s="357">
        <v>1056</v>
      </c>
      <c r="AT2825" s="105"/>
      <c r="AU2825" s="105" t="s">
        <v>3632</v>
      </c>
      <c r="AV2825" s="126">
        <v>7.1</v>
      </c>
    </row>
    <row r="2826" spans="1:48" ht="23.25" customHeight="1">
      <c r="B2826" s="440"/>
      <c r="D2826" s="105" t="s">
        <v>262</v>
      </c>
      <c r="E2826" s="164" t="s">
        <v>262</v>
      </c>
      <c r="F2826" s="165" t="s">
        <v>893</v>
      </c>
      <c r="G2826" s="126">
        <v>7.1</v>
      </c>
      <c r="H2826" s="166">
        <v>876</v>
      </c>
      <c r="I2826" s="166">
        <v>918</v>
      </c>
      <c r="J2826" s="166">
        <v>1056</v>
      </c>
      <c r="K2826" s="357">
        <v>876</v>
      </c>
      <c r="L2826" s="357">
        <v>918</v>
      </c>
      <c r="M2826" s="357">
        <v>1056</v>
      </c>
      <c r="N2826" s="357">
        <v>944</v>
      </c>
      <c r="O2826" s="357">
        <v>860</v>
      </c>
      <c r="P2826" s="357">
        <v>919</v>
      </c>
      <c r="Q2826" s="357">
        <v>1057</v>
      </c>
      <c r="R2826" s="357">
        <v>880</v>
      </c>
      <c r="S2826" s="362" t="s">
        <v>2207</v>
      </c>
      <c r="T2826" s="362" t="s">
        <v>2207</v>
      </c>
      <c r="U2826" s="362" t="s">
        <v>2207</v>
      </c>
      <c r="V2826" s="362" t="s">
        <v>2207</v>
      </c>
      <c r="W2826" s="362" t="s">
        <v>2207</v>
      </c>
      <c r="X2826" s="357">
        <v>843</v>
      </c>
      <c r="Y2826" s="357">
        <v>927</v>
      </c>
      <c r="Z2826" s="357">
        <v>1160</v>
      </c>
      <c r="AA2826" s="357">
        <v>983</v>
      </c>
      <c r="AB2826" s="357">
        <v>875</v>
      </c>
      <c r="AC2826" s="357">
        <v>1003</v>
      </c>
      <c r="AD2826" s="357">
        <v>1199</v>
      </c>
      <c r="AE2826" s="357">
        <v>1019</v>
      </c>
      <c r="AF2826" s="357">
        <v>1052</v>
      </c>
      <c r="AG2826" s="357">
        <v>1183</v>
      </c>
      <c r="AH2826" s="357">
        <v>1411</v>
      </c>
      <c r="AI2826" s="368" t="s">
        <v>2207</v>
      </c>
      <c r="AJ2826" s="357">
        <v>847</v>
      </c>
      <c r="AK2826" s="357">
        <v>932</v>
      </c>
      <c r="AL2826" s="357">
        <v>1164</v>
      </c>
      <c r="AM2826" s="357">
        <v>879</v>
      </c>
      <c r="AN2826" s="357">
        <v>988</v>
      </c>
      <c r="AO2826" s="357">
        <v>1152</v>
      </c>
      <c r="AP2826" s="362" t="s">
        <v>2207</v>
      </c>
      <c r="AQ2826" s="362" t="s">
        <v>2207</v>
      </c>
      <c r="AR2826" s="362" t="s">
        <v>2207</v>
      </c>
      <c r="AS2826" s="362" t="s">
        <v>2207</v>
      </c>
      <c r="AT2826" s="105"/>
      <c r="AU2826" s="105" t="s">
        <v>262</v>
      </c>
      <c r="AV2826" s="126">
        <v>7.1</v>
      </c>
    </row>
    <row r="2827" spans="1:48" ht="23.25" customHeight="1">
      <c r="A2827" s="396"/>
      <c r="B2827" s="440"/>
      <c r="D2827" s="105" t="s">
        <v>3633</v>
      </c>
      <c r="E2827" s="164" t="s">
        <v>3633</v>
      </c>
      <c r="F2827" s="165" t="s">
        <v>893</v>
      </c>
      <c r="G2827" s="126">
        <v>7.1</v>
      </c>
      <c r="H2827" s="166">
        <v>876</v>
      </c>
      <c r="I2827" s="166">
        <v>918</v>
      </c>
      <c r="J2827" s="166">
        <v>1056</v>
      </c>
      <c r="K2827" s="357">
        <v>876</v>
      </c>
      <c r="L2827" s="357">
        <v>918</v>
      </c>
      <c r="M2827" s="357">
        <v>1056</v>
      </c>
      <c r="N2827" s="357">
        <v>944</v>
      </c>
      <c r="O2827" s="357">
        <v>860</v>
      </c>
      <c r="P2827" s="357">
        <v>919</v>
      </c>
      <c r="Q2827" s="357">
        <v>1057</v>
      </c>
      <c r="R2827" s="357">
        <v>880</v>
      </c>
      <c r="S2827" s="362" t="s">
        <v>2207</v>
      </c>
      <c r="T2827" s="362" t="s">
        <v>2207</v>
      </c>
      <c r="U2827" s="362" t="s">
        <v>2207</v>
      </c>
      <c r="V2827" s="362" t="s">
        <v>2207</v>
      </c>
      <c r="W2827" s="362" t="s">
        <v>2207</v>
      </c>
      <c r="X2827" s="357">
        <v>843</v>
      </c>
      <c r="Y2827" s="357">
        <v>927</v>
      </c>
      <c r="Z2827" s="357">
        <v>1160</v>
      </c>
      <c r="AA2827" s="357">
        <v>983</v>
      </c>
      <c r="AB2827" s="357">
        <v>875</v>
      </c>
      <c r="AC2827" s="357">
        <v>1003</v>
      </c>
      <c r="AD2827" s="357">
        <v>1199</v>
      </c>
      <c r="AE2827" s="357">
        <v>1019</v>
      </c>
      <c r="AF2827" s="357">
        <v>1052</v>
      </c>
      <c r="AG2827" s="357">
        <v>1183</v>
      </c>
      <c r="AH2827" s="357">
        <v>1411</v>
      </c>
      <c r="AI2827" s="368" t="s">
        <v>2207</v>
      </c>
      <c r="AJ2827" s="357">
        <v>847</v>
      </c>
      <c r="AK2827" s="357">
        <v>932</v>
      </c>
      <c r="AL2827" s="357">
        <v>1164</v>
      </c>
      <c r="AM2827" s="357">
        <v>879</v>
      </c>
      <c r="AN2827" s="357">
        <v>988</v>
      </c>
      <c r="AO2827" s="357">
        <v>1152</v>
      </c>
      <c r="AP2827" s="362" t="s">
        <v>2207</v>
      </c>
      <c r="AQ2827" s="362" t="s">
        <v>2207</v>
      </c>
      <c r="AR2827" s="362" t="s">
        <v>2207</v>
      </c>
      <c r="AS2827" s="362" t="s">
        <v>2207</v>
      </c>
      <c r="AT2827" s="105"/>
      <c r="AU2827" s="105" t="s">
        <v>3633</v>
      </c>
      <c r="AV2827" s="126">
        <v>7.1</v>
      </c>
    </row>
    <row r="2828" spans="1:48" ht="23.25" customHeight="1">
      <c r="B2828" s="440"/>
      <c r="D2828" s="105" t="s">
        <v>3075</v>
      </c>
      <c r="E2828" s="164" t="s">
        <v>3075</v>
      </c>
      <c r="F2828" s="165" t="s">
        <v>3816</v>
      </c>
      <c r="G2828" s="126">
        <v>1.9000000000000001</v>
      </c>
      <c r="H2828" s="166">
        <v>354</v>
      </c>
      <c r="I2828" s="166">
        <v>369</v>
      </c>
      <c r="J2828" s="166">
        <v>449</v>
      </c>
      <c r="K2828" s="357">
        <v>354</v>
      </c>
      <c r="L2828" s="357">
        <v>369</v>
      </c>
      <c r="M2828" s="357">
        <v>449</v>
      </c>
      <c r="N2828" s="357">
        <v>408</v>
      </c>
      <c r="O2828" s="357">
        <v>347</v>
      </c>
      <c r="P2828" s="357">
        <v>369</v>
      </c>
      <c r="Q2828" s="357">
        <v>425</v>
      </c>
      <c r="R2828" s="357">
        <v>393</v>
      </c>
      <c r="S2828" s="362" t="s">
        <v>2207</v>
      </c>
      <c r="T2828" s="362" t="s">
        <v>2207</v>
      </c>
      <c r="U2828" s="362" t="s">
        <v>2207</v>
      </c>
      <c r="V2828" s="362" t="s">
        <v>2207</v>
      </c>
      <c r="W2828" s="362" t="s">
        <v>2207</v>
      </c>
      <c r="X2828" s="357">
        <v>351</v>
      </c>
      <c r="Y2828" s="357">
        <v>393</v>
      </c>
      <c r="Z2828" s="357">
        <v>463</v>
      </c>
      <c r="AA2828" s="357">
        <v>407</v>
      </c>
      <c r="AB2828" s="357">
        <v>351</v>
      </c>
      <c r="AC2828" s="357">
        <v>400</v>
      </c>
      <c r="AD2828" s="357">
        <v>471</v>
      </c>
      <c r="AE2828" s="357">
        <v>407</v>
      </c>
      <c r="AF2828" s="357">
        <v>386</v>
      </c>
      <c r="AG2828" s="357">
        <v>428</v>
      </c>
      <c r="AH2828" s="357">
        <v>505</v>
      </c>
      <c r="AI2828" s="368" t="s">
        <v>2207</v>
      </c>
      <c r="AJ2828" s="357">
        <v>351</v>
      </c>
      <c r="AK2828" s="357">
        <v>393</v>
      </c>
      <c r="AL2828" s="357">
        <v>463</v>
      </c>
      <c r="AM2828" s="357">
        <v>351</v>
      </c>
      <c r="AN2828" s="357">
        <v>392</v>
      </c>
      <c r="AO2828" s="357">
        <v>452</v>
      </c>
      <c r="AP2828" s="362" t="s">
        <v>2207</v>
      </c>
      <c r="AQ2828" s="362" t="s">
        <v>2207</v>
      </c>
      <c r="AR2828" s="362" t="s">
        <v>2207</v>
      </c>
      <c r="AS2828" s="357">
        <v>471</v>
      </c>
      <c r="AT2828" s="105"/>
      <c r="AU2828" s="105" t="s">
        <v>3075</v>
      </c>
      <c r="AV2828" s="126">
        <v>1.9000000000000001</v>
      </c>
    </row>
    <row r="2829" spans="1:48" ht="23.25" customHeight="1">
      <c r="B2829" s="440"/>
      <c r="D2829" s="105" t="s">
        <v>3635</v>
      </c>
      <c r="E2829" s="164" t="s">
        <v>3635</v>
      </c>
      <c r="F2829" s="165" t="s">
        <v>3816</v>
      </c>
      <c r="G2829" s="126">
        <v>1.9000000000000001</v>
      </c>
      <c r="H2829" s="166">
        <v>354</v>
      </c>
      <c r="I2829" s="166">
        <v>369</v>
      </c>
      <c r="J2829" s="166">
        <v>449</v>
      </c>
      <c r="K2829" s="357">
        <v>354</v>
      </c>
      <c r="L2829" s="357">
        <v>369</v>
      </c>
      <c r="M2829" s="357">
        <v>449</v>
      </c>
      <c r="N2829" s="357">
        <v>408</v>
      </c>
      <c r="O2829" s="357">
        <v>347</v>
      </c>
      <c r="P2829" s="357">
        <v>369</v>
      </c>
      <c r="Q2829" s="357">
        <v>425</v>
      </c>
      <c r="R2829" s="357">
        <v>393</v>
      </c>
      <c r="S2829" s="362" t="s">
        <v>2207</v>
      </c>
      <c r="T2829" s="362" t="s">
        <v>2207</v>
      </c>
      <c r="U2829" s="362" t="s">
        <v>2207</v>
      </c>
      <c r="V2829" s="362" t="s">
        <v>2207</v>
      </c>
      <c r="W2829" s="362" t="s">
        <v>2207</v>
      </c>
      <c r="X2829" s="357">
        <v>351</v>
      </c>
      <c r="Y2829" s="357">
        <v>393</v>
      </c>
      <c r="Z2829" s="357">
        <v>463</v>
      </c>
      <c r="AA2829" s="357">
        <v>407</v>
      </c>
      <c r="AB2829" s="357">
        <v>351</v>
      </c>
      <c r="AC2829" s="357">
        <v>400</v>
      </c>
      <c r="AD2829" s="357">
        <v>471</v>
      </c>
      <c r="AE2829" s="357">
        <v>407</v>
      </c>
      <c r="AF2829" s="357">
        <v>386</v>
      </c>
      <c r="AG2829" s="357">
        <v>428</v>
      </c>
      <c r="AH2829" s="357">
        <v>505</v>
      </c>
      <c r="AI2829" s="368" t="s">
        <v>2207</v>
      </c>
      <c r="AJ2829" s="357">
        <v>351</v>
      </c>
      <c r="AK2829" s="357">
        <v>393</v>
      </c>
      <c r="AL2829" s="357">
        <v>463</v>
      </c>
      <c r="AM2829" s="357">
        <v>351</v>
      </c>
      <c r="AN2829" s="357">
        <v>392</v>
      </c>
      <c r="AO2829" s="357">
        <v>452</v>
      </c>
      <c r="AP2829" s="362" t="s">
        <v>2207</v>
      </c>
      <c r="AQ2829" s="362" t="s">
        <v>2207</v>
      </c>
      <c r="AR2829" s="362" t="s">
        <v>2207</v>
      </c>
      <c r="AS2829" s="357">
        <v>471</v>
      </c>
      <c r="AT2829" s="105"/>
      <c r="AU2829" s="105" t="s">
        <v>3635</v>
      </c>
      <c r="AV2829" s="126">
        <v>1.9000000000000001</v>
      </c>
    </row>
    <row r="2830" spans="1:48" ht="23.25" customHeight="1">
      <c r="B2830" s="440"/>
      <c r="D2830" s="105" t="s">
        <v>3077</v>
      </c>
      <c r="E2830" s="164" t="s">
        <v>3077</v>
      </c>
      <c r="F2830" s="165" t="s">
        <v>3818</v>
      </c>
      <c r="G2830" s="126">
        <v>2.4</v>
      </c>
      <c r="H2830" s="166">
        <v>370</v>
      </c>
      <c r="I2830" s="166">
        <v>388</v>
      </c>
      <c r="J2830" s="166">
        <v>471</v>
      </c>
      <c r="K2830" s="357">
        <v>370</v>
      </c>
      <c r="L2830" s="357">
        <v>388</v>
      </c>
      <c r="M2830" s="357">
        <v>471</v>
      </c>
      <c r="N2830" s="357">
        <v>428</v>
      </c>
      <c r="O2830" s="357">
        <v>363</v>
      </c>
      <c r="P2830" s="357">
        <v>388</v>
      </c>
      <c r="Q2830" s="357">
        <v>446</v>
      </c>
      <c r="R2830" s="357">
        <v>412</v>
      </c>
      <c r="S2830" s="362" t="s">
        <v>2207</v>
      </c>
      <c r="T2830" s="362" t="s">
        <v>2207</v>
      </c>
      <c r="U2830" s="362" t="s">
        <v>2207</v>
      </c>
      <c r="V2830" s="362" t="s">
        <v>2207</v>
      </c>
      <c r="W2830" s="362" t="s">
        <v>2207</v>
      </c>
      <c r="X2830" s="357">
        <v>367</v>
      </c>
      <c r="Y2830" s="357">
        <v>415</v>
      </c>
      <c r="Z2830" s="357">
        <v>489</v>
      </c>
      <c r="AA2830" s="357">
        <v>426</v>
      </c>
      <c r="AB2830" s="357">
        <v>367</v>
      </c>
      <c r="AC2830" s="357">
        <v>422</v>
      </c>
      <c r="AD2830" s="357">
        <v>497</v>
      </c>
      <c r="AE2830" s="357">
        <v>426</v>
      </c>
      <c r="AF2830" s="357">
        <v>401</v>
      </c>
      <c r="AG2830" s="357">
        <v>450</v>
      </c>
      <c r="AH2830" s="357">
        <v>530</v>
      </c>
      <c r="AI2830" s="368" t="s">
        <v>2207</v>
      </c>
      <c r="AJ2830" s="357">
        <v>367</v>
      </c>
      <c r="AK2830" s="357">
        <v>415</v>
      </c>
      <c r="AL2830" s="357">
        <v>489</v>
      </c>
      <c r="AM2830" s="357">
        <v>367</v>
      </c>
      <c r="AN2830" s="357">
        <v>413</v>
      </c>
      <c r="AO2830" s="357">
        <v>476</v>
      </c>
      <c r="AP2830" s="362" t="s">
        <v>2207</v>
      </c>
      <c r="AQ2830" s="362" t="s">
        <v>2207</v>
      </c>
      <c r="AR2830" s="362" t="s">
        <v>2207</v>
      </c>
      <c r="AS2830" s="357">
        <v>501</v>
      </c>
      <c r="AT2830" s="105"/>
      <c r="AU2830" s="105" t="s">
        <v>3077</v>
      </c>
      <c r="AV2830" s="126">
        <v>2.4</v>
      </c>
    </row>
    <row r="2831" spans="1:48" ht="23.25" customHeight="1">
      <c r="B2831" s="440"/>
      <c r="D2831" s="105" t="s">
        <v>3637</v>
      </c>
      <c r="E2831" s="164" t="s">
        <v>3637</v>
      </c>
      <c r="F2831" s="165" t="s">
        <v>3818</v>
      </c>
      <c r="G2831" s="126">
        <v>2.4</v>
      </c>
      <c r="H2831" s="166">
        <v>370</v>
      </c>
      <c r="I2831" s="166">
        <v>388</v>
      </c>
      <c r="J2831" s="166">
        <v>471</v>
      </c>
      <c r="K2831" s="357">
        <v>370</v>
      </c>
      <c r="L2831" s="357">
        <v>388</v>
      </c>
      <c r="M2831" s="357">
        <v>471</v>
      </c>
      <c r="N2831" s="357">
        <v>428</v>
      </c>
      <c r="O2831" s="357">
        <v>363</v>
      </c>
      <c r="P2831" s="357">
        <v>388</v>
      </c>
      <c r="Q2831" s="357">
        <v>446</v>
      </c>
      <c r="R2831" s="357">
        <v>412</v>
      </c>
      <c r="S2831" s="362" t="s">
        <v>2207</v>
      </c>
      <c r="T2831" s="362" t="s">
        <v>2207</v>
      </c>
      <c r="U2831" s="362" t="s">
        <v>2207</v>
      </c>
      <c r="V2831" s="362" t="s">
        <v>2207</v>
      </c>
      <c r="W2831" s="362" t="s">
        <v>2207</v>
      </c>
      <c r="X2831" s="357">
        <v>367</v>
      </c>
      <c r="Y2831" s="357">
        <v>415</v>
      </c>
      <c r="Z2831" s="357">
        <v>489</v>
      </c>
      <c r="AA2831" s="357">
        <v>426</v>
      </c>
      <c r="AB2831" s="357">
        <v>367</v>
      </c>
      <c r="AC2831" s="357">
        <v>422</v>
      </c>
      <c r="AD2831" s="357">
        <v>497</v>
      </c>
      <c r="AE2831" s="357">
        <v>426</v>
      </c>
      <c r="AF2831" s="357">
        <v>401</v>
      </c>
      <c r="AG2831" s="357">
        <v>450</v>
      </c>
      <c r="AH2831" s="357">
        <v>530</v>
      </c>
      <c r="AI2831" s="368" t="s">
        <v>2207</v>
      </c>
      <c r="AJ2831" s="357">
        <v>367</v>
      </c>
      <c r="AK2831" s="357">
        <v>415</v>
      </c>
      <c r="AL2831" s="357">
        <v>489</v>
      </c>
      <c r="AM2831" s="357">
        <v>367</v>
      </c>
      <c r="AN2831" s="357">
        <v>413</v>
      </c>
      <c r="AO2831" s="357">
        <v>476</v>
      </c>
      <c r="AP2831" s="362" t="s">
        <v>2207</v>
      </c>
      <c r="AQ2831" s="362" t="s">
        <v>2207</v>
      </c>
      <c r="AR2831" s="362" t="s">
        <v>2207</v>
      </c>
      <c r="AS2831" s="357">
        <v>501</v>
      </c>
      <c r="AT2831" s="105"/>
      <c r="AU2831" s="105" t="s">
        <v>3637</v>
      </c>
      <c r="AV2831" s="126">
        <v>2.4</v>
      </c>
    </row>
    <row r="2832" spans="1:48" ht="23.25" customHeight="1">
      <c r="B2832" s="440"/>
      <c r="D2832" s="105" t="s">
        <v>4230</v>
      </c>
      <c r="E2832" s="164" t="s">
        <v>4230</v>
      </c>
      <c r="F2832" s="165" t="s">
        <v>4310</v>
      </c>
      <c r="G2832" s="126">
        <v>2.9</v>
      </c>
      <c r="H2832" s="166">
        <v>410</v>
      </c>
      <c r="I2832" s="166">
        <v>422</v>
      </c>
      <c r="J2832" s="166">
        <v>486</v>
      </c>
      <c r="K2832" s="357">
        <v>410</v>
      </c>
      <c r="L2832" s="357">
        <v>422</v>
      </c>
      <c r="M2832" s="357">
        <v>486</v>
      </c>
      <c r="N2832" s="357">
        <v>464</v>
      </c>
      <c r="O2832" s="357">
        <v>402</v>
      </c>
      <c r="P2832" s="357">
        <v>422</v>
      </c>
      <c r="Q2832" s="357">
        <v>486</v>
      </c>
      <c r="R2832" s="357">
        <v>448</v>
      </c>
      <c r="S2832" s="362" t="s">
        <v>2207</v>
      </c>
      <c r="T2832" s="362" t="s">
        <v>2207</v>
      </c>
      <c r="U2832" s="362" t="s">
        <v>2207</v>
      </c>
      <c r="V2832" s="362" t="s">
        <v>2207</v>
      </c>
      <c r="W2832" s="362" t="s">
        <v>2207</v>
      </c>
      <c r="X2832" s="357">
        <v>415</v>
      </c>
      <c r="Y2832" s="357">
        <v>462</v>
      </c>
      <c r="Z2832" s="357">
        <v>544</v>
      </c>
      <c r="AA2832" s="357">
        <v>472</v>
      </c>
      <c r="AB2832" s="357">
        <v>404</v>
      </c>
      <c r="AC2832" s="357">
        <v>458</v>
      </c>
      <c r="AD2832" s="357">
        <v>539</v>
      </c>
      <c r="AE2832" s="357">
        <v>461</v>
      </c>
      <c r="AF2832" s="357">
        <v>439</v>
      </c>
      <c r="AG2832" s="357">
        <v>486</v>
      </c>
      <c r="AH2832" s="357">
        <v>573</v>
      </c>
      <c r="AI2832" s="368" t="s">
        <v>2207</v>
      </c>
      <c r="AJ2832" s="357">
        <v>415</v>
      </c>
      <c r="AK2832" s="357">
        <v>462</v>
      </c>
      <c r="AL2832" s="357">
        <v>544</v>
      </c>
      <c r="AM2832" s="357">
        <v>404</v>
      </c>
      <c r="AN2832" s="357">
        <v>449</v>
      </c>
      <c r="AO2832" s="357">
        <v>517</v>
      </c>
      <c r="AP2832" s="362" t="s">
        <v>2207</v>
      </c>
      <c r="AQ2832" s="362" t="s">
        <v>2207</v>
      </c>
      <c r="AR2832" s="362" t="s">
        <v>2207</v>
      </c>
      <c r="AS2832" s="357">
        <v>544</v>
      </c>
      <c r="AT2832" s="105"/>
      <c r="AU2832" s="105" t="s">
        <v>4230</v>
      </c>
      <c r="AV2832" s="126">
        <v>2.9</v>
      </c>
    </row>
    <row r="2833" spans="1:48" ht="23.25" customHeight="1">
      <c r="B2833" s="440"/>
      <c r="D2833" s="105" t="s">
        <v>4231</v>
      </c>
      <c r="E2833" s="164" t="s">
        <v>4231</v>
      </c>
      <c r="F2833" s="165" t="s">
        <v>4310</v>
      </c>
      <c r="G2833" s="126">
        <v>2.9</v>
      </c>
      <c r="H2833" s="166">
        <v>410</v>
      </c>
      <c r="I2833" s="166">
        <v>422</v>
      </c>
      <c r="J2833" s="166">
        <v>486</v>
      </c>
      <c r="K2833" s="357">
        <v>410</v>
      </c>
      <c r="L2833" s="357">
        <v>422</v>
      </c>
      <c r="M2833" s="357">
        <v>486</v>
      </c>
      <c r="N2833" s="357">
        <v>464</v>
      </c>
      <c r="O2833" s="357">
        <v>402</v>
      </c>
      <c r="P2833" s="357">
        <v>422</v>
      </c>
      <c r="Q2833" s="357">
        <v>486</v>
      </c>
      <c r="R2833" s="357">
        <v>448</v>
      </c>
      <c r="S2833" s="362" t="s">
        <v>2207</v>
      </c>
      <c r="T2833" s="362" t="s">
        <v>2207</v>
      </c>
      <c r="U2833" s="362" t="s">
        <v>2207</v>
      </c>
      <c r="V2833" s="362" t="s">
        <v>2207</v>
      </c>
      <c r="W2833" s="362" t="s">
        <v>2207</v>
      </c>
      <c r="X2833" s="357">
        <v>415</v>
      </c>
      <c r="Y2833" s="357">
        <v>462</v>
      </c>
      <c r="Z2833" s="357">
        <v>544</v>
      </c>
      <c r="AA2833" s="357">
        <v>472</v>
      </c>
      <c r="AB2833" s="357">
        <v>404</v>
      </c>
      <c r="AC2833" s="357">
        <v>458</v>
      </c>
      <c r="AD2833" s="357">
        <v>539</v>
      </c>
      <c r="AE2833" s="357">
        <v>461</v>
      </c>
      <c r="AF2833" s="357">
        <v>439</v>
      </c>
      <c r="AG2833" s="357">
        <v>486</v>
      </c>
      <c r="AH2833" s="357">
        <v>573</v>
      </c>
      <c r="AI2833" s="368" t="s">
        <v>2207</v>
      </c>
      <c r="AJ2833" s="357">
        <v>415</v>
      </c>
      <c r="AK2833" s="357">
        <v>462</v>
      </c>
      <c r="AL2833" s="357">
        <v>544</v>
      </c>
      <c r="AM2833" s="357">
        <v>404</v>
      </c>
      <c r="AN2833" s="357">
        <v>449</v>
      </c>
      <c r="AO2833" s="357">
        <v>517</v>
      </c>
      <c r="AP2833" s="362" t="s">
        <v>2207</v>
      </c>
      <c r="AQ2833" s="362" t="s">
        <v>2207</v>
      </c>
      <c r="AR2833" s="362" t="s">
        <v>2207</v>
      </c>
      <c r="AS2833" s="357">
        <v>544</v>
      </c>
      <c r="AT2833" s="105"/>
      <c r="AU2833" s="105" t="s">
        <v>4231</v>
      </c>
      <c r="AV2833" s="126">
        <v>2.9</v>
      </c>
    </row>
    <row r="2834" spans="1:48" ht="23.25" customHeight="1">
      <c r="B2834" s="440"/>
      <c r="D2834" s="105" t="s">
        <v>4233</v>
      </c>
      <c r="E2834" s="164" t="s">
        <v>4233</v>
      </c>
      <c r="F2834" s="165" t="s">
        <v>4311</v>
      </c>
      <c r="G2834" s="126">
        <v>2.9</v>
      </c>
      <c r="H2834" s="166">
        <v>435</v>
      </c>
      <c r="I2834" s="166">
        <v>448</v>
      </c>
      <c r="J2834" s="166">
        <v>515</v>
      </c>
      <c r="K2834" s="357">
        <v>435</v>
      </c>
      <c r="L2834" s="357">
        <v>448</v>
      </c>
      <c r="M2834" s="357">
        <v>515</v>
      </c>
      <c r="N2834" s="357">
        <v>493</v>
      </c>
      <c r="O2834" s="357">
        <v>427</v>
      </c>
      <c r="P2834" s="357">
        <v>448</v>
      </c>
      <c r="Q2834" s="357">
        <v>515</v>
      </c>
      <c r="R2834" s="357">
        <v>475</v>
      </c>
      <c r="S2834" s="362" t="s">
        <v>2207</v>
      </c>
      <c r="T2834" s="362" t="s">
        <v>2207</v>
      </c>
      <c r="U2834" s="362" t="s">
        <v>2207</v>
      </c>
      <c r="V2834" s="362" t="s">
        <v>2207</v>
      </c>
      <c r="W2834" s="362" t="s">
        <v>2207</v>
      </c>
      <c r="X2834" s="357">
        <v>451</v>
      </c>
      <c r="Y2834" s="357">
        <v>499</v>
      </c>
      <c r="Z2834" s="357">
        <v>587</v>
      </c>
      <c r="AA2834" s="357">
        <v>512</v>
      </c>
      <c r="AB2834" s="357">
        <v>440</v>
      </c>
      <c r="AC2834" s="357">
        <v>488</v>
      </c>
      <c r="AD2834" s="357">
        <v>575</v>
      </c>
      <c r="AE2834" s="357">
        <v>501</v>
      </c>
      <c r="AF2834" s="357">
        <v>535</v>
      </c>
      <c r="AG2834" s="357">
        <v>585</v>
      </c>
      <c r="AH2834" s="357">
        <v>689</v>
      </c>
      <c r="AI2834" s="368" t="s">
        <v>2207</v>
      </c>
      <c r="AJ2834" s="357">
        <v>451</v>
      </c>
      <c r="AK2834" s="357">
        <v>499</v>
      </c>
      <c r="AL2834" s="357">
        <v>587</v>
      </c>
      <c r="AM2834" s="357">
        <v>440</v>
      </c>
      <c r="AN2834" s="357">
        <v>478</v>
      </c>
      <c r="AO2834" s="357">
        <v>551</v>
      </c>
      <c r="AP2834" s="362" t="s">
        <v>2207</v>
      </c>
      <c r="AQ2834" s="362" t="s">
        <v>2207</v>
      </c>
      <c r="AR2834" s="362" t="s">
        <v>2207</v>
      </c>
      <c r="AS2834" s="362" t="s">
        <v>2207</v>
      </c>
      <c r="AT2834" s="105"/>
      <c r="AU2834" s="105" t="s">
        <v>4233</v>
      </c>
      <c r="AV2834" s="126">
        <v>2.9</v>
      </c>
    </row>
    <row r="2835" spans="1:48" ht="23.25" customHeight="1">
      <c r="A2835" s="396"/>
      <c r="B2835" s="440"/>
      <c r="D2835" s="105" t="s">
        <v>4234</v>
      </c>
      <c r="E2835" s="164" t="s">
        <v>4234</v>
      </c>
      <c r="F2835" s="165" t="s">
        <v>4311</v>
      </c>
      <c r="G2835" s="126">
        <v>2.9</v>
      </c>
      <c r="H2835" s="166">
        <v>435</v>
      </c>
      <c r="I2835" s="166">
        <v>448</v>
      </c>
      <c r="J2835" s="166">
        <v>515</v>
      </c>
      <c r="K2835" s="357">
        <v>435</v>
      </c>
      <c r="L2835" s="357">
        <v>448</v>
      </c>
      <c r="M2835" s="357">
        <v>515</v>
      </c>
      <c r="N2835" s="357">
        <v>493</v>
      </c>
      <c r="O2835" s="357">
        <v>427</v>
      </c>
      <c r="P2835" s="357">
        <v>448</v>
      </c>
      <c r="Q2835" s="357">
        <v>515</v>
      </c>
      <c r="R2835" s="357">
        <v>475</v>
      </c>
      <c r="S2835" s="362" t="s">
        <v>2207</v>
      </c>
      <c r="T2835" s="362" t="s">
        <v>2207</v>
      </c>
      <c r="U2835" s="362" t="s">
        <v>2207</v>
      </c>
      <c r="V2835" s="362" t="s">
        <v>2207</v>
      </c>
      <c r="W2835" s="362" t="s">
        <v>2207</v>
      </c>
      <c r="X2835" s="357">
        <v>451</v>
      </c>
      <c r="Y2835" s="357">
        <v>499</v>
      </c>
      <c r="Z2835" s="357">
        <v>587</v>
      </c>
      <c r="AA2835" s="357">
        <v>512</v>
      </c>
      <c r="AB2835" s="357">
        <v>440</v>
      </c>
      <c r="AC2835" s="357">
        <v>488</v>
      </c>
      <c r="AD2835" s="357">
        <v>575</v>
      </c>
      <c r="AE2835" s="357">
        <v>501</v>
      </c>
      <c r="AF2835" s="357">
        <v>535</v>
      </c>
      <c r="AG2835" s="357">
        <v>585</v>
      </c>
      <c r="AH2835" s="357">
        <v>689</v>
      </c>
      <c r="AI2835" s="368" t="s">
        <v>2207</v>
      </c>
      <c r="AJ2835" s="357">
        <v>451</v>
      </c>
      <c r="AK2835" s="357">
        <v>499</v>
      </c>
      <c r="AL2835" s="357">
        <v>587</v>
      </c>
      <c r="AM2835" s="357">
        <v>440</v>
      </c>
      <c r="AN2835" s="357">
        <v>478</v>
      </c>
      <c r="AO2835" s="357">
        <v>551</v>
      </c>
      <c r="AP2835" s="362" t="s">
        <v>2207</v>
      </c>
      <c r="AQ2835" s="362" t="s">
        <v>2207</v>
      </c>
      <c r="AR2835" s="362" t="s">
        <v>2207</v>
      </c>
      <c r="AS2835" s="362" t="s">
        <v>2207</v>
      </c>
      <c r="AT2835" s="105"/>
      <c r="AU2835" s="105" t="s">
        <v>4234</v>
      </c>
      <c r="AV2835" s="126">
        <v>2.9</v>
      </c>
    </row>
    <row r="2836" spans="1:48" ht="23.25" customHeight="1">
      <c r="B2836" s="440"/>
      <c r="D2836" s="105" t="s">
        <v>263</v>
      </c>
      <c r="E2836" s="164" t="s">
        <v>263</v>
      </c>
      <c r="F2836" s="165" t="s">
        <v>994</v>
      </c>
      <c r="G2836" s="126">
        <v>4.8</v>
      </c>
      <c r="H2836" s="166">
        <v>623</v>
      </c>
      <c r="I2836" s="166">
        <v>654</v>
      </c>
      <c r="J2836" s="166">
        <v>752</v>
      </c>
      <c r="K2836" s="357">
        <v>623</v>
      </c>
      <c r="L2836" s="357">
        <v>654</v>
      </c>
      <c r="M2836" s="357">
        <v>752</v>
      </c>
      <c r="N2836" s="357">
        <v>672</v>
      </c>
      <c r="O2836" s="357">
        <v>612</v>
      </c>
      <c r="P2836" s="357">
        <v>654</v>
      </c>
      <c r="Q2836" s="357">
        <v>753</v>
      </c>
      <c r="R2836" s="357">
        <v>626</v>
      </c>
      <c r="S2836" s="362" t="s">
        <v>2207</v>
      </c>
      <c r="T2836" s="362" t="s">
        <v>2207</v>
      </c>
      <c r="U2836" s="362" t="s">
        <v>2207</v>
      </c>
      <c r="V2836" s="362" t="s">
        <v>2207</v>
      </c>
      <c r="W2836" s="362" t="s">
        <v>2207</v>
      </c>
      <c r="X2836" s="357">
        <v>607</v>
      </c>
      <c r="Y2836" s="357">
        <v>667</v>
      </c>
      <c r="Z2836" s="357">
        <v>825</v>
      </c>
      <c r="AA2836" s="357">
        <v>707</v>
      </c>
      <c r="AB2836" s="357">
        <v>639</v>
      </c>
      <c r="AC2836" s="357">
        <v>724</v>
      </c>
      <c r="AD2836" s="357">
        <v>863</v>
      </c>
      <c r="AE2836" s="357">
        <v>743</v>
      </c>
      <c r="AF2836" s="357">
        <v>816</v>
      </c>
      <c r="AG2836" s="357">
        <v>904</v>
      </c>
      <c r="AH2836" s="357">
        <v>1075</v>
      </c>
      <c r="AI2836" s="368" t="s">
        <v>2207</v>
      </c>
      <c r="AJ2836" s="357">
        <v>609</v>
      </c>
      <c r="AK2836" s="357">
        <v>670</v>
      </c>
      <c r="AL2836" s="357">
        <v>827</v>
      </c>
      <c r="AM2836" s="357">
        <v>641</v>
      </c>
      <c r="AN2836" s="357">
        <v>713</v>
      </c>
      <c r="AO2836" s="357">
        <v>829</v>
      </c>
      <c r="AP2836" s="362" t="s">
        <v>2207</v>
      </c>
      <c r="AQ2836" s="362" t="s">
        <v>2207</v>
      </c>
      <c r="AR2836" s="362" t="s">
        <v>2207</v>
      </c>
      <c r="AS2836" s="362" t="s">
        <v>2207</v>
      </c>
      <c r="AT2836" s="105"/>
      <c r="AU2836" s="105" t="s">
        <v>263</v>
      </c>
      <c r="AV2836" s="126">
        <v>4.8</v>
      </c>
    </row>
    <row r="2837" spans="1:48" ht="23.25" customHeight="1">
      <c r="B2837" s="440"/>
      <c r="D2837" s="105" t="s">
        <v>3639</v>
      </c>
      <c r="E2837" s="164" t="s">
        <v>3639</v>
      </c>
      <c r="F2837" s="165" t="s">
        <v>994</v>
      </c>
      <c r="G2837" s="126">
        <v>4.8</v>
      </c>
      <c r="H2837" s="166">
        <v>623</v>
      </c>
      <c r="I2837" s="166">
        <v>654</v>
      </c>
      <c r="J2837" s="166">
        <v>752</v>
      </c>
      <c r="K2837" s="357">
        <v>623</v>
      </c>
      <c r="L2837" s="357">
        <v>654</v>
      </c>
      <c r="M2837" s="357">
        <v>752</v>
      </c>
      <c r="N2837" s="357">
        <v>672</v>
      </c>
      <c r="O2837" s="357">
        <v>612</v>
      </c>
      <c r="P2837" s="357">
        <v>654</v>
      </c>
      <c r="Q2837" s="357">
        <v>753</v>
      </c>
      <c r="R2837" s="357">
        <v>626</v>
      </c>
      <c r="S2837" s="362" t="s">
        <v>2207</v>
      </c>
      <c r="T2837" s="362" t="s">
        <v>2207</v>
      </c>
      <c r="U2837" s="362" t="s">
        <v>2207</v>
      </c>
      <c r="V2837" s="362" t="s">
        <v>2207</v>
      </c>
      <c r="W2837" s="362" t="s">
        <v>2207</v>
      </c>
      <c r="X2837" s="357">
        <v>607</v>
      </c>
      <c r="Y2837" s="357">
        <v>667</v>
      </c>
      <c r="Z2837" s="357">
        <v>825</v>
      </c>
      <c r="AA2837" s="357">
        <v>707</v>
      </c>
      <c r="AB2837" s="357">
        <v>639</v>
      </c>
      <c r="AC2837" s="357">
        <v>724</v>
      </c>
      <c r="AD2837" s="357">
        <v>863</v>
      </c>
      <c r="AE2837" s="357">
        <v>743</v>
      </c>
      <c r="AF2837" s="357">
        <v>816</v>
      </c>
      <c r="AG2837" s="357">
        <v>904</v>
      </c>
      <c r="AH2837" s="357">
        <v>1075</v>
      </c>
      <c r="AI2837" s="368" t="s">
        <v>2207</v>
      </c>
      <c r="AJ2837" s="357">
        <v>609</v>
      </c>
      <c r="AK2837" s="357">
        <v>670</v>
      </c>
      <c r="AL2837" s="357">
        <v>827</v>
      </c>
      <c r="AM2837" s="357">
        <v>641</v>
      </c>
      <c r="AN2837" s="357">
        <v>713</v>
      </c>
      <c r="AO2837" s="357">
        <v>829</v>
      </c>
      <c r="AP2837" s="362" t="s">
        <v>2207</v>
      </c>
      <c r="AQ2837" s="362" t="s">
        <v>2207</v>
      </c>
      <c r="AR2837" s="362" t="s">
        <v>2207</v>
      </c>
      <c r="AS2837" s="362" t="s">
        <v>2207</v>
      </c>
      <c r="AT2837" s="105"/>
      <c r="AU2837" s="105" t="s">
        <v>3639</v>
      </c>
      <c r="AV2837" s="126">
        <v>4.8</v>
      </c>
    </row>
    <row r="2838" spans="1:48" ht="23.25" customHeight="1">
      <c r="B2838" s="440"/>
      <c r="D2838" s="105" t="s">
        <v>264</v>
      </c>
      <c r="E2838" s="164" t="s">
        <v>264</v>
      </c>
      <c r="F2838" s="165" t="s">
        <v>991</v>
      </c>
      <c r="G2838" s="126">
        <v>4.8</v>
      </c>
      <c r="H2838" s="166">
        <v>553</v>
      </c>
      <c r="I2838" s="166">
        <v>585</v>
      </c>
      <c r="J2838" s="166">
        <v>674</v>
      </c>
      <c r="K2838" s="357">
        <v>553</v>
      </c>
      <c r="L2838" s="357">
        <v>585</v>
      </c>
      <c r="M2838" s="357">
        <v>674</v>
      </c>
      <c r="N2838" s="357">
        <v>600</v>
      </c>
      <c r="O2838" s="357">
        <v>542</v>
      </c>
      <c r="P2838" s="357">
        <v>585</v>
      </c>
      <c r="Q2838" s="357">
        <v>674</v>
      </c>
      <c r="R2838" s="357">
        <v>572</v>
      </c>
      <c r="S2838" s="362" t="s">
        <v>2207</v>
      </c>
      <c r="T2838" s="362" t="s">
        <v>2207</v>
      </c>
      <c r="U2838" s="362" t="s">
        <v>2207</v>
      </c>
      <c r="V2838" s="362" t="s">
        <v>2207</v>
      </c>
      <c r="W2838" s="362" t="s">
        <v>2207</v>
      </c>
      <c r="X2838" s="357">
        <v>522</v>
      </c>
      <c r="Y2838" s="357">
        <v>580</v>
      </c>
      <c r="Z2838" s="357">
        <v>723</v>
      </c>
      <c r="AA2838" s="357">
        <v>613</v>
      </c>
      <c r="AB2838" s="357">
        <v>522</v>
      </c>
      <c r="AC2838" s="357">
        <v>605</v>
      </c>
      <c r="AD2838" s="357">
        <v>723</v>
      </c>
      <c r="AE2838" s="357">
        <v>613</v>
      </c>
      <c r="AF2838" s="357">
        <v>558</v>
      </c>
      <c r="AG2838" s="357">
        <v>641</v>
      </c>
      <c r="AH2838" s="357">
        <v>766</v>
      </c>
      <c r="AI2838" s="368" t="s">
        <v>2207</v>
      </c>
      <c r="AJ2838" s="357">
        <v>525</v>
      </c>
      <c r="AK2838" s="357">
        <v>584</v>
      </c>
      <c r="AL2838" s="357">
        <v>726</v>
      </c>
      <c r="AM2838" s="357">
        <v>525</v>
      </c>
      <c r="AN2838" s="357">
        <v>597</v>
      </c>
      <c r="AO2838" s="357">
        <v>695</v>
      </c>
      <c r="AP2838" s="362" t="s">
        <v>2207</v>
      </c>
      <c r="AQ2838" s="362" t="s">
        <v>2207</v>
      </c>
      <c r="AR2838" s="362" t="s">
        <v>2207</v>
      </c>
      <c r="AS2838" s="357">
        <v>732</v>
      </c>
      <c r="AT2838" s="105"/>
      <c r="AU2838" s="105" t="s">
        <v>264</v>
      </c>
      <c r="AV2838" s="126">
        <v>4.8</v>
      </c>
    </row>
    <row r="2839" spans="1:48" ht="23.25" customHeight="1">
      <c r="B2839" s="440"/>
      <c r="D2839" s="105" t="s">
        <v>3640</v>
      </c>
      <c r="E2839" s="164" t="s">
        <v>3640</v>
      </c>
      <c r="F2839" s="165" t="s">
        <v>991</v>
      </c>
      <c r="G2839" s="126">
        <v>4.8</v>
      </c>
      <c r="H2839" s="166">
        <v>553</v>
      </c>
      <c r="I2839" s="166">
        <v>585</v>
      </c>
      <c r="J2839" s="166">
        <v>674</v>
      </c>
      <c r="K2839" s="357">
        <v>553</v>
      </c>
      <c r="L2839" s="357">
        <v>585</v>
      </c>
      <c r="M2839" s="357">
        <v>674</v>
      </c>
      <c r="N2839" s="357">
        <v>600</v>
      </c>
      <c r="O2839" s="357">
        <v>542</v>
      </c>
      <c r="P2839" s="357">
        <v>585</v>
      </c>
      <c r="Q2839" s="357">
        <v>674</v>
      </c>
      <c r="R2839" s="357">
        <v>572</v>
      </c>
      <c r="S2839" s="362" t="s">
        <v>2207</v>
      </c>
      <c r="T2839" s="362" t="s">
        <v>2207</v>
      </c>
      <c r="U2839" s="362" t="s">
        <v>2207</v>
      </c>
      <c r="V2839" s="362" t="s">
        <v>2207</v>
      </c>
      <c r="W2839" s="362" t="s">
        <v>2207</v>
      </c>
      <c r="X2839" s="357">
        <v>522</v>
      </c>
      <c r="Y2839" s="357">
        <v>580</v>
      </c>
      <c r="Z2839" s="357">
        <v>723</v>
      </c>
      <c r="AA2839" s="357">
        <v>613</v>
      </c>
      <c r="AB2839" s="357">
        <v>522</v>
      </c>
      <c r="AC2839" s="357">
        <v>605</v>
      </c>
      <c r="AD2839" s="357">
        <v>723</v>
      </c>
      <c r="AE2839" s="357">
        <v>613</v>
      </c>
      <c r="AF2839" s="357">
        <v>558</v>
      </c>
      <c r="AG2839" s="357">
        <v>641</v>
      </c>
      <c r="AH2839" s="357">
        <v>766</v>
      </c>
      <c r="AI2839" s="368" t="s">
        <v>2207</v>
      </c>
      <c r="AJ2839" s="357">
        <v>525</v>
      </c>
      <c r="AK2839" s="357">
        <v>584</v>
      </c>
      <c r="AL2839" s="357">
        <v>726</v>
      </c>
      <c r="AM2839" s="357">
        <v>525</v>
      </c>
      <c r="AN2839" s="357">
        <v>597</v>
      </c>
      <c r="AO2839" s="357">
        <v>695</v>
      </c>
      <c r="AP2839" s="362" t="s">
        <v>2207</v>
      </c>
      <c r="AQ2839" s="362" t="s">
        <v>2207</v>
      </c>
      <c r="AR2839" s="362" t="s">
        <v>2207</v>
      </c>
      <c r="AS2839" s="357">
        <v>732</v>
      </c>
      <c r="AT2839" s="105"/>
      <c r="AU2839" s="105" t="s">
        <v>3640</v>
      </c>
      <c r="AV2839" s="126">
        <v>4.8</v>
      </c>
    </row>
    <row r="2840" spans="1:48" ht="23.25" customHeight="1">
      <c r="B2840" s="440"/>
      <c r="D2840" s="105" t="s">
        <v>266</v>
      </c>
      <c r="E2840" s="164" t="s">
        <v>266</v>
      </c>
      <c r="F2840" s="165" t="s">
        <v>885</v>
      </c>
      <c r="G2840" s="126">
        <v>4.8</v>
      </c>
      <c r="H2840" s="166">
        <v>623</v>
      </c>
      <c r="I2840" s="166">
        <v>654</v>
      </c>
      <c r="J2840" s="166">
        <v>752</v>
      </c>
      <c r="K2840" s="357">
        <v>623</v>
      </c>
      <c r="L2840" s="357">
        <v>654</v>
      </c>
      <c r="M2840" s="357">
        <v>752</v>
      </c>
      <c r="N2840" s="357">
        <v>672</v>
      </c>
      <c r="O2840" s="357">
        <v>612</v>
      </c>
      <c r="P2840" s="357">
        <v>654</v>
      </c>
      <c r="Q2840" s="357">
        <v>753</v>
      </c>
      <c r="R2840" s="357">
        <v>605</v>
      </c>
      <c r="S2840" s="362" t="s">
        <v>2207</v>
      </c>
      <c r="T2840" s="362" t="s">
        <v>2207</v>
      </c>
      <c r="U2840" s="362" t="s">
        <v>2207</v>
      </c>
      <c r="V2840" s="362" t="s">
        <v>2207</v>
      </c>
      <c r="W2840" s="362" t="s">
        <v>2207</v>
      </c>
      <c r="X2840" s="357">
        <v>607</v>
      </c>
      <c r="Y2840" s="357">
        <v>667</v>
      </c>
      <c r="Z2840" s="357">
        <v>825</v>
      </c>
      <c r="AA2840" s="357">
        <v>707</v>
      </c>
      <c r="AB2840" s="357">
        <v>639</v>
      </c>
      <c r="AC2840" s="357">
        <v>724</v>
      </c>
      <c r="AD2840" s="357">
        <v>863</v>
      </c>
      <c r="AE2840" s="357">
        <v>743</v>
      </c>
      <c r="AF2840" s="357">
        <v>816</v>
      </c>
      <c r="AG2840" s="357">
        <v>904</v>
      </c>
      <c r="AH2840" s="357">
        <v>1075</v>
      </c>
      <c r="AI2840" s="368" t="s">
        <v>2207</v>
      </c>
      <c r="AJ2840" s="357">
        <v>609</v>
      </c>
      <c r="AK2840" s="357">
        <v>670</v>
      </c>
      <c r="AL2840" s="357">
        <v>827</v>
      </c>
      <c r="AM2840" s="357">
        <v>641</v>
      </c>
      <c r="AN2840" s="357">
        <v>713</v>
      </c>
      <c r="AO2840" s="357">
        <v>829</v>
      </c>
      <c r="AP2840" s="362" t="s">
        <v>2207</v>
      </c>
      <c r="AQ2840" s="362" t="s">
        <v>2207</v>
      </c>
      <c r="AR2840" s="362" t="s">
        <v>2207</v>
      </c>
      <c r="AS2840" s="362" t="s">
        <v>2207</v>
      </c>
      <c r="AT2840" s="105"/>
      <c r="AU2840" s="105" t="s">
        <v>266</v>
      </c>
      <c r="AV2840" s="126">
        <v>4.8</v>
      </c>
    </row>
    <row r="2841" spans="1:48" ht="23.25" customHeight="1">
      <c r="B2841" s="440"/>
      <c r="D2841" s="105" t="s">
        <v>3642</v>
      </c>
      <c r="E2841" s="164" t="s">
        <v>3642</v>
      </c>
      <c r="F2841" s="165" t="s">
        <v>885</v>
      </c>
      <c r="G2841" s="126">
        <v>4.8</v>
      </c>
      <c r="H2841" s="166">
        <v>623</v>
      </c>
      <c r="I2841" s="166">
        <v>654</v>
      </c>
      <c r="J2841" s="166">
        <v>752</v>
      </c>
      <c r="K2841" s="357">
        <v>623</v>
      </c>
      <c r="L2841" s="357">
        <v>654</v>
      </c>
      <c r="M2841" s="357">
        <v>752</v>
      </c>
      <c r="N2841" s="357">
        <v>672</v>
      </c>
      <c r="O2841" s="357">
        <v>612</v>
      </c>
      <c r="P2841" s="357">
        <v>654</v>
      </c>
      <c r="Q2841" s="357">
        <v>753</v>
      </c>
      <c r="R2841" s="357">
        <v>605</v>
      </c>
      <c r="S2841" s="362" t="s">
        <v>2207</v>
      </c>
      <c r="T2841" s="362" t="s">
        <v>2207</v>
      </c>
      <c r="U2841" s="362" t="s">
        <v>2207</v>
      </c>
      <c r="V2841" s="362" t="s">
        <v>2207</v>
      </c>
      <c r="W2841" s="362" t="s">
        <v>2207</v>
      </c>
      <c r="X2841" s="357">
        <v>607</v>
      </c>
      <c r="Y2841" s="357">
        <v>667</v>
      </c>
      <c r="Z2841" s="357">
        <v>825</v>
      </c>
      <c r="AA2841" s="357">
        <v>707</v>
      </c>
      <c r="AB2841" s="357">
        <v>639</v>
      </c>
      <c r="AC2841" s="357">
        <v>724</v>
      </c>
      <c r="AD2841" s="357">
        <v>863</v>
      </c>
      <c r="AE2841" s="357">
        <v>743</v>
      </c>
      <c r="AF2841" s="357">
        <v>816</v>
      </c>
      <c r="AG2841" s="357">
        <v>904</v>
      </c>
      <c r="AH2841" s="357">
        <v>1075</v>
      </c>
      <c r="AI2841" s="368" t="s">
        <v>2207</v>
      </c>
      <c r="AJ2841" s="357">
        <v>609</v>
      </c>
      <c r="AK2841" s="357">
        <v>670</v>
      </c>
      <c r="AL2841" s="357">
        <v>827</v>
      </c>
      <c r="AM2841" s="357">
        <v>641</v>
      </c>
      <c r="AN2841" s="357">
        <v>713</v>
      </c>
      <c r="AO2841" s="357">
        <v>829</v>
      </c>
      <c r="AP2841" s="362" t="s">
        <v>2207</v>
      </c>
      <c r="AQ2841" s="362" t="s">
        <v>2207</v>
      </c>
      <c r="AR2841" s="362" t="s">
        <v>2207</v>
      </c>
      <c r="AS2841" s="362" t="s">
        <v>2207</v>
      </c>
      <c r="AT2841" s="105"/>
      <c r="AU2841" s="105" t="s">
        <v>3642</v>
      </c>
      <c r="AV2841" s="126">
        <v>4.8</v>
      </c>
    </row>
    <row r="2842" spans="1:48" ht="23.25" customHeight="1">
      <c r="B2842" s="440"/>
      <c r="D2842" s="105" t="s">
        <v>5469</v>
      </c>
      <c r="E2842" s="13" t="s">
        <v>5469</v>
      </c>
      <c r="F2842" s="2" t="s">
        <v>5463</v>
      </c>
      <c r="G2842">
        <v>5.3</v>
      </c>
      <c r="H2842" s="398" t="s">
        <v>2207</v>
      </c>
      <c r="I2842" s="398" t="s">
        <v>2207</v>
      </c>
      <c r="J2842" s="398" t="s">
        <v>2207</v>
      </c>
      <c r="K2842" s="390" t="s">
        <v>2207</v>
      </c>
      <c r="L2842" s="390" t="s">
        <v>2207</v>
      </c>
      <c r="M2842" s="390" t="s">
        <v>2207</v>
      </c>
      <c r="N2842" s="390" t="s">
        <v>2207</v>
      </c>
      <c r="O2842" s="390" t="s">
        <v>2207</v>
      </c>
      <c r="P2842" s="390" t="s">
        <v>2207</v>
      </c>
      <c r="Q2842" s="390" t="s">
        <v>2207</v>
      </c>
      <c r="R2842" s="390" t="s">
        <v>2207</v>
      </c>
      <c r="S2842" s="362" t="s">
        <v>2207</v>
      </c>
      <c r="T2842" s="362" t="s">
        <v>2207</v>
      </c>
      <c r="U2842" s="362" t="s">
        <v>2207</v>
      </c>
      <c r="V2842" s="390" t="s">
        <v>2207</v>
      </c>
      <c r="W2842" s="390" t="s">
        <v>2207</v>
      </c>
      <c r="X2842" s="391">
        <v>634</v>
      </c>
      <c r="Y2842" s="391">
        <v>698</v>
      </c>
      <c r="Z2842" s="391">
        <v>865</v>
      </c>
      <c r="AA2842" s="391">
        <v>739</v>
      </c>
      <c r="AB2842" s="391">
        <v>666</v>
      </c>
      <c r="AC2842" s="391">
        <v>757</v>
      </c>
      <c r="AD2842" s="391">
        <v>903</v>
      </c>
      <c r="AE2842" s="391">
        <v>775</v>
      </c>
      <c r="AF2842" s="391">
        <v>843</v>
      </c>
      <c r="AG2842" s="391">
        <v>937</v>
      </c>
      <c r="AH2842" s="391">
        <v>1115</v>
      </c>
      <c r="AI2842" s="399" t="s">
        <v>2207</v>
      </c>
      <c r="AJ2842" s="391">
        <v>637</v>
      </c>
      <c r="AK2842" s="391">
        <v>701</v>
      </c>
      <c r="AL2842" s="391">
        <v>867</v>
      </c>
      <c r="AM2842" s="391">
        <v>668</v>
      </c>
      <c r="AN2842" s="391">
        <v>746</v>
      </c>
      <c r="AO2842" s="391">
        <v>868</v>
      </c>
      <c r="AP2842" s="390" t="s">
        <v>2207</v>
      </c>
      <c r="AQ2842" s="390" t="s">
        <v>2207</v>
      </c>
      <c r="AR2842" s="390" t="s">
        <v>2207</v>
      </c>
      <c r="AS2842" s="390" t="s">
        <v>2207</v>
      </c>
      <c r="AU2842" s="105" t="s">
        <v>5469</v>
      </c>
      <c r="AV2842" s="126">
        <v>5.3</v>
      </c>
    </row>
    <row r="2843" spans="1:48" ht="23.25" customHeight="1">
      <c r="B2843" s="440"/>
      <c r="D2843" s="105" t="s">
        <v>5470</v>
      </c>
      <c r="E2843" s="13" t="s">
        <v>5470</v>
      </c>
      <c r="F2843" s="2" t="s">
        <v>5463</v>
      </c>
      <c r="G2843">
        <v>5.3</v>
      </c>
      <c r="H2843" s="398" t="s">
        <v>2207</v>
      </c>
      <c r="I2843" s="398" t="s">
        <v>2207</v>
      </c>
      <c r="J2843" s="398" t="s">
        <v>2207</v>
      </c>
      <c r="K2843" s="390" t="s">
        <v>2207</v>
      </c>
      <c r="L2843" s="390" t="s">
        <v>2207</v>
      </c>
      <c r="M2843" s="390" t="s">
        <v>2207</v>
      </c>
      <c r="N2843" s="390" t="s">
        <v>2207</v>
      </c>
      <c r="O2843" s="390" t="s">
        <v>2207</v>
      </c>
      <c r="P2843" s="390" t="s">
        <v>2207</v>
      </c>
      <c r="Q2843" s="390" t="s">
        <v>2207</v>
      </c>
      <c r="R2843" s="390" t="s">
        <v>2207</v>
      </c>
      <c r="S2843" s="362" t="s">
        <v>2207</v>
      </c>
      <c r="T2843" s="362" t="s">
        <v>2207</v>
      </c>
      <c r="U2843" s="362" t="s">
        <v>2207</v>
      </c>
      <c r="V2843" s="390" t="s">
        <v>2207</v>
      </c>
      <c r="W2843" s="390" t="s">
        <v>2207</v>
      </c>
      <c r="X2843" s="391">
        <v>634</v>
      </c>
      <c r="Y2843" s="391">
        <v>698</v>
      </c>
      <c r="Z2843" s="391">
        <v>865</v>
      </c>
      <c r="AA2843" s="391">
        <v>739</v>
      </c>
      <c r="AB2843" s="391">
        <v>666</v>
      </c>
      <c r="AC2843" s="391">
        <v>757</v>
      </c>
      <c r="AD2843" s="391">
        <v>903</v>
      </c>
      <c r="AE2843" s="391">
        <v>775</v>
      </c>
      <c r="AF2843" s="391">
        <v>843</v>
      </c>
      <c r="AG2843" s="391">
        <v>937</v>
      </c>
      <c r="AH2843" s="391">
        <v>1115</v>
      </c>
      <c r="AI2843" s="399" t="s">
        <v>2207</v>
      </c>
      <c r="AJ2843" s="391">
        <v>637</v>
      </c>
      <c r="AK2843" s="391">
        <v>701</v>
      </c>
      <c r="AL2843" s="391">
        <v>867</v>
      </c>
      <c r="AM2843" s="391">
        <v>668</v>
      </c>
      <c r="AN2843" s="391">
        <v>746</v>
      </c>
      <c r="AO2843" s="391">
        <v>868</v>
      </c>
      <c r="AP2843" s="390" t="s">
        <v>2207</v>
      </c>
      <c r="AQ2843" s="390" t="s">
        <v>2207</v>
      </c>
      <c r="AR2843" s="390" t="s">
        <v>2207</v>
      </c>
      <c r="AS2843" s="390" t="s">
        <v>2207</v>
      </c>
      <c r="AU2843" s="105" t="s">
        <v>5470</v>
      </c>
      <c r="AV2843" s="126">
        <v>5.3</v>
      </c>
    </row>
    <row r="2844" spans="1:48" ht="23.25" customHeight="1">
      <c r="B2844" s="440"/>
      <c r="D2844" s="105" t="s">
        <v>5436</v>
      </c>
      <c r="E2844" s="13" t="s">
        <v>5436</v>
      </c>
      <c r="F2844" s="2" t="s">
        <v>5430</v>
      </c>
      <c r="G2844">
        <v>5.3</v>
      </c>
      <c r="H2844" s="398" t="s">
        <v>2207</v>
      </c>
      <c r="I2844" s="398" t="s">
        <v>2207</v>
      </c>
      <c r="J2844" s="398" t="s">
        <v>2207</v>
      </c>
      <c r="K2844" s="390" t="s">
        <v>2207</v>
      </c>
      <c r="L2844" s="390" t="s">
        <v>2207</v>
      </c>
      <c r="M2844" s="390" t="s">
        <v>2207</v>
      </c>
      <c r="N2844" s="390" t="s">
        <v>2207</v>
      </c>
      <c r="O2844" s="390" t="s">
        <v>2207</v>
      </c>
      <c r="P2844" s="390" t="s">
        <v>2207</v>
      </c>
      <c r="Q2844" s="390" t="s">
        <v>2207</v>
      </c>
      <c r="R2844" s="390" t="s">
        <v>2207</v>
      </c>
      <c r="S2844" s="362" t="s">
        <v>2207</v>
      </c>
      <c r="T2844" s="362" t="s">
        <v>2207</v>
      </c>
      <c r="U2844" s="362" t="s">
        <v>2207</v>
      </c>
      <c r="V2844" s="390" t="s">
        <v>2207</v>
      </c>
      <c r="W2844" s="390" t="s">
        <v>2207</v>
      </c>
      <c r="X2844" s="391">
        <v>549</v>
      </c>
      <c r="Y2844" s="391">
        <v>611</v>
      </c>
      <c r="Z2844" s="391">
        <v>763</v>
      </c>
      <c r="AA2844" s="391">
        <v>645</v>
      </c>
      <c r="AB2844" s="391">
        <v>549</v>
      </c>
      <c r="AC2844" s="391">
        <v>638</v>
      </c>
      <c r="AD2844" s="391">
        <v>763</v>
      </c>
      <c r="AE2844" s="391">
        <v>645</v>
      </c>
      <c r="AF2844" s="391">
        <v>585</v>
      </c>
      <c r="AG2844" s="391">
        <v>675</v>
      </c>
      <c r="AH2844" s="391">
        <v>806</v>
      </c>
      <c r="AI2844" s="399" t="s">
        <v>2207</v>
      </c>
      <c r="AJ2844" s="391">
        <v>552</v>
      </c>
      <c r="AK2844" s="391">
        <v>615</v>
      </c>
      <c r="AL2844" s="391">
        <v>766</v>
      </c>
      <c r="AM2844" s="391">
        <v>552</v>
      </c>
      <c r="AN2844" s="391">
        <v>630</v>
      </c>
      <c r="AO2844" s="391">
        <v>734</v>
      </c>
      <c r="AP2844" s="390" t="s">
        <v>2207</v>
      </c>
      <c r="AQ2844" s="390" t="s">
        <v>2207</v>
      </c>
      <c r="AR2844" s="390" t="s">
        <v>2207</v>
      </c>
      <c r="AS2844" s="391">
        <v>776</v>
      </c>
      <c r="AU2844" s="105" t="s">
        <v>5436</v>
      </c>
      <c r="AV2844" s="126">
        <v>5.3</v>
      </c>
    </row>
    <row r="2845" spans="1:48" ht="23.25" customHeight="1">
      <c r="B2845" s="440"/>
      <c r="D2845" s="105" t="s">
        <v>5437</v>
      </c>
      <c r="E2845" s="13" t="s">
        <v>5437</v>
      </c>
      <c r="F2845" s="2" t="s">
        <v>5430</v>
      </c>
      <c r="G2845">
        <v>5.3</v>
      </c>
      <c r="H2845" s="398" t="s">
        <v>2207</v>
      </c>
      <c r="I2845" s="398" t="s">
        <v>2207</v>
      </c>
      <c r="J2845" s="398" t="s">
        <v>2207</v>
      </c>
      <c r="K2845" s="390" t="s">
        <v>2207</v>
      </c>
      <c r="L2845" s="390" t="s">
        <v>2207</v>
      </c>
      <c r="M2845" s="390" t="s">
        <v>2207</v>
      </c>
      <c r="N2845" s="390" t="s">
        <v>2207</v>
      </c>
      <c r="O2845" s="390" t="s">
        <v>2207</v>
      </c>
      <c r="P2845" s="390" t="s">
        <v>2207</v>
      </c>
      <c r="Q2845" s="390" t="s">
        <v>2207</v>
      </c>
      <c r="R2845" s="390" t="s">
        <v>2207</v>
      </c>
      <c r="S2845" s="362" t="s">
        <v>2207</v>
      </c>
      <c r="T2845" s="362" t="s">
        <v>2207</v>
      </c>
      <c r="U2845" s="362" t="s">
        <v>2207</v>
      </c>
      <c r="V2845" s="390" t="s">
        <v>2207</v>
      </c>
      <c r="W2845" s="390" t="s">
        <v>2207</v>
      </c>
      <c r="X2845" s="391">
        <v>549</v>
      </c>
      <c r="Y2845" s="391">
        <v>611</v>
      </c>
      <c r="Z2845" s="391">
        <v>763</v>
      </c>
      <c r="AA2845" s="391">
        <v>645</v>
      </c>
      <c r="AB2845" s="391">
        <v>549</v>
      </c>
      <c r="AC2845" s="391">
        <v>638</v>
      </c>
      <c r="AD2845" s="391">
        <v>763</v>
      </c>
      <c r="AE2845" s="391">
        <v>645</v>
      </c>
      <c r="AF2845" s="391">
        <v>585</v>
      </c>
      <c r="AG2845" s="391">
        <v>675</v>
      </c>
      <c r="AH2845" s="391">
        <v>806</v>
      </c>
      <c r="AI2845" s="399" t="s">
        <v>2207</v>
      </c>
      <c r="AJ2845" s="391">
        <v>552</v>
      </c>
      <c r="AK2845" s="391">
        <v>615</v>
      </c>
      <c r="AL2845" s="391">
        <v>766</v>
      </c>
      <c r="AM2845" s="391">
        <v>552</v>
      </c>
      <c r="AN2845" s="391">
        <v>630</v>
      </c>
      <c r="AO2845" s="391">
        <v>734</v>
      </c>
      <c r="AP2845" s="390" t="s">
        <v>2207</v>
      </c>
      <c r="AQ2845" s="390" t="s">
        <v>2207</v>
      </c>
      <c r="AR2845" s="390" t="s">
        <v>2207</v>
      </c>
      <c r="AS2845" s="391">
        <v>776</v>
      </c>
      <c r="AU2845" s="105" t="s">
        <v>5437</v>
      </c>
      <c r="AV2845" s="126">
        <v>5.3</v>
      </c>
    </row>
    <row r="2846" spans="1:48" ht="23.25" customHeight="1">
      <c r="B2846" s="440"/>
      <c r="D2846" s="105" t="s">
        <v>5502</v>
      </c>
      <c r="E2846" s="13" t="s">
        <v>5502</v>
      </c>
      <c r="F2846" s="2" t="s">
        <v>5496</v>
      </c>
      <c r="G2846">
        <v>5.3</v>
      </c>
      <c r="H2846" s="398" t="s">
        <v>2207</v>
      </c>
      <c r="I2846" s="398" t="s">
        <v>2207</v>
      </c>
      <c r="J2846" s="398" t="s">
        <v>2207</v>
      </c>
      <c r="K2846" s="390" t="s">
        <v>2207</v>
      </c>
      <c r="L2846" s="390" t="s">
        <v>2207</v>
      </c>
      <c r="M2846" s="390" t="s">
        <v>2207</v>
      </c>
      <c r="N2846" s="390" t="s">
        <v>2207</v>
      </c>
      <c r="O2846" s="390" t="s">
        <v>2207</v>
      </c>
      <c r="P2846" s="390" t="s">
        <v>2207</v>
      </c>
      <c r="Q2846" s="390" t="s">
        <v>2207</v>
      </c>
      <c r="R2846" s="390" t="s">
        <v>2207</v>
      </c>
      <c r="S2846" s="362" t="s">
        <v>2207</v>
      </c>
      <c r="T2846" s="362" t="s">
        <v>2207</v>
      </c>
      <c r="U2846" s="362" t="s">
        <v>2207</v>
      </c>
      <c r="V2846" s="390" t="s">
        <v>2207</v>
      </c>
      <c r="W2846" s="390" t="s">
        <v>2207</v>
      </c>
      <c r="X2846" s="391">
        <v>634</v>
      </c>
      <c r="Y2846" s="391">
        <v>698</v>
      </c>
      <c r="Z2846" s="391">
        <v>865</v>
      </c>
      <c r="AA2846" s="391">
        <v>739</v>
      </c>
      <c r="AB2846" s="391">
        <v>666</v>
      </c>
      <c r="AC2846" s="391">
        <v>757</v>
      </c>
      <c r="AD2846" s="391">
        <v>903</v>
      </c>
      <c r="AE2846" s="391">
        <v>775</v>
      </c>
      <c r="AF2846" s="391">
        <v>843</v>
      </c>
      <c r="AG2846" s="391">
        <v>937</v>
      </c>
      <c r="AH2846" s="391">
        <v>1115</v>
      </c>
      <c r="AI2846" s="399" t="s">
        <v>2207</v>
      </c>
      <c r="AJ2846" s="391">
        <v>637</v>
      </c>
      <c r="AK2846" s="391">
        <v>701</v>
      </c>
      <c r="AL2846" s="391">
        <v>867</v>
      </c>
      <c r="AM2846" s="391">
        <v>668</v>
      </c>
      <c r="AN2846" s="391">
        <v>746</v>
      </c>
      <c r="AO2846" s="391">
        <v>868</v>
      </c>
      <c r="AP2846" s="390" t="s">
        <v>2207</v>
      </c>
      <c r="AQ2846" s="390" t="s">
        <v>2207</v>
      </c>
      <c r="AR2846" s="390" t="s">
        <v>2207</v>
      </c>
      <c r="AS2846" s="390" t="s">
        <v>2207</v>
      </c>
      <c r="AU2846" s="105" t="s">
        <v>5502</v>
      </c>
      <c r="AV2846" s="126">
        <v>5.3</v>
      </c>
    </row>
    <row r="2847" spans="1:48" ht="23.25" customHeight="1">
      <c r="B2847" s="440"/>
      <c r="D2847" s="105" t="s">
        <v>5503</v>
      </c>
      <c r="E2847" s="13" t="s">
        <v>5503</v>
      </c>
      <c r="F2847" s="2" t="s">
        <v>5496</v>
      </c>
      <c r="G2847">
        <v>5.3</v>
      </c>
      <c r="H2847" s="398" t="s">
        <v>2207</v>
      </c>
      <c r="I2847" s="398" t="s">
        <v>2207</v>
      </c>
      <c r="J2847" s="398" t="s">
        <v>2207</v>
      </c>
      <c r="K2847" s="390" t="s">
        <v>2207</v>
      </c>
      <c r="L2847" s="390" t="s">
        <v>2207</v>
      </c>
      <c r="M2847" s="390" t="s">
        <v>2207</v>
      </c>
      <c r="N2847" s="390" t="s">
        <v>2207</v>
      </c>
      <c r="O2847" s="390" t="s">
        <v>2207</v>
      </c>
      <c r="P2847" s="390" t="s">
        <v>2207</v>
      </c>
      <c r="Q2847" s="390" t="s">
        <v>2207</v>
      </c>
      <c r="R2847" s="390" t="s">
        <v>2207</v>
      </c>
      <c r="S2847" s="362" t="s">
        <v>2207</v>
      </c>
      <c r="T2847" s="362" t="s">
        <v>2207</v>
      </c>
      <c r="U2847" s="362" t="s">
        <v>2207</v>
      </c>
      <c r="V2847" s="390" t="s">
        <v>2207</v>
      </c>
      <c r="W2847" s="390" t="s">
        <v>2207</v>
      </c>
      <c r="X2847" s="391">
        <v>634</v>
      </c>
      <c r="Y2847" s="391">
        <v>698</v>
      </c>
      <c r="Z2847" s="391">
        <v>865</v>
      </c>
      <c r="AA2847" s="391">
        <v>739</v>
      </c>
      <c r="AB2847" s="391">
        <v>666</v>
      </c>
      <c r="AC2847" s="391">
        <v>757</v>
      </c>
      <c r="AD2847" s="391">
        <v>903</v>
      </c>
      <c r="AE2847" s="391">
        <v>775</v>
      </c>
      <c r="AF2847" s="391">
        <v>843</v>
      </c>
      <c r="AG2847" s="391">
        <v>937</v>
      </c>
      <c r="AH2847" s="391">
        <v>1115</v>
      </c>
      <c r="AI2847" s="399" t="s">
        <v>2207</v>
      </c>
      <c r="AJ2847" s="391">
        <v>637</v>
      </c>
      <c r="AK2847" s="391">
        <v>701</v>
      </c>
      <c r="AL2847" s="391">
        <v>867</v>
      </c>
      <c r="AM2847" s="391">
        <v>668</v>
      </c>
      <c r="AN2847" s="391">
        <v>746</v>
      </c>
      <c r="AO2847" s="391">
        <v>868</v>
      </c>
      <c r="AP2847" s="390" t="s">
        <v>2207</v>
      </c>
      <c r="AQ2847" s="390" t="s">
        <v>2207</v>
      </c>
      <c r="AR2847" s="390" t="s">
        <v>2207</v>
      </c>
      <c r="AS2847" s="390" t="s">
        <v>2207</v>
      </c>
      <c r="AU2847" s="105" t="s">
        <v>5503</v>
      </c>
      <c r="AV2847" s="126">
        <v>5.3</v>
      </c>
    </row>
    <row r="2848" spans="1:48" ht="23.25" customHeight="1">
      <c r="B2848" s="440"/>
      <c r="D2848" s="105" t="s">
        <v>267</v>
      </c>
      <c r="E2848" s="164" t="s">
        <v>267</v>
      </c>
      <c r="F2848" s="165" t="s">
        <v>995</v>
      </c>
      <c r="G2848" s="126">
        <v>5.6999999999999993</v>
      </c>
      <c r="H2848" s="166">
        <v>687</v>
      </c>
      <c r="I2848" s="166">
        <v>721</v>
      </c>
      <c r="J2848" s="166">
        <v>830</v>
      </c>
      <c r="K2848" s="357">
        <v>687</v>
      </c>
      <c r="L2848" s="357">
        <v>721</v>
      </c>
      <c r="M2848" s="357">
        <v>830</v>
      </c>
      <c r="N2848" s="357">
        <v>741</v>
      </c>
      <c r="O2848" s="357">
        <v>676</v>
      </c>
      <c r="P2848" s="357">
        <v>722</v>
      </c>
      <c r="Q2848" s="357">
        <v>831</v>
      </c>
      <c r="R2848" s="357">
        <v>689</v>
      </c>
      <c r="S2848" s="362" t="s">
        <v>2207</v>
      </c>
      <c r="T2848" s="362" t="s">
        <v>2207</v>
      </c>
      <c r="U2848" s="362" t="s">
        <v>2207</v>
      </c>
      <c r="V2848" s="362" t="s">
        <v>2207</v>
      </c>
      <c r="W2848" s="362" t="s">
        <v>2207</v>
      </c>
      <c r="X2848" s="357">
        <v>661</v>
      </c>
      <c r="Y2848" s="357">
        <v>728</v>
      </c>
      <c r="Z2848" s="357">
        <v>905</v>
      </c>
      <c r="AA2848" s="357">
        <v>771</v>
      </c>
      <c r="AB2848" s="357">
        <v>693</v>
      </c>
      <c r="AC2848" s="357">
        <v>790</v>
      </c>
      <c r="AD2848" s="357">
        <v>943</v>
      </c>
      <c r="AE2848" s="357">
        <v>807</v>
      </c>
      <c r="AF2848" s="357">
        <v>870</v>
      </c>
      <c r="AG2848" s="357">
        <v>970</v>
      </c>
      <c r="AH2848" s="357">
        <v>1155</v>
      </c>
      <c r="AI2848" s="368" t="s">
        <v>2207</v>
      </c>
      <c r="AJ2848" s="357">
        <v>664</v>
      </c>
      <c r="AK2848" s="357">
        <v>732</v>
      </c>
      <c r="AL2848" s="357">
        <v>907</v>
      </c>
      <c r="AM2848" s="357">
        <v>695</v>
      </c>
      <c r="AN2848" s="357">
        <v>778</v>
      </c>
      <c r="AO2848" s="357">
        <v>906</v>
      </c>
      <c r="AP2848" s="362" t="s">
        <v>2207</v>
      </c>
      <c r="AQ2848" s="362" t="s">
        <v>2207</v>
      </c>
      <c r="AR2848" s="362" t="s">
        <v>2207</v>
      </c>
      <c r="AS2848" s="362" t="s">
        <v>2207</v>
      </c>
      <c r="AT2848" s="105"/>
      <c r="AU2848" s="105" t="s">
        <v>267</v>
      </c>
      <c r="AV2848" s="126">
        <v>5.6999999999999993</v>
      </c>
    </row>
    <row r="2849" spans="1:48" ht="23.25" customHeight="1">
      <c r="B2849" s="440"/>
      <c r="D2849" s="105" t="s">
        <v>3643</v>
      </c>
      <c r="E2849" s="164" t="s">
        <v>3643</v>
      </c>
      <c r="F2849" s="165" t="s">
        <v>995</v>
      </c>
      <c r="G2849" s="126">
        <v>5.6999999999999993</v>
      </c>
      <c r="H2849" s="166">
        <v>687</v>
      </c>
      <c r="I2849" s="166">
        <v>721</v>
      </c>
      <c r="J2849" s="166">
        <v>830</v>
      </c>
      <c r="K2849" s="357">
        <v>687</v>
      </c>
      <c r="L2849" s="357">
        <v>721</v>
      </c>
      <c r="M2849" s="357">
        <v>830</v>
      </c>
      <c r="N2849" s="357">
        <v>741</v>
      </c>
      <c r="O2849" s="357">
        <v>676</v>
      </c>
      <c r="P2849" s="357">
        <v>722</v>
      </c>
      <c r="Q2849" s="357">
        <v>831</v>
      </c>
      <c r="R2849" s="357">
        <v>689</v>
      </c>
      <c r="S2849" s="362" t="s">
        <v>2207</v>
      </c>
      <c r="T2849" s="362" t="s">
        <v>2207</v>
      </c>
      <c r="U2849" s="362" t="s">
        <v>2207</v>
      </c>
      <c r="V2849" s="362" t="s">
        <v>2207</v>
      </c>
      <c r="W2849" s="362" t="s">
        <v>2207</v>
      </c>
      <c r="X2849" s="357">
        <v>661</v>
      </c>
      <c r="Y2849" s="357">
        <v>728</v>
      </c>
      <c r="Z2849" s="357">
        <v>905</v>
      </c>
      <c r="AA2849" s="357">
        <v>771</v>
      </c>
      <c r="AB2849" s="357">
        <v>693</v>
      </c>
      <c r="AC2849" s="357">
        <v>790</v>
      </c>
      <c r="AD2849" s="357">
        <v>943</v>
      </c>
      <c r="AE2849" s="357">
        <v>807</v>
      </c>
      <c r="AF2849" s="357">
        <v>870</v>
      </c>
      <c r="AG2849" s="357">
        <v>970</v>
      </c>
      <c r="AH2849" s="357">
        <v>1155</v>
      </c>
      <c r="AI2849" s="368" t="s">
        <v>2207</v>
      </c>
      <c r="AJ2849" s="357">
        <v>664</v>
      </c>
      <c r="AK2849" s="357">
        <v>732</v>
      </c>
      <c r="AL2849" s="357">
        <v>907</v>
      </c>
      <c r="AM2849" s="357">
        <v>695</v>
      </c>
      <c r="AN2849" s="357">
        <v>778</v>
      </c>
      <c r="AO2849" s="357">
        <v>906</v>
      </c>
      <c r="AP2849" s="362" t="s">
        <v>2207</v>
      </c>
      <c r="AQ2849" s="362" t="s">
        <v>2207</v>
      </c>
      <c r="AR2849" s="362" t="s">
        <v>2207</v>
      </c>
      <c r="AS2849" s="362" t="s">
        <v>2207</v>
      </c>
      <c r="AT2849" s="105"/>
      <c r="AU2849" s="105" t="s">
        <v>3643</v>
      </c>
      <c r="AV2849" s="126">
        <v>5.6999999999999993</v>
      </c>
    </row>
    <row r="2850" spans="1:48" ht="23.25" customHeight="1">
      <c r="B2850" s="440"/>
      <c r="D2850" s="105" t="s">
        <v>268</v>
      </c>
      <c r="E2850" s="164" t="s">
        <v>268</v>
      </c>
      <c r="F2850" s="165" t="s">
        <v>992</v>
      </c>
      <c r="G2850" s="126">
        <v>5.6999999999999993</v>
      </c>
      <c r="H2850" s="166">
        <v>615</v>
      </c>
      <c r="I2850" s="166">
        <v>651</v>
      </c>
      <c r="J2850" s="166">
        <v>749</v>
      </c>
      <c r="K2850" s="357">
        <v>615</v>
      </c>
      <c r="L2850" s="357">
        <v>651</v>
      </c>
      <c r="M2850" s="357">
        <v>749</v>
      </c>
      <c r="N2850" s="357">
        <v>667</v>
      </c>
      <c r="O2850" s="357">
        <v>603</v>
      </c>
      <c r="P2850" s="357">
        <v>651</v>
      </c>
      <c r="Q2850" s="357">
        <v>749</v>
      </c>
      <c r="R2850" s="357">
        <v>633</v>
      </c>
      <c r="S2850" s="362" t="s">
        <v>2207</v>
      </c>
      <c r="T2850" s="362" t="s">
        <v>2207</v>
      </c>
      <c r="U2850" s="362" t="s">
        <v>2207</v>
      </c>
      <c r="V2850" s="362" t="s">
        <v>2207</v>
      </c>
      <c r="W2850" s="362" t="s">
        <v>2207</v>
      </c>
      <c r="X2850" s="357">
        <v>576</v>
      </c>
      <c r="Y2850" s="357">
        <v>642</v>
      </c>
      <c r="Z2850" s="357">
        <v>803</v>
      </c>
      <c r="AA2850" s="357">
        <v>677</v>
      </c>
      <c r="AB2850" s="357">
        <v>576</v>
      </c>
      <c r="AC2850" s="357">
        <v>671</v>
      </c>
      <c r="AD2850" s="357">
        <v>803</v>
      </c>
      <c r="AE2850" s="357">
        <v>677</v>
      </c>
      <c r="AF2850" s="357">
        <v>612</v>
      </c>
      <c r="AG2850" s="357">
        <v>708</v>
      </c>
      <c r="AH2850" s="357">
        <v>846</v>
      </c>
      <c r="AI2850" s="368" t="s">
        <v>2207</v>
      </c>
      <c r="AJ2850" s="357">
        <v>579</v>
      </c>
      <c r="AK2850" s="357">
        <v>645</v>
      </c>
      <c r="AL2850" s="357">
        <v>806</v>
      </c>
      <c r="AM2850" s="357">
        <v>579</v>
      </c>
      <c r="AN2850" s="357">
        <v>662</v>
      </c>
      <c r="AO2850" s="357">
        <v>772</v>
      </c>
      <c r="AP2850" s="362" t="s">
        <v>2207</v>
      </c>
      <c r="AQ2850" s="362" t="s">
        <v>2207</v>
      </c>
      <c r="AR2850" s="362" t="s">
        <v>2207</v>
      </c>
      <c r="AS2850" s="357">
        <v>820</v>
      </c>
      <c r="AT2850" s="105"/>
      <c r="AU2850" s="105" t="s">
        <v>268</v>
      </c>
      <c r="AV2850" s="126">
        <v>5.6999999999999993</v>
      </c>
    </row>
    <row r="2851" spans="1:48" ht="23.25" customHeight="1">
      <c r="B2851" s="440"/>
      <c r="D2851" s="105" t="s">
        <v>3644</v>
      </c>
      <c r="E2851" s="164" t="s">
        <v>3644</v>
      </c>
      <c r="F2851" s="165" t="s">
        <v>992</v>
      </c>
      <c r="G2851" s="126">
        <v>5.6999999999999993</v>
      </c>
      <c r="H2851" s="166">
        <v>615</v>
      </c>
      <c r="I2851" s="166">
        <v>651</v>
      </c>
      <c r="J2851" s="166">
        <v>749</v>
      </c>
      <c r="K2851" s="357">
        <v>615</v>
      </c>
      <c r="L2851" s="357">
        <v>651</v>
      </c>
      <c r="M2851" s="357">
        <v>749</v>
      </c>
      <c r="N2851" s="357">
        <v>667</v>
      </c>
      <c r="O2851" s="357">
        <v>603</v>
      </c>
      <c r="P2851" s="357">
        <v>651</v>
      </c>
      <c r="Q2851" s="357">
        <v>749</v>
      </c>
      <c r="R2851" s="357">
        <v>633</v>
      </c>
      <c r="S2851" s="362" t="s">
        <v>2207</v>
      </c>
      <c r="T2851" s="362" t="s">
        <v>2207</v>
      </c>
      <c r="U2851" s="362" t="s">
        <v>2207</v>
      </c>
      <c r="V2851" s="362" t="s">
        <v>2207</v>
      </c>
      <c r="W2851" s="362" t="s">
        <v>2207</v>
      </c>
      <c r="X2851" s="357">
        <v>576</v>
      </c>
      <c r="Y2851" s="357">
        <v>642</v>
      </c>
      <c r="Z2851" s="357">
        <v>803</v>
      </c>
      <c r="AA2851" s="357">
        <v>677</v>
      </c>
      <c r="AB2851" s="357">
        <v>576</v>
      </c>
      <c r="AC2851" s="357">
        <v>671</v>
      </c>
      <c r="AD2851" s="357">
        <v>803</v>
      </c>
      <c r="AE2851" s="357">
        <v>677</v>
      </c>
      <c r="AF2851" s="357">
        <v>612</v>
      </c>
      <c r="AG2851" s="357">
        <v>708</v>
      </c>
      <c r="AH2851" s="357">
        <v>846</v>
      </c>
      <c r="AI2851" s="368" t="s">
        <v>2207</v>
      </c>
      <c r="AJ2851" s="357">
        <v>579</v>
      </c>
      <c r="AK2851" s="357">
        <v>645</v>
      </c>
      <c r="AL2851" s="357">
        <v>806</v>
      </c>
      <c r="AM2851" s="357">
        <v>579</v>
      </c>
      <c r="AN2851" s="357">
        <v>662</v>
      </c>
      <c r="AO2851" s="357">
        <v>772</v>
      </c>
      <c r="AP2851" s="362" t="s">
        <v>2207</v>
      </c>
      <c r="AQ2851" s="362" t="s">
        <v>2207</v>
      </c>
      <c r="AR2851" s="362" t="s">
        <v>2207</v>
      </c>
      <c r="AS2851" s="357">
        <v>820</v>
      </c>
      <c r="AT2851" s="105"/>
      <c r="AU2851" s="105" t="s">
        <v>3644</v>
      </c>
      <c r="AV2851" s="126">
        <v>5.6999999999999993</v>
      </c>
    </row>
    <row r="2852" spans="1:48" ht="23.25" customHeight="1">
      <c r="B2852" s="440"/>
      <c r="D2852" s="105" t="s">
        <v>270</v>
      </c>
      <c r="E2852" s="164" t="s">
        <v>270</v>
      </c>
      <c r="F2852" s="165" t="s">
        <v>887</v>
      </c>
      <c r="G2852" s="126">
        <v>5.6999999999999993</v>
      </c>
      <c r="H2852" s="166">
        <v>687</v>
      </c>
      <c r="I2852" s="166">
        <v>721</v>
      </c>
      <c r="J2852" s="166">
        <v>830</v>
      </c>
      <c r="K2852" s="357">
        <v>687</v>
      </c>
      <c r="L2852" s="357">
        <v>721</v>
      </c>
      <c r="M2852" s="357">
        <v>830</v>
      </c>
      <c r="N2852" s="357">
        <v>741</v>
      </c>
      <c r="O2852" s="357">
        <v>676</v>
      </c>
      <c r="P2852" s="357">
        <v>722</v>
      </c>
      <c r="Q2852" s="357">
        <v>831</v>
      </c>
      <c r="R2852" s="357">
        <v>667</v>
      </c>
      <c r="S2852" s="362" t="s">
        <v>2207</v>
      </c>
      <c r="T2852" s="362" t="s">
        <v>2207</v>
      </c>
      <c r="U2852" s="362" t="s">
        <v>2207</v>
      </c>
      <c r="V2852" s="362" t="s">
        <v>2207</v>
      </c>
      <c r="W2852" s="362" t="s">
        <v>2207</v>
      </c>
      <c r="X2852" s="357">
        <v>661</v>
      </c>
      <c r="Y2852" s="357">
        <v>728</v>
      </c>
      <c r="Z2852" s="357">
        <v>905</v>
      </c>
      <c r="AA2852" s="357">
        <v>771</v>
      </c>
      <c r="AB2852" s="357">
        <v>693</v>
      </c>
      <c r="AC2852" s="357">
        <v>790</v>
      </c>
      <c r="AD2852" s="357">
        <v>943</v>
      </c>
      <c r="AE2852" s="357">
        <v>807</v>
      </c>
      <c r="AF2852" s="357">
        <v>870</v>
      </c>
      <c r="AG2852" s="357">
        <v>970</v>
      </c>
      <c r="AH2852" s="357">
        <v>1155</v>
      </c>
      <c r="AI2852" s="368" t="s">
        <v>2207</v>
      </c>
      <c r="AJ2852" s="357">
        <v>664</v>
      </c>
      <c r="AK2852" s="357">
        <v>732</v>
      </c>
      <c r="AL2852" s="357">
        <v>907</v>
      </c>
      <c r="AM2852" s="357">
        <v>695</v>
      </c>
      <c r="AN2852" s="357">
        <v>778</v>
      </c>
      <c r="AO2852" s="357">
        <v>906</v>
      </c>
      <c r="AP2852" s="362" t="s">
        <v>2207</v>
      </c>
      <c r="AQ2852" s="362" t="s">
        <v>2207</v>
      </c>
      <c r="AR2852" s="362" t="s">
        <v>2207</v>
      </c>
      <c r="AS2852" s="362" t="s">
        <v>2207</v>
      </c>
      <c r="AT2852" s="105"/>
      <c r="AU2852" s="105" t="s">
        <v>270</v>
      </c>
      <c r="AV2852" s="126">
        <v>5.6999999999999993</v>
      </c>
    </row>
    <row r="2853" spans="1:48" ht="23.25" customHeight="1">
      <c r="B2853" s="440"/>
      <c r="D2853" s="105" t="s">
        <v>3646</v>
      </c>
      <c r="E2853" s="164" t="s">
        <v>3646</v>
      </c>
      <c r="F2853" s="165" t="s">
        <v>887</v>
      </c>
      <c r="G2853" s="126">
        <v>5.6999999999999993</v>
      </c>
      <c r="H2853" s="166">
        <v>687</v>
      </c>
      <c r="I2853" s="166">
        <v>721</v>
      </c>
      <c r="J2853" s="166">
        <v>830</v>
      </c>
      <c r="K2853" s="357">
        <v>687</v>
      </c>
      <c r="L2853" s="357">
        <v>721</v>
      </c>
      <c r="M2853" s="357">
        <v>830</v>
      </c>
      <c r="N2853" s="357">
        <v>741</v>
      </c>
      <c r="O2853" s="357">
        <v>676</v>
      </c>
      <c r="P2853" s="357">
        <v>722</v>
      </c>
      <c r="Q2853" s="357">
        <v>831</v>
      </c>
      <c r="R2853" s="357">
        <v>667</v>
      </c>
      <c r="S2853" s="362" t="s">
        <v>2207</v>
      </c>
      <c r="T2853" s="362" t="s">
        <v>2207</v>
      </c>
      <c r="U2853" s="362" t="s">
        <v>2207</v>
      </c>
      <c r="V2853" s="362" t="s">
        <v>2207</v>
      </c>
      <c r="W2853" s="362" t="s">
        <v>2207</v>
      </c>
      <c r="X2853" s="357">
        <v>661</v>
      </c>
      <c r="Y2853" s="357">
        <v>728</v>
      </c>
      <c r="Z2853" s="357">
        <v>905</v>
      </c>
      <c r="AA2853" s="357">
        <v>771</v>
      </c>
      <c r="AB2853" s="357">
        <v>693</v>
      </c>
      <c r="AC2853" s="357">
        <v>790</v>
      </c>
      <c r="AD2853" s="357">
        <v>943</v>
      </c>
      <c r="AE2853" s="357">
        <v>807</v>
      </c>
      <c r="AF2853" s="357">
        <v>870</v>
      </c>
      <c r="AG2853" s="357">
        <v>970</v>
      </c>
      <c r="AH2853" s="357">
        <v>1155</v>
      </c>
      <c r="AI2853" s="368" t="s">
        <v>2207</v>
      </c>
      <c r="AJ2853" s="357">
        <v>664</v>
      </c>
      <c r="AK2853" s="357">
        <v>732</v>
      </c>
      <c r="AL2853" s="357">
        <v>907</v>
      </c>
      <c r="AM2853" s="357">
        <v>695</v>
      </c>
      <c r="AN2853" s="357">
        <v>778</v>
      </c>
      <c r="AO2853" s="357">
        <v>906</v>
      </c>
      <c r="AP2853" s="362" t="s">
        <v>2207</v>
      </c>
      <c r="AQ2853" s="362" t="s">
        <v>2207</v>
      </c>
      <c r="AR2853" s="362" t="s">
        <v>2207</v>
      </c>
      <c r="AS2853" s="362" t="s">
        <v>2207</v>
      </c>
      <c r="AT2853" s="105"/>
      <c r="AU2853" s="105" t="s">
        <v>3646</v>
      </c>
      <c r="AV2853" s="126">
        <v>5.6999999999999993</v>
      </c>
    </row>
    <row r="2854" spans="1:48" ht="23.25" customHeight="1">
      <c r="A2854" s="396"/>
      <c r="B2854" s="440"/>
      <c r="D2854" s="105" t="s">
        <v>3079</v>
      </c>
      <c r="E2854" s="164" t="s">
        <v>3079</v>
      </c>
      <c r="F2854" s="165" t="s">
        <v>3820</v>
      </c>
      <c r="G2854" s="126">
        <v>6.1999999999999993</v>
      </c>
      <c r="H2854" s="166">
        <v>707</v>
      </c>
      <c r="I2854" s="166">
        <v>745</v>
      </c>
      <c r="J2854" s="166">
        <v>895</v>
      </c>
      <c r="K2854" s="357">
        <v>707</v>
      </c>
      <c r="L2854" s="357">
        <v>745</v>
      </c>
      <c r="M2854" s="357">
        <v>895</v>
      </c>
      <c r="N2854" s="357">
        <v>810</v>
      </c>
      <c r="O2854" s="357">
        <v>695</v>
      </c>
      <c r="P2854" s="357">
        <v>746</v>
      </c>
      <c r="Q2854" s="357">
        <v>991</v>
      </c>
      <c r="R2854" s="357">
        <v>786</v>
      </c>
      <c r="S2854" s="362" t="s">
        <v>2207</v>
      </c>
      <c r="T2854" s="362" t="s">
        <v>2207</v>
      </c>
      <c r="U2854" s="362" t="s">
        <v>2207</v>
      </c>
      <c r="V2854" s="362" t="s">
        <v>2207</v>
      </c>
      <c r="W2854" s="362" t="s">
        <v>2207</v>
      </c>
      <c r="X2854" s="357">
        <v>723</v>
      </c>
      <c r="Y2854" s="357">
        <v>827</v>
      </c>
      <c r="Z2854" s="357">
        <v>975</v>
      </c>
      <c r="AA2854" s="357">
        <v>835</v>
      </c>
      <c r="AB2854" s="357">
        <v>745</v>
      </c>
      <c r="AC2854" s="357">
        <v>850</v>
      </c>
      <c r="AD2854" s="357">
        <v>1001</v>
      </c>
      <c r="AE2854" s="357">
        <v>859</v>
      </c>
      <c r="AF2854" s="357">
        <v>916</v>
      </c>
      <c r="AG2854" s="357">
        <v>1024</v>
      </c>
      <c r="AH2854" s="357">
        <v>1206</v>
      </c>
      <c r="AI2854" s="368" t="s">
        <v>2207</v>
      </c>
      <c r="AJ2854" s="357">
        <v>723</v>
      </c>
      <c r="AK2854" s="357">
        <v>827</v>
      </c>
      <c r="AL2854" s="357">
        <v>975</v>
      </c>
      <c r="AM2854" s="357">
        <v>745</v>
      </c>
      <c r="AN2854" s="357">
        <v>833</v>
      </c>
      <c r="AO2854" s="357">
        <v>960</v>
      </c>
      <c r="AP2854" s="362" t="s">
        <v>2207</v>
      </c>
      <c r="AQ2854" s="362" t="s">
        <v>2207</v>
      </c>
      <c r="AR2854" s="362" t="s">
        <v>2207</v>
      </c>
      <c r="AS2854" s="362" t="s">
        <v>2207</v>
      </c>
      <c r="AT2854" s="105"/>
      <c r="AU2854" s="105" t="s">
        <v>3079</v>
      </c>
      <c r="AV2854" s="126">
        <v>6.1999999999999993</v>
      </c>
    </row>
    <row r="2855" spans="1:48" ht="23.25" customHeight="1">
      <c r="B2855" s="440"/>
      <c r="D2855" s="105" t="s">
        <v>3647</v>
      </c>
      <c r="E2855" s="164" t="s">
        <v>3647</v>
      </c>
      <c r="F2855" s="165" t="s">
        <v>3820</v>
      </c>
      <c r="G2855" s="126">
        <v>6.1999999999999993</v>
      </c>
      <c r="H2855" s="166">
        <v>707</v>
      </c>
      <c r="I2855" s="166">
        <v>745</v>
      </c>
      <c r="J2855" s="166">
        <v>895</v>
      </c>
      <c r="K2855" s="357">
        <v>707</v>
      </c>
      <c r="L2855" s="357">
        <v>745</v>
      </c>
      <c r="M2855" s="357">
        <v>895</v>
      </c>
      <c r="N2855" s="357">
        <v>810</v>
      </c>
      <c r="O2855" s="357">
        <v>695</v>
      </c>
      <c r="P2855" s="357">
        <v>746</v>
      </c>
      <c r="Q2855" s="357">
        <v>991</v>
      </c>
      <c r="R2855" s="357">
        <v>786</v>
      </c>
      <c r="S2855" s="362" t="s">
        <v>2207</v>
      </c>
      <c r="T2855" s="362" t="s">
        <v>2207</v>
      </c>
      <c r="U2855" s="362" t="s">
        <v>2207</v>
      </c>
      <c r="V2855" s="362" t="s">
        <v>2207</v>
      </c>
      <c r="W2855" s="362" t="s">
        <v>2207</v>
      </c>
      <c r="X2855" s="357">
        <v>723</v>
      </c>
      <c r="Y2855" s="357">
        <v>827</v>
      </c>
      <c r="Z2855" s="357">
        <v>975</v>
      </c>
      <c r="AA2855" s="357">
        <v>835</v>
      </c>
      <c r="AB2855" s="357">
        <v>745</v>
      </c>
      <c r="AC2855" s="357">
        <v>850</v>
      </c>
      <c r="AD2855" s="357">
        <v>1001</v>
      </c>
      <c r="AE2855" s="357">
        <v>859</v>
      </c>
      <c r="AF2855" s="357">
        <v>916</v>
      </c>
      <c r="AG2855" s="357">
        <v>1024</v>
      </c>
      <c r="AH2855" s="357">
        <v>1206</v>
      </c>
      <c r="AI2855" s="368" t="s">
        <v>2207</v>
      </c>
      <c r="AJ2855" s="357">
        <v>723</v>
      </c>
      <c r="AK2855" s="357">
        <v>827</v>
      </c>
      <c r="AL2855" s="357">
        <v>975</v>
      </c>
      <c r="AM2855" s="357">
        <v>745</v>
      </c>
      <c r="AN2855" s="357">
        <v>833</v>
      </c>
      <c r="AO2855" s="357">
        <v>960</v>
      </c>
      <c r="AP2855" s="362" t="s">
        <v>2207</v>
      </c>
      <c r="AQ2855" s="362" t="s">
        <v>2207</v>
      </c>
      <c r="AR2855" s="362" t="s">
        <v>2207</v>
      </c>
      <c r="AS2855" s="362" t="s">
        <v>2207</v>
      </c>
      <c r="AT2855" s="105"/>
      <c r="AU2855" s="105" t="s">
        <v>3647</v>
      </c>
      <c r="AV2855" s="126">
        <v>6.1999999999999993</v>
      </c>
    </row>
    <row r="2856" spans="1:48" ht="23.25" customHeight="1">
      <c r="B2856" s="440"/>
      <c r="D2856" s="105" t="s">
        <v>3080</v>
      </c>
      <c r="E2856" s="164" t="s">
        <v>3080</v>
      </c>
      <c r="F2856" s="165" t="s">
        <v>3821</v>
      </c>
      <c r="G2856" s="126">
        <v>6.1999999999999993</v>
      </c>
      <c r="H2856" s="166">
        <v>641</v>
      </c>
      <c r="I2856" s="166">
        <v>680</v>
      </c>
      <c r="J2856" s="166">
        <v>815</v>
      </c>
      <c r="K2856" s="357">
        <v>641</v>
      </c>
      <c r="L2856" s="357">
        <v>680</v>
      </c>
      <c r="M2856" s="357">
        <v>815</v>
      </c>
      <c r="N2856" s="357">
        <v>734</v>
      </c>
      <c r="O2856" s="357">
        <v>629</v>
      </c>
      <c r="P2856" s="357">
        <v>680</v>
      </c>
      <c r="Q2856" s="357">
        <v>783</v>
      </c>
      <c r="R2856" s="357">
        <v>714</v>
      </c>
      <c r="S2856" s="362" t="s">
        <v>2207</v>
      </c>
      <c r="T2856" s="362" t="s">
        <v>2207</v>
      </c>
      <c r="U2856" s="362" t="s">
        <v>2207</v>
      </c>
      <c r="V2856" s="362" t="s">
        <v>2207</v>
      </c>
      <c r="W2856" s="362" t="s">
        <v>2207</v>
      </c>
      <c r="X2856" s="357">
        <v>633</v>
      </c>
      <c r="Y2856" s="357">
        <v>735</v>
      </c>
      <c r="Z2856" s="357">
        <v>867</v>
      </c>
      <c r="AA2856" s="357">
        <v>735</v>
      </c>
      <c r="AB2856" s="357">
        <v>633</v>
      </c>
      <c r="AC2856" s="357">
        <v>742</v>
      </c>
      <c r="AD2856" s="357">
        <v>875</v>
      </c>
      <c r="AE2856" s="357">
        <v>735</v>
      </c>
      <c r="AF2856" s="357">
        <v>667</v>
      </c>
      <c r="AG2856" s="357">
        <v>770</v>
      </c>
      <c r="AH2856" s="357">
        <v>908</v>
      </c>
      <c r="AI2856" s="368" t="s">
        <v>2207</v>
      </c>
      <c r="AJ2856" s="357">
        <v>633</v>
      </c>
      <c r="AK2856" s="357">
        <v>735</v>
      </c>
      <c r="AL2856" s="357">
        <v>867</v>
      </c>
      <c r="AM2856" s="357">
        <v>633</v>
      </c>
      <c r="AN2856" s="357">
        <v>727</v>
      </c>
      <c r="AO2856" s="357">
        <v>838</v>
      </c>
      <c r="AP2856" s="362" t="s">
        <v>2207</v>
      </c>
      <c r="AQ2856" s="362" t="s">
        <v>2207</v>
      </c>
      <c r="AR2856" s="362" t="s">
        <v>2207</v>
      </c>
      <c r="AS2856" s="357">
        <v>887</v>
      </c>
      <c r="AT2856" s="105"/>
      <c r="AU2856" s="105" t="s">
        <v>3080</v>
      </c>
      <c r="AV2856" s="126">
        <v>6.1999999999999993</v>
      </c>
    </row>
    <row r="2857" spans="1:48" ht="23.25" customHeight="1">
      <c r="B2857" s="440"/>
      <c r="D2857" s="105" t="s">
        <v>3648</v>
      </c>
      <c r="E2857" s="164" t="s">
        <v>3648</v>
      </c>
      <c r="F2857" s="165" t="s">
        <v>3821</v>
      </c>
      <c r="G2857" s="126">
        <v>6.1999999999999993</v>
      </c>
      <c r="H2857" s="166">
        <v>641</v>
      </c>
      <c r="I2857" s="166">
        <v>680</v>
      </c>
      <c r="J2857" s="166">
        <v>815</v>
      </c>
      <c r="K2857" s="357">
        <v>641</v>
      </c>
      <c r="L2857" s="357">
        <v>680</v>
      </c>
      <c r="M2857" s="357">
        <v>815</v>
      </c>
      <c r="N2857" s="357">
        <v>734</v>
      </c>
      <c r="O2857" s="357">
        <v>629</v>
      </c>
      <c r="P2857" s="357">
        <v>680</v>
      </c>
      <c r="Q2857" s="357">
        <v>783</v>
      </c>
      <c r="R2857" s="357">
        <v>714</v>
      </c>
      <c r="S2857" s="362" t="s">
        <v>2207</v>
      </c>
      <c r="T2857" s="362" t="s">
        <v>2207</v>
      </c>
      <c r="U2857" s="362" t="s">
        <v>2207</v>
      </c>
      <c r="V2857" s="362" t="s">
        <v>2207</v>
      </c>
      <c r="W2857" s="362" t="s">
        <v>2207</v>
      </c>
      <c r="X2857" s="357">
        <v>633</v>
      </c>
      <c r="Y2857" s="357">
        <v>735</v>
      </c>
      <c r="Z2857" s="357">
        <v>867</v>
      </c>
      <c r="AA2857" s="357">
        <v>735</v>
      </c>
      <c r="AB2857" s="357">
        <v>633</v>
      </c>
      <c r="AC2857" s="357">
        <v>742</v>
      </c>
      <c r="AD2857" s="357">
        <v>875</v>
      </c>
      <c r="AE2857" s="357">
        <v>735</v>
      </c>
      <c r="AF2857" s="357">
        <v>667</v>
      </c>
      <c r="AG2857" s="357">
        <v>770</v>
      </c>
      <c r="AH2857" s="357">
        <v>908</v>
      </c>
      <c r="AI2857" s="368" t="s">
        <v>2207</v>
      </c>
      <c r="AJ2857" s="357">
        <v>633</v>
      </c>
      <c r="AK2857" s="357">
        <v>735</v>
      </c>
      <c r="AL2857" s="357">
        <v>867</v>
      </c>
      <c r="AM2857" s="357">
        <v>633</v>
      </c>
      <c r="AN2857" s="357">
        <v>727</v>
      </c>
      <c r="AO2857" s="357">
        <v>838</v>
      </c>
      <c r="AP2857" s="362" t="s">
        <v>2207</v>
      </c>
      <c r="AQ2857" s="362" t="s">
        <v>2207</v>
      </c>
      <c r="AR2857" s="362" t="s">
        <v>2207</v>
      </c>
      <c r="AS2857" s="357">
        <v>887</v>
      </c>
      <c r="AT2857" s="105"/>
      <c r="AU2857" s="105" t="s">
        <v>3648</v>
      </c>
      <c r="AV2857" s="126">
        <v>6.1999999999999993</v>
      </c>
    </row>
    <row r="2858" spans="1:48" ht="23.25" customHeight="1">
      <c r="B2858" s="440"/>
      <c r="D2858" s="105" t="s">
        <v>3082</v>
      </c>
      <c r="E2858" s="164" t="s">
        <v>3082</v>
      </c>
      <c r="F2858" s="165" t="s">
        <v>3823</v>
      </c>
      <c r="G2858" s="126">
        <v>6.1999999999999993</v>
      </c>
      <c r="H2858" s="166">
        <v>707</v>
      </c>
      <c r="I2858" s="166">
        <v>745</v>
      </c>
      <c r="J2858" s="166">
        <v>895</v>
      </c>
      <c r="K2858" s="357">
        <v>707</v>
      </c>
      <c r="L2858" s="357">
        <v>745</v>
      </c>
      <c r="M2858" s="357">
        <v>895</v>
      </c>
      <c r="N2858" s="357">
        <v>810</v>
      </c>
      <c r="O2858" s="357">
        <v>695</v>
      </c>
      <c r="P2858" s="357">
        <v>746</v>
      </c>
      <c r="Q2858" s="357">
        <v>991</v>
      </c>
      <c r="R2858" s="357">
        <v>786</v>
      </c>
      <c r="S2858" s="362" t="s">
        <v>2207</v>
      </c>
      <c r="T2858" s="362" t="s">
        <v>2207</v>
      </c>
      <c r="U2858" s="362" t="s">
        <v>2207</v>
      </c>
      <c r="V2858" s="362" t="s">
        <v>2207</v>
      </c>
      <c r="W2858" s="362" t="s">
        <v>2207</v>
      </c>
      <c r="X2858" s="357">
        <v>723</v>
      </c>
      <c r="Y2858" s="357">
        <v>827</v>
      </c>
      <c r="Z2858" s="357">
        <v>975</v>
      </c>
      <c r="AA2858" s="357">
        <v>835</v>
      </c>
      <c r="AB2858" s="357">
        <v>745</v>
      </c>
      <c r="AC2858" s="357">
        <v>850</v>
      </c>
      <c r="AD2858" s="357">
        <v>1001</v>
      </c>
      <c r="AE2858" s="357">
        <v>859</v>
      </c>
      <c r="AF2858" s="357">
        <v>916</v>
      </c>
      <c r="AG2858" s="357">
        <v>1024</v>
      </c>
      <c r="AH2858" s="357">
        <v>1206</v>
      </c>
      <c r="AI2858" s="368" t="s">
        <v>2207</v>
      </c>
      <c r="AJ2858" s="357">
        <v>723</v>
      </c>
      <c r="AK2858" s="357">
        <v>827</v>
      </c>
      <c r="AL2858" s="357">
        <v>975</v>
      </c>
      <c r="AM2858" s="357">
        <v>745</v>
      </c>
      <c r="AN2858" s="357">
        <v>833</v>
      </c>
      <c r="AO2858" s="357">
        <v>960</v>
      </c>
      <c r="AP2858" s="362" t="s">
        <v>2207</v>
      </c>
      <c r="AQ2858" s="362" t="s">
        <v>2207</v>
      </c>
      <c r="AR2858" s="362" t="s">
        <v>2207</v>
      </c>
      <c r="AS2858" s="362" t="s">
        <v>2207</v>
      </c>
      <c r="AT2858" s="105"/>
      <c r="AU2858" s="105" t="s">
        <v>3082</v>
      </c>
      <c r="AV2858" s="126">
        <v>6.1999999999999993</v>
      </c>
    </row>
    <row r="2859" spans="1:48" ht="23.25" customHeight="1">
      <c r="B2859" s="440"/>
      <c r="D2859" s="105" t="s">
        <v>3650</v>
      </c>
      <c r="E2859" s="164" t="s">
        <v>3650</v>
      </c>
      <c r="F2859" s="165" t="s">
        <v>3823</v>
      </c>
      <c r="G2859" s="126">
        <v>6.1999999999999993</v>
      </c>
      <c r="H2859" s="166">
        <v>707</v>
      </c>
      <c r="I2859" s="166">
        <v>745</v>
      </c>
      <c r="J2859" s="166">
        <v>895</v>
      </c>
      <c r="K2859" s="357">
        <v>707</v>
      </c>
      <c r="L2859" s="357">
        <v>745</v>
      </c>
      <c r="M2859" s="357">
        <v>895</v>
      </c>
      <c r="N2859" s="357">
        <v>810</v>
      </c>
      <c r="O2859" s="357">
        <v>695</v>
      </c>
      <c r="P2859" s="357">
        <v>746</v>
      </c>
      <c r="Q2859" s="357">
        <v>991</v>
      </c>
      <c r="R2859" s="357">
        <v>786</v>
      </c>
      <c r="S2859" s="362" t="s">
        <v>2207</v>
      </c>
      <c r="T2859" s="362" t="s">
        <v>2207</v>
      </c>
      <c r="U2859" s="362" t="s">
        <v>2207</v>
      </c>
      <c r="V2859" s="362" t="s">
        <v>2207</v>
      </c>
      <c r="W2859" s="362" t="s">
        <v>2207</v>
      </c>
      <c r="X2859" s="357">
        <v>723</v>
      </c>
      <c r="Y2859" s="357">
        <v>827</v>
      </c>
      <c r="Z2859" s="357">
        <v>975</v>
      </c>
      <c r="AA2859" s="357">
        <v>835</v>
      </c>
      <c r="AB2859" s="357">
        <v>745</v>
      </c>
      <c r="AC2859" s="357">
        <v>850</v>
      </c>
      <c r="AD2859" s="357">
        <v>1001</v>
      </c>
      <c r="AE2859" s="357">
        <v>859</v>
      </c>
      <c r="AF2859" s="357">
        <v>916</v>
      </c>
      <c r="AG2859" s="357">
        <v>1024</v>
      </c>
      <c r="AH2859" s="357">
        <v>1206</v>
      </c>
      <c r="AI2859" s="368" t="s">
        <v>2207</v>
      </c>
      <c r="AJ2859" s="357">
        <v>723</v>
      </c>
      <c r="AK2859" s="357">
        <v>827</v>
      </c>
      <c r="AL2859" s="357">
        <v>975</v>
      </c>
      <c r="AM2859" s="357">
        <v>745</v>
      </c>
      <c r="AN2859" s="357">
        <v>833</v>
      </c>
      <c r="AO2859" s="357">
        <v>960</v>
      </c>
      <c r="AP2859" s="362" t="s">
        <v>2207</v>
      </c>
      <c r="AQ2859" s="362" t="s">
        <v>2207</v>
      </c>
      <c r="AR2859" s="362" t="s">
        <v>2207</v>
      </c>
      <c r="AS2859" s="362" t="s">
        <v>2207</v>
      </c>
      <c r="AT2859" s="105"/>
      <c r="AU2859" s="105" t="s">
        <v>3650</v>
      </c>
      <c r="AV2859" s="126">
        <v>6.1999999999999993</v>
      </c>
    </row>
    <row r="2860" spans="1:48" ht="23.25" customHeight="1">
      <c r="B2860" s="440"/>
      <c r="D2860" s="105" t="s">
        <v>271</v>
      </c>
      <c r="E2860" s="164" t="s">
        <v>271</v>
      </c>
      <c r="F2860" s="165" t="s">
        <v>996</v>
      </c>
      <c r="G2860" s="126">
        <v>6.6999999999999993</v>
      </c>
      <c r="H2860" s="166">
        <v>761</v>
      </c>
      <c r="I2860" s="166">
        <v>801</v>
      </c>
      <c r="J2860" s="166">
        <v>922</v>
      </c>
      <c r="K2860" s="357">
        <v>761</v>
      </c>
      <c r="L2860" s="357">
        <v>801</v>
      </c>
      <c r="M2860" s="357">
        <v>922</v>
      </c>
      <c r="N2860" s="357">
        <v>822</v>
      </c>
      <c r="O2860" s="357">
        <v>747</v>
      </c>
      <c r="P2860" s="357">
        <v>802</v>
      </c>
      <c r="Q2860" s="357">
        <v>923</v>
      </c>
      <c r="R2860" s="357">
        <v>764</v>
      </c>
      <c r="S2860" s="362" t="s">
        <v>2207</v>
      </c>
      <c r="T2860" s="362" t="s">
        <v>2207</v>
      </c>
      <c r="U2860" s="362" t="s">
        <v>2207</v>
      </c>
      <c r="V2860" s="362" t="s">
        <v>2207</v>
      </c>
      <c r="W2860" s="362" t="s">
        <v>2207</v>
      </c>
      <c r="X2860" s="357">
        <v>726</v>
      </c>
      <c r="Y2860" s="357">
        <v>803</v>
      </c>
      <c r="Z2860" s="357">
        <v>1001</v>
      </c>
      <c r="AA2860" s="357">
        <v>849</v>
      </c>
      <c r="AB2860" s="357">
        <v>758</v>
      </c>
      <c r="AC2860" s="357">
        <v>870</v>
      </c>
      <c r="AD2860" s="357">
        <v>1039</v>
      </c>
      <c r="AE2860" s="357">
        <v>884</v>
      </c>
      <c r="AF2860" s="357">
        <v>935</v>
      </c>
      <c r="AG2860" s="357">
        <v>1050</v>
      </c>
      <c r="AH2860" s="357">
        <v>1252</v>
      </c>
      <c r="AI2860" s="368" t="s">
        <v>2207</v>
      </c>
      <c r="AJ2860" s="357">
        <v>729</v>
      </c>
      <c r="AK2860" s="357">
        <v>807</v>
      </c>
      <c r="AL2860" s="357">
        <v>1004</v>
      </c>
      <c r="AM2860" s="357">
        <v>761</v>
      </c>
      <c r="AN2860" s="357">
        <v>857</v>
      </c>
      <c r="AO2860" s="357">
        <v>999</v>
      </c>
      <c r="AP2860" s="362" t="s">
        <v>2207</v>
      </c>
      <c r="AQ2860" s="362" t="s">
        <v>2207</v>
      </c>
      <c r="AR2860" s="362" t="s">
        <v>2207</v>
      </c>
      <c r="AS2860" s="362" t="s">
        <v>2207</v>
      </c>
      <c r="AT2860" s="105"/>
      <c r="AU2860" s="105" t="s">
        <v>271</v>
      </c>
      <c r="AV2860" s="126">
        <v>6.6999999999999993</v>
      </c>
    </row>
    <row r="2861" spans="1:48" ht="23.25" customHeight="1">
      <c r="A2861" s="396"/>
      <c r="B2861" s="440"/>
      <c r="D2861" s="105" t="s">
        <v>3651</v>
      </c>
      <c r="E2861" s="164" t="s">
        <v>3651</v>
      </c>
      <c r="F2861" s="165" t="s">
        <v>996</v>
      </c>
      <c r="G2861" s="126">
        <v>6.6999999999999993</v>
      </c>
      <c r="H2861" s="166">
        <v>761</v>
      </c>
      <c r="I2861" s="166">
        <v>801</v>
      </c>
      <c r="J2861" s="166">
        <v>922</v>
      </c>
      <c r="K2861" s="357">
        <v>761</v>
      </c>
      <c r="L2861" s="357">
        <v>801</v>
      </c>
      <c r="M2861" s="357">
        <v>922</v>
      </c>
      <c r="N2861" s="357">
        <v>822</v>
      </c>
      <c r="O2861" s="357">
        <v>747</v>
      </c>
      <c r="P2861" s="357">
        <v>802</v>
      </c>
      <c r="Q2861" s="357">
        <v>923</v>
      </c>
      <c r="R2861" s="357">
        <v>764</v>
      </c>
      <c r="S2861" s="362" t="s">
        <v>2207</v>
      </c>
      <c r="T2861" s="362" t="s">
        <v>2207</v>
      </c>
      <c r="U2861" s="362" t="s">
        <v>2207</v>
      </c>
      <c r="V2861" s="362" t="s">
        <v>2207</v>
      </c>
      <c r="W2861" s="362" t="s">
        <v>2207</v>
      </c>
      <c r="X2861" s="357">
        <v>726</v>
      </c>
      <c r="Y2861" s="357">
        <v>803</v>
      </c>
      <c r="Z2861" s="357">
        <v>1001</v>
      </c>
      <c r="AA2861" s="357">
        <v>849</v>
      </c>
      <c r="AB2861" s="357">
        <v>758</v>
      </c>
      <c r="AC2861" s="357">
        <v>870</v>
      </c>
      <c r="AD2861" s="357">
        <v>1039</v>
      </c>
      <c r="AE2861" s="357">
        <v>884</v>
      </c>
      <c r="AF2861" s="357">
        <v>935</v>
      </c>
      <c r="AG2861" s="357">
        <v>1050</v>
      </c>
      <c r="AH2861" s="357">
        <v>1252</v>
      </c>
      <c r="AI2861" s="368" t="s">
        <v>2207</v>
      </c>
      <c r="AJ2861" s="357">
        <v>729</v>
      </c>
      <c r="AK2861" s="357">
        <v>807</v>
      </c>
      <c r="AL2861" s="357">
        <v>1004</v>
      </c>
      <c r="AM2861" s="357">
        <v>761</v>
      </c>
      <c r="AN2861" s="357">
        <v>857</v>
      </c>
      <c r="AO2861" s="357">
        <v>999</v>
      </c>
      <c r="AP2861" s="362" t="s">
        <v>2207</v>
      </c>
      <c r="AQ2861" s="362" t="s">
        <v>2207</v>
      </c>
      <c r="AR2861" s="362" t="s">
        <v>2207</v>
      </c>
      <c r="AS2861" s="362" t="s">
        <v>2207</v>
      </c>
      <c r="AT2861" s="105"/>
      <c r="AU2861" s="105" t="s">
        <v>3651</v>
      </c>
      <c r="AV2861" s="126">
        <v>6.6999999999999993</v>
      </c>
    </row>
    <row r="2862" spans="1:48" ht="23.25" customHeight="1">
      <c r="B2862" s="440"/>
      <c r="D2862" s="105" t="s">
        <v>272</v>
      </c>
      <c r="E2862" s="164" t="s">
        <v>272</v>
      </c>
      <c r="F2862" s="165" t="s">
        <v>993</v>
      </c>
      <c r="G2862" s="126">
        <v>6.6999999999999993</v>
      </c>
      <c r="H2862" s="166">
        <v>687</v>
      </c>
      <c r="I2862" s="166">
        <v>729</v>
      </c>
      <c r="J2862" s="166">
        <v>839</v>
      </c>
      <c r="K2862" s="357">
        <v>687</v>
      </c>
      <c r="L2862" s="357">
        <v>729</v>
      </c>
      <c r="M2862" s="357">
        <v>839</v>
      </c>
      <c r="N2862" s="357">
        <v>746</v>
      </c>
      <c r="O2862" s="357">
        <v>674</v>
      </c>
      <c r="P2862" s="357">
        <v>729</v>
      </c>
      <c r="Q2862" s="357">
        <v>839</v>
      </c>
      <c r="R2862" s="357">
        <v>707</v>
      </c>
      <c r="S2862" s="362" t="s">
        <v>2207</v>
      </c>
      <c r="T2862" s="362" t="s">
        <v>2207</v>
      </c>
      <c r="U2862" s="362" t="s">
        <v>2207</v>
      </c>
      <c r="V2862" s="362" t="s">
        <v>2207</v>
      </c>
      <c r="W2862" s="362" t="s">
        <v>2207</v>
      </c>
      <c r="X2862" s="357">
        <v>642</v>
      </c>
      <c r="Y2862" s="357">
        <v>717</v>
      </c>
      <c r="Z2862" s="357">
        <v>900</v>
      </c>
      <c r="AA2862" s="357">
        <v>755</v>
      </c>
      <c r="AB2862" s="357">
        <v>642</v>
      </c>
      <c r="AC2862" s="357">
        <v>751</v>
      </c>
      <c r="AD2862" s="357">
        <v>900</v>
      </c>
      <c r="AE2862" s="357">
        <v>755</v>
      </c>
      <c r="AF2862" s="357">
        <v>677</v>
      </c>
      <c r="AG2862" s="357">
        <v>788</v>
      </c>
      <c r="AH2862" s="357">
        <v>942</v>
      </c>
      <c r="AI2862" s="368" t="s">
        <v>2207</v>
      </c>
      <c r="AJ2862" s="357">
        <v>645</v>
      </c>
      <c r="AK2862" s="357">
        <v>721</v>
      </c>
      <c r="AL2862" s="357">
        <v>903</v>
      </c>
      <c r="AM2862" s="357">
        <v>645</v>
      </c>
      <c r="AN2862" s="357">
        <v>741</v>
      </c>
      <c r="AO2862" s="357">
        <v>865</v>
      </c>
      <c r="AP2862" s="362" t="s">
        <v>2207</v>
      </c>
      <c r="AQ2862" s="362" t="s">
        <v>2207</v>
      </c>
      <c r="AR2862" s="362" t="s">
        <v>2207</v>
      </c>
      <c r="AS2862" s="357">
        <v>926</v>
      </c>
      <c r="AT2862" s="105"/>
      <c r="AU2862" s="105" t="s">
        <v>272</v>
      </c>
      <c r="AV2862" s="126">
        <v>6.6999999999999993</v>
      </c>
    </row>
    <row r="2863" spans="1:48" ht="23.25" customHeight="1">
      <c r="B2863" s="440"/>
      <c r="D2863" s="105" t="s">
        <v>3652</v>
      </c>
      <c r="E2863" s="164" t="s">
        <v>3652</v>
      </c>
      <c r="F2863" s="165" t="s">
        <v>993</v>
      </c>
      <c r="G2863" s="126">
        <v>6.6999999999999993</v>
      </c>
      <c r="H2863" s="166">
        <v>687</v>
      </c>
      <c r="I2863" s="166">
        <v>729</v>
      </c>
      <c r="J2863" s="166">
        <v>839</v>
      </c>
      <c r="K2863" s="357">
        <v>687</v>
      </c>
      <c r="L2863" s="357">
        <v>729</v>
      </c>
      <c r="M2863" s="357">
        <v>839</v>
      </c>
      <c r="N2863" s="357">
        <v>746</v>
      </c>
      <c r="O2863" s="357">
        <v>674</v>
      </c>
      <c r="P2863" s="357">
        <v>729</v>
      </c>
      <c r="Q2863" s="357">
        <v>839</v>
      </c>
      <c r="R2863" s="357">
        <v>707</v>
      </c>
      <c r="S2863" s="362" t="s">
        <v>2207</v>
      </c>
      <c r="T2863" s="362" t="s">
        <v>2207</v>
      </c>
      <c r="U2863" s="362" t="s">
        <v>2207</v>
      </c>
      <c r="V2863" s="362" t="s">
        <v>2207</v>
      </c>
      <c r="W2863" s="362" t="s">
        <v>2207</v>
      </c>
      <c r="X2863" s="357">
        <v>642</v>
      </c>
      <c r="Y2863" s="357">
        <v>717</v>
      </c>
      <c r="Z2863" s="357">
        <v>900</v>
      </c>
      <c r="AA2863" s="357">
        <v>755</v>
      </c>
      <c r="AB2863" s="357">
        <v>642</v>
      </c>
      <c r="AC2863" s="357">
        <v>751</v>
      </c>
      <c r="AD2863" s="357">
        <v>900</v>
      </c>
      <c r="AE2863" s="357">
        <v>755</v>
      </c>
      <c r="AF2863" s="357">
        <v>677</v>
      </c>
      <c r="AG2863" s="357">
        <v>788</v>
      </c>
      <c r="AH2863" s="357">
        <v>942</v>
      </c>
      <c r="AI2863" s="368" t="s">
        <v>2207</v>
      </c>
      <c r="AJ2863" s="357">
        <v>645</v>
      </c>
      <c r="AK2863" s="357">
        <v>721</v>
      </c>
      <c r="AL2863" s="357">
        <v>903</v>
      </c>
      <c r="AM2863" s="357">
        <v>645</v>
      </c>
      <c r="AN2863" s="357">
        <v>741</v>
      </c>
      <c r="AO2863" s="357">
        <v>865</v>
      </c>
      <c r="AP2863" s="362" t="s">
        <v>2207</v>
      </c>
      <c r="AQ2863" s="362" t="s">
        <v>2207</v>
      </c>
      <c r="AR2863" s="362" t="s">
        <v>2207</v>
      </c>
      <c r="AS2863" s="357">
        <v>926</v>
      </c>
      <c r="AT2863" s="105"/>
      <c r="AU2863" s="105" t="s">
        <v>3652</v>
      </c>
      <c r="AV2863" s="126">
        <v>6.6999999999999993</v>
      </c>
    </row>
    <row r="2864" spans="1:48" ht="23.25" customHeight="1">
      <c r="B2864" s="440"/>
      <c r="D2864" s="105" t="s">
        <v>274</v>
      </c>
      <c r="E2864" s="164" t="s">
        <v>274</v>
      </c>
      <c r="F2864" s="165" t="s">
        <v>889</v>
      </c>
      <c r="G2864" s="126">
        <v>6.6999999999999993</v>
      </c>
      <c r="H2864" s="166">
        <v>761</v>
      </c>
      <c r="I2864" s="166">
        <v>801</v>
      </c>
      <c r="J2864" s="166">
        <v>922</v>
      </c>
      <c r="K2864" s="357">
        <v>761</v>
      </c>
      <c r="L2864" s="357">
        <v>801</v>
      </c>
      <c r="M2864" s="357">
        <v>922</v>
      </c>
      <c r="N2864" s="357">
        <v>822</v>
      </c>
      <c r="O2864" s="357">
        <v>747</v>
      </c>
      <c r="P2864" s="357">
        <v>802</v>
      </c>
      <c r="Q2864" s="357">
        <v>923</v>
      </c>
      <c r="R2864" s="357">
        <v>751</v>
      </c>
      <c r="S2864" s="362" t="s">
        <v>2207</v>
      </c>
      <c r="T2864" s="362" t="s">
        <v>2207</v>
      </c>
      <c r="U2864" s="362" t="s">
        <v>2207</v>
      </c>
      <c r="V2864" s="362" t="s">
        <v>2207</v>
      </c>
      <c r="W2864" s="362" t="s">
        <v>2207</v>
      </c>
      <c r="X2864" s="357">
        <v>726</v>
      </c>
      <c r="Y2864" s="357">
        <v>803</v>
      </c>
      <c r="Z2864" s="357">
        <v>1001</v>
      </c>
      <c r="AA2864" s="357">
        <v>849</v>
      </c>
      <c r="AB2864" s="357">
        <v>758</v>
      </c>
      <c r="AC2864" s="357">
        <v>870</v>
      </c>
      <c r="AD2864" s="357">
        <v>1039</v>
      </c>
      <c r="AE2864" s="357">
        <v>884</v>
      </c>
      <c r="AF2864" s="357">
        <v>935</v>
      </c>
      <c r="AG2864" s="357">
        <v>1050</v>
      </c>
      <c r="AH2864" s="357">
        <v>1252</v>
      </c>
      <c r="AI2864" s="368" t="s">
        <v>2207</v>
      </c>
      <c r="AJ2864" s="357">
        <v>729</v>
      </c>
      <c r="AK2864" s="357">
        <v>807</v>
      </c>
      <c r="AL2864" s="357">
        <v>1004</v>
      </c>
      <c r="AM2864" s="357">
        <v>761</v>
      </c>
      <c r="AN2864" s="357">
        <v>857</v>
      </c>
      <c r="AO2864" s="357">
        <v>999</v>
      </c>
      <c r="AP2864" s="362" t="s">
        <v>2207</v>
      </c>
      <c r="AQ2864" s="362" t="s">
        <v>2207</v>
      </c>
      <c r="AR2864" s="362" t="s">
        <v>2207</v>
      </c>
      <c r="AS2864" s="362" t="s">
        <v>2207</v>
      </c>
      <c r="AT2864" s="105"/>
      <c r="AU2864" s="105" t="s">
        <v>274</v>
      </c>
      <c r="AV2864" s="126">
        <v>6.6999999999999993</v>
      </c>
    </row>
    <row r="2865" spans="1:48" ht="23.25" customHeight="1">
      <c r="B2865" s="440"/>
      <c r="D2865" s="105" t="s">
        <v>3654</v>
      </c>
      <c r="E2865" s="164" t="s">
        <v>3654</v>
      </c>
      <c r="F2865" s="165" t="s">
        <v>889</v>
      </c>
      <c r="G2865" s="126">
        <v>6.6999999999999993</v>
      </c>
      <c r="H2865" s="166">
        <v>761</v>
      </c>
      <c r="I2865" s="166">
        <v>801</v>
      </c>
      <c r="J2865" s="166">
        <v>922</v>
      </c>
      <c r="K2865" s="357">
        <v>761</v>
      </c>
      <c r="L2865" s="357">
        <v>801</v>
      </c>
      <c r="M2865" s="357">
        <v>922</v>
      </c>
      <c r="N2865" s="357">
        <v>822</v>
      </c>
      <c r="O2865" s="357">
        <v>747</v>
      </c>
      <c r="P2865" s="357">
        <v>802</v>
      </c>
      <c r="Q2865" s="357">
        <v>923</v>
      </c>
      <c r="R2865" s="357">
        <v>751</v>
      </c>
      <c r="S2865" s="362" t="s">
        <v>2207</v>
      </c>
      <c r="T2865" s="362" t="s">
        <v>2207</v>
      </c>
      <c r="U2865" s="362" t="s">
        <v>2207</v>
      </c>
      <c r="V2865" s="362" t="s">
        <v>2207</v>
      </c>
      <c r="W2865" s="362" t="s">
        <v>2207</v>
      </c>
      <c r="X2865" s="357">
        <v>726</v>
      </c>
      <c r="Y2865" s="357">
        <v>803</v>
      </c>
      <c r="Z2865" s="357">
        <v>1001</v>
      </c>
      <c r="AA2865" s="357">
        <v>849</v>
      </c>
      <c r="AB2865" s="357">
        <v>758</v>
      </c>
      <c r="AC2865" s="357">
        <v>870</v>
      </c>
      <c r="AD2865" s="357">
        <v>1039</v>
      </c>
      <c r="AE2865" s="357">
        <v>884</v>
      </c>
      <c r="AF2865" s="357">
        <v>935</v>
      </c>
      <c r="AG2865" s="357">
        <v>1050</v>
      </c>
      <c r="AH2865" s="357">
        <v>1252</v>
      </c>
      <c r="AI2865" s="368" t="s">
        <v>2207</v>
      </c>
      <c r="AJ2865" s="357">
        <v>729</v>
      </c>
      <c r="AK2865" s="357">
        <v>807</v>
      </c>
      <c r="AL2865" s="357">
        <v>1004</v>
      </c>
      <c r="AM2865" s="357">
        <v>761</v>
      </c>
      <c r="AN2865" s="357">
        <v>857</v>
      </c>
      <c r="AO2865" s="357">
        <v>999</v>
      </c>
      <c r="AP2865" s="362" t="s">
        <v>2207</v>
      </c>
      <c r="AQ2865" s="362" t="s">
        <v>2207</v>
      </c>
      <c r="AR2865" s="362" t="s">
        <v>2207</v>
      </c>
      <c r="AS2865" s="362" t="s">
        <v>2207</v>
      </c>
      <c r="AT2865" s="105"/>
      <c r="AU2865" s="105" t="s">
        <v>3654</v>
      </c>
      <c r="AV2865" s="126">
        <v>6.6999999999999993</v>
      </c>
    </row>
    <row r="2866" spans="1:48" ht="23.25" customHeight="1">
      <c r="A2866" s="444"/>
      <c r="B2866" s="440"/>
      <c r="D2866" s="105" t="s">
        <v>3084</v>
      </c>
      <c r="E2866" s="164" t="s">
        <v>3084</v>
      </c>
      <c r="F2866" s="165" t="s">
        <v>3824</v>
      </c>
      <c r="G2866" s="126">
        <v>2.2000000000000002</v>
      </c>
      <c r="H2866" s="166">
        <v>500</v>
      </c>
      <c r="I2866" s="166">
        <v>514</v>
      </c>
      <c r="J2866" s="166">
        <v>618</v>
      </c>
      <c r="K2866" s="357">
        <v>500</v>
      </c>
      <c r="L2866" s="357">
        <v>514</v>
      </c>
      <c r="M2866" s="357">
        <v>618</v>
      </c>
      <c r="N2866" s="357">
        <v>564</v>
      </c>
      <c r="O2866" s="357">
        <v>490</v>
      </c>
      <c r="P2866" s="357">
        <v>514</v>
      </c>
      <c r="Q2866" s="357">
        <v>591</v>
      </c>
      <c r="R2866" s="357">
        <v>547</v>
      </c>
      <c r="S2866" s="362" t="s">
        <v>2207</v>
      </c>
      <c r="T2866" s="362" t="s">
        <v>2207</v>
      </c>
      <c r="U2866" s="362" t="s">
        <v>2207</v>
      </c>
      <c r="V2866" s="362" t="s">
        <v>2207</v>
      </c>
      <c r="W2866" s="362" t="s">
        <v>2207</v>
      </c>
      <c r="X2866" s="357">
        <v>522</v>
      </c>
      <c r="Y2866" s="357">
        <v>580</v>
      </c>
      <c r="Z2866" s="357">
        <v>683</v>
      </c>
      <c r="AA2866" s="357">
        <v>595</v>
      </c>
      <c r="AB2866" s="357">
        <v>522</v>
      </c>
      <c r="AC2866" s="357">
        <v>593</v>
      </c>
      <c r="AD2866" s="357">
        <v>699</v>
      </c>
      <c r="AE2866" s="357">
        <v>595</v>
      </c>
      <c r="AF2866" s="357">
        <v>590</v>
      </c>
      <c r="AG2866" s="357">
        <v>650</v>
      </c>
      <c r="AH2866" s="357">
        <v>765</v>
      </c>
      <c r="AI2866" s="368" t="s">
        <v>2207</v>
      </c>
      <c r="AJ2866" s="357">
        <v>522</v>
      </c>
      <c r="AK2866" s="357">
        <v>580</v>
      </c>
      <c r="AL2866" s="357">
        <v>683</v>
      </c>
      <c r="AM2866" s="357">
        <v>522</v>
      </c>
      <c r="AN2866" s="357">
        <v>582</v>
      </c>
      <c r="AO2866" s="357">
        <v>670</v>
      </c>
      <c r="AP2866" s="362" t="s">
        <v>2207</v>
      </c>
      <c r="AQ2866" s="362" t="s">
        <v>2207</v>
      </c>
      <c r="AR2866" s="362" t="s">
        <v>2207</v>
      </c>
      <c r="AS2866" s="357">
        <v>666</v>
      </c>
      <c r="AT2866" s="105"/>
      <c r="AU2866" s="105" t="s">
        <v>3084</v>
      </c>
      <c r="AV2866" s="126">
        <v>2.2000000000000002</v>
      </c>
    </row>
    <row r="2867" spans="1:48" ht="23.25" customHeight="1">
      <c r="A2867" s="444"/>
      <c r="B2867" s="440"/>
      <c r="D2867" s="105" t="s">
        <v>3085</v>
      </c>
      <c r="E2867" s="164" t="s">
        <v>3085</v>
      </c>
      <c r="F2867" s="165" t="s">
        <v>3816</v>
      </c>
      <c r="G2867" s="126">
        <v>2.2000000000000002</v>
      </c>
      <c r="H2867" s="166">
        <v>367</v>
      </c>
      <c r="I2867" s="166">
        <v>385</v>
      </c>
      <c r="J2867" s="166">
        <v>471</v>
      </c>
      <c r="K2867" s="357">
        <v>367</v>
      </c>
      <c r="L2867" s="357">
        <v>385</v>
      </c>
      <c r="M2867" s="357">
        <v>471</v>
      </c>
      <c r="N2867" s="357">
        <v>428</v>
      </c>
      <c r="O2867" s="357">
        <v>360</v>
      </c>
      <c r="P2867" s="357">
        <v>385</v>
      </c>
      <c r="Q2867" s="357">
        <v>443</v>
      </c>
      <c r="R2867" s="357">
        <v>409</v>
      </c>
      <c r="S2867" s="362" t="s">
        <v>2207</v>
      </c>
      <c r="T2867" s="362" t="s">
        <v>2207</v>
      </c>
      <c r="U2867" s="362" t="s">
        <v>2207</v>
      </c>
      <c r="V2867" s="362" t="s">
        <v>2207</v>
      </c>
      <c r="W2867" s="362" t="s">
        <v>2207</v>
      </c>
      <c r="X2867" s="357">
        <v>360</v>
      </c>
      <c r="Y2867" s="357">
        <v>405</v>
      </c>
      <c r="Z2867" s="357">
        <v>477</v>
      </c>
      <c r="AA2867" s="357">
        <v>419</v>
      </c>
      <c r="AB2867" s="357">
        <v>360</v>
      </c>
      <c r="AC2867" s="357">
        <v>412</v>
      </c>
      <c r="AD2867" s="357">
        <v>485</v>
      </c>
      <c r="AE2867" s="357">
        <v>419</v>
      </c>
      <c r="AF2867" s="357">
        <v>395</v>
      </c>
      <c r="AG2867" s="357">
        <v>440</v>
      </c>
      <c r="AH2867" s="357">
        <v>518</v>
      </c>
      <c r="AI2867" s="368" t="s">
        <v>2207</v>
      </c>
      <c r="AJ2867" s="357">
        <v>360</v>
      </c>
      <c r="AK2867" s="357">
        <v>405</v>
      </c>
      <c r="AL2867" s="357">
        <v>477</v>
      </c>
      <c r="AM2867" s="357">
        <v>360</v>
      </c>
      <c r="AN2867" s="357">
        <v>404</v>
      </c>
      <c r="AO2867" s="357">
        <v>465</v>
      </c>
      <c r="AP2867" s="362" t="s">
        <v>2207</v>
      </c>
      <c r="AQ2867" s="362" t="s">
        <v>2207</v>
      </c>
      <c r="AR2867" s="362" t="s">
        <v>2207</v>
      </c>
      <c r="AS2867" s="357">
        <v>493</v>
      </c>
      <c r="AT2867" s="105"/>
      <c r="AU2867" s="105" t="s">
        <v>3085</v>
      </c>
      <c r="AV2867" s="126">
        <v>2.2000000000000002</v>
      </c>
    </row>
    <row r="2868" spans="1:48" ht="23.25" customHeight="1">
      <c r="A2868" s="396"/>
      <c r="B2868" s="440"/>
      <c r="D2868" s="105" t="s">
        <v>3655</v>
      </c>
      <c r="E2868" s="164" t="s">
        <v>3655</v>
      </c>
      <c r="F2868" s="165" t="s">
        <v>3816</v>
      </c>
      <c r="G2868" s="126">
        <v>2.2000000000000002</v>
      </c>
      <c r="H2868" s="166">
        <v>367</v>
      </c>
      <c r="I2868" s="166">
        <v>385</v>
      </c>
      <c r="J2868" s="166">
        <v>471</v>
      </c>
      <c r="K2868" s="357">
        <v>367</v>
      </c>
      <c r="L2868" s="357">
        <v>385</v>
      </c>
      <c r="M2868" s="357">
        <v>471</v>
      </c>
      <c r="N2868" s="357">
        <v>428</v>
      </c>
      <c r="O2868" s="357">
        <v>360</v>
      </c>
      <c r="P2868" s="357">
        <v>385</v>
      </c>
      <c r="Q2868" s="357">
        <v>443</v>
      </c>
      <c r="R2868" s="357">
        <v>409</v>
      </c>
      <c r="S2868" s="362" t="s">
        <v>2207</v>
      </c>
      <c r="T2868" s="362" t="s">
        <v>2207</v>
      </c>
      <c r="U2868" s="362" t="s">
        <v>2207</v>
      </c>
      <c r="V2868" s="362" t="s">
        <v>2207</v>
      </c>
      <c r="W2868" s="362" t="s">
        <v>2207</v>
      </c>
      <c r="X2868" s="357">
        <v>360</v>
      </c>
      <c r="Y2868" s="357">
        <v>405</v>
      </c>
      <c r="Z2868" s="357">
        <v>477</v>
      </c>
      <c r="AA2868" s="357">
        <v>419</v>
      </c>
      <c r="AB2868" s="357">
        <v>360</v>
      </c>
      <c r="AC2868" s="357">
        <v>412</v>
      </c>
      <c r="AD2868" s="357">
        <v>485</v>
      </c>
      <c r="AE2868" s="357">
        <v>419</v>
      </c>
      <c r="AF2868" s="357">
        <v>395</v>
      </c>
      <c r="AG2868" s="357">
        <v>440</v>
      </c>
      <c r="AH2868" s="357">
        <v>518</v>
      </c>
      <c r="AI2868" s="368" t="s">
        <v>2207</v>
      </c>
      <c r="AJ2868" s="357">
        <v>360</v>
      </c>
      <c r="AK2868" s="357">
        <v>405</v>
      </c>
      <c r="AL2868" s="357">
        <v>477</v>
      </c>
      <c r="AM2868" s="357">
        <v>360</v>
      </c>
      <c r="AN2868" s="357">
        <v>404</v>
      </c>
      <c r="AO2868" s="357">
        <v>465</v>
      </c>
      <c r="AP2868" s="362" t="s">
        <v>2207</v>
      </c>
      <c r="AQ2868" s="362" t="s">
        <v>2207</v>
      </c>
      <c r="AR2868" s="362" t="s">
        <v>2207</v>
      </c>
      <c r="AS2868" s="357">
        <v>493</v>
      </c>
      <c r="AT2868" s="105"/>
      <c r="AU2868" s="105" t="s">
        <v>3655</v>
      </c>
      <c r="AV2868" s="126">
        <v>2.2000000000000002</v>
      </c>
    </row>
    <row r="2869" spans="1:48" ht="23.25" customHeight="1">
      <c r="B2869" s="440"/>
      <c r="D2869" s="105" t="s">
        <v>3088</v>
      </c>
      <c r="E2869" s="164" t="s">
        <v>3088</v>
      </c>
      <c r="F2869" s="165" t="s">
        <v>3825</v>
      </c>
      <c r="G2869" s="126">
        <v>2.8000000000000003</v>
      </c>
      <c r="H2869" s="166">
        <v>518</v>
      </c>
      <c r="I2869" s="166">
        <v>535</v>
      </c>
      <c r="J2869" s="166">
        <v>644</v>
      </c>
      <c r="K2869" s="357">
        <v>518</v>
      </c>
      <c r="L2869" s="357">
        <v>535</v>
      </c>
      <c r="M2869" s="357">
        <v>644</v>
      </c>
      <c r="N2869" s="357">
        <v>587</v>
      </c>
      <c r="O2869" s="357">
        <v>509</v>
      </c>
      <c r="P2869" s="357">
        <v>535</v>
      </c>
      <c r="Q2869" s="357">
        <v>616</v>
      </c>
      <c r="R2869" s="357">
        <v>569</v>
      </c>
      <c r="S2869" s="362" t="s">
        <v>2207</v>
      </c>
      <c r="T2869" s="362" t="s">
        <v>2207</v>
      </c>
      <c r="U2869" s="362" t="s">
        <v>2207</v>
      </c>
      <c r="V2869" s="362" t="s">
        <v>2207</v>
      </c>
      <c r="W2869" s="362" t="s">
        <v>2207</v>
      </c>
      <c r="X2869" s="357">
        <v>543</v>
      </c>
      <c r="Y2869" s="357">
        <v>610</v>
      </c>
      <c r="Z2869" s="357">
        <v>718</v>
      </c>
      <c r="AA2869" s="357">
        <v>620</v>
      </c>
      <c r="AB2869" s="357">
        <v>543</v>
      </c>
      <c r="AC2869" s="357">
        <v>623</v>
      </c>
      <c r="AD2869" s="357">
        <v>734</v>
      </c>
      <c r="AE2869" s="357">
        <v>620</v>
      </c>
      <c r="AF2869" s="357">
        <v>612</v>
      </c>
      <c r="AG2869" s="357">
        <v>679</v>
      </c>
      <c r="AH2869" s="357">
        <v>800</v>
      </c>
      <c r="AI2869" s="368" t="s">
        <v>2207</v>
      </c>
      <c r="AJ2869" s="357">
        <v>543</v>
      </c>
      <c r="AK2869" s="357">
        <v>610</v>
      </c>
      <c r="AL2869" s="357">
        <v>718</v>
      </c>
      <c r="AM2869" s="357">
        <v>543</v>
      </c>
      <c r="AN2869" s="357">
        <v>611</v>
      </c>
      <c r="AO2869" s="357">
        <v>703</v>
      </c>
      <c r="AP2869" s="362" t="s">
        <v>2207</v>
      </c>
      <c r="AQ2869" s="362" t="s">
        <v>2207</v>
      </c>
      <c r="AR2869" s="362" t="s">
        <v>2207</v>
      </c>
      <c r="AS2869" s="357">
        <v>694</v>
      </c>
      <c r="AT2869" s="105"/>
      <c r="AU2869" s="105" t="s">
        <v>3088</v>
      </c>
      <c r="AV2869" s="126">
        <v>2.8000000000000003</v>
      </c>
    </row>
    <row r="2870" spans="1:48" ht="23.25" customHeight="1">
      <c r="B2870" s="440"/>
      <c r="D2870" s="105" t="s">
        <v>3089</v>
      </c>
      <c r="E2870" s="164" t="s">
        <v>3089</v>
      </c>
      <c r="F2870" s="165" t="s">
        <v>3818</v>
      </c>
      <c r="G2870" s="126">
        <v>2.8000000000000003</v>
      </c>
      <c r="H2870" s="166">
        <v>384</v>
      </c>
      <c r="I2870" s="166">
        <v>404</v>
      </c>
      <c r="J2870" s="166">
        <v>493</v>
      </c>
      <c r="K2870" s="357">
        <v>384</v>
      </c>
      <c r="L2870" s="357">
        <v>404</v>
      </c>
      <c r="M2870" s="357">
        <v>493</v>
      </c>
      <c r="N2870" s="357">
        <v>448</v>
      </c>
      <c r="O2870" s="357">
        <v>377</v>
      </c>
      <c r="P2870" s="357">
        <v>404</v>
      </c>
      <c r="Q2870" s="357">
        <v>465</v>
      </c>
      <c r="R2870" s="357">
        <v>429</v>
      </c>
      <c r="S2870" s="362" t="s">
        <v>2207</v>
      </c>
      <c r="T2870" s="362" t="s">
        <v>2207</v>
      </c>
      <c r="U2870" s="362" t="s">
        <v>2207</v>
      </c>
      <c r="V2870" s="362" t="s">
        <v>2207</v>
      </c>
      <c r="W2870" s="362" t="s">
        <v>2207</v>
      </c>
      <c r="X2870" s="357">
        <v>376</v>
      </c>
      <c r="Y2870" s="357">
        <v>427</v>
      </c>
      <c r="Z2870" s="357">
        <v>503</v>
      </c>
      <c r="AA2870" s="357">
        <v>438</v>
      </c>
      <c r="AB2870" s="357">
        <v>376</v>
      </c>
      <c r="AC2870" s="357">
        <v>433</v>
      </c>
      <c r="AD2870" s="357">
        <v>511</v>
      </c>
      <c r="AE2870" s="357">
        <v>438</v>
      </c>
      <c r="AF2870" s="357">
        <v>411</v>
      </c>
      <c r="AG2870" s="357">
        <v>462</v>
      </c>
      <c r="AH2870" s="357">
        <v>544</v>
      </c>
      <c r="AI2870" s="368" t="s">
        <v>2207</v>
      </c>
      <c r="AJ2870" s="357">
        <v>376</v>
      </c>
      <c r="AK2870" s="357">
        <v>427</v>
      </c>
      <c r="AL2870" s="357">
        <v>503</v>
      </c>
      <c r="AM2870" s="357">
        <v>376</v>
      </c>
      <c r="AN2870" s="357">
        <v>425</v>
      </c>
      <c r="AO2870" s="357">
        <v>489</v>
      </c>
      <c r="AP2870" s="362" t="s">
        <v>2207</v>
      </c>
      <c r="AQ2870" s="362" t="s">
        <v>2207</v>
      </c>
      <c r="AR2870" s="362" t="s">
        <v>2207</v>
      </c>
      <c r="AS2870" s="357">
        <v>526</v>
      </c>
      <c r="AT2870" s="105"/>
      <c r="AU2870" s="105" t="s">
        <v>3089</v>
      </c>
      <c r="AV2870" s="126">
        <v>2.8000000000000003</v>
      </c>
    </row>
    <row r="2871" spans="1:48" ht="23.25" customHeight="1">
      <c r="B2871" s="440"/>
      <c r="D2871" s="105" t="s">
        <v>3657</v>
      </c>
      <c r="E2871" s="164" t="s">
        <v>3657</v>
      </c>
      <c r="F2871" s="165" t="s">
        <v>3818</v>
      </c>
      <c r="G2871" s="126">
        <v>2.8000000000000003</v>
      </c>
      <c r="H2871" s="166">
        <v>384</v>
      </c>
      <c r="I2871" s="166">
        <v>404</v>
      </c>
      <c r="J2871" s="166">
        <v>493</v>
      </c>
      <c r="K2871" s="357">
        <v>384</v>
      </c>
      <c r="L2871" s="357">
        <v>404</v>
      </c>
      <c r="M2871" s="357">
        <v>493</v>
      </c>
      <c r="N2871" s="357">
        <v>448</v>
      </c>
      <c r="O2871" s="357">
        <v>377</v>
      </c>
      <c r="P2871" s="357">
        <v>404</v>
      </c>
      <c r="Q2871" s="357">
        <v>465</v>
      </c>
      <c r="R2871" s="357">
        <v>429</v>
      </c>
      <c r="S2871" s="362" t="s">
        <v>2207</v>
      </c>
      <c r="T2871" s="362" t="s">
        <v>2207</v>
      </c>
      <c r="U2871" s="362" t="s">
        <v>2207</v>
      </c>
      <c r="V2871" s="362" t="s">
        <v>2207</v>
      </c>
      <c r="W2871" s="362" t="s">
        <v>2207</v>
      </c>
      <c r="X2871" s="357">
        <v>376</v>
      </c>
      <c r="Y2871" s="357">
        <v>427</v>
      </c>
      <c r="Z2871" s="357">
        <v>503</v>
      </c>
      <c r="AA2871" s="357">
        <v>438</v>
      </c>
      <c r="AB2871" s="357">
        <v>376</v>
      </c>
      <c r="AC2871" s="357">
        <v>433</v>
      </c>
      <c r="AD2871" s="357">
        <v>511</v>
      </c>
      <c r="AE2871" s="357">
        <v>438</v>
      </c>
      <c r="AF2871" s="357">
        <v>411</v>
      </c>
      <c r="AG2871" s="357">
        <v>462</v>
      </c>
      <c r="AH2871" s="357">
        <v>544</v>
      </c>
      <c r="AI2871" s="368" t="s">
        <v>2207</v>
      </c>
      <c r="AJ2871" s="357">
        <v>376</v>
      </c>
      <c r="AK2871" s="357">
        <v>427</v>
      </c>
      <c r="AL2871" s="357">
        <v>503</v>
      </c>
      <c r="AM2871" s="357">
        <v>376</v>
      </c>
      <c r="AN2871" s="357">
        <v>425</v>
      </c>
      <c r="AO2871" s="357">
        <v>489</v>
      </c>
      <c r="AP2871" s="362" t="s">
        <v>2207</v>
      </c>
      <c r="AQ2871" s="362" t="s">
        <v>2207</v>
      </c>
      <c r="AR2871" s="362" t="s">
        <v>2207</v>
      </c>
      <c r="AS2871" s="357">
        <v>526</v>
      </c>
      <c r="AT2871" s="105"/>
      <c r="AU2871" s="105" t="s">
        <v>3657</v>
      </c>
      <c r="AV2871" s="126">
        <v>2.8000000000000003</v>
      </c>
    </row>
    <row r="2872" spans="1:48" ht="23.25" customHeight="1">
      <c r="B2872" s="440"/>
      <c r="D2872" s="105" t="s">
        <v>4237</v>
      </c>
      <c r="E2872" s="164" t="s">
        <v>4237</v>
      </c>
      <c r="F2872" s="165" t="s">
        <v>4312</v>
      </c>
      <c r="G2872" s="126">
        <v>3.3000000000000003</v>
      </c>
      <c r="H2872" s="166">
        <v>592</v>
      </c>
      <c r="I2872" s="166">
        <v>602</v>
      </c>
      <c r="J2872" s="166">
        <v>693</v>
      </c>
      <c r="K2872" s="357">
        <v>592</v>
      </c>
      <c r="L2872" s="357">
        <v>602</v>
      </c>
      <c r="M2872" s="357">
        <v>693</v>
      </c>
      <c r="N2872" s="357">
        <v>659</v>
      </c>
      <c r="O2872" s="357">
        <v>581</v>
      </c>
      <c r="P2872" s="357">
        <v>602</v>
      </c>
      <c r="Q2872" s="357">
        <v>693</v>
      </c>
      <c r="R2872" s="357">
        <v>640</v>
      </c>
      <c r="S2872" s="362" t="s">
        <v>2207</v>
      </c>
      <c r="T2872" s="362" t="s">
        <v>2207</v>
      </c>
      <c r="U2872" s="362" t="s">
        <v>2207</v>
      </c>
      <c r="V2872" s="362" t="s">
        <v>2207</v>
      </c>
      <c r="W2872" s="362" t="s">
        <v>2207</v>
      </c>
      <c r="X2872" s="357">
        <v>624</v>
      </c>
      <c r="Y2872" s="357">
        <v>693</v>
      </c>
      <c r="Z2872" s="357">
        <v>816</v>
      </c>
      <c r="AA2872" s="357">
        <v>702</v>
      </c>
      <c r="AB2872" s="357">
        <v>603</v>
      </c>
      <c r="AC2872" s="357">
        <v>685</v>
      </c>
      <c r="AD2872" s="357">
        <v>806</v>
      </c>
      <c r="AE2872" s="357">
        <v>679</v>
      </c>
      <c r="AF2872" s="357">
        <v>672</v>
      </c>
      <c r="AG2872" s="357">
        <v>741</v>
      </c>
      <c r="AH2872" s="357">
        <v>873</v>
      </c>
      <c r="AI2872" s="368" t="s">
        <v>2207</v>
      </c>
      <c r="AJ2872" s="357">
        <v>624</v>
      </c>
      <c r="AK2872" s="357">
        <v>693</v>
      </c>
      <c r="AL2872" s="357">
        <v>816</v>
      </c>
      <c r="AM2872" s="357">
        <v>603</v>
      </c>
      <c r="AN2872" s="357">
        <v>671</v>
      </c>
      <c r="AO2872" s="357">
        <v>773</v>
      </c>
      <c r="AP2872" s="362" t="s">
        <v>2207</v>
      </c>
      <c r="AQ2872" s="362" t="s">
        <v>2207</v>
      </c>
      <c r="AR2872" s="362" t="s">
        <v>2207</v>
      </c>
      <c r="AS2872" s="357">
        <v>753</v>
      </c>
      <c r="AT2872" s="105"/>
      <c r="AU2872" s="105" t="s">
        <v>4237</v>
      </c>
      <c r="AV2872" s="126">
        <v>3.3000000000000003</v>
      </c>
    </row>
    <row r="2873" spans="1:48" ht="23.25" customHeight="1">
      <c r="B2873" s="440"/>
      <c r="D2873" s="105" t="s">
        <v>4238</v>
      </c>
      <c r="E2873" s="164" t="s">
        <v>4238</v>
      </c>
      <c r="F2873" s="165" t="s">
        <v>4313</v>
      </c>
      <c r="G2873" s="126">
        <v>3.3000000000000003</v>
      </c>
      <c r="H2873" s="166">
        <v>641</v>
      </c>
      <c r="I2873" s="166">
        <v>650</v>
      </c>
      <c r="J2873" s="166">
        <v>748</v>
      </c>
      <c r="K2873" s="357">
        <v>641</v>
      </c>
      <c r="L2873" s="357">
        <v>650</v>
      </c>
      <c r="M2873" s="357">
        <v>748</v>
      </c>
      <c r="N2873" s="357">
        <v>713</v>
      </c>
      <c r="O2873" s="357">
        <v>629</v>
      </c>
      <c r="P2873" s="357">
        <v>650</v>
      </c>
      <c r="Q2873" s="357">
        <v>748</v>
      </c>
      <c r="R2873" s="357">
        <v>692</v>
      </c>
      <c r="S2873" s="362" t="s">
        <v>2207</v>
      </c>
      <c r="T2873" s="362" t="s">
        <v>2207</v>
      </c>
      <c r="U2873" s="362" t="s">
        <v>2207</v>
      </c>
      <c r="V2873" s="362" t="s">
        <v>2207</v>
      </c>
      <c r="W2873" s="362" t="s">
        <v>2207</v>
      </c>
      <c r="X2873" s="357">
        <v>697</v>
      </c>
      <c r="Y2873" s="357">
        <v>767</v>
      </c>
      <c r="Z2873" s="357">
        <v>903</v>
      </c>
      <c r="AA2873" s="357">
        <v>783</v>
      </c>
      <c r="AB2873" s="357">
        <v>676</v>
      </c>
      <c r="AC2873" s="357">
        <v>745</v>
      </c>
      <c r="AD2873" s="357">
        <v>878</v>
      </c>
      <c r="AE2873" s="357">
        <v>760</v>
      </c>
      <c r="AF2873" s="357">
        <v>866</v>
      </c>
      <c r="AG2873" s="357">
        <v>939</v>
      </c>
      <c r="AH2873" s="357">
        <v>1106</v>
      </c>
      <c r="AI2873" s="368" t="s">
        <v>2207</v>
      </c>
      <c r="AJ2873" s="357">
        <v>697</v>
      </c>
      <c r="AK2873" s="357">
        <v>767</v>
      </c>
      <c r="AL2873" s="357">
        <v>903</v>
      </c>
      <c r="AM2873" s="357">
        <v>676</v>
      </c>
      <c r="AN2873" s="357">
        <v>731</v>
      </c>
      <c r="AO2873" s="357">
        <v>841</v>
      </c>
      <c r="AP2873" s="362" t="s">
        <v>2207</v>
      </c>
      <c r="AQ2873" s="362" t="s">
        <v>2207</v>
      </c>
      <c r="AR2873" s="362" t="s">
        <v>2207</v>
      </c>
      <c r="AS2873" s="362" t="s">
        <v>2207</v>
      </c>
      <c r="AT2873" s="105"/>
      <c r="AU2873" s="105" t="s">
        <v>4238</v>
      </c>
      <c r="AV2873" s="126">
        <v>3.3000000000000003</v>
      </c>
    </row>
    <row r="2874" spans="1:48" ht="23.25" customHeight="1">
      <c r="B2874" s="440"/>
      <c r="D2874" s="105" t="s">
        <v>4239</v>
      </c>
      <c r="E2874" s="164" t="s">
        <v>4239</v>
      </c>
      <c r="F2874" s="165" t="s">
        <v>4310</v>
      </c>
      <c r="G2874" s="126">
        <v>3.3000000000000003</v>
      </c>
      <c r="H2874" s="166">
        <v>437</v>
      </c>
      <c r="I2874" s="166">
        <v>451</v>
      </c>
      <c r="J2874" s="166">
        <v>519</v>
      </c>
      <c r="K2874" s="357">
        <v>437</v>
      </c>
      <c r="L2874" s="357">
        <v>451</v>
      </c>
      <c r="M2874" s="357">
        <v>519</v>
      </c>
      <c r="N2874" s="357">
        <v>498</v>
      </c>
      <c r="O2874" s="357">
        <v>429</v>
      </c>
      <c r="P2874" s="357">
        <v>451</v>
      </c>
      <c r="Q2874" s="357">
        <v>519</v>
      </c>
      <c r="R2874" s="357">
        <v>479</v>
      </c>
      <c r="S2874" s="362" t="s">
        <v>2207</v>
      </c>
      <c r="T2874" s="362" t="s">
        <v>2207</v>
      </c>
      <c r="U2874" s="362" t="s">
        <v>2207</v>
      </c>
      <c r="V2874" s="362" t="s">
        <v>2207</v>
      </c>
      <c r="W2874" s="362" t="s">
        <v>2207</v>
      </c>
      <c r="X2874" s="357">
        <v>436</v>
      </c>
      <c r="Y2874" s="357">
        <v>486</v>
      </c>
      <c r="Z2874" s="357">
        <v>573</v>
      </c>
      <c r="AA2874" s="357">
        <v>497</v>
      </c>
      <c r="AB2874" s="357">
        <v>426</v>
      </c>
      <c r="AC2874" s="357">
        <v>482</v>
      </c>
      <c r="AD2874" s="357">
        <v>568</v>
      </c>
      <c r="AE2874" s="357">
        <v>486</v>
      </c>
      <c r="AF2874" s="357">
        <v>460</v>
      </c>
      <c r="AG2874" s="357">
        <v>510</v>
      </c>
      <c r="AH2874" s="357">
        <v>601</v>
      </c>
      <c r="AI2874" s="368" t="s">
        <v>2207</v>
      </c>
      <c r="AJ2874" s="357">
        <v>436</v>
      </c>
      <c r="AK2874" s="357">
        <v>486</v>
      </c>
      <c r="AL2874" s="357">
        <v>573</v>
      </c>
      <c r="AM2874" s="357">
        <v>426</v>
      </c>
      <c r="AN2874" s="357">
        <v>473</v>
      </c>
      <c r="AO2874" s="357">
        <v>544</v>
      </c>
      <c r="AP2874" s="362" t="s">
        <v>2207</v>
      </c>
      <c r="AQ2874" s="362" t="s">
        <v>2207</v>
      </c>
      <c r="AR2874" s="362" t="s">
        <v>2207</v>
      </c>
      <c r="AS2874" s="357">
        <v>584</v>
      </c>
      <c r="AT2874" s="105"/>
      <c r="AU2874" s="105" t="s">
        <v>4239</v>
      </c>
      <c r="AV2874" s="126">
        <v>3.3000000000000003</v>
      </c>
    </row>
    <row r="2875" spans="1:48" ht="23.25" customHeight="1">
      <c r="B2875" s="440"/>
      <c r="D2875" s="105" t="s">
        <v>4240</v>
      </c>
      <c r="E2875" s="164" t="s">
        <v>4240</v>
      </c>
      <c r="F2875" s="165" t="s">
        <v>4310</v>
      </c>
      <c r="G2875" s="126">
        <v>3.3000000000000003</v>
      </c>
      <c r="H2875" s="166">
        <v>437</v>
      </c>
      <c r="I2875" s="166">
        <v>451</v>
      </c>
      <c r="J2875" s="166">
        <v>519</v>
      </c>
      <c r="K2875" s="357">
        <v>437</v>
      </c>
      <c r="L2875" s="357">
        <v>451</v>
      </c>
      <c r="M2875" s="357">
        <v>519</v>
      </c>
      <c r="N2875" s="357">
        <v>498</v>
      </c>
      <c r="O2875" s="357">
        <v>429</v>
      </c>
      <c r="P2875" s="357">
        <v>451</v>
      </c>
      <c r="Q2875" s="357">
        <v>519</v>
      </c>
      <c r="R2875" s="357">
        <v>479</v>
      </c>
      <c r="S2875" s="362" t="s">
        <v>2207</v>
      </c>
      <c r="T2875" s="362" t="s">
        <v>2207</v>
      </c>
      <c r="U2875" s="362" t="s">
        <v>2207</v>
      </c>
      <c r="V2875" s="362" t="s">
        <v>2207</v>
      </c>
      <c r="W2875" s="362" t="s">
        <v>2207</v>
      </c>
      <c r="X2875" s="357">
        <v>436</v>
      </c>
      <c r="Y2875" s="357">
        <v>486</v>
      </c>
      <c r="Z2875" s="357">
        <v>573</v>
      </c>
      <c r="AA2875" s="357">
        <v>497</v>
      </c>
      <c r="AB2875" s="357">
        <v>426</v>
      </c>
      <c r="AC2875" s="357">
        <v>482</v>
      </c>
      <c r="AD2875" s="357">
        <v>568</v>
      </c>
      <c r="AE2875" s="357">
        <v>486</v>
      </c>
      <c r="AF2875" s="357">
        <v>460</v>
      </c>
      <c r="AG2875" s="357">
        <v>510</v>
      </c>
      <c r="AH2875" s="357">
        <v>601</v>
      </c>
      <c r="AI2875" s="368" t="s">
        <v>2207</v>
      </c>
      <c r="AJ2875" s="357">
        <v>436</v>
      </c>
      <c r="AK2875" s="357">
        <v>486</v>
      </c>
      <c r="AL2875" s="357">
        <v>573</v>
      </c>
      <c r="AM2875" s="357">
        <v>426</v>
      </c>
      <c r="AN2875" s="357">
        <v>473</v>
      </c>
      <c r="AO2875" s="357">
        <v>544</v>
      </c>
      <c r="AP2875" s="362" t="s">
        <v>2207</v>
      </c>
      <c r="AQ2875" s="362" t="s">
        <v>2207</v>
      </c>
      <c r="AR2875" s="362" t="s">
        <v>2207</v>
      </c>
      <c r="AS2875" s="357">
        <v>584</v>
      </c>
      <c r="AT2875" s="105"/>
      <c r="AU2875" s="105" t="s">
        <v>4240</v>
      </c>
      <c r="AV2875" s="126">
        <v>3.3000000000000003</v>
      </c>
    </row>
    <row r="2876" spans="1:48" ht="23.25" customHeight="1">
      <c r="A2876" s="396"/>
      <c r="B2876" s="440"/>
      <c r="D2876" s="105" t="s">
        <v>4242</v>
      </c>
      <c r="E2876" s="164" t="s">
        <v>4242</v>
      </c>
      <c r="F2876" s="165" t="s">
        <v>4311</v>
      </c>
      <c r="G2876" s="126">
        <v>3.3000000000000003</v>
      </c>
      <c r="H2876" s="166">
        <v>463</v>
      </c>
      <c r="I2876" s="166">
        <v>477</v>
      </c>
      <c r="J2876" s="166">
        <v>549</v>
      </c>
      <c r="K2876" s="357">
        <v>463</v>
      </c>
      <c r="L2876" s="357">
        <v>477</v>
      </c>
      <c r="M2876" s="357">
        <v>549</v>
      </c>
      <c r="N2876" s="357">
        <v>527</v>
      </c>
      <c r="O2876" s="357">
        <v>454</v>
      </c>
      <c r="P2876" s="357">
        <v>477</v>
      </c>
      <c r="Q2876" s="357">
        <v>549</v>
      </c>
      <c r="R2876" s="357">
        <v>506</v>
      </c>
      <c r="S2876" s="362" t="s">
        <v>2207</v>
      </c>
      <c r="T2876" s="362" t="s">
        <v>2207</v>
      </c>
      <c r="U2876" s="362" t="s">
        <v>2207</v>
      </c>
      <c r="V2876" s="362" t="s">
        <v>2207</v>
      </c>
      <c r="W2876" s="362" t="s">
        <v>2207</v>
      </c>
      <c r="X2876" s="357">
        <v>473</v>
      </c>
      <c r="Y2876" s="357">
        <v>524</v>
      </c>
      <c r="Z2876" s="357">
        <v>617</v>
      </c>
      <c r="AA2876" s="357">
        <v>538</v>
      </c>
      <c r="AB2876" s="357">
        <v>462</v>
      </c>
      <c r="AC2876" s="357">
        <v>513</v>
      </c>
      <c r="AD2876" s="357">
        <v>604</v>
      </c>
      <c r="AE2876" s="357">
        <v>526</v>
      </c>
      <c r="AF2876" s="357">
        <v>557</v>
      </c>
      <c r="AG2876" s="357">
        <v>610</v>
      </c>
      <c r="AH2876" s="357">
        <v>718</v>
      </c>
      <c r="AI2876" s="368" t="s">
        <v>2207</v>
      </c>
      <c r="AJ2876" s="357">
        <v>473</v>
      </c>
      <c r="AK2876" s="357">
        <v>524</v>
      </c>
      <c r="AL2876" s="357">
        <v>617</v>
      </c>
      <c r="AM2876" s="357">
        <v>462</v>
      </c>
      <c r="AN2876" s="357">
        <v>503</v>
      </c>
      <c r="AO2876" s="357">
        <v>579</v>
      </c>
      <c r="AP2876" s="362" t="s">
        <v>2207</v>
      </c>
      <c r="AQ2876" s="362" t="s">
        <v>2207</v>
      </c>
      <c r="AR2876" s="362" t="s">
        <v>2207</v>
      </c>
      <c r="AS2876" s="362" t="s">
        <v>2207</v>
      </c>
      <c r="AT2876" s="105"/>
      <c r="AU2876" s="105" t="s">
        <v>4242</v>
      </c>
      <c r="AV2876" s="126">
        <v>3.3000000000000003</v>
      </c>
    </row>
    <row r="2877" spans="1:48" ht="23.25" customHeight="1">
      <c r="B2877" s="440"/>
      <c r="D2877" s="105" t="s">
        <v>4243</v>
      </c>
      <c r="E2877" s="164" t="s">
        <v>4243</v>
      </c>
      <c r="F2877" s="165" t="s">
        <v>4311</v>
      </c>
      <c r="G2877" s="126">
        <v>3.3000000000000003</v>
      </c>
      <c r="H2877" s="166">
        <v>463</v>
      </c>
      <c r="I2877" s="166">
        <v>477</v>
      </c>
      <c r="J2877" s="166">
        <v>549</v>
      </c>
      <c r="K2877" s="357">
        <v>463</v>
      </c>
      <c r="L2877" s="357">
        <v>477</v>
      </c>
      <c r="M2877" s="357">
        <v>549</v>
      </c>
      <c r="N2877" s="357">
        <v>527</v>
      </c>
      <c r="O2877" s="357">
        <v>454</v>
      </c>
      <c r="P2877" s="357">
        <v>477</v>
      </c>
      <c r="Q2877" s="357">
        <v>549</v>
      </c>
      <c r="R2877" s="357">
        <v>506</v>
      </c>
      <c r="S2877" s="362" t="s">
        <v>2207</v>
      </c>
      <c r="T2877" s="362" t="s">
        <v>2207</v>
      </c>
      <c r="U2877" s="362" t="s">
        <v>2207</v>
      </c>
      <c r="V2877" s="362" t="s">
        <v>2207</v>
      </c>
      <c r="W2877" s="362" t="s">
        <v>2207</v>
      </c>
      <c r="X2877" s="357">
        <v>473</v>
      </c>
      <c r="Y2877" s="357">
        <v>524</v>
      </c>
      <c r="Z2877" s="357">
        <v>617</v>
      </c>
      <c r="AA2877" s="357">
        <v>538</v>
      </c>
      <c r="AB2877" s="357">
        <v>462</v>
      </c>
      <c r="AC2877" s="357">
        <v>513</v>
      </c>
      <c r="AD2877" s="357">
        <v>604</v>
      </c>
      <c r="AE2877" s="357">
        <v>526</v>
      </c>
      <c r="AF2877" s="357">
        <v>557</v>
      </c>
      <c r="AG2877" s="357">
        <v>610</v>
      </c>
      <c r="AH2877" s="357">
        <v>718</v>
      </c>
      <c r="AI2877" s="368" t="s">
        <v>2207</v>
      </c>
      <c r="AJ2877" s="357">
        <v>473</v>
      </c>
      <c r="AK2877" s="357">
        <v>524</v>
      </c>
      <c r="AL2877" s="357">
        <v>617</v>
      </c>
      <c r="AM2877" s="357">
        <v>462</v>
      </c>
      <c r="AN2877" s="357">
        <v>503</v>
      </c>
      <c r="AO2877" s="357">
        <v>579</v>
      </c>
      <c r="AP2877" s="362" t="s">
        <v>2207</v>
      </c>
      <c r="AQ2877" s="362" t="s">
        <v>2207</v>
      </c>
      <c r="AR2877" s="362" t="s">
        <v>2207</v>
      </c>
      <c r="AS2877" s="362" t="s">
        <v>2207</v>
      </c>
      <c r="AT2877" s="105"/>
      <c r="AU2877" s="105" t="s">
        <v>4243</v>
      </c>
      <c r="AV2877" s="126">
        <v>3.3000000000000003</v>
      </c>
    </row>
    <row r="2878" spans="1:48" ht="23.25" customHeight="1">
      <c r="B2878" s="440"/>
      <c r="D2878" s="105" t="s">
        <v>276</v>
      </c>
      <c r="E2878" s="164" t="s">
        <v>276</v>
      </c>
      <c r="F2878" s="165" t="s">
        <v>895</v>
      </c>
      <c r="G2878" s="126">
        <v>5.5</v>
      </c>
      <c r="H2878" s="166">
        <v>790</v>
      </c>
      <c r="I2878" s="166">
        <v>820</v>
      </c>
      <c r="J2878" s="166">
        <v>943</v>
      </c>
      <c r="K2878" s="357">
        <v>790</v>
      </c>
      <c r="L2878" s="357">
        <v>820</v>
      </c>
      <c r="M2878" s="357">
        <v>943</v>
      </c>
      <c r="N2878" s="357">
        <v>846</v>
      </c>
      <c r="O2878" s="357">
        <v>775</v>
      </c>
      <c r="P2878" s="357">
        <v>821</v>
      </c>
      <c r="Q2878" s="357">
        <v>944</v>
      </c>
      <c r="R2878" s="357">
        <v>787</v>
      </c>
      <c r="S2878" s="362" t="s">
        <v>2207</v>
      </c>
      <c r="T2878" s="362" t="s">
        <v>2207</v>
      </c>
      <c r="U2878" s="362" t="s">
        <v>2207</v>
      </c>
      <c r="V2878" s="362" t="s">
        <v>2207</v>
      </c>
      <c r="W2878" s="362" t="s">
        <v>2207</v>
      </c>
      <c r="X2878" s="357">
        <v>880</v>
      </c>
      <c r="Y2878" s="357">
        <v>950</v>
      </c>
      <c r="Z2878" s="357">
        <v>1196</v>
      </c>
      <c r="AA2878" s="357">
        <v>1015</v>
      </c>
      <c r="AB2878" s="357">
        <v>944</v>
      </c>
      <c r="AC2878" s="357">
        <v>1065</v>
      </c>
      <c r="AD2878" s="357">
        <v>1273</v>
      </c>
      <c r="AE2878" s="357">
        <v>1086</v>
      </c>
      <c r="AF2878" s="357">
        <v>1147</v>
      </c>
      <c r="AG2878" s="357">
        <v>1272</v>
      </c>
      <c r="AH2878" s="357">
        <v>1517</v>
      </c>
      <c r="AI2878" s="368" t="s">
        <v>2207</v>
      </c>
      <c r="AJ2878" s="357">
        <v>883</v>
      </c>
      <c r="AK2878" s="357">
        <v>954</v>
      </c>
      <c r="AL2878" s="357">
        <v>1199</v>
      </c>
      <c r="AM2878" s="357">
        <v>947</v>
      </c>
      <c r="AN2878" s="357">
        <v>1047</v>
      </c>
      <c r="AO2878" s="357">
        <v>1222</v>
      </c>
      <c r="AP2878" s="362" t="s">
        <v>2207</v>
      </c>
      <c r="AQ2878" s="362" t="s">
        <v>2207</v>
      </c>
      <c r="AR2878" s="362" t="s">
        <v>2207</v>
      </c>
      <c r="AS2878" s="362" t="s">
        <v>2207</v>
      </c>
      <c r="AT2878" s="105"/>
      <c r="AU2878" s="105" t="s">
        <v>276</v>
      </c>
      <c r="AV2878" s="126">
        <v>5.5</v>
      </c>
    </row>
    <row r="2879" spans="1:48" ht="23.25" customHeight="1">
      <c r="B2879" s="440"/>
      <c r="D2879" s="105" t="s">
        <v>277</v>
      </c>
      <c r="E2879" s="164" t="s">
        <v>277</v>
      </c>
      <c r="F2879" s="165" t="s">
        <v>896</v>
      </c>
      <c r="G2879" s="126">
        <v>5.5</v>
      </c>
      <c r="H2879" s="166">
        <v>703</v>
      </c>
      <c r="I2879" s="166">
        <v>735</v>
      </c>
      <c r="J2879" s="166">
        <v>845</v>
      </c>
      <c r="K2879" s="357">
        <v>703</v>
      </c>
      <c r="L2879" s="357">
        <v>735</v>
      </c>
      <c r="M2879" s="357">
        <v>845</v>
      </c>
      <c r="N2879" s="357">
        <v>756</v>
      </c>
      <c r="O2879" s="357">
        <v>689</v>
      </c>
      <c r="P2879" s="357">
        <v>735</v>
      </c>
      <c r="Q2879" s="357">
        <v>845</v>
      </c>
      <c r="R2879" s="357">
        <v>722</v>
      </c>
      <c r="S2879" s="362" t="s">
        <v>2207</v>
      </c>
      <c r="T2879" s="362" t="s">
        <v>2207</v>
      </c>
      <c r="U2879" s="362" t="s">
        <v>2207</v>
      </c>
      <c r="V2879" s="362" t="s">
        <v>2207</v>
      </c>
      <c r="W2879" s="362" t="s">
        <v>2207</v>
      </c>
      <c r="X2879" s="357">
        <v>711</v>
      </c>
      <c r="Y2879" s="357">
        <v>778</v>
      </c>
      <c r="Z2879" s="357">
        <v>994</v>
      </c>
      <c r="AA2879" s="357">
        <v>828</v>
      </c>
      <c r="AB2879" s="357">
        <v>711</v>
      </c>
      <c r="AC2879" s="357">
        <v>827</v>
      </c>
      <c r="AD2879" s="357">
        <v>994</v>
      </c>
      <c r="AE2879" s="357">
        <v>828</v>
      </c>
      <c r="AF2879" s="357">
        <v>782</v>
      </c>
      <c r="AG2879" s="357">
        <v>900</v>
      </c>
      <c r="AH2879" s="357">
        <v>1079</v>
      </c>
      <c r="AI2879" s="368" t="s">
        <v>2207</v>
      </c>
      <c r="AJ2879" s="357">
        <v>714</v>
      </c>
      <c r="AK2879" s="357">
        <v>782</v>
      </c>
      <c r="AL2879" s="357">
        <v>996</v>
      </c>
      <c r="AM2879" s="357">
        <v>714</v>
      </c>
      <c r="AN2879" s="357">
        <v>815</v>
      </c>
      <c r="AO2879" s="357">
        <v>955</v>
      </c>
      <c r="AP2879" s="362" t="s">
        <v>2207</v>
      </c>
      <c r="AQ2879" s="362" t="s">
        <v>2207</v>
      </c>
      <c r="AR2879" s="362" t="s">
        <v>2207</v>
      </c>
      <c r="AS2879" s="357">
        <v>951</v>
      </c>
      <c r="AT2879" s="105"/>
      <c r="AU2879" s="105" t="s">
        <v>277</v>
      </c>
      <c r="AV2879" s="126">
        <v>5.5</v>
      </c>
    </row>
    <row r="2880" spans="1:48" ht="23.25" customHeight="1">
      <c r="B2880" s="440"/>
      <c r="D2880" s="105" t="s">
        <v>278</v>
      </c>
      <c r="E2880" s="164" t="s">
        <v>278</v>
      </c>
      <c r="F2880" s="165" t="s">
        <v>897</v>
      </c>
      <c r="G2880" s="126">
        <v>5.5</v>
      </c>
      <c r="H2880" s="166">
        <v>790</v>
      </c>
      <c r="I2880" s="166">
        <v>820</v>
      </c>
      <c r="J2880" s="166">
        <v>943</v>
      </c>
      <c r="K2880" s="357">
        <v>790</v>
      </c>
      <c r="L2880" s="357">
        <v>820</v>
      </c>
      <c r="M2880" s="357">
        <v>943</v>
      </c>
      <c r="N2880" s="357">
        <v>846</v>
      </c>
      <c r="O2880" s="357">
        <v>775</v>
      </c>
      <c r="P2880" s="357">
        <v>821</v>
      </c>
      <c r="Q2880" s="357">
        <v>944</v>
      </c>
      <c r="R2880" s="357">
        <v>784</v>
      </c>
      <c r="S2880" s="362" t="s">
        <v>2207</v>
      </c>
      <c r="T2880" s="362" t="s">
        <v>2207</v>
      </c>
      <c r="U2880" s="362" t="s">
        <v>2207</v>
      </c>
      <c r="V2880" s="362" t="s">
        <v>2207</v>
      </c>
      <c r="W2880" s="362" t="s">
        <v>2207</v>
      </c>
      <c r="X2880" s="357">
        <v>880</v>
      </c>
      <c r="Y2880" s="357">
        <v>950</v>
      </c>
      <c r="Z2880" s="357">
        <v>1196</v>
      </c>
      <c r="AA2880" s="357">
        <v>1015</v>
      </c>
      <c r="AB2880" s="357">
        <v>944</v>
      </c>
      <c r="AC2880" s="357">
        <v>1065</v>
      </c>
      <c r="AD2880" s="357">
        <v>1273</v>
      </c>
      <c r="AE2880" s="357">
        <v>1086</v>
      </c>
      <c r="AF2880" s="357">
        <v>1147</v>
      </c>
      <c r="AG2880" s="357">
        <v>1272</v>
      </c>
      <c r="AH2880" s="357">
        <v>1517</v>
      </c>
      <c r="AI2880" s="368" t="s">
        <v>2207</v>
      </c>
      <c r="AJ2880" s="357">
        <v>883</v>
      </c>
      <c r="AK2880" s="357">
        <v>954</v>
      </c>
      <c r="AL2880" s="357">
        <v>1199</v>
      </c>
      <c r="AM2880" s="357">
        <v>947</v>
      </c>
      <c r="AN2880" s="357">
        <v>1047</v>
      </c>
      <c r="AO2880" s="357">
        <v>1222</v>
      </c>
      <c r="AP2880" s="362" t="s">
        <v>2207</v>
      </c>
      <c r="AQ2880" s="362" t="s">
        <v>2207</v>
      </c>
      <c r="AR2880" s="362" t="s">
        <v>2207</v>
      </c>
      <c r="AS2880" s="362" t="s">
        <v>2207</v>
      </c>
      <c r="AT2880" s="105"/>
      <c r="AU2880" s="105" t="s">
        <v>278</v>
      </c>
      <c r="AV2880" s="126">
        <v>5.5</v>
      </c>
    </row>
    <row r="2881" spans="1:48" ht="23.25" customHeight="1">
      <c r="A2881" s="396"/>
      <c r="B2881" s="440"/>
      <c r="D2881" s="105" t="s">
        <v>5230</v>
      </c>
      <c r="E2881" s="164" t="s">
        <v>5230</v>
      </c>
      <c r="F2881" s="165" t="s">
        <v>994</v>
      </c>
      <c r="G2881" s="126">
        <v>5.5</v>
      </c>
      <c r="H2881" s="166">
        <v>673</v>
      </c>
      <c r="I2881" s="166">
        <v>707</v>
      </c>
      <c r="J2881" s="166">
        <v>813</v>
      </c>
      <c r="K2881" s="357">
        <v>673</v>
      </c>
      <c r="L2881" s="357">
        <v>707</v>
      </c>
      <c r="M2881" s="357">
        <v>813</v>
      </c>
      <c r="N2881" s="357">
        <v>726</v>
      </c>
      <c r="O2881" s="357">
        <v>661</v>
      </c>
      <c r="P2881" s="357">
        <v>707</v>
      </c>
      <c r="Q2881" s="357">
        <v>814</v>
      </c>
      <c r="R2881" s="357">
        <v>677</v>
      </c>
      <c r="S2881" s="362" t="s">
        <v>2207</v>
      </c>
      <c r="T2881" s="362" t="s">
        <v>2207</v>
      </c>
      <c r="U2881" s="362" t="s">
        <v>2207</v>
      </c>
      <c r="V2881" s="362" t="s">
        <v>2207</v>
      </c>
      <c r="W2881" s="362" t="s">
        <v>2207</v>
      </c>
      <c r="X2881" s="357">
        <v>656</v>
      </c>
      <c r="Y2881" s="357">
        <v>721</v>
      </c>
      <c r="Z2881" s="357">
        <v>891</v>
      </c>
      <c r="AA2881" s="357">
        <v>764</v>
      </c>
      <c r="AB2881" s="357">
        <v>691</v>
      </c>
      <c r="AC2881" s="357">
        <v>782</v>
      </c>
      <c r="AD2881" s="357">
        <v>933</v>
      </c>
      <c r="AE2881" s="357">
        <v>803</v>
      </c>
      <c r="AF2881" s="357">
        <v>882</v>
      </c>
      <c r="AG2881" s="357">
        <v>977</v>
      </c>
      <c r="AH2881" s="357">
        <v>1161</v>
      </c>
      <c r="AI2881" s="368" t="s">
        <v>2207</v>
      </c>
      <c r="AJ2881" s="357">
        <v>658</v>
      </c>
      <c r="AK2881" s="357">
        <v>724</v>
      </c>
      <c r="AL2881" s="357">
        <v>894</v>
      </c>
      <c r="AM2881" s="357">
        <v>693</v>
      </c>
      <c r="AN2881" s="357">
        <v>771</v>
      </c>
      <c r="AO2881" s="357">
        <v>896</v>
      </c>
      <c r="AP2881" s="362" t="s">
        <v>2207</v>
      </c>
      <c r="AQ2881" s="362" t="s">
        <v>2207</v>
      </c>
      <c r="AR2881" s="362" t="s">
        <v>2207</v>
      </c>
      <c r="AS2881" s="362" t="s">
        <v>2207</v>
      </c>
      <c r="AT2881" s="105"/>
      <c r="AU2881" s="105" t="s">
        <v>5230</v>
      </c>
      <c r="AV2881" s="126">
        <v>5.5</v>
      </c>
    </row>
    <row r="2882" spans="1:48" ht="23.25" customHeight="1">
      <c r="A2882" s="396"/>
      <c r="B2882" s="440"/>
      <c r="D2882" s="105" t="s">
        <v>5231</v>
      </c>
      <c r="E2882" s="164" t="s">
        <v>5231</v>
      </c>
      <c r="F2882" s="165" t="s">
        <v>994</v>
      </c>
      <c r="G2882" s="126">
        <v>5.5</v>
      </c>
      <c r="H2882" s="166">
        <v>673</v>
      </c>
      <c r="I2882" s="166">
        <v>707</v>
      </c>
      <c r="J2882" s="166">
        <v>813</v>
      </c>
      <c r="K2882" s="357">
        <v>673</v>
      </c>
      <c r="L2882" s="357">
        <v>707</v>
      </c>
      <c r="M2882" s="357">
        <v>813</v>
      </c>
      <c r="N2882" s="357">
        <v>726</v>
      </c>
      <c r="O2882" s="357">
        <v>661</v>
      </c>
      <c r="P2882" s="357">
        <v>707</v>
      </c>
      <c r="Q2882" s="357">
        <v>814</v>
      </c>
      <c r="R2882" s="357">
        <v>677</v>
      </c>
      <c r="S2882" s="362" t="s">
        <v>2207</v>
      </c>
      <c r="T2882" s="362" t="s">
        <v>2207</v>
      </c>
      <c r="U2882" s="362" t="s">
        <v>2207</v>
      </c>
      <c r="V2882" s="362" t="s">
        <v>2207</v>
      </c>
      <c r="W2882" s="362" t="s">
        <v>2207</v>
      </c>
      <c r="X2882" s="357">
        <v>656</v>
      </c>
      <c r="Y2882" s="357">
        <v>721</v>
      </c>
      <c r="Z2882" s="357">
        <v>891</v>
      </c>
      <c r="AA2882" s="357">
        <v>764</v>
      </c>
      <c r="AB2882" s="357">
        <v>691</v>
      </c>
      <c r="AC2882" s="357">
        <v>782</v>
      </c>
      <c r="AD2882" s="357">
        <v>933</v>
      </c>
      <c r="AE2882" s="357">
        <v>803</v>
      </c>
      <c r="AF2882" s="357">
        <v>882</v>
      </c>
      <c r="AG2882" s="357">
        <v>977</v>
      </c>
      <c r="AH2882" s="357">
        <v>1161</v>
      </c>
      <c r="AI2882" s="368" t="s">
        <v>2207</v>
      </c>
      <c r="AJ2882" s="357">
        <v>658</v>
      </c>
      <c r="AK2882" s="357">
        <v>724</v>
      </c>
      <c r="AL2882" s="357">
        <v>894</v>
      </c>
      <c r="AM2882" s="357">
        <v>693</v>
      </c>
      <c r="AN2882" s="357">
        <v>771</v>
      </c>
      <c r="AO2882" s="357">
        <v>896</v>
      </c>
      <c r="AP2882" s="362" t="s">
        <v>2207</v>
      </c>
      <c r="AQ2882" s="362" t="s">
        <v>2207</v>
      </c>
      <c r="AR2882" s="362" t="s">
        <v>2207</v>
      </c>
      <c r="AS2882" s="362" t="s">
        <v>2207</v>
      </c>
      <c r="AT2882" s="105"/>
      <c r="AU2882" s="105" t="s">
        <v>5231</v>
      </c>
      <c r="AV2882" s="126">
        <v>5.5</v>
      </c>
    </row>
    <row r="2883" spans="1:48" ht="23.25" customHeight="1">
      <c r="A2883" s="396"/>
      <c r="B2883" s="440"/>
      <c r="D2883" s="105" t="s">
        <v>5228</v>
      </c>
      <c r="E2883" s="164" t="s">
        <v>5228</v>
      </c>
      <c r="F2883" s="165" t="s">
        <v>991</v>
      </c>
      <c r="G2883" s="126">
        <v>5.5</v>
      </c>
      <c r="H2883" s="166">
        <v>598</v>
      </c>
      <c r="I2883" s="166">
        <v>632</v>
      </c>
      <c r="J2883" s="166">
        <v>728</v>
      </c>
      <c r="K2883" s="357">
        <v>598</v>
      </c>
      <c r="L2883" s="357">
        <v>632</v>
      </c>
      <c r="M2883" s="357">
        <v>728</v>
      </c>
      <c r="N2883" s="357">
        <v>648</v>
      </c>
      <c r="O2883" s="357">
        <v>586</v>
      </c>
      <c r="P2883" s="357">
        <v>632</v>
      </c>
      <c r="Q2883" s="357">
        <v>728</v>
      </c>
      <c r="R2883" s="357">
        <v>618</v>
      </c>
      <c r="S2883" s="362" t="s">
        <v>2207</v>
      </c>
      <c r="T2883" s="362" t="s">
        <v>2207</v>
      </c>
      <c r="U2883" s="362" t="s">
        <v>2207</v>
      </c>
      <c r="V2883" s="362" t="s">
        <v>2207</v>
      </c>
      <c r="W2883" s="362" t="s">
        <v>2207</v>
      </c>
      <c r="X2883" s="357">
        <v>564</v>
      </c>
      <c r="Y2883" s="357">
        <v>627</v>
      </c>
      <c r="Z2883" s="357">
        <v>781</v>
      </c>
      <c r="AA2883" s="357">
        <v>663</v>
      </c>
      <c r="AB2883" s="357">
        <v>564</v>
      </c>
      <c r="AC2883" s="357">
        <v>654</v>
      </c>
      <c r="AD2883" s="357">
        <v>781</v>
      </c>
      <c r="AE2883" s="357">
        <v>663</v>
      </c>
      <c r="AF2883" s="357">
        <v>603</v>
      </c>
      <c r="AG2883" s="357">
        <v>693</v>
      </c>
      <c r="AH2883" s="357">
        <v>828</v>
      </c>
      <c r="AI2883" s="368" t="s">
        <v>2207</v>
      </c>
      <c r="AJ2883" s="357">
        <v>567</v>
      </c>
      <c r="AK2883" s="357">
        <v>631</v>
      </c>
      <c r="AL2883" s="357">
        <v>785</v>
      </c>
      <c r="AM2883" s="357">
        <v>567</v>
      </c>
      <c r="AN2883" s="357">
        <v>645</v>
      </c>
      <c r="AO2883" s="357">
        <v>751</v>
      </c>
      <c r="AP2883" s="362" t="s">
        <v>2207</v>
      </c>
      <c r="AQ2883" s="362" t="s">
        <v>2207</v>
      </c>
      <c r="AR2883" s="362" t="s">
        <v>2207</v>
      </c>
      <c r="AS2883" s="357">
        <v>791</v>
      </c>
      <c r="AT2883" s="105"/>
      <c r="AU2883" s="105" t="s">
        <v>5228</v>
      </c>
      <c r="AV2883" s="126">
        <v>5.5</v>
      </c>
    </row>
    <row r="2884" spans="1:48" ht="23.25" customHeight="1">
      <c r="A2884" s="396"/>
      <c r="B2884" s="440"/>
      <c r="D2884" s="105" t="s">
        <v>5229</v>
      </c>
      <c r="E2884" s="164" t="s">
        <v>5229</v>
      </c>
      <c r="F2884" s="165" t="s">
        <v>991</v>
      </c>
      <c r="G2884" s="126">
        <v>5.5</v>
      </c>
      <c r="H2884" s="166">
        <v>598</v>
      </c>
      <c r="I2884" s="166">
        <v>632</v>
      </c>
      <c r="J2884" s="166">
        <v>728</v>
      </c>
      <c r="K2884" s="357">
        <v>598</v>
      </c>
      <c r="L2884" s="357">
        <v>632</v>
      </c>
      <c r="M2884" s="357">
        <v>728</v>
      </c>
      <c r="N2884" s="357">
        <v>648</v>
      </c>
      <c r="O2884" s="357">
        <v>586</v>
      </c>
      <c r="P2884" s="357">
        <v>632</v>
      </c>
      <c r="Q2884" s="357">
        <v>728</v>
      </c>
      <c r="R2884" s="357">
        <v>618</v>
      </c>
      <c r="S2884" s="362" t="s">
        <v>2207</v>
      </c>
      <c r="T2884" s="362" t="s">
        <v>2207</v>
      </c>
      <c r="U2884" s="362" t="s">
        <v>2207</v>
      </c>
      <c r="V2884" s="362" t="s">
        <v>2207</v>
      </c>
      <c r="W2884" s="362" t="s">
        <v>2207</v>
      </c>
      <c r="X2884" s="357">
        <v>564</v>
      </c>
      <c r="Y2884" s="357">
        <v>627</v>
      </c>
      <c r="Z2884" s="357">
        <v>781</v>
      </c>
      <c r="AA2884" s="357">
        <v>663</v>
      </c>
      <c r="AB2884" s="357">
        <v>564</v>
      </c>
      <c r="AC2884" s="357">
        <v>654</v>
      </c>
      <c r="AD2884" s="357">
        <v>781</v>
      </c>
      <c r="AE2884" s="357">
        <v>663</v>
      </c>
      <c r="AF2884" s="357">
        <v>603</v>
      </c>
      <c r="AG2884" s="357">
        <v>693</v>
      </c>
      <c r="AH2884" s="357">
        <v>828</v>
      </c>
      <c r="AI2884" s="368" t="s">
        <v>2207</v>
      </c>
      <c r="AJ2884" s="357">
        <v>567</v>
      </c>
      <c r="AK2884" s="357">
        <v>631</v>
      </c>
      <c r="AL2884" s="357">
        <v>785</v>
      </c>
      <c r="AM2884" s="357">
        <v>567</v>
      </c>
      <c r="AN2884" s="357">
        <v>645</v>
      </c>
      <c r="AO2884" s="357">
        <v>751</v>
      </c>
      <c r="AP2884" s="362" t="s">
        <v>2207</v>
      </c>
      <c r="AQ2884" s="362" t="s">
        <v>2207</v>
      </c>
      <c r="AR2884" s="362" t="s">
        <v>2207</v>
      </c>
      <c r="AS2884" s="357">
        <v>791</v>
      </c>
      <c r="AT2884" s="105"/>
      <c r="AU2884" s="105" t="s">
        <v>5229</v>
      </c>
      <c r="AV2884" s="126">
        <v>5.5</v>
      </c>
    </row>
    <row r="2885" spans="1:48" ht="23.25" customHeight="1">
      <c r="A2885" s="396"/>
      <c r="B2885" s="440"/>
      <c r="D2885" s="105" t="s">
        <v>5232</v>
      </c>
      <c r="E2885" s="164" t="s">
        <v>5232</v>
      </c>
      <c r="F2885" s="165" t="s">
        <v>885</v>
      </c>
      <c r="G2885" s="126">
        <v>5.5</v>
      </c>
      <c r="H2885" s="166">
        <v>673</v>
      </c>
      <c r="I2885" s="166">
        <v>707</v>
      </c>
      <c r="J2885" s="166">
        <v>813</v>
      </c>
      <c r="K2885" s="357">
        <v>673</v>
      </c>
      <c r="L2885" s="357">
        <v>707</v>
      </c>
      <c r="M2885" s="357">
        <v>813</v>
      </c>
      <c r="N2885" s="357">
        <v>726</v>
      </c>
      <c r="O2885" s="357">
        <v>661</v>
      </c>
      <c r="P2885" s="357">
        <v>707</v>
      </c>
      <c r="Q2885" s="357">
        <v>814</v>
      </c>
      <c r="R2885" s="357">
        <v>654</v>
      </c>
      <c r="S2885" s="362" t="s">
        <v>2207</v>
      </c>
      <c r="T2885" s="362" t="s">
        <v>2207</v>
      </c>
      <c r="U2885" s="362" t="s">
        <v>2207</v>
      </c>
      <c r="V2885" s="362" t="s">
        <v>2207</v>
      </c>
      <c r="W2885" s="362" t="s">
        <v>2207</v>
      </c>
      <c r="X2885" s="357">
        <v>656</v>
      </c>
      <c r="Y2885" s="357">
        <v>721</v>
      </c>
      <c r="Z2885" s="357">
        <v>891</v>
      </c>
      <c r="AA2885" s="357">
        <v>764</v>
      </c>
      <c r="AB2885" s="357">
        <v>691</v>
      </c>
      <c r="AC2885" s="357">
        <v>782</v>
      </c>
      <c r="AD2885" s="357">
        <v>933</v>
      </c>
      <c r="AE2885" s="357">
        <v>803</v>
      </c>
      <c r="AF2885" s="357">
        <v>882</v>
      </c>
      <c r="AG2885" s="357">
        <v>977</v>
      </c>
      <c r="AH2885" s="357">
        <v>1161</v>
      </c>
      <c r="AI2885" s="368" t="s">
        <v>2207</v>
      </c>
      <c r="AJ2885" s="357">
        <v>658</v>
      </c>
      <c r="AK2885" s="357">
        <v>724</v>
      </c>
      <c r="AL2885" s="357">
        <v>894</v>
      </c>
      <c r="AM2885" s="357">
        <v>693</v>
      </c>
      <c r="AN2885" s="357">
        <v>771</v>
      </c>
      <c r="AO2885" s="357">
        <v>896</v>
      </c>
      <c r="AP2885" s="362" t="s">
        <v>2207</v>
      </c>
      <c r="AQ2885" s="362" t="s">
        <v>2207</v>
      </c>
      <c r="AR2885" s="362" t="s">
        <v>2207</v>
      </c>
      <c r="AS2885" s="362" t="s">
        <v>2207</v>
      </c>
      <c r="AT2885" s="105"/>
      <c r="AU2885" s="105" t="s">
        <v>5232</v>
      </c>
      <c r="AV2885" s="126">
        <v>5.5</v>
      </c>
    </row>
    <row r="2886" spans="1:48" ht="23.25" customHeight="1">
      <c r="A2886" s="396"/>
      <c r="B2886" s="440"/>
      <c r="D2886" s="105" t="s">
        <v>5233</v>
      </c>
      <c r="E2886" s="164" t="s">
        <v>5233</v>
      </c>
      <c r="F2886" s="165" t="s">
        <v>885</v>
      </c>
      <c r="G2886" s="126">
        <v>5.5</v>
      </c>
      <c r="H2886" s="166">
        <v>673</v>
      </c>
      <c r="I2886" s="166">
        <v>707</v>
      </c>
      <c r="J2886" s="166">
        <v>813</v>
      </c>
      <c r="K2886" s="357">
        <v>673</v>
      </c>
      <c r="L2886" s="357">
        <v>707</v>
      </c>
      <c r="M2886" s="357">
        <v>813</v>
      </c>
      <c r="N2886" s="357">
        <v>726</v>
      </c>
      <c r="O2886" s="357">
        <v>661</v>
      </c>
      <c r="P2886" s="357">
        <v>707</v>
      </c>
      <c r="Q2886" s="357">
        <v>814</v>
      </c>
      <c r="R2886" s="357">
        <v>654</v>
      </c>
      <c r="S2886" s="362" t="s">
        <v>2207</v>
      </c>
      <c r="T2886" s="362" t="s">
        <v>2207</v>
      </c>
      <c r="U2886" s="362" t="s">
        <v>2207</v>
      </c>
      <c r="V2886" s="362" t="s">
        <v>2207</v>
      </c>
      <c r="W2886" s="362" t="s">
        <v>2207</v>
      </c>
      <c r="X2886" s="357">
        <v>656</v>
      </c>
      <c r="Y2886" s="357">
        <v>721</v>
      </c>
      <c r="Z2886" s="357">
        <v>891</v>
      </c>
      <c r="AA2886" s="357">
        <v>764</v>
      </c>
      <c r="AB2886" s="357">
        <v>691</v>
      </c>
      <c r="AC2886" s="357">
        <v>782</v>
      </c>
      <c r="AD2886" s="357">
        <v>933</v>
      </c>
      <c r="AE2886" s="357">
        <v>803</v>
      </c>
      <c r="AF2886" s="357">
        <v>882</v>
      </c>
      <c r="AG2886" s="357">
        <v>977</v>
      </c>
      <c r="AH2886" s="357">
        <v>1161</v>
      </c>
      <c r="AI2886" s="368" t="s">
        <v>2207</v>
      </c>
      <c r="AJ2886" s="357">
        <v>658</v>
      </c>
      <c r="AK2886" s="357">
        <v>724</v>
      </c>
      <c r="AL2886" s="357">
        <v>894</v>
      </c>
      <c r="AM2886" s="357">
        <v>693</v>
      </c>
      <c r="AN2886" s="357">
        <v>771</v>
      </c>
      <c r="AO2886" s="357">
        <v>896</v>
      </c>
      <c r="AP2886" s="362" t="s">
        <v>2207</v>
      </c>
      <c r="AQ2886" s="362" t="s">
        <v>2207</v>
      </c>
      <c r="AR2886" s="362" t="s">
        <v>2207</v>
      </c>
      <c r="AS2886" s="362" t="s">
        <v>2207</v>
      </c>
      <c r="AT2886" s="105"/>
      <c r="AU2886" s="105" t="s">
        <v>5233</v>
      </c>
      <c r="AV2886" s="126">
        <v>5.5</v>
      </c>
    </row>
    <row r="2887" spans="1:48" ht="23.25" customHeight="1">
      <c r="B2887" s="440"/>
      <c r="D2887" s="105" t="s">
        <v>5471</v>
      </c>
      <c r="E2887" s="13" t="s">
        <v>5471</v>
      </c>
      <c r="F2887" s="2" t="s">
        <v>5472</v>
      </c>
      <c r="G2887">
        <v>6</v>
      </c>
      <c r="H2887" s="398" t="s">
        <v>2207</v>
      </c>
      <c r="I2887" s="398" t="s">
        <v>2207</v>
      </c>
      <c r="J2887" s="398" t="s">
        <v>2207</v>
      </c>
      <c r="K2887" s="390" t="s">
        <v>2207</v>
      </c>
      <c r="L2887" s="390" t="s">
        <v>2207</v>
      </c>
      <c r="M2887" s="390" t="s">
        <v>2207</v>
      </c>
      <c r="N2887" s="390" t="s">
        <v>2207</v>
      </c>
      <c r="O2887" s="390" t="s">
        <v>2207</v>
      </c>
      <c r="P2887" s="390" t="s">
        <v>2207</v>
      </c>
      <c r="Q2887" s="390" t="s">
        <v>2207</v>
      </c>
      <c r="R2887" s="390" t="s">
        <v>2207</v>
      </c>
      <c r="S2887" s="362" t="s">
        <v>2207</v>
      </c>
      <c r="T2887" s="362" t="s">
        <v>2207</v>
      </c>
      <c r="U2887" s="362" t="s">
        <v>2207</v>
      </c>
      <c r="V2887" s="390" t="s">
        <v>2207</v>
      </c>
      <c r="W2887" s="390" t="s">
        <v>2207</v>
      </c>
      <c r="X2887" s="391">
        <v>938</v>
      </c>
      <c r="Y2887" s="391">
        <v>1013</v>
      </c>
      <c r="Z2887" s="391">
        <v>1278</v>
      </c>
      <c r="AA2887" s="391">
        <v>1082</v>
      </c>
      <c r="AB2887" s="391">
        <v>1002</v>
      </c>
      <c r="AC2887" s="391">
        <v>1133</v>
      </c>
      <c r="AD2887" s="391">
        <v>1355</v>
      </c>
      <c r="AE2887" s="391">
        <v>1153</v>
      </c>
      <c r="AF2887" s="391">
        <v>1205</v>
      </c>
      <c r="AG2887" s="391">
        <v>1340</v>
      </c>
      <c r="AH2887" s="391">
        <v>1599</v>
      </c>
      <c r="AI2887" s="399" t="s">
        <v>2207</v>
      </c>
      <c r="AJ2887" s="391">
        <v>941</v>
      </c>
      <c r="AK2887" s="391">
        <v>1017</v>
      </c>
      <c r="AL2887" s="391">
        <v>1281</v>
      </c>
      <c r="AM2887" s="391">
        <v>1005</v>
      </c>
      <c r="AN2887" s="391">
        <v>1114</v>
      </c>
      <c r="AO2887" s="391">
        <v>1301</v>
      </c>
      <c r="AP2887" s="390" t="s">
        <v>2207</v>
      </c>
      <c r="AQ2887" s="390" t="s">
        <v>2207</v>
      </c>
      <c r="AR2887" s="390" t="s">
        <v>2207</v>
      </c>
      <c r="AS2887" s="390" t="s">
        <v>2207</v>
      </c>
      <c r="AU2887" s="105" t="s">
        <v>5471</v>
      </c>
      <c r="AV2887" s="126">
        <v>6</v>
      </c>
    </row>
    <row r="2888" spans="1:48" ht="23.25" customHeight="1">
      <c r="B2888" s="440"/>
      <c r="D2888" s="105" t="s">
        <v>5438</v>
      </c>
      <c r="E2888" s="13" t="s">
        <v>5438</v>
      </c>
      <c r="F2888" s="2" t="s">
        <v>5439</v>
      </c>
      <c r="G2888">
        <v>6</v>
      </c>
      <c r="H2888" s="398" t="s">
        <v>2207</v>
      </c>
      <c r="I2888" s="398" t="s">
        <v>2207</v>
      </c>
      <c r="J2888" s="398" t="s">
        <v>2207</v>
      </c>
      <c r="K2888" s="390" t="s">
        <v>2207</v>
      </c>
      <c r="L2888" s="390" t="s">
        <v>2207</v>
      </c>
      <c r="M2888" s="390" t="s">
        <v>2207</v>
      </c>
      <c r="N2888" s="390" t="s">
        <v>2207</v>
      </c>
      <c r="O2888" s="390" t="s">
        <v>2207</v>
      </c>
      <c r="P2888" s="390" t="s">
        <v>2207</v>
      </c>
      <c r="Q2888" s="390" t="s">
        <v>2207</v>
      </c>
      <c r="R2888" s="390" t="s">
        <v>2207</v>
      </c>
      <c r="S2888" s="362" t="s">
        <v>2207</v>
      </c>
      <c r="T2888" s="362" t="s">
        <v>2207</v>
      </c>
      <c r="U2888" s="362" t="s">
        <v>2207</v>
      </c>
      <c r="V2888" s="390" t="s">
        <v>2207</v>
      </c>
      <c r="W2888" s="390" t="s">
        <v>2207</v>
      </c>
      <c r="X2888" s="391">
        <v>769</v>
      </c>
      <c r="Y2888" s="391">
        <v>841</v>
      </c>
      <c r="Z2888" s="391">
        <v>1075</v>
      </c>
      <c r="AA2888" s="391">
        <v>895</v>
      </c>
      <c r="AB2888" s="391">
        <v>769</v>
      </c>
      <c r="AC2888" s="391">
        <v>895</v>
      </c>
      <c r="AD2888" s="391">
        <v>1075</v>
      </c>
      <c r="AE2888" s="391">
        <v>895</v>
      </c>
      <c r="AF2888" s="391">
        <v>840</v>
      </c>
      <c r="AG2888" s="391">
        <v>968</v>
      </c>
      <c r="AH2888" s="391">
        <v>1161</v>
      </c>
      <c r="AI2888" s="399" t="s">
        <v>2207</v>
      </c>
      <c r="AJ2888" s="391">
        <v>773</v>
      </c>
      <c r="AK2888" s="391">
        <v>845</v>
      </c>
      <c r="AL2888" s="391">
        <v>1078</v>
      </c>
      <c r="AM2888" s="391">
        <v>773</v>
      </c>
      <c r="AN2888" s="391">
        <v>882</v>
      </c>
      <c r="AO2888" s="391">
        <v>1033</v>
      </c>
      <c r="AP2888" s="390" t="s">
        <v>2207</v>
      </c>
      <c r="AQ2888" s="390" t="s">
        <v>2207</v>
      </c>
      <c r="AR2888" s="390" t="s">
        <v>2207</v>
      </c>
      <c r="AS2888" s="391">
        <v>1003</v>
      </c>
      <c r="AU2888" s="105" t="s">
        <v>5438</v>
      </c>
      <c r="AV2888" s="126">
        <v>6</v>
      </c>
    </row>
    <row r="2889" spans="1:48" ht="23.25" customHeight="1">
      <c r="B2889" s="440"/>
      <c r="D2889" s="105" t="s">
        <v>5504</v>
      </c>
      <c r="E2889" s="13" t="s">
        <v>5504</v>
      </c>
      <c r="F2889" s="2" t="s">
        <v>5505</v>
      </c>
      <c r="G2889">
        <v>6</v>
      </c>
      <c r="H2889" s="398" t="s">
        <v>2207</v>
      </c>
      <c r="I2889" s="398" t="s">
        <v>2207</v>
      </c>
      <c r="J2889" s="398" t="s">
        <v>2207</v>
      </c>
      <c r="K2889" s="390" t="s">
        <v>2207</v>
      </c>
      <c r="L2889" s="390" t="s">
        <v>2207</v>
      </c>
      <c r="M2889" s="390" t="s">
        <v>2207</v>
      </c>
      <c r="N2889" s="390" t="s">
        <v>2207</v>
      </c>
      <c r="O2889" s="390" t="s">
        <v>2207</v>
      </c>
      <c r="P2889" s="390" t="s">
        <v>2207</v>
      </c>
      <c r="Q2889" s="390" t="s">
        <v>2207</v>
      </c>
      <c r="R2889" s="390" t="s">
        <v>2207</v>
      </c>
      <c r="S2889" s="362" t="s">
        <v>2207</v>
      </c>
      <c r="T2889" s="362" t="s">
        <v>2207</v>
      </c>
      <c r="U2889" s="362" t="s">
        <v>2207</v>
      </c>
      <c r="V2889" s="390" t="s">
        <v>2207</v>
      </c>
      <c r="W2889" s="390" t="s">
        <v>2207</v>
      </c>
      <c r="X2889" s="391">
        <v>938</v>
      </c>
      <c r="Y2889" s="391">
        <v>1013</v>
      </c>
      <c r="Z2889" s="391">
        <v>1278</v>
      </c>
      <c r="AA2889" s="391">
        <v>1082</v>
      </c>
      <c r="AB2889" s="391">
        <v>1002</v>
      </c>
      <c r="AC2889" s="391">
        <v>1133</v>
      </c>
      <c r="AD2889" s="391">
        <v>1355</v>
      </c>
      <c r="AE2889" s="391">
        <v>1153</v>
      </c>
      <c r="AF2889" s="391">
        <v>1205</v>
      </c>
      <c r="AG2889" s="391">
        <v>1340</v>
      </c>
      <c r="AH2889" s="391">
        <v>1599</v>
      </c>
      <c r="AI2889" s="399" t="s">
        <v>2207</v>
      </c>
      <c r="AJ2889" s="391">
        <v>941</v>
      </c>
      <c r="AK2889" s="391">
        <v>1017</v>
      </c>
      <c r="AL2889" s="391">
        <v>1281</v>
      </c>
      <c r="AM2889" s="391">
        <v>1005</v>
      </c>
      <c r="AN2889" s="391">
        <v>1114</v>
      </c>
      <c r="AO2889" s="391">
        <v>1301</v>
      </c>
      <c r="AP2889" s="390" t="s">
        <v>2207</v>
      </c>
      <c r="AQ2889" s="390" t="s">
        <v>2207</v>
      </c>
      <c r="AR2889" s="390" t="s">
        <v>2207</v>
      </c>
      <c r="AS2889" s="390" t="s">
        <v>2207</v>
      </c>
      <c r="AU2889" s="105" t="s">
        <v>5504</v>
      </c>
      <c r="AV2889" s="126">
        <v>6</v>
      </c>
    </row>
    <row r="2890" spans="1:48" ht="23.25" customHeight="1">
      <c r="B2890" s="440"/>
      <c r="D2890" s="105" t="s">
        <v>5473</v>
      </c>
      <c r="E2890" s="13" t="s">
        <v>5473</v>
      </c>
      <c r="F2890" s="2" t="s">
        <v>5463</v>
      </c>
      <c r="G2890">
        <v>6</v>
      </c>
      <c r="H2890" s="398" t="s">
        <v>2207</v>
      </c>
      <c r="I2890" s="398" t="s">
        <v>2207</v>
      </c>
      <c r="J2890" s="398" t="s">
        <v>2207</v>
      </c>
      <c r="K2890" s="390" t="s">
        <v>2207</v>
      </c>
      <c r="L2890" s="390" t="s">
        <v>2207</v>
      </c>
      <c r="M2890" s="390" t="s">
        <v>2207</v>
      </c>
      <c r="N2890" s="390" t="s">
        <v>2207</v>
      </c>
      <c r="O2890" s="390" t="s">
        <v>2207</v>
      </c>
      <c r="P2890" s="390" t="s">
        <v>2207</v>
      </c>
      <c r="Q2890" s="390" t="s">
        <v>2207</v>
      </c>
      <c r="R2890" s="390" t="s">
        <v>2207</v>
      </c>
      <c r="S2890" s="362" t="s">
        <v>2207</v>
      </c>
      <c r="T2890" s="362" t="s">
        <v>2207</v>
      </c>
      <c r="U2890" s="362" t="s">
        <v>2207</v>
      </c>
      <c r="V2890" s="390" t="s">
        <v>2207</v>
      </c>
      <c r="W2890" s="390" t="s">
        <v>2207</v>
      </c>
      <c r="X2890" s="391">
        <v>674</v>
      </c>
      <c r="Y2890" s="391">
        <v>742</v>
      </c>
      <c r="Z2890" s="391">
        <v>919</v>
      </c>
      <c r="AA2890" s="391">
        <v>786</v>
      </c>
      <c r="AB2890" s="391">
        <v>708</v>
      </c>
      <c r="AC2890" s="391">
        <v>804</v>
      </c>
      <c r="AD2890" s="391">
        <v>959</v>
      </c>
      <c r="AE2890" s="391">
        <v>823</v>
      </c>
      <c r="AF2890" s="391">
        <v>892</v>
      </c>
      <c r="AG2890" s="391">
        <v>992</v>
      </c>
      <c r="AH2890" s="391">
        <v>1179</v>
      </c>
      <c r="AI2890" s="399" t="s">
        <v>2207</v>
      </c>
      <c r="AJ2890" s="391">
        <v>677</v>
      </c>
      <c r="AK2890" s="391">
        <v>746</v>
      </c>
      <c r="AL2890" s="391">
        <v>922</v>
      </c>
      <c r="AM2890" s="391">
        <v>710</v>
      </c>
      <c r="AN2890" s="391">
        <v>793</v>
      </c>
      <c r="AO2890" s="391">
        <v>922</v>
      </c>
      <c r="AP2890" s="390" t="s">
        <v>2207</v>
      </c>
      <c r="AQ2890" s="390" t="s">
        <v>2207</v>
      </c>
      <c r="AR2890" s="390" t="s">
        <v>2207</v>
      </c>
      <c r="AS2890" s="390" t="s">
        <v>2207</v>
      </c>
      <c r="AU2890" s="105" t="s">
        <v>5473</v>
      </c>
      <c r="AV2890" s="126">
        <v>6</v>
      </c>
    </row>
    <row r="2891" spans="1:48" ht="23.25" customHeight="1">
      <c r="B2891" s="440"/>
      <c r="D2891" s="105" t="s">
        <v>5474</v>
      </c>
      <c r="E2891" s="13" t="s">
        <v>5474</v>
      </c>
      <c r="F2891" s="2" t="s">
        <v>5463</v>
      </c>
      <c r="G2891">
        <v>6</v>
      </c>
      <c r="H2891" s="398" t="s">
        <v>2207</v>
      </c>
      <c r="I2891" s="398" t="s">
        <v>2207</v>
      </c>
      <c r="J2891" s="398" t="s">
        <v>2207</v>
      </c>
      <c r="K2891" s="390" t="s">
        <v>2207</v>
      </c>
      <c r="L2891" s="390" t="s">
        <v>2207</v>
      </c>
      <c r="M2891" s="390" t="s">
        <v>2207</v>
      </c>
      <c r="N2891" s="390" t="s">
        <v>2207</v>
      </c>
      <c r="O2891" s="390" t="s">
        <v>2207</v>
      </c>
      <c r="P2891" s="390" t="s">
        <v>2207</v>
      </c>
      <c r="Q2891" s="390" t="s">
        <v>2207</v>
      </c>
      <c r="R2891" s="390" t="s">
        <v>2207</v>
      </c>
      <c r="S2891" s="362" t="s">
        <v>2207</v>
      </c>
      <c r="T2891" s="362" t="s">
        <v>2207</v>
      </c>
      <c r="U2891" s="362" t="s">
        <v>2207</v>
      </c>
      <c r="V2891" s="390" t="s">
        <v>2207</v>
      </c>
      <c r="W2891" s="390" t="s">
        <v>2207</v>
      </c>
      <c r="X2891" s="391">
        <v>674</v>
      </c>
      <c r="Y2891" s="391">
        <v>742</v>
      </c>
      <c r="Z2891" s="391">
        <v>919</v>
      </c>
      <c r="AA2891" s="391">
        <v>786</v>
      </c>
      <c r="AB2891" s="391">
        <v>708</v>
      </c>
      <c r="AC2891" s="391">
        <v>804</v>
      </c>
      <c r="AD2891" s="391">
        <v>959</v>
      </c>
      <c r="AE2891" s="391">
        <v>823</v>
      </c>
      <c r="AF2891" s="391">
        <v>892</v>
      </c>
      <c r="AG2891" s="391">
        <v>992</v>
      </c>
      <c r="AH2891" s="391">
        <v>1179</v>
      </c>
      <c r="AI2891" s="399" t="s">
        <v>2207</v>
      </c>
      <c r="AJ2891" s="391">
        <v>677</v>
      </c>
      <c r="AK2891" s="391">
        <v>746</v>
      </c>
      <c r="AL2891" s="391">
        <v>922</v>
      </c>
      <c r="AM2891" s="391">
        <v>710</v>
      </c>
      <c r="AN2891" s="391">
        <v>793</v>
      </c>
      <c r="AO2891" s="391">
        <v>922</v>
      </c>
      <c r="AP2891" s="390" t="s">
        <v>2207</v>
      </c>
      <c r="AQ2891" s="390" t="s">
        <v>2207</v>
      </c>
      <c r="AR2891" s="390" t="s">
        <v>2207</v>
      </c>
      <c r="AS2891" s="390" t="s">
        <v>2207</v>
      </c>
      <c r="AU2891" s="105" t="s">
        <v>5474</v>
      </c>
      <c r="AV2891" s="126">
        <v>6</v>
      </c>
    </row>
    <row r="2892" spans="1:48" ht="23.25" customHeight="1">
      <c r="B2892" s="440"/>
      <c r="D2892" s="105" t="s">
        <v>5440</v>
      </c>
      <c r="E2892" s="13" t="s">
        <v>5440</v>
      </c>
      <c r="F2892" s="2" t="s">
        <v>5430</v>
      </c>
      <c r="G2892">
        <v>6</v>
      </c>
      <c r="H2892" s="398" t="s">
        <v>2207</v>
      </c>
      <c r="I2892" s="398" t="s">
        <v>2207</v>
      </c>
      <c r="J2892" s="398" t="s">
        <v>2207</v>
      </c>
      <c r="K2892" s="390" t="s">
        <v>2207</v>
      </c>
      <c r="L2892" s="390" t="s">
        <v>2207</v>
      </c>
      <c r="M2892" s="390" t="s">
        <v>2207</v>
      </c>
      <c r="N2892" s="390" t="s">
        <v>2207</v>
      </c>
      <c r="O2892" s="390" t="s">
        <v>2207</v>
      </c>
      <c r="P2892" s="390" t="s">
        <v>2207</v>
      </c>
      <c r="Q2892" s="390" t="s">
        <v>2207</v>
      </c>
      <c r="R2892" s="390" t="s">
        <v>2207</v>
      </c>
      <c r="S2892" s="362" t="s">
        <v>2207</v>
      </c>
      <c r="T2892" s="362" t="s">
        <v>2207</v>
      </c>
      <c r="U2892" s="362" t="s">
        <v>2207</v>
      </c>
      <c r="V2892" s="390" t="s">
        <v>2207</v>
      </c>
      <c r="W2892" s="390" t="s">
        <v>2207</v>
      </c>
      <c r="X2892" s="391">
        <v>586</v>
      </c>
      <c r="Y2892" s="391">
        <v>652</v>
      </c>
      <c r="Z2892" s="391">
        <v>813</v>
      </c>
      <c r="AA2892" s="391">
        <v>689</v>
      </c>
      <c r="AB2892" s="391">
        <v>586</v>
      </c>
      <c r="AC2892" s="391">
        <v>681</v>
      </c>
      <c r="AD2892" s="391">
        <v>813</v>
      </c>
      <c r="AE2892" s="391">
        <v>689</v>
      </c>
      <c r="AF2892" s="391">
        <v>623</v>
      </c>
      <c r="AG2892" s="391">
        <v>718</v>
      </c>
      <c r="AH2892" s="391">
        <v>858</v>
      </c>
      <c r="AI2892" s="399" t="s">
        <v>2207</v>
      </c>
      <c r="AJ2892" s="391">
        <v>589</v>
      </c>
      <c r="AK2892" s="391">
        <v>657</v>
      </c>
      <c r="AL2892" s="391">
        <v>817</v>
      </c>
      <c r="AM2892" s="391">
        <v>589</v>
      </c>
      <c r="AN2892" s="391">
        <v>672</v>
      </c>
      <c r="AO2892" s="391">
        <v>782</v>
      </c>
      <c r="AP2892" s="390" t="s">
        <v>2207</v>
      </c>
      <c r="AQ2892" s="390" t="s">
        <v>2207</v>
      </c>
      <c r="AR2892" s="390" t="s">
        <v>2207</v>
      </c>
      <c r="AS2892" s="391">
        <v>840</v>
      </c>
      <c r="AU2892" s="105" t="s">
        <v>5440</v>
      </c>
      <c r="AV2892" s="126">
        <v>6</v>
      </c>
    </row>
    <row r="2893" spans="1:48" ht="23.25" customHeight="1">
      <c r="B2893" s="440"/>
      <c r="D2893" s="105" t="s">
        <v>5441</v>
      </c>
      <c r="E2893" s="13" t="s">
        <v>5441</v>
      </c>
      <c r="F2893" s="2" t="s">
        <v>5430</v>
      </c>
      <c r="G2893">
        <v>6</v>
      </c>
      <c r="H2893" s="398" t="s">
        <v>2207</v>
      </c>
      <c r="I2893" s="398" t="s">
        <v>2207</v>
      </c>
      <c r="J2893" s="398" t="s">
        <v>2207</v>
      </c>
      <c r="K2893" s="390" t="s">
        <v>2207</v>
      </c>
      <c r="L2893" s="390" t="s">
        <v>2207</v>
      </c>
      <c r="M2893" s="390" t="s">
        <v>2207</v>
      </c>
      <c r="N2893" s="390" t="s">
        <v>2207</v>
      </c>
      <c r="O2893" s="390" t="s">
        <v>2207</v>
      </c>
      <c r="P2893" s="390" t="s">
        <v>2207</v>
      </c>
      <c r="Q2893" s="390" t="s">
        <v>2207</v>
      </c>
      <c r="R2893" s="390" t="s">
        <v>2207</v>
      </c>
      <c r="S2893" s="362" t="s">
        <v>2207</v>
      </c>
      <c r="T2893" s="362" t="s">
        <v>2207</v>
      </c>
      <c r="U2893" s="362" t="s">
        <v>2207</v>
      </c>
      <c r="V2893" s="390" t="s">
        <v>2207</v>
      </c>
      <c r="W2893" s="390" t="s">
        <v>2207</v>
      </c>
      <c r="X2893" s="391">
        <v>586</v>
      </c>
      <c r="Y2893" s="391">
        <v>652</v>
      </c>
      <c r="Z2893" s="391">
        <v>813</v>
      </c>
      <c r="AA2893" s="391">
        <v>689</v>
      </c>
      <c r="AB2893" s="391">
        <v>586</v>
      </c>
      <c r="AC2893" s="391">
        <v>681</v>
      </c>
      <c r="AD2893" s="391">
        <v>813</v>
      </c>
      <c r="AE2893" s="391">
        <v>689</v>
      </c>
      <c r="AF2893" s="391">
        <v>623</v>
      </c>
      <c r="AG2893" s="391">
        <v>718</v>
      </c>
      <c r="AH2893" s="391">
        <v>858</v>
      </c>
      <c r="AI2893" s="399" t="s">
        <v>2207</v>
      </c>
      <c r="AJ2893" s="391">
        <v>589</v>
      </c>
      <c r="AK2893" s="391">
        <v>657</v>
      </c>
      <c r="AL2893" s="391">
        <v>817</v>
      </c>
      <c r="AM2893" s="391">
        <v>589</v>
      </c>
      <c r="AN2893" s="391">
        <v>672</v>
      </c>
      <c r="AO2893" s="391">
        <v>782</v>
      </c>
      <c r="AP2893" s="390" t="s">
        <v>2207</v>
      </c>
      <c r="AQ2893" s="390" t="s">
        <v>2207</v>
      </c>
      <c r="AR2893" s="390" t="s">
        <v>2207</v>
      </c>
      <c r="AS2893" s="391">
        <v>840</v>
      </c>
      <c r="AU2893" s="105" t="s">
        <v>5441</v>
      </c>
      <c r="AV2893" s="126">
        <v>6</v>
      </c>
    </row>
    <row r="2894" spans="1:48" ht="23.25" customHeight="1">
      <c r="B2894" s="440"/>
      <c r="D2894" s="105" t="s">
        <v>5506</v>
      </c>
      <c r="E2894" s="13" t="s">
        <v>5506</v>
      </c>
      <c r="F2894" s="2" t="s">
        <v>5496</v>
      </c>
      <c r="G2894">
        <v>6</v>
      </c>
      <c r="H2894" s="398" t="s">
        <v>2207</v>
      </c>
      <c r="I2894" s="398" t="s">
        <v>2207</v>
      </c>
      <c r="J2894" s="398" t="s">
        <v>2207</v>
      </c>
      <c r="K2894" s="390" t="s">
        <v>2207</v>
      </c>
      <c r="L2894" s="390" t="s">
        <v>2207</v>
      </c>
      <c r="M2894" s="390" t="s">
        <v>2207</v>
      </c>
      <c r="N2894" s="390" t="s">
        <v>2207</v>
      </c>
      <c r="O2894" s="390" t="s">
        <v>2207</v>
      </c>
      <c r="P2894" s="390" t="s">
        <v>2207</v>
      </c>
      <c r="Q2894" s="390" t="s">
        <v>2207</v>
      </c>
      <c r="R2894" s="390" t="s">
        <v>2207</v>
      </c>
      <c r="S2894" s="362" t="s">
        <v>2207</v>
      </c>
      <c r="T2894" s="362" t="s">
        <v>2207</v>
      </c>
      <c r="U2894" s="362" t="s">
        <v>2207</v>
      </c>
      <c r="V2894" s="390" t="s">
        <v>2207</v>
      </c>
      <c r="W2894" s="390" t="s">
        <v>2207</v>
      </c>
      <c r="X2894" s="391">
        <v>674</v>
      </c>
      <c r="Y2894" s="391">
        <v>742</v>
      </c>
      <c r="Z2894" s="391">
        <v>919</v>
      </c>
      <c r="AA2894" s="391">
        <v>786</v>
      </c>
      <c r="AB2894" s="391">
        <v>708</v>
      </c>
      <c r="AC2894" s="391">
        <v>804</v>
      </c>
      <c r="AD2894" s="391">
        <v>959</v>
      </c>
      <c r="AE2894" s="391">
        <v>823</v>
      </c>
      <c r="AF2894" s="391">
        <v>892</v>
      </c>
      <c r="AG2894" s="391">
        <v>992</v>
      </c>
      <c r="AH2894" s="391">
        <v>1179</v>
      </c>
      <c r="AI2894" s="399" t="s">
        <v>2207</v>
      </c>
      <c r="AJ2894" s="391">
        <v>677</v>
      </c>
      <c r="AK2894" s="391">
        <v>746</v>
      </c>
      <c r="AL2894" s="391">
        <v>922</v>
      </c>
      <c r="AM2894" s="391">
        <v>710</v>
      </c>
      <c r="AN2894" s="391">
        <v>793</v>
      </c>
      <c r="AO2894" s="391">
        <v>922</v>
      </c>
      <c r="AP2894" s="390" t="s">
        <v>2207</v>
      </c>
      <c r="AQ2894" s="390" t="s">
        <v>2207</v>
      </c>
      <c r="AR2894" s="390" t="s">
        <v>2207</v>
      </c>
      <c r="AS2894" s="390" t="s">
        <v>2207</v>
      </c>
      <c r="AU2894" s="105" t="s">
        <v>5506</v>
      </c>
      <c r="AV2894" s="126">
        <v>6</v>
      </c>
    </row>
    <row r="2895" spans="1:48" ht="23.25" customHeight="1">
      <c r="B2895" s="440"/>
      <c r="D2895" s="105" t="s">
        <v>5507</v>
      </c>
      <c r="E2895" s="13" t="s">
        <v>5507</v>
      </c>
      <c r="F2895" s="2" t="s">
        <v>5496</v>
      </c>
      <c r="G2895">
        <v>6</v>
      </c>
      <c r="H2895" s="398" t="s">
        <v>2207</v>
      </c>
      <c r="I2895" s="398" t="s">
        <v>2207</v>
      </c>
      <c r="J2895" s="398" t="s">
        <v>2207</v>
      </c>
      <c r="K2895" s="390" t="s">
        <v>2207</v>
      </c>
      <c r="L2895" s="390" t="s">
        <v>2207</v>
      </c>
      <c r="M2895" s="390" t="s">
        <v>2207</v>
      </c>
      <c r="N2895" s="390" t="s">
        <v>2207</v>
      </c>
      <c r="O2895" s="390" t="s">
        <v>2207</v>
      </c>
      <c r="P2895" s="390" t="s">
        <v>2207</v>
      </c>
      <c r="Q2895" s="390" t="s">
        <v>2207</v>
      </c>
      <c r="R2895" s="390" t="s">
        <v>2207</v>
      </c>
      <c r="S2895" s="362" t="s">
        <v>2207</v>
      </c>
      <c r="T2895" s="362" t="s">
        <v>2207</v>
      </c>
      <c r="U2895" s="362" t="s">
        <v>2207</v>
      </c>
      <c r="V2895" s="390" t="s">
        <v>2207</v>
      </c>
      <c r="W2895" s="390" t="s">
        <v>2207</v>
      </c>
      <c r="X2895" s="391">
        <v>674</v>
      </c>
      <c r="Y2895" s="391">
        <v>742</v>
      </c>
      <c r="Z2895" s="391">
        <v>919</v>
      </c>
      <c r="AA2895" s="391">
        <v>786</v>
      </c>
      <c r="AB2895" s="391">
        <v>708</v>
      </c>
      <c r="AC2895" s="391">
        <v>804</v>
      </c>
      <c r="AD2895" s="391">
        <v>959</v>
      </c>
      <c r="AE2895" s="391">
        <v>823</v>
      </c>
      <c r="AF2895" s="391">
        <v>892</v>
      </c>
      <c r="AG2895" s="391">
        <v>992</v>
      </c>
      <c r="AH2895" s="391">
        <v>1179</v>
      </c>
      <c r="AI2895" s="399" t="s">
        <v>2207</v>
      </c>
      <c r="AJ2895" s="391">
        <v>677</v>
      </c>
      <c r="AK2895" s="391">
        <v>746</v>
      </c>
      <c r="AL2895" s="391">
        <v>922</v>
      </c>
      <c r="AM2895" s="391">
        <v>710</v>
      </c>
      <c r="AN2895" s="391">
        <v>793</v>
      </c>
      <c r="AO2895" s="391">
        <v>922</v>
      </c>
      <c r="AP2895" s="390" t="s">
        <v>2207</v>
      </c>
      <c r="AQ2895" s="390" t="s">
        <v>2207</v>
      </c>
      <c r="AR2895" s="390" t="s">
        <v>2207</v>
      </c>
      <c r="AS2895" s="390" t="s">
        <v>2207</v>
      </c>
      <c r="AU2895" s="105" t="s">
        <v>5507</v>
      </c>
      <c r="AV2895" s="126">
        <v>6</v>
      </c>
    </row>
    <row r="2896" spans="1:48" ht="23.25" customHeight="1">
      <c r="B2896" s="440"/>
      <c r="D2896" s="105" t="s">
        <v>281</v>
      </c>
      <c r="E2896" s="164" t="s">
        <v>281</v>
      </c>
      <c r="F2896" s="165" t="s">
        <v>899</v>
      </c>
      <c r="G2896" s="126">
        <v>6.5</v>
      </c>
      <c r="H2896" s="166">
        <v>913</v>
      </c>
      <c r="I2896" s="166">
        <v>947</v>
      </c>
      <c r="J2896" s="166">
        <v>1087</v>
      </c>
      <c r="K2896" s="357">
        <v>913</v>
      </c>
      <c r="L2896" s="357">
        <v>947</v>
      </c>
      <c r="M2896" s="357">
        <v>1087</v>
      </c>
      <c r="N2896" s="357">
        <v>977</v>
      </c>
      <c r="O2896" s="357">
        <v>896</v>
      </c>
      <c r="P2896" s="357">
        <v>948</v>
      </c>
      <c r="Q2896" s="357">
        <v>1089</v>
      </c>
      <c r="R2896" s="357">
        <v>911</v>
      </c>
      <c r="S2896" s="362" t="s">
        <v>2207</v>
      </c>
      <c r="T2896" s="362" t="s">
        <v>2207</v>
      </c>
      <c r="U2896" s="362" t="s">
        <v>2207</v>
      </c>
      <c r="V2896" s="362" t="s">
        <v>2207</v>
      </c>
      <c r="W2896" s="362" t="s">
        <v>2207</v>
      </c>
      <c r="X2896" s="357">
        <v>996</v>
      </c>
      <c r="Y2896" s="357">
        <v>1075</v>
      </c>
      <c r="Z2896" s="357">
        <v>1359</v>
      </c>
      <c r="AA2896" s="357">
        <v>1149</v>
      </c>
      <c r="AB2896" s="357">
        <v>1060</v>
      </c>
      <c r="AC2896" s="357">
        <v>1200</v>
      </c>
      <c r="AD2896" s="357">
        <v>1436</v>
      </c>
      <c r="AE2896" s="357">
        <v>1220</v>
      </c>
      <c r="AF2896" s="357">
        <v>1263</v>
      </c>
      <c r="AG2896" s="357">
        <v>1407</v>
      </c>
      <c r="AH2896" s="357">
        <v>1680</v>
      </c>
      <c r="AI2896" s="368" t="s">
        <v>2207</v>
      </c>
      <c r="AJ2896" s="357">
        <v>999</v>
      </c>
      <c r="AK2896" s="357">
        <v>1080</v>
      </c>
      <c r="AL2896" s="357">
        <v>1362</v>
      </c>
      <c r="AM2896" s="357">
        <v>1063</v>
      </c>
      <c r="AN2896" s="357">
        <v>1181</v>
      </c>
      <c r="AO2896" s="357">
        <v>1379</v>
      </c>
      <c r="AP2896" s="362" t="s">
        <v>2207</v>
      </c>
      <c r="AQ2896" s="362" t="s">
        <v>2207</v>
      </c>
      <c r="AR2896" s="362" t="s">
        <v>2207</v>
      </c>
      <c r="AS2896" s="362" t="s">
        <v>2207</v>
      </c>
      <c r="AT2896" s="105"/>
      <c r="AU2896" s="105" t="s">
        <v>281</v>
      </c>
      <c r="AV2896" s="126">
        <v>6.5</v>
      </c>
    </row>
    <row r="2897" spans="1:48" ht="23.25" customHeight="1">
      <c r="B2897" s="440"/>
      <c r="D2897" s="105" t="s">
        <v>282</v>
      </c>
      <c r="E2897" s="164" t="s">
        <v>282</v>
      </c>
      <c r="F2897" s="165" t="s">
        <v>900</v>
      </c>
      <c r="G2897" s="126">
        <v>6.5</v>
      </c>
      <c r="H2897" s="166">
        <v>824</v>
      </c>
      <c r="I2897" s="166">
        <v>859</v>
      </c>
      <c r="J2897" s="166">
        <v>988</v>
      </c>
      <c r="K2897" s="357">
        <v>824</v>
      </c>
      <c r="L2897" s="357">
        <v>859</v>
      </c>
      <c r="M2897" s="357">
        <v>988</v>
      </c>
      <c r="N2897" s="357">
        <v>885</v>
      </c>
      <c r="O2897" s="357">
        <v>808</v>
      </c>
      <c r="P2897" s="357">
        <v>859</v>
      </c>
      <c r="Q2897" s="357">
        <v>988</v>
      </c>
      <c r="R2897" s="357">
        <v>844</v>
      </c>
      <c r="S2897" s="362" t="s">
        <v>2207</v>
      </c>
      <c r="T2897" s="362" t="s">
        <v>2207</v>
      </c>
      <c r="U2897" s="362" t="s">
        <v>2207</v>
      </c>
      <c r="V2897" s="362" t="s">
        <v>2207</v>
      </c>
      <c r="W2897" s="362" t="s">
        <v>2207</v>
      </c>
      <c r="X2897" s="357">
        <v>827</v>
      </c>
      <c r="Y2897" s="357">
        <v>903</v>
      </c>
      <c r="Z2897" s="357">
        <v>1156</v>
      </c>
      <c r="AA2897" s="357">
        <v>961</v>
      </c>
      <c r="AB2897" s="357">
        <v>827</v>
      </c>
      <c r="AC2897" s="357">
        <v>962</v>
      </c>
      <c r="AD2897" s="357">
        <v>1156</v>
      </c>
      <c r="AE2897" s="357">
        <v>961</v>
      </c>
      <c r="AF2897" s="357">
        <v>898</v>
      </c>
      <c r="AG2897" s="357">
        <v>1035</v>
      </c>
      <c r="AH2897" s="357">
        <v>1242</v>
      </c>
      <c r="AI2897" s="368" t="s">
        <v>2207</v>
      </c>
      <c r="AJ2897" s="357">
        <v>831</v>
      </c>
      <c r="AK2897" s="357">
        <v>908</v>
      </c>
      <c r="AL2897" s="357">
        <v>1159</v>
      </c>
      <c r="AM2897" s="357">
        <v>831</v>
      </c>
      <c r="AN2897" s="357">
        <v>948</v>
      </c>
      <c r="AO2897" s="357">
        <v>1111</v>
      </c>
      <c r="AP2897" s="362" t="s">
        <v>2207</v>
      </c>
      <c r="AQ2897" s="362" t="s">
        <v>2207</v>
      </c>
      <c r="AR2897" s="362" t="s">
        <v>2207</v>
      </c>
      <c r="AS2897" s="357">
        <v>1055</v>
      </c>
      <c r="AT2897" s="105"/>
      <c r="AU2897" s="105" t="s">
        <v>282</v>
      </c>
      <c r="AV2897" s="126">
        <v>6.5</v>
      </c>
    </row>
    <row r="2898" spans="1:48" ht="23.25" customHeight="1">
      <c r="B2898" s="440"/>
      <c r="D2898" s="105" t="s">
        <v>283</v>
      </c>
      <c r="E2898" s="164" t="s">
        <v>283</v>
      </c>
      <c r="F2898" s="165" t="s">
        <v>901</v>
      </c>
      <c r="G2898" s="126">
        <v>6.5</v>
      </c>
      <c r="H2898" s="166">
        <v>913</v>
      </c>
      <c r="I2898" s="166">
        <v>947</v>
      </c>
      <c r="J2898" s="166">
        <v>1087</v>
      </c>
      <c r="K2898" s="357">
        <v>913</v>
      </c>
      <c r="L2898" s="357">
        <v>947</v>
      </c>
      <c r="M2898" s="357">
        <v>1087</v>
      </c>
      <c r="N2898" s="357">
        <v>977</v>
      </c>
      <c r="O2898" s="357">
        <v>896</v>
      </c>
      <c r="P2898" s="357">
        <v>948</v>
      </c>
      <c r="Q2898" s="357">
        <v>1089</v>
      </c>
      <c r="R2898" s="357">
        <v>909</v>
      </c>
      <c r="S2898" s="362" t="s">
        <v>2207</v>
      </c>
      <c r="T2898" s="362" t="s">
        <v>2207</v>
      </c>
      <c r="U2898" s="362" t="s">
        <v>2207</v>
      </c>
      <c r="V2898" s="362" t="s">
        <v>2207</v>
      </c>
      <c r="W2898" s="362" t="s">
        <v>2207</v>
      </c>
      <c r="X2898" s="357">
        <v>996</v>
      </c>
      <c r="Y2898" s="357">
        <v>1075</v>
      </c>
      <c r="Z2898" s="357">
        <v>1359</v>
      </c>
      <c r="AA2898" s="357">
        <v>1149</v>
      </c>
      <c r="AB2898" s="357">
        <v>1060</v>
      </c>
      <c r="AC2898" s="357">
        <v>1200</v>
      </c>
      <c r="AD2898" s="357">
        <v>1436</v>
      </c>
      <c r="AE2898" s="357">
        <v>1220</v>
      </c>
      <c r="AF2898" s="357">
        <v>1263</v>
      </c>
      <c r="AG2898" s="357">
        <v>1407</v>
      </c>
      <c r="AH2898" s="357">
        <v>1680</v>
      </c>
      <c r="AI2898" s="368" t="s">
        <v>2207</v>
      </c>
      <c r="AJ2898" s="357">
        <v>999</v>
      </c>
      <c r="AK2898" s="357">
        <v>1080</v>
      </c>
      <c r="AL2898" s="357">
        <v>1362</v>
      </c>
      <c r="AM2898" s="357">
        <v>1063</v>
      </c>
      <c r="AN2898" s="357">
        <v>1181</v>
      </c>
      <c r="AO2898" s="357">
        <v>1379</v>
      </c>
      <c r="AP2898" s="362" t="s">
        <v>2207</v>
      </c>
      <c r="AQ2898" s="362" t="s">
        <v>2207</v>
      </c>
      <c r="AR2898" s="362" t="s">
        <v>2207</v>
      </c>
      <c r="AS2898" s="362" t="s">
        <v>2207</v>
      </c>
      <c r="AT2898" s="105"/>
      <c r="AU2898" s="105" t="s">
        <v>283</v>
      </c>
      <c r="AV2898" s="126">
        <v>6.5</v>
      </c>
    </row>
    <row r="2899" spans="1:48" ht="23.25" customHeight="1">
      <c r="B2899" s="440"/>
      <c r="D2899" s="105" t="s">
        <v>284</v>
      </c>
      <c r="E2899" s="164" t="s">
        <v>284</v>
      </c>
      <c r="F2899" s="165" t="s">
        <v>995</v>
      </c>
      <c r="G2899" s="126">
        <v>6.5</v>
      </c>
      <c r="H2899" s="166">
        <v>732</v>
      </c>
      <c r="I2899" s="166">
        <v>770</v>
      </c>
      <c r="J2899" s="166">
        <v>885</v>
      </c>
      <c r="K2899" s="357">
        <v>732</v>
      </c>
      <c r="L2899" s="357">
        <v>770</v>
      </c>
      <c r="M2899" s="357">
        <v>885</v>
      </c>
      <c r="N2899" s="357">
        <v>790</v>
      </c>
      <c r="O2899" s="357">
        <v>719</v>
      </c>
      <c r="P2899" s="357">
        <v>771</v>
      </c>
      <c r="Q2899" s="357">
        <v>886</v>
      </c>
      <c r="R2899" s="357">
        <v>733</v>
      </c>
      <c r="S2899" s="362" t="s">
        <v>2207</v>
      </c>
      <c r="T2899" s="362" t="s">
        <v>2207</v>
      </c>
      <c r="U2899" s="362" t="s">
        <v>2207</v>
      </c>
      <c r="V2899" s="362" t="s">
        <v>2207</v>
      </c>
      <c r="W2899" s="362" t="s">
        <v>2207</v>
      </c>
      <c r="X2899" s="357">
        <v>692</v>
      </c>
      <c r="Y2899" s="357">
        <v>763</v>
      </c>
      <c r="Z2899" s="357">
        <v>947</v>
      </c>
      <c r="AA2899" s="357">
        <v>807</v>
      </c>
      <c r="AB2899" s="357">
        <v>724</v>
      </c>
      <c r="AC2899" s="357">
        <v>826</v>
      </c>
      <c r="AD2899" s="357">
        <v>985</v>
      </c>
      <c r="AE2899" s="357">
        <v>843</v>
      </c>
      <c r="AF2899" s="357">
        <v>901</v>
      </c>
      <c r="AG2899" s="357">
        <v>1006</v>
      </c>
      <c r="AH2899" s="357">
        <v>1197</v>
      </c>
      <c r="AI2899" s="368" t="s">
        <v>2207</v>
      </c>
      <c r="AJ2899" s="357">
        <v>695</v>
      </c>
      <c r="AK2899" s="357">
        <v>768</v>
      </c>
      <c r="AL2899" s="357">
        <v>950</v>
      </c>
      <c r="AM2899" s="357">
        <v>727</v>
      </c>
      <c r="AN2899" s="357">
        <v>814</v>
      </c>
      <c r="AO2899" s="357">
        <v>947</v>
      </c>
      <c r="AP2899" s="362" t="s">
        <v>2207</v>
      </c>
      <c r="AQ2899" s="362" t="s">
        <v>2207</v>
      </c>
      <c r="AR2899" s="362" t="s">
        <v>2207</v>
      </c>
      <c r="AS2899" s="362" t="s">
        <v>2207</v>
      </c>
      <c r="AT2899" s="105"/>
      <c r="AU2899" s="105" t="s">
        <v>284</v>
      </c>
      <c r="AV2899" s="126">
        <v>6.5</v>
      </c>
    </row>
    <row r="2900" spans="1:48" ht="23.25" customHeight="1">
      <c r="B2900" s="440"/>
      <c r="D2900" s="105" t="s">
        <v>3660</v>
      </c>
      <c r="E2900" s="164" t="s">
        <v>3660</v>
      </c>
      <c r="F2900" s="165" t="s">
        <v>995</v>
      </c>
      <c r="G2900" s="126">
        <v>6.5</v>
      </c>
      <c r="H2900" s="166">
        <v>732</v>
      </c>
      <c r="I2900" s="166">
        <v>770</v>
      </c>
      <c r="J2900" s="166">
        <v>885</v>
      </c>
      <c r="K2900" s="357">
        <v>732</v>
      </c>
      <c r="L2900" s="357">
        <v>770</v>
      </c>
      <c r="M2900" s="357">
        <v>885</v>
      </c>
      <c r="N2900" s="357">
        <v>790</v>
      </c>
      <c r="O2900" s="357">
        <v>719</v>
      </c>
      <c r="P2900" s="357">
        <v>771</v>
      </c>
      <c r="Q2900" s="357">
        <v>886</v>
      </c>
      <c r="R2900" s="357">
        <v>733</v>
      </c>
      <c r="S2900" s="362" t="s">
        <v>2207</v>
      </c>
      <c r="T2900" s="362" t="s">
        <v>2207</v>
      </c>
      <c r="U2900" s="362" t="s">
        <v>2207</v>
      </c>
      <c r="V2900" s="362" t="s">
        <v>2207</v>
      </c>
      <c r="W2900" s="362" t="s">
        <v>2207</v>
      </c>
      <c r="X2900" s="357">
        <v>692</v>
      </c>
      <c r="Y2900" s="357">
        <v>763</v>
      </c>
      <c r="Z2900" s="357">
        <v>947</v>
      </c>
      <c r="AA2900" s="357">
        <v>807</v>
      </c>
      <c r="AB2900" s="357">
        <v>724</v>
      </c>
      <c r="AC2900" s="357">
        <v>826</v>
      </c>
      <c r="AD2900" s="357">
        <v>985</v>
      </c>
      <c r="AE2900" s="357">
        <v>843</v>
      </c>
      <c r="AF2900" s="357">
        <v>901</v>
      </c>
      <c r="AG2900" s="357">
        <v>1006</v>
      </c>
      <c r="AH2900" s="357">
        <v>1197</v>
      </c>
      <c r="AI2900" s="368" t="s">
        <v>2207</v>
      </c>
      <c r="AJ2900" s="357">
        <v>695</v>
      </c>
      <c r="AK2900" s="357">
        <v>768</v>
      </c>
      <c r="AL2900" s="357">
        <v>950</v>
      </c>
      <c r="AM2900" s="357">
        <v>727</v>
      </c>
      <c r="AN2900" s="357">
        <v>814</v>
      </c>
      <c r="AO2900" s="357">
        <v>947</v>
      </c>
      <c r="AP2900" s="362" t="s">
        <v>2207</v>
      </c>
      <c r="AQ2900" s="362" t="s">
        <v>2207</v>
      </c>
      <c r="AR2900" s="362" t="s">
        <v>2207</v>
      </c>
      <c r="AS2900" s="362" t="s">
        <v>2207</v>
      </c>
      <c r="AT2900" s="105"/>
      <c r="AU2900" s="105" t="s">
        <v>3660</v>
      </c>
      <c r="AV2900" s="126">
        <v>6.5</v>
      </c>
    </row>
    <row r="2901" spans="1:48" ht="23.25" customHeight="1">
      <c r="B2901" s="440"/>
      <c r="D2901" s="105" t="s">
        <v>285</v>
      </c>
      <c r="E2901" s="164" t="s">
        <v>285</v>
      </c>
      <c r="F2901" s="165" t="s">
        <v>992</v>
      </c>
      <c r="G2901" s="126">
        <v>6.5</v>
      </c>
      <c r="H2901" s="166">
        <v>659</v>
      </c>
      <c r="I2901" s="166">
        <v>698</v>
      </c>
      <c r="J2901" s="166">
        <v>804</v>
      </c>
      <c r="K2901" s="357">
        <v>659</v>
      </c>
      <c r="L2901" s="357">
        <v>698</v>
      </c>
      <c r="M2901" s="357">
        <v>804</v>
      </c>
      <c r="N2901" s="357">
        <v>715</v>
      </c>
      <c r="O2901" s="357">
        <v>647</v>
      </c>
      <c r="P2901" s="357">
        <v>698</v>
      </c>
      <c r="Q2901" s="357">
        <v>804</v>
      </c>
      <c r="R2901" s="357">
        <v>677</v>
      </c>
      <c r="S2901" s="362" t="s">
        <v>2207</v>
      </c>
      <c r="T2901" s="362" t="s">
        <v>2207</v>
      </c>
      <c r="U2901" s="362" t="s">
        <v>2207</v>
      </c>
      <c r="V2901" s="362" t="s">
        <v>2207</v>
      </c>
      <c r="W2901" s="362" t="s">
        <v>2207</v>
      </c>
      <c r="X2901" s="357">
        <v>607</v>
      </c>
      <c r="Y2901" s="357">
        <v>677</v>
      </c>
      <c r="Z2901" s="357">
        <v>845</v>
      </c>
      <c r="AA2901" s="357">
        <v>714</v>
      </c>
      <c r="AB2901" s="357">
        <v>607</v>
      </c>
      <c r="AC2901" s="357">
        <v>707</v>
      </c>
      <c r="AD2901" s="357">
        <v>845</v>
      </c>
      <c r="AE2901" s="357">
        <v>714</v>
      </c>
      <c r="AF2901" s="357">
        <v>643</v>
      </c>
      <c r="AG2901" s="357">
        <v>743</v>
      </c>
      <c r="AH2901" s="357">
        <v>888</v>
      </c>
      <c r="AI2901" s="368" t="s">
        <v>2207</v>
      </c>
      <c r="AJ2901" s="357">
        <v>611</v>
      </c>
      <c r="AK2901" s="357">
        <v>682</v>
      </c>
      <c r="AL2901" s="357">
        <v>848</v>
      </c>
      <c r="AM2901" s="357">
        <v>611</v>
      </c>
      <c r="AN2901" s="357">
        <v>698</v>
      </c>
      <c r="AO2901" s="357">
        <v>813</v>
      </c>
      <c r="AP2901" s="362" t="s">
        <v>2207</v>
      </c>
      <c r="AQ2901" s="362" t="s">
        <v>2207</v>
      </c>
      <c r="AR2901" s="362" t="s">
        <v>2207</v>
      </c>
      <c r="AS2901" s="357">
        <v>888</v>
      </c>
      <c r="AT2901" s="105"/>
      <c r="AU2901" s="105" t="s">
        <v>285</v>
      </c>
      <c r="AV2901" s="126">
        <v>6.5</v>
      </c>
    </row>
    <row r="2902" spans="1:48" ht="23.25" customHeight="1">
      <c r="B2902" s="440"/>
      <c r="D2902" s="105" t="s">
        <v>3661</v>
      </c>
      <c r="E2902" s="164" t="s">
        <v>3661</v>
      </c>
      <c r="F2902" s="165" t="s">
        <v>992</v>
      </c>
      <c r="G2902" s="126">
        <v>6.5</v>
      </c>
      <c r="H2902" s="166">
        <v>659</v>
      </c>
      <c r="I2902" s="166">
        <v>698</v>
      </c>
      <c r="J2902" s="166">
        <v>804</v>
      </c>
      <c r="K2902" s="357">
        <v>659</v>
      </c>
      <c r="L2902" s="357">
        <v>698</v>
      </c>
      <c r="M2902" s="357">
        <v>804</v>
      </c>
      <c r="N2902" s="357">
        <v>715</v>
      </c>
      <c r="O2902" s="357">
        <v>647</v>
      </c>
      <c r="P2902" s="357">
        <v>698</v>
      </c>
      <c r="Q2902" s="357">
        <v>804</v>
      </c>
      <c r="R2902" s="357">
        <v>677</v>
      </c>
      <c r="S2902" s="362" t="s">
        <v>2207</v>
      </c>
      <c r="T2902" s="362" t="s">
        <v>2207</v>
      </c>
      <c r="U2902" s="362" t="s">
        <v>2207</v>
      </c>
      <c r="V2902" s="362" t="s">
        <v>2207</v>
      </c>
      <c r="W2902" s="362" t="s">
        <v>2207</v>
      </c>
      <c r="X2902" s="357">
        <v>607</v>
      </c>
      <c r="Y2902" s="357">
        <v>677</v>
      </c>
      <c r="Z2902" s="357">
        <v>845</v>
      </c>
      <c r="AA2902" s="357">
        <v>714</v>
      </c>
      <c r="AB2902" s="357">
        <v>607</v>
      </c>
      <c r="AC2902" s="357">
        <v>707</v>
      </c>
      <c r="AD2902" s="357">
        <v>845</v>
      </c>
      <c r="AE2902" s="357">
        <v>714</v>
      </c>
      <c r="AF2902" s="357">
        <v>643</v>
      </c>
      <c r="AG2902" s="357">
        <v>743</v>
      </c>
      <c r="AH2902" s="357">
        <v>888</v>
      </c>
      <c r="AI2902" s="368" t="s">
        <v>2207</v>
      </c>
      <c r="AJ2902" s="357">
        <v>611</v>
      </c>
      <c r="AK2902" s="357">
        <v>682</v>
      </c>
      <c r="AL2902" s="357">
        <v>848</v>
      </c>
      <c r="AM2902" s="357">
        <v>611</v>
      </c>
      <c r="AN2902" s="357">
        <v>698</v>
      </c>
      <c r="AO2902" s="357">
        <v>813</v>
      </c>
      <c r="AP2902" s="362" t="s">
        <v>2207</v>
      </c>
      <c r="AQ2902" s="362" t="s">
        <v>2207</v>
      </c>
      <c r="AR2902" s="362" t="s">
        <v>2207</v>
      </c>
      <c r="AS2902" s="357">
        <v>888</v>
      </c>
      <c r="AT2902" s="105"/>
      <c r="AU2902" s="105" t="s">
        <v>3661</v>
      </c>
      <c r="AV2902" s="126">
        <v>6.5</v>
      </c>
    </row>
    <row r="2903" spans="1:48" ht="23.25" customHeight="1">
      <c r="A2903" s="396"/>
      <c r="B2903" s="440"/>
      <c r="D2903" s="105" t="s">
        <v>287</v>
      </c>
      <c r="E2903" s="164" t="s">
        <v>287</v>
      </c>
      <c r="F2903" s="165" t="s">
        <v>887</v>
      </c>
      <c r="G2903" s="126">
        <v>6.5</v>
      </c>
      <c r="H2903" s="166">
        <v>732</v>
      </c>
      <c r="I2903" s="166">
        <v>770</v>
      </c>
      <c r="J2903" s="166">
        <v>885</v>
      </c>
      <c r="K2903" s="357">
        <v>732</v>
      </c>
      <c r="L2903" s="357">
        <v>770</v>
      </c>
      <c r="M2903" s="357">
        <v>885</v>
      </c>
      <c r="N2903" s="357">
        <v>790</v>
      </c>
      <c r="O2903" s="357">
        <v>719</v>
      </c>
      <c r="P2903" s="357">
        <v>771</v>
      </c>
      <c r="Q2903" s="357">
        <v>886</v>
      </c>
      <c r="R2903" s="357">
        <v>711</v>
      </c>
      <c r="S2903" s="362" t="s">
        <v>2207</v>
      </c>
      <c r="T2903" s="362" t="s">
        <v>2207</v>
      </c>
      <c r="U2903" s="362" t="s">
        <v>2207</v>
      </c>
      <c r="V2903" s="362" t="s">
        <v>2207</v>
      </c>
      <c r="W2903" s="362" t="s">
        <v>2207</v>
      </c>
      <c r="X2903" s="357">
        <v>692</v>
      </c>
      <c r="Y2903" s="357">
        <v>763</v>
      </c>
      <c r="Z2903" s="357">
        <v>947</v>
      </c>
      <c r="AA2903" s="357">
        <v>807</v>
      </c>
      <c r="AB2903" s="357">
        <v>724</v>
      </c>
      <c r="AC2903" s="357">
        <v>826</v>
      </c>
      <c r="AD2903" s="357">
        <v>985</v>
      </c>
      <c r="AE2903" s="357">
        <v>843</v>
      </c>
      <c r="AF2903" s="357">
        <v>901</v>
      </c>
      <c r="AG2903" s="357">
        <v>1006</v>
      </c>
      <c r="AH2903" s="357">
        <v>1197</v>
      </c>
      <c r="AI2903" s="368" t="s">
        <v>2207</v>
      </c>
      <c r="AJ2903" s="357">
        <v>695</v>
      </c>
      <c r="AK2903" s="357">
        <v>768</v>
      </c>
      <c r="AL2903" s="357">
        <v>950</v>
      </c>
      <c r="AM2903" s="357">
        <v>727</v>
      </c>
      <c r="AN2903" s="357">
        <v>814</v>
      </c>
      <c r="AO2903" s="357">
        <v>947</v>
      </c>
      <c r="AP2903" s="362" t="s">
        <v>2207</v>
      </c>
      <c r="AQ2903" s="362" t="s">
        <v>2207</v>
      </c>
      <c r="AR2903" s="362" t="s">
        <v>2207</v>
      </c>
      <c r="AS2903" s="362" t="s">
        <v>2207</v>
      </c>
      <c r="AT2903" s="105"/>
      <c r="AU2903" s="105" t="s">
        <v>287</v>
      </c>
      <c r="AV2903" s="126">
        <v>6.5</v>
      </c>
    </row>
    <row r="2904" spans="1:48" ht="23.25" customHeight="1">
      <c r="B2904" s="440"/>
      <c r="D2904" s="105" t="s">
        <v>3663</v>
      </c>
      <c r="E2904" s="164" t="s">
        <v>3663</v>
      </c>
      <c r="F2904" s="165" t="s">
        <v>887</v>
      </c>
      <c r="G2904" s="126">
        <v>6.5</v>
      </c>
      <c r="H2904" s="166">
        <v>732</v>
      </c>
      <c r="I2904" s="166">
        <v>770</v>
      </c>
      <c r="J2904" s="166">
        <v>885</v>
      </c>
      <c r="K2904" s="357">
        <v>732</v>
      </c>
      <c r="L2904" s="357">
        <v>770</v>
      </c>
      <c r="M2904" s="357">
        <v>885</v>
      </c>
      <c r="N2904" s="357">
        <v>790</v>
      </c>
      <c r="O2904" s="357">
        <v>719</v>
      </c>
      <c r="P2904" s="357">
        <v>771</v>
      </c>
      <c r="Q2904" s="357">
        <v>886</v>
      </c>
      <c r="R2904" s="357">
        <v>711</v>
      </c>
      <c r="S2904" s="362" t="s">
        <v>2207</v>
      </c>
      <c r="T2904" s="362" t="s">
        <v>2207</v>
      </c>
      <c r="U2904" s="362" t="s">
        <v>2207</v>
      </c>
      <c r="V2904" s="362" t="s">
        <v>2207</v>
      </c>
      <c r="W2904" s="362" t="s">
        <v>2207</v>
      </c>
      <c r="X2904" s="357">
        <v>692</v>
      </c>
      <c r="Y2904" s="357">
        <v>763</v>
      </c>
      <c r="Z2904" s="357">
        <v>947</v>
      </c>
      <c r="AA2904" s="357">
        <v>807</v>
      </c>
      <c r="AB2904" s="357">
        <v>724</v>
      </c>
      <c r="AC2904" s="357">
        <v>826</v>
      </c>
      <c r="AD2904" s="357">
        <v>985</v>
      </c>
      <c r="AE2904" s="357">
        <v>843</v>
      </c>
      <c r="AF2904" s="357">
        <v>901</v>
      </c>
      <c r="AG2904" s="357">
        <v>1006</v>
      </c>
      <c r="AH2904" s="357">
        <v>1197</v>
      </c>
      <c r="AI2904" s="368" t="s">
        <v>2207</v>
      </c>
      <c r="AJ2904" s="357">
        <v>695</v>
      </c>
      <c r="AK2904" s="357">
        <v>768</v>
      </c>
      <c r="AL2904" s="357">
        <v>950</v>
      </c>
      <c r="AM2904" s="357">
        <v>727</v>
      </c>
      <c r="AN2904" s="357">
        <v>814</v>
      </c>
      <c r="AO2904" s="357">
        <v>947</v>
      </c>
      <c r="AP2904" s="362" t="s">
        <v>2207</v>
      </c>
      <c r="AQ2904" s="362" t="s">
        <v>2207</v>
      </c>
      <c r="AR2904" s="362" t="s">
        <v>2207</v>
      </c>
      <c r="AS2904" s="362" t="s">
        <v>2207</v>
      </c>
      <c r="AT2904" s="105"/>
      <c r="AU2904" s="105" t="s">
        <v>3663</v>
      </c>
      <c r="AV2904" s="126">
        <v>6.5</v>
      </c>
    </row>
    <row r="2905" spans="1:48" ht="23.25" customHeight="1">
      <c r="B2905" s="440"/>
      <c r="D2905" s="105" t="s">
        <v>3092</v>
      </c>
      <c r="E2905" s="164" t="s">
        <v>3092</v>
      </c>
      <c r="F2905" s="165" t="s">
        <v>3827</v>
      </c>
      <c r="G2905" s="126">
        <v>7.1</v>
      </c>
      <c r="H2905" s="166">
        <v>953</v>
      </c>
      <c r="I2905" s="166">
        <v>989</v>
      </c>
      <c r="J2905" s="166">
        <v>1189</v>
      </c>
      <c r="K2905" s="357">
        <v>953</v>
      </c>
      <c r="L2905" s="357">
        <v>989</v>
      </c>
      <c r="M2905" s="357">
        <v>1189</v>
      </c>
      <c r="N2905" s="357">
        <v>1082</v>
      </c>
      <c r="O2905" s="357">
        <v>936</v>
      </c>
      <c r="P2905" s="357">
        <v>991</v>
      </c>
      <c r="Q2905" s="357">
        <v>1140</v>
      </c>
      <c r="R2905" s="357">
        <v>1050</v>
      </c>
      <c r="S2905" s="362" t="s">
        <v>2207</v>
      </c>
      <c r="T2905" s="362" t="s">
        <v>2207</v>
      </c>
      <c r="U2905" s="362" t="s">
        <v>2207</v>
      </c>
      <c r="V2905" s="362" t="s">
        <v>2207</v>
      </c>
      <c r="W2905" s="362" t="s">
        <v>2207</v>
      </c>
      <c r="X2905" s="357">
        <v>1078</v>
      </c>
      <c r="Y2905" s="357">
        <v>1226</v>
      </c>
      <c r="Z2905" s="357">
        <v>1445</v>
      </c>
      <c r="AA2905" s="357">
        <v>1223</v>
      </c>
      <c r="AB2905" s="357">
        <v>1067</v>
      </c>
      <c r="AC2905" s="357">
        <v>1215</v>
      </c>
      <c r="AD2905" s="357">
        <v>1432</v>
      </c>
      <c r="AE2905" s="357">
        <v>1211</v>
      </c>
      <c r="AF2905" s="357">
        <v>1352</v>
      </c>
      <c r="AG2905" s="357">
        <v>1506</v>
      </c>
      <c r="AH2905" s="357">
        <v>1775</v>
      </c>
      <c r="AI2905" s="368" t="s">
        <v>2207</v>
      </c>
      <c r="AJ2905" s="357">
        <v>1078</v>
      </c>
      <c r="AK2905" s="357">
        <v>1226</v>
      </c>
      <c r="AL2905" s="357">
        <v>1445</v>
      </c>
      <c r="AM2905" s="357">
        <v>1067</v>
      </c>
      <c r="AN2905" s="357">
        <v>1191</v>
      </c>
      <c r="AO2905" s="357">
        <v>1373</v>
      </c>
      <c r="AP2905" s="362" t="s">
        <v>2207</v>
      </c>
      <c r="AQ2905" s="362" t="s">
        <v>2207</v>
      </c>
      <c r="AR2905" s="362" t="s">
        <v>2207</v>
      </c>
      <c r="AS2905" s="362" t="s">
        <v>2207</v>
      </c>
      <c r="AT2905" s="105"/>
      <c r="AU2905" s="105" t="s">
        <v>3092</v>
      </c>
      <c r="AV2905" s="126">
        <v>7.1</v>
      </c>
    </row>
    <row r="2906" spans="1:48" ht="23.25" customHeight="1">
      <c r="B2906" s="440"/>
      <c r="D2906" s="105" t="s">
        <v>3093</v>
      </c>
      <c r="E2906" s="164" t="s">
        <v>3093</v>
      </c>
      <c r="F2906" s="165" t="s">
        <v>3828</v>
      </c>
      <c r="G2906" s="126">
        <v>7.1</v>
      </c>
      <c r="H2906" s="166">
        <v>851</v>
      </c>
      <c r="I2906" s="166">
        <v>890</v>
      </c>
      <c r="J2906" s="166">
        <v>1066</v>
      </c>
      <c r="K2906" s="357">
        <v>851</v>
      </c>
      <c r="L2906" s="357">
        <v>890</v>
      </c>
      <c r="M2906" s="357">
        <v>1066</v>
      </c>
      <c r="N2906" s="357">
        <v>967</v>
      </c>
      <c r="O2906" s="357">
        <v>835</v>
      </c>
      <c r="P2906" s="357">
        <v>890</v>
      </c>
      <c r="Q2906" s="357">
        <v>1025</v>
      </c>
      <c r="R2906" s="357">
        <v>942</v>
      </c>
      <c r="S2906" s="362" t="s">
        <v>2207</v>
      </c>
      <c r="T2906" s="362" t="s">
        <v>2207</v>
      </c>
      <c r="U2906" s="362" t="s">
        <v>2207</v>
      </c>
      <c r="V2906" s="362" t="s">
        <v>2207</v>
      </c>
      <c r="W2906" s="362" t="s">
        <v>2207</v>
      </c>
      <c r="X2906" s="357">
        <v>897</v>
      </c>
      <c r="Y2906" s="357">
        <v>1042</v>
      </c>
      <c r="Z2906" s="357">
        <v>1228</v>
      </c>
      <c r="AA2906" s="357">
        <v>1022</v>
      </c>
      <c r="AB2906" s="357">
        <v>897</v>
      </c>
      <c r="AC2906" s="357">
        <v>1055</v>
      </c>
      <c r="AD2906" s="357">
        <v>1244</v>
      </c>
      <c r="AE2906" s="357">
        <v>1022</v>
      </c>
      <c r="AF2906" s="357">
        <v>966</v>
      </c>
      <c r="AG2906" s="357">
        <v>1112</v>
      </c>
      <c r="AH2906" s="357">
        <v>1311</v>
      </c>
      <c r="AI2906" s="368" t="s">
        <v>2207</v>
      </c>
      <c r="AJ2906" s="357">
        <v>897</v>
      </c>
      <c r="AK2906" s="357">
        <v>1042</v>
      </c>
      <c r="AL2906" s="357">
        <v>1228</v>
      </c>
      <c r="AM2906" s="357">
        <v>897</v>
      </c>
      <c r="AN2906" s="357">
        <v>1035</v>
      </c>
      <c r="AO2906" s="357">
        <v>1192</v>
      </c>
      <c r="AP2906" s="362" t="s">
        <v>2207</v>
      </c>
      <c r="AQ2906" s="362" t="s">
        <v>2207</v>
      </c>
      <c r="AR2906" s="362" t="s">
        <v>2207</v>
      </c>
      <c r="AS2906" s="357">
        <v>1123</v>
      </c>
      <c r="AT2906" s="105"/>
      <c r="AU2906" s="105" t="s">
        <v>3093</v>
      </c>
      <c r="AV2906" s="126">
        <v>7.1</v>
      </c>
    </row>
    <row r="2907" spans="1:48" ht="23.25" customHeight="1">
      <c r="B2907" s="440"/>
      <c r="D2907" s="105" t="s">
        <v>3094</v>
      </c>
      <c r="E2907" s="164" t="s">
        <v>3094</v>
      </c>
      <c r="F2907" s="165" t="s">
        <v>3829</v>
      </c>
      <c r="G2907" s="126">
        <v>7.1</v>
      </c>
      <c r="H2907" s="166">
        <v>953</v>
      </c>
      <c r="I2907" s="166">
        <v>989</v>
      </c>
      <c r="J2907" s="166">
        <v>1189</v>
      </c>
      <c r="K2907" s="357">
        <v>953</v>
      </c>
      <c r="L2907" s="357">
        <v>989</v>
      </c>
      <c r="M2907" s="357">
        <v>1189</v>
      </c>
      <c r="N2907" s="357">
        <v>1082</v>
      </c>
      <c r="O2907" s="357">
        <v>936</v>
      </c>
      <c r="P2907" s="357">
        <v>991</v>
      </c>
      <c r="Q2907" s="357">
        <v>1140</v>
      </c>
      <c r="R2907" s="357">
        <v>1050</v>
      </c>
      <c r="S2907" s="362" t="s">
        <v>2207</v>
      </c>
      <c r="T2907" s="362" t="s">
        <v>2207</v>
      </c>
      <c r="U2907" s="362" t="s">
        <v>2207</v>
      </c>
      <c r="V2907" s="362" t="s">
        <v>2207</v>
      </c>
      <c r="W2907" s="362" t="s">
        <v>2207</v>
      </c>
      <c r="X2907" s="357">
        <v>1078</v>
      </c>
      <c r="Y2907" s="357">
        <v>1226</v>
      </c>
      <c r="Z2907" s="357">
        <v>1445</v>
      </c>
      <c r="AA2907" s="357">
        <v>1223</v>
      </c>
      <c r="AB2907" s="357">
        <v>1067</v>
      </c>
      <c r="AC2907" s="357">
        <v>1215</v>
      </c>
      <c r="AD2907" s="357">
        <v>1432</v>
      </c>
      <c r="AE2907" s="357">
        <v>1211</v>
      </c>
      <c r="AF2907" s="357">
        <v>1352</v>
      </c>
      <c r="AG2907" s="357">
        <v>1506</v>
      </c>
      <c r="AH2907" s="357">
        <v>1775</v>
      </c>
      <c r="AI2907" s="368" t="s">
        <v>2207</v>
      </c>
      <c r="AJ2907" s="357">
        <v>1078</v>
      </c>
      <c r="AK2907" s="357">
        <v>1226</v>
      </c>
      <c r="AL2907" s="357">
        <v>1445</v>
      </c>
      <c r="AM2907" s="357">
        <v>1067</v>
      </c>
      <c r="AN2907" s="357">
        <v>1191</v>
      </c>
      <c r="AO2907" s="357">
        <v>1373</v>
      </c>
      <c r="AP2907" s="362" t="s">
        <v>2207</v>
      </c>
      <c r="AQ2907" s="362" t="s">
        <v>2207</v>
      </c>
      <c r="AR2907" s="362" t="s">
        <v>2207</v>
      </c>
      <c r="AS2907" s="362" t="s">
        <v>2207</v>
      </c>
      <c r="AT2907" s="105"/>
      <c r="AU2907" s="105" t="s">
        <v>3094</v>
      </c>
      <c r="AV2907" s="126">
        <v>7.1</v>
      </c>
    </row>
    <row r="2908" spans="1:48" ht="23.25" customHeight="1">
      <c r="B2908" s="440"/>
      <c r="D2908" s="105" t="s">
        <v>3830</v>
      </c>
      <c r="E2908" s="164" t="s">
        <v>3830</v>
      </c>
      <c r="F2908" s="165" t="s">
        <v>3820</v>
      </c>
      <c r="G2908" s="126">
        <v>7.1</v>
      </c>
      <c r="H2908" s="166">
        <v>745</v>
      </c>
      <c r="I2908" s="166">
        <v>786</v>
      </c>
      <c r="J2908" s="166">
        <v>946</v>
      </c>
      <c r="K2908" s="357">
        <v>745</v>
      </c>
      <c r="L2908" s="357">
        <v>786</v>
      </c>
      <c r="M2908" s="357">
        <v>946</v>
      </c>
      <c r="N2908" s="357">
        <v>855</v>
      </c>
      <c r="O2908" s="357">
        <v>731</v>
      </c>
      <c r="P2908" s="357">
        <v>787</v>
      </c>
      <c r="Q2908" s="357">
        <v>894</v>
      </c>
      <c r="R2908" s="357">
        <v>828</v>
      </c>
      <c r="S2908" s="362" t="s">
        <v>2207</v>
      </c>
      <c r="T2908" s="362" t="s">
        <v>2207</v>
      </c>
      <c r="U2908" s="362" t="s">
        <v>2207</v>
      </c>
      <c r="V2908" s="362" t="s">
        <v>2207</v>
      </c>
      <c r="W2908" s="362" t="s">
        <v>2207</v>
      </c>
      <c r="X2908" s="357">
        <v>750</v>
      </c>
      <c r="Y2908" s="357">
        <v>858</v>
      </c>
      <c r="Z2908" s="357">
        <v>1012</v>
      </c>
      <c r="AA2908" s="357">
        <v>866</v>
      </c>
      <c r="AB2908" s="357">
        <v>771</v>
      </c>
      <c r="AC2908" s="357">
        <v>881</v>
      </c>
      <c r="AD2908" s="357">
        <v>1038</v>
      </c>
      <c r="AE2908" s="357">
        <v>891</v>
      </c>
      <c r="AF2908" s="357">
        <v>942</v>
      </c>
      <c r="AG2908" s="357">
        <v>1055</v>
      </c>
      <c r="AH2908" s="357">
        <v>1243</v>
      </c>
      <c r="AI2908" s="368" t="s">
        <v>2207</v>
      </c>
      <c r="AJ2908" s="357">
        <v>750</v>
      </c>
      <c r="AK2908" s="357">
        <v>858</v>
      </c>
      <c r="AL2908" s="357">
        <v>1012</v>
      </c>
      <c r="AM2908" s="357">
        <v>771</v>
      </c>
      <c r="AN2908" s="357">
        <v>863</v>
      </c>
      <c r="AO2908" s="357">
        <v>995</v>
      </c>
      <c r="AP2908" s="362" t="s">
        <v>2207</v>
      </c>
      <c r="AQ2908" s="362" t="s">
        <v>2207</v>
      </c>
      <c r="AR2908" s="362" t="s">
        <v>2207</v>
      </c>
      <c r="AS2908" s="362" t="s">
        <v>2207</v>
      </c>
      <c r="AT2908" s="105"/>
      <c r="AU2908" s="105" t="s">
        <v>3830</v>
      </c>
      <c r="AV2908" s="126">
        <v>7.1</v>
      </c>
    </row>
    <row r="2909" spans="1:48" ht="23.25" customHeight="1">
      <c r="B2909" s="440"/>
      <c r="D2909" s="105" t="s">
        <v>3664</v>
      </c>
      <c r="E2909" s="164" t="s">
        <v>3664</v>
      </c>
      <c r="F2909" s="165" t="s">
        <v>3820</v>
      </c>
      <c r="G2909" s="126">
        <v>7.1</v>
      </c>
      <c r="H2909" s="166">
        <v>745</v>
      </c>
      <c r="I2909" s="166">
        <v>786</v>
      </c>
      <c r="J2909" s="166">
        <v>946</v>
      </c>
      <c r="K2909" s="357">
        <v>745</v>
      </c>
      <c r="L2909" s="357">
        <v>786</v>
      </c>
      <c r="M2909" s="357">
        <v>946</v>
      </c>
      <c r="N2909" s="357">
        <v>855</v>
      </c>
      <c r="O2909" s="357">
        <v>731</v>
      </c>
      <c r="P2909" s="357">
        <v>787</v>
      </c>
      <c r="Q2909" s="357">
        <v>894</v>
      </c>
      <c r="R2909" s="357">
        <v>828</v>
      </c>
      <c r="S2909" s="362" t="s">
        <v>2207</v>
      </c>
      <c r="T2909" s="362" t="s">
        <v>2207</v>
      </c>
      <c r="U2909" s="362" t="s">
        <v>2207</v>
      </c>
      <c r="V2909" s="362" t="s">
        <v>2207</v>
      </c>
      <c r="W2909" s="362" t="s">
        <v>2207</v>
      </c>
      <c r="X2909" s="357">
        <v>750</v>
      </c>
      <c r="Y2909" s="357">
        <v>858</v>
      </c>
      <c r="Z2909" s="357">
        <v>1012</v>
      </c>
      <c r="AA2909" s="357">
        <v>866</v>
      </c>
      <c r="AB2909" s="357">
        <v>771</v>
      </c>
      <c r="AC2909" s="357">
        <v>881</v>
      </c>
      <c r="AD2909" s="357">
        <v>1038</v>
      </c>
      <c r="AE2909" s="357">
        <v>891</v>
      </c>
      <c r="AF2909" s="357">
        <v>942</v>
      </c>
      <c r="AG2909" s="357">
        <v>1055</v>
      </c>
      <c r="AH2909" s="357">
        <v>1243</v>
      </c>
      <c r="AI2909" s="368" t="s">
        <v>2207</v>
      </c>
      <c r="AJ2909" s="357">
        <v>750</v>
      </c>
      <c r="AK2909" s="357">
        <v>858</v>
      </c>
      <c r="AL2909" s="357">
        <v>1012</v>
      </c>
      <c r="AM2909" s="357">
        <v>771</v>
      </c>
      <c r="AN2909" s="357">
        <v>863</v>
      </c>
      <c r="AO2909" s="357">
        <v>995</v>
      </c>
      <c r="AP2909" s="362" t="s">
        <v>2207</v>
      </c>
      <c r="AQ2909" s="362" t="s">
        <v>2207</v>
      </c>
      <c r="AR2909" s="362" t="s">
        <v>2207</v>
      </c>
      <c r="AS2909" s="362" t="s">
        <v>2207</v>
      </c>
      <c r="AT2909" s="105"/>
      <c r="AU2909" s="105" t="s">
        <v>3664</v>
      </c>
      <c r="AV2909" s="126">
        <v>7.1</v>
      </c>
    </row>
    <row r="2910" spans="1:48" ht="23.25" customHeight="1">
      <c r="A2910" s="396"/>
      <c r="B2910" s="440"/>
      <c r="D2910" s="105" t="s">
        <v>3831</v>
      </c>
      <c r="E2910" s="164" t="s">
        <v>3831</v>
      </c>
      <c r="F2910" s="165" t="s">
        <v>3821</v>
      </c>
      <c r="G2910" s="126">
        <v>7.1</v>
      </c>
      <c r="H2910" s="166">
        <v>677</v>
      </c>
      <c r="I2910" s="166">
        <v>720</v>
      </c>
      <c r="J2910" s="166">
        <v>864</v>
      </c>
      <c r="K2910" s="357">
        <v>677</v>
      </c>
      <c r="L2910" s="357">
        <v>720</v>
      </c>
      <c r="M2910" s="357">
        <v>864</v>
      </c>
      <c r="N2910" s="357">
        <v>778</v>
      </c>
      <c r="O2910" s="357">
        <v>664</v>
      </c>
      <c r="P2910" s="357">
        <v>720</v>
      </c>
      <c r="Q2910" s="357">
        <v>829</v>
      </c>
      <c r="R2910" s="357">
        <v>756</v>
      </c>
      <c r="S2910" s="362" t="s">
        <v>2207</v>
      </c>
      <c r="T2910" s="362" t="s">
        <v>2207</v>
      </c>
      <c r="U2910" s="362" t="s">
        <v>2207</v>
      </c>
      <c r="V2910" s="362" t="s">
        <v>2207</v>
      </c>
      <c r="W2910" s="362" t="s">
        <v>2207</v>
      </c>
      <c r="X2910" s="357">
        <v>659</v>
      </c>
      <c r="Y2910" s="357">
        <v>766</v>
      </c>
      <c r="Z2910" s="357">
        <v>903</v>
      </c>
      <c r="AA2910" s="357">
        <v>766</v>
      </c>
      <c r="AB2910" s="357">
        <v>659</v>
      </c>
      <c r="AC2910" s="357">
        <v>773</v>
      </c>
      <c r="AD2910" s="357">
        <v>911</v>
      </c>
      <c r="AE2910" s="357">
        <v>766</v>
      </c>
      <c r="AF2910" s="357">
        <v>693</v>
      </c>
      <c r="AG2910" s="357">
        <v>801</v>
      </c>
      <c r="AH2910" s="357">
        <v>945</v>
      </c>
      <c r="AI2910" s="368" t="s">
        <v>2207</v>
      </c>
      <c r="AJ2910" s="357">
        <v>659</v>
      </c>
      <c r="AK2910" s="357">
        <v>766</v>
      </c>
      <c r="AL2910" s="357">
        <v>903</v>
      </c>
      <c r="AM2910" s="357">
        <v>659</v>
      </c>
      <c r="AN2910" s="357">
        <v>758</v>
      </c>
      <c r="AO2910" s="357">
        <v>873</v>
      </c>
      <c r="AP2910" s="362" t="s">
        <v>2207</v>
      </c>
      <c r="AQ2910" s="362" t="s">
        <v>2207</v>
      </c>
      <c r="AR2910" s="362" t="s">
        <v>2207</v>
      </c>
      <c r="AS2910" s="357">
        <v>951</v>
      </c>
      <c r="AT2910" s="105"/>
      <c r="AU2910" s="105" t="s">
        <v>3831</v>
      </c>
      <c r="AV2910" s="126">
        <v>7.1</v>
      </c>
    </row>
    <row r="2911" spans="1:48" ht="23.25" customHeight="1">
      <c r="B2911" s="440"/>
      <c r="D2911" s="105" t="s">
        <v>3665</v>
      </c>
      <c r="E2911" s="164" t="s">
        <v>3665</v>
      </c>
      <c r="F2911" s="165" t="s">
        <v>3821</v>
      </c>
      <c r="G2911" s="126">
        <v>7.1</v>
      </c>
      <c r="H2911" s="166">
        <v>677</v>
      </c>
      <c r="I2911" s="166">
        <v>720</v>
      </c>
      <c r="J2911" s="166">
        <v>864</v>
      </c>
      <c r="K2911" s="357">
        <v>677</v>
      </c>
      <c r="L2911" s="357">
        <v>720</v>
      </c>
      <c r="M2911" s="357">
        <v>864</v>
      </c>
      <c r="N2911" s="357">
        <v>778</v>
      </c>
      <c r="O2911" s="357">
        <v>664</v>
      </c>
      <c r="P2911" s="357">
        <v>720</v>
      </c>
      <c r="Q2911" s="357">
        <v>829</v>
      </c>
      <c r="R2911" s="357">
        <v>756</v>
      </c>
      <c r="S2911" s="362" t="s">
        <v>2207</v>
      </c>
      <c r="T2911" s="362" t="s">
        <v>2207</v>
      </c>
      <c r="U2911" s="362" t="s">
        <v>2207</v>
      </c>
      <c r="V2911" s="362" t="s">
        <v>2207</v>
      </c>
      <c r="W2911" s="362" t="s">
        <v>2207</v>
      </c>
      <c r="X2911" s="357">
        <v>659</v>
      </c>
      <c r="Y2911" s="357">
        <v>766</v>
      </c>
      <c r="Z2911" s="357">
        <v>903</v>
      </c>
      <c r="AA2911" s="357">
        <v>766</v>
      </c>
      <c r="AB2911" s="357">
        <v>659</v>
      </c>
      <c r="AC2911" s="357">
        <v>773</v>
      </c>
      <c r="AD2911" s="357">
        <v>911</v>
      </c>
      <c r="AE2911" s="357">
        <v>766</v>
      </c>
      <c r="AF2911" s="357">
        <v>693</v>
      </c>
      <c r="AG2911" s="357">
        <v>801</v>
      </c>
      <c r="AH2911" s="357">
        <v>945</v>
      </c>
      <c r="AI2911" s="368" t="s">
        <v>2207</v>
      </c>
      <c r="AJ2911" s="357">
        <v>659</v>
      </c>
      <c r="AK2911" s="357">
        <v>766</v>
      </c>
      <c r="AL2911" s="357">
        <v>903</v>
      </c>
      <c r="AM2911" s="357">
        <v>659</v>
      </c>
      <c r="AN2911" s="357">
        <v>758</v>
      </c>
      <c r="AO2911" s="357">
        <v>873</v>
      </c>
      <c r="AP2911" s="362" t="s">
        <v>2207</v>
      </c>
      <c r="AQ2911" s="362" t="s">
        <v>2207</v>
      </c>
      <c r="AR2911" s="362" t="s">
        <v>2207</v>
      </c>
      <c r="AS2911" s="357">
        <v>951</v>
      </c>
      <c r="AT2911" s="105"/>
      <c r="AU2911" s="105" t="s">
        <v>3665</v>
      </c>
      <c r="AV2911" s="126">
        <v>7.1</v>
      </c>
    </row>
    <row r="2912" spans="1:48" ht="23.25" customHeight="1">
      <c r="B2912" s="440"/>
      <c r="D2912" s="105" t="s">
        <v>3832</v>
      </c>
      <c r="E2912" s="164" t="s">
        <v>3832</v>
      </c>
      <c r="F2912" s="165" t="s">
        <v>3823</v>
      </c>
      <c r="G2912" s="126">
        <v>7.1</v>
      </c>
      <c r="H2912" s="166">
        <v>745</v>
      </c>
      <c r="I2912" s="166">
        <v>786</v>
      </c>
      <c r="J2912" s="166">
        <v>946</v>
      </c>
      <c r="K2912" s="357">
        <v>745</v>
      </c>
      <c r="L2912" s="357">
        <v>786</v>
      </c>
      <c r="M2912" s="357">
        <v>946</v>
      </c>
      <c r="N2912" s="357">
        <v>855</v>
      </c>
      <c r="O2912" s="357">
        <v>731</v>
      </c>
      <c r="P2912" s="357">
        <v>787</v>
      </c>
      <c r="Q2912" s="357">
        <v>894</v>
      </c>
      <c r="R2912" s="357">
        <v>828</v>
      </c>
      <c r="S2912" s="362" t="s">
        <v>2207</v>
      </c>
      <c r="T2912" s="362" t="s">
        <v>2207</v>
      </c>
      <c r="U2912" s="362" t="s">
        <v>2207</v>
      </c>
      <c r="V2912" s="362" t="s">
        <v>2207</v>
      </c>
      <c r="W2912" s="362" t="s">
        <v>2207</v>
      </c>
      <c r="X2912" s="357">
        <v>750</v>
      </c>
      <c r="Y2912" s="357">
        <v>858</v>
      </c>
      <c r="Z2912" s="357">
        <v>1012</v>
      </c>
      <c r="AA2912" s="357">
        <v>866</v>
      </c>
      <c r="AB2912" s="357">
        <v>771</v>
      </c>
      <c r="AC2912" s="357">
        <v>881</v>
      </c>
      <c r="AD2912" s="357">
        <v>1038</v>
      </c>
      <c r="AE2912" s="357">
        <v>891</v>
      </c>
      <c r="AF2912" s="357">
        <v>942</v>
      </c>
      <c r="AG2912" s="357">
        <v>1055</v>
      </c>
      <c r="AH2912" s="357">
        <v>1243</v>
      </c>
      <c r="AI2912" s="368" t="s">
        <v>2207</v>
      </c>
      <c r="AJ2912" s="357">
        <v>750</v>
      </c>
      <c r="AK2912" s="357">
        <v>858</v>
      </c>
      <c r="AL2912" s="357">
        <v>1012</v>
      </c>
      <c r="AM2912" s="357">
        <v>771</v>
      </c>
      <c r="AN2912" s="357">
        <v>863</v>
      </c>
      <c r="AO2912" s="357">
        <v>995</v>
      </c>
      <c r="AP2912" s="362" t="s">
        <v>2207</v>
      </c>
      <c r="AQ2912" s="362" t="s">
        <v>2207</v>
      </c>
      <c r="AR2912" s="362" t="s">
        <v>2207</v>
      </c>
      <c r="AS2912" s="362" t="s">
        <v>2207</v>
      </c>
      <c r="AT2912" s="105"/>
      <c r="AU2912" s="105" t="s">
        <v>3832</v>
      </c>
      <c r="AV2912" s="126">
        <v>7.1</v>
      </c>
    </row>
    <row r="2913" spans="1:48" ht="23.25" customHeight="1">
      <c r="B2913" s="440"/>
      <c r="D2913" s="105" t="s">
        <v>3667</v>
      </c>
      <c r="E2913" s="164" t="s">
        <v>3667</v>
      </c>
      <c r="F2913" s="165" t="s">
        <v>3823</v>
      </c>
      <c r="G2913" s="126">
        <v>7.1</v>
      </c>
      <c r="H2913" s="166">
        <v>745</v>
      </c>
      <c r="I2913" s="166">
        <v>786</v>
      </c>
      <c r="J2913" s="166">
        <v>946</v>
      </c>
      <c r="K2913" s="357">
        <v>745</v>
      </c>
      <c r="L2913" s="357">
        <v>786</v>
      </c>
      <c r="M2913" s="357">
        <v>946</v>
      </c>
      <c r="N2913" s="357">
        <v>855</v>
      </c>
      <c r="O2913" s="357">
        <v>731</v>
      </c>
      <c r="P2913" s="357">
        <v>787</v>
      </c>
      <c r="Q2913" s="357">
        <v>894</v>
      </c>
      <c r="R2913" s="357">
        <v>828</v>
      </c>
      <c r="S2913" s="362" t="s">
        <v>2207</v>
      </c>
      <c r="T2913" s="362" t="s">
        <v>2207</v>
      </c>
      <c r="U2913" s="362" t="s">
        <v>2207</v>
      </c>
      <c r="V2913" s="362" t="s">
        <v>2207</v>
      </c>
      <c r="W2913" s="362" t="s">
        <v>2207</v>
      </c>
      <c r="X2913" s="357">
        <v>750</v>
      </c>
      <c r="Y2913" s="357">
        <v>858</v>
      </c>
      <c r="Z2913" s="357">
        <v>1012</v>
      </c>
      <c r="AA2913" s="357">
        <v>866</v>
      </c>
      <c r="AB2913" s="357">
        <v>771</v>
      </c>
      <c r="AC2913" s="357">
        <v>881</v>
      </c>
      <c r="AD2913" s="357">
        <v>1038</v>
      </c>
      <c r="AE2913" s="357">
        <v>891</v>
      </c>
      <c r="AF2913" s="357">
        <v>942</v>
      </c>
      <c r="AG2913" s="357">
        <v>1055</v>
      </c>
      <c r="AH2913" s="357">
        <v>1243</v>
      </c>
      <c r="AI2913" s="368" t="s">
        <v>2207</v>
      </c>
      <c r="AJ2913" s="357">
        <v>750</v>
      </c>
      <c r="AK2913" s="357">
        <v>858</v>
      </c>
      <c r="AL2913" s="357">
        <v>1012</v>
      </c>
      <c r="AM2913" s="357">
        <v>771</v>
      </c>
      <c r="AN2913" s="357">
        <v>863</v>
      </c>
      <c r="AO2913" s="357">
        <v>995</v>
      </c>
      <c r="AP2913" s="362" t="s">
        <v>2207</v>
      </c>
      <c r="AQ2913" s="362" t="s">
        <v>2207</v>
      </c>
      <c r="AR2913" s="362" t="s">
        <v>2207</v>
      </c>
      <c r="AS2913" s="362" t="s">
        <v>2207</v>
      </c>
      <c r="AT2913" s="105"/>
      <c r="AU2913" s="105" t="s">
        <v>3667</v>
      </c>
      <c r="AV2913" s="126">
        <v>7.1</v>
      </c>
    </row>
    <row r="2914" spans="1:48" ht="23.25" customHeight="1">
      <c r="B2914" s="440"/>
      <c r="D2914" s="105" t="s">
        <v>289</v>
      </c>
      <c r="E2914" s="164" t="s">
        <v>289</v>
      </c>
      <c r="F2914" s="165" t="s">
        <v>903</v>
      </c>
      <c r="G2914" s="126">
        <v>7.6</v>
      </c>
      <c r="H2914" s="166">
        <v>1014</v>
      </c>
      <c r="I2914" s="166">
        <v>1054</v>
      </c>
      <c r="J2914" s="166">
        <v>1211</v>
      </c>
      <c r="K2914" s="357">
        <v>1014</v>
      </c>
      <c r="L2914" s="357">
        <v>1054</v>
      </c>
      <c r="M2914" s="357">
        <v>1211</v>
      </c>
      <c r="N2914" s="357">
        <v>1086</v>
      </c>
      <c r="O2914" s="357">
        <v>996</v>
      </c>
      <c r="P2914" s="357">
        <v>1055</v>
      </c>
      <c r="Q2914" s="357">
        <v>1212</v>
      </c>
      <c r="R2914" s="357">
        <v>989</v>
      </c>
      <c r="S2914" s="362" t="s">
        <v>2207</v>
      </c>
      <c r="T2914" s="362" t="s">
        <v>2207</v>
      </c>
      <c r="U2914" s="362" t="s">
        <v>2207</v>
      </c>
      <c r="V2914" s="362" t="s">
        <v>2207</v>
      </c>
      <c r="W2914" s="362" t="s">
        <v>2207</v>
      </c>
      <c r="X2914" s="357">
        <v>1069</v>
      </c>
      <c r="Y2914" s="357">
        <v>1159</v>
      </c>
      <c r="Z2914" s="357">
        <v>1473</v>
      </c>
      <c r="AA2914" s="357">
        <v>1236</v>
      </c>
      <c r="AB2914" s="357">
        <v>1133</v>
      </c>
      <c r="AC2914" s="357">
        <v>1293</v>
      </c>
      <c r="AD2914" s="357">
        <v>1550</v>
      </c>
      <c r="AE2914" s="357">
        <v>1307</v>
      </c>
      <c r="AF2914" s="357">
        <v>1373</v>
      </c>
      <c r="AG2914" s="357">
        <v>1538</v>
      </c>
      <c r="AH2914" s="357">
        <v>1837</v>
      </c>
      <c r="AI2914" s="368" t="s">
        <v>2207</v>
      </c>
      <c r="AJ2914" s="357">
        <v>1073</v>
      </c>
      <c r="AK2914" s="357">
        <v>1163</v>
      </c>
      <c r="AL2914" s="357">
        <v>1476</v>
      </c>
      <c r="AM2914" s="357">
        <v>1136</v>
      </c>
      <c r="AN2914" s="357">
        <v>1272</v>
      </c>
      <c r="AO2914" s="357">
        <v>1488</v>
      </c>
      <c r="AP2914" s="362" t="s">
        <v>2207</v>
      </c>
      <c r="AQ2914" s="362" t="s">
        <v>2207</v>
      </c>
      <c r="AR2914" s="362" t="s">
        <v>2207</v>
      </c>
      <c r="AS2914" s="362" t="s">
        <v>2207</v>
      </c>
      <c r="AT2914" s="105"/>
      <c r="AU2914" s="105" t="s">
        <v>289</v>
      </c>
      <c r="AV2914" s="126">
        <v>7.6</v>
      </c>
    </row>
    <row r="2915" spans="1:48" ht="23.25" customHeight="1">
      <c r="B2915" s="440"/>
      <c r="D2915" s="105" t="s">
        <v>290</v>
      </c>
      <c r="E2915" s="164" t="s">
        <v>290</v>
      </c>
      <c r="F2915" s="165" t="s">
        <v>904</v>
      </c>
      <c r="G2915" s="126">
        <v>7.6</v>
      </c>
      <c r="H2915" s="166">
        <v>899</v>
      </c>
      <c r="I2915" s="166">
        <v>941</v>
      </c>
      <c r="J2915" s="166">
        <v>1081</v>
      </c>
      <c r="K2915" s="357">
        <v>899</v>
      </c>
      <c r="L2915" s="357">
        <v>941</v>
      </c>
      <c r="M2915" s="357">
        <v>1081</v>
      </c>
      <c r="N2915" s="357">
        <v>967</v>
      </c>
      <c r="O2915" s="357">
        <v>881</v>
      </c>
      <c r="P2915" s="357">
        <v>941</v>
      </c>
      <c r="Q2915" s="357">
        <v>1081</v>
      </c>
      <c r="R2915" s="357">
        <v>919</v>
      </c>
      <c r="S2915" s="362" t="s">
        <v>2207</v>
      </c>
      <c r="T2915" s="362" t="s">
        <v>2207</v>
      </c>
      <c r="U2915" s="362" t="s">
        <v>2207</v>
      </c>
      <c r="V2915" s="362" t="s">
        <v>2207</v>
      </c>
      <c r="W2915" s="362" t="s">
        <v>2207</v>
      </c>
      <c r="X2915" s="357">
        <v>900</v>
      </c>
      <c r="Y2915" s="357">
        <v>987</v>
      </c>
      <c r="Z2915" s="357">
        <v>1270</v>
      </c>
      <c r="AA2915" s="357">
        <v>1049</v>
      </c>
      <c r="AB2915" s="357">
        <v>900</v>
      </c>
      <c r="AC2915" s="357">
        <v>1056</v>
      </c>
      <c r="AD2915" s="357">
        <v>1270</v>
      </c>
      <c r="AE2915" s="357">
        <v>1049</v>
      </c>
      <c r="AF2915" s="357">
        <v>971</v>
      </c>
      <c r="AG2915" s="357">
        <v>1128</v>
      </c>
      <c r="AH2915" s="357">
        <v>1356</v>
      </c>
      <c r="AI2915" s="368" t="s">
        <v>2207</v>
      </c>
      <c r="AJ2915" s="357">
        <v>904</v>
      </c>
      <c r="AK2915" s="357">
        <v>991</v>
      </c>
      <c r="AL2915" s="357">
        <v>1274</v>
      </c>
      <c r="AM2915" s="357">
        <v>904</v>
      </c>
      <c r="AN2915" s="357">
        <v>1040</v>
      </c>
      <c r="AO2915" s="357">
        <v>1221</v>
      </c>
      <c r="AP2915" s="362" t="s">
        <v>2207</v>
      </c>
      <c r="AQ2915" s="362" t="s">
        <v>2207</v>
      </c>
      <c r="AR2915" s="362" t="s">
        <v>2207</v>
      </c>
      <c r="AS2915" s="357">
        <v>1166</v>
      </c>
      <c r="AT2915" s="105"/>
      <c r="AU2915" s="105" t="s">
        <v>290</v>
      </c>
      <c r="AV2915" s="126">
        <v>7.6</v>
      </c>
    </row>
    <row r="2916" spans="1:48" ht="23.25" customHeight="1">
      <c r="A2916" s="396"/>
      <c r="B2916" s="440"/>
      <c r="D2916" s="105" t="s">
        <v>291</v>
      </c>
      <c r="E2916" s="164" t="s">
        <v>291</v>
      </c>
      <c r="F2916" s="165" t="s">
        <v>905</v>
      </c>
      <c r="G2916" s="126">
        <v>7.6</v>
      </c>
      <c r="H2916" s="166">
        <v>1014</v>
      </c>
      <c r="I2916" s="166">
        <v>1054</v>
      </c>
      <c r="J2916" s="166">
        <v>1211</v>
      </c>
      <c r="K2916" s="357">
        <v>1014</v>
      </c>
      <c r="L2916" s="357">
        <v>1054</v>
      </c>
      <c r="M2916" s="357">
        <v>1211</v>
      </c>
      <c r="N2916" s="357">
        <v>1086</v>
      </c>
      <c r="O2916" s="357">
        <v>996</v>
      </c>
      <c r="P2916" s="357">
        <v>1055</v>
      </c>
      <c r="Q2916" s="357">
        <v>1212</v>
      </c>
      <c r="R2916" s="357">
        <v>1005</v>
      </c>
      <c r="S2916" s="362" t="s">
        <v>2207</v>
      </c>
      <c r="T2916" s="362" t="s">
        <v>2207</v>
      </c>
      <c r="U2916" s="362" t="s">
        <v>2207</v>
      </c>
      <c r="V2916" s="362" t="s">
        <v>2207</v>
      </c>
      <c r="W2916" s="362" t="s">
        <v>2207</v>
      </c>
      <c r="X2916" s="357">
        <v>1069</v>
      </c>
      <c r="Y2916" s="357">
        <v>1159</v>
      </c>
      <c r="Z2916" s="357">
        <v>1473</v>
      </c>
      <c r="AA2916" s="357">
        <v>1236</v>
      </c>
      <c r="AB2916" s="357">
        <v>1133</v>
      </c>
      <c r="AC2916" s="357">
        <v>1293</v>
      </c>
      <c r="AD2916" s="357">
        <v>1550</v>
      </c>
      <c r="AE2916" s="357">
        <v>1307</v>
      </c>
      <c r="AF2916" s="357">
        <v>1373</v>
      </c>
      <c r="AG2916" s="357">
        <v>1538</v>
      </c>
      <c r="AH2916" s="357">
        <v>1837</v>
      </c>
      <c r="AI2916" s="368" t="s">
        <v>2207</v>
      </c>
      <c r="AJ2916" s="357">
        <v>1073</v>
      </c>
      <c r="AK2916" s="357">
        <v>1163</v>
      </c>
      <c r="AL2916" s="357">
        <v>1476</v>
      </c>
      <c r="AM2916" s="357">
        <v>1136</v>
      </c>
      <c r="AN2916" s="357">
        <v>1272</v>
      </c>
      <c r="AO2916" s="357">
        <v>1488</v>
      </c>
      <c r="AP2916" s="362" t="s">
        <v>2207</v>
      </c>
      <c r="AQ2916" s="362" t="s">
        <v>2207</v>
      </c>
      <c r="AR2916" s="362" t="s">
        <v>2207</v>
      </c>
      <c r="AS2916" s="362" t="s">
        <v>2207</v>
      </c>
      <c r="AT2916" s="105"/>
      <c r="AU2916" s="105" t="s">
        <v>291</v>
      </c>
      <c r="AV2916" s="126">
        <v>7.6</v>
      </c>
    </row>
    <row r="2917" spans="1:48" ht="23.25" customHeight="1">
      <c r="A2917" s="396"/>
      <c r="B2917" s="440"/>
      <c r="D2917" s="105" t="s">
        <v>5236</v>
      </c>
      <c r="E2917" s="164" t="s">
        <v>5236</v>
      </c>
      <c r="F2917" s="165" t="s">
        <v>996</v>
      </c>
      <c r="G2917" s="126">
        <v>7.6</v>
      </c>
      <c r="H2917" s="166">
        <v>822</v>
      </c>
      <c r="I2917" s="166">
        <v>866</v>
      </c>
      <c r="J2917" s="166">
        <v>996</v>
      </c>
      <c r="K2917" s="357">
        <v>822</v>
      </c>
      <c r="L2917" s="357">
        <v>866</v>
      </c>
      <c r="M2917" s="357">
        <v>996</v>
      </c>
      <c r="N2917" s="357">
        <v>888</v>
      </c>
      <c r="O2917" s="357">
        <v>807</v>
      </c>
      <c r="P2917" s="357">
        <v>867</v>
      </c>
      <c r="Q2917" s="357">
        <v>997</v>
      </c>
      <c r="R2917" s="357">
        <v>826</v>
      </c>
      <c r="S2917" s="362" t="s">
        <v>2207</v>
      </c>
      <c r="T2917" s="362" t="s">
        <v>2207</v>
      </c>
      <c r="U2917" s="362" t="s">
        <v>2207</v>
      </c>
      <c r="V2917" s="362" t="s">
        <v>2207</v>
      </c>
      <c r="W2917" s="362" t="s">
        <v>2207</v>
      </c>
      <c r="X2917" s="357">
        <v>785</v>
      </c>
      <c r="Y2917" s="357">
        <v>868</v>
      </c>
      <c r="Z2917" s="357">
        <v>1082</v>
      </c>
      <c r="AA2917" s="357">
        <v>917</v>
      </c>
      <c r="AB2917" s="357">
        <v>819</v>
      </c>
      <c r="AC2917" s="357">
        <v>940</v>
      </c>
      <c r="AD2917" s="357">
        <v>1123</v>
      </c>
      <c r="AE2917" s="357">
        <v>955</v>
      </c>
      <c r="AF2917" s="357">
        <v>1010</v>
      </c>
      <c r="AG2917" s="357">
        <v>1134</v>
      </c>
      <c r="AH2917" s="357">
        <v>1353</v>
      </c>
      <c r="AI2917" s="368" t="s">
        <v>2207</v>
      </c>
      <c r="AJ2917" s="357">
        <v>788</v>
      </c>
      <c r="AK2917" s="357">
        <v>872</v>
      </c>
      <c r="AL2917" s="357">
        <v>1085</v>
      </c>
      <c r="AM2917" s="357">
        <v>822</v>
      </c>
      <c r="AN2917" s="357">
        <v>926</v>
      </c>
      <c r="AO2917" s="357">
        <v>1079</v>
      </c>
      <c r="AP2917" s="362" t="s">
        <v>2207</v>
      </c>
      <c r="AQ2917" s="362" t="s">
        <v>2207</v>
      </c>
      <c r="AR2917" s="362" t="s">
        <v>2207</v>
      </c>
      <c r="AS2917" s="362" t="s">
        <v>2207</v>
      </c>
      <c r="AT2917" s="105"/>
      <c r="AU2917" s="105" t="s">
        <v>5236</v>
      </c>
      <c r="AV2917" s="126">
        <v>7.6</v>
      </c>
    </row>
    <row r="2918" spans="1:48" ht="23.25" customHeight="1">
      <c r="A2918" s="396"/>
      <c r="B2918" s="440"/>
      <c r="D2918" s="105" t="s">
        <v>5237</v>
      </c>
      <c r="E2918" s="164" t="s">
        <v>5237</v>
      </c>
      <c r="F2918" s="165" t="s">
        <v>996</v>
      </c>
      <c r="G2918" s="126">
        <v>7.6</v>
      </c>
      <c r="H2918" s="166">
        <v>822</v>
      </c>
      <c r="I2918" s="166">
        <v>866</v>
      </c>
      <c r="J2918" s="166">
        <v>996</v>
      </c>
      <c r="K2918" s="357">
        <v>822</v>
      </c>
      <c r="L2918" s="357">
        <v>866</v>
      </c>
      <c r="M2918" s="357">
        <v>996</v>
      </c>
      <c r="N2918" s="357">
        <v>888</v>
      </c>
      <c r="O2918" s="357">
        <v>807</v>
      </c>
      <c r="P2918" s="357">
        <v>867</v>
      </c>
      <c r="Q2918" s="357">
        <v>997</v>
      </c>
      <c r="R2918" s="357">
        <v>826</v>
      </c>
      <c r="S2918" s="362" t="s">
        <v>2207</v>
      </c>
      <c r="T2918" s="362" t="s">
        <v>2207</v>
      </c>
      <c r="U2918" s="362" t="s">
        <v>2207</v>
      </c>
      <c r="V2918" s="362" t="s">
        <v>2207</v>
      </c>
      <c r="W2918" s="362" t="s">
        <v>2207</v>
      </c>
      <c r="X2918" s="357">
        <v>785</v>
      </c>
      <c r="Y2918" s="357">
        <v>868</v>
      </c>
      <c r="Z2918" s="357">
        <v>1082</v>
      </c>
      <c r="AA2918" s="357">
        <v>917</v>
      </c>
      <c r="AB2918" s="357">
        <v>819</v>
      </c>
      <c r="AC2918" s="357">
        <v>940</v>
      </c>
      <c r="AD2918" s="357">
        <v>1123</v>
      </c>
      <c r="AE2918" s="357">
        <v>955</v>
      </c>
      <c r="AF2918" s="357">
        <v>1010</v>
      </c>
      <c r="AG2918" s="357">
        <v>1134</v>
      </c>
      <c r="AH2918" s="357">
        <v>1353</v>
      </c>
      <c r="AI2918" s="368" t="s">
        <v>2207</v>
      </c>
      <c r="AJ2918" s="357">
        <v>788</v>
      </c>
      <c r="AK2918" s="357">
        <v>872</v>
      </c>
      <c r="AL2918" s="357">
        <v>1085</v>
      </c>
      <c r="AM2918" s="357">
        <v>822</v>
      </c>
      <c r="AN2918" s="357">
        <v>926</v>
      </c>
      <c r="AO2918" s="357">
        <v>1079</v>
      </c>
      <c r="AP2918" s="362" t="s">
        <v>2207</v>
      </c>
      <c r="AQ2918" s="362" t="s">
        <v>2207</v>
      </c>
      <c r="AR2918" s="362" t="s">
        <v>2207</v>
      </c>
      <c r="AS2918" s="362" t="s">
        <v>2207</v>
      </c>
      <c r="AT2918" s="105"/>
      <c r="AU2918" s="105" t="s">
        <v>5237</v>
      </c>
      <c r="AV2918" s="126">
        <v>7.6</v>
      </c>
    </row>
    <row r="2919" spans="1:48" ht="23.25" customHeight="1">
      <c r="A2919" s="396"/>
      <c r="B2919" s="440"/>
      <c r="D2919" s="105" t="s">
        <v>5234</v>
      </c>
      <c r="E2919" s="164" t="s">
        <v>5234</v>
      </c>
      <c r="F2919" s="165" t="s">
        <v>993</v>
      </c>
      <c r="G2919" s="126">
        <v>7.6</v>
      </c>
      <c r="H2919" s="166">
        <v>742</v>
      </c>
      <c r="I2919" s="166">
        <v>788</v>
      </c>
      <c r="J2919" s="166">
        <v>907</v>
      </c>
      <c r="K2919" s="357">
        <v>742</v>
      </c>
      <c r="L2919" s="357">
        <v>788</v>
      </c>
      <c r="M2919" s="357">
        <v>907</v>
      </c>
      <c r="N2919" s="357">
        <v>806</v>
      </c>
      <c r="O2919" s="357">
        <v>728</v>
      </c>
      <c r="P2919" s="357">
        <v>788</v>
      </c>
      <c r="Q2919" s="357">
        <v>907</v>
      </c>
      <c r="R2919" s="357">
        <v>764</v>
      </c>
      <c r="S2919" s="362" t="s">
        <v>2207</v>
      </c>
      <c r="T2919" s="362" t="s">
        <v>2207</v>
      </c>
      <c r="U2919" s="362" t="s">
        <v>2207</v>
      </c>
      <c r="V2919" s="362" t="s">
        <v>2207</v>
      </c>
      <c r="W2919" s="362" t="s">
        <v>2207</v>
      </c>
      <c r="X2919" s="357">
        <v>694</v>
      </c>
      <c r="Y2919" s="357">
        <v>775</v>
      </c>
      <c r="Z2919" s="357">
        <v>972</v>
      </c>
      <c r="AA2919" s="357">
        <v>816</v>
      </c>
      <c r="AB2919" s="357">
        <v>694</v>
      </c>
      <c r="AC2919" s="357">
        <v>812</v>
      </c>
      <c r="AD2919" s="357">
        <v>972</v>
      </c>
      <c r="AE2919" s="357">
        <v>816</v>
      </c>
      <c r="AF2919" s="357">
        <v>732</v>
      </c>
      <c r="AG2919" s="357">
        <v>852</v>
      </c>
      <c r="AH2919" s="357">
        <v>1018</v>
      </c>
      <c r="AI2919" s="368" t="s">
        <v>2207</v>
      </c>
      <c r="AJ2919" s="357">
        <v>697</v>
      </c>
      <c r="AK2919" s="357">
        <v>779</v>
      </c>
      <c r="AL2919" s="357">
        <v>976</v>
      </c>
      <c r="AM2919" s="357">
        <v>697</v>
      </c>
      <c r="AN2919" s="357">
        <v>801</v>
      </c>
      <c r="AO2919" s="357">
        <v>935</v>
      </c>
      <c r="AP2919" s="362" t="s">
        <v>2207</v>
      </c>
      <c r="AQ2919" s="362" t="s">
        <v>2207</v>
      </c>
      <c r="AR2919" s="362" t="s">
        <v>2207</v>
      </c>
      <c r="AS2919" s="357">
        <v>1001</v>
      </c>
      <c r="AT2919" s="105"/>
      <c r="AU2919" s="105" t="s">
        <v>5234</v>
      </c>
      <c r="AV2919" s="126">
        <v>7.6</v>
      </c>
    </row>
    <row r="2920" spans="1:48" ht="23.25" customHeight="1">
      <c r="A2920" s="396"/>
      <c r="B2920" s="440"/>
      <c r="D2920" s="105" t="s">
        <v>5235</v>
      </c>
      <c r="E2920" s="164" t="s">
        <v>5235</v>
      </c>
      <c r="F2920" s="165" t="s">
        <v>993</v>
      </c>
      <c r="G2920" s="126">
        <v>7.6</v>
      </c>
      <c r="H2920" s="166">
        <v>742</v>
      </c>
      <c r="I2920" s="166">
        <v>788</v>
      </c>
      <c r="J2920" s="166">
        <v>907</v>
      </c>
      <c r="K2920" s="357">
        <v>742</v>
      </c>
      <c r="L2920" s="357">
        <v>788</v>
      </c>
      <c r="M2920" s="357">
        <v>907</v>
      </c>
      <c r="N2920" s="357">
        <v>806</v>
      </c>
      <c r="O2920" s="357">
        <v>728</v>
      </c>
      <c r="P2920" s="357">
        <v>788</v>
      </c>
      <c r="Q2920" s="357">
        <v>907</v>
      </c>
      <c r="R2920" s="357">
        <v>764</v>
      </c>
      <c r="S2920" s="362" t="s">
        <v>2207</v>
      </c>
      <c r="T2920" s="362" t="s">
        <v>2207</v>
      </c>
      <c r="U2920" s="362" t="s">
        <v>2207</v>
      </c>
      <c r="V2920" s="362" t="s">
        <v>2207</v>
      </c>
      <c r="W2920" s="362" t="s">
        <v>2207</v>
      </c>
      <c r="X2920" s="357">
        <v>694</v>
      </c>
      <c r="Y2920" s="357">
        <v>775</v>
      </c>
      <c r="Z2920" s="357">
        <v>972</v>
      </c>
      <c r="AA2920" s="357">
        <v>816</v>
      </c>
      <c r="AB2920" s="357">
        <v>694</v>
      </c>
      <c r="AC2920" s="357">
        <v>812</v>
      </c>
      <c r="AD2920" s="357">
        <v>972</v>
      </c>
      <c r="AE2920" s="357">
        <v>816</v>
      </c>
      <c r="AF2920" s="357">
        <v>732</v>
      </c>
      <c r="AG2920" s="357">
        <v>852</v>
      </c>
      <c r="AH2920" s="357">
        <v>1018</v>
      </c>
      <c r="AI2920" s="368" t="s">
        <v>2207</v>
      </c>
      <c r="AJ2920" s="357">
        <v>697</v>
      </c>
      <c r="AK2920" s="357">
        <v>779</v>
      </c>
      <c r="AL2920" s="357">
        <v>976</v>
      </c>
      <c r="AM2920" s="357">
        <v>697</v>
      </c>
      <c r="AN2920" s="357">
        <v>801</v>
      </c>
      <c r="AO2920" s="357">
        <v>935</v>
      </c>
      <c r="AP2920" s="362" t="s">
        <v>2207</v>
      </c>
      <c r="AQ2920" s="362" t="s">
        <v>2207</v>
      </c>
      <c r="AR2920" s="362" t="s">
        <v>2207</v>
      </c>
      <c r="AS2920" s="357">
        <v>1001</v>
      </c>
      <c r="AT2920" s="105"/>
      <c r="AU2920" s="105" t="s">
        <v>5235</v>
      </c>
      <c r="AV2920" s="126">
        <v>7.6</v>
      </c>
    </row>
    <row r="2921" spans="1:48" ht="23.25" customHeight="1">
      <c r="A2921" s="396"/>
      <c r="B2921" s="440"/>
      <c r="D2921" s="105" t="s">
        <v>5238</v>
      </c>
      <c r="E2921" s="164" t="s">
        <v>5238</v>
      </c>
      <c r="F2921" s="165" t="s">
        <v>889</v>
      </c>
      <c r="G2921" s="126">
        <v>7.6</v>
      </c>
      <c r="H2921" s="166">
        <v>822</v>
      </c>
      <c r="I2921" s="166">
        <v>866</v>
      </c>
      <c r="J2921" s="166">
        <v>996</v>
      </c>
      <c r="K2921" s="357">
        <v>822</v>
      </c>
      <c r="L2921" s="357">
        <v>866</v>
      </c>
      <c r="M2921" s="357">
        <v>996</v>
      </c>
      <c r="N2921" s="357">
        <v>888</v>
      </c>
      <c r="O2921" s="357">
        <v>807</v>
      </c>
      <c r="P2921" s="357">
        <v>867</v>
      </c>
      <c r="Q2921" s="357">
        <v>997</v>
      </c>
      <c r="R2921" s="357">
        <v>812</v>
      </c>
      <c r="S2921" s="362" t="s">
        <v>2207</v>
      </c>
      <c r="T2921" s="362" t="s">
        <v>2207</v>
      </c>
      <c r="U2921" s="362" t="s">
        <v>2207</v>
      </c>
      <c r="V2921" s="362" t="s">
        <v>2207</v>
      </c>
      <c r="W2921" s="362" t="s">
        <v>2207</v>
      </c>
      <c r="X2921" s="357">
        <v>785</v>
      </c>
      <c r="Y2921" s="357">
        <v>868</v>
      </c>
      <c r="Z2921" s="357">
        <v>1082</v>
      </c>
      <c r="AA2921" s="357">
        <v>917</v>
      </c>
      <c r="AB2921" s="357">
        <v>819</v>
      </c>
      <c r="AC2921" s="357">
        <v>940</v>
      </c>
      <c r="AD2921" s="357">
        <v>1123</v>
      </c>
      <c r="AE2921" s="357">
        <v>955</v>
      </c>
      <c r="AF2921" s="357">
        <v>1010</v>
      </c>
      <c r="AG2921" s="357">
        <v>1134</v>
      </c>
      <c r="AH2921" s="357">
        <v>1353</v>
      </c>
      <c r="AI2921" s="368" t="s">
        <v>2207</v>
      </c>
      <c r="AJ2921" s="357">
        <v>788</v>
      </c>
      <c r="AK2921" s="357">
        <v>872</v>
      </c>
      <c r="AL2921" s="357">
        <v>1085</v>
      </c>
      <c r="AM2921" s="357">
        <v>822</v>
      </c>
      <c r="AN2921" s="357">
        <v>926</v>
      </c>
      <c r="AO2921" s="357">
        <v>1079</v>
      </c>
      <c r="AP2921" s="362" t="s">
        <v>2207</v>
      </c>
      <c r="AQ2921" s="362" t="s">
        <v>2207</v>
      </c>
      <c r="AR2921" s="362" t="s">
        <v>2207</v>
      </c>
      <c r="AS2921" s="362" t="s">
        <v>2207</v>
      </c>
      <c r="AT2921" s="105"/>
      <c r="AU2921" s="105" t="s">
        <v>5238</v>
      </c>
      <c r="AV2921" s="126">
        <v>7.6</v>
      </c>
    </row>
    <row r="2922" spans="1:48" ht="23.25" customHeight="1">
      <c r="A2922" s="396"/>
      <c r="B2922" s="440"/>
      <c r="D2922" s="105" t="s">
        <v>5239</v>
      </c>
      <c r="E2922" s="164" t="s">
        <v>5239</v>
      </c>
      <c r="F2922" s="165" t="s">
        <v>889</v>
      </c>
      <c r="G2922" s="126">
        <v>7.6</v>
      </c>
      <c r="H2922" s="166">
        <v>822</v>
      </c>
      <c r="I2922" s="166">
        <v>866</v>
      </c>
      <c r="J2922" s="166">
        <v>996</v>
      </c>
      <c r="K2922" s="357">
        <v>822</v>
      </c>
      <c r="L2922" s="357">
        <v>866</v>
      </c>
      <c r="M2922" s="357">
        <v>996</v>
      </c>
      <c r="N2922" s="357">
        <v>888</v>
      </c>
      <c r="O2922" s="357">
        <v>807</v>
      </c>
      <c r="P2922" s="357">
        <v>867</v>
      </c>
      <c r="Q2922" s="357">
        <v>997</v>
      </c>
      <c r="R2922" s="357">
        <v>812</v>
      </c>
      <c r="S2922" s="362" t="s">
        <v>2207</v>
      </c>
      <c r="T2922" s="362" t="s">
        <v>2207</v>
      </c>
      <c r="U2922" s="362" t="s">
        <v>2207</v>
      </c>
      <c r="V2922" s="362" t="s">
        <v>2207</v>
      </c>
      <c r="W2922" s="362" t="s">
        <v>2207</v>
      </c>
      <c r="X2922" s="357">
        <v>785</v>
      </c>
      <c r="Y2922" s="357">
        <v>868</v>
      </c>
      <c r="Z2922" s="357">
        <v>1082</v>
      </c>
      <c r="AA2922" s="357">
        <v>917</v>
      </c>
      <c r="AB2922" s="357">
        <v>819</v>
      </c>
      <c r="AC2922" s="357">
        <v>940</v>
      </c>
      <c r="AD2922" s="357">
        <v>1123</v>
      </c>
      <c r="AE2922" s="357">
        <v>955</v>
      </c>
      <c r="AF2922" s="357">
        <v>1010</v>
      </c>
      <c r="AG2922" s="357">
        <v>1134</v>
      </c>
      <c r="AH2922" s="357">
        <v>1353</v>
      </c>
      <c r="AI2922" s="368" t="s">
        <v>2207</v>
      </c>
      <c r="AJ2922" s="357">
        <v>788</v>
      </c>
      <c r="AK2922" s="357">
        <v>872</v>
      </c>
      <c r="AL2922" s="357">
        <v>1085</v>
      </c>
      <c r="AM2922" s="357">
        <v>822</v>
      </c>
      <c r="AN2922" s="357">
        <v>926</v>
      </c>
      <c r="AO2922" s="357">
        <v>1079</v>
      </c>
      <c r="AP2922" s="362" t="s">
        <v>2207</v>
      </c>
      <c r="AQ2922" s="362" t="s">
        <v>2207</v>
      </c>
      <c r="AR2922" s="362" t="s">
        <v>2207</v>
      </c>
      <c r="AS2922" s="362" t="s">
        <v>2207</v>
      </c>
      <c r="AT2922" s="105"/>
      <c r="AU2922" s="105" t="s">
        <v>5239</v>
      </c>
      <c r="AV2922" s="126">
        <v>7.6</v>
      </c>
    </row>
    <row r="2923" spans="1:48" ht="23.25" customHeight="1">
      <c r="B2923" s="440"/>
      <c r="D2923" s="105" t="s">
        <v>3097</v>
      </c>
      <c r="E2923" s="164" t="s">
        <v>3097</v>
      </c>
      <c r="F2923" s="165" t="s">
        <v>3824</v>
      </c>
      <c r="G2923" s="126">
        <v>2.5</v>
      </c>
      <c r="H2923" s="166">
        <v>508</v>
      </c>
      <c r="I2923" s="166">
        <v>522</v>
      </c>
      <c r="J2923" s="166">
        <v>631</v>
      </c>
      <c r="K2923" s="357">
        <v>508</v>
      </c>
      <c r="L2923" s="357">
        <v>522</v>
      </c>
      <c r="M2923" s="357">
        <v>631</v>
      </c>
      <c r="N2923" s="357">
        <v>576</v>
      </c>
      <c r="O2923" s="357">
        <v>498</v>
      </c>
      <c r="P2923" s="357">
        <v>522</v>
      </c>
      <c r="Q2923" s="357">
        <v>601</v>
      </c>
      <c r="R2923" s="357">
        <v>557</v>
      </c>
      <c r="S2923" s="362" t="s">
        <v>2207</v>
      </c>
      <c r="T2923" s="362" t="s">
        <v>2207</v>
      </c>
      <c r="U2923" s="362" t="s">
        <v>2207</v>
      </c>
      <c r="V2923" s="362" t="s">
        <v>2207</v>
      </c>
      <c r="W2923" s="362" t="s">
        <v>2207</v>
      </c>
      <c r="X2923" s="357">
        <v>526</v>
      </c>
      <c r="Y2923" s="357">
        <v>584</v>
      </c>
      <c r="Z2923" s="357">
        <v>687</v>
      </c>
      <c r="AA2923" s="357">
        <v>600</v>
      </c>
      <c r="AB2923" s="357">
        <v>526</v>
      </c>
      <c r="AC2923" s="357">
        <v>597</v>
      </c>
      <c r="AD2923" s="357">
        <v>703</v>
      </c>
      <c r="AE2923" s="357">
        <v>600</v>
      </c>
      <c r="AF2923" s="357">
        <v>594</v>
      </c>
      <c r="AG2923" s="357">
        <v>654</v>
      </c>
      <c r="AH2923" s="357">
        <v>770</v>
      </c>
      <c r="AI2923" s="368" t="s">
        <v>2207</v>
      </c>
      <c r="AJ2923" s="357">
        <v>526</v>
      </c>
      <c r="AK2923" s="357">
        <v>584</v>
      </c>
      <c r="AL2923" s="357">
        <v>687</v>
      </c>
      <c r="AM2923" s="357">
        <v>526</v>
      </c>
      <c r="AN2923" s="357">
        <v>586</v>
      </c>
      <c r="AO2923" s="357">
        <v>674</v>
      </c>
      <c r="AP2923" s="362" t="s">
        <v>2207</v>
      </c>
      <c r="AQ2923" s="362" t="s">
        <v>2207</v>
      </c>
      <c r="AR2923" s="362" t="s">
        <v>2207</v>
      </c>
      <c r="AS2923" s="357">
        <v>674</v>
      </c>
      <c r="AT2923" s="105"/>
      <c r="AU2923" s="105" t="s">
        <v>3097</v>
      </c>
      <c r="AV2923" s="126">
        <v>2.5</v>
      </c>
    </row>
    <row r="2924" spans="1:48" ht="23.25" customHeight="1">
      <c r="B2924" s="440"/>
      <c r="D2924" s="105" t="s">
        <v>3099</v>
      </c>
      <c r="E2924" s="164" t="s">
        <v>3099</v>
      </c>
      <c r="F2924" s="165" t="s">
        <v>3825</v>
      </c>
      <c r="G2924" s="126">
        <v>3.1</v>
      </c>
      <c r="H2924" s="166">
        <v>528</v>
      </c>
      <c r="I2924" s="166">
        <v>545</v>
      </c>
      <c r="J2924" s="166">
        <v>659</v>
      </c>
      <c r="K2924" s="357">
        <v>528</v>
      </c>
      <c r="L2924" s="357">
        <v>545</v>
      </c>
      <c r="M2924" s="357">
        <v>659</v>
      </c>
      <c r="N2924" s="357">
        <v>601</v>
      </c>
      <c r="O2924" s="357">
        <v>518</v>
      </c>
      <c r="P2924" s="357">
        <v>545</v>
      </c>
      <c r="Q2924" s="357">
        <v>627</v>
      </c>
      <c r="R2924" s="357">
        <v>580</v>
      </c>
      <c r="S2924" s="362" t="s">
        <v>2207</v>
      </c>
      <c r="T2924" s="362" t="s">
        <v>2207</v>
      </c>
      <c r="U2924" s="362" t="s">
        <v>2207</v>
      </c>
      <c r="V2924" s="362" t="s">
        <v>2207</v>
      </c>
      <c r="W2924" s="362" t="s">
        <v>2207</v>
      </c>
      <c r="X2924" s="357">
        <v>548</v>
      </c>
      <c r="Y2924" s="357">
        <v>615</v>
      </c>
      <c r="Z2924" s="357">
        <v>724</v>
      </c>
      <c r="AA2924" s="357">
        <v>625</v>
      </c>
      <c r="AB2924" s="357">
        <v>548</v>
      </c>
      <c r="AC2924" s="357">
        <v>628</v>
      </c>
      <c r="AD2924" s="357">
        <v>740</v>
      </c>
      <c r="AE2924" s="357">
        <v>625</v>
      </c>
      <c r="AF2924" s="357">
        <v>617</v>
      </c>
      <c r="AG2924" s="357">
        <v>685</v>
      </c>
      <c r="AH2924" s="357">
        <v>806</v>
      </c>
      <c r="AI2924" s="368" t="s">
        <v>2207</v>
      </c>
      <c r="AJ2924" s="357">
        <v>548</v>
      </c>
      <c r="AK2924" s="357">
        <v>615</v>
      </c>
      <c r="AL2924" s="357">
        <v>724</v>
      </c>
      <c r="AM2924" s="357">
        <v>548</v>
      </c>
      <c r="AN2924" s="357">
        <v>616</v>
      </c>
      <c r="AO2924" s="357">
        <v>709</v>
      </c>
      <c r="AP2924" s="362" t="s">
        <v>2207</v>
      </c>
      <c r="AQ2924" s="362" t="s">
        <v>2207</v>
      </c>
      <c r="AR2924" s="362" t="s">
        <v>2207</v>
      </c>
      <c r="AS2924" s="357">
        <v>711</v>
      </c>
      <c r="AT2924" s="105"/>
      <c r="AU2924" s="105" t="s">
        <v>3099</v>
      </c>
      <c r="AV2924" s="126">
        <v>3.1</v>
      </c>
    </row>
    <row r="2925" spans="1:48" ht="23.25" customHeight="1">
      <c r="B2925" s="440"/>
      <c r="D2925" s="105" t="s">
        <v>4246</v>
      </c>
      <c r="E2925" s="164" t="s">
        <v>4246</v>
      </c>
      <c r="F2925" s="165" t="s">
        <v>4312</v>
      </c>
      <c r="G2925" s="126">
        <v>3.7</v>
      </c>
      <c r="H2925" s="166">
        <v>602</v>
      </c>
      <c r="I2925" s="166">
        <v>613</v>
      </c>
      <c r="J2925" s="166">
        <v>704</v>
      </c>
      <c r="K2925" s="357">
        <v>602</v>
      </c>
      <c r="L2925" s="357">
        <v>613</v>
      </c>
      <c r="M2925" s="357">
        <v>704</v>
      </c>
      <c r="N2925" s="357">
        <v>673</v>
      </c>
      <c r="O2925" s="357">
        <v>590</v>
      </c>
      <c r="P2925" s="357">
        <v>613</v>
      </c>
      <c r="Q2925" s="357">
        <v>704</v>
      </c>
      <c r="R2925" s="357">
        <v>652</v>
      </c>
      <c r="S2925" s="362" t="s">
        <v>2207</v>
      </c>
      <c r="T2925" s="362" t="s">
        <v>2207</v>
      </c>
      <c r="U2925" s="362" t="s">
        <v>2207</v>
      </c>
      <c r="V2925" s="362" t="s">
        <v>2207</v>
      </c>
      <c r="W2925" s="362" t="s">
        <v>2207</v>
      </c>
      <c r="X2925" s="357">
        <v>629</v>
      </c>
      <c r="Y2925" s="357">
        <v>698</v>
      </c>
      <c r="Z2925" s="357">
        <v>822</v>
      </c>
      <c r="AA2925" s="357">
        <v>707</v>
      </c>
      <c r="AB2925" s="357">
        <v>607</v>
      </c>
      <c r="AC2925" s="357">
        <v>690</v>
      </c>
      <c r="AD2925" s="357">
        <v>812</v>
      </c>
      <c r="AE2925" s="357">
        <v>684</v>
      </c>
      <c r="AF2925" s="357">
        <v>676</v>
      </c>
      <c r="AG2925" s="357">
        <v>746</v>
      </c>
      <c r="AH2925" s="357">
        <v>879</v>
      </c>
      <c r="AI2925" s="368" t="s">
        <v>2207</v>
      </c>
      <c r="AJ2925" s="357">
        <v>629</v>
      </c>
      <c r="AK2925" s="357">
        <v>698</v>
      </c>
      <c r="AL2925" s="357">
        <v>822</v>
      </c>
      <c r="AM2925" s="357">
        <v>607</v>
      </c>
      <c r="AN2925" s="357">
        <v>676</v>
      </c>
      <c r="AO2925" s="357">
        <v>778</v>
      </c>
      <c r="AP2925" s="362" t="s">
        <v>2207</v>
      </c>
      <c r="AQ2925" s="362" t="s">
        <v>2207</v>
      </c>
      <c r="AR2925" s="362" t="s">
        <v>2207</v>
      </c>
      <c r="AS2925" s="357">
        <v>772</v>
      </c>
      <c r="AT2925" s="105"/>
      <c r="AU2925" s="105" t="s">
        <v>4246</v>
      </c>
      <c r="AV2925" s="126">
        <v>3.7</v>
      </c>
    </row>
    <row r="2926" spans="1:48" ht="23.25" customHeight="1">
      <c r="B2926" s="440"/>
      <c r="D2926" s="105" t="s">
        <v>4247</v>
      </c>
      <c r="E2926" s="164" t="s">
        <v>4247</v>
      </c>
      <c r="F2926" s="165" t="s">
        <v>4313</v>
      </c>
      <c r="G2926" s="126">
        <v>3.7</v>
      </c>
      <c r="H2926" s="166">
        <v>651</v>
      </c>
      <c r="I2926" s="166">
        <v>661</v>
      </c>
      <c r="J2926" s="166">
        <v>760</v>
      </c>
      <c r="K2926" s="357">
        <v>651</v>
      </c>
      <c r="L2926" s="357">
        <v>661</v>
      </c>
      <c r="M2926" s="357">
        <v>760</v>
      </c>
      <c r="N2926" s="357">
        <v>728</v>
      </c>
      <c r="O2926" s="357">
        <v>639</v>
      </c>
      <c r="P2926" s="357">
        <v>661</v>
      </c>
      <c r="Q2926" s="357">
        <v>760</v>
      </c>
      <c r="R2926" s="357">
        <v>704</v>
      </c>
      <c r="S2926" s="362" t="s">
        <v>2207</v>
      </c>
      <c r="T2926" s="362" t="s">
        <v>2207</v>
      </c>
      <c r="U2926" s="362" t="s">
        <v>2207</v>
      </c>
      <c r="V2926" s="362" t="s">
        <v>2207</v>
      </c>
      <c r="W2926" s="362" t="s">
        <v>2207</v>
      </c>
      <c r="X2926" s="357">
        <v>701</v>
      </c>
      <c r="Y2926" s="357">
        <v>772</v>
      </c>
      <c r="Z2926" s="357">
        <v>908</v>
      </c>
      <c r="AA2926" s="357">
        <v>788</v>
      </c>
      <c r="AB2926" s="357">
        <v>680</v>
      </c>
      <c r="AC2926" s="357">
        <v>750</v>
      </c>
      <c r="AD2926" s="357">
        <v>883</v>
      </c>
      <c r="AE2926" s="357">
        <v>764</v>
      </c>
      <c r="AF2926" s="357">
        <v>869</v>
      </c>
      <c r="AG2926" s="357">
        <v>944</v>
      </c>
      <c r="AH2926" s="357">
        <v>1111</v>
      </c>
      <c r="AI2926" s="368" t="s">
        <v>2207</v>
      </c>
      <c r="AJ2926" s="357">
        <v>701</v>
      </c>
      <c r="AK2926" s="357">
        <v>772</v>
      </c>
      <c r="AL2926" s="357">
        <v>908</v>
      </c>
      <c r="AM2926" s="357">
        <v>680</v>
      </c>
      <c r="AN2926" s="357">
        <v>735</v>
      </c>
      <c r="AO2926" s="357">
        <v>846</v>
      </c>
      <c r="AP2926" s="362" t="s">
        <v>2207</v>
      </c>
      <c r="AQ2926" s="362" t="s">
        <v>2207</v>
      </c>
      <c r="AR2926" s="362" t="s">
        <v>2207</v>
      </c>
      <c r="AS2926" s="362" t="s">
        <v>2207</v>
      </c>
      <c r="AT2926" s="105"/>
      <c r="AU2926" s="105" t="s">
        <v>4247</v>
      </c>
      <c r="AV2926" s="126">
        <v>3.7</v>
      </c>
    </row>
    <row r="2927" spans="1:48" ht="23.25" customHeight="1">
      <c r="B2927" s="440"/>
      <c r="D2927" s="105" t="s">
        <v>294</v>
      </c>
      <c r="E2927" s="164" t="s">
        <v>294</v>
      </c>
      <c r="F2927" s="165" t="s">
        <v>895</v>
      </c>
      <c r="G2927" s="126">
        <v>6.1</v>
      </c>
      <c r="H2927" s="166">
        <v>869</v>
      </c>
      <c r="I2927" s="166">
        <v>900</v>
      </c>
      <c r="J2927" s="166">
        <v>1033</v>
      </c>
      <c r="K2927" s="357">
        <v>869</v>
      </c>
      <c r="L2927" s="357">
        <v>900</v>
      </c>
      <c r="M2927" s="357">
        <v>1033</v>
      </c>
      <c r="N2927" s="357">
        <v>929</v>
      </c>
      <c r="O2927" s="357">
        <v>854</v>
      </c>
      <c r="P2927" s="357">
        <v>902</v>
      </c>
      <c r="Q2927" s="357">
        <v>1035</v>
      </c>
      <c r="R2927" s="357">
        <v>853</v>
      </c>
      <c r="S2927" s="362" t="s">
        <v>2207</v>
      </c>
      <c r="T2927" s="362" t="s">
        <v>2207</v>
      </c>
      <c r="U2927" s="362" t="s">
        <v>2207</v>
      </c>
      <c r="V2927" s="362" t="s">
        <v>2207</v>
      </c>
      <c r="W2927" s="362" t="s">
        <v>2207</v>
      </c>
      <c r="X2927" s="357">
        <v>899</v>
      </c>
      <c r="Y2927" s="357">
        <v>972</v>
      </c>
      <c r="Z2927" s="357">
        <v>1222</v>
      </c>
      <c r="AA2927" s="357">
        <v>1037</v>
      </c>
      <c r="AB2927" s="357">
        <v>963</v>
      </c>
      <c r="AC2927" s="357">
        <v>1086</v>
      </c>
      <c r="AD2927" s="357">
        <v>1298</v>
      </c>
      <c r="AE2927" s="357">
        <v>1108</v>
      </c>
      <c r="AF2927" s="357">
        <v>1317</v>
      </c>
      <c r="AG2927" s="357">
        <v>1447</v>
      </c>
      <c r="AH2927" s="357">
        <v>1723</v>
      </c>
      <c r="AI2927" s="368" t="s">
        <v>2207</v>
      </c>
      <c r="AJ2927" s="357">
        <v>903</v>
      </c>
      <c r="AK2927" s="357">
        <v>976</v>
      </c>
      <c r="AL2927" s="357">
        <v>1225</v>
      </c>
      <c r="AM2927" s="357">
        <v>967</v>
      </c>
      <c r="AN2927" s="357">
        <v>1069</v>
      </c>
      <c r="AO2927" s="357">
        <v>1247</v>
      </c>
      <c r="AP2927" s="362" t="s">
        <v>2207</v>
      </c>
      <c r="AQ2927" s="362" t="s">
        <v>2207</v>
      </c>
      <c r="AR2927" s="362" t="s">
        <v>2207</v>
      </c>
      <c r="AS2927" s="362" t="s">
        <v>2207</v>
      </c>
      <c r="AT2927" s="105"/>
      <c r="AU2927" s="105" t="s">
        <v>294</v>
      </c>
      <c r="AV2927" s="126">
        <v>6.1</v>
      </c>
    </row>
    <row r="2928" spans="1:48" ht="23.25" customHeight="1">
      <c r="B2928" s="440"/>
      <c r="D2928" s="105" t="s">
        <v>295</v>
      </c>
      <c r="E2928" s="164" t="s">
        <v>295</v>
      </c>
      <c r="F2928" s="165" t="s">
        <v>896</v>
      </c>
      <c r="G2928" s="126">
        <v>6.1</v>
      </c>
      <c r="H2928" s="166">
        <v>734</v>
      </c>
      <c r="I2928" s="166">
        <v>767</v>
      </c>
      <c r="J2928" s="166">
        <v>882</v>
      </c>
      <c r="K2928" s="357">
        <v>734</v>
      </c>
      <c r="L2928" s="357">
        <v>767</v>
      </c>
      <c r="M2928" s="357">
        <v>882</v>
      </c>
      <c r="N2928" s="357">
        <v>789</v>
      </c>
      <c r="O2928" s="357">
        <v>719</v>
      </c>
      <c r="P2928" s="357">
        <v>767</v>
      </c>
      <c r="Q2928" s="357">
        <v>882</v>
      </c>
      <c r="R2928" s="357">
        <v>750</v>
      </c>
      <c r="S2928" s="362" t="s">
        <v>2207</v>
      </c>
      <c r="T2928" s="362" t="s">
        <v>2207</v>
      </c>
      <c r="U2928" s="362" t="s">
        <v>2207</v>
      </c>
      <c r="V2928" s="362" t="s">
        <v>2207</v>
      </c>
      <c r="W2928" s="362" t="s">
        <v>2207</v>
      </c>
      <c r="X2928" s="357">
        <v>731</v>
      </c>
      <c r="Y2928" s="357">
        <v>800</v>
      </c>
      <c r="Z2928" s="357">
        <v>1019</v>
      </c>
      <c r="AA2928" s="357">
        <v>850</v>
      </c>
      <c r="AB2928" s="357">
        <v>731</v>
      </c>
      <c r="AC2928" s="357">
        <v>849</v>
      </c>
      <c r="AD2928" s="357">
        <v>1019</v>
      </c>
      <c r="AE2928" s="357">
        <v>850</v>
      </c>
      <c r="AF2928" s="357">
        <v>802</v>
      </c>
      <c r="AG2928" s="357">
        <v>922</v>
      </c>
      <c r="AH2928" s="357">
        <v>1105</v>
      </c>
      <c r="AI2928" s="368" t="s">
        <v>2207</v>
      </c>
      <c r="AJ2928" s="357">
        <v>734</v>
      </c>
      <c r="AK2928" s="357">
        <v>804</v>
      </c>
      <c r="AL2928" s="357">
        <v>1022</v>
      </c>
      <c r="AM2928" s="357">
        <v>734</v>
      </c>
      <c r="AN2928" s="357">
        <v>837</v>
      </c>
      <c r="AO2928" s="357">
        <v>980</v>
      </c>
      <c r="AP2928" s="362" t="s">
        <v>2207</v>
      </c>
      <c r="AQ2928" s="362" t="s">
        <v>2207</v>
      </c>
      <c r="AR2928" s="362" t="s">
        <v>2207</v>
      </c>
      <c r="AS2928" s="357">
        <v>998</v>
      </c>
      <c r="AT2928" s="105"/>
      <c r="AU2928" s="105" t="s">
        <v>295</v>
      </c>
      <c r="AV2928" s="126">
        <v>6.1</v>
      </c>
    </row>
    <row r="2929" spans="1:48" ht="23.25" customHeight="1">
      <c r="B2929" s="440"/>
      <c r="D2929" s="105" t="s">
        <v>296</v>
      </c>
      <c r="E2929" s="164" t="s">
        <v>296</v>
      </c>
      <c r="F2929" s="165" t="s">
        <v>897</v>
      </c>
      <c r="G2929" s="126">
        <v>6.1</v>
      </c>
      <c r="H2929" s="166">
        <v>869</v>
      </c>
      <c r="I2929" s="166">
        <v>900</v>
      </c>
      <c r="J2929" s="166">
        <v>1033</v>
      </c>
      <c r="K2929" s="357">
        <v>869</v>
      </c>
      <c r="L2929" s="357">
        <v>900</v>
      </c>
      <c r="M2929" s="357">
        <v>1033</v>
      </c>
      <c r="N2929" s="357">
        <v>929</v>
      </c>
      <c r="O2929" s="357">
        <v>854</v>
      </c>
      <c r="P2929" s="357">
        <v>902</v>
      </c>
      <c r="Q2929" s="357">
        <v>1035</v>
      </c>
      <c r="R2929" s="357">
        <v>814</v>
      </c>
      <c r="S2929" s="362" t="s">
        <v>2207</v>
      </c>
      <c r="T2929" s="362" t="s">
        <v>2207</v>
      </c>
      <c r="U2929" s="362" t="s">
        <v>2207</v>
      </c>
      <c r="V2929" s="362" t="s">
        <v>2207</v>
      </c>
      <c r="W2929" s="362" t="s">
        <v>2207</v>
      </c>
      <c r="X2929" s="357">
        <v>899</v>
      </c>
      <c r="Y2929" s="357">
        <v>972</v>
      </c>
      <c r="Z2929" s="357">
        <v>1222</v>
      </c>
      <c r="AA2929" s="357">
        <v>1037</v>
      </c>
      <c r="AB2929" s="357">
        <v>963</v>
      </c>
      <c r="AC2929" s="357">
        <v>1086</v>
      </c>
      <c r="AD2929" s="357">
        <v>1298</v>
      </c>
      <c r="AE2929" s="357">
        <v>1108</v>
      </c>
      <c r="AF2929" s="357">
        <v>1317</v>
      </c>
      <c r="AG2929" s="357">
        <v>1447</v>
      </c>
      <c r="AH2929" s="357">
        <v>1723</v>
      </c>
      <c r="AI2929" s="368" t="s">
        <v>2207</v>
      </c>
      <c r="AJ2929" s="357">
        <v>903</v>
      </c>
      <c r="AK2929" s="357">
        <v>976</v>
      </c>
      <c r="AL2929" s="357">
        <v>1225</v>
      </c>
      <c r="AM2929" s="357">
        <v>967</v>
      </c>
      <c r="AN2929" s="357">
        <v>1069</v>
      </c>
      <c r="AO2929" s="357">
        <v>1247</v>
      </c>
      <c r="AP2929" s="362" t="s">
        <v>2207</v>
      </c>
      <c r="AQ2929" s="362" t="s">
        <v>2207</v>
      </c>
      <c r="AR2929" s="362" t="s">
        <v>2207</v>
      </c>
      <c r="AS2929" s="362" t="s">
        <v>2207</v>
      </c>
      <c r="AT2929" s="105"/>
      <c r="AU2929" s="105" t="s">
        <v>296</v>
      </c>
      <c r="AV2929" s="126">
        <v>6.1</v>
      </c>
    </row>
    <row r="2930" spans="1:48" ht="23.25" customHeight="1">
      <c r="B2930" s="440"/>
      <c r="D2930" s="105" t="s">
        <v>5475</v>
      </c>
      <c r="E2930" s="13" t="s">
        <v>5475</v>
      </c>
      <c r="F2930" s="2" t="s">
        <v>5472</v>
      </c>
      <c r="G2930">
        <v>6.8</v>
      </c>
      <c r="H2930" s="398" t="s">
        <v>2207</v>
      </c>
      <c r="I2930" s="398" t="s">
        <v>2207</v>
      </c>
      <c r="J2930" s="398" t="s">
        <v>2207</v>
      </c>
      <c r="K2930" s="390" t="s">
        <v>2207</v>
      </c>
      <c r="L2930" s="390" t="s">
        <v>2207</v>
      </c>
      <c r="M2930" s="390" t="s">
        <v>2207</v>
      </c>
      <c r="N2930" s="390" t="s">
        <v>2207</v>
      </c>
      <c r="O2930" s="390" t="s">
        <v>2207</v>
      </c>
      <c r="P2930" s="390" t="s">
        <v>2207</v>
      </c>
      <c r="Q2930" s="390" t="s">
        <v>2207</v>
      </c>
      <c r="R2930" s="390" t="s">
        <v>2207</v>
      </c>
      <c r="S2930" s="362" t="s">
        <v>2207</v>
      </c>
      <c r="T2930" s="362" t="s">
        <v>2207</v>
      </c>
      <c r="U2930" s="362" t="s">
        <v>2207</v>
      </c>
      <c r="V2930" s="390" t="s">
        <v>2207</v>
      </c>
      <c r="W2930" s="390" t="s">
        <v>2207</v>
      </c>
      <c r="X2930" s="391">
        <v>953</v>
      </c>
      <c r="Y2930" s="391">
        <v>1031</v>
      </c>
      <c r="Z2930" s="391">
        <v>1299</v>
      </c>
      <c r="AA2930" s="391">
        <v>1100</v>
      </c>
      <c r="AB2930" s="391">
        <v>1017</v>
      </c>
      <c r="AC2930" s="391">
        <v>1150</v>
      </c>
      <c r="AD2930" s="391">
        <v>1375</v>
      </c>
      <c r="AE2930" s="391">
        <v>1171</v>
      </c>
      <c r="AF2930" s="391">
        <v>1371</v>
      </c>
      <c r="AG2930" s="391">
        <v>1511</v>
      </c>
      <c r="AH2930" s="391">
        <v>1800</v>
      </c>
      <c r="AI2930" s="399" t="s">
        <v>2207</v>
      </c>
      <c r="AJ2930" s="391">
        <v>957</v>
      </c>
      <c r="AK2930" s="391">
        <v>1035</v>
      </c>
      <c r="AL2930" s="391">
        <v>1302</v>
      </c>
      <c r="AM2930" s="391">
        <v>1021</v>
      </c>
      <c r="AN2930" s="391">
        <v>1132</v>
      </c>
      <c r="AO2930" s="391">
        <v>1321</v>
      </c>
      <c r="AP2930" s="390" t="s">
        <v>2207</v>
      </c>
      <c r="AQ2930" s="390" t="s">
        <v>2207</v>
      </c>
      <c r="AR2930" s="390" t="s">
        <v>2207</v>
      </c>
      <c r="AS2930" s="390" t="s">
        <v>2207</v>
      </c>
      <c r="AU2930" s="105" t="s">
        <v>5475</v>
      </c>
      <c r="AV2930" s="126">
        <v>6.8</v>
      </c>
    </row>
    <row r="2931" spans="1:48" ht="23.25" customHeight="1">
      <c r="B2931" s="440"/>
      <c r="D2931" s="105" t="s">
        <v>5442</v>
      </c>
      <c r="E2931" s="13" t="s">
        <v>5442</v>
      </c>
      <c r="F2931" s="2" t="s">
        <v>5439</v>
      </c>
      <c r="G2931">
        <v>6.8</v>
      </c>
      <c r="H2931" s="398" t="s">
        <v>2207</v>
      </c>
      <c r="I2931" s="398" t="s">
        <v>2207</v>
      </c>
      <c r="J2931" s="398" t="s">
        <v>2207</v>
      </c>
      <c r="K2931" s="390" t="s">
        <v>2207</v>
      </c>
      <c r="L2931" s="390" t="s">
        <v>2207</v>
      </c>
      <c r="M2931" s="390" t="s">
        <v>2207</v>
      </c>
      <c r="N2931" s="390" t="s">
        <v>2207</v>
      </c>
      <c r="O2931" s="390" t="s">
        <v>2207</v>
      </c>
      <c r="P2931" s="390" t="s">
        <v>2207</v>
      </c>
      <c r="Q2931" s="390" t="s">
        <v>2207</v>
      </c>
      <c r="R2931" s="390" t="s">
        <v>2207</v>
      </c>
      <c r="S2931" s="362" t="s">
        <v>2207</v>
      </c>
      <c r="T2931" s="362" t="s">
        <v>2207</v>
      </c>
      <c r="U2931" s="362" t="s">
        <v>2207</v>
      </c>
      <c r="V2931" s="390" t="s">
        <v>2207</v>
      </c>
      <c r="W2931" s="390" t="s">
        <v>2207</v>
      </c>
      <c r="X2931" s="391">
        <v>785</v>
      </c>
      <c r="Y2931" s="391">
        <v>859</v>
      </c>
      <c r="Z2931" s="391">
        <v>1096</v>
      </c>
      <c r="AA2931" s="391">
        <v>912</v>
      </c>
      <c r="AB2931" s="391">
        <v>785</v>
      </c>
      <c r="AC2931" s="391">
        <v>913</v>
      </c>
      <c r="AD2931" s="391">
        <v>1096</v>
      </c>
      <c r="AE2931" s="391">
        <v>912</v>
      </c>
      <c r="AF2931" s="391">
        <v>856</v>
      </c>
      <c r="AG2931" s="391">
        <v>986</v>
      </c>
      <c r="AH2931" s="391">
        <v>1182</v>
      </c>
      <c r="AI2931" s="399" t="s">
        <v>2207</v>
      </c>
      <c r="AJ2931" s="391">
        <v>788</v>
      </c>
      <c r="AK2931" s="391">
        <v>863</v>
      </c>
      <c r="AL2931" s="391">
        <v>1099</v>
      </c>
      <c r="AM2931" s="391">
        <v>788</v>
      </c>
      <c r="AN2931" s="391">
        <v>900</v>
      </c>
      <c r="AO2931" s="391">
        <v>1054</v>
      </c>
      <c r="AP2931" s="390" t="s">
        <v>2207</v>
      </c>
      <c r="AQ2931" s="390" t="s">
        <v>2207</v>
      </c>
      <c r="AR2931" s="390" t="s">
        <v>2207</v>
      </c>
      <c r="AS2931" s="391">
        <v>1048</v>
      </c>
      <c r="AU2931" s="105" t="s">
        <v>5442</v>
      </c>
      <c r="AV2931" s="126">
        <v>6.8</v>
      </c>
    </row>
    <row r="2932" spans="1:48" ht="23.25" customHeight="1">
      <c r="B2932" s="440"/>
      <c r="D2932" s="105" t="s">
        <v>5508</v>
      </c>
      <c r="E2932" s="13" t="s">
        <v>5508</v>
      </c>
      <c r="F2932" s="2" t="s">
        <v>5505</v>
      </c>
      <c r="G2932">
        <v>6.8</v>
      </c>
      <c r="H2932" s="398" t="s">
        <v>2207</v>
      </c>
      <c r="I2932" s="398" t="s">
        <v>2207</v>
      </c>
      <c r="J2932" s="398" t="s">
        <v>2207</v>
      </c>
      <c r="K2932" s="390" t="s">
        <v>2207</v>
      </c>
      <c r="L2932" s="390" t="s">
        <v>2207</v>
      </c>
      <c r="M2932" s="390" t="s">
        <v>2207</v>
      </c>
      <c r="N2932" s="390" t="s">
        <v>2207</v>
      </c>
      <c r="O2932" s="390" t="s">
        <v>2207</v>
      </c>
      <c r="P2932" s="390" t="s">
        <v>2207</v>
      </c>
      <c r="Q2932" s="390" t="s">
        <v>2207</v>
      </c>
      <c r="R2932" s="390" t="s">
        <v>2207</v>
      </c>
      <c r="S2932" s="362" t="s">
        <v>2207</v>
      </c>
      <c r="T2932" s="362" t="s">
        <v>2207</v>
      </c>
      <c r="U2932" s="362" t="s">
        <v>2207</v>
      </c>
      <c r="V2932" s="390" t="s">
        <v>2207</v>
      </c>
      <c r="W2932" s="390" t="s">
        <v>2207</v>
      </c>
      <c r="X2932" s="391">
        <v>953</v>
      </c>
      <c r="Y2932" s="391">
        <v>1031</v>
      </c>
      <c r="Z2932" s="391">
        <v>1299</v>
      </c>
      <c r="AA2932" s="391">
        <v>1100</v>
      </c>
      <c r="AB2932" s="391">
        <v>1017</v>
      </c>
      <c r="AC2932" s="391">
        <v>1150</v>
      </c>
      <c r="AD2932" s="391">
        <v>1375</v>
      </c>
      <c r="AE2932" s="391">
        <v>1171</v>
      </c>
      <c r="AF2932" s="391">
        <v>1371</v>
      </c>
      <c r="AG2932" s="391">
        <v>1511</v>
      </c>
      <c r="AH2932" s="391">
        <v>1800</v>
      </c>
      <c r="AI2932" s="399" t="s">
        <v>2207</v>
      </c>
      <c r="AJ2932" s="391">
        <v>957</v>
      </c>
      <c r="AK2932" s="391">
        <v>1035</v>
      </c>
      <c r="AL2932" s="391">
        <v>1302</v>
      </c>
      <c r="AM2932" s="391">
        <v>1021</v>
      </c>
      <c r="AN2932" s="391">
        <v>1132</v>
      </c>
      <c r="AO2932" s="391">
        <v>1321</v>
      </c>
      <c r="AP2932" s="390" t="s">
        <v>2207</v>
      </c>
      <c r="AQ2932" s="390" t="s">
        <v>2207</v>
      </c>
      <c r="AR2932" s="390" t="s">
        <v>2207</v>
      </c>
      <c r="AS2932" s="390" t="s">
        <v>2207</v>
      </c>
      <c r="AU2932" s="105" t="s">
        <v>5508</v>
      </c>
      <c r="AV2932" s="126">
        <v>6.8</v>
      </c>
    </row>
    <row r="2933" spans="1:48" ht="23.25" customHeight="1">
      <c r="B2933" s="440"/>
      <c r="D2933" s="105" t="s">
        <v>298</v>
      </c>
      <c r="E2933" s="164" t="s">
        <v>298</v>
      </c>
      <c r="F2933" s="165" t="s">
        <v>899</v>
      </c>
      <c r="G2933" s="126">
        <v>7.3999999999999995</v>
      </c>
      <c r="H2933" s="166">
        <v>988</v>
      </c>
      <c r="I2933" s="166">
        <v>1022</v>
      </c>
      <c r="J2933" s="166">
        <v>1173</v>
      </c>
      <c r="K2933" s="357">
        <v>988</v>
      </c>
      <c r="L2933" s="357">
        <v>1022</v>
      </c>
      <c r="M2933" s="357">
        <v>1173</v>
      </c>
      <c r="N2933" s="357">
        <v>1054</v>
      </c>
      <c r="O2933" s="357">
        <v>970</v>
      </c>
      <c r="P2933" s="357">
        <v>1024</v>
      </c>
      <c r="Q2933" s="357">
        <v>1175</v>
      </c>
      <c r="R2933" s="357">
        <v>971</v>
      </c>
      <c r="S2933" s="362" t="s">
        <v>2207</v>
      </c>
      <c r="T2933" s="362" t="s">
        <v>2207</v>
      </c>
      <c r="U2933" s="362" t="s">
        <v>2207</v>
      </c>
      <c r="V2933" s="362" t="s">
        <v>2207</v>
      </c>
      <c r="W2933" s="362" t="s">
        <v>2207</v>
      </c>
      <c r="X2933" s="357">
        <v>1007</v>
      </c>
      <c r="Y2933" s="357">
        <v>1089</v>
      </c>
      <c r="Z2933" s="357">
        <v>1375</v>
      </c>
      <c r="AA2933" s="357">
        <v>1162</v>
      </c>
      <c r="AB2933" s="357">
        <v>1071</v>
      </c>
      <c r="AC2933" s="357">
        <v>1214</v>
      </c>
      <c r="AD2933" s="357">
        <v>1451</v>
      </c>
      <c r="AE2933" s="357">
        <v>1233</v>
      </c>
      <c r="AF2933" s="357">
        <v>1425</v>
      </c>
      <c r="AG2933" s="357">
        <v>1574</v>
      </c>
      <c r="AH2933" s="357">
        <v>1876</v>
      </c>
      <c r="AI2933" s="368" t="s">
        <v>2207</v>
      </c>
      <c r="AJ2933" s="357">
        <v>1011</v>
      </c>
      <c r="AK2933" s="357">
        <v>1094</v>
      </c>
      <c r="AL2933" s="357">
        <v>1378</v>
      </c>
      <c r="AM2933" s="357">
        <v>1075</v>
      </c>
      <c r="AN2933" s="357">
        <v>1194</v>
      </c>
      <c r="AO2933" s="357">
        <v>1394</v>
      </c>
      <c r="AP2933" s="362" t="s">
        <v>2207</v>
      </c>
      <c r="AQ2933" s="362" t="s">
        <v>2207</v>
      </c>
      <c r="AR2933" s="362" t="s">
        <v>2207</v>
      </c>
      <c r="AS2933" s="362" t="s">
        <v>2207</v>
      </c>
      <c r="AT2933" s="105"/>
      <c r="AU2933" s="105" t="s">
        <v>298</v>
      </c>
      <c r="AV2933" s="126">
        <v>7.3999999999999995</v>
      </c>
    </row>
    <row r="2934" spans="1:48" ht="23.25" customHeight="1">
      <c r="A2934" s="396"/>
      <c r="B2934" s="440"/>
      <c r="D2934" s="105" t="s">
        <v>299</v>
      </c>
      <c r="E2934" s="164" t="s">
        <v>299</v>
      </c>
      <c r="F2934" s="165" t="s">
        <v>900</v>
      </c>
      <c r="G2934" s="126">
        <v>7.3999999999999995</v>
      </c>
      <c r="H2934" s="166">
        <v>848</v>
      </c>
      <c r="I2934" s="166">
        <v>885</v>
      </c>
      <c r="J2934" s="166">
        <v>1017</v>
      </c>
      <c r="K2934" s="357">
        <v>848</v>
      </c>
      <c r="L2934" s="357">
        <v>885</v>
      </c>
      <c r="M2934" s="357">
        <v>1017</v>
      </c>
      <c r="N2934" s="357">
        <v>910</v>
      </c>
      <c r="O2934" s="357">
        <v>832</v>
      </c>
      <c r="P2934" s="357">
        <v>885</v>
      </c>
      <c r="Q2934" s="357">
        <v>1017</v>
      </c>
      <c r="R2934" s="357">
        <v>864</v>
      </c>
      <c r="S2934" s="362" t="s">
        <v>2207</v>
      </c>
      <c r="T2934" s="362" t="s">
        <v>2207</v>
      </c>
      <c r="U2934" s="362" t="s">
        <v>2207</v>
      </c>
      <c r="V2934" s="362" t="s">
        <v>2207</v>
      </c>
      <c r="W2934" s="362" t="s">
        <v>2207</v>
      </c>
      <c r="X2934" s="357">
        <v>839</v>
      </c>
      <c r="Y2934" s="357">
        <v>917</v>
      </c>
      <c r="Z2934" s="357">
        <v>1172</v>
      </c>
      <c r="AA2934" s="357">
        <v>974</v>
      </c>
      <c r="AB2934" s="357">
        <v>839</v>
      </c>
      <c r="AC2934" s="357">
        <v>976</v>
      </c>
      <c r="AD2934" s="357">
        <v>1172</v>
      </c>
      <c r="AE2934" s="357">
        <v>974</v>
      </c>
      <c r="AF2934" s="357">
        <v>910</v>
      </c>
      <c r="AG2934" s="357">
        <v>1049</v>
      </c>
      <c r="AH2934" s="357">
        <v>1258</v>
      </c>
      <c r="AI2934" s="368" t="s">
        <v>2207</v>
      </c>
      <c r="AJ2934" s="357">
        <v>842</v>
      </c>
      <c r="AK2934" s="357">
        <v>922</v>
      </c>
      <c r="AL2934" s="357">
        <v>1176</v>
      </c>
      <c r="AM2934" s="357">
        <v>842</v>
      </c>
      <c r="AN2934" s="357">
        <v>962</v>
      </c>
      <c r="AO2934" s="357">
        <v>1127</v>
      </c>
      <c r="AP2934" s="362" t="s">
        <v>2207</v>
      </c>
      <c r="AQ2934" s="362" t="s">
        <v>2207</v>
      </c>
      <c r="AR2934" s="362" t="s">
        <v>2207</v>
      </c>
      <c r="AS2934" s="357">
        <v>1098</v>
      </c>
      <c r="AT2934" s="105"/>
      <c r="AU2934" s="105" t="s">
        <v>299</v>
      </c>
      <c r="AV2934" s="126">
        <v>7.3999999999999995</v>
      </c>
    </row>
    <row r="2935" spans="1:48" ht="23.25" customHeight="1">
      <c r="B2935" s="440"/>
      <c r="D2935" s="105" t="s">
        <v>300</v>
      </c>
      <c r="E2935" s="164" t="s">
        <v>300</v>
      </c>
      <c r="F2935" s="165" t="s">
        <v>901</v>
      </c>
      <c r="G2935" s="126">
        <v>7.3999999999999995</v>
      </c>
      <c r="H2935" s="166">
        <v>988</v>
      </c>
      <c r="I2935" s="166">
        <v>1022</v>
      </c>
      <c r="J2935" s="166">
        <v>1173</v>
      </c>
      <c r="K2935" s="357">
        <v>988</v>
      </c>
      <c r="L2935" s="357">
        <v>1022</v>
      </c>
      <c r="M2935" s="357">
        <v>1173</v>
      </c>
      <c r="N2935" s="357">
        <v>1054</v>
      </c>
      <c r="O2935" s="357">
        <v>970</v>
      </c>
      <c r="P2935" s="357">
        <v>1024</v>
      </c>
      <c r="Q2935" s="357">
        <v>1175</v>
      </c>
      <c r="R2935" s="357">
        <v>930</v>
      </c>
      <c r="S2935" s="362" t="s">
        <v>2207</v>
      </c>
      <c r="T2935" s="362" t="s">
        <v>2207</v>
      </c>
      <c r="U2935" s="362" t="s">
        <v>2207</v>
      </c>
      <c r="V2935" s="362" t="s">
        <v>2207</v>
      </c>
      <c r="W2935" s="362" t="s">
        <v>2207</v>
      </c>
      <c r="X2935" s="357">
        <v>1007</v>
      </c>
      <c r="Y2935" s="357">
        <v>1089</v>
      </c>
      <c r="Z2935" s="357">
        <v>1375</v>
      </c>
      <c r="AA2935" s="357">
        <v>1162</v>
      </c>
      <c r="AB2935" s="357">
        <v>1071</v>
      </c>
      <c r="AC2935" s="357">
        <v>1214</v>
      </c>
      <c r="AD2935" s="357">
        <v>1451</v>
      </c>
      <c r="AE2935" s="357">
        <v>1233</v>
      </c>
      <c r="AF2935" s="357">
        <v>1425</v>
      </c>
      <c r="AG2935" s="357">
        <v>1574</v>
      </c>
      <c r="AH2935" s="357">
        <v>1876</v>
      </c>
      <c r="AI2935" s="368" t="s">
        <v>2207</v>
      </c>
      <c r="AJ2935" s="357">
        <v>1011</v>
      </c>
      <c r="AK2935" s="357">
        <v>1094</v>
      </c>
      <c r="AL2935" s="357">
        <v>1378</v>
      </c>
      <c r="AM2935" s="357">
        <v>1075</v>
      </c>
      <c r="AN2935" s="357">
        <v>1194</v>
      </c>
      <c r="AO2935" s="357">
        <v>1394</v>
      </c>
      <c r="AP2935" s="362" t="s">
        <v>2207</v>
      </c>
      <c r="AQ2935" s="362" t="s">
        <v>2207</v>
      </c>
      <c r="AR2935" s="362" t="s">
        <v>2207</v>
      </c>
      <c r="AS2935" s="362" t="s">
        <v>2207</v>
      </c>
      <c r="AT2935" s="105"/>
      <c r="AU2935" s="105" t="s">
        <v>300</v>
      </c>
      <c r="AV2935" s="126">
        <v>7.3999999999999995</v>
      </c>
    </row>
    <row r="2936" spans="1:48" ht="23.25" customHeight="1">
      <c r="B2936" s="440"/>
      <c r="D2936" s="105" t="s">
        <v>3101</v>
      </c>
      <c r="E2936" s="164" t="s">
        <v>3101</v>
      </c>
      <c r="F2936" s="165" t="s">
        <v>3827</v>
      </c>
      <c r="G2936" s="126">
        <v>8</v>
      </c>
      <c r="H2936" s="166">
        <v>1005</v>
      </c>
      <c r="I2936" s="166">
        <v>1043</v>
      </c>
      <c r="J2936" s="166">
        <v>1257</v>
      </c>
      <c r="K2936" s="357">
        <v>1005</v>
      </c>
      <c r="L2936" s="357">
        <v>1043</v>
      </c>
      <c r="M2936" s="357">
        <v>1257</v>
      </c>
      <c r="N2936" s="357">
        <v>1145</v>
      </c>
      <c r="O2936" s="357">
        <v>988</v>
      </c>
      <c r="P2936" s="357">
        <v>1045</v>
      </c>
      <c r="Q2936" s="357">
        <v>1138</v>
      </c>
      <c r="R2936" s="357">
        <v>1108</v>
      </c>
      <c r="S2936" s="362" t="s">
        <v>2207</v>
      </c>
      <c r="T2936" s="362" t="s">
        <v>2207</v>
      </c>
      <c r="U2936" s="362" t="s">
        <v>2207</v>
      </c>
      <c r="V2936" s="362" t="s">
        <v>2207</v>
      </c>
      <c r="W2936" s="362" t="s">
        <v>2207</v>
      </c>
      <c r="X2936" s="357">
        <v>1094</v>
      </c>
      <c r="Y2936" s="357">
        <v>1245</v>
      </c>
      <c r="Z2936" s="357">
        <v>1467</v>
      </c>
      <c r="AA2936" s="357">
        <v>1242</v>
      </c>
      <c r="AB2936" s="357">
        <v>1137</v>
      </c>
      <c r="AC2936" s="357">
        <v>1289</v>
      </c>
      <c r="AD2936" s="357">
        <v>1519</v>
      </c>
      <c r="AE2936" s="357">
        <v>1290</v>
      </c>
      <c r="AF2936" s="357">
        <v>1479</v>
      </c>
      <c r="AG2936" s="357">
        <v>1638</v>
      </c>
      <c r="AH2936" s="357">
        <v>1929</v>
      </c>
      <c r="AI2936" s="368" t="s">
        <v>2207</v>
      </c>
      <c r="AJ2936" s="357">
        <v>1094</v>
      </c>
      <c r="AK2936" s="357">
        <v>1245</v>
      </c>
      <c r="AL2936" s="357">
        <v>1467</v>
      </c>
      <c r="AM2936" s="357">
        <v>1137</v>
      </c>
      <c r="AN2936" s="357">
        <v>1264</v>
      </c>
      <c r="AO2936" s="357">
        <v>1456</v>
      </c>
      <c r="AP2936" s="362" t="s">
        <v>2207</v>
      </c>
      <c r="AQ2936" s="362" t="s">
        <v>2207</v>
      </c>
      <c r="AR2936" s="362" t="s">
        <v>2207</v>
      </c>
      <c r="AS2936" s="362" t="s">
        <v>2207</v>
      </c>
      <c r="AT2936" s="105"/>
      <c r="AU2936" s="105" t="s">
        <v>3101</v>
      </c>
      <c r="AV2936" s="126">
        <v>8</v>
      </c>
    </row>
    <row r="2937" spans="1:48" ht="23.25" customHeight="1">
      <c r="B2937" s="440"/>
      <c r="D2937" s="105" t="s">
        <v>3102</v>
      </c>
      <c r="E2937" s="164" t="s">
        <v>3102</v>
      </c>
      <c r="F2937" s="165" t="s">
        <v>3828</v>
      </c>
      <c r="G2937" s="126">
        <v>8</v>
      </c>
      <c r="H2937" s="166">
        <v>877</v>
      </c>
      <c r="I2937" s="166">
        <v>917</v>
      </c>
      <c r="J2937" s="166">
        <v>1101</v>
      </c>
      <c r="K2937" s="357">
        <v>877</v>
      </c>
      <c r="L2937" s="357">
        <v>917</v>
      </c>
      <c r="M2937" s="357">
        <v>1101</v>
      </c>
      <c r="N2937" s="357">
        <v>999</v>
      </c>
      <c r="O2937" s="357">
        <v>860</v>
      </c>
      <c r="P2937" s="357">
        <v>918</v>
      </c>
      <c r="Q2937" s="357">
        <v>1056</v>
      </c>
      <c r="R2937" s="357">
        <v>971</v>
      </c>
      <c r="S2937" s="362" t="s">
        <v>2207</v>
      </c>
      <c r="T2937" s="362" t="s">
        <v>2207</v>
      </c>
      <c r="U2937" s="362" t="s">
        <v>2207</v>
      </c>
      <c r="V2937" s="362" t="s">
        <v>2207</v>
      </c>
      <c r="W2937" s="362" t="s">
        <v>2207</v>
      </c>
      <c r="X2937" s="357">
        <v>913</v>
      </c>
      <c r="Y2937" s="357">
        <v>1061</v>
      </c>
      <c r="Z2937" s="357">
        <v>1250</v>
      </c>
      <c r="AA2937" s="357">
        <v>1041</v>
      </c>
      <c r="AB2937" s="357">
        <v>913</v>
      </c>
      <c r="AC2937" s="357">
        <v>1074</v>
      </c>
      <c r="AD2937" s="357">
        <v>1266</v>
      </c>
      <c r="AE2937" s="357">
        <v>1041</v>
      </c>
      <c r="AF2937" s="357">
        <v>982</v>
      </c>
      <c r="AG2937" s="357">
        <v>1131</v>
      </c>
      <c r="AH2937" s="357">
        <v>1332</v>
      </c>
      <c r="AI2937" s="368" t="s">
        <v>2207</v>
      </c>
      <c r="AJ2937" s="357">
        <v>913</v>
      </c>
      <c r="AK2937" s="357">
        <v>1061</v>
      </c>
      <c r="AL2937" s="357">
        <v>1250</v>
      </c>
      <c r="AM2937" s="357">
        <v>913</v>
      </c>
      <c r="AN2937" s="357">
        <v>1053</v>
      </c>
      <c r="AO2937" s="357">
        <v>1213</v>
      </c>
      <c r="AP2937" s="362" t="s">
        <v>2207</v>
      </c>
      <c r="AQ2937" s="362" t="s">
        <v>2207</v>
      </c>
      <c r="AR2937" s="362" t="s">
        <v>2207</v>
      </c>
      <c r="AS2937" s="357">
        <v>1175</v>
      </c>
      <c r="AT2937" s="105"/>
      <c r="AU2937" s="105" t="s">
        <v>3102</v>
      </c>
      <c r="AV2937" s="126">
        <v>8</v>
      </c>
    </row>
    <row r="2938" spans="1:48" ht="23.25" customHeight="1">
      <c r="B2938" s="440"/>
      <c r="D2938" s="105" t="s">
        <v>3103</v>
      </c>
      <c r="E2938" s="164" t="s">
        <v>3103</v>
      </c>
      <c r="F2938" s="165" t="s">
        <v>3829</v>
      </c>
      <c r="G2938" s="126">
        <v>8</v>
      </c>
      <c r="H2938" s="166">
        <v>1005</v>
      </c>
      <c r="I2938" s="166">
        <v>1043</v>
      </c>
      <c r="J2938" s="166">
        <v>1257</v>
      </c>
      <c r="K2938" s="357">
        <v>1005</v>
      </c>
      <c r="L2938" s="357">
        <v>1043</v>
      </c>
      <c r="M2938" s="357">
        <v>1257</v>
      </c>
      <c r="N2938" s="357">
        <v>1145</v>
      </c>
      <c r="O2938" s="357">
        <v>988</v>
      </c>
      <c r="P2938" s="357">
        <v>1045</v>
      </c>
      <c r="Q2938" s="357">
        <v>1138</v>
      </c>
      <c r="R2938" s="357">
        <v>1108</v>
      </c>
      <c r="S2938" s="362" t="s">
        <v>2207</v>
      </c>
      <c r="T2938" s="362" t="s">
        <v>2207</v>
      </c>
      <c r="U2938" s="362" t="s">
        <v>2207</v>
      </c>
      <c r="V2938" s="362" t="s">
        <v>2207</v>
      </c>
      <c r="W2938" s="362" t="s">
        <v>2207</v>
      </c>
      <c r="X2938" s="357">
        <v>1094</v>
      </c>
      <c r="Y2938" s="357">
        <v>1245</v>
      </c>
      <c r="Z2938" s="357">
        <v>1467</v>
      </c>
      <c r="AA2938" s="357">
        <v>1242</v>
      </c>
      <c r="AB2938" s="357">
        <v>1137</v>
      </c>
      <c r="AC2938" s="357">
        <v>1289</v>
      </c>
      <c r="AD2938" s="357">
        <v>1519</v>
      </c>
      <c r="AE2938" s="357">
        <v>1290</v>
      </c>
      <c r="AF2938" s="357">
        <v>1479</v>
      </c>
      <c r="AG2938" s="357">
        <v>1638</v>
      </c>
      <c r="AH2938" s="357">
        <v>1929</v>
      </c>
      <c r="AI2938" s="368" t="s">
        <v>2207</v>
      </c>
      <c r="AJ2938" s="357">
        <v>1094</v>
      </c>
      <c r="AK2938" s="357">
        <v>1245</v>
      </c>
      <c r="AL2938" s="357">
        <v>1467</v>
      </c>
      <c r="AM2938" s="357">
        <v>1137</v>
      </c>
      <c r="AN2938" s="357">
        <v>1264</v>
      </c>
      <c r="AO2938" s="357">
        <v>1456</v>
      </c>
      <c r="AP2938" s="362" t="s">
        <v>2207</v>
      </c>
      <c r="AQ2938" s="362" t="s">
        <v>2207</v>
      </c>
      <c r="AR2938" s="362" t="s">
        <v>2207</v>
      </c>
      <c r="AS2938" s="362" t="s">
        <v>2207</v>
      </c>
      <c r="AT2938" s="105"/>
      <c r="AU2938" s="105" t="s">
        <v>3103</v>
      </c>
      <c r="AV2938" s="126">
        <v>8</v>
      </c>
    </row>
    <row r="2939" spans="1:48" ht="23.25" customHeight="1">
      <c r="B2939" s="440"/>
      <c r="D2939" s="105" t="s">
        <v>302</v>
      </c>
      <c r="E2939" s="164" t="s">
        <v>302</v>
      </c>
      <c r="F2939" s="165" t="s">
        <v>903</v>
      </c>
      <c r="G2939" s="126">
        <v>8.6</v>
      </c>
      <c r="H2939" s="166">
        <v>1073</v>
      </c>
      <c r="I2939" s="166">
        <v>1114</v>
      </c>
      <c r="J2939" s="166">
        <v>1279</v>
      </c>
      <c r="K2939" s="357">
        <v>1073</v>
      </c>
      <c r="L2939" s="357">
        <v>1114</v>
      </c>
      <c r="M2939" s="357">
        <v>1279</v>
      </c>
      <c r="N2939" s="357">
        <v>1147</v>
      </c>
      <c r="O2939" s="357">
        <v>1054</v>
      </c>
      <c r="P2939" s="357">
        <v>1116</v>
      </c>
      <c r="Q2939" s="357">
        <v>1281</v>
      </c>
      <c r="R2939" s="357">
        <v>1057</v>
      </c>
      <c r="S2939" s="362" t="s">
        <v>2207</v>
      </c>
      <c r="T2939" s="362" t="s">
        <v>2207</v>
      </c>
      <c r="U2939" s="362" t="s">
        <v>2207</v>
      </c>
      <c r="V2939" s="362" t="s">
        <v>2207</v>
      </c>
      <c r="W2939" s="362" t="s">
        <v>2207</v>
      </c>
      <c r="X2939" s="357">
        <v>1085</v>
      </c>
      <c r="Y2939" s="357">
        <v>1177</v>
      </c>
      <c r="Z2939" s="357">
        <v>1495</v>
      </c>
      <c r="AA2939" s="357">
        <v>1254</v>
      </c>
      <c r="AB2939" s="357">
        <v>1149</v>
      </c>
      <c r="AC2939" s="357">
        <v>1312</v>
      </c>
      <c r="AD2939" s="357">
        <v>1571</v>
      </c>
      <c r="AE2939" s="357">
        <v>1325</v>
      </c>
      <c r="AF2939" s="357">
        <v>1503</v>
      </c>
      <c r="AG2939" s="357">
        <v>1673</v>
      </c>
      <c r="AH2939" s="357">
        <v>1996</v>
      </c>
      <c r="AI2939" s="368" t="s">
        <v>2207</v>
      </c>
      <c r="AJ2939" s="357">
        <v>1089</v>
      </c>
      <c r="AK2939" s="357">
        <v>1182</v>
      </c>
      <c r="AL2939" s="357">
        <v>1498</v>
      </c>
      <c r="AM2939" s="357">
        <v>1153</v>
      </c>
      <c r="AN2939" s="357">
        <v>1291</v>
      </c>
      <c r="AO2939" s="357">
        <v>1509</v>
      </c>
      <c r="AP2939" s="362" t="s">
        <v>2207</v>
      </c>
      <c r="AQ2939" s="362" t="s">
        <v>2207</v>
      </c>
      <c r="AR2939" s="362" t="s">
        <v>2207</v>
      </c>
      <c r="AS2939" s="362" t="s">
        <v>2207</v>
      </c>
      <c r="AT2939" s="105"/>
      <c r="AU2939" s="105" t="s">
        <v>302</v>
      </c>
      <c r="AV2939" s="126">
        <v>8.6</v>
      </c>
    </row>
    <row r="2940" spans="1:48" ht="23.25" customHeight="1">
      <c r="B2940" s="440"/>
      <c r="D2940" s="105" t="s">
        <v>303</v>
      </c>
      <c r="E2940" s="164" t="s">
        <v>303</v>
      </c>
      <c r="F2940" s="165" t="s">
        <v>904</v>
      </c>
      <c r="G2940" s="126">
        <v>8.6</v>
      </c>
      <c r="H2940" s="166">
        <v>930</v>
      </c>
      <c r="I2940" s="166">
        <v>973</v>
      </c>
      <c r="J2940" s="166">
        <v>1119</v>
      </c>
      <c r="K2940" s="357">
        <v>930</v>
      </c>
      <c r="L2940" s="357">
        <v>973</v>
      </c>
      <c r="M2940" s="357">
        <v>1119</v>
      </c>
      <c r="N2940" s="357">
        <v>999</v>
      </c>
      <c r="O2940" s="357">
        <v>912</v>
      </c>
      <c r="P2940" s="357">
        <v>973</v>
      </c>
      <c r="Q2940" s="357">
        <v>1119</v>
      </c>
      <c r="R2940" s="357">
        <v>946</v>
      </c>
      <c r="S2940" s="362" t="s">
        <v>2207</v>
      </c>
      <c r="T2940" s="362" t="s">
        <v>2207</v>
      </c>
      <c r="U2940" s="362" t="s">
        <v>2207</v>
      </c>
      <c r="V2940" s="362" t="s">
        <v>2207</v>
      </c>
      <c r="W2940" s="362" t="s">
        <v>2207</v>
      </c>
      <c r="X2940" s="357">
        <v>916</v>
      </c>
      <c r="Y2940" s="357">
        <v>1005</v>
      </c>
      <c r="Z2940" s="357">
        <v>1292</v>
      </c>
      <c r="AA2940" s="357">
        <v>1067</v>
      </c>
      <c r="AB2940" s="357">
        <v>916</v>
      </c>
      <c r="AC2940" s="357">
        <v>1075</v>
      </c>
      <c r="AD2940" s="357">
        <v>1292</v>
      </c>
      <c r="AE2940" s="357">
        <v>1067</v>
      </c>
      <c r="AF2940" s="357">
        <v>987</v>
      </c>
      <c r="AG2940" s="357">
        <v>1147</v>
      </c>
      <c r="AH2940" s="357">
        <v>1378</v>
      </c>
      <c r="AI2940" s="368" t="s">
        <v>2207</v>
      </c>
      <c r="AJ2940" s="357">
        <v>920</v>
      </c>
      <c r="AK2940" s="357">
        <v>1010</v>
      </c>
      <c r="AL2940" s="357">
        <v>1296</v>
      </c>
      <c r="AM2940" s="357">
        <v>920</v>
      </c>
      <c r="AN2940" s="357">
        <v>1058</v>
      </c>
      <c r="AO2940" s="357">
        <v>1242</v>
      </c>
      <c r="AP2940" s="362" t="s">
        <v>2207</v>
      </c>
      <c r="AQ2940" s="362" t="s">
        <v>2207</v>
      </c>
      <c r="AR2940" s="362" t="s">
        <v>2207</v>
      </c>
      <c r="AS2940" s="357">
        <v>1219</v>
      </c>
      <c r="AT2940" s="105"/>
      <c r="AU2940" s="105" t="s">
        <v>303</v>
      </c>
      <c r="AV2940" s="126">
        <v>8.6</v>
      </c>
    </row>
    <row r="2941" spans="1:48" ht="23.25" customHeight="1">
      <c r="A2941" s="396"/>
      <c r="B2941" s="440"/>
      <c r="D2941" s="105" t="s">
        <v>304</v>
      </c>
      <c r="E2941" s="164" t="s">
        <v>304</v>
      </c>
      <c r="F2941" s="165" t="s">
        <v>905</v>
      </c>
      <c r="G2941" s="126">
        <v>8.6</v>
      </c>
      <c r="H2941" s="166">
        <v>1073</v>
      </c>
      <c r="I2941" s="166">
        <v>1114</v>
      </c>
      <c r="J2941" s="166">
        <v>1279</v>
      </c>
      <c r="K2941" s="357">
        <v>1073</v>
      </c>
      <c r="L2941" s="357">
        <v>1114</v>
      </c>
      <c r="M2941" s="357">
        <v>1279</v>
      </c>
      <c r="N2941" s="357">
        <v>1147</v>
      </c>
      <c r="O2941" s="357">
        <v>1054</v>
      </c>
      <c r="P2941" s="357">
        <v>1116</v>
      </c>
      <c r="Q2941" s="357">
        <v>1281</v>
      </c>
      <c r="R2941" s="357">
        <v>1032</v>
      </c>
      <c r="S2941" s="362" t="s">
        <v>2207</v>
      </c>
      <c r="T2941" s="362" t="s">
        <v>2207</v>
      </c>
      <c r="U2941" s="362" t="s">
        <v>2207</v>
      </c>
      <c r="V2941" s="362" t="s">
        <v>2207</v>
      </c>
      <c r="W2941" s="362" t="s">
        <v>2207</v>
      </c>
      <c r="X2941" s="357">
        <v>1085</v>
      </c>
      <c r="Y2941" s="357">
        <v>1177</v>
      </c>
      <c r="Z2941" s="357">
        <v>1495</v>
      </c>
      <c r="AA2941" s="357">
        <v>1254</v>
      </c>
      <c r="AB2941" s="357">
        <v>1149</v>
      </c>
      <c r="AC2941" s="357">
        <v>1312</v>
      </c>
      <c r="AD2941" s="357">
        <v>1571</v>
      </c>
      <c r="AE2941" s="357">
        <v>1325</v>
      </c>
      <c r="AF2941" s="357">
        <v>1503</v>
      </c>
      <c r="AG2941" s="357">
        <v>1673</v>
      </c>
      <c r="AH2941" s="357">
        <v>1996</v>
      </c>
      <c r="AI2941" s="368" t="s">
        <v>2207</v>
      </c>
      <c r="AJ2941" s="357">
        <v>1089</v>
      </c>
      <c r="AK2941" s="357">
        <v>1182</v>
      </c>
      <c r="AL2941" s="357">
        <v>1498</v>
      </c>
      <c r="AM2941" s="357">
        <v>1153</v>
      </c>
      <c r="AN2941" s="357">
        <v>1291</v>
      </c>
      <c r="AO2941" s="357">
        <v>1509</v>
      </c>
      <c r="AP2941" s="362" t="s">
        <v>2207</v>
      </c>
      <c r="AQ2941" s="362" t="s">
        <v>2207</v>
      </c>
      <c r="AR2941" s="362" t="s">
        <v>2207</v>
      </c>
      <c r="AS2941" s="362" t="s">
        <v>2207</v>
      </c>
      <c r="AT2941" s="105"/>
      <c r="AU2941" s="105" t="s">
        <v>304</v>
      </c>
      <c r="AV2941" s="126">
        <v>8.6</v>
      </c>
    </row>
    <row r="2942" spans="1:48" ht="23.25" customHeight="1">
      <c r="B2942" s="440"/>
      <c r="D2942" s="105" t="s">
        <v>3104</v>
      </c>
      <c r="E2942" s="164" t="s">
        <v>3104</v>
      </c>
      <c r="F2942" s="165" t="s">
        <v>3824</v>
      </c>
      <c r="G2942" s="126">
        <v>2.8000000000000003</v>
      </c>
      <c r="H2942" s="166">
        <v>545</v>
      </c>
      <c r="I2942" s="166">
        <v>561</v>
      </c>
      <c r="J2942" s="166">
        <v>680</v>
      </c>
      <c r="K2942" s="357">
        <v>545</v>
      </c>
      <c r="L2942" s="357">
        <v>561</v>
      </c>
      <c r="M2942" s="357">
        <v>680</v>
      </c>
      <c r="N2942" s="357">
        <v>620</v>
      </c>
      <c r="O2942" s="357">
        <v>535</v>
      </c>
      <c r="P2942" s="357">
        <v>561</v>
      </c>
      <c r="Q2942" s="357">
        <v>645</v>
      </c>
      <c r="R2942" s="357">
        <v>598</v>
      </c>
      <c r="S2942" s="362" t="s">
        <v>2207</v>
      </c>
      <c r="T2942" s="362" t="s">
        <v>2207</v>
      </c>
      <c r="U2942" s="362" t="s">
        <v>2207</v>
      </c>
      <c r="V2942" s="362" t="s">
        <v>2207</v>
      </c>
      <c r="W2942" s="362" t="s">
        <v>2207</v>
      </c>
      <c r="X2942" s="357">
        <v>558</v>
      </c>
      <c r="Y2942" s="357">
        <v>619</v>
      </c>
      <c r="Z2942" s="357">
        <v>729</v>
      </c>
      <c r="AA2942" s="357">
        <v>637</v>
      </c>
      <c r="AB2942" s="357">
        <v>558</v>
      </c>
      <c r="AC2942" s="357">
        <v>633</v>
      </c>
      <c r="AD2942" s="357">
        <v>745</v>
      </c>
      <c r="AE2942" s="357">
        <v>637</v>
      </c>
      <c r="AF2942" s="357">
        <v>627</v>
      </c>
      <c r="AG2942" s="357">
        <v>689</v>
      </c>
      <c r="AH2942" s="357">
        <v>811</v>
      </c>
      <c r="AI2942" s="368" t="s">
        <v>2207</v>
      </c>
      <c r="AJ2942" s="357">
        <v>558</v>
      </c>
      <c r="AK2942" s="357">
        <v>619</v>
      </c>
      <c r="AL2942" s="357">
        <v>729</v>
      </c>
      <c r="AM2942" s="357">
        <v>558</v>
      </c>
      <c r="AN2942" s="357">
        <v>621</v>
      </c>
      <c r="AO2942" s="357">
        <v>714</v>
      </c>
      <c r="AP2942" s="362" t="s">
        <v>2207</v>
      </c>
      <c r="AQ2942" s="362" t="s">
        <v>2207</v>
      </c>
      <c r="AR2942" s="362" t="s">
        <v>2207</v>
      </c>
      <c r="AS2942" s="357">
        <v>723</v>
      </c>
      <c r="AT2942" s="105"/>
      <c r="AU2942" s="105" t="s">
        <v>3104</v>
      </c>
      <c r="AV2942" s="126">
        <v>2.8000000000000003</v>
      </c>
    </row>
    <row r="2943" spans="1:48" ht="23.25" customHeight="1">
      <c r="B2943" s="440"/>
      <c r="D2943" s="105" t="s">
        <v>3105</v>
      </c>
      <c r="E2943" s="164" t="s">
        <v>3105</v>
      </c>
      <c r="F2943" s="165" t="s">
        <v>3825</v>
      </c>
      <c r="G2943" s="126">
        <v>3.4</v>
      </c>
      <c r="H2943" s="166">
        <v>576</v>
      </c>
      <c r="I2943" s="166">
        <v>597</v>
      </c>
      <c r="J2943" s="166">
        <v>723</v>
      </c>
      <c r="K2943" s="357">
        <v>576</v>
      </c>
      <c r="L2943" s="357">
        <v>597</v>
      </c>
      <c r="M2943" s="357">
        <v>723</v>
      </c>
      <c r="N2943" s="357">
        <v>659</v>
      </c>
      <c r="O2943" s="357">
        <v>565</v>
      </c>
      <c r="P2943" s="357">
        <v>597</v>
      </c>
      <c r="Q2943" s="357">
        <v>687</v>
      </c>
      <c r="R2943" s="357">
        <v>636</v>
      </c>
      <c r="S2943" s="362" t="s">
        <v>2207</v>
      </c>
      <c r="T2943" s="362" t="s">
        <v>2207</v>
      </c>
      <c r="U2943" s="362" t="s">
        <v>2207</v>
      </c>
      <c r="V2943" s="362" t="s">
        <v>2207</v>
      </c>
      <c r="W2943" s="362" t="s">
        <v>2207</v>
      </c>
      <c r="X2943" s="357">
        <v>590</v>
      </c>
      <c r="Y2943" s="357">
        <v>664</v>
      </c>
      <c r="Z2943" s="357">
        <v>781</v>
      </c>
      <c r="AA2943" s="357">
        <v>677</v>
      </c>
      <c r="AB2943" s="357">
        <v>590</v>
      </c>
      <c r="AC2943" s="357">
        <v>677</v>
      </c>
      <c r="AD2943" s="357">
        <v>797</v>
      </c>
      <c r="AE2943" s="357">
        <v>677</v>
      </c>
      <c r="AF2943" s="357">
        <v>659</v>
      </c>
      <c r="AG2943" s="357">
        <v>733</v>
      </c>
      <c r="AH2943" s="357">
        <v>864</v>
      </c>
      <c r="AI2943" s="368" t="s">
        <v>2207</v>
      </c>
      <c r="AJ2943" s="357">
        <v>590</v>
      </c>
      <c r="AK2943" s="357">
        <v>664</v>
      </c>
      <c r="AL2943" s="357">
        <v>781</v>
      </c>
      <c r="AM2943" s="357">
        <v>590</v>
      </c>
      <c r="AN2943" s="357">
        <v>664</v>
      </c>
      <c r="AO2943" s="357">
        <v>764</v>
      </c>
      <c r="AP2943" s="362" t="s">
        <v>2207</v>
      </c>
      <c r="AQ2943" s="362" t="s">
        <v>2207</v>
      </c>
      <c r="AR2943" s="362" t="s">
        <v>2207</v>
      </c>
      <c r="AS2943" s="357">
        <v>776</v>
      </c>
      <c r="AT2943" s="105"/>
      <c r="AU2943" s="105" t="s">
        <v>3105</v>
      </c>
      <c r="AV2943" s="126">
        <v>3.4</v>
      </c>
    </row>
    <row r="2944" spans="1:48" ht="23.25" customHeight="1">
      <c r="B2944" s="440"/>
      <c r="D2944" s="105" t="s">
        <v>4248</v>
      </c>
      <c r="E2944" s="164" t="s">
        <v>4248</v>
      </c>
      <c r="F2944" s="165" t="s">
        <v>4312</v>
      </c>
      <c r="G2944" s="126">
        <v>4.0999999999999996</v>
      </c>
      <c r="H2944" s="166">
        <v>645</v>
      </c>
      <c r="I2944" s="166">
        <v>659</v>
      </c>
      <c r="J2944" s="166">
        <v>758</v>
      </c>
      <c r="K2944" s="357">
        <v>645</v>
      </c>
      <c r="L2944" s="357">
        <v>659</v>
      </c>
      <c r="M2944" s="357">
        <v>758</v>
      </c>
      <c r="N2944" s="357">
        <v>725</v>
      </c>
      <c r="O2944" s="357">
        <v>633</v>
      </c>
      <c r="P2944" s="357">
        <v>659</v>
      </c>
      <c r="Q2944" s="357">
        <v>758</v>
      </c>
      <c r="R2944" s="357">
        <v>701</v>
      </c>
      <c r="S2944" s="362" t="s">
        <v>2207</v>
      </c>
      <c r="T2944" s="362" t="s">
        <v>2207</v>
      </c>
      <c r="U2944" s="362" t="s">
        <v>2207</v>
      </c>
      <c r="V2944" s="362" t="s">
        <v>2207</v>
      </c>
      <c r="W2944" s="362" t="s">
        <v>2207</v>
      </c>
      <c r="X2944" s="357">
        <v>666</v>
      </c>
      <c r="Y2944" s="357">
        <v>740</v>
      </c>
      <c r="Z2944" s="357">
        <v>872</v>
      </c>
      <c r="AA2944" s="357">
        <v>752</v>
      </c>
      <c r="AB2944" s="357">
        <v>645</v>
      </c>
      <c r="AC2944" s="357">
        <v>732</v>
      </c>
      <c r="AD2944" s="357">
        <v>862</v>
      </c>
      <c r="AE2944" s="357">
        <v>728</v>
      </c>
      <c r="AF2944" s="357">
        <v>713</v>
      </c>
      <c r="AG2944" s="357">
        <v>788</v>
      </c>
      <c r="AH2944" s="357">
        <v>928</v>
      </c>
      <c r="AI2944" s="368" t="s">
        <v>2207</v>
      </c>
      <c r="AJ2944" s="357">
        <v>666</v>
      </c>
      <c r="AK2944" s="357">
        <v>740</v>
      </c>
      <c r="AL2944" s="357">
        <v>872</v>
      </c>
      <c r="AM2944" s="357">
        <v>645</v>
      </c>
      <c r="AN2944" s="357">
        <v>718</v>
      </c>
      <c r="AO2944" s="357">
        <v>826</v>
      </c>
      <c r="AP2944" s="362" t="s">
        <v>2207</v>
      </c>
      <c r="AQ2944" s="362" t="s">
        <v>2207</v>
      </c>
      <c r="AR2944" s="362" t="s">
        <v>2207</v>
      </c>
      <c r="AS2944" s="357">
        <v>832</v>
      </c>
      <c r="AT2944" s="105"/>
      <c r="AU2944" s="105" t="s">
        <v>4248</v>
      </c>
      <c r="AV2944" s="126">
        <v>4.0999999999999996</v>
      </c>
    </row>
    <row r="2945" spans="1:48" ht="23.25" customHeight="1">
      <c r="B2945" s="440"/>
      <c r="D2945" s="105" t="s">
        <v>4249</v>
      </c>
      <c r="E2945" s="164" t="s">
        <v>4249</v>
      </c>
      <c r="F2945" s="165" t="s">
        <v>4313</v>
      </c>
      <c r="G2945" s="126">
        <v>4.0999999999999996</v>
      </c>
      <c r="H2945" s="166">
        <v>695</v>
      </c>
      <c r="I2945" s="166">
        <v>708</v>
      </c>
      <c r="J2945" s="166">
        <v>814</v>
      </c>
      <c r="K2945" s="357">
        <v>695</v>
      </c>
      <c r="L2945" s="357">
        <v>708</v>
      </c>
      <c r="M2945" s="357">
        <v>814</v>
      </c>
      <c r="N2945" s="357">
        <v>780</v>
      </c>
      <c r="O2945" s="357">
        <v>682</v>
      </c>
      <c r="P2945" s="357">
        <v>708</v>
      </c>
      <c r="Q2945" s="357">
        <v>814</v>
      </c>
      <c r="R2945" s="357">
        <v>753</v>
      </c>
      <c r="S2945" s="362" t="s">
        <v>2207</v>
      </c>
      <c r="T2945" s="362" t="s">
        <v>2207</v>
      </c>
      <c r="U2945" s="362" t="s">
        <v>2207</v>
      </c>
      <c r="V2945" s="362" t="s">
        <v>2207</v>
      </c>
      <c r="W2945" s="362" t="s">
        <v>2207</v>
      </c>
      <c r="X2945" s="357">
        <v>738</v>
      </c>
      <c r="Y2945" s="357">
        <v>814</v>
      </c>
      <c r="Z2945" s="357">
        <v>958</v>
      </c>
      <c r="AA2945" s="357">
        <v>832</v>
      </c>
      <c r="AB2945" s="357">
        <v>717</v>
      </c>
      <c r="AC2945" s="357">
        <v>792</v>
      </c>
      <c r="AD2945" s="357">
        <v>933</v>
      </c>
      <c r="AE2945" s="357">
        <v>808</v>
      </c>
      <c r="AF2945" s="357">
        <v>907</v>
      </c>
      <c r="AG2945" s="357">
        <v>986</v>
      </c>
      <c r="AH2945" s="357">
        <v>1161</v>
      </c>
      <c r="AI2945" s="368" t="s">
        <v>2207</v>
      </c>
      <c r="AJ2945" s="357">
        <v>738</v>
      </c>
      <c r="AK2945" s="357">
        <v>814</v>
      </c>
      <c r="AL2945" s="357">
        <v>958</v>
      </c>
      <c r="AM2945" s="357">
        <v>717</v>
      </c>
      <c r="AN2945" s="357">
        <v>777</v>
      </c>
      <c r="AO2945" s="357">
        <v>894</v>
      </c>
      <c r="AP2945" s="362" t="s">
        <v>2207</v>
      </c>
      <c r="AQ2945" s="362" t="s">
        <v>2207</v>
      </c>
      <c r="AR2945" s="362" t="s">
        <v>2207</v>
      </c>
      <c r="AS2945" s="362" t="s">
        <v>2207</v>
      </c>
      <c r="AT2945" s="105"/>
      <c r="AU2945" s="105" t="s">
        <v>4249</v>
      </c>
      <c r="AV2945" s="126">
        <v>4.0999999999999996</v>
      </c>
    </row>
    <row r="2946" spans="1:48" ht="23.25" customHeight="1">
      <c r="B2946" s="440"/>
      <c r="D2946" s="105" t="s">
        <v>307</v>
      </c>
      <c r="E2946" s="164" t="s">
        <v>307</v>
      </c>
      <c r="F2946" s="165" t="s">
        <v>895</v>
      </c>
      <c r="G2946" s="126">
        <v>6.8</v>
      </c>
      <c r="H2946" s="166">
        <v>908</v>
      </c>
      <c r="I2946" s="166">
        <v>945</v>
      </c>
      <c r="J2946" s="166">
        <v>1085</v>
      </c>
      <c r="K2946" s="357">
        <v>908</v>
      </c>
      <c r="L2946" s="357">
        <v>945</v>
      </c>
      <c r="M2946" s="357">
        <v>1085</v>
      </c>
      <c r="N2946" s="357">
        <v>973</v>
      </c>
      <c r="O2946" s="357">
        <v>892</v>
      </c>
      <c r="P2946" s="357">
        <v>946</v>
      </c>
      <c r="Q2946" s="357">
        <v>1087</v>
      </c>
      <c r="R2946" s="357">
        <v>893</v>
      </c>
      <c r="S2946" s="362" t="s">
        <v>2207</v>
      </c>
      <c r="T2946" s="362" t="s">
        <v>2207</v>
      </c>
      <c r="U2946" s="362" t="s">
        <v>2207</v>
      </c>
      <c r="V2946" s="362" t="s">
        <v>2207</v>
      </c>
      <c r="W2946" s="362" t="s">
        <v>2207</v>
      </c>
      <c r="X2946" s="357">
        <v>926</v>
      </c>
      <c r="Y2946" s="357">
        <v>1006</v>
      </c>
      <c r="Z2946" s="357">
        <v>1262</v>
      </c>
      <c r="AA2946" s="357">
        <v>1071</v>
      </c>
      <c r="AB2946" s="357">
        <v>990</v>
      </c>
      <c r="AC2946" s="357">
        <v>1120</v>
      </c>
      <c r="AD2946" s="357">
        <v>1339</v>
      </c>
      <c r="AE2946" s="357">
        <v>1142</v>
      </c>
      <c r="AF2946" s="357">
        <v>1344</v>
      </c>
      <c r="AG2946" s="357">
        <v>1481</v>
      </c>
      <c r="AH2946" s="357">
        <v>1763</v>
      </c>
      <c r="AI2946" s="368" t="s">
        <v>2207</v>
      </c>
      <c r="AJ2946" s="357">
        <v>929</v>
      </c>
      <c r="AK2946" s="357">
        <v>1010</v>
      </c>
      <c r="AL2946" s="357">
        <v>1265</v>
      </c>
      <c r="AM2946" s="357">
        <v>993</v>
      </c>
      <c r="AN2946" s="357">
        <v>1102</v>
      </c>
      <c r="AO2946" s="357">
        <v>1286</v>
      </c>
      <c r="AP2946" s="362" t="s">
        <v>2207</v>
      </c>
      <c r="AQ2946" s="362" t="s">
        <v>2207</v>
      </c>
      <c r="AR2946" s="362" t="s">
        <v>2207</v>
      </c>
      <c r="AS2946" s="362" t="s">
        <v>2207</v>
      </c>
      <c r="AT2946" s="105"/>
      <c r="AU2946" s="105" t="s">
        <v>307</v>
      </c>
      <c r="AV2946" s="126">
        <v>6.8</v>
      </c>
    </row>
    <row r="2947" spans="1:48" ht="23.25" customHeight="1">
      <c r="B2947" s="440"/>
      <c r="D2947" s="105" t="s">
        <v>308</v>
      </c>
      <c r="E2947" s="164" t="s">
        <v>308</v>
      </c>
      <c r="F2947" s="165" t="s">
        <v>896</v>
      </c>
      <c r="G2947" s="126">
        <v>6.8</v>
      </c>
      <c r="H2947" s="166">
        <v>772</v>
      </c>
      <c r="I2947" s="166">
        <v>811</v>
      </c>
      <c r="J2947" s="166">
        <v>932</v>
      </c>
      <c r="K2947" s="357">
        <v>772</v>
      </c>
      <c r="L2947" s="357">
        <v>811</v>
      </c>
      <c r="M2947" s="357">
        <v>932</v>
      </c>
      <c r="N2947" s="357">
        <v>832</v>
      </c>
      <c r="O2947" s="357">
        <v>757</v>
      </c>
      <c r="P2947" s="357">
        <v>811</v>
      </c>
      <c r="Q2947" s="357">
        <v>932</v>
      </c>
      <c r="R2947" s="357">
        <v>789</v>
      </c>
      <c r="S2947" s="362" t="s">
        <v>2207</v>
      </c>
      <c r="T2947" s="362" t="s">
        <v>2207</v>
      </c>
      <c r="U2947" s="362" t="s">
        <v>2207</v>
      </c>
      <c r="V2947" s="362" t="s">
        <v>2207</v>
      </c>
      <c r="W2947" s="362" t="s">
        <v>2207</v>
      </c>
      <c r="X2947" s="357">
        <v>757</v>
      </c>
      <c r="Y2947" s="357">
        <v>834</v>
      </c>
      <c r="Z2947" s="357">
        <v>1059</v>
      </c>
      <c r="AA2947" s="357">
        <v>884</v>
      </c>
      <c r="AB2947" s="357">
        <v>757</v>
      </c>
      <c r="AC2947" s="357">
        <v>883</v>
      </c>
      <c r="AD2947" s="357">
        <v>1059</v>
      </c>
      <c r="AE2947" s="357">
        <v>884</v>
      </c>
      <c r="AF2947" s="357">
        <v>828</v>
      </c>
      <c r="AG2947" s="357">
        <v>955</v>
      </c>
      <c r="AH2947" s="357">
        <v>1145</v>
      </c>
      <c r="AI2947" s="368" t="s">
        <v>2207</v>
      </c>
      <c r="AJ2947" s="357">
        <v>761</v>
      </c>
      <c r="AK2947" s="357">
        <v>838</v>
      </c>
      <c r="AL2947" s="357">
        <v>1062</v>
      </c>
      <c r="AM2947" s="357">
        <v>761</v>
      </c>
      <c r="AN2947" s="357">
        <v>870</v>
      </c>
      <c r="AO2947" s="357">
        <v>1018</v>
      </c>
      <c r="AP2947" s="362" t="s">
        <v>2207</v>
      </c>
      <c r="AQ2947" s="362" t="s">
        <v>2207</v>
      </c>
      <c r="AR2947" s="362" t="s">
        <v>2207</v>
      </c>
      <c r="AS2947" s="357">
        <v>1059</v>
      </c>
      <c r="AT2947" s="105"/>
      <c r="AU2947" s="105" t="s">
        <v>308</v>
      </c>
      <c r="AV2947" s="126">
        <v>6.8</v>
      </c>
    </row>
    <row r="2948" spans="1:48" ht="23.25" customHeight="1">
      <c r="B2948" s="440"/>
      <c r="D2948" s="105" t="s">
        <v>309</v>
      </c>
      <c r="E2948" s="164" t="s">
        <v>309</v>
      </c>
      <c r="F2948" s="165" t="s">
        <v>897</v>
      </c>
      <c r="G2948" s="126">
        <v>6.8</v>
      </c>
      <c r="H2948" s="166">
        <v>908</v>
      </c>
      <c r="I2948" s="166">
        <v>945</v>
      </c>
      <c r="J2948" s="166">
        <v>1085</v>
      </c>
      <c r="K2948" s="357">
        <v>908</v>
      </c>
      <c r="L2948" s="357">
        <v>945</v>
      </c>
      <c r="M2948" s="357">
        <v>1085</v>
      </c>
      <c r="N2948" s="357">
        <v>973</v>
      </c>
      <c r="O2948" s="357">
        <v>892</v>
      </c>
      <c r="P2948" s="357">
        <v>946</v>
      </c>
      <c r="Q2948" s="357">
        <v>1087</v>
      </c>
      <c r="R2948" s="357">
        <v>853</v>
      </c>
      <c r="S2948" s="362" t="s">
        <v>2207</v>
      </c>
      <c r="T2948" s="362" t="s">
        <v>2207</v>
      </c>
      <c r="U2948" s="362" t="s">
        <v>2207</v>
      </c>
      <c r="V2948" s="362" t="s">
        <v>2207</v>
      </c>
      <c r="W2948" s="362" t="s">
        <v>2207</v>
      </c>
      <c r="X2948" s="357">
        <v>926</v>
      </c>
      <c r="Y2948" s="357">
        <v>1006</v>
      </c>
      <c r="Z2948" s="357">
        <v>1262</v>
      </c>
      <c r="AA2948" s="357">
        <v>1071</v>
      </c>
      <c r="AB2948" s="357">
        <v>990</v>
      </c>
      <c r="AC2948" s="357">
        <v>1120</v>
      </c>
      <c r="AD2948" s="357">
        <v>1339</v>
      </c>
      <c r="AE2948" s="357">
        <v>1142</v>
      </c>
      <c r="AF2948" s="357">
        <v>1344</v>
      </c>
      <c r="AG2948" s="357">
        <v>1481</v>
      </c>
      <c r="AH2948" s="357">
        <v>1763</v>
      </c>
      <c r="AI2948" s="368" t="s">
        <v>2207</v>
      </c>
      <c r="AJ2948" s="357">
        <v>929</v>
      </c>
      <c r="AK2948" s="357">
        <v>1010</v>
      </c>
      <c r="AL2948" s="357">
        <v>1265</v>
      </c>
      <c r="AM2948" s="357">
        <v>993</v>
      </c>
      <c r="AN2948" s="357">
        <v>1102</v>
      </c>
      <c r="AO2948" s="357">
        <v>1286</v>
      </c>
      <c r="AP2948" s="362" t="s">
        <v>2207</v>
      </c>
      <c r="AQ2948" s="362" t="s">
        <v>2207</v>
      </c>
      <c r="AR2948" s="362" t="s">
        <v>2207</v>
      </c>
      <c r="AS2948" s="362" t="s">
        <v>2207</v>
      </c>
      <c r="AT2948" s="105"/>
      <c r="AU2948" s="105" t="s">
        <v>309</v>
      </c>
      <c r="AV2948" s="126">
        <v>6.8</v>
      </c>
    </row>
    <row r="2949" spans="1:48" ht="23.25" customHeight="1">
      <c r="B2949" s="440"/>
      <c r="D2949" s="105" t="s">
        <v>5476</v>
      </c>
      <c r="E2949" s="13" t="s">
        <v>5476</v>
      </c>
      <c r="F2949" s="2" t="s">
        <v>5472</v>
      </c>
      <c r="G2949">
        <v>7.5</v>
      </c>
      <c r="H2949" s="398" t="s">
        <v>2207</v>
      </c>
      <c r="I2949" s="398" t="s">
        <v>2207</v>
      </c>
      <c r="J2949" s="398" t="s">
        <v>2207</v>
      </c>
      <c r="K2949" s="390" t="s">
        <v>2207</v>
      </c>
      <c r="L2949" s="390" t="s">
        <v>2207</v>
      </c>
      <c r="M2949" s="390" t="s">
        <v>2207</v>
      </c>
      <c r="N2949" s="390" t="s">
        <v>2207</v>
      </c>
      <c r="O2949" s="390" t="s">
        <v>2207</v>
      </c>
      <c r="P2949" s="390" t="s">
        <v>2207</v>
      </c>
      <c r="Q2949" s="390" t="s">
        <v>2207</v>
      </c>
      <c r="R2949" s="390" t="s">
        <v>2207</v>
      </c>
      <c r="S2949" s="362" t="s">
        <v>2207</v>
      </c>
      <c r="T2949" s="362" t="s">
        <v>2207</v>
      </c>
      <c r="U2949" s="362" t="s">
        <v>2207</v>
      </c>
      <c r="V2949" s="390" t="s">
        <v>2207</v>
      </c>
      <c r="W2949" s="390" t="s">
        <v>2207</v>
      </c>
      <c r="X2949" s="391">
        <v>981</v>
      </c>
      <c r="Y2949" s="391">
        <v>1065</v>
      </c>
      <c r="Z2949" s="391">
        <v>1339</v>
      </c>
      <c r="AA2949" s="391">
        <v>1134</v>
      </c>
      <c r="AB2949" s="391">
        <v>1045</v>
      </c>
      <c r="AC2949" s="391">
        <v>1184</v>
      </c>
      <c r="AD2949" s="391">
        <v>1416</v>
      </c>
      <c r="AE2949" s="391">
        <v>1205</v>
      </c>
      <c r="AF2949" s="391">
        <v>1399</v>
      </c>
      <c r="AG2949" s="391">
        <v>1545</v>
      </c>
      <c r="AH2949" s="391">
        <v>1841</v>
      </c>
      <c r="AI2949" s="399" t="s">
        <v>2207</v>
      </c>
      <c r="AJ2949" s="391">
        <v>984</v>
      </c>
      <c r="AK2949" s="391">
        <v>1069</v>
      </c>
      <c r="AL2949" s="391">
        <v>1342</v>
      </c>
      <c r="AM2949" s="391">
        <v>1048</v>
      </c>
      <c r="AN2949" s="391">
        <v>1165</v>
      </c>
      <c r="AO2949" s="391">
        <v>1360</v>
      </c>
      <c r="AP2949" s="390" t="s">
        <v>2207</v>
      </c>
      <c r="AQ2949" s="390" t="s">
        <v>2207</v>
      </c>
      <c r="AR2949" s="390" t="s">
        <v>2207</v>
      </c>
      <c r="AS2949" s="390" t="s">
        <v>2207</v>
      </c>
      <c r="AU2949" s="105" t="s">
        <v>5476</v>
      </c>
      <c r="AV2949" s="126">
        <v>7.5</v>
      </c>
    </row>
    <row r="2950" spans="1:48" ht="23.25" customHeight="1">
      <c r="B2950" s="440"/>
      <c r="D2950" s="105" t="s">
        <v>5443</v>
      </c>
      <c r="E2950" s="13" t="s">
        <v>5443</v>
      </c>
      <c r="F2950" s="2" t="s">
        <v>5439</v>
      </c>
      <c r="G2950">
        <v>7.5</v>
      </c>
      <c r="H2950" s="398" t="s">
        <v>2207</v>
      </c>
      <c r="I2950" s="398" t="s">
        <v>2207</v>
      </c>
      <c r="J2950" s="398" t="s">
        <v>2207</v>
      </c>
      <c r="K2950" s="390" t="s">
        <v>2207</v>
      </c>
      <c r="L2950" s="390" t="s">
        <v>2207</v>
      </c>
      <c r="M2950" s="390" t="s">
        <v>2207</v>
      </c>
      <c r="N2950" s="390" t="s">
        <v>2207</v>
      </c>
      <c r="O2950" s="390" t="s">
        <v>2207</v>
      </c>
      <c r="P2950" s="390" t="s">
        <v>2207</v>
      </c>
      <c r="Q2950" s="390" t="s">
        <v>2207</v>
      </c>
      <c r="R2950" s="390" t="s">
        <v>2207</v>
      </c>
      <c r="S2950" s="362" t="s">
        <v>2207</v>
      </c>
      <c r="T2950" s="362" t="s">
        <v>2207</v>
      </c>
      <c r="U2950" s="362" t="s">
        <v>2207</v>
      </c>
      <c r="V2950" s="390" t="s">
        <v>2207</v>
      </c>
      <c r="W2950" s="390" t="s">
        <v>2207</v>
      </c>
      <c r="X2950" s="391">
        <v>812</v>
      </c>
      <c r="Y2950" s="391">
        <v>893</v>
      </c>
      <c r="Z2950" s="391">
        <v>1137</v>
      </c>
      <c r="AA2950" s="391">
        <v>947</v>
      </c>
      <c r="AB2950" s="391">
        <v>812</v>
      </c>
      <c r="AC2950" s="391">
        <v>947</v>
      </c>
      <c r="AD2950" s="391">
        <v>1137</v>
      </c>
      <c r="AE2950" s="391">
        <v>947</v>
      </c>
      <c r="AF2950" s="391">
        <v>883</v>
      </c>
      <c r="AG2950" s="391">
        <v>1020</v>
      </c>
      <c r="AH2950" s="391">
        <v>1222</v>
      </c>
      <c r="AI2950" s="399" t="s">
        <v>2207</v>
      </c>
      <c r="AJ2950" s="391">
        <v>816</v>
      </c>
      <c r="AK2950" s="391">
        <v>897</v>
      </c>
      <c r="AL2950" s="391">
        <v>1140</v>
      </c>
      <c r="AM2950" s="391">
        <v>816</v>
      </c>
      <c r="AN2950" s="391">
        <v>933</v>
      </c>
      <c r="AO2950" s="391">
        <v>1092</v>
      </c>
      <c r="AP2950" s="390" t="s">
        <v>2207</v>
      </c>
      <c r="AQ2950" s="390" t="s">
        <v>2207</v>
      </c>
      <c r="AR2950" s="390" t="s">
        <v>2207</v>
      </c>
      <c r="AS2950" s="391">
        <v>1112</v>
      </c>
      <c r="AU2950" s="105" t="s">
        <v>5443</v>
      </c>
      <c r="AV2950" s="126">
        <v>7.5</v>
      </c>
    </row>
    <row r="2951" spans="1:48" ht="23.25" customHeight="1">
      <c r="B2951" s="440"/>
      <c r="D2951" s="105" t="s">
        <v>5509</v>
      </c>
      <c r="E2951" s="13" t="s">
        <v>5509</v>
      </c>
      <c r="F2951" s="2" t="s">
        <v>5505</v>
      </c>
      <c r="G2951">
        <v>7.5</v>
      </c>
      <c r="H2951" s="398" t="s">
        <v>2207</v>
      </c>
      <c r="I2951" s="398" t="s">
        <v>2207</v>
      </c>
      <c r="J2951" s="398" t="s">
        <v>2207</v>
      </c>
      <c r="K2951" s="390" t="s">
        <v>2207</v>
      </c>
      <c r="L2951" s="390" t="s">
        <v>2207</v>
      </c>
      <c r="M2951" s="390" t="s">
        <v>2207</v>
      </c>
      <c r="N2951" s="390" t="s">
        <v>2207</v>
      </c>
      <c r="O2951" s="390" t="s">
        <v>2207</v>
      </c>
      <c r="P2951" s="390" t="s">
        <v>2207</v>
      </c>
      <c r="Q2951" s="390" t="s">
        <v>2207</v>
      </c>
      <c r="R2951" s="390" t="s">
        <v>2207</v>
      </c>
      <c r="S2951" s="362" t="s">
        <v>2207</v>
      </c>
      <c r="T2951" s="362" t="s">
        <v>2207</v>
      </c>
      <c r="U2951" s="362" t="s">
        <v>2207</v>
      </c>
      <c r="V2951" s="390" t="s">
        <v>2207</v>
      </c>
      <c r="W2951" s="390" t="s">
        <v>2207</v>
      </c>
      <c r="X2951" s="391">
        <v>981</v>
      </c>
      <c r="Y2951" s="391">
        <v>1065</v>
      </c>
      <c r="Z2951" s="391">
        <v>1339</v>
      </c>
      <c r="AA2951" s="391">
        <v>1134</v>
      </c>
      <c r="AB2951" s="391">
        <v>1045</v>
      </c>
      <c r="AC2951" s="391">
        <v>1184</v>
      </c>
      <c r="AD2951" s="391">
        <v>1416</v>
      </c>
      <c r="AE2951" s="391">
        <v>1205</v>
      </c>
      <c r="AF2951" s="391">
        <v>1399</v>
      </c>
      <c r="AG2951" s="391">
        <v>1545</v>
      </c>
      <c r="AH2951" s="391">
        <v>1841</v>
      </c>
      <c r="AI2951" s="399" t="s">
        <v>2207</v>
      </c>
      <c r="AJ2951" s="391">
        <v>984</v>
      </c>
      <c r="AK2951" s="391">
        <v>1069</v>
      </c>
      <c r="AL2951" s="391">
        <v>1342</v>
      </c>
      <c r="AM2951" s="391">
        <v>1048</v>
      </c>
      <c r="AN2951" s="391">
        <v>1165</v>
      </c>
      <c r="AO2951" s="391">
        <v>1360</v>
      </c>
      <c r="AP2951" s="390" t="s">
        <v>2207</v>
      </c>
      <c r="AQ2951" s="390" t="s">
        <v>2207</v>
      </c>
      <c r="AR2951" s="390" t="s">
        <v>2207</v>
      </c>
      <c r="AS2951" s="390" t="s">
        <v>2207</v>
      </c>
      <c r="AU2951" s="105" t="s">
        <v>5509</v>
      </c>
      <c r="AV2951" s="126">
        <v>7.5</v>
      </c>
    </row>
    <row r="2952" spans="1:48" ht="23.25" customHeight="1">
      <c r="B2952" s="440"/>
      <c r="D2952" s="105" t="s">
        <v>311</v>
      </c>
      <c r="E2952" s="164" t="s">
        <v>311</v>
      </c>
      <c r="F2952" s="165" t="s">
        <v>899</v>
      </c>
      <c r="G2952" s="126">
        <v>8.1999999999999993</v>
      </c>
      <c r="H2952" s="166">
        <v>1030</v>
      </c>
      <c r="I2952" s="166">
        <v>1070</v>
      </c>
      <c r="J2952" s="166">
        <v>1228</v>
      </c>
      <c r="K2952" s="357">
        <v>1030</v>
      </c>
      <c r="L2952" s="357">
        <v>1070</v>
      </c>
      <c r="M2952" s="357">
        <v>1228</v>
      </c>
      <c r="N2952" s="357">
        <v>1102</v>
      </c>
      <c r="O2952" s="357">
        <v>1011</v>
      </c>
      <c r="P2952" s="357">
        <v>1071</v>
      </c>
      <c r="Q2952" s="357">
        <v>1230</v>
      </c>
      <c r="R2952" s="357">
        <v>1014</v>
      </c>
      <c r="S2952" s="362" t="s">
        <v>2207</v>
      </c>
      <c r="T2952" s="362" t="s">
        <v>2207</v>
      </c>
      <c r="U2952" s="362" t="s">
        <v>2207</v>
      </c>
      <c r="V2952" s="362" t="s">
        <v>2207</v>
      </c>
      <c r="W2952" s="362" t="s">
        <v>2207</v>
      </c>
      <c r="X2952" s="357">
        <v>1035</v>
      </c>
      <c r="Y2952" s="357">
        <v>1124</v>
      </c>
      <c r="Z2952" s="357">
        <v>1416</v>
      </c>
      <c r="AA2952" s="357">
        <v>1196</v>
      </c>
      <c r="AB2952" s="357">
        <v>1099</v>
      </c>
      <c r="AC2952" s="357">
        <v>1248</v>
      </c>
      <c r="AD2952" s="357">
        <v>1493</v>
      </c>
      <c r="AE2952" s="357">
        <v>1267</v>
      </c>
      <c r="AF2952" s="357">
        <v>1453</v>
      </c>
      <c r="AG2952" s="357">
        <v>1609</v>
      </c>
      <c r="AH2952" s="357">
        <v>1918</v>
      </c>
      <c r="AI2952" s="368" t="s">
        <v>2207</v>
      </c>
      <c r="AJ2952" s="357">
        <v>1038</v>
      </c>
      <c r="AK2952" s="357">
        <v>1128</v>
      </c>
      <c r="AL2952" s="357">
        <v>1419</v>
      </c>
      <c r="AM2952" s="357">
        <v>1102</v>
      </c>
      <c r="AN2952" s="357">
        <v>1228</v>
      </c>
      <c r="AO2952" s="357">
        <v>1434</v>
      </c>
      <c r="AP2952" s="362" t="s">
        <v>2207</v>
      </c>
      <c r="AQ2952" s="362" t="s">
        <v>2207</v>
      </c>
      <c r="AR2952" s="362" t="s">
        <v>2207</v>
      </c>
      <c r="AS2952" s="362" t="s">
        <v>2207</v>
      </c>
      <c r="AT2952" s="105"/>
      <c r="AU2952" s="105" t="s">
        <v>311</v>
      </c>
      <c r="AV2952" s="126">
        <v>8.1999999999999993</v>
      </c>
    </row>
    <row r="2953" spans="1:48" ht="23.25" customHeight="1">
      <c r="A2953" s="396"/>
      <c r="B2953" s="440"/>
      <c r="D2953" s="105" t="s">
        <v>312</v>
      </c>
      <c r="E2953" s="164" t="s">
        <v>312</v>
      </c>
      <c r="F2953" s="165" t="s">
        <v>900</v>
      </c>
      <c r="G2953" s="126">
        <v>8.1999999999999993</v>
      </c>
      <c r="H2953" s="166">
        <v>889</v>
      </c>
      <c r="I2953" s="166">
        <v>932</v>
      </c>
      <c r="J2953" s="166">
        <v>1071</v>
      </c>
      <c r="K2953" s="357">
        <v>889</v>
      </c>
      <c r="L2953" s="357">
        <v>932</v>
      </c>
      <c r="M2953" s="357">
        <v>1071</v>
      </c>
      <c r="N2953" s="357">
        <v>957</v>
      </c>
      <c r="O2953" s="357">
        <v>872</v>
      </c>
      <c r="P2953" s="357">
        <v>932</v>
      </c>
      <c r="Q2953" s="357">
        <v>1071</v>
      </c>
      <c r="R2953" s="357">
        <v>906</v>
      </c>
      <c r="S2953" s="362" t="s">
        <v>2207</v>
      </c>
      <c r="T2953" s="362" t="s">
        <v>2207</v>
      </c>
      <c r="U2953" s="362" t="s">
        <v>2207</v>
      </c>
      <c r="V2953" s="362" t="s">
        <v>2207</v>
      </c>
      <c r="W2953" s="362" t="s">
        <v>2207</v>
      </c>
      <c r="X2953" s="357">
        <v>866</v>
      </c>
      <c r="Y2953" s="357">
        <v>952</v>
      </c>
      <c r="Z2953" s="357">
        <v>1214</v>
      </c>
      <c r="AA2953" s="357">
        <v>1009</v>
      </c>
      <c r="AB2953" s="357">
        <v>866</v>
      </c>
      <c r="AC2953" s="357">
        <v>1011</v>
      </c>
      <c r="AD2953" s="357">
        <v>1214</v>
      </c>
      <c r="AE2953" s="357">
        <v>1009</v>
      </c>
      <c r="AF2953" s="357">
        <v>937</v>
      </c>
      <c r="AG2953" s="357">
        <v>1084</v>
      </c>
      <c r="AH2953" s="357">
        <v>1299</v>
      </c>
      <c r="AI2953" s="368" t="s">
        <v>2207</v>
      </c>
      <c r="AJ2953" s="357">
        <v>870</v>
      </c>
      <c r="AK2953" s="357">
        <v>956</v>
      </c>
      <c r="AL2953" s="357">
        <v>1217</v>
      </c>
      <c r="AM2953" s="357">
        <v>870</v>
      </c>
      <c r="AN2953" s="357">
        <v>996</v>
      </c>
      <c r="AO2953" s="357">
        <v>1166</v>
      </c>
      <c r="AP2953" s="362" t="s">
        <v>2207</v>
      </c>
      <c r="AQ2953" s="362" t="s">
        <v>2207</v>
      </c>
      <c r="AR2953" s="362" t="s">
        <v>2207</v>
      </c>
      <c r="AS2953" s="357">
        <v>1165</v>
      </c>
      <c r="AT2953" s="105"/>
      <c r="AU2953" s="105" t="s">
        <v>312</v>
      </c>
      <c r="AV2953" s="126">
        <v>8.1999999999999993</v>
      </c>
    </row>
    <row r="2954" spans="1:48" ht="23.25" customHeight="1">
      <c r="B2954" s="440"/>
      <c r="D2954" s="105" t="s">
        <v>313</v>
      </c>
      <c r="E2954" s="164" t="s">
        <v>313</v>
      </c>
      <c r="F2954" s="165" t="s">
        <v>901</v>
      </c>
      <c r="G2954" s="126">
        <v>8.1999999999999993</v>
      </c>
      <c r="H2954" s="166">
        <v>1030</v>
      </c>
      <c r="I2954" s="166">
        <v>1070</v>
      </c>
      <c r="J2954" s="166">
        <v>1228</v>
      </c>
      <c r="K2954" s="357">
        <v>1030</v>
      </c>
      <c r="L2954" s="357">
        <v>1070</v>
      </c>
      <c r="M2954" s="357">
        <v>1228</v>
      </c>
      <c r="N2954" s="357">
        <v>1102</v>
      </c>
      <c r="O2954" s="357">
        <v>1011</v>
      </c>
      <c r="P2954" s="357">
        <v>1071</v>
      </c>
      <c r="Q2954" s="357">
        <v>1230</v>
      </c>
      <c r="R2954" s="357">
        <v>971</v>
      </c>
      <c r="S2954" s="362" t="s">
        <v>2207</v>
      </c>
      <c r="T2954" s="362" t="s">
        <v>2207</v>
      </c>
      <c r="U2954" s="362" t="s">
        <v>2207</v>
      </c>
      <c r="V2954" s="362" t="s">
        <v>2207</v>
      </c>
      <c r="W2954" s="362" t="s">
        <v>2207</v>
      </c>
      <c r="X2954" s="357">
        <v>1035</v>
      </c>
      <c r="Y2954" s="357">
        <v>1124</v>
      </c>
      <c r="Z2954" s="357">
        <v>1416</v>
      </c>
      <c r="AA2954" s="357">
        <v>1196</v>
      </c>
      <c r="AB2954" s="357">
        <v>1099</v>
      </c>
      <c r="AC2954" s="357">
        <v>1248</v>
      </c>
      <c r="AD2954" s="357">
        <v>1493</v>
      </c>
      <c r="AE2954" s="357">
        <v>1267</v>
      </c>
      <c r="AF2954" s="357">
        <v>1453</v>
      </c>
      <c r="AG2954" s="357">
        <v>1609</v>
      </c>
      <c r="AH2954" s="357">
        <v>1918</v>
      </c>
      <c r="AI2954" s="368" t="s">
        <v>2207</v>
      </c>
      <c r="AJ2954" s="357">
        <v>1038</v>
      </c>
      <c r="AK2954" s="357">
        <v>1128</v>
      </c>
      <c r="AL2954" s="357">
        <v>1419</v>
      </c>
      <c r="AM2954" s="357">
        <v>1102</v>
      </c>
      <c r="AN2954" s="357">
        <v>1228</v>
      </c>
      <c r="AO2954" s="357">
        <v>1434</v>
      </c>
      <c r="AP2954" s="362" t="s">
        <v>2207</v>
      </c>
      <c r="AQ2954" s="362" t="s">
        <v>2207</v>
      </c>
      <c r="AR2954" s="362" t="s">
        <v>2207</v>
      </c>
      <c r="AS2954" s="362" t="s">
        <v>2207</v>
      </c>
      <c r="AT2954" s="105"/>
      <c r="AU2954" s="105" t="s">
        <v>313</v>
      </c>
      <c r="AV2954" s="126">
        <v>8.1999999999999993</v>
      </c>
    </row>
    <row r="2955" spans="1:48" ht="23.25" customHeight="1">
      <c r="B2955" s="440"/>
      <c r="D2955" s="105" t="s">
        <v>3107</v>
      </c>
      <c r="E2955" s="164" t="s">
        <v>3107</v>
      </c>
      <c r="F2955" s="165" t="s">
        <v>3827</v>
      </c>
      <c r="G2955" s="126">
        <v>8.9</v>
      </c>
      <c r="H2955" s="166">
        <v>1060</v>
      </c>
      <c r="I2955" s="166">
        <v>1103</v>
      </c>
      <c r="J2955" s="166">
        <v>1331</v>
      </c>
      <c r="K2955" s="357">
        <v>1060</v>
      </c>
      <c r="L2955" s="357">
        <v>1103</v>
      </c>
      <c r="M2955" s="357">
        <v>1331</v>
      </c>
      <c r="N2955" s="357">
        <v>1210</v>
      </c>
      <c r="O2955" s="357">
        <v>1041</v>
      </c>
      <c r="P2955" s="357">
        <v>1106</v>
      </c>
      <c r="Q2955" s="357">
        <v>1251</v>
      </c>
      <c r="R2955" s="357">
        <v>1171</v>
      </c>
      <c r="S2955" s="362" t="s">
        <v>2207</v>
      </c>
      <c r="T2955" s="362" t="s">
        <v>2207</v>
      </c>
      <c r="U2955" s="362" t="s">
        <v>2207</v>
      </c>
      <c r="V2955" s="362" t="s">
        <v>2207</v>
      </c>
      <c r="W2955" s="362" t="s">
        <v>2207</v>
      </c>
      <c r="X2955" s="357">
        <v>1137</v>
      </c>
      <c r="Y2955" s="357">
        <v>1296</v>
      </c>
      <c r="Z2955" s="357">
        <v>1528</v>
      </c>
      <c r="AA2955" s="357">
        <v>1294</v>
      </c>
      <c r="AB2955" s="357">
        <v>1180</v>
      </c>
      <c r="AC2955" s="357">
        <v>1341</v>
      </c>
      <c r="AD2955" s="357">
        <v>1580</v>
      </c>
      <c r="AE2955" s="357">
        <v>1343</v>
      </c>
      <c r="AF2955" s="357">
        <v>1521</v>
      </c>
      <c r="AG2955" s="357">
        <v>1689</v>
      </c>
      <c r="AH2955" s="357">
        <v>1990</v>
      </c>
      <c r="AI2955" s="368" t="s">
        <v>2207</v>
      </c>
      <c r="AJ2955" s="357">
        <v>1137</v>
      </c>
      <c r="AK2955" s="357">
        <v>1296</v>
      </c>
      <c r="AL2955" s="357">
        <v>1528</v>
      </c>
      <c r="AM2955" s="357">
        <v>1180</v>
      </c>
      <c r="AN2955" s="357">
        <v>1314</v>
      </c>
      <c r="AO2955" s="357">
        <v>1514</v>
      </c>
      <c r="AP2955" s="362" t="s">
        <v>2207</v>
      </c>
      <c r="AQ2955" s="362" t="s">
        <v>2207</v>
      </c>
      <c r="AR2955" s="362" t="s">
        <v>2207</v>
      </c>
      <c r="AS2955" s="362" t="s">
        <v>2207</v>
      </c>
      <c r="AT2955" s="105"/>
      <c r="AU2955" s="105" t="s">
        <v>3107</v>
      </c>
      <c r="AV2955" s="126">
        <v>8.9</v>
      </c>
    </row>
    <row r="2956" spans="1:48" ht="23.25" customHeight="1">
      <c r="B2956" s="440"/>
      <c r="D2956" s="105" t="s">
        <v>3108</v>
      </c>
      <c r="E2956" s="164" t="s">
        <v>3108</v>
      </c>
      <c r="F2956" s="165" t="s">
        <v>3828</v>
      </c>
      <c r="G2956" s="126">
        <v>8.9</v>
      </c>
      <c r="H2956" s="166">
        <v>931</v>
      </c>
      <c r="I2956" s="166">
        <v>977</v>
      </c>
      <c r="J2956" s="166">
        <v>1174</v>
      </c>
      <c r="K2956" s="357">
        <v>931</v>
      </c>
      <c r="L2956" s="357">
        <v>977</v>
      </c>
      <c r="M2956" s="357">
        <v>1174</v>
      </c>
      <c r="N2956" s="357">
        <v>1063</v>
      </c>
      <c r="O2956" s="357">
        <v>913</v>
      </c>
      <c r="P2956" s="357">
        <v>977</v>
      </c>
      <c r="Q2956" s="357">
        <v>1125</v>
      </c>
      <c r="R2956" s="357">
        <v>1032</v>
      </c>
      <c r="S2956" s="362" t="s">
        <v>2207</v>
      </c>
      <c r="T2956" s="362" t="s">
        <v>2207</v>
      </c>
      <c r="U2956" s="362" t="s">
        <v>2207</v>
      </c>
      <c r="V2956" s="362" t="s">
        <v>2207</v>
      </c>
      <c r="W2956" s="362" t="s">
        <v>2207</v>
      </c>
      <c r="X2956" s="357">
        <v>956</v>
      </c>
      <c r="Y2956" s="357">
        <v>1112</v>
      </c>
      <c r="Z2956" s="357">
        <v>1311</v>
      </c>
      <c r="AA2956" s="357">
        <v>1094</v>
      </c>
      <c r="AB2956" s="357">
        <v>956</v>
      </c>
      <c r="AC2956" s="357">
        <v>1125</v>
      </c>
      <c r="AD2956" s="357">
        <v>1327</v>
      </c>
      <c r="AE2956" s="357">
        <v>1094</v>
      </c>
      <c r="AF2956" s="357">
        <v>1024</v>
      </c>
      <c r="AG2956" s="357">
        <v>1182</v>
      </c>
      <c r="AH2956" s="357">
        <v>1393</v>
      </c>
      <c r="AI2956" s="368" t="s">
        <v>2207</v>
      </c>
      <c r="AJ2956" s="357">
        <v>956</v>
      </c>
      <c r="AK2956" s="357">
        <v>1112</v>
      </c>
      <c r="AL2956" s="357">
        <v>1311</v>
      </c>
      <c r="AM2956" s="357">
        <v>956</v>
      </c>
      <c r="AN2956" s="357">
        <v>1103</v>
      </c>
      <c r="AO2956" s="357">
        <v>1272</v>
      </c>
      <c r="AP2956" s="362" t="s">
        <v>2207</v>
      </c>
      <c r="AQ2956" s="362" t="s">
        <v>2207</v>
      </c>
      <c r="AR2956" s="362" t="s">
        <v>2207</v>
      </c>
      <c r="AS2956" s="357">
        <v>1261</v>
      </c>
      <c r="AT2956" s="105"/>
      <c r="AU2956" s="105" t="s">
        <v>3108</v>
      </c>
      <c r="AV2956" s="126">
        <v>8.9</v>
      </c>
    </row>
    <row r="2957" spans="1:48" ht="23.25" customHeight="1">
      <c r="B2957" s="440"/>
      <c r="D2957" s="105" t="s">
        <v>3109</v>
      </c>
      <c r="E2957" s="164" t="s">
        <v>3109</v>
      </c>
      <c r="F2957" s="165" t="s">
        <v>3829</v>
      </c>
      <c r="G2957" s="126">
        <v>8.9</v>
      </c>
      <c r="H2957" s="166">
        <v>1060</v>
      </c>
      <c r="I2957" s="166">
        <v>1103</v>
      </c>
      <c r="J2957" s="166">
        <v>1331</v>
      </c>
      <c r="K2957" s="357">
        <v>1060</v>
      </c>
      <c r="L2957" s="357">
        <v>1103</v>
      </c>
      <c r="M2957" s="357">
        <v>1331</v>
      </c>
      <c r="N2957" s="357">
        <v>1210</v>
      </c>
      <c r="O2957" s="357">
        <v>1041</v>
      </c>
      <c r="P2957" s="357">
        <v>1106</v>
      </c>
      <c r="Q2957" s="357">
        <v>1251</v>
      </c>
      <c r="R2957" s="357">
        <v>1171</v>
      </c>
      <c r="S2957" s="362" t="s">
        <v>2207</v>
      </c>
      <c r="T2957" s="362" t="s">
        <v>2207</v>
      </c>
      <c r="U2957" s="362" t="s">
        <v>2207</v>
      </c>
      <c r="V2957" s="362" t="s">
        <v>2207</v>
      </c>
      <c r="W2957" s="362" t="s">
        <v>2207</v>
      </c>
      <c r="X2957" s="357">
        <v>1137</v>
      </c>
      <c r="Y2957" s="357">
        <v>1296</v>
      </c>
      <c r="Z2957" s="357">
        <v>1528</v>
      </c>
      <c r="AA2957" s="357">
        <v>1294</v>
      </c>
      <c r="AB2957" s="357">
        <v>1180</v>
      </c>
      <c r="AC2957" s="357">
        <v>1341</v>
      </c>
      <c r="AD2957" s="357">
        <v>1580</v>
      </c>
      <c r="AE2957" s="357">
        <v>1343</v>
      </c>
      <c r="AF2957" s="357">
        <v>1521</v>
      </c>
      <c r="AG2957" s="357">
        <v>1689</v>
      </c>
      <c r="AH2957" s="357">
        <v>1990</v>
      </c>
      <c r="AI2957" s="368" t="s">
        <v>2207</v>
      </c>
      <c r="AJ2957" s="357">
        <v>1137</v>
      </c>
      <c r="AK2957" s="357">
        <v>1296</v>
      </c>
      <c r="AL2957" s="357">
        <v>1528</v>
      </c>
      <c r="AM2957" s="357">
        <v>1180</v>
      </c>
      <c r="AN2957" s="357">
        <v>1314</v>
      </c>
      <c r="AO2957" s="357">
        <v>1514</v>
      </c>
      <c r="AP2957" s="362" t="s">
        <v>2207</v>
      </c>
      <c r="AQ2957" s="362" t="s">
        <v>2207</v>
      </c>
      <c r="AR2957" s="362" t="s">
        <v>2207</v>
      </c>
      <c r="AS2957" s="362" t="s">
        <v>2207</v>
      </c>
      <c r="AT2957" s="105"/>
      <c r="AU2957" s="105" t="s">
        <v>3109</v>
      </c>
      <c r="AV2957" s="126">
        <v>8.9</v>
      </c>
    </row>
    <row r="2958" spans="1:48" ht="23.25" customHeight="1">
      <c r="B2958" s="440"/>
      <c r="D2958" s="105" t="s">
        <v>315</v>
      </c>
      <c r="E2958" s="164" t="s">
        <v>315</v>
      </c>
      <c r="F2958" s="165" t="s">
        <v>903</v>
      </c>
      <c r="G2958" s="126">
        <v>9.5</v>
      </c>
      <c r="H2958" s="166">
        <v>1134</v>
      </c>
      <c r="I2958" s="166">
        <v>1181</v>
      </c>
      <c r="J2958" s="166">
        <v>1357</v>
      </c>
      <c r="K2958" s="357">
        <v>1134</v>
      </c>
      <c r="L2958" s="357">
        <v>1181</v>
      </c>
      <c r="M2958" s="357">
        <v>1357</v>
      </c>
      <c r="N2958" s="357">
        <v>1214</v>
      </c>
      <c r="O2958" s="357">
        <v>1114</v>
      </c>
      <c r="P2958" s="357">
        <v>1183</v>
      </c>
      <c r="Q2958" s="357">
        <v>1359</v>
      </c>
      <c r="R2958" s="357">
        <v>1119</v>
      </c>
      <c r="S2958" s="362" t="s">
        <v>2207</v>
      </c>
      <c r="T2958" s="362" t="s">
        <v>2207</v>
      </c>
      <c r="U2958" s="362" t="s">
        <v>2207</v>
      </c>
      <c r="V2958" s="362" t="s">
        <v>2207</v>
      </c>
      <c r="W2958" s="362" t="s">
        <v>2207</v>
      </c>
      <c r="X2958" s="357">
        <v>1129</v>
      </c>
      <c r="Y2958" s="357">
        <v>1231</v>
      </c>
      <c r="Z2958" s="357">
        <v>1558</v>
      </c>
      <c r="AA2958" s="357">
        <v>1308</v>
      </c>
      <c r="AB2958" s="357">
        <v>1193</v>
      </c>
      <c r="AC2958" s="357">
        <v>1365</v>
      </c>
      <c r="AD2958" s="357">
        <v>1635</v>
      </c>
      <c r="AE2958" s="357">
        <v>1379</v>
      </c>
      <c r="AF2958" s="357">
        <v>1547</v>
      </c>
      <c r="AG2958" s="357">
        <v>1726</v>
      </c>
      <c r="AH2958" s="357">
        <v>2059</v>
      </c>
      <c r="AI2958" s="368" t="s">
        <v>2207</v>
      </c>
      <c r="AJ2958" s="357">
        <v>1133</v>
      </c>
      <c r="AK2958" s="357">
        <v>1236</v>
      </c>
      <c r="AL2958" s="357">
        <v>1562</v>
      </c>
      <c r="AM2958" s="357">
        <v>1197</v>
      </c>
      <c r="AN2958" s="357">
        <v>1343</v>
      </c>
      <c r="AO2958" s="357">
        <v>1570</v>
      </c>
      <c r="AP2958" s="362" t="s">
        <v>2207</v>
      </c>
      <c r="AQ2958" s="362" t="s">
        <v>2207</v>
      </c>
      <c r="AR2958" s="362" t="s">
        <v>2207</v>
      </c>
      <c r="AS2958" s="362" t="s">
        <v>2207</v>
      </c>
      <c r="AT2958" s="105"/>
      <c r="AU2958" s="105" t="s">
        <v>315</v>
      </c>
      <c r="AV2958" s="126">
        <v>9.5</v>
      </c>
    </row>
    <row r="2959" spans="1:48" ht="23.25" customHeight="1">
      <c r="B2959" s="440"/>
      <c r="D2959" s="105" t="s">
        <v>316</v>
      </c>
      <c r="E2959" s="164" t="s">
        <v>316</v>
      </c>
      <c r="F2959" s="165" t="s">
        <v>904</v>
      </c>
      <c r="G2959" s="126">
        <v>9.5</v>
      </c>
      <c r="H2959" s="166">
        <v>990</v>
      </c>
      <c r="I2959" s="166">
        <v>1040</v>
      </c>
      <c r="J2959" s="166">
        <v>1195</v>
      </c>
      <c r="K2959" s="357">
        <v>990</v>
      </c>
      <c r="L2959" s="357">
        <v>1040</v>
      </c>
      <c r="M2959" s="357">
        <v>1195</v>
      </c>
      <c r="N2959" s="357">
        <v>1066</v>
      </c>
      <c r="O2959" s="357">
        <v>971</v>
      </c>
      <c r="P2959" s="357">
        <v>1040</v>
      </c>
      <c r="Q2959" s="357">
        <v>1195</v>
      </c>
      <c r="R2959" s="357">
        <v>1007</v>
      </c>
      <c r="S2959" s="362" t="s">
        <v>2207</v>
      </c>
      <c r="T2959" s="362" t="s">
        <v>2207</v>
      </c>
      <c r="U2959" s="362" t="s">
        <v>2207</v>
      </c>
      <c r="V2959" s="362" t="s">
        <v>2207</v>
      </c>
      <c r="W2959" s="362" t="s">
        <v>2207</v>
      </c>
      <c r="X2959" s="357">
        <v>961</v>
      </c>
      <c r="Y2959" s="357">
        <v>1059</v>
      </c>
      <c r="Z2959" s="357">
        <v>1355</v>
      </c>
      <c r="AA2959" s="357">
        <v>1121</v>
      </c>
      <c r="AB2959" s="357">
        <v>961</v>
      </c>
      <c r="AC2959" s="357">
        <v>1128</v>
      </c>
      <c r="AD2959" s="357">
        <v>1355</v>
      </c>
      <c r="AE2959" s="357">
        <v>1121</v>
      </c>
      <c r="AF2959" s="357">
        <v>1032</v>
      </c>
      <c r="AG2959" s="357">
        <v>1200</v>
      </c>
      <c r="AH2959" s="357">
        <v>1441</v>
      </c>
      <c r="AI2959" s="368" t="s">
        <v>2207</v>
      </c>
      <c r="AJ2959" s="357">
        <v>965</v>
      </c>
      <c r="AK2959" s="357">
        <v>1064</v>
      </c>
      <c r="AL2959" s="357">
        <v>1359</v>
      </c>
      <c r="AM2959" s="357">
        <v>965</v>
      </c>
      <c r="AN2959" s="357">
        <v>1111</v>
      </c>
      <c r="AO2959" s="357">
        <v>1302</v>
      </c>
      <c r="AP2959" s="362" t="s">
        <v>2207</v>
      </c>
      <c r="AQ2959" s="362" t="s">
        <v>2207</v>
      </c>
      <c r="AR2959" s="362" t="s">
        <v>2207</v>
      </c>
      <c r="AS2959" s="357">
        <v>1311</v>
      </c>
      <c r="AT2959" s="105"/>
      <c r="AU2959" s="105" t="s">
        <v>316</v>
      </c>
      <c r="AV2959" s="126">
        <v>9.5</v>
      </c>
    </row>
    <row r="2960" spans="1:48" ht="23.25" customHeight="1">
      <c r="A2960" s="396"/>
      <c r="B2960" s="440"/>
      <c r="D2960" s="105" t="s">
        <v>317</v>
      </c>
      <c r="E2960" s="164" t="s">
        <v>317</v>
      </c>
      <c r="F2960" s="165" t="s">
        <v>905</v>
      </c>
      <c r="G2960" s="126">
        <v>9.5</v>
      </c>
      <c r="H2960" s="166">
        <v>1134</v>
      </c>
      <c r="I2960" s="166">
        <v>1181</v>
      </c>
      <c r="J2960" s="166">
        <v>1357</v>
      </c>
      <c r="K2960" s="357">
        <v>1134</v>
      </c>
      <c r="L2960" s="357">
        <v>1181</v>
      </c>
      <c r="M2960" s="357">
        <v>1357</v>
      </c>
      <c r="N2960" s="357">
        <v>1214</v>
      </c>
      <c r="O2960" s="357">
        <v>1114</v>
      </c>
      <c r="P2960" s="357">
        <v>1183</v>
      </c>
      <c r="Q2960" s="357">
        <v>1359</v>
      </c>
      <c r="R2960" s="357">
        <v>1094</v>
      </c>
      <c r="S2960" s="362" t="s">
        <v>2207</v>
      </c>
      <c r="T2960" s="362" t="s">
        <v>2207</v>
      </c>
      <c r="U2960" s="362" t="s">
        <v>2207</v>
      </c>
      <c r="V2960" s="362" t="s">
        <v>2207</v>
      </c>
      <c r="W2960" s="362" t="s">
        <v>2207</v>
      </c>
      <c r="X2960" s="357">
        <v>1129</v>
      </c>
      <c r="Y2960" s="357">
        <v>1231</v>
      </c>
      <c r="Z2960" s="357">
        <v>1558</v>
      </c>
      <c r="AA2960" s="357">
        <v>1308</v>
      </c>
      <c r="AB2960" s="357">
        <v>1193</v>
      </c>
      <c r="AC2960" s="357">
        <v>1365</v>
      </c>
      <c r="AD2960" s="357">
        <v>1635</v>
      </c>
      <c r="AE2960" s="357">
        <v>1379</v>
      </c>
      <c r="AF2960" s="357">
        <v>1547</v>
      </c>
      <c r="AG2960" s="357">
        <v>1726</v>
      </c>
      <c r="AH2960" s="357">
        <v>2059</v>
      </c>
      <c r="AI2960" s="368" t="s">
        <v>2207</v>
      </c>
      <c r="AJ2960" s="357">
        <v>1133</v>
      </c>
      <c r="AK2960" s="357">
        <v>1236</v>
      </c>
      <c r="AL2960" s="357">
        <v>1562</v>
      </c>
      <c r="AM2960" s="357">
        <v>1197</v>
      </c>
      <c r="AN2960" s="357">
        <v>1343</v>
      </c>
      <c r="AO2960" s="357">
        <v>1570</v>
      </c>
      <c r="AP2960" s="362" t="s">
        <v>2207</v>
      </c>
      <c r="AQ2960" s="362" t="s">
        <v>2207</v>
      </c>
      <c r="AR2960" s="362" t="s">
        <v>2207</v>
      </c>
      <c r="AS2960" s="362" t="s">
        <v>2207</v>
      </c>
      <c r="AT2960" s="105"/>
      <c r="AU2960" s="105" t="s">
        <v>317</v>
      </c>
      <c r="AV2960" s="126">
        <v>9.5</v>
      </c>
    </row>
    <row r="2961" spans="1:48" ht="23.25" customHeight="1">
      <c r="B2961" s="440"/>
      <c r="D2961" s="105" t="s">
        <v>3110</v>
      </c>
      <c r="E2961" s="164" t="s">
        <v>3110</v>
      </c>
      <c r="F2961" s="165" t="s">
        <v>3824</v>
      </c>
      <c r="G2961" s="126">
        <v>3</v>
      </c>
      <c r="H2961" s="166">
        <v>566</v>
      </c>
      <c r="I2961" s="166">
        <v>586</v>
      </c>
      <c r="J2961" s="166">
        <v>712</v>
      </c>
      <c r="K2961" s="357">
        <v>566</v>
      </c>
      <c r="L2961" s="357">
        <v>586</v>
      </c>
      <c r="M2961" s="357">
        <v>712</v>
      </c>
      <c r="N2961" s="357">
        <v>649</v>
      </c>
      <c r="O2961" s="357">
        <v>556</v>
      </c>
      <c r="P2961" s="357">
        <v>586</v>
      </c>
      <c r="Q2961" s="357">
        <v>674</v>
      </c>
      <c r="R2961" s="357">
        <v>625</v>
      </c>
      <c r="S2961" s="362" t="s">
        <v>2207</v>
      </c>
      <c r="T2961" s="362" t="s">
        <v>2207</v>
      </c>
      <c r="U2961" s="362" t="s">
        <v>2207</v>
      </c>
      <c r="V2961" s="362" t="s">
        <v>2207</v>
      </c>
      <c r="W2961" s="362" t="s">
        <v>2207</v>
      </c>
      <c r="X2961" s="357">
        <v>575</v>
      </c>
      <c r="Y2961" s="357">
        <v>641</v>
      </c>
      <c r="Z2961" s="357">
        <v>755</v>
      </c>
      <c r="AA2961" s="357">
        <v>659</v>
      </c>
      <c r="AB2961" s="357">
        <v>575</v>
      </c>
      <c r="AC2961" s="357">
        <v>654</v>
      </c>
      <c r="AD2961" s="357">
        <v>770</v>
      </c>
      <c r="AE2961" s="357">
        <v>659</v>
      </c>
      <c r="AF2961" s="357">
        <v>643</v>
      </c>
      <c r="AG2961" s="357">
        <v>711</v>
      </c>
      <c r="AH2961" s="357">
        <v>837</v>
      </c>
      <c r="AI2961" s="368" t="s">
        <v>2207</v>
      </c>
      <c r="AJ2961" s="357">
        <v>575</v>
      </c>
      <c r="AK2961" s="357">
        <v>641</v>
      </c>
      <c r="AL2961" s="357">
        <v>755</v>
      </c>
      <c r="AM2961" s="357">
        <v>575</v>
      </c>
      <c r="AN2961" s="357">
        <v>641</v>
      </c>
      <c r="AO2961" s="357">
        <v>738</v>
      </c>
      <c r="AP2961" s="362" t="s">
        <v>2207</v>
      </c>
      <c r="AQ2961" s="362" t="s">
        <v>2207</v>
      </c>
      <c r="AR2961" s="362" t="s">
        <v>2207</v>
      </c>
      <c r="AS2961" s="357">
        <v>755</v>
      </c>
      <c r="AT2961" s="105"/>
      <c r="AU2961" s="105" t="s">
        <v>3110</v>
      </c>
      <c r="AV2961" s="126">
        <v>3</v>
      </c>
    </row>
    <row r="2962" spans="1:48" ht="23.25" customHeight="1">
      <c r="B2962" s="440"/>
      <c r="D2962" s="105" t="s">
        <v>3111</v>
      </c>
      <c r="E2962" s="164" t="s">
        <v>3111</v>
      </c>
      <c r="F2962" s="165" t="s">
        <v>3825</v>
      </c>
      <c r="G2962" s="126">
        <v>3.8000000000000003</v>
      </c>
      <c r="H2962" s="166">
        <v>589</v>
      </c>
      <c r="I2962" s="166">
        <v>611</v>
      </c>
      <c r="J2962" s="166">
        <v>743</v>
      </c>
      <c r="K2962" s="357">
        <v>589</v>
      </c>
      <c r="L2962" s="357">
        <v>611</v>
      </c>
      <c r="M2962" s="357">
        <v>743</v>
      </c>
      <c r="N2962" s="357">
        <v>677</v>
      </c>
      <c r="O2962" s="357">
        <v>578</v>
      </c>
      <c r="P2962" s="357">
        <v>611</v>
      </c>
      <c r="Q2962" s="357">
        <v>703</v>
      </c>
      <c r="R2962" s="357">
        <v>651</v>
      </c>
      <c r="S2962" s="362" t="s">
        <v>2207</v>
      </c>
      <c r="T2962" s="362" t="s">
        <v>2207</v>
      </c>
      <c r="U2962" s="362" t="s">
        <v>2207</v>
      </c>
      <c r="V2962" s="362" t="s">
        <v>2207</v>
      </c>
      <c r="W2962" s="362" t="s">
        <v>2207</v>
      </c>
      <c r="X2962" s="357">
        <v>598</v>
      </c>
      <c r="Y2962" s="357">
        <v>673</v>
      </c>
      <c r="Z2962" s="357">
        <v>793</v>
      </c>
      <c r="AA2962" s="357">
        <v>686</v>
      </c>
      <c r="AB2962" s="357">
        <v>598</v>
      </c>
      <c r="AC2962" s="357">
        <v>687</v>
      </c>
      <c r="AD2962" s="357">
        <v>809</v>
      </c>
      <c r="AE2962" s="357">
        <v>686</v>
      </c>
      <c r="AF2962" s="357">
        <v>667</v>
      </c>
      <c r="AG2962" s="357">
        <v>743</v>
      </c>
      <c r="AH2962" s="357">
        <v>875</v>
      </c>
      <c r="AI2962" s="368" t="s">
        <v>2207</v>
      </c>
      <c r="AJ2962" s="357">
        <v>598</v>
      </c>
      <c r="AK2962" s="357">
        <v>673</v>
      </c>
      <c r="AL2962" s="357">
        <v>793</v>
      </c>
      <c r="AM2962" s="357">
        <v>598</v>
      </c>
      <c r="AN2962" s="357">
        <v>673</v>
      </c>
      <c r="AO2962" s="357">
        <v>775</v>
      </c>
      <c r="AP2962" s="362" t="s">
        <v>2207</v>
      </c>
      <c r="AQ2962" s="362" t="s">
        <v>2207</v>
      </c>
      <c r="AR2962" s="362" t="s">
        <v>2207</v>
      </c>
      <c r="AS2962" s="357">
        <v>798</v>
      </c>
      <c r="AT2962" s="105"/>
      <c r="AU2962" s="105" t="s">
        <v>3111</v>
      </c>
      <c r="AV2962" s="126">
        <v>3.8000000000000003</v>
      </c>
    </row>
    <row r="2963" spans="1:48" ht="23.25" customHeight="1">
      <c r="B2963" s="440"/>
      <c r="D2963" s="105" t="s">
        <v>4250</v>
      </c>
      <c r="E2963" s="164" t="s">
        <v>4250</v>
      </c>
      <c r="F2963" s="165" t="s">
        <v>4312</v>
      </c>
      <c r="G2963" s="126">
        <v>4.5</v>
      </c>
      <c r="H2963" s="166">
        <v>664</v>
      </c>
      <c r="I2963" s="166">
        <v>679</v>
      </c>
      <c r="J2963" s="166">
        <v>781</v>
      </c>
      <c r="K2963" s="357">
        <v>664</v>
      </c>
      <c r="L2963" s="357">
        <v>679</v>
      </c>
      <c r="M2963" s="357">
        <v>781</v>
      </c>
      <c r="N2963" s="357">
        <v>749</v>
      </c>
      <c r="O2963" s="357">
        <v>651</v>
      </c>
      <c r="P2963" s="357">
        <v>679</v>
      </c>
      <c r="Q2963" s="357">
        <v>781</v>
      </c>
      <c r="R2963" s="357">
        <v>722</v>
      </c>
      <c r="S2963" s="362" t="s">
        <v>2207</v>
      </c>
      <c r="T2963" s="362" t="s">
        <v>2207</v>
      </c>
      <c r="U2963" s="362" t="s">
        <v>2207</v>
      </c>
      <c r="V2963" s="362" t="s">
        <v>2207</v>
      </c>
      <c r="W2963" s="362" t="s">
        <v>2207</v>
      </c>
      <c r="X2963" s="357">
        <v>679</v>
      </c>
      <c r="Y2963" s="357">
        <v>755</v>
      </c>
      <c r="Z2963" s="357">
        <v>889</v>
      </c>
      <c r="AA2963" s="357">
        <v>767</v>
      </c>
      <c r="AB2963" s="357">
        <v>657</v>
      </c>
      <c r="AC2963" s="357">
        <v>747</v>
      </c>
      <c r="AD2963" s="357">
        <v>880</v>
      </c>
      <c r="AE2963" s="357">
        <v>743</v>
      </c>
      <c r="AF2963" s="357">
        <v>726</v>
      </c>
      <c r="AG2963" s="357">
        <v>803</v>
      </c>
      <c r="AH2963" s="357">
        <v>946</v>
      </c>
      <c r="AI2963" s="368" t="s">
        <v>2207</v>
      </c>
      <c r="AJ2963" s="357">
        <v>679</v>
      </c>
      <c r="AK2963" s="357">
        <v>755</v>
      </c>
      <c r="AL2963" s="357">
        <v>889</v>
      </c>
      <c r="AM2963" s="357">
        <v>657</v>
      </c>
      <c r="AN2963" s="357">
        <v>732</v>
      </c>
      <c r="AO2963" s="357">
        <v>843</v>
      </c>
      <c r="AP2963" s="362" t="s">
        <v>2207</v>
      </c>
      <c r="AQ2963" s="362" t="s">
        <v>2207</v>
      </c>
      <c r="AR2963" s="362" t="s">
        <v>2207</v>
      </c>
      <c r="AS2963" s="357">
        <v>863</v>
      </c>
      <c r="AT2963" s="105"/>
      <c r="AU2963" s="105" t="s">
        <v>4250</v>
      </c>
      <c r="AV2963" s="126">
        <v>4.5</v>
      </c>
    </row>
    <row r="2964" spans="1:48" ht="23.25" customHeight="1">
      <c r="B2964" s="440"/>
      <c r="D2964" s="105" t="s">
        <v>4251</v>
      </c>
      <c r="E2964" s="164" t="s">
        <v>4251</v>
      </c>
      <c r="F2964" s="165" t="s">
        <v>4313</v>
      </c>
      <c r="G2964" s="126">
        <v>4.5</v>
      </c>
      <c r="H2964" s="166">
        <v>714</v>
      </c>
      <c r="I2964" s="166">
        <v>728</v>
      </c>
      <c r="J2964" s="166">
        <v>838</v>
      </c>
      <c r="K2964" s="357">
        <v>714</v>
      </c>
      <c r="L2964" s="357">
        <v>728</v>
      </c>
      <c r="M2964" s="357">
        <v>838</v>
      </c>
      <c r="N2964" s="357">
        <v>805</v>
      </c>
      <c r="O2964" s="357">
        <v>700</v>
      </c>
      <c r="P2964" s="357">
        <v>728</v>
      </c>
      <c r="Q2964" s="357">
        <v>838</v>
      </c>
      <c r="R2964" s="357">
        <v>775</v>
      </c>
      <c r="S2964" s="362" t="s">
        <v>2207</v>
      </c>
      <c r="T2964" s="362" t="s">
        <v>2207</v>
      </c>
      <c r="U2964" s="362" t="s">
        <v>2207</v>
      </c>
      <c r="V2964" s="362" t="s">
        <v>2207</v>
      </c>
      <c r="W2964" s="362" t="s">
        <v>2207</v>
      </c>
      <c r="X2964" s="357">
        <v>751</v>
      </c>
      <c r="Y2964" s="357">
        <v>829</v>
      </c>
      <c r="Z2964" s="357">
        <v>976</v>
      </c>
      <c r="AA2964" s="357">
        <v>847</v>
      </c>
      <c r="AB2964" s="357">
        <v>730</v>
      </c>
      <c r="AC2964" s="357">
        <v>807</v>
      </c>
      <c r="AD2964" s="357">
        <v>951</v>
      </c>
      <c r="AE2964" s="357">
        <v>824</v>
      </c>
      <c r="AF2964" s="357">
        <v>919</v>
      </c>
      <c r="AG2964" s="357">
        <v>1001</v>
      </c>
      <c r="AH2964" s="357">
        <v>1178</v>
      </c>
      <c r="AI2964" s="368" t="s">
        <v>2207</v>
      </c>
      <c r="AJ2964" s="357">
        <v>751</v>
      </c>
      <c r="AK2964" s="357">
        <v>829</v>
      </c>
      <c r="AL2964" s="357">
        <v>976</v>
      </c>
      <c r="AM2964" s="357">
        <v>730</v>
      </c>
      <c r="AN2964" s="357">
        <v>791</v>
      </c>
      <c r="AO2964" s="357">
        <v>911</v>
      </c>
      <c r="AP2964" s="362" t="s">
        <v>2207</v>
      </c>
      <c r="AQ2964" s="362" t="s">
        <v>2207</v>
      </c>
      <c r="AR2964" s="362" t="s">
        <v>2207</v>
      </c>
      <c r="AS2964" s="362" t="s">
        <v>2207</v>
      </c>
      <c r="AT2964" s="105"/>
      <c r="AU2964" s="105" t="s">
        <v>4251</v>
      </c>
      <c r="AV2964" s="126">
        <v>4.5</v>
      </c>
    </row>
    <row r="2965" spans="1:48" ht="23.25" customHeight="1">
      <c r="A2965" s="396"/>
      <c r="B2965" s="440"/>
      <c r="D2965" s="105" t="s">
        <v>319</v>
      </c>
      <c r="E2965" s="164" t="s">
        <v>319</v>
      </c>
      <c r="F2965" s="165" t="s">
        <v>895</v>
      </c>
      <c r="G2965" s="126">
        <v>7.5</v>
      </c>
      <c r="H2965" s="166">
        <v>965</v>
      </c>
      <c r="I2965" s="166">
        <v>1004</v>
      </c>
      <c r="J2965" s="166">
        <v>1153</v>
      </c>
      <c r="K2965" s="357">
        <v>965</v>
      </c>
      <c r="L2965" s="357">
        <v>1004</v>
      </c>
      <c r="M2965" s="357">
        <v>1153</v>
      </c>
      <c r="N2965" s="357">
        <v>1034</v>
      </c>
      <c r="O2965" s="357">
        <v>948</v>
      </c>
      <c r="P2965" s="357">
        <v>1005</v>
      </c>
      <c r="Q2965" s="357">
        <v>1155</v>
      </c>
      <c r="R2965" s="357">
        <v>950</v>
      </c>
      <c r="S2965" s="362" t="s">
        <v>2207</v>
      </c>
      <c r="T2965" s="362" t="s">
        <v>2207</v>
      </c>
      <c r="U2965" s="362" t="s">
        <v>2207</v>
      </c>
      <c r="V2965" s="362" t="s">
        <v>2207</v>
      </c>
      <c r="W2965" s="362" t="s">
        <v>2207</v>
      </c>
      <c r="X2965" s="357">
        <v>969</v>
      </c>
      <c r="Y2965" s="357">
        <v>1054</v>
      </c>
      <c r="Z2965" s="357">
        <v>1319</v>
      </c>
      <c r="AA2965" s="357">
        <v>1121</v>
      </c>
      <c r="AB2965" s="357">
        <v>1033</v>
      </c>
      <c r="AC2965" s="357">
        <v>1168</v>
      </c>
      <c r="AD2965" s="357">
        <v>1396</v>
      </c>
      <c r="AE2965" s="357">
        <v>1192</v>
      </c>
      <c r="AF2965" s="357">
        <v>1387</v>
      </c>
      <c r="AG2965" s="357">
        <v>1529</v>
      </c>
      <c r="AH2965" s="357">
        <v>1820</v>
      </c>
      <c r="AI2965" s="368" t="s">
        <v>2207</v>
      </c>
      <c r="AJ2965" s="357">
        <v>973</v>
      </c>
      <c r="AK2965" s="357">
        <v>1059</v>
      </c>
      <c r="AL2965" s="357">
        <v>1322</v>
      </c>
      <c r="AM2965" s="357">
        <v>1037</v>
      </c>
      <c r="AN2965" s="357">
        <v>1150</v>
      </c>
      <c r="AO2965" s="357">
        <v>1340</v>
      </c>
      <c r="AP2965" s="362" t="s">
        <v>2207</v>
      </c>
      <c r="AQ2965" s="362" t="s">
        <v>2207</v>
      </c>
      <c r="AR2965" s="362" t="s">
        <v>2207</v>
      </c>
      <c r="AS2965" s="362" t="s">
        <v>2207</v>
      </c>
      <c r="AT2965" s="105"/>
      <c r="AU2965" s="105" t="s">
        <v>319</v>
      </c>
      <c r="AV2965" s="126">
        <v>7.5</v>
      </c>
    </row>
    <row r="2966" spans="1:48" ht="23.25" customHeight="1">
      <c r="B2966" s="440"/>
      <c r="D2966" s="105" t="s">
        <v>320</v>
      </c>
      <c r="E2966" s="164" t="s">
        <v>320</v>
      </c>
      <c r="F2966" s="165" t="s">
        <v>896</v>
      </c>
      <c r="G2966" s="126">
        <v>7.5</v>
      </c>
      <c r="H2966" s="166">
        <v>828</v>
      </c>
      <c r="I2966" s="166">
        <v>869</v>
      </c>
      <c r="J2966" s="166">
        <v>999</v>
      </c>
      <c r="K2966" s="357">
        <v>828</v>
      </c>
      <c r="L2966" s="357">
        <v>869</v>
      </c>
      <c r="M2966" s="357">
        <v>999</v>
      </c>
      <c r="N2966" s="357">
        <v>892</v>
      </c>
      <c r="O2966" s="357">
        <v>812</v>
      </c>
      <c r="P2966" s="357">
        <v>869</v>
      </c>
      <c r="Q2966" s="357">
        <v>999</v>
      </c>
      <c r="R2966" s="357">
        <v>845</v>
      </c>
      <c r="S2966" s="362" t="s">
        <v>2207</v>
      </c>
      <c r="T2966" s="362" t="s">
        <v>2207</v>
      </c>
      <c r="U2966" s="362" t="s">
        <v>2207</v>
      </c>
      <c r="V2966" s="362" t="s">
        <v>2207</v>
      </c>
      <c r="W2966" s="362" t="s">
        <v>2207</v>
      </c>
      <c r="X2966" s="357">
        <v>801</v>
      </c>
      <c r="Y2966" s="357">
        <v>882</v>
      </c>
      <c r="Z2966" s="357">
        <v>1116</v>
      </c>
      <c r="AA2966" s="357">
        <v>934</v>
      </c>
      <c r="AB2966" s="357">
        <v>801</v>
      </c>
      <c r="AC2966" s="357">
        <v>931</v>
      </c>
      <c r="AD2966" s="357">
        <v>1116</v>
      </c>
      <c r="AE2966" s="357">
        <v>934</v>
      </c>
      <c r="AF2966" s="357">
        <v>872</v>
      </c>
      <c r="AG2966" s="357">
        <v>1004</v>
      </c>
      <c r="AH2966" s="357">
        <v>1202</v>
      </c>
      <c r="AI2966" s="368" t="s">
        <v>2207</v>
      </c>
      <c r="AJ2966" s="357">
        <v>804</v>
      </c>
      <c r="AK2966" s="357">
        <v>887</v>
      </c>
      <c r="AL2966" s="357">
        <v>1120</v>
      </c>
      <c r="AM2966" s="357">
        <v>804</v>
      </c>
      <c r="AN2966" s="357">
        <v>917</v>
      </c>
      <c r="AO2966" s="357">
        <v>1073</v>
      </c>
      <c r="AP2966" s="362" t="s">
        <v>2207</v>
      </c>
      <c r="AQ2966" s="362" t="s">
        <v>2207</v>
      </c>
      <c r="AR2966" s="362" t="s">
        <v>2207</v>
      </c>
      <c r="AS2966" s="357">
        <v>1136</v>
      </c>
      <c r="AT2966" s="105"/>
      <c r="AU2966" s="105" t="s">
        <v>320</v>
      </c>
      <c r="AV2966" s="126">
        <v>7.5</v>
      </c>
    </row>
    <row r="2967" spans="1:48" ht="23.25" customHeight="1">
      <c r="B2967" s="440"/>
      <c r="D2967" s="105" t="s">
        <v>321</v>
      </c>
      <c r="E2967" s="164" t="s">
        <v>321</v>
      </c>
      <c r="F2967" s="165" t="s">
        <v>897</v>
      </c>
      <c r="G2967" s="126">
        <v>7.5</v>
      </c>
      <c r="H2967" s="166">
        <v>965</v>
      </c>
      <c r="I2967" s="166">
        <v>1004</v>
      </c>
      <c r="J2967" s="166">
        <v>1153</v>
      </c>
      <c r="K2967" s="357">
        <v>965</v>
      </c>
      <c r="L2967" s="357">
        <v>1004</v>
      </c>
      <c r="M2967" s="357">
        <v>1153</v>
      </c>
      <c r="N2967" s="357">
        <v>1034</v>
      </c>
      <c r="O2967" s="357">
        <v>948</v>
      </c>
      <c r="P2967" s="357">
        <v>1005</v>
      </c>
      <c r="Q2967" s="357">
        <v>1155</v>
      </c>
      <c r="R2967" s="357">
        <v>909</v>
      </c>
      <c r="S2967" s="362" t="s">
        <v>2207</v>
      </c>
      <c r="T2967" s="362" t="s">
        <v>2207</v>
      </c>
      <c r="U2967" s="362" t="s">
        <v>2207</v>
      </c>
      <c r="V2967" s="362" t="s">
        <v>2207</v>
      </c>
      <c r="W2967" s="362" t="s">
        <v>2207</v>
      </c>
      <c r="X2967" s="357">
        <v>969</v>
      </c>
      <c r="Y2967" s="357">
        <v>1054</v>
      </c>
      <c r="Z2967" s="357">
        <v>1319</v>
      </c>
      <c r="AA2967" s="357">
        <v>1121</v>
      </c>
      <c r="AB2967" s="357">
        <v>1033</v>
      </c>
      <c r="AC2967" s="357">
        <v>1168</v>
      </c>
      <c r="AD2967" s="357">
        <v>1396</v>
      </c>
      <c r="AE2967" s="357">
        <v>1192</v>
      </c>
      <c r="AF2967" s="357">
        <v>1387</v>
      </c>
      <c r="AG2967" s="357">
        <v>1529</v>
      </c>
      <c r="AH2967" s="357">
        <v>1820</v>
      </c>
      <c r="AI2967" s="368" t="s">
        <v>2207</v>
      </c>
      <c r="AJ2967" s="357">
        <v>973</v>
      </c>
      <c r="AK2967" s="357">
        <v>1059</v>
      </c>
      <c r="AL2967" s="357">
        <v>1322</v>
      </c>
      <c r="AM2967" s="357">
        <v>1037</v>
      </c>
      <c r="AN2967" s="357">
        <v>1150</v>
      </c>
      <c r="AO2967" s="357">
        <v>1340</v>
      </c>
      <c r="AP2967" s="362" t="s">
        <v>2207</v>
      </c>
      <c r="AQ2967" s="362" t="s">
        <v>2207</v>
      </c>
      <c r="AR2967" s="362" t="s">
        <v>2207</v>
      </c>
      <c r="AS2967" s="362" t="s">
        <v>2207</v>
      </c>
      <c r="AT2967" s="105"/>
      <c r="AU2967" s="105" t="s">
        <v>321</v>
      </c>
      <c r="AV2967" s="126">
        <v>7.5</v>
      </c>
    </row>
    <row r="2968" spans="1:48" ht="23.25" customHeight="1">
      <c r="B2968" s="440"/>
      <c r="D2968" s="105" t="s">
        <v>5477</v>
      </c>
      <c r="E2968" s="13" t="s">
        <v>5477</v>
      </c>
      <c r="F2968" s="2" t="s">
        <v>5472</v>
      </c>
      <c r="G2968">
        <v>8.1999999999999993</v>
      </c>
      <c r="H2968" s="398" t="s">
        <v>2207</v>
      </c>
      <c r="I2968" s="398" t="s">
        <v>2207</v>
      </c>
      <c r="J2968" s="398" t="s">
        <v>2207</v>
      </c>
      <c r="K2968" s="390" t="s">
        <v>2207</v>
      </c>
      <c r="L2968" s="390" t="s">
        <v>2207</v>
      </c>
      <c r="M2968" s="390" t="s">
        <v>2207</v>
      </c>
      <c r="N2968" s="390" t="s">
        <v>2207</v>
      </c>
      <c r="O2968" s="390" t="s">
        <v>2207</v>
      </c>
      <c r="P2968" s="390" t="s">
        <v>2207</v>
      </c>
      <c r="Q2968" s="390" t="s">
        <v>2207</v>
      </c>
      <c r="R2968" s="390" t="s">
        <v>2207</v>
      </c>
      <c r="S2968" s="362" t="s">
        <v>2207</v>
      </c>
      <c r="T2968" s="362" t="s">
        <v>2207</v>
      </c>
      <c r="U2968" s="362" t="s">
        <v>2207</v>
      </c>
      <c r="V2968" s="390" t="s">
        <v>2207</v>
      </c>
      <c r="W2968" s="390" t="s">
        <v>2207</v>
      </c>
      <c r="X2968" s="391">
        <v>969</v>
      </c>
      <c r="Y2968" s="391">
        <v>1054</v>
      </c>
      <c r="Z2968" s="391">
        <v>1319</v>
      </c>
      <c r="AA2968" s="391">
        <v>1121</v>
      </c>
      <c r="AB2968" s="391">
        <v>1033</v>
      </c>
      <c r="AC2968" s="391">
        <v>1168</v>
      </c>
      <c r="AD2968" s="391">
        <v>1396</v>
      </c>
      <c r="AE2968" s="391">
        <v>1192</v>
      </c>
      <c r="AF2968" s="391">
        <v>1387</v>
      </c>
      <c r="AG2968" s="391">
        <v>1529</v>
      </c>
      <c r="AH2968" s="391">
        <v>1820</v>
      </c>
      <c r="AI2968" s="399" t="s">
        <v>2207</v>
      </c>
      <c r="AJ2968" s="391">
        <v>973</v>
      </c>
      <c r="AK2968" s="391">
        <v>1059</v>
      </c>
      <c r="AL2968" s="391">
        <v>1322</v>
      </c>
      <c r="AM2968" s="391">
        <v>1037</v>
      </c>
      <c r="AN2968" s="391">
        <v>1150</v>
      </c>
      <c r="AO2968" s="391">
        <v>1340</v>
      </c>
      <c r="AP2968" s="390" t="s">
        <v>2207</v>
      </c>
      <c r="AQ2968" s="390" t="s">
        <v>2207</v>
      </c>
      <c r="AR2968" s="390" t="s">
        <v>2207</v>
      </c>
      <c r="AS2968" s="390" t="s">
        <v>2207</v>
      </c>
      <c r="AU2968" s="105" t="s">
        <v>5477</v>
      </c>
      <c r="AV2968" s="126">
        <v>8.1999999999999993</v>
      </c>
    </row>
    <row r="2969" spans="1:48" ht="23.25" customHeight="1">
      <c r="B2969" s="440"/>
      <c r="D2969" s="105" t="s">
        <v>5444</v>
      </c>
      <c r="E2969" s="13" t="s">
        <v>5444</v>
      </c>
      <c r="F2969" s="2" t="s">
        <v>5439</v>
      </c>
      <c r="G2969">
        <v>8.1999999999999993</v>
      </c>
      <c r="H2969" s="398" t="s">
        <v>2207</v>
      </c>
      <c r="I2969" s="398" t="s">
        <v>2207</v>
      </c>
      <c r="J2969" s="398" t="s">
        <v>2207</v>
      </c>
      <c r="K2969" s="390" t="s">
        <v>2207</v>
      </c>
      <c r="L2969" s="390" t="s">
        <v>2207</v>
      </c>
      <c r="M2969" s="390" t="s">
        <v>2207</v>
      </c>
      <c r="N2969" s="390" t="s">
        <v>2207</v>
      </c>
      <c r="O2969" s="390" t="s">
        <v>2207</v>
      </c>
      <c r="P2969" s="390" t="s">
        <v>2207</v>
      </c>
      <c r="Q2969" s="390" t="s">
        <v>2207</v>
      </c>
      <c r="R2969" s="390" t="s">
        <v>2207</v>
      </c>
      <c r="S2969" s="362" t="s">
        <v>2207</v>
      </c>
      <c r="T2969" s="362" t="s">
        <v>2207</v>
      </c>
      <c r="U2969" s="362" t="s">
        <v>2207</v>
      </c>
      <c r="V2969" s="390" t="s">
        <v>2207</v>
      </c>
      <c r="W2969" s="390" t="s">
        <v>2207</v>
      </c>
      <c r="X2969" s="391">
        <v>801</v>
      </c>
      <c r="Y2969" s="391">
        <v>882</v>
      </c>
      <c r="Z2969" s="391">
        <v>1116</v>
      </c>
      <c r="AA2969" s="391">
        <v>934</v>
      </c>
      <c r="AB2969" s="391">
        <v>801</v>
      </c>
      <c r="AC2969" s="391">
        <v>931</v>
      </c>
      <c r="AD2969" s="391">
        <v>1116</v>
      </c>
      <c r="AE2969" s="391">
        <v>934</v>
      </c>
      <c r="AF2969" s="391">
        <v>872</v>
      </c>
      <c r="AG2969" s="391">
        <v>1004</v>
      </c>
      <c r="AH2969" s="391">
        <v>1202</v>
      </c>
      <c r="AI2969" s="399" t="s">
        <v>2207</v>
      </c>
      <c r="AJ2969" s="391">
        <v>804</v>
      </c>
      <c r="AK2969" s="391">
        <v>887</v>
      </c>
      <c r="AL2969" s="391">
        <v>1120</v>
      </c>
      <c r="AM2969" s="391">
        <v>804</v>
      </c>
      <c r="AN2969" s="391">
        <v>917</v>
      </c>
      <c r="AO2969" s="391">
        <v>1073</v>
      </c>
      <c r="AP2969" s="390" t="s">
        <v>2207</v>
      </c>
      <c r="AQ2969" s="390" t="s">
        <v>2207</v>
      </c>
      <c r="AR2969" s="390" t="s">
        <v>2207</v>
      </c>
      <c r="AS2969" s="391">
        <v>1186</v>
      </c>
      <c r="AU2969" s="105" t="s">
        <v>5444</v>
      </c>
      <c r="AV2969" s="126">
        <v>8.1999999999999993</v>
      </c>
    </row>
    <row r="2970" spans="1:48" ht="23.25" customHeight="1">
      <c r="B2970" s="440"/>
      <c r="D2970" s="105" t="s">
        <v>5510</v>
      </c>
      <c r="E2970" s="13" t="s">
        <v>5510</v>
      </c>
      <c r="F2970" s="2" t="s">
        <v>5505</v>
      </c>
      <c r="G2970">
        <v>8.1999999999999993</v>
      </c>
      <c r="H2970" s="398" t="s">
        <v>2207</v>
      </c>
      <c r="I2970" s="398" t="s">
        <v>2207</v>
      </c>
      <c r="J2970" s="398" t="s">
        <v>2207</v>
      </c>
      <c r="K2970" s="390" t="s">
        <v>2207</v>
      </c>
      <c r="L2970" s="390" t="s">
        <v>2207</v>
      </c>
      <c r="M2970" s="390" t="s">
        <v>2207</v>
      </c>
      <c r="N2970" s="390" t="s">
        <v>2207</v>
      </c>
      <c r="O2970" s="390" t="s">
        <v>2207</v>
      </c>
      <c r="P2970" s="390" t="s">
        <v>2207</v>
      </c>
      <c r="Q2970" s="390" t="s">
        <v>2207</v>
      </c>
      <c r="R2970" s="390" t="s">
        <v>2207</v>
      </c>
      <c r="S2970" s="362" t="s">
        <v>2207</v>
      </c>
      <c r="T2970" s="362" t="s">
        <v>2207</v>
      </c>
      <c r="U2970" s="362" t="s">
        <v>2207</v>
      </c>
      <c r="V2970" s="390" t="s">
        <v>2207</v>
      </c>
      <c r="W2970" s="390" t="s">
        <v>2207</v>
      </c>
      <c r="X2970" s="391">
        <v>969</v>
      </c>
      <c r="Y2970" s="391">
        <v>1054</v>
      </c>
      <c r="Z2970" s="391">
        <v>1319</v>
      </c>
      <c r="AA2970" s="391">
        <v>1121</v>
      </c>
      <c r="AB2970" s="391">
        <v>1033</v>
      </c>
      <c r="AC2970" s="391">
        <v>1168</v>
      </c>
      <c r="AD2970" s="391">
        <v>1396</v>
      </c>
      <c r="AE2970" s="391">
        <v>1192</v>
      </c>
      <c r="AF2970" s="391">
        <v>1387</v>
      </c>
      <c r="AG2970" s="391">
        <v>1529</v>
      </c>
      <c r="AH2970" s="391">
        <v>1820</v>
      </c>
      <c r="AI2970" s="399" t="s">
        <v>2207</v>
      </c>
      <c r="AJ2970" s="391">
        <v>973</v>
      </c>
      <c r="AK2970" s="391">
        <v>1059</v>
      </c>
      <c r="AL2970" s="391">
        <v>1322</v>
      </c>
      <c r="AM2970" s="391">
        <v>1037</v>
      </c>
      <c r="AN2970" s="391">
        <v>1150</v>
      </c>
      <c r="AO2970" s="391">
        <v>1340</v>
      </c>
      <c r="AP2970" s="390" t="s">
        <v>2207</v>
      </c>
      <c r="AQ2970" s="390" t="s">
        <v>2207</v>
      </c>
      <c r="AR2970" s="390" t="s">
        <v>2207</v>
      </c>
      <c r="AS2970" s="390" t="s">
        <v>2207</v>
      </c>
      <c r="AU2970" s="105" t="s">
        <v>5510</v>
      </c>
      <c r="AV2970" s="126">
        <v>8.1999999999999993</v>
      </c>
    </row>
    <row r="2971" spans="1:48" ht="23.25" customHeight="1">
      <c r="B2971" s="440"/>
      <c r="D2971" s="105" t="s">
        <v>323</v>
      </c>
      <c r="E2971" s="164" t="s">
        <v>323</v>
      </c>
      <c r="F2971" s="165" t="s">
        <v>899</v>
      </c>
      <c r="G2971" s="126">
        <v>9</v>
      </c>
      <c r="H2971" s="166">
        <v>1078</v>
      </c>
      <c r="I2971" s="166">
        <v>1122</v>
      </c>
      <c r="J2971" s="166">
        <v>1288</v>
      </c>
      <c r="K2971" s="357">
        <v>1078</v>
      </c>
      <c r="L2971" s="357">
        <v>1122</v>
      </c>
      <c r="M2971" s="357">
        <v>1288</v>
      </c>
      <c r="N2971" s="357">
        <v>1154</v>
      </c>
      <c r="O2971" s="357">
        <v>1059</v>
      </c>
      <c r="P2971" s="357">
        <v>1124</v>
      </c>
      <c r="Q2971" s="357">
        <v>1290</v>
      </c>
      <c r="R2971" s="357">
        <v>1062</v>
      </c>
      <c r="S2971" s="362" t="s">
        <v>2207</v>
      </c>
      <c r="T2971" s="362" t="s">
        <v>2207</v>
      </c>
      <c r="U2971" s="362" t="s">
        <v>2207</v>
      </c>
      <c r="V2971" s="362" t="s">
        <v>2207</v>
      </c>
      <c r="W2971" s="362" t="s">
        <v>2207</v>
      </c>
      <c r="X2971" s="357">
        <v>1069</v>
      </c>
      <c r="Y2971" s="357">
        <v>1163</v>
      </c>
      <c r="Z2971" s="357">
        <v>1463</v>
      </c>
      <c r="AA2971" s="357">
        <v>1237</v>
      </c>
      <c r="AB2971" s="357">
        <v>1133</v>
      </c>
      <c r="AC2971" s="357">
        <v>1288</v>
      </c>
      <c r="AD2971" s="357">
        <v>1539</v>
      </c>
      <c r="AE2971" s="357">
        <v>1308</v>
      </c>
      <c r="AF2971" s="357">
        <v>1487</v>
      </c>
      <c r="AG2971" s="357">
        <v>1649</v>
      </c>
      <c r="AH2971" s="357">
        <v>1964</v>
      </c>
      <c r="AI2971" s="368" t="s">
        <v>2207</v>
      </c>
      <c r="AJ2971" s="357">
        <v>1073</v>
      </c>
      <c r="AK2971" s="357">
        <v>1169</v>
      </c>
      <c r="AL2971" s="357">
        <v>1467</v>
      </c>
      <c r="AM2971" s="357">
        <v>1137</v>
      </c>
      <c r="AN2971" s="357">
        <v>1268</v>
      </c>
      <c r="AO2971" s="357">
        <v>1479</v>
      </c>
      <c r="AP2971" s="362" t="s">
        <v>2207</v>
      </c>
      <c r="AQ2971" s="362" t="s">
        <v>2207</v>
      </c>
      <c r="AR2971" s="362" t="s">
        <v>2207</v>
      </c>
      <c r="AS2971" s="362" t="s">
        <v>2207</v>
      </c>
      <c r="AT2971" s="105"/>
      <c r="AU2971" s="105" t="s">
        <v>323</v>
      </c>
      <c r="AV2971" s="126">
        <v>9</v>
      </c>
    </row>
    <row r="2972" spans="1:48" ht="23.25" customHeight="1">
      <c r="B2972" s="440"/>
      <c r="D2972" s="105" t="s">
        <v>324</v>
      </c>
      <c r="E2972" s="164" t="s">
        <v>324</v>
      </c>
      <c r="F2972" s="165" t="s">
        <v>900</v>
      </c>
      <c r="G2972" s="126">
        <v>9</v>
      </c>
      <c r="H2972" s="166">
        <v>937</v>
      </c>
      <c r="I2972" s="166">
        <v>983</v>
      </c>
      <c r="J2972" s="166">
        <v>1130</v>
      </c>
      <c r="K2972" s="357">
        <v>937</v>
      </c>
      <c r="L2972" s="357">
        <v>983</v>
      </c>
      <c r="M2972" s="357">
        <v>1130</v>
      </c>
      <c r="N2972" s="357">
        <v>1008</v>
      </c>
      <c r="O2972" s="357">
        <v>919</v>
      </c>
      <c r="P2972" s="357">
        <v>983</v>
      </c>
      <c r="Q2972" s="357">
        <v>1130</v>
      </c>
      <c r="R2972" s="357">
        <v>953</v>
      </c>
      <c r="S2972" s="362" t="s">
        <v>2207</v>
      </c>
      <c r="T2972" s="362" t="s">
        <v>2207</v>
      </c>
      <c r="U2972" s="362" t="s">
        <v>2207</v>
      </c>
      <c r="V2972" s="362" t="s">
        <v>2207</v>
      </c>
      <c r="W2972" s="362" t="s">
        <v>2207</v>
      </c>
      <c r="X2972" s="357">
        <v>900</v>
      </c>
      <c r="Y2972" s="357">
        <v>991</v>
      </c>
      <c r="Z2972" s="357">
        <v>1260</v>
      </c>
      <c r="AA2972" s="357">
        <v>1049</v>
      </c>
      <c r="AB2972" s="357">
        <v>900</v>
      </c>
      <c r="AC2972" s="357">
        <v>1050</v>
      </c>
      <c r="AD2972" s="357">
        <v>1260</v>
      </c>
      <c r="AE2972" s="357">
        <v>1049</v>
      </c>
      <c r="AF2972" s="357">
        <v>971</v>
      </c>
      <c r="AG2972" s="357">
        <v>1123</v>
      </c>
      <c r="AH2972" s="357">
        <v>1346</v>
      </c>
      <c r="AI2972" s="368" t="s">
        <v>2207</v>
      </c>
      <c r="AJ2972" s="357">
        <v>905</v>
      </c>
      <c r="AK2972" s="357">
        <v>997</v>
      </c>
      <c r="AL2972" s="357">
        <v>1264</v>
      </c>
      <c r="AM2972" s="357">
        <v>905</v>
      </c>
      <c r="AN2972" s="357">
        <v>1035</v>
      </c>
      <c r="AO2972" s="357">
        <v>1212</v>
      </c>
      <c r="AP2972" s="362" t="s">
        <v>2207</v>
      </c>
      <c r="AQ2972" s="362" t="s">
        <v>2207</v>
      </c>
      <c r="AR2972" s="362" t="s">
        <v>2207</v>
      </c>
      <c r="AS2972" s="357">
        <v>1236</v>
      </c>
      <c r="AT2972" s="105"/>
      <c r="AU2972" s="105" t="s">
        <v>324</v>
      </c>
      <c r="AV2972" s="126">
        <v>9</v>
      </c>
    </row>
    <row r="2973" spans="1:48" ht="23.25" customHeight="1">
      <c r="B2973" s="440"/>
      <c r="D2973" s="105" t="s">
        <v>325</v>
      </c>
      <c r="E2973" s="164" t="s">
        <v>325</v>
      </c>
      <c r="F2973" s="165" t="s">
        <v>901</v>
      </c>
      <c r="G2973" s="126">
        <v>9</v>
      </c>
      <c r="H2973" s="166">
        <v>1078</v>
      </c>
      <c r="I2973" s="166">
        <v>1122</v>
      </c>
      <c r="J2973" s="166">
        <v>1288</v>
      </c>
      <c r="K2973" s="357">
        <v>1078</v>
      </c>
      <c r="L2973" s="357">
        <v>1122</v>
      </c>
      <c r="M2973" s="357">
        <v>1288</v>
      </c>
      <c r="N2973" s="357">
        <v>1154</v>
      </c>
      <c r="O2973" s="357">
        <v>1059</v>
      </c>
      <c r="P2973" s="357">
        <v>1124</v>
      </c>
      <c r="Q2973" s="357">
        <v>1290</v>
      </c>
      <c r="R2973" s="357">
        <v>1019</v>
      </c>
      <c r="S2973" s="362" t="s">
        <v>2207</v>
      </c>
      <c r="T2973" s="362" t="s">
        <v>2207</v>
      </c>
      <c r="U2973" s="362" t="s">
        <v>2207</v>
      </c>
      <c r="V2973" s="362" t="s">
        <v>2207</v>
      </c>
      <c r="W2973" s="362" t="s">
        <v>2207</v>
      </c>
      <c r="X2973" s="357">
        <v>1069</v>
      </c>
      <c r="Y2973" s="357">
        <v>1163</v>
      </c>
      <c r="Z2973" s="357">
        <v>1463</v>
      </c>
      <c r="AA2973" s="357">
        <v>1237</v>
      </c>
      <c r="AB2973" s="357">
        <v>1133</v>
      </c>
      <c r="AC2973" s="357">
        <v>1288</v>
      </c>
      <c r="AD2973" s="357">
        <v>1539</v>
      </c>
      <c r="AE2973" s="357">
        <v>1308</v>
      </c>
      <c r="AF2973" s="357">
        <v>1487</v>
      </c>
      <c r="AG2973" s="357">
        <v>1649</v>
      </c>
      <c r="AH2973" s="357">
        <v>1964</v>
      </c>
      <c r="AI2973" s="368" t="s">
        <v>2207</v>
      </c>
      <c r="AJ2973" s="357">
        <v>1073</v>
      </c>
      <c r="AK2973" s="357">
        <v>1169</v>
      </c>
      <c r="AL2973" s="357">
        <v>1467</v>
      </c>
      <c r="AM2973" s="357">
        <v>1137</v>
      </c>
      <c r="AN2973" s="357">
        <v>1268</v>
      </c>
      <c r="AO2973" s="357">
        <v>1479</v>
      </c>
      <c r="AP2973" s="362" t="s">
        <v>2207</v>
      </c>
      <c r="AQ2973" s="362" t="s">
        <v>2207</v>
      </c>
      <c r="AR2973" s="362" t="s">
        <v>2207</v>
      </c>
      <c r="AS2973" s="362" t="s">
        <v>2207</v>
      </c>
      <c r="AT2973" s="105"/>
      <c r="AU2973" s="105" t="s">
        <v>325</v>
      </c>
      <c r="AV2973" s="126">
        <v>9</v>
      </c>
    </row>
    <row r="2974" spans="1:48" ht="23.25" customHeight="1">
      <c r="B2974" s="440"/>
      <c r="D2974" s="105" t="s">
        <v>3113</v>
      </c>
      <c r="E2974" s="164" t="s">
        <v>3113</v>
      </c>
      <c r="F2974" s="165" t="s">
        <v>3827</v>
      </c>
      <c r="G2974" s="126">
        <v>9.6999999999999993</v>
      </c>
      <c r="H2974" s="166">
        <v>1100</v>
      </c>
      <c r="I2974" s="166">
        <v>1147</v>
      </c>
      <c r="J2974" s="166">
        <v>1385</v>
      </c>
      <c r="K2974" s="357">
        <v>1100</v>
      </c>
      <c r="L2974" s="357">
        <v>1147</v>
      </c>
      <c r="M2974" s="357">
        <v>1385</v>
      </c>
      <c r="N2974" s="357">
        <v>1258</v>
      </c>
      <c r="O2974" s="357">
        <v>1080</v>
      </c>
      <c r="P2974" s="357">
        <v>1149</v>
      </c>
      <c r="Q2974" s="357">
        <v>1579</v>
      </c>
      <c r="R2974" s="357">
        <v>1216</v>
      </c>
      <c r="S2974" s="362" t="s">
        <v>2207</v>
      </c>
      <c r="T2974" s="362" t="s">
        <v>2207</v>
      </c>
      <c r="U2974" s="362" t="s">
        <v>2207</v>
      </c>
      <c r="V2974" s="362" t="s">
        <v>2207</v>
      </c>
      <c r="W2974" s="362" t="s">
        <v>2207</v>
      </c>
      <c r="X2974" s="357">
        <v>1165</v>
      </c>
      <c r="Y2974" s="357">
        <v>1330</v>
      </c>
      <c r="Z2974" s="357">
        <v>1568</v>
      </c>
      <c r="AA2974" s="357">
        <v>1329</v>
      </c>
      <c r="AB2974" s="357">
        <v>1209</v>
      </c>
      <c r="AC2974" s="357">
        <v>1375</v>
      </c>
      <c r="AD2974" s="357">
        <v>1620</v>
      </c>
      <c r="AE2974" s="357">
        <v>1377</v>
      </c>
      <c r="AF2974" s="357">
        <v>1550</v>
      </c>
      <c r="AG2974" s="357">
        <v>1723</v>
      </c>
      <c r="AH2974" s="357">
        <v>2030</v>
      </c>
      <c r="AI2974" s="368" t="s">
        <v>2207</v>
      </c>
      <c r="AJ2974" s="357">
        <v>1165</v>
      </c>
      <c r="AK2974" s="357">
        <v>1330</v>
      </c>
      <c r="AL2974" s="357">
        <v>1568</v>
      </c>
      <c r="AM2974" s="357">
        <v>1209</v>
      </c>
      <c r="AN2974" s="357">
        <v>1348</v>
      </c>
      <c r="AO2974" s="357">
        <v>1553</v>
      </c>
      <c r="AP2974" s="362" t="s">
        <v>2207</v>
      </c>
      <c r="AQ2974" s="362" t="s">
        <v>2207</v>
      </c>
      <c r="AR2974" s="362" t="s">
        <v>2207</v>
      </c>
      <c r="AS2974" s="362" t="s">
        <v>2207</v>
      </c>
      <c r="AT2974" s="105"/>
      <c r="AU2974" s="105" t="s">
        <v>3113</v>
      </c>
      <c r="AV2974" s="126">
        <v>9.6999999999999993</v>
      </c>
    </row>
    <row r="2975" spans="1:48" ht="23.25" customHeight="1">
      <c r="B2975" s="440"/>
      <c r="D2975" s="105" t="s">
        <v>3114</v>
      </c>
      <c r="E2975" s="164" t="s">
        <v>3114</v>
      </c>
      <c r="F2975" s="165" t="s">
        <v>3828</v>
      </c>
      <c r="G2975" s="126">
        <v>9.6999999999999993</v>
      </c>
      <c r="H2975" s="166">
        <v>969</v>
      </c>
      <c r="I2975" s="166">
        <v>1020</v>
      </c>
      <c r="J2975" s="166">
        <v>1227</v>
      </c>
      <c r="K2975" s="357">
        <v>969</v>
      </c>
      <c r="L2975" s="357">
        <v>1020</v>
      </c>
      <c r="M2975" s="357">
        <v>1227</v>
      </c>
      <c r="N2975" s="357">
        <v>1110</v>
      </c>
      <c r="O2975" s="357">
        <v>951</v>
      </c>
      <c r="P2975" s="357">
        <v>1020</v>
      </c>
      <c r="Q2975" s="357">
        <v>1174</v>
      </c>
      <c r="R2975" s="357">
        <v>1076</v>
      </c>
      <c r="S2975" s="362" t="s">
        <v>2207</v>
      </c>
      <c r="T2975" s="362" t="s">
        <v>2207</v>
      </c>
      <c r="U2975" s="362" t="s">
        <v>2207</v>
      </c>
      <c r="V2975" s="362" t="s">
        <v>2207</v>
      </c>
      <c r="W2975" s="362" t="s">
        <v>2207</v>
      </c>
      <c r="X2975" s="357">
        <v>984</v>
      </c>
      <c r="Y2975" s="357">
        <v>1146</v>
      </c>
      <c r="Z2975" s="357">
        <v>1351</v>
      </c>
      <c r="AA2975" s="357">
        <v>1128</v>
      </c>
      <c r="AB2975" s="357">
        <v>984</v>
      </c>
      <c r="AC2975" s="357">
        <v>1160</v>
      </c>
      <c r="AD2975" s="357">
        <v>1367</v>
      </c>
      <c r="AE2975" s="357">
        <v>1128</v>
      </c>
      <c r="AF2975" s="357">
        <v>1053</v>
      </c>
      <c r="AG2975" s="357">
        <v>1216</v>
      </c>
      <c r="AH2975" s="357">
        <v>1433</v>
      </c>
      <c r="AI2975" s="368" t="s">
        <v>2207</v>
      </c>
      <c r="AJ2975" s="357">
        <v>984</v>
      </c>
      <c r="AK2975" s="357">
        <v>1146</v>
      </c>
      <c r="AL2975" s="357">
        <v>1351</v>
      </c>
      <c r="AM2975" s="357">
        <v>984</v>
      </c>
      <c r="AN2975" s="357">
        <v>1137</v>
      </c>
      <c r="AO2975" s="357">
        <v>1310</v>
      </c>
      <c r="AP2975" s="362" t="s">
        <v>2207</v>
      </c>
      <c r="AQ2975" s="362" t="s">
        <v>2207</v>
      </c>
      <c r="AR2975" s="362" t="s">
        <v>2207</v>
      </c>
      <c r="AS2975" s="357">
        <v>1329</v>
      </c>
      <c r="AT2975" s="105"/>
      <c r="AU2975" s="105" t="s">
        <v>3114</v>
      </c>
      <c r="AV2975" s="126">
        <v>9.6999999999999993</v>
      </c>
    </row>
    <row r="2976" spans="1:48" ht="23.25" customHeight="1">
      <c r="B2976" s="440"/>
      <c r="D2976" s="105" t="s">
        <v>3115</v>
      </c>
      <c r="E2976" s="164" t="s">
        <v>3115</v>
      </c>
      <c r="F2976" s="165" t="s">
        <v>3829</v>
      </c>
      <c r="G2976" s="126">
        <v>9.6999999999999993</v>
      </c>
      <c r="H2976" s="166">
        <v>1100</v>
      </c>
      <c r="I2976" s="166">
        <v>1147</v>
      </c>
      <c r="J2976" s="166">
        <v>1385</v>
      </c>
      <c r="K2976" s="357">
        <v>1100</v>
      </c>
      <c r="L2976" s="357">
        <v>1147</v>
      </c>
      <c r="M2976" s="357">
        <v>1385</v>
      </c>
      <c r="N2976" s="357">
        <v>1258</v>
      </c>
      <c r="O2976" s="357">
        <v>1080</v>
      </c>
      <c r="P2976" s="357">
        <v>1149</v>
      </c>
      <c r="Q2976" s="357">
        <v>1579</v>
      </c>
      <c r="R2976" s="357">
        <v>1216</v>
      </c>
      <c r="S2976" s="362" t="s">
        <v>2207</v>
      </c>
      <c r="T2976" s="362" t="s">
        <v>2207</v>
      </c>
      <c r="U2976" s="362" t="s">
        <v>2207</v>
      </c>
      <c r="V2976" s="362" t="s">
        <v>2207</v>
      </c>
      <c r="W2976" s="362" t="s">
        <v>2207</v>
      </c>
      <c r="X2976" s="357">
        <v>1165</v>
      </c>
      <c r="Y2976" s="357">
        <v>1330</v>
      </c>
      <c r="Z2976" s="357">
        <v>1568</v>
      </c>
      <c r="AA2976" s="357">
        <v>1329</v>
      </c>
      <c r="AB2976" s="357">
        <v>1209</v>
      </c>
      <c r="AC2976" s="357">
        <v>1375</v>
      </c>
      <c r="AD2976" s="357">
        <v>1620</v>
      </c>
      <c r="AE2976" s="357">
        <v>1377</v>
      </c>
      <c r="AF2976" s="357">
        <v>1550</v>
      </c>
      <c r="AG2976" s="357">
        <v>1723</v>
      </c>
      <c r="AH2976" s="357">
        <v>2030</v>
      </c>
      <c r="AI2976" s="368" t="s">
        <v>2207</v>
      </c>
      <c r="AJ2976" s="357">
        <v>1165</v>
      </c>
      <c r="AK2976" s="357">
        <v>1330</v>
      </c>
      <c r="AL2976" s="357">
        <v>1568</v>
      </c>
      <c r="AM2976" s="357">
        <v>1209</v>
      </c>
      <c r="AN2976" s="357">
        <v>1348</v>
      </c>
      <c r="AO2976" s="357">
        <v>1553</v>
      </c>
      <c r="AP2976" s="362" t="s">
        <v>2207</v>
      </c>
      <c r="AQ2976" s="362" t="s">
        <v>2207</v>
      </c>
      <c r="AR2976" s="362" t="s">
        <v>2207</v>
      </c>
      <c r="AS2976" s="362" t="s">
        <v>2207</v>
      </c>
      <c r="AT2976" s="105"/>
      <c r="AU2976" s="105" t="s">
        <v>3115</v>
      </c>
      <c r="AV2976" s="126">
        <v>9.6999999999999993</v>
      </c>
    </row>
    <row r="2977" spans="1:48" ht="23.25" customHeight="1">
      <c r="B2977" s="440"/>
      <c r="D2977" s="105" t="s">
        <v>327</v>
      </c>
      <c r="E2977" s="164" t="s">
        <v>327</v>
      </c>
      <c r="F2977" s="165" t="s">
        <v>903</v>
      </c>
      <c r="G2977" s="126">
        <v>10.5</v>
      </c>
      <c r="H2977" s="166">
        <v>1179</v>
      </c>
      <c r="I2977" s="166">
        <v>1230</v>
      </c>
      <c r="J2977" s="166">
        <v>1413</v>
      </c>
      <c r="K2977" s="357">
        <v>1179</v>
      </c>
      <c r="L2977" s="357">
        <v>1230</v>
      </c>
      <c r="M2977" s="357">
        <v>1413</v>
      </c>
      <c r="N2977" s="357">
        <v>1263</v>
      </c>
      <c r="O2977" s="357">
        <v>1158</v>
      </c>
      <c r="P2977" s="357">
        <v>1232</v>
      </c>
      <c r="Q2977" s="357">
        <v>1415</v>
      </c>
      <c r="R2977" s="357">
        <v>1161</v>
      </c>
      <c r="S2977" s="362" t="s">
        <v>2207</v>
      </c>
      <c r="T2977" s="362" t="s">
        <v>2207</v>
      </c>
      <c r="U2977" s="362" t="s">
        <v>2207</v>
      </c>
      <c r="V2977" s="362" t="s">
        <v>2207</v>
      </c>
      <c r="W2977" s="362" t="s">
        <v>2207</v>
      </c>
      <c r="X2977" s="357">
        <v>1158</v>
      </c>
      <c r="Y2977" s="357">
        <v>1265</v>
      </c>
      <c r="Z2977" s="357">
        <v>1598</v>
      </c>
      <c r="AA2977" s="357">
        <v>1342</v>
      </c>
      <c r="AB2977" s="357">
        <v>1222</v>
      </c>
      <c r="AC2977" s="357">
        <v>1399</v>
      </c>
      <c r="AD2977" s="357">
        <v>1675</v>
      </c>
      <c r="AE2977" s="357">
        <v>1413</v>
      </c>
      <c r="AF2977" s="357">
        <v>1576</v>
      </c>
      <c r="AG2977" s="357">
        <v>1760</v>
      </c>
      <c r="AH2977" s="357">
        <v>2099</v>
      </c>
      <c r="AI2977" s="368" t="s">
        <v>2207</v>
      </c>
      <c r="AJ2977" s="357">
        <v>1162</v>
      </c>
      <c r="AK2977" s="357">
        <v>1270</v>
      </c>
      <c r="AL2977" s="357">
        <v>1602</v>
      </c>
      <c r="AM2977" s="357">
        <v>1226</v>
      </c>
      <c r="AN2977" s="357">
        <v>1377</v>
      </c>
      <c r="AO2977" s="357">
        <v>1609</v>
      </c>
      <c r="AP2977" s="362" t="s">
        <v>2207</v>
      </c>
      <c r="AQ2977" s="362" t="s">
        <v>2207</v>
      </c>
      <c r="AR2977" s="362" t="s">
        <v>2207</v>
      </c>
      <c r="AS2977" s="362" t="s">
        <v>2207</v>
      </c>
      <c r="AT2977" s="105"/>
      <c r="AU2977" s="105" t="s">
        <v>327</v>
      </c>
      <c r="AV2977" s="126">
        <v>10.5</v>
      </c>
    </row>
    <row r="2978" spans="1:48" ht="23.25" customHeight="1">
      <c r="B2978" s="440"/>
      <c r="D2978" s="105" t="s">
        <v>328</v>
      </c>
      <c r="E2978" s="164" t="s">
        <v>328</v>
      </c>
      <c r="F2978" s="165" t="s">
        <v>904</v>
      </c>
      <c r="G2978" s="126">
        <v>10.5</v>
      </c>
      <c r="H2978" s="166">
        <v>1034</v>
      </c>
      <c r="I2978" s="166">
        <v>1087</v>
      </c>
      <c r="J2978" s="166">
        <v>1250</v>
      </c>
      <c r="K2978" s="357">
        <v>1034</v>
      </c>
      <c r="L2978" s="357">
        <v>1087</v>
      </c>
      <c r="M2978" s="357">
        <v>1250</v>
      </c>
      <c r="N2978" s="357">
        <v>1113</v>
      </c>
      <c r="O2978" s="357">
        <v>1014</v>
      </c>
      <c r="P2978" s="357">
        <v>1087</v>
      </c>
      <c r="Q2978" s="357">
        <v>1250</v>
      </c>
      <c r="R2978" s="357">
        <v>1048</v>
      </c>
      <c r="S2978" s="362" t="s">
        <v>2207</v>
      </c>
      <c r="T2978" s="362" t="s">
        <v>2207</v>
      </c>
      <c r="U2978" s="362" t="s">
        <v>2207</v>
      </c>
      <c r="V2978" s="362" t="s">
        <v>2207</v>
      </c>
      <c r="W2978" s="362" t="s">
        <v>2207</v>
      </c>
      <c r="X2978" s="357">
        <v>989</v>
      </c>
      <c r="Y2978" s="357">
        <v>1092</v>
      </c>
      <c r="Z2978" s="357">
        <v>1395</v>
      </c>
      <c r="AA2978" s="357">
        <v>1155</v>
      </c>
      <c r="AB2978" s="357">
        <v>989</v>
      </c>
      <c r="AC2978" s="357">
        <v>1162</v>
      </c>
      <c r="AD2978" s="357">
        <v>1395</v>
      </c>
      <c r="AE2978" s="357">
        <v>1155</v>
      </c>
      <c r="AF2978" s="357">
        <v>1060</v>
      </c>
      <c r="AG2978" s="357">
        <v>1234</v>
      </c>
      <c r="AH2978" s="357">
        <v>1481</v>
      </c>
      <c r="AI2978" s="368" t="s">
        <v>2207</v>
      </c>
      <c r="AJ2978" s="357">
        <v>994</v>
      </c>
      <c r="AK2978" s="357">
        <v>1098</v>
      </c>
      <c r="AL2978" s="357">
        <v>1399</v>
      </c>
      <c r="AM2978" s="357">
        <v>994</v>
      </c>
      <c r="AN2978" s="357">
        <v>1145</v>
      </c>
      <c r="AO2978" s="357">
        <v>1341</v>
      </c>
      <c r="AP2978" s="362" t="s">
        <v>2207</v>
      </c>
      <c r="AQ2978" s="362" t="s">
        <v>2207</v>
      </c>
      <c r="AR2978" s="362" t="s">
        <v>2207</v>
      </c>
      <c r="AS2978" s="357">
        <v>1381</v>
      </c>
      <c r="AT2978" s="105"/>
      <c r="AU2978" s="105" t="s">
        <v>328</v>
      </c>
      <c r="AV2978" s="126">
        <v>10.5</v>
      </c>
    </row>
    <row r="2979" spans="1:48" ht="23.25" customHeight="1">
      <c r="B2979" s="440"/>
      <c r="D2979" s="105" t="s">
        <v>329</v>
      </c>
      <c r="E2979" s="164" t="s">
        <v>329</v>
      </c>
      <c r="F2979" s="165" t="s">
        <v>905</v>
      </c>
      <c r="G2979" s="126">
        <v>10.5</v>
      </c>
      <c r="H2979" s="166">
        <v>1179</v>
      </c>
      <c r="I2979" s="166">
        <v>1230</v>
      </c>
      <c r="J2979" s="166">
        <v>1413</v>
      </c>
      <c r="K2979" s="357">
        <v>1179</v>
      </c>
      <c r="L2979" s="357">
        <v>1230</v>
      </c>
      <c r="M2979" s="357">
        <v>1413</v>
      </c>
      <c r="N2979" s="357">
        <v>1263</v>
      </c>
      <c r="O2979" s="357">
        <v>1158</v>
      </c>
      <c r="P2979" s="357">
        <v>1232</v>
      </c>
      <c r="Q2979" s="357">
        <v>1415</v>
      </c>
      <c r="R2979" s="357">
        <v>1136</v>
      </c>
      <c r="S2979" s="362" t="s">
        <v>2207</v>
      </c>
      <c r="T2979" s="362" t="s">
        <v>2207</v>
      </c>
      <c r="U2979" s="362" t="s">
        <v>2207</v>
      </c>
      <c r="V2979" s="362" t="s">
        <v>2207</v>
      </c>
      <c r="W2979" s="362" t="s">
        <v>2207</v>
      </c>
      <c r="X2979" s="357">
        <v>1158</v>
      </c>
      <c r="Y2979" s="357">
        <v>1265</v>
      </c>
      <c r="Z2979" s="357">
        <v>1598</v>
      </c>
      <c r="AA2979" s="357">
        <v>1342</v>
      </c>
      <c r="AB2979" s="357">
        <v>1222</v>
      </c>
      <c r="AC2979" s="357">
        <v>1399</v>
      </c>
      <c r="AD2979" s="357">
        <v>1675</v>
      </c>
      <c r="AE2979" s="357">
        <v>1413</v>
      </c>
      <c r="AF2979" s="357">
        <v>1576</v>
      </c>
      <c r="AG2979" s="357">
        <v>1760</v>
      </c>
      <c r="AH2979" s="357">
        <v>2099</v>
      </c>
      <c r="AI2979" s="368" t="s">
        <v>2207</v>
      </c>
      <c r="AJ2979" s="357">
        <v>1162</v>
      </c>
      <c r="AK2979" s="357">
        <v>1270</v>
      </c>
      <c r="AL2979" s="357">
        <v>1602</v>
      </c>
      <c r="AM2979" s="357">
        <v>1226</v>
      </c>
      <c r="AN2979" s="357">
        <v>1377</v>
      </c>
      <c r="AO2979" s="357">
        <v>1609</v>
      </c>
      <c r="AP2979" s="362" t="s">
        <v>2207</v>
      </c>
      <c r="AQ2979" s="362" t="s">
        <v>2207</v>
      </c>
      <c r="AR2979" s="362" t="s">
        <v>2207</v>
      </c>
      <c r="AS2979" s="362" t="s">
        <v>2207</v>
      </c>
      <c r="AT2979" s="105"/>
      <c r="AU2979" s="105" t="s">
        <v>329</v>
      </c>
      <c r="AV2979" s="126">
        <v>10.5</v>
      </c>
    </row>
    <row r="2980" spans="1:48" ht="23.25" customHeight="1">
      <c r="B2980" s="440"/>
      <c r="D2980" s="105" t="s">
        <v>3117</v>
      </c>
      <c r="E2980" s="164" t="s">
        <v>3117</v>
      </c>
      <c r="F2980" s="165" t="s">
        <v>3824</v>
      </c>
      <c r="G2980" s="126">
        <v>3.3000000000000003</v>
      </c>
      <c r="H2980" s="166">
        <v>573</v>
      </c>
      <c r="I2980" s="166">
        <v>593</v>
      </c>
      <c r="J2980" s="166">
        <v>724</v>
      </c>
      <c r="K2980" s="357">
        <v>573</v>
      </c>
      <c r="L2980" s="357">
        <v>593</v>
      </c>
      <c r="M2980" s="357">
        <v>724</v>
      </c>
      <c r="N2980" s="357">
        <v>660</v>
      </c>
      <c r="O2980" s="357">
        <v>562</v>
      </c>
      <c r="P2980" s="357">
        <v>593</v>
      </c>
      <c r="Q2980" s="357">
        <v>682</v>
      </c>
      <c r="R2980" s="357">
        <v>633</v>
      </c>
      <c r="S2980" s="362" t="s">
        <v>2207</v>
      </c>
      <c r="T2980" s="362" t="s">
        <v>2207</v>
      </c>
      <c r="U2980" s="362" t="s">
        <v>2207</v>
      </c>
      <c r="V2980" s="362" t="s">
        <v>2207</v>
      </c>
      <c r="W2980" s="362" t="s">
        <v>2207</v>
      </c>
      <c r="X2980" s="357">
        <v>577</v>
      </c>
      <c r="Y2980" s="357">
        <v>644</v>
      </c>
      <c r="Z2980" s="357">
        <v>758</v>
      </c>
      <c r="AA2980" s="357">
        <v>662</v>
      </c>
      <c r="AB2980" s="357">
        <v>577</v>
      </c>
      <c r="AC2980" s="357">
        <v>657</v>
      </c>
      <c r="AD2980" s="357">
        <v>774</v>
      </c>
      <c r="AE2980" s="357">
        <v>662</v>
      </c>
      <c r="AF2980" s="357">
        <v>646</v>
      </c>
      <c r="AG2980" s="357">
        <v>714</v>
      </c>
      <c r="AH2980" s="357">
        <v>840</v>
      </c>
      <c r="AI2980" s="368" t="s">
        <v>2207</v>
      </c>
      <c r="AJ2980" s="357">
        <v>577</v>
      </c>
      <c r="AK2980" s="357">
        <v>644</v>
      </c>
      <c r="AL2980" s="357">
        <v>758</v>
      </c>
      <c r="AM2980" s="357">
        <v>577</v>
      </c>
      <c r="AN2980" s="357">
        <v>644</v>
      </c>
      <c r="AO2980" s="357">
        <v>741</v>
      </c>
      <c r="AP2980" s="362" t="s">
        <v>2207</v>
      </c>
      <c r="AQ2980" s="362" t="s">
        <v>2207</v>
      </c>
      <c r="AR2980" s="362" t="s">
        <v>2207</v>
      </c>
      <c r="AS2980" s="357">
        <v>767</v>
      </c>
      <c r="AT2980" s="105"/>
      <c r="AU2980" s="105" t="s">
        <v>3117</v>
      </c>
      <c r="AV2980" s="126">
        <v>3.3000000000000003</v>
      </c>
    </row>
    <row r="2981" spans="1:48" ht="23.25" customHeight="1">
      <c r="A2981" s="396"/>
      <c r="B2981" s="440"/>
      <c r="D2981" s="105" t="s">
        <v>3118</v>
      </c>
      <c r="E2981" s="164" t="s">
        <v>3118</v>
      </c>
      <c r="F2981" s="165" t="s">
        <v>3825</v>
      </c>
      <c r="G2981" s="126">
        <v>4.0999999999999996</v>
      </c>
      <c r="H2981" s="166">
        <v>597</v>
      </c>
      <c r="I2981" s="166">
        <v>619</v>
      </c>
      <c r="J2981" s="166">
        <v>756</v>
      </c>
      <c r="K2981" s="357">
        <v>597</v>
      </c>
      <c r="L2981" s="357">
        <v>619</v>
      </c>
      <c r="M2981" s="357">
        <v>756</v>
      </c>
      <c r="N2981" s="357">
        <v>689</v>
      </c>
      <c r="O2981" s="357">
        <v>586</v>
      </c>
      <c r="P2981" s="357">
        <v>620</v>
      </c>
      <c r="Q2981" s="357">
        <v>713</v>
      </c>
      <c r="R2981" s="357">
        <v>661</v>
      </c>
      <c r="S2981" s="362" t="s">
        <v>2207</v>
      </c>
      <c r="T2981" s="362" t="s">
        <v>2207</v>
      </c>
      <c r="U2981" s="362" t="s">
        <v>2207</v>
      </c>
      <c r="V2981" s="362" t="s">
        <v>2207</v>
      </c>
      <c r="W2981" s="362" t="s">
        <v>2207</v>
      </c>
      <c r="X2981" s="357">
        <v>602</v>
      </c>
      <c r="Y2981" s="357">
        <v>677</v>
      </c>
      <c r="Z2981" s="357">
        <v>797</v>
      </c>
      <c r="AA2981" s="357">
        <v>690</v>
      </c>
      <c r="AB2981" s="357">
        <v>602</v>
      </c>
      <c r="AC2981" s="357">
        <v>691</v>
      </c>
      <c r="AD2981" s="357">
        <v>813</v>
      </c>
      <c r="AE2981" s="357">
        <v>690</v>
      </c>
      <c r="AF2981" s="357">
        <v>670</v>
      </c>
      <c r="AG2981" s="357">
        <v>747</v>
      </c>
      <c r="AH2981" s="357">
        <v>879</v>
      </c>
      <c r="AI2981" s="368" t="s">
        <v>2207</v>
      </c>
      <c r="AJ2981" s="357">
        <v>602</v>
      </c>
      <c r="AK2981" s="357">
        <v>677</v>
      </c>
      <c r="AL2981" s="357">
        <v>797</v>
      </c>
      <c r="AM2981" s="357">
        <v>602</v>
      </c>
      <c r="AN2981" s="357">
        <v>677</v>
      </c>
      <c r="AO2981" s="357">
        <v>779</v>
      </c>
      <c r="AP2981" s="362" t="s">
        <v>2207</v>
      </c>
      <c r="AQ2981" s="362" t="s">
        <v>2207</v>
      </c>
      <c r="AR2981" s="362" t="s">
        <v>2207</v>
      </c>
      <c r="AS2981" s="357">
        <v>814</v>
      </c>
      <c r="AT2981" s="105"/>
      <c r="AU2981" s="105" t="s">
        <v>3118</v>
      </c>
      <c r="AV2981" s="126">
        <v>4.0999999999999996</v>
      </c>
    </row>
    <row r="2982" spans="1:48" ht="23.25" customHeight="1">
      <c r="B2982" s="440"/>
      <c r="D2982" s="105" t="s">
        <v>4252</v>
      </c>
      <c r="E2982" s="164" t="s">
        <v>4252</v>
      </c>
      <c r="F2982" s="165" t="s">
        <v>4312</v>
      </c>
      <c r="G2982" s="126">
        <v>4.8999999999999995</v>
      </c>
      <c r="H2982" s="166">
        <v>682</v>
      </c>
      <c r="I2982" s="166">
        <v>699</v>
      </c>
      <c r="J2982" s="166">
        <v>804</v>
      </c>
      <c r="K2982" s="357">
        <v>682</v>
      </c>
      <c r="L2982" s="357">
        <v>699</v>
      </c>
      <c r="M2982" s="357">
        <v>804</v>
      </c>
      <c r="N2982" s="357">
        <v>773</v>
      </c>
      <c r="O2982" s="357">
        <v>669</v>
      </c>
      <c r="P2982" s="357">
        <v>699</v>
      </c>
      <c r="Q2982" s="357">
        <v>804</v>
      </c>
      <c r="R2982" s="357">
        <v>744</v>
      </c>
      <c r="S2982" s="362" t="s">
        <v>2207</v>
      </c>
      <c r="T2982" s="362" t="s">
        <v>2207</v>
      </c>
      <c r="U2982" s="362" t="s">
        <v>2207</v>
      </c>
      <c r="V2982" s="362" t="s">
        <v>2207</v>
      </c>
      <c r="W2982" s="362" t="s">
        <v>2207</v>
      </c>
      <c r="X2982" s="357">
        <v>691</v>
      </c>
      <c r="Y2982" s="357">
        <v>771</v>
      </c>
      <c r="Z2982" s="357">
        <v>907</v>
      </c>
      <c r="AA2982" s="357">
        <v>783</v>
      </c>
      <c r="AB2982" s="357">
        <v>670</v>
      </c>
      <c r="AC2982" s="357">
        <v>762</v>
      </c>
      <c r="AD2982" s="357">
        <v>898</v>
      </c>
      <c r="AE2982" s="357">
        <v>759</v>
      </c>
      <c r="AF2982" s="357">
        <v>739</v>
      </c>
      <c r="AG2982" s="357">
        <v>819</v>
      </c>
      <c r="AH2982" s="357">
        <v>964</v>
      </c>
      <c r="AI2982" s="368" t="s">
        <v>2207</v>
      </c>
      <c r="AJ2982" s="357">
        <v>691</v>
      </c>
      <c r="AK2982" s="357">
        <v>771</v>
      </c>
      <c r="AL2982" s="357">
        <v>907</v>
      </c>
      <c r="AM2982" s="357">
        <v>670</v>
      </c>
      <c r="AN2982" s="357">
        <v>747</v>
      </c>
      <c r="AO2982" s="357">
        <v>860</v>
      </c>
      <c r="AP2982" s="362" t="s">
        <v>2207</v>
      </c>
      <c r="AQ2982" s="362" t="s">
        <v>2207</v>
      </c>
      <c r="AR2982" s="362" t="s">
        <v>2207</v>
      </c>
      <c r="AS2982" s="357">
        <v>893</v>
      </c>
      <c r="AT2982" s="105"/>
      <c r="AU2982" s="105" t="s">
        <v>4252</v>
      </c>
      <c r="AV2982" s="126">
        <v>4.8999999999999995</v>
      </c>
    </row>
    <row r="2983" spans="1:48" ht="23.25" customHeight="1">
      <c r="B2983" s="440"/>
      <c r="D2983" s="105" t="s">
        <v>4253</v>
      </c>
      <c r="E2983" s="164" t="s">
        <v>4253</v>
      </c>
      <c r="F2983" s="165" t="s">
        <v>4313</v>
      </c>
      <c r="G2983" s="126">
        <v>4.8999999999999995</v>
      </c>
      <c r="H2983" s="166">
        <v>733</v>
      </c>
      <c r="I2983" s="166">
        <v>749</v>
      </c>
      <c r="J2983" s="166">
        <v>861</v>
      </c>
      <c r="K2983" s="357">
        <v>733</v>
      </c>
      <c r="L2983" s="357">
        <v>749</v>
      </c>
      <c r="M2983" s="357">
        <v>861</v>
      </c>
      <c r="N2983" s="357">
        <v>829</v>
      </c>
      <c r="O2983" s="357">
        <v>719</v>
      </c>
      <c r="P2983" s="357">
        <v>749</v>
      </c>
      <c r="Q2983" s="357">
        <v>861</v>
      </c>
      <c r="R2983" s="357">
        <v>797</v>
      </c>
      <c r="S2983" s="362" t="s">
        <v>2207</v>
      </c>
      <c r="T2983" s="362" t="s">
        <v>2207</v>
      </c>
      <c r="U2983" s="362" t="s">
        <v>2207</v>
      </c>
      <c r="V2983" s="362" t="s">
        <v>2207</v>
      </c>
      <c r="W2983" s="362" t="s">
        <v>2207</v>
      </c>
      <c r="X2983" s="357">
        <v>764</v>
      </c>
      <c r="Y2983" s="357">
        <v>844</v>
      </c>
      <c r="Z2983" s="357">
        <v>994</v>
      </c>
      <c r="AA2983" s="357">
        <v>863</v>
      </c>
      <c r="AB2983" s="357">
        <v>742</v>
      </c>
      <c r="AC2983" s="357">
        <v>823</v>
      </c>
      <c r="AD2983" s="357">
        <v>969</v>
      </c>
      <c r="AE2983" s="357">
        <v>839</v>
      </c>
      <c r="AF2983" s="357">
        <v>932</v>
      </c>
      <c r="AG2983" s="357">
        <v>1016</v>
      </c>
      <c r="AH2983" s="357">
        <v>1196</v>
      </c>
      <c r="AI2983" s="368" t="s">
        <v>2207</v>
      </c>
      <c r="AJ2983" s="357">
        <v>764</v>
      </c>
      <c r="AK2983" s="357">
        <v>844</v>
      </c>
      <c r="AL2983" s="357">
        <v>994</v>
      </c>
      <c r="AM2983" s="357">
        <v>742</v>
      </c>
      <c r="AN2983" s="357">
        <v>806</v>
      </c>
      <c r="AO2983" s="357">
        <v>928</v>
      </c>
      <c r="AP2983" s="362" t="s">
        <v>2207</v>
      </c>
      <c r="AQ2983" s="362" t="s">
        <v>2207</v>
      </c>
      <c r="AR2983" s="362" t="s">
        <v>2207</v>
      </c>
      <c r="AS2983" s="362" t="s">
        <v>2207</v>
      </c>
      <c r="AT2983" s="105"/>
      <c r="AU2983" s="105" t="s">
        <v>4253</v>
      </c>
      <c r="AV2983" s="126">
        <v>4.8999999999999995</v>
      </c>
    </row>
    <row r="2984" spans="1:48" ht="23.25" customHeight="1">
      <c r="B2984" s="440"/>
      <c r="D2984" s="105" t="s">
        <v>344</v>
      </c>
      <c r="E2984" s="164" t="s">
        <v>344</v>
      </c>
      <c r="F2984" s="165" t="s">
        <v>345</v>
      </c>
      <c r="G2984" s="126">
        <v>3.2</v>
      </c>
      <c r="H2984" s="166">
        <v>727</v>
      </c>
      <c r="I2984" s="166">
        <v>724</v>
      </c>
      <c r="J2984" s="166">
        <v>827</v>
      </c>
      <c r="K2984" s="357">
        <v>727</v>
      </c>
      <c r="L2984" s="357">
        <v>724</v>
      </c>
      <c r="M2984" s="357">
        <v>827</v>
      </c>
      <c r="N2984" s="357">
        <v>754</v>
      </c>
      <c r="O2984" s="357">
        <v>712</v>
      </c>
      <c r="P2984" s="357">
        <v>724</v>
      </c>
      <c r="Q2984" s="357">
        <v>827</v>
      </c>
      <c r="R2984" s="357">
        <v>734</v>
      </c>
      <c r="S2984" s="362" t="s">
        <v>2207</v>
      </c>
      <c r="T2984" s="362" t="s">
        <v>2207</v>
      </c>
      <c r="U2984" s="362" t="s">
        <v>2207</v>
      </c>
      <c r="V2984" s="362" t="s">
        <v>2207</v>
      </c>
      <c r="W2984" s="362" t="s">
        <v>2207</v>
      </c>
      <c r="X2984" s="357">
        <v>697</v>
      </c>
      <c r="Y2984" s="357">
        <v>729</v>
      </c>
      <c r="Z2984" s="357">
        <v>930</v>
      </c>
      <c r="AA2984" s="357">
        <v>783</v>
      </c>
      <c r="AB2984" s="357">
        <v>697</v>
      </c>
      <c r="AC2984" s="357">
        <v>778</v>
      </c>
      <c r="AD2984" s="357">
        <v>930</v>
      </c>
      <c r="AE2984" s="357">
        <v>783</v>
      </c>
      <c r="AF2984" s="357">
        <v>768</v>
      </c>
      <c r="AG2984" s="357">
        <v>850</v>
      </c>
      <c r="AH2984" s="357">
        <v>1015</v>
      </c>
      <c r="AI2984" s="368" t="s">
        <v>2207</v>
      </c>
      <c r="AJ2984" s="357">
        <v>658</v>
      </c>
      <c r="AK2984" s="357">
        <v>691</v>
      </c>
      <c r="AL2984" s="357">
        <v>882</v>
      </c>
      <c r="AM2984" s="357">
        <v>658</v>
      </c>
      <c r="AN2984" s="357">
        <v>726</v>
      </c>
      <c r="AO2984" s="357">
        <v>845</v>
      </c>
      <c r="AP2984" s="362" t="s">
        <v>2207</v>
      </c>
      <c r="AQ2984" s="362" t="s">
        <v>2207</v>
      </c>
      <c r="AR2984" s="362" t="s">
        <v>2207</v>
      </c>
      <c r="AS2984" s="357">
        <v>1006</v>
      </c>
      <c r="AT2984" s="105"/>
      <c r="AU2984" s="105" t="s">
        <v>344</v>
      </c>
      <c r="AV2984" s="126">
        <v>3.2</v>
      </c>
    </row>
    <row r="2985" spans="1:48" ht="23.25" customHeight="1">
      <c r="B2985" s="440"/>
      <c r="D2985" s="105" t="s">
        <v>347</v>
      </c>
      <c r="E2985" s="164" t="s">
        <v>347</v>
      </c>
      <c r="F2985" s="165" t="s">
        <v>895</v>
      </c>
      <c r="G2985" s="126">
        <v>8.1999999999999993</v>
      </c>
      <c r="H2985" s="166">
        <v>997</v>
      </c>
      <c r="I2985" s="166">
        <v>1038</v>
      </c>
      <c r="J2985" s="166">
        <v>1193</v>
      </c>
      <c r="K2985" s="357">
        <v>997</v>
      </c>
      <c r="L2985" s="357">
        <v>1038</v>
      </c>
      <c r="M2985" s="357">
        <v>1193</v>
      </c>
      <c r="N2985" s="357">
        <v>1068</v>
      </c>
      <c r="O2985" s="357">
        <v>979</v>
      </c>
      <c r="P2985" s="357">
        <v>1040</v>
      </c>
      <c r="Q2985" s="357">
        <v>1195</v>
      </c>
      <c r="R2985" s="357">
        <v>980</v>
      </c>
      <c r="S2985" s="362" t="s">
        <v>2207</v>
      </c>
      <c r="T2985" s="362" t="s">
        <v>2207</v>
      </c>
      <c r="U2985" s="362" t="s">
        <v>2207</v>
      </c>
      <c r="V2985" s="362" t="s">
        <v>2207</v>
      </c>
      <c r="W2985" s="362" t="s">
        <v>2207</v>
      </c>
      <c r="X2985" s="357">
        <v>988</v>
      </c>
      <c r="Y2985" s="357">
        <v>1077</v>
      </c>
      <c r="Z2985" s="357">
        <v>1346</v>
      </c>
      <c r="AA2985" s="357">
        <v>1144</v>
      </c>
      <c r="AB2985" s="357">
        <v>1052</v>
      </c>
      <c r="AC2985" s="357">
        <v>1192</v>
      </c>
      <c r="AD2985" s="357">
        <v>1423</v>
      </c>
      <c r="AE2985" s="357">
        <v>1215</v>
      </c>
      <c r="AF2985" s="357">
        <v>1406</v>
      </c>
      <c r="AG2985" s="357">
        <v>1553</v>
      </c>
      <c r="AH2985" s="357">
        <v>1847</v>
      </c>
      <c r="AI2985" s="368" t="s">
        <v>2207</v>
      </c>
      <c r="AJ2985" s="357">
        <v>992</v>
      </c>
      <c r="AK2985" s="357">
        <v>1082</v>
      </c>
      <c r="AL2985" s="357">
        <v>1349</v>
      </c>
      <c r="AM2985" s="357">
        <v>1056</v>
      </c>
      <c r="AN2985" s="357">
        <v>1173</v>
      </c>
      <c r="AO2985" s="357">
        <v>1367</v>
      </c>
      <c r="AP2985" s="362" t="s">
        <v>2207</v>
      </c>
      <c r="AQ2985" s="362" t="s">
        <v>2207</v>
      </c>
      <c r="AR2985" s="362" t="s">
        <v>2207</v>
      </c>
      <c r="AS2985" s="362" t="s">
        <v>2207</v>
      </c>
      <c r="AT2985" s="105"/>
      <c r="AU2985" s="105" t="s">
        <v>347</v>
      </c>
      <c r="AV2985" s="126">
        <v>8.1999999999999993</v>
      </c>
    </row>
    <row r="2986" spans="1:48" ht="23.25" customHeight="1">
      <c r="B2986" s="440"/>
      <c r="D2986" s="105" t="s">
        <v>348</v>
      </c>
      <c r="E2986" s="164" t="s">
        <v>348</v>
      </c>
      <c r="F2986" s="165" t="s">
        <v>896</v>
      </c>
      <c r="G2986" s="126">
        <v>8.1999999999999993</v>
      </c>
      <c r="H2986" s="166">
        <v>858</v>
      </c>
      <c r="I2986" s="166">
        <v>902</v>
      </c>
      <c r="J2986" s="166">
        <v>1038</v>
      </c>
      <c r="K2986" s="357">
        <v>858</v>
      </c>
      <c r="L2986" s="357">
        <v>902</v>
      </c>
      <c r="M2986" s="357">
        <v>1038</v>
      </c>
      <c r="N2986" s="357">
        <v>925</v>
      </c>
      <c r="O2986" s="357">
        <v>841</v>
      </c>
      <c r="P2986" s="357">
        <v>902</v>
      </c>
      <c r="Q2986" s="357">
        <v>1038</v>
      </c>
      <c r="R2986" s="357">
        <v>874</v>
      </c>
      <c r="S2986" s="362" t="s">
        <v>2207</v>
      </c>
      <c r="T2986" s="362" t="s">
        <v>2207</v>
      </c>
      <c r="U2986" s="362" t="s">
        <v>2207</v>
      </c>
      <c r="V2986" s="362" t="s">
        <v>2207</v>
      </c>
      <c r="W2986" s="362" t="s">
        <v>2207</v>
      </c>
      <c r="X2986" s="357">
        <v>820</v>
      </c>
      <c r="Y2986" s="357">
        <v>905</v>
      </c>
      <c r="Z2986" s="357">
        <v>1144</v>
      </c>
      <c r="AA2986" s="357">
        <v>957</v>
      </c>
      <c r="AB2986" s="357">
        <v>820</v>
      </c>
      <c r="AC2986" s="357">
        <v>954</v>
      </c>
      <c r="AD2986" s="357">
        <v>1144</v>
      </c>
      <c r="AE2986" s="357">
        <v>957</v>
      </c>
      <c r="AF2986" s="357">
        <v>891</v>
      </c>
      <c r="AG2986" s="357">
        <v>1027</v>
      </c>
      <c r="AH2986" s="357">
        <v>1229</v>
      </c>
      <c r="AI2986" s="368" t="s">
        <v>2207</v>
      </c>
      <c r="AJ2986" s="357">
        <v>824</v>
      </c>
      <c r="AK2986" s="357">
        <v>910</v>
      </c>
      <c r="AL2986" s="357">
        <v>1147</v>
      </c>
      <c r="AM2986" s="357">
        <v>824</v>
      </c>
      <c r="AN2986" s="357">
        <v>940</v>
      </c>
      <c r="AO2986" s="357">
        <v>1099</v>
      </c>
      <c r="AP2986" s="362" t="s">
        <v>2207</v>
      </c>
      <c r="AQ2986" s="362" t="s">
        <v>2207</v>
      </c>
      <c r="AR2986" s="362" t="s">
        <v>2207</v>
      </c>
      <c r="AS2986" s="357">
        <v>1184</v>
      </c>
      <c r="AT2986" s="105"/>
      <c r="AU2986" s="105" t="s">
        <v>348</v>
      </c>
      <c r="AV2986" s="126">
        <v>8.1999999999999993</v>
      </c>
    </row>
    <row r="2987" spans="1:48" ht="23.25" customHeight="1">
      <c r="B2987" s="440"/>
      <c r="D2987" s="105" t="s">
        <v>349</v>
      </c>
      <c r="E2987" s="164" t="s">
        <v>349</v>
      </c>
      <c r="F2987" s="165" t="s">
        <v>897</v>
      </c>
      <c r="G2987" s="126">
        <v>8.1999999999999993</v>
      </c>
      <c r="H2987" s="166">
        <v>997</v>
      </c>
      <c r="I2987" s="166">
        <v>1038</v>
      </c>
      <c r="J2987" s="166">
        <v>1193</v>
      </c>
      <c r="K2987" s="357">
        <v>997</v>
      </c>
      <c r="L2987" s="357">
        <v>1038</v>
      </c>
      <c r="M2987" s="357">
        <v>1193</v>
      </c>
      <c r="N2987" s="357">
        <v>1068</v>
      </c>
      <c r="O2987" s="357">
        <v>979</v>
      </c>
      <c r="P2987" s="357">
        <v>1040</v>
      </c>
      <c r="Q2987" s="357">
        <v>1195</v>
      </c>
      <c r="R2987" s="357">
        <v>939</v>
      </c>
      <c r="S2987" s="362" t="s">
        <v>2207</v>
      </c>
      <c r="T2987" s="362" t="s">
        <v>2207</v>
      </c>
      <c r="U2987" s="362" t="s">
        <v>2207</v>
      </c>
      <c r="V2987" s="362" t="s">
        <v>2207</v>
      </c>
      <c r="W2987" s="362" t="s">
        <v>2207</v>
      </c>
      <c r="X2987" s="357">
        <v>988</v>
      </c>
      <c r="Y2987" s="357">
        <v>1077</v>
      </c>
      <c r="Z2987" s="357">
        <v>1346</v>
      </c>
      <c r="AA2987" s="357">
        <v>1144</v>
      </c>
      <c r="AB2987" s="357">
        <v>1052</v>
      </c>
      <c r="AC2987" s="357">
        <v>1192</v>
      </c>
      <c r="AD2987" s="357">
        <v>1423</v>
      </c>
      <c r="AE2987" s="357">
        <v>1215</v>
      </c>
      <c r="AF2987" s="357">
        <v>1406</v>
      </c>
      <c r="AG2987" s="357">
        <v>1553</v>
      </c>
      <c r="AH2987" s="357">
        <v>1847</v>
      </c>
      <c r="AI2987" s="368" t="s">
        <v>2207</v>
      </c>
      <c r="AJ2987" s="357">
        <v>992</v>
      </c>
      <c r="AK2987" s="357">
        <v>1082</v>
      </c>
      <c r="AL2987" s="357">
        <v>1349</v>
      </c>
      <c r="AM2987" s="357">
        <v>1056</v>
      </c>
      <c r="AN2987" s="357">
        <v>1173</v>
      </c>
      <c r="AO2987" s="357">
        <v>1367</v>
      </c>
      <c r="AP2987" s="362" t="s">
        <v>2207</v>
      </c>
      <c r="AQ2987" s="362" t="s">
        <v>2207</v>
      </c>
      <c r="AR2987" s="362" t="s">
        <v>2207</v>
      </c>
      <c r="AS2987" s="362" t="s">
        <v>2207</v>
      </c>
      <c r="AT2987" s="105"/>
      <c r="AU2987" s="105" t="s">
        <v>349</v>
      </c>
      <c r="AV2987" s="126">
        <v>8.1999999999999993</v>
      </c>
    </row>
    <row r="2988" spans="1:48" ht="23.25" customHeight="1">
      <c r="B2988" s="440"/>
      <c r="D2988" s="105" t="s">
        <v>5478</v>
      </c>
      <c r="E2988" s="13" t="s">
        <v>5478</v>
      </c>
      <c r="F2988" s="2" t="s">
        <v>5472</v>
      </c>
      <c r="G2988">
        <v>9</v>
      </c>
      <c r="H2988" s="398" t="s">
        <v>2207</v>
      </c>
      <c r="I2988" s="398" t="s">
        <v>2207</v>
      </c>
      <c r="J2988" s="398" t="s">
        <v>2207</v>
      </c>
      <c r="K2988" s="390" t="s">
        <v>2207</v>
      </c>
      <c r="L2988" s="390" t="s">
        <v>2207</v>
      </c>
      <c r="M2988" s="390" t="s">
        <v>2207</v>
      </c>
      <c r="N2988" s="390" t="s">
        <v>2207</v>
      </c>
      <c r="O2988" s="390" t="s">
        <v>2207</v>
      </c>
      <c r="P2988" s="390" t="s">
        <v>2207</v>
      </c>
      <c r="Q2988" s="390" t="s">
        <v>2207</v>
      </c>
      <c r="R2988" s="390" t="s">
        <v>2207</v>
      </c>
      <c r="S2988" s="362" t="s">
        <v>2207</v>
      </c>
      <c r="T2988" s="362" t="s">
        <v>2207</v>
      </c>
      <c r="U2988" s="362" t="s">
        <v>2207</v>
      </c>
      <c r="V2988" s="390" t="s">
        <v>2207</v>
      </c>
      <c r="W2988" s="390" t="s">
        <v>2207</v>
      </c>
      <c r="X2988" s="391">
        <v>1040</v>
      </c>
      <c r="Y2988" s="391">
        <v>1134</v>
      </c>
      <c r="Z2988" s="391">
        <v>1421</v>
      </c>
      <c r="AA2988" s="391">
        <v>1204</v>
      </c>
      <c r="AB2988" s="391">
        <v>1104</v>
      </c>
      <c r="AC2988" s="391">
        <v>1254</v>
      </c>
      <c r="AD2988" s="391">
        <v>1497</v>
      </c>
      <c r="AE2988" s="391">
        <v>1275</v>
      </c>
      <c r="AF2988" s="391">
        <v>1458</v>
      </c>
      <c r="AG2988" s="391">
        <v>1615</v>
      </c>
      <c r="AH2988" s="391">
        <v>1922</v>
      </c>
      <c r="AI2988" s="399" t="s">
        <v>2207</v>
      </c>
      <c r="AJ2988" s="391">
        <v>1044</v>
      </c>
      <c r="AK2988" s="391">
        <v>1139</v>
      </c>
      <c r="AL2988" s="391">
        <v>1424</v>
      </c>
      <c r="AM2988" s="391">
        <v>1108</v>
      </c>
      <c r="AN2988" s="391">
        <v>1234</v>
      </c>
      <c r="AO2988" s="391">
        <v>1439</v>
      </c>
      <c r="AP2988" s="390" t="s">
        <v>2207</v>
      </c>
      <c r="AQ2988" s="390" t="s">
        <v>2207</v>
      </c>
      <c r="AR2988" s="390" t="s">
        <v>2207</v>
      </c>
      <c r="AS2988" s="390" t="s">
        <v>2207</v>
      </c>
      <c r="AU2988" s="105" t="s">
        <v>5478</v>
      </c>
      <c r="AV2988" s="126">
        <v>9</v>
      </c>
    </row>
    <row r="2989" spans="1:48" ht="23.25" customHeight="1">
      <c r="B2989" s="440"/>
      <c r="D2989" s="105" t="s">
        <v>5445</v>
      </c>
      <c r="E2989" s="13" t="s">
        <v>5445</v>
      </c>
      <c r="F2989" s="2" t="s">
        <v>5439</v>
      </c>
      <c r="G2989">
        <v>9</v>
      </c>
      <c r="H2989" s="398" t="s">
        <v>2207</v>
      </c>
      <c r="I2989" s="398" t="s">
        <v>2207</v>
      </c>
      <c r="J2989" s="398" t="s">
        <v>2207</v>
      </c>
      <c r="K2989" s="390" t="s">
        <v>2207</v>
      </c>
      <c r="L2989" s="390" t="s">
        <v>2207</v>
      </c>
      <c r="M2989" s="390" t="s">
        <v>2207</v>
      </c>
      <c r="N2989" s="390" t="s">
        <v>2207</v>
      </c>
      <c r="O2989" s="390" t="s">
        <v>2207</v>
      </c>
      <c r="P2989" s="390" t="s">
        <v>2207</v>
      </c>
      <c r="Q2989" s="390" t="s">
        <v>2207</v>
      </c>
      <c r="R2989" s="390" t="s">
        <v>2207</v>
      </c>
      <c r="S2989" s="362" t="s">
        <v>2207</v>
      </c>
      <c r="T2989" s="362" t="s">
        <v>2207</v>
      </c>
      <c r="U2989" s="362" t="s">
        <v>2207</v>
      </c>
      <c r="V2989" s="390" t="s">
        <v>2207</v>
      </c>
      <c r="W2989" s="390" t="s">
        <v>2207</v>
      </c>
      <c r="X2989" s="391">
        <v>872</v>
      </c>
      <c r="Y2989" s="391">
        <v>962</v>
      </c>
      <c r="Z2989" s="391">
        <v>1218</v>
      </c>
      <c r="AA2989" s="391">
        <v>1017</v>
      </c>
      <c r="AB2989" s="391">
        <v>872</v>
      </c>
      <c r="AC2989" s="391">
        <v>1016</v>
      </c>
      <c r="AD2989" s="391">
        <v>1218</v>
      </c>
      <c r="AE2989" s="391">
        <v>1017</v>
      </c>
      <c r="AF2989" s="391">
        <v>943</v>
      </c>
      <c r="AG2989" s="391">
        <v>1089</v>
      </c>
      <c r="AH2989" s="391">
        <v>1304</v>
      </c>
      <c r="AI2989" s="399" t="s">
        <v>2207</v>
      </c>
      <c r="AJ2989" s="391">
        <v>876</v>
      </c>
      <c r="AK2989" s="391">
        <v>967</v>
      </c>
      <c r="AL2989" s="391">
        <v>1222</v>
      </c>
      <c r="AM2989" s="391">
        <v>876</v>
      </c>
      <c r="AN2989" s="391">
        <v>1001</v>
      </c>
      <c r="AO2989" s="391">
        <v>1171</v>
      </c>
      <c r="AP2989" s="390" t="s">
        <v>2207</v>
      </c>
      <c r="AQ2989" s="390" t="s">
        <v>2207</v>
      </c>
      <c r="AR2989" s="390" t="s">
        <v>2207</v>
      </c>
      <c r="AS2989" s="391">
        <v>1240</v>
      </c>
      <c r="AU2989" s="105" t="s">
        <v>5445</v>
      </c>
      <c r="AV2989" s="126">
        <v>9</v>
      </c>
    </row>
    <row r="2990" spans="1:48" ht="23.25" customHeight="1">
      <c r="B2990" s="440"/>
      <c r="D2990" s="105" t="s">
        <v>5511</v>
      </c>
      <c r="E2990" s="13" t="s">
        <v>5511</v>
      </c>
      <c r="F2990" s="2" t="s">
        <v>5505</v>
      </c>
      <c r="G2990">
        <v>9</v>
      </c>
      <c r="H2990" s="398" t="s">
        <v>2207</v>
      </c>
      <c r="I2990" s="398" t="s">
        <v>2207</v>
      </c>
      <c r="J2990" s="398" t="s">
        <v>2207</v>
      </c>
      <c r="K2990" s="390" t="s">
        <v>2207</v>
      </c>
      <c r="L2990" s="390" t="s">
        <v>2207</v>
      </c>
      <c r="M2990" s="390" t="s">
        <v>2207</v>
      </c>
      <c r="N2990" s="390" t="s">
        <v>2207</v>
      </c>
      <c r="O2990" s="390" t="s">
        <v>2207</v>
      </c>
      <c r="P2990" s="390" t="s">
        <v>2207</v>
      </c>
      <c r="Q2990" s="390" t="s">
        <v>2207</v>
      </c>
      <c r="R2990" s="390" t="s">
        <v>2207</v>
      </c>
      <c r="S2990" s="362" t="s">
        <v>2207</v>
      </c>
      <c r="T2990" s="362" t="s">
        <v>2207</v>
      </c>
      <c r="U2990" s="362" t="s">
        <v>2207</v>
      </c>
      <c r="V2990" s="390" t="s">
        <v>2207</v>
      </c>
      <c r="W2990" s="390" t="s">
        <v>2207</v>
      </c>
      <c r="X2990" s="391">
        <v>1040</v>
      </c>
      <c r="Y2990" s="391">
        <v>1134</v>
      </c>
      <c r="Z2990" s="391">
        <v>1421</v>
      </c>
      <c r="AA2990" s="391">
        <v>1204</v>
      </c>
      <c r="AB2990" s="391">
        <v>1104</v>
      </c>
      <c r="AC2990" s="391">
        <v>1254</v>
      </c>
      <c r="AD2990" s="391">
        <v>1497</v>
      </c>
      <c r="AE2990" s="391">
        <v>1275</v>
      </c>
      <c r="AF2990" s="391">
        <v>1458</v>
      </c>
      <c r="AG2990" s="391">
        <v>1615</v>
      </c>
      <c r="AH2990" s="391">
        <v>1922</v>
      </c>
      <c r="AI2990" s="399" t="s">
        <v>2207</v>
      </c>
      <c r="AJ2990" s="391">
        <v>1044</v>
      </c>
      <c r="AK2990" s="391">
        <v>1139</v>
      </c>
      <c r="AL2990" s="391">
        <v>1424</v>
      </c>
      <c r="AM2990" s="391">
        <v>1108</v>
      </c>
      <c r="AN2990" s="391">
        <v>1234</v>
      </c>
      <c r="AO2990" s="391">
        <v>1439</v>
      </c>
      <c r="AP2990" s="390" t="s">
        <v>2207</v>
      </c>
      <c r="AQ2990" s="390" t="s">
        <v>2207</v>
      </c>
      <c r="AR2990" s="390" t="s">
        <v>2207</v>
      </c>
      <c r="AS2990" s="390" t="s">
        <v>2207</v>
      </c>
      <c r="AU2990" s="105" t="s">
        <v>5511</v>
      </c>
      <c r="AV2990" s="126">
        <v>9</v>
      </c>
    </row>
    <row r="2991" spans="1:48" ht="23.25" customHeight="1">
      <c r="B2991" s="440"/>
      <c r="D2991" s="105" t="s">
        <v>351</v>
      </c>
      <c r="E2991" s="164" t="s">
        <v>351</v>
      </c>
      <c r="F2991" s="165" t="s">
        <v>899</v>
      </c>
      <c r="G2991" s="126">
        <v>9.7999999999999989</v>
      </c>
      <c r="H2991" s="166">
        <v>1115</v>
      </c>
      <c r="I2991" s="166">
        <v>1162</v>
      </c>
      <c r="J2991" s="166">
        <v>1334</v>
      </c>
      <c r="K2991" s="357">
        <v>1115</v>
      </c>
      <c r="L2991" s="357">
        <v>1162</v>
      </c>
      <c r="M2991" s="357">
        <v>1334</v>
      </c>
      <c r="N2991" s="357">
        <v>1194</v>
      </c>
      <c r="O2991" s="357">
        <v>1095</v>
      </c>
      <c r="P2991" s="357">
        <v>1163</v>
      </c>
      <c r="Q2991" s="357">
        <v>1336</v>
      </c>
      <c r="R2991" s="357">
        <v>1097</v>
      </c>
      <c r="S2991" s="362" t="s">
        <v>2207</v>
      </c>
      <c r="T2991" s="362" t="s">
        <v>2207</v>
      </c>
      <c r="U2991" s="362" t="s">
        <v>2207</v>
      </c>
      <c r="V2991" s="362" t="s">
        <v>2207</v>
      </c>
      <c r="W2991" s="362" t="s">
        <v>2207</v>
      </c>
      <c r="X2991" s="357">
        <v>1091</v>
      </c>
      <c r="Y2991" s="357">
        <v>1190</v>
      </c>
      <c r="Z2991" s="357">
        <v>1495</v>
      </c>
      <c r="AA2991" s="357">
        <v>1264</v>
      </c>
      <c r="AB2991" s="357">
        <v>1155</v>
      </c>
      <c r="AC2991" s="357">
        <v>1315</v>
      </c>
      <c r="AD2991" s="357">
        <v>1571</v>
      </c>
      <c r="AE2991" s="357">
        <v>1335</v>
      </c>
      <c r="AF2991" s="357">
        <v>1509</v>
      </c>
      <c r="AG2991" s="357">
        <v>1676</v>
      </c>
      <c r="AH2991" s="357">
        <v>1996</v>
      </c>
      <c r="AI2991" s="368" t="s">
        <v>2207</v>
      </c>
      <c r="AJ2991" s="357">
        <v>1096</v>
      </c>
      <c r="AK2991" s="357">
        <v>1196</v>
      </c>
      <c r="AL2991" s="357">
        <v>1499</v>
      </c>
      <c r="AM2991" s="357">
        <v>1160</v>
      </c>
      <c r="AN2991" s="357">
        <v>1295</v>
      </c>
      <c r="AO2991" s="357">
        <v>1510</v>
      </c>
      <c r="AP2991" s="362" t="s">
        <v>2207</v>
      </c>
      <c r="AQ2991" s="362" t="s">
        <v>2207</v>
      </c>
      <c r="AR2991" s="362" t="s">
        <v>2207</v>
      </c>
      <c r="AS2991" s="362" t="s">
        <v>2207</v>
      </c>
      <c r="AT2991" s="105"/>
      <c r="AU2991" s="105" t="s">
        <v>351</v>
      </c>
      <c r="AV2991" s="126">
        <v>9.7999999999999989</v>
      </c>
    </row>
    <row r="2992" spans="1:48" ht="23.25" customHeight="1">
      <c r="B2992" s="440"/>
      <c r="D2992" s="105" t="s">
        <v>352</v>
      </c>
      <c r="E2992" s="164" t="s">
        <v>352</v>
      </c>
      <c r="F2992" s="165" t="s">
        <v>900</v>
      </c>
      <c r="G2992" s="126">
        <v>9.7999999999999989</v>
      </c>
      <c r="H2992" s="166">
        <v>973</v>
      </c>
      <c r="I2992" s="166">
        <v>1022</v>
      </c>
      <c r="J2992" s="166">
        <v>1175</v>
      </c>
      <c r="K2992" s="357">
        <v>973</v>
      </c>
      <c r="L2992" s="357">
        <v>1022</v>
      </c>
      <c r="M2992" s="357">
        <v>1175</v>
      </c>
      <c r="N2992" s="357">
        <v>1047</v>
      </c>
      <c r="O2992" s="357">
        <v>954</v>
      </c>
      <c r="P2992" s="357">
        <v>1022</v>
      </c>
      <c r="Q2992" s="357">
        <v>1175</v>
      </c>
      <c r="R2992" s="357">
        <v>987</v>
      </c>
      <c r="S2992" s="362" t="s">
        <v>2207</v>
      </c>
      <c r="T2992" s="362" t="s">
        <v>2207</v>
      </c>
      <c r="U2992" s="362" t="s">
        <v>2207</v>
      </c>
      <c r="V2992" s="362" t="s">
        <v>2207</v>
      </c>
      <c r="W2992" s="362" t="s">
        <v>2207</v>
      </c>
      <c r="X2992" s="357">
        <v>923</v>
      </c>
      <c r="Y2992" s="357">
        <v>1018</v>
      </c>
      <c r="Z2992" s="357">
        <v>1292</v>
      </c>
      <c r="AA2992" s="357">
        <v>1076</v>
      </c>
      <c r="AB2992" s="357">
        <v>923</v>
      </c>
      <c r="AC2992" s="357">
        <v>1077</v>
      </c>
      <c r="AD2992" s="357">
        <v>1292</v>
      </c>
      <c r="AE2992" s="357">
        <v>1076</v>
      </c>
      <c r="AF2992" s="357">
        <v>994</v>
      </c>
      <c r="AG2992" s="357">
        <v>1150</v>
      </c>
      <c r="AH2992" s="357">
        <v>1378</v>
      </c>
      <c r="AI2992" s="368" t="s">
        <v>2207</v>
      </c>
      <c r="AJ2992" s="357">
        <v>927</v>
      </c>
      <c r="AK2992" s="357">
        <v>1024</v>
      </c>
      <c r="AL2992" s="357">
        <v>1296</v>
      </c>
      <c r="AM2992" s="357">
        <v>927</v>
      </c>
      <c r="AN2992" s="357">
        <v>1062</v>
      </c>
      <c r="AO2992" s="357">
        <v>1242</v>
      </c>
      <c r="AP2992" s="362" t="s">
        <v>2207</v>
      </c>
      <c r="AQ2992" s="362" t="s">
        <v>2207</v>
      </c>
      <c r="AR2992" s="362" t="s">
        <v>2207</v>
      </c>
      <c r="AS2992" s="357">
        <v>1295</v>
      </c>
      <c r="AT2992" s="105"/>
      <c r="AU2992" s="105" t="s">
        <v>352</v>
      </c>
      <c r="AV2992" s="126">
        <v>9.7999999999999989</v>
      </c>
    </row>
    <row r="2993" spans="1:48" ht="23.25" customHeight="1">
      <c r="B2993" s="440"/>
      <c r="D2993" s="105" t="s">
        <v>353</v>
      </c>
      <c r="E2993" s="164" t="s">
        <v>353</v>
      </c>
      <c r="F2993" s="165" t="s">
        <v>901</v>
      </c>
      <c r="G2993" s="126">
        <v>9.7999999999999989</v>
      </c>
      <c r="H2993" s="166">
        <v>1115</v>
      </c>
      <c r="I2993" s="166">
        <v>1162</v>
      </c>
      <c r="J2993" s="166">
        <v>1334</v>
      </c>
      <c r="K2993" s="357">
        <v>1115</v>
      </c>
      <c r="L2993" s="357">
        <v>1162</v>
      </c>
      <c r="M2993" s="357">
        <v>1334</v>
      </c>
      <c r="N2993" s="357">
        <v>1194</v>
      </c>
      <c r="O2993" s="357">
        <v>1095</v>
      </c>
      <c r="P2993" s="357">
        <v>1163</v>
      </c>
      <c r="Q2993" s="357">
        <v>1336</v>
      </c>
      <c r="R2993" s="357">
        <v>1054</v>
      </c>
      <c r="S2993" s="362" t="s">
        <v>2207</v>
      </c>
      <c r="T2993" s="362" t="s">
        <v>2207</v>
      </c>
      <c r="U2993" s="362" t="s">
        <v>2207</v>
      </c>
      <c r="V2993" s="362" t="s">
        <v>2207</v>
      </c>
      <c r="W2993" s="362" t="s">
        <v>2207</v>
      </c>
      <c r="X2993" s="357">
        <v>1091</v>
      </c>
      <c r="Y2993" s="357">
        <v>1190</v>
      </c>
      <c r="Z2993" s="357">
        <v>1495</v>
      </c>
      <c r="AA2993" s="357">
        <v>1264</v>
      </c>
      <c r="AB2993" s="357">
        <v>1155</v>
      </c>
      <c r="AC2993" s="357">
        <v>1315</v>
      </c>
      <c r="AD2993" s="357">
        <v>1571</v>
      </c>
      <c r="AE2993" s="357">
        <v>1335</v>
      </c>
      <c r="AF2993" s="357">
        <v>1509</v>
      </c>
      <c r="AG2993" s="357">
        <v>1676</v>
      </c>
      <c r="AH2993" s="357">
        <v>1996</v>
      </c>
      <c r="AI2993" s="368" t="s">
        <v>2207</v>
      </c>
      <c r="AJ2993" s="357">
        <v>1096</v>
      </c>
      <c r="AK2993" s="357">
        <v>1196</v>
      </c>
      <c r="AL2993" s="357">
        <v>1499</v>
      </c>
      <c r="AM2993" s="357">
        <v>1160</v>
      </c>
      <c r="AN2993" s="357">
        <v>1295</v>
      </c>
      <c r="AO2993" s="357">
        <v>1510</v>
      </c>
      <c r="AP2993" s="362" t="s">
        <v>2207</v>
      </c>
      <c r="AQ2993" s="362" t="s">
        <v>2207</v>
      </c>
      <c r="AR2993" s="362" t="s">
        <v>2207</v>
      </c>
      <c r="AS2993" s="362" t="s">
        <v>2207</v>
      </c>
      <c r="AT2993" s="105"/>
      <c r="AU2993" s="105" t="s">
        <v>353</v>
      </c>
      <c r="AV2993" s="126">
        <v>9.7999999999999989</v>
      </c>
    </row>
    <row r="2994" spans="1:48" ht="23.25" customHeight="1">
      <c r="B2994" s="440"/>
      <c r="D2994" s="105" t="s">
        <v>3122</v>
      </c>
      <c r="E2994" s="164" t="s">
        <v>3122</v>
      </c>
      <c r="F2994" s="165" t="s">
        <v>3827</v>
      </c>
      <c r="G2994" s="126">
        <v>10.6</v>
      </c>
      <c r="H2994" s="166">
        <v>1136</v>
      </c>
      <c r="I2994" s="166">
        <v>1187</v>
      </c>
      <c r="J2994" s="166">
        <v>1435</v>
      </c>
      <c r="K2994" s="357">
        <v>1136</v>
      </c>
      <c r="L2994" s="357">
        <v>1187</v>
      </c>
      <c r="M2994" s="357">
        <v>1435</v>
      </c>
      <c r="N2994" s="357">
        <v>1302</v>
      </c>
      <c r="O2994" s="357">
        <v>1116</v>
      </c>
      <c r="P2994" s="357">
        <v>1189</v>
      </c>
      <c r="Q2994" s="357">
        <v>1364</v>
      </c>
      <c r="R2994" s="357">
        <v>1258</v>
      </c>
      <c r="S2994" s="362" t="s">
        <v>2207</v>
      </c>
      <c r="T2994" s="362" t="s">
        <v>2207</v>
      </c>
      <c r="U2994" s="362" t="s">
        <v>2207</v>
      </c>
      <c r="V2994" s="362" t="s">
        <v>2207</v>
      </c>
      <c r="W2994" s="362" t="s">
        <v>2207</v>
      </c>
      <c r="X2994" s="357">
        <v>1191</v>
      </c>
      <c r="Y2994" s="357">
        <v>1361</v>
      </c>
      <c r="Z2994" s="357">
        <v>1604</v>
      </c>
      <c r="AA2994" s="357">
        <v>1360</v>
      </c>
      <c r="AB2994" s="357">
        <v>1234</v>
      </c>
      <c r="AC2994" s="357">
        <v>1405</v>
      </c>
      <c r="AD2994" s="357">
        <v>1656</v>
      </c>
      <c r="AE2994" s="357">
        <v>1408</v>
      </c>
      <c r="AF2994" s="357">
        <v>1575</v>
      </c>
      <c r="AG2994" s="357">
        <v>1753</v>
      </c>
      <c r="AH2994" s="357">
        <v>2065</v>
      </c>
      <c r="AI2994" s="368" t="s">
        <v>2207</v>
      </c>
      <c r="AJ2994" s="357">
        <v>1191</v>
      </c>
      <c r="AK2994" s="357">
        <v>1361</v>
      </c>
      <c r="AL2994" s="357">
        <v>1604</v>
      </c>
      <c r="AM2994" s="357">
        <v>1234</v>
      </c>
      <c r="AN2994" s="357">
        <v>1378</v>
      </c>
      <c r="AO2994" s="357">
        <v>1587</v>
      </c>
      <c r="AP2994" s="362" t="s">
        <v>2207</v>
      </c>
      <c r="AQ2994" s="362" t="s">
        <v>2207</v>
      </c>
      <c r="AR2994" s="362" t="s">
        <v>2207</v>
      </c>
      <c r="AS2994" s="362" t="s">
        <v>2207</v>
      </c>
      <c r="AT2994" s="105"/>
      <c r="AU2994" s="105" t="s">
        <v>3122</v>
      </c>
      <c r="AV2994" s="126">
        <v>10.6</v>
      </c>
    </row>
    <row r="2995" spans="1:48" ht="23.25" customHeight="1">
      <c r="B2995" s="440"/>
      <c r="D2995" s="105" t="s">
        <v>3123</v>
      </c>
      <c r="E2995" s="164" t="s">
        <v>3123</v>
      </c>
      <c r="F2995" s="165" t="s">
        <v>3828</v>
      </c>
      <c r="G2995" s="126">
        <v>10.6</v>
      </c>
      <c r="H2995" s="166">
        <v>1005</v>
      </c>
      <c r="I2995" s="166">
        <v>1059</v>
      </c>
      <c r="J2995" s="166">
        <v>1276</v>
      </c>
      <c r="K2995" s="357">
        <v>1005</v>
      </c>
      <c r="L2995" s="357">
        <v>1059</v>
      </c>
      <c r="M2995" s="357">
        <v>1276</v>
      </c>
      <c r="N2995" s="357">
        <v>1153</v>
      </c>
      <c r="O2995" s="357">
        <v>986</v>
      </c>
      <c r="P2995" s="357">
        <v>1059</v>
      </c>
      <c r="Q2995" s="357">
        <v>1219</v>
      </c>
      <c r="R2995" s="357">
        <v>1117</v>
      </c>
      <c r="S2995" s="362" t="s">
        <v>2207</v>
      </c>
      <c r="T2995" s="362" t="s">
        <v>2207</v>
      </c>
      <c r="U2995" s="362" t="s">
        <v>2207</v>
      </c>
      <c r="V2995" s="362" t="s">
        <v>2207</v>
      </c>
      <c r="W2995" s="362" t="s">
        <v>2207</v>
      </c>
      <c r="X2995" s="357">
        <v>1010</v>
      </c>
      <c r="Y2995" s="357">
        <v>1176</v>
      </c>
      <c r="Z2995" s="357">
        <v>1387</v>
      </c>
      <c r="AA2995" s="357">
        <v>1159</v>
      </c>
      <c r="AB2995" s="357">
        <v>1010</v>
      </c>
      <c r="AC2995" s="357">
        <v>1190</v>
      </c>
      <c r="AD2995" s="357">
        <v>1403</v>
      </c>
      <c r="AE2995" s="357">
        <v>1159</v>
      </c>
      <c r="AF2995" s="357">
        <v>1078</v>
      </c>
      <c r="AG2995" s="357">
        <v>1246</v>
      </c>
      <c r="AH2995" s="357">
        <v>1469</v>
      </c>
      <c r="AI2995" s="368" t="s">
        <v>2207</v>
      </c>
      <c r="AJ2995" s="357">
        <v>1010</v>
      </c>
      <c r="AK2995" s="357">
        <v>1176</v>
      </c>
      <c r="AL2995" s="357">
        <v>1387</v>
      </c>
      <c r="AM2995" s="357">
        <v>1010</v>
      </c>
      <c r="AN2995" s="357">
        <v>1167</v>
      </c>
      <c r="AO2995" s="357">
        <v>1344</v>
      </c>
      <c r="AP2995" s="362" t="s">
        <v>2207</v>
      </c>
      <c r="AQ2995" s="362" t="s">
        <v>2207</v>
      </c>
      <c r="AR2995" s="362" t="s">
        <v>2207</v>
      </c>
      <c r="AS2995" s="357">
        <v>1393</v>
      </c>
      <c r="AT2995" s="105"/>
      <c r="AU2995" s="105" t="s">
        <v>3123</v>
      </c>
      <c r="AV2995" s="126">
        <v>10.6</v>
      </c>
    </row>
    <row r="2996" spans="1:48" ht="23.25" customHeight="1">
      <c r="B2996" s="440"/>
      <c r="D2996" s="105" t="s">
        <v>3124</v>
      </c>
      <c r="E2996" s="164" t="s">
        <v>3124</v>
      </c>
      <c r="F2996" s="165" t="s">
        <v>3829</v>
      </c>
      <c r="G2996" s="126">
        <v>10.6</v>
      </c>
      <c r="H2996" s="166">
        <v>1136</v>
      </c>
      <c r="I2996" s="166">
        <v>1187</v>
      </c>
      <c r="J2996" s="166">
        <v>1435</v>
      </c>
      <c r="K2996" s="357">
        <v>1136</v>
      </c>
      <c r="L2996" s="357">
        <v>1187</v>
      </c>
      <c r="M2996" s="357">
        <v>1435</v>
      </c>
      <c r="N2996" s="357">
        <v>1302</v>
      </c>
      <c r="O2996" s="357">
        <v>1116</v>
      </c>
      <c r="P2996" s="357">
        <v>1189</v>
      </c>
      <c r="Q2996" s="357">
        <v>1364</v>
      </c>
      <c r="R2996" s="357">
        <v>1258</v>
      </c>
      <c r="S2996" s="362" t="s">
        <v>2207</v>
      </c>
      <c r="T2996" s="362" t="s">
        <v>2207</v>
      </c>
      <c r="U2996" s="362" t="s">
        <v>2207</v>
      </c>
      <c r="V2996" s="362" t="s">
        <v>2207</v>
      </c>
      <c r="W2996" s="362" t="s">
        <v>2207</v>
      </c>
      <c r="X2996" s="357">
        <v>1191</v>
      </c>
      <c r="Y2996" s="357">
        <v>1361</v>
      </c>
      <c r="Z2996" s="357">
        <v>1604</v>
      </c>
      <c r="AA2996" s="357">
        <v>1360</v>
      </c>
      <c r="AB2996" s="357">
        <v>1234</v>
      </c>
      <c r="AC2996" s="357">
        <v>1405</v>
      </c>
      <c r="AD2996" s="357">
        <v>1656</v>
      </c>
      <c r="AE2996" s="357">
        <v>1408</v>
      </c>
      <c r="AF2996" s="357">
        <v>1575</v>
      </c>
      <c r="AG2996" s="357">
        <v>1753</v>
      </c>
      <c r="AH2996" s="357">
        <v>2065</v>
      </c>
      <c r="AI2996" s="368" t="s">
        <v>2207</v>
      </c>
      <c r="AJ2996" s="357">
        <v>1191</v>
      </c>
      <c r="AK2996" s="357">
        <v>1361</v>
      </c>
      <c r="AL2996" s="357">
        <v>1604</v>
      </c>
      <c r="AM2996" s="357">
        <v>1234</v>
      </c>
      <c r="AN2996" s="357">
        <v>1378</v>
      </c>
      <c r="AO2996" s="357">
        <v>1587</v>
      </c>
      <c r="AP2996" s="362" t="s">
        <v>2207</v>
      </c>
      <c r="AQ2996" s="362" t="s">
        <v>2207</v>
      </c>
      <c r="AR2996" s="362" t="s">
        <v>2207</v>
      </c>
      <c r="AS2996" s="362" t="s">
        <v>2207</v>
      </c>
      <c r="AT2996" s="105"/>
      <c r="AU2996" s="105" t="s">
        <v>3124</v>
      </c>
      <c r="AV2996" s="126">
        <v>10.6</v>
      </c>
    </row>
    <row r="2997" spans="1:48" ht="23.25" customHeight="1">
      <c r="A2997" s="396"/>
      <c r="B2997" s="440"/>
      <c r="D2997" s="105" t="s">
        <v>355</v>
      </c>
      <c r="E2997" s="164" t="s">
        <v>355</v>
      </c>
      <c r="F2997" s="165" t="s">
        <v>903</v>
      </c>
      <c r="G2997" s="126">
        <v>11.4</v>
      </c>
      <c r="H2997" s="166">
        <v>1221</v>
      </c>
      <c r="I2997" s="166">
        <v>1275</v>
      </c>
      <c r="J2997" s="166">
        <v>1464</v>
      </c>
      <c r="K2997" s="357">
        <v>1221</v>
      </c>
      <c r="L2997" s="357">
        <v>1275</v>
      </c>
      <c r="M2997" s="357">
        <v>1464</v>
      </c>
      <c r="N2997" s="357">
        <v>1308</v>
      </c>
      <c r="O2997" s="357">
        <v>1198</v>
      </c>
      <c r="P2997" s="357">
        <v>1277</v>
      </c>
      <c r="Q2997" s="357">
        <v>1466</v>
      </c>
      <c r="R2997" s="357">
        <v>1201</v>
      </c>
      <c r="S2997" s="362" t="s">
        <v>2207</v>
      </c>
      <c r="T2997" s="362" t="s">
        <v>2207</v>
      </c>
      <c r="U2997" s="362" t="s">
        <v>2207</v>
      </c>
      <c r="V2997" s="362" t="s">
        <v>2207</v>
      </c>
      <c r="W2997" s="362" t="s">
        <v>2207</v>
      </c>
      <c r="X2997" s="357">
        <v>1183</v>
      </c>
      <c r="Y2997" s="357">
        <v>1295</v>
      </c>
      <c r="Z2997" s="357">
        <v>1633</v>
      </c>
      <c r="AA2997" s="357">
        <v>1372</v>
      </c>
      <c r="AB2997" s="357">
        <v>1247</v>
      </c>
      <c r="AC2997" s="357">
        <v>1429</v>
      </c>
      <c r="AD2997" s="357">
        <v>1710</v>
      </c>
      <c r="AE2997" s="357">
        <v>1443</v>
      </c>
      <c r="AF2997" s="357">
        <v>1601</v>
      </c>
      <c r="AG2997" s="357">
        <v>1790</v>
      </c>
      <c r="AH2997" s="357">
        <v>2135</v>
      </c>
      <c r="AI2997" s="368" t="s">
        <v>2207</v>
      </c>
      <c r="AJ2997" s="357">
        <v>1188</v>
      </c>
      <c r="AK2997" s="357">
        <v>1301</v>
      </c>
      <c r="AL2997" s="357">
        <v>1638</v>
      </c>
      <c r="AM2997" s="357">
        <v>1252</v>
      </c>
      <c r="AN2997" s="357">
        <v>1407</v>
      </c>
      <c r="AO2997" s="357">
        <v>1643</v>
      </c>
      <c r="AP2997" s="362" t="s">
        <v>2207</v>
      </c>
      <c r="AQ2997" s="362" t="s">
        <v>2207</v>
      </c>
      <c r="AR2997" s="362" t="s">
        <v>2207</v>
      </c>
      <c r="AS2997" s="362" t="s">
        <v>2207</v>
      </c>
      <c r="AT2997" s="105"/>
      <c r="AU2997" s="105" t="s">
        <v>355</v>
      </c>
      <c r="AV2997" s="126">
        <v>11.4</v>
      </c>
    </row>
    <row r="2998" spans="1:48" ht="23.25" customHeight="1">
      <c r="B2998" s="440"/>
      <c r="D2998" s="105" t="s">
        <v>356</v>
      </c>
      <c r="E2998" s="164" t="s">
        <v>356</v>
      </c>
      <c r="F2998" s="165" t="s">
        <v>904</v>
      </c>
      <c r="G2998" s="126">
        <v>11.4</v>
      </c>
      <c r="H2998" s="166">
        <v>1074</v>
      </c>
      <c r="I2998" s="166">
        <v>1131</v>
      </c>
      <c r="J2998" s="166">
        <v>1301</v>
      </c>
      <c r="K2998" s="357">
        <v>1074</v>
      </c>
      <c r="L2998" s="357">
        <v>1131</v>
      </c>
      <c r="M2998" s="357">
        <v>1301</v>
      </c>
      <c r="N2998" s="357">
        <v>1157</v>
      </c>
      <c r="O2998" s="357">
        <v>1054</v>
      </c>
      <c r="P2998" s="357">
        <v>1131</v>
      </c>
      <c r="Q2998" s="357">
        <v>1301</v>
      </c>
      <c r="R2998" s="357">
        <v>1086</v>
      </c>
      <c r="S2998" s="362" t="s">
        <v>2207</v>
      </c>
      <c r="T2998" s="362" t="s">
        <v>2207</v>
      </c>
      <c r="U2998" s="362" t="s">
        <v>2207</v>
      </c>
      <c r="V2998" s="362" t="s">
        <v>2207</v>
      </c>
      <c r="W2998" s="362" t="s">
        <v>2207</v>
      </c>
      <c r="X2998" s="357">
        <v>1014</v>
      </c>
      <c r="Y2998" s="357">
        <v>1123</v>
      </c>
      <c r="Z2998" s="357">
        <v>1431</v>
      </c>
      <c r="AA2998" s="357">
        <v>1185</v>
      </c>
      <c r="AB2998" s="357">
        <v>1014</v>
      </c>
      <c r="AC2998" s="357">
        <v>1192</v>
      </c>
      <c r="AD2998" s="357">
        <v>1431</v>
      </c>
      <c r="AE2998" s="357">
        <v>1185</v>
      </c>
      <c r="AF2998" s="357">
        <v>1086</v>
      </c>
      <c r="AG2998" s="357">
        <v>1265</v>
      </c>
      <c r="AH2998" s="357">
        <v>1516</v>
      </c>
      <c r="AI2998" s="368" t="s">
        <v>2207</v>
      </c>
      <c r="AJ2998" s="357">
        <v>1019</v>
      </c>
      <c r="AK2998" s="357">
        <v>1129</v>
      </c>
      <c r="AL2998" s="357">
        <v>1435</v>
      </c>
      <c r="AM2998" s="357">
        <v>1019</v>
      </c>
      <c r="AN2998" s="357">
        <v>1174</v>
      </c>
      <c r="AO2998" s="357">
        <v>1376</v>
      </c>
      <c r="AP2998" s="362" t="s">
        <v>2207</v>
      </c>
      <c r="AQ2998" s="362" t="s">
        <v>2207</v>
      </c>
      <c r="AR2998" s="362" t="s">
        <v>2207</v>
      </c>
      <c r="AS2998" s="357">
        <v>1447</v>
      </c>
      <c r="AT2998" s="105"/>
      <c r="AU2998" s="105" t="s">
        <v>356</v>
      </c>
      <c r="AV2998" s="126">
        <v>11.4</v>
      </c>
    </row>
    <row r="2999" spans="1:48" ht="23.25" customHeight="1">
      <c r="B2999" s="440"/>
      <c r="D2999" s="105" t="s">
        <v>357</v>
      </c>
      <c r="E2999" s="164" t="s">
        <v>357</v>
      </c>
      <c r="F2999" s="165" t="s">
        <v>905</v>
      </c>
      <c r="G2999" s="126">
        <v>11.4</v>
      </c>
      <c r="H2999" s="166">
        <v>1221</v>
      </c>
      <c r="I2999" s="166">
        <v>1275</v>
      </c>
      <c r="J2999" s="166">
        <v>1464</v>
      </c>
      <c r="K2999" s="357">
        <v>1221</v>
      </c>
      <c r="L2999" s="357">
        <v>1275</v>
      </c>
      <c r="M2999" s="357">
        <v>1464</v>
      </c>
      <c r="N2999" s="357">
        <v>1308</v>
      </c>
      <c r="O2999" s="357">
        <v>1198</v>
      </c>
      <c r="P2999" s="357">
        <v>1277</v>
      </c>
      <c r="Q2999" s="357">
        <v>1466</v>
      </c>
      <c r="R2999" s="357">
        <v>1174</v>
      </c>
      <c r="S2999" s="362" t="s">
        <v>2207</v>
      </c>
      <c r="T2999" s="362" t="s">
        <v>2207</v>
      </c>
      <c r="U2999" s="362" t="s">
        <v>2207</v>
      </c>
      <c r="V2999" s="362" t="s">
        <v>2207</v>
      </c>
      <c r="W2999" s="362" t="s">
        <v>2207</v>
      </c>
      <c r="X2999" s="357">
        <v>1183</v>
      </c>
      <c r="Y2999" s="357">
        <v>1295</v>
      </c>
      <c r="Z2999" s="357">
        <v>1633</v>
      </c>
      <c r="AA2999" s="357">
        <v>1372</v>
      </c>
      <c r="AB2999" s="357">
        <v>1247</v>
      </c>
      <c r="AC2999" s="357">
        <v>1429</v>
      </c>
      <c r="AD2999" s="357">
        <v>1710</v>
      </c>
      <c r="AE2999" s="357">
        <v>1443</v>
      </c>
      <c r="AF2999" s="357">
        <v>1601</v>
      </c>
      <c r="AG2999" s="357">
        <v>1790</v>
      </c>
      <c r="AH2999" s="357">
        <v>2135</v>
      </c>
      <c r="AI2999" s="368" t="s">
        <v>2207</v>
      </c>
      <c r="AJ2999" s="357">
        <v>1188</v>
      </c>
      <c r="AK2999" s="357">
        <v>1301</v>
      </c>
      <c r="AL2999" s="357">
        <v>1638</v>
      </c>
      <c r="AM2999" s="357">
        <v>1252</v>
      </c>
      <c r="AN2999" s="357">
        <v>1407</v>
      </c>
      <c r="AO2999" s="357">
        <v>1643</v>
      </c>
      <c r="AP2999" s="362" t="s">
        <v>2207</v>
      </c>
      <c r="AQ2999" s="362" t="s">
        <v>2207</v>
      </c>
      <c r="AR2999" s="362" t="s">
        <v>2207</v>
      </c>
      <c r="AS2999" s="362" t="s">
        <v>2207</v>
      </c>
      <c r="AT2999" s="105"/>
      <c r="AU2999" s="105" t="s">
        <v>357</v>
      </c>
      <c r="AV2999" s="126">
        <v>11.4</v>
      </c>
    </row>
    <row r="3000" spans="1:48" ht="23.25" customHeight="1">
      <c r="B3000" s="440"/>
      <c r="D3000" s="105" t="s">
        <v>3126</v>
      </c>
      <c r="E3000" s="164" t="s">
        <v>3126</v>
      </c>
      <c r="F3000" s="165" t="s">
        <v>3824</v>
      </c>
      <c r="G3000" s="126">
        <v>3.6</v>
      </c>
      <c r="H3000" s="166">
        <v>589</v>
      </c>
      <c r="I3000" s="166">
        <v>611</v>
      </c>
      <c r="J3000" s="166">
        <v>749</v>
      </c>
      <c r="K3000" s="357">
        <v>589</v>
      </c>
      <c r="L3000" s="357">
        <v>611</v>
      </c>
      <c r="M3000" s="357">
        <v>749</v>
      </c>
      <c r="N3000" s="357">
        <v>683</v>
      </c>
      <c r="O3000" s="357">
        <v>578</v>
      </c>
      <c r="P3000" s="357">
        <v>612</v>
      </c>
      <c r="Q3000" s="357">
        <v>703</v>
      </c>
      <c r="R3000" s="357">
        <v>653</v>
      </c>
      <c r="S3000" s="362" t="s">
        <v>2207</v>
      </c>
      <c r="T3000" s="362" t="s">
        <v>2207</v>
      </c>
      <c r="U3000" s="362" t="s">
        <v>2207</v>
      </c>
      <c r="V3000" s="362" t="s">
        <v>2207</v>
      </c>
      <c r="W3000" s="362" t="s">
        <v>2207</v>
      </c>
      <c r="X3000" s="357">
        <v>589</v>
      </c>
      <c r="Y3000" s="357">
        <v>659</v>
      </c>
      <c r="Z3000" s="357">
        <v>775</v>
      </c>
      <c r="AA3000" s="357">
        <v>677</v>
      </c>
      <c r="AB3000" s="357">
        <v>589</v>
      </c>
      <c r="AC3000" s="357">
        <v>672</v>
      </c>
      <c r="AD3000" s="357">
        <v>791</v>
      </c>
      <c r="AE3000" s="357">
        <v>677</v>
      </c>
      <c r="AF3000" s="357">
        <v>658</v>
      </c>
      <c r="AG3000" s="357">
        <v>729</v>
      </c>
      <c r="AH3000" s="357">
        <v>857</v>
      </c>
      <c r="AI3000" s="368" t="s">
        <v>2207</v>
      </c>
      <c r="AJ3000" s="357">
        <v>589</v>
      </c>
      <c r="AK3000" s="357">
        <v>659</v>
      </c>
      <c r="AL3000" s="357">
        <v>775</v>
      </c>
      <c r="AM3000" s="357">
        <v>589</v>
      </c>
      <c r="AN3000" s="357">
        <v>659</v>
      </c>
      <c r="AO3000" s="357">
        <v>758</v>
      </c>
      <c r="AP3000" s="362" t="s">
        <v>2207</v>
      </c>
      <c r="AQ3000" s="362" t="s">
        <v>2207</v>
      </c>
      <c r="AR3000" s="362" t="s">
        <v>2207</v>
      </c>
      <c r="AS3000" s="357">
        <v>793</v>
      </c>
      <c r="AT3000" s="105"/>
      <c r="AU3000" s="105" t="s">
        <v>3126</v>
      </c>
      <c r="AV3000" s="126">
        <v>3.6</v>
      </c>
    </row>
    <row r="3001" spans="1:48" ht="23.25" customHeight="1">
      <c r="B3001" s="440"/>
      <c r="D3001" s="105" t="s">
        <v>3127</v>
      </c>
      <c r="E3001" s="164" t="s">
        <v>3127</v>
      </c>
      <c r="F3001" s="165" t="s">
        <v>3825</v>
      </c>
      <c r="G3001" s="126">
        <v>4.5</v>
      </c>
      <c r="H3001" s="166">
        <v>619</v>
      </c>
      <c r="I3001" s="166">
        <v>645</v>
      </c>
      <c r="J3001" s="166">
        <v>789</v>
      </c>
      <c r="K3001" s="357">
        <v>619</v>
      </c>
      <c r="L3001" s="357">
        <v>645</v>
      </c>
      <c r="M3001" s="357">
        <v>789</v>
      </c>
      <c r="N3001" s="357">
        <v>718</v>
      </c>
      <c r="O3001" s="357">
        <v>607</v>
      </c>
      <c r="P3001" s="357">
        <v>645</v>
      </c>
      <c r="Q3001" s="357">
        <v>741</v>
      </c>
      <c r="R3001" s="357">
        <v>688</v>
      </c>
      <c r="S3001" s="362" t="s">
        <v>2207</v>
      </c>
      <c r="T3001" s="362" t="s">
        <v>2207</v>
      </c>
      <c r="U3001" s="362" t="s">
        <v>2207</v>
      </c>
      <c r="V3001" s="362" t="s">
        <v>2207</v>
      </c>
      <c r="W3001" s="362" t="s">
        <v>2207</v>
      </c>
      <c r="X3001" s="357">
        <v>619</v>
      </c>
      <c r="Y3001" s="357">
        <v>698</v>
      </c>
      <c r="Z3001" s="357">
        <v>821</v>
      </c>
      <c r="AA3001" s="357">
        <v>712</v>
      </c>
      <c r="AB3001" s="357">
        <v>619</v>
      </c>
      <c r="AC3001" s="357">
        <v>712</v>
      </c>
      <c r="AD3001" s="357">
        <v>837</v>
      </c>
      <c r="AE3001" s="357">
        <v>712</v>
      </c>
      <c r="AF3001" s="357">
        <v>687</v>
      </c>
      <c r="AG3001" s="357">
        <v>768</v>
      </c>
      <c r="AH3001" s="357">
        <v>904</v>
      </c>
      <c r="AI3001" s="368" t="s">
        <v>2207</v>
      </c>
      <c r="AJ3001" s="357">
        <v>619</v>
      </c>
      <c r="AK3001" s="357">
        <v>698</v>
      </c>
      <c r="AL3001" s="357">
        <v>821</v>
      </c>
      <c r="AM3001" s="357">
        <v>619</v>
      </c>
      <c r="AN3001" s="357">
        <v>698</v>
      </c>
      <c r="AO3001" s="357">
        <v>803</v>
      </c>
      <c r="AP3001" s="362" t="s">
        <v>2207</v>
      </c>
      <c r="AQ3001" s="362" t="s">
        <v>2207</v>
      </c>
      <c r="AR3001" s="362" t="s">
        <v>2207</v>
      </c>
      <c r="AS3001" s="357">
        <v>849</v>
      </c>
      <c r="AT3001" s="105"/>
      <c r="AU3001" s="105" t="s">
        <v>3127</v>
      </c>
      <c r="AV3001" s="126">
        <v>4.5</v>
      </c>
    </row>
    <row r="3002" spans="1:48" ht="23.25" customHeight="1">
      <c r="B3002" s="440"/>
      <c r="D3002" s="105" t="s">
        <v>4254</v>
      </c>
      <c r="E3002" s="164" t="s">
        <v>4254</v>
      </c>
      <c r="F3002" s="165" t="s">
        <v>4312</v>
      </c>
      <c r="G3002" s="126">
        <v>5.3</v>
      </c>
      <c r="H3002" s="166">
        <v>681</v>
      </c>
      <c r="I3002" s="166">
        <v>700</v>
      </c>
      <c r="J3002" s="166">
        <v>804</v>
      </c>
      <c r="K3002" s="357">
        <v>681</v>
      </c>
      <c r="L3002" s="357">
        <v>700</v>
      </c>
      <c r="M3002" s="357">
        <v>804</v>
      </c>
      <c r="N3002" s="357">
        <v>777</v>
      </c>
      <c r="O3002" s="357">
        <v>668</v>
      </c>
      <c r="P3002" s="357">
        <v>700</v>
      </c>
      <c r="Q3002" s="357">
        <v>804</v>
      </c>
      <c r="R3002" s="357">
        <v>745</v>
      </c>
      <c r="S3002" s="362" t="s">
        <v>2207</v>
      </c>
      <c r="T3002" s="362" t="s">
        <v>2207</v>
      </c>
      <c r="U3002" s="362" t="s">
        <v>2207</v>
      </c>
      <c r="V3002" s="362" t="s">
        <v>2207</v>
      </c>
      <c r="W3002" s="362" t="s">
        <v>2207</v>
      </c>
      <c r="X3002" s="357">
        <v>685</v>
      </c>
      <c r="Y3002" s="357">
        <v>766</v>
      </c>
      <c r="Z3002" s="357">
        <v>901</v>
      </c>
      <c r="AA3002" s="357">
        <v>776</v>
      </c>
      <c r="AB3002" s="357">
        <v>664</v>
      </c>
      <c r="AC3002" s="357">
        <v>758</v>
      </c>
      <c r="AD3002" s="357">
        <v>891</v>
      </c>
      <c r="AE3002" s="357">
        <v>753</v>
      </c>
      <c r="AF3002" s="357">
        <v>732</v>
      </c>
      <c r="AG3002" s="357">
        <v>814</v>
      </c>
      <c r="AH3002" s="357">
        <v>958</v>
      </c>
      <c r="AI3002" s="368" t="s">
        <v>2207</v>
      </c>
      <c r="AJ3002" s="357">
        <v>685</v>
      </c>
      <c r="AK3002" s="357">
        <v>766</v>
      </c>
      <c r="AL3002" s="357">
        <v>901</v>
      </c>
      <c r="AM3002" s="357">
        <v>664</v>
      </c>
      <c r="AN3002" s="357">
        <v>743</v>
      </c>
      <c r="AO3002" s="357">
        <v>854</v>
      </c>
      <c r="AP3002" s="362" t="s">
        <v>2207</v>
      </c>
      <c r="AQ3002" s="362" t="s">
        <v>2207</v>
      </c>
      <c r="AR3002" s="362" t="s">
        <v>2207</v>
      </c>
      <c r="AS3002" s="357">
        <v>902</v>
      </c>
      <c r="AT3002" s="105"/>
      <c r="AU3002" s="105" t="s">
        <v>4254</v>
      </c>
      <c r="AV3002" s="126">
        <v>5.3</v>
      </c>
    </row>
    <row r="3003" spans="1:48" ht="23.25" customHeight="1">
      <c r="B3003" s="440"/>
      <c r="D3003" s="105" t="s">
        <v>4255</v>
      </c>
      <c r="E3003" s="164" t="s">
        <v>4255</v>
      </c>
      <c r="F3003" s="165" t="s">
        <v>4313</v>
      </c>
      <c r="G3003" s="126">
        <v>5.3</v>
      </c>
      <c r="H3003" s="166">
        <v>732</v>
      </c>
      <c r="I3003" s="166">
        <v>750</v>
      </c>
      <c r="J3003" s="166">
        <v>862</v>
      </c>
      <c r="K3003" s="357">
        <v>732</v>
      </c>
      <c r="L3003" s="357">
        <v>750</v>
      </c>
      <c r="M3003" s="357">
        <v>862</v>
      </c>
      <c r="N3003" s="357">
        <v>833</v>
      </c>
      <c r="O3003" s="357">
        <v>718</v>
      </c>
      <c r="P3003" s="357">
        <v>750</v>
      </c>
      <c r="Q3003" s="357">
        <v>862</v>
      </c>
      <c r="R3003" s="357">
        <v>799</v>
      </c>
      <c r="S3003" s="362" t="s">
        <v>2207</v>
      </c>
      <c r="T3003" s="362" t="s">
        <v>2207</v>
      </c>
      <c r="U3003" s="362" t="s">
        <v>2207</v>
      </c>
      <c r="V3003" s="362" t="s">
        <v>2207</v>
      </c>
      <c r="W3003" s="362" t="s">
        <v>2207</v>
      </c>
      <c r="X3003" s="357">
        <v>757</v>
      </c>
      <c r="Y3003" s="357">
        <v>840</v>
      </c>
      <c r="Z3003" s="357">
        <v>988</v>
      </c>
      <c r="AA3003" s="357">
        <v>856</v>
      </c>
      <c r="AB3003" s="357">
        <v>736</v>
      </c>
      <c r="AC3003" s="357">
        <v>818</v>
      </c>
      <c r="AD3003" s="357">
        <v>962</v>
      </c>
      <c r="AE3003" s="357">
        <v>833</v>
      </c>
      <c r="AF3003" s="357">
        <v>926</v>
      </c>
      <c r="AG3003" s="357">
        <v>1012</v>
      </c>
      <c r="AH3003" s="357">
        <v>1190</v>
      </c>
      <c r="AI3003" s="368" t="s">
        <v>2207</v>
      </c>
      <c r="AJ3003" s="357">
        <v>757</v>
      </c>
      <c r="AK3003" s="357">
        <v>840</v>
      </c>
      <c r="AL3003" s="357">
        <v>988</v>
      </c>
      <c r="AM3003" s="357">
        <v>736</v>
      </c>
      <c r="AN3003" s="357">
        <v>802</v>
      </c>
      <c r="AO3003" s="357">
        <v>922</v>
      </c>
      <c r="AP3003" s="362" t="s">
        <v>2207</v>
      </c>
      <c r="AQ3003" s="362" t="s">
        <v>2207</v>
      </c>
      <c r="AR3003" s="362" t="s">
        <v>2207</v>
      </c>
      <c r="AS3003" s="362" t="s">
        <v>2207</v>
      </c>
      <c r="AT3003" s="105"/>
      <c r="AU3003" s="105" t="s">
        <v>4255</v>
      </c>
      <c r="AV3003" s="126">
        <v>5.3</v>
      </c>
    </row>
    <row r="3004" spans="1:48" ht="23.25" customHeight="1">
      <c r="B3004" s="440"/>
      <c r="D3004" s="105" t="s">
        <v>1135</v>
      </c>
      <c r="E3004" s="164" t="s">
        <v>1135</v>
      </c>
      <c r="F3004" s="165" t="s">
        <v>1144</v>
      </c>
      <c r="G3004" s="126">
        <v>5.5</v>
      </c>
      <c r="H3004" s="166">
        <v>997</v>
      </c>
      <c r="I3004" s="166">
        <v>1027</v>
      </c>
      <c r="J3004" s="166">
        <v>1188</v>
      </c>
      <c r="K3004" s="357">
        <v>997</v>
      </c>
      <c r="L3004" s="357">
        <v>1027</v>
      </c>
      <c r="M3004" s="357">
        <v>1188</v>
      </c>
      <c r="N3004" s="357">
        <v>1073</v>
      </c>
      <c r="O3004" s="357">
        <v>978</v>
      </c>
      <c r="P3004" s="357">
        <v>1027</v>
      </c>
      <c r="Q3004" s="357">
        <v>1189</v>
      </c>
      <c r="R3004" s="357">
        <v>1062</v>
      </c>
      <c r="S3004" s="362" t="s">
        <v>2207</v>
      </c>
      <c r="T3004" s="362" t="s">
        <v>2207</v>
      </c>
      <c r="U3004" s="362" t="s">
        <v>2207</v>
      </c>
      <c r="V3004" s="362" t="s">
        <v>2207</v>
      </c>
      <c r="W3004" s="362" t="s">
        <v>2207</v>
      </c>
      <c r="X3004" s="357">
        <v>1140</v>
      </c>
      <c r="Y3004" s="357">
        <v>1260</v>
      </c>
      <c r="Z3004" s="357">
        <v>1498</v>
      </c>
      <c r="AA3004" s="357">
        <v>1309</v>
      </c>
      <c r="AB3004" s="357">
        <v>1187</v>
      </c>
      <c r="AC3004" s="357">
        <v>1315</v>
      </c>
      <c r="AD3004" s="357">
        <v>1567</v>
      </c>
      <c r="AE3004" s="357">
        <v>1361</v>
      </c>
      <c r="AF3004" s="357">
        <v>1458</v>
      </c>
      <c r="AG3004" s="357">
        <v>1592</v>
      </c>
      <c r="AH3004" s="357">
        <v>1893</v>
      </c>
      <c r="AI3004" s="368" t="s">
        <v>2207</v>
      </c>
      <c r="AJ3004" s="357">
        <v>1163</v>
      </c>
      <c r="AK3004" s="357">
        <v>1276</v>
      </c>
      <c r="AL3004" s="357">
        <v>1528</v>
      </c>
      <c r="AM3004" s="357">
        <v>1118</v>
      </c>
      <c r="AN3004" s="357">
        <v>1221</v>
      </c>
      <c r="AO3004" s="357">
        <v>1413</v>
      </c>
      <c r="AP3004" s="362" t="s">
        <v>2207</v>
      </c>
      <c r="AQ3004" s="362" t="s">
        <v>2207</v>
      </c>
      <c r="AR3004" s="362" t="s">
        <v>2207</v>
      </c>
      <c r="AS3004" s="362" t="s">
        <v>2207</v>
      </c>
      <c r="AT3004" s="105"/>
      <c r="AU3004" s="105" t="s">
        <v>1135</v>
      </c>
      <c r="AV3004" s="126">
        <v>5.5</v>
      </c>
    </row>
    <row r="3005" spans="1:48" ht="23.25" customHeight="1">
      <c r="A3005" s="396"/>
      <c r="B3005" s="440"/>
      <c r="D3005" s="105" t="s">
        <v>3669</v>
      </c>
      <c r="E3005" s="164" t="s">
        <v>3669</v>
      </c>
      <c r="F3005" s="165" t="s">
        <v>1144</v>
      </c>
      <c r="G3005" s="126">
        <v>5.5</v>
      </c>
      <c r="H3005" s="166">
        <v>997</v>
      </c>
      <c r="I3005" s="166">
        <v>1027</v>
      </c>
      <c r="J3005" s="166">
        <v>1188</v>
      </c>
      <c r="K3005" s="357">
        <v>997</v>
      </c>
      <c r="L3005" s="357">
        <v>1027</v>
      </c>
      <c r="M3005" s="357">
        <v>1188</v>
      </c>
      <c r="N3005" s="357">
        <v>1073</v>
      </c>
      <c r="O3005" s="357">
        <v>978</v>
      </c>
      <c r="P3005" s="357">
        <v>1027</v>
      </c>
      <c r="Q3005" s="357">
        <v>1189</v>
      </c>
      <c r="R3005" s="357">
        <v>1062</v>
      </c>
      <c r="S3005" s="362" t="s">
        <v>2207</v>
      </c>
      <c r="T3005" s="362" t="s">
        <v>2207</v>
      </c>
      <c r="U3005" s="362" t="s">
        <v>2207</v>
      </c>
      <c r="V3005" s="362" t="s">
        <v>2207</v>
      </c>
      <c r="W3005" s="362" t="s">
        <v>2207</v>
      </c>
      <c r="X3005" s="357">
        <v>1140</v>
      </c>
      <c r="Y3005" s="357">
        <v>1260</v>
      </c>
      <c r="Z3005" s="357">
        <v>1498</v>
      </c>
      <c r="AA3005" s="357">
        <v>1309</v>
      </c>
      <c r="AB3005" s="357">
        <v>1187</v>
      </c>
      <c r="AC3005" s="357">
        <v>1315</v>
      </c>
      <c r="AD3005" s="357">
        <v>1567</v>
      </c>
      <c r="AE3005" s="357">
        <v>1361</v>
      </c>
      <c r="AF3005" s="357">
        <v>1458</v>
      </c>
      <c r="AG3005" s="357">
        <v>1592</v>
      </c>
      <c r="AH3005" s="357">
        <v>1893</v>
      </c>
      <c r="AI3005" s="368" t="s">
        <v>2207</v>
      </c>
      <c r="AJ3005" s="357">
        <v>1163</v>
      </c>
      <c r="AK3005" s="357">
        <v>1276</v>
      </c>
      <c r="AL3005" s="357">
        <v>1528</v>
      </c>
      <c r="AM3005" s="357">
        <v>1118</v>
      </c>
      <c r="AN3005" s="357">
        <v>1221</v>
      </c>
      <c r="AO3005" s="357">
        <v>1413</v>
      </c>
      <c r="AP3005" s="362" t="s">
        <v>2207</v>
      </c>
      <c r="AQ3005" s="362" t="s">
        <v>2207</v>
      </c>
      <c r="AR3005" s="362" t="s">
        <v>2207</v>
      </c>
      <c r="AS3005" s="362" t="s">
        <v>2207</v>
      </c>
      <c r="AT3005" s="105"/>
      <c r="AU3005" s="105" t="s">
        <v>3669</v>
      </c>
      <c r="AV3005" s="126">
        <v>5.5</v>
      </c>
    </row>
    <row r="3006" spans="1:48" ht="23.25" customHeight="1">
      <c r="A3006" s="396"/>
      <c r="B3006" s="440"/>
      <c r="D3006" s="105" t="s">
        <v>1126</v>
      </c>
      <c r="E3006" s="164" t="s">
        <v>1126</v>
      </c>
      <c r="F3006" s="165" t="s">
        <v>1141</v>
      </c>
      <c r="G3006" s="126">
        <v>5.5</v>
      </c>
      <c r="H3006" s="166">
        <v>929</v>
      </c>
      <c r="I3006" s="166">
        <v>960</v>
      </c>
      <c r="J3006" s="166">
        <v>1112</v>
      </c>
      <c r="K3006" s="357">
        <v>929</v>
      </c>
      <c r="L3006" s="357">
        <v>960</v>
      </c>
      <c r="M3006" s="357">
        <v>1112</v>
      </c>
      <c r="N3006" s="357">
        <v>1003</v>
      </c>
      <c r="O3006" s="357">
        <v>911</v>
      </c>
      <c r="P3006" s="357">
        <v>960</v>
      </c>
      <c r="Q3006" s="357">
        <v>1112</v>
      </c>
      <c r="R3006" s="357">
        <v>1010</v>
      </c>
      <c r="S3006" s="362" t="s">
        <v>2207</v>
      </c>
      <c r="T3006" s="362" t="s">
        <v>2207</v>
      </c>
      <c r="U3006" s="362" t="s">
        <v>2207</v>
      </c>
      <c r="V3006" s="362" t="s">
        <v>2207</v>
      </c>
      <c r="W3006" s="362" t="s">
        <v>2207</v>
      </c>
      <c r="X3006" s="357">
        <v>1055</v>
      </c>
      <c r="Y3006" s="357">
        <v>1174</v>
      </c>
      <c r="Z3006" s="357">
        <v>1397</v>
      </c>
      <c r="AA3006" s="357">
        <v>1215</v>
      </c>
      <c r="AB3006" s="357">
        <v>1070</v>
      </c>
      <c r="AC3006" s="357">
        <v>1197</v>
      </c>
      <c r="AD3006" s="357">
        <v>1428</v>
      </c>
      <c r="AE3006" s="357">
        <v>1232</v>
      </c>
      <c r="AF3006" s="357">
        <v>1200</v>
      </c>
      <c r="AG3006" s="357">
        <v>1329</v>
      </c>
      <c r="AH3006" s="357">
        <v>1584</v>
      </c>
      <c r="AI3006" s="368" t="s">
        <v>2207</v>
      </c>
      <c r="AJ3006" s="357">
        <v>1078</v>
      </c>
      <c r="AK3006" s="357">
        <v>1190</v>
      </c>
      <c r="AL3006" s="357">
        <v>1427</v>
      </c>
      <c r="AM3006" s="357">
        <v>1001</v>
      </c>
      <c r="AN3006" s="357">
        <v>1105</v>
      </c>
      <c r="AO3006" s="357">
        <v>1279</v>
      </c>
      <c r="AP3006" s="362" t="s">
        <v>2207</v>
      </c>
      <c r="AQ3006" s="362" t="s">
        <v>2207</v>
      </c>
      <c r="AR3006" s="362" t="s">
        <v>2207</v>
      </c>
      <c r="AS3006" s="357">
        <v>1309</v>
      </c>
      <c r="AT3006" s="105"/>
      <c r="AU3006" s="105" t="s">
        <v>1126</v>
      </c>
      <c r="AV3006" s="126">
        <v>5.5</v>
      </c>
    </row>
    <row r="3007" spans="1:48" ht="23.25" customHeight="1">
      <c r="B3007" s="440"/>
      <c r="D3007" s="105" t="s">
        <v>3670</v>
      </c>
      <c r="E3007" s="164" t="s">
        <v>3670</v>
      </c>
      <c r="F3007" s="165" t="s">
        <v>1141</v>
      </c>
      <c r="G3007" s="126">
        <v>5.5</v>
      </c>
      <c r="H3007" s="166">
        <v>929</v>
      </c>
      <c r="I3007" s="166">
        <v>960</v>
      </c>
      <c r="J3007" s="166">
        <v>1112</v>
      </c>
      <c r="K3007" s="357">
        <v>929</v>
      </c>
      <c r="L3007" s="357">
        <v>960</v>
      </c>
      <c r="M3007" s="357">
        <v>1112</v>
      </c>
      <c r="N3007" s="357">
        <v>1003</v>
      </c>
      <c r="O3007" s="357">
        <v>911</v>
      </c>
      <c r="P3007" s="357">
        <v>960</v>
      </c>
      <c r="Q3007" s="357">
        <v>1112</v>
      </c>
      <c r="R3007" s="357">
        <v>1010</v>
      </c>
      <c r="S3007" s="362" t="s">
        <v>2207</v>
      </c>
      <c r="T3007" s="362" t="s">
        <v>2207</v>
      </c>
      <c r="U3007" s="362" t="s">
        <v>2207</v>
      </c>
      <c r="V3007" s="362" t="s">
        <v>2207</v>
      </c>
      <c r="W3007" s="362" t="s">
        <v>2207</v>
      </c>
      <c r="X3007" s="357">
        <v>1055</v>
      </c>
      <c r="Y3007" s="357">
        <v>1174</v>
      </c>
      <c r="Z3007" s="357">
        <v>1397</v>
      </c>
      <c r="AA3007" s="357">
        <v>1215</v>
      </c>
      <c r="AB3007" s="357">
        <v>1070</v>
      </c>
      <c r="AC3007" s="357">
        <v>1197</v>
      </c>
      <c r="AD3007" s="357">
        <v>1428</v>
      </c>
      <c r="AE3007" s="357">
        <v>1232</v>
      </c>
      <c r="AF3007" s="357">
        <v>1200</v>
      </c>
      <c r="AG3007" s="357">
        <v>1329</v>
      </c>
      <c r="AH3007" s="357">
        <v>1584</v>
      </c>
      <c r="AI3007" s="368" t="s">
        <v>2207</v>
      </c>
      <c r="AJ3007" s="357">
        <v>1078</v>
      </c>
      <c r="AK3007" s="357">
        <v>1190</v>
      </c>
      <c r="AL3007" s="357">
        <v>1427</v>
      </c>
      <c r="AM3007" s="357">
        <v>1001</v>
      </c>
      <c r="AN3007" s="357">
        <v>1105</v>
      </c>
      <c r="AO3007" s="357">
        <v>1279</v>
      </c>
      <c r="AP3007" s="362" t="s">
        <v>2207</v>
      </c>
      <c r="AQ3007" s="362" t="s">
        <v>2207</v>
      </c>
      <c r="AR3007" s="362" t="s">
        <v>2207</v>
      </c>
      <c r="AS3007" s="357">
        <v>1309</v>
      </c>
      <c r="AT3007" s="105"/>
      <c r="AU3007" s="105" t="s">
        <v>3670</v>
      </c>
      <c r="AV3007" s="126">
        <v>5.5</v>
      </c>
    </row>
    <row r="3008" spans="1:48" ht="23.25" customHeight="1">
      <c r="B3008" s="440"/>
      <c r="D3008" s="105" t="s">
        <v>1147</v>
      </c>
      <c r="E3008" s="164" t="s">
        <v>1147</v>
      </c>
      <c r="F3008" s="165" t="s">
        <v>1153</v>
      </c>
      <c r="G3008" s="126">
        <v>5.5</v>
      </c>
      <c r="H3008" s="166">
        <v>997</v>
      </c>
      <c r="I3008" s="166">
        <v>1027</v>
      </c>
      <c r="J3008" s="166">
        <v>1188</v>
      </c>
      <c r="K3008" s="357">
        <v>997</v>
      </c>
      <c r="L3008" s="357">
        <v>1027</v>
      </c>
      <c r="M3008" s="357">
        <v>1188</v>
      </c>
      <c r="N3008" s="357">
        <v>1073</v>
      </c>
      <c r="O3008" s="357">
        <v>978</v>
      </c>
      <c r="P3008" s="357">
        <v>1027</v>
      </c>
      <c r="Q3008" s="357">
        <v>1189</v>
      </c>
      <c r="R3008" s="357">
        <v>1042</v>
      </c>
      <c r="S3008" s="362" t="s">
        <v>2207</v>
      </c>
      <c r="T3008" s="362" t="s">
        <v>2207</v>
      </c>
      <c r="U3008" s="362" t="s">
        <v>2207</v>
      </c>
      <c r="V3008" s="362" t="s">
        <v>2207</v>
      </c>
      <c r="W3008" s="362" t="s">
        <v>2207</v>
      </c>
      <c r="X3008" s="357">
        <v>1140</v>
      </c>
      <c r="Y3008" s="357">
        <v>1260</v>
      </c>
      <c r="Z3008" s="357">
        <v>1498</v>
      </c>
      <c r="AA3008" s="357">
        <v>1309</v>
      </c>
      <c r="AB3008" s="357">
        <v>1187</v>
      </c>
      <c r="AC3008" s="357">
        <v>1315</v>
      </c>
      <c r="AD3008" s="357">
        <v>1567</v>
      </c>
      <c r="AE3008" s="357">
        <v>1361</v>
      </c>
      <c r="AF3008" s="357">
        <v>1458</v>
      </c>
      <c r="AG3008" s="357">
        <v>1592</v>
      </c>
      <c r="AH3008" s="357">
        <v>1893</v>
      </c>
      <c r="AI3008" s="368" t="s">
        <v>2207</v>
      </c>
      <c r="AJ3008" s="357">
        <v>1163</v>
      </c>
      <c r="AK3008" s="357">
        <v>1276</v>
      </c>
      <c r="AL3008" s="357">
        <v>1528</v>
      </c>
      <c r="AM3008" s="357">
        <v>1118</v>
      </c>
      <c r="AN3008" s="357">
        <v>1221</v>
      </c>
      <c r="AO3008" s="357">
        <v>1413</v>
      </c>
      <c r="AP3008" s="362" t="s">
        <v>2207</v>
      </c>
      <c r="AQ3008" s="362" t="s">
        <v>2207</v>
      </c>
      <c r="AR3008" s="362" t="s">
        <v>2207</v>
      </c>
      <c r="AS3008" s="362" t="s">
        <v>2207</v>
      </c>
      <c r="AT3008" s="105"/>
      <c r="AU3008" s="105" t="s">
        <v>1147</v>
      </c>
      <c r="AV3008" s="126">
        <v>5.5</v>
      </c>
    </row>
    <row r="3009" spans="1:48" ht="23.25" customHeight="1">
      <c r="B3009" s="440"/>
      <c r="D3009" s="105" t="s">
        <v>3672</v>
      </c>
      <c r="E3009" s="164" t="s">
        <v>3672</v>
      </c>
      <c r="F3009" s="165" t="s">
        <v>1153</v>
      </c>
      <c r="G3009" s="126">
        <v>5.5</v>
      </c>
      <c r="H3009" s="166">
        <v>997</v>
      </c>
      <c r="I3009" s="166">
        <v>1027</v>
      </c>
      <c r="J3009" s="166">
        <v>1188</v>
      </c>
      <c r="K3009" s="357">
        <v>997</v>
      </c>
      <c r="L3009" s="357">
        <v>1027</v>
      </c>
      <c r="M3009" s="357">
        <v>1188</v>
      </c>
      <c r="N3009" s="357">
        <v>1073</v>
      </c>
      <c r="O3009" s="357">
        <v>978</v>
      </c>
      <c r="P3009" s="357">
        <v>1027</v>
      </c>
      <c r="Q3009" s="357">
        <v>1189</v>
      </c>
      <c r="R3009" s="357">
        <v>1042</v>
      </c>
      <c r="S3009" s="362" t="s">
        <v>2207</v>
      </c>
      <c r="T3009" s="362" t="s">
        <v>2207</v>
      </c>
      <c r="U3009" s="362" t="s">
        <v>2207</v>
      </c>
      <c r="V3009" s="362" t="s">
        <v>2207</v>
      </c>
      <c r="W3009" s="362" t="s">
        <v>2207</v>
      </c>
      <c r="X3009" s="357">
        <v>1140</v>
      </c>
      <c r="Y3009" s="357">
        <v>1260</v>
      </c>
      <c r="Z3009" s="357">
        <v>1498</v>
      </c>
      <c r="AA3009" s="357">
        <v>1309</v>
      </c>
      <c r="AB3009" s="357">
        <v>1187</v>
      </c>
      <c r="AC3009" s="357">
        <v>1315</v>
      </c>
      <c r="AD3009" s="357">
        <v>1567</v>
      </c>
      <c r="AE3009" s="357">
        <v>1361</v>
      </c>
      <c r="AF3009" s="357">
        <v>1458</v>
      </c>
      <c r="AG3009" s="357">
        <v>1592</v>
      </c>
      <c r="AH3009" s="357">
        <v>1893</v>
      </c>
      <c r="AI3009" s="368" t="s">
        <v>2207</v>
      </c>
      <c r="AJ3009" s="357">
        <v>1163</v>
      </c>
      <c r="AK3009" s="357">
        <v>1276</v>
      </c>
      <c r="AL3009" s="357">
        <v>1528</v>
      </c>
      <c r="AM3009" s="357">
        <v>1118</v>
      </c>
      <c r="AN3009" s="357">
        <v>1221</v>
      </c>
      <c r="AO3009" s="357">
        <v>1413</v>
      </c>
      <c r="AP3009" s="362" t="s">
        <v>2207</v>
      </c>
      <c r="AQ3009" s="362" t="s">
        <v>2207</v>
      </c>
      <c r="AR3009" s="362" t="s">
        <v>2207</v>
      </c>
      <c r="AS3009" s="362" t="s">
        <v>2207</v>
      </c>
      <c r="AT3009" s="105"/>
      <c r="AU3009" s="105" t="s">
        <v>3672</v>
      </c>
      <c r="AV3009" s="126">
        <v>5.5</v>
      </c>
    </row>
    <row r="3010" spans="1:48" ht="23.25" customHeight="1">
      <c r="B3010" s="440"/>
      <c r="D3010" s="105" t="s">
        <v>1137</v>
      </c>
      <c r="E3010" s="164" t="s">
        <v>1137</v>
      </c>
      <c r="F3010" s="165" t="s">
        <v>1145</v>
      </c>
      <c r="G3010" s="126">
        <v>6.1</v>
      </c>
      <c r="H3010" s="166">
        <v>1053</v>
      </c>
      <c r="I3010" s="166">
        <v>1086</v>
      </c>
      <c r="J3010" s="166">
        <v>1257</v>
      </c>
      <c r="K3010" s="357">
        <v>1053</v>
      </c>
      <c r="L3010" s="357">
        <v>1086</v>
      </c>
      <c r="M3010" s="357">
        <v>1257</v>
      </c>
      <c r="N3010" s="357">
        <v>1134</v>
      </c>
      <c r="O3010" s="357">
        <v>1033</v>
      </c>
      <c r="P3010" s="357">
        <v>1087</v>
      </c>
      <c r="Q3010" s="357">
        <v>1258</v>
      </c>
      <c r="R3010" s="357">
        <v>1119</v>
      </c>
      <c r="S3010" s="362" t="s">
        <v>2207</v>
      </c>
      <c r="T3010" s="362" t="s">
        <v>2207</v>
      </c>
      <c r="U3010" s="362" t="s">
        <v>2207</v>
      </c>
      <c r="V3010" s="362" t="s">
        <v>2207</v>
      </c>
      <c r="W3010" s="362" t="s">
        <v>2207</v>
      </c>
      <c r="X3010" s="357">
        <v>1190</v>
      </c>
      <c r="Y3010" s="357">
        <v>1322</v>
      </c>
      <c r="Z3010" s="357">
        <v>1572</v>
      </c>
      <c r="AA3010" s="357">
        <v>1368</v>
      </c>
      <c r="AB3010" s="357">
        <v>1237</v>
      </c>
      <c r="AC3010" s="357">
        <v>1377</v>
      </c>
      <c r="AD3010" s="357">
        <v>1642</v>
      </c>
      <c r="AE3010" s="357">
        <v>1421</v>
      </c>
      <c r="AF3010" s="357">
        <v>1518</v>
      </c>
      <c r="AG3010" s="357">
        <v>1669</v>
      </c>
      <c r="AH3010" s="357">
        <v>1987</v>
      </c>
      <c r="AI3010" s="368" t="s">
        <v>2207</v>
      </c>
      <c r="AJ3010" s="357">
        <v>1213</v>
      </c>
      <c r="AK3010" s="357">
        <v>1338</v>
      </c>
      <c r="AL3010" s="357">
        <v>1603</v>
      </c>
      <c r="AM3010" s="357">
        <v>1168</v>
      </c>
      <c r="AN3010" s="357">
        <v>1282</v>
      </c>
      <c r="AO3010" s="357">
        <v>1485</v>
      </c>
      <c r="AP3010" s="362" t="s">
        <v>2207</v>
      </c>
      <c r="AQ3010" s="362" t="s">
        <v>2207</v>
      </c>
      <c r="AR3010" s="362" t="s">
        <v>2207</v>
      </c>
      <c r="AS3010" s="362" t="s">
        <v>2207</v>
      </c>
      <c r="AT3010" s="105"/>
      <c r="AU3010" s="105" t="s">
        <v>1137</v>
      </c>
      <c r="AV3010" s="126">
        <v>6.1</v>
      </c>
    </row>
    <row r="3011" spans="1:48" ht="23.25" customHeight="1">
      <c r="B3011" s="440"/>
      <c r="D3011" s="105" t="s">
        <v>3673</v>
      </c>
      <c r="E3011" s="164" t="s">
        <v>3673</v>
      </c>
      <c r="F3011" s="165" t="s">
        <v>1145</v>
      </c>
      <c r="G3011" s="126">
        <v>6.1</v>
      </c>
      <c r="H3011" s="166">
        <v>1053</v>
      </c>
      <c r="I3011" s="166">
        <v>1086</v>
      </c>
      <c r="J3011" s="166">
        <v>1257</v>
      </c>
      <c r="K3011" s="357">
        <v>1053</v>
      </c>
      <c r="L3011" s="357">
        <v>1086</v>
      </c>
      <c r="M3011" s="357">
        <v>1257</v>
      </c>
      <c r="N3011" s="357">
        <v>1134</v>
      </c>
      <c r="O3011" s="357">
        <v>1033</v>
      </c>
      <c r="P3011" s="357">
        <v>1087</v>
      </c>
      <c r="Q3011" s="357">
        <v>1258</v>
      </c>
      <c r="R3011" s="357">
        <v>1119</v>
      </c>
      <c r="S3011" s="362" t="s">
        <v>2207</v>
      </c>
      <c r="T3011" s="362" t="s">
        <v>2207</v>
      </c>
      <c r="U3011" s="362" t="s">
        <v>2207</v>
      </c>
      <c r="V3011" s="362" t="s">
        <v>2207</v>
      </c>
      <c r="W3011" s="362" t="s">
        <v>2207</v>
      </c>
      <c r="X3011" s="357">
        <v>1190</v>
      </c>
      <c r="Y3011" s="357">
        <v>1322</v>
      </c>
      <c r="Z3011" s="357">
        <v>1572</v>
      </c>
      <c r="AA3011" s="357">
        <v>1368</v>
      </c>
      <c r="AB3011" s="357">
        <v>1237</v>
      </c>
      <c r="AC3011" s="357">
        <v>1377</v>
      </c>
      <c r="AD3011" s="357">
        <v>1642</v>
      </c>
      <c r="AE3011" s="357">
        <v>1421</v>
      </c>
      <c r="AF3011" s="357">
        <v>1518</v>
      </c>
      <c r="AG3011" s="357">
        <v>1669</v>
      </c>
      <c r="AH3011" s="357">
        <v>1987</v>
      </c>
      <c r="AI3011" s="368" t="s">
        <v>2207</v>
      </c>
      <c r="AJ3011" s="357">
        <v>1213</v>
      </c>
      <c r="AK3011" s="357">
        <v>1338</v>
      </c>
      <c r="AL3011" s="357">
        <v>1603</v>
      </c>
      <c r="AM3011" s="357">
        <v>1168</v>
      </c>
      <c r="AN3011" s="357">
        <v>1282</v>
      </c>
      <c r="AO3011" s="357">
        <v>1485</v>
      </c>
      <c r="AP3011" s="362" t="s">
        <v>2207</v>
      </c>
      <c r="AQ3011" s="362" t="s">
        <v>2207</v>
      </c>
      <c r="AR3011" s="362" t="s">
        <v>2207</v>
      </c>
      <c r="AS3011" s="362" t="s">
        <v>2207</v>
      </c>
      <c r="AT3011" s="105"/>
      <c r="AU3011" s="105" t="s">
        <v>3673</v>
      </c>
      <c r="AV3011" s="126">
        <v>6.1</v>
      </c>
    </row>
    <row r="3012" spans="1:48" ht="23.25" customHeight="1">
      <c r="B3012" s="440"/>
      <c r="D3012" s="105" t="s">
        <v>1128</v>
      </c>
      <c r="E3012" s="164" t="s">
        <v>1128</v>
      </c>
      <c r="F3012" s="165" t="s">
        <v>1142</v>
      </c>
      <c r="G3012" s="126">
        <v>6.1</v>
      </c>
      <c r="H3012" s="166">
        <v>983</v>
      </c>
      <c r="I3012" s="166">
        <v>1018</v>
      </c>
      <c r="J3012" s="166">
        <v>1178</v>
      </c>
      <c r="K3012" s="357">
        <v>983</v>
      </c>
      <c r="L3012" s="357">
        <v>1018</v>
      </c>
      <c r="M3012" s="357">
        <v>1178</v>
      </c>
      <c r="N3012" s="357">
        <v>1062</v>
      </c>
      <c r="O3012" s="357">
        <v>964</v>
      </c>
      <c r="P3012" s="357">
        <v>1018</v>
      </c>
      <c r="Q3012" s="357">
        <v>1178</v>
      </c>
      <c r="R3012" s="357">
        <v>1065</v>
      </c>
      <c r="S3012" s="362" t="s">
        <v>2207</v>
      </c>
      <c r="T3012" s="362" t="s">
        <v>2207</v>
      </c>
      <c r="U3012" s="362" t="s">
        <v>2207</v>
      </c>
      <c r="V3012" s="362" t="s">
        <v>2207</v>
      </c>
      <c r="W3012" s="362" t="s">
        <v>2207</v>
      </c>
      <c r="X3012" s="357">
        <v>1105</v>
      </c>
      <c r="Y3012" s="357">
        <v>1236</v>
      </c>
      <c r="Z3012" s="357">
        <v>1471</v>
      </c>
      <c r="AA3012" s="357">
        <v>1275</v>
      </c>
      <c r="AB3012" s="357">
        <v>1121</v>
      </c>
      <c r="AC3012" s="357">
        <v>1258</v>
      </c>
      <c r="AD3012" s="357">
        <v>1502</v>
      </c>
      <c r="AE3012" s="357">
        <v>1291</v>
      </c>
      <c r="AF3012" s="357">
        <v>1250</v>
      </c>
      <c r="AG3012" s="357">
        <v>1391</v>
      </c>
      <c r="AH3012" s="357">
        <v>1658</v>
      </c>
      <c r="AI3012" s="368" t="s">
        <v>2207</v>
      </c>
      <c r="AJ3012" s="357">
        <v>1129</v>
      </c>
      <c r="AK3012" s="357">
        <v>1252</v>
      </c>
      <c r="AL3012" s="357">
        <v>1502</v>
      </c>
      <c r="AM3012" s="357">
        <v>1052</v>
      </c>
      <c r="AN3012" s="357">
        <v>1165</v>
      </c>
      <c r="AO3012" s="357">
        <v>1351</v>
      </c>
      <c r="AP3012" s="362" t="s">
        <v>2207</v>
      </c>
      <c r="AQ3012" s="362" t="s">
        <v>2207</v>
      </c>
      <c r="AR3012" s="362" t="s">
        <v>2207</v>
      </c>
      <c r="AS3012" s="357">
        <v>1359</v>
      </c>
      <c r="AT3012" s="105"/>
      <c r="AU3012" s="105" t="s">
        <v>1128</v>
      </c>
      <c r="AV3012" s="126">
        <v>6.1</v>
      </c>
    </row>
    <row r="3013" spans="1:48" ht="23.25" customHeight="1">
      <c r="A3013" s="396"/>
      <c r="B3013" s="440"/>
      <c r="D3013" s="105" t="s">
        <v>3674</v>
      </c>
      <c r="E3013" s="164" t="s">
        <v>3674</v>
      </c>
      <c r="F3013" s="165" t="s">
        <v>1142</v>
      </c>
      <c r="G3013" s="126">
        <v>6.1</v>
      </c>
      <c r="H3013" s="166">
        <v>983</v>
      </c>
      <c r="I3013" s="166">
        <v>1018</v>
      </c>
      <c r="J3013" s="166">
        <v>1178</v>
      </c>
      <c r="K3013" s="357">
        <v>983</v>
      </c>
      <c r="L3013" s="357">
        <v>1018</v>
      </c>
      <c r="M3013" s="357">
        <v>1178</v>
      </c>
      <c r="N3013" s="357">
        <v>1062</v>
      </c>
      <c r="O3013" s="357">
        <v>964</v>
      </c>
      <c r="P3013" s="357">
        <v>1018</v>
      </c>
      <c r="Q3013" s="357">
        <v>1178</v>
      </c>
      <c r="R3013" s="357">
        <v>1065</v>
      </c>
      <c r="S3013" s="362" t="s">
        <v>2207</v>
      </c>
      <c r="T3013" s="362" t="s">
        <v>2207</v>
      </c>
      <c r="U3013" s="362" t="s">
        <v>2207</v>
      </c>
      <c r="V3013" s="362" t="s">
        <v>2207</v>
      </c>
      <c r="W3013" s="362" t="s">
        <v>2207</v>
      </c>
      <c r="X3013" s="357">
        <v>1105</v>
      </c>
      <c r="Y3013" s="357">
        <v>1236</v>
      </c>
      <c r="Z3013" s="357">
        <v>1471</v>
      </c>
      <c r="AA3013" s="357">
        <v>1275</v>
      </c>
      <c r="AB3013" s="357">
        <v>1121</v>
      </c>
      <c r="AC3013" s="357">
        <v>1258</v>
      </c>
      <c r="AD3013" s="357">
        <v>1502</v>
      </c>
      <c r="AE3013" s="357">
        <v>1291</v>
      </c>
      <c r="AF3013" s="357">
        <v>1250</v>
      </c>
      <c r="AG3013" s="357">
        <v>1391</v>
      </c>
      <c r="AH3013" s="357">
        <v>1658</v>
      </c>
      <c r="AI3013" s="368" t="s">
        <v>2207</v>
      </c>
      <c r="AJ3013" s="357">
        <v>1129</v>
      </c>
      <c r="AK3013" s="357">
        <v>1252</v>
      </c>
      <c r="AL3013" s="357">
        <v>1502</v>
      </c>
      <c r="AM3013" s="357">
        <v>1052</v>
      </c>
      <c r="AN3013" s="357">
        <v>1165</v>
      </c>
      <c r="AO3013" s="357">
        <v>1351</v>
      </c>
      <c r="AP3013" s="362" t="s">
        <v>2207</v>
      </c>
      <c r="AQ3013" s="362" t="s">
        <v>2207</v>
      </c>
      <c r="AR3013" s="362" t="s">
        <v>2207</v>
      </c>
      <c r="AS3013" s="357">
        <v>1359</v>
      </c>
      <c r="AT3013" s="105"/>
      <c r="AU3013" s="105" t="s">
        <v>3674</v>
      </c>
      <c r="AV3013" s="126">
        <v>6.1</v>
      </c>
    </row>
    <row r="3014" spans="1:48" ht="23.25" customHeight="1">
      <c r="B3014" s="440"/>
      <c r="D3014" s="105" t="s">
        <v>1149</v>
      </c>
      <c r="E3014" s="164" t="s">
        <v>1149</v>
      </c>
      <c r="F3014" s="165" t="s">
        <v>1154</v>
      </c>
      <c r="G3014" s="126">
        <v>6.1</v>
      </c>
      <c r="H3014" s="166">
        <v>1053</v>
      </c>
      <c r="I3014" s="166">
        <v>1086</v>
      </c>
      <c r="J3014" s="166">
        <v>1257</v>
      </c>
      <c r="K3014" s="357">
        <v>1053</v>
      </c>
      <c r="L3014" s="357">
        <v>1086</v>
      </c>
      <c r="M3014" s="357">
        <v>1257</v>
      </c>
      <c r="N3014" s="357">
        <v>1134</v>
      </c>
      <c r="O3014" s="357">
        <v>1033</v>
      </c>
      <c r="P3014" s="357">
        <v>1087</v>
      </c>
      <c r="Q3014" s="357">
        <v>1258</v>
      </c>
      <c r="R3014" s="357">
        <v>1098</v>
      </c>
      <c r="S3014" s="362" t="s">
        <v>2207</v>
      </c>
      <c r="T3014" s="362" t="s">
        <v>2207</v>
      </c>
      <c r="U3014" s="362" t="s">
        <v>2207</v>
      </c>
      <c r="V3014" s="362" t="s">
        <v>2207</v>
      </c>
      <c r="W3014" s="362" t="s">
        <v>2207</v>
      </c>
      <c r="X3014" s="357">
        <v>1190</v>
      </c>
      <c r="Y3014" s="357">
        <v>1322</v>
      </c>
      <c r="Z3014" s="357">
        <v>1572</v>
      </c>
      <c r="AA3014" s="357">
        <v>1368</v>
      </c>
      <c r="AB3014" s="357">
        <v>1237</v>
      </c>
      <c r="AC3014" s="357">
        <v>1377</v>
      </c>
      <c r="AD3014" s="357">
        <v>1642</v>
      </c>
      <c r="AE3014" s="357">
        <v>1421</v>
      </c>
      <c r="AF3014" s="357">
        <v>1508</v>
      </c>
      <c r="AG3014" s="357">
        <v>1654</v>
      </c>
      <c r="AH3014" s="357">
        <v>1967</v>
      </c>
      <c r="AI3014" s="368" t="s">
        <v>2207</v>
      </c>
      <c r="AJ3014" s="357">
        <v>1213</v>
      </c>
      <c r="AK3014" s="357">
        <v>1338</v>
      </c>
      <c r="AL3014" s="357">
        <v>1603</v>
      </c>
      <c r="AM3014" s="357">
        <v>1168</v>
      </c>
      <c r="AN3014" s="357">
        <v>1282</v>
      </c>
      <c r="AO3014" s="357">
        <v>1485</v>
      </c>
      <c r="AP3014" s="362" t="s">
        <v>2207</v>
      </c>
      <c r="AQ3014" s="362" t="s">
        <v>2207</v>
      </c>
      <c r="AR3014" s="362" t="s">
        <v>2207</v>
      </c>
      <c r="AS3014" s="362" t="s">
        <v>2207</v>
      </c>
      <c r="AT3014" s="105"/>
      <c r="AU3014" s="105" t="s">
        <v>1149</v>
      </c>
      <c r="AV3014" s="126">
        <v>6.1</v>
      </c>
    </row>
    <row r="3015" spans="1:48" ht="23.25" customHeight="1">
      <c r="B3015" s="440"/>
      <c r="D3015" s="105" t="s">
        <v>3676</v>
      </c>
      <c r="E3015" s="164" t="s">
        <v>3676</v>
      </c>
      <c r="F3015" s="165" t="s">
        <v>1154</v>
      </c>
      <c r="G3015" s="126">
        <v>6.1</v>
      </c>
      <c r="H3015" s="166">
        <v>1053</v>
      </c>
      <c r="I3015" s="166">
        <v>1086</v>
      </c>
      <c r="J3015" s="166">
        <v>1257</v>
      </c>
      <c r="K3015" s="357">
        <v>1053</v>
      </c>
      <c r="L3015" s="357">
        <v>1086</v>
      </c>
      <c r="M3015" s="357">
        <v>1257</v>
      </c>
      <c r="N3015" s="357">
        <v>1134</v>
      </c>
      <c r="O3015" s="357">
        <v>1033</v>
      </c>
      <c r="P3015" s="357">
        <v>1087</v>
      </c>
      <c r="Q3015" s="357">
        <v>1258</v>
      </c>
      <c r="R3015" s="357">
        <v>1098</v>
      </c>
      <c r="S3015" s="362" t="s">
        <v>2207</v>
      </c>
      <c r="T3015" s="362" t="s">
        <v>2207</v>
      </c>
      <c r="U3015" s="362" t="s">
        <v>2207</v>
      </c>
      <c r="V3015" s="362" t="s">
        <v>2207</v>
      </c>
      <c r="W3015" s="362" t="s">
        <v>2207</v>
      </c>
      <c r="X3015" s="357">
        <v>1190</v>
      </c>
      <c r="Y3015" s="357">
        <v>1322</v>
      </c>
      <c r="Z3015" s="357">
        <v>1572</v>
      </c>
      <c r="AA3015" s="357">
        <v>1368</v>
      </c>
      <c r="AB3015" s="357">
        <v>1237</v>
      </c>
      <c r="AC3015" s="357">
        <v>1377</v>
      </c>
      <c r="AD3015" s="357">
        <v>1642</v>
      </c>
      <c r="AE3015" s="357">
        <v>1421</v>
      </c>
      <c r="AF3015" s="357">
        <v>1508</v>
      </c>
      <c r="AG3015" s="357">
        <v>1654</v>
      </c>
      <c r="AH3015" s="357">
        <v>1967</v>
      </c>
      <c r="AI3015" s="368" t="s">
        <v>2207</v>
      </c>
      <c r="AJ3015" s="357">
        <v>1213</v>
      </c>
      <c r="AK3015" s="357">
        <v>1338</v>
      </c>
      <c r="AL3015" s="357">
        <v>1603</v>
      </c>
      <c r="AM3015" s="357">
        <v>1168</v>
      </c>
      <c r="AN3015" s="357">
        <v>1282</v>
      </c>
      <c r="AO3015" s="357">
        <v>1485</v>
      </c>
      <c r="AP3015" s="362" t="s">
        <v>2207</v>
      </c>
      <c r="AQ3015" s="362" t="s">
        <v>2207</v>
      </c>
      <c r="AR3015" s="362" t="s">
        <v>2207</v>
      </c>
      <c r="AS3015" s="362" t="s">
        <v>2207</v>
      </c>
      <c r="AT3015" s="105"/>
      <c r="AU3015" s="105" t="s">
        <v>3676</v>
      </c>
      <c r="AV3015" s="126">
        <v>6.1</v>
      </c>
    </row>
    <row r="3016" spans="1:48" ht="23.25" customHeight="1">
      <c r="B3016" s="440"/>
      <c r="D3016" s="105" t="s">
        <v>3131</v>
      </c>
      <c r="E3016" s="164" t="s">
        <v>3131</v>
      </c>
      <c r="F3016" s="165" t="s">
        <v>3833</v>
      </c>
      <c r="G3016" s="126">
        <v>6.5</v>
      </c>
      <c r="H3016" s="166">
        <v>1066</v>
      </c>
      <c r="I3016" s="166">
        <v>1114</v>
      </c>
      <c r="J3016" s="166">
        <v>1314</v>
      </c>
      <c r="K3016" s="357">
        <v>1066</v>
      </c>
      <c r="L3016" s="357">
        <v>1114</v>
      </c>
      <c r="M3016" s="357">
        <v>1314</v>
      </c>
      <c r="N3016" s="357">
        <v>1221</v>
      </c>
      <c r="O3016" s="357">
        <v>1054</v>
      </c>
      <c r="P3016" s="357">
        <v>1115</v>
      </c>
      <c r="Q3016" s="357">
        <v>1274</v>
      </c>
      <c r="R3016" s="357">
        <v>1202</v>
      </c>
      <c r="S3016" s="362" t="s">
        <v>2207</v>
      </c>
      <c r="T3016" s="362" t="s">
        <v>2207</v>
      </c>
      <c r="U3016" s="362" t="s">
        <v>2207</v>
      </c>
      <c r="V3016" s="362" t="s">
        <v>2207</v>
      </c>
      <c r="W3016" s="362" t="s">
        <v>2207</v>
      </c>
      <c r="X3016" s="357">
        <v>1217</v>
      </c>
      <c r="Y3016" s="357">
        <v>1356</v>
      </c>
      <c r="Z3016" s="357">
        <v>1595</v>
      </c>
      <c r="AA3016" s="357">
        <v>1370</v>
      </c>
      <c r="AB3016" s="357">
        <v>1264</v>
      </c>
      <c r="AC3016" s="357">
        <v>1411</v>
      </c>
      <c r="AD3016" s="357">
        <v>1661</v>
      </c>
      <c r="AE3016" s="357">
        <v>1436</v>
      </c>
      <c r="AF3016" s="357">
        <v>1504</v>
      </c>
      <c r="AG3016" s="357">
        <v>1655</v>
      </c>
      <c r="AH3016" s="357">
        <v>1949</v>
      </c>
      <c r="AI3016" s="368" t="s">
        <v>2207</v>
      </c>
      <c r="AJ3016" s="357">
        <v>1235</v>
      </c>
      <c r="AK3016" s="357">
        <v>1381</v>
      </c>
      <c r="AL3016" s="357">
        <v>1626</v>
      </c>
      <c r="AM3016" s="357">
        <v>1165</v>
      </c>
      <c r="AN3016" s="357">
        <v>1284</v>
      </c>
      <c r="AO3016" s="357">
        <v>1478</v>
      </c>
      <c r="AP3016" s="362" t="s">
        <v>2207</v>
      </c>
      <c r="AQ3016" s="362" t="s">
        <v>2207</v>
      </c>
      <c r="AR3016" s="362" t="s">
        <v>2207</v>
      </c>
      <c r="AS3016" s="362" t="s">
        <v>2207</v>
      </c>
      <c r="AT3016" s="105"/>
      <c r="AU3016" s="105" t="s">
        <v>3131</v>
      </c>
      <c r="AV3016" s="126">
        <v>6.5</v>
      </c>
    </row>
    <row r="3017" spans="1:48" ht="23.25" customHeight="1">
      <c r="B3017" s="440"/>
      <c r="D3017" s="105" t="s">
        <v>3677</v>
      </c>
      <c r="E3017" s="164" t="s">
        <v>3677</v>
      </c>
      <c r="F3017" s="165" t="s">
        <v>3833</v>
      </c>
      <c r="G3017" s="126">
        <v>6.5</v>
      </c>
      <c r="H3017" s="166">
        <v>1066</v>
      </c>
      <c r="I3017" s="166">
        <v>1114</v>
      </c>
      <c r="J3017" s="166">
        <v>1314</v>
      </c>
      <c r="K3017" s="357">
        <v>1066</v>
      </c>
      <c r="L3017" s="357">
        <v>1114</v>
      </c>
      <c r="M3017" s="357">
        <v>1314</v>
      </c>
      <c r="N3017" s="357">
        <v>1221</v>
      </c>
      <c r="O3017" s="357">
        <v>1054</v>
      </c>
      <c r="P3017" s="357">
        <v>1115</v>
      </c>
      <c r="Q3017" s="357">
        <v>1274</v>
      </c>
      <c r="R3017" s="357">
        <v>1202</v>
      </c>
      <c r="S3017" s="362" t="s">
        <v>2207</v>
      </c>
      <c r="T3017" s="362" t="s">
        <v>2207</v>
      </c>
      <c r="U3017" s="362" t="s">
        <v>2207</v>
      </c>
      <c r="V3017" s="362" t="s">
        <v>2207</v>
      </c>
      <c r="W3017" s="362" t="s">
        <v>2207</v>
      </c>
      <c r="X3017" s="357">
        <v>1217</v>
      </c>
      <c r="Y3017" s="357">
        <v>1356</v>
      </c>
      <c r="Z3017" s="357">
        <v>1595</v>
      </c>
      <c r="AA3017" s="357">
        <v>1370</v>
      </c>
      <c r="AB3017" s="357">
        <v>1264</v>
      </c>
      <c r="AC3017" s="357">
        <v>1411</v>
      </c>
      <c r="AD3017" s="357">
        <v>1661</v>
      </c>
      <c r="AE3017" s="357">
        <v>1436</v>
      </c>
      <c r="AF3017" s="357">
        <v>1504</v>
      </c>
      <c r="AG3017" s="357">
        <v>1655</v>
      </c>
      <c r="AH3017" s="357">
        <v>1949</v>
      </c>
      <c r="AI3017" s="368" t="s">
        <v>2207</v>
      </c>
      <c r="AJ3017" s="357">
        <v>1235</v>
      </c>
      <c r="AK3017" s="357">
        <v>1381</v>
      </c>
      <c r="AL3017" s="357">
        <v>1626</v>
      </c>
      <c r="AM3017" s="357">
        <v>1165</v>
      </c>
      <c r="AN3017" s="357">
        <v>1284</v>
      </c>
      <c r="AO3017" s="357">
        <v>1478</v>
      </c>
      <c r="AP3017" s="362" t="s">
        <v>2207</v>
      </c>
      <c r="AQ3017" s="362" t="s">
        <v>2207</v>
      </c>
      <c r="AR3017" s="362" t="s">
        <v>2207</v>
      </c>
      <c r="AS3017" s="362" t="s">
        <v>2207</v>
      </c>
      <c r="AT3017" s="105"/>
      <c r="AU3017" s="105" t="s">
        <v>3677</v>
      </c>
      <c r="AV3017" s="126">
        <v>6.5</v>
      </c>
    </row>
    <row r="3018" spans="1:48" ht="23.25" customHeight="1">
      <c r="B3018" s="440"/>
      <c r="D3018" s="105" t="s">
        <v>3132</v>
      </c>
      <c r="E3018" s="164" t="s">
        <v>3132</v>
      </c>
      <c r="F3018" s="165" t="s">
        <v>3834</v>
      </c>
      <c r="G3018" s="126">
        <v>6.5</v>
      </c>
      <c r="H3018" s="166">
        <v>1002</v>
      </c>
      <c r="I3018" s="166">
        <v>1051</v>
      </c>
      <c r="J3018" s="166">
        <v>1236</v>
      </c>
      <c r="K3018" s="357">
        <v>1002</v>
      </c>
      <c r="L3018" s="357">
        <v>1051</v>
      </c>
      <c r="M3018" s="357">
        <v>1236</v>
      </c>
      <c r="N3018" s="357">
        <v>1147</v>
      </c>
      <c r="O3018" s="357">
        <v>990</v>
      </c>
      <c r="P3018" s="357">
        <v>1051</v>
      </c>
      <c r="Q3018" s="357">
        <v>1204</v>
      </c>
      <c r="R3018" s="357">
        <v>1133</v>
      </c>
      <c r="S3018" s="362" t="s">
        <v>2207</v>
      </c>
      <c r="T3018" s="362" t="s">
        <v>2207</v>
      </c>
      <c r="U3018" s="362" t="s">
        <v>2207</v>
      </c>
      <c r="V3018" s="362" t="s">
        <v>2207</v>
      </c>
      <c r="W3018" s="362" t="s">
        <v>2207</v>
      </c>
      <c r="X3018" s="357">
        <v>1126</v>
      </c>
      <c r="Y3018" s="357">
        <v>1264</v>
      </c>
      <c r="Z3018" s="357">
        <v>1487</v>
      </c>
      <c r="AA3018" s="357">
        <v>1270</v>
      </c>
      <c r="AB3018" s="357">
        <v>1152</v>
      </c>
      <c r="AC3018" s="357">
        <v>1303</v>
      </c>
      <c r="AD3018" s="357">
        <v>1535</v>
      </c>
      <c r="AE3018" s="357">
        <v>1312</v>
      </c>
      <c r="AF3018" s="357">
        <v>1255</v>
      </c>
      <c r="AG3018" s="357">
        <v>1402</v>
      </c>
      <c r="AH3018" s="357">
        <v>1651</v>
      </c>
      <c r="AI3018" s="368" t="s">
        <v>2207</v>
      </c>
      <c r="AJ3018" s="357">
        <v>1145</v>
      </c>
      <c r="AK3018" s="357">
        <v>1289</v>
      </c>
      <c r="AL3018" s="357">
        <v>1518</v>
      </c>
      <c r="AM3018" s="357">
        <v>1053</v>
      </c>
      <c r="AN3018" s="357">
        <v>1179</v>
      </c>
      <c r="AO3018" s="357">
        <v>1357</v>
      </c>
      <c r="AP3018" s="362" t="s">
        <v>2207</v>
      </c>
      <c r="AQ3018" s="362" t="s">
        <v>2207</v>
      </c>
      <c r="AR3018" s="362" t="s">
        <v>2207</v>
      </c>
      <c r="AS3018" s="357">
        <v>1366</v>
      </c>
      <c r="AT3018" s="105"/>
      <c r="AU3018" s="105" t="s">
        <v>3132</v>
      </c>
      <c r="AV3018" s="126">
        <v>6.5</v>
      </c>
    </row>
    <row r="3019" spans="1:48" ht="23.25" customHeight="1">
      <c r="B3019" s="440"/>
      <c r="D3019" s="105" t="s">
        <v>3678</v>
      </c>
      <c r="E3019" s="164" t="s">
        <v>3678</v>
      </c>
      <c r="F3019" s="165" t="s">
        <v>3834</v>
      </c>
      <c r="G3019" s="126">
        <v>6.5</v>
      </c>
      <c r="H3019" s="166">
        <v>1002</v>
      </c>
      <c r="I3019" s="166">
        <v>1051</v>
      </c>
      <c r="J3019" s="166">
        <v>1236</v>
      </c>
      <c r="K3019" s="357">
        <v>1002</v>
      </c>
      <c r="L3019" s="357">
        <v>1051</v>
      </c>
      <c r="M3019" s="357">
        <v>1236</v>
      </c>
      <c r="N3019" s="357">
        <v>1147</v>
      </c>
      <c r="O3019" s="357">
        <v>990</v>
      </c>
      <c r="P3019" s="357">
        <v>1051</v>
      </c>
      <c r="Q3019" s="357">
        <v>1204</v>
      </c>
      <c r="R3019" s="357">
        <v>1133</v>
      </c>
      <c r="S3019" s="362" t="s">
        <v>2207</v>
      </c>
      <c r="T3019" s="362" t="s">
        <v>2207</v>
      </c>
      <c r="U3019" s="362" t="s">
        <v>2207</v>
      </c>
      <c r="V3019" s="362" t="s">
        <v>2207</v>
      </c>
      <c r="W3019" s="362" t="s">
        <v>2207</v>
      </c>
      <c r="X3019" s="357">
        <v>1126</v>
      </c>
      <c r="Y3019" s="357">
        <v>1264</v>
      </c>
      <c r="Z3019" s="357">
        <v>1487</v>
      </c>
      <c r="AA3019" s="357">
        <v>1270</v>
      </c>
      <c r="AB3019" s="357">
        <v>1152</v>
      </c>
      <c r="AC3019" s="357">
        <v>1303</v>
      </c>
      <c r="AD3019" s="357">
        <v>1535</v>
      </c>
      <c r="AE3019" s="357">
        <v>1312</v>
      </c>
      <c r="AF3019" s="357">
        <v>1255</v>
      </c>
      <c r="AG3019" s="357">
        <v>1402</v>
      </c>
      <c r="AH3019" s="357">
        <v>1651</v>
      </c>
      <c r="AI3019" s="368" t="s">
        <v>2207</v>
      </c>
      <c r="AJ3019" s="357">
        <v>1145</v>
      </c>
      <c r="AK3019" s="357">
        <v>1289</v>
      </c>
      <c r="AL3019" s="357">
        <v>1518</v>
      </c>
      <c r="AM3019" s="357">
        <v>1053</v>
      </c>
      <c r="AN3019" s="357">
        <v>1179</v>
      </c>
      <c r="AO3019" s="357">
        <v>1357</v>
      </c>
      <c r="AP3019" s="362" t="s">
        <v>2207</v>
      </c>
      <c r="AQ3019" s="362" t="s">
        <v>2207</v>
      </c>
      <c r="AR3019" s="362" t="s">
        <v>2207</v>
      </c>
      <c r="AS3019" s="357">
        <v>1366</v>
      </c>
      <c r="AT3019" s="105"/>
      <c r="AU3019" s="105" t="s">
        <v>3678</v>
      </c>
      <c r="AV3019" s="126">
        <v>6.5</v>
      </c>
    </row>
    <row r="3020" spans="1:48" ht="23.25" customHeight="1">
      <c r="B3020" s="440"/>
      <c r="D3020" s="105" t="s">
        <v>3134</v>
      </c>
      <c r="E3020" s="164" t="s">
        <v>3134</v>
      </c>
      <c r="F3020" s="165" t="s">
        <v>3836</v>
      </c>
      <c r="G3020" s="126">
        <v>6.5</v>
      </c>
      <c r="H3020" s="166">
        <v>1066</v>
      </c>
      <c r="I3020" s="166">
        <v>1114</v>
      </c>
      <c r="J3020" s="166">
        <v>1314</v>
      </c>
      <c r="K3020" s="357">
        <v>1066</v>
      </c>
      <c r="L3020" s="357">
        <v>1114</v>
      </c>
      <c r="M3020" s="357">
        <v>1314</v>
      </c>
      <c r="N3020" s="357">
        <v>1221</v>
      </c>
      <c r="O3020" s="357">
        <v>1054</v>
      </c>
      <c r="P3020" s="357">
        <v>1115</v>
      </c>
      <c r="Q3020" s="357">
        <v>1274</v>
      </c>
      <c r="R3020" s="357">
        <v>1202</v>
      </c>
      <c r="S3020" s="362" t="s">
        <v>2207</v>
      </c>
      <c r="T3020" s="362" t="s">
        <v>2207</v>
      </c>
      <c r="U3020" s="362" t="s">
        <v>2207</v>
      </c>
      <c r="V3020" s="362" t="s">
        <v>2207</v>
      </c>
      <c r="W3020" s="362" t="s">
        <v>2207</v>
      </c>
      <c r="X3020" s="357">
        <v>1217</v>
      </c>
      <c r="Y3020" s="357">
        <v>1356</v>
      </c>
      <c r="Z3020" s="357">
        <v>1595</v>
      </c>
      <c r="AA3020" s="357">
        <v>1370</v>
      </c>
      <c r="AB3020" s="357">
        <v>1264</v>
      </c>
      <c r="AC3020" s="357">
        <v>1411</v>
      </c>
      <c r="AD3020" s="357">
        <v>1661</v>
      </c>
      <c r="AE3020" s="357">
        <v>1436</v>
      </c>
      <c r="AF3020" s="357">
        <v>1504</v>
      </c>
      <c r="AG3020" s="357">
        <v>1655</v>
      </c>
      <c r="AH3020" s="357">
        <v>1949</v>
      </c>
      <c r="AI3020" s="368" t="s">
        <v>2207</v>
      </c>
      <c r="AJ3020" s="357">
        <v>1235</v>
      </c>
      <c r="AK3020" s="357">
        <v>1381</v>
      </c>
      <c r="AL3020" s="357">
        <v>1626</v>
      </c>
      <c r="AM3020" s="357">
        <v>1165</v>
      </c>
      <c r="AN3020" s="357">
        <v>1284</v>
      </c>
      <c r="AO3020" s="357">
        <v>1478</v>
      </c>
      <c r="AP3020" s="362" t="s">
        <v>2207</v>
      </c>
      <c r="AQ3020" s="362" t="s">
        <v>2207</v>
      </c>
      <c r="AR3020" s="362" t="s">
        <v>2207</v>
      </c>
      <c r="AS3020" s="362" t="s">
        <v>2207</v>
      </c>
      <c r="AT3020" s="105"/>
      <c r="AU3020" s="105" t="s">
        <v>3134</v>
      </c>
      <c r="AV3020" s="126">
        <v>6.5</v>
      </c>
    </row>
    <row r="3021" spans="1:48" ht="23.25" customHeight="1">
      <c r="A3021" s="396"/>
      <c r="B3021" s="440"/>
      <c r="D3021" s="105" t="s">
        <v>3680</v>
      </c>
      <c r="E3021" s="164" t="s">
        <v>3680</v>
      </c>
      <c r="F3021" s="165" t="s">
        <v>3836</v>
      </c>
      <c r="G3021" s="126">
        <v>6.5</v>
      </c>
      <c r="H3021" s="166">
        <v>1066</v>
      </c>
      <c r="I3021" s="166">
        <v>1114</v>
      </c>
      <c r="J3021" s="166">
        <v>1314</v>
      </c>
      <c r="K3021" s="357">
        <v>1066</v>
      </c>
      <c r="L3021" s="357">
        <v>1114</v>
      </c>
      <c r="M3021" s="357">
        <v>1314</v>
      </c>
      <c r="N3021" s="357">
        <v>1221</v>
      </c>
      <c r="O3021" s="357">
        <v>1054</v>
      </c>
      <c r="P3021" s="357">
        <v>1115</v>
      </c>
      <c r="Q3021" s="357">
        <v>1274</v>
      </c>
      <c r="R3021" s="357">
        <v>1202</v>
      </c>
      <c r="S3021" s="362" t="s">
        <v>2207</v>
      </c>
      <c r="T3021" s="362" t="s">
        <v>2207</v>
      </c>
      <c r="U3021" s="362" t="s">
        <v>2207</v>
      </c>
      <c r="V3021" s="362" t="s">
        <v>2207</v>
      </c>
      <c r="W3021" s="362" t="s">
        <v>2207</v>
      </c>
      <c r="X3021" s="357">
        <v>1217</v>
      </c>
      <c r="Y3021" s="357">
        <v>1356</v>
      </c>
      <c r="Z3021" s="357">
        <v>1595</v>
      </c>
      <c r="AA3021" s="357">
        <v>1370</v>
      </c>
      <c r="AB3021" s="357">
        <v>1264</v>
      </c>
      <c r="AC3021" s="357">
        <v>1411</v>
      </c>
      <c r="AD3021" s="357">
        <v>1661</v>
      </c>
      <c r="AE3021" s="357">
        <v>1436</v>
      </c>
      <c r="AF3021" s="357">
        <v>1504</v>
      </c>
      <c r="AG3021" s="357">
        <v>1655</v>
      </c>
      <c r="AH3021" s="357">
        <v>1949</v>
      </c>
      <c r="AI3021" s="368" t="s">
        <v>2207</v>
      </c>
      <c r="AJ3021" s="357">
        <v>1235</v>
      </c>
      <c r="AK3021" s="357">
        <v>1381</v>
      </c>
      <c r="AL3021" s="357">
        <v>1626</v>
      </c>
      <c r="AM3021" s="357">
        <v>1165</v>
      </c>
      <c r="AN3021" s="357">
        <v>1284</v>
      </c>
      <c r="AO3021" s="357">
        <v>1478</v>
      </c>
      <c r="AP3021" s="362" t="s">
        <v>2207</v>
      </c>
      <c r="AQ3021" s="362" t="s">
        <v>2207</v>
      </c>
      <c r="AR3021" s="362" t="s">
        <v>2207</v>
      </c>
      <c r="AS3021" s="362" t="s">
        <v>2207</v>
      </c>
      <c r="AT3021" s="105"/>
      <c r="AU3021" s="105" t="s">
        <v>3680</v>
      </c>
      <c r="AV3021" s="126">
        <v>6.5</v>
      </c>
    </row>
    <row r="3022" spans="1:48" ht="23.25" customHeight="1">
      <c r="B3022" s="440"/>
      <c r="D3022" s="105" t="s">
        <v>1139</v>
      </c>
      <c r="E3022" s="164" t="s">
        <v>1139</v>
      </c>
      <c r="F3022" s="165" t="s">
        <v>1146</v>
      </c>
      <c r="G3022" s="126">
        <v>6.8</v>
      </c>
      <c r="H3022" s="166">
        <v>1099</v>
      </c>
      <c r="I3022" s="166">
        <v>1137</v>
      </c>
      <c r="J3022" s="166">
        <v>1316</v>
      </c>
      <c r="K3022" s="357">
        <v>1099</v>
      </c>
      <c r="L3022" s="357">
        <v>1137</v>
      </c>
      <c r="M3022" s="357">
        <v>1316</v>
      </c>
      <c r="N3022" s="357">
        <v>1185</v>
      </c>
      <c r="O3022" s="357">
        <v>1079</v>
      </c>
      <c r="P3022" s="357">
        <v>1138</v>
      </c>
      <c r="Q3022" s="357">
        <v>1317</v>
      </c>
      <c r="R3022" s="357">
        <v>1167</v>
      </c>
      <c r="S3022" s="362" t="s">
        <v>2207</v>
      </c>
      <c r="T3022" s="362" t="s">
        <v>2207</v>
      </c>
      <c r="U3022" s="362" t="s">
        <v>2207</v>
      </c>
      <c r="V3022" s="362" t="s">
        <v>2207</v>
      </c>
      <c r="W3022" s="362" t="s">
        <v>2207</v>
      </c>
      <c r="X3022" s="357">
        <v>1231</v>
      </c>
      <c r="Y3022" s="357">
        <v>1374</v>
      </c>
      <c r="Z3022" s="357">
        <v>1637</v>
      </c>
      <c r="AA3022" s="357">
        <v>1418</v>
      </c>
      <c r="AB3022" s="357">
        <v>1278</v>
      </c>
      <c r="AC3022" s="357">
        <v>1430</v>
      </c>
      <c r="AD3022" s="357">
        <v>1706</v>
      </c>
      <c r="AE3022" s="357">
        <v>1470</v>
      </c>
      <c r="AF3022" s="357">
        <v>1539</v>
      </c>
      <c r="AG3022" s="357">
        <v>1691</v>
      </c>
      <c r="AH3022" s="357">
        <v>2012</v>
      </c>
      <c r="AI3022" s="368" t="s">
        <v>2207</v>
      </c>
      <c r="AJ3022" s="357">
        <v>1254</v>
      </c>
      <c r="AK3022" s="357">
        <v>1391</v>
      </c>
      <c r="AL3022" s="357">
        <v>1668</v>
      </c>
      <c r="AM3022" s="357">
        <v>1209</v>
      </c>
      <c r="AN3022" s="357">
        <v>1334</v>
      </c>
      <c r="AO3022" s="357">
        <v>1546</v>
      </c>
      <c r="AP3022" s="362" t="s">
        <v>2207</v>
      </c>
      <c r="AQ3022" s="362" t="s">
        <v>2207</v>
      </c>
      <c r="AR3022" s="362" t="s">
        <v>2207</v>
      </c>
      <c r="AS3022" s="362" t="s">
        <v>2207</v>
      </c>
      <c r="AT3022" s="105"/>
      <c r="AU3022" s="105" t="s">
        <v>1139</v>
      </c>
      <c r="AV3022" s="126">
        <v>6.8</v>
      </c>
    </row>
    <row r="3023" spans="1:48" ht="23.25" customHeight="1">
      <c r="B3023" s="440"/>
      <c r="D3023" s="105" t="s">
        <v>3681</v>
      </c>
      <c r="E3023" s="164" t="s">
        <v>3681</v>
      </c>
      <c r="F3023" s="165" t="s">
        <v>1146</v>
      </c>
      <c r="G3023" s="126">
        <v>6.8</v>
      </c>
      <c r="H3023" s="166">
        <v>1099</v>
      </c>
      <c r="I3023" s="166">
        <v>1137</v>
      </c>
      <c r="J3023" s="166">
        <v>1316</v>
      </c>
      <c r="K3023" s="357">
        <v>1099</v>
      </c>
      <c r="L3023" s="357">
        <v>1137</v>
      </c>
      <c r="M3023" s="357">
        <v>1316</v>
      </c>
      <c r="N3023" s="357">
        <v>1185</v>
      </c>
      <c r="O3023" s="357">
        <v>1079</v>
      </c>
      <c r="P3023" s="357">
        <v>1138</v>
      </c>
      <c r="Q3023" s="357">
        <v>1317</v>
      </c>
      <c r="R3023" s="357">
        <v>1167</v>
      </c>
      <c r="S3023" s="362" t="s">
        <v>2207</v>
      </c>
      <c r="T3023" s="362" t="s">
        <v>2207</v>
      </c>
      <c r="U3023" s="362" t="s">
        <v>2207</v>
      </c>
      <c r="V3023" s="362" t="s">
        <v>2207</v>
      </c>
      <c r="W3023" s="362" t="s">
        <v>2207</v>
      </c>
      <c r="X3023" s="357">
        <v>1231</v>
      </c>
      <c r="Y3023" s="357">
        <v>1374</v>
      </c>
      <c r="Z3023" s="357">
        <v>1637</v>
      </c>
      <c r="AA3023" s="357">
        <v>1418</v>
      </c>
      <c r="AB3023" s="357">
        <v>1278</v>
      </c>
      <c r="AC3023" s="357">
        <v>1430</v>
      </c>
      <c r="AD3023" s="357">
        <v>1706</v>
      </c>
      <c r="AE3023" s="357">
        <v>1470</v>
      </c>
      <c r="AF3023" s="357">
        <v>1539</v>
      </c>
      <c r="AG3023" s="357">
        <v>1691</v>
      </c>
      <c r="AH3023" s="357">
        <v>2012</v>
      </c>
      <c r="AI3023" s="368" t="s">
        <v>2207</v>
      </c>
      <c r="AJ3023" s="357">
        <v>1254</v>
      </c>
      <c r="AK3023" s="357">
        <v>1391</v>
      </c>
      <c r="AL3023" s="357">
        <v>1668</v>
      </c>
      <c r="AM3023" s="357">
        <v>1209</v>
      </c>
      <c r="AN3023" s="357">
        <v>1334</v>
      </c>
      <c r="AO3023" s="357">
        <v>1546</v>
      </c>
      <c r="AP3023" s="362" t="s">
        <v>2207</v>
      </c>
      <c r="AQ3023" s="362" t="s">
        <v>2207</v>
      </c>
      <c r="AR3023" s="362" t="s">
        <v>2207</v>
      </c>
      <c r="AS3023" s="362" t="s">
        <v>2207</v>
      </c>
      <c r="AT3023" s="105"/>
      <c r="AU3023" s="105" t="s">
        <v>3681</v>
      </c>
      <c r="AV3023" s="126">
        <v>6.8</v>
      </c>
    </row>
    <row r="3024" spans="1:48" ht="23.25" customHeight="1">
      <c r="B3024" s="440"/>
      <c r="D3024" s="105" t="s">
        <v>1130</v>
      </c>
      <c r="E3024" s="164" t="s">
        <v>1130</v>
      </c>
      <c r="F3024" s="165" t="s">
        <v>1143</v>
      </c>
      <c r="G3024" s="126">
        <v>6.8</v>
      </c>
      <c r="H3024" s="166">
        <v>1027</v>
      </c>
      <c r="I3024" s="166">
        <v>1067</v>
      </c>
      <c r="J3024" s="166">
        <v>1235</v>
      </c>
      <c r="K3024" s="357">
        <v>1027</v>
      </c>
      <c r="L3024" s="357">
        <v>1067</v>
      </c>
      <c r="M3024" s="357">
        <v>1235</v>
      </c>
      <c r="N3024" s="357">
        <v>1111</v>
      </c>
      <c r="O3024" s="357">
        <v>1007</v>
      </c>
      <c r="P3024" s="357">
        <v>1067</v>
      </c>
      <c r="Q3024" s="357">
        <v>1235</v>
      </c>
      <c r="R3024" s="357">
        <v>1111</v>
      </c>
      <c r="S3024" s="362" t="s">
        <v>2207</v>
      </c>
      <c r="T3024" s="362" t="s">
        <v>2207</v>
      </c>
      <c r="U3024" s="362" t="s">
        <v>2207</v>
      </c>
      <c r="V3024" s="362" t="s">
        <v>2207</v>
      </c>
      <c r="W3024" s="362" t="s">
        <v>2207</v>
      </c>
      <c r="X3024" s="357">
        <v>1147</v>
      </c>
      <c r="Y3024" s="357">
        <v>1288</v>
      </c>
      <c r="Z3024" s="357">
        <v>1536</v>
      </c>
      <c r="AA3024" s="357">
        <v>1325</v>
      </c>
      <c r="AB3024" s="357">
        <v>1162</v>
      </c>
      <c r="AC3024" s="357">
        <v>1311</v>
      </c>
      <c r="AD3024" s="357">
        <v>1567</v>
      </c>
      <c r="AE3024" s="357">
        <v>1341</v>
      </c>
      <c r="AF3024" s="357">
        <v>1291</v>
      </c>
      <c r="AG3024" s="357">
        <v>1444</v>
      </c>
      <c r="AH3024" s="357">
        <v>1722</v>
      </c>
      <c r="AI3024" s="368" t="s">
        <v>2207</v>
      </c>
      <c r="AJ3024" s="357">
        <v>1170</v>
      </c>
      <c r="AK3024" s="357">
        <v>1305</v>
      </c>
      <c r="AL3024" s="357">
        <v>1566</v>
      </c>
      <c r="AM3024" s="357">
        <v>1093</v>
      </c>
      <c r="AN3024" s="357">
        <v>1218</v>
      </c>
      <c r="AO3024" s="357">
        <v>1413</v>
      </c>
      <c r="AP3024" s="362" t="s">
        <v>2207</v>
      </c>
      <c r="AQ3024" s="362" t="s">
        <v>2207</v>
      </c>
      <c r="AR3024" s="362" t="s">
        <v>2207</v>
      </c>
      <c r="AS3024" s="357">
        <v>1424</v>
      </c>
      <c r="AT3024" s="105"/>
      <c r="AU3024" s="105" t="s">
        <v>1130</v>
      </c>
      <c r="AV3024" s="126">
        <v>6.8</v>
      </c>
    </row>
    <row r="3025" spans="1:48" ht="23.25" customHeight="1">
      <c r="B3025" s="440"/>
      <c r="D3025" s="105" t="s">
        <v>3682</v>
      </c>
      <c r="E3025" s="164" t="s">
        <v>3682</v>
      </c>
      <c r="F3025" s="165" t="s">
        <v>1143</v>
      </c>
      <c r="G3025" s="126">
        <v>6.8</v>
      </c>
      <c r="H3025" s="166">
        <v>1027</v>
      </c>
      <c r="I3025" s="166">
        <v>1067</v>
      </c>
      <c r="J3025" s="166">
        <v>1235</v>
      </c>
      <c r="K3025" s="357">
        <v>1027</v>
      </c>
      <c r="L3025" s="357">
        <v>1067</v>
      </c>
      <c r="M3025" s="357">
        <v>1235</v>
      </c>
      <c r="N3025" s="357">
        <v>1111</v>
      </c>
      <c r="O3025" s="357">
        <v>1007</v>
      </c>
      <c r="P3025" s="357">
        <v>1067</v>
      </c>
      <c r="Q3025" s="357">
        <v>1235</v>
      </c>
      <c r="R3025" s="357">
        <v>1111</v>
      </c>
      <c r="S3025" s="362" t="s">
        <v>2207</v>
      </c>
      <c r="T3025" s="362" t="s">
        <v>2207</v>
      </c>
      <c r="U3025" s="362" t="s">
        <v>2207</v>
      </c>
      <c r="V3025" s="362" t="s">
        <v>2207</v>
      </c>
      <c r="W3025" s="362" t="s">
        <v>2207</v>
      </c>
      <c r="X3025" s="357">
        <v>1147</v>
      </c>
      <c r="Y3025" s="357">
        <v>1288</v>
      </c>
      <c r="Z3025" s="357">
        <v>1536</v>
      </c>
      <c r="AA3025" s="357">
        <v>1325</v>
      </c>
      <c r="AB3025" s="357">
        <v>1162</v>
      </c>
      <c r="AC3025" s="357">
        <v>1311</v>
      </c>
      <c r="AD3025" s="357">
        <v>1567</v>
      </c>
      <c r="AE3025" s="357">
        <v>1341</v>
      </c>
      <c r="AF3025" s="357">
        <v>1291</v>
      </c>
      <c r="AG3025" s="357">
        <v>1444</v>
      </c>
      <c r="AH3025" s="357">
        <v>1722</v>
      </c>
      <c r="AI3025" s="368" t="s">
        <v>2207</v>
      </c>
      <c r="AJ3025" s="357">
        <v>1170</v>
      </c>
      <c r="AK3025" s="357">
        <v>1305</v>
      </c>
      <c r="AL3025" s="357">
        <v>1566</v>
      </c>
      <c r="AM3025" s="357">
        <v>1093</v>
      </c>
      <c r="AN3025" s="357">
        <v>1218</v>
      </c>
      <c r="AO3025" s="357">
        <v>1413</v>
      </c>
      <c r="AP3025" s="362" t="s">
        <v>2207</v>
      </c>
      <c r="AQ3025" s="362" t="s">
        <v>2207</v>
      </c>
      <c r="AR3025" s="362" t="s">
        <v>2207</v>
      </c>
      <c r="AS3025" s="357">
        <v>1424</v>
      </c>
      <c r="AT3025" s="105"/>
      <c r="AU3025" s="105" t="s">
        <v>3682</v>
      </c>
      <c r="AV3025" s="126">
        <v>6.8</v>
      </c>
    </row>
    <row r="3026" spans="1:48" ht="23.25" customHeight="1">
      <c r="B3026" s="440"/>
      <c r="D3026" s="105" t="s">
        <v>1151</v>
      </c>
      <c r="E3026" s="164" t="s">
        <v>1151</v>
      </c>
      <c r="F3026" s="165" t="s">
        <v>1155</v>
      </c>
      <c r="G3026" s="126">
        <v>6.8</v>
      </c>
      <c r="H3026" s="166">
        <v>1099</v>
      </c>
      <c r="I3026" s="166">
        <v>1137</v>
      </c>
      <c r="J3026" s="166">
        <v>1316</v>
      </c>
      <c r="K3026" s="357">
        <v>1099</v>
      </c>
      <c r="L3026" s="357">
        <v>1137</v>
      </c>
      <c r="M3026" s="357">
        <v>1316</v>
      </c>
      <c r="N3026" s="357">
        <v>1185</v>
      </c>
      <c r="O3026" s="357">
        <v>1079</v>
      </c>
      <c r="P3026" s="357">
        <v>1138</v>
      </c>
      <c r="Q3026" s="357">
        <v>1317</v>
      </c>
      <c r="R3026" s="357">
        <v>1154</v>
      </c>
      <c r="S3026" s="362" t="s">
        <v>2207</v>
      </c>
      <c r="T3026" s="362" t="s">
        <v>2207</v>
      </c>
      <c r="U3026" s="362" t="s">
        <v>2207</v>
      </c>
      <c r="V3026" s="362" t="s">
        <v>2207</v>
      </c>
      <c r="W3026" s="362" t="s">
        <v>2207</v>
      </c>
      <c r="X3026" s="357">
        <v>1231</v>
      </c>
      <c r="Y3026" s="357">
        <v>1374</v>
      </c>
      <c r="Z3026" s="357">
        <v>1637</v>
      </c>
      <c r="AA3026" s="357">
        <v>1418</v>
      </c>
      <c r="AB3026" s="357">
        <v>1278</v>
      </c>
      <c r="AC3026" s="357">
        <v>1430</v>
      </c>
      <c r="AD3026" s="357">
        <v>1706</v>
      </c>
      <c r="AE3026" s="357">
        <v>1470</v>
      </c>
      <c r="AF3026" s="357">
        <v>1549</v>
      </c>
      <c r="AG3026" s="357">
        <v>1706</v>
      </c>
      <c r="AH3026" s="357">
        <v>2032</v>
      </c>
      <c r="AI3026" s="368" t="s">
        <v>2207</v>
      </c>
      <c r="AJ3026" s="357">
        <v>1254</v>
      </c>
      <c r="AK3026" s="357">
        <v>1391</v>
      </c>
      <c r="AL3026" s="357">
        <v>1668</v>
      </c>
      <c r="AM3026" s="357">
        <v>1209</v>
      </c>
      <c r="AN3026" s="357">
        <v>1334</v>
      </c>
      <c r="AO3026" s="357">
        <v>1546</v>
      </c>
      <c r="AP3026" s="362" t="s">
        <v>2207</v>
      </c>
      <c r="AQ3026" s="362" t="s">
        <v>2207</v>
      </c>
      <c r="AR3026" s="362" t="s">
        <v>2207</v>
      </c>
      <c r="AS3026" s="362" t="s">
        <v>2207</v>
      </c>
      <c r="AT3026" s="105"/>
      <c r="AU3026" s="105" t="s">
        <v>1151</v>
      </c>
      <c r="AV3026" s="126">
        <v>6.8</v>
      </c>
    </row>
    <row r="3027" spans="1:48" ht="23.25" customHeight="1">
      <c r="B3027" s="440"/>
      <c r="D3027" s="105" t="s">
        <v>3684</v>
      </c>
      <c r="E3027" s="164" t="s">
        <v>3684</v>
      </c>
      <c r="F3027" s="165" t="s">
        <v>1155</v>
      </c>
      <c r="G3027" s="126">
        <v>6.8</v>
      </c>
      <c r="H3027" s="166">
        <v>1099</v>
      </c>
      <c r="I3027" s="166">
        <v>1137</v>
      </c>
      <c r="J3027" s="166">
        <v>1316</v>
      </c>
      <c r="K3027" s="357">
        <v>1099</v>
      </c>
      <c r="L3027" s="357">
        <v>1137</v>
      </c>
      <c r="M3027" s="357">
        <v>1316</v>
      </c>
      <c r="N3027" s="357">
        <v>1185</v>
      </c>
      <c r="O3027" s="357">
        <v>1079</v>
      </c>
      <c r="P3027" s="357">
        <v>1138</v>
      </c>
      <c r="Q3027" s="357">
        <v>1317</v>
      </c>
      <c r="R3027" s="357">
        <v>1154</v>
      </c>
      <c r="S3027" s="362" t="s">
        <v>2207</v>
      </c>
      <c r="T3027" s="362" t="s">
        <v>2207</v>
      </c>
      <c r="U3027" s="362" t="s">
        <v>2207</v>
      </c>
      <c r="V3027" s="362" t="s">
        <v>2207</v>
      </c>
      <c r="W3027" s="362" t="s">
        <v>2207</v>
      </c>
      <c r="X3027" s="357">
        <v>1231</v>
      </c>
      <c r="Y3027" s="357">
        <v>1374</v>
      </c>
      <c r="Z3027" s="357">
        <v>1637</v>
      </c>
      <c r="AA3027" s="357">
        <v>1418</v>
      </c>
      <c r="AB3027" s="357">
        <v>1278</v>
      </c>
      <c r="AC3027" s="357">
        <v>1430</v>
      </c>
      <c r="AD3027" s="357">
        <v>1706</v>
      </c>
      <c r="AE3027" s="357">
        <v>1470</v>
      </c>
      <c r="AF3027" s="357">
        <v>1549</v>
      </c>
      <c r="AG3027" s="357">
        <v>1706</v>
      </c>
      <c r="AH3027" s="357">
        <v>2032</v>
      </c>
      <c r="AI3027" s="368" t="s">
        <v>2207</v>
      </c>
      <c r="AJ3027" s="357">
        <v>1254</v>
      </c>
      <c r="AK3027" s="357">
        <v>1391</v>
      </c>
      <c r="AL3027" s="357">
        <v>1668</v>
      </c>
      <c r="AM3027" s="357">
        <v>1209</v>
      </c>
      <c r="AN3027" s="357">
        <v>1334</v>
      </c>
      <c r="AO3027" s="357">
        <v>1546</v>
      </c>
      <c r="AP3027" s="362" t="s">
        <v>2207</v>
      </c>
      <c r="AQ3027" s="362" t="s">
        <v>2207</v>
      </c>
      <c r="AR3027" s="362" t="s">
        <v>2207</v>
      </c>
      <c r="AS3027" s="362" t="s">
        <v>2207</v>
      </c>
      <c r="AT3027" s="105"/>
      <c r="AU3027" s="105" t="s">
        <v>3684</v>
      </c>
      <c r="AV3027" s="126">
        <v>6.8</v>
      </c>
    </row>
    <row r="3028" spans="1:48" ht="23.25" customHeight="1">
      <c r="A3028" s="396"/>
      <c r="B3028" s="440"/>
      <c r="D3028" s="105" t="s">
        <v>1136</v>
      </c>
      <c r="E3028" s="164" t="s">
        <v>1136</v>
      </c>
      <c r="F3028" s="165" t="s">
        <v>1144</v>
      </c>
      <c r="G3028" s="126">
        <v>6.5</v>
      </c>
      <c r="H3028" s="166">
        <v>1066</v>
      </c>
      <c r="I3028" s="166">
        <v>1100</v>
      </c>
      <c r="J3028" s="166">
        <v>1274</v>
      </c>
      <c r="K3028" s="357">
        <v>1066</v>
      </c>
      <c r="L3028" s="357">
        <v>1100</v>
      </c>
      <c r="M3028" s="357">
        <v>1274</v>
      </c>
      <c r="N3028" s="357">
        <v>1149</v>
      </c>
      <c r="O3028" s="357">
        <v>1046</v>
      </c>
      <c r="P3028" s="357">
        <v>1101</v>
      </c>
      <c r="Q3028" s="357">
        <v>1275</v>
      </c>
      <c r="R3028" s="357">
        <v>1140</v>
      </c>
      <c r="S3028" s="362" t="s">
        <v>2207</v>
      </c>
      <c r="T3028" s="362" t="s">
        <v>2207</v>
      </c>
      <c r="U3028" s="362" t="s">
        <v>2207</v>
      </c>
      <c r="V3028" s="362" t="s">
        <v>2207</v>
      </c>
      <c r="W3028" s="362" t="s">
        <v>2207</v>
      </c>
      <c r="X3028" s="357">
        <v>1192</v>
      </c>
      <c r="Y3028" s="357">
        <v>1322</v>
      </c>
      <c r="Z3028" s="357">
        <v>1572</v>
      </c>
      <c r="AA3028" s="357">
        <v>1370</v>
      </c>
      <c r="AB3028" s="357">
        <v>1242</v>
      </c>
      <c r="AC3028" s="357">
        <v>1383</v>
      </c>
      <c r="AD3028" s="357">
        <v>1648</v>
      </c>
      <c r="AE3028" s="357">
        <v>1426</v>
      </c>
      <c r="AF3028" s="357">
        <v>1523</v>
      </c>
      <c r="AG3028" s="357">
        <v>1675</v>
      </c>
      <c r="AH3028" s="357">
        <v>1993</v>
      </c>
      <c r="AI3028" s="368" t="s">
        <v>2207</v>
      </c>
      <c r="AJ3028" s="357">
        <v>1220</v>
      </c>
      <c r="AK3028" s="357">
        <v>1346</v>
      </c>
      <c r="AL3028" s="357">
        <v>1610</v>
      </c>
      <c r="AM3028" s="357">
        <v>1175</v>
      </c>
      <c r="AN3028" s="357">
        <v>1289</v>
      </c>
      <c r="AO3028" s="357">
        <v>1491</v>
      </c>
      <c r="AP3028" s="362" t="s">
        <v>2207</v>
      </c>
      <c r="AQ3028" s="362" t="s">
        <v>2207</v>
      </c>
      <c r="AR3028" s="362" t="s">
        <v>2207</v>
      </c>
      <c r="AS3028" s="362" t="s">
        <v>2207</v>
      </c>
      <c r="AT3028" s="105"/>
      <c r="AU3028" s="105" t="s">
        <v>1136</v>
      </c>
      <c r="AV3028" s="126">
        <v>6.5</v>
      </c>
    </row>
    <row r="3029" spans="1:48" ht="23.25" customHeight="1">
      <c r="B3029" s="440"/>
      <c r="D3029" s="105" t="s">
        <v>3685</v>
      </c>
      <c r="E3029" s="164" t="s">
        <v>3685</v>
      </c>
      <c r="F3029" s="165" t="s">
        <v>1144</v>
      </c>
      <c r="G3029" s="126">
        <v>6.5</v>
      </c>
      <c r="H3029" s="166">
        <v>1066</v>
      </c>
      <c r="I3029" s="166">
        <v>1100</v>
      </c>
      <c r="J3029" s="166">
        <v>1274</v>
      </c>
      <c r="K3029" s="357">
        <v>1066</v>
      </c>
      <c r="L3029" s="357">
        <v>1100</v>
      </c>
      <c r="M3029" s="357">
        <v>1274</v>
      </c>
      <c r="N3029" s="357">
        <v>1149</v>
      </c>
      <c r="O3029" s="357">
        <v>1046</v>
      </c>
      <c r="P3029" s="357">
        <v>1101</v>
      </c>
      <c r="Q3029" s="357">
        <v>1275</v>
      </c>
      <c r="R3029" s="357">
        <v>1140</v>
      </c>
      <c r="S3029" s="362" t="s">
        <v>2207</v>
      </c>
      <c r="T3029" s="362" t="s">
        <v>2207</v>
      </c>
      <c r="U3029" s="362" t="s">
        <v>2207</v>
      </c>
      <c r="V3029" s="362" t="s">
        <v>2207</v>
      </c>
      <c r="W3029" s="362" t="s">
        <v>2207</v>
      </c>
      <c r="X3029" s="357">
        <v>1192</v>
      </c>
      <c r="Y3029" s="357">
        <v>1322</v>
      </c>
      <c r="Z3029" s="357">
        <v>1572</v>
      </c>
      <c r="AA3029" s="357">
        <v>1370</v>
      </c>
      <c r="AB3029" s="357">
        <v>1242</v>
      </c>
      <c r="AC3029" s="357">
        <v>1383</v>
      </c>
      <c r="AD3029" s="357">
        <v>1648</v>
      </c>
      <c r="AE3029" s="357">
        <v>1426</v>
      </c>
      <c r="AF3029" s="357">
        <v>1523</v>
      </c>
      <c r="AG3029" s="357">
        <v>1675</v>
      </c>
      <c r="AH3029" s="357">
        <v>1993</v>
      </c>
      <c r="AI3029" s="368" t="s">
        <v>2207</v>
      </c>
      <c r="AJ3029" s="357">
        <v>1220</v>
      </c>
      <c r="AK3029" s="357">
        <v>1346</v>
      </c>
      <c r="AL3029" s="357">
        <v>1610</v>
      </c>
      <c r="AM3029" s="357">
        <v>1175</v>
      </c>
      <c r="AN3029" s="357">
        <v>1289</v>
      </c>
      <c r="AO3029" s="357">
        <v>1491</v>
      </c>
      <c r="AP3029" s="362" t="s">
        <v>2207</v>
      </c>
      <c r="AQ3029" s="362" t="s">
        <v>2207</v>
      </c>
      <c r="AR3029" s="362" t="s">
        <v>2207</v>
      </c>
      <c r="AS3029" s="362" t="s">
        <v>2207</v>
      </c>
      <c r="AT3029" s="105"/>
      <c r="AU3029" s="105" t="s">
        <v>3685</v>
      </c>
      <c r="AV3029" s="126">
        <v>6.5</v>
      </c>
    </row>
    <row r="3030" spans="1:48" ht="23.25" customHeight="1">
      <c r="B3030" s="440"/>
      <c r="D3030" s="105" t="s">
        <v>1127</v>
      </c>
      <c r="E3030" s="164" t="s">
        <v>1127</v>
      </c>
      <c r="F3030" s="165" t="s">
        <v>1141</v>
      </c>
      <c r="G3030" s="126">
        <v>6.5</v>
      </c>
      <c r="H3030" s="166">
        <v>997</v>
      </c>
      <c r="I3030" s="166">
        <v>1033</v>
      </c>
      <c r="J3030" s="166">
        <v>1196</v>
      </c>
      <c r="K3030" s="357">
        <v>997</v>
      </c>
      <c r="L3030" s="357">
        <v>1033</v>
      </c>
      <c r="M3030" s="357">
        <v>1196</v>
      </c>
      <c r="N3030" s="357">
        <v>1077</v>
      </c>
      <c r="O3030" s="357">
        <v>978</v>
      </c>
      <c r="P3030" s="357">
        <v>1033</v>
      </c>
      <c r="Q3030" s="357">
        <v>1196</v>
      </c>
      <c r="R3030" s="357">
        <v>1087</v>
      </c>
      <c r="S3030" s="362" t="s">
        <v>2207</v>
      </c>
      <c r="T3030" s="362" t="s">
        <v>2207</v>
      </c>
      <c r="U3030" s="362" t="s">
        <v>2207</v>
      </c>
      <c r="V3030" s="362" t="s">
        <v>2207</v>
      </c>
      <c r="W3030" s="362" t="s">
        <v>2207</v>
      </c>
      <c r="X3030" s="357">
        <v>1107</v>
      </c>
      <c r="Y3030" s="357">
        <v>1236</v>
      </c>
      <c r="Z3030" s="357">
        <v>1471</v>
      </c>
      <c r="AA3030" s="357">
        <v>1277</v>
      </c>
      <c r="AB3030" s="357">
        <v>1126</v>
      </c>
      <c r="AC3030" s="357">
        <v>1264</v>
      </c>
      <c r="AD3030" s="357">
        <v>1509</v>
      </c>
      <c r="AE3030" s="357">
        <v>1297</v>
      </c>
      <c r="AF3030" s="357">
        <v>1256</v>
      </c>
      <c r="AG3030" s="357">
        <v>1396</v>
      </c>
      <c r="AH3030" s="357">
        <v>1664</v>
      </c>
      <c r="AI3030" s="368" t="s">
        <v>2207</v>
      </c>
      <c r="AJ3030" s="357">
        <v>1136</v>
      </c>
      <c r="AK3030" s="357">
        <v>1260</v>
      </c>
      <c r="AL3030" s="357">
        <v>1509</v>
      </c>
      <c r="AM3030" s="357">
        <v>1059</v>
      </c>
      <c r="AN3030" s="357">
        <v>1173</v>
      </c>
      <c r="AO3030" s="357">
        <v>1358</v>
      </c>
      <c r="AP3030" s="362" t="s">
        <v>2207</v>
      </c>
      <c r="AQ3030" s="362" t="s">
        <v>2207</v>
      </c>
      <c r="AR3030" s="362" t="s">
        <v>2207</v>
      </c>
      <c r="AS3030" s="357">
        <v>1390</v>
      </c>
      <c r="AT3030" s="105"/>
      <c r="AU3030" s="105" t="s">
        <v>1127</v>
      </c>
      <c r="AV3030" s="126">
        <v>6.5</v>
      </c>
    </row>
    <row r="3031" spans="1:48" ht="23.25" customHeight="1">
      <c r="B3031" s="440"/>
      <c r="D3031" s="105" t="s">
        <v>3686</v>
      </c>
      <c r="E3031" s="164" t="s">
        <v>3686</v>
      </c>
      <c r="F3031" s="165" t="s">
        <v>1141</v>
      </c>
      <c r="G3031" s="126">
        <v>6.5</v>
      </c>
      <c r="H3031" s="166">
        <v>997</v>
      </c>
      <c r="I3031" s="166">
        <v>1033</v>
      </c>
      <c r="J3031" s="166">
        <v>1196</v>
      </c>
      <c r="K3031" s="357">
        <v>997</v>
      </c>
      <c r="L3031" s="357">
        <v>1033</v>
      </c>
      <c r="M3031" s="357">
        <v>1196</v>
      </c>
      <c r="N3031" s="357">
        <v>1077</v>
      </c>
      <c r="O3031" s="357">
        <v>978</v>
      </c>
      <c r="P3031" s="357">
        <v>1033</v>
      </c>
      <c r="Q3031" s="357">
        <v>1196</v>
      </c>
      <c r="R3031" s="357">
        <v>1087</v>
      </c>
      <c r="S3031" s="362" t="s">
        <v>2207</v>
      </c>
      <c r="T3031" s="362" t="s">
        <v>2207</v>
      </c>
      <c r="U3031" s="362" t="s">
        <v>2207</v>
      </c>
      <c r="V3031" s="362" t="s">
        <v>2207</v>
      </c>
      <c r="W3031" s="362" t="s">
        <v>2207</v>
      </c>
      <c r="X3031" s="357">
        <v>1107</v>
      </c>
      <c r="Y3031" s="357">
        <v>1236</v>
      </c>
      <c r="Z3031" s="357">
        <v>1471</v>
      </c>
      <c r="AA3031" s="357">
        <v>1277</v>
      </c>
      <c r="AB3031" s="357">
        <v>1126</v>
      </c>
      <c r="AC3031" s="357">
        <v>1264</v>
      </c>
      <c r="AD3031" s="357">
        <v>1509</v>
      </c>
      <c r="AE3031" s="357">
        <v>1297</v>
      </c>
      <c r="AF3031" s="357">
        <v>1256</v>
      </c>
      <c r="AG3031" s="357">
        <v>1396</v>
      </c>
      <c r="AH3031" s="357">
        <v>1664</v>
      </c>
      <c r="AI3031" s="368" t="s">
        <v>2207</v>
      </c>
      <c r="AJ3031" s="357">
        <v>1136</v>
      </c>
      <c r="AK3031" s="357">
        <v>1260</v>
      </c>
      <c r="AL3031" s="357">
        <v>1509</v>
      </c>
      <c r="AM3031" s="357">
        <v>1059</v>
      </c>
      <c r="AN3031" s="357">
        <v>1173</v>
      </c>
      <c r="AO3031" s="357">
        <v>1358</v>
      </c>
      <c r="AP3031" s="362" t="s">
        <v>2207</v>
      </c>
      <c r="AQ3031" s="362" t="s">
        <v>2207</v>
      </c>
      <c r="AR3031" s="362" t="s">
        <v>2207</v>
      </c>
      <c r="AS3031" s="357">
        <v>1390</v>
      </c>
      <c r="AT3031" s="105"/>
      <c r="AU3031" s="105" t="s">
        <v>3686</v>
      </c>
      <c r="AV3031" s="126">
        <v>6.5</v>
      </c>
    </row>
    <row r="3032" spans="1:48" ht="23.25" customHeight="1">
      <c r="B3032" s="440"/>
      <c r="D3032" s="105" t="s">
        <v>1148</v>
      </c>
      <c r="E3032" s="164" t="s">
        <v>1148</v>
      </c>
      <c r="F3032" s="165" t="s">
        <v>1153</v>
      </c>
      <c r="G3032" s="126">
        <v>6.5</v>
      </c>
      <c r="H3032" s="166">
        <v>1066</v>
      </c>
      <c r="I3032" s="166">
        <v>1100</v>
      </c>
      <c r="J3032" s="166">
        <v>1274</v>
      </c>
      <c r="K3032" s="357">
        <v>1066</v>
      </c>
      <c r="L3032" s="357">
        <v>1100</v>
      </c>
      <c r="M3032" s="357">
        <v>1274</v>
      </c>
      <c r="N3032" s="357">
        <v>1149</v>
      </c>
      <c r="O3032" s="357">
        <v>1046</v>
      </c>
      <c r="P3032" s="357">
        <v>1101</v>
      </c>
      <c r="Q3032" s="357">
        <v>1275</v>
      </c>
      <c r="R3032" s="357">
        <v>1120</v>
      </c>
      <c r="S3032" s="362" t="s">
        <v>2207</v>
      </c>
      <c r="T3032" s="362" t="s">
        <v>2207</v>
      </c>
      <c r="U3032" s="362" t="s">
        <v>2207</v>
      </c>
      <c r="V3032" s="362" t="s">
        <v>2207</v>
      </c>
      <c r="W3032" s="362" t="s">
        <v>2207</v>
      </c>
      <c r="X3032" s="357">
        <v>1192</v>
      </c>
      <c r="Y3032" s="357">
        <v>1322</v>
      </c>
      <c r="Z3032" s="357">
        <v>1572</v>
      </c>
      <c r="AA3032" s="357">
        <v>1370</v>
      </c>
      <c r="AB3032" s="357">
        <v>1242</v>
      </c>
      <c r="AC3032" s="357">
        <v>1383</v>
      </c>
      <c r="AD3032" s="357">
        <v>1648</v>
      </c>
      <c r="AE3032" s="357">
        <v>1426</v>
      </c>
      <c r="AF3032" s="357">
        <v>1513</v>
      </c>
      <c r="AG3032" s="357">
        <v>1659</v>
      </c>
      <c r="AH3032" s="357">
        <v>1974</v>
      </c>
      <c r="AI3032" s="368" t="s">
        <v>2207</v>
      </c>
      <c r="AJ3032" s="357">
        <v>1220</v>
      </c>
      <c r="AK3032" s="357">
        <v>1346</v>
      </c>
      <c r="AL3032" s="357">
        <v>1610</v>
      </c>
      <c r="AM3032" s="357">
        <v>1175</v>
      </c>
      <c r="AN3032" s="357">
        <v>1289</v>
      </c>
      <c r="AO3032" s="357">
        <v>1491</v>
      </c>
      <c r="AP3032" s="362" t="s">
        <v>2207</v>
      </c>
      <c r="AQ3032" s="362" t="s">
        <v>2207</v>
      </c>
      <c r="AR3032" s="362" t="s">
        <v>2207</v>
      </c>
      <c r="AS3032" s="362" t="s">
        <v>2207</v>
      </c>
      <c r="AT3032" s="105"/>
      <c r="AU3032" s="105" t="s">
        <v>1148</v>
      </c>
      <c r="AV3032" s="126">
        <v>6.5</v>
      </c>
    </row>
    <row r="3033" spans="1:48" ht="23.25" customHeight="1">
      <c r="B3033" s="440"/>
      <c r="D3033" s="105" t="s">
        <v>3688</v>
      </c>
      <c r="E3033" s="164" t="s">
        <v>3688</v>
      </c>
      <c r="F3033" s="165" t="s">
        <v>1153</v>
      </c>
      <c r="G3033" s="126">
        <v>6.5</v>
      </c>
      <c r="H3033" s="166">
        <v>1066</v>
      </c>
      <c r="I3033" s="166">
        <v>1100</v>
      </c>
      <c r="J3033" s="166">
        <v>1274</v>
      </c>
      <c r="K3033" s="357">
        <v>1066</v>
      </c>
      <c r="L3033" s="357">
        <v>1100</v>
      </c>
      <c r="M3033" s="357">
        <v>1274</v>
      </c>
      <c r="N3033" s="357">
        <v>1149</v>
      </c>
      <c r="O3033" s="357">
        <v>1046</v>
      </c>
      <c r="P3033" s="357">
        <v>1101</v>
      </c>
      <c r="Q3033" s="357">
        <v>1275</v>
      </c>
      <c r="R3033" s="357">
        <v>1120</v>
      </c>
      <c r="S3033" s="362" t="s">
        <v>2207</v>
      </c>
      <c r="T3033" s="362" t="s">
        <v>2207</v>
      </c>
      <c r="U3033" s="362" t="s">
        <v>2207</v>
      </c>
      <c r="V3033" s="362" t="s">
        <v>2207</v>
      </c>
      <c r="W3033" s="362" t="s">
        <v>2207</v>
      </c>
      <c r="X3033" s="357">
        <v>1192</v>
      </c>
      <c r="Y3033" s="357">
        <v>1322</v>
      </c>
      <c r="Z3033" s="357">
        <v>1572</v>
      </c>
      <c r="AA3033" s="357">
        <v>1370</v>
      </c>
      <c r="AB3033" s="357">
        <v>1242</v>
      </c>
      <c r="AC3033" s="357">
        <v>1383</v>
      </c>
      <c r="AD3033" s="357">
        <v>1648</v>
      </c>
      <c r="AE3033" s="357">
        <v>1426</v>
      </c>
      <c r="AF3033" s="357">
        <v>1513</v>
      </c>
      <c r="AG3033" s="357">
        <v>1659</v>
      </c>
      <c r="AH3033" s="357">
        <v>1974</v>
      </c>
      <c r="AI3033" s="368" t="s">
        <v>2207</v>
      </c>
      <c r="AJ3033" s="357">
        <v>1220</v>
      </c>
      <c r="AK3033" s="357">
        <v>1346</v>
      </c>
      <c r="AL3033" s="357">
        <v>1610</v>
      </c>
      <c r="AM3033" s="357">
        <v>1175</v>
      </c>
      <c r="AN3033" s="357">
        <v>1289</v>
      </c>
      <c r="AO3033" s="357">
        <v>1491</v>
      </c>
      <c r="AP3033" s="362" t="s">
        <v>2207</v>
      </c>
      <c r="AQ3033" s="362" t="s">
        <v>2207</v>
      </c>
      <c r="AR3033" s="362" t="s">
        <v>2207</v>
      </c>
      <c r="AS3033" s="362" t="s">
        <v>2207</v>
      </c>
      <c r="AT3033" s="105"/>
      <c r="AU3033" s="105" t="s">
        <v>3688</v>
      </c>
      <c r="AV3033" s="126">
        <v>6.5</v>
      </c>
    </row>
    <row r="3034" spans="1:48" ht="23.25" customHeight="1">
      <c r="B3034" s="440"/>
      <c r="D3034" s="105" t="s">
        <v>1138</v>
      </c>
      <c r="E3034" s="164" t="s">
        <v>1138</v>
      </c>
      <c r="F3034" s="165" t="s">
        <v>1145</v>
      </c>
      <c r="G3034" s="126">
        <v>7.3999999999999995</v>
      </c>
      <c r="H3034" s="166">
        <v>1126</v>
      </c>
      <c r="I3034" s="166">
        <v>1164</v>
      </c>
      <c r="J3034" s="166">
        <v>1347</v>
      </c>
      <c r="K3034" s="357">
        <v>1126</v>
      </c>
      <c r="L3034" s="357">
        <v>1164</v>
      </c>
      <c r="M3034" s="357">
        <v>1347</v>
      </c>
      <c r="N3034" s="357">
        <v>1213</v>
      </c>
      <c r="O3034" s="357">
        <v>1107</v>
      </c>
      <c r="P3034" s="357">
        <v>1165</v>
      </c>
      <c r="Q3034" s="357">
        <v>1348</v>
      </c>
      <c r="R3034" s="357">
        <v>1200</v>
      </c>
      <c r="S3034" s="362" t="s">
        <v>2207</v>
      </c>
      <c r="T3034" s="362" t="s">
        <v>2207</v>
      </c>
      <c r="U3034" s="362" t="s">
        <v>2207</v>
      </c>
      <c r="V3034" s="362" t="s">
        <v>2207</v>
      </c>
      <c r="W3034" s="362" t="s">
        <v>2207</v>
      </c>
      <c r="X3034" s="357">
        <v>1244</v>
      </c>
      <c r="Y3034" s="357">
        <v>1386</v>
      </c>
      <c r="Z3034" s="357">
        <v>1649</v>
      </c>
      <c r="AA3034" s="357">
        <v>1432</v>
      </c>
      <c r="AB3034" s="357">
        <v>1294</v>
      </c>
      <c r="AC3034" s="357">
        <v>1446</v>
      </c>
      <c r="AD3034" s="357">
        <v>1725</v>
      </c>
      <c r="AE3034" s="357">
        <v>1488</v>
      </c>
      <c r="AF3034" s="357">
        <v>1555</v>
      </c>
      <c r="AG3034" s="357">
        <v>1708</v>
      </c>
      <c r="AH3034" s="357">
        <v>2031</v>
      </c>
      <c r="AI3034" s="368" t="s">
        <v>2207</v>
      </c>
      <c r="AJ3034" s="357">
        <v>1272</v>
      </c>
      <c r="AK3034" s="357">
        <v>1410</v>
      </c>
      <c r="AL3034" s="357">
        <v>1687</v>
      </c>
      <c r="AM3034" s="357">
        <v>1227</v>
      </c>
      <c r="AN3034" s="357">
        <v>1352</v>
      </c>
      <c r="AO3034" s="357">
        <v>1565</v>
      </c>
      <c r="AP3034" s="362" t="s">
        <v>2207</v>
      </c>
      <c r="AQ3034" s="362" t="s">
        <v>2207</v>
      </c>
      <c r="AR3034" s="362" t="s">
        <v>2207</v>
      </c>
      <c r="AS3034" s="362" t="s">
        <v>2207</v>
      </c>
      <c r="AT3034" s="105"/>
      <c r="AU3034" s="105" t="s">
        <v>1138</v>
      </c>
      <c r="AV3034" s="126">
        <v>7.3999999999999995</v>
      </c>
    </row>
    <row r="3035" spans="1:48" ht="23.25" customHeight="1">
      <c r="B3035" s="440"/>
      <c r="D3035" s="105" t="s">
        <v>3689</v>
      </c>
      <c r="E3035" s="164" t="s">
        <v>3689</v>
      </c>
      <c r="F3035" s="165" t="s">
        <v>1145</v>
      </c>
      <c r="G3035" s="126">
        <v>7.3999999999999995</v>
      </c>
      <c r="H3035" s="166">
        <v>1126</v>
      </c>
      <c r="I3035" s="166">
        <v>1164</v>
      </c>
      <c r="J3035" s="166">
        <v>1347</v>
      </c>
      <c r="K3035" s="357">
        <v>1126</v>
      </c>
      <c r="L3035" s="357">
        <v>1164</v>
      </c>
      <c r="M3035" s="357">
        <v>1347</v>
      </c>
      <c r="N3035" s="357">
        <v>1213</v>
      </c>
      <c r="O3035" s="357">
        <v>1107</v>
      </c>
      <c r="P3035" s="357">
        <v>1165</v>
      </c>
      <c r="Q3035" s="357">
        <v>1348</v>
      </c>
      <c r="R3035" s="357">
        <v>1200</v>
      </c>
      <c r="S3035" s="362" t="s">
        <v>2207</v>
      </c>
      <c r="T3035" s="362" t="s">
        <v>2207</v>
      </c>
      <c r="U3035" s="362" t="s">
        <v>2207</v>
      </c>
      <c r="V3035" s="362" t="s">
        <v>2207</v>
      </c>
      <c r="W3035" s="362" t="s">
        <v>2207</v>
      </c>
      <c r="X3035" s="357">
        <v>1244</v>
      </c>
      <c r="Y3035" s="357">
        <v>1386</v>
      </c>
      <c r="Z3035" s="357">
        <v>1649</v>
      </c>
      <c r="AA3035" s="357">
        <v>1432</v>
      </c>
      <c r="AB3035" s="357">
        <v>1294</v>
      </c>
      <c r="AC3035" s="357">
        <v>1446</v>
      </c>
      <c r="AD3035" s="357">
        <v>1725</v>
      </c>
      <c r="AE3035" s="357">
        <v>1488</v>
      </c>
      <c r="AF3035" s="357">
        <v>1555</v>
      </c>
      <c r="AG3035" s="357">
        <v>1708</v>
      </c>
      <c r="AH3035" s="357">
        <v>2031</v>
      </c>
      <c r="AI3035" s="368" t="s">
        <v>2207</v>
      </c>
      <c r="AJ3035" s="357">
        <v>1272</v>
      </c>
      <c r="AK3035" s="357">
        <v>1410</v>
      </c>
      <c r="AL3035" s="357">
        <v>1687</v>
      </c>
      <c r="AM3035" s="357">
        <v>1227</v>
      </c>
      <c r="AN3035" s="357">
        <v>1352</v>
      </c>
      <c r="AO3035" s="357">
        <v>1565</v>
      </c>
      <c r="AP3035" s="362" t="s">
        <v>2207</v>
      </c>
      <c r="AQ3035" s="362" t="s">
        <v>2207</v>
      </c>
      <c r="AR3035" s="362" t="s">
        <v>2207</v>
      </c>
      <c r="AS3035" s="362" t="s">
        <v>2207</v>
      </c>
      <c r="AT3035" s="105"/>
      <c r="AU3035" s="105" t="s">
        <v>3689</v>
      </c>
      <c r="AV3035" s="126">
        <v>7.3999999999999995</v>
      </c>
    </row>
    <row r="3036" spans="1:48" ht="23.25" customHeight="1">
      <c r="B3036" s="440"/>
      <c r="D3036" s="105" t="s">
        <v>1129</v>
      </c>
      <c r="E3036" s="164" t="s">
        <v>1129</v>
      </c>
      <c r="F3036" s="165" t="s">
        <v>1142</v>
      </c>
      <c r="G3036" s="126">
        <v>7.3999999999999995</v>
      </c>
      <c r="H3036" s="166">
        <v>1055</v>
      </c>
      <c r="I3036" s="166">
        <v>1094</v>
      </c>
      <c r="J3036" s="166">
        <v>1267</v>
      </c>
      <c r="K3036" s="357">
        <v>1055</v>
      </c>
      <c r="L3036" s="357">
        <v>1094</v>
      </c>
      <c r="M3036" s="357">
        <v>1267</v>
      </c>
      <c r="N3036" s="357">
        <v>1140</v>
      </c>
      <c r="O3036" s="357">
        <v>1034</v>
      </c>
      <c r="P3036" s="357">
        <v>1094</v>
      </c>
      <c r="Q3036" s="357">
        <v>1267</v>
      </c>
      <c r="R3036" s="357">
        <v>1145</v>
      </c>
      <c r="S3036" s="362" t="s">
        <v>2207</v>
      </c>
      <c r="T3036" s="362" t="s">
        <v>2207</v>
      </c>
      <c r="U3036" s="362" t="s">
        <v>2207</v>
      </c>
      <c r="V3036" s="362" t="s">
        <v>2207</v>
      </c>
      <c r="W3036" s="362" t="s">
        <v>2207</v>
      </c>
      <c r="X3036" s="357">
        <v>1159</v>
      </c>
      <c r="Y3036" s="357">
        <v>1300</v>
      </c>
      <c r="Z3036" s="357">
        <v>1548</v>
      </c>
      <c r="AA3036" s="357">
        <v>1338</v>
      </c>
      <c r="AB3036" s="357">
        <v>1178</v>
      </c>
      <c r="AC3036" s="357">
        <v>1328</v>
      </c>
      <c r="AD3036" s="357">
        <v>1586</v>
      </c>
      <c r="AE3036" s="357">
        <v>1358</v>
      </c>
      <c r="AF3036" s="357">
        <v>1308</v>
      </c>
      <c r="AG3036" s="357">
        <v>1460</v>
      </c>
      <c r="AH3036" s="357">
        <v>1741</v>
      </c>
      <c r="AI3036" s="368" t="s">
        <v>2207</v>
      </c>
      <c r="AJ3036" s="357">
        <v>1188</v>
      </c>
      <c r="AK3036" s="357">
        <v>1324</v>
      </c>
      <c r="AL3036" s="357">
        <v>1586</v>
      </c>
      <c r="AM3036" s="357">
        <v>1111</v>
      </c>
      <c r="AN3036" s="357">
        <v>1236</v>
      </c>
      <c r="AO3036" s="357">
        <v>1432</v>
      </c>
      <c r="AP3036" s="362" t="s">
        <v>2207</v>
      </c>
      <c r="AQ3036" s="362" t="s">
        <v>2207</v>
      </c>
      <c r="AR3036" s="362" t="s">
        <v>2207</v>
      </c>
      <c r="AS3036" s="357">
        <v>1447</v>
      </c>
      <c r="AT3036" s="105"/>
      <c r="AU3036" s="105" t="s">
        <v>1129</v>
      </c>
      <c r="AV3036" s="126">
        <v>7.3999999999999995</v>
      </c>
    </row>
    <row r="3037" spans="1:48" ht="23.25" customHeight="1">
      <c r="A3037" s="396"/>
      <c r="B3037" s="440"/>
      <c r="D3037" s="105" t="s">
        <v>3690</v>
      </c>
      <c r="E3037" s="164" t="s">
        <v>3690</v>
      </c>
      <c r="F3037" s="165" t="s">
        <v>1142</v>
      </c>
      <c r="G3037" s="126">
        <v>7.3999999999999995</v>
      </c>
      <c r="H3037" s="166">
        <v>1055</v>
      </c>
      <c r="I3037" s="166">
        <v>1094</v>
      </c>
      <c r="J3037" s="166">
        <v>1267</v>
      </c>
      <c r="K3037" s="357">
        <v>1055</v>
      </c>
      <c r="L3037" s="357">
        <v>1094</v>
      </c>
      <c r="M3037" s="357">
        <v>1267</v>
      </c>
      <c r="N3037" s="357">
        <v>1140</v>
      </c>
      <c r="O3037" s="357">
        <v>1034</v>
      </c>
      <c r="P3037" s="357">
        <v>1094</v>
      </c>
      <c r="Q3037" s="357">
        <v>1267</v>
      </c>
      <c r="R3037" s="357">
        <v>1145</v>
      </c>
      <c r="S3037" s="362" t="s">
        <v>2207</v>
      </c>
      <c r="T3037" s="362" t="s">
        <v>2207</v>
      </c>
      <c r="U3037" s="362" t="s">
        <v>2207</v>
      </c>
      <c r="V3037" s="362" t="s">
        <v>2207</v>
      </c>
      <c r="W3037" s="362" t="s">
        <v>2207</v>
      </c>
      <c r="X3037" s="357">
        <v>1159</v>
      </c>
      <c r="Y3037" s="357">
        <v>1300</v>
      </c>
      <c r="Z3037" s="357">
        <v>1548</v>
      </c>
      <c r="AA3037" s="357">
        <v>1338</v>
      </c>
      <c r="AB3037" s="357">
        <v>1178</v>
      </c>
      <c r="AC3037" s="357">
        <v>1328</v>
      </c>
      <c r="AD3037" s="357">
        <v>1586</v>
      </c>
      <c r="AE3037" s="357">
        <v>1358</v>
      </c>
      <c r="AF3037" s="357">
        <v>1308</v>
      </c>
      <c r="AG3037" s="357">
        <v>1460</v>
      </c>
      <c r="AH3037" s="357">
        <v>1741</v>
      </c>
      <c r="AI3037" s="368" t="s">
        <v>2207</v>
      </c>
      <c r="AJ3037" s="357">
        <v>1188</v>
      </c>
      <c r="AK3037" s="357">
        <v>1324</v>
      </c>
      <c r="AL3037" s="357">
        <v>1586</v>
      </c>
      <c r="AM3037" s="357">
        <v>1111</v>
      </c>
      <c r="AN3037" s="357">
        <v>1236</v>
      </c>
      <c r="AO3037" s="357">
        <v>1432</v>
      </c>
      <c r="AP3037" s="362" t="s">
        <v>2207</v>
      </c>
      <c r="AQ3037" s="362" t="s">
        <v>2207</v>
      </c>
      <c r="AR3037" s="362" t="s">
        <v>2207</v>
      </c>
      <c r="AS3037" s="357">
        <v>1447</v>
      </c>
      <c r="AT3037" s="105"/>
      <c r="AU3037" s="105" t="s">
        <v>3690</v>
      </c>
      <c r="AV3037" s="126">
        <v>7.3999999999999995</v>
      </c>
    </row>
    <row r="3038" spans="1:48" ht="23.25" customHeight="1">
      <c r="B3038" s="440"/>
      <c r="D3038" s="105" t="s">
        <v>1150</v>
      </c>
      <c r="E3038" s="164" t="s">
        <v>1150</v>
      </c>
      <c r="F3038" s="165" t="s">
        <v>1154</v>
      </c>
      <c r="G3038" s="126">
        <v>7.3999999999999995</v>
      </c>
      <c r="H3038" s="166">
        <v>1126</v>
      </c>
      <c r="I3038" s="166">
        <v>1164</v>
      </c>
      <c r="J3038" s="166">
        <v>1347</v>
      </c>
      <c r="K3038" s="357">
        <v>1126</v>
      </c>
      <c r="L3038" s="357">
        <v>1164</v>
      </c>
      <c r="M3038" s="357">
        <v>1347</v>
      </c>
      <c r="N3038" s="357">
        <v>1213</v>
      </c>
      <c r="O3038" s="357">
        <v>1107</v>
      </c>
      <c r="P3038" s="357">
        <v>1165</v>
      </c>
      <c r="Q3038" s="357">
        <v>1348</v>
      </c>
      <c r="R3038" s="357">
        <v>1179</v>
      </c>
      <c r="S3038" s="362" t="s">
        <v>2207</v>
      </c>
      <c r="T3038" s="362" t="s">
        <v>2207</v>
      </c>
      <c r="U3038" s="362" t="s">
        <v>2207</v>
      </c>
      <c r="V3038" s="362" t="s">
        <v>2207</v>
      </c>
      <c r="W3038" s="362" t="s">
        <v>2207</v>
      </c>
      <c r="X3038" s="357">
        <v>1244</v>
      </c>
      <c r="Y3038" s="357">
        <v>1386</v>
      </c>
      <c r="Z3038" s="357">
        <v>1649</v>
      </c>
      <c r="AA3038" s="357">
        <v>1432</v>
      </c>
      <c r="AB3038" s="357">
        <v>1294</v>
      </c>
      <c r="AC3038" s="357">
        <v>1446</v>
      </c>
      <c r="AD3038" s="357">
        <v>1725</v>
      </c>
      <c r="AE3038" s="357">
        <v>1488</v>
      </c>
      <c r="AF3038" s="357">
        <v>1565</v>
      </c>
      <c r="AG3038" s="357">
        <v>1723</v>
      </c>
      <c r="AH3038" s="357">
        <v>2051</v>
      </c>
      <c r="AI3038" s="368" t="s">
        <v>2207</v>
      </c>
      <c r="AJ3038" s="357">
        <v>1272</v>
      </c>
      <c r="AK3038" s="357">
        <v>1410</v>
      </c>
      <c r="AL3038" s="357">
        <v>1687</v>
      </c>
      <c r="AM3038" s="357">
        <v>1227</v>
      </c>
      <c r="AN3038" s="357">
        <v>1352</v>
      </c>
      <c r="AO3038" s="357">
        <v>1565</v>
      </c>
      <c r="AP3038" s="362" t="s">
        <v>2207</v>
      </c>
      <c r="AQ3038" s="362" t="s">
        <v>2207</v>
      </c>
      <c r="AR3038" s="362" t="s">
        <v>2207</v>
      </c>
      <c r="AS3038" s="362" t="s">
        <v>2207</v>
      </c>
      <c r="AT3038" s="105"/>
      <c r="AU3038" s="105" t="s">
        <v>1150</v>
      </c>
      <c r="AV3038" s="126">
        <v>7.3999999999999995</v>
      </c>
    </row>
    <row r="3039" spans="1:48" ht="23.25" customHeight="1">
      <c r="B3039" s="440"/>
      <c r="D3039" s="105" t="s">
        <v>3692</v>
      </c>
      <c r="E3039" s="164" t="s">
        <v>3692</v>
      </c>
      <c r="F3039" s="165" t="s">
        <v>1154</v>
      </c>
      <c r="G3039" s="126">
        <v>7.3999999999999995</v>
      </c>
      <c r="H3039" s="166">
        <v>1126</v>
      </c>
      <c r="I3039" s="166">
        <v>1164</v>
      </c>
      <c r="J3039" s="166">
        <v>1347</v>
      </c>
      <c r="K3039" s="357">
        <v>1126</v>
      </c>
      <c r="L3039" s="357">
        <v>1164</v>
      </c>
      <c r="M3039" s="357">
        <v>1347</v>
      </c>
      <c r="N3039" s="357">
        <v>1213</v>
      </c>
      <c r="O3039" s="357">
        <v>1107</v>
      </c>
      <c r="P3039" s="357">
        <v>1165</v>
      </c>
      <c r="Q3039" s="357">
        <v>1348</v>
      </c>
      <c r="R3039" s="357">
        <v>1179</v>
      </c>
      <c r="S3039" s="362" t="s">
        <v>2207</v>
      </c>
      <c r="T3039" s="362" t="s">
        <v>2207</v>
      </c>
      <c r="U3039" s="362" t="s">
        <v>2207</v>
      </c>
      <c r="V3039" s="362" t="s">
        <v>2207</v>
      </c>
      <c r="W3039" s="362" t="s">
        <v>2207</v>
      </c>
      <c r="X3039" s="357">
        <v>1244</v>
      </c>
      <c r="Y3039" s="357">
        <v>1386</v>
      </c>
      <c r="Z3039" s="357">
        <v>1649</v>
      </c>
      <c r="AA3039" s="357">
        <v>1432</v>
      </c>
      <c r="AB3039" s="357">
        <v>1294</v>
      </c>
      <c r="AC3039" s="357">
        <v>1446</v>
      </c>
      <c r="AD3039" s="357">
        <v>1725</v>
      </c>
      <c r="AE3039" s="357">
        <v>1488</v>
      </c>
      <c r="AF3039" s="357">
        <v>1565</v>
      </c>
      <c r="AG3039" s="357">
        <v>1723</v>
      </c>
      <c r="AH3039" s="357">
        <v>2051</v>
      </c>
      <c r="AI3039" s="368" t="s">
        <v>2207</v>
      </c>
      <c r="AJ3039" s="357">
        <v>1272</v>
      </c>
      <c r="AK3039" s="357">
        <v>1410</v>
      </c>
      <c r="AL3039" s="357">
        <v>1687</v>
      </c>
      <c r="AM3039" s="357">
        <v>1227</v>
      </c>
      <c r="AN3039" s="357">
        <v>1352</v>
      </c>
      <c r="AO3039" s="357">
        <v>1565</v>
      </c>
      <c r="AP3039" s="362" t="s">
        <v>2207</v>
      </c>
      <c r="AQ3039" s="362" t="s">
        <v>2207</v>
      </c>
      <c r="AR3039" s="362" t="s">
        <v>2207</v>
      </c>
      <c r="AS3039" s="362" t="s">
        <v>2207</v>
      </c>
      <c r="AT3039" s="105"/>
      <c r="AU3039" s="105" t="s">
        <v>3692</v>
      </c>
      <c r="AV3039" s="126">
        <v>7.3999999999999995</v>
      </c>
    </row>
    <row r="3040" spans="1:48" ht="23.25" customHeight="1">
      <c r="B3040" s="440"/>
      <c r="D3040" s="105" t="s">
        <v>3135</v>
      </c>
      <c r="E3040" s="164" t="s">
        <v>3135</v>
      </c>
      <c r="F3040" s="165" t="s">
        <v>3833</v>
      </c>
      <c r="G3040" s="126">
        <v>7.8</v>
      </c>
      <c r="H3040" s="166">
        <v>1149</v>
      </c>
      <c r="I3040" s="166">
        <v>1195</v>
      </c>
      <c r="J3040" s="166">
        <v>1411</v>
      </c>
      <c r="K3040" s="357">
        <v>1149</v>
      </c>
      <c r="L3040" s="357">
        <v>1195</v>
      </c>
      <c r="M3040" s="357">
        <v>1411</v>
      </c>
      <c r="N3040" s="357">
        <v>1314</v>
      </c>
      <c r="O3040" s="357">
        <v>1128</v>
      </c>
      <c r="P3040" s="357">
        <v>1196</v>
      </c>
      <c r="Q3040" s="357">
        <v>1366</v>
      </c>
      <c r="R3040" s="357">
        <v>1292</v>
      </c>
      <c r="S3040" s="362" t="s">
        <v>2207</v>
      </c>
      <c r="T3040" s="362" t="s">
        <v>2207</v>
      </c>
      <c r="U3040" s="362" t="s">
        <v>2207</v>
      </c>
      <c r="V3040" s="362" t="s">
        <v>2207</v>
      </c>
      <c r="W3040" s="362" t="s">
        <v>2207</v>
      </c>
      <c r="X3040" s="357">
        <v>1277</v>
      </c>
      <c r="Y3040" s="357">
        <v>1427</v>
      </c>
      <c r="Z3040" s="357">
        <v>1679</v>
      </c>
      <c r="AA3040" s="357">
        <v>1446</v>
      </c>
      <c r="AB3040" s="357">
        <v>1328</v>
      </c>
      <c r="AC3040" s="357">
        <v>1488</v>
      </c>
      <c r="AD3040" s="357">
        <v>1752</v>
      </c>
      <c r="AE3040" s="357">
        <v>1510</v>
      </c>
      <c r="AF3040" s="357">
        <v>1567</v>
      </c>
      <c r="AG3040" s="357">
        <v>1732</v>
      </c>
      <c r="AH3040" s="357">
        <v>2039</v>
      </c>
      <c r="AI3040" s="368" t="s">
        <v>2207</v>
      </c>
      <c r="AJ3040" s="357">
        <v>1299</v>
      </c>
      <c r="AK3040" s="357">
        <v>1458</v>
      </c>
      <c r="AL3040" s="357">
        <v>1717</v>
      </c>
      <c r="AM3040" s="357">
        <v>1229</v>
      </c>
      <c r="AN3040" s="357">
        <v>1360</v>
      </c>
      <c r="AO3040" s="357">
        <v>1565</v>
      </c>
      <c r="AP3040" s="362" t="s">
        <v>2207</v>
      </c>
      <c r="AQ3040" s="362" t="s">
        <v>2207</v>
      </c>
      <c r="AR3040" s="362" t="s">
        <v>2207</v>
      </c>
      <c r="AS3040" s="362" t="s">
        <v>2207</v>
      </c>
      <c r="AT3040" s="105"/>
      <c r="AU3040" s="105" t="s">
        <v>3135</v>
      </c>
      <c r="AV3040" s="126">
        <v>7.8</v>
      </c>
    </row>
    <row r="3041" spans="1:48" ht="23.25" customHeight="1">
      <c r="B3041" s="440"/>
      <c r="D3041" s="105" t="s">
        <v>3693</v>
      </c>
      <c r="E3041" s="164" t="s">
        <v>3693</v>
      </c>
      <c r="F3041" s="165" t="s">
        <v>3833</v>
      </c>
      <c r="G3041" s="126">
        <v>7.8</v>
      </c>
      <c r="H3041" s="166">
        <v>1149</v>
      </c>
      <c r="I3041" s="166">
        <v>1195</v>
      </c>
      <c r="J3041" s="166">
        <v>1411</v>
      </c>
      <c r="K3041" s="357">
        <v>1149</v>
      </c>
      <c r="L3041" s="357">
        <v>1195</v>
      </c>
      <c r="M3041" s="357">
        <v>1411</v>
      </c>
      <c r="N3041" s="357">
        <v>1314</v>
      </c>
      <c r="O3041" s="357">
        <v>1128</v>
      </c>
      <c r="P3041" s="357">
        <v>1196</v>
      </c>
      <c r="Q3041" s="357">
        <v>1366</v>
      </c>
      <c r="R3041" s="357">
        <v>1292</v>
      </c>
      <c r="S3041" s="362" t="s">
        <v>2207</v>
      </c>
      <c r="T3041" s="362" t="s">
        <v>2207</v>
      </c>
      <c r="U3041" s="362" t="s">
        <v>2207</v>
      </c>
      <c r="V3041" s="362" t="s">
        <v>2207</v>
      </c>
      <c r="W3041" s="362" t="s">
        <v>2207</v>
      </c>
      <c r="X3041" s="357">
        <v>1277</v>
      </c>
      <c r="Y3041" s="357">
        <v>1427</v>
      </c>
      <c r="Z3041" s="357">
        <v>1679</v>
      </c>
      <c r="AA3041" s="357">
        <v>1446</v>
      </c>
      <c r="AB3041" s="357">
        <v>1328</v>
      </c>
      <c r="AC3041" s="357">
        <v>1488</v>
      </c>
      <c r="AD3041" s="357">
        <v>1752</v>
      </c>
      <c r="AE3041" s="357">
        <v>1510</v>
      </c>
      <c r="AF3041" s="357">
        <v>1567</v>
      </c>
      <c r="AG3041" s="357">
        <v>1732</v>
      </c>
      <c r="AH3041" s="357">
        <v>2039</v>
      </c>
      <c r="AI3041" s="368" t="s">
        <v>2207</v>
      </c>
      <c r="AJ3041" s="357">
        <v>1299</v>
      </c>
      <c r="AK3041" s="357">
        <v>1458</v>
      </c>
      <c r="AL3041" s="357">
        <v>1717</v>
      </c>
      <c r="AM3041" s="357">
        <v>1229</v>
      </c>
      <c r="AN3041" s="357">
        <v>1360</v>
      </c>
      <c r="AO3041" s="357">
        <v>1565</v>
      </c>
      <c r="AP3041" s="362" t="s">
        <v>2207</v>
      </c>
      <c r="AQ3041" s="362" t="s">
        <v>2207</v>
      </c>
      <c r="AR3041" s="362" t="s">
        <v>2207</v>
      </c>
      <c r="AS3041" s="362" t="s">
        <v>2207</v>
      </c>
      <c r="AT3041" s="105"/>
      <c r="AU3041" s="105" t="s">
        <v>3693</v>
      </c>
      <c r="AV3041" s="126">
        <v>7.8</v>
      </c>
    </row>
    <row r="3042" spans="1:48" ht="23.25" customHeight="1">
      <c r="B3042" s="440"/>
      <c r="D3042" s="105" t="s">
        <v>3136</v>
      </c>
      <c r="E3042" s="164" t="s">
        <v>3136</v>
      </c>
      <c r="F3042" s="165" t="s">
        <v>3834</v>
      </c>
      <c r="G3042" s="126">
        <v>7.8</v>
      </c>
      <c r="H3042" s="166">
        <v>1084</v>
      </c>
      <c r="I3042" s="166">
        <v>1131</v>
      </c>
      <c r="J3042" s="166">
        <v>1332</v>
      </c>
      <c r="K3042" s="357">
        <v>1084</v>
      </c>
      <c r="L3042" s="357">
        <v>1131</v>
      </c>
      <c r="M3042" s="357">
        <v>1332</v>
      </c>
      <c r="N3042" s="357">
        <v>1239</v>
      </c>
      <c r="O3042" s="357">
        <v>1063</v>
      </c>
      <c r="P3042" s="357">
        <v>1131</v>
      </c>
      <c r="Q3042" s="357">
        <v>1294</v>
      </c>
      <c r="R3042" s="357">
        <v>1222</v>
      </c>
      <c r="S3042" s="362" t="s">
        <v>2207</v>
      </c>
      <c r="T3042" s="362" t="s">
        <v>2207</v>
      </c>
      <c r="U3042" s="362" t="s">
        <v>2207</v>
      </c>
      <c r="V3042" s="362" t="s">
        <v>2207</v>
      </c>
      <c r="W3042" s="362" t="s">
        <v>2207</v>
      </c>
      <c r="X3042" s="357">
        <v>1186</v>
      </c>
      <c r="Y3042" s="357">
        <v>1335</v>
      </c>
      <c r="Z3042" s="357">
        <v>1570</v>
      </c>
      <c r="AA3042" s="357">
        <v>1345</v>
      </c>
      <c r="AB3042" s="357">
        <v>1216</v>
      </c>
      <c r="AC3042" s="357">
        <v>1380</v>
      </c>
      <c r="AD3042" s="357">
        <v>1625</v>
      </c>
      <c r="AE3042" s="357">
        <v>1386</v>
      </c>
      <c r="AF3042" s="357">
        <v>1319</v>
      </c>
      <c r="AG3042" s="357">
        <v>1479</v>
      </c>
      <c r="AH3042" s="357">
        <v>1741</v>
      </c>
      <c r="AI3042" s="368" t="s">
        <v>2207</v>
      </c>
      <c r="AJ3042" s="357">
        <v>1209</v>
      </c>
      <c r="AK3042" s="357">
        <v>1366</v>
      </c>
      <c r="AL3042" s="357">
        <v>1609</v>
      </c>
      <c r="AM3042" s="357">
        <v>1117</v>
      </c>
      <c r="AN3042" s="357">
        <v>1254</v>
      </c>
      <c r="AO3042" s="357">
        <v>1444</v>
      </c>
      <c r="AP3042" s="362" t="s">
        <v>2207</v>
      </c>
      <c r="AQ3042" s="362" t="s">
        <v>2207</v>
      </c>
      <c r="AR3042" s="362" t="s">
        <v>2207</v>
      </c>
      <c r="AS3042" s="357">
        <v>1462</v>
      </c>
      <c r="AT3042" s="105"/>
      <c r="AU3042" s="105" t="s">
        <v>3136</v>
      </c>
      <c r="AV3042" s="126">
        <v>7.8</v>
      </c>
    </row>
    <row r="3043" spans="1:48" ht="23.25" customHeight="1">
      <c r="B3043" s="440"/>
      <c r="D3043" s="105" t="s">
        <v>3694</v>
      </c>
      <c r="E3043" s="164" t="s">
        <v>3694</v>
      </c>
      <c r="F3043" s="165" t="s">
        <v>3834</v>
      </c>
      <c r="G3043" s="126">
        <v>7.8</v>
      </c>
      <c r="H3043" s="166">
        <v>1084</v>
      </c>
      <c r="I3043" s="166">
        <v>1131</v>
      </c>
      <c r="J3043" s="166">
        <v>1332</v>
      </c>
      <c r="K3043" s="357">
        <v>1084</v>
      </c>
      <c r="L3043" s="357">
        <v>1131</v>
      </c>
      <c r="M3043" s="357">
        <v>1332</v>
      </c>
      <c r="N3043" s="357">
        <v>1239</v>
      </c>
      <c r="O3043" s="357">
        <v>1063</v>
      </c>
      <c r="P3043" s="357">
        <v>1131</v>
      </c>
      <c r="Q3043" s="357">
        <v>1294</v>
      </c>
      <c r="R3043" s="357">
        <v>1222</v>
      </c>
      <c r="S3043" s="362" t="s">
        <v>2207</v>
      </c>
      <c r="T3043" s="362" t="s">
        <v>2207</v>
      </c>
      <c r="U3043" s="362" t="s">
        <v>2207</v>
      </c>
      <c r="V3043" s="362" t="s">
        <v>2207</v>
      </c>
      <c r="W3043" s="362" t="s">
        <v>2207</v>
      </c>
      <c r="X3043" s="357">
        <v>1186</v>
      </c>
      <c r="Y3043" s="357">
        <v>1335</v>
      </c>
      <c r="Z3043" s="357">
        <v>1570</v>
      </c>
      <c r="AA3043" s="357">
        <v>1345</v>
      </c>
      <c r="AB3043" s="357">
        <v>1216</v>
      </c>
      <c r="AC3043" s="357">
        <v>1380</v>
      </c>
      <c r="AD3043" s="357">
        <v>1625</v>
      </c>
      <c r="AE3043" s="357">
        <v>1386</v>
      </c>
      <c r="AF3043" s="357">
        <v>1319</v>
      </c>
      <c r="AG3043" s="357">
        <v>1479</v>
      </c>
      <c r="AH3043" s="357">
        <v>1741</v>
      </c>
      <c r="AI3043" s="368" t="s">
        <v>2207</v>
      </c>
      <c r="AJ3043" s="357">
        <v>1209</v>
      </c>
      <c r="AK3043" s="357">
        <v>1366</v>
      </c>
      <c r="AL3043" s="357">
        <v>1609</v>
      </c>
      <c r="AM3043" s="357">
        <v>1117</v>
      </c>
      <c r="AN3043" s="357">
        <v>1254</v>
      </c>
      <c r="AO3043" s="357">
        <v>1444</v>
      </c>
      <c r="AP3043" s="362" t="s">
        <v>2207</v>
      </c>
      <c r="AQ3043" s="362" t="s">
        <v>2207</v>
      </c>
      <c r="AR3043" s="362" t="s">
        <v>2207</v>
      </c>
      <c r="AS3043" s="357">
        <v>1462</v>
      </c>
      <c r="AT3043" s="105"/>
      <c r="AU3043" s="105" t="s">
        <v>3694</v>
      </c>
      <c r="AV3043" s="126">
        <v>7.8</v>
      </c>
    </row>
    <row r="3044" spans="1:48" ht="23.25" customHeight="1">
      <c r="A3044" s="396"/>
      <c r="B3044" s="440"/>
      <c r="D3044" s="105" t="s">
        <v>3138</v>
      </c>
      <c r="E3044" s="164" t="s">
        <v>3138</v>
      </c>
      <c r="F3044" s="165" t="s">
        <v>3836</v>
      </c>
      <c r="G3044" s="126">
        <v>7.8</v>
      </c>
      <c r="H3044" s="166">
        <v>1149</v>
      </c>
      <c r="I3044" s="166">
        <v>1195</v>
      </c>
      <c r="J3044" s="166">
        <v>1411</v>
      </c>
      <c r="K3044" s="357">
        <v>1149</v>
      </c>
      <c r="L3044" s="357">
        <v>1195</v>
      </c>
      <c r="M3044" s="357">
        <v>1411</v>
      </c>
      <c r="N3044" s="357">
        <v>1314</v>
      </c>
      <c r="O3044" s="357">
        <v>1128</v>
      </c>
      <c r="P3044" s="357">
        <v>1196</v>
      </c>
      <c r="Q3044" s="357">
        <v>1366</v>
      </c>
      <c r="R3044" s="357">
        <v>1292</v>
      </c>
      <c r="S3044" s="362" t="s">
        <v>2207</v>
      </c>
      <c r="T3044" s="362" t="s">
        <v>2207</v>
      </c>
      <c r="U3044" s="362" t="s">
        <v>2207</v>
      </c>
      <c r="V3044" s="362" t="s">
        <v>2207</v>
      </c>
      <c r="W3044" s="362" t="s">
        <v>2207</v>
      </c>
      <c r="X3044" s="357">
        <v>1277</v>
      </c>
      <c r="Y3044" s="357">
        <v>1427</v>
      </c>
      <c r="Z3044" s="357">
        <v>1679</v>
      </c>
      <c r="AA3044" s="357">
        <v>1446</v>
      </c>
      <c r="AB3044" s="357">
        <v>1328</v>
      </c>
      <c r="AC3044" s="357">
        <v>1488</v>
      </c>
      <c r="AD3044" s="357">
        <v>1752</v>
      </c>
      <c r="AE3044" s="357">
        <v>1510</v>
      </c>
      <c r="AF3044" s="357">
        <v>1567</v>
      </c>
      <c r="AG3044" s="357">
        <v>1732</v>
      </c>
      <c r="AH3044" s="357">
        <v>2039</v>
      </c>
      <c r="AI3044" s="368" t="s">
        <v>2207</v>
      </c>
      <c r="AJ3044" s="357">
        <v>1299</v>
      </c>
      <c r="AK3044" s="357">
        <v>1458</v>
      </c>
      <c r="AL3044" s="357">
        <v>1717</v>
      </c>
      <c r="AM3044" s="357">
        <v>1229</v>
      </c>
      <c r="AN3044" s="357">
        <v>1360</v>
      </c>
      <c r="AO3044" s="357">
        <v>1565</v>
      </c>
      <c r="AP3044" s="362" t="s">
        <v>2207</v>
      </c>
      <c r="AQ3044" s="362" t="s">
        <v>2207</v>
      </c>
      <c r="AR3044" s="362" t="s">
        <v>2207</v>
      </c>
      <c r="AS3044" s="362" t="s">
        <v>2207</v>
      </c>
      <c r="AT3044" s="105"/>
      <c r="AU3044" s="105" t="s">
        <v>3138</v>
      </c>
      <c r="AV3044" s="126">
        <v>7.8</v>
      </c>
    </row>
    <row r="3045" spans="1:48" ht="23.25" customHeight="1">
      <c r="B3045" s="440"/>
      <c r="D3045" s="105" t="s">
        <v>3696</v>
      </c>
      <c r="E3045" s="164" t="s">
        <v>3696</v>
      </c>
      <c r="F3045" s="165" t="s">
        <v>3836</v>
      </c>
      <c r="G3045" s="126">
        <v>7.8</v>
      </c>
      <c r="H3045" s="166">
        <v>1149</v>
      </c>
      <c r="I3045" s="166">
        <v>1195</v>
      </c>
      <c r="J3045" s="166">
        <v>1411</v>
      </c>
      <c r="K3045" s="357">
        <v>1149</v>
      </c>
      <c r="L3045" s="357">
        <v>1195</v>
      </c>
      <c r="M3045" s="357">
        <v>1411</v>
      </c>
      <c r="N3045" s="357">
        <v>1314</v>
      </c>
      <c r="O3045" s="357">
        <v>1128</v>
      </c>
      <c r="P3045" s="357">
        <v>1196</v>
      </c>
      <c r="Q3045" s="357">
        <v>1366</v>
      </c>
      <c r="R3045" s="357">
        <v>1292</v>
      </c>
      <c r="S3045" s="362" t="s">
        <v>2207</v>
      </c>
      <c r="T3045" s="362" t="s">
        <v>2207</v>
      </c>
      <c r="U3045" s="362" t="s">
        <v>2207</v>
      </c>
      <c r="V3045" s="362" t="s">
        <v>2207</v>
      </c>
      <c r="W3045" s="362" t="s">
        <v>2207</v>
      </c>
      <c r="X3045" s="357">
        <v>1277</v>
      </c>
      <c r="Y3045" s="357">
        <v>1427</v>
      </c>
      <c r="Z3045" s="357">
        <v>1679</v>
      </c>
      <c r="AA3045" s="357">
        <v>1446</v>
      </c>
      <c r="AB3045" s="357">
        <v>1328</v>
      </c>
      <c r="AC3045" s="357">
        <v>1488</v>
      </c>
      <c r="AD3045" s="357">
        <v>1752</v>
      </c>
      <c r="AE3045" s="357">
        <v>1510</v>
      </c>
      <c r="AF3045" s="357">
        <v>1567</v>
      </c>
      <c r="AG3045" s="357">
        <v>1732</v>
      </c>
      <c r="AH3045" s="357">
        <v>2039</v>
      </c>
      <c r="AI3045" s="368" t="s">
        <v>2207</v>
      </c>
      <c r="AJ3045" s="357">
        <v>1299</v>
      </c>
      <c r="AK3045" s="357">
        <v>1458</v>
      </c>
      <c r="AL3045" s="357">
        <v>1717</v>
      </c>
      <c r="AM3045" s="357">
        <v>1229</v>
      </c>
      <c r="AN3045" s="357">
        <v>1360</v>
      </c>
      <c r="AO3045" s="357">
        <v>1565</v>
      </c>
      <c r="AP3045" s="362" t="s">
        <v>2207</v>
      </c>
      <c r="AQ3045" s="362" t="s">
        <v>2207</v>
      </c>
      <c r="AR3045" s="362" t="s">
        <v>2207</v>
      </c>
      <c r="AS3045" s="362" t="s">
        <v>2207</v>
      </c>
      <c r="AT3045" s="105"/>
      <c r="AU3045" s="105" t="s">
        <v>3696</v>
      </c>
      <c r="AV3045" s="126">
        <v>7.8</v>
      </c>
    </row>
    <row r="3046" spans="1:48" ht="23.25" customHeight="1">
      <c r="B3046" s="440"/>
      <c r="D3046" s="105" t="s">
        <v>1140</v>
      </c>
      <c r="E3046" s="164" t="s">
        <v>1140</v>
      </c>
      <c r="F3046" s="165" t="s">
        <v>1146</v>
      </c>
      <c r="G3046" s="126">
        <v>8.1999999999999993</v>
      </c>
      <c r="H3046" s="166">
        <v>1180</v>
      </c>
      <c r="I3046" s="166">
        <v>1223</v>
      </c>
      <c r="J3046" s="166">
        <v>1415</v>
      </c>
      <c r="K3046" s="357">
        <v>1180</v>
      </c>
      <c r="L3046" s="357">
        <v>1223</v>
      </c>
      <c r="M3046" s="357">
        <v>1415</v>
      </c>
      <c r="N3046" s="357">
        <v>1273</v>
      </c>
      <c r="O3046" s="357">
        <v>1158</v>
      </c>
      <c r="P3046" s="357">
        <v>1224</v>
      </c>
      <c r="Q3046" s="357">
        <v>1416</v>
      </c>
      <c r="R3046" s="357">
        <v>1255</v>
      </c>
      <c r="S3046" s="362" t="s">
        <v>2207</v>
      </c>
      <c r="T3046" s="362" t="s">
        <v>2207</v>
      </c>
      <c r="U3046" s="362" t="s">
        <v>2207</v>
      </c>
      <c r="V3046" s="362" t="s">
        <v>2207</v>
      </c>
      <c r="W3046" s="362" t="s">
        <v>2207</v>
      </c>
      <c r="X3046" s="357">
        <v>1290</v>
      </c>
      <c r="Y3046" s="357">
        <v>1446</v>
      </c>
      <c r="Z3046" s="357">
        <v>1721</v>
      </c>
      <c r="AA3046" s="357">
        <v>1488</v>
      </c>
      <c r="AB3046" s="357">
        <v>1341</v>
      </c>
      <c r="AC3046" s="357">
        <v>1506</v>
      </c>
      <c r="AD3046" s="357">
        <v>1797</v>
      </c>
      <c r="AE3046" s="357">
        <v>1544</v>
      </c>
      <c r="AF3046" s="357">
        <v>1612</v>
      </c>
      <c r="AG3046" s="357">
        <v>1782</v>
      </c>
      <c r="AH3046" s="357">
        <v>2123</v>
      </c>
      <c r="AI3046" s="368" t="s">
        <v>2207</v>
      </c>
      <c r="AJ3046" s="357">
        <v>1319</v>
      </c>
      <c r="AK3046" s="357">
        <v>1469</v>
      </c>
      <c r="AL3046" s="357">
        <v>1760</v>
      </c>
      <c r="AM3046" s="357">
        <v>1274</v>
      </c>
      <c r="AN3046" s="357">
        <v>1411</v>
      </c>
      <c r="AO3046" s="357">
        <v>1634</v>
      </c>
      <c r="AP3046" s="362" t="s">
        <v>2207</v>
      </c>
      <c r="AQ3046" s="362" t="s">
        <v>2207</v>
      </c>
      <c r="AR3046" s="362" t="s">
        <v>2207</v>
      </c>
      <c r="AS3046" s="362" t="s">
        <v>2207</v>
      </c>
      <c r="AT3046" s="105"/>
      <c r="AU3046" s="105" t="s">
        <v>1140</v>
      </c>
      <c r="AV3046" s="126">
        <v>8.1999999999999993</v>
      </c>
    </row>
    <row r="3047" spans="1:48" ht="23.25" customHeight="1">
      <c r="B3047" s="440"/>
      <c r="D3047" s="105" t="s">
        <v>3697</v>
      </c>
      <c r="E3047" s="164" t="s">
        <v>3697</v>
      </c>
      <c r="F3047" s="165" t="s">
        <v>1146</v>
      </c>
      <c r="G3047" s="126">
        <v>8.1999999999999993</v>
      </c>
      <c r="H3047" s="166">
        <v>1180</v>
      </c>
      <c r="I3047" s="166">
        <v>1223</v>
      </c>
      <c r="J3047" s="166">
        <v>1415</v>
      </c>
      <c r="K3047" s="357">
        <v>1180</v>
      </c>
      <c r="L3047" s="357">
        <v>1223</v>
      </c>
      <c r="M3047" s="357">
        <v>1415</v>
      </c>
      <c r="N3047" s="357">
        <v>1273</v>
      </c>
      <c r="O3047" s="357">
        <v>1158</v>
      </c>
      <c r="P3047" s="357">
        <v>1224</v>
      </c>
      <c r="Q3047" s="357">
        <v>1416</v>
      </c>
      <c r="R3047" s="357">
        <v>1255</v>
      </c>
      <c r="S3047" s="362" t="s">
        <v>2207</v>
      </c>
      <c r="T3047" s="362" t="s">
        <v>2207</v>
      </c>
      <c r="U3047" s="362" t="s">
        <v>2207</v>
      </c>
      <c r="V3047" s="362" t="s">
        <v>2207</v>
      </c>
      <c r="W3047" s="362" t="s">
        <v>2207</v>
      </c>
      <c r="X3047" s="357">
        <v>1290</v>
      </c>
      <c r="Y3047" s="357">
        <v>1446</v>
      </c>
      <c r="Z3047" s="357">
        <v>1721</v>
      </c>
      <c r="AA3047" s="357">
        <v>1488</v>
      </c>
      <c r="AB3047" s="357">
        <v>1341</v>
      </c>
      <c r="AC3047" s="357">
        <v>1506</v>
      </c>
      <c r="AD3047" s="357">
        <v>1797</v>
      </c>
      <c r="AE3047" s="357">
        <v>1544</v>
      </c>
      <c r="AF3047" s="357">
        <v>1612</v>
      </c>
      <c r="AG3047" s="357">
        <v>1782</v>
      </c>
      <c r="AH3047" s="357">
        <v>2123</v>
      </c>
      <c r="AI3047" s="368" t="s">
        <v>2207</v>
      </c>
      <c r="AJ3047" s="357">
        <v>1319</v>
      </c>
      <c r="AK3047" s="357">
        <v>1469</v>
      </c>
      <c r="AL3047" s="357">
        <v>1760</v>
      </c>
      <c r="AM3047" s="357">
        <v>1274</v>
      </c>
      <c r="AN3047" s="357">
        <v>1411</v>
      </c>
      <c r="AO3047" s="357">
        <v>1634</v>
      </c>
      <c r="AP3047" s="362" t="s">
        <v>2207</v>
      </c>
      <c r="AQ3047" s="362" t="s">
        <v>2207</v>
      </c>
      <c r="AR3047" s="362" t="s">
        <v>2207</v>
      </c>
      <c r="AS3047" s="362" t="s">
        <v>2207</v>
      </c>
      <c r="AT3047" s="105"/>
      <c r="AU3047" s="105" t="s">
        <v>3697</v>
      </c>
      <c r="AV3047" s="126">
        <v>8.1999999999999993</v>
      </c>
    </row>
    <row r="3048" spans="1:48" ht="23.25" customHeight="1">
      <c r="B3048" s="440"/>
      <c r="D3048" s="105" t="s">
        <v>1131</v>
      </c>
      <c r="E3048" s="164" t="s">
        <v>1131</v>
      </c>
      <c r="F3048" s="165" t="s">
        <v>1143</v>
      </c>
      <c r="G3048" s="126">
        <v>8.1999999999999993</v>
      </c>
      <c r="H3048" s="166">
        <v>1107</v>
      </c>
      <c r="I3048" s="166">
        <v>1152</v>
      </c>
      <c r="J3048" s="166">
        <v>1333</v>
      </c>
      <c r="K3048" s="357">
        <v>1107</v>
      </c>
      <c r="L3048" s="357">
        <v>1152</v>
      </c>
      <c r="M3048" s="357">
        <v>1333</v>
      </c>
      <c r="N3048" s="357">
        <v>1198</v>
      </c>
      <c r="O3048" s="357">
        <v>1086</v>
      </c>
      <c r="P3048" s="357">
        <v>1152</v>
      </c>
      <c r="Q3048" s="357">
        <v>1333</v>
      </c>
      <c r="R3048" s="357">
        <v>1198</v>
      </c>
      <c r="S3048" s="362" t="s">
        <v>2207</v>
      </c>
      <c r="T3048" s="362" t="s">
        <v>2207</v>
      </c>
      <c r="U3048" s="362" t="s">
        <v>2207</v>
      </c>
      <c r="V3048" s="362" t="s">
        <v>2207</v>
      </c>
      <c r="W3048" s="362" t="s">
        <v>2207</v>
      </c>
      <c r="X3048" s="357">
        <v>1206</v>
      </c>
      <c r="Y3048" s="357">
        <v>1360</v>
      </c>
      <c r="Z3048" s="357">
        <v>1620</v>
      </c>
      <c r="AA3048" s="357">
        <v>1395</v>
      </c>
      <c r="AB3048" s="357">
        <v>1224</v>
      </c>
      <c r="AC3048" s="357">
        <v>1387</v>
      </c>
      <c r="AD3048" s="357">
        <v>1658</v>
      </c>
      <c r="AE3048" s="357">
        <v>1415</v>
      </c>
      <c r="AF3048" s="357">
        <v>1354</v>
      </c>
      <c r="AG3048" s="357">
        <v>1520</v>
      </c>
      <c r="AH3048" s="357">
        <v>1813</v>
      </c>
      <c r="AI3048" s="368" t="s">
        <v>2207</v>
      </c>
      <c r="AJ3048" s="357">
        <v>1235</v>
      </c>
      <c r="AK3048" s="357">
        <v>1383</v>
      </c>
      <c r="AL3048" s="357">
        <v>1658</v>
      </c>
      <c r="AM3048" s="357">
        <v>1158</v>
      </c>
      <c r="AN3048" s="357">
        <v>1294</v>
      </c>
      <c r="AO3048" s="357">
        <v>1501</v>
      </c>
      <c r="AP3048" s="362" t="s">
        <v>2207</v>
      </c>
      <c r="AQ3048" s="362" t="s">
        <v>2207</v>
      </c>
      <c r="AR3048" s="362" t="s">
        <v>2207</v>
      </c>
      <c r="AS3048" s="357">
        <v>1523</v>
      </c>
      <c r="AT3048" s="105"/>
      <c r="AU3048" s="105" t="s">
        <v>1131</v>
      </c>
      <c r="AV3048" s="126">
        <v>8.1999999999999993</v>
      </c>
    </row>
    <row r="3049" spans="1:48" ht="23.25" customHeight="1">
      <c r="B3049" s="440"/>
      <c r="D3049" s="105" t="s">
        <v>3698</v>
      </c>
      <c r="E3049" s="164" t="s">
        <v>3698</v>
      </c>
      <c r="F3049" s="165" t="s">
        <v>1143</v>
      </c>
      <c r="G3049" s="126">
        <v>8.1999999999999993</v>
      </c>
      <c r="H3049" s="166">
        <v>1107</v>
      </c>
      <c r="I3049" s="166">
        <v>1152</v>
      </c>
      <c r="J3049" s="166">
        <v>1333</v>
      </c>
      <c r="K3049" s="357">
        <v>1107</v>
      </c>
      <c r="L3049" s="357">
        <v>1152</v>
      </c>
      <c r="M3049" s="357">
        <v>1333</v>
      </c>
      <c r="N3049" s="357">
        <v>1198</v>
      </c>
      <c r="O3049" s="357">
        <v>1086</v>
      </c>
      <c r="P3049" s="357">
        <v>1152</v>
      </c>
      <c r="Q3049" s="357">
        <v>1333</v>
      </c>
      <c r="R3049" s="357">
        <v>1198</v>
      </c>
      <c r="S3049" s="362" t="s">
        <v>2207</v>
      </c>
      <c r="T3049" s="362" t="s">
        <v>2207</v>
      </c>
      <c r="U3049" s="362" t="s">
        <v>2207</v>
      </c>
      <c r="V3049" s="362" t="s">
        <v>2207</v>
      </c>
      <c r="W3049" s="362" t="s">
        <v>2207</v>
      </c>
      <c r="X3049" s="357">
        <v>1206</v>
      </c>
      <c r="Y3049" s="357">
        <v>1360</v>
      </c>
      <c r="Z3049" s="357">
        <v>1620</v>
      </c>
      <c r="AA3049" s="357">
        <v>1395</v>
      </c>
      <c r="AB3049" s="357">
        <v>1224</v>
      </c>
      <c r="AC3049" s="357">
        <v>1387</v>
      </c>
      <c r="AD3049" s="357">
        <v>1658</v>
      </c>
      <c r="AE3049" s="357">
        <v>1415</v>
      </c>
      <c r="AF3049" s="357">
        <v>1354</v>
      </c>
      <c r="AG3049" s="357">
        <v>1520</v>
      </c>
      <c r="AH3049" s="357">
        <v>1813</v>
      </c>
      <c r="AI3049" s="368" t="s">
        <v>2207</v>
      </c>
      <c r="AJ3049" s="357">
        <v>1235</v>
      </c>
      <c r="AK3049" s="357">
        <v>1383</v>
      </c>
      <c r="AL3049" s="357">
        <v>1658</v>
      </c>
      <c r="AM3049" s="357">
        <v>1158</v>
      </c>
      <c r="AN3049" s="357">
        <v>1294</v>
      </c>
      <c r="AO3049" s="357">
        <v>1501</v>
      </c>
      <c r="AP3049" s="362" t="s">
        <v>2207</v>
      </c>
      <c r="AQ3049" s="362" t="s">
        <v>2207</v>
      </c>
      <c r="AR3049" s="362" t="s">
        <v>2207</v>
      </c>
      <c r="AS3049" s="357">
        <v>1523</v>
      </c>
      <c r="AT3049" s="105"/>
      <c r="AU3049" s="105" t="s">
        <v>3698</v>
      </c>
      <c r="AV3049" s="126">
        <v>8.1999999999999993</v>
      </c>
    </row>
    <row r="3050" spans="1:48" ht="23.25" customHeight="1">
      <c r="B3050" s="440"/>
      <c r="D3050" s="105" t="s">
        <v>1152</v>
      </c>
      <c r="E3050" s="164" t="s">
        <v>1152</v>
      </c>
      <c r="F3050" s="165" t="s">
        <v>1155</v>
      </c>
      <c r="G3050" s="126">
        <v>8.1999999999999993</v>
      </c>
      <c r="H3050" s="166">
        <v>1180</v>
      </c>
      <c r="I3050" s="166">
        <v>1223</v>
      </c>
      <c r="J3050" s="166">
        <v>1415</v>
      </c>
      <c r="K3050" s="357">
        <v>1180</v>
      </c>
      <c r="L3050" s="357">
        <v>1223</v>
      </c>
      <c r="M3050" s="357">
        <v>1415</v>
      </c>
      <c r="N3050" s="357">
        <v>1273</v>
      </c>
      <c r="O3050" s="357">
        <v>1158</v>
      </c>
      <c r="P3050" s="357">
        <v>1224</v>
      </c>
      <c r="Q3050" s="357">
        <v>1416</v>
      </c>
      <c r="R3050" s="357">
        <v>1242</v>
      </c>
      <c r="S3050" s="362" t="s">
        <v>2207</v>
      </c>
      <c r="T3050" s="362" t="s">
        <v>2207</v>
      </c>
      <c r="U3050" s="362" t="s">
        <v>2207</v>
      </c>
      <c r="V3050" s="362" t="s">
        <v>2207</v>
      </c>
      <c r="W3050" s="362" t="s">
        <v>2207</v>
      </c>
      <c r="X3050" s="357">
        <v>1290</v>
      </c>
      <c r="Y3050" s="357">
        <v>1446</v>
      </c>
      <c r="Z3050" s="357">
        <v>1721</v>
      </c>
      <c r="AA3050" s="357">
        <v>1488</v>
      </c>
      <c r="AB3050" s="357">
        <v>1341</v>
      </c>
      <c r="AC3050" s="357">
        <v>1506</v>
      </c>
      <c r="AD3050" s="357">
        <v>1797</v>
      </c>
      <c r="AE3050" s="357">
        <v>1544</v>
      </c>
      <c r="AF3050" s="357">
        <v>1612</v>
      </c>
      <c r="AG3050" s="357">
        <v>1782</v>
      </c>
      <c r="AH3050" s="357">
        <v>2123</v>
      </c>
      <c r="AI3050" s="368" t="s">
        <v>2207</v>
      </c>
      <c r="AJ3050" s="357">
        <v>1319</v>
      </c>
      <c r="AK3050" s="357">
        <v>1469</v>
      </c>
      <c r="AL3050" s="357">
        <v>1760</v>
      </c>
      <c r="AM3050" s="357">
        <v>1274</v>
      </c>
      <c r="AN3050" s="357">
        <v>1411</v>
      </c>
      <c r="AO3050" s="357">
        <v>1634</v>
      </c>
      <c r="AP3050" s="362" t="s">
        <v>2207</v>
      </c>
      <c r="AQ3050" s="362" t="s">
        <v>2207</v>
      </c>
      <c r="AR3050" s="362" t="s">
        <v>2207</v>
      </c>
      <c r="AS3050" s="362" t="s">
        <v>2207</v>
      </c>
      <c r="AT3050" s="105"/>
      <c r="AU3050" s="105" t="s">
        <v>1152</v>
      </c>
      <c r="AV3050" s="126">
        <v>8.1999999999999993</v>
      </c>
    </row>
    <row r="3051" spans="1:48" ht="23.25" customHeight="1">
      <c r="B3051" s="440"/>
      <c r="D3051" s="105" t="s">
        <v>3700</v>
      </c>
      <c r="E3051" s="164" t="s">
        <v>3700</v>
      </c>
      <c r="F3051" s="165" t="s">
        <v>1155</v>
      </c>
      <c r="G3051" s="126">
        <v>8.1999999999999993</v>
      </c>
      <c r="H3051" s="166">
        <v>1180</v>
      </c>
      <c r="I3051" s="166">
        <v>1223</v>
      </c>
      <c r="J3051" s="166">
        <v>1415</v>
      </c>
      <c r="K3051" s="357">
        <v>1180</v>
      </c>
      <c r="L3051" s="357">
        <v>1223</v>
      </c>
      <c r="M3051" s="357">
        <v>1415</v>
      </c>
      <c r="N3051" s="357">
        <v>1273</v>
      </c>
      <c r="O3051" s="357">
        <v>1158</v>
      </c>
      <c r="P3051" s="357">
        <v>1224</v>
      </c>
      <c r="Q3051" s="357">
        <v>1416</v>
      </c>
      <c r="R3051" s="357">
        <v>1242</v>
      </c>
      <c r="S3051" s="362" t="s">
        <v>2207</v>
      </c>
      <c r="T3051" s="362" t="s">
        <v>2207</v>
      </c>
      <c r="U3051" s="362" t="s">
        <v>2207</v>
      </c>
      <c r="V3051" s="362" t="s">
        <v>2207</v>
      </c>
      <c r="W3051" s="362" t="s">
        <v>2207</v>
      </c>
      <c r="X3051" s="357">
        <v>1290</v>
      </c>
      <c r="Y3051" s="357">
        <v>1446</v>
      </c>
      <c r="Z3051" s="357">
        <v>1721</v>
      </c>
      <c r="AA3051" s="357">
        <v>1488</v>
      </c>
      <c r="AB3051" s="357">
        <v>1341</v>
      </c>
      <c r="AC3051" s="357">
        <v>1506</v>
      </c>
      <c r="AD3051" s="357">
        <v>1797</v>
      </c>
      <c r="AE3051" s="357">
        <v>1544</v>
      </c>
      <c r="AF3051" s="357">
        <v>1612</v>
      </c>
      <c r="AG3051" s="357">
        <v>1782</v>
      </c>
      <c r="AH3051" s="357">
        <v>2123</v>
      </c>
      <c r="AI3051" s="368" t="s">
        <v>2207</v>
      </c>
      <c r="AJ3051" s="357">
        <v>1319</v>
      </c>
      <c r="AK3051" s="357">
        <v>1469</v>
      </c>
      <c r="AL3051" s="357">
        <v>1760</v>
      </c>
      <c r="AM3051" s="357">
        <v>1274</v>
      </c>
      <c r="AN3051" s="357">
        <v>1411</v>
      </c>
      <c r="AO3051" s="357">
        <v>1634</v>
      </c>
      <c r="AP3051" s="362" t="s">
        <v>2207</v>
      </c>
      <c r="AQ3051" s="362" t="s">
        <v>2207</v>
      </c>
      <c r="AR3051" s="362" t="s">
        <v>2207</v>
      </c>
      <c r="AS3051" s="362" t="s">
        <v>2207</v>
      </c>
      <c r="AT3051" s="105"/>
      <c r="AU3051" s="105" t="s">
        <v>3700</v>
      </c>
      <c r="AV3051" s="126">
        <v>8.1999999999999993</v>
      </c>
    </row>
    <row r="3052" spans="1:48" ht="23.25" customHeight="1">
      <c r="B3052" s="440"/>
      <c r="D3052" s="105" t="s">
        <v>3140</v>
      </c>
      <c r="E3052" s="164" t="s">
        <v>3140</v>
      </c>
      <c r="F3052" s="165" t="s">
        <v>3837</v>
      </c>
      <c r="G3052" s="126">
        <v>3.8000000000000003</v>
      </c>
      <c r="H3052" s="166">
        <v>602</v>
      </c>
      <c r="I3052" s="166">
        <v>627</v>
      </c>
      <c r="J3052" s="166">
        <v>768</v>
      </c>
      <c r="K3052" s="357">
        <v>602</v>
      </c>
      <c r="L3052" s="357">
        <v>627</v>
      </c>
      <c r="M3052" s="357">
        <v>768</v>
      </c>
      <c r="N3052" s="357">
        <v>700</v>
      </c>
      <c r="O3052" s="357">
        <v>591</v>
      </c>
      <c r="P3052" s="357">
        <v>627</v>
      </c>
      <c r="Q3052" s="357">
        <v>720</v>
      </c>
      <c r="R3052" s="357">
        <v>669</v>
      </c>
      <c r="S3052" s="362" t="s">
        <v>2207</v>
      </c>
      <c r="T3052" s="362" t="s">
        <v>2207</v>
      </c>
      <c r="U3052" s="362" t="s">
        <v>2207</v>
      </c>
      <c r="V3052" s="362" t="s">
        <v>2207</v>
      </c>
      <c r="W3052" s="362" t="s">
        <v>2207</v>
      </c>
      <c r="X3052" s="357">
        <v>600</v>
      </c>
      <c r="Y3052" s="357">
        <v>673</v>
      </c>
      <c r="Z3052" s="357">
        <v>791</v>
      </c>
      <c r="AA3052" s="357">
        <v>692</v>
      </c>
      <c r="AB3052" s="357">
        <v>600</v>
      </c>
      <c r="AC3052" s="357">
        <v>686</v>
      </c>
      <c r="AD3052" s="357">
        <v>807</v>
      </c>
      <c r="AE3052" s="357">
        <v>692</v>
      </c>
      <c r="AF3052" s="357">
        <v>669</v>
      </c>
      <c r="AG3052" s="357">
        <v>743</v>
      </c>
      <c r="AH3052" s="357">
        <v>874</v>
      </c>
      <c r="AI3052" s="368" t="s">
        <v>2207</v>
      </c>
      <c r="AJ3052" s="357">
        <v>600</v>
      </c>
      <c r="AK3052" s="357">
        <v>673</v>
      </c>
      <c r="AL3052" s="357">
        <v>791</v>
      </c>
      <c r="AM3052" s="357">
        <v>600</v>
      </c>
      <c r="AN3052" s="357">
        <v>673</v>
      </c>
      <c r="AO3052" s="357">
        <v>774</v>
      </c>
      <c r="AP3052" s="362" t="s">
        <v>2207</v>
      </c>
      <c r="AQ3052" s="362" t="s">
        <v>2207</v>
      </c>
      <c r="AR3052" s="362" t="s">
        <v>2207</v>
      </c>
      <c r="AS3052" s="357">
        <v>816</v>
      </c>
      <c r="AT3052" s="105"/>
      <c r="AU3052" s="105" t="s">
        <v>3140</v>
      </c>
      <c r="AV3052" s="126">
        <v>3.8000000000000003</v>
      </c>
    </row>
    <row r="3053" spans="1:48" ht="23.25" customHeight="1">
      <c r="B3053" s="440"/>
      <c r="D3053" s="105" t="s">
        <v>3142</v>
      </c>
      <c r="E3053" s="164" t="s">
        <v>3142</v>
      </c>
      <c r="F3053" s="165" t="s">
        <v>3838</v>
      </c>
      <c r="G3053" s="126">
        <v>4.8</v>
      </c>
      <c r="H3053" s="166">
        <v>629</v>
      </c>
      <c r="I3053" s="166">
        <v>657</v>
      </c>
      <c r="J3053" s="166">
        <v>804</v>
      </c>
      <c r="K3053" s="357">
        <v>629</v>
      </c>
      <c r="L3053" s="357">
        <v>657</v>
      </c>
      <c r="M3053" s="357">
        <v>804</v>
      </c>
      <c r="N3053" s="357">
        <v>732</v>
      </c>
      <c r="O3053" s="357">
        <v>617</v>
      </c>
      <c r="P3053" s="357">
        <v>657</v>
      </c>
      <c r="Q3053" s="357">
        <v>755</v>
      </c>
      <c r="R3053" s="357">
        <v>700</v>
      </c>
      <c r="S3053" s="362" t="s">
        <v>2207</v>
      </c>
      <c r="T3053" s="362" t="s">
        <v>2207</v>
      </c>
      <c r="U3053" s="362" t="s">
        <v>2207</v>
      </c>
      <c r="V3053" s="362" t="s">
        <v>2207</v>
      </c>
      <c r="W3053" s="362" t="s">
        <v>2207</v>
      </c>
      <c r="X3053" s="357">
        <v>627</v>
      </c>
      <c r="Y3053" s="357">
        <v>709</v>
      </c>
      <c r="Z3053" s="357">
        <v>833</v>
      </c>
      <c r="AA3053" s="357">
        <v>722</v>
      </c>
      <c r="AB3053" s="357">
        <v>627</v>
      </c>
      <c r="AC3053" s="357">
        <v>722</v>
      </c>
      <c r="AD3053" s="357">
        <v>849</v>
      </c>
      <c r="AE3053" s="357">
        <v>722</v>
      </c>
      <c r="AF3053" s="357">
        <v>695</v>
      </c>
      <c r="AG3053" s="357">
        <v>779</v>
      </c>
      <c r="AH3053" s="357">
        <v>916</v>
      </c>
      <c r="AI3053" s="368" t="s">
        <v>2207</v>
      </c>
      <c r="AJ3053" s="357">
        <v>627</v>
      </c>
      <c r="AK3053" s="357">
        <v>709</v>
      </c>
      <c r="AL3053" s="357">
        <v>833</v>
      </c>
      <c r="AM3053" s="357">
        <v>627</v>
      </c>
      <c r="AN3053" s="357">
        <v>708</v>
      </c>
      <c r="AO3053" s="357">
        <v>814</v>
      </c>
      <c r="AP3053" s="362" t="s">
        <v>2207</v>
      </c>
      <c r="AQ3053" s="362" t="s">
        <v>2207</v>
      </c>
      <c r="AR3053" s="362" t="s">
        <v>2207</v>
      </c>
      <c r="AS3053" s="357">
        <v>870</v>
      </c>
      <c r="AT3053" s="105"/>
      <c r="AU3053" s="105" t="s">
        <v>3142</v>
      </c>
      <c r="AV3053" s="126">
        <v>4.8</v>
      </c>
    </row>
    <row r="3054" spans="1:48" ht="23.25" customHeight="1">
      <c r="B3054" s="440"/>
      <c r="D3054" s="105" t="s">
        <v>4257</v>
      </c>
      <c r="E3054" s="164" t="s">
        <v>4257</v>
      </c>
      <c r="F3054" s="165" t="s">
        <v>4314</v>
      </c>
      <c r="G3054" s="126">
        <v>5.6999999999999993</v>
      </c>
      <c r="H3054" s="166">
        <v>679</v>
      </c>
      <c r="I3054" s="166">
        <v>700</v>
      </c>
      <c r="J3054" s="166">
        <v>804</v>
      </c>
      <c r="K3054" s="357">
        <v>679</v>
      </c>
      <c r="L3054" s="357">
        <v>700</v>
      </c>
      <c r="M3054" s="357">
        <v>804</v>
      </c>
      <c r="N3054" s="357">
        <v>778</v>
      </c>
      <c r="O3054" s="357">
        <v>666</v>
      </c>
      <c r="P3054" s="357">
        <v>700</v>
      </c>
      <c r="Q3054" s="357">
        <v>804</v>
      </c>
      <c r="R3054" s="357">
        <v>745</v>
      </c>
      <c r="S3054" s="362" t="s">
        <v>2207</v>
      </c>
      <c r="T3054" s="362" t="s">
        <v>2207</v>
      </c>
      <c r="U3054" s="362" t="s">
        <v>2207</v>
      </c>
      <c r="V3054" s="362" t="s">
        <v>2207</v>
      </c>
      <c r="W3054" s="362" t="s">
        <v>2207</v>
      </c>
      <c r="X3054" s="357">
        <v>694</v>
      </c>
      <c r="Y3054" s="357">
        <v>776</v>
      </c>
      <c r="Z3054" s="357">
        <v>913</v>
      </c>
      <c r="AA3054" s="357">
        <v>786</v>
      </c>
      <c r="AB3054" s="357">
        <v>672</v>
      </c>
      <c r="AC3054" s="357">
        <v>768</v>
      </c>
      <c r="AD3054" s="357">
        <v>903</v>
      </c>
      <c r="AE3054" s="357">
        <v>763</v>
      </c>
      <c r="AF3054" s="357">
        <v>741</v>
      </c>
      <c r="AG3054" s="357">
        <v>825</v>
      </c>
      <c r="AH3054" s="357">
        <v>969</v>
      </c>
      <c r="AI3054" s="368" t="s">
        <v>2207</v>
      </c>
      <c r="AJ3054" s="357">
        <v>694</v>
      </c>
      <c r="AK3054" s="357">
        <v>776</v>
      </c>
      <c r="AL3054" s="357">
        <v>913</v>
      </c>
      <c r="AM3054" s="357">
        <v>672</v>
      </c>
      <c r="AN3054" s="357">
        <v>753</v>
      </c>
      <c r="AO3054" s="357">
        <v>866</v>
      </c>
      <c r="AP3054" s="362" t="s">
        <v>2207</v>
      </c>
      <c r="AQ3054" s="362" t="s">
        <v>2207</v>
      </c>
      <c r="AR3054" s="362" t="s">
        <v>2207</v>
      </c>
      <c r="AS3054" s="357">
        <v>926</v>
      </c>
      <c r="AT3054" s="105"/>
      <c r="AU3054" s="105" t="s">
        <v>4257</v>
      </c>
      <c r="AV3054" s="126">
        <v>5.6999999999999993</v>
      </c>
    </row>
    <row r="3055" spans="1:48" ht="23.25" customHeight="1">
      <c r="B3055" s="440"/>
      <c r="D3055" s="105" t="s">
        <v>4258</v>
      </c>
      <c r="E3055" s="164" t="s">
        <v>4258</v>
      </c>
      <c r="F3055" s="165" t="s">
        <v>4315</v>
      </c>
      <c r="G3055" s="126">
        <v>5.6999999999999993</v>
      </c>
      <c r="H3055" s="166">
        <v>731</v>
      </c>
      <c r="I3055" s="166">
        <v>751</v>
      </c>
      <c r="J3055" s="166">
        <v>862</v>
      </c>
      <c r="K3055" s="357">
        <v>731</v>
      </c>
      <c r="L3055" s="357">
        <v>751</v>
      </c>
      <c r="M3055" s="357">
        <v>862</v>
      </c>
      <c r="N3055" s="357">
        <v>835</v>
      </c>
      <c r="O3055" s="357">
        <v>716</v>
      </c>
      <c r="P3055" s="357">
        <v>751</v>
      </c>
      <c r="Q3055" s="357">
        <v>862</v>
      </c>
      <c r="R3055" s="357">
        <v>799</v>
      </c>
      <c r="S3055" s="362" t="s">
        <v>2207</v>
      </c>
      <c r="T3055" s="362" t="s">
        <v>2207</v>
      </c>
      <c r="U3055" s="362" t="s">
        <v>2207</v>
      </c>
      <c r="V3055" s="362" t="s">
        <v>2207</v>
      </c>
      <c r="W3055" s="362" t="s">
        <v>2207</v>
      </c>
      <c r="X3055" s="357">
        <v>766</v>
      </c>
      <c r="Y3055" s="357">
        <v>850</v>
      </c>
      <c r="Z3055" s="357">
        <v>999</v>
      </c>
      <c r="AA3055" s="357">
        <v>867</v>
      </c>
      <c r="AB3055" s="357">
        <v>745</v>
      </c>
      <c r="AC3055" s="357">
        <v>828</v>
      </c>
      <c r="AD3055" s="357">
        <v>974</v>
      </c>
      <c r="AE3055" s="357">
        <v>843</v>
      </c>
      <c r="AF3055" s="357">
        <v>934</v>
      </c>
      <c r="AG3055" s="357">
        <v>1022</v>
      </c>
      <c r="AH3055" s="357">
        <v>1202</v>
      </c>
      <c r="AI3055" s="368" t="s">
        <v>2207</v>
      </c>
      <c r="AJ3055" s="357">
        <v>766</v>
      </c>
      <c r="AK3055" s="357">
        <v>850</v>
      </c>
      <c r="AL3055" s="357">
        <v>999</v>
      </c>
      <c r="AM3055" s="357">
        <v>745</v>
      </c>
      <c r="AN3055" s="357">
        <v>812</v>
      </c>
      <c r="AO3055" s="357">
        <v>933</v>
      </c>
      <c r="AP3055" s="362" t="s">
        <v>2207</v>
      </c>
      <c r="AQ3055" s="362" t="s">
        <v>2207</v>
      </c>
      <c r="AR3055" s="362" t="s">
        <v>2207</v>
      </c>
      <c r="AS3055" s="362" t="s">
        <v>2207</v>
      </c>
      <c r="AT3055" s="105"/>
      <c r="AU3055" s="105" t="s">
        <v>4258</v>
      </c>
      <c r="AV3055" s="126">
        <v>5.6999999999999993</v>
      </c>
    </row>
    <row r="3056" spans="1:48" ht="23.25" customHeight="1">
      <c r="B3056" s="440"/>
      <c r="D3056" s="105" t="s">
        <v>4039</v>
      </c>
      <c r="E3056" s="164" t="s">
        <v>4039</v>
      </c>
      <c r="F3056" s="165" t="s">
        <v>4481</v>
      </c>
      <c r="G3056" s="126">
        <v>9.5</v>
      </c>
      <c r="H3056" s="166">
        <v>1112</v>
      </c>
      <c r="I3056" s="166">
        <v>1159</v>
      </c>
      <c r="J3056" s="166">
        <v>1332</v>
      </c>
      <c r="K3056" s="357">
        <v>1112</v>
      </c>
      <c r="L3056" s="357">
        <v>1159</v>
      </c>
      <c r="M3056" s="357">
        <v>1332</v>
      </c>
      <c r="N3056" s="357">
        <v>1192</v>
      </c>
      <c r="O3056" s="357">
        <v>1092</v>
      </c>
      <c r="P3056" s="357">
        <v>1161</v>
      </c>
      <c r="Q3056" s="357">
        <v>1334</v>
      </c>
      <c r="R3056" s="357">
        <v>1099</v>
      </c>
      <c r="S3056" s="362" t="s">
        <v>2207</v>
      </c>
      <c r="T3056" s="362" t="s">
        <v>2207</v>
      </c>
      <c r="U3056" s="362" t="s">
        <v>2207</v>
      </c>
      <c r="V3056" s="362" t="s">
        <v>2207</v>
      </c>
      <c r="W3056" s="362" t="s">
        <v>2207</v>
      </c>
      <c r="X3056" s="357">
        <v>1083</v>
      </c>
      <c r="Y3056" s="357">
        <v>1182</v>
      </c>
      <c r="Z3056" s="357">
        <v>1470</v>
      </c>
      <c r="AA3056" s="357">
        <v>1254</v>
      </c>
      <c r="AB3056" s="357">
        <v>1147</v>
      </c>
      <c r="AC3056" s="357">
        <v>1297</v>
      </c>
      <c r="AD3056" s="357">
        <v>1546</v>
      </c>
      <c r="AE3056" s="357">
        <v>1325</v>
      </c>
      <c r="AF3056" s="357">
        <v>1501</v>
      </c>
      <c r="AG3056" s="357">
        <v>1658</v>
      </c>
      <c r="AH3056" s="357">
        <v>1971</v>
      </c>
      <c r="AI3056" s="368" t="s">
        <v>2207</v>
      </c>
      <c r="AJ3056" s="357">
        <v>1088</v>
      </c>
      <c r="AK3056" s="357">
        <v>1189</v>
      </c>
      <c r="AL3056" s="357">
        <v>1474</v>
      </c>
      <c r="AM3056" s="357">
        <v>1152</v>
      </c>
      <c r="AN3056" s="357">
        <v>1278</v>
      </c>
      <c r="AO3056" s="357">
        <v>1486</v>
      </c>
      <c r="AP3056" s="362" t="s">
        <v>2207</v>
      </c>
      <c r="AQ3056" s="362" t="s">
        <v>2207</v>
      </c>
      <c r="AR3056" s="362" t="s">
        <v>2207</v>
      </c>
      <c r="AS3056" s="362" t="s">
        <v>2207</v>
      </c>
      <c r="AT3056" s="105"/>
      <c r="AU3056" s="105" t="s">
        <v>4039</v>
      </c>
      <c r="AV3056" s="126">
        <v>9.5</v>
      </c>
    </row>
    <row r="3057" spans="1:48" ht="23.25" customHeight="1">
      <c r="A3057" s="396"/>
      <c r="B3057" s="440"/>
      <c r="D3057" s="105" t="s">
        <v>4040</v>
      </c>
      <c r="E3057" s="164" t="s">
        <v>4040</v>
      </c>
      <c r="F3057" s="165" t="s">
        <v>4481</v>
      </c>
      <c r="G3057" s="126">
        <v>9.5</v>
      </c>
      <c r="H3057" s="166">
        <v>972</v>
      </c>
      <c r="I3057" s="166">
        <v>1022</v>
      </c>
      <c r="J3057" s="166">
        <v>1175</v>
      </c>
      <c r="K3057" s="357">
        <v>972</v>
      </c>
      <c r="L3057" s="357">
        <v>1022</v>
      </c>
      <c r="M3057" s="357">
        <v>1175</v>
      </c>
      <c r="N3057" s="357">
        <v>1047</v>
      </c>
      <c r="O3057" s="357">
        <v>953</v>
      </c>
      <c r="P3057" s="357">
        <v>1022</v>
      </c>
      <c r="Q3057" s="357">
        <v>1175</v>
      </c>
      <c r="R3057" s="357">
        <v>991</v>
      </c>
      <c r="S3057" s="362" t="s">
        <v>2207</v>
      </c>
      <c r="T3057" s="362" t="s">
        <v>2207</v>
      </c>
      <c r="U3057" s="362" t="s">
        <v>2207</v>
      </c>
      <c r="V3057" s="362" t="s">
        <v>2207</v>
      </c>
      <c r="W3057" s="362" t="s">
        <v>2207</v>
      </c>
      <c r="X3057" s="357">
        <v>914</v>
      </c>
      <c r="Y3057" s="357">
        <v>1010</v>
      </c>
      <c r="Z3057" s="357">
        <v>1267</v>
      </c>
      <c r="AA3057" s="357">
        <v>1067</v>
      </c>
      <c r="AB3057" s="357">
        <v>914</v>
      </c>
      <c r="AC3057" s="357">
        <v>1060</v>
      </c>
      <c r="AD3057" s="357">
        <v>1267</v>
      </c>
      <c r="AE3057" s="357">
        <v>1067</v>
      </c>
      <c r="AF3057" s="357">
        <v>985</v>
      </c>
      <c r="AG3057" s="357">
        <v>1132</v>
      </c>
      <c r="AH3057" s="357">
        <v>1352</v>
      </c>
      <c r="AI3057" s="368" t="s">
        <v>2207</v>
      </c>
      <c r="AJ3057" s="357">
        <v>919</v>
      </c>
      <c r="AK3057" s="357">
        <v>1017</v>
      </c>
      <c r="AL3057" s="357">
        <v>1272</v>
      </c>
      <c r="AM3057" s="357">
        <v>919</v>
      </c>
      <c r="AN3057" s="357">
        <v>1046</v>
      </c>
      <c r="AO3057" s="357">
        <v>1219</v>
      </c>
      <c r="AP3057" s="362" t="s">
        <v>2207</v>
      </c>
      <c r="AQ3057" s="362" t="s">
        <v>2207</v>
      </c>
      <c r="AR3057" s="362" t="s">
        <v>2207</v>
      </c>
      <c r="AS3057" s="357">
        <v>1298</v>
      </c>
      <c r="AT3057" s="105"/>
      <c r="AU3057" s="105" t="s">
        <v>4040</v>
      </c>
      <c r="AV3057" s="126">
        <v>9.5</v>
      </c>
    </row>
    <row r="3058" spans="1:48" ht="23.25" customHeight="1">
      <c r="B3058" s="440"/>
      <c r="D3058" s="105" t="s">
        <v>4041</v>
      </c>
      <c r="E3058" s="164" t="s">
        <v>4041</v>
      </c>
      <c r="F3058" s="165" t="s">
        <v>4481</v>
      </c>
      <c r="G3058" s="126">
        <v>9.5</v>
      </c>
      <c r="H3058" s="166">
        <v>1112</v>
      </c>
      <c r="I3058" s="166">
        <v>1159</v>
      </c>
      <c r="J3058" s="166">
        <v>1332</v>
      </c>
      <c r="K3058" s="357">
        <v>1112</v>
      </c>
      <c r="L3058" s="357">
        <v>1159</v>
      </c>
      <c r="M3058" s="357">
        <v>1332</v>
      </c>
      <c r="N3058" s="357">
        <v>1192</v>
      </c>
      <c r="O3058" s="357">
        <v>1092</v>
      </c>
      <c r="P3058" s="357">
        <v>1161</v>
      </c>
      <c r="Q3058" s="357">
        <v>1334</v>
      </c>
      <c r="R3058" s="357">
        <v>1057</v>
      </c>
      <c r="S3058" s="362" t="s">
        <v>2207</v>
      </c>
      <c r="T3058" s="362" t="s">
        <v>2207</v>
      </c>
      <c r="U3058" s="362" t="s">
        <v>2207</v>
      </c>
      <c r="V3058" s="362" t="s">
        <v>2207</v>
      </c>
      <c r="W3058" s="362" t="s">
        <v>2207</v>
      </c>
      <c r="X3058" s="357">
        <v>1083</v>
      </c>
      <c r="Y3058" s="357">
        <v>1182</v>
      </c>
      <c r="Z3058" s="357">
        <v>1470</v>
      </c>
      <c r="AA3058" s="357">
        <v>1254</v>
      </c>
      <c r="AB3058" s="357">
        <v>1147</v>
      </c>
      <c r="AC3058" s="357">
        <v>1297</v>
      </c>
      <c r="AD3058" s="357">
        <v>1546</v>
      </c>
      <c r="AE3058" s="357">
        <v>1325</v>
      </c>
      <c r="AF3058" s="357">
        <v>1501</v>
      </c>
      <c r="AG3058" s="357">
        <v>1658</v>
      </c>
      <c r="AH3058" s="357">
        <v>1971</v>
      </c>
      <c r="AI3058" s="368" t="s">
        <v>2207</v>
      </c>
      <c r="AJ3058" s="357">
        <v>1088</v>
      </c>
      <c r="AK3058" s="357">
        <v>1189</v>
      </c>
      <c r="AL3058" s="357">
        <v>1474</v>
      </c>
      <c r="AM3058" s="357">
        <v>1152</v>
      </c>
      <c r="AN3058" s="357">
        <v>1278</v>
      </c>
      <c r="AO3058" s="357">
        <v>1486</v>
      </c>
      <c r="AP3058" s="362" t="s">
        <v>2207</v>
      </c>
      <c r="AQ3058" s="362" t="s">
        <v>2207</v>
      </c>
      <c r="AR3058" s="362" t="s">
        <v>2207</v>
      </c>
      <c r="AS3058" s="362" t="s">
        <v>2207</v>
      </c>
      <c r="AT3058" s="105"/>
      <c r="AU3058" s="105" t="s">
        <v>4041</v>
      </c>
      <c r="AV3058" s="126">
        <v>9.5</v>
      </c>
    </row>
    <row r="3059" spans="1:48" ht="23.25" customHeight="1">
      <c r="A3059"/>
      <c r="B3059" s="440"/>
      <c r="D3059" s="105" t="s">
        <v>3145</v>
      </c>
      <c r="E3059" s="164" t="s">
        <v>3145</v>
      </c>
      <c r="F3059" s="165" t="s">
        <v>3837</v>
      </c>
      <c r="G3059" s="126">
        <v>4.0999999999999996</v>
      </c>
      <c r="H3059" s="166">
        <v>660</v>
      </c>
      <c r="I3059" s="166">
        <v>685</v>
      </c>
      <c r="J3059" s="166">
        <v>839</v>
      </c>
      <c r="K3059" s="357">
        <v>660</v>
      </c>
      <c r="L3059" s="357">
        <v>685</v>
      </c>
      <c r="M3059" s="357">
        <v>839</v>
      </c>
      <c r="N3059" s="357">
        <v>765</v>
      </c>
      <c r="O3059" s="357">
        <v>647</v>
      </c>
      <c r="P3059" s="357">
        <v>685</v>
      </c>
      <c r="Q3059" s="357">
        <v>787</v>
      </c>
      <c r="R3059" s="357">
        <v>731</v>
      </c>
      <c r="S3059" s="362" t="s">
        <v>2207</v>
      </c>
      <c r="T3059" s="362" t="s">
        <v>2207</v>
      </c>
      <c r="U3059" s="362" t="s">
        <v>2207</v>
      </c>
      <c r="V3059" s="362" t="s">
        <v>2207</v>
      </c>
      <c r="W3059" s="362" t="s">
        <v>2207</v>
      </c>
      <c r="X3059" s="357">
        <v>652</v>
      </c>
      <c r="Y3059" s="357">
        <v>728</v>
      </c>
      <c r="Z3059" s="357">
        <v>856</v>
      </c>
      <c r="AA3059" s="357">
        <v>751</v>
      </c>
      <c r="AB3059" s="357">
        <v>652</v>
      </c>
      <c r="AC3059" s="357">
        <v>741</v>
      </c>
      <c r="AD3059" s="357">
        <v>872</v>
      </c>
      <c r="AE3059" s="357">
        <v>751</v>
      </c>
      <c r="AF3059" s="357">
        <v>721</v>
      </c>
      <c r="AG3059" s="357">
        <v>798</v>
      </c>
      <c r="AH3059" s="357">
        <v>938</v>
      </c>
      <c r="AI3059" s="368" t="s">
        <v>2207</v>
      </c>
      <c r="AJ3059" s="357">
        <v>652</v>
      </c>
      <c r="AK3059" s="357">
        <v>728</v>
      </c>
      <c r="AL3059" s="357">
        <v>856</v>
      </c>
      <c r="AM3059" s="357">
        <v>652</v>
      </c>
      <c r="AN3059" s="357">
        <v>727</v>
      </c>
      <c r="AO3059" s="357">
        <v>836</v>
      </c>
      <c r="AP3059" s="362" t="s">
        <v>2207</v>
      </c>
      <c r="AQ3059" s="362" t="s">
        <v>2207</v>
      </c>
      <c r="AR3059" s="362" t="s">
        <v>2207</v>
      </c>
      <c r="AS3059" s="357">
        <v>886</v>
      </c>
      <c r="AT3059" s="105"/>
      <c r="AU3059" s="105" t="s">
        <v>3145</v>
      </c>
      <c r="AV3059" s="126">
        <v>4.0999999999999996</v>
      </c>
    </row>
    <row r="3060" spans="1:48" ht="23.25" customHeight="1">
      <c r="A3060"/>
      <c r="B3060" s="440"/>
      <c r="D3060" s="105" t="s">
        <v>3147</v>
      </c>
      <c r="E3060" s="164" t="s">
        <v>3147</v>
      </c>
      <c r="F3060" s="165" t="s">
        <v>3838</v>
      </c>
      <c r="G3060" s="126">
        <v>5.0999999999999996</v>
      </c>
      <c r="H3060" s="166">
        <v>688</v>
      </c>
      <c r="I3060" s="166">
        <v>716</v>
      </c>
      <c r="J3060" s="166">
        <v>877</v>
      </c>
      <c r="K3060" s="357">
        <v>688</v>
      </c>
      <c r="L3060" s="357">
        <v>716</v>
      </c>
      <c r="M3060" s="357">
        <v>877</v>
      </c>
      <c r="N3060" s="357">
        <v>798</v>
      </c>
      <c r="O3060" s="357">
        <v>675</v>
      </c>
      <c r="P3060" s="357">
        <v>717</v>
      </c>
      <c r="Q3060" s="357">
        <v>823</v>
      </c>
      <c r="R3060" s="357">
        <v>763</v>
      </c>
      <c r="S3060" s="362" t="s">
        <v>2207</v>
      </c>
      <c r="T3060" s="362" t="s">
        <v>2207</v>
      </c>
      <c r="U3060" s="362" t="s">
        <v>2207</v>
      </c>
      <c r="V3060" s="362" t="s">
        <v>2207</v>
      </c>
      <c r="W3060" s="362" t="s">
        <v>2207</v>
      </c>
      <c r="X3060" s="357">
        <v>680</v>
      </c>
      <c r="Y3060" s="357">
        <v>765</v>
      </c>
      <c r="Z3060" s="357">
        <v>899</v>
      </c>
      <c r="AA3060" s="357">
        <v>782</v>
      </c>
      <c r="AB3060" s="357">
        <v>680</v>
      </c>
      <c r="AC3060" s="357">
        <v>778</v>
      </c>
      <c r="AD3060" s="357">
        <v>915</v>
      </c>
      <c r="AE3060" s="357">
        <v>782</v>
      </c>
      <c r="AF3060" s="357">
        <v>748</v>
      </c>
      <c r="AG3060" s="357">
        <v>835</v>
      </c>
      <c r="AH3060" s="357">
        <v>982</v>
      </c>
      <c r="AI3060" s="368" t="s">
        <v>2207</v>
      </c>
      <c r="AJ3060" s="357">
        <v>680</v>
      </c>
      <c r="AK3060" s="357">
        <v>765</v>
      </c>
      <c r="AL3060" s="357">
        <v>899</v>
      </c>
      <c r="AM3060" s="357">
        <v>680</v>
      </c>
      <c r="AN3060" s="357">
        <v>763</v>
      </c>
      <c r="AO3060" s="357">
        <v>877</v>
      </c>
      <c r="AP3060" s="362" t="s">
        <v>2207</v>
      </c>
      <c r="AQ3060" s="362" t="s">
        <v>2207</v>
      </c>
      <c r="AR3060" s="362" t="s">
        <v>2207</v>
      </c>
      <c r="AS3060" s="357">
        <v>943</v>
      </c>
      <c r="AT3060" s="105"/>
      <c r="AU3060" s="105" t="s">
        <v>3147</v>
      </c>
      <c r="AV3060" s="126">
        <v>5.0999999999999996</v>
      </c>
    </row>
    <row r="3061" spans="1:48" ht="23.25" customHeight="1">
      <c r="A3061"/>
      <c r="B3061" s="440"/>
      <c r="D3061" s="105" t="s">
        <v>4260</v>
      </c>
      <c r="E3061" s="164" t="s">
        <v>4260</v>
      </c>
      <c r="F3061" s="165" t="s">
        <v>4314</v>
      </c>
      <c r="G3061" s="126">
        <v>6.1</v>
      </c>
      <c r="H3061" s="166">
        <v>733</v>
      </c>
      <c r="I3061" s="166">
        <v>754</v>
      </c>
      <c r="J3061" s="166">
        <v>866</v>
      </c>
      <c r="K3061" s="357">
        <v>733</v>
      </c>
      <c r="L3061" s="357">
        <v>754</v>
      </c>
      <c r="M3061" s="357">
        <v>866</v>
      </c>
      <c r="N3061" s="357">
        <v>838</v>
      </c>
      <c r="O3061" s="357">
        <v>719</v>
      </c>
      <c r="P3061" s="357">
        <v>754</v>
      </c>
      <c r="Q3061" s="357">
        <v>866</v>
      </c>
      <c r="R3061" s="357">
        <v>802</v>
      </c>
      <c r="S3061" s="362" t="s">
        <v>2207</v>
      </c>
      <c r="T3061" s="362" t="s">
        <v>2207</v>
      </c>
      <c r="U3061" s="362" t="s">
        <v>2207</v>
      </c>
      <c r="V3061" s="362" t="s">
        <v>2207</v>
      </c>
      <c r="W3061" s="362" t="s">
        <v>2207</v>
      </c>
      <c r="X3061" s="357">
        <v>741</v>
      </c>
      <c r="Y3061" s="357">
        <v>826</v>
      </c>
      <c r="Z3061" s="357">
        <v>971</v>
      </c>
      <c r="AA3061" s="357">
        <v>840</v>
      </c>
      <c r="AB3061" s="357">
        <v>720</v>
      </c>
      <c r="AC3061" s="357">
        <v>818</v>
      </c>
      <c r="AD3061" s="357">
        <v>961</v>
      </c>
      <c r="AE3061" s="357">
        <v>816</v>
      </c>
      <c r="AF3061" s="357">
        <v>788</v>
      </c>
      <c r="AG3061" s="357">
        <v>874</v>
      </c>
      <c r="AH3061" s="357">
        <v>1027</v>
      </c>
      <c r="AI3061" s="368" t="s">
        <v>2207</v>
      </c>
      <c r="AJ3061" s="357">
        <v>741</v>
      </c>
      <c r="AK3061" s="357">
        <v>826</v>
      </c>
      <c r="AL3061" s="357">
        <v>971</v>
      </c>
      <c r="AM3061" s="357">
        <v>720</v>
      </c>
      <c r="AN3061" s="357">
        <v>802</v>
      </c>
      <c r="AO3061" s="357">
        <v>921</v>
      </c>
      <c r="AP3061" s="362" t="s">
        <v>2207</v>
      </c>
      <c r="AQ3061" s="362" t="s">
        <v>2207</v>
      </c>
      <c r="AR3061" s="362" t="s">
        <v>2207</v>
      </c>
      <c r="AS3061" s="357">
        <v>994</v>
      </c>
      <c r="AT3061" s="105"/>
      <c r="AU3061" s="105" t="s">
        <v>4260</v>
      </c>
      <c r="AV3061" s="126">
        <v>6.1</v>
      </c>
    </row>
    <row r="3062" spans="1:48" ht="23.25" customHeight="1">
      <c r="A3062"/>
      <c r="B3062" s="440"/>
      <c r="D3062" s="105" t="s">
        <v>4261</v>
      </c>
      <c r="E3062" s="164" t="s">
        <v>4261</v>
      </c>
      <c r="F3062" s="165" t="s">
        <v>4315</v>
      </c>
      <c r="G3062" s="126">
        <v>6.1</v>
      </c>
      <c r="H3062" s="166">
        <v>785</v>
      </c>
      <c r="I3062" s="166">
        <v>805</v>
      </c>
      <c r="J3062" s="166">
        <v>924</v>
      </c>
      <c r="K3062" s="357">
        <v>785</v>
      </c>
      <c r="L3062" s="357">
        <v>805</v>
      </c>
      <c r="M3062" s="357">
        <v>924</v>
      </c>
      <c r="N3062" s="357">
        <v>895</v>
      </c>
      <c r="O3062" s="357">
        <v>770</v>
      </c>
      <c r="P3062" s="357">
        <v>805</v>
      </c>
      <c r="Q3062" s="357">
        <v>924</v>
      </c>
      <c r="R3062" s="357">
        <v>857</v>
      </c>
      <c r="S3062" s="362" t="s">
        <v>2207</v>
      </c>
      <c r="T3062" s="362" t="s">
        <v>2207</v>
      </c>
      <c r="U3062" s="362" t="s">
        <v>2207</v>
      </c>
      <c r="V3062" s="362" t="s">
        <v>2207</v>
      </c>
      <c r="W3062" s="362" t="s">
        <v>2207</v>
      </c>
      <c r="X3062" s="357">
        <v>813</v>
      </c>
      <c r="Y3062" s="357">
        <v>900</v>
      </c>
      <c r="Z3062" s="357">
        <v>1057</v>
      </c>
      <c r="AA3062" s="357">
        <v>920</v>
      </c>
      <c r="AB3062" s="357">
        <v>792</v>
      </c>
      <c r="AC3062" s="357">
        <v>878</v>
      </c>
      <c r="AD3062" s="357">
        <v>1032</v>
      </c>
      <c r="AE3062" s="357">
        <v>896</v>
      </c>
      <c r="AF3062" s="357">
        <v>982</v>
      </c>
      <c r="AG3062" s="357">
        <v>1071</v>
      </c>
      <c r="AH3062" s="357">
        <v>1260</v>
      </c>
      <c r="AI3062" s="368" t="s">
        <v>2207</v>
      </c>
      <c r="AJ3062" s="357">
        <v>813</v>
      </c>
      <c r="AK3062" s="357">
        <v>900</v>
      </c>
      <c r="AL3062" s="357">
        <v>1057</v>
      </c>
      <c r="AM3062" s="357">
        <v>792</v>
      </c>
      <c r="AN3062" s="357">
        <v>861</v>
      </c>
      <c r="AO3062" s="357">
        <v>989</v>
      </c>
      <c r="AP3062" s="362" t="s">
        <v>2207</v>
      </c>
      <c r="AQ3062" s="362" t="s">
        <v>2207</v>
      </c>
      <c r="AR3062" s="362" t="s">
        <v>2207</v>
      </c>
      <c r="AS3062" s="362" t="s">
        <v>2207</v>
      </c>
      <c r="AT3062" s="105"/>
      <c r="AU3062" s="105" t="s">
        <v>4261</v>
      </c>
      <c r="AV3062" s="126">
        <v>6.1</v>
      </c>
    </row>
    <row r="3063" spans="1:48" ht="23.25" customHeight="1">
      <c r="A3063"/>
      <c r="B3063" s="440"/>
      <c r="D3063" s="105" t="s">
        <v>3151</v>
      </c>
      <c r="E3063" s="164" t="s">
        <v>3151</v>
      </c>
      <c r="F3063" s="165" t="s">
        <v>3816</v>
      </c>
      <c r="G3063" s="126">
        <v>4.3999999999999995</v>
      </c>
      <c r="H3063" s="166">
        <v>858</v>
      </c>
      <c r="I3063" s="166">
        <v>880</v>
      </c>
      <c r="J3063" s="166">
        <v>1065</v>
      </c>
      <c r="K3063" s="357">
        <v>858</v>
      </c>
      <c r="L3063" s="357">
        <v>880</v>
      </c>
      <c r="M3063" s="357">
        <v>1065</v>
      </c>
      <c r="N3063" s="357">
        <v>974</v>
      </c>
      <c r="O3063" s="357">
        <v>842</v>
      </c>
      <c r="P3063" s="357">
        <v>880</v>
      </c>
      <c r="Q3063" s="357">
        <v>1012</v>
      </c>
      <c r="R3063" s="357">
        <v>940</v>
      </c>
      <c r="S3063" s="362" t="s">
        <v>2207</v>
      </c>
      <c r="T3063" s="362" t="s">
        <v>2207</v>
      </c>
      <c r="U3063" s="362" t="s">
        <v>2207</v>
      </c>
      <c r="V3063" s="362" t="s">
        <v>2207</v>
      </c>
      <c r="W3063" s="362" t="s">
        <v>2207</v>
      </c>
      <c r="X3063" s="357">
        <v>906</v>
      </c>
      <c r="Y3063" s="357">
        <v>1009</v>
      </c>
      <c r="Z3063" s="357">
        <v>1187</v>
      </c>
      <c r="AA3063" s="357">
        <v>1029</v>
      </c>
      <c r="AB3063" s="357">
        <v>906</v>
      </c>
      <c r="AC3063" s="357">
        <v>1036</v>
      </c>
      <c r="AD3063" s="357">
        <v>1219</v>
      </c>
      <c r="AE3063" s="357">
        <v>1029</v>
      </c>
      <c r="AF3063" s="357">
        <v>1043</v>
      </c>
      <c r="AG3063" s="357">
        <v>1149</v>
      </c>
      <c r="AH3063" s="357">
        <v>1351</v>
      </c>
      <c r="AI3063" s="368" t="s">
        <v>2207</v>
      </c>
      <c r="AJ3063" s="357">
        <v>906</v>
      </c>
      <c r="AK3063" s="357">
        <v>1009</v>
      </c>
      <c r="AL3063" s="357">
        <v>1187</v>
      </c>
      <c r="AM3063" s="357">
        <v>906</v>
      </c>
      <c r="AN3063" s="357">
        <v>1015</v>
      </c>
      <c r="AO3063" s="357">
        <v>1168</v>
      </c>
      <c r="AP3063" s="362" t="s">
        <v>2207</v>
      </c>
      <c r="AQ3063" s="362" t="s">
        <v>2207</v>
      </c>
      <c r="AR3063" s="362" t="s">
        <v>2207</v>
      </c>
      <c r="AS3063" s="357">
        <v>1166</v>
      </c>
      <c r="AT3063" s="105"/>
      <c r="AU3063" s="105" t="s">
        <v>3151</v>
      </c>
      <c r="AV3063" s="126">
        <v>4.3999999999999995</v>
      </c>
    </row>
    <row r="3064" spans="1:48" ht="23.25" customHeight="1">
      <c r="A3064"/>
      <c r="B3064" s="440"/>
      <c r="D3064" s="105" t="s">
        <v>3152</v>
      </c>
      <c r="E3064" s="164" t="s">
        <v>3152</v>
      </c>
      <c r="F3064" s="165" t="s">
        <v>3837</v>
      </c>
      <c r="G3064" s="126">
        <v>4.3999999999999995</v>
      </c>
      <c r="H3064" s="166">
        <v>673</v>
      </c>
      <c r="I3064" s="166">
        <v>700</v>
      </c>
      <c r="J3064" s="166">
        <v>861</v>
      </c>
      <c r="K3064" s="357">
        <v>673</v>
      </c>
      <c r="L3064" s="357">
        <v>700</v>
      </c>
      <c r="M3064" s="357">
        <v>861</v>
      </c>
      <c r="N3064" s="357">
        <v>784</v>
      </c>
      <c r="O3064" s="357">
        <v>661</v>
      </c>
      <c r="P3064" s="357">
        <v>701</v>
      </c>
      <c r="Q3064" s="357">
        <v>805</v>
      </c>
      <c r="R3064" s="357">
        <v>748</v>
      </c>
      <c r="S3064" s="362" t="s">
        <v>2207</v>
      </c>
      <c r="T3064" s="362" t="s">
        <v>2207</v>
      </c>
      <c r="U3064" s="362" t="s">
        <v>2207</v>
      </c>
      <c r="V3064" s="362" t="s">
        <v>2207</v>
      </c>
      <c r="W3064" s="362" t="s">
        <v>2207</v>
      </c>
      <c r="X3064" s="357">
        <v>662</v>
      </c>
      <c r="Y3064" s="357">
        <v>740</v>
      </c>
      <c r="Z3064" s="357">
        <v>870</v>
      </c>
      <c r="AA3064" s="357">
        <v>763</v>
      </c>
      <c r="AB3064" s="357">
        <v>662</v>
      </c>
      <c r="AC3064" s="357">
        <v>753</v>
      </c>
      <c r="AD3064" s="357">
        <v>886</v>
      </c>
      <c r="AE3064" s="357">
        <v>763</v>
      </c>
      <c r="AF3064" s="357">
        <v>730</v>
      </c>
      <c r="AG3064" s="357">
        <v>810</v>
      </c>
      <c r="AH3064" s="357">
        <v>952</v>
      </c>
      <c r="AI3064" s="368" t="s">
        <v>2207</v>
      </c>
      <c r="AJ3064" s="357">
        <v>662</v>
      </c>
      <c r="AK3064" s="357">
        <v>740</v>
      </c>
      <c r="AL3064" s="357">
        <v>870</v>
      </c>
      <c r="AM3064" s="357">
        <v>662</v>
      </c>
      <c r="AN3064" s="357">
        <v>738</v>
      </c>
      <c r="AO3064" s="357">
        <v>849</v>
      </c>
      <c r="AP3064" s="362" t="s">
        <v>2207</v>
      </c>
      <c r="AQ3064" s="362" t="s">
        <v>2207</v>
      </c>
      <c r="AR3064" s="362" t="s">
        <v>2207</v>
      </c>
      <c r="AS3064" s="357">
        <v>908</v>
      </c>
      <c r="AT3064" s="105"/>
      <c r="AU3064" s="105" t="s">
        <v>3152</v>
      </c>
      <c r="AV3064" s="126">
        <v>4.3999999999999995</v>
      </c>
    </row>
    <row r="3065" spans="1:48" ht="23.25" customHeight="1">
      <c r="B3065" s="440"/>
      <c r="D3065" s="105" t="s">
        <v>3155</v>
      </c>
      <c r="E3065" s="164" t="s">
        <v>3155</v>
      </c>
      <c r="F3065" s="165" t="s">
        <v>3818</v>
      </c>
      <c r="G3065" s="126">
        <v>5.5</v>
      </c>
      <c r="H3065" s="166">
        <v>891</v>
      </c>
      <c r="I3065" s="166">
        <v>917</v>
      </c>
      <c r="J3065" s="166">
        <v>1110</v>
      </c>
      <c r="K3065" s="357">
        <v>891</v>
      </c>
      <c r="L3065" s="357">
        <v>917</v>
      </c>
      <c r="M3065" s="357">
        <v>1110</v>
      </c>
      <c r="N3065" s="357">
        <v>1015</v>
      </c>
      <c r="O3065" s="357">
        <v>874</v>
      </c>
      <c r="P3065" s="357">
        <v>918</v>
      </c>
      <c r="Q3065" s="357">
        <v>1054</v>
      </c>
      <c r="R3065" s="357">
        <v>979</v>
      </c>
      <c r="S3065" s="362" t="s">
        <v>2207</v>
      </c>
      <c r="T3065" s="362" t="s">
        <v>2207</v>
      </c>
      <c r="U3065" s="362" t="s">
        <v>2207</v>
      </c>
      <c r="V3065" s="362" t="s">
        <v>2207</v>
      </c>
      <c r="W3065" s="362" t="s">
        <v>2207</v>
      </c>
      <c r="X3065" s="357">
        <v>946</v>
      </c>
      <c r="Y3065" s="357">
        <v>1064</v>
      </c>
      <c r="Z3065" s="357">
        <v>1251</v>
      </c>
      <c r="AA3065" s="357">
        <v>1073</v>
      </c>
      <c r="AB3065" s="357">
        <v>946</v>
      </c>
      <c r="AC3065" s="357">
        <v>1091</v>
      </c>
      <c r="AD3065" s="357">
        <v>1283</v>
      </c>
      <c r="AE3065" s="357">
        <v>1073</v>
      </c>
      <c r="AF3065" s="357">
        <v>1083</v>
      </c>
      <c r="AG3065" s="357">
        <v>1204</v>
      </c>
      <c r="AH3065" s="357">
        <v>1416</v>
      </c>
      <c r="AI3065" s="368" t="s">
        <v>2207</v>
      </c>
      <c r="AJ3065" s="357">
        <v>946</v>
      </c>
      <c r="AK3065" s="357">
        <v>1064</v>
      </c>
      <c r="AL3065" s="357">
        <v>1251</v>
      </c>
      <c r="AM3065" s="357">
        <v>946</v>
      </c>
      <c r="AN3065" s="357">
        <v>1069</v>
      </c>
      <c r="AO3065" s="357">
        <v>1230</v>
      </c>
      <c r="AP3065" s="362" t="s">
        <v>2207</v>
      </c>
      <c r="AQ3065" s="362" t="s">
        <v>2207</v>
      </c>
      <c r="AR3065" s="362" t="s">
        <v>2207</v>
      </c>
      <c r="AS3065" s="357">
        <v>1217</v>
      </c>
      <c r="AT3065" s="105"/>
      <c r="AU3065" s="105" t="s">
        <v>3155</v>
      </c>
      <c r="AV3065" s="126">
        <v>5.5</v>
      </c>
    </row>
    <row r="3066" spans="1:48" ht="23.25" customHeight="1">
      <c r="B3066" s="440"/>
      <c r="D3066" s="105" t="s">
        <v>3156</v>
      </c>
      <c r="E3066" s="164" t="s">
        <v>3156</v>
      </c>
      <c r="F3066" s="165" t="s">
        <v>3838</v>
      </c>
      <c r="G3066" s="126">
        <v>5.5</v>
      </c>
      <c r="H3066" s="166">
        <v>703</v>
      </c>
      <c r="I3066" s="166">
        <v>734</v>
      </c>
      <c r="J3066" s="166">
        <v>900</v>
      </c>
      <c r="K3066" s="357">
        <v>703</v>
      </c>
      <c r="L3066" s="357">
        <v>734</v>
      </c>
      <c r="M3066" s="357">
        <v>900</v>
      </c>
      <c r="N3066" s="357">
        <v>820</v>
      </c>
      <c r="O3066" s="357">
        <v>690</v>
      </c>
      <c r="P3066" s="357">
        <v>734</v>
      </c>
      <c r="Q3066" s="357">
        <v>843</v>
      </c>
      <c r="R3066" s="357">
        <v>782</v>
      </c>
      <c r="S3066" s="362" t="s">
        <v>2207</v>
      </c>
      <c r="T3066" s="362" t="s">
        <v>2207</v>
      </c>
      <c r="U3066" s="362" t="s">
        <v>2207</v>
      </c>
      <c r="V3066" s="362" t="s">
        <v>2207</v>
      </c>
      <c r="W3066" s="362" t="s">
        <v>2207</v>
      </c>
      <c r="X3066" s="357">
        <v>690</v>
      </c>
      <c r="Y3066" s="357">
        <v>778</v>
      </c>
      <c r="Z3066" s="357">
        <v>915</v>
      </c>
      <c r="AA3066" s="357">
        <v>795</v>
      </c>
      <c r="AB3066" s="357">
        <v>690</v>
      </c>
      <c r="AC3066" s="357">
        <v>791</v>
      </c>
      <c r="AD3066" s="357">
        <v>931</v>
      </c>
      <c r="AE3066" s="357">
        <v>795</v>
      </c>
      <c r="AF3066" s="357">
        <v>758</v>
      </c>
      <c r="AG3066" s="357">
        <v>848</v>
      </c>
      <c r="AH3066" s="357">
        <v>997</v>
      </c>
      <c r="AI3066" s="368" t="s">
        <v>2207</v>
      </c>
      <c r="AJ3066" s="357">
        <v>690</v>
      </c>
      <c r="AK3066" s="357">
        <v>778</v>
      </c>
      <c r="AL3066" s="357">
        <v>915</v>
      </c>
      <c r="AM3066" s="357">
        <v>690</v>
      </c>
      <c r="AN3066" s="357">
        <v>776</v>
      </c>
      <c r="AO3066" s="357">
        <v>892</v>
      </c>
      <c r="AP3066" s="362" t="s">
        <v>2207</v>
      </c>
      <c r="AQ3066" s="362" t="s">
        <v>2207</v>
      </c>
      <c r="AR3066" s="362" t="s">
        <v>2207</v>
      </c>
      <c r="AS3066" s="357">
        <v>969</v>
      </c>
      <c r="AT3066" s="105"/>
      <c r="AU3066" s="105" t="s">
        <v>3156</v>
      </c>
      <c r="AV3066" s="126">
        <v>5.5</v>
      </c>
    </row>
    <row r="3067" spans="1:48" ht="23.25" customHeight="1">
      <c r="B3067" s="440"/>
      <c r="D3067" s="105" t="s">
        <v>4263</v>
      </c>
      <c r="E3067" s="164" t="s">
        <v>4263</v>
      </c>
      <c r="F3067" s="165" t="s">
        <v>4310</v>
      </c>
      <c r="G3067" s="126">
        <v>6.5</v>
      </c>
      <c r="H3067" s="166">
        <v>957</v>
      </c>
      <c r="I3067" s="166">
        <v>975</v>
      </c>
      <c r="J3067" s="166">
        <v>1120</v>
      </c>
      <c r="K3067" s="357">
        <v>957</v>
      </c>
      <c r="L3067" s="357">
        <v>975</v>
      </c>
      <c r="M3067" s="357">
        <v>1120</v>
      </c>
      <c r="N3067" s="357">
        <v>1078</v>
      </c>
      <c r="O3067" s="357">
        <v>938</v>
      </c>
      <c r="P3067" s="357">
        <v>975</v>
      </c>
      <c r="Q3067" s="357">
        <v>1120</v>
      </c>
      <c r="R3067" s="357">
        <v>1040</v>
      </c>
      <c r="S3067" s="362" t="s">
        <v>2207</v>
      </c>
      <c r="T3067" s="362" t="s">
        <v>2207</v>
      </c>
      <c r="U3067" s="362" t="s">
        <v>2207</v>
      </c>
      <c r="V3067" s="362" t="s">
        <v>2207</v>
      </c>
      <c r="W3067" s="362" t="s">
        <v>2207</v>
      </c>
      <c r="X3067" s="357">
        <v>1054</v>
      </c>
      <c r="Y3067" s="357">
        <v>1178</v>
      </c>
      <c r="Z3067" s="357">
        <v>1386</v>
      </c>
      <c r="AA3067" s="357">
        <v>1182</v>
      </c>
      <c r="AB3067" s="357">
        <v>1012</v>
      </c>
      <c r="AC3067" s="357">
        <v>1162</v>
      </c>
      <c r="AD3067" s="357">
        <v>1367</v>
      </c>
      <c r="AE3067" s="357">
        <v>1135</v>
      </c>
      <c r="AF3067" s="357">
        <v>1149</v>
      </c>
      <c r="AG3067" s="357">
        <v>1275</v>
      </c>
      <c r="AH3067" s="357">
        <v>1500</v>
      </c>
      <c r="AI3067" s="368" t="s">
        <v>2207</v>
      </c>
      <c r="AJ3067" s="357">
        <v>1054</v>
      </c>
      <c r="AK3067" s="357">
        <v>1178</v>
      </c>
      <c r="AL3067" s="357">
        <v>1386</v>
      </c>
      <c r="AM3067" s="357">
        <v>1012</v>
      </c>
      <c r="AN3067" s="357">
        <v>1139</v>
      </c>
      <c r="AO3067" s="357">
        <v>1310</v>
      </c>
      <c r="AP3067" s="362" t="s">
        <v>2207</v>
      </c>
      <c r="AQ3067" s="362" t="s">
        <v>2207</v>
      </c>
      <c r="AR3067" s="362" t="s">
        <v>2207</v>
      </c>
      <c r="AS3067" s="357">
        <v>1278</v>
      </c>
      <c r="AT3067" s="105"/>
      <c r="AU3067" s="105" t="s">
        <v>4263</v>
      </c>
      <c r="AV3067" s="126">
        <v>6.5</v>
      </c>
    </row>
    <row r="3068" spans="1:48" ht="23.25" customHeight="1">
      <c r="B3068" s="440"/>
      <c r="D3068" s="105" t="s">
        <v>4264</v>
      </c>
      <c r="E3068" s="164" t="s">
        <v>4264</v>
      </c>
      <c r="F3068" s="165" t="s">
        <v>4311</v>
      </c>
      <c r="G3068" s="126">
        <v>6.5</v>
      </c>
      <c r="H3068" s="166">
        <v>1055</v>
      </c>
      <c r="I3068" s="166">
        <v>1071</v>
      </c>
      <c r="J3068" s="166">
        <v>1231</v>
      </c>
      <c r="K3068" s="357">
        <v>1055</v>
      </c>
      <c r="L3068" s="357">
        <v>1071</v>
      </c>
      <c r="M3068" s="357">
        <v>1231</v>
      </c>
      <c r="N3068" s="357">
        <v>1187</v>
      </c>
      <c r="O3068" s="357">
        <v>1035</v>
      </c>
      <c r="P3068" s="357">
        <v>1071</v>
      </c>
      <c r="Q3068" s="357">
        <v>1231</v>
      </c>
      <c r="R3068" s="357">
        <v>1143</v>
      </c>
      <c r="S3068" s="362" t="s">
        <v>2207</v>
      </c>
      <c r="T3068" s="362" t="s">
        <v>2207</v>
      </c>
      <c r="U3068" s="362" t="s">
        <v>2207</v>
      </c>
      <c r="V3068" s="362" t="s">
        <v>2207</v>
      </c>
      <c r="W3068" s="362" t="s">
        <v>2207</v>
      </c>
      <c r="X3068" s="357">
        <v>1199</v>
      </c>
      <c r="Y3068" s="357">
        <v>1326</v>
      </c>
      <c r="Z3068" s="357">
        <v>1560</v>
      </c>
      <c r="AA3068" s="357">
        <v>1342</v>
      </c>
      <c r="AB3068" s="357">
        <v>1156</v>
      </c>
      <c r="AC3068" s="357">
        <v>1282</v>
      </c>
      <c r="AD3068" s="357">
        <v>1509</v>
      </c>
      <c r="AE3068" s="357">
        <v>1295</v>
      </c>
      <c r="AF3068" s="357">
        <v>1536</v>
      </c>
      <c r="AG3068" s="357">
        <v>1669</v>
      </c>
      <c r="AH3068" s="357">
        <v>1964</v>
      </c>
      <c r="AI3068" s="368" t="s">
        <v>2207</v>
      </c>
      <c r="AJ3068" s="357">
        <v>1199</v>
      </c>
      <c r="AK3068" s="357">
        <v>1326</v>
      </c>
      <c r="AL3068" s="357">
        <v>1560</v>
      </c>
      <c r="AM3068" s="357">
        <v>1156</v>
      </c>
      <c r="AN3068" s="357">
        <v>1257</v>
      </c>
      <c r="AO3068" s="357">
        <v>1446</v>
      </c>
      <c r="AP3068" s="362" t="s">
        <v>2207</v>
      </c>
      <c r="AQ3068" s="362" t="s">
        <v>2207</v>
      </c>
      <c r="AR3068" s="362" t="s">
        <v>2207</v>
      </c>
      <c r="AS3068" s="362" t="s">
        <v>2207</v>
      </c>
      <c r="AT3068" s="105"/>
      <c r="AU3068" s="105" t="s">
        <v>4264</v>
      </c>
      <c r="AV3068" s="126">
        <v>6.5</v>
      </c>
    </row>
    <row r="3069" spans="1:48" ht="23.25" customHeight="1">
      <c r="B3069" s="440"/>
      <c r="D3069" s="105" t="s">
        <v>4265</v>
      </c>
      <c r="E3069" s="164" t="s">
        <v>4265</v>
      </c>
      <c r="F3069" s="165" t="s">
        <v>4310</v>
      </c>
      <c r="G3069" s="126">
        <v>6.5</v>
      </c>
      <c r="H3069" s="166">
        <v>756</v>
      </c>
      <c r="I3069" s="166">
        <v>779</v>
      </c>
      <c r="J3069" s="166">
        <v>895</v>
      </c>
      <c r="K3069" s="357">
        <v>756</v>
      </c>
      <c r="L3069" s="357">
        <v>779</v>
      </c>
      <c r="M3069" s="357">
        <v>895</v>
      </c>
      <c r="N3069" s="357">
        <v>868</v>
      </c>
      <c r="O3069" s="357">
        <v>742</v>
      </c>
      <c r="P3069" s="357">
        <v>779</v>
      </c>
      <c r="Q3069" s="357">
        <v>895</v>
      </c>
      <c r="R3069" s="357">
        <v>829</v>
      </c>
      <c r="S3069" s="362" t="s">
        <v>2207</v>
      </c>
      <c r="T3069" s="362" t="s">
        <v>2207</v>
      </c>
      <c r="U3069" s="362" t="s">
        <v>2207</v>
      </c>
      <c r="V3069" s="362" t="s">
        <v>2207</v>
      </c>
      <c r="W3069" s="362" t="s">
        <v>2207</v>
      </c>
      <c r="X3069" s="357">
        <v>758</v>
      </c>
      <c r="Y3069" s="357">
        <v>847</v>
      </c>
      <c r="Z3069" s="357">
        <v>995</v>
      </c>
      <c r="AA3069" s="357">
        <v>861</v>
      </c>
      <c r="AB3069" s="357">
        <v>737</v>
      </c>
      <c r="AC3069" s="357">
        <v>838</v>
      </c>
      <c r="AD3069" s="357">
        <v>986</v>
      </c>
      <c r="AE3069" s="357">
        <v>837</v>
      </c>
      <c r="AF3069" s="357">
        <v>805</v>
      </c>
      <c r="AG3069" s="357">
        <v>895</v>
      </c>
      <c r="AH3069" s="357">
        <v>1052</v>
      </c>
      <c r="AI3069" s="368" t="s">
        <v>2207</v>
      </c>
      <c r="AJ3069" s="357">
        <v>758</v>
      </c>
      <c r="AK3069" s="357">
        <v>847</v>
      </c>
      <c r="AL3069" s="357">
        <v>995</v>
      </c>
      <c r="AM3069" s="357">
        <v>737</v>
      </c>
      <c r="AN3069" s="357">
        <v>822</v>
      </c>
      <c r="AO3069" s="357">
        <v>945</v>
      </c>
      <c r="AP3069" s="362" t="s">
        <v>2207</v>
      </c>
      <c r="AQ3069" s="362" t="s">
        <v>2207</v>
      </c>
      <c r="AR3069" s="362" t="s">
        <v>2207</v>
      </c>
      <c r="AS3069" s="357">
        <v>1030</v>
      </c>
      <c r="AT3069" s="105"/>
      <c r="AU3069" s="105" t="s">
        <v>4265</v>
      </c>
      <c r="AV3069" s="126">
        <v>6.5</v>
      </c>
    </row>
    <row r="3070" spans="1:48" ht="23.25" customHeight="1">
      <c r="B3070" s="440"/>
      <c r="D3070" s="105" t="s">
        <v>4266</v>
      </c>
      <c r="E3070" s="164" t="s">
        <v>4266</v>
      </c>
      <c r="F3070" s="165" t="s">
        <v>4311</v>
      </c>
      <c r="G3070" s="126">
        <v>6.5</v>
      </c>
      <c r="H3070" s="166">
        <v>809</v>
      </c>
      <c r="I3070" s="166">
        <v>831</v>
      </c>
      <c r="J3070" s="166">
        <v>954</v>
      </c>
      <c r="K3070" s="357">
        <v>809</v>
      </c>
      <c r="L3070" s="357">
        <v>831</v>
      </c>
      <c r="M3070" s="357">
        <v>954</v>
      </c>
      <c r="N3070" s="357">
        <v>926</v>
      </c>
      <c r="O3070" s="357">
        <v>793</v>
      </c>
      <c r="P3070" s="357">
        <v>831</v>
      </c>
      <c r="Q3070" s="357">
        <v>954</v>
      </c>
      <c r="R3070" s="357">
        <v>884</v>
      </c>
      <c r="S3070" s="362" t="s">
        <v>2207</v>
      </c>
      <c r="T3070" s="362" t="s">
        <v>2207</v>
      </c>
      <c r="U3070" s="362" t="s">
        <v>2207</v>
      </c>
      <c r="V3070" s="362" t="s">
        <v>2207</v>
      </c>
      <c r="W3070" s="362" t="s">
        <v>2207</v>
      </c>
      <c r="X3070" s="357">
        <v>831</v>
      </c>
      <c r="Y3070" s="357">
        <v>920</v>
      </c>
      <c r="Z3070" s="357">
        <v>1082</v>
      </c>
      <c r="AA3070" s="357">
        <v>941</v>
      </c>
      <c r="AB3070" s="357">
        <v>809</v>
      </c>
      <c r="AC3070" s="357">
        <v>899</v>
      </c>
      <c r="AD3070" s="357">
        <v>1056</v>
      </c>
      <c r="AE3070" s="357">
        <v>917</v>
      </c>
      <c r="AF3070" s="357">
        <v>999</v>
      </c>
      <c r="AG3070" s="357">
        <v>1092</v>
      </c>
      <c r="AH3070" s="357">
        <v>1284</v>
      </c>
      <c r="AI3070" s="368" t="s">
        <v>2207</v>
      </c>
      <c r="AJ3070" s="357">
        <v>831</v>
      </c>
      <c r="AK3070" s="357">
        <v>920</v>
      </c>
      <c r="AL3070" s="357">
        <v>1082</v>
      </c>
      <c r="AM3070" s="357">
        <v>809</v>
      </c>
      <c r="AN3070" s="357">
        <v>881</v>
      </c>
      <c r="AO3070" s="357">
        <v>1012</v>
      </c>
      <c r="AP3070" s="362" t="s">
        <v>2207</v>
      </c>
      <c r="AQ3070" s="362" t="s">
        <v>2207</v>
      </c>
      <c r="AR3070" s="362" t="s">
        <v>2207</v>
      </c>
      <c r="AS3070" s="362" t="s">
        <v>2207</v>
      </c>
      <c r="AT3070" s="105"/>
      <c r="AU3070" s="105" t="s">
        <v>4266</v>
      </c>
      <c r="AV3070" s="126">
        <v>6.5</v>
      </c>
    </row>
    <row r="3071" spans="1:48" ht="23.25" customHeight="1">
      <c r="B3071" s="440"/>
      <c r="D3071" s="105" t="s">
        <v>4048</v>
      </c>
      <c r="E3071" s="164" t="s">
        <v>4048</v>
      </c>
      <c r="F3071" s="165" t="s">
        <v>4071</v>
      </c>
      <c r="G3071" s="126">
        <v>9.4</v>
      </c>
      <c r="H3071" s="166">
        <v>974</v>
      </c>
      <c r="I3071" s="166">
        <v>1046</v>
      </c>
      <c r="J3071" s="166">
        <v>1203</v>
      </c>
      <c r="K3071" s="357">
        <v>974</v>
      </c>
      <c r="L3071" s="357">
        <v>1046</v>
      </c>
      <c r="M3071" s="357">
        <v>1203</v>
      </c>
      <c r="N3071" s="357">
        <v>1078</v>
      </c>
      <c r="O3071" s="357">
        <v>955</v>
      </c>
      <c r="P3071" s="357">
        <v>1047</v>
      </c>
      <c r="Q3071" s="357">
        <v>1204</v>
      </c>
      <c r="R3071" s="357">
        <v>1079</v>
      </c>
      <c r="S3071" s="362" t="s">
        <v>2207</v>
      </c>
      <c r="T3071" s="362" t="s">
        <v>2207</v>
      </c>
      <c r="U3071" s="362" t="s">
        <v>2207</v>
      </c>
      <c r="V3071" s="362" t="s">
        <v>2207</v>
      </c>
      <c r="W3071" s="362" t="s">
        <v>2207</v>
      </c>
      <c r="X3071" s="357">
        <v>1039</v>
      </c>
      <c r="Y3071" s="357">
        <v>1188</v>
      </c>
      <c r="Z3071" s="357">
        <v>1404</v>
      </c>
      <c r="AA3071" s="357">
        <v>1224</v>
      </c>
      <c r="AB3071" s="357">
        <v>1101</v>
      </c>
      <c r="AC3071" s="357">
        <v>1251</v>
      </c>
      <c r="AD3071" s="357">
        <v>1478</v>
      </c>
      <c r="AE3071" s="357">
        <v>1292</v>
      </c>
      <c r="AF3071" s="357">
        <v>1351</v>
      </c>
      <c r="AG3071" s="357">
        <v>1506</v>
      </c>
      <c r="AH3071" s="357">
        <v>1778</v>
      </c>
      <c r="AI3071" s="368" t="s">
        <v>2207</v>
      </c>
      <c r="AJ3071" s="357">
        <v>1039</v>
      </c>
      <c r="AK3071" s="357">
        <v>1188</v>
      </c>
      <c r="AL3071" s="357">
        <v>1404</v>
      </c>
      <c r="AM3071" s="357">
        <v>1101</v>
      </c>
      <c r="AN3071" s="357">
        <v>1226</v>
      </c>
      <c r="AO3071" s="357">
        <v>1416</v>
      </c>
      <c r="AP3071" s="362" t="s">
        <v>2207</v>
      </c>
      <c r="AQ3071" s="362" t="s">
        <v>2207</v>
      </c>
      <c r="AR3071" s="362" t="s">
        <v>2207</v>
      </c>
      <c r="AS3071" s="362" t="s">
        <v>2207</v>
      </c>
      <c r="AT3071" s="105"/>
      <c r="AU3071" s="105" t="s">
        <v>4048</v>
      </c>
      <c r="AV3071" s="126">
        <v>9.4</v>
      </c>
    </row>
    <row r="3072" spans="1:48" ht="23.25" customHeight="1">
      <c r="B3072" s="440"/>
      <c r="D3072" s="105" t="s">
        <v>4049</v>
      </c>
      <c r="E3072" s="164" t="s">
        <v>4049</v>
      </c>
      <c r="F3072" s="165" t="s">
        <v>4067</v>
      </c>
      <c r="G3072" s="126">
        <v>9.4</v>
      </c>
      <c r="H3072" s="166">
        <v>917</v>
      </c>
      <c r="I3072" s="166">
        <v>990</v>
      </c>
      <c r="J3072" s="166">
        <v>1139</v>
      </c>
      <c r="K3072" s="357">
        <v>917</v>
      </c>
      <c r="L3072" s="357">
        <v>990</v>
      </c>
      <c r="M3072" s="357">
        <v>1139</v>
      </c>
      <c r="N3072" s="357">
        <v>1019</v>
      </c>
      <c r="O3072" s="357">
        <v>899</v>
      </c>
      <c r="P3072" s="357">
        <v>990</v>
      </c>
      <c r="Q3072" s="357">
        <v>1139</v>
      </c>
      <c r="R3072" s="357">
        <v>1019</v>
      </c>
      <c r="S3072" s="362" t="s">
        <v>2207</v>
      </c>
      <c r="T3072" s="362" t="s">
        <v>2207</v>
      </c>
      <c r="U3072" s="362" t="s">
        <v>2207</v>
      </c>
      <c r="V3072" s="362" t="s">
        <v>2207</v>
      </c>
      <c r="W3072" s="362" t="s">
        <v>2207</v>
      </c>
      <c r="X3072" s="357">
        <v>923</v>
      </c>
      <c r="Y3072" s="357">
        <v>1070</v>
      </c>
      <c r="Z3072" s="357">
        <v>1275</v>
      </c>
      <c r="AA3072" s="357">
        <v>1106</v>
      </c>
      <c r="AB3072" s="357">
        <v>923</v>
      </c>
      <c r="AC3072" s="357">
        <v>1070</v>
      </c>
      <c r="AD3072" s="357">
        <v>1275</v>
      </c>
      <c r="AE3072" s="357">
        <v>1106</v>
      </c>
      <c r="AF3072" s="357">
        <v>994</v>
      </c>
      <c r="AG3072" s="357">
        <v>1143</v>
      </c>
      <c r="AH3072" s="357">
        <v>1360</v>
      </c>
      <c r="AI3072" s="368" t="s">
        <v>2207</v>
      </c>
      <c r="AJ3072" s="357">
        <v>923</v>
      </c>
      <c r="AK3072" s="357">
        <v>1070</v>
      </c>
      <c r="AL3072" s="357">
        <v>1275</v>
      </c>
      <c r="AM3072" s="357">
        <v>923</v>
      </c>
      <c r="AN3072" s="357">
        <v>1049</v>
      </c>
      <c r="AO3072" s="357">
        <v>1222</v>
      </c>
      <c r="AP3072" s="362" t="s">
        <v>2207</v>
      </c>
      <c r="AQ3072" s="362" t="s">
        <v>2207</v>
      </c>
      <c r="AR3072" s="362" t="s">
        <v>2207</v>
      </c>
      <c r="AS3072" s="357">
        <v>1205</v>
      </c>
      <c r="AT3072" s="105"/>
      <c r="AU3072" s="105" t="s">
        <v>4049</v>
      </c>
      <c r="AV3072" s="126">
        <v>9.4</v>
      </c>
    </row>
    <row r="3073" spans="1:48" ht="23.25" customHeight="1">
      <c r="B3073" s="440"/>
      <c r="D3073" s="105" t="s">
        <v>4050</v>
      </c>
      <c r="E3073" s="164" t="s">
        <v>4050</v>
      </c>
      <c r="F3073" s="165" t="s">
        <v>4075</v>
      </c>
      <c r="G3073" s="126">
        <v>9.4</v>
      </c>
      <c r="H3073" s="166">
        <v>974</v>
      </c>
      <c r="I3073" s="166">
        <v>1046</v>
      </c>
      <c r="J3073" s="166">
        <v>1203</v>
      </c>
      <c r="K3073" s="357">
        <v>974</v>
      </c>
      <c r="L3073" s="357">
        <v>1046</v>
      </c>
      <c r="M3073" s="357">
        <v>1203</v>
      </c>
      <c r="N3073" s="357">
        <v>1078</v>
      </c>
      <c r="O3073" s="357">
        <v>955</v>
      </c>
      <c r="P3073" s="357">
        <v>1047</v>
      </c>
      <c r="Q3073" s="357">
        <v>1204</v>
      </c>
      <c r="R3073" s="357">
        <v>1079</v>
      </c>
      <c r="S3073" s="362" t="s">
        <v>2207</v>
      </c>
      <c r="T3073" s="362" t="s">
        <v>2207</v>
      </c>
      <c r="U3073" s="362" t="s">
        <v>2207</v>
      </c>
      <c r="V3073" s="362" t="s">
        <v>2207</v>
      </c>
      <c r="W3073" s="362" t="s">
        <v>2207</v>
      </c>
      <c r="X3073" s="357">
        <v>1039</v>
      </c>
      <c r="Y3073" s="357">
        <v>1188</v>
      </c>
      <c r="Z3073" s="357">
        <v>1404</v>
      </c>
      <c r="AA3073" s="357">
        <v>1224</v>
      </c>
      <c r="AB3073" s="357">
        <v>1101</v>
      </c>
      <c r="AC3073" s="357">
        <v>1251</v>
      </c>
      <c r="AD3073" s="357">
        <v>1478</v>
      </c>
      <c r="AE3073" s="357">
        <v>1292</v>
      </c>
      <c r="AF3073" s="357">
        <v>1351</v>
      </c>
      <c r="AG3073" s="357">
        <v>1506</v>
      </c>
      <c r="AH3073" s="357">
        <v>1778</v>
      </c>
      <c r="AI3073" s="368" t="s">
        <v>2207</v>
      </c>
      <c r="AJ3073" s="357">
        <v>1039</v>
      </c>
      <c r="AK3073" s="357">
        <v>1188</v>
      </c>
      <c r="AL3073" s="357">
        <v>1404</v>
      </c>
      <c r="AM3073" s="357">
        <v>1101</v>
      </c>
      <c r="AN3073" s="357">
        <v>1226</v>
      </c>
      <c r="AO3073" s="357">
        <v>1416</v>
      </c>
      <c r="AP3073" s="362" t="s">
        <v>2207</v>
      </c>
      <c r="AQ3073" s="362" t="s">
        <v>2207</v>
      </c>
      <c r="AR3073" s="362" t="s">
        <v>2207</v>
      </c>
      <c r="AS3073" s="362" t="s">
        <v>2207</v>
      </c>
      <c r="AT3073" s="105"/>
      <c r="AU3073" s="105" t="s">
        <v>4050</v>
      </c>
      <c r="AV3073" s="126">
        <v>9.4</v>
      </c>
    </row>
    <row r="3074" spans="1:48" ht="23.25" customHeight="1">
      <c r="B3074" s="440"/>
      <c r="D3074" s="105" t="s">
        <v>4052</v>
      </c>
      <c r="E3074" s="164" t="s">
        <v>4052</v>
      </c>
      <c r="F3074" s="165" t="s">
        <v>4072</v>
      </c>
      <c r="G3074" s="126">
        <v>12.5</v>
      </c>
      <c r="H3074" s="166">
        <v>1113</v>
      </c>
      <c r="I3074" s="166">
        <v>1201</v>
      </c>
      <c r="J3074" s="166">
        <v>1381</v>
      </c>
      <c r="K3074" s="357">
        <v>1113</v>
      </c>
      <c r="L3074" s="357">
        <v>1201</v>
      </c>
      <c r="M3074" s="357">
        <v>1381</v>
      </c>
      <c r="N3074" s="357">
        <v>1235</v>
      </c>
      <c r="O3074" s="357">
        <v>1092</v>
      </c>
      <c r="P3074" s="357">
        <v>1202</v>
      </c>
      <c r="Q3074" s="357">
        <v>1382</v>
      </c>
      <c r="R3074" s="357">
        <v>1236</v>
      </c>
      <c r="S3074" s="362" t="s">
        <v>2207</v>
      </c>
      <c r="T3074" s="362" t="s">
        <v>2207</v>
      </c>
      <c r="U3074" s="362" t="s">
        <v>2207</v>
      </c>
      <c r="V3074" s="362" t="s">
        <v>2207</v>
      </c>
      <c r="W3074" s="362" t="s">
        <v>2207</v>
      </c>
      <c r="X3074" s="357">
        <v>1148</v>
      </c>
      <c r="Y3074" s="357">
        <v>1329</v>
      </c>
      <c r="Z3074" s="357">
        <v>1571</v>
      </c>
      <c r="AA3074" s="357">
        <v>1357</v>
      </c>
      <c r="AB3074" s="357">
        <v>1210</v>
      </c>
      <c r="AC3074" s="357">
        <v>1392</v>
      </c>
      <c r="AD3074" s="357">
        <v>1645</v>
      </c>
      <c r="AE3074" s="357">
        <v>1425</v>
      </c>
      <c r="AF3074" s="357">
        <v>1465</v>
      </c>
      <c r="AG3074" s="357">
        <v>1653</v>
      </c>
      <c r="AH3074" s="357">
        <v>1965</v>
      </c>
      <c r="AI3074" s="368" t="s">
        <v>2207</v>
      </c>
      <c r="AJ3074" s="357">
        <v>1148</v>
      </c>
      <c r="AK3074" s="357">
        <v>1329</v>
      </c>
      <c r="AL3074" s="357">
        <v>1571</v>
      </c>
      <c r="AM3074" s="357">
        <v>1210</v>
      </c>
      <c r="AN3074" s="357">
        <v>1365</v>
      </c>
      <c r="AO3074" s="357">
        <v>1576</v>
      </c>
      <c r="AP3074" s="362" t="s">
        <v>2207</v>
      </c>
      <c r="AQ3074" s="362" t="s">
        <v>2207</v>
      </c>
      <c r="AR3074" s="362" t="s">
        <v>2207</v>
      </c>
      <c r="AS3074" s="362" t="s">
        <v>2207</v>
      </c>
      <c r="AT3074" s="105"/>
      <c r="AU3074" s="105" t="s">
        <v>4052</v>
      </c>
      <c r="AV3074" s="126">
        <v>12.5</v>
      </c>
    </row>
    <row r="3075" spans="1:48" ht="23.25" customHeight="1">
      <c r="B3075" s="440"/>
      <c r="D3075" s="105" t="s">
        <v>4053</v>
      </c>
      <c r="E3075" s="164" t="s">
        <v>4053</v>
      </c>
      <c r="F3075" s="165" t="s">
        <v>4068</v>
      </c>
      <c r="G3075" s="126">
        <v>12.5</v>
      </c>
      <c r="H3075" s="166">
        <v>1027</v>
      </c>
      <c r="I3075" s="166">
        <v>1117</v>
      </c>
      <c r="J3075" s="166">
        <v>1285</v>
      </c>
      <c r="K3075" s="357">
        <v>1027</v>
      </c>
      <c r="L3075" s="357">
        <v>1117</v>
      </c>
      <c r="M3075" s="357">
        <v>1285</v>
      </c>
      <c r="N3075" s="357">
        <v>1147</v>
      </c>
      <c r="O3075" s="357">
        <v>1007</v>
      </c>
      <c r="P3075" s="357">
        <v>1117</v>
      </c>
      <c r="Q3075" s="357">
        <v>1285</v>
      </c>
      <c r="R3075" s="357">
        <v>1147</v>
      </c>
      <c r="S3075" s="362" t="s">
        <v>2207</v>
      </c>
      <c r="T3075" s="362" t="s">
        <v>2207</v>
      </c>
      <c r="U3075" s="362" t="s">
        <v>2207</v>
      </c>
      <c r="V3075" s="362" t="s">
        <v>2207</v>
      </c>
      <c r="W3075" s="362" t="s">
        <v>2207</v>
      </c>
      <c r="X3075" s="357">
        <v>1029</v>
      </c>
      <c r="Y3075" s="357">
        <v>1169</v>
      </c>
      <c r="Z3075" s="357">
        <v>1441</v>
      </c>
      <c r="AA3075" s="357">
        <v>1238</v>
      </c>
      <c r="AB3075" s="357">
        <v>1029</v>
      </c>
      <c r="AC3075" s="357">
        <v>1208</v>
      </c>
      <c r="AD3075" s="357">
        <v>1441</v>
      </c>
      <c r="AE3075" s="357">
        <v>1238</v>
      </c>
      <c r="AF3075" s="357">
        <v>1100</v>
      </c>
      <c r="AG3075" s="357">
        <v>1280</v>
      </c>
      <c r="AH3075" s="357">
        <v>1527</v>
      </c>
      <c r="AI3075" s="368" t="s">
        <v>2207</v>
      </c>
      <c r="AJ3075" s="357">
        <v>1029</v>
      </c>
      <c r="AK3075" s="357">
        <v>1169</v>
      </c>
      <c r="AL3075" s="357">
        <v>1441</v>
      </c>
      <c r="AM3075" s="357">
        <v>1029</v>
      </c>
      <c r="AN3075" s="357">
        <v>1184</v>
      </c>
      <c r="AO3075" s="357">
        <v>1381</v>
      </c>
      <c r="AP3075" s="362" t="s">
        <v>2207</v>
      </c>
      <c r="AQ3075" s="362" t="s">
        <v>2207</v>
      </c>
      <c r="AR3075" s="362" t="s">
        <v>2207</v>
      </c>
      <c r="AS3075" s="357">
        <v>1360</v>
      </c>
      <c r="AT3075" s="105"/>
      <c r="AU3075" s="105" t="s">
        <v>4053</v>
      </c>
      <c r="AV3075" s="126">
        <v>12.5</v>
      </c>
    </row>
    <row r="3076" spans="1:48" ht="23.25" customHeight="1">
      <c r="B3076" s="440"/>
      <c r="D3076" s="105" t="s">
        <v>4054</v>
      </c>
      <c r="E3076" s="164" t="s">
        <v>4054</v>
      </c>
      <c r="F3076" s="165" t="s">
        <v>4076</v>
      </c>
      <c r="G3076" s="126">
        <v>12.5</v>
      </c>
      <c r="H3076" s="166">
        <v>1113</v>
      </c>
      <c r="I3076" s="166">
        <v>1201</v>
      </c>
      <c r="J3076" s="166">
        <v>1381</v>
      </c>
      <c r="K3076" s="357">
        <v>1113</v>
      </c>
      <c r="L3076" s="357">
        <v>1201</v>
      </c>
      <c r="M3076" s="357">
        <v>1381</v>
      </c>
      <c r="N3076" s="357">
        <v>1235</v>
      </c>
      <c r="O3076" s="357">
        <v>1092</v>
      </c>
      <c r="P3076" s="357">
        <v>1202</v>
      </c>
      <c r="Q3076" s="357">
        <v>1382</v>
      </c>
      <c r="R3076" s="357">
        <v>1236</v>
      </c>
      <c r="S3076" s="362" t="s">
        <v>2207</v>
      </c>
      <c r="T3076" s="362" t="s">
        <v>2207</v>
      </c>
      <c r="U3076" s="362" t="s">
        <v>2207</v>
      </c>
      <c r="V3076" s="362" t="s">
        <v>2207</v>
      </c>
      <c r="W3076" s="362" t="s">
        <v>2207</v>
      </c>
      <c r="X3076" s="357">
        <v>1148</v>
      </c>
      <c r="Y3076" s="357">
        <v>1329</v>
      </c>
      <c r="Z3076" s="357">
        <v>1571</v>
      </c>
      <c r="AA3076" s="357">
        <v>1357</v>
      </c>
      <c r="AB3076" s="357">
        <v>1210</v>
      </c>
      <c r="AC3076" s="357">
        <v>1392</v>
      </c>
      <c r="AD3076" s="357">
        <v>1645</v>
      </c>
      <c r="AE3076" s="357">
        <v>1425</v>
      </c>
      <c r="AF3076" s="357">
        <v>1465</v>
      </c>
      <c r="AG3076" s="357">
        <v>1653</v>
      </c>
      <c r="AH3076" s="357">
        <v>1965</v>
      </c>
      <c r="AI3076" s="368" t="s">
        <v>2207</v>
      </c>
      <c r="AJ3076" s="357">
        <v>1148</v>
      </c>
      <c r="AK3076" s="357">
        <v>1329</v>
      </c>
      <c r="AL3076" s="357">
        <v>1571</v>
      </c>
      <c r="AM3076" s="357">
        <v>1210</v>
      </c>
      <c r="AN3076" s="357">
        <v>1365</v>
      </c>
      <c r="AO3076" s="357">
        <v>1576</v>
      </c>
      <c r="AP3076" s="362" t="s">
        <v>2207</v>
      </c>
      <c r="AQ3076" s="362" t="s">
        <v>2207</v>
      </c>
      <c r="AR3076" s="362" t="s">
        <v>2207</v>
      </c>
      <c r="AS3076" s="362" t="s">
        <v>2207</v>
      </c>
      <c r="AT3076" s="105"/>
      <c r="AU3076" s="105" t="s">
        <v>4054</v>
      </c>
      <c r="AV3076" s="126">
        <v>12.5</v>
      </c>
    </row>
    <row r="3077" spans="1:48" ht="23.25" customHeight="1">
      <c r="B3077" s="440"/>
      <c r="D3077" s="105" t="s">
        <v>4056</v>
      </c>
      <c r="E3077" s="164" t="s">
        <v>4056</v>
      </c>
      <c r="F3077" s="165" t="s">
        <v>4073</v>
      </c>
      <c r="G3077" s="126">
        <v>10.199999999999999</v>
      </c>
      <c r="H3077" s="166">
        <v>993</v>
      </c>
      <c r="I3077" s="166">
        <v>1069</v>
      </c>
      <c r="J3077" s="166">
        <v>1230</v>
      </c>
      <c r="K3077" s="357">
        <v>993</v>
      </c>
      <c r="L3077" s="357">
        <v>1069</v>
      </c>
      <c r="M3077" s="357">
        <v>1230</v>
      </c>
      <c r="N3077" s="357">
        <v>1101</v>
      </c>
      <c r="O3077" s="357">
        <v>974</v>
      </c>
      <c r="P3077" s="357">
        <v>1070</v>
      </c>
      <c r="Q3077" s="357">
        <v>1231</v>
      </c>
      <c r="R3077" s="357">
        <v>1102</v>
      </c>
      <c r="S3077" s="362" t="s">
        <v>2207</v>
      </c>
      <c r="T3077" s="362" t="s">
        <v>2207</v>
      </c>
      <c r="U3077" s="362" t="s">
        <v>2207</v>
      </c>
      <c r="V3077" s="362" t="s">
        <v>2207</v>
      </c>
      <c r="W3077" s="362" t="s">
        <v>2207</v>
      </c>
      <c r="X3077" s="357">
        <v>1058</v>
      </c>
      <c r="Y3077" s="357">
        <v>1212</v>
      </c>
      <c r="Z3077" s="357">
        <v>1432</v>
      </c>
      <c r="AA3077" s="357">
        <v>1248</v>
      </c>
      <c r="AB3077" s="357">
        <v>1120</v>
      </c>
      <c r="AC3077" s="357">
        <v>1275</v>
      </c>
      <c r="AD3077" s="357">
        <v>1506</v>
      </c>
      <c r="AE3077" s="357">
        <v>1317</v>
      </c>
      <c r="AF3077" s="357">
        <v>1370</v>
      </c>
      <c r="AG3077" s="357">
        <v>1530</v>
      </c>
      <c r="AH3077" s="357">
        <v>1806</v>
      </c>
      <c r="AI3077" s="368" t="s">
        <v>2207</v>
      </c>
      <c r="AJ3077" s="357">
        <v>1058</v>
      </c>
      <c r="AK3077" s="357">
        <v>1212</v>
      </c>
      <c r="AL3077" s="357">
        <v>1432</v>
      </c>
      <c r="AM3077" s="357">
        <v>1120</v>
      </c>
      <c r="AN3077" s="357">
        <v>1250</v>
      </c>
      <c r="AO3077" s="357">
        <v>1443</v>
      </c>
      <c r="AP3077" s="362" t="s">
        <v>2207</v>
      </c>
      <c r="AQ3077" s="362" t="s">
        <v>2207</v>
      </c>
      <c r="AR3077" s="362" t="s">
        <v>2207</v>
      </c>
      <c r="AS3077" s="362" t="s">
        <v>2207</v>
      </c>
      <c r="AT3077" s="105"/>
      <c r="AU3077" s="105" t="s">
        <v>4056</v>
      </c>
      <c r="AV3077" s="126">
        <v>10.199999999999999</v>
      </c>
    </row>
    <row r="3078" spans="1:48" ht="23.25" customHeight="1">
      <c r="B3078" s="440"/>
      <c r="D3078" s="105" t="s">
        <v>4057</v>
      </c>
      <c r="E3078" s="164" t="s">
        <v>4057</v>
      </c>
      <c r="F3078" s="165" t="s">
        <v>4069</v>
      </c>
      <c r="G3078" s="126">
        <v>10.199999999999999</v>
      </c>
      <c r="H3078" s="166">
        <v>936</v>
      </c>
      <c r="I3078" s="166">
        <v>1013</v>
      </c>
      <c r="J3078" s="166">
        <v>1166</v>
      </c>
      <c r="K3078" s="357">
        <v>936</v>
      </c>
      <c r="L3078" s="357">
        <v>1013</v>
      </c>
      <c r="M3078" s="357">
        <v>1166</v>
      </c>
      <c r="N3078" s="357">
        <v>1042</v>
      </c>
      <c r="O3078" s="357">
        <v>918</v>
      </c>
      <c r="P3078" s="357">
        <v>1013</v>
      </c>
      <c r="Q3078" s="357">
        <v>1166</v>
      </c>
      <c r="R3078" s="357">
        <v>1042</v>
      </c>
      <c r="S3078" s="362" t="s">
        <v>2207</v>
      </c>
      <c r="T3078" s="362" t="s">
        <v>2207</v>
      </c>
      <c r="U3078" s="362" t="s">
        <v>2207</v>
      </c>
      <c r="V3078" s="362" t="s">
        <v>2207</v>
      </c>
      <c r="W3078" s="362" t="s">
        <v>2207</v>
      </c>
      <c r="X3078" s="357">
        <v>942</v>
      </c>
      <c r="Y3078" s="357">
        <v>1094</v>
      </c>
      <c r="Z3078" s="357">
        <v>1303</v>
      </c>
      <c r="AA3078" s="357">
        <v>1130</v>
      </c>
      <c r="AB3078" s="357">
        <v>942</v>
      </c>
      <c r="AC3078" s="357">
        <v>1094</v>
      </c>
      <c r="AD3078" s="357">
        <v>1303</v>
      </c>
      <c r="AE3078" s="357">
        <v>1130</v>
      </c>
      <c r="AF3078" s="357">
        <v>1013</v>
      </c>
      <c r="AG3078" s="357">
        <v>1166</v>
      </c>
      <c r="AH3078" s="357">
        <v>1389</v>
      </c>
      <c r="AI3078" s="368" t="s">
        <v>2207</v>
      </c>
      <c r="AJ3078" s="357">
        <v>942</v>
      </c>
      <c r="AK3078" s="357">
        <v>1094</v>
      </c>
      <c r="AL3078" s="357">
        <v>1303</v>
      </c>
      <c r="AM3078" s="357">
        <v>942</v>
      </c>
      <c r="AN3078" s="357">
        <v>1072</v>
      </c>
      <c r="AO3078" s="357">
        <v>1249</v>
      </c>
      <c r="AP3078" s="362" t="s">
        <v>2207</v>
      </c>
      <c r="AQ3078" s="362" t="s">
        <v>2207</v>
      </c>
      <c r="AR3078" s="362" t="s">
        <v>2207</v>
      </c>
      <c r="AS3078" s="357">
        <v>1231</v>
      </c>
      <c r="AT3078" s="105"/>
      <c r="AU3078" s="105" t="s">
        <v>4057</v>
      </c>
      <c r="AV3078" s="126">
        <v>10.199999999999999</v>
      </c>
    </row>
    <row r="3079" spans="1:48" ht="23.25" customHeight="1">
      <c r="B3079" s="440"/>
      <c r="D3079" s="105" t="s">
        <v>4058</v>
      </c>
      <c r="E3079" s="164" t="s">
        <v>4058</v>
      </c>
      <c r="F3079" s="165" t="s">
        <v>4077</v>
      </c>
      <c r="G3079" s="126">
        <v>10.199999999999999</v>
      </c>
      <c r="H3079" s="166">
        <v>993</v>
      </c>
      <c r="I3079" s="166">
        <v>1069</v>
      </c>
      <c r="J3079" s="166">
        <v>1230</v>
      </c>
      <c r="K3079" s="357">
        <v>993</v>
      </c>
      <c r="L3079" s="357">
        <v>1069</v>
      </c>
      <c r="M3079" s="357">
        <v>1230</v>
      </c>
      <c r="N3079" s="357">
        <v>1101</v>
      </c>
      <c r="O3079" s="357">
        <v>974</v>
      </c>
      <c r="P3079" s="357">
        <v>1070</v>
      </c>
      <c r="Q3079" s="357">
        <v>1231</v>
      </c>
      <c r="R3079" s="357">
        <v>1102</v>
      </c>
      <c r="S3079" s="362" t="s">
        <v>2207</v>
      </c>
      <c r="T3079" s="362" t="s">
        <v>2207</v>
      </c>
      <c r="U3079" s="362" t="s">
        <v>2207</v>
      </c>
      <c r="V3079" s="362" t="s">
        <v>2207</v>
      </c>
      <c r="W3079" s="362" t="s">
        <v>2207</v>
      </c>
      <c r="X3079" s="357">
        <v>1058</v>
      </c>
      <c r="Y3079" s="357">
        <v>1212</v>
      </c>
      <c r="Z3079" s="357">
        <v>1432</v>
      </c>
      <c r="AA3079" s="357">
        <v>1248</v>
      </c>
      <c r="AB3079" s="357">
        <v>1120</v>
      </c>
      <c r="AC3079" s="357">
        <v>1275</v>
      </c>
      <c r="AD3079" s="357">
        <v>1506</v>
      </c>
      <c r="AE3079" s="357">
        <v>1317</v>
      </c>
      <c r="AF3079" s="357">
        <v>1370</v>
      </c>
      <c r="AG3079" s="357">
        <v>1530</v>
      </c>
      <c r="AH3079" s="357">
        <v>1806</v>
      </c>
      <c r="AI3079" s="368" t="s">
        <v>2207</v>
      </c>
      <c r="AJ3079" s="357">
        <v>1058</v>
      </c>
      <c r="AK3079" s="357">
        <v>1212</v>
      </c>
      <c r="AL3079" s="357">
        <v>1432</v>
      </c>
      <c r="AM3079" s="357">
        <v>1120</v>
      </c>
      <c r="AN3079" s="357">
        <v>1250</v>
      </c>
      <c r="AO3079" s="357">
        <v>1443</v>
      </c>
      <c r="AP3079" s="362" t="s">
        <v>2207</v>
      </c>
      <c r="AQ3079" s="362" t="s">
        <v>2207</v>
      </c>
      <c r="AR3079" s="362" t="s">
        <v>2207</v>
      </c>
      <c r="AS3079" s="362" t="s">
        <v>2207</v>
      </c>
      <c r="AT3079" s="105"/>
      <c r="AU3079" s="105" t="s">
        <v>4058</v>
      </c>
      <c r="AV3079" s="126">
        <v>10.199999999999999</v>
      </c>
    </row>
    <row r="3080" spans="1:48" ht="23.25" customHeight="1">
      <c r="B3080" s="440"/>
      <c r="D3080" s="105" t="s">
        <v>4060</v>
      </c>
      <c r="E3080" s="164" t="s">
        <v>4060</v>
      </c>
      <c r="F3080" s="165" t="s">
        <v>4074</v>
      </c>
      <c r="G3080" s="126">
        <v>13.6</v>
      </c>
      <c r="H3080" s="166">
        <v>1132</v>
      </c>
      <c r="I3080" s="166">
        <v>1226</v>
      </c>
      <c r="J3080" s="166">
        <v>1409</v>
      </c>
      <c r="K3080" s="357">
        <v>1132</v>
      </c>
      <c r="L3080" s="357">
        <v>1226</v>
      </c>
      <c r="M3080" s="357">
        <v>1409</v>
      </c>
      <c r="N3080" s="357">
        <v>1259</v>
      </c>
      <c r="O3080" s="357">
        <v>1111</v>
      </c>
      <c r="P3080" s="357">
        <v>1227</v>
      </c>
      <c r="Q3080" s="357">
        <v>1410</v>
      </c>
      <c r="R3080" s="357">
        <v>1260</v>
      </c>
      <c r="S3080" s="362" t="s">
        <v>2207</v>
      </c>
      <c r="T3080" s="362" t="s">
        <v>2207</v>
      </c>
      <c r="U3080" s="362" t="s">
        <v>2207</v>
      </c>
      <c r="V3080" s="362" t="s">
        <v>2207</v>
      </c>
      <c r="W3080" s="362" t="s">
        <v>2207</v>
      </c>
      <c r="X3080" s="357">
        <v>1168</v>
      </c>
      <c r="Y3080" s="357">
        <v>1354</v>
      </c>
      <c r="Z3080" s="357">
        <v>1600</v>
      </c>
      <c r="AA3080" s="357">
        <v>1382</v>
      </c>
      <c r="AB3080" s="357">
        <v>1229</v>
      </c>
      <c r="AC3080" s="357">
        <v>1417</v>
      </c>
      <c r="AD3080" s="357">
        <v>1674</v>
      </c>
      <c r="AE3080" s="357">
        <v>1451</v>
      </c>
      <c r="AF3080" s="357">
        <v>1484</v>
      </c>
      <c r="AG3080" s="357">
        <v>1678</v>
      </c>
      <c r="AH3080" s="357">
        <v>1994</v>
      </c>
      <c r="AI3080" s="368" t="s">
        <v>2207</v>
      </c>
      <c r="AJ3080" s="357">
        <v>1168</v>
      </c>
      <c r="AK3080" s="357">
        <v>1354</v>
      </c>
      <c r="AL3080" s="357">
        <v>1600</v>
      </c>
      <c r="AM3080" s="357">
        <v>1229</v>
      </c>
      <c r="AN3080" s="357">
        <v>1389</v>
      </c>
      <c r="AO3080" s="357">
        <v>1604</v>
      </c>
      <c r="AP3080" s="362" t="s">
        <v>2207</v>
      </c>
      <c r="AQ3080" s="362" t="s">
        <v>2207</v>
      </c>
      <c r="AR3080" s="362" t="s">
        <v>2207</v>
      </c>
      <c r="AS3080" s="362" t="s">
        <v>2207</v>
      </c>
      <c r="AT3080" s="105"/>
      <c r="AU3080" s="105" t="s">
        <v>4060</v>
      </c>
      <c r="AV3080" s="126">
        <v>13.6</v>
      </c>
    </row>
    <row r="3081" spans="1:48" ht="23.25" customHeight="1">
      <c r="B3081" s="440"/>
      <c r="D3081" s="105" t="s">
        <v>4061</v>
      </c>
      <c r="E3081" s="164" t="s">
        <v>4061</v>
      </c>
      <c r="F3081" s="165" t="s">
        <v>4070</v>
      </c>
      <c r="G3081" s="126">
        <v>13.6</v>
      </c>
      <c r="H3081" s="166">
        <v>1047</v>
      </c>
      <c r="I3081" s="166">
        <v>1141</v>
      </c>
      <c r="J3081" s="166">
        <v>1313</v>
      </c>
      <c r="K3081" s="357">
        <v>1047</v>
      </c>
      <c r="L3081" s="357">
        <v>1141</v>
      </c>
      <c r="M3081" s="357">
        <v>1313</v>
      </c>
      <c r="N3081" s="357">
        <v>1171</v>
      </c>
      <c r="O3081" s="357">
        <v>1026</v>
      </c>
      <c r="P3081" s="357">
        <v>1141</v>
      </c>
      <c r="Q3081" s="357">
        <v>1313</v>
      </c>
      <c r="R3081" s="357">
        <v>1171</v>
      </c>
      <c r="S3081" s="362" t="s">
        <v>2207</v>
      </c>
      <c r="T3081" s="362" t="s">
        <v>2207</v>
      </c>
      <c r="U3081" s="362" t="s">
        <v>2207</v>
      </c>
      <c r="V3081" s="362" t="s">
        <v>2207</v>
      </c>
      <c r="W3081" s="362" t="s">
        <v>2207</v>
      </c>
      <c r="X3081" s="357">
        <v>1048</v>
      </c>
      <c r="Y3081" s="357">
        <v>1194</v>
      </c>
      <c r="Z3081" s="357">
        <v>1471</v>
      </c>
      <c r="AA3081" s="357">
        <v>1264</v>
      </c>
      <c r="AB3081" s="357">
        <v>1048</v>
      </c>
      <c r="AC3081" s="357">
        <v>1233</v>
      </c>
      <c r="AD3081" s="357">
        <v>1471</v>
      </c>
      <c r="AE3081" s="357">
        <v>1264</v>
      </c>
      <c r="AF3081" s="357">
        <v>1119</v>
      </c>
      <c r="AG3081" s="357">
        <v>1305</v>
      </c>
      <c r="AH3081" s="357">
        <v>1556</v>
      </c>
      <c r="AI3081" s="368" t="s">
        <v>2207</v>
      </c>
      <c r="AJ3081" s="357">
        <v>1048</v>
      </c>
      <c r="AK3081" s="357">
        <v>1194</v>
      </c>
      <c r="AL3081" s="357">
        <v>1471</v>
      </c>
      <c r="AM3081" s="357">
        <v>1048</v>
      </c>
      <c r="AN3081" s="357">
        <v>1209</v>
      </c>
      <c r="AO3081" s="357">
        <v>1410</v>
      </c>
      <c r="AP3081" s="362" t="s">
        <v>2207</v>
      </c>
      <c r="AQ3081" s="362" t="s">
        <v>2207</v>
      </c>
      <c r="AR3081" s="362" t="s">
        <v>2207</v>
      </c>
      <c r="AS3081" s="357">
        <v>1387</v>
      </c>
      <c r="AT3081" s="105"/>
      <c r="AU3081" s="105" t="s">
        <v>4061</v>
      </c>
      <c r="AV3081" s="126">
        <v>13.6</v>
      </c>
    </row>
    <row r="3082" spans="1:48" ht="23.25" customHeight="1">
      <c r="B3082" s="440"/>
      <c r="D3082" s="105" t="s">
        <v>4062</v>
      </c>
      <c r="E3082" s="164" t="s">
        <v>4062</v>
      </c>
      <c r="F3082" s="165" t="s">
        <v>4078</v>
      </c>
      <c r="G3082" s="126">
        <v>13.6</v>
      </c>
      <c r="H3082" s="166">
        <v>1132</v>
      </c>
      <c r="I3082" s="166">
        <v>1226</v>
      </c>
      <c r="J3082" s="166">
        <v>1409</v>
      </c>
      <c r="K3082" s="357">
        <v>1132</v>
      </c>
      <c r="L3082" s="357">
        <v>1226</v>
      </c>
      <c r="M3082" s="357">
        <v>1409</v>
      </c>
      <c r="N3082" s="357">
        <v>1259</v>
      </c>
      <c r="O3082" s="357">
        <v>1111</v>
      </c>
      <c r="P3082" s="357">
        <v>1227</v>
      </c>
      <c r="Q3082" s="357">
        <v>1410</v>
      </c>
      <c r="R3082" s="357">
        <v>1260</v>
      </c>
      <c r="S3082" s="362" t="s">
        <v>2207</v>
      </c>
      <c r="T3082" s="362" t="s">
        <v>2207</v>
      </c>
      <c r="U3082" s="362" t="s">
        <v>2207</v>
      </c>
      <c r="V3082" s="362" t="s">
        <v>2207</v>
      </c>
      <c r="W3082" s="362" t="s">
        <v>2207</v>
      </c>
      <c r="X3082" s="357">
        <v>1168</v>
      </c>
      <c r="Y3082" s="357">
        <v>1354</v>
      </c>
      <c r="Z3082" s="357">
        <v>1600</v>
      </c>
      <c r="AA3082" s="357">
        <v>1382</v>
      </c>
      <c r="AB3082" s="357">
        <v>1229</v>
      </c>
      <c r="AC3082" s="357">
        <v>1417</v>
      </c>
      <c r="AD3082" s="357">
        <v>1674</v>
      </c>
      <c r="AE3082" s="357">
        <v>1451</v>
      </c>
      <c r="AF3082" s="357">
        <v>1484</v>
      </c>
      <c r="AG3082" s="357">
        <v>1678</v>
      </c>
      <c r="AH3082" s="357">
        <v>1994</v>
      </c>
      <c r="AI3082" s="368" t="s">
        <v>2207</v>
      </c>
      <c r="AJ3082" s="357">
        <v>1168</v>
      </c>
      <c r="AK3082" s="357">
        <v>1354</v>
      </c>
      <c r="AL3082" s="357">
        <v>1600</v>
      </c>
      <c r="AM3082" s="357">
        <v>1229</v>
      </c>
      <c r="AN3082" s="357">
        <v>1389</v>
      </c>
      <c r="AO3082" s="357">
        <v>1604</v>
      </c>
      <c r="AP3082" s="362" t="s">
        <v>2207</v>
      </c>
      <c r="AQ3082" s="362" t="s">
        <v>2207</v>
      </c>
      <c r="AR3082" s="362" t="s">
        <v>2207</v>
      </c>
      <c r="AS3082" s="362" t="s">
        <v>2207</v>
      </c>
      <c r="AT3082" s="105"/>
      <c r="AU3082" s="105" t="s">
        <v>4062</v>
      </c>
      <c r="AV3082" s="126">
        <v>13.6</v>
      </c>
    </row>
    <row r="3083" spans="1:48" ht="23.25" customHeight="1">
      <c r="B3083" s="440"/>
      <c r="D3083" s="105" t="s">
        <v>1494</v>
      </c>
      <c r="E3083" s="164" t="s">
        <v>1494</v>
      </c>
      <c r="F3083" s="165" t="s">
        <v>1550</v>
      </c>
      <c r="G3083" s="126">
        <v>9.4</v>
      </c>
      <c r="H3083" s="166">
        <v>1240</v>
      </c>
      <c r="I3083" s="166">
        <v>1259</v>
      </c>
      <c r="J3083" s="166">
        <v>1496</v>
      </c>
      <c r="K3083" s="357">
        <v>1240</v>
      </c>
      <c r="L3083" s="357">
        <v>1259</v>
      </c>
      <c r="M3083" s="357">
        <v>1496</v>
      </c>
      <c r="N3083" s="357">
        <v>1303</v>
      </c>
      <c r="O3083" s="357">
        <v>1217</v>
      </c>
      <c r="P3083" s="357">
        <v>1260</v>
      </c>
      <c r="Q3083" s="357">
        <v>1497</v>
      </c>
      <c r="R3083" s="357">
        <v>1304</v>
      </c>
      <c r="S3083" s="362" t="s">
        <v>2207</v>
      </c>
      <c r="T3083" s="362" t="s">
        <v>2207</v>
      </c>
      <c r="U3083" s="362" t="s">
        <v>2207</v>
      </c>
      <c r="V3083" s="362" t="s">
        <v>2207</v>
      </c>
      <c r="W3083" s="362" t="s">
        <v>2207</v>
      </c>
      <c r="X3083" s="357">
        <v>1351</v>
      </c>
      <c r="Y3083" s="357">
        <v>1364</v>
      </c>
      <c r="Z3083" s="357">
        <v>1671</v>
      </c>
      <c r="AA3083" s="357">
        <v>1425</v>
      </c>
      <c r="AB3083" s="357">
        <v>1415</v>
      </c>
      <c r="AC3083" s="357">
        <v>1525</v>
      </c>
      <c r="AD3083" s="357">
        <v>1860</v>
      </c>
      <c r="AE3083" s="357">
        <v>1600</v>
      </c>
      <c r="AF3083" s="357">
        <v>1609</v>
      </c>
      <c r="AG3083" s="357">
        <v>1723</v>
      </c>
      <c r="AH3083" s="357">
        <v>2083</v>
      </c>
      <c r="AI3083" s="368" t="s">
        <v>2207</v>
      </c>
      <c r="AJ3083" s="357">
        <v>1351</v>
      </c>
      <c r="AK3083" s="357">
        <v>1364</v>
      </c>
      <c r="AL3083" s="357">
        <v>1671</v>
      </c>
      <c r="AM3083" s="357">
        <v>1415</v>
      </c>
      <c r="AN3083" s="357">
        <v>1495</v>
      </c>
      <c r="AO3083" s="357">
        <v>1783</v>
      </c>
      <c r="AP3083" s="362" t="s">
        <v>2207</v>
      </c>
      <c r="AQ3083" s="362" t="s">
        <v>2207</v>
      </c>
      <c r="AR3083" s="362" t="s">
        <v>2207</v>
      </c>
      <c r="AS3083" s="362" t="s">
        <v>2207</v>
      </c>
      <c r="AT3083" s="105"/>
      <c r="AU3083" s="105" t="s">
        <v>1494</v>
      </c>
      <c r="AV3083" s="126">
        <v>9.4</v>
      </c>
    </row>
    <row r="3084" spans="1:48" ht="23.25" customHeight="1">
      <c r="B3084" s="440"/>
      <c r="D3084" s="105" t="s">
        <v>1486</v>
      </c>
      <c r="E3084" s="164" t="s">
        <v>1486</v>
      </c>
      <c r="F3084" s="165" t="s">
        <v>1548</v>
      </c>
      <c r="G3084" s="126">
        <v>9.4</v>
      </c>
      <c r="H3084" s="166">
        <v>1183</v>
      </c>
      <c r="I3084" s="166">
        <v>1203</v>
      </c>
      <c r="J3084" s="166">
        <v>1433</v>
      </c>
      <c r="K3084" s="357">
        <v>1183</v>
      </c>
      <c r="L3084" s="357">
        <v>1203</v>
      </c>
      <c r="M3084" s="357">
        <v>1433</v>
      </c>
      <c r="N3084" s="357">
        <v>1244</v>
      </c>
      <c r="O3084" s="357">
        <v>1160</v>
      </c>
      <c r="P3084" s="357">
        <v>1203</v>
      </c>
      <c r="Q3084" s="357">
        <v>1433</v>
      </c>
      <c r="R3084" s="357">
        <v>1244</v>
      </c>
      <c r="S3084" s="362" t="s">
        <v>2207</v>
      </c>
      <c r="T3084" s="362" t="s">
        <v>2207</v>
      </c>
      <c r="U3084" s="362" t="s">
        <v>2207</v>
      </c>
      <c r="V3084" s="362" t="s">
        <v>2207</v>
      </c>
      <c r="W3084" s="362" t="s">
        <v>2207</v>
      </c>
      <c r="X3084" s="357">
        <v>1182</v>
      </c>
      <c r="Y3084" s="357">
        <v>1288</v>
      </c>
      <c r="Z3084" s="357">
        <v>1581</v>
      </c>
      <c r="AA3084" s="357">
        <v>1341</v>
      </c>
      <c r="AB3084" s="357">
        <v>1182</v>
      </c>
      <c r="AC3084" s="357">
        <v>1288</v>
      </c>
      <c r="AD3084" s="357">
        <v>1581</v>
      </c>
      <c r="AE3084" s="357">
        <v>1341</v>
      </c>
      <c r="AF3084" s="357">
        <v>1253</v>
      </c>
      <c r="AG3084" s="357">
        <v>1360</v>
      </c>
      <c r="AH3084" s="357">
        <v>1667</v>
      </c>
      <c r="AI3084" s="368" t="s">
        <v>2207</v>
      </c>
      <c r="AJ3084" s="357">
        <v>1182</v>
      </c>
      <c r="AK3084" s="357">
        <v>1288</v>
      </c>
      <c r="AL3084" s="357">
        <v>1581</v>
      </c>
      <c r="AM3084" s="357">
        <v>1182</v>
      </c>
      <c r="AN3084" s="357">
        <v>1262</v>
      </c>
      <c r="AO3084" s="357">
        <v>1515</v>
      </c>
      <c r="AP3084" s="362" t="s">
        <v>2207</v>
      </c>
      <c r="AQ3084" s="362" t="s">
        <v>2207</v>
      </c>
      <c r="AR3084" s="362" t="s">
        <v>2207</v>
      </c>
      <c r="AS3084" s="357">
        <v>1448</v>
      </c>
      <c r="AT3084" s="105"/>
      <c r="AU3084" s="105" t="s">
        <v>1486</v>
      </c>
      <c r="AV3084" s="126">
        <v>9.4</v>
      </c>
    </row>
    <row r="3085" spans="1:48" ht="23.25" customHeight="1">
      <c r="A3085" s="396"/>
      <c r="B3085" s="440"/>
      <c r="D3085" s="105" t="s">
        <v>1490</v>
      </c>
      <c r="E3085" s="164" t="s">
        <v>1490</v>
      </c>
      <c r="F3085" s="165" t="s">
        <v>1552</v>
      </c>
      <c r="G3085" s="126">
        <v>9.4</v>
      </c>
      <c r="H3085" s="166">
        <v>1240</v>
      </c>
      <c r="I3085" s="166">
        <v>1259</v>
      </c>
      <c r="J3085" s="166">
        <v>1496</v>
      </c>
      <c r="K3085" s="357">
        <v>1240</v>
      </c>
      <c r="L3085" s="357">
        <v>1259</v>
      </c>
      <c r="M3085" s="357">
        <v>1496</v>
      </c>
      <c r="N3085" s="357">
        <v>1303</v>
      </c>
      <c r="O3085" s="357">
        <v>1217</v>
      </c>
      <c r="P3085" s="357">
        <v>1260</v>
      </c>
      <c r="Q3085" s="357">
        <v>1497</v>
      </c>
      <c r="R3085" s="357">
        <v>1304</v>
      </c>
      <c r="S3085" s="362" t="s">
        <v>2207</v>
      </c>
      <c r="T3085" s="362" t="s">
        <v>2207</v>
      </c>
      <c r="U3085" s="362" t="s">
        <v>2207</v>
      </c>
      <c r="V3085" s="362" t="s">
        <v>2207</v>
      </c>
      <c r="W3085" s="362" t="s">
        <v>2207</v>
      </c>
      <c r="X3085" s="357">
        <v>1351</v>
      </c>
      <c r="Y3085" s="357">
        <v>1364</v>
      </c>
      <c r="Z3085" s="357">
        <v>1671</v>
      </c>
      <c r="AA3085" s="357">
        <v>1425</v>
      </c>
      <c r="AB3085" s="357">
        <v>1415</v>
      </c>
      <c r="AC3085" s="357">
        <v>1525</v>
      </c>
      <c r="AD3085" s="357">
        <v>1860</v>
      </c>
      <c r="AE3085" s="357">
        <v>1600</v>
      </c>
      <c r="AF3085" s="357">
        <v>1609</v>
      </c>
      <c r="AG3085" s="357">
        <v>1723</v>
      </c>
      <c r="AH3085" s="357">
        <v>2083</v>
      </c>
      <c r="AI3085" s="368" t="s">
        <v>2207</v>
      </c>
      <c r="AJ3085" s="357">
        <v>1351</v>
      </c>
      <c r="AK3085" s="357">
        <v>1364</v>
      </c>
      <c r="AL3085" s="357">
        <v>1671</v>
      </c>
      <c r="AM3085" s="357">
        <v>1415</v>
      </c>
      <c r="AN3085" s="357">
        <v>1495</v>
      </c>
      <c r="AO3085" s="357">
        <v>1783</v>
      </c>
      <c r="AP3085" s="362" t="s">
        <v>2207</v>
      </c>
      <c r="AQ3085" s="362" t="s">
        <v>2207</v>
      </c>
      <c r="AR3085" s="362" t="s">
        <v>2207</v>
      </c>
      <c r="AS3085" s="362" t="s">
        <v>2207</v>
      </c>
      <c r="AT3085" s="105"/>
      <c r="AU3085" s="105" t="s">
        <v>1490</v>
      </c>
      <c r="AV3085" s="126">
        <v>9.4</v>
      </c>
    </row>
    <row r="3086" spans="1:48" ht="23.25" customHeight="1">
      <c r="A3086"/>
      <c r="B3086" s="440"/>
      <c r="D3086" s="105" t="s">
        <v>1495</v>
      </c>
      <c r="E3086" s="164" t="s">
        <v>1495</v>
      </c>
      <c r="F3086" s="165" t="s">
        <v>1551</v>
      </c>
      <c r="G3086" s="126">
        <v>12.5</v>
      </c>
      <c r="H3086" s="166">
        <v>1357</v>
      </c>
      <c r="I3086" s="166">
        <v>1392</v>
      </c>
      <c r="J3086" s="166">
        <v>1648</v>
      </c>
      <c r="K3086" s="357">
        <v>1357</v>
      </c>
      <c r="L3086" s="357">
        <v>1392</v>
      </c>
      <c r="M3086" s="357">
        <v>1648</v>
      </c>
      <c r="N3086" s="357">
        <v>1436</v>
      </c>
      <c r="O3086" s="357">
        <v>1332</v>
      </c>
      <c r="P3086" s="357">
        <v>1393</v>
      </c>
      <c r="Q3086" s="357">
        <v>1649</v>
      </c>
      <c r="R3086" s="357">
        <v>1437</v>
      </c>
      <c r="S3086" s="362" t="s">
        <v>2207</v>
      </c>
      <c r="T3086" s="362" t="s">
        <v>2207</v>
      </c>
      <c r="U3086" s="362" t="s">
        <v>2207</v>
      </c>
      <c r="V3086" s="362" t="s">
        <v>2207</v>
      </c>
      <c r="W3086" s="362" t="s">
        <v>2207</v>
      </c>
      <c r="X3086" s="357">
        <v>1435</v>
      </c>
      <c r="Y3086" s="357">
        <v>1535</v>
      </c>
      <c r="Z3086" s="357">
        <v>1923</v>
      </c>
      <c r="AA3086" s="357">
        <v>1636</v>
      </c>
      <c r="AB3086" s="357">
        <v>1499</v>
      </c>
      <c r="AC3086" s="357">
        <v>1639</v>
      </c>
      <c r="AD3086" s="357">
        <v>2000</v>
      </c>
      <c r="AE3086" s="357">
        <v>1707</v>
      </c>
      <c r="AF3086" s="357">
        <v>1701</v>
      </c>
      <c r="AG3086" s="357">
        <v>1846</v>
      </c>
      <c r="AH3086" s="357">
        <v>2242</v>
      </c>
      <c r="AI3086" s="368" t="s">
        <v>2207</v>
      </c>
      <c r="AJ3086" s="357">
        <v>1435</v>
      </c>
      <c r="AK3086" s="357">
        <v>1535</v>
      </c>
      <c r="AL3086" s="357">
        <v>1923</v>
      </c>
      <c r="AM3086" s="357">
        <v>1499</v>
      </c>
      <c r="AN3086" s="357">
        <v>1607</v>
      </c>
      <c r="AO3086" s="357">
        <v>1916</v>
      </c>
      <c r="AP3086" s="362" t="s">
        <v>2207</v>
      </c>
      <c r="AQ3086" s="362" t="s">
        <v>2207</v>
      </c>
      <c r="AR3086" s="362" t="s">
        <v>2207</v>
      </c>
      <c r="AS3086" s="362" t="s">
        <v>2207</v>
      </c>
      <c r="AT3086" s="105"/>
      <c r="AU3086" s="105" t="s">
        <v>1495</v>
      </c>
      <c r="AV3086" s="126">
        <v>12.5</v>
      </c>
    </row>
    <row r="3087" spans="1:48" ht="23.25" customHeight="1">
      <c r="A3087"/>
      <c r="B3087" s="440"/>
      <c r="D3087" s="105" t="s">
        <v>1487</v>
      </c>
      <c r="E3087" s="164" t="s">
        <v>1487</v>
      </c>
      <c r="F3087" s="165" t="s">
        <v>1549</v>
      </c>
      <c r="G3087" s="126">
        <v>12.5</v>
      </c>
      <c r="H3087" s="166">
        <v>1272</v>
      </c>
      <c r="I3087" s="166">
        <v>1307</v>
      </c>
      <c r="J3087" s="166">
        <v>1552</v>
      </c>
      <c r="K3087" s="357">
        <v>1272</v>
      </c>
      <c r="L3087" s="357">
        <v>1307</v>
      </c>
      <c r="M3087" s="357">
        <v>1552</v>
      </c>
      <c r="N3087" s="357">
        <v>1347</v>
      </c>
      <c r="O3087" s="357">
        <v>1247</v>
      </c>
      <c r="P3087" s="357">
        <v>1307</v>
      </c>
      <c r="Q3087" s="357">
        <v>1552</v>
      </c>
      <c r="R3087" s="357">
        <v>1347</v>
      </c>
      <c r="S3087" s="362" t="s">
        <v>2207</v>
      </c>
      <c r="T3087" s="362" t="s">
        <v>2207</v>
      </c>
      <c r="U3087" s="362" t="s">
        <v>2207</v>
      </c>
      <c r="V3087" s="362" t="s">
        <v>2207</v>
      </c>
      <c r="W3087" s="362" t="s">
        <v>2207</v>
      </c>
      <c r="X3087" s="357">
        <v>1266</v>
      </c>
      <c r="Y3087" s="357">
        <v>1363</v>
      </c>
      <c r="Z3087" s="357">
        <v>1720</v>
      </c>
      <c r="AA3087" s="357">
        <v>1449</v>
      </c>
      <c r="AB3087" s="357">
        <v>1266</v>
      </c>
      <c r="AC3087" s="357">
        <v>1402</v>
      </c>
      <c r="AD3087" s="357">
        <v>1720</v>
      </c>
      <c r="AE3087" s="357">
        <v>1449</v>
      </c>
      <c r="AF3087" s="357">
        <v>1337</v>
      </c>
      <c r="AG3087" s="357">
        <v>1475</v>
      </c>
      <c r="AH3087" s="357">
        <v>1806</v>
      </c>
      <c r="AI3087" s="368" t="s">
        <v>2207</v>
      </c>
      <c r="AJ3087" s="357">
        <v>1266</v>
      </c>
      <c r="AK3087" s="357">
        <v>1363</v>
      </c>
      <c r="AL3087" s="357">
        <v>1720</v>
      </c>
      <c r="AM3087" s="357">
        <v>1266</v>
      </c>
      <c r="AN3087" s="357">
        <v>1375</v>
      </c>
      <c r="AO3087" s="357">
        <v>1649</v>
      </c>
      <c r="AP3087" s="362" t="s">
        <v>2207</v>
      </c>
      <c r="AQ3087" s="362" t="s">
        <v>2207</v>
      </c>
      <c r="AR3087" s="362" t="s">
        <v>2207</v>
      </c>
      <c r="AS3087" s="357">
        <v>1576</v>
      </c>
      <c r="AT3087" s="105"/>
      <c r="AU3087" s="105" t="s">
        <v>1487</v>
      </c>
      <c r="AV3087" s="126">
        <v>12.5</v>
      </c>
    </row>
    <row r="3088" spans="1:48" ht="23.25" customHeight="1">
      <c r="A3088"/>
      <c r="B3088" s="440"/>
      <c r="D3088" s="105" t="s">
        <v>1491</v>
      </c>
      <c r="E3088" s="164" t="s">
        <v>1491</v>
      </c>
      <c r="F3088" s="165" t="s">
        <v>1553</v>
      </c>
      <c r="G3088" s="126">
        <v>12.5</v>
      </c>
      <c r="H3088" s="166">
        <v>1357</v>
      </c>
      <c r="I3088" s="166">
        <v>1392</v>
      </c>
      <c r="J3088" s="166">
        <v>1648</v>
      </c>
      <c r="K3088" s="357">
        <v>1357</v>
      </c>
      <c r="L3088" s="357">
        <v>1392</v>
      </c>
      <c r="M3088" s="357">
        <v>1648</v>
      </c>
      <c r="N3088" s="357">
        <v>1436</v>
      </c>
      <c r="O3088" s="357">
        <v>1332</v>
      </c>
      <c r="P3088" s="357">
        <v>1393</v>
      </c>
      <c r="Q3088" s="357">
        <v>1649</v>
      </c>
      <c r="R3088" s="357">
        <v>1437</v>
      </c>
      <c r="S3088" s="362" t="s">
        <v>2207</v>
      </c>
      <c r="T3088" s="362" t="s">
        <v>2207</v>
      </c>
      <c r="U3088" s="362" t="s">
        <v>2207</v>
      </c>
      <c r="V3088" s="362" t="s">
        <v>2207</v>
      </c>
      <c r="W3088" s="362" t="s">
        <v>2207</v>
      </c>
      <c r="X3088" s="357">
        <v>1435</v>
      </c>
      <c r="Y3088" s="357">
        <v>1535</v>
      </c>
      <c r="Z3088" s="357">
        <v>1923</v>
      </c>
      <c r="AA3088" s="357">
        <v>1636</v>
      </c>
      <c r="AB3088" s="357">
        <v>1499</v>
      </c>
      <c r="AC3088" s="357">
        <v>1639</v>
      </c>
      <c r="AD3088" s="357">
        <v>2000</v>
      </c>
      <c r="AE3088" s="357">
        <v>1707</v>
      </c>
      <c r="AF3088" s="357">
        <v>1701</v>
      </c>
      <c r="AG3088" s="357">
        <v>1846</v>
      </c>
      <c r="AH3088" s="357">
        <v>2242</v>
      </c>
      <c r="AI3088" s="368" t="s">
        <v>2207</v>
      </c>
      <c r="AJ3088" s="357">
        <v>1435</v>
      </c>
      <c r="AK3088" s="357">
        <v>1535</v>
      </c>
      <c r="AL3088" s="357">
        <v>1923</v>
      </c>
      <c r="AM3088" s="357">
        <v>1499</v>
      </c>
      <c r="AN3088" s="357">
        <v>1607</v>
      </c>
      <c r="AO3088" s="357">
        <v>1916</v>
      </c>
      <c r="AP3088" s="362" t="s">
        <v>2207</v>
      </c>
      <c r="AQ3088" s="362" t="s">
        <v>2207</v>
      </c>
      <c r="AR3088" s="362" t="s">
        <v>2207</v>
      </c>
      <c r="AS3088" s="362" t="s">
        <v>2207</v>
      </c>
      <c r="AT3088" s="105"/>
      <c r="AU3088" s="105" t="s">
        <v>1491</v>
      </c>
      <c r="AV3088" s="126">
        <v>12.5</v>
      </c>
    </row>
    <row r="3089" spans="1:48" ht="23.25" customHeight="1">
      <c r="A3089"/>
      <c r="B3089" s="440"/>
      <c r="D3089" s="105" t="s">
        <v>1496</v>
      </c>
      <c r="E3089" s="164" t="s">
        <v>1496</v>
      </c>
      <c r="F3089" s="165" t="s">
        <v>1550</v>
      </c>
      <c r="G3089" s="126">
        <v>10.199999999999999</v>
      </c>
      <c r="H3089" s="166">
        <v>1260</v>
      </c>
      <c r="I3089" s="166">
        <v>1283</v>
      </c>
      <c r="J3089" s="166">
        <v>1523</v>
      </c>
      <c r="K3089" s="357">
        <v>1260</v>
      </c>
      <c r="L3089" s="357">
        <v>1283</v>
      </c>
      <c r="M3089" s="357">
        <v>1523</v>
      </c>
      <c r="N3089" s="357">
        <v>1326</v>
      </c>
      <c r="O3089" s="357">
        <v>1236</v>
      </c>
      <c r="P3089" s="357">
        <v>1283</v>
      </c>
      <c r="Q3089" s="357">
        <v>1524</v>
      </c>
      <c r="R3089" s="357">
        <v>1327</v>
      </c>
      <c r="S3089" s="362" t="s">
        <v>2207</v>
      </c>
      <c r="T3089" s="362" t="s">
        <v>2207</v>
      </c>
      <c r="U3089" s="362" t="s">
        <v>2207</v>
      </c>
      <c r="V3089" s="362" t="s">
        <v>2207</v>
      </c>
      <c r="W3089" s="362" t="s">
        <v>2207</v>
      </c>
      <c r="X3089" s="357">
        <v>1369</v>
      </c>
      <c r="Y3089" s="357">
        <v>1388</v>
      </c>
      <c r="Z3089" s="357">
        <v>1699</v>
      </c>
      <c r="AA3089" s="357">
        <v>1448</v>
      </c>
      <c r="AB3089" s="357">
        <v>1433</v>
      </c>
      <c r="AC3089" s="357">
        <v>1549</v>
      </c>
      <c r="AD3089" s="357">
        <v>1889</v>
      </c>
      <c r="AE3089" s="357">
        <v>1624</v>
      </c>
      <c r="AF3089" s="357">
        <v>1628</v>
      </c>
      <c r="AG3089" s="357">
        <v>1746</v>
      </c>
      <c r="AH3089" s="357">
        <v>2111</v>
      </c>
      <c r="AI3089" s="368" t="s">
        <v>2207</v>
      </c>
      <c r="AJ3089" s="357">
        <v>1369</v>
      </c>
      <c r="AK3089" s="357">
        <v>1388</v>
      </c>
      <c r="AL3089" s="357">
        <v>1699</v>
      </c>
      <c r="AM3089" s="357">
        <v>1433</v>
      </c>
      <c r="AN3089" s="357">
        <v>1518</v>
      </c>
      <c r="AO3089" s="357">
        <v>1810</v>
      </c>
      <c r="AP3089" s="362" t="s">
        <v>2207</v>
      </c>
      <c r="AQ3089" s="362" t="s">
        <v>2207</v>
      </c>
      <c r="AR3089" s="362" t="s">
        <v>2207</v>
      </c>
      <c r="AS3089" s="362" t="s">
        <v>2207</v>
      </c>
      <c r="AT3089" s="105"/>
      <c r="AU3089" s="105" t="s">
        <v>1496</v>
      </c>
      <c r="AV3089" s="126">
        <v>10.199999999999999</v>
      </c>
    </row>
    <row r="3090" spans="1:48" ht="23.25" customHeight="1">
      <c r="A3090"/>
      <c r="B3090" s="440"/>
      <c r="D3090" s="105" t="s">
        <v>1488</v>
      </c>
      <c r="E3090" s="164" t="s">
        <v>1488</v>
      </c>
      <c r="F3090" s="165" t="s">
        <v>1548</v>
      </c>
      <c r="G3090" s="126">
        <v>10.199999999999999</v>
      </c>
      <c r="H3090" s="166">
        <v>1202</v>
      </c>
      <c r="I3090" s="166">
        <v>1226</v>
      </c>
      <c r="J3090" s="166">
        <v>1460</v>
      </c>
      <c r="K3090" s="357">
        <v>1202</v>
      </c>
      <c r="L3090" s="357">
        <v>1226</v>
      </c>
      <c r="M3090" s="357">
        <v>1460</v>
      </c>
      <c r="N3090" s="357">
        <v>1267</v>
      </c>
      <c r="O3090" s="357">
        <v>1179</v>
      </c>
      <c r="P3090" s="357">
        <v>1226</v>
      </c>
      <c r="Q3090" s="357">
        <v>1460</v>
      </c>
      <c r="R3090" s="357">
        <v>1267</v>
      </c>
      <c r="S3090" s="362" t="s">
        <v>2207</v>
      </c>
      <c r="T3090" s="362" t="s">
        <v>2207</v>
      </c>
      <c r="U3090" s="362" t="s">
        <v>2207</v>
      </c>
      <c r="V3090" s="362" t="s">
        <v>2207</v>
      </c>
      <c r="W3090" s="362" t="s">
        <v>2207</v>
      </c>
      <c r="X3090" s="357">
        <v>1200</v>
      </c>
      <c r="Y3090" s="357">
        <v>1311</v>
      </c>
      <c r="Z3090" s="357">
        <v>1609</v>
      </c>
      <c r="AA3090" s="357">
        <v>1365</v>
      </c>
      <c r="AB3090" s="357">
        <v>1200</v>
      </c>
      <c r="AC3090" s="357">
        <v>1311</v>
      </c>
      <c r="AD3090" s="357">
        <v>1609</v>
      </c>
      <c r="AE3090" s="357">
        <v>1365</v>
      </c>
      <c r="AF3090" s="357">
        <v>1272</v>
      </c>
      <c r="AG3090" s="357">
        <v>1384</v>
      </c>
      <c r="AH3090" s="357">
        <v>1695</v>
      </c>
      <c r="AI3090" s="368" t="s">
        <v>2207</v>
      </c>
      <c r="AJ3090" s="357">
        <v>1200</v>
      </c>
      <c r="AK3090" s="357">
        <v>1311</v>
      </c>
      <c r="AL3090" s="357">
        <v>1609</v>
      </c>
      <c r="AM3090" s="357">
        <v>1200</v>
      </c>
      <c r="AN3090" s="357">
        <v>1286</v>
      </c>
      <c r="AO3090" s="357">
        <v>1542</v>
      </c>
      <c r="AP3090" s="362" t="s">
        <v>2207</v>
      </c>
      <c r="AQ3090" s="362" t="s">
        <v>2207</v>
      </c>
      <c r="AR3090" s="362" t="s">
        <v>2207</v>
      </c>
      <c r="AS3090" s="357">
        <v>1474</v>
      </c>
      <c r="AT3090" s="105"/>
      <c r="AU3090" s="105" t="s">
        <v>1488</v>
      </c>
      <c r="AV3090" s="126">
        <v>10.199999999999999</v>
      </c>
    </row>
    <row r="3091" spans="1:48" ht="23.25" customHeight="1">
      <c r="A3091"/>
      <c r="B3091" s="440"/>
      <c r="D3091" s="105" t="s">
        <v>1492</v>
      </c>
      <c r="E3091" s="164" t="s">
        <v>1492</v>
      </c>
      <c r="F3091" s="165" t="s">
        <v>1552</v>
      </c>
      <c r="G3091" s="126">
        <v>10.199999999999999</v>
      </c>
      <c r="H3091" s="166">
        <v>1260</v>
      </c>
      <c r="I3091" s="166">
        <v>1283</v>
      </c>
      <c r="J3091" s="166">
        <v>1523</v>
      </c>
      <c r="K3091" s="357">
        <v>1260</v>
      </c>
      <c r="L3091" s="357">
        <v>1283</v>
      </c>
      <c r="M3091" s="357">
        <v>1523</v>
      </c>
      <c r="N3091" s="357">
        <v>1326</v>
      </c>
      <c r="O3091" s="357">
        <v>1236</v>
      </c>
      <c r="P3091" s="357">
        <v>1283</v>
      </c>
      <c r="Q3091" s="357">
        <v>1524</v>
      </c>
      <c r="R3091" s="357">
        <v>1327</v>
      </c>
      <c r="S3091" s="362" t="s">
        <v>2207</v>
      </c>
      <c r="T3091" s="362" t="s">
        <v>2207</v>
      </c>
      <c r="U3091" s="362" t="s">
        <v>2207</v>
      </c>
      <c r="V3091" s="362" t="s">
        <v>2207</v>
      </c>
      <c r="W3091" s="362" t="s">
        <v>2207</v>
      </c>
      <c r="X3091" s="357">
        <v>1369</v>
      </c>
      <c r="Y3091" s="357">
        <v>1388</v>
      </c>
      <c r="Z3091" s="357">
        <v>1699</v>
      </c>
      <c r="AA3091" s="357">
        <v>1448</v>
      </c>
      <c r="AB3091" s="357">
        <v>1433</v>
      </c>
      <c r="AC3091" s="357">
        <v>1549</v>
      </c>
      <c r="AD3091" s="357">
        <v>1889</v>
      </c>
      <c r="AE3091" s="357">
        <v>1624</v>
      </c>
      <c r="AF3091" s="357">
        <v>1628</v>
      </c>
      <c r="AG3091" s="357">
        <v>1746</v>
      </c>
      <c r="AH3091" s="357">
        <v>2111</v>
      </c>
      <c r="AI3091" s="368" t="s">
        <v>2207</v>
      </c>
      <c r="AJ3091" s="357">
        <v>1369</v>
      </c>
      <c r="AK3091" s="357">
        <v>1388</v>
      </c>
      <c r="AL3091" s="357">
        <v>1699</v>
      </c>
      <c r="AM3091" s="357">
        <v>1433</v>
      </c>
      <c r="AN3091" s="357">
        <v>1518</v>
      </c>
      <c r="AO3091" s="357">
        <v>1810</v>
      </c>
      <c r="AP3091" s="362" t="s">
        <v>2207</v>
      </c>
      <c r="AQ3091" s="362" t="s">
        <v>2207</v>
      </c>
      <c r="AR3091" s="362" t="s">
        <v>2207</v>
      </c>
      <c r="AS3091" s="362" t="s">
        <v>2207</v>
      </c>
      <c r="AT3091" s="105"/>
      <c r="AU3091" s="105" t="s">
        <v>1492</v>
      </c>
      <c r="AV3091" s="126">
        <v>10.199999999999999</v>
      </c>
    </row>
    <row r="3092" spans="1:48" ht="23.25" customHeight="1">
      <c r="A3092"/>
      <c r="B3092" s="440"/>
      <c r="D3092" s="105" t="s">
        <v>1497</v>
      </c>
      <c r="E3092" s="164" t="s">
        <v>1497</v>
      </c>
      <c r="F3092" s="165" t="s">
        <v>1551</v>
      </c>
      <c r="G3092" s="126">
        <v>13.6</v>
      </c>
      <c r="H3092" s="166">
        <v>1377</v>
      </c>
      <c r="I3092" s="166">
        <v>1416</v>
      </c>
      <c r="J3092" s="166">
        <v>1676</v>
      </c>
      <c r="K3092" s="357">
        <v>1377</v>
      </c>
      <c r="L3092" s="357">
        <v>1416</v>
      </c>
      <c r="M3092" s="357">
        <v>1676</v>
      </c>
      <c r="N3092" s="357">
        <v>1460</v>
      </c>
      <c r="O3092" s="357">
        <v>1352</v>
      </c>
      <c r="P3092" s="357">
        <v>1417</v>
      </c>
      <c r="Q3092" s="357">
        <v>1677</v>
      </c>
      <c r="R3092" s="357">
        <v>1461</v>
      </c>
      <c r="S3092" s="362" t="s">
        <v>2207</v>
      </c>
      <c r="T3092" s="362" t="s">
        <v>2207</v>
      </c>
      <c r="U3092" s="362" t="s">
        <v>2207</v>
      </c>
      <c r="V3092" s="362" t="s">
        <v>2207</v>
      </c>
      <c r="W3092" s="362" t="s">
        <v>2207</v>
      </c>
      <c r="X3092" s="357">
        <v>1454</v>
      </c>
      <c r="Y3092" s="357">
        <v>1560</v>
      </c>
      <c r="Z3092" s="357">
        <v>1952</v>
      </c>
      <c r="AA3092" s="357">
        <v>1661</v>
      </c>
      <c r="AB3092" s="357">
        <v>1518</v>
      </c>
      <c r="AC3092" s="357">
        <v>1664</v>
      </c>
      <c r="AD3092" s="357">
        <v>2029</v>
      </c>
      <c r="AE3092" s="357">
        <v>1732</v>
      </c>
      <c r="AF3092" s="357">
        <v>1720</v>
      </c>
      <c r="AG3092" s="357">
        <v>1871</v>
      </c>
      <c r="AH3092" s="357">
        <v>2272</v>
      </c>
      <c r="AI3092" s="368" t="s">
        <v>2207</v>
      </c>
      <c r="AJ3092" s="357">
        <v>1454</v>
      </c>
      <c r="AK3092" s="357">
        <v>1560</v>
      </c>
      <c r="AL3092" s="357">
        <v>1952</v>
      </c>
      <c r="AM3092" s="357">
        <v>1518</v>
      </c>
      <c r="AN3092" s="357">
        <v>1632</v>
      </c>
      <c r="AO3092" s="357">
        <v>1944</v>
      </c>
      <c r="AP3092" s="362" t="s">
        <v>2207</v>
      </c>
      <c r="AQ3092" s="362" t="s">
        <v>2207</v>
      </c>
      <c r="AR3092" s="362" t="s">
        <v>2207</v>
      </c>
      <c r="AS3092" s="362" t="s">
        <v>2207</v>
      </c>
      <c r="AT3092" s="105"/>
      <c r="AU3092" s="105" t="s">
        <v>1497</v>
      </c>
      <c r="AV3092" s="126">
        <v>13.6</v>
      </c>
    </row>
    <row r="3093" spans="1:48" ht="23.25" customHeight="1">
      <c r="A3093"/>
      <c r="B3093" s="440"/>
      <c r="D3093" s="105" t="s">
        <v>1489</v>
      </c>
      <c r="E3093" s="164" t="s">
        <v>1489</v>
      </c>
      <c r="F3093" s="165" t="s">
        <v>1549</v>
      </c>
      <c r="G3093" s="126">
        <v>13.6</v>
      </c>
      <c r="H3093" s="166">
        <v>1292</v>
      </c>
      <c r="I3093" s="166">
        <v>1332</v>
      </c>
      <c r="J3093" s="166">
        <v>1581</v>
      </c>
      <c r="K3093" s="357">
        <v>1292</v>
      </c>
      <c r="L3093" s="357">
        <v>1332</v>
      </c>
      <c r="M3093" s="357">
        <v>1581</v>
      </c>
      <c r="N3093" s="357">
        <v>1371</v>
      </c>
      <c r="O3093" s="357">
        <v>1266</v>
      </c>
      <c r="P3093" s="357">
        <v>1332</v>
      </c>
      <c r="Q3093" s="357">
        <v>1581</v>
      </c>
      <c r="R3093" s="357">
        <v>1371</v>
      </c>
      <c r="S3093" s="362" t="s">
        <v>2207</v>
      </c>
      <c r="T3093" s="362" t="s">
        <v>2207</v>
      </c>
      <c r="U3093" s="362" t="s">
        <v>2207</v>
      </c>
      <c r="V3093" s="362" t="s">
        <v>2207</v>
      </c>
      <c r="W3093" s="362" t="s">
        <v>2207</v>
      </c>
      <c r="X3093" s="357">
        <v>1286</v>
      </c>
      <c r="Y3093" s="357">
        <v>1388</v>
      </c>
      <c r="Z3093" s="357">
        <v>1750</v>
      </c>
      <c r="AA3093" s="357">
        <v>1474</v>
      </c>
      <c r="AB3093" s="357">
        <v>1286</v>
      </c>
      <c r="AC3093" s="357">
        <v>1427</v>
      </c>
      <c r="AD3093" s="357">
        <v>1750</v>
      </c>
      <c r="AE3093" s="357">
        <v>1474</v>
      </c>
      <c r="AF3093" s="357">
        <v>1357</v>
      </c>
      <c r="AG3093" s="357">
        <v>1500</v>
      </c>
      <c r="AH3093" s="357">
        <v>1835</v>
      </c>
      <c r="AI3093" s="368" t="s">
        <v>2207</v>
      </c>
      <c r="AJ3093" s="357">
        <v>1286</v>
      </c>
      <c r="AK3093" s="357">
        <v>1388</v>
      </c>
      <c r="AL3093" s="357">
        <v>1750</v>
      </c>
      <c r="AM3093" s="357">
        <v>1286</v>
      </c>
      <c r="AN3093" s="357">
        <v>1399</v>
      </c>
      <c r="AO3093" s="357">
        <v>1677</v>
      </c>
      <c r="AP3093" s="362" t="s">
        <v>2207</v>
      </c>
      <c r="AQ3093" s="362" t="s">
        <v>2207</v>
      </c>
      <c r="AR3093" s="362" t="s">
        <v>2207</v>
      </c>
      <c r="AS3093" s="357">
        <v>1604</v>
      </c>
      <c r="AT3093" s="105"/>
      <c r="AU3093" s="105" t="s">
        <v>1489</v>
      </c>
      <c r="AV3093" s="126">
        <v>13.6</v>
      </c>
    </row>
    <row r="3094" spans="1:48" ht="23.25" customHeight="1">
      <c r="A3094"/>
      <c r="B3094" s="440"/>
      <c r="D3094" s="105" t="s">
        <v>1493</v>
      </c>
      <c r="E3094" s="164" t="s">
        <v>1493</v>
      </c>
      <c r="F3094" s="165" t="s">
        <v>1553</v>
      </c>
      <c r="G3094" s="126">
        <v>13.6</v>
      </c>
      <c r="H3094" s="166">
        <v>1377</v>
      </c>
      <c r="I3094" s="166">
        <v>1416</v>
      </c>
      <c r="J3094" s="166">
        <v>1676</v>
      </c>
      <c r="K3094" s="357">
        <v>1377</v>
      </c>
      <c r="L3094" s="357">
        <v>1416</v>
      </c>
      <c r="M3094" s="357">
        <v>1676</v>
      </c>
      <c r="N3094" s="357">
        <v>1460</v>
      </c>
      <c r="O3094" s="357">
        <v>1352</v>
      </c>
      <c r="P3094" s="357">
        <v>1417</v>
      </c>
      <c r="Q3094" s="357">
        <v>1677</v>
      </c>
      <c r="R3094" s="357">
        <v>1461</v>
      </c>
      <c r="S3094" s="362" t="s">
        <v>2207</v>
      </c>
      <c r="T3094" s="362" t="s">
        <v>2207</v>
      </c>
      <c r="U3094" s="362" t="s">
        <v>2207</v>
      </c>
      <c r="V3094" s="362" t="s">
        <v>2207</v>
      </c>
      <c r="W3094" s="362" t="s">
        <v>2207</v>
      </c>
      <c r="X3094" s="357">
        <v>1454</v>
      </c>
      <c r="Y3094" s="357">
        <v>1560</v>
      </c>
      <c r="Z3094" s="357">
        <v>1952</v>
      </c>
      <c r="AA3094" s="357">
        <v>1661</v>
      </c>
      <c r="AB3094" s="357">
        <v>1518</v>
      </c>
      <c r="AC3094" s="357">
        <v>1664</v>
      </c>
      <c r="AD3094" s="357">
        <v>2029</v>
      </c>
      <c r="AE3094" s="357">
        <v>1732</v>
      </c>
      <c r="AF3094" s="357">
        <v>1720</v>
      </c>
      <c r="AG3094" s="357">
        <v>1871</v>
      </c>
      <c r="AH3094" s="357">
        <v>2272</v>
      </c>
      <c r="AI3094" s="368" t="s">
        <v>2207</v>
      </c>
      <c r="AJ3094" s="357">
        <v>1454</v>
      </c>
      <c r="AK3094" s="357">
        <v>1560</v>
      </c>
      <c r="AL3094" s="357">
        <v>1952</v>
      </c>
      <c r="AM3094" s="357">
        <v>1518</v>
      </c>
      <c r="AN3094" s="357">
        <v>1632</v>
      </c>
      <c r="AO3094" s="357">
        <v>1944</v>
      </c>
      <c r="AP3094" s="362" t="s">
        <v>2207</v>
      </c>
      <c r="AQ3094" s="362" t="s">
        <v>2207</v>
      </c>
      <c r="AR3094" s="362" t="s">
        <v>2207</v>
      </c>
      <c r="AS3094" s="362" t="s">
        <v>2207</v>
      </c>
      <c r="AT3094" s="105"/>
      <c r="AU3094" s="105" t="s">
        <v>1493</v>
      </c>
      <c r="AV3094" s="126">
        <v>13.6</v>
      </c>
    </row>
    <row r="3095" spans="1:48" ht="23.25" customHeight="1">
      <c r="A3095"/>
      <c r="B3095" s="440"/>
      <c r="D3095" s="105" t="s">
        <v>370</v>
      </c>
      <c r="E3095" s="164" t="s">
        <v>370</v>
      </c>
      <c r="F3095" s="165" t="s">
        <v>1543</v>
      </c>
      <c r="G3095" s="126">
        <v>2.5</v>
      </c>
      <c r="H3095" s="166">
        <v>545</v>
      </c>
      <c r="I3095" s="166">
        <v>559</v>
      </c>
      <c r="J3095" s="166">
        <v>660</v>
      </c>
      <c r="K3095" s="357">
        <v>545</v>
      </c>
      <c r="L3095" s="357">
        <v>559</v>
      </c>
      <c r="M3095" s="357">
        <v>660</v>
      </c>
      <c r="N3095" s="357">
        <v>599</v>
      </c>
      <c r="O3095" s="357">
        <v>535</v>
      </c>
      <c r="P3095" s="357">
        <v>560</v>
      </c>
      <c r="Q3095" s="357">
        <v>660</v>
      </c>
      <c r="R3095" s="357">
        <v>513</v>
      </c>
      <c r="S3095" s="362" t="s">
        <v>2207</v>
      </c>
      <c r="T3095" s="362" t="s">
        <v>2207</v>
      </c>
      <c r="U3095" s="362" t="s">
        <v>2207</v>
      </c>
      <c r="V3095" s="362" t="s">
        <v>2207</v>
      </c>
      <c r="W3095" s="362" t="s">
        <v>2207</v>
      </c>
      <c r="X3095" s="357">
        <v>553</v>
      </c>
      <c r="Y3095" s="357">
        <v>594</v>
      </c>
      <c r="Z3095" s="357">
        <v>756</v>
      </c>
      <c r="AA3095" s="357">
        <v>657</v>
      </c>
      <c r="AB3095" s="357">
        <v>585</v>
      </c>
      <c r="AC3095" s="357">
        <v>651</v>
      </c>
      <c r="AD3095" s="357">
        <v>794</v>
      </c>
      <c r="AE3095" s="357">
        <v>692</v>
      </c>
      <c r="AF3095" s="357">
        <v>762</v>
      </c>
      <c r="AG3095" s="357">
        <v>831</v>
      </c>
      <c r="AH3095" s="357">
        <v>1007</v>
      </c>
      <c r="AI3095" s="368" t="s">
        <v>2207</v>
      </c>
      <c r="AJ3095" s="357">
        <v>574</v>
      </c>
      <c r="AK3095" s="357">
        <v>595</v>
      </c>
      <c r="AL3095" s="357">
        <v>757</v>
      </c>
      <c r="AM3095" s="357">
        <v>606</v>
      </c>
      <c r="AN3095" s="357">
        <v>639</v>
      </c>
      <c r="AO3095" s="357">
        <v>762</v>
      </c>
      <c r="AP3095" s="362" t="s">
        <v>2207</v>
      </c>
      <c r="AQ3095" s="362" t="s">
        <v>2207</v>
      </c>
      <c r="AR3095" s="362" t="s">
        <v>2207</v>
      </c>
      <c r="AS3095" s="362" t="s">
        <v>2207</v>
      </c>
      <c r="AT3095" s="105"/>
      <c r="AU3095" s="105" t="s">
        <v>370</v>
      </c>
      <c r="AV3095" s="126">
        <v>2.5</v>
      </c>
    </row>
    <row r="3096" spans="1:48" ht="23.25" customHeight="1">
      <c r="A3096"/>
      <c r="B3096" s="440"/>
      <c r="D3096" s="105" t="s">
        <v>3707</v>
      </c>
      <c r="E3096" s="164" t="s">
        <v>3707</v>
      </c>
      <c r="F3096" s="165" t="s">
        <v>1543</v>
      </c>
      <c r="G3096" s="126">
        <v>2.5</v>
      </c>
      <c r="H3096" s="166">
        <v>545</v>
      </c>
      <c r="I3096" s="166">
        <v>559</v>
      </c>
      <c r="J3096" s="166">
        <v>660</v>
      </c>
      <c r="K3096" s="357">
        <v>545</v>
      </c>
      <c r="L3096" s="357">
        <v>559</v>
      </c>
      <c r="M3096" s="357">
        <v>660</v>
      </c>
      <c r="N3096" s="357">
        <v>599</v>
      </c>
      <c r="O3096" s="357">
        <v>535</v>
      </c>
      <c r="P3096" s="357">
        <v>560</v>
      </c>
      <c r="Q3096" s="357">
        <v>660</v>
      </c>
      <c r="R3096" s="357">
        <v>513</v>
      </c>
      <c r="S3096" s="362" t="s">
        <v>2207</v>
      </c>
      <c r="T3096" s="362" t="s">
        <v>2207</v>
      </c>
      <c r="U3096" s="362" t="s">
        <v>2207</v>
      </c>
      <c r="V3096" s="362" t="s">
        <v>2207</v>
      </c>
      <c r="W3096" s="362" t="s">
        <v>2207</v>
      </c>
      <c r="X3096" s="357">
        <v>553</v>
      </c>
      <c r="Y3096" s="357">
        <v>594</v>
      </c>
      <c r="Z3096" s="357">
        <v>756</v>
      </c>
      <c r="AA3096" s="357">
        <v>657</v>
      </c>
      <c r="AB3096" s="357">
        <v>585</v>
      </c>
      <c r="AC3096" s="357">
        <v>651</v>
      </c>
      <c r="AD3096" s="357">
        <v>794</v>
      </c>
      <c r="AE3096" s="357">
        <v>692</v>
      </c>
      <c r="AF3096" s="357">
        <v>762</v>
      </c>
      <c r="AG3096" s="357">
        <v>831</v>
      </c>
      <c r="AH3096" s="357">
        <v>1007</v>
      </c>
      <c r="AI3096" s="368" t="s">
        <v>2207</v>
      </c>
      <c r="AJ3096" s="357">
        <v>574</v>
      </c>
      <c r="AK3096" s="357">
        <v>595</v>
      </c>
      <c r="AL3096" s="357">
        <v>757</v>
      </c>
      <c r="AM3096" s="357">
        <v>606</v>
      </c>
      <c r="AN3096" s="357">
        <v>639</v>
      </c>
      <c r="AO3096" s="357">
        <v>762</v>
      </c>
      <c r="AP3096" s="362" t="s">
        <v>2207</v>
      </c>
      <c r="AQ3096" s="362" t="s">
        <v>2207</v>
      </c>
      <c r="AR3096" s="362" t="s">
        <v>2207</v>
      </c>
      <c r="AS3096" s="362" t="s">
        <v>2207</v>
      </c>
      <c r="AT3096" s="105"/>
      <c r="AU3096" s="105" t="s">
        <v>3707</v>
      </c>
      <c r="AV3096" s="126">
        <v>2.5</v>
      </c>
    </row>
    <row r="3097" spans="1:48" ht="23.25" customHeight="1">
      <c r="A3097"/>
      <c r="B3097" s="440"/>
      <c r="D3097" s="105" t="s">
        <v>371</v>
      </c>
      <c r="E3097" s="164" t="s">
        <v>371</v>
      </c>
      <c r="F3097" s="165" t="s">
        <v>910</v>
      </c>
      <c r="G3097" s="126">
        <v>2.5</v>
      </c>
      <c r="H3097" s="166">
        <v>477</v>
      </c>
      <c r="I3097" s="166">
        <v>492</v>
      </c>
      <c r="J3097" s="166">
        <v>583</v>
      </c>
      <c r="K3097" s="357">
        <v>477</v>
      </c>
      <c r="L3097" s="357">
        <v>492</v>
      </c>
      <c r="M3097" s="357">
        <v>583</v>
      </c>
      <c r="N3097" s="357">
        <v>529</v>
      </c>
      <c r="O3097" s="357">
        <v>467</v>
      </c>
      <c r="P3097" s="357">
        <v>492</v>
      </c>
      <c r="Q3097" s="357">
        <v>583</v>
      </c>
      <c r="R3097" s="357">
        <v>462</v>
      </c>
      <c r="S3097" s="362" t="s">
        <v>2207</v>
      </c>
      <c r="T3097" s="362" t="s">
        <v>2207</v>
      </c>
      <c r="U3097" s="362" t="s">
        <v>2207</v>
      </c>
      <c r="V3097" s="362" t="s">
        <v>2207</v>
      </c>
      <c r="W3097" s="362" t="s">
        <v>2207</v>
      </c>
      <c r="X3097" s="357">
        <v>469</v>
      </c>
      <c r="Y3097" s="357">
        <v>508</v>
      </c>
      <c r="Z3097" s="357">
        <v>655</v>
      </c>
      <c r="AA3097" s="357">
        <v>563</v>
      </c>
      <c r="AB3097" s="357">
        <v>469</v>
      </c>
      <c r="AC3097" s="357">
        <v>532</v>
      </c>
      <c r="AD3097" s="357">
        <v>655</v>
      </c>
      <c r="AE3097" s="357">
        <v>563</v>
      </c>
      <c r="AF3097" s="357">
        <v>505</v>
      </c>
      <c r="AG3097" s="357">
        <v>569</v>
      </c>
      <c r="AH3097" s="357">
        <v>697</v>
      </c>
      <c r="AI3097" s="368" t="s">
        <v>2207</v>
      </c>
      <c r="AJ3097" s="357">
        <v>489</v>
      </c>
      <c r="AK3097" s="357">
        <v>509</v>
      </c>
      <c r="AL3097" s="357">
        <v>655</v>
      </c>
      <c r="AM3097" s="357">
        <v>489</v>
      </c>
      <c r="AN3097" s="357">
        <v>523</v>
      </c>
      <c r="AO3097" s="357">
        <v>628</v>
      </c>
      <c r="AP3097" s="362" t="s">
        <v>2207</v>
      </c>
      <c r="AQ3097" s="362" t="s">
        <v>2207</v>
      </c>
      <c r="AR3097" s="362" t="s">
        <v>2207</v>
      </c>
      <c r="AS3097" s="357">
        <v>603</v>
      </c>
      <c r="AT3097" s="105"/>
      <c r="AU3097" s="105" t="s">
        <v>371</v>
      </c>
      <c r="AV3097" s="126">
        <v>2.5</v>
      </c>
    </row>
    <row r="3098" spans="1:48" ht="23.25" customHeight="1">
      <c r="B3098" s="440"/>
      <c r="D3098" s="105" t="s">
        <v>3708</v>
      </c>
      <c r="E3098" s="164" t="s">
        <v>3708</v>
      </c>
      <c r="F3098" s="165" t="s">
        <v>910</v>
      </c>
      <c r="G3098" s="126">
        <v>2.5</v>
      </c>
      <c r="H3098" s="166">
        <v>477</v>
      </c>
      <c r="I3098" s="166">
        <v>492</v>
      </c>
      <c r="J3098" s="166">
        <v>583</v>
      </c>
      <c r="K3098" s="357">
        <v>477</v>
      </c>
      <c r="L3098" s="357">
        <v>492</v>
      </c>
      <c r="M3098" s="357">
        <v>583</v>
      </c>
      <c r="N3098" s="357">
        <v>529</v>
      </c>
      <c r="O3098" s="357">
        <v>467</v>
      </c>
      <c r="P3098" s="357">
        <v>492</v>
      </c>
      <c r="Q3098" s="357">
        <v>583</v>
      </c>
      <c r="R3098" s="357">
        <v>462</v>
      </c>
      <c r="S3098" s="362" t="s">
        <v>2207</v>
      </c>
      <c r="T3098" s="362" t="s">
        <v>2207</v>
      </c>
      <c r="U3098" s="362" t="s">
        <v>2207</v>
      </c>
      <c r="V3098" s="362" t="s">
        <v>2207</v>
      </c>
      <c r="W3098" s="362" t="s">
        <v>2207</v>
      </c>
      <c r="X3098" s="357">
        <v>469</v>
      </c>
      <c r="Y3098" s="357">
        <v>508</v>
      </c>
      <c r="Z3098" s="357">
        <v>655</v>
      </c>
      <c r="AA3098" s="357">
        <v>563</v>
      </c>
      <c r="AB3098" s="357">
        <v>469</v>
      </c>
      <c r="AC3098" s="357">
        <v>532</v>
      </c>
      <c r="AD3098" s="357">
        <v>655</v>
      </c>
      <c r="AE3098" s="357">
        <v>563</v>
      </c>
      <c r="AF3098" s="357">
        <v>505</v>
      </c>
      <c r="AG3098" s="357">
        <v>569</v>
      </c>
      <c r="AH3098" s="357">
        <v>697</v>
      </c>
      <c r="AI3098" s="368" t="s">
        <v>2207</v>
      </c>
      <c r="AJ3098" s="357">
        <v>489</v>
      </c>
      <c r="AK3098" s="357">
        <v>509</v>
      </c>
      <c r="AL3098" s="357">
        <v>655</v>
      </c>
      <c r="AM3098" s="357">
        <v>489</v>
      </c>
      <c r="AN3098" s="357">
        <v>523</v>
      </c>
      <c r="AO3098" s="357">
        <v>628</v>
      </c>
      <c r="AP3098" s="362" t="s">
        <v>2207</v>
      </c>
      <c r="AQ3098" s="362" t="s">
        <v>2207</v>
      </c>
      <c r="AR3098" s="362" t="s">
        <v>2207</v>
      </c>
      <c r="AS3098" s="357">
        <v>603</v>
      </c>
      <c r="AT3098" s="105"/>
      <c r="AU3098" s="105" t="s">
        <v>3708</v>
      </c>
      <c r="AV3098" s="126">
        <v>2.5</v>
      </c>
    </row>
    <row r="3099" spans="1:48" ht="23.25" customHeight="1">
      <c r="B3099" s="440"/>
      <c r="D3099" s="105" t="s">
        <v>373</v>
      </c>
      <c r="E3099" s="164" t="s">
        <v>373</v>
      </c>
      <c r="F3099" s="165" t="s">
        <v>912</v>
      </c>
      <c r="G3099" s="126">
        <v>2.5</v>
      </c>
      <c r="H3099" s="166">
        <v>545</v>
      </c>
      <c r="I3099" s="166">
        <v>559</v>
      </c>
      <c r="J3099" s="166">
        <v>660</v>
      </c>
      <c r="K3099" s="357">
        <v>545</v>
      </c>
      <c r="L3099" s="357">
        <v>559</v>
      </c>
      <c r="M3099" s="357">
        <v>660</v>
      </c>
      <c r="N3099" s="357">
        <v>599</v>
      </c>
      <c r="O3099" s="357">
        <v>535</v>
      </c>
      <c r="P3099" s="357">
        <v>560</v>
      </c>
      <c r="Q3099" s="357">
        <v>660</v>
      </c>
      <c r="R3099" s="357">
        <v>493</v>
      </c>
      <c r="S3099" s="362" t="s">
        <v>2207</v>
      </c>
      <c r="T3099" s="362" t="s">
        <v>2207</v>
      </c>
      <c r="U3099" s="362" t="s">
        <v>2207</v>
      </c>
      <c r="V3099" s="362" t="s">
        <v>2207</v>
      </c>
      <c r="W3099" s="362" t="s">
        <v>2207</v>
      </c>
      <c r="X3099" s="357">
        <v>553</v>
      </c>
      <c r="Y3099" s="357">
        <v>594</v>
      </c>
      <c r="Z3099" s="357">
        <v>756</v>
      </c>
      <c r="AA3099" s="357">
        <v>657</v>
      </c>
      <c r="AB3099" s="357">
        <v>585</v>
      </c>
      <c r="AC3099" s="357">
        <v>651</v>
      </c>
      <c r="AD3099" s="357">
        <v>794</v>
      </c>
      <c r="AE3099" s="357">
        <v>692</v>
      </c>
      <c r="AF3099" s="357">
        <v>762</v>
      </c>
      <c r="AG3099" s="357">
        <v>831</v>
      </c>
      <c r="AH3099" s="357">
        <v>1007</v>
      </c>
      <c r="AI3099" s="368" t="s">
        <v>2207</v>
      </c>
      <c r="AJ3099" s="357">
        <v>574</v>
      </c>
      <c r="AK3099" s="357">
        <v>595</v>
      </c>
      <c r="AL3099" s="357">
        <v>757</v>
      </c>
      <c r="AM3099" s="357">
        <v>606</v>
      </c>
      <c r="AN3099" s="357">
        <v>639</v>
      </c>
      <c r="AO3099" s="357">
        <v>762</v>
      </c>
      <c r="AP3099" s="362" t="s">
        <v>2207</v>
      </c>
      <c r="AQ3099" s="362" t="s">
        <v>2207</v>
      </c>
      <c r="AR3099" s="362" t="s">
        <v>2207</v>
      </c>
      <c r="AS3099" s="362" t="s">
        <v>2207</v>
      </c>
      <c r="AT3099" s="105"/>
      <c r="AU3099" s="105" t="s">
        <v>373</v>
      </c>
      <c r="AV3099" s="126">
        <v>2.5</v>
      </c>
    </row>
    <row r="3100" spans="1:48" ht="23.25" customHeight="1">
      <c r="B3100" s="440"/>
      <c r="D3100" s="105" t="s">
        <v>3710</v>
      </c>
      <c r="E3100" s="164" t="s">
        <v>3710</v>
      </c>
      <c r="F3100" s="165" t="s">
        <v>912</v>
      </c>
      <c r="G3100" s="126">
        <v>2.5</v>
      </c>
      <c r="H3100" s="166">
        <v>545</v>
      </c>
      <c r="I3100" s="166">
        <v>559</v>
      </c>
      <c r="J3100" s="166">
        <v>660</v>
      </c>
      <c r="K3100" s="357">
        <v>545</v>
      </c>
      <c r="L3100" s="357">
        <v>559</v>
      </c>
      <c r="M3100" s="357">
        <v>660</v>
      </c>
      <c r="N3100" s="357">
        <v>599</v>
      </c>
      <c r="O3100" s="357">
        <v>535</v>
      </c>
      <c r="P3100" s="357">
        <v>560</v>
      </c>
      <c r="Q3100" s="357">
        <v>660</v>
      </c>
      <c r="R3100" s="357">
        <v>493</v>
      </c>
      <c r="S3100" s="362" t="s">
        <v>2207</v>
      </c>
      <c r="T3100" s="362" t="s">
        <v>2207</v>
      </c>
      <c r="U3100" s="362" t="s">
        <v>2207</v>
      </c>
      <c r="V3100" s="362" t="s">
        <v>2207</v>
      </c>
      <c r="W3100" s="362" t="s">
        <v>2207</v>
      </c>
      <c r="X3100" s="357">
        <v>553</v>
      </c>
      <c r="Y3100" s="357">
        <v>594</v>
      </c>
      <c r="Z3100" s="357">
        <v>756</v>
      </c>
      <c r="AA3100" s="357">
        <v>657</v>
      </c>
      <c r="AB3100" s="357">
        <v>585</v>
      </c>
      <c r="AC3100" s="357">
        <v>651</v>
      </c>
      <c r="AD3100" s="357">
        <v>794</v>
      </c>
      <c r="AE3100" s="357">
        <v>692</v>
      </c>
      <c r="AF3100" s="357">
        <v>762</v>
      </c>
      <c r="AG3100" s="357">
        <v>831</v>
      </c>
      <c r="AH3100" s="357">
        <v>1007</v>
      </c>
      <c r="AI3100" s="368" t="s">
        <v>2207</v>
      </c>
      <c r="AJ3100" s="357">
        <v>574</v>
      </c>
      <c r="AK3100" s="357">
        <v>595</v>
      </c>
      <c r="AL3100" s="357">
        <v>757</v>
      </c>
      <c r="AM3100" s="357">
        <v>606</v>
      </c>
      <c r="AN3100" s="357">
        <v>639</v>
      </c>
      <c r="AO3100" s="357">
        <v>762</v>
      </c>
      <c r="AP3100" s="362" t="s">
        <v>2207</v>
      </c>
      <c r="AQ3100" s="362" t="s">
        <v>2207</v>
      </c>
      <c r="AR3100" s="362" t="s">
        <v>2207</v>
      </c>
      <c r="AS3100" s="362" t="s">
        <v>2207</v>
      </c>
      <c r="AT3100" s="105"/>
      <c r="AU3100" s="105" t="s">
        <v>3710</v>
      </c>
      <c r="AV3100" s="126">
        <v>2.5</v>
      </c>
    </row>
    <row r="3101" spans="1:48" ht="23.25" customHeight="1">
      <c r="B3101" s="440"/>
      <c r="D3101" s="105" t="s">
        <v>5479</v>
      </c>
      <c r="E3101" s="13" t="s">
        <v>5479</v>
      </c>
      <c r="F3101" s="2" t="s">
        <v>5480</v>
      </c>
      <c r="G3101">
        <v>2.8000000000000003</v>
      </c>
      <c r="H3101" s="398" t="s">
        <v>2207</v>
      </c>
      <c r="I3101" s="398" t="s">
        <v>2207</v>
      </c>
      <c r="J3101" s="398" t="s">
        <v>2207</v>
      </c>
      <c r="K3101" s="390" t="s">
        <v>2207</v>
      </c>
      <c r="L3101" s="390" t="s">
        <v>2207</v>
      </c>
      <c r="M3101" s="390" t="s">
        <v>2207</v>
      </c>
      <c r="N3101" s="390" t="s">
        <v>2207</v>
      </c>
      <c r="O3101" s="390" t="s">
        <v>2207</v>
      </c>
      <c r="P3101" s="390" t="s">
        <v>2207</v>
      </c>
      <c r="Q3101" s="390" t="s">
        <v>2207</v>
      </c>
      <c r="R3101" s="390" t="s">
        <v>2207</v>
      </c>
      <c r="S3101" s="362" t="s">
        <v>2207</v>
      </c>
      <c r="T3101" s="362" t="s">
        <v>2207</v>
      </c>
      <c r="U3101" s="362" t="s">
        <v>2207</v>
      </c>
      <c r="V3101" s="390" t="s">
        <v>2207</v>
      </c>
      <c r="W3101" s="390" t="s">
        <v>2207</v>
      </c>
      <c r="X3101" s="391">
        <v>577</v>
      </c>
      <c r="Y3101" s="391">
        <v>620</v>
      </c>
      <c r="Z3101" s="391">
        <v>793</v>
      </c>
      <c r="AA3101" s="391">
        <v>687</v>
      </c>
      <c r="AB3101" s="391">
        <v>609</v>
      </c>
      <c r="AC3101" s="391">
        <v>680</v>
      </c>
      <c r="AD3101" s="391">
        <v>831</v>
      </c>
      <c r="AE3101" s="391">
        <v>722</v>
      </c>
      <c r="AF3101" s="391">
        <v>786</v>
      </c>
      <c r="AG3101" s="391">
        <v>860</v>
      </c>
      <c r="AH3101" s="391">
        <v>1044</v>
      </c>
      <c r="AI3101" s="399" t="s">
        <v>2207</v>
      </c>
      <c r="AJ3101" s="391">
        <v>600</v>
      </c>
      <c r="AK3101" s="391">
        <v>621</v>
      </c>
      <c r="AL3101" s="391">
        <v>794</v>
      </c>
      <c r="AM3101" s="391">
        <v>632</v>
      </c>
      <c r="AN3101" s="391">
        <v>667</v>
      </c>
      <c r="AO3101" s="391">
        <v>797</v>
      </c>
      <c r="AP3101" s="390" t="s">
        <v>2207</v>
      </c>
      <c r="AQ3101" s="390" t="s">
        <v>2207</v>
      </c>
      <c r="AR3101" s="390" t="s">
        <v>2207</v>
      </c>
      <c r="AS3101" s="390" t="s">
        <v>2207</v>
      </c>
      <c r="AU3101" s="105" t="s">
        <v>5479</v>
      </c>
      <c r="AV3101" s="126">
        <v>2.8000000000000003</v>
      </c>
    </row>
    <row r="3102" spans="1:48" ht="23.25" customHeight="1">
      <c r="B3102" s="440"/>
      <c r="D3102" s="105" t="s">
        <v>5481</v>
      </c>
      <c r="E3102" s="13" t="s">
        <v>5481</v>
      </c>
      <c r="F3102" s="2" t="s">
        <v>5480</v>
      </c>
      <c r="G3102">
        <v>2.8000000000000003</v>
      </c>
      <c r="H3102" s="398" t="s">
        <v>2207</v>
      </c>
      <c r="I3102" s="398" t="s">
        <v>2207</v>
      </c>
      <c r="J3102" s="398" t="s">
        <v>2207</v>
      </c>
      <c r="K3102" s="390" t="s">
        <v>2207</v>
      </c>
      <c r="L3102" s="390" t="s">
        <v>2207</v>
      </c>
      <c r="M3102" s="390" t="s">
        <v>2207</v>
      </c>
      <c r="N3102" s="390" t="s">
        <v>2207</v>
      </c>
      <c r="O3102" s="390" t="s">
        <v>2207</v>
      </c>
      <c r="P3102" s="390" t="s">
        <v>2207</v>
      </c>
      <c r="Q3102" s="390" t="s">
        <v>2207</v>
      </c>
      <c r="R3102" s="390" t="s">
        <v>2207</v>
      </c>
      <c r="S3102" s="362" t="s">
        <v>2207</v>
      </c>
      <c r="T3102" s="362" t="s">
        <v>2207</v>
      </c>
      <c r="U3102" s="362" t="s">
        <v>2207</v>
      </c>
      <c r="V3102" s="390" t="s">
        <v>2207</v>
      </c>
      <c r="W3102" s="390" t="s">
        <v>2207</v>
      </c>
      <c r="X3102" s="391">
        <v>577</v>
      </c>
      <c r="Y3102" s="391">
        <v>620</v>
      </c>
      <c r="Z3102" s="391">
        <v>793</v>
      </c>
      <c r="AA3102" s="391">
        <v>687</v>
      </c>
      <c r="AB3102" s="391">
        <v>609</v>
      </c>
      <c r="AC3102" s="391">
        <v>680</v>
      </c>
      <c r="AD3102" s="391">
        <v>831</v>
      </c>
      <c r="AE3102" s="391">
        <v>722</v>
      </c>
      <c r="AF3102" s="391">
        <v>786</v>
      </c>
      <c r="AG3102" s="391">
        <v>860</v>
      </c>
      <c r="AH3102" s="391">
        <v>1044</v>
      </c>
      <c r="AI3102" s="399" t="s">
        <v>2207</v>
      </c>
      <c r="AJ3102" s="391">
        <v>600</v>
      </c>
      <c r="AK3102" s="391">
        <v>621</v>
      </c>
      <c r="AL3102" s="391">
        <v>794</v>
      </c>
      <c r="AM3102" s="391">
        <v>632</v>
      </c>
      <c r="AN3102" s="391">
        <v>667</v>
      </c>
      <c r="AO3102" s="391">
        <v>797</v>
      </c>
      <c r="AP3102" s="390" t="s">
        <v>2207</v>
      </c>
      <c r="AQ3102" s="390" t="s">
        <v>2207</v>
      </c>
      <c r="AR3102" s="390" t="s">
        <v>2207</v>
      </c>
      <c r="AS3102" s="390" t="s">
        <v>2207</v>
      </c>
      <c r="AU3102" s="105" t="s">
        <v>5481</v>
      </c>
      <c r="AV3102" s="126">
        <v>2.8000000000000003</v>
      </c>
    </row>
    <row r="3103" spans="1:48" ht="23.25" customHeight="1">
      <c r="B3103" s="440"/>
      <c r="D3103" s="105" t="s">
        <v>5446</v>
      </c>
      <c r="E3103" s="13" t="s">
        <v>5446</v>
      </c>
      <c r="F3103" s="2" t="s">
        <v>5447</v>
      </c>
      <c r="G3103">
        <v>2.8000000000000003</v>
      </c>
      <c r="H3103" s="398" t="s">
        <v>2207</v>
      </c>
      <c r="I3103" s="398" t="s">
        <v>2207</v>
      </c>
      <c r="J3103" s="398" t="s">
        <v>2207</v>
      </c>
      <c r="K3103" s="390" t="s">
        <v>2207</v>
      </c>
      <c r="L3103" s="390" t="s">
        <v>2207</v>
      </c>
      <c r="M3103" s="390" t="s">
        <v>2207</v>
      </c>
      <c r="N3103" s="390" t="s">
        <v>2207</v>
      </c>
      <c r="O3103" s="390" t="s">
        <v>2207</v>
      </c>
      <c r="P3103" s="390" t="s">
        <v>2207</v>
      </c>
      <c r="Q3103" s="390" t="s">
        <v>2207</v>
      </c>
      <c r="R3103" s="390" t="s">
        <v>2207</v>
      </c>
      <c r="S3103" s="362" t="s">
        <v>2207</v>
      </c>
      <c r="T3103" s="362" t="s">
        <v>2207</v>
      </c>
      <c r="U3103" s="362" t="s">
        <v>2207</v>
      </c>
      <c r="V3103" s="390" t="s">
        <v>2207</v>
      </c>
      <c r="W3103" s="390" t="s">
        <v>2207</v>
      </c>
      <c r="X3103" s="391">
        <v>493</v>
      </c>
      <c r="Y3103" s="391">
        <v>534</v>
      </c>
      <c r="Z3103" s="391">
        <v>692</v>
      </c>
      <c r="AA3103" s="391">
        <v>593</v>
      </c>
      <c r="AB3103" s="391">
        <v>493</v>
      </c>
      <c r="AC3103" s="391">
        <v>561</v>
      </c>
      <c r="AD3103" s="391">
        <v>692</v>
      </c>
      <c r="AE3103" s="391">
        <v>593</v>
      </c>
      <c r="AF3103" s="391">
        <v>529</v>
      </c>
      <c r="AG3103" s="391">
        <v>598</v>
      </c>
      <c r="AH3103" s="391">
        <v>734</v>
      </c>
      <c r="AI3103" s="399" t="s">
        <v>2207</v>
      </c>
      <c r="AJ3103" s="391">
        <v>515</v>
      </c>
      <c r="AK3103" s="391">
        <v>535</v>
      </c>
      <c r="AL3103" s="391">
        <v>692</v>
      </c>
      <c r="AM3103" s="391">
        <v>515</v>
      </c>
      <c r="AN3103" s="391">
        <v>551</v>
      </c>
      <c r="AO3103" s="391">
        <v>663</v>
      </c>
      <c r="AP3103" s="390" t="s">
        <v>2207</v>
      </c>
      <c r="AQ3103" s="390" t="s">
        <v>2207</v>
      </c>
      <c r="AR3103" s="390" t="s">
        <v>2207</v>
      </c>
      <c r="AS3103" s="391">
        <v>638</v>
      </c>
      <c r="AU3103" s="105" t="s">
        <v>5446</v>
      </c>
      <c r="AV3103" s="126">
        <v>2.8000000000000003</v>
      </c>
    </row>
    <row r="3104" spans="1:48" ht="23.25" customHeight="1">
      <c r="B3104" s="440"/>
      <c r="D3104" s="105" t="s">
        <v>5448</v>
      </c>
      <c r="E3104" s="13" t="s">
        <v>5448</v>
      </c>
      <c r="F3104" s="2" t="s">
        <v>5447</v>
      </c>
      <c r="G3104">
        <v>2.8000000000000003</v>
      </c>
      <c r="H3104" s="398" t="s">
        <v>2207</v>
      </c>
      <c r="I3104" s="398" t="s">
        <v>2207</v>
      </c>
      <c r="J3104" s="398" t="s">
        <v>2207</v>
      </c>
      <c r="K3104" s="390" t="s">
        <v>2207</v>
      </c>
      <c r="L3104" s="390" t="s">
        <v>2207</v>
      </c>
      <c r="M3104" s="390" t="s">
        <v>2207</v>
      </c>
      <c r="N3104" s="390" t="s">
        <v>2207</v>
      </c>
      <c r="O3104" s="390" t="s">
        <v>2207</v>
      </c>
      <c r="P3104" s="390" t="s">
        <v>2207</v>
      </c>
      <c r="Q3104" s="390" t="s">
        <v>2207</v>
      </c>
      <c r="R3104" s="390" t="s">
        <v>2207</v>
      </c>
      <c r="S3104" s="362" t="s">
        <v>2207</v>
      </c>
      <c r="T3104" s="362" t="s">
        <v>2207</v>
      </c>
      <c r="U3104" s="362" t="s">
        <v>2207</v>
      </c>
      <c r="V3104" s="390" t="s">
        <v>2207</v>
      </c>
      <c r="W3104" s="390" t="s">
        <v>2207</v>
      </c>
      <c r="X3104" s="391">
        <v>493</v>
      </c>
      <c r="Y3104" s="391">
        <v>534</v>
      </c>
      <c r="Z3104" s="391">
        <v>692</v>
      </c>
      <c r="AA3104" s="391">
        <v>593</v>
      </c>
      <c r="AB3104" s="391">
        <v>493</v>
      </c>
      <c r="AC3104" s="391">
        <v>561</v>
      </c>
      <c r="AD3104" s="391">
        <v>692</v>
      </c>
      <c r="AE3104" s="391">
        <v>593</v>
      </c>
      <c r="AF3104" s="391">
        <v>529</v>
      </c>
      <c r="AG3104" s="391">
        <v>598</v>
      </c>
      <c r="AH3104" s="391">
        <v>734</v>
      </c>
      <c r="AI3104" s="399" t="s">
        <v>2207</v>
      </c>
      <c r="AJ3104" s="391">
        <v>515</v>
      </c>
      <c r="AK3104" s="391">
        <v>535</v>
      </c>
      <c r="AL3104" s="391">
        <v>692</v>
      </c>
      <c r="AM3104" s="391">
        <v>515</v>
      </c>
      <c r="AN3104" s="391">
        <v>551</v>
      </c>
      <c r="AO3104" s="391">
        <v>663</v>
      </c>
      <c r="AP3104" s="390" t="s">
        <v>2207</v>
      </c>
      <c r="AQ3104" s="390" t="s">
        <v>2207</v>
      </c>
      <c r="AR3104" s="390" t="s">
        <v>2207</v>
      </c>
      <c r="AS3104" s="391">
        <v>638</v>
      </c>
      <c r="AU3104" s="105" t="s">
        <v>5448</v>
      </c>
      <c r="AV3104" s="126">
        <v>2.8000000000000003</v>
      </c>
    </row>
    <row r="3105" spans="1:48" ht="23.25" customHeight="1">
      <c r="B3105" s="440"/>
      <c r="D3105" s="105" t="s">
        <v>5512</v>
      </c>
      <c r="E3105" s="13" t="s">
        <v>5512</v>
      </c>
      <c r="F3105" s="2" t="s">
        <v>5513</v>
      </c>
      <c r="G3105">
        <v>2.8000000000000003</v>
      </c>
      <c r="H3105" s="398" t="s">
        <v>2207</v>
      </c>
      <c r="I3105" s="398" t="s">
        <v>2207</v>
      </c>
      <c r="J3105" s="398" t="s">
        <v>2207</v>
      </c>
      <c r="K3105" s="390" t="s">
        <v>2207</v>
      </c>
      <c r="L3105" s="390" t="s">
        <v>2207</v>
      </c>
      <c r="M3105" s="390" t="s">
        <v>2207</v>
      </c>
      <c r="N3105" s="390" t="s">
        <v>2207</v>
      </c>
      <c r="O3105" s="390" t="s">
        <v>2207</v>
      </c>
      <c r="P3105" s="390" t="s">
        <v>2207</v>
      </c>
      <c r="Q3105" s="390" t="s">
        <v>2207</v>
      </c>
      <c r="R3105" s="390" t="s">
        <v>2207</v>
      </c>
      <c r="S3105" s="362" t="s">
        <v>2207</v>
      </c>
      <c r="T3105" s="362" t="s">
        <v>2207</v>
      </c>
      <c r="U3105" s="362" t="s">
        <v>2207</v>
      </c>
      <c r="V3105" s="390" t="s">
        <v>2207</v>
      </c>
      <c r="W3105" s="390" t="s">
        <v>2207</v>
      </c>
      <c r="X3105" s="391">
        <v>577</v>
      </c>
      <c r="Y3105" s="391">
        <v>620</v>
      </c>
      <c r="Z3105" s="391">
        <v>793</v>
      </c>
      <c r="AA3105" s="391">
        <v>687</v>
      </c>
      <c r="AB3105" s="391">
        <v>609</v>
      </c>
      <c r="AC3105" s="391">
        <v>680</v>
      </c>
      <c r="AD3105" s="391">
        <v>831</v>
      </c>
      <c r="AE3105" s="391">
        <v>722</v>
      </c>
      <c r="AF3105" s="391">
        <v>786</v>
      </c>
      <c r="AG3105" s="391">
        <v>860</v>
      </c>
      <c r="AH3105" s="391">
        <v>1044</v>
      </c>
      <c r="AI3105" s="399" t="s">
        <v>2207</v>
      </c>
      <c r="AJ3105" s="391">
        <v>600</v>
      </c>
      <c r="AK3105" s="391">
        <v>621</v>
      </c>
      <c r="AL3105" s="391">
        <v>794</v>
      </c>
      <c r="AM3105" s="391">
        <v>632</v>
      </c>
      <c r="AN3105" s="391">
        <v>667</v>
      </c>
      <c r="AO3105" s="391">
        <v>797</v>
      </c>
      <c r="AP3105" s="390" t="s">
        <v>2207</v>
      </c>
      <c r="AQ3105" s="390" t="s">
        <v>2207</v>
      </c>
      <c r="AR3105" s="390" t="s">
        <v>2207</v>
      </c>
      <c r="AS3105" s="390" t="s">
        <v>2207</v>
      </c>
      <c r="AU3105" s="105" t="s">
        <v>5512</v>
      </c>
      <c r="AV3105" s="126">
        <v>2.8000000000000003</v>
      </c>
    </row>
    <row r="3106" spans="1:48" ht="23.25" customHeight="1">
      <c r="B3106" s="440"/>
      <c r="D3106" s="105" t="s">
        <v>5514</v>
      </c>
      <c r="E3106" s="13" t="s">
        <v>5514</v>
      </c>
      <c r="F3106" s="2" t="s">
        <v>5513</v>
      </c>
      <c r="G3106">
        <v>2.8000000000000003</v>
      </c>
      <c r="H3106" s="398" t="s">
        <v>2207</v>
      </c>
      <c r="I3106" s="398" t="s">
        <v>2207</v>
      </c>
      <c r="J3106" s="398" t="s">
        <v>2207</v>
      </c>
      <c r="K3106" s="390" t="s">
        <v>2207</v>
      </c>
      <c r="L3106" s="390" t="s">
        <v>2207</v>
      </c>
      <c r="M3106" s="390" t="s">
        <v>2207</v>
      </c>
      <c r="N3106" s="390" t="s">
        <v>2207</v>
      </c>
      <c r="O3106" s="390" t="s">
        <v>2207</v>
      </c>
      <c r="P3106" s="390" t="s">
        <v>2207</v>
      </c>
      <c r="Q3106" s="390" t="s">
        <v>2207</v>
      </c>
      <c r="R3106" s="390" t="s">
        <v>2207</v>
      </c>
      <c r="S3106" s="362" t="s">
        <v>2207</v>
      </c>
      <c r="T3106" s="362" t="s">
        <v>2207</v>
      </c>
      <c r="U3106" s="362" t="s">
        <v>2207</v>
      </c>
      <c r="V3106" s="390" t="s">
        <v>2207</v>
      </c>
      <c r="W3106" s="390" t="s">
        <v>2207</v>
      </c>
      <c r="X3106" s="391">
        <v>577</v>
      </c>
      <c r="Y3106" s="391">
        <v>620</v>
      </c>
      <c r="Z3106" s="391">
        <v>793</v>
      </c>
      <c r="AA3106" s="391">
        <v>687</v>
      </c>
      <c r="AB3106" s="391">
        <v>609</v>
      </c>
      <c r="AC3106" s="391">
        <v>680</v>
      </c>
      <c r="AD3106" s="391">
        <v>831</v>
      </c>
      <c r="AE3106" s="391">
        <v>722</v>
      </c>
      <c r="AF3106" s="391">
        <v>786</v>
      </c>
      <c r="AG3106" s="391">
        <v>860</v>
      </c>
      <c r="AH3106" s="391">
        <v>1044</v>
      </c>
      <c r="AI3106" s="399" t="s">
        <v>2207</v>
      </c>
      <c r="AJ3106" s="391">
        <v>600</v>
      </c>
      <c r="AK3106" s="391">
        <v>621</v>
      </c>
      <c r="AL3106" s="391">
        <v>794</v>
      </c>
      <c r="AM3106" s="391">
        <v>632</v>
      </c>
      <c r="AN3106" s="391">
        <v>667</v>
      </c>
      <c r="AO3106" s="391">
        <v>797</v>
      </c>
      <c r="AP3106" s="390" t="s">
        <v>2207</v>
      </c>
      <c r="AQ3106" s="390" t="s">
        <v>2207</v>
      </c>
      <c r="AR3106" s="390" t="s">
        <v>2207</v>
      </c>
      <c r="AS3106" s="390" t="s">
        <v>2207</v>
      </c>
      <c r="AU3106" s="105" t="s">
        <v>5514</v>
      </c>
      <c r="AV3106" s="126">
        <v>2.8000000000000003</v>
      </c>
    </row>
    <row r="3107" spans="1:48" ht="23.25" customHeight="1">
      <c r="B3107" s="440"/>
      <c r="D3107" s="105" t="s">
        <v>374</v>
      </c>
      <c r="E3107" s="164" t="s">
        <v>374</v>
      </c>
      <c r="F3107" s="165" t="s">
        <v>1544</v>
      </c>
      <c r="G3107" s="126">
        <v>3</v>
      </c>
      <c r="H3107" s="166">
        <v>598</v>
      </c>
      <c r="I3107" s="166">
        <v>614</v>
      </c>
      <c r="J3107" s="166">
        <v>727</v>
      </c>
      <c r="K3107" s="357">
        <v>598</v>
      </c>
      <c r="L3107" s="357">
        <v>614</v>
      </c>
      <c r="M3107" s="357">
        <v>727</v>
      </c>
      <c r="N3107" s="357">
        <v>660</v>
      </c>
      <c r="O3107" s="357">
        <v>587</v>
      </c>
      <c r="P3107" s="357">
        <v>615</v>
      </c>
      <c r="Q3107" s="357">
        <v>728</v>
      </c>
      <c r="R3107" s="357">
        <v>561</v>
      </c>
      <c r="S3107" s="362" t="s">
        <v>2207</v>
      </c>
      <c r="T3107" s="362" t="s">
        <v>2207</v>
      </c>
      <c r="U3107" s="362" t="s">
        <v>2207</v>
      </c>
      <c r="V3107" s="362" t="s">
        <v>2207</v>
      </c>
      <c r="W3107" s="362" t="s">
        <v>2207</v>
      </c>
      <c r="X3107" s="357">
        <v>601</v>
      </c>
      <c r="Y3107" s="357">
        <v>646</v>
      </c>
      <c r="Z3107" s="357">
        <v>829</v>
      </c>
      <c r="AA3107" s="357">
        <v>716</v>
      </c>
      <c r="AB3107" s="357">
        <v>633</v>
      </c>
      <c r="AC3107" s="357">
        <v>709</v>
      </c>
      <c r="AD3107" s="357">
        <v>867</v>
      </c>
      <c r="AE3107" s="357">
        <v>752</v>
      </c>
      <c r="AF3107" s="357">
        <v>810</v>
      </c>
      <c r="AG3107" s="357">
        <v>889</v>
      </c>
      <c r="AH3107" s="357">
        <v>1080</v>
      </c>
      <c r="AI3107" s="368" t="s">
        <v>2207</v>
      </c>
      <c r="AJ3107" s="357">
        <v>625</v>
      </c>
      <c r="AK3107" s="357">
        <v>647</v>
      </c>
      <c r="AL3107" s="357">
        <v>830</v>
      </c>
      <c r="AM3107" s="357">
        <v>657</v>
      </c>
      <c r="AN3107" s="357">
        <v>695</v>
      </c>
      <c r="AO3107" s="357">
        <v>832</v>
      </c>
      <c r="AP3107" s="362" t="s">
        <v>2207</v>
      </c>
      <c r="AQ3107" s="362" t="s">
        <v>2207</v>
      </c>
      <c r="AR3107" s="362" t="s">
        <v>2207</v>
      </c>
      <c r="AS3107" s="362" t="s">
        <v>2207</v>
      </c>
      <c r="AT3107" s="105"/>
      <c r="AU3107" s="105" t="s">
        <v>374</v>
      </c>
      <c r="AV3107" s="126">
        <v>3</v>
      </c>
    </row>
    <row r="3108" spans="1:48" ht="23.25" customHeight="1">
      <c r="B3108" s="440"/>
      <c r="D3108" s="105" t="s">
        <v>3711</v>
      </c>
      <c r="E3108" s="164" t="s">
        <v>3711</v>
      </c>
      <c r="F3108" s="165" t="s">
        <v>1544</v>
      </c>
      <c r="G3108" s="126">
        <v>3</v>
      </c>
      <c r="H3108" s="166">
        <v>598</v>
      </c>
      <c r="I3108" s="166">
        <v>614</v>
      </c>
      <c r="J3108" s="166">
        <v>727</v>
      </c>
      <c r="K3108" s="357">
        <v>598</v>
      </c>
      <c r="L3108" s="357">
        <v>614</v>
      </c>
      <c r="M3108" s="357">
        <v>727</v>
      </c>
      <c r="N3108" s="357">
        <v>660</v>
      </c>
      <c r="O3108" s="357">
        <v>587</v>
      </c>
      <c r="P3108" s="357">
        <v>615</v>
      </c>
      <c r="Q3108" s="357">
        <v>728</v>
      </c>
      <c r="R3108" s="357">
        <v>561</v>
      </c>
      <c r="S3108" s="362" t="s">
        <v>2207</v>
      </c>
      <c r="T3108" s="362" t="s">
        <v>2207</v>
      </c>
      <c r="U3108" s="362" t="s">
        <v>2207</v>
      </c>
      <c r="V3108" s="362" t="s">
        <v>2207</v>
      </c>
      <c r="W3108" s="362" t="s">
        <v>2207</v>
      </c>
      <c r="X3108" s="357">
        <v>601</v>
      </c>
      <c r="Y3108" s="357">
        <v>646</v>
      </c>
      <c r="Z3108" s="357">
        <v>829</v>
      </c>
      <c r="AA3108" s="357">
        <v>716</v>
      </c>
      <c r="AB3108" s="357">
        <v>633</v>
      </c>
      <c r="AC3108" s="357">
        <v>709</v>
      </c>
      <c r="AD3108" s="357">
        <v>867</v>
      </c>
      <c r="AE3108" s="357">
        <v>752</v>
      </c>
      <c r="AF3108" s="357">
        <v>810</v>
      </c>
      <c r="AG3108" s="357">
        <v>889</v>
      </c>
      <c r="AH3108" s="357">
        <v>1080</v>
      </c>
      <c r="AI3108" s="368" t="s">
        <v>2207</v>
      </c>
      <c r="AJ3108" s="357">
        <v>625</v>
      </c>
      <c r="AK3108" s="357">
        <v>647</v>
      </c>
      <c r="AL3108" s="357">
        <v>830</v>
      </c>
      <c r="AM3108" s="357">
        <v>657</v>
      </c>
      <c r="AN3108" s="357">
        <v>695</v>
      </c>
      <c r="AO3108" s="357">
        <v>832</v>
      </c>
      <c r="AP3108" s="362" t="s">
        <v>2207</v>
      </c>
      <c r="AQ3108" s="362" t="s">
        <v>2207</v>
      </c>
      <c r="AR3108" s="362" t="s">
        <v>2207</v>
      </c>
      <c r="AS3108" s="362" t="s">
        <v>2207</v>
      </c>
      <c r="AT3108" s="105"/>
      <c r="AU3108" s="105" t="s">
        <v>3711</v>
      </c>
      <c r="AV3108" s="126">
        <v>3</v>
      </c>
    </row>
    <row r="3109" spans="1:48" ht="23.25" customHeight="1">
      <c r="A3109" s="396"/>
      <c r="B3109" s="440"/>
      <c r="D3109" s="105" t="s">
        <v>375</v>
      </c>
      <c r="E3109" s="164" t="s">
        <v>375</v>
      </c>
      <c r="F3109" s="165" t="s">
        <v>913</v>
      </c>
      <c r="G3109" s="126">
        <v>3</v>
      </c>
      <c r="H3109" s="166">
        <v>528</v>
      </c>
      <c r="I3109" s="166">
        <v>546</v>
      </c>
      <c r="J3109" s="166">
        <v>648</v>
      </c>
      <c r="K3109" s="357">
        <v>528</v>
      </c>
      <c r="L3109" s="357">
        <v>546</v>
      </c>
      <c r="M3109" s="357">
        <v>648</v>
      </c>
      <c r="N3109" s="357">
        <v>588</v>
      </c>
      <c r="O3109" s="357">
        <v>518</v>
      </c>
      <c r="P3109" s="357">
        <v>546</v>
      </c>
      <c r="Q3109" s="357">
        <v>648</v>
      </c>
      <c r="R3109" s="357">
        <v>507</v>
      </c>
      <c r="S3109" s="362" t="s">
        <v>2207</v>
      </c>
      <c r="T3109" s="362" t="s">
        <v>2207</v>
      </c>
      <c r="U3109" s="362" t="s">
        <v>2207</v>
      </c>
      <c r="V3109" s="362" t="s">
        <v>2207</v>
      </c>
      <c r="W3109" s="362" t="s">
        <v>2207</v>
      </c>
      <c r="X3109" s="357">
        <v>517</v>
      </c>
      <c r="Y3109" s="357">
        <v>560</v>
      </c>
      <c r="Z3109" s="357">
        <v>728</v>
      </c>
      <c r="AA3109" s="357">
        <v>623</v>
      </c>
      <c r="AB3109" s="357">
        <v>517</v>
      </c>
      <c r="AC3109" s="357">
        <v>590</v>
      </c>
      <c r="AD3109" s="357">
        <v>728</v>
      </c>
      <c r="AE3109" s="357">
        <v>623</v>
      </c>
      <c r="AF3109" s="357">
        <v>552</v>
      </c>
      <c r="AG3109" s="357">
        <v>626</v>
      </c>
      <c r="AH3109" s="357">
        <v>771</v>
      </c>
      <c r="AI3109" s="368" t="s">
        <v>2207</v>
      </c>
      <c r="AJ3109" s="357">
        <v>541</v>
      </c>
      <c r="AK3109" s="357">
        <v>561</v>
      </c>
      <c r="AL3109" s="357">
        <v>729</v>
      </c>
      <c r="AM3109" s="357">
        <v>541</v>
      </c>
      <c r="AN3109" s="357">
        <v>579</v>
      </c>
      <c r="AO3109" s="357">
        <v>698</v>
      </c>
      <c r="AP3109" s="362" t="s">
        <v>2207</v>
      </c>
      <c r="AQ3109" s="362" t="s">
        <v>2207</v>
      </c>
      <c r="AR3109" s="362" t="s">
        <v>2207</v>
      </c>
      <c r="AS3109" s="357">
        <v>672</v>
      </c>
      <c r="AT3109" s="105"/>
      <c r="AU3109" s="105" t="s">
        <v>375</v>
      </c>
      <c r="AV3109" s="126">
        <v>3</v>
      </c>
    </row>
    <row r="3110" spans="1:48" ht="23.25" customHeight="1">
      <c r="B3110" s="440"/>
      <c r="D3110" s="105" t="s">
        <v>3712</v>
      </c>
      <c r="E3110" s="164" t="s">
        <v>3712</v>
      </c>
      <c r="F3110" s="165" t="s">
        <v>913</v>
      </c>
      <c r="G3110" s="126">
        <v>3</v>
      </c>
      <c r="H3110" s="166">
        <v>528</v>
      </c>
      <c r="I3110" s="166">
        <v>546</v>
      </c>
      <c r="J3110" s="166">
        <v>648</v>
      </c>
      <c r="K3110" s="357">
        <v>528</v>
      </c>
      <c r="L3110" s="357">
        <v>546</v>
      </c>
      <c r="M3110" s="357">
        <v>648</v>
      </c>
      <c r="N3110" s="357">
        <v>588</v>
      </c>
      <c r="O3110" s="357">
        <v>518</v>
      </c>
      <c r="P3110" s="357">
        <v>546</v>
      </c>
      <c r="Q3110" s="357">
        <v>648</v>
      </c>
      <c r="R3110" s="357">
        <v>507</v>
      </c>
      <c r="S3110" s="362" t="s">
        <v>2207</v>
      </c>
      <c r="T3110" s="362" t="s">
        <v>2207</v>
      </c>
      <c r="U3110" s="362" t="s">
        <v>2207</v>
      </c>
      <c r="V3110" s="362" t="s">
        <v>2207</v>
      </c>
      <c r="W3110" s="362" t="s">
        <v>2207</v>
      </c>
      <c r="X3110" s="357">
        <v>517</v>
      </c>
      <c r="Y3110" s="357">
        <v>560</v>
      </c>
      <c r="Z3110" s="357">
        <v>728</v>
      </c>
      <c r="AA3110" s="357">
        <v>623</v>
      </c>
      <c r="AB3110" s="357">
        <v>517</v>
      </c>
      <c r="AC3110" s="357">
        <v>590</v>
      </c>
      <c r="AD3110" s="357">
        <v>728</v>
      </c>
      <c r="AE3110" s="357">
        <v>623</v>
      </c>
      <c r="AF3110" s="357">
        <v>552</v>
      </c>
      <c r="AG3110" s="357">
        <v>626</v>
      </c>
      <c r="AH3110" s="357">
        <v>771</v>
      </c>
      <c r="AI3110" s="368" t="s">
        <v>2207</v>
      </c>
      <c r="AJ3110" s="357">
        <v>541</v>
      </c>
      <c r="AK3110" s="357">
        <v>561</v>
      </c>
      <c r="AL3110" s="357">
        <v>729</v>
      </c>
      <c r="AM3110" s="357">
        <v>541</v>
      </c>
      <c r="AN3110" s="357">
        <v>579</v>
      </c>
      <c r="AO3110" s="357">
        <v>698</v>
      </c>
      <c r="AP3110" s="362" t="s">
        <v>2207</v>
      </c>
      <c r="AQ3110" s="362" t="s">
        <v>2207</v>
      </c>
      <c r="AR3110" s="362" t="s">
        <v>2207</v>
      </c>
      <c r="AS3110" s="357">
        <v>672</v>
      </c>
      <c r="AT3110" s="105"/>
      <c r="AU3110" s="105" t="s">
        <v>3712</v>
      </c>
      <c r="AV3110" s="126">
        <v>3</v>
      </c>
    </row>
    <row r="3111" spans="1:48" ht="23.25" customHeight="1">
      <c r="B3111" s="440"/>
      <c r="D3111" s="105" t="s">
        <v>377</v>
      </c>
      <c r="E3111" s="164" t="s">
        <v>377</v>
      </c>
      <c r="F3111" s="165" t="s">
        <v>915</v>
      </c>
      <c r="G3111" s="126">
        <v>3</v>
      </c>
      <c r="H3111" s="166">
        <v>598</v>
      </c>
      <c r="I3111" s="166">
        <v>614</v>
      </c>
      <c r="J3111" s="166">
        <v>727</v>
      </c>
      <c r="K3111" s="357">
        <v>598</v>
      </c>
      <c r="L3111" s="357">
        <v>614</v>
      </c>
      <c r="M3111" s="357">
        <v>727</v>
      </c>
      <c r="N3111" s="357">
        <v>660</v>
      </c>
      <c r="O3111" s="357">
        <v>587</v>
      </c>
      <c r="P3111" s="357">
        <v>615</v>
      </c>
      <c r="Q3111" s="357">
        <v>728</v>
      </c>
      <c r="R3111" s="357">
        <v>540</v>
      </c>
      <c r="S3111" s="362" t="s">
        <v>2207</v>
      </c>
      <c r="T3111" s="362" t="s">
        <v>2207</v>
      </c>
      <c r="U3111" s="362" t="s">
        <v>2207</v>
      </c>
      <c r="V3111" s="362" t="s">
        <v>2207</v>
      </c>
      <c r="W3111" s="362" t="s">
        <v>2207</v>
      </c>
      <c r="X3111" s="357">
        <v>601</v>
      </c>
      <c r="Y3111" s="357">
        <v>646</v>
      </c>
      <c r="Z3111" s="357">
        <v>829</v>
      </c>
      <c r="AA3111" s="357">
        <v>716</v>
      </c>
      <c r="AB3111" s="357">
        <v>633</v>
      </c>
      <c r="AC3111" s="357">
        <v>709</v>
      </c>
      <c r="AD3111" s="357">
        <v>867</v>
      </c>
      <c r="AE3111" s="357">
        <v>752</v>
      </c>
      <c r="AF3111" s="357">
        <v>810</v>
      </c>
      <c r="AG3111" s="357">
        <v>889</v>
      </c>
      <c r="AH3111" s="357">
        <v>1080</v>
      </c>
      <c r="AI3111" s="368" t="s">
        <v>2207</v>
      </c>
      <c r="AJ3111" s="357">
        <v>625</v>
      </c>
      <c r="AK3111" s="357">
        <v>647</v>
      </c>
      <c r="AL3111" s="357">
        <v>830</v>
      </c>
      <c r="AM3111" s="357">
        <v>657</v>
      </c>
      <c r="AN3111" s="357">
        <v>695</v>
      </c>
      <c r="AO3111" s="357">
        <v>832</v>
      </c>
      <c r="AP3111" s="362" t="s">
        <v>2207</v>
      </c>
      <c r="AQ3111" s="362" t="s">
        <v>2207</v>
      </c>
      <c r="AR3111" s="362" t="s">
        <v>2207</v>
      </c>
      <c r="AS3111" s="362" t="s">
        <v>2207</v>
      </c>
      <c r="AT3111" s="105"/>
      <c r="AU3111" s="105" t="s">
        <v>377</v>
      </c>
      <c r="AV3111" s="126">
        <v>3</v>
      </c>
    </row>
    <row r="3112" spans="1:48" ht="23.25" customHeight="1">
      <c r="B3112" s="440"/>
      <c r="D3112" s="105" t="s">
        <v>3714</v>
      </c>
      <c r="E3112" s="164" t="s">
        <v>3714</v>
      </c>
      <c r="F3112" s="165" t="s">
        <v>915</v>
      </c>
      <c r="G3112" s="126">
        <v>3</v>
      </c>
      <c r="H3112" s="166">
        <v>598</v>
      </c>
      <c r="I3112" s="166">
        <v>614</v>
      </c>
      <c r="J3112" s="166">
        <v>727</v>
      </c>
      <c r="K3112" s="357">
        <v>598</v>
      </c>
      <c r="L3112" s="357">
        <v>614</v>
      </c>
      <c r="M3112" s="357">
        <v>727</v>
      </c>
      <c r="N3112" s="357">
        <v>660</v>
      </c>
      <c r="O3112" s="357">
        <v>587</v>
      </c>
      <c r="P3112" s="357">
        <v>615</v>
      </c>
      <c r="Q3112" s="357">
        <v>728</v>
      </c>
      <c r="R3112" s="357">
        <v>540</v>
      </c>
      <c r="S3112" s="362" t="s">
        <v>2207</v>
      </c>
      <c r="T3112" s="362" t="s">
        <v>2207</v>
      </c>
      <c r="U3112" s="362" t="s">
        <v>2207</v>
      </c>
      <c r="V3112" s="362" t="s">
        <v>2207</v>
      </c>
      <c r="W3112" s="362" t="s">
        <v>2207</v>
      </c>
      <c r="X3112" s="357">
        <v>601</v>
      </c>
      <c r="Y3112" s="357">
        <v>646</v>
      </c>
      <c r="Z3112" s="357">
        <v>829</v>
      </c>
      <c r="AA3112" s="357">
        <v>716</v>
      </c>
      <c r="AB3112" s="357">
        <v>633</v>
      </c>
      <c r="AC3112" s="357">
        <v>709</v>
      </c>
      <c r="AD3112" s="357">
        <v>867</v>
      </c>
      <c r="AE3112" s="357">
        <v>752</v>
      </c>
      <c r="AF3112" s="357">
        <v>810</v>
      </c>
      <c r="AG3112" s="357">
        <v>889</v>
      </c>
      <c r="AH3112" s="357">
        <v>1080</v>
      </c>
      <c r="AI3112" s="368" t="s">
        <v>2207</v>
      </c>
      <c r="AJ3112" s="357">
        <v>625</v>
      </c>
      <c r="AK3112" s="357">
        <v>647</v>
      </c>
      <c r="AL3112" s="357">
        <v>830</v>
      </c>
      <c r="AM3112" s="357">
        <v>657</v>
      </c>
      <c r="AN3112" s="357">
        <v>695</v>
      </c>
      <c r="AO3112" s="357">
        <v>832</v>
      </c>
      <c r="AP3112" s="362" t="s">
        <v>2207</v>
      </c>
      <c r="AQ3112" s="362" t="s">
        <v>2207</v>
      </c>
      <c r="AR3112" s="362" t="s">
        <v>2207</v>
      </c>
      <c r="AS3112" s="362" t="s">
        <v>2207</v>
      </c>
      <c r="AT3112" s="105"/>
      <c r="AU3112" s="105" t="s">
        <v>3714</v>
      </c>
      <c r="AV3112" s="126">
        <v>3</v>
      </c>
    </row>
    <row r="3113" spans="1:48" ht="23.25" customHeight="1">
      <c r="B3113" s="440"/>
      <c r="D3113" s="105" t="s">
        <v>3160</v>
      </c>
      <c r="E3113" s="164" t="s">
        <v>3160</v>
      </c>
      <c r="F3113" s="165" t="s">
        <v>3839</v>
      </c>
      <c r="G3113" s="126">
        <v>3.3000000000000003</v>
      </c>
      <c r="H3113" s="166">
        <v>633</v>
      </c>
      <c r="I3113" s="166">
        <v>625</v>
      </c>
      <c r="J3113" s="166">
        <v>772</v>
      </c>
      <c r="K3113" s="357">
        <v>633</v>
      </c>
      <c r="L3113" s="357">
        <v>625</v>
      </c>
      <c r="M3113" s="357">
        <v>772</v>
      </c>
      <c r="N3113" s="357">
        <v>726</v>
      </c>
      <c r="O3113" s="357">
        <v>622</v>
      </c>
      <c r="P3113" s="357">
        <v>626</v>
      </c>
      <c r="Q3113" s="357">
        <v>741</v>
      </c>
      <c r="R3113" s="357">
        <v>707</v>
      </c>
      <c r="S3113" s="362" t="s">
        <v>2207</v>
      </c>
      <c r="T3113" s="362" t="s">
        <v>2207</v>
      </c>
      <c r="U3113" s="362" t="s">
        <v>2207</v>
      </c>
      <c r="V3113" s="362" t="s">
        <v>2207</v>
      </c>
      <c r="W3113" s="362" t="s">
        <v>2207</v>
      </c>
      <c r="X3113" s="357">
        <v>672</v>
      </c>
      <c r="Y3113" s="357">
        <v>726</v>
      </c>
      <c r="Z3113" s="357">
        <v>880</v>
      </c>
      <c r="AA3113" s="357">
        <v>778</v>
      </c>
      <c r="AB3113" s="357">
        <v>693</v>
      </c>
      <c r="AC3113" s="357">
        <v>748</v>
      </c>
      <c r="AD3113" s="357">
        <v>906</v>
      </c>
      <c r="AE3113" s="357">
        <v>803</v>
      </c>
      <c r="AF3113" s="357">
        <v>864</v>
      </c>
      <c r="AG3113" s="357">
        <v>922</v>
      </c>
      <c r="AH3113" s="357">
        <v>1111</v>
      </c>
      <c r="AI3113" s="368" t="s">
        <v>2207</v>
      </c>
      <c r="AJ3113" s="357">
        <v>672</v>
      </c>
      <c r="AK3113" s="357">
        <v>726</v>
      </c>
      <c r="AL3113" s="357">
        <v>880</v>
      </c>
      <c r="AM3113" s="357">
        <v>693</v>
      </c>
      <c r="AN3113" s="357">
        <v>734</v>
      </c>
      <c r="AO3113" s="357">
        <v>868</v>
      </c>
      <c r="AP3113" s="362" t="s">
        <v>2207</v>
      </c>
      <c r="AQ3113" s="362" t="s">
        <v>2207</v>
      </c>
      <c r="AR3113" s="362" t="s">
        <v>2207</v>
      </c>
      <c r="AS3113" s="362" t="s">
        <v>2207</v>
      </c>
      <c r="AT3113" s="105"/>
      <c r="AU3113" s="105" t="s">
        <v>3160</v>
      </c>
      <c r="AV3113" s="126">
        <v>3.3000000000000003</v>
      </c>
    </row>
    <row r="3114" spans="1:48" ht="23.25" customHeight="1">
      <c r="B3114" s="440"/>
      <c r="D3114" s="105" t="s">
        <v>3715</v>
      </c>
      <c r="E3114" s="164" t="s">
        <v>3715</v>
      </c>
      <c r="F3114" s="165" t="s">
        <v>3839</v>
      </c>
      <c r="G3114" s="126">
        <v>3.3000000000000003</v>
      </c>
      <c r="H3114" s="166">
        <v>633</v>
      </c>
      <c r="I3114" s="166">
        <v>625</v>
      </c>
      <c r="J3114" s="166">
        <v>772</v>
      </c>
      <c r="K3114" s="357">
        <v>633</v>
      </c>
      <c r="L3114" s="357">
        <v>625</v>
      </c>
      <c r="M3114" s="357">
        <v>772</v>
      </c>
      <c r="N3114" s="357">
        <v>726</v>
      </c>
      <c r="O3114" s="357">
        <v>622</v>
      </c>
      <c r="P3114" s="357">
        <v>626</v>
      </c>
      <c r="Q3114" s="357">
        <v>741</v>
      </c>
      <c r="R3114" s="357">
        <v>707</v>
      </c>
      <c r="S3114" s="362" t="s">
        <v>2207</v>
      </c>
      <c r="T3114" s="362" t="s">
        <v>2207</v>
      </c>
      <c r="U3114" s="362" t="s">
        <v>2207</v>
      </c>
      <c r="V3114" s="362" t="s">
        <v>2207</v>
      </c>
      <c r="W3114" s="362" t="s">
        <v>2207</v>
      </c>
      <c r="X3114" s="357">
        <v>672</v>
      </c>
      <c r="Y3114" s="357">
        <v>726</v>
      </c>
      <c r="Z3114" s="357">
        <v>880</v>
      </c>
      <c r="AA3114" s="357">
        <v>778</v>
      </c>
      <c r="AB3114" s="357">
        <v>693</v>
      </c>
      <c r="AC3114" s="357">
        <v>748</v>
      </c>
      <c r="AD3114" s="357">
        <v>906</v>
      </c>
      <c r="AE3114" s="357">
        <v>803</v>
      </c>
      <c r="AF3114" s="357">
        <v>864</v>
      </c>
      <c r="AG3114" s="357">
        <v>922</v>
      </c>
      <c r="AH3114" s="357">
        <v>1111</v>
      </c>
      <c r="AI3114" s="368" t="s">
        <v>2207</v>
      </c>
      <c r="AJ3114" s="357">
        <v>672</v>
      </c>
      <c r="AK3114" s="357">
        <v>726</v>
      </c>
      <c r="AL3114" s="357">
        <v>880</v>
      </c>
      <c r="AM3114" s="357">
        <v>693</v>
      </c>
      <c r="AN3114" s="357">
        <v>734</v>
      </c>
      <c r="AO3114" s="357">
        <v>868</v>
      </c>
      <c r="AP3114" s="362" t="s">
        <v>2207</v>
      </c>
      <c r="AQ3114" s="362" t="s">
        <v>2207</v>
      </c>
      <c r="AR3114" s="362" t="s">
        <v>2207</v>
      </c>
      <c r="AS3114" s="362" t="s">
        <v>2207</v>
      </c>
      <c r="AT3114" s="105"/>
      <c r="AU3114" s="105" t="s">
        <v>3715</v>
      </c>
      <c r="AV3114" s="126">
        <v>3.3000000000000003</v>
      </c>
    </row>
    <row r="3115" spans="1:48" ht="23.25" customHeight="1">
      <c r="B3115" s="440"/>
      <c r="D3115" s="105" t="s">
        <v>3161</v>
      </c>
      <c r="E3115" s="164" t="s">
        <v>3161</v>
      </c>
      <c r="F3115" s="165" t="s">
        <v>3840</v>
      </c>
      <c r="G3115" s="126">
        <v>3.3000000000000003</v>
      </c>
      <c r="H3115" s="166">
        <v>569</v>
      </c>
      <c r="I3115" s="166">
        <v>562</v>
      </c>
      <c r="J3115" s="166">
        <v>694</v>
      </c>
      <c r="K3115" s="357">
        <v>569</v>
      </c>
      <c r="L3115" s="357">
        <v>562</v>
      </c>
      <c r="M3115" s="357">
        <v>694</v>
      </c>
      <c r="N3115" s="357">
        <v>653</v>
      </c>
      <c r="O3115" s="357">
        <v>558</v>
      </c>
      <c r="P3115" s="357">
        <v>562</v>
      </c>
      <c r="Q3115" s="357">
        <v>671</v>
      </c>
      <c r="R3115" s="357">
        <v>638</v>
      </c>
      <c r="S3115" s="362" t="s">
        <v>2207</v>
      </c>
      <c r="T3115" s="362" t="s">
        <v>2207</v>
      </c>
      <c r="U3115" s="362" t="s">
        <v>2207</v>
      </c>
      <c r="V3115" s="362" t="s">
        <v>2207</v>
      </c>
      <c r="W3115" s="362" t="s">
        <v>2207</v>
      </c>
      <c r="X3115" s="357">
        <v>581</v>
      </c>
      <c r="Y3115" s="357">
        <v>634</v>
      </c>
      <c r="Z3115" s="357">
        <v>771</v>
      </c>
      <c r="AA3115" s="357">
        <v>678</v>
      </c>
      <c r="AB3115" s="357">
        <v>581</v>
      </c>
      <c r="AC3115" s="357">
        <v>641</v>
      </c>
      <c r="AD3115" s="357">
        <v>779</v>
      </c>
      <c r="AE3115" s="357">
        <v>678</v>
      </c>
      <c r="AF3115" s="357">
        <v>615</v>
      </c>
      <c r="AG3115" s="357">
        <v>669</v>
      </c>
      <c r="AH3115" s="357">
        <v>813</v>
      </c>
      <c r="AI3115" s="368" t="s">
        <v>2207</v>
      </c>
      <c r="AJ3115" s="357">
        <v>581</v>
      </c>
      <c r="AK3115" s="357">
        <v>634</v>
      </c>
      <c r="AL3115" s="357">
        <v>771</v>
      </c>
      <c r="AM3115" s="357">
        <v>581</v>
      </c>
      <c r="AN3115" s="357">
        <v>628</v>
      </c>
      <c r="AO3115" s="357">
        <v>747</v>
      </c>
      <c r="AP3115" s="362" t="s">
        <v>2207</v>
      </c>
      <c r="AQ3115" s="362" t="s">
        <v>2207</v>
      </c>
      <c r="AR3115" s="362" t="s">
        <v>2207</v>
      </c>
      <c r="AS3115" s="357">
        <v>714</v>
      </c>
      <c r="AT3115" s="105"/>
      <c r="AU3115" s="105" t="s">
        <v>3161</v>
      </c>
      <c r="AV3115" s="126">
        <v>3.3000000000000003</v>
      </c>
    </row>
    <row r="3116" spans="1:48" ht="23.25" customHeight="1">
      <c r="A3116"/>
      <c r="B3116" s="440"/>
      <c r="D3116" s="105" t="s">
        <v>3716</v>
      </c>
      <c r="E3116" s="164" t="s">
        <v>3716</v>
      </c>
      <c r="F3116" s="165" t="s">
        <v>3840</v>
      </c>
      <c r="G3116" s="126">
        <v>3.3000000000000003</v>
      </c>
      <c r="H3116" s="166">
        <v>569</v>
      </c>
      <c r="I3116" s="166">
        <v>562</v>
      </c>
      <c r="J3116" s="166">
        <v>694</v>
      </c>
      <c r="K3116" s="357">
        <v>569</v>
      </c>
      <c r="L3116" s="357">
        <v>562</v>
      </c>
      <c r="M3116" s="357">
        <v>694</v>
      </c>
      <c r="N3116" s="357">
        <v>653</v>
      </c>
      <c r="O3116" s="357">
        <v>558</v>
      </c>
      <c r="P3116" s="357">
        <v>562</v>
      </c>
      <c r="Q3116" s="357">
        <v>671</v>
      </c>
      <c r="R3116" s="357">
        <v>638</v>
      </c>
      <c r="S3116" s="362" t="s">
        <v>2207</v>
      </c>
      <c r="T3116" s="362" t="s">
        <v>2207</v>
      </c>
      <c r="U3116" s="362" t="s">
        <v>2207</v>
      </c>
      <c r="V3116" s="362" t="s">
        <v>2207</v>
      </c>
      <c r="W3116" s="362" t="s">
        <v>2207</v>
      </c>
      <c r="X3116" s="357">
        <v>581</v>
      </c>
      <c r="Y3116" s="357">
        <v>634</v>
      </c>
      <c r="Z3116" s="357">
        <v>771</v>
      </c>
      <c r="AA3116" s="357">
        <v>678</v>
      </c>
      <c r="AB3116" s="357">
        <v>581</v>
      </c>
      <c r="AC3116" s="357">
        <v>641</v>
      </c>
      <c r="AD3116" s="357">
        <v>779</v>
      </c>
      <c r="AE3116" s="357">
        <v>678</v>
      </c>
      <c r="AF3116" s="357">
        <v>615</v>
      </c>
      <c r="AG3116" s="357">
        <v>669</v>
      </c>
      <c r="AH3116" s="357">
        <v>813</v>
      </c>
      <c r="AI3116" s="368" t="s">
        <v>2207</v>
      </c>
      <c r="AJ3116" s="357">
        <v>581</v>
      </c>
      <c r="AK3116" s="357">
        <v>634</v>
      </c>
      <c r="AL3116" s="357">
        <v>771</v>
      </c>
      <c r="AM3116" s="357">
        <v>581</v>
      </c>
      <c r="AN3116" s="357">
        <v>628</v>
      </c>
      <c r="AO3116" s="357">
        <v>747</v>
      </c>
      <c r="AP3116" s="362" t="s">
        <v>2207</v>
      </c>
      <c r="AQ3116" s="362" t="s">
        <v>2207</v>
      </c>
      <c r="AR3116" s="362" t="s">
        <v>2207</v>
      </c>
      <c r="AS3116" s="357">
        <v>714</v>
      </c>
      <c r="AT3116" s="105"/>
      <c r="AU3116" s="105" t="s">
        <v>3716</v>
      </c>
      <c r="AV3116" s="126">
        <v>3.3000000000000003</v>
      </c>
    </row>
    <row r="3117" spans="1:48" ht="23.25" customHeight="1">
      <c r="A3117"/>
      <c r="B3117" s="440"/>
      <c r="D3117" s="105" t="s">
        <v>3163</v>
      </c>
      <c r="E3117" s="164" t="s">
        <v>3163</v>
      </c>
      <c r="F3117" s="165" t="s">
        <v>3842</v>
      </c>
      <c r="G3117" s="126">
        <v>3.3000000000000003</v>
      </c>
      <c r="H3117" s="166">
        <v>633</v>
      </c>
      <c r="I3117" s="166">
        <v>625</v>
      </c>
      <c r="J3117" s="166">
        <v>772</v>
      </c>
      <c r="K3117" s="357">
        <v>633</v>
      </c>
      <c r="L3117" s="357">
        <v>625</v>
      </c>
      <c r="M3117" s="357">
        <v>772</v>
      </c>
      <c r="N3117" s="357">
        <v>726</v>
      </c>
      <c r="O3117" s="357">
        <v>622</v>
      </c>
      <c r="P3117" s="357">
        <v>626</v>
      </c>
      <c r="Q3117" s="357">
        <v>741</v>
      </c>
      <c r="R3117" s="357">
        <v>707</v>
      </c>
      <c r="S3117" s="362" t="s">
        <v>2207</v>
      </c>
      <c r="T3117" s="362" t="s">
        <v>2207</v>
      </c>
      <c r="U3117" s="362" t="s">
        <v>2207</v>
      </c>
      <c r="V3117" s="362" t="s">
        <v>2207</v>
      </c>
      <c r="W3117" s="362" t="s">
        <v>2207</v>
      </c>
      <c r="X3117" s="357">
        <v>672</v>
      </c>
      <c r="Y3117" s="357">
        <v>726</v>
      </c>
      <c r="Z3117" s="357">
        <v>880</v>
      </c>
      <c r="AA3117" s="357">
        <v>778</v>
      </c>
      <c r="AB3117" s="357">
        <v>693</v>
      </c>
      <c r="AC3117" s="357">
        <v>748</v>
      </c>
      <c r="AD3117" s="357">
        <v>906</v>
      </c>
      <c r="AE3117" s="357">
        <v>803</v>
      </c>
      <c r="AF3117" s="357">
        <v>864</v>
      </c>
      <c r="AG3117" s="357">
        <v>922</v>
      </c>
      <c r="AH3117" s="357">
        <v>1111</v>
      </c>
      <c r="AI3117" s="368" t="s">
        <v>2207</v>
      </c>
      <c r="AJ3117" s="357">
        <v>672</v>
      </c>
      <c r="AK3117" s="357">
        <v>726</v>
      </c>
      <c r="AL3117" s="357">
        <v>880</v>
      </c>
      <c r="AM3117" s="357">
        <v>693</v>
      </c>
      <c r="AN3117" s="357">
        <v>734</v>
      </c>
      <c r="AO3117" s="357">
        <v>868</v>
      </c>
      <c r="AP3117" s="362" t="s">
        <v>2207</v>
      </c>
      <c r="AQ3117" s="362" t="s">
        <v>2207</v>
      </c>
      <c r="AR3117" s="362" t="s">
        <v>2207</v>
      </c>
      <c r="AS3117" s="362" t="s">
        <v>2207</v>
      </c>
      <c r="AT3117" s="105"/>
      <c r="AU3117" s="105" t="s">
        <v>3163</v>
      </c>
      <c r="AV3117" s="126">
        <v>3.3000000000000003</v>
      </c>
    </row>
    <row r="3118" spans="1:48" ht="23.25" customHeight="1">
      <c r="A3118"/>
      <c r="B3118" s="440"/>
      <c r="D3118" s="105" t="s">
        <v>3718</v>
      </c>
      <c r="E3118" s="164" t="s">
        <v>3718</v>
      </c>
      <c r="F3118" s="165" t="s">
        <v>3842</v>
      </c>
      <c r="G3118" s="126">
        <v>3.3000000000000003</v>
      </c>
      <c r="H3118" s="166">
        <v>633</v>
      </c>
      <c r="I3118" s="166">
        <v>625</v>
      </c>
      <c r="J3118" s="166">
        <v>772</v>
      </c>
      <c r="K3118" s="357">
        <v>633</v>
      </c>
      <c r="L3118" s="357">
        <v>625</v>
      </c>
      <c r="M3118" s="357">
        <v>772</v>
      </c>
      <c r="N3118" s="357">
        <v>726</v>
      </c>
      <c r="O3118" s="357">
        <v>622</v>
      </c>
      <c r="P3118" s="357">
        <v>626</v>
      </c>
      <c r="Q3118" s="357">
        <v>741</v>
      </c>
      <c r="R3118" s="357">
        <v>707</v>
      </c>
      <c r="S3118" s="362" t="s">
        <v>2207</v>
      </c>
      <c r="T3118" s="362" t="s">
        <v>2207</v>
      </c>
      <c r="U3118" s="362" t="s">
        <v>2207</v>
      </c>
      <c r="V3118" s="362" t="s">
        <v>2207</v>
      </c>
      <c r="W3118" s="362" t="s">
        <v>2207</v>
      </c>
      <c r="X3118" s="357">
        <v>672</v>
      </c>
      <c r="Y3118" s="357">
        <v>726</v>
      </c>
      <c r="Z3118" s="357">
        <v>880</v>
      </c>
      <c r="AA3118" s="357">
        <v>778</v>
      </c>
      <c r="AB3118" s="357">
        <v>693</v>
      </c>
      <c r="AC3118" s="357">
        <v>748</v>
      </c>
      <c r="AD3118" s="357">
        <v>906</v>
      </c>
      <c r="AE3118" s="357">
        <v>803</v>
      </c>
      <c r="AF3118" s="357">
        <v>864</v>
      </c>
      <c r="AG3118" s="357">
        <v>922</v>
      </c>
      <c r="AH3118" s="357">
        <v>1111</v>
      </c>
      <c r="AI3118" s="368" t="s">
        <v>2207</v>
      </c>
      <c r="AJ3118" s="357">
        <v>672</v>
      </c>
      <c r="AK3118" s="357">
        <v>726</v>
      </c>
      <c r="AL3118" s="357">
        <v>880</v>
      </c>
      <c r="AM3118" s="357">
        <v>693</v>
      </c>
      <c r="AN3118" s="357">
        <v>734</v>
      </c>
      <c r="AO3118" s="357">
        <v>868</v>
      </c>
      <c r="AP3118" s="362" t="s">
        <v>2207</v>
      </c>
      <c r="AQ3118" s="362" t="s">
        <v>2207</v>
      </c>
      <c r="AR3118" s="362" t="s">
        <v>2207</v>
      </c>
      <c r="AS3118" s="362" t="s">
        <v>2207</v>
      </c>
      <c r="AT3118" s="105"/>
      <c r="AU3118" s="105" t="s">
        <v>3718</v>
      </c>
      <c r="AV3118" s="126">
        <v>3.3000000000000003</v>
      </c>
    </row>
    <row r="3119" spans="1:48" ht="23.25" customHeight="1">
      <c r="A3119"/>
      <c r="B3119" s="440"/>
      <c r="D3119" s="105" t="s">
        <v>378</v>
      </c>
      <c r="E3119" s="164" t="s">
        <v>378</v>
      </c>
      <c r="F3119" s="165" t="s">
        <v>1545</v>
      </c>
      <c r="G3119" s="126">
        <v>3.5</v>
      </c>
      <c r="H3119" s="166">
        <v>647</v>
      </c>
      <c r="I3119" s="166">
        <v>667</v>
      </c>
      <c r="J3119" s="166">
        <v>790</v>
      </c>
      <c r="K3119" s="357">
        <v>647</v>
      </c>
      <c r="L3119" s="357">
        <v>667</v>
      </c>
      <c r="M3119" s="357">
        <v>790</v>
      </c>
      <c r="N3119" s="357">
        <v>717</v>
      </c>
      <c r="O3119" s="357">
        <v>635</v>
      </c>
      <c r="P3119" s="357">
        <v>668</v>
      </c>
      <c r="Q3119" s="357">
        <v>791</v>
      </c>
      <c r="R3119" s="357">
        <v>605</v>
      </c>
      <c r="S3119" s="362" t="s">
        <v>2207</v>
      </c>
      <c r="T3119" s="362" t="s">
        <v>2207</v>
      </c>
      <c r="U3119" s="362" t="s">
        <v>2207</v>
      </c>
      <c r="V3119" s="362" t="s">
        <v>2207</v>
      </c>
      <c r="W3119" s="362" t="s">
        <v>2207</v>
      </c>
      <c r="X3119" s="357">
        <v>645</v>
      </c>
      <c r="Y3119" s="357">
        <v>696</v>
      </c>
      <c r="Z3119" s="357">
        <v>899</v>
      </c>
      <c r="AA3119" s="357">
        <v>773</v>
      </c>
      <c r="AB3119" s="357">
        <v>677</v>
      </c>
      <c r="AC3119" s="357">
        <v>763</v>
      </c>
      <c r="AD3119" s="357">
        <v>938</v>
      </c>
      <c r="AE3119" s="357">
        <v>808</v>
      </c>
      <c r="AF3119" s="357">
        <v>854</v>
      </c>
      <c r="AG3119" s="357">
        <v>944</v>
      </c>
      <c r="AH3119" s="357">
        <v>1150</v>
      </c>
      <c r="AI3119" s="368" t="s">
        <v>2207</v>
      </c>
      <c r="AJ3119" s="357">
        <v>673</v>
      </c>
      <c r="AK3119" s="357">
        <v>697</v>
      </c>
      <c r="AL3119" s="357">
        <v>900</v>
      </c>
      <c r="AM3119" s="357">
        <v>705</v>
      </c>
      <c r="AN3119" s="357">
        <v>749</v>
      </c>
      <c r="AO3119" s="357">
        <v>899</v>
      </c>
      <c r="AP3119" s="362" t="s">
        <v>2207</v>
      </c>
      <c r="AQ3119" s="362" t="s">
        <v>2207</v>
      </c>
      <c r="AR3119" s="362" t="s">
        <v>2207</v>
      </c>
      <c r="AS3119" s="362" t="s">
        <v>2207</v>
      </c>
      <c r="AT3119" s="105"/>
      <c r="AU3119" s="105" t="s">
        <v>378</v>
      </c>
      <c r="AV3119" s="126">
        <v>3.5</v>
      </c>
    </row>
    <row r="3120" spans="1:48" ht="23.25" customHeight="1">
      <c r="A3120"/>
      <c r="B3120" s="440"/>
      <c r="D3120" s="105" t="s">
        <v>3719</v>
      </c>
      <c r="E3120" s="164" t="s">
        <v>3719</v>
      </c>
      <c r="F3120" s="165" t="s">
        <v>1545</v>
      </c>
      <c r="G3120" s="126">
        <v>3.5</v>
      </c>
      <c r="H3120" s="166">
        <v>647</v>
      </c>
      <c r="I3120" s="166">
        <v>667</v>
      </c>
      <c r="J3120" s="166">
        <v>790</v>
      </c>
      <c r="K3120" s="357">
        <v>647</v>
      </c>
      <c r="L3120" s="357">
        <v>667</v>
      </c>
      <c r="M3120" s="357">
        <v>790</v>
      </c>
      <c r="N3120" s="357">
        <v>717</v>
      </c>
      <c r="O3120" s="357">
        <v>635</v>
      </c>
      <c r="P3120" s="357">
        <v>668</v>
      </c>
      <c r="Q3120" s="357">
        <v>791</v>
      </c>
      <c r="R3120" s="357">
        <v>605</v>
      </c>
      <c r="S3120" s="362" t="s">
        <v>2207</v>
      </c>
      <c r="T3120" s="362" t="s">
        <v>2207</v>
      </c>
      <c r="U3120" s="362" t="s">
        <v>2207</v>
      </c>
      <c r="V3120" s="362" t="s">
        <v>2207</v>
      </c>
      <c r="W3120" s="362" t="s">
        <v>2207</v>
      </c>
      <c r="X3120" s="357">
        <v>645</v>
      </c>
      <c r="Y3120" s="357">
        <v>696</v>
      </c>
      <c r="Z3120" s="357">
        <v>899</v>
      </c>
      <c r="AA3120" s="357">
        <v>773</v>
      </c>
      <c r="AB3120" s="357">
        <v>677</v>
      </c>
      <c r="AC3120" s="357">
        <v>763</v>
      </c>
      <c r="AD3120" s="357">
        <v>938</v>
      </c>
      <c r="AE3120" s="357">
        <v>808</v>
      </c>
      <c r="AF3120" s="357">
        <v>854</v>
      </c>
      <c r="AG3120" s="357">
        <v>944</v>
      </c>
      <c r="AH3120" s="357">
        <v>1150</v>
      </c>
      <c r="AI3120" s="368" t="s">
        <v>2207</v>
      </c>
      <c r="AJ3120" s="357">
        <v>673</v>
      </c>
      <c r="AK3120" s="357">
        <v>697</v>
      </c>
      <c r="AL3120" s="357">
        <v>900</v>
      </c>
      <c r="AM3120" s="357">
        <v>705</v>
      </c>
      <c r="AN3120" s="357">
        <v>749</v>
      </c>
      <c r="AO3120" s="357">
        <v>899</v>
      </c>
      <c r="AP3120" s="362" t="s">
        <v>2207</v>
      </c>
      <c r="AQ3120" s="362" t="s">
        <v>2207</v>
      </c>
      <c r="AR3120" s="362" t="s">
        <v>2207</v>
      </c>
      <c r="AS3120" s="362" t="s">
        <v>2207</v>
      </c>
      <c r="AT3120" s="105"/>
      <c r="AU3120" s="105" t="s">
        <v>3719</v>
      </c>
      <c r="AV3120" s="126">
        <v>3.5</v>
      </c>
    </row>
    <row r="3121" spans="1:48" ht="23.25" customHeight="1">
      <c r="A3121"/>
      <c r="B3121" s="440"/>
      <c r="D3121" s="105" t="s">
        <v>379</v>
      </c>
      <c r="E3121" s="164" t="s">
        <v>379</v>
      </c>
      <c r="F3121" s="165" t="s">
        <v>916</v>
      </c>
      <c r="G3121" s="126">
        <v>3.5</v>
      </c>
      <c r="H3121" s="166">
        <v>575</v>
      </c>
      <c r="I3121" s="166">
        <v>596</v>
      </c>
      <c r="J3121" s="166">
        <v>710</v>
      </c>
      <c r="K3121" s="357">
        <v>575</v>
      </c>
      <c r="L3121" s="357">
        <v>596</v>
      </c>
      <c r="M3121" s="357">
        <v>710</v>
      </c>
      <c r="N3121" s="357">
        <v>643</v>
      </c>
      <c r="O3121" s="357">
        <v>564</v>
      </c>
      <c r="P3121" s="357">
        <v>596</v>
      </c>
      <c r="Q3121" s="357">
        <v>710</v>
      </c>
      <c r="R3121" s="357">
        <v>549</v>
      </c>
      <c r="S3121" s="362" t="s">
        <v>2207</v>
      </c>
      <c r="T3121" s="362" t="s">
        <v>2207</v>
      </c>
      <c r="U3121" s="362" t="s">
        <v>2207</v>
      </c>
      <c r="V3121" s="362" t="s">
        <v>2207</v>
      </c>
      <c r="W3121" s="362" t="s">
        <v>2207</v>
      </c>
      <c r="X3121" s="357">
        <v>561</v>
      </c>
      <c r="Y3121" s="357">
        <v>610</v>
      </c>
      <c r="Z3121" s="357">
        <v>798</v>
      </c>
      <c r="AA3121" s="357">
        <v>679</v>
      </c>
      <c r="AB3121" s="357">
        <v>561</v>
      </c>
      <c r="AC3121" s="357">
        <v>645</v>
      </c>
      <c r="AD3121" s="357">
        <v>798</v>
      </c>
      <c r="AE3121" s="357">
        <v>679</v>
      </c>
      <c r="AF3121" s="357">
        <v>596</v>
      </c>
      <c r="AG3121" s="357">
        <v>681</v>
      </c>
      <c r="AH3121" s="357">
        <v>841</v>
      </c>
      <c r="AI3121" s="368" t="s">
        <v>2207</v>
      </c>
      <c r="AJ3121" s="357">
        <v>589</v>
      </c>
      <c r="AK3121" s="357">
        <v>611</v>
      </c>
      <c r="AL3121" s="357">
        <v>799</v>
      </c>
      <c r="AM3121" s="357">
        <v>589</v>
      </c>
      <c r="AN3121" s="357">
        <v>633</v>
      </c>
      <c r="AO3121" s="357">
        <v>766</v>
      </c>
      <c r="AP3121" s="362" t="s">
        <v>2207</v>
      </c>
      <c r="AQ3121" s="362" t="s">
        <v>2207</v>
      </c>
      <c r="AR3121" s="362" t="s">
        <v>2207</v>
      </c>
      <c r="AS3121" s="357">
        <v>741</v>
      </c>
      <c r="AT3121" s="105"/>
      <c r="AU3121" s="105" t="s">
        <v>379</v>
      </c>
      <c r="AV3121" s="126">
        <v>3.5</v>
      </c>
    </row>
    <row r="3122" spans="1:48" ht="23.25" customHeight="1">
      <c r="A3122"/>
      <c r="B3122" s="440"/>
      <c r="D3122" s="105" t="s">
        <v>3720</v>
      </c>
      <c r="E3122" s="164" t="s">
        <v>3720</v>
      </c>
      <c r="F3122" s="165" t="s">
        <v>916</v>
      </c>
      <c r="G3122" s="126">
        <v>3.5</v>
      </c>
      <c r="H3122" s="166">
        <v>575</v>
      </c>
      <c r="I3122" s="166">
        <v>596</v>
      </c>
      <c r="J3122" s="166">
        <v>710</v>
      </c>
      <c r="K3122" s="357">
        <v>575</v>
      </c>
      <c r="L3122" s="357">
        <v>596</v>
      </c>
      <c r="M3122" s="357">
        <v>710</v>
      </c>
      <c r="N3122" s="357">
        <v>643</v>
      </c>
      <c r="O3122" s="357">
        <v>564</v>
      </c>
      <c r="P3122" s="357">
        <v>596</v>
      </c>
      <c r="Q3122" s="357">
        <v>710</v>
      </c>
      <c r="R3122" s="357">
        <v>549</v>
      </c>
      <c r="S3122" s="362" t="s">
        <v>2207</v>
      </c>
      <c r="T3122" s="362" t="s">
        <v>2207</v>
      </c>
      <c r="U3122" s="362" t="s">
        <v>2207</v>
      </c>
      <c r="V3122" s="362" t="s">
        <v>2207</v>
      </c>
      <c r="W3122" s="362" t="s">
        <v>2207</v>
      </c>
      <c r="X3122" s="357">
        <v>561</v>
      </c>
      <c r="Y3122" s="357">
        <v>610</v>
      </c>
      <c r="Z3122" s="357">
        <v>798</v>
      </c>
      <c r="AA3122" s="357">
        <v>679</v>
      </c>
      <c r="AB3122" s="357">
        <v>561</v>
      </c>
      <c r="AC3122" s="357">
        <v>645</v>
      </c>
      <c r="AD3122" s="357">
        <v>798</v>
      </c>
      <c r="AE3122" s="357">
        <v>679</v>
      </c>
      <c r="AF3122" s="357">
        <v>596</v>
      </c>
      <c r="AG3122" s="357">
        <v>681</v>
      </c>
      <c r="AH3122" s="357">
        <v>841</v>
      </c>
      <c r="AI3122" s="368" t="s">
        <v>2207</v>
      </c>
      <c r="AJ3122" s="357">
        <v>589</v>
      </c>
      <c r="AK3122" s="357">
        <v>611</v>
      </c>
      <c r="AL3122" s="357">
        <v>799</v>
      </c>
      <c r="AM3122" s="357">
        <v>589</v>
      </c>
      <c r="AN3122" s="357">
        <v>633</v>
      </c>
      <c r="AO3122" s="357">
        <v>766</v>
      </c>
      <c r="AP3122" s="362" t="s">
        <v>2207</v>
      </c>
      <c r="AQ3122" s="362" t="s">
        <v>2207</v>
      </c>
      <c r="AR3122" s="362" t="s">
        <v>2207</v>
      </c>
      <c r="AS3122" s="357">
        <v>741</v>
      </c>
      <c r="AT3122" s="105"/>
      <c r="AU3122" s="105" t="s">
        <v>3720</v>
      </c>
      <c r="AV3122" s="126">
        <v>3.5</v>
      </c>
    </row>
    <row r="3123" spans="1:48" ht="23.25" customHeight="1">
      <c r="A3123"/>
      <c r="B3123" s="440"/>
      <c r="D3123" s="105" t="s">
        <v>381</v>
      </c>
      <c r="E3123" s="164" t="s">
        <v>381</v>
      </c>
      <c r="F3123" s="165" t="s">
        <v>918</v>
      </c>
      <c r="G3123" s="126">
        <v>3.5</v>
      </c>
      <c r="H3123" s="166">
        <v>647</v>
      </c>
      <c r="I3123" s="166">
        <v>667</v>
      </c>
      <c r="J3123" s="166">
        <v>790</v>
      </c>
      <c r="K3123" s="357">
        <v>647</v>
      </c>
      <c r="L3123" s="357">
        <v>667</v>
      </c>
      <c r="M3123" s="357">
        <v>790</v>
      </c>
      <c r="N3123" s="357">
        <v>717</v>
      </c>
      <c r="O3123" s="357">
        <v>635</v>
      </c>
      <c r="P3123" s="357">
        <v>668</v>
      </c>
      <c r="Q3123" s="357">
        <v>791</v>
      </c>
      <c r="R3123" s="357">
        <v>592</v>
      </c>
      <c r="S3123" s="362" t="s">
        <v>2207</v>
      </c>
      <c r="T3123" s="362" t="s">
        <v>2207</v>
      </c>
      <c r="U3123" s="362" t="s">
        <v>2207</v>
      </c>
      <c r="V3123" s="362" t="s">
        <v>2207</v>
      </c>
      <c r="W3123" s="362" t="s">
        <v>2207</v>
      </c>
      <c r="X3123" s="357">
        <v>645</v>
      </c>
      <c r="Y3123" s="357">
        <v>696</v>
      </c>
      <c r="Z3123" s="357">
        <v>899</v>
      </c>
      <c r="AA3123" s="357">
        <v>773</v>
      </c>
      <c r="AB3123" s="357">
        <v>677</v>
      </c>
      <c r="AC3123" s="357">
        <v>763</v>
      </c>
      <c r="AD3123" s="357">
        <v>938</v>
      </c>
      <c r="AE3123" s="357">
        <v>808</v>
      </c>
      <c r="AF3123" s="357">
        <v>854</v>
      </c>
      <c r="AG3123" s="357">
        <v>944</v>
      </c>
      <c r="AH3123" s="357">
        <v>1150</v>
      </c>
      <c r="AI3123" s="368" t="s">
        <v>2207</v>
      </c>
      <c r="AJ3123" s="357">
        <v>673</v>
      </c>
      <c r="AK3123" s="357">
        <v>697</v>
      </c>
      <c r="AL3123" s="357">
        <v>900</v>
      </c>
      <c r="AM3123" s="357">
        <v>705</v>
      </c>
      <c r="AN3123" s="357">
        <v>749</v>
      </c>
      <c r="AO3123" s="357">
        <v>899</v>
      </c>
      <c r="AP3123" s="362" t="s">
        <v>2207</v>
      </c>
      <c r="AQ3123" s="362" t="s">
        <v>2207</v>
      </c>
      <c r="AR3123" s="362" t="s">
        <v>2207</v>
      </c>
      <c r="AS3123" s="362" t="s">
        <v>2207</v>
      </c>
      <c r="AT3123" s="105"/>
      <c r="AU3123" s="105" t="s">
        <v>381</v>
      </c>
      <c r="AV3123" s="126">
        <v>3.5</v>
      </c>
    </row>
    <row r="3124" spans="1:48" ht="23.25" customHeight="1">
      <c r="A3124"/>
      <c r="B3124" s="440"/>
      <c r="D3124" s="105" t="s">
        <v>3722</v>
      </c>
      <c r="E3124" s="164" t="s">
        <v>3722</v>
      </c>
      <c r="F3124" s="165" t="s">
        <v>918</v>
      </c>
      <c r="G3124" s="126">
        <v>3.5</v>
      </c>
      <c r="H3124" s="166">
        <v>647</v>
      </c>
      <c r="I3124" s="166">
        <v>667</v>
      </c>
      <c r="J3124" s="166">
        <v>790</v>
      </c>
      <c r="K3124" s="357">
        <v>647</v>
      </c>
      <c r="L3124" s="357">
        <v>667</v>
      </c>
      <c r="M3124" s="357">
        <v>790</v>
      </c>
      <c r="N3124" s="357">
        <v>717</v>
      </c>
      <c r="O3124" s="357">
        <v>635</v>
      </c>
      <c r="P3124" s="357">
        <v>668</v>
      </c>
      <c r="Q3124" s="357">
        <v>791</v>
      </c>
      <c r="R3124" s="357">
        <v>592</v>
      </c>
      <c r="S3124" s="362" t="s">
        <v>2207</v>
      </c>
      <c r="T3124" s="362" t="s">
        <v>2207</v>
      </c>
      <c r="U3124" s="362" t="s">
        <v>2207</v>
      </c>
      <c r="V3124" s="362" t="s">
        <v>2207</v>
      </c>
      <c r="W3124" s="362" t="s">
        <v>2207</v>
      </c>
      <c r="X3124" s="357">
        <v>645</v>
      </c>
      <c r="Y3124" s="357">
        <v>696</v>
      </c>
      <c r="Z3124" s="357">
        <v>899</v>
      </c>
      <c r="AA3124" s="357">
        <v>773</v>
      </c>
      <c r="AB3124" s="357">
        <v>677</v>
      </c>
      <c r="AC3124" s="357">
        <v>763</v>
      </c>
      <c r="AD3124" s="357">
        <v>938</v>
      </c>
      <c r="AE3124" s="357">
        <v>808</v>
      </c>
      <c r="AF3124" s="357">
        <v>854</v>
      </c>
      <c r="AG3124" s="357">
        <v>944</v>
      </c>
      <c r="AH3124" s="357">
        <v>1150</v>
      </c>
      <c r="AI3124" s="368" t="s">
        <v>2207</v>
      </c>
      <c r="AJ3124" s="357">
        <v>673</v>
      </c>
      <c r="AK3124" s="357">
        <v>697</v>
      </c>
      <c r="AL3124" s="357">
        <v>900</v>
      </c>
      <c r="AM3124" s="357">
        <v>705</v>
      </c>
      <c r="AN3124" s="357">
        <v>749</v>
      </c>
      <c r="AO3124" s="357">
        <v>899</v>
      </c>
      <c r="AP3124" s="362" t="s">
        <v>2207</v>
      </c>
      <c r="AQ3124" s="362" t="s">
        <v>2207</v>
      </c>
      <c r="AR3124" s="362" t="s">
        <v>2207</v>
      </c>
      <c r="AS3124" s="362" t="s">
        <v>2207</v>
      </c>
      <c r="AT3124" s="105"/>
      <c r="AU3124" s="105" t="s">
        <v>3722</v>
      </c>
      <c r="AV3124" s="126">
        <v>3.5</v>
      </c>
    </row>
    <row r="3125" spans="1:48" ht="23.25" customHeight="1">
      <c r="A3125"/>
      <c r="B3125" s="440"/>
      <c r="D3125" s="105" t="s">
        <v>382</v>
      </c>
      <c r="E3125" s="164" t="s">
        <v>382</v>
      </c>
      <c r="F3125" s="165" t="s">
        <v>1546</v>
      </c>
      <c r="G3125" s="126">
        <v>4</v>
      </c>
      <c r="H3125" s="166">
        <v>766</v>
      </c>
      <c r="I3125" s="166">
        <v>787</v>
      </c>
      <c r="J3125" s="166">
        <v>931</v>
      </c>
      <c r="K3125" s="357">
        <v>766</v>
      </c>
      <c r="L3125" s="357">
        <v>787</v>
      </c>
      <c r="M3125" s="357">
        <v>931</v>
      </c>
      <c r="N3125" s="357">
        <v>846</v>
      </c>
      <c r="O3125" s="357">
        <v>752</v>
      </c>
      <c r="P3125" s="357">
        <v>788</v>
      </c>
      <c r="Q3125" s="357">
        <v>932</v>
      </c>
      <c r="R3125" s="357">
        <v>721</v>
      </c>
      <c r="S3125" s="362" t="s">
        <v>2207</v>
      </c>
      <c r="T3125" s="362" t="s">
        <v>2207</v>
      </c>
      <c r="U3125" s="362" t="s">
        <v>2207</v>
      </c>
      <c r="V3125" s="362" t="s">
        <v>2207</v>
      </c>
      <c r="W3125" s="362" t="s">
        <v>2207</v>
      </c>
      <c r="X3125" s="357">
        <v>757</v>
      </c>
      <c r="Y3125" s="357">
        <v>814</v>
      </c>
      <c r="Z3125" s="357">
        <v>1050</v>
      </c>
      <c r="AA3125" s="357">
        <v>904</v>
      </c>
      <c r="AB3125" s="357">
        <v>789</v>
      </c>
      <c r="AC3125" s="357">
        <v>887</v>
      </c>
      <c r="AD3125" s="357">
        <v>1088</v>
      </c>
      <c r="AE3125" s="357">
        <v>939</v>
      </c>
      <c r="AF3125" s="357">
        <v>966</v>
      </c>
      <c r="AG3125" s="357">
        <v>1067</v>
      </c>
      <c r="AH3125" s="357">
        <v>1301</v>
      </c>
      <c r="AI3125" s="368" t="s">
        <v>2207</v>
      </c>
      <c r="AJ3125" s="357">
        <v>789</v>
      </c>
      <c r="AK3125" s="357">
        <v>815</v>
      </c>
      <c r="AL3125" s="357">
        <v>1050</v>
      </c>
      <c r="AM3125" s="357">
        <v>821</v>
      </c>
      <c r="AN3125" s="357">
        <v>870</v>
      </c>
      <c r="AO3125" s="357">
        <v>1043</v>
      </c>
      <c r="AP3125" s="362" t="s">
        <v>2207</v>
      </c>
      <c r="AQ3125" s="362" t="s">
        <v>2207</v>
      </c>
      <c r="AR3125" s="362" t="s">
        <v>2207</v>
      </c>
      <c r="AS3125" s="362" t="s">
        <v>2207</v>
      </c>
      <c r="AT3125" s="105"/>
      <c r="AU3125" s="105" t="s">
        <v>382</v>
      </c>
      <c r="AV3125" s="126">
        <v>4</v>
      </c>
    </row>
    <row r="3126" spans="1:48" ht="23.25" customHeight="1">
      <c r="A3126"/>
      <c r="B3126" s="440"/>
      <c r="D3126" s="105" t="s">
        <v>3723</v>
      </c>
      <c r="E3126" s="164" t="s">
        <v>3723</v>
      </c>
      <c r="F3126" s="165" t="s">
        <v>1546</v>
      </c>
      <c r="G3126" s="126">
        <v>4</v>
      </c>
      <c r="H3126" s="166">
        <v>766</v>
      </c>
      <c r="I3126" s="166">
        <v>787</v>
      </c>
      <c r="J3126" s="166">
        <v>931</v>
      </c>
      <c r="K3126" s="357">
        <v>766</v>
      </c>
      <c r="L3126" s="357">
        <v>787</v>
      </c>
      <c r="M3126" s="357">
        <v>931</v>
      </c>
      <c r="N3126" s="357">
        <v>846</v>
      </c>
      <c r="O3126" s="357">
        <v>752</v>
      </c>
      <c r="P3126" s="357">
        <v>788</v>
      </c>
      <c r="Q3126" s="357">
        <v>932</v>
      </c>
      <c r="R3126" s="357">
        <v>721</v>
      </c>
      <c r="S3126" s="362" t="s">
        <v>2207</v>
      </c>
      <c r="T3126" s="362" t="s">
        <v>2207</v>
      </c>
      <c r="U3126" s="362" t="s">
        <v>2207</v>
      </c>
      <c r="V3126" s="362" t="s">
        <v>2207</v>
      </c>
      <c r="W3126" s="362" t="s">
        <v>2207</v>
      </c>
      <c r="X3126" s="357">
        <v>757</v>
      </c>
      <c r="Y3126" s="357">
        <v>814</v>
      </c>
      <c r="Z3126" s="357">
        <v>1050</v>
      </c>
      <c r="AA3126" s="357">
        <v>904</v>
      </c>
      <c r="AB3126" s="357">
        <v>789</v>
      </c>
      <c r="AC3126" s="357">
        <v>887</v>
      </c>
      <c r="AD3126" s="357">
        <v>1088</v>
      </c>
      <c r="AE3126" s="357">
        <v>939</v>
      </c>
      <c r="AF3126" s="357">
        <v>966</v>
      </c>
      <c r="AG3126" s="357">
        <v>1067</v>
      </c>
      <c r="AH3126" s="357">
        <v>1301</v>
      </c>
      <c r="AI3126" s="368" t="s">
        <v>2207</v>
      </c>
      <c r="AJ3126" s="357">
        <v>789</v>
      </c>
      <c r="AK3126" s="357">
        <v>815</v>
      </c>
      <c r="AL3126" s="357">
        <v>1050</v>
      </c>
      <c r="AM3126" s="357">
        <v>821</v>
      </c>
      <c r="AN3126" s="357">
        <v>870</v>
      </c>
      <c r="AO3126" s="357">
        <v>1043</v>
      </c>
      <c r="AP3126" s="362" t="s">
        <v>2207</v>
      </c>
      <c r="AQ3126" s="362" t="s">
        <v>2207</v>
      </c>
      <c r="AR3126" s="362" t="s">
        <v>2207</v>
      </c>
      <c r="AS3126" s="362" t="s">
        <v>2207</v>
      </c>
      <c r="AT3126" s="105"/>
      <c r="AU3126" s="105" t="s">
        <v>3723</v>
      </c>
      <c r="AV3126" s="126">
        <v>4</v>
      </c>
    </row>
    <row r="3127" spans="1:48" ht="23.25" customHeight="1">
      <c r="A3127"/>
      <c r="B3127" s="440"/>
      <c r="D3127" s="105" t="s">
        <v>383</v>
      </c>
      <c r="E3127" s="164" t="s">
        <v>383</v>
      </c>
      <c r="F3127" s="165" t="s">
        <v>919</v>
      </c>
      <c r="G3127" s="126">
        <v>4</v>
      </c>
      <c r="H3127" s="166">
        <v>692</v>
      </c>
      <c r="I3127" s="166">
        <v>714</v>
      </c>
      <c r="J3127" s="166">
        <v>849</v>
      </c>
      <c r="K3127" s="357">
        <v>692</v>
      </c>
      <c r="L3127" s="357">
        <v>714</v>
      </c>
      <c r="M3127" s="357">
        <v>849</v>
      </c>
      <c r="N3127" s="357">
        <v>770</v>
      </c>
      <c r="O3127" s="357">
        <v>679</v>
      </c>
      <c r="P3127" s="357">
        <v>714</v>
      </c>
      <c r="Q3127" s="357">
        <v>849</v>
      </c>
      <c r="R3127" s="357">
        <v>663</v>
      </c>
      <c r="S3127" s="362" t="s">
        <v>2207</v>
      </c>
      <c r="T3127" s="362" t="s">
        <v>2207</v>
      </c>
      <c r="U3127" s="362" t="s">
        <v>2207</v>
      </c>
      <c r="V3127" s="362" t="s">
        <v>2207</v>
      </c>
      <c r="W3127" s="362" t="s">
        <v>2207</v>
      </c>
      <c r="X3127" s="357">
        <v>673</v>
      </c>
      <c r="Y3127" s="357">
        <v>728</v>
      </c>
      <c r="Z3127" s="357">
        <v>949</v>
      </c>
      <c r="AA3127" s="357">
        <v>810</v>
      </c>
      <c r="AB3127" s="357">
        <v>673</v>
      </c>
      <c r="AC3127" s="357">
        <v>768</v>
      </c>
      <c r="AD3127" s="357">
        <v>949</v>
      </c>
      <c r="AE3127" s="357">
        <v>810</v>
      </c>
      <c r="AF3127" s="357">
        <v>709</v>
      </c>
      <c r="AG3127" s="357">
        <v>804</v>
      </c>
      <c r="AH3127" s="357">
        <v>991</v>
      </c>
      <c r="AI3127" s="368" t="s">
        <v>2207</v>
      </c>
      <c r="AJ3127" s="357">
        <v>704</v>
      </c>
      <c r="AK3127" s="357">
        <v>729</v>
      </c>
      <c r="AL3127" s="357">
        <v>949</v>
      </c>
      <c r="AM3127" s="357">
        <v>704</v>
      </c>
      <c r="AN3127" s="357">
        <v>754</v>
      </c>
      <c r="AO3127" s="357">
        <v>910</v>
      </c>
      <c r="AP3127" s="362" t="s">
        <v>2207</v>
      </c>
      <c r="AQ3127" s="362" t="s">
        <v>2207</v>
      </c>
      <c r="AR3127" s="362" t="s">
        <v>2207</v>
      </c>
      <c r="AS3127" s="357">
        <v>880</v>
      </c>
      <c r="AT3127" s="105"/>
      <c r="AU3127" s="105" t="s">
        <v>383</v>
      </c>
      <c r="AV3127" s="126">
        <v>4</v>
      </c>
    </row>
    <row r="3128" spans="1:48" ht="23.25" customHeight="1">
      <c r="B3128" s="440"/>
      <c r="D3128" s="105" t="s">
        <v>3724</v>
      </c>
      <c r="E3128" s="164" t="s">
        <v>3724</v>
      </c>
      <c r="F3128" s="165" t="s">
        <v>919</v>
      </c>
      <c r="G3128" s="126">
        <v>4</v>
      </c>
      <c r="H3128" s="166">
        <v>692</v>
      </c>
      <c r="I3128" s="166">
        <v>714</v>
      </c>
      <c r="J3128" s="166">
        <v>849</v>
      </c>
      <c r="K3128" s="357">
        <v>692</v>
      </c>
      <c r="L3128" s="357">
        <v>714</v>
      </c>
      <c r="M3128" s="357">
        <v>849</v>
      </c>
      <c r="N3128" s="357">
        <v>770</v>
      </c>
      <c r="O3128" s="357">
        <v>679</v>
      </c>
      <c r="P3128" s="357">
        <v>714</v>
      </c>
      <c r="Q3128" s="357">
        <v>849</v>
      </c>
      <c r="R3128" s="357">
        <v>663</v>
      </c>
      <c r="S3128" s="362" t="s">
        <v>2207</v>
      </c>
      <c r="T3128" s="362" t="s">
        <v>2207</v>
      </c>
      <c r="U3128" s="362" t="s">
        <v>2207</v>
      </c>
      <c r="V3128" s="362" t="s">
        <v>2207</v>
      </c>
      <c r="W3128" s="362" t="s">
        <v>2207</v>
      </c>
      <c r="X3128" s="357">
        <v>673</v>
      </c>
      <c r="Y3128" s="357">
        <v>728</v>
      </c>
      <c r="Z3128" s="357">
        <v>949</v>
      </c>
      <c r="AA3128" s="357">
        <v>810</v>
      </c>
      <c r="AB3128" s="357">
        <v>673</v>
      </c>
      <c r="AC3128" s="357">
        <v>768</v>
      </c>
      <c r="AD3128" s="357">
        <v>949</v>
      </c>
      <c r="AE3128" s="357">
        <v>810</v>
      </c>
      <c r="AF3128" s="357">
        <v>709</v>
      </c>
      <c r="AG3128" s="357">
        <v>804</v>
      </c>
      <c r="AH3128" s="357">
        <v>991</v>
      </c>
      <c r="AI3128" s="368" t="s">
        <v>2207</v>
      </c>
      <c r="AJ3128" s="357">
        <v>704</v>
      </c>
      <c r="AK3128" s="357">
        <v>729</v>
      </c>
      <c r="AL3128" s="357">
        <v>949</v>
      </c>
      <c r="AM3128" s="357">
        <v>704</v>
      </c>
      <c r="AN3128" s="357">
        <v>754</v>
      </c>
      <c r="AO3128" s="357">
        <v>910</v>
      </c>
      <c r="AP3128" s="362" t="s">
        <v>2207</v>
      </c>
      <c r="AQ3128" s="362" t="s">
        <v>2207</v>
      </c>
      <c r="AR3128" s="362" t="s">
        <v>2207</v>
      </c>
      <c r="AS3128" s="357">
        <v>880</v>
      </c>
      <c r="AT3128" s="105"/>
      <c r="AU3128" s="105" t="s">
        <v>3724</v>
      </c>
      <c r="AV3128" s="126">
        <v>4</v>
      </c>
    </row>
    <row r="3129" spans="1:48" ht="23.25" customHeight="1">
      <c r="B3129" s="440"/>
      <c r="D3129" s="105" t="s">
        <v>384</v>
      </c>
      <c r="E3129" s="164" t="s">
        <v>384</v>
      </c>
      <c r="F3129" s="165" t="s">
        <v>920</v>
      </c>
      <c r="G3129" s="126">
        <v>4</v>
      </c>
      <c r="H3129" s="166">
        <v>766</v>
      </c>
      <c r="I3129" s="166">
        <v>787</v>
      </c>
      <c r="J3129" s="166">
        <v>931</v>
      </c>
      <c r="K3129" s="357">
        <v>766</v>
      </c>
      <c r="L3129" s="357">
        <v>787</v>
      </c>
      <c r="M3129" s="357">
        <v>931</v>
      </c>
      <c r="N3129" s="357">
        <v>846</v>
      </c>
      <c r="O3129" s="357">
        <v>752</v>
      </c>
      <c r="P3129" s="357">
        <v>788</v>
      </c>
      <c r="Q3129" s="357">
        <v>932</v>
      </c>
      <c r="R3129" s="357">
        <v>707</v>
      </c>
      <c r="S3129" s="362" t="s">
        <v>2207</v>
      </c>
      <c r="T3129" s="362" t="s">
        <v>2207</v>
      </c>
      <c r="U3129" s="362" t="s">
        <v>2207</v>
      </c>
      <c r="V3129" s="362" t="s">
        <v>2207</v>
      </c>
      <c r="W3129" s="362" t="s">
        <v>2207</v>
      </c>
      <c r="X3129" s="357">
        <v>757</v>
      </c>
      <c r="Y3129" s="357">
        <v>814</v>
      </c>
      <c r="Z3129" s="357">
        <v>1050</v>
      </c>
      <c r="AA3129" s="357">
        <v>904</v>
      </c>
      <c r="AB3129" s="357">
        <v>789</v>
      </c>
      <c r="AC3129" s="357">
        <v>887</v>
      </c>
      <c r="AD3129" s="357">
        <v>1088</v>
      </c>
      <c r="AE3129" s="357">
        <v>939</v>
      </c>
      <c r="AF3129" s="357">
        <v>966</v>
      </c>
      <c r="AG3129" s="357">
        <v>1067</v>
      </c>
      <c r="AH3129" s="357">
        <v>1301</v>
      </c>
      <c r="AI3129" s="368" t="s">
        <v>2207</v>
      </c>
      <c r="AJ3129" s="357">
        <v>789</v>
      </c>
      <c r="AK3129" s="357">
        <v>815</v>
      </c>
      <c r="AL3129" s="357">
        <v>1050</v>
      </c>
      <c r="AM3129" s="357">
        <v>821</v>
      </c>
      <c r="AN3129" s="357">
        <v>870</v>
      </c>
      <c r="AO3129" s="357">
        <v>1043</v>
      </c>
      <c r="AP3129" s="362" t="s">
        <v>2207</v>
      </c>
      <c r="AQ3129" s="362" t="s">
        <v>2207</v>
      </c>
      <c r="AR3129" s="362" t="s">
        <v>2207</v>
      </c>
      <c r="AS3129" s="362" t="s">
        <v>2207</v>
      </c>
      <c r="AT3129" s="105"/>
      <c r="AU3129" s="105" t="s">
        <v>384</v>
      </c>
      <c r="AV3129" s="126">
        <v>4</v>
      </c>
    </row>
    <row r="3130" spans="1:48" ht="23.25" customHeight="1">
      <c r="B3130" s="440"/>
      <c r="D3130" s="105" t="s">
        <v>3725</v>
      </c>
      <c r="E3130" s="164" t="s">
        <v>3725</v>
      </c>
      <c r="F3130" s="165" t="s">
        <v>920</v>
      </c>
      <c r="G3130" s="126">
        <v>4</v>
      </c>
      <c r="H3130" s="166">
        <v>766</v>
      </c>
      <c r="I3130" s="166">
        <v>787</v>
      </c>
      <c r="J3130" s="166">
        <v>931</v>
      </c>
      <c r="K3130" s="357">
        <v>766</v>
      </c>
      <c r="L3130" s="357">
        <v>787</v>
      </c>
      <c r="M3130" s="357">
        <v>931</v>
      </c>
      <c r="N3130" s="357">
        <v>846</v>
      </c>
      <c r="O3130" s="357">
        <v>752</v>
      </c>
      <c r="P3130" s="357">
        <v>788</v>
      </c>
      <c r="Q3130" s="357">
        <v>932</v>
      </c>
      <c r="R3130" s="357">
        <v>707</v>
      </c>
      <c r="S3130" s="362" t="s">
        <v>2207</v>
      </c>
      <c r="T3130" s="362" t="s">
        <v>2207</v>
      </c>
      <c r="U3130" s="362" t="s">
        <v>2207</v>
      </c>
      <c r="V3130" s="362" t="s">
        <v>2207</v>
      </c>
      <c r="W3130" s="362" t="s">
        <v>2207</v>
      </c>
      <c r="X3130" s="357">
        <v>757</v>
      </c>
      <c r="Y3130" s="357">
        <v>814</v>
      </c>
      <c r="Z3130" s="357">
        <v>1050</v>
      </c>
      <c r="AA3130" s="357">
        <v>904</v>
      </c>
      <c r="AB3130" s="357">
        <v>789</v>
      </c>
      <c r="AC3130" s="357">
        <v>887</v>
      </c>
      <c r="AD3130" s="357">
        <v>1088</v>
      </c>
      <c r="AE3130" s="357">
        <v>939</v>
      </c>
      <c r="AF3130" s="357">
        <v>966</v>
      </c>
      <c r="AG3130" s="357">
        <v>1067</v>
      </c>
      <c r="AH3130" s="357">
        <v>1301</v>
      </c>
      <c r="AI3130" s="368" t="s">
        <v>2207</v>
      </c>
      <c r="AJ3130" s="357">
        <v>789</v>
      </c>
      <c r="AK3130" s="357">
        <v>815</v>
      </c>
      <c r="AL3130" s="357">
        <v>1050</v>
      </c>
      <c r="AM3130" s="357">
        <v>821</v>
      </c>
      <c r="AN3130" s="357">
        <v>870</v>
      </c>
      <c r="AO3130" s="357">
        <v>1043</v>
      </c>
      <c r="AP3130" s="362" t="s">
        <v>2207</v>
      </c>
      <c r="AQ3130" s="362" t="s">
        <v>2207</v>
      </c>
      <c r="AR3130" s="362" t="s">
        <v>2207</v>
      </c>
      <c r="AS3130" s="362" t="s">
        <v>2207</v>
      </c>
      <c r="AT3130" s="105"/>
      <c r="AU3130" s="105" t="s">
        <v>3725</v>
      </c>
      <c r="AV3130" s="126">
        <v>4</v>
      </c>
    </row>
    <row r="3131" spans="1:48" ht="23.25" customHeight="1">
      <c r="B3131" s="440"/>
      <c r="D3131" s="105" t="s">
        <v>385</v>
      </c>
      <c r="E3131" s="164" t="s">
        <v>385</v>
      </c>
      <c r="F3131" s="165" t="s">
        <v>1547</v>
      </c>
      <c r="G3131" s="126">
        <v>4.3999999999999995</v>
      </c>
      <c r="H3131" s="166">
        <v>789</v>
      </c>
      <c r="I3131" s="166">
        <v>812</v>
      </c>
      <c r="J3131" s="166">
        <v>962</v>
      </c>
      <c r="K3131" s="357">
        <v>789</v>
      </c>
      <c r="L3131" s="357">
        <v>812</v>
      </c>
      <c r="M3131" s="357">
        <v>962</v>
      </c>
      <c r="N3131" s="357">
        <v>874</v>
      </c>
      <c r="O3131" s="357">
        <v>774</v>
      </c>
      <c r="P3131" s="357">
        <v>813</v>
      </c>
      <c r="Q3131" s="357">
        <v>963</v>
      </c>
      <c r="R3131" s="357">
        <v>740</v>
      </c>
      <c r="S3131" s="362" t="s">
        <v>2207</v>
      </c>
      <c r="T3131" s="362" t="s">
        <v>2207</v>
      </c>
      <c r="U3131" s="362" t="s">
        <v>2207</v>
      </c>
      <c r="V3131" s="362" t="s">
        <v>2207</v>
      </c>
      <c r="W3131" s="362" t="s">
        <v>2207</v>
      </c>
      <c r="X3131" s="357">
        <v>786</v>
      </c>
      <c r="Y3131" s="357">
        <v>847</v>
      </c>
      <c r="Z3131" s="357">
        <v>1095</v>
      </c>
      <c r="AA3131" s="357">
        <v>941</v>
      </c>
      <c r="AB3131" s="357">
        <v>808</v>
      </c>
      <c r="AC3131" s="357">
        <v>913</v>
      </c>
      <c r="AD3131" s="357">
        <v>1122</v>
      </c>
      <c r="AE3131" s="357">
        <v>966</v>
      </c>
      <c r="AF3131" s="357">
        <v>985</v>
      </c>
      <c r="AG3131" s="357">
        <v>1093</v>
      </c>
      <c r="AH3131" s="357">
        <v>1335</v>
      </c>
      <c r="AI3131" s="368" t="s">
        <v>2207</v>
      </c>
      <c r="AJ3131" s="357">
        <v>820</v>
      </c>
      <c r="AK3131" s="357">
        <v>847</v>
      </c>
      <c r="AL3131" s="357">
        <v>1096</v>
      </c>
      <c r="AM3131" s="357">
        <v>842</v>
      </c>
      <c r="AN3131" s="357">
        <v>896</v>
      </c>
      <c r="AO3131" s="357">
        <v>1076</v>
      </c>
      <c r="AP3131" s="362" t="s">
        <v>2207</v>
      </c>
      <c r="AQ3131" s="362" t="s">
        <v>2207</v>
      </c>
      <c r="AR3131" s="362" t="s">
        <v>2207</v>
      </c>
      <c r="AS3131" s="362" t="s">
        <v>2207</v>
      </c>
      <c r="AT3131" s="105"/>
      <c r="AU3131" s="105" t="s">
        <v>385</v>
      </c>
      <c r="AV3131" s="126">
        <v>4.3999999999999995</v>
      </c>
    </row>
    <row r="3132" spans="1:48" ht="23.25" customHeight="1">
      <c r="B3132" s="440"/>
      <c r="D3132" s="105" t="s">
        <v>3726</v>
      </c>
      <c r="E3132" s="164" t="s">
        <v>3726</v>
      </c>
      <c r="F3132" s="165" t="s">
        <v>1547</v>
      </c>
      <c r="G3132" s="126">
        <v>4.3999999999999995</v>
      </c>
      <c r="H3132" s="166">
        <v>789</v>
      </c>
      <c r="I3132" s="166">
        <v>812</v>
      </c>
      <c r="J3132" s="166">
        <v>962</v>
      </c>
      <c r="K3132" s="357">
        <v>789</v>
      </c>
      <c r="L3132" s="357">
        <v>812</v>
      </c>
      <c r="M3132" s="357">
        <v>962</v>
      </c>
      <c r="N3132" s="357">
        <v>874</v>
      </c>
      <c r="O3132" s="357">
        <v>774</v>
      </c>
      <c r="P3132" s="357">
        <v>813</v>
      </c>
      <c r="Q3132" s="357">
        <v>963</v>
      </c>
      <c r="R3132" s="357">
        <v>740</v>
      </c>
      <c r="S3132" s="362" t="s">
        <v>2207</v>
      </c>
      <c r="T3132" s="362" t="s">
        <v>2207</v>
      </c>
      <c r="U3132" s="362" t="s">
        <v>2207</v>
      </c>
      <c r="V3132" s="362" t="s">
        <v>2207</v>
      </c>
      <c r="W3132" s="362" t="s">
        <v>2207</v>
      </c>
      <c r="X3132" s="357">
        <v>786</v>
      </c>
      <c r="Y3132" s="357">
        <v>847</v>
      </c>
      <c r="Z3132" s="357">
        <v>1095</v>
      </c>
      <c r="AA3132" s="357">
        <v>941</v>
      </c>
      <c r="AB3132" s="357">
        <v>808</v>
      </c>
      <c r="AC3132" s="357">
        <v>913</v>
      </c>
      <c r="AD3132" s="357">
        <v>1122</v>
      </c>
      <c r="AE3132" s="357">
        <v>966</v>
      </c>
      <c r="AF3132" s="357">
        <v>985</v>
      </c>
      <c r="AG3132" s="357">
        <v>1093</v>
      </c>
      <c r="AH3132" s="357">
        <v>1335</v>
      </c>
      <c r="AI3132" s="368" t="s">
        <v>2207</v>
      </c>
      <c r="AJ3132" s="357">
        <v>820</v>
      </c>
      <c r="AK3132" s="357">
        <v>847</v>
      </c>
      <c r="AL3132" s="357">
        <v>1096</v>
      </c>
      <c r="AM3132" s="357">
        <v>842</v>
      </c>
      <c r="AN3132" s="357">
        <v>896</v>
      </c>
      <c r="AO3132" s="357">
        <v>1076</v>
      </c>
      <c r="AP3132" s="362" t="s">
        <v>2207</v>
      </c>
      <c r="AQ3132" s="362" t="s">
        <v>2207</v>
      </c>
      <c r="AR3132" s="362" t="s">
        <v>2207</v>
      </c>
      <c r="AS3132" s="362" t="s">
        <v>2207</v>
      </c>
      <c r="AT3132" s="105"/>
      <c r="AU3132" s="105" t="s">
        <v>3726</v>
      </c>
      <c r="AV3132" s="126">
        <v>4.3999999999999995</v>
      </c>
    </row>
    <row r="3133" spans="1:48" ht="23.25" customHeight="1">
      <c r="B3133" s="440"/>
      <c r="D3133" s="105" t="s">
        <v>386</v>
      </c>
      <c r="E3133" s="164" t="s">
        <v>386</v>
      </c>
      <c r="F3133" s="165" t="s">
        <v>921</v>
      </c>
      <c r="G3133" s="126">
        <v>4.3999999999999995</v>
      </c>
      <c r="H3133" s="166">
        <v>714</v>
      </c>
      <c r="I3133" s="166">
        <v>738</v>
      </c>
      <c r="J3133" s="166">
        <v>878</v>
      </c>
      <c r="K3133" s="357">
        <v>714</v>
      </c>
      <c r="L3133" s="357">
        <v>738</v>
      </c>
      <c r="M3133" s="357">
        <v>878</v>
      </c>
      <c r="N3133" s="357">
        <v>796</v>
      </c>
      <c r="O3133" s="357">
        <v>700</v>
      </c>
      <c r="P3133" s="357">
        <v>738</v>
      </c>
      <c r="Q3133" s="357">
        <v>878</v>
      </c>
      <c r="R3133" s="357">
        <v>681</v>
      </c>
      <c r="S3133" s="362" t="s">
        <v>2207</v>
      </c>
      <c r="T3133" s="362" t="s">
        <v>2207</v>
      </c>
      <c r="U3133" s="362" t="s">
        <v>2207</v>
      </c>
      <c r="V3133" s="362" t="s">
        <v>2207</v>
      </c>
      <c r="W3133" s="362" t="s">
        <v>2207</v>
      </c>
      <c r="X3133" s="357">
        <v>692</v>
      </c>
      <c r="Y3133" s="357">
        <v>751</v>
      </c>
      <c r="Z3133" s="357">
        <v>983</v>
      </c>
      <c r="AA3133" s="357">
        <v>837</v>
      </c>
      <c r="AB3133" s="357">
        <v>692</v>
      </c>
      <c r="AC3133" s="357">
        <v>794</v>
      </c>
      <c r="AD3133" s="357">
        <v>983</v>
      </c>
      <c r="AE3133" s="357">
        <v>837</v>
      </c>
      <c r="AF3133" s="357">
        <v>728</v>
      </c>
      <c r="AG3133" s="357">
        <v>830</v>
      </c>
      <c r="AH3133" s="357">
        <v>1025</v>
      </c>
      <c r="AI3133" s="368" t="s">
        <v>2207</v>
      </c>
      <c r="AJ3133" s="357">
        <v>726</v>
      </c>
      <c r="AK3133" s="357">
        <v>752</v>
      </c>
      <c r="AL3133" s="357">
        <v>983</v>
      </c>
      <c r="AM3133" s="357">
        <v>726</v>
      </c>
      <c r="AN3133" s="357">
        <v>779</v>
      </c>
      <c r="AO3133" s="357">
        <v>942</v>
      </c>
      <c r="AP3133" s="362" t="s">
        <v>2207</v>
      </c>
      <c r="AQ3133" s="362" t="s">
        <v>2207</v>
      </c>
      <c r="AR3133" s="362" t="s">
        <v>2207</v>
      </c>
      <c r="AS3133" s="357">
        <v>866</v>
      </c>
      <c r="AT3133" s="105"/>
      <c r="AU3133" s="105" t="s">
        <v>386</v>
      </c>
      <c r="AV3133" s="126">
        <v>4.3999999999999995</v>
      </c>
    </row>
    <row r="3134" spans="1:48" ht="23.25" customHeight="1">
      <c r="B3134" s="440"/>
      <c r="D3134" s="105" t="s">
        <v>3727</v>
      </c>
      <c r="E3134" s="164" t="s">
        <v>3727</v>
      </c>
      <c r="F3134" s="165" t="s">
        <v>921</v>
      </c>
      <c r="G3134" s="126">
        <v>4.3999999999999995</v>
      </c>
      <c r="H3134" s="166">
        <v>714</v>
      </c>
      <c r="I3134" s="166">
        <v>738</v>
      </c>
      <c r="J3134" s="166">
        <v>878</v>
      </c>
      <c r="K3134" s="357">
        <v>714</v>
      </c>
      <c r="L3134" s="357">
        <v>738</v>
      </c>
      <c r="M3134" s="357">
        <v>878</v>
      </c>
      <c r="N3134" s="357">
        <v>796</v>
      </c>
      <c r="O3134" s="357">
        <v>700</v>
      </c>
      <c r="P3134" s="357">
        <v>738</v>
      </c>
      <c r="Q3134" s="357">
        <v>878</v>
      </c>
      <c r="R3134" s="357">
        <v>681</v>
      </c>
      <c r="S3134" s="362" t="s">
        <v>2207</v>
      </c>
      <c r="T3134" s="362" t="s">
        <v>2207</v>
      </c>
      <c r="U3134" s="362" t="s">
        <v>2207</v>
      </c>
      <c r="V3134" s="362" t="s">
        <v>2207</v>
      </c>
      <c r="W3134" s="362" t="s">
        <v>2207</v>
      </c>
      <c r="X3134" s="357">
        <v>692</v>
      </c>
      <c r="Y3134" s="357">
        <v>751</v>
      </c>
      <c r="Z3134" s="357">
        <v>983</v>
      </c>
      <c r="AA3134" s="357">
        <v>837</v>
      </c>
      <c r="AB3134" s="357">
        <v>692</v>
      </c>
      <c r="AC3134" s="357">
        <v>794</v>
      </c>
      <c r="AD3134" s="357">
        <v>983</v>
      </c>
      <c r="AE3134" s="357">
        <v>837</v>
      </c>
      <c r="AF3134" s="357">
        <v>728</v>
      </c>
      <c r="AG3134" s="357">
        <v>830</v>
      </c>
      <c r="AH3134" s="357">
        <v>1025</v>
      </c>
      <c r="AI3134" s="368" t="s">
        <v>2207</v>
      </c>
      <c r="AJ3134" s="357">
        <v>726</v>
      </c>
      <c r="AK3134" s="357">
        <v>752</v>
      </c>
      <c r="AL3134" s="357">
        <v>983</v>
      </c>
      <c r="AM3134" s="357">
        <v>726</v>
      </c>
      <c r="AN3134" s="357">
        <v>779</v>
      </c>
      <c r="AO3134" s="357">
        <v>942</v>
      </c>
      <c r="AP3134" s="362" t="s">
        <v>2207</v>
      </c>
      <c r="AQ3134" s="362" t="s">
        <v>2207</v>
      </c>
      <c r="AR3134" s="362" t="s">
        <v>2207</v>
      </c>
      <c r="AS3134" s="357">
        <v>866</v>
      </c>
      <c r="AT3134" s="105"/>
      <c r="AU3134" s="105" t="s">
        <v>3727</v>
      </c>
      <c r="AV3134" s="126">
        <v>4.3999999999999995</v>
      </c>
    </row>
    <row r="3135" spans="1:48" ht="23.25" customHeight="1">
      <c r="B3135" s="440"/>
      <c r="D3135" s="105" t="s">
        <v>387</v>
      </c>
      <c r="E3135" s="164" t="s">
        <v>387</v>
      </c>
      <c r="F3135" s="165" t="s">
        <v>922</v>
      </c>
      <c r="G3135" s="126">
        <v>4.3999999999999995</v>
      </c>
      <c r="H3135" s="166">
        <v>789</v>
      </c>
      <c r="I3135" s="166">
        <v>812</v>
      </c>
      <c r="J3135" s="166">
        <v>962</v>
      </c>
      <c r="K3135" s="357">
        <v>789</v>
      </c>
      <c r="L3135" s="357">
        <v>812</v>
      </c>
      <c r="M3135" s="357">
        <v>962</v>
      </c>
      <c r="N3135" s="357">
        <v>874</v>
      </c>
      <c r="O3135" s="357">
        <v>774</v>
      </c>
      <c r="P3135" s="357">
        <v>813</v>
      </c>
      <c r="Q3135" s="357">
        <v>963</v>
      </c>
      <c r="R3135" s="357">
        <v>735</v>
      </c>
      <c r="S3135" s="362" t="s">
        <v>2207</v>
      </c>
      <c r="T3135" s="362" t="s">
        <v>2207</v>
      </c>
      <c r="U3135" s="362" t="s">
        <v>2207</v>
      </c>
      <c r="V3135" s="362" t="s">
        <v>2207</v>
      </c>
      <c r="W3135" s="362" t="s">
        <v>2207</v>
      </c>
      <c r="X3135" s="357">
        <v>786</v>
      </c>
      <c r="Y3135" s="357">
        <v>847</v>
      </c>
      <c r="Z3135" s="357">
        <v>1095</v>
      </c>
      <c r="AA3135" s="357">
        <v>941</v>
      </c>
      <c r="AB3135" s="357">
        <v>808</v>
      </c>
      <c r="AC3135" s="357">
        <v>913</v>
      </c>
      <c r="AD3135" s="357">
        <v>1122</v>
      </c>
      <c r="AE3135" s="357">
        <v>966</v>
      </c>
      <c r="AF3135" s="357">
        <v>985</v>
      </c>
      <c r="AG3135" s="357">
        <v>1093</v>
      </c>
      <c r="AH3135" s="357">
        <v>1335</v>
      </c>
      <c r="AI3135" s="368" t="s">
        <v>2207</v>
      </c>
      <c r="AJ3135" s="357">
        <v>820</v>
      </c>
      <c r="AK3135" s="357">
        <v>847</v>
      </c>
      <c r="AL3135" s="357">
        <v>1096</v>
      </c>
      <c r="AM3135" s="357">
        <v>842</v>
      </c>
      <c r="AN3135" s="357">
        <v>896</v>
      </c>
      <c r="AO3135" s="357">
        <v>1076</v>
      </c>
      <c r="AP3135" s="362" t="s">
        <v>2207</v>
      </c>
      <c r="AQ3135" s="362" t="s">
        <v>2207</v>
      </c>
      <c r="AR3135" s="362" t="s">
        <v>2207</v>
      </c>
      <c r="AS3135" s="362" t="s">
        <v>2207</v>
      </c>
      <c r="AT3135" s="105"/>
      <c r="AU3135" s="105" t="s">
        <v>387</v>
      </c>
      <c r="AV3135" s="126">
        <v>4.3999999999999995</v>
      </c>
    </row>
    <row r="3136" spans="1:48" ht="23.25" customHeight="1">
      <c r="B3136" s="440"/>
      <c r="D3136" s="105" t="s">
        <v>3728</v>
      </c>
      <c r="E3136" s="164" t="s">
        <v>3728</v>
      </c>
      <c r="F3136" s="165" t="s">
        <v>922</v>
      </c>
      <c r="G3136" s="126">
        <v>4.3999999999999995</v>
      </c>
      <c r="H3136" s="166">
        <v>789</v>
      </c>
      <c r="I3136" s="166">
        <v>812</v>
      </c>
      <c r="J3136" s="166">
        <v>962</v>
      </c>
      <c r="K3136" s="357">
        <v>789</v>
      </c>
      <c r="L3136" s="357">
        <v>812</v>
      </c>
      <c r="M3136" s="357">
        <v>962</v>
      </c>
      <c r="N3136" s="357">
        <v>874</v>
      </c>
      <c r="O3136" s="357">
        <v>774</v>
      </c>
      <c r="P3136" s="357">
        <v>813</v>
      </c>
      <c r="Q3136" s="357">
        <v>963</v>
      </c>
      <c r="R3136" s="357">
        <v>735</v>
      </c>
      <c r="S3136" s="362" t="s">
        <v>2207</v>
      </c>
      <c r="T3136" s="362" t="s">
        <v>2207</v>
      </c>
      <c r="U3136" s="362" t="s">
        <v>2207</v>
      </c>
      <c r="V3136" s="362" t="s">
        <v>2207</v>
      </c>
      <c r="W3136" s="362" t="s">
        <v>2207</v>
      </c>
      <c r="X3136" s="357">
        <v>786</v>
      </c>
      <c r="Y3136" s="357">
        <v>847</v>
      </c>
      <c r="Z3136" s="357">
        <v>1095</v>
      </c>
      <c r="AA3136" s="357">
        <v>941</v>
      </c>
      <c r="AB3136" s="357">
        <v>808</v>
      </c>
      <c r="AC3136" s="357">
        <v>913</v>
      </c>
      <c r="AD3136" s="357">
        <v>1122</v>
      </c>
      <c r="AE3136" s="357">
        <v>966</v>
      </c>
      <c r="AF3136" s="357">
        <v>985</v>
      </c>
      <c r="AG3136" s="357">
        <v>1093</v>
      </c>
      <c r="AH3136" s="357">
        <v>1335</v>
      </c>
      <c r="AI3136" s="368" t="s">
        <v>2207</v>
      </c>
      <c r="AJ3136" s="357">
        <v>820</v>
      </c>
      <c r="AK3136" s="357">
        <v>847</v>
      </c>
      <c r="AL3136" s="357">
        <v>1096</v>
      </c>
      <c r="AM3136" s="357">
        <v>842</v>
      </c>
      <c r="AN3136" s="357">
        <v>896</v>
      </c>
      <c r="AO3136" s="357">
        <v>1076</v>
      </c>
      <c r="AP3136" s="362" t="s">
        <v>2207</v>
      </c>
      <c r="AQ3136" s="362" t="s">
        <v>2207</v>
      </c>
      <c r="AR3136" s="362" t="s">
        <v>2207</v>
      </c>
      <c r="AS3136" s="362" t="s">
        <v>2207</v>
      </c>
      <c r="AT3136" s="105"/>
      <c r="AU3136" s="105" t="s">
        <v>3728</v>
      </c>
      <c r="AV3136" s="126">
        <v>4.3999999999999995</v>
      </c>
    </row>
    <row r="3137" spans="1:48" ht="23.25" customHeight="1">
      <c r="B3137" s="440"/>
      <c r="D3137" s="105" t="s">
        <v>1464</v>
      </c>
      <c r="E3137" s="164" t="s">
        <v>1464</v>
      </c>
      <c r="F3137" s="165" t="s">
        <v>1442</v>
      </c>
      <c r="G3137" s="126">
        <v>5.5</v>
      </c>
      <c r="H3137" s="166">
        <v>851</v>
      </c>
      <c r="I3137" s="166">
        <v>907</v>
      </c>
      <c r="J3137" s="166">
        <v>989</v>
      </c>
      <c r="K3137" s="357">
        <v>851</v>
      </c>
      <c r="L3137" s="357">
        <v>907</v>
      </c>
      <c r="M3137" s="357">
        <v>989</v>
      </c>
      <c r="N3137" s="357">
        <v>936</v>
      </c>
      <c r="O3137" s="357">
        <v>835</v>
      </c>
      <c r="P3137" s="357">
        <v>908</v>
      </c>
      <c r="Q3137" s="357">
        <v>989</v>
      </c>
      <c r="R3137" s="357">
        <v>936</v>
      </c>
      <c r="S3137" s="362" t="s">
        <v>2207</v>
      </c>
      <c r="T3137" s="362" t="s">
        <v>2207</v>
      </c>
      <c r="U3137" s="362" t="s">
        <v>2207</v>
      </c>
      <c r="V3137" s="362" t="s">
        <v>2207</v>
      </c>
      <c r="W3137" s="362" t="s">
        <v>2207</v>
      </c>
      <c r="X3137" s="357">
        <v>970</v>
      </c>
      <c r="Y3137" s="357">
        <v>999</v>
      </c>
      <c r="Z3137" s="357">
        <v>1133</v>
      </c>
      <c r="AA3137" s="357">
        <v>1036</v>
      </c>
      <c r="AB3137" s="357">
        <v>1034</v>
      </c>
      <c r="AC3137" s="357">
        <v>1160</v>
      </c>
      <c r="AD3137" s="357">
        <v>1322</v>
      </c>
      <c r="AE3137" s="357">
        <v>1211</v>
      </c>
      <c r="AF3137" s="357">
        <v>1388</v>
      </c>
      <c r="AG3137" s="357">
        <v>1521</v>
      </c>
      <c r="AH3137" s="357">
        <v>1747</v>
      </c>
      <c r="AI3137" s="368" t="s">
        <v>2207</v>
      </c>
      <c r="AJ3137" s="357">
        <v>970</v>
      </c>
      <c r="AK3137" s="357">
        <v>999</v>
      </c>
      <c r="AL3137" s="357">
        <v>1133</v>
      </c>
      <c r="AM3137" s="357">
        <v>1034</v>
      </c>
      <c r="AN3137" s="357">
        <v>1137</v>
      </c>
      <c r="AO3137" s="357">
        <v>1267</v>
      </c>
      <c r="AP3137" s="362" t="s">
        <v>2207</v>
      </c>
      <c r="AQ3137" s="362" t="s">
        <v>2207</v>
      </c>
      <c r="AR3137" s="362" t="s">
        <v>2207</v>
      </c>
      <c r="AS3137" s="362" t="s">
        <v>2207</v>
      </c>
      <c r="AT3137" s="105"/>
      <c r="AU3137" s="105" t="s">
        <v>1464</v>
      </c>
      <c r="AV3137" s="126">
        <v>5.5</v>
      </c>
    </row>
    <row r="3138" spans="1:48" ht="23.25" customHeight="1">
      <c r="B3138" s="440"/>
      <c r="D3138" s="105" t="s">
        <v>1459</v>
      </c>
      <c r="E3138" s="164" t="s">
        <v>1459</v>
      </c>
      <c r="F3138" s="165" t="s">
        <v>1447</v>
      </c>
      <c r="G3138" s="126">
        <v>5.5</v>
      </c>
      <c r="H3138" s="166">
        <v>797</v>
      </c>
      <c r="I3138" s="166">
        <v>854</v>
      </c>
      <c r="J3138" s="166">
        <v>928</v>
      </c>
      <c r="K3138" s="357">
        <v>797</v>
      </c>
      <c r="L3138" s="357">
        <v>854</v>
      </c>
      <c r="M3138" s="357">
        <v>928</v>
      </c>
      <c r="N3138" s="357">
        <v>879</v>
      </c>
      <c r="O3138" s="357">
        <v>781</v>
      </c>
      <c r="P3138" s="357">
        <v>854</v>
      </c>
      <c r="Q3138" s="357">
        <v>928</v>
      </c>
      <c r="R3138" s="357">
        <v>879</v>
      </c>
      <c r="S3138" s="362" t="s">
        <v>2207</v>
      </c>
      <c r="T3138" s="362" t="s">
        <v>2207</v>
      </c>
      <c r="U3138" s="362" t="s">
        <v>2207</v>
      </c>
      <c r="V3138" s="362" t="s">
        <v>2207</v>
      </c>
      <c r="W3138" s="362" t="s">
        <v>2207</v>
      </c>
      <c r="X3138" s="357">
        <v>801</v>
      </c>
      <c r="Y3138" s="357">
        <v>923</v>
      </c>
      <c r="Z3138" s="357">
        <v>1043</v>
      </c>
      <c r="AA3138" s="357">
        <v>953</v>
      </c>
      <c r="AB3138" s="357">
        <v>801</v>
      </c>
      <c r="AC3138" s="357">
        <v>923</v>
      </c>
      <c r="AD3138" s="357">
        <v>1043</v>
      </c>
      <c r="AE3138" s="357">
        <v>953</v>
      </c>
      <c r="AF3138" s="357">
        <v>872</v>
      </c>
      <c r="AG3138" s="357">
        <v>995</v>
      </c>
      <c r="AH3138" s="357">
        <v>1128</v>
      </c>
      <c r="AI3138" s="368" t="s">
        <v>2207</v>
      </c>
      <c r="AJ3138" s="357">
        <v>801</v>
      </c>
      <c r="AK3138" s="357">
        <v>923</v>
      </c>
      <c r="AL3138" s="357">
        <v>1043</v>
      </c>
      <c r="AM3138" s="357">
        <v>801</v>
      </c>
      <c r="AN3138" s="357">
        <v>904</v>
      </c>
      <c r="AO3138" s="357">
        <v>1000</v>
      </c>
      <c r="AP3138" s="362" t="s">
        <v>2207</v>
      </c>
      <c r="AQ3138" s="362" t="s">
        <v>2207</v>
      </c>
      <c r="AR3138" s="362" t="s">
        <v>2207</v>
      </c>
      <c r="AS3138" s="357">
        <v>1043</v>
      </c>
      <c r="AT3138" s="105"/>
      <c r="AU3138" s="105" t="s">
        <v>1459</v>
      </c>
      <c r="AV3138" s="126">
        <v>5.5</v>
      </c>
    </row>
    <row r="3139" spans="1:48" ht="23.25" customHeight="1">
      <c r="B3139" s="440"/>
      <c r="D3139" s="105" t="s">
        <v>1469</v>
      </c>
      <c r="E3139" s="164" t="s">
        <v>1469</v>
      </c>
      <c r="F3139" s="165" t="s">
        <v>1444</v>
      </c>
      <c r="G3139" s="126">
        <v>5.5</v>
      </c>
      <c r="H3139" s="166">
        <v>851</v>
      </c>
      <c r="I3139" s="166">
        <v>907</v>
      </c>
      <c r="J3139" s="166">
        <v>989</v>
      </c>
      <c r="K3139" s="357">
        <v>851</v>
      </c>
      <c r="L3139" s="357">
        <v>907</v>
      </c>
      <c r="M3139" s="357">
        <v>989</v>
      </c>
      <c r="N3139" s="357">
        <v>936</v>
      </c>
      <c r="O3139" s="357">
        <v>835</v>
      </c>
      <c r="P3139" s="357">
        <v>908</v>
      </c>
      <c r="Q3139" s="357">
        <v>989</v>
      </c>
      <c r="R3139" s="357">
        <v>936</v>
      </c>
      <c r="S3139" s="362" t="s">
        <v>2207</v>
      </c>
      <c r="T3139" s="362" t="s">
        <v>2207</v>
      </c>
      <c r="U3139" s="362" t="s">
        <v>2207</v>
      </c>
      <c r="V3139" s="362" t="s">
        <v>2207</v>
      </c>
      <c r="W3139" s="362" t="s">
        <v>2207</v>
      </c>
      <c r="X3139" s="357">
        <v>970</v>
      </c>
      <c r="Y3139" s="357">
        <v>999</v>
      </c>
      <c r="Z3139" s="357">
        <v>1133</v>
      </c>
      <c r="AA3139" s="357">
        <v>1036</v>
      </c>
      <c r="AB3139" s="357">
        <v>1034</v>
      </c>
      <c r="AC3139" s="357">
        <v>1160</v>
      </c>
      <c r="AD3139" s="357">
        <v>1322</v>
      </c>
      <c r="AE3139" s="357">
        <v>1211</v>
      </c>
      <c r="AF3139" s="357">
        <v>1388</v>
      </c>
      <c r="AG3139" s="357">
        <v>1521</v>
      </c>
      <c r="AH3139" s="357">
        <v>1747</v>
      </c>
      <c r="AI3139" s="368" t="s">
        <v>2207</v>
      </c>
      <c r="AJ3139" s="357">
        <v>970</v>
      </c>
      <c r="AK3139" s="357">
        <v>999</v>
      </c>
      <c r="AL3139" s="357">
        <v>1133</v>
      </c>
      <c r="AM3139" s="357">
        <v>1034</v>
      </c>
      <c r="AN3139" s="357">
        <v>1137</v>
      </c>
      <c r="AO3139" s="357">
        <v>1267</v>
      </c>
      <c r="AP3139" s="362" t="s">
        <v>2207</v>
      </c>
      <c r="AQ3139" s="362" t="s">
        <v>2207</v>
      </c>
      <c r="AR3139" s="362" t="s">
        <v>2207</v>
      </c>
      <c r="AS3139" s="362" t="s">
        <v>2207</v>
      </c>
      <c r="AT3139" s="105"/>
      <c r="AU3139" s="105" t="s">
        <v>1469</v>
      </c>
      <c r="AV3139" s="126">
        <v>5.5</v>
      </c>
    </row>
    <row r="3140" spans="1:48" ht="23.25" customHeight="1">
      <c r="B3140" s="440"/>
      <c r="D3140" s="105" t="s">
        <v>1465</v>
      </c>
      <c r="E3140" s="164" t="s">
        <v>1465</v>
      </c>
      <c r="F3140" s="165" t="s">
        <v>1441</v>
      </c>
      <c r="G3140" s="126">
        <v>6.5</v>
      </c>
      <c r="H3140" s="166">
        <v>954</v>
      </c>
      <c r="I3140" s="166">
        <v>1013</v>
      </c>
      <c r="J3140" s="166">
        <v>1109</v>
      </c>
      <c r="K3140" s="357">
        <v>954</v>
      </c>
      <c r="L3140" s="357">
        <v>1013</v>
      </c>
      <c r="M3140" s="357">
        <v>1109</v>
      </c>
      <c r="N3140" s="357">
        <v>1045</v>
      </c>
      <c r="O3140" s="357">
        <v>936</v>
      </c>
      <c r="P3140" s="357">
        <v>1014</v>
      </c>
      <c r="Q3140" s="357">
        <v>1111</v>
      </c>
      <c r="R3140" s="357">
        <v>1046</v>
      </c>
      <c r="S3140" s="362" t="s">
        <v>2207</v>
      </c>
      <c r="T3140" s="362" t="s">
        <v>2207</v>
      </c>
      <c r="U3140" s="362" t="s">
        <v>2207</v>
      </c>
      <c r="V3140" s="362" t="s">
        <v>2207</v>
      </c>
      <c r="W3140" s="362" t="s">
        <v>2207</v>
      </c>
      <c r="X3140" s="357">
        <v>1036</v>
      </c>
      <c r="Y3140" s="357">
        <v>1083</v>
      </c>
      <c r="Z3140" s="357">
        <v>1236</v>
      </c>
      <c r="AA3140" s="357">
        <v>1115</v>
      </c>
      <c r="AB3140" s="357">
        <v>1100</v>
      </c>
      <c r="AC3140" s="357">
        <v>1243</v>
      </c>
      <c r="AD3140" s="357">
        <v>1425</v>
      </c>
      <c r="AE3140" s="357">
        <v>1290</v>
      </c>
      <c r="AF3140" s="357">
        <v>1454</v>
      </c>
      <c r="AG3140" s="357">
        <v>1604</v>
      </c>
      <c r="AH3140" s="357">
        <v>1849</v>
      </c>
      <c r="AI3140" s="368" t="s">
        <v>2207</v>
      </c>
      <c r="AJ3140" s="357">
        <v>1036</v>
      </c>
      <c r="AK3140" s="357">
        <v>1083</v>
      </c>
      <c r="AL3140" s="357">
        <v>1236</v>
      </c>
      <c r="AM3140" s="357">
        <v>1100</v>
      </c>
      <c r="AN3140" s="357">
        <v>1219</v>
      </c>
      <c r="AO3140" s="357">
        <v>1365</v>
      </c>
      <c r="AP3140" s="362" t="s">
        <v>2207</v>
      </c>
      <c r="AQ3140" s="362" t="s">
        <v>2207</v>
      </c>
      <c r="AR3140" s="362" t="s">
        <v>2207</v>
      </c>
      <c r="AS3140" s="362" t="s">
        <v>2207</v>
      </c>
      <c r="AT3140" s="105"/>
      <c r="AU3140" s="105" t="s">
        <v>1465</v>
      </c>
      <c r="AV3140" s="126">
        <v>6.5</v>
      </c>
    </row>
    <row r="3141" spans="1:48" ht="23.25" customHeight="1">
      <c r="B3141" s="440"/>
      <c r="D3141" s="105" t="s">
        <v>1460</v>
      </c>
      <c r="E3141" s="164" t="s">
        <v>1460</v>
      </c>
      <c r="F3141" s="165" t="s">
        <v>1448</v>
      </c>
      <c r="G3141" s="126">
        <v>6.5</v>
      </c>
      <c r="H3141" s="166">
        <v>867</v>
      </c>
      <c r="I3141" s="166">
        <v>928</v>
      </c>
      <c r="J3141" s="166">
        <v>1013</v>
      </c>
      <c r="K3141" s="357">
        <v>867</v>
      </c>
      <c r="L3141" s="357">
        <v>928</v>
      </c>
      <c r="M3141" s="357">
        <v>1013</v>
      </c>
      <c r="N3141" s="357">
        <v>956</v>
      </c>
      <c r="O3141" s="357">
        <v>851</v>
      </c>
      <c r="P3141" s="357">
        <v>928</v>
      </c>
      <c r="Q3141" s="357">
        <v>1013</v>
      </c>
      <c r="R3141" s="357">
        <v>956</v>
      </c>
      <c r="S3141" s="362" t="s">
        <v>2207</v>
      </c>
      <c r="T3141" s="362" t="s">
        <v>2207</v>
      </c>
      <c r="U3141" s="362" t="s">
        <v>2207</v>
      </c>
      <c r="V3141" s="362" t="s">
        <v>2207</v>
      </c>
      <c r="W3141" s="362" t="s">
        <v>2207</v>
      </c>
      <c r="X3141" s="357">
        <v>868</v>
      </c>
      <c r="Y3141" s="357">
        <v>1006</v>
      </c>
      <c r="Z3141" s="357">
        <v>1146</v>
      </c>
      <c r="AA3141" s="357">
        <v>1032</v>
      </c>
      <c r="AB3141" s="357">
        <v>868</v>
      </c>
      <c r="AC3141" s="357">
        <v>1006</v>
      </c>
      <c r="AD3141" s="357">
        <v>1146</v>
      </c>
      <c r="AE3141" s="357">
        <v>1032</v>
      </c>
      <c r="AF3141" s="357">
        <v>939</v>
      </c>
      <c r="AG3141" s="357">
        <v>1079</v>
      </c>
      <c r="AH3141" s="357">
        <v>1231</v>
      </c>
      <c r="AI3141" s="368" t="s">
        <v>2207</v>
      </c>
      <c r="AJ3141" s="357">
        <v>868</v>
      </c>
      <c r="AK3141" s="357">
        <v>1006</v>
      </c>
      <c r="AL3141" s="357">
        <v>1146</v>
      </c>
      <c r="AM3141" s="357">
        <v>868</v>
      </c>
      <c r="AN3141" s="357">
        <v>986</v>
      </c>
      <c r="AO3141" s="357">
        <v>1098</v>
      </c>
      <c r="AP3141" s="362" t="s">
        <v>2207</v>
      </c>
      <c r="AQ3141" s="362" t="s">
        <v>2207</v>
      </c>
      <c r="AR3141" s="362" t="s">
        <v>2207</v>
      </c>
      <c r="AS3141" s="357">
        <v>1138</v>
      </c>
      <c r="AT3141" s="105"/>
      <c r="AU3141" s="105" t="s">
        <v>1460</v>
      </c>
      <c r="AV3141" s="126">
        <v>6.5</v>
      </c>
    </row>
    <row r="3142" spans="1:48" ht="23.25" customHeight="1">
      <c r="B3142" s="440"/>
      <c r="D3142" s="105" t="s">
        <v>1470</v>
      </c>
      <c r="E3142" s="164" t="s">
        <v>1470</v>
      </c>
      <c r="F3142" s="165" t="s">
        <v>1445</v>
      </c>
      <c r="G3142" s="126">
        <v>6.5</v>
      </c>
      <c r="H3142" s="166">
        <v>954</v>
      </c>
      <c r="I3142" s="166">
        <v>1013</v>
      </c>
      <c r="J3142" s="166">
        <v>1109</v>
      </c>
      <c r="K3142" s="357">
        <v>954</v>
      </c>
      <c r="L3142" s="357">
        <v>1013</v>
      </c>
      <c r="M3142" s="357">
        <v>1109</v>
      </c>
      <c r="N3142" s="357">
        <v>1045</v>
      </c>
      <c r="O3142" s="357">
        <v>936</v>
      </c>
      <c r="P3142" s="357">
        <v>1014</v>
      </c>
      <c r="Q3142" s="357">
        <v>1111</v>
      </c>
      <c r="R3142" s="357">
        <v>1046</v>
      </c>
      <c r="S3142" s="362" t="s">
        <v>2207</v>
      </c>
      <c r="T3142" s="362" t="s">
        <v>2207</v>
      </c>
      <c r="U3142" s="362" t="s">
        <v>2207</v>
      </c>
      <c r="V3142" s="362" t="s">
        <v>2207</v>
      </c>
      <c r="W3142" s="362" t="s">
        <v>2207</v>
      </c>
      <c r="X3142" s="357">
        <v>1036</v>
      </c>
      <c r="Y3142" s="357">
        <v>1083</v>
      </c>
      <c r="Z3142" s="357">
        <v>1236</v>
      </c>
      <c r="AA3142" s="357">
        <v>1115</v>
      </c>
      <c r="AB3142" s="357">
        <v>1100</v>
      </c>
      <c r="AC3142" s="357">
        <v>1243</v>
      </c>
      <c r="AD3142" s="357">
        <v>1425</v>
      </c>
      <c r="AE3142" s="357">
        <v>1290</v>
      </c>
      <c r="AF3142" s="357">
        <v>1454</v>
      </c>
      <c r="AG3142" s="357">
        <v>1604</v>
      </c>
      <c r="AH3142" s="357">
        <v>1849</v>
      </c>
      <c r="AI3142" s="368" t="s">
        <v>2207</v>
      </c>
      <c r="AJ3142" s="357">
        <v>1036</v>
      </c>
      <c r="AK3142" s="357">
        <v>1083</v>
      </c>
      <c r="AL3142" s="357">
        <v>1236</v>
      </c>
      <c r="AM3142" s="357">
        <v>1100</v>
      </c>
      <c r="AN3142" s="357">
        <v>1219</v>
      </c>
      <c r="AO3142" s="357">
        <v>1365</v>
      </c>
      <c r="AP3142" s="362" t="s">
        <v>2207</v>
      </c>
      <c r="AQ3142" s="362" t="s">
        <v>2207</v>
      </c>
      <c r="AR3142" s="362" t="s">
        <v>2207</v>
      </c>
      <c r="AS3142" s="362" t="s">
        <v>2207</v>
      </c>
      <c r="AT3142" s="105"/>
      <c r="AU3142" s="105" t="s">
        <v>1470</v>
      </c>
      <c r="AV3142" s="126">
        <v>6.5</v>
      </c>
    </row>
    <row r="3143" spans="1:48" ht="23.25" customHeight="1">
      <c r="A3143" s="448"/>
      <c r="B3143" s="440"/>
      <c r="D3143" s="105" t="s">
        <v>3214</v>
      </c>
      <c r="E3143" s="164" t="s">
        <v>3214</v>
      </c>
      <c r="F3143" s="165" t="s">
        <v>3846</v>
      </c>
      <c r="G3143" s="126">
        <v>7.1</v>
      </c>
      <c r="H3143" s="166">
        <v>957</v>
      </c>
      <c r="I3143" s="166">
        <v>1019</v>
      </c>
      <c r="J3143" s="166">
        <v>1163</v>
      </c>
      <c r="K3143" s="357">
        <v>957</v>
      </c>
      <c r="L3143" s="357">
        <v>1019</v>
      </c>
      <c r="M3143" s="357">
        <v>1163</v>
      </c>
      <c r="N3143" s="357">
        <v>1100</v>
      </c>
      <c r="O3143" s="357">
        <v>940</v>
      </c>
      <c r="P3143" s="357">
        <v>1020</v>
      </c>
      <c r="Q3143" s="357">
        <v>1124</v>
      </c>
      <c r="R3143" s="357">
        <v>1074</v>
      </c>
      <c r="S3143" s="362" t="s">
        <v>2207</v>
      </c>
      <c r="T3143" s="362" t="s">
        <v>2207</v>
      </c>
      <c r="U3143" s="362" t="s">
        <v>2207</v>
      </c>
      <c r="V3143" s="362" t="s">
        <v>2207</v>
      </c>
      <c r="W3143" s="362" t="s">
        <v>2207</v>
      </c>
      <c r="X3143" s="357">
        <v>1086</v>
      </c>
      <c r="Y3143" s="357">
        <v>1238</v>
      </c>
      <c r="Z3143" s="357">
        <v>1406</v>
      </c>
      <c r="AA3143" s="357">
        <v>1266</v>
      </c>
      <c r="AB3143" s="357">
        <v>1076</v>
      </c>
      <c r="AC3143" s="357">
        <v>1227</v>
      </c>
      <c r="AD3143" s="357">
        <v>1393</v>
      </c>
      <c r="AE3143" s="357">
        <v>1254</v>
      </c>
      <c r="AF3143" s="357">
        <v>1326</v>
      </c>
      <c r="AG3143" s="357">
        <v>1482</v>
      </c>
      <c r="AH3143" s="357">
        <v>1693</v>
      </c>
      <c r="AI3143" s="368" t="s">
        <v>2207</v>
      </c>
      <c r="AJ3143" s="357">
        <v>1086</v>
      </c>
      <c r="AK3143" s="357">
        <v>1238</v>
      </c>
      <c r="AL3143" s="357">
        <v>1406</v>
      </c>
      <c r="AM3143" s="357">
        <v>1076</v>
      </c>
      <c r="AN3143" s="357">
        <v>1203</v>
      </c>
      <c r="AO3143" s="357">
        <v>1335</v>
      </c>
      <c r="AP3143" s="362" t="s">
        <v>2207</v>
      </c>
      <c r="AQ3143" s="362" t="s">
        <v>2207</v>
      </c>
      <c r="AR3143" s="362" t="s">
        <v>2207</v>
      </c>
      <c r="AS3143" s="362" t="s">
        <v>2207</v>
      </c>
      <c r="AT3143" s="105"/>
      <c r="AU3143" s="105" t="s">
        <v>3214</v>
      </c>
      <c r="AV3143" s="126">
        <v>7.1</v>
      </c>
    </row>
    <row r="3144" spans="1:48" ht="23.25" customHeight="1">
      <c r="A3144" s="447"/>
      <c r="B3144" s="440"/>
      <c r="D3144" s="105" t="s">
        <v>3215</v>
      </c>
      <c r="E3144" s="164" t="s">
        <v>3215</v>
      </c>
      <c r="F3144" s="165" t="s">
        <v>3847</v>
      </c>
      <c r="G3144" s="126">
        <v>7.1</v>
      </c>
      <c r="H3144" s="166">
        <v>880</v>
      </c>
      <c r="I3144" s="166">
        <v>943</v>
      </c>
      <c r="J3144" s="166">
        <v>1070</v>
      </c>
      <c r="K3144" s="357">
        <v>880</v>
      </c>
      <c r="L3144" s="357">
        <v>943</v>
      </c>
      <c r="M3144" s="357">
        <v>1070</v>
      </c>
      <c r="N3144" s="357">
        <v>1014</v>
      </c>
      <c r="O3144" s="357">
        <v>864</v>
      </c>
      <c r="P3144" s="357">
        <v>944</v>
      </c>
      <c r="Q3144" s="357">
        <v>1036</v>
      </c>
      <c r="R3144" s="357">
        <v>992</v>
      </c>
      <c r="S3144" s="362" t="s">
        <v>2207</v>
      </c>
      <c r="T3144" s="362" t="s">
        <v>2207</v>
      </c>
      <c r="U3144" s="362" t="s">
        <v>2207</v>
      </c>
      <c r="V3144" s="362" t="s">
        <v>2207</v>
      </c>
      <c r="W3144" s="362" t="s">
        <v>2207</v>
      </c>
      <c r="X3144" s="357">
        <v>905</v>
      </c>
      <c r="Y3144" s="357">
        <v>1054</v>
      </c>
      <c r="Z3144" s="357">
        <v>1189</v>
      </c>
      <c r="AA3144" s="357">
        <v>1065</v>
      </c>
      <c r="AB3144" s="357">
        <v>905</v>
      </c>
      <c r="AC3144" s="357">
        <v>1067</v>
      </c>
      <c r="AD3144" s="357">
        <v>1205</v>
      </c>
      <c r="AE3144" s="357">
        <v>1065</v>
      </c>
      <c r="AF3144" s="357">
        <v>974</v>
      </c>
      <c r="AG3144" s="357">
        <v>1123</v>
      </c>
      <c r="AH3144" s="357">
        <v>1271</v>
      </c>
      <c r="AI3144" s="368" t="s">
        <v>2207</v>
      </c>
      <c r="AJ3144" s="357">
        <v>905</v>
      </c>
      <c r="AK3144" s="357">
        <v>1054</v>
      </c>
      <c r="AL3144" s="357">
        <v>1189</v>
      </c>
      <c r="AM3144" s="357">
        <v>905</v>
      </c>
      <c r="AN3144" s="357">
        <v>1046</v>
      </c>
      <c r="AO3144" s="357">
        <v>1155</v>
      </c>
      <c r="AP3144" s="362" t="s">
        <v>2207</v>
      </c>
      <c r="AQ3144" s="362" t="s">
        <v>2207</v>
      </c>
      <c r="AR3144" s="362" t="s">
        <v>2207</v>
      </c>
      <c r="AS3144" s="357">
        <v>1181</v>
      </c>
      <c r="AT3144" s="105"/>
      <c r="AU3144" s="105" t="s">
        <v>3215</v>
      </c>
      <c r="AV3144" s="126">
        <v>7.1</v>
      </c>
    </row>
    <row r="3145" spans="1:48" ht="23.25" customHeight="1">
      <c r="A3145" s="447"/>
      <c r="B3145" s="440"/>
      <c r="D3145" s="105" t="s">
        <v>3216</v>
      </c>
      <c r="E3145" s="164" t="s">
        <v>3216</v>
      </c>
      <c r="F3145" s="165" t="s">
        <v>3848</v>
      </c>
      <c r="G3145" s="126">
        <v>7.1</v>
      </c>
      <c r="H3145" s="166">
        <v>957</v>
      </c>
      <c r="I3145" s="166">
        <v>1019</v>
      </c>
      <c r="J3145" s="166">
        <v>1163</v>
      </c>
      <c r="K3145" s="357">
        <v>957</v>
      </c>
      <c r="L3145" s="357">
        <v>1019</v>
      </c>
      <c r="M3145" s="357">
        <v>1163</v>
      </c>
      <c r="N3145" s="357">
        <v>1100</v>
      </c>
      <c r="O3145" s="357">
        <v>940</v>
      </c>
      <c r="P3145" s="357">
        <v>1020</v>
      </c>
      <c r="Q3145" s="357">
        <v>1124</v>
      </c>
      <c r="R3145" s="357">
        <v>1074</v>
      </c>
      <c r="S3145" s="362" t="s">
        <v>2207</v>
      </c>
      <c r="T3145" s="362" t="s">
        <v>2207</v>
      </c>
      <c r="U3145" s="362" t="s">
        <v>2207</v>
      </c>
      <c r="V3145" s="362" t="s">
        <v>2207</v>
      </c>
      <c r="W3145" s="362" t="s">
        <v>2207</v>
      </c>
      <c r="X3145" s="357">
        <v>1086</v>
      </c>
      <c r="Y3145" s="357">
        <v>1238</v>
      </c>
      <c r="Z3145" s="357">
        <v>1406</v>
      </c>
      <c r="AA3145" s="357">
        <v>1266</v>
      </c>
      <c r="AB3145" s="357">
        <v>1076</v>
      </c>
      <c r="AC3145" s="357">
        <v>1227</v>
      </c>
      <c r="AD3145" s="357">
        <v>1393</v>
      </c>
      <c r="AE3145" s="357">
        <v>1254</v>
      </c>
      <c r="AF3145" s="357">
        <v>1326</v>
      </c>
      <c r="AG3145" s="357">
        <v>1482</v>
      </c>
      <c r="AH3145" s="357">
        <v>1693</v>
      </c>
      <c r="AI3145" s="368" t="s">
        <v>2207</v>
      </c>
      <c r="AJ3145" s="357">
        <v>1086</v>
      </c>
      <c r="AK3145" s="357">
        <v>1238</v>
      </c>
      <c r="AL3145" s="357">
        <v>1406</v>
      </c>
      <c r="AM3145" s="357">
        <v>1076</v>
      </c>
      <c r="AN3145" s="357">
        <v>1203</v>
      </c>
      <c r="AO3145" s="357">
        <v>1335</v>
      </c>
      <c r="AP3145" s="362" t="s">
        <v>2207</v>
      </c>
      <c r="AQ3145" s="362" t="s">
        <v>2207</v>
      </c>
      <c r="AR3145" s="362" t="s">
        <v>2207</v>
      </c>
      <c r="AS3145" s="362" t="s">
        <v>2207</v>
      </c>
      <c r="AT3145" s="105"/>
      <c r="AU3145" s="105" t="s">
        <v>3216</v>
      </c>
      <c r="AV3145" s="126">
        <v>7.1</v>
      </c>
    </row>
    <row r="3146" spans="1:48" ht="23.25" customHeight="1">
      <c r="A3146" s="447"/>
      <c r="B3146" s="440"/>
      <c r="D3146" s="105" t="s">
        <v>1466</v>
      </c>
      <c r="E3146" s="164" t="s">
        <v>1466</v>
      </c>
      <c r="F3146" s="165" t="s">
        <v>1443</v>
      </c>
      <c r="G3146" s="126">
        <v>7.6</v>
      </c>
      <c r="H3146" s="166">
        <v>1060</v>
      </c>
      <c r="I3146" s="166">
        <v>1128</v>
      </c>
      <c r="J3146" s="166">
        <v>1240</v>
      </c>
      <c r="K3146" s="357">
        <v>1060</v>
      </c>
      <c r="L3146" s="357">
        <v>1128</v>
      </c>
      <c r="M3146" s="357">
        <v>1240</v>
      </c>
      <c r="N3146" s="357">
        <v>1159</v>
      </c>
      <c r="O3146" s="357">
        <v>1040</v>
      </c>
      <c r="P3146" s="357">
        <v>1129</v>
      </c>
      <c r="Q3146" s="357">
        <v>1241</v>
      </c>
      <c r="R3146" s="357">
        <v>1161</v>
      </c>
      <c r="S3146" s="362" t="s">
        <v>2207</v>
      </c>
      <c r="T3146" s="362" t="s">
        <v>2207</v>
      </c>
      <c r="U3146" s="362" t="s">
        <v>2207</v>
      </c>
      <c r="V3146" s="362" t="s">
        <v>2207</v>
      </c>
      <c r="W3146" s="362" t="s">
        <v>2207</v>
      </c>
      <c r="X3146" s="357">
        <v>1135</v>
      </c>
      <c r="Y3146" s="357">
        <v>1243</v>
      </c>
      <c r="Z3146" s="357">
        <v>1428</v>
      </c>
      <c r="AA3146" s="357">
        <v>1273</v>
      </c>
      <c r="AB3146" s="357">
        <v>1199</v>
      </c>
      <c r="AC3146" s="357">
        <v>1366</v>
      </c>
      <c r="AD3146" s="357">
        <v>1573</v>
      </c>
      <c r="AE3146" s="357">
        <v>1406</v>
      </c>
      <c r="AF3146" s="357">
        <v>1553</v>
      </c>
      <c r="AG3146" s="357">
        <v>1727</v>
      </c>
      <c r="AH3146" s="357">
        <v>1997</v>
      </c>
      <c r="AI3146" s="368" t="s">
        <v>2207</v>
      </c>
      <c r="AJ3146" s="357">
        <v>1135</v>
      </c>
      <c r="AK3146" s="357">
        <v>1243</v>
      </c>
      <c r="AL3146" s="357">
        <v>1428</v>
      </c>
      <c r="AM3146" s="357">
        <v>1199</v>
      </c>
      <c r="AN3146" s="357">
        <v>1339</v>
      </c>
      <c r="AO3146" s="357">
        <v>1507</v>
      </c>
      <c r="AP3146" s="362" t="s">
        <v>2207</v>
      </c>
      <c r="AQ3146" s="362" t="s">
        <v>2207</v>
      </c>
      <c r="AR3146" s="362" t="s">
        <v>2207</v>
      </c>
      <c r="AS3146" s="362" t="s">
        <v>2207</v>
      </c>
      <c r="AT3146" s="105"/>
      <c r="AU3146" s="105" t="s">
        <v>1466</v>
      </c>
      <c r="AV3146" s="126">
        <v>7.6</v>
      </c>
    </row>
    <row r="3147" spans="1:48" ht="23.25" customHeight="1">
      <c r="A3147" s="447"/>
      <c r="B3147" s="440"/>
      <c r="D3147" s="105" t="s">
        <v>1461</v>
      </c>
      <c r="E3147" s="164" t="s">
        <v>1461</v>
      </c>
      <c r="F3147" s="165" t="s">
        <v>1449</v>
      </c>
      <c r="G3147" s="126">
        <v>7.6</v>
      </c>
      <c r="H3147" s="166">
        <v>972</v>
      </c>
      <c r="I3147" s="166">
        <v>1041</v>
      </c>
      <c r="J3147" s="166">
        <v>1142</v>
      </c>
      <c r="K3147" s="357">
        <v>972</v>
      </c>
      <c r="L3147" s="357">
        <v>1041</v>
      </c>
      <c r="M3147" s="357">
        <v>1142</v>
      </c>
      <c r="N3147" s="357">
        <v>1069</v>
      </c>
      <c r="O3147" s="357">
        <v>953</v>
      </c>
      <c r="P3147" s="357">
        <v>1041</v>
      </c>
      <c r="Q3147" s="357">
        <v>1142</v>
      </c>
      <c r="R3147" s="357">
        <v>1069</v>
      </c>
      <c r="S3147" s="362" t="s">
        <v>2207</v>
      </c>
      <c r="T3147" s="362" t="s">
        <v>2207</v>
      </c>
      <c r="U3147" s="362" t="s">
        <v>2207</v>
      </c>
      <c r="V3147" s="362" t="s">
        <v>2207</v>
      </c>
      <c r="W3147" s="362" t="s">
        <v>2207</v>
      </c>
      <c r="X3147" s="357">
        <v>967</v>
      </c>
      <c r="Y3147" s="357">
        <v>1129</v>
      </c>
      <c r="Z3147" s="357">
        <v>1293</v>
      </c>
      <c r="AA3147" s="357">
        <v>1148</v>
      </c>
      <c r="AB3147" s="357">
        <v>967</v>
      </c>
      <c r="AC3147" s="357">
        <v>1129</v>
      </c>
      <c r="AD3147" s="357">
        <v>1293</v>
      </c>
      <c r="AE3147" s="357">
        <v>1148</v>
      </c>
      <c r="AF3147" s="357">
        <v>1038</v>
      </c>
      <c r="AG3147" s="357">
        <v>1201</v>
      </c>
      <c r="AH3147" s="357">
        <v>1379</v>
      </c>
      <c r="AI3147" s="368" t="s">
        <v>2207</v>
      </c>
      <c r="AJ3147" s="357">
        <v>967</v>
      </c>
      <c r="AK3147" s="357">
        <v>1129</v>
      </c>
      <c r="AL3147" s="357">
        <v>1293</v>
      </c>
      <c r="AM3147" s="357">
        <v>967</v>
      </c>
      <c r="AN3147" s="357">
        <v>1107</v>
      </c>
      <c r="AO3147" s="357">
        <v>1239</v>
      </c>
      <c r="AP3147" s="362" t="s">
        <v>2207</v>
      </c>
      <c r="AQ3147" s="362" t="s">
        <v>2207</v>
      </c>
      <c r="AR3147" s="362" t="s">
        <v>2207</v>
      </c>
      <c r="AS3147" s="357">
        <v>1276</v>
      </c>
      <c r="AT3147" s="105"/>
      <c r="AU3147" s="105" t="s">
        <v>1461</v>
      </c>
      <c r="AV3147" s="126">
        <v>7.6</v>
      </c>
    </row>
    <row r="3148" spans="1:48" ht="23.25" customHeight="1">
      <c r="A3148" s="447"/>
      <c r="B3148" s="440"/>
      <c r="D3148" s="105" t="s">
        <v>1471</v>
      </c>
      <c r="E3148" s="164" t="s">
        <v>1471</v>
      </c>
      <c r="F3148" s="165" t="s">
        <v>1446</v>
      </c>
      <c r="G3148" s="126">
        <v>7.6</v>
      </c>
      <c r="H3148" s="166">
        <v>1060</v>
      </c>
      <c r="I3148" s="166">
        <v>1128</v>
      </c>
      <c r="J3148" s="166">
        <v>1240</v>
      </c>
      <c r="K3148" s="357">
        <v>1060</v>
      </c>
      <c r="L3148" s="357">
        <v>1128</v>
      </c>
      <c r="M3148" s="357">
        <v>1240</v>
      </c>
      <c r="N3148" s="357">
        <v>1159</v>
      </c>
      <c r="O3148" s="357">
        <v>1040</v>
      </c>
      <c r="P3148" s="357">
        <v>1129</v>
      </c>
      <c r="Q3148" s="357">
        <v>1241</v>
      </c>
      <c r="R3148" s="357">
        <v>1161</v>
      </c>
      <c r="S3148" s="362" t="s">
        <v>2207</v>
      </c>
      <c r="T3148" s="362" t="s">
        <v>2207</v>
      </c>
      <c r="U3148" s="362" t="s">
        <v>2207</v>
      </c>
      <c r="V3148" s="362" t="s">
        <v>2207</v>
      </c>
      <c r="W3148" s="362" t="s">
        <v>2207</v>
      </c>
      <c r="X3148" s="357">
        <v>1135</v>
      </c>
      <c r="Y3148" s="357">
        <v>1243</v>
      </c>
      <c r="Z3148" s="357">
        <v>1428</v>
      </c>
      <c r="AA3148" s="357">
        <v>1273</v>
      </c>
      <c r="AB3148" s="357">
        <v>1199</v>
      </c>
      <c r="AC3148" s="357">
        <v>1366</v>
      </c>
      <c r="AD3148" s="357">
        <v>1573</v>
      </c>
      <c r="AE3148" s="357">
        <v>1406</v>
      </c>
      <c r="AF3148" s="357">
        <v>1553</v>
      </c>
      <c r="AG3148" s="357">
        <v>1727</v>
      </c>
      <c r="AH3148" s="357">
        <v>1997</v>
      </c>
      <c r="AI3148" s="368" t="s">
        <v>2207</v>
      </c>
      <c r="AJ3148" s="357">
        <v>1135</v>
      </c>
      <c r="AK3148" s="357">
        <v>1243</v>
      </c>
      <c r="AL3148" s="357">
        <v>1428</v>
      </c>
      <c r="AM3148" s="357">
        <v>1199</v>
      </c>
      <c r="AN3148" s="357">
        <v>1339</v>
      </c>
      <c r="AO3148" s="357">
        <v>1507</v>
      </c>
      <c r="AP3148" s="362" t="s">
        <v>2207</v>
      </c>
      <c r="AQ3148" s="362" t="s">
        <v>2207</v>
      </c>
      <c r="AR3148" s="362" t="s">
        <v>2207</v>
      </c>
      <c r="AS3148" s="362" t="s">
        <v>2207</v>
      </c>
      <c r="AT3148" s="105"/>
      <c r="AU3148" s="105" t="s">
        <v>1471</v>
      </c>
      <c r="AV3148" s="126">
        <v>7.6</v>
      </c>
    </row>
    <row r="3149" spans="1:48" ht="23.25" customHeight="1">
      <c r="A3149" s="447"/>
      <c r="B3149" s="440"/>
      <c r="D3149" s="105" t="s">
        <v>1467</v>
      </c>
      <c r="E3149" s="164" t="s">
        <v>1467</v>
      </c>
      <c r="F3149" s="165" t="s">
        <v>1442</v>
      </c>
      <c r="G3149" s="126">
        <v>6.8</v>
      </c>
      <c r="H3149" s="166">
        <v>983</v>
      </c>
      <c r="I3149" s="166">
        <v>1053</v>
      </c>
      <c r="J3149" s="166">
        <v>1137</v>
      </c>
      <c r="K3149" s="357">
        <v>983</v>
      </c>
      <c r="L3149" s="357">
        <v>1053</v>
      </c>
      <c r="M3149" s="357">
        <v>1137</v>
      </c>
      <c r="N3149" s="357">
        <v>1084</v>
      </c>
      <c r="O3149" s="357">
        <v>964</v>
      </c>
      <c r="P3149" s="357">
        <v>1054</v>
      </c>
      <c r="Q3149" s="357">
        <v>1138</v>
      </c>
      <c r="R3149" s="357">
        <v>1085</v>
      </c>
      <c r="S3149" s="362" t="s">
        <v>2207</v>
      </c>
      <c r="T3149" s="362" t="s">
        <v>2207</v>
      </c>
      <c r="U3149" s="362" t="s">
        <v>2207</v>
      </c>
      <c r="V3149" s="362" t="s">
        <v>2207</v>
      </c>
      <c r="W3149" s="362" t="s">
        <v>2207</v>
      </c>
      <c r="X3149" s="357">
        <v>1053</v>
      </c>
      <c r="Y3149" s="357">
        <v>1101</v>
      </c>
      <c r="Z3149" s="357">
        <v>1235</v>
      </c>
      <c r="AA3149" s="357">
        <v>1143</v>
      </c>
      <c r="AB3149" s="357">
        <v>1117</v>
      </c>
      <c r="AC3149" s="357">
        <v>1262</v>
      </c>
      <c r="AD3149" s="357">
        <v>1424</v>
      </c>
      <c r="AE3149" s="357">
        <v>1317</v>
      </c>
      <c r="AF3149" s="357">
        <v>1471</v>
      </c>
      <c r="AG3149" s="357">
        <v>1623</v>
      </c>
      <c r="AH3149" s="357">
        <v>1849</v>
      </c>
      <c r="AI3149" s="368" t="s">
        <v>2207</v>
      </c>
      <c r="AJ3149" s="357">
        <v>1053</v>
      </c>
      <c r="AK3149" s="357">
        <v>1101</v>
      </c>
      <c r="AL3149" s="357">
        <v>1235</v>
      </c>
      <c r="AM3149" s="357">
        <v>1117</v>
      </c>
      <c r="AN3149" s="357">
        <v>1237</v>
      </c>
      <c r="AO3149" s="357">
        <v>1365</v>
      </c>
      <c r="AP3149" s="362" t="s">
        <v>2207</v>
      </c>
      <c r="AQ3149" s="362" t="s">
        <v>2207</v>
      </c>
      <c r="AR3149" s="362" t="s">
        <v>2207</v>
      </c>
      <c r="AS3149" s="362" t="s">
        <v>2207</v>
      </c>
      <c r="AT3149" s="105"/>
      <c r="AU3149" s="105" t="s">
        <v>1467</v>
      </c>
      <c r="AV3149" s="126">
        <v>6.8</v>
      </c>
    </row>
    <row r="3150" spans="1:48" ht="23.25" customHeight="1">
      <c r="A3150" s="447"/>
      <c r="B3150" s="440"/>
      <c r="D3150" s="105" t="s">
        <v>1462</v>
      </c>
      <c r="E3150" s="164" t="s">
        <v>1462</v>
      </c>
      <c r="F3150" s="165" t="s">
        <v>1447</v>
      </c>
      <c r="G3150" s="126">
        <v>6.8</v>
      </c>
      <c r="H3150" s="166">
        <v>897</v>
      </c>
      <c r="I3150" s="166">
        <v>968</v>
      </c>
      <c r="J3150" s="166">
        <v>1041</v>
      </c>
      <c r="K3150" s="357">
        <v>897</v>
      </c>
      <c r="L3150" s="357">
        <v>968</v>
      </c>
      <c r="M3150" s="357">
        <v>1041</v>
      </c>
      <c r="N3150" s="357">
        <v>996</v>
      </c>
      <c r="O3150" s="357">
        <v>879</v>
      </c>
      <c r="P3150" s="357">
        <v>968</v>
      </c>
      <c r="Q3150" s="357">
        <v>1041</v>
      </c>
      <c r="R3150" s="357">
        <v>996</v>
      </c>
      <c r="S3150" s="362" t="s">
        <v>2207</v>
      </c>
      <c r="T3150" s="362" t="s">
        <v>2207</v>
      </c>
      <c r="U3150" s="362" t="s">
        <v>2207</v>
      </c>
      <c r="V3150" s="362" t="s">
        <v>2207</v>
      </c>
      <c r="W3150" s="362" t="s">
        <v>2207</v>
      </c>
      <c r="X3150" s="357">
        <v>884</v>
      </c>
      <c r="Y3150" s="357">
        <v>1025</v>
      </c>
      <c r="Z3150" s="357">
        <v>1145</v>
      </c>
      <c r="AA3150" s="357">
        <v>1059</v>
      </c>
      <c r="AB3150" s="357">
        <v>884</v>
      </c>
      <c r="AC3150" s="357">
        <v>1025</v>
      </c>
      <c r="AD3150" s="357">
        <v>1145</v>
      </c>
      <c r="AE3150" s="357">
        <v>1059</v>
      </c>
      <c r="AF3150" s="357">
        <v>955</v>
      </c>
      <c r="AG3150" s="357">
        <v>1097</v>
      </c>
      <c r="AH3150" s="357">
        <v>1230</v>
      </c>
      <c r="AI3150" s="368" t="s">
        <v>2207</v>
      </c>
      <c r="AJ3150" s="357">
        <v>884</v>
      </c>
      <c r="AK3150" s="357">
        <v>1025</v>
      </c>
      <c r="AL3150" s="357">
        <v>1145</v>
      </c>
      <c r="AM3150" s="357">
        <v>884</v>
      </c>
      <c r="AN3150" s="357">
        <v>1005</v>
      </c>
      <c r="AO3150" s="357">
        <v>1097</v>
      </c>
      <c r="AP3150" s="362" t="s">
        <v>2207</v>
      </c>
      <c r="AQ3150" s="362" t="s">
        <v>2207</v>
      </c>
      <c r="AR3150" s="362" t="s">
        <v>2207</v>
      </c>
      <c r="AS3150" s="357">
        <v>1180</v>
      </c>
      <c r="AT3150" s="105"/>
      <c r="AU3150" s="105" t="s">
        <v>1462</v>
      </c>
      <c r="AV3150" s="126">
        <v>6.8</v>
      </c>
    </row>
    <row r="3151" spans="1:48" ht="23.25" customHeight="1">
      <c r="A3151" s="447"/>
      <c r="B3151" s="440"/>
      <c r="D3151" s="105" t="s">
        <v>1472</v>
      </c>
      <c r="E3151" s="164" t="s">
        <v>1472</v>
      </c>
      <c r="F3151" s="165" t="s">
        <v>1444</v>
      </c>
      <c r="G3151" s="126">
        <v>6.8</v>
      </c>
      <c r="H3151" s="166">
        <v>983</v>
      </c>
      <c r="I3151" s="166">
        <v>1053</v>
      </c>
      <c r="J3151" s="166">
        <v>1137</v>
      </c>
      <c r="K3151" s="357">
        <v>983</v>
      </c>
      <c r="L3151" s="357">
        <v>1053</v>
      </c>
      <c r="M3151" s="357">
        <v>1137</v>
      </c>
      <c r="N3151" s="357">
        <v>1084</v>
      </c>
      <c r="O3151" s="357">
        <v>964</v>
      </c>
      <c r="P3151" s="357">
        <v>1054</v>
      </c>
      <c r="Q3151" s="357">
        <v>1138</v>
      </c>
      <c r="R3151" s="357">
        <v>1085</v>
      </c>
      <c r="S3151" s="362" t="s">
        <v>2207</v>
      </c>
      <c r="T3151" s="362" t="s">
        <v>2207</v>
      </c>
      <c r="U3151" s="362" t="s">
        <v>2207</v>
      </c>
      <c r="V3151" s="362" t="s">
        <v>2207</v>
      </c>
      <c r="W3151" s="362" t="s">
        <v>2207</v>
      </c>
      <c r="X3151" s="357">
        <v>1053</v>
      </c>
      <c r="Y3151" s="357">
        <v>1101</v>
      </c>
      <c r="Z3151" s="357">
        <v>1235</v>
      </c>
      <c r="AA3151" s="357">
        <v>1143</v>
      </c>
      <c r="AB3151" s="357">
        <v>1117</v>
      </c>
      <c r="AC3151" s="357">
        <v>1262</v>
      </c>
      <c r="AD3151" s="357">
        <v>1424</v>
      </c>
      <c r="AE3151" s="357">
        <v>1317</v>
      </c>
      <c r="AF3151" s="357">
        <v>1471</v>
      </c>
      <c r="AG3151" s="357">
        <v>1623</v>
      </c>
      <c r="AH3151" s="357">
        <v>1849</v>
      </c>
      <c r="AI3151" s="368" t="s">
        <v>2207</v>
      </c>
      <c r="AJ3151" s="357">
        <v>1053</v>
      </c>
      <c r="AK3151" s="357">
        <v>1101</v>
      </c>
      <c r="AL3151" s="357">
        <v>1235</v>
      </c>
      <c r="AM3151" s="357">
        <v>1117</v>
      </c>
      <c r="AN3151" s="357">
        <v>1237</v>
      </c>
      <c r="AO3151" s="357">
        <v>1365</v>
      </c>
      <c r="AP3151" s="362" t="s">
        <v>2207</v>
      </c>
      <c r="AQ3151" s="362" t="s">
        <v>2207</v>
      </c>
      <c r="AR3151" s="362" t="s">
        <v>2207</v>
      </c>
      <c r="AS3151" s="362" t="s">
        <v>2207</v>
      </c>
      <c r="AT3151" s="105"/>
      <c r="AU3151" s="105" t="s">
        <v>1472</v>
      </c>
      <c r="AV3151" s="126">
        <v>6.8</v>
      </c>
    </row>
    <row r="3152" spans="1:48" ht="23.25" customHeight="1">
      <c r="A3152" s="447"/>
      <c r="B3152" s="440"/>
      <c r="D3152" s="105" t="s">
        <v>1468</v>
      </c>
      <c r="E3152" s="164" t="s">
        <v>1468</v>
      </c>
      <c r="F3152" s="165" t="s">
        <v>1441</v>
      </c>
      <c r="G3152" s="126">
        <v>8.1999999999999993</v>
      </c>
      <c r="H3152" s="166">
        <v>1113</v>
      </c>
      <c r="I3152" s="166">
        <v>1187</v>
      </c>
      <c r="J3152" s="166">
        <v>1289</v>
      </c>
      <c r="K3152" s="357">
        <v>1113</v>
      </c>
      <c r="L3152" s="357">
        <v>1187</v>
      </c>
      <c r="M3152" s="357">
        <v>1289</v>
      </c>
      <c r="N3152" s="357">
        <v>1221</v>
      </c>
      <c r="O3152" s="357">
        <v>1093</v>
      </c>
      <c r="P3152" s="357">
        <v>1189</v>
      </c>
      <c r="Q3152" s="357">
        <v>1291</v>
      </c>
      <c r="R3152" s="357">
        <v>1223</v>
      </c>
      <c r="S3152" s="362" t="s">
        <v>2207</v>
      </c>
      <c r="T3152" s="362" t="s">
        <v>2207</v>
      </c>
      <c r="U3152" s="362" t="s">
        <v>2207</v>
      </c>
      <c r="V3152" s="362" t="s">
        <v>2207</v>
      </c>
      <c r="W3152" s="362" t="s">
        <v>2207</v>
      </c>
      <c r="X3152" s="357">
        <v>1127</v>
      </c>
      <c r="Y3152" s="357">
        <v>1193</v>
      </c>
      <c r="Z3152" s="357">
        <v>1346</v>
      </c>
      <c r="AA3152" s="357">
        <v>1228</v>
      </c>
      <c r="AB3152" s="357">
        <v>1191</v>
      </c>
      <c r="AC3152" s="357">
        <v>1354</v>
      </c>
      <c r="AD3152" s="357">
        <v>1535</v>
      </c>
      <c r="AE3152" s="357">
        <v>1403</v>
      </c>
      <c r="AF3152" s="357">
        <v>1545</v>
      </c>
      <c r="AG3152" s="357">
        <v>1715</v>
      </c>
      <c r="AH3152" s="357">
        <v>1960</v>
      </c>
      <c r="AI3152" s="368" t="s">
        <v>2207</v>
      </c>
      <c r="AJ3152" s="357">
        <v>1127</v>
      </c>
      <c r="AK3152" s="357">
        <v>1193</v>
      </c>
      <c r="AL3152" s="357">
        <v>1346</v>
      </c>
      <c r="AM3152" s="357">
        <v>1191</v>
      </c>
      <c r="AN3152" s="357">
        <v>1327</v>
      </c>
      <c r="AO3152" s="357">
        <v>1471</v>
      </c>
      <c r="AP3152" s="362" t="s">
        <v>2207</v>
      </c>
      <c r="AQ3152" s="362" t="s">
        <v>2207</v>
      </c>
      <c r="AR3152" s="362" t="s">
        <v>2207</v>
      </c>
      <c r="AS3152" s="362" t="s">
        <v>2207</v>
      </c>
      <c r="AT3152" s="105"/>
      <c r="AU3152" s="105" t="s">
        <v>1468</v>
      </c>
      <c r="AV3152" s="126">
        <v>8.1999999999999993</v>
      </c>
    </row>
    <row r="3153" spans="1:48" ht="23.25" customHeight="1">
      <c r="A3153" s="447"/>
      <c r="B3153" s="440"/>
      <c r="D3153" s="105" t="s">
        <v>1463</v>
      </c>
      <c r="E3153" s="164" t="s">
        <v>1463</v>
      </c>
      <c r="F3153" s="165" t="s">
        <v>1448</v>
      </c>
      <c r="G3153" s="126">
        <v>8.1999999999999993</v>
      </c>
      <c r="H3153" s="166">
        <v>979</v>
      </c>
      <c r="I3153" s="166">
        <v>1055</v>
      </c>
      <c r="J3153" s="166">
        <v>1139</v>
      </c>
      <c r="K3153" s="357">
        <v>979</v>
      </c>
      <c r="L3153" s="357">
        <v>1055</v>
      </c>
      <c r="M3153" s="357">
        <v>1139</v>
      </c>
      <c r="N3153" s="357">
        <v>1082</v>
      </c>
      <c r="O3153" s="357">
        <v>960</v>
      </c>
      <c r="P3153" s="357">
        <v>1055</v>
      </c>
      <c r="Q3153" s="357">
        <v>1139</v>
      </c>
      <c r="R3153" s="357">
        <v>1082</v>
      </c>
      <c r="S3153" s="362" t="s">
        <v>2207</v>
      </c>
      <c r="T3153" s="362" t="s">
        <v>2207</v>
      </c>
      <c r="U3153" s="362" t="s">
        <v>2207</v>
      </c>
      <c r="V3153" s="362" t="s">
        <v>2207</v>
      </c>
      <c r="W3153" s="362" t="s">
        <v>2207</v>
      </c>
      <c r="X3153" s="357">
        <v>958</v>
      </c>
      <c r="Y3153" s="357">
        <v>1117</v>
      </c>
      <c r="Z3153" s="357">
        <v>1256</v>
      </c>
      <c r="AA3153" s="357">
        <v>1144</v>
      </c>
      <c r="AB3153" s="357">
        <v>958</v>
      </c>
      <c r="AC3153" s="357">
        <v>1117</v>
      </c>
      <c r="AD3153" s="357">
        <v>1256</v>
      </c>
      <c r="AE3153" s="357">
        <v>1144</v>
      </c>
      <c r="AF3153" s="357">
        <v>1030</v>
      </c>
      <c r="AG3153" s="357">
        <v>1189</v>
      </c>
      <c r="AH3153" s="357">
        <v>1341</v>
      </c>
      <c r="AI3153" s="368" t="s">
        <v>2207</v>
      </c>
      <c r="AJ3153" s="357">
        <v>958</v>
      </c>
      <c r="AK3153" s="357">
        <v>1117</v>
      </c>
      <c r="AL3153" s="357">
        <v>1256</v>
      </c>
      <c r="AM3153" s="357">
        <v>958</v>
      </c>
      <c r="AN3153" s="357">
        <v>1095</v>
      </c>
      <c r="AO3153" s="357">
        <v>1204</v>
      </c>
      <c r="AP3153" s="362" t="s">
        <v>2207</v>
      </c>
      <c r="AQ3153" s="362" t="s">
        <v>2207</v>
      </c>
      <c r="AR3153" s="362" t="s">
        <v>2207</v>
      </c>
      <c r="AS3153" s="357">
        <v>1294</v>
      </c>
      <c r="AT3153" s="105"/>
      <c r="AU3153" s="105" t="s">
        <v>1463</v>
      </c>
      <c r="AV3153" s="126">
        <v>8.1999999999999993</v>
      </c>
    </row>
    <row r="3154" spans="1:48" ht="23.25" customHeight="1">
      <c r="A3154" s="448"/>
      <c r="B3154" s="440"/>
      <c r="D3154" s="105" t="s">
        <v>1473</v>
      </c>
      <c r="E3154" s="164" t="s">
        <v>1473</v>
      </c>
      <c r="F3154" s="165" t="s">
        <v>1445</v>
      </c>
      <c r="G3154" s="126">
        <v>8.1999999999999993</v>
      </c>
      <c r="H3154" s="166">
        <v>1113</v>
      </c>
      <c r="I3154" s="166">
        <v>1187</v>
      </c>
      <c r="J3154" s="166">
        <v>1289</v>
      </c>
      <c r="K3154" s="357">
        <v>1113</v>
      </c>
      <c r="L3154" s="357">
        <v>1187</v>
      </c>
      <c r="M3154" s="357">
        <v>1289</v>
      </c>
      <c r="N3154" s="357">
        <v>1221</v>
      </c>
      <c r="O3154" s="357">
        <v>1093</v>
      </c>
      <c r="P3154" s="357">
        <v>1189</v>
      </c>
      <c r="Q3154" s="357">
        <v>1291</v>
      </c>
      <c r="R3154" s="357">
        <v>1223</v>
      </c>
      <c r="S3154" s="362" t="s">
        <v>2207</v>
      </c>
      <c r="T3154" s="362" t="s">
        <v>2207</v>
      </c>
      <c r="U3154" s="362" t="s">
        <v>2207</v>
      </c>
      <c r="V3154" s="362" t="s">
        <v>2207</v>
      </c>
      <c r="W3154" s="362" t="s">
        <v>2207</v>
      </c>
      <c r="X3154" s="357">
        <v>1127</v>
      </c>
      <c r="Y3154" s="357">
        <v>1193</v>
      </c>
      <c r="Z3154" s="357">
        <v>1346</v>
      </c>
      <c r="AA3154" s="357">
        <v>1228</v>
      </c>
      <c r="AB3154" s="357">
        <v>1191</v>
      </c>
      <c r="AC3154" s="357">
        <v>1354</v>
      </c>
      <c r="AD3154" s="357">
        <v>1535</v>
      </c>
      <c r="AE3154" s="357">
        <v>1403</v>
      </c>
      <c r="AF3154" s="357">
        <v>1545</v>
      </c>
      <c r="AG3154" s="357">
        <v>1715</v>
      </c>
      <c r="AH3154" s="357">
        <v>1960</v>
      </c>
      <c r="AI3154" s="368" t="s">
        <v>2207</v>
      </c>
      <c r="AJ3154" s="357">
        <v>1127</v>
      </c>
      <c r="AK3154" s="357">
        <v>1193</v>
      </c>
      <c r="AL3154" s="357">
        <v>1346</v>
      </c>
      <c r="AM3154" s="357">
        <v>1191</v>
      </c>
      <c r="AN3154" s="357">
        <v>1327</v>
      </c>
      <c r="AO3154" s="357">
        <v>1471</v>
      </c>
      <c r="AP3154" s="362" t="s">
        <v>2207</v>
      </c>
      <c r="AQ3154" s="362" t="s">
        <v>2207</v>
      </c>
      <c r="AR3154" s="362" t="s">
        <v>2207</v>
      </c>
      <c r="AS3154" s="362" t="s">
        <v>2207</v>
      </c>
      <c r="AT3154" s="105"/>
      <c r="AU3154" s="105" t="s">
        <v>1473</v>
      </c>
      <c r="AV3154" s="126">
        <v>8.1999999999999993</v>
      </c>
    </row>
    <row r="3155" spans="1:48" ht="23.25" customHeight="1">
      <c r="A3155" s="447"/>
      <c r="B3155" s="440"/>
      <c r="D3155" s="105" t="s">
        <v>3218</v>
      </c>
      <c r="E3155" s="164" t="s">
        <v>3218</v>
      </c>
      <c r="F3155" s="165" t="s">
        <v>3846</v>
      </c>
      <c r="G3155" s="126">
        <v>8.9</v>
      </c>
      <c r="H3155" s="166">
        <v>1111</v>
      </c>
      <c r="I3155" s="166">
        <v>1187</v>
      </c>
      <c r="J3155" s="166">
        <v>1350</v>
      </c>
      <c r="K3155" s="357">
        <v>1111</v>
      </c>
      <c r="L3155" s="357">
        <v>1187</v>
      </c>
      <c r="M3155" s="357">
        <v>1350</v>
      </c>
      <c r="N3155" s="357">
        <v>1286</v>
      </c>
      <c r="O3155" s="357">
        <v>1092</v>
      </c>
      <c r="P3155" s="357">
        <v>1189</v>
      </c>
      <c r="Q3155" s="357">
        <v>1382</v>
      </c>
      <c r="R3155" s="357">
        <v>1252</v>
      </c>
      <c r="S3155" s="362" t="s">
        <v>2207</v>
      </c>
      <c r="T3155" s="362" t="s">
        <v>2207</v>
      </c>
      <c r="U3155" s="362" t="s">
        <v>2207</v>
      </c>
      <c r="V3155" s="362" t="s">
        <v>2207</v>
      </c>
      <c r="W3155" s="362" t="s">
        <v>2207</v>
      </c>
      <c r="X3155" s="357">
        <v>1179</v>
      </c>
      <c r="Y3155" s="357">
        <v>1352</v>
      </c>
      <c r="Z3155" s="357">
        <v>1521</v>
      </c>
      <c r="AA3155" s="357">
        <v>1384</v>
      </c>
      <c r="AB3155" s="357">
        <v>1223</v>
      </c>
      <c r="AC3155" s="357">
        <v>1396</v>
      </c>
      <c r="AD3155" s="357">
        <v>1573</v>
      </c>
      <c r="AE3155" s="357">
        <v>1433</v>
      </c>
      <c r="AF3155" s="357">
        <v>1564</v>
      </c>
      <c r="AG3155" s="357">
        <v>1744</v>
      </c>
      <c r="AH3155" s="357">
        <v>1983</v>
      </c>
      <c r="AI3155" s="368" t="s">
        <v>2207</v>
      </c>
      <c r="AJ3155" s="357">
        <v>1179</v>
      </c>
      <c r="AK3155" s="357">
        <v>1352</v>
      </c>
      <c r="AL3155" s="357">
        <v>1521</v>
      </c>
      <c r="AM3155" s="357">
        <v>1223</v>
      </c>
      <c r="AN3155" s="357">
        <v>1369</v>
      </c>
      <c r="AO3155" s="357">
        <v>1508</v>
      </c>
      <c r="AP3155" s="362" t="s">
        <v>2207</v>
      </c>
      <c r="AQ3155" s="362" t="s">
        <v>2207</v>
      </c>
      <c r="AR3155" s="362" t="s">
        <v>2207</v>
      </c>
      <c r="AS3155" s="362" t="s">
        <v>2207</v>
      </c>
      <c r="AT3155" s="105"/>
      <c r="AU3155" s="105" t="s">
        <v>3218</v>
      </c>
      <c r="AV3155" s="126">
        <v>8.9</v>
      </c>
    </row>
    <row r="3156" spans="1:48" ht="23.25" customHeight="1">
      <c r="A3156" s="447"/>
      <c r="B3156" s="440"/>
      <c r="D3156" s="105" t="s">
        <v>3219</v>
      </c>
      <c r="E3156" s="164" t="s">
        <v>3219</v>
      </c>
      <c r="F3156" s="165" t="s">
        <v>3847</v>
      </c>
      <c r="G3156" s="126">
        <v>8.9</v>
      </c>
      <c r="H3156" s="166">
        <v>990</v>
      </c>
      <c r="I3156" s="166">
        <v>1068</v>
      </c>
      <c r="J3156" s="166">
        <v>1203</v>
      </c>
      <c r="K3156" s="357">
        <v>990</v>
      </c>
      <c r="L3156" s="357">
        <v>1068</v>
      </c>
      <c r="M3156" s="357">
        <v>1203</v>
      </c>
      <c r="N3156" s="357">
        <v>1149</v>
      </c>
      <c r="O3156" s="357">
        <v>971</v>
      </c>
      <c r="P3156" s="357">
        <v>1069</v>
      </c>
      <c r="Q3156" s="357">
        <v>1162</v>
      </c>
      <c r="R3156" s="357">
        <v>1122</v>
      </c>
      <c r="S3156" s="362" t="s">
        <v>2207</v>
      </c>
      <c r="T3156" s="362" t="s">
        <v>2207</v>
      </c>
      <c r="U3156" s="362" t="s">
        <v>2207</v>
      </c>
      <c r="V3156" s="362" t="s">
        <v>2207</v>
      </c>
      <c r="W3156" s="362" t="s">
        <v>2207</v>
      </c>
      <c r="X3156" s="357">
        <v>998</v>
      </c>
      <c r="Y3156" s="357">
        <v>1167</v>
      </c>
      <c r="Z3156" s="357">
        <v>1304</v>
      </c>
      <c r="AA3156" s="357">
        <v>1184</v>
      </c>
      <c r="AB3156" s="357">
        <v>998</v>
      </c>
      <c r="AC3156" s="357">
        <v>1181</v>
      </c>
      <c r="AD3156" s="357">
        <v>1320</v>
      </c>
      <c r="AE3156" s="357">
        <v>1184</v>
      </c>
      <c r="AF3156" s="357">
        <v>1067</v>
      </c>
      <c r="AG3156" s="357">
        <v>1237</v>
      </c>
      <c r="AH3156" s="357">
        <v>1386</v>
      </c>
      <c r="AI3156" s="368" t="s">
        <v>2207</v>
      </c>
      <c r="AJ3156" s="357">
        <v>998</v>
      </c>
      <c r="AK3156" s="357">
        <v>1167</v>
      </c>
      <c r="AL3156" s="357">
        <v>1304</v>
      </c>
      <c r="AM3156" s="357">
        <v>998</v>
      </c>
      <c r="AN3156" s="357">
        <v>1158</v>
      </c>
      <c r="AO3156" s="357">
        <v>1265</v>
      </c>
      <c r="AP3156" s="362" t="s">
        <v>2207</v>
      </c>
      <c r="AQ3156" s="362" t="s">
        <v>2207</v>
      </c>
      <c r="AR3156" s="362" t="s">
        <v>2207</v>
      </c>
      <c r="AS3156" s="357">
        <v>1345</v>
      </c>
      <c r="AT3156" s="105"/>
      <c r="AU3156" s="105" t="s">
        <v>3219</v>
      </c>
      <c r="AV3156" s="126">
        <v>8.9</v>
      </c>
    </row>
    <row r="3157" spans="1:48" ht="23.25" customHeight="1">
      <c r="A3157" s="447"/>
      <c r="B3157" s="440"/>
      <c r="D3157" s="105" t="s">
        <v>3220</v>
      </c>
      <c r="E3157" s="164" t="s">
        <v>3220</v>
      </c>
      <c r="F3157" s="165" t="s">
        <v>3848</v>
      </c>
      <c r="G3157" s="126">
        <v>8.9</v>
      </c>
      <c r="H3157" s="166">
        <v>1111</v>
      </c>
      <c r="I3157" s="166">
        <v>1187</v>
      </c>
      <c r="J3157" s="166">
        <v>1350</v>
      </c>
      <c r="K3157" s="357">
        <v>1111</v>
      </c>
      <c r="L3157" s="357">
        <v>1187</v>
      </c>
      <c r="M3157" s="357">
        <v>1350</v>
      </c>
      <c r="N3157" s="357">
        <v>1286</v>
      </c>
      <c r="O3157" s="357">
        <v>1092</v>
      </c>
      <c r="P3157" s="357">
        <v>1189</v>
      </c>
      <c r="Q3157" s="357">
        <v>1382</v>
      </c>
      <c r="R3157" s="357">
        <v>1252</v>
      </c>
      <c r="S3157" s="362" t="s">
        <v>2207</v>
      </c>
      <c r="T3157" s="362" t="s">
        <v>2207</v>
      </c>
      <c r="U3157" s="362" t="s">
        <v>2207</v>
      </c>
      <c r="V3157" s="362" t="s">
        <v>2207</v>
      </c>
      <c r="W3157" s="362" t="s">
        <v>2207</v>
      </c>
      <c r="X3157" s="357">
        <v>1179</v>
      </c>
      <c r="Y3157" s="357">
        <v>1352</v>
      </c>
      <c r="Z3157" s="357">
        <v>1521</v>
      </c>
      <c r="AA3157" s="357">
        <v>1384</v>
      </c>
      <c r="AB3157" s="357">
        <v>1223</v>
      </c>
      <c r="AC3157" s="357">
        <v>1396</v>
      </c>
      <c r="AD3157" s="357">
        <v>1573</v>
      </c>
      <c r="AE3157" s="357">
        <v>1433</v>
      </c>
      <c r="AF3157" s="357">
        <v>1564</v>
      </c>
      <c r="AG3157" s="357">
        <v>1744</v>
      </c>
      <c r="AH3157" s="357">
        <v>1983</v>
      </c>
      <c r="AI3157" s="368" t="s">
        <v>2207</v>
      </c>
      <c r="AJ3157" s="357">
        <v>1179</v>
      </c>
      <c r="AK3157" s="357">
        <v>1352</v>
      </c>
      <c r="AL3157" s="357">
        <v>1521</v>
      </c>
      <c r="AM3157" s="357">
        <v>1223</v>
      </c>
      <c r="AN3157" s="357">
        <v>1369</v>
      </c>
      <c r="AO3157" s="357">
        <v>1508</v>
      </c>
      <c r="AP3157" s="362" t="s">
        <v>2207</v>
      </c>
      <c r="AQ3157" s="362" t="s">
        <v>2207</v>
      </c>
      <c r="AR3157" s="362" t="s">
        <v>2207</v>
      </c>
      <c r="AS3157" s="362" t="s">
        <v>2207</v>
      </c>
      <c r="AT3157" s="105"/>
      <c r="AU3157" s="105" t="s">
        <v>3220</v>
      </c>
      <c r="AV3157" s="126">
        <v>8.9</v>
      </c>
    </row>
    <row r="3158" spans="1:48" ht="23.25" customHeight="1">
      <c r="A3158" s="447"/>
      <c r="B3158" s="440"/>
      <c r="D3158" s="105" t="s">
        <v>1480</v>
      </c>
      <c r="E3158" s="164" t="s">
        <v>1480</v>
      </c>
      <c r="F3158" s="165" t="s">
        <v>1443</v>
      </c>
      <c r="G3158" s="126">
        <v>9.5</v>
      </c>
      <c r="H3158" s="166">
        <v>1215</v>
      </c>
      <c r="I3158" s="166">
        <v>1299</v>
      </c>
      <c r="J3158" s="166">
        <v>1418</v>
      </c>
      <c r="K3158" s="357">
        <v>1215</v>
      </c>
      <c r="L3158" s="357">
        <v>1299</v>
      </c>
      <c r="M3158" s="357">
        <v>1418</v>
      </c>
      <c r="N3158" s="357">
        <v>1333</v>
      </c>
      <c r="O3158" s="357">
        <v>1193</v>
      </c>
      <c r="P3158" s="357">
        <v>1301</v>
      </c>
      <c r="Q3158" s="357">
        <v>1420</v>
      </c>
      <c r="R3158" s="357">
        <v>1335</v>
      </c>
      <c r="S3158" s="362" t="s">
        <v>2207</v>
      </c>
      <c r="T3158" s="362" t="s">
        <v>2207</v>
      </c>
      <c r="U3158" s="362" t="s">
        <v>2207</v>
      </c>
      <c r="V3158" s="362" t="s">
        <v>2207</v>
      </c>
      <c r="W3158" s="362" t="s">
        <v>2207</v>
      </c>
      <c r="X3158" s="357">
        <v>1217</v>
      </c>
      <c r="Y3158" s="357">
        <v>1346</v>
      </c>
      <c r="Z3158" s="357">
        <v>1531</v>
      </c>
      <c r="AA3158" s="357">
        <v>1378</v>
      </c>
      <c r="AB3158" s="357">
        <v>1281</v>
      </c>
      <c r="AC3158" s="357">
        <v>1469</v>
      </c>
      <c r="AD3158" s="357">
        <v>1675</v>
      </c>
      <c r="AE3158" s="357">
        <v>1511</v>
      </c>
      <c r="AF3158" s="357">
        <v>1634</v>
      </c>
      <c r="AG3158" s="357">
        <v>1830</v>
      </c>
      <c r="AH3158" s="357">
        <v>2099</v>
      </c>
      <c r="AI3158" s="368" t="s">
        <v>2207</v>
      </c>
      <c r="AJ3158" s="357">
        <v>1217</v>
      </c>
      <c r="AK3158" s="357">
        <v>1346</v>
      </c>
      <c r="AL3158" s="357">
        <v>1531</v>
      </c>
      <c r="AM3158" s="357">
        <v>1281</v>
      </c>
      <c r="AN3158" s="357">
        <v>1440</v>
      </c>
      <c r="AO3158" s="357">
        <v>1605</v>
      </c>
      <c r="AP3158" s="362" t="s">
        <v>2207</v>
      </c>
      <c r="AQ3158" s="362" t="s">
        <v>2207</v>
      </c>
      <c r="AR3158" s="362" t="s">
        <v>2207</v>
      </c>
      <c r="AS3158" s="362" t="s">
        <v>2207</v>
      </c>
      <c r="AT3158" s="105"/>
      <c r="AU3158" s="105" t="s">
        <v>1480</v>
      </c>
      <c r="AV3158" s="126">
        <v>9.5</v>
      </c>
    </row>
    <row r="3159" spans="1:48" ht="23.25" customHeight="1">
      <c r="A3159" s="447"/>
      <c r="B3159" s="440"/>
      <c r="D3159" s="105" t="s">
        <v>1478</v>
      </c>
      <c r="E3159" s="164" t="s">
        <v>1478</v>
      </c>
      <c r="F3159" s="165" t="s">
        <v>1449</v>
      </c>
      <c r="G3159" s="126">
        <v>9.5</v>
      </c>
      <c r="H3159" s="166">
        <v>1077</v>
      </c>
      <c r="I3159" s="166">
        <v>1163</v>
      </c>
      <c r="J3159" s="166">
        <v>1264</v>
      </c>
      <c r="K3159" s="357">
        <v>1077</v>
      </c>
      <c r="L3159" s="357">
        <v>1163</v>
      </c>
      <c r="M3159" s="357">
        <v>1264</v>
      </c>
      <c r="N3159" s="357">
        <v>1191</v>
      </c>
      <c r="O3159" s="357">
        <v>1056</v>
      </c>
      <c r="P3159" s="357">
        <v>1163</v>
      </c>
      <c r="Q3159" s="357">
        <v>1264</v>
      </c>
      <c r="R3159" s="357">
        <v>1191</v>
      </c>
      <c r="S3159" s="362" t="s">
        <v>2207</v>
      </c>
      <c r="T3159" s="362" t="s">
        <v>2207</v>
      </c>
      <c r="U3159" s="362" t="s">
        <v>2207</v>
      </c>
      <c r="V3159" s="362" t="s">
        <v>2207</v>
      </c>
      <c r="W3159" s="362" t="s">
        <v>2207</v>
      </c>
      <c r="X3159" s="357">
        <v>1048</v>
      </c>
      <c r="Y3159" s="357">
        <v>1231</v>
      </c>
      <c r="Z3159" s="357">
        <v>1396</v>
      </c>
      <c r="AA3159" s="357">
        <v>1253</v>
      </c>
      <c r="AB3159" s="357">
        <v>1048</v>
      </c>
      <c r="AC3159" s="357">
        <v>1231</v>
      </c>
      <c r="AD3159" s="357">
        <v>1396</v>
      </c>
      <c r="AE3159" s="357">
        <v>1253</v>
      </c>
      <c r="AF3159" s="357">
        <v>1119</v>
      </c>
      <c r="AG3159" s="357">
        <v>1304</v>
      </c>
      <c r="AH3159" s="357">
        <v>1481</v>
      </c>
      <c r="AI3159" s="368" t="s">
        <v>2207</v>
      </c>
      <c r="AJ3159" s="357">
        <v>1048</v>
      </c>
      <c r="AK3159" s="357">
        <v>1231</v>
      </c>
      <c r="AL3159" s="357">
        <v>1396</v>
      </c>
      <c r="AM3159" s="357">
        <v>1048</v>
      </c>
      <c r="AN3159" s="357">
        <v>1207</v>
      </c>
      <c r="AO3159" s="357">
        <v>1337</v>
      </c>
      <c r="AP3159" s="362" t="s">
        <v>2207</v>
      </c>
      <c r="AQ3159" s="362" t="s">
        <v>2207</v>
      </c>
      <c r="AR3159" s="362" t="s">
        <v>2207</v>
      </c>
      <c r="AS3159" s="357">
        <v>1433</v>
      </c>
      <c r="AT3159" s="105"/>
      <c r="AU3159" s="105" t="s">
        <v>1478</v>
      </c>
      <c r="AV3159" s="126">
        <v>9.5</v>
      </c>
    </row>
    <row r="3160" spans="1:48" ht="23.25" customHeight="1">
      <c r="A3160" s="447"/>
      <c r="B3160" s="440"/>
      <c r="D3160" s="105" t="s">
        <v>1481</v>
      </c>
      <c r="E3160" s="164" t="s">
        <v>1481</v>
      </c>
      <c r="F3160" s="165" t="s">
        <v>1446</v>
      </c>
      <c r="G3160" s="126">
        <v>9.5</v>
      </c>
      <c r="H3160" s="166">
        <v>1215</v>
      </c>
      <c r="I3160" s="166">
        <v>1299</v>
      </c>
      <c r="J3160" s="166">
        <v>1418</v>
      </c>
      <c r="K3160" s="357">
        <v>1215</v>
      </c>
      <c r="L3160" s="357">
        <v>1299</v>
      </c>
      <c r="M3160" s="357">
        <v>1418</v>
      </c>
      <c r="N3160" s="357">
        <v>1333</v>
      </c>
      <c r="O3160" s="357">
        <v>1193</v>
      </c>
      <c r="P3160" s="357">
        <v>1301</v>
      </c>
      <c r="Q3160" s="357">
        <v>1420</v>
      </c>
      <c r="R3160" s="357">
        <v>1335</v>
      </c>
      <c r="S3160" s="362" t="s">
        <v>2207</v>
      </c>
      <c r="T3160" s="362" t="s">
        <v>2207</v>
      </c>
      <c r="U3160" s="362" t="s">
        <v>2207</v>
      </c>
      <c r="V3160" s="362" t="s">
        <v>2207</v>
      </c>
      <c r="W3160" s="362" t="s">
        <v>2207</v>
      </c>
      <c r="X3160" s="357">
        <v>1217</v>
      </c>
      <c r="Y3160" s="357">
        <v>1346</v>
      </c>
      <c r="Z3160" s="357">
        <v>1531</v>
      </c>
      <c r="AA3160" s="357">
        <v>1378</v>
      </c>
      <c r="AB3160" s="357">
        <v>1281</v>
      </c>
      <c r="AC3160" s="357">
        <v>1469</v>
      </c>
      <c r="AD3160" s="357">
        <v>1675</v>
      </c>
      <c r="AE3160" s="357">
        <v>1511</v>
      </c>
      <c r="AF3160" s="357">
        <v>1634</v>
      </c>
      <c r="AG3160" s="357">
        <v>1830</v>
      </c>
      <c r="AH3160" s="357">
        <v>2099</v>
      </c>
      <c r="AI3160" s="368" t="s">
        <v>2207</v>
      </c>
      <c r="AJ3160" s="357">
        <v>1217</v>
      </c>
      <c r="AK3160" s="357">
        <v>1346</v>
      </c>
      <c r="AL3160" s="357">
        <v>1531</v>
      </c>
      <c r="AM3160" s="357">
        <v>1281</v>
      </c>
      <c r="AN3160" s="357">
        <v>1440</v>
      </c>
      <c r="AO3160" s="357">
        <v>1605</v>
      </c>
      <c r="AP3160" s="362" t="s">
        <v>2207</v>
      </c>
      <c r="AQ3160" s="362" t="s">
        <v>2207</v>
      </c>
      <c r="AR3160" s="362" t="s">
        <v>2207</v>
      </c>
      <c r="AS3160" s="362" t="s">
        <v>2207</v>
      </c>
      <c r="AT3160" s="105"/>
      <c r="AU3160" s="105" t="s">
        <v>1481</v>
      </c>
      <c r="AV3160" s="126">
        <v>9.5</v>
      </c>
    </row>
    <row r="3161" spans="1:48" ht="23.25" customHeight="1">
      <c r="A3161" s="447"/>
      <c r="B3161" s="440"/>
      <c r="D3161" s="105" t="s">
        <v>1476</v>
      </c>
      <c r="E3161" s="164" t="s">
        <v>1476</v>
      </c>
      <c r="F3161" s="165" t="s">
        <v>1452</v>
      </c>
      <c r="G3161" s="126">
        <v>12.2</v>
      </c>
      <c r="H3161" s="166">
        <v>1453</v>
      </c>
      <c r="I3161" s="166">
        <v>1572</v>
      </c>
      <c r="J3161" s="166">
        <v>1735</v>
      </c>
      <c r="K3161" s="357">
        <v>1487</v>
      </c>
      <c r="L3161" s="357">
        <v>1590</v>
      </c>
      <c r="M3161" s="357">
        <v>1764</v>
      </c>
      <c r="N3161" s="357">
        <v>1634</v>
      </c>
      <c r="O3161" s="357">
        <v>1442</v>
      </c>
      <c r="P3161" s="357">
        <v>1593</v>
      </c>
      <c r="Q3161" s="357">
        <v>1755</v>
      </c>
      <c r="R3161" s="357">
        <v>1636</v>
      </c>
      <c r="S3161" s="362" t="s">
        <v>2207</v>
      </c>
      <c r="T3161" s="362" t="s">
        <v>2207</v>
      </c>
      <c r="U3161" s="362" t="s">
        <v>2207</v>
      </c>
      <c r="V3161" s="362" t="s">
        <v>2207</v>
      </c>
      <c r="W3161" s="362" t="s">
        <v>2207</v>
      </c>
      <c r="X3161" s="357">
        <v>1523</v>
      </c>
      <c r="Y3161" s="357">
        <v>1715</v>
      </c>
      <c r="Z3161" s="357">
        <v>2030</v>
      </c>
      <c r="AA3161" s="357">
        <v>1799</v>
      </c>
      <c r="AB3161" s="357">
        <v>1596</v>
      </c>
      <c r="AC3161" s="357">
        <v>1849</v>
      </c>
      <c r="AD3161" s="357">
        <v>2136</v>
      </c>
      <c r="AE3161" s="357">
        <v>1881</v>
      </c>
      <c r="AF3161" s="357">
        <v>2022</v>
      </c>
      <c r="AG3161" s="357">
        <v>2282</v>
      </c>
      <c r="AH3161" s="357">
        <v>2646</v>
      </c>
      <c r="AI3161" s="368" t="s">
        <v>2207</v>
      </c>
      <c r="AJ3161" s="357">
        <v>1562</v>
      </c>
      <c r="AK3161" s="357">
        <v>1764</v>
      </c>
      <c r="AL3161" s="357">
        <v>2083</v>
      </c>
      <c r="AM3161" s="357">
        <v>1569</v>
      </c>
      <c r="AN3161" s="357">
        <v>1775</v>
      </c>
      <c r="AO3161" s="357">
        <v>1991</v>
      </c>
      <c r="AP3161" s="362" t="s">
        <v>2207</v>
      </c>
      <c r="AQ3161" s="362" t="s">
        <v>2207</v>
      </c>
      <c r="AR3161" s="362" t="s">
        <v>2207</v>
      </c>
      <c r="AS3161" s="362" t="s">
        <v>2207</v>
      </c>
      <c r="AT3161" s="105"/>
      <c r="AU3161" s="105" t="s">
        <v>1476</v>
      </c>
      <c r="AV3161" s="126">
        <v>12.2</v>
      </c>
    </row>
    <row r="3162" spans="1:48" ht="23.25" customHeight="1">
      <c r="A3162" s="447"/>
      <c r="B3162" s="440"/>
      <c r="D3162" s="105" t="s">
        <v>1475</v>
      </c>
      <c r="E3162" s="164" t="s">
        <v>1475</v>
      </c>
      <c r="F3162" s="165" t="s">
        <v>1451</v>
      </c>
      <c r="G3162" s="126">
        <v>12.2</v>
      </c>
      <c r="H3162" s="166">
        <v>1315</v>
      </c>
      <c r="I3162" s="166">
        <v>1436</v>
      </c>
      <c r="J3162" s="166">
        <v>1581</v>
      </c>
      <c r="K3162" s="357">
        <v>1349</v>
      </c>
      <c r="L3162" s="357">
        <v>1454</v>
      </c>
      <c r="M3162" s="357">
        <v>1610</v>
      </c>
      <c r="N3162" s="357">
        <v>1491</v>
      </c>
      <c r="O3162" s="357">
        <v>1305</v>
      </c>
      <c r="P3162" s="357">
        <v>1456</v>
      </c>
      <c r="Q3162" s="357">
        <v>1599</v>
      </c>
      <c r="R3162" s="357">
        <v>1492</v>
      </c>
      <c r="S3162" s="362" t="s">
        <v>2207</v>
      </c>
      <c r="T3162" s="362" t="s">
        <v>2207</v>
      </c>
      <c r="U3162" s="362" t="s">
        <v>2207</v>
      </c>
      <c r="V3162" s="362" t="s">
        <v>2207</v>
      </c>
      <c r="W3162" s="362" t="s">
        <v>2207</v>
      </c>
      <c r="X3162" s="357">
        <v>1354</v>
      </c>
      <c r="Y3162" s="357">
        <v>1543</v>
      </c>
      <c r="Z3162" s="357">
        <v>1827</v>
      </c>
      <c r="AA3162" s="357">
        <v>1612</v>
      </c>
      <c r="AB3162" s="357">
        <v>1364</v>
      </c>
      <c r="AC3162" s="357">
        <v>1612</v>
      </c>
      <c r="AD3162" s="357">
        <v>1857</v>
      </c>
      <c r="AE3162" s="357">
        <v>1623</v>
      </c>
      <c r="AF3162" s="357">
        <v>1506</v>
      </c>
      <c r="AG3162" s="357">
        <v>1757</v>
      </c>
      <c r="AH3162" s="357">
        <v>2027</v>
      </c>
      <c r="AI3162" s="368" t="s">
        <v>2207</v>
      </c>
      <c r="AJ3162" s="357">
        <v>1394</v>
      </c>
      <c r="AK3162" s="357">
        <v>1592</v>
      </c>
      <c r="AL3162" s="357">
        <v>1881</v>
      </c>
      <c r="AM3162" s="357">
        <v>1336</v>
      </c>
      <c r="AN3162" s="357">
        <v>1542</v>
      </c>
      <c r="AO3162" s="357">
        <v>1723</v>
      </c>
      <c r="AP3162" s="362" t="s">
        <v>2207</v>
      </c>
      <c r="AQ3162" s="362" t="s">
        <v>2207</v>
      </c>
      <c r="AR3162" s="362" t="s">
        <v>2207</v>
      </c>
      <c r="AS3162" s="357">
        <v>1842</v>
      </c>
      <c r="AT3162" s="105"/>
      <c r="AU3162" s="105" t="s">
        <v>1475</v>
      </c>
      <c r="AV3162" s="126">
        <v>12.2</v>
      </c>
    </row>
    <row r="3163" spans="1:48" ht="23.25" customHeight="1">
      <c r="A3163" s="447"/>
      <c r="B3163" s="440"/>
      <c r="D3163" s="105" t="s">
        <v>1477</v>
      </c>
      <c r="E3163" s="164" t="s">
        <v>1477</v>
      </c>
      <c r="F3163" s="165" t="s">
        <v>1453</v>
      </c>
      <c r="G3163" s="126">
        <v>12.2</v>
      </c>
      <c r="H3163" s="166">
        <v>1453</v>
      </c>
      <c r="I3163" s="166">
        <v>1572</v>
      </c>
      <c r="J3163" s="166">
        <v>1735</v>
      </c>
      <c r="K3163" s="357">
        <v>1487</v>
      </c>
      <c r="L3163" s="357">
        <v>1590</v>
      </c>
      <c r="M3163" s="357">
        <v>1764</v>
      </c>
      <c r="N3163" s="357">
        <v>1634</v>
      </c>
      <c r="O3163" s="357">
        <v>1442</v>
      </c>
      <c r="P3163" s="357">
        <v>1593</v>
      </c>
      <c r="Q3163" s="357">
        <v>1755</v>
      </c>
      <c r="R3163" s="357">
        <v>1636</v>
      </c>
      <c r="S3163" s="362" t="s">
        <v>2207</v>
      </c>
      <c r="T3163" s="362" t="s">
        <v>2207</v>
      </c>
      <c r="U3163" s="362" t="s">
        <v>2207</v>
      </c>
      <c r="V3163" s="362" t="s">
        <v>2207</v>
      </c>
      <c r="W3163" s="362" t="s">
        <v>2207</v>
      </c>
      <c r="X3163" s="357">
        <v>1523</v>
      </c>
      <c r="Y3163" s="357">
        <v>1715</v>
      </c>
      <c r="Z3163" s="357">
        <v>2030</v>
      </c>
      <c r="AA3163" s="357">
        <v>1799</v>
      </c>
      <c r="AB3163" s="357">
        <v>1596</v>
      </c>
      <c r="AC3163" s="357">
        <v>1849</v>
      </c>
      <c r="AD3163" s="357">
        <v>2136</v>
      </c>
      <c r="AE3163" s="357">
        <v>1881</v>
      </c>
      <c r="AF3163" s="357">
        <v>2022</v>
      </c>
      <c r="AG3163" s="357">
        <v>2282</v>
      </c>
      <c r="AH3163" s="357">
        <v>2646</v>
      </c>
      <c r="AI3163" s="368" t="s">
        <v>2207</v>
      </c>
      <c r="AJ3163" s="357">
        <v>1562</v>
      </c>
      <c r="AK3163" s="357">
        <v>1764</v>
      </c>
      <c r="AL3163" s="357">
        <v>2083</v>
      </c>
      <c r="AM3163" s="357">
        <v>1569</v>
      </c>
      <c r="AN3163" s="357">
        <v>1775</v>
      </c>
      <c r="AO3163" s="357">
        <v>1991</v>
      </c>
      <c r="AP3163" s="362" t="s">
        <v>2207</v>
      </c>
      <c r="AQ3163" s="362" t="s">
        <v>2207</v>
      </c>
      <c r="AR3163" s="362" t="s">
        <v>2207</v>
      </c>
      <c r="AS3163" s="362" t="s">
        <v>2207</v>
      </c>
      <c r="AT3163" s="105"/>
      <c r="AU3163" s="105" t="s">
        <v>1477</v>
      </c>
      <c r="AV3163" s="126">
        <v>12.2</v>
      </c>
    </row>
    <row r="3164" spans="1:48" ht="23.25" customHeight="1">
      <c r="A3164" s="447"/>
      <c r="B3164" s="440"/>
      <c r="D3164" s="105" t="s">
        <v>3222</v>
      </c>
      <c r="E3164" s="164" t="s">
        <v>3222</v>
      </c>
      <c r="F3164" s="165" t="s">
        <v>3850</v>
      </c>
      <c r="G3164" s="126">
        <v>12.9</v>
      </c>
      <c r="H3164" s="166">
        <v>1526</v>
      </c>
      <c r="I3164" s="166">
        <v>1651</v>
      </c>
      <c r="J3164" s="166">
        <v>1822</v>
      </c>
      <c r="K3164" s="357">
        <v>1562</v>
      </c>
      <c r="L3164" s="357">
        <v>1670</v>
      </c>
      <c r="M3164" s="357">
        <v>1853</v>
      </c>
      <c r="N3164" s="357">
        <v>1716</v>
      </c>
      <c r="O3164" s="357">
        <v>1515</v>
      </c>
      <c r="P3164" s="357">
        <v>1673</v>
      </c>
      <c r="Q3164" s="357">
        <v>1843</v>
      </c>
      <c r="R3164" s="357">
        <v>1718</v>
      </c>
      <c r="S3164" s="362" t="s">
        <v>2207</v>
      </c>
      <c r="T3164" s="362" t="s">
        <v>2207</v>
      </c>
      <c r="U3164" s="362" t="s">
        <v>2207</v>
      </c>
      <c r="V3164" s="362" t="s">
        <v>2207</v>
      </c>
      <c r="W3164" s="362" t="s">
        <v>2207</v>
      </c>
      <c r="X3164" s="357">
        <v>1569</v>
      </c>
      <c r="Y3164" s="357">
        <v>1816</v>
      </c>
      <c r="Z3164" s="357">
        <v>2068</v>
      </c>
      <c r="AA3164" s="357">
        <v>1833</v>
      </c>
      <c r="AB3164" s="357">
        <v>1628</v>
      </c>
      <c r="AC3164" s="357">
        <v>1885</v>
      </c>
      <c r="AD3164" s="357">
        <v>2151</v>
      </c>
      <c r="AE3164" s="357">
        <v>1893</v>
      </c>
      <c r="AF3164" s="357">
        <v>2038</v>
      </c>
      <c r="AG3164" s="357">
        <v>2303</v>
      </c>
      <c r="AH3164" s="357">
        <v>2643</v>
      </c>
      <c r="AI3164" s="368" t="s">
        <v>2207</v>
      </c>
      <c r="AJ3164" s="357">
        <v>1605</v>
      </c>
      <c r="AK3164" s="357">
        <v>1862</v>
      </c>
      <c r="AL3164" s="357">
        <v>2125</v>
      </c>
      <c r="AM3164" s="357">
        <v>1591</v>
      </c>
      <c r="AN3164" s="357">
        <v>1803</v>
      </c>
      <c r="AO3164" s="357">
        <v>2007</v>
      </c>
      <c r="AP3164" s="362" t="s">
        <v>2207</v>
      </c>
      <c r="AQ3164" s="362" t="s">
        <v>2207</v>
      </c>
      <c r="AR3164" s="362" t="s">
        <v>2207</v>
      </c>
      <c r="AS3164" s="362" t="s">
        <v>2207</v>
      </c>
      <c r="AT3164" s="105"/>
      <c r="AU3164" s="105" t="s">
        <v>3222</v>
      </c>
      <c r="AV3164" s="126">
        <v>12.9</v>
      </c>
    </row>
    <row r="3165" spans="1:48" ht="23.25" customHeight="1">
      <c r="A3165" s="447"/>
      <c r="B3165" s="440"/>
      <c r="D3165" s="105" t="s">
        <v>3223</v>
      </c>
      <c r="E3165" s="164" t="s">
        <v>3223</v>
      </c>
      <c r="F3165" s="165" t="s">
        <v>3851</v>
      </c>
      <c r="G3165" s="126">
        <v>12.9</v>
      </c>
      <c r="H3165" s="166">
        <v>1381</v>
      </c>
      <c r="I3165" s="166">
        <v>1508</v>
      </c>
      <c r="J3165" s="166">
        <v>1661</v>
      </c>
      <c r="K3165" s="357">
        <v>1417</v>
      </c>
      <c r="L3165" s="357">
        <v>1527</v>
      </c>
      <c r="M3165" s="357">
        <v>1691</v>
      </c>
      <c r="N3165" s="357">
        <v>1566</v>
      </c>
      <c r="O3165" s="357">
        <v>1371</v>
      </c>
      <c r="P3165" s="357">
        <v>1529</v>
      </c>
      <c r="Q3165" s="357">
        <v>1679</v>
      </c>
      <c r="R3165" s="357">
        <v>1567</v>
      </c>
      <c r="S3165" s="362" t="s">
        <v>2207</v>
      </c>
      <c r="T3165" s="362" t="s">
        <v>2207</v>
      </c>
      <c r="U3165" s="362" t="s">
        <v>2207</v>
      </c>
      <c r="V3165" s="362" t="s">
        <v>2207</v>
      </c>
      <c r="W3165" s="362" t="s">
        <v>2207</v>
      </c>
      <c r="X3165" s="357">
        <v>1388</v>
      </c>
      <c r="Y3165" s="357">
        <v>1631</v>
      </c>
      <c r="Z3165" s="357">
        <v>1851</v>
      </c>
      <c r="AA3165" s="357">
        <v>1632</v>
      </c>
      <c r="AB3165" s="357">
        <v>1404</v>
      </c>
      <c r="AC3165" s="357">
        <v>1670</v>
      </c>
      <c r="AD3165" s="357">
        <v>1898</v>
      </c>
      <c r="AE3165" s="357">
        <v>1644</v>
      </c>
      <c r="AF3165" s="357">
        <v>1541</v>
      </c>
      <c r="AG3165" s="357">
        <v>1796</v>
      </c>
      <c r="AH3165" s="357">
        <v>2047</v>
      </c>
      <c r="AI3165" s="368" t="s">
        <v>2207</v>
      </c>
      <c r="AJ3165" s="357">
        <v>1425</v>
      </c>
      <c r="AK3165" s="357">
        <v>1678</v>
      </c>
      <c r="AL3165" s="357">
        <v>1908</v>
      </c>
      <c r="AM3165" s="357">
        <v>1367</v>
      </c>
      <c r="AN3165" s="357">
        <v>1592</v>
      </c>
      <c r="AO3165" s="357">
        <v>1765</v>
      </c>
      <c r="AP3165" s="362" t="s">
        <v>2207</v>
      </c>
      <c r="AQ3165" s="362" t="s">
        <v>2207</v>
      </c>
      <c r="AR3165" s="362" t="s">
        <v>2207</v>
      </c>
      <c r="AS3165" s="357">
        <v>1874</v>
      </c>
      <c r="AT3165" s="105"/>
      <c r="AU3165" s="105" t="s">
        <v>3223</v>
      </c>
      <c r="AV3165" s="126">
        <v>12.9</v>
      </c>
    </row>
    <row r="3166" spans="1:48" ht="23.25" customHeight="1">
      <c r="A3166" s="447"/>
      <c r="B3166" s="440"/>
      <c r="D3166" s="105" t="s">
        <v>3224</v>
      </c>
      <c r="E3166" s="164" t="s">
        <v>3224</v>
      </c>
      <c r="F3166" s="165" t="s">
        <v>3852</v>
      </c>
      <c r="G3166" s="126">
        <v>12.9</v>
      </c>
      <c r="H3166" s="166">
        <v>1526</v>
      </c>
      <c r="I3166" s="166">
        <v>1651</v>
      </c>
      <c r="J3166" s="166">
        <v>1822</v>
      </c>
      <c r="K3166" s="357">
        <v>1562</v>
      </c>
      <c r="L3166" s="357">
        <v>1670</v>
      </c>
      <c r="M3166" s="357">
        <v>1853</v>
      </c>
      <c r="N3166" s="357">
        <v>1716</v>
      </c>
      <c r="O3166" s="357">
        <v>1515</v>
      </c>
      <c r="P3166" s="357">
        <v>1673</v>
      </c>
      <c r="Q3166" s="357">
        <v>1843</v>
      </c>
      <c r="R3166" s="357">
        <v>1718</v>
      </c>
      <c r="S3166" s="362" t="s">
        <v>2207</v>
      </c>
      <c r="T3166" s="362" t="s">
        <v>2207</v>
      </c>
      <c r="U3166" s="362" t="s">
        <v>2207</v>
      </c>
      <c r="V3166" s="362" t="s">
        <v>2207</v>
      </c>
      <c r="W3166" s="362" t="s">
        <v>2207</v>
      </c>
      <c r="X3166" s="357">
        <v>1569</v>
      </c>
      <c r="Y3166" s="357">
        <v>1816</v>
      </c>
      <c r="Z3166" s="357">
        <v>2068</v>
      </c>
      <c r="AA3166" s="357">
        <v>1833</v>
      </c>
      <c r="AB3166" s="357">
        <v>1628</v>
      </c>
      <c r="AC3166" s="357">
        <v>1885</v>
      </c>
      <c r="AD3166" s="357">
        <v>2151</v>
      </c>
      <c r="AE3166" s="357">
        <v>1893</v>
      </c>
      <c r="AF3166" s="357">
        <v>2038</v>
      </c>
      <c r="AG3166" s="357">
        <v>2303</v>
      </c>
      <c r="AH3166" s="357">
        <v>2643</v>
      </c>
      <c r="AI3166" s="368" t="s">
        <v>2207</v>
      </c>
      <c r="AJ3166" s="357">
        <v>1605</v>
      </c>
      <c r="AK3166" s="357">
        <v>1862</v>
      </c>
      <c r="AL3166" s="357">
        <v>2125</v>
      </c>
      <c r="AM3166" s="357">
        <v>1591</v>
      </c>
      <c r="AN3166" s="357">
        <v>1803</v>
      </c>
      <c r="AO3166" s="357">
        <v>2007</v>
      </c>
      <c r="AP3166" s="362" t="s">
        <v>2207</v>
      </c>
      <c r="AQ3166" s="362" t="s">
        <v>2207</v>
      </c>
      <c r="AR3166" s="362" t="s">
        <v>2207</v>
      </c>
      <c r="AS3166" s="362" t="s">
        <v>2207</v>
      </c>
      <c r="AT3166" s="105"/>
      <c r="AU3166" s="105" t="s">
        <v>3224</v>
      </c>
      <c r="AV3166" s="126">
        <v>12.9</v>
      </c>
    </row>
    <row r="3167" spans="1:48" ht="23.25" customHeight="1">
      <c r="A3167" s="447"/>
      <c r="B3167" s="440"/>
      <c r="D3167" s="105" t="s">
        <v>4489</v>
      </c>
      <c r="E3167" s="164" t="s">
        <v>4489</v>
      </c>
      <c r="F3167" s="165" t="s">
        <v>4521</v>
      </c>
      <c r="G3167" s="126">
        <v>4.3999999999999995</v>
      </c>
      <c r="H3167" s="166">
        <v>639</v>
      </c>
      <c r="I3167" s="166">
        <v>649</v>
      </c>
      <c r="J3167" s="166">
        <v>743</v>
      </c>
      <c r="K3167" s="357">
        <v>661</v>
      </c>
      <c r="L3167" s="357">
        <v>664</v>
      </c>
      <c r="M3167" s="357">
        <v>775</v>
      </c>
      <c r="N3167" s="357">
        <v>704</v>
      </c>
      <c r="O3167" s="357">
        <v>634</v>
      </c>
      <c r="P3167" s="357">
        <v>671</v>
      </c>
      <c r="Q3167" s="357">
        <v>764</v>
      </c>
      <c r="R3167" s="357">
        <v>698</v>
      </c>
      <c r="S3167" s="362" t="s">
        <v>2207</v>
      </c>
      <c r="T3167" s="362" t="s">
        <v>2207</v>
      </c>
      <c r="U3167" s="362" t="s">
        <v>2207</v>
      </c>
      <c r="V3167" s="362" t="s">
        <v>2207</v>
      </c>
      <c r="W3167" s="362" t="s">
        <v>2207</v>
      </c>
      <c r="X3167" s="357">
        <v>674</v>
      </c>
      <c r="Y3167" s="357">
        <v>738</v>
      </c>
      <c r="Z3167" s="357">
        <v>865</v>
      </c>
      <c r="AA3167" s="357">
        <v>747</v>
      </c>
      <c r="AB3167" s="357">
        <v>695</v>
      </c>
      <c r="AC3167" s="357">
        <v>775</v>
      </c>
      <c r="AD3167" s="357">
        <v>911</v>
      </c>
      <c r="AE3167" s="357">
        <v>765</v>
      </c>
      <c r="AF3167" s="357">
        <v>764</v>
      </c>
      <c r="AG3167" s="357">
        <v>838</v>
      </c>
      <c r="AH3167" s="357">
        <v>985</v>
      </c>
      <c r="AI3167" s="368" t="s">
        <v>2207</v>
      </c>
      <c r="AJ3167" s="357">
        <v>706</v>
      </c>
      <c r="AK3167" s="357">
        <v>779</v>
      </c>
      <c r="AL3167" s="357">
        <v>916</v>
      </c>
      <c r="AM3167" s="357">
        <v>664</v>
      </c>
      <c r="AN3167" s="357">
        <v>719</v>
      </c>
      <c r="AO3167" s="357">
        <v>824</v>
      </c>
      <c r="AP3167" s="362" t="s">
        <v>2207</v>
      </c>
      <c r="AQ3167" s="362" t="s">
        <v>2207</v>
      </c>
      <c r="AR3167" s="362" t="s">
        <v>2207</v>
      </c>
      <c r="AS3167" s="362">
        <v>826</v>
      </c>
      <c r="AT3167" s="105"/>
      <c r="AU3167" s="105" t="s">
        <v>4489</v>
      </c>
      <c r="AV3167" s="126">
        <v>4.3999999999999995</v>
      </c>
    </row>
    <row r="3168" spans="1:48" ht="23.25" customHeight="1">
      <c r="A3168" s="447"/>
      <c r="B3168" s="440"/>
      <c r="D3168" s="105" t="s">
        <v>4490</v>
      </c>
      <c r="E3168" s="164" t="s">
        <v>4490</v>
      </c>
      <c r="F3168" s="165" t="s">
        <v>4521</v>
      </c>
      <c r="G3168" s="126">
        <v>4.3999999999999995</v>
      </c>
      <c r="H3168" s="166">
        <v>639</v>
      </c>
      <c r="I3168" s="166">
        <v>649</v>
      </c>
      <c r="J3168" s="166">
        <v>743</v>
      </c>
      <c r="K3168" s="357">
        <v>661</v>
      </c>
      <c r="L3168" s="357">
        <v>664</v>
      </c>
      <c r="M3168" s="357">
        <v>775</v>
      </c>
      <c r="N3168" s="357">
        <v>704</v>
      </c>
      <c r="O3168" s="357">
        <v>634</v>
      </c>
      <c r="P3168" s="357">
        <v>671</v>
      </c>
      <c r="Q3168" s="357">
        <v>764</v>
      </c>
      <c r="R3168" s="357">
        <v>698</v>
      </c>
      <c r="S3168" s="362" t="s">
        <v>2207</v>
      </c>
      <c r="T3168" s="362" t="s">
        <v>2207</v>
      </c>
      <c r="U3168" s="362" t="s">
        <v>2207</v>
      </c>
      <c r="V3168" s="362" t="s">
        <v>2207</v>
      </c>
      <c r="W3168" s="362" t="s">
        <v>2207</v>
      </c>
      <c r="X3168" s="357">
        <v>674</v>
      </c>
      <c r="Y3168" s="357">
        <v>738</v>
      </c>
      <c r="Z3168" s="357">
        <v>865</v>
      </c>
      <c r="AA3168" s="357">
        <v>747</v>
      </c>
      <c r="AB3168" s="357">
        <v>695</v>
      </c>
      <c r="AC3168" s="357">
        <v>775</v>
      </c>
      <c r="AD3168" s="357">
        <v>911</v>
      </c>
      <c r="AE3168" s="357">
        <v>765</v>
      </c>
      <c r="AF3168" s="357">
        <v>764</v>
      </c>
      <c r="AG3168" s="357">
        <v>838</v>
      </c>
      <c r="AH3168" s="357">
        <v>985</v>
      </c>
      <c r="AI3168" s="368" t="s">
        <v>2207</v>
      </c>
      <c r="AJ3168" s="357">
        <v>706</v>
      </c>
      <c r="AK3168" s="357">
        <v>779</v>
      </c>
      <c r="AL3168" s="357">
        <v>916</v>
      </c>
      <c r="AM3168" s="357">
        <v>664</v>
      </c>
      <c r="AN3168" s="357">
        <v>719</v>
      </c>
      <c r="AO3168" s="357">
        <v>824</v>
      </c>
      <c r="AP3168" s="362" t="s">
        <v>2207</v>
      </c>
      <c r="AQ3168" s="362" t="s">
        <v>2207</v>
      </c>
      <c r="AR3168" s="362" t="s">
        <v>2207</v>
      </c>
      <c r="AS3168" s="362">
        <v>826</v>
      </c>
      <c r="AT3168" s="105"/>
      <c r="AU3168" s="105" t="s">
        <v>4490</v>
      </c>
      <c r="AV3168" s="126">
        <v>4.3999999999999995</v>
      </c>
    </row>
    <row r="3169" spans="1:48" ht="23.25" customHeight="1">
      <c r="A3169" s="447"/>
      <c r="B3169" s="440"/>
      <c r="D3169" s="105" t="s">
        <v>4493</v>
      </c>
      <c r="E3169" s="164" t="s">
        <v>4493</v>
      </c>
      <c r="F3169" s="165" t="s">
        <v>4521</v>
      </c>
      <c r="G3169" s="126">
        <v>5.5</v>
      </c>
      <c r="H3169" s="166">
        <v>685</v>
      </c>
      <c r="I3169" s="166">
        <v>700</v>
      </c>
      <c r="J3169" s="166">
        <v>801</v>
      </c>
      <c r="K3169" s="357">
        <v>708</v>
      </c>
      <c r="L3169" s="357">
        <v>714</v>
      </c>
      <c r="M3169" s="357">
        <v>840</v>
      </c>
      <c r="N3169" s="357">
        <v>761</v>
      </c>
      <c r="O3169" s="357">
        <v>681</v>
      </c>
      <c r="P3169" s="357">
        <v>731</v>
      </c>
      <c r="Q3169" s="357">
        <v>829</v>
      </c>
      <c r="R3169" s="357">
        <v>759</v>
      </c>
      <c r="S3169" s="362" t="s">
        <v>2207</v>
      </c>
      <c r="T3169" s="362" t="s">
        <v>2207</v>
      </c>
      <c r="U3169" s="362" t="s">
        <v>2207</v>
      </c>
      <c r="V3169" s="362" t="s">
        <v>2207</v>
      </c>
      <c r="W3169" s="362" t="s">
        <v>2207</v>
      </c>
      <c r="X3169" s="357">
        <v>717</v>
      </c>
      <c r="Y3169" s="357">
        <v>791</v>
      </c>
      <c r="Z3169" s="357">
        <v>927</v>
      </c>
      <c r="AA3169" s="357">
        <v>796</v>
      </c>
      <c r="AB3169" s="357">
        <v>745</v>
      </c>
      <c r="AC3169" s="357">
        <v>838</v>
      </c>
      <c r="AD3169" s="357">
        <v>985</v>
      </c>
      <c r="AE3169" s="357">
        <v>820</v>
      </c>
      <c r="AF3169" s="357">
        <v>813</v>
      </c>
      <c r="AG3169" s="357">
        <v>901</v>
      </c>
      <c r="AH3169" s="357">
        <v>1059</v>
      </c>
      <c r="AI3169" s="368" t="s">
        <v>2207</v>
      </c>
      <c r="AJ3169" s="357">
        <v>756</v>
      </c>
      <c r="AK3169" s="357">
        <v>842</v>
      </c>
      <c r="AL3169" s="357">
        <v>989</v>
      </c>
      <c r="AM3169" s="357">
        <v>707</v>
      </c>
      <c r="AN3169" s="357">
        <v>772</v>
      </c>
      <c r="AO3169" s="357">
        <v>884</v>
      </c>
      <c r="AP3169" s="362" t="s">
        <v>2207</v>
      </c>
      <c r="AQ3169" s="362" t="s">
        <v>2207</v>
      </c>
      <c r="AR3169" s="362" t="s">
        <v>2207</v>
      </c>
      <c r="AS3169" s="362">
        <v>894</v>
      </c>
      <c r="AT3169" s="105"/>
      <c r="AU3169" s="105" t="s">
        <v>4493</v>
      </c>
      <c r="AV3169" s="126">
        <v>5.5</v>
      </c>
    </row>
    <row r="3170" spans="1:48" ht="23.25" customHeight="1">
      <c r="A3170" s="447"/>
      <c r="B3170" s="440"/>
      <c r="D3170" s="105" t="s">
        <v>4494</v>
      </c>
      <c r="E3170" s="164" t="s">
        <v>4494</v>
      </c>
      <c r="F3170" s="165" t="s">
        <v>4521</v>
      </c>
      <c r="G3170" s="126">
        <v>5.5</v>
      </c>
      <c r="H3170" s="166">
        <v>685</v>
      </c>
      <c r="I3170" s="166">
        <v>700</v>
      </c>
      <c r="J3170" s="166">
        <v>801</v>
      </c>
      <c r="K3170" s="357">
        <v>708</v>
      </c>
      <c r="L3170" s="357">
        <v>714</v>
      </c>
      <c r="M3170" s="357">
        <v>840</v>
      </c>
      <c r="N3170" s="357">
        <v>761</v>
      </c>
      <c r="O3170" s="357">
        <v>681</v>
      </c>
      <c r="P3170" s="357">
        <v>731</v>
      </c>
      <c r="Q3170" s="357">
        <v>829</v>
      </c>
      <c r="R3170" s="357">
        <v>759</v>
      </c>
      <c r="S3170" s="362" t="s">
        <v>2207</v>
      </c>
      <c r="T3170" s="362" t="s">
        <v>2207</v>
      </c>
      <c r="U3170" s="362" t="s">
        <v>2207</v>
      </c>
      <c r="V3170" s="362" t="s">
        <v>2207</v>
      </c>
      <c r="W3170" s="362" t="s">
        <v>2207</v>
      </c>
      <c r="X3170" s="357">
        <v>717</v>
      </c>
      <c r="Y3170" s="357">
        <v>791</v>
      </c>
      <c r="Z3170" s="357">
        <v>927</v>
      </c>
      <c r="AA3170" s="357">
        <v>796</v>
      </c>
      <c r="AB3170" s="357">
        <v>745</v>
      </c>
      <c r="AC3170" s="357">
        <v>838</v>
      </c>
      <c r="AD3170" s="357">
        <v>985</v>
      </c>
      <c r="AE3170" s="357">
        <v>820</v>
      </c>
      <c r="AF3170" s="357">
        <v>813</v>
      </c>
      <c r="AG3170" s="357">
        <v>901</v>
      </c>
      <c r="AH3170" s="357">
        <v>1059</v>
      </c>
      <c r="AI3170" s="368" t="s">
        <v>2207</v>
      </c>
      <c r="AJ3170" s="357">
        <v>756</v>
      </c>
      <c r="AK3170" s="357">
        <v>842</v>
      </c>
      <c r="AL3170" s="357">
        <v>989</v>
      </c>
      <c r="AM3170" s="357">
        <v>707</v>
      </c>
      <c r="AN3170" s="357">
        <v>772</v>
      </c>
      <c r="AO3170" s="357">
        <v>884</v>
      </c>
      <c r="AP3170" s="362" t="s">
        <v>2207</v>
      </c>
      <c r="AQ3170" s="362" t="s">
        <v>2207</v>
      </c>
      <c r="AR3170" s="362" t="s">
        <v>2207</v>
      </c>
      <c r="AS3170" s="362">
        <v>894</v>
      </c>
      <c r="AT3170" s="105"/>
      <c r="AU3170" s="105" t="s">
        <v>4494</v>
      </c>
      <c r="AV3170" s="126">
        <v>5.5</v>
      </c>
    </row>
    <row r="3171" spans="1:48" ht="23.25" customHeight="1">
      <c r="A3171" s="447"/>
      <c r="B3171" s="440"/>
      <c r="D3171" s="105" t="s">
        <v>4497</v>
      </c>
      <c r="E3171" s="164" t="s">
        <v>4497</v>
      </c>
      <c r="F3171" s="165" t="s">
        <v>4521</v>
      </c>
      <c r="G3171" s="126">
        <v>6.5</v>
      </c>
      <c r="H3171" s="166">
        <v>732</v>
      </c>
      <c r="I3171" s="166">
        <v>752</v>
      </c>
      <c r="J3171" s="166">
        <v>859</v>
      </c>
      <c r="K3171" s="357">
        <v>755</v>
      </c>
      <c r="L3171" s="357">
        <v>764</v>
      </c>
      <c r="M3171" s="357">
        <v>906</v>
      </c>
      <c r="N3171" s="357">
        <v>817</v>
      </c>
      <c r="O3171" s="357">
        <v>729</v>
      </c>
      <c r="P3171" s="357">
        <v>792</v>
      </c>
      <c r="Q3171" s="357">
        <v>895</v>
      </c>
      <c r="R3171" s="357">
        <v>819</v>
      </c>
      <c r="S3171" s="362" t="s">
        <v>2207</v>
      </c>
      <c r="T3171" s="362" t="s">
        <v>2207</v>
      </c>
      <c r="U3171" s="362" t="s">
        <v>2207</v>
      </c>
      <c r="V3171" s="362" t="s">
        <v>2207</v>
      </c>
      <c r="W3171" s="362" t="s">
        <v>2207</v>
      </c>
      <c r="X3171" s="357">
        <v>761</v>
      </c>
      <c r="Y3171" s="357">
        <v>845</v>
      </c>
      <c r="Z3171" s="357">
        <v>989</v>
      </c>
      <c r="AA3171" s="357">
        <v>845</v>
      </c>
      <c r="AB3171" s="357">
        <v>795</v>
      </c>
      <c r="AC3171" s="357">
        <v>901</v>
      </c>
      <c r="AD3171" s="357">
        <v>1059</v>
      </c>
      <c r="AE3171" s="357">
        <v>876</v>
      </c>
      <c r="AF3171" s="357">
        <v>864</v>
      </c>
      <c r="AG3171" s="357">
        <v>965</v>
      </c>
      <c r="AH3171" s="357">
        <v>1133</v>
      </c>
      <c r="AI3171" s="368" t="s">
        <v>2207</v>
      </c>
      <c r="AJ3171" s="357">
        <v>806</v>
      </c>
      <c r="AK3171" s="357">
        <v>905</v>
      </c>
      <c r="AL3171" s="357">
        <v>1063</v>
      </c>
      <c r="AM3171" s="357">
        <v>750</v>
      </c>
      <c r="AN3171" s="357">
        <v>825</v>
      </c>
      <c r="AO3171" s="357">
        <v>943</v>
      </c>
      <c r="AP3171" s="362" t="s">
        <v>2207</v>
      </c>
      <c r="AQ3171" s="362" t="s">
        <v>2207</v>
      </c>
      <c r="AR3171" s="362" t="s">
        <v>2207</v>
      </c>
      <c r="AS3171" s="362">
        <v>966</v>
      </c>
      <c r="AT3171" s="105"/>
      <c r="AU3171" s="105" t="s">
        <v>4497</v>
      </c>
      <c r="AV3171" s="126">
        <v>6.5</v>
      </c>
    </row>
    <row r="3172" spans="1:48" ht="23.25" customHeight="1">
      <c r="A3172" s="447"/>
      <c r="B3172" s="440"/>
      <c r="D3172" s="105" t="s">
        <v>4498</v>
      </c>
      <c r="E3172" s="164" t="s">
        <v>4498</v>
      </c>
      <c r="F3172" s="165" t="s">
        <v>4521</v>
      </c>
      <c r="G3172" s="126">
        <v>6.5</v>
      </c>
      <c r="H3172" s="166">
        <v>732</v>
      </c>
      <c r="I3172" s="166">
        <v>752</v>
      </c>
      <c r="J3172" s="166">
        <v>859</v>
      </c>
      <c r="K3172" s="357">
        <v>755</v>
      </c>
      <c r="L3172" s="357">
        <v>764</v>
      </c>
      <c r="M3172" s="357">
        <v>906</v>
      </c>
      <c r="N3172" s="357">
        <v>817</v>
      </c>
      <c r="O3172" s="357">
        <v>729</v>
      </c>
      <c r="P3172" s="357">
        <v>792</v>
      </c>
      <c r="Q3172" s="357">
        <v>895</v>
      </c>
      <c r="R3172" s="357">
        <v>819</v>
      </c>
      <c r="S3172" s="362" t="s">
        <v>2207</v>
      </c>
      <c r="T3172" s="362" t="s">
        <v>2207</v>
      </c>
      <c r="U3172" s="362" t="s">
        <v>2207</v>
      </c>
      <c r="V3172" s="362" t="s">
        <v>2207</v>
      </c>
      <c r="W3172" s="362" t="s">
        <v>2207</v>
      </c>
      <c r="X3172" s="357">
        <v>761</v>
      </c>
      <c r="Y3172" s="357">
        <v>845</v>
      </c>
      <c r="Z3172" s="357">
        <v>989</v>
      </c>
      <c r="AA3172" s="357">
        <v>845</v>
      </c>
      <c r="AB3172" s="357">
        <v>795</v>
      </c>
      <c r="AC3172" s="357">
        <v>901</v>
      </c>
      <c r="AD3172" s="357">
        <v>1059</v>
      </c>
      <c r="AE3172" s="357">
        <v>876</v>
      </c>
      <c r="AF3172" s="357">
        <v>864</v>
      </c>
      <c r="AG3172" s="357">
        <v>965</v>
      </c>
      <c r="AH3172" s="357">
        <v>1133</v>
      </c>
      <c r="AI3172" s="368" t="s">
        <v>2207</v>
      </c>
      <c r="AJ3172" s="357">
        <v>806</v>
      </c>
      <c r="AK3172" s="357">
        <v>905</v>
      </c>
      <c r="AL3172" s="357">
        <v>1063</v>
      </c>
      <c r="AM3172" s="357">
        <v>750</v>
      </c>
      <c r="AN3172" s="357">
        <v>825</v>
      </c>
      <c r="AO3172" s="357">
        <v>943</v>
      </c>
      <c r="AP3172" s="362" t="s">
        <v>2207</v>
      </c>
      <c r="AQ3172" s="362" t="s">
        <v>2207</v>
      </c>
      <c r="AR3172" s="362" t="s">
        <v>2207</v>
      </c>
      <c r="AS3172" s="362">
        <v>966</v>
      </c>
      <c r="AT3172" s="105"/>
      <c r="AU3172" s="105" t="s">
        <v>4498</v>
      </c>
      <c r="AV3172" s="126">
        <v>6.5</v>
      </c>
    </row>
    <row r="3173" spans="1:48" ht="23.25" customHeight="1">
      <c r="A3173" s="447"/>
      <c r="B3173" s="440"/>
      <c r="D3173" s="105" t="s">
        <v>4501</v>
      </c>
      <c r="E3173" s="164" t="s">
        <v>4501</v>
      </c>
      <c r="F3173" s="165" t="s">
        <v>4521</v>
      </c>
      <c r="G3173" s="126">
        <v>7.6</v>
      </c>
      <c r="H3173" s="166">
        <v>776</v>
      </c>
      <c r="I3173" s="166">
        <v>801</v>
      </c>
      <c r="J3173" s="166">
        <v>914</v>
      </c>
      <c r="K3173" s="357">
        <v>800</v>
      </c>
      <c r="L3173" s="357">
        <v>812</v>
      </c>
      <c r="M3173" s="357">
        <v>970</v>
      </c>
      <c r="N3173" s="357">
        <v>872</v>
      </c>
      <c r="O3173" s="357">
        <v>775</v>
      </c>
      <c r="P3173" s="357">
        <v>850</v>
      </c>
      <c r="Q3173" s="357">
        <v>958</v>
      </c>
      <c r="R3173" s="357">
        <v>877</v>
      </c>
      <c r="S3173" s="362" t="s">
        <v>2207</v>
      </c>
      <c r="T3173" s="362" t="s">
        <v>2207</v>
      </c>
      <c r="U3173" s="362" t="s">
        <v>2207</v>
      </c>
      <c r="V3173" s="362" t="s">
        <v>2207</v>
      </c>
      <c r="W3173" s="362" t="s">
        <v>2207</v>
      </c>
      <c r="X3173" s="357">
        <v>802</v>
      </c>
      <c r="Y3173" s="357">
        <v>897</v>
      </c>
      <c r="Z3173" s="357">
        <v>1049</v>
      </c>
      <c r="AA3173" s="357">
        <v>892</v>
      </c>
      <c r="AB3173" s="357">
        <v>843</v>
      </c>
      <c r="AC3173" s="357">
        <v>962</v>
      </c>
      <c r="AD3173" s="357">
        <v>1130</v>
      </c>
      <c r="AE3173" s="357">
        <v>929</v>
      </c>
      <c r="AF3173" s="357">
        <v>912</v>
      </c>
      <c r="AG3173" s="357">
        <v>1025</v>
      </c>
      <c r="AH3173" s="357">
        <v>1204</v>
      </c>
      <c r="AI3173" s="368" t="s">
        <v>2207</v>
      </c>
      <c r="AJ3173" s="357">
        <v>854</v>
      </c>
      <c r="AK3173" s="357">
        <v>966</v>
      </c>
      <c r="AL3173" s="357">
        <v>1135</v>
      </c>
      <c r="AM3173" s="357">
        <v>791</v>
      </c>
      <c r="AN3173" s="357">
        <v>875</v>
      </c>
      <c r="AO3173" s="357">
        <v>1000</v>
      </c>
      <c r="AP3173" s="362" t="s">
        <v>2207</v>
      </c>
      <c r="AQ3173" s="362" t="s">
        <v>2207</v>
      </c>
      <c r="AR3173" s="362" t="s">
        <v>2207</v>
      </c>
      <c r="AS3173" s="362">
        <v>1034</v>
      </c>
      <c r="AT3173" s="105"/>
      <c r="AU3173" s="105" t="s">
        <v>4501</v>
      </c>
      <c r="AV3173" s="126">
        <v>7.6</v>
      </c>
    </row>
    <row r="3174" spans="1:48" ht="23.25" customHeight="1">
      <c r="A3174" s="448"/>
      <c r="B3174" s="440"/>
      <c r="D3174" s="105" t="s">
        <v>4502</v>
      </c>
      <c r="E3174" s="164" t="s">
        <v>4502</v>
      </c>
      <c r="F3174" s="165" t="s">
        <v>4521</v>
      </c>
      <c r="G3174" s="126">
        <v>7.6</v>
      </c>
      <c r="H3174" s="166">
        <v>776</v>
      </c>
      <c r="I3174" s="166">
        <v>801</v>
      </c>
      <c r="J3174" s="166">
        <v>914</v>
      </c>
      <c r="K3174" s="357">
        <v>800</v>
      </c>
      <c r="L3174" s="357">
        <v>812</v>
      </c>
      <c r="M3174" s="357">
        <v>970</v>
      </c>
      <c r="N3174" s="357">
        <v>872</v>
      </c>
      <c r="O3174" s="357">
        <v>775</v>
      </c>
      <c r="P3174" s="357">
        <v>850</v>
      </c>
      <c r="Q3174" s="357">
        <v>958</v>
      </c>
      <c r="R3174" s="357">
        <v>877</v>
      </c>
      <c r="S3174" s="362" t="s">
        <v>2207</v>
      </c>
      <c r="T3174" s="362" t="s">
        <v>2207</v>
      </c>
      <c r="U3174" s="362" t="s">
        <v>2207</v>
      </c>
      <c r="V3174" s="362" t="s">
        <v>2207</v>
      </c>
      <c r="W3174" s="362" t="s">
        <v>2207</v>
      </c>
      <c r="X3174" s="357">
        <v>802</v>
      </c>
      <c r="Y3174" s="357">
        <v>897</v>
      </c>
      <c r="Z3174" s="357">
        <v>1049</v>
      </c>
      <c r="AA3174" s="357">
        <v>892</v>
      </c>
      <c r="AB3174" s="357">
        <v>843</v>
      </c>
      <c r="AC3174" s="357">
        <v>962</v>
      </c>
      <c r="AD3174" s="357">
        <v>1130</v>
      </c>
      <c r="AE3174" s="357">
        <v>929</v>
      </c>
      <c r="AF3174" s="357">
        <v>912</v>
      </c>
      <c r="AG3174" s="357">
        <v>1025</v>
      </c>
      <c r="AH3174" s="357">
        <v>1204</v>
      </c>
      <c r="AI3174" s="368" t="s">
        <v>2207</v>
      </c>
      <c r="AJ3174" s="357">
        <v>854</v>
      </c>
      <c r="AK3174" s="357">
        <v>966</v>
      </c>
      <c r="AL3174" s="357">
        <v>1135</v>
      </c>
      <c r="AM3174" s="357">
        <v>791</v>
      </c>
      <c r="AN3174" s="357">
        <v>875</v>
      </c>
      <c r="AO3174" s="357">
        <v>1000</v>
      </c>
      <c r="AP3174" s="362" t="s">
        <v>2207</v>
      </c>
      <c r="AQ3174" s="362" t="s">
        <v>2207</v>
      </c>
      <c r="AR3174" s="362" t="s">
        <v>2207</v>
      </c>
      <c r="AS3174" s="362">
        <v>1034</v>
      </c>
      <c r="AT3174" s="105"/>
      <c r="AU3174" s="105" t="s">
        <v>4502</v>
      </c>
      <c r="AV3174" s="126">
        <v>7.6</v>
      </c>
    </row>
    <row r="3175" spans="1:48" ht="23.25" customHeight="1">
      <c r="A3175" s="447"/>
      <c r="B3175" s="440"/>
      <c r="D3175" s="105" t="s">
        <v>4505</v>
      </c>
      <c r="E3175" s="164" t="s">
        <v>4505</v>
      </c>
      <c r="F3175" s="165" t="s">
        <v>4522</v>
      </c>
      <c r="G3175" s="126">
        <v>8.6999999999999993</v>
      </c>
      <c r="H3175" s="166">
        <v>1020</v>
      </c>
      <c r="I3175" s="166">
        <v>1030</v>
      </c>
      <c r="J3175" s="166">
        <v>1196</v>
      </c>
      <c r="K3175" s="357">
        <v>1064</v>
      </c>
      <c r="L3175" s="357">
        <v>1076</v>
      </c>
      <c r="M3175" s="357">
        <v>1262</v>
      </c>
      <c r="N3175" s="357">
        <v>1149</v>
      </c>
      <c r="O3175" s="357">
        <v>1015</v>
      </c>
      <c r="P3175" s="357">
        <v>1094</v>
      </c>
      <c r="Q3175" s="357">
        <v>1241</v>
      </c>
      <c r="R3175" s="357">
        <v>1139</v>
      </c>
      <c r="S3175" s="362" t="s">
        <v>2207</v>
      </c>
      <c r="T3175" s="362" t="s">
        <v>2207</v>
      </c>
      <c r="U3175" s="362" t="s">
        <v>2207</v>
      </c>
      <c r="V3175" s="362" t="s">
        <v>2207</v>
      </c>
      <c r="W3175" s="362" t="s">
        <v>2207</v>
      </c>
      <c r="X3175" s="357">
        <v>1067</v>
      </c>
      <c r="Y3175" s="357">
        <v>1187</v>
      </c>
      <c r="Z3175" s="357">
        <v>1389</v>
      </c>
      <c r="AA3175" s="357">
        <v>1185</v>
      </c>
      <c r="AB3175" s="357">
        <v>1109</v>
      </c>
      <c r="AC3175" s="357">
        <v>1263</v>
      </c>
      <c r="AD3175" s="357">
        <v>1483</v>
      </c>
      <c r="AE3175" s="357">
        <v>1222</v>
      </c>
      <c r="AF3175" s="357">
        <v>1246</v>
      </c>
      <c r="AG3175" s="357">
        <v>1389</v>
      </c>
      <c r="AH3175" s="357">
        <v>1631</v>
      </c>
      <c r="AI3175" s="368" t="s">
        <v>2207</v>
      </c>
      <c r="AJ3175" s="357">
        <v>1130</v>
      </c>
      <c r="AK3175" s="357">
        <v>1271</v>
      </c>
      <c r="AL3175" s="357">
        <v>1492</v>
      </c>
      <c r="AM3175" s="357">
        <v>1046</v>
      </c>
      <c r="AN3175" s="357">
        <v>1156</v>
      </c>
      <c r="AO3175" s="357">
        <v>1322</v>
      </c>
      <c r="AP3175" s="362" t="s">
        <v>2207</v>
      </c>
      <c r="AQ3175" s="362" t="s">
        <v>2207</v>
      </c>
      <c r="AR3175" s="362" t="s">
        <v>2207</v>
      </c>
      <c r="AS3175" s="362">
        <v>1335</v>
      </c>
      <c r="AT3175" s="105"/>
      <c r="AU3175" s="105" t="s">
        <v>4505</v>
      </c>
      <c r="AV3175" s="126">
        <v>8.6999999999999993</v>
      </c>
    </row>
    <row r="3176" spans="1:48" ht="23.25" customHeight="1">
      <c r="A3176" s="447"/>
      <c r="B3176" s="440"/>
      <c r="D3176" s="105" t="s">
        <v>4506</v>
      </c>
      <c r="E3176" s="164" t="s">
        <v>4506</v>
      </c>
      <c r="F3176" s="165" t="s">
        <v>4521</v>
      </c>
      <c r="G3176" s="126">
        <v>8.6999999999999993</v>
      </c>
      <c r="H3176" s="166">
        <v>823</v>
      </c>
      <c r="I3176" s="166">
        <v>853</v>
      </c>
      <c r="J3176" s="166">
        <v>972</v>
      </c>
      <c r="K3176" s="357">
        <v>847</v>
      </c>
      <c r="L3176" s="357">
        <v>862</v>
      </c>
      <c r="M3176" s="357">
        <v>1036</v>
      </c>
      <c r="N3176" s="357">
        <v>928</v>
      </c>
      <c r="O3176" s="357">
        <v>823</v>
      </c>
      <c r="P3176" s="357">
        <v>911</v>
      </c>
      <c r="Q3176" s="357">
        <v>1023</v>
      </c>
      <c r="R3176" s="357">
        <v>938</v>
      </c>
      <c r="S3176" s="362" t="s">
        <v>2207</v>
      </c>
      <c r="T3176" s="362" t="s">
        <v>2207</v>
      </c>
      <c r="U3176" s="362" t="s">
        <v>2207</v>
      </c>
      <c r="V3176" s="362" t="s">
        <v>2207</v>
      </c>
      <c r="W3176" s="362" t="s">
        <v>2207</v>
      </c>
      <c r="X3176" s="357">
        <v>845</v>
      </c>
      <c r="Y3176" s="357">
        <v>951</v>
      </c>
      <c r="Z3176" s="357">
        <v>1111</v>
      </c>
      <c r="AA3176" s="357">
        <v>942</v>
      </c>
      <c r="AB3176" s="357">
        <v>893</v>
      </c>
      <c r="AC3176" s="357">
        <v>1026</v>
      </c>
      <c r="AD3176" s="357">
        <v>1204</v>
      </c>
      <c r="AE3176" s="357">
        <v>985</v>
      </c>
      <c r="AF3176" s="357">
        <v>962</v>
      </c>
      <c r="AG3176" s="357">
        <v>1089</v>
      </c>
      <c r="AH3176" s="357">
        <v>1278</v>
      </c>
      <c r="AI3176" s="368" t="s">
        <v>2207</v>
      </c>
      <c r="AJ3176" s="357">
        <v>904</v>
      </c>
      <c r="AK3176" s="357">
        <v>1030</v>
      </c>
      <c r="AL3176" s="357">
        <v>1209</v>
      </c>
      <c r="AM3176" s="357">
        <v>834</v>
      </c>
      <c r="AN3176" s="357">
        <v>928</v>
      </c>
      <c r="AO3176" s="357">
        <v>1060</v>
      </c>
      <c r="AP3176" s="362" t="s">
        <v>2207</v>
      </c>
      <c r="AQ3176" s="362" t="s">
        <v>2207</v>
      </c>
      <c r="AR3176" s="362" t="s">
        <v>2207</v>
      </c>
      <c r="AS3176" s="362">
        <v>1106</v>
      </c>
      <c r="AT3176" s="105"/>
      <c r="AU3176" s="105" t="s">
        <v>4506</v>
      </c>
      <c r="AV3176" s="126">
        <v>8.6999999999999993</v>
      </c>
    </row>
    <row r="3177" spans="1:48" ht="23.25" customHeight="1">
      <c r="A3177" s="447"/>
      <c r="B3177" s="440"/>
      <c r="D3177" s="105" t="s">
        <v>4507</v>
      </c>
      <c r="E3177" s="164" t="s">
        <v>4507</v>
      </c>
      <c r="F3177" s="165" t="s">
        <v>4521</v>
      </c>
      <c r="G3177" s="126">
        <v>8.6999999999999993</v>
      </c>
      <c r="H3177" s="166">
        <v>823</v>
      </c>
      <c r="I3177" s="166">
        <v>853</v>
      </c>
      <c r="J3177" s="166">
        <v>972</v>
      </c>
      <c r="K3177" s="357">
        <v>847</v>
      </c>
      <c r="L3177" s="357">
        <v>862</v>
      </c>
      <c r="M3177" s="357">
        <v>1036</v>
      </c>
      <c r="N3177" s="357">
        <v>928</v>
      </c>
      <c r="O3177" s="357">
        <v>823</v>
      </c>
      <c r="P3177" s="357">
        <v>911</v>
      </c>
      <c r="Q3177" s="357">
        <v>1023</v>
      </c>
      <c r="R3177" s="357">
        <v>938</v>
      </c>
      <c r="S3177" s="362" t="s">
        <v>2207</v>
      </c>
      <c r="T3177" s="362" t="s">
        <v>2207</v>
      </c>
      <c r="U3177" s="362" t="s">
        <v>2207</v>
      </c>
      <c r="V3177" s="362" t="s">
        <v>2207</v>
      </c>
      <c r="W3177" s="362" t="s">
        <v>2207</v>
      </c>
      <c r="X3177" s="357">
        <v>845</v>
      </c>
      <c r="Y3177" s="357">
        <v>951</v>
      </c>
      <c r="Z3177" s="357">
        <v>1111</v>
      </c>
      <c r="AA3177" s="357">
        <v>942</v>
      </c>
      <c r="AB3177" s="357">
        <v>893</v>
      </c>
      <c r="AC3177" s="357">
        <v>1026</v>
      </c>
      <c r="AD3177" s="357">
        <v>1204</v>
      </c>
      <c r="AE3177" s="357">
        <v>985</v>
      </c>
      <c r="AF3177" s="357">
        <v>962</v>
      </c>
      <c r="AG3177" s="357">
        <v>1089</v>
      </c>
      <c r="AH3177" s="357">
        <v>1278</v>
      </c>
      <c r="AI3177" s="368" t="s">
        <v>2207</v>
      </c>
      <c r="AJ3177" s="357">
        <v>904</v>
      </c>
      <c r="AK3177" s="357">
        <v>1030</v>
      </c>
      <c r="AL3177" s="357">
        <v>1209</v>
      </c>
      <c r="AM3177" s="357">
        <v>834</v>
      </c>
      <c r="AN3177" s="357">
        <v>928</v>
      </c>
      <c r="AO3177" s="357">
        <v>1060</v>
      </c>
      <c r="AP3177" s="362" t="s">
        <v>2207</v>
      </c>
      <c r="AQ3177" s="362" t="s">
        <v>2207</v>
      </c>
      <c r="AR3177" s="362" t="s">
        <v>2207</v>
      </c>
      <c r="AS3177" s="362">
        <v>1106</v>
      </c>
      <c r="AT3177" s="105"/>
      <c r="AU3177" s="105" t="s">
        <v>4507</v>
      </c>
      <c r="AV3177" s="126">
        <v>8.6999999999999993</v>
      </c>
    </row>
    <row r="3178" spans="1:48" ht="23.25" customHeight="1">
      <c r="A3178" s="447"/>
      <c r="B3178" s="440"/>
      <c r="D3178" s="105" t="s">
        <v>4511</v>
      </c>
      <c r="E3178" s="164" t="s">
        <v>4511</v>
      </c>
      <c r="F3178" s="165" t="s">
        <v>4522</v>
      </c>
      <c r="G3178" s="126">
        <v>9.7999999999999989</v>
      </c>
      <c r="H3178" s="166">
        <v>1064</v>
      </c>
      <c r="I3178" s="166">
        <v>1095</v>
      </c>
      <c r="J3178" s="166">
        <v>1251</v>
      </c>
      <c r="K3178" s="357">
        <v>1109</v>
      </c>
      <c r="L3178" s="357">
        <v>1123</v>
      </c>
      <c r="M3178" s="357">
        <v>1325</v>
      </c>
      <c r="N3178" s="357">
        <v>1203</v>
      </c>
      <c r="O3178" s="357">
        <v>1060</v>
      </c>
      <c r="P3178" s="357">
        <v>1151</v>
      </c>
      <c r="Q3178" s="357">
        <v>1303</v>
      </c>
      <c r="R3178" s="357">
        <v>1197</v>
      </c>
      <c r="S3178" s="362" t="s">
        <v>2207</v>
      </c>
      <c r="T3178" s="362" t="s">
        <v>2207</v>
      </c>
      <c r="U3178" s="362" t="s">
        <v>2207</v>
      </c>
      <c r="V3178" s="362" t="s">
        <v>2207</v>
      </c>
      <c r="W3178" s="362" t="s">
        <v>2207</v>
      </c>
      <c r="X3178" s="357">
        <v>1107</v>
      </c>
      <c r="Y3178" s="357">
        <v>1237</v>
      </c>
      <c r="Z3178" s="357">
        <v>1448</v>
      </c>
      <c r="AA3178" s="357">
        <v>1231</v>
      </c>
      <c r="AB3178" s="357">
        <v>1157</v>
      </c>
      <c r="AC3178" s="357">
        <v>1323</v>
      </c>
      <c r="AD3178" s="357">
        <v>1553</v>
      </c>
      <c r="AE3178" s="357">
        <v>1274</v>
      </c>
      <c r="AF3178" s="357">
        <v>1294</v>
      </c>
      <c r="AG3178" s="357">
        <v>1449</v>
      </c>
      <c r="AH3178" s="357">
        <v>1702</v>
      </c>
      <c r="AI3178" s="368" t="s">
        <v>2207</v>
      </c>
      <c r="AJ3178" s="357">
        <v>1178</v>
      </c>
      <c r="AK3178" s="357">
        <v>1331</v>
      </c>
      <c r="AL3178" s="357">
        <v>1563</v>
      </c>
      <c r="AM3178" s="357">
        <v>1086</v>
      </c>
      <c r="AN3178" s="357">
        <v>1205</v>
      </c>
      <c r="AO3178" s="357">
        <v>1378</v>
      </c>
      <c r="AP3178" s="362" t="s">
        <v>2207</v>
      </c>
      <c r="AQ3178" s="362" t="s">
        <v>2207</v>
      </c>
      <c r="AR3178" s="362" t="s">
        <v>2207</v>
      </c>
      <c r="AS3178" s="362">
        <v>1398</v>
      </c>
      <c r="AT3178" s="105"/>
      <c r="AU3178" s="105" t="s">
        <v>4511</v>
      </c>
      <c r="AV3178" s="126">
        <v>9.7999999999999989</v>
      </c>
    </row>
    <row r="3179" spans="1:48" ht="23.25" customHeight="1">
      <c r="A3179" s="448"/>
      <c r="B3179" s="440"/>
      <c r="D3179" s="105" t="s">
        <v>4513</v>
      </c>
      <c r="E3179" s="164" t="s">
        <v>4513</v>
      </c>
      <c r="F3179" s="165" t="s">
        <v>4522</v>
      </c>
      <c r="G3179" s="126">
        <v>10.9</v>
      </c>
      <c r="H3179" s="166">
        <v>1111</v>
      </c>
      <c r="I3179" s="166">
        <v>1147</v>
      </c>
      <c r="J3179" s="166">
        <v>1309</v>
      </c>
      <c r="K3179" s="357">
        <v>1156</v>
      </c>
      <c r="L3179" s="357">
        <v>1174</v>
      </c>
      <c r="M3179" s="357">
        <v>1392</v>
      </c>
      <c r="N3179" s="357">
        <v>1260</v>
      </c>
      <c r="O3179" s="357">
        <v>1109</v>
      </c>
      <c r="P3179" s="357">
        <v>1213</v>
      </c>
      <c r="Q3179" s="357">
        <v>1369</v>
      </c>
      <c r="R3179" s="357">
        <v>1258</v>
      </c>
      <c r="S3179" s="362" t="s">
        <v>2207</v>
      </c>
      <c r="T3179" s="362" t="s">
        <v>2207</v>
      </c>
      <c r="U3179" s="362" t="s">
        <v>2207</v>
      </c>
      <c r="V3179" s="362" t="s">
        <v>2207</v>
      </c>
      <c r="W3179" s="362" t="s">
        <v>2207</v>
      </c>
      <c r="X3179" s="357">
        <v>1151</v>
      </c>
      <c r="Y3179" s="357">
        <v>1292</v>
      </c>
      <c r="Z3179" s="357">
        <v>1511</v>
      </c>
      <c r="AA3179" s="357">
        <v>1281</v>
      </c>
      <c r="AB3179" s="357">
        <v>1208</v>
      </c>
      <c r="AC3179" s="357">
        <v>1387</v>
      </c>
      <c r="AD3179" s="357">
        <v>1628</v>
      </c>
      <c r="AE3179" s="357">
        <v>1331</v>
      </c>
      <c r="AF3179" s="357">
        <v>1345</v>
      </c>
      <c r="AG3179" s="357">
        <v>1513</v>
      </c>
      <c r="AH3179" s="357">
        <v>1777</v>
      </c>
      <c r="AI3179" s="368" t="s">
        <v>2207</v>
      </c>
      <c r="AJ3179" s="357">
        <v>1229</v>
      </c>
      <c r="AK3179" s="357">
        <v>1395</v>
      </c>
      <c r="AL3179" s="357">
        <v>1638</v>
      </c>
      <c r="AM3179" s="357">
        <v>1130</v>
      </c>
      <c r="AN3179" s="357">
        <v>1259</v>
      </c>
      <c r="AO3179" s="357">
        <v>1439</v>
      </c>
      <c r="AP3179" s="362" t="s">
        <v>2207</v>
      </c>
      <c r="AQ3179" s="362" t="s">
        <v>2207</v>
      </c>
      <c r="AR3179" s="362" t="s">
        <v>2207</v>
      </c>
      <c r="AS3179" s="362">
        <v>1471</v>
      </c>
      <c r="AT3179" s="105"/>
      <c r="AU3179" s="105" t="s">
        <v>4513</v>
      </c>
      <c r="AV3179" s="126">
        <v>10.9</v>
      </c>
    </row>
    <row r="3180" spans="1:48" ht="23.25" customHeight="1">
      <c r="A3180" s="447"/>
      <c r="B3180" s="440"/>
      <c r="D3180" s="105" t="s">
        <v>4515</v>
      </c>
      <c r="E3180" s="164" t="s">
        <v>4515</v>
      </c>
      <c r="F3180" s="165" t="s">
        <v>4522</v>
      </c>
      <c r="G3180" s="126">
        <v>12</v>
      </c>
      <c r="H3180" s="166">
        <v>1158</v>
      </c>
      <c r="I3180" s="166">
        <v>1199</v>
      </c>
      <c r="J3180" s="166">
        <v>1367</v>
      </c>
      <c r="K3180" s="357">
        <v>1204</v>
      </c>
      <c r="L3180" s="357">
        <v>1224</v>
      </c>
      <c r="M3180" s="357">
        <v>1458</v>
      </c>
      <c r="N3180" s="357">
        <v>1318</v>
      </c>
      <c r="O3180" s="357">
        <v>1157</v>
      </c>
      <c r="P3180" s="357">
        <v>1274</v>
      </c>
      <c r="Q3180" s="357">
        <v>1436</v>
      </c>
      <c r="R3180" s="357">
        <v>1320</v>
      </c>
      <c r="S3180" s="362" t="s">
        <v>2207</v>
      </c>
      <c r="T3180" s="362" t="s">
        <v>2207</v>
      </c>
      <c r="U3180" s="362" t="s">
        <v>2207</v>
      </c>
      <c r="V3180" s="362" t="s">
        <v>2207</v>
      </c>
      <c r="W3180" s="362" t="s">
        <v>2207</v>
      </c>
      <c r="X3180" s="357">
        <v>1195</v>
      </c>
      <c r="Y3180" s="357">
        <v>1347</v>
      </c>
      <c r="Z3180" s="357">
        <v>1574</v>
      </c>
      <c r="AA3180" s="357">
        <v>1332</v>
      </c>
      <c r="AB3180" s="357">
        <v>1258</v>
      </c>
      <c r="AC3180" s="357">
        <v>1451</v>
      </c>
      <c r="AD3180" s="357">
        <v>1703</v>
      </c>
      <c r="AE3180" s="357">
        <v>1387</v>
      </c>
      <c r="AF3180" s="357">
        <v>1395</v>
      </c>
      <c r="AG3180" s="357">
        <v>1577</v>
      </c>
      <c r="AH3180" s="357">
        <v>1851</v>
      </c>
      <c r="AI3180" s="368" t="s">
        <v>2207</v>
      </c>
      <c r="AJ3180" s="357">
        <v>1280</v>
      </c>
      <c r="AK3180" s="357">
        <v>1459</v>
      </c>
      <c r="AL3180" s="357">
        <v>1712</v>
      </c>
      <c r="AM3180" s="357">
        <v>1174</v>
      </c>
      <c r="AN3180" s="357">
        <v>1312</v>
      </c>
      <c r="AO3180" s="357">
        <v>1499</v>
      </c>
      <c r="AP3180" s="362" t="s">
        <v>2207</v>
      </c>
      <c r="AQ3180" s="362" t="s">
        <v>2207</v>
      </c>
      <c r="AR3180" s="362" t="s">
        <v>2207</v>
      </c>
      <c r="AS3180" s="362">
        <v>1543</v>
      </c>
      <c r="AT3180" s="105"/>
      <c r="AU3180" s="105" t="s">
        <v>4515</v>
      </c>
      <c r="AV3180" s="126">
        <v>12</v>
      </c>
    </row>
    <row r="3181" spans="1:48" ht="23.25" customHeight="1">
      <c r="A3181" s="447"/>
      <c r="B3181" s="440"/>
      <c r="D3181" s="105" t="s">
        <v>4517</v>
      </c>
      <c r="E3181" s="164" t="s">
        <v>4517</v>
      </c>
      <c r="F3181" s="165" t="s">
        <v>4522</v>
      </c>
      <c r="G3181" s="126">
        <v>13</v>
      </c>
      <c r="H3181" s="166">
        <v>1201</v>
      </c>
      <c r="I3181" s="166">
        <v>1247</v>
      </c>
      <c r="J3181" s="166">
        <v>1422</v>
      </c>
      <c r="K3181" s="357">
        <v>1248</v>
      </c>
      <c r="L3181" s="357">
        <v>1271</v>
      </c>
      <c r="M3181" s="357">
        <v>1521</v>
      </c>
      <c r="N3181" s="357">
        <v>1371</v>
      </c>
      <c r="O3181" s="357">
        <v>1202</v>
      </c>
      <c r="P3181" s="357">
        <v>1332</v>
      </c>
      <c r="Q3181" s="357">
        <v>1497</v>
      </c>
      <c r="R3181" s="357">
        <v>1377</v>
      </c>
      <c r="S3181" s="362" t="s">
        <v>2207</v>
      </c>
      <c r="T3181" s="362" t="s">
        <v>2207</v>
      </c>
      <c r="U3181" s="362" t="s">
        <v>2207</v>
      </c>
      <c r="V3181" s="362" t="s">
        <v>2207</v>
      </c>
      <c r="W3181" s="362" t="s">
        <v>2207</v>
      </c>
      <c r="X3181" s="357">
        <v>1235</v>
      </c>
      <c r="Y3181" s="357">
        <v>1397</v>
      </c>
      <c r="Z3181" s="357">
        <v>1633</v>
      </c>
      <c r="AA3181" s="357">
        <v>1377</v>
      </c>
      <c r="AB3181" s="357">
        <v>1305</v>
      </c>
      <c r="AC3181" s="357">
        <v>1511</v>
      </c>
      <c r="AD3181" s="357">
        <v>1773</v>
      </c>
      <c r="AE3181" s="357">
        <v>1439</v>
      </c>
      <c r="AF3181" s="357">
        <v>1443</v>
      </c>
      <c r="AG3181" s="357">
        <v>1637</v>
      </c>
      <c r="AH3181" s="357">
        <v>1922</v>
      </c>
      <c r="AI3181" s="368" t="s">
        <v>2207</v>
      </c>
      <c r="AJ3181" s="357">
        <v>1327</v>
      </c>
      <c r="AK3181" s="357">
        <v>1519</v>
      </c>
      <c r="AL3181" s="357">
        <v>1783</v>
      </c>
      <c r="AM3181" s="357">
        <v>1214</v>
      </c>
      <c r="AN3181" s="357">
        <v>1362</v>
      </c>
      <c r="AO3181" s="357">
        <v>1556</v>
      </c>
      <c r="AP3181" s="362" t="s">
        <v>2207</v>
      </c>
      <c r="AQ3181" s="362" t="s">
        <v>2207</v>
      </c>
      <c r="AR3181" s="362" t="s">
        <v>2207</v>
      </c>
      <c r="AS3181" s="362">
        <v>1611</v>
      </c>
      <c r="AT3181" s="105"/>
      <c r="AU3181" s="105" t="s">
        <v>4517</v>
      </c>
      <c r="AV3181" s="126">
        <v>13</v>
      </c>
    </row>
    <row r="3182" spans="1:48" ht="23.25" customHeight="1">
      <c r="A3182" s="447"/>
      <c r="B3182" s="440"/>
      <c r="D3182" s="105" t="s">
        <v>1780</v>
      </c>
      <c r="E3182" s="164" t="s">
        <v>1780</v>
      </c>
      <c r="F3182" s="165" t="s">
        <v>1788</v>
      </c>
      <c r="G3182" s="126">
        <v>5.5</v>
      </c>
      <c r="H3182" s="166">
        <v>851</v>
      </c>
      <c r="I3182" s="166">
        <v>897</v>
      </c>
      <c r="J3182" s="166">
        <v>1013</v>
      </c>
      <c r="K3182" s="357">
        <v>851</v>
      </c>
      <c r="L3182" s="357">
        <v>897</v>
      </c>
      <c r="M3182" s="357">
        <v>1013</v>
      </c>
      <c r="N3182" s="357">
        <v>922</v>
      </c>
      <c r="O3182" s="357">
        <v>835</v>
      </c>
      <c r="P3182" s="357">
        <v>898</v>
      </c>
      <c r="Q3182" s="357">
        <v>1014</v>
      </c>
      <c r="R3182" s="357">
        <v>923</v>
      </c>
      <c r="S3182" s="362" t="s">
        <v>2207</v>
      </c>
      <c r="T3182" s="362" t="s">
        <v>2207</v>
      </c>
      <c r="U3182" s="362" t="s">
        <v>2207</v>
      </c>
      <c r="V3182" s="362" t="s">
        <v>2207</v>
      </c>
      <c r="W3182" s="362" t="s">
        <v>2207</v>
      </c>
      <c r="X3182" s="357">
        <v>843</v>
      </c>
      <c r="Y3182" s="357">
        <v>958</v>
      </c>
      <c r="Z3182" s="357">
        <v>1124</v>
      </c>
      <c r="AA3182" s="357">
        <v>986</v>
      </c>
      <c r="AB3182" s="357">
        <v>875</v>
      </c>
      <c r="AC3182" s="357">
        <v>990</v>
      </c>
      <c r="AD3182" s="357">
        <v>1162</v>
      </c>
      <c r="AE3182" s="357">
        <v>1022</v>
      </c>
      <c r="AF3182" s="357">
        <v>1062</v>
      </c>
      <c r="AG3182" s="357">
        <v>1186</v>
      </c>
      <c r="AH3182" s="357">
        <v>1394</v>
      </c>
      <c r="AI3182" s="368" t="s">
        <v>2207</v>
      </c>
      <c r="AJ3182" s="357">
        <v>858</v>
      </c>
      <c r="AK3182" s="357">
        <v>965</v>
      </c>
      <c r="AL3182" s="357">
        <v>1129</v>
      </c>
      <c r="AM3182" s="357">
        <v>889</v>
      </c>
      <c r="AN3182" s="357">
        <v>978</v>
      </c>
      <c r="AO3182" s="357">
        <v>1119</v>
      </c>
      <c r="AP3182" s="362" t="s">
        <v>2207</v>
      </c>
      <c r="AQ3182" s="362" t="s">
        <v>2207</v>
      </c>
      <c r="AR3182" s="362" t="s">
        <v>2207</v>
      </c>
      <c r="AS3182" s="362" t="s">
        <v>2207</v>
      </c>
      <c r="AT3182" s="105"/>
      <c r="AU3182" s="105" t="s">
        <v>1780</v>
      </c>
      <c r="AV3182" s="126">
        <v>5.5</v>
      </c>
    </row>
    <row r="3183" spans="1:48" ht="23.25" customHeight="1">
      <c r="A3183" s="447"/>
      <c r="B3183" s="440"/>
      <c r="D3183" s="105" t="s">
        <v>3768</v>
      </c>
      <c r="E3183" s="164" t="s">
        <v>3768</v>
      </c>
      <c r="F3183" s="165" t="s">
        <v>1788</v>
      </c>
      <c r="G3183" s="126">
        <v>5.5</v>
      </c>
      <c r="H3183" s="166">
        <v>851</v>
      </c>
      <c r="I3183" s="166">
        <v>897</v>
      </c>
      <c r="J3183" s="166">
        <v>1013</v>
      </c>
      <c r="K3183" s="357">
        <v>851</v>
      </c>
      <c r="L3183" s="357">
        <v>897</v>
      </c>
      <c r="M3183" s="357">
        <v>1013</v>
      </c>
      <c r="N3183" s="357">
        <v>922</v>
      </c>
      <c r="O3183" s="357">
        <v>835</v>
      </c>
      <c r="P3183" s="357">
        <v>898</v>
      </c>
      <c r="Q3183" s="357">
        <v>1014</v>
      </c>
      <c r="R3183" s="357">
        <v>923</v>
      </c>
      <c r="S3183" s="362" t="s">
        <v>2207</v>
      </c>
      <c r="T3183" s="362" t="s">
        <v>2207</v>
      </c>
      <c r="U3183" s="362" t="s">
        <v>2207</v>
      </c>
      <c r="V3183" s="362" t="s">
        <v>2207</v>
      </c>
      <c r="W3183" s="362" t="s">
        <v>2207</v>
      </c>
      <c r="X3183" s="357">
        <v>843</v>
      </c>
      <c r="Y3183" s="357">
        <v>958</v>
      </c>
      <c r="Z3183" s="357">
        <v>1124</v>
      </c>
      <c r="AA3183" s="357">
        <v>986</v>
      </c>
      <c r="AB3183" s="357">
        <v>875</v>
      </c>
      <c r="AC3183" s="357">
        <v>990</v>
      </c>
      <c r="AD3183" s="357">
        <v>1162</v>
      </c>
      <c r="AE3183" s="357">
        <v>1022</v>
      </c>
      <c r="AF3183" s="357">
        <v>1062</v>
      </c>
      <c r="AG3183" s="357">
        <v>1186</v>
      </c>
      <c r="AH3183" s="357">
        <v>1394</v>
      </c>
      <c r="AI3183" s="368" t="s">
        <v>2207</v>
      </c>
      <c r="AJ3183" s="357">
        <v>858</v>
      </c>
      <c r="AK3183" s="357">
        <v>965</v>
      </c>
      <c r="AL3183" s="357">
        <v>1129</v>
      </c>
      <c r="AM3183" s="357">
        <v>889</v>
      </c>
      <c r="AN3183" s="357">
        <v>978</v>
      </c>
      <c r="AO3183" s="357">
        <v>1119</v>
      </c>
      <c r="AP3183" s="362" t="s">
        <v>2207</v>
      </c>
      <c r="AQ3183" s="362" t="s">
        <v>2207</v>
      </c>
      <c r="AR3183" s="362" t="s">
        <v>2207</v>
      </c>
      <c r="AS3183" s="362" t="s">
        <v>2207</v>
      </c>
      <c r="AT3183" s="105"/>
      <c r="AU3183" s="105" t="s">
        <v>3768</v>
      </c>
      <c r="AV3183" s="126">
        <v>5.5</v>
      </c>
    </row>
    <row r="3184" spans="1:48" ht="23.25" customHeight="1">
      <c r="A3184" s="449"/>
      <c r="B3184" s="440"/>
      <c r="D3184" s="105" t="s">
        <v>1777</v>
      </c>
      <c r="E3184" s="164" t="s">
        <v>1777</v>
      </c>
      <c r="F3184" s="165" t="s">
        <v>1787</v>
      </c>
      <c r="G3184" s="126">
        <v>5.5</v>
      </c>
      <c r="H3184" s="166">
        <v>780</v>
      </c>
      <c r="I3184" s="166">
        <v>827</v>
      </c>
      <c r="J3184" s="166">
        <v>934</v>
      </c>
      <c r="K3184" s="357">
        <v>780</v>
      </c>
      <c r="L3184" s="357">
        <v>827</v>
      </c>
      <c r="M3184" s="357">
        <v>934</v>
      </c>
      <c r="N3184" s="357">
        <v>849</v>
      </c>
      <c r="O3184" s="357">
        <v>765</v>
      </c>
      <c r="P3184" s="357">
        <v>827</v>
      </c>
      <c r="Q3184" s="357">
        <v>934</v>
      </c>
      <c r="R3184" s="357">
        <v>849</v>
      </c>
      <c r="S3184" s="362" t="s">
        <v>2207</v>
      </c>
      <c r="T3184" s="362" t="s">
        <v>2207</v>
      </c>
      <c r="U3184" s="362" t="s">
        <v>2207</v>
      </c>
      <c r="V3184" s="362" t="s">
        <v>2207</v>
      </c>
      <c r="W3184" s="362" t="s">
        <v>2207</v>
      </c>
      <c r="X3184" s="357">
        <v>758</v>
      </c>
      <c r="Y3184" s="357">
        <v>872</v>
      </c>
      <c r="Z3184" s="357">
        <v>1023</v>
      </c>
      <c r="AA3184" s="357">
        <v>892</v>
      </c>
      <c r="AB3184" s="357">
        <v>758</v>
      </c>
      <c r="AC3184" s="357">
        <v>872</v>
      </c>
      <c r="AD3184" s="357">
        <v>1023</v>
      </c>
      <c r="AE3184" s="357">
        <v>892</v>
      </c>
      <c r="AF3184" s="357">
        <v>794</v>
      </c>
      <c r="AG3184" s="357">
        <v>908</v>
      </c>
      <c r="AH3184" s="357">
        <v>1065</v>
      </c>
      <c r="AI3184" s="368" t="s">
        <v>2207</v>
      </c>
      <c r="AJ3184" s="357">
        <v>773</v>
      </c>
      <c r="AK3184" s="357">
        <v>879</v>
      </c>
      <c r="AL3184" s="357">
        <v>1028</v>
      </c>
      <c r="AM3184" s="357">
        <v>773</v>
      </c>
      <c r="AN3184" s="357">
        <v>862</v>
      </c>
      <c r="AO3184" s="357">
        <v>985</v>
      </c>
      <c r="AP3184" s="362" t="s">
        <v>2207</v>
      </c>
      <c r="AQ3184" s="362" t="s">
        <v>2207</v>
      </c>
      <c r="AR3184" s="362" t="s">
        <v>2207</v>
      </c>
      <c r="AS3184" s="357">
        <v>977</v>
      </c>
      <c r="AT3184" s="105"/>
      <c r="AU3184" s="105" t="s">
        <v>1777</v>
      </c>
      <c r="AV3184" s="126">
        <v>5.5</v>
      </c>
    </row>
    <row r="3185" spans="1:48" ht="23.25" customHeight="1">
      <c r="A3185" s="447"/>
      <c r="B3185" s="440"/>
      <c r="D3185" s="105" t="s">
        <v>3769</v>
      </c>
      <c r="E3185" s="164" t="s">
        <v>3769</v>
      </c>
      <c r="F3185" s="165" t="s">
        <v>1787</v>
      </c>
      <c r="G3185" s="126">
        <v>5.5</v>
      </c>
      <c r="H3185" s="166">
        <v>780</v>
      </c>
      <c r="I3185" s="166">
        <v>827</v>
      </c>
      <c r="J3185" s="166">
        <v>934</v>
      </c>
      <c r="K3185" s="357">
        <v>780</v>
      </c>
      <c r="L3185" s="357">
        <v>827</v>
      </c>
      <c r="M3185" s="357">
        <v>934</v>
      </c>
      <c r="N3185" s="357">
        <v>849</v>
      </c>
      <c r="O3185" s="357">
        <v>765</v>
      </c>
      <c r="P3185" s="357">
        <v>827</v>
      </c>
      <c r="Q3185" s="357">
        <v>934</v>
      </c>
      <c r="R3185" s="357">
        <v>849</v>
      </c>
      <c r="S3185" s="362" t="s">
        <v>2207</v>
      </c>
      <c r="T3185" s="362" t="s">
        <v>2207</v>
      </c>
      <c r="U3185" s="362" t="s">
        <v>2207</v>
      </c>
      <c r="V3185" s="362" t="s">
        <v>2207</v>
      </c>
      <c r="W3185" s="362" t="s">
        <v>2207</v>
      </c>
      <c r="X3185" s="357">
        <v>758</v>
      </c>
      <c r="Y3185" s="357">
        <v>872</v>
      </c>
      <c r="Z3185" s="357">
        <v>1023</v>
      </c>
      <c r="AA3185" s="357">
        <v>892</v>
      </c>
      <c r="AB3185" s="357">
        <v>758</v>
      </c>
      <c r="AC3185" s="357">
        <v>872</v>
      </c>
      <c r="AD3185" s="357">
        <v>1023</v>
      </c>
      <c r="AE3185" s="357">
        <v>892</v>
      </c>
      <c r="AF3185" s="357">
        <v>794</v>
      </c>
      <c r="AG3185" s="357">
        <v>908</v>
      </c>
      <c r="AH3185" s="357">
        <v>1065</v>
      </c>
      <c r="AI3185" s="368" t="s">
        <v>2207</v>
      </c>
      <c r="AJ3185" s="357">
        <v>773</v>
      </c>
      <c r="AK3185" s="357">
        <v>879</v>
      </c>
      <c r="AL3185" s="357">
        <v>1028</v>
      </c>
      <c r="AM3185" s="357">
        <v>773</v>
      </c>
      <c r="AN3185" s="357">
        <v>862</v>
      </c>
      <c r="AO3185" s="357">
        <v>985</v>
      </c>
      <c r="AP3185" s="362" t="s">
        <v>2207</v>
      </c>
      <c r="AQ3185" s="362" t="s">
        <v>2207</v>
      </c>
      <c r="AR3185" s="362" t="s">
        <v>2207</v>
      </c>
      <c r="AS3185" s="357">
        <v>977</v>
      </c>
      <c r="AT3185" s="105"/>
      <c r="AU3185" s="105" t="s">
        <v>3769</v>
      </c>
      <c r="AV3185" s="126">
        <v>5.5</v>
      </c>
    </row>
    <row r="3186" spans="1:48" ht="23.25" customHeight="1">
      <c r="A3186" s="447"/>
      <c r="B3186" s="440"/>
      <c r="D3186" s="105" t="s">
        <v>1783</v>
      </c>
      <c r="E3186" s="164" t="s">
        <v>1783</v>
      </c>
      <c r="F3186" s="165" t="s">
        <v>1789</v>
      </c>
      <c r="G3186" s="126">
        <v>5.5</v>
      </c>
      <c r="H3186" s="166">
        <v>851</v>
      </c>
      <c r="I3186" s="166">
        <v>897</v>
      </c>
      <c r="J3186" s="166">
        <v>1013</v>
      </c>
      <c r="K3186" s="357">
        <v>851</v>
      </c>
      <c r="L3186" s="357">
        <v>897</v>
      </c>
      <c r="M3186" s="357">
        <v>1013</v>
      </c>
      <c r="N3186" s="357">
        <v>922</v>
      </c>
      <c r="O3186" s="357">
        <v>835</v>
      </c>
      <c r="P3186" s="357">
        <v>898</v>
      </c>
      <c r="Q3186" s="357">
        <v>1014</v>
      </c>
      <c r="R3186" s="357">
        <v>923</v>
      </c>
      <c r="S3186" s="362" t="s">
        <v>2207</v>
      </c>
      <c r="T3186" s="362" t="s">
        <v>2207</v>
      </c>
      <c r="U3186" s="362" t="s">
        <v>2207</v>
      </c>
      <c r="V3186" s="362" t="s">
        <v>2207</v>
      </c>
      <c r="W3186" s="362" t="s">
        <v>2207</v>
      </c>
      <c r="X3186" s="357">
        <v>843</v>
      </c>
      <c r="Y3186" s="357">
        <v>958</v>
      </c>
      <c r="Z3186" s="357">
        <v>1124</v>
      </c>
      <c r="AA3186" s="357">
        <v>986</v>
      </c>
      <c r="AB3186" s="357">
        <v>875</v>
      </c>
      <c r="AC3186" s="357">
        <v>990</v>
      </c>
      <c r="AD3186" s="357">
        <v>1162</v>
      </c>
      <c r="AE3186" s="357">
        <v>1022</v>
      </c>
      <c r="AF3186" s="357">
        <v>1052</v>
      </c>
      <c r="AG3186" s="357">
        <v>1171</v>
      </c>
      <c r="AH3186" s="357">
        <v>1375</v>
      </c>
      <c r="AI3186" s="368" t="s">
        <v>2207</v>
      </c>
      <c r="AJ3186" s="357">
        <v>858</v>
      </c>
      <c r="AK3186" s="357">
        <v>965</v>
      </c>
      <c r="AL3186" s="357">
        <v>1129</v>
      </c>
      <c r="AM3186" s="357">
        <v>889</v>
      </c>
      <c r="AN3186" s="357">
        <v>978</v>
      </c>
      <c r="AO3186" s="357">
        <v>1119</v>
      </c>
      <c r="AP3186" s="362" t="s">
        <v>2207</v>
      </c>
      <c r="AQ3186" s="362" t="s">
        <v>2207</v>
      </c>
      <c r="AR3186" s="362" t="s">
        <v>2207</v>
      </c>
      <c r="AS3186" s="362" t="s">
        <v>2207</v>
      </c>
      <c r="AT3186" s="105"/>
      <c r="AU3186" s="105" t="s">
        <v>1783</v>
      </c>
      <c r="AV3186" s="126">
        <v>5.5</v>
      </c>
    </row>
    <row r="3187" spans="1:48" ht="23.25" customHeight="1">
      <c r="A3187" s="447"/>
      <c r="B3187" s="440"/>
      <c r="D3187" s="105" t="s">
        <v>3771</v>
      </c>
      <c r="E3187" s="164" t="s">
        <v>3771</v>
      </c>
      <c r="F3187" s="165" t="s">
        <v>1789</v>
      </c>
      <c r="G3187" s="126">
        <v>5.5</v>
      </c>
      <c r="H3187" s="166">
        <v>851</v>
      </c>
      <c r="I3187" s="166">
        <v>897</v>
      </c>
      <c r="J3187" s="166">
        <v>1013</v>
      </c>
      <c r="K3187" s="357">
        <v>851</v>
      </c>
      <c r="L3187" s="357">
        <v>897</v>
      </c>
      <c r="M3187" s="357">
        <v>1013</v>
      </c>
      <c r="N3187" s="357">
        <v>922</v>
      </c>
      <c r="O3187" s="357">
        <v>835</v>
      </c>
      <c r="P3187" s="357">
        <v>898</v>
      </c>
      <c r="Q3187" s="357">
        <v>1014</v>
      </c>
      <c r="R3187" s="357">
        <v>923</v>
      </c>
      <c r="S3187" s="362" t="s">
        <v>2207</v>
      </c>
      <c r="T3187" s="362" t="s">
        <v>2207</v>
      </c>
      <c r="U3187" s="362" t="s">
        <v>2207</v>
      </c>
      <c r="V3187" s="362" t="s">
        <v>2207</v>
      </c>
      <c r="W3187" s="362" t="s">
        <v>2207</v>
      </c>
      <c r="X3187" s="357">
        <v>843</v>
      </c>
      <c r="Y3187" s="357">
        <v>958</v>
      </c>
      <c r="Z3187" s="357">
        <v>1124</v>
      </c>
      <c r="AA3187" s="357">
        <v>986</v>
      </c>
      <c r="AB3187" s="357">
        <v>875</v>
      </c>
      <c r="AC3187" s="357">
        <v>990</v>
      </c>
      <c r="AD3187" s="357">
        <v>1162</v>
      </c>
      <c r="AE3187" s="357">
        <v>1022</v>
      </c>
      <c r="AF3187" s="357">
        <v>1052</v>
      </c>
      <c r="AG3187" s="357">
        <v>1171</v>
      </c>
      <c r="AH3187" s="357">
        <v>1375</v>
      </c>
      <c r="AI3187" s="368" t="s">
        <v>2207</v>
      </c>
      <c r="AJ3187" s="357">
        <v>858</v>
      </c>
      <c r="AK3187" s="357">
        <v>965</v>
      </c>
      <c r="AL3187" s="357">
        <v>1129</v>
      </c>
      <c r="AM3187" s="357">
        <v>889</v>
      </c>
      <c r="AN3187" s="357">
        <v>978</v>
      </c>
      <c r="AO3187" s="357">
        <v>1119</v>
      </c>
      <c r="AP3187" s="362" t="s">
        <v>2207</v>
      </c>
      <c r="AQ3187" s="362" t="s">
        <v>2207</v>
      </c>
      <c r="AR3187" s="362" t="s">
        <v>2207</v>
      </c>
      <c r="AS3187" s="362" t="s">
        <v>2207</v>
      </c>
      <c r="AT3187" s="105"/>
      <c r="AU3187" s="105" t="s">
        <v>3771</v>
      </c>
      <c r="AV3187" s="126">
        <v>5.5</v>
      </c>
    </row>
    <row r="3188" spans="1:48" ht="23.25" customHeight="1">
      <c r="A3188" s="447"/>
      <c r="B3188" s="440"/>
      <c r="D3188" s="105" t="s">
        <v>1781</v>
      </c>
      <c r="E3188" s="164" t="s">
        <v>1781</v>
      </c>
      <c r="F3188" s="165" t="s">
        <v>1788</v>
      </c>
      <c r="G3188" s="126">
        <v>6.1</v>
      </c>
      <c r="H3188" s="166">
        <v>905</v>
      </c>
      <c r="I3188" s="166">
        <v>957</v>
      </c>
      <c r="J3188" s="166">
        <v>1081</v>
      </c>
      <c r="K3188" s="357">
        <v>905</v>
      </c>
      <c r="L3188" s="357">
        <v>957</v>
      </c>
      <c r="M3188" s="357">
        <v>1081</v>
      </c>
      <c r="N3188" s="357">
        <v>982</v>
      </c>
      <c r="O3188" s="357">
        <v>888</v>
      </c>
      <c r="P3188" s="357">
        <v>957</v>
      </c>
      <c r="Q3188" s="357">
        <v>1082</v>
      </c>
      <c r="R3188" s="357">
        <v>983</v>
      </c>
      <c r="S3188" s="362" t="s">
        <v>2207</v>
      </c>
      <c r="T3188" s="362" t="s">
        <v>2207</v>
      </c>
      <c r="U3188" s="362" t="s">
        <v>2207</v>
      </c>
      <c r="V3188" s="362" t="s">
        <v>2207</v>
      </c>
      <c r="W3188" s="362" t="s">
        <v>2207</v>
      </c>
      <c r="X3188" s="357">
        <v>883</v>
      </c>
      <c r="Y3188" s="357">
        <v>976</v>
      </c>
      <c r="Z3188" s="357">
        <v>1180</v>
      </c>
      <c r="AA3188" s="357">
        <v>1035</v>
      </c>
      <c r="AB3188" s="357">
        <v>915</v>
      </c>
      <c r="AC3188" s="357">
        <v>1038</v>
      </c>
      <c r="AD3188" s="357">
        <v>1219</v>
      </c>
      <c r="AE3188" s="357">
        <v>1070</v>
      </c>
      <c r="AF3188" s="357">
        <v>1092</v>
      </c>
      <c r="AG3188" s="357">
        <v>1219</v>
      </c>
      <c r="AH3188" s="357">
        <v>1431</v>
      </c>
      <c r="AI3188" s="368" t="s">
        <v>2207</v>
      </c>
      <c r="AJ3188" s="357">
        <v>898</v>
      </c>
      <c r="AK3188" s="357">
        <v>983</v>
      </c>
      <c r="AL3188" s="357">
        <v>1186</v>
      </c>
      <c r="AM3188" s="357">
        <v>930</v>
      </c>
      <c r="AN3188" s="357">
        <v>1025</v>
      </c>
      <c r="AO3188" s="357">
        <v>1173</v>
      </c>
      <c r="AP3188" s="362" t="s">
        <v>2207</v>
      </c>
      <c r="AQ3188" s="362" t="s">
        <v>2207</v>
      </c>
      <c r="AR3188" s="362" t="s">
        <v>2207</v>
      </c>
      <c r="AS3188" s="362" t="s">
        <v>2207</v>
      </c>
      <c r="AT3188" s="105"/>
      <c r="AU3188" s="105" t="s">
        <v>1781</v>
      </c>
      <c r="AV3188" s="126">
        <v>6.1</v>
      </c>
    </row>
    <row r="3189" spans="1:48" ht="23.25" customHeight="1">
      <c r="A3189" s="447"/>
      <c r="B3189" s="440"/>
      <c r="D3189" s="105" t="s">
        <v>3772</v>
      </c>
      <c r="E3189" s="164" t="s">
        <v>3772</v>
      </c>
      <c r="F3189" s="165" t="s">
        <v>1788</v>
      </c>
      <c r="G3189" s="126">
        <v>6.1</v>
      </c>
      <c r="H3189" s="166">
        <v>905</v>
      </c>
      <c r="I3189" s="166">
        <v>957</v>
      </c>
      <c r="J3189" s="166">
        <v>1081</v>
      </c>
      <c r="K3189" s="357">
        <v>905</v>
      </c>
      <c r="L3189" s="357">
        <v>957</v>
      </c>
      <c r="M3189" s="357">
        <v>1081</v>
      </c>
      <c r="N3189" s="357">
        <v>982</v>
      </c>
      <c r="O3189" s="357">
        <v>888</v>
      </c>
      <c r="P3189" s="357">
        <v>957</v>
      </c>
      <c r="Q3189" s="357">
        <v>1082</v>
      </c>
      <c r="R3189" s="357">
        <v>983</v>
      </c>
      <c r="S3189" s="362" t="s">
        <v>2207</v>
      </c>
      <c r="T3189" s="362" t="s">
        <v>2207</v>
      </c>
      <c r="U3189" s="362" t="s">
        <v>2207</v>
      </c>
      <c r="V3189" s="362" t="s">
        <v>2207</v>
      </c>
      <c r="W3189" s="362" t="s">
        <v>2207</v>
      </c>
      <c r="X3189" s="357">
        <v>883</v>
      </c>
      <c r="Y3189" s="357">
        <v>976</v>
      </c>
      <c r="Z3189" s="357">
        <v>1180</v>
      </c>
      <c r="AA3189" s="357">
        <v>1035</v>
      </c>
      <c r="AB3189" s="357">
        <v>915</v>
      </c>
      <c r="AC3189" s="357">
        <v>1038</v>
      </c>
      <c r="AD3189" s="357">
        <v>1219</v>
      </c>
      <c r="AE3189" s="357">
        <v>1070</v>
      </c>
      <c r="AF3189" s="357">
        <v>1092</v>
      </c>
      <c r="AG3189" s="357">
        <v>1219</v>
      </c>
      <c r="AH3189" s="357">
        <v>1431</v>
      </c>
      <c r="AI3189" s="368" t="s">
        <v>2207</v>
      </c>
      <c r="AJ3189" s="357">
        <v>898</v>
      </c>
      <c r="AK3189" s="357">
        <v>983</v>
      </c>
      <c r="AL3189" s="357">
        <v>1186</v>
      </c>
      <c r="AM3189" s="357">
        <v>930</v>
      </c>
      <c r="AN3189" s="357">
        <v>1025</v>
      </c>
      <c r="AO3189" s="357">
        <v>1173</v>
      </c>
      <c r="AP3189" s="362" t="s">
        <v>2207</v>
      </c>
      <c r="AQ3189" s="362" t="s">
        <v>2207</v>
      </c>
      <c r="AR3189" s="362" t="s">
        <v>2207</v>
      </c>
      <c r="AS3189" s="362" t="s">
        <v>2207</v>
      </c>
      <c r="AT3189" s="105"/>
      <c r="AU3189" s="105" t="s">
        <v>3772</v>
      </c>
      <c r="AV3189" s="126">
        <v>6.1</v>
      </c>
    </row>
    <row r="3190" spans="1:48" ht="23.25" customHeight="1">
      <c r="A3190" s="447"/>
      <c r="B3190" s="440"/>
      <c r="D3190" s="105" t="s">
        <v>1778</v>
      </c>
      <c r="E3190" s="164" t="s">
        <v>1778</v>
      </c>
      <c r="F3190" s="165" t="s">
        <v>1787</v>
      </c>
      <c r="G3190" s="126">
        <v>6.1</v>
      </c>
      <c r="H3190" s="166">
        <v>832</v>
      </c>
      <c r="I3190" s="166">
        <v>884</v>
      </c>
      <c r="J3190" s="166">
        <v>1000</v>
      </c>
      <c r="K3190" s="357">
        <v>832</v>
      </c>
      <c r="L3190" s="357">
        <v>884</v>
      </c>
      <c r="M3190" s="357">
        <v>1000</v>
      </c>
      <c r="N3190" s="357">
        <v>907</v>
      </c>
      <c r="O3190" s="357">
        <v>816</v>
      </c>
      <c r="P3190" s="357">
        <v>884</v>
      </c>
      <c r="Q3190" s="357">
        <v>1000</v>
      </c>
      <c r="R3190" s="357">
        <v>907</v>
      </c>
      <c r="S3190" s="362" t="s">
        <v>2207</v>
      </c>
      <c r="T3190" s="362" t="s">
        <v>2207</v>
      </c>
      <c r="U3190" s="362" t="s">
        <v>2207</v>
      </c>
      <c r="V3190" s="362" t="s">
        <v>2207</v>
      </c>
      <c r="W3190" s="362" t="s">
        <v>2207</v>
      </c>
      <c r="X3190" s="357">
        <v>799</v>
      </c>
      <c r="Y3190" s="357">
        <v>890</v>
      </c>
      <c r="Z3190" s="357">
        <v>1079</v>
      </c>
      <c r="AA3190" s="357">
        <v>941</v>
      </c>
      <c r="AB3190" s="357">
        <v>799</v>
      </c>
      <c r="AC3190" s="357">
        <v>920</v>
      </c>
      <c r="AD3190" s="357">
        <v>1079</v>
      </c>
      <c r="AE3190" s="357">
        <v>941</v>
      </c>
      <c r="AF3190" s="357">
        <v>834</v>
      </c>
      <c r="AG3190" s="357">
        <v>956</v>
      </c>
      <c r="AH3190" s="357">
        <v>1122</v>
      </c>
      <c r="AI3190" s="368" t="s">
        <v>2207</v>
      </c>
      <c r="AJ3190" s="357">
        <v>813</v>
      </c>
      <c r="AK3190" s="357">
        <v>897</v>
      </c>
      <c r="AL3190" s="357">
        <v>1085</v>
      </c>
      <c r="AM3190" s="357">
        <v>813</v>
      </c>
      <c r="AN3190" s="357">
        <v>909</v>
      </c>
      <c r="AO3190" s="357">
        <v>1039</v>
      </c>
      <c r="AP3190" s="362" t="s">
        <v>2207</v>
      </c>
      <c r="AQ3190" s="362" t="s">
        <v>2207</v>
      </c>
      <c r="AR3190" s="362" t="s">
        <v>2207</v>
      </c>
      <c r="AS3190" s="357">
        <v>1032</v>
      </c>
      <c r="AT3190" s="105"/>
      <c r="AU3190" s="105" t="s">
        <v>1778</v>
      </c>
      <c r="AV3190" s="126">
        <v>6.1</v>
      </c>
    </row>
    <row r="3191" spans="1:48" ht="23.25" customHeight="1">
      <c r="A3191" s="449"/>
      <c r="B3191" s="440"/>
      <c r="D3191" s="105" t="s">
        <v>3773</v>
      </c>
      <c r="E3191" s="164" t="s">
        <v>3773</v>
      </c>
      <c r="F3191" s="165" t="s">
        <v>1787</v>
      </c>
      <c r="G3191" s="126">
        <v>6.1</v>
      </c>
      <c r="H3191" s="166">
        <v>832</v>
      </c>
      <c r="I3191" s="166">
        <v>884</v>
      </c>
      <c r="J3191" s="166">
        <v>1000</v>
      </c>
      <c r="K3191" s="357">
        <v>832</v>
      </c>
      <c r="L3191" s="357">
        <v>884</v>
      </c>
      <c r="M3191" s="357">
        <v>1000</v>
      </c>
      <c r="N3191" s="357">
        <v>907</v>
      </c>
      <c r="O3191" s="357">
        <v>816</v>
      </c>
      <c r="P3191" s="357">
        <v>884</v>
      </c>
      <c r="Q3191" s="357">
        <v>1000</v>
      </c>
      <c r="R3191" s="357">
        <v>907</v>
      </c>
      <c r="S3191" s="362" t="s">
        <v>2207</v>
      </c>
      <c r="T3191" s="362" t="s">
        <v>2207</v>
      </c>
      <c r="U3191" s="362" t="s">
        <v>2207</v>
      </c>
      <c r="V3191" s="362" t="s">
        <v>2207</v>
      </c>
      <c r="W3191" s="362" t="s">
        <v>2207</v>
      </c>
      <c r="X3191" s="357">
        <v>799</v>
      </c>
      <c r="Y3191" s="357">
        <v>890</v>
      </c>
      <c r="Z3191" s="357">
        <v>1079</v>
      </c>
      <c r="AA3191" s="357">
        <v>941</v>
      </c>
      <c r="AB3191" s="357">
        <v>799</v>
      </c>
      <c r="AC3191" s="357">
        <v>920</v>
      </c>
      <c r="AD3191" s="357">
        <v>1079</v>
      </c>
      <c r="AE3191" s="357">
        <v>941</v>
      </c>
      <c r="AF3191" s="357">
        <v>834</v>
      </c>
      <c r="AG3191" s="357">
        <v>956</v>
      </c>
      <c r="AH3191" s="357">
        <v>1122</v>
      </c>
      <c r="AI3191" s="368" t="s">
        <v>2207</v>
      </c>
      <c r="AJ3191" s="357">
        <v>813</v>
      </c>
      <c r="AK3191" s="357">
        <v>897</v>
      </c>
      <c r="AL3191" s="357">
        <v>1085</v>
      </c>
      <c r="AM3191" s="357">
        <v>813</v>
      </c>
      <c r="AN3191" s="357">
        <v>909</v>
      </c>
      <c r="AO3191" s="357">
        <v>1039</v>
      </c>
      <c r="AP3191" s="362" t="s">
        <v>2207</v>
      </c>
      <c r="AQ3191" s="362" t="s">
        <v>2207</v>
      </c>
      <c r="AR3191" s="362" t="s">
        <v>2207</v>
      </c>
      <c r="AS3191" s="357">
        <v>1032</v>
      </c>
      <c r="AT3191" s="105"/>
      <c r="AU3191" s="105" t="s">
        <v>3773</v>
      </c>
      <c r="AV3191" s="126">
        <v>6.1</v>
      </c>
    </row>
    <row r="3192" spans="1:48" ht="23.25" customHeight="1">
      <c r="A3192" s="447"/>
      <c r="B3192" s="440"/>
      <c r="D3192" s="105" t="s">
        <v>1784</v>
      </c>
      <c r="E3192" s="164" t="s">
        <v>1784</v>
      </c>
      <c r="F3192" s="165" t="s">
        <v>1789</v>
      </c>
      <c r="G3192" s="126">
        <v>6.1</v>
      </c>
      <c r="H3192" s="166">
        <v>905</v>
      </c>
      <c r="I3192" s="166">
        <v>957</v>
      </c>
      <c r="J3192" s="166">
        <v>1081</v>
      </c>
      <c r="K3192" s="357">
        <v>905</v>
      </c>
      <c r="L3192" s="357">
        <v>957</v>
      </c>
      <c r="M3192" s="357">
        <v>1081</v>
      </c>
      <c r="N3192" s="357">
        <v>982</v>
      </c>
      <c r="O3192" s="357">
        <v>888</v>
      </c>
      <c r="P3192" s="357">
        <v>957</v>
      </c>
      <c r="Q3192" s="357">
        <v>1082</v>
      </c>
      <c r="R3192" s="357">
        <v>983</v>
      </c>
      <c r="S3192" s="362" t="s">
        <v>2207</v>
      </c>
      <c r="T3192" s="362" t="s">
        <v>2207</v>
      </c>
      <c r="U3192" s="362" t="s">
        <v>2207</v>
      </c>
      <c r="V3192" s="362" t="s">
        <v>2207</v>
      </c>
      <c r="W3192" s="362" t="s">
        <v>2207</v>
      </c>
      <c r="X3192" s="357">
        <v>883</v>
      </c>
      <c r="Y3192" s="357">
        <v>976</v>
      </c>
      <c r="Z3192" s="357">
        <v>1180</v>
      </c>
      <c r="AA3192" s="357">
        <v>1035</v>
      </c>
      <c r="AB3192" s="357">
        <v>915</v>
      </c>
      <c r="AC3192" s="357">
        <v>1038</v>
      </c>
      <c r="AD3192" s="357">
        <v>1219</v>
      </c>
      <c r="AE3192" s="357">
        <v>1070</v>
      </c>
      <c r="AF3192" s="357">
        <v>1092</v>
      </c>
      <c r="AG3192" s="357">
        <v>1219</v>
      </c>
      <c r="AH3192" s="357">
        <v>1431</v>
      </c>
      <c r="AI3192" s="368" t="s">
        <v>2207</v>
      </c>
      <c r="AJ3192" s="357">
        <v>898</v>
      </c>
      <c r="AK3192" s="357">
        <v>983</v>
      </c>
      <c r="AL3192" s="357">
        <v>1186</v>
      </c>
      <c r="AM3192" s="357">
        <v>930</v>
      </c>
      <c r="AN3192" s="357">
        <v>1025</v>
      </c>
      <c r="AO3192" s="357">
        <v>1173</v>
      </c>
      <c r="AP3192" s="362" t="s">
        <v>2207</v>
      </c>
      <c r="AQ3192" s="362" t="s">
        <v>2207</v>
      </c>
      <c r="AR3192" s="362" t="s">
        <v>2207</v>
      </c>
      <c r="AS3192" s="362" t="s">
        <v>2207</v>
      </c>
      <c r="AT3192" s="105"/>
      <c r="AU3192" s="105" t="s">
        <v>1784</v>
      </c>
      <c r="AV3192" s="126">
        <v>6.1</v>
      </c>
    </row>
    <row r="3193" spans="1:48" ht="23.25" customHeight="1">
      <c r="A3193" s="447"/>
      <c r="B3193" s="440"/>
      <c r="D3193" s="105" t="s">
        <v>3775</v>
      </c>
      <c r="E3193" s="164" t="s">
        <v>3775</v>
      </c>
      <c r="F3193" s="165" t="s">
        <v>1789</v>
      </c>
      <c r="G3193" s="126">
        <v>6.1</v>
      </c>
      <c r="H3193" s="166">
        <v>905</v>
      </c>
      <c r="I3193" s="166">
        <v>957</v>
      </c>
      <c r="J3193" s="166">
        <v>1081</v>
      </c>
      <c r="K3193" s="357">
        <v>905</v>
      </c>
      <c r="L3193" s="357">
        <v>957</v>
      </c>
      <c r="M3193" s="357">
        <v>1081</v>
      </c>
      <c r="N3193" s="357">
        <v>982</v>
      </c>
      <c r="O3193" s="357">
        <v>888</v>
      </c>
      <c r="P3193" s="357">
        <v>957</v>
      </c>
      <c r="Q3193" s="357">
        <v>1082</v>
      </c>
      <c r="R3193" s="357">
        <v>983</v>
      </c>
      <c r="S3193" s="362" t="s">
        <v>2207</v>
      </c>
      <c r="T3193" s="362" t="s">
        <v>2207</v>
      </c>
      <c r="U3193" s="362" t="s">
        <v>2207</v>
      </c>
      <c r="V3193" s="362" t="s">
        <v>2207</v>
      </c>
      <c r="W3193" s="362" t="s">
        <v>2207</v>
      </c>
      <c r="X3193" s="357">
        <v>883</v>
      </c>
      <c r="Y3193" s="357">
        <v>976</v>
      </c>
      <c r="Z3193" s="357">
        <v>1180</v>
      </c>
      <c r="AA3193" s="357">
        <v>1035</v>
      </c>
      <c r="AB3193" s="357">
        <v>915</v>
      </c>
      <c r="AC3193" s="357">
        <v>1038</v>
      </c>
      <c r="AD3193" s="357">
        <v>1219</v>
      </c>
      <c r="AE3193" s="357">
        <v>1070</v>
      </c>
      <c r="AF3193" s="357">
        <v>1092</v>
      </c>
      <c r="AG3193" s="357">
        <v>1219</v>
      </c>
      <c r="AH3193" s="357">
        <v>1431</v>
      </c>
      <c r="AI3193" s="368" t="s">
        <v>2207</v>
      </c>
      <c r="AJ3193" s="357">
        <v>898</v>
      </c>
      <c r="AK3193" s="357">
        <v>983</v>
      </c>
      <c r="AL3193" s="357">
        <v>1186</v>
      </c>
      <c r="AM3193" s="357">
        <v>930</v>
      </c>
      <c r="AN3193" s="357">
        <v>1025</v>
      </c>
      <c r="AO3193" s="357">
        <v>1173</v>
      </c>
      <c r="AP3193" s="362" t="s">
        <v>2207</v>
      </c>
      <c r="AQ3193" s="362" t="s">
        <v>2207</v>
      </c>
      <c r="AR3193" s="362" t="s">
        <v>2207</v>
      </c>
      <c r="AS3193" s="362" t="s">
        <v>2207</v>
      </c>
      <c r="AT3193" s="105"/>
      <c r="AU3193" s="105" t="s">
        <v>3775</v>
      </c>
      <c r="AV3193" s="126">
        <v>6.1</v>
      </c>
    </row>
    <row r="3194" spans="1:48" ht="23.25" customHeight="1">
      <c r="A3194" s="447"/>
      <c r="B3194" s="440"/>
      <c r="D3194" s="105" t="s">
        <v>3227</v>
      </c>
      <c r="E3194" s="164" t="s">
        <v>3227</v>
      </c>
      <c r="F3194" s="165" t="s">
        <v>1788</v>
      </c>
      <c r="G3194" s="126">
        <v>6.5</v>
      </c>
      <c r="H3194" s="166">
        <v>956</v>
      </c>
      <c r="I3194" s="166">
        <v>997</v>
      </c>
      <c r="J3194" s="166">
        <v>1163</v>
      </c>
      <c r="K3194" s="357">
        <v>956</v>
      </c>
      <c r="L3194" s="357">
        <v>997</v>
      </c>
      <c r="M3194" s="357">
        <v>1163</v>
      </c>
      <c r="N3194" s="357">
        <v>1064</v>
      </c>
      <c r="O3194" s="357">
        <v>937</v>
      </c>
      <c r="P3194" s="357">
        <v>998</v>
      </c>
      <c r="Q3194" s="357">
        <v>1116</v>
      </c>
      <c r="R3194" s="357">
        <v>1042</v>
      </c>
      <c r="S3194" s="362" t="s">
        <v>2207</v>
      </c>
      <c r="T3194" s="362" t="s">
        <v>2207</v>
      </c>
      <c r="U3194" s="362" t="s">
        <v>2207</v>
      </c>
      <c r="V3194" s="362" t="s">
        <v>2207</v>
      </c>
      <c r="W3194" s="362" t="s">
        <v>2207</v>
      </c>
      <c r="X3194" s="357">
        <v>982</v>
      </c>
      <c r="Y3194" s="357">
        <v>1108</v>
      </c>
      <c r="Z3194" s="357">
        <v>1288</v>
      </c>
      <c r="AA3194" s="357">
        <v>1123</v>
      </c>
      <c r="AB3194" s="357">
        <v>1003</v>
      </c>
      <c r="AC3194" s="357">
        <v>1130</v>
      </c>
      <c r="AD3194" s="357">
        <v>1314</v>
      </c>
      <c r="AE3194" s="357">
        <v>1147</v>
      </c>
      <c r="AF3194" s="357">
        <v>1174</v>
      </c>
      <c r="AG3194" s="357">
        <v>1304</v>
      </c>
      <c r="AH3194" s="357">
        <v>1519</v>
      </c>
      <c r="AI3194" s="368" t="s">
        <v>2207</v>
      </c>
      <c r="AJ3194" s="357">
        <v>982</v>
      </c>
      <c r="AK3194" s="357">
        <v>1108</v>
      </c>
      <c r="AL3194" s="357">
        <v>1288</v>
      </c>
      <c r="AM3194" s="357">
        <v>1003</v>
      </c>
      <c r="AN3194" s="357">
        <v>1108</v>
      </c>
      <c r="AO3194" s="357">
        <v>1259</v>
      </c>
      <c r="AP3194" s="362" t="s">
        <v>2207</v>
      </c>
      <c r="AQ3194" s="362" t="s">
        <v>2207</v>
      </c>
      <c r="AR3194" s="362" t="s">
        <v>2207</v>
      </c>
      <c r="AS3194" s="362" t="s">
        <v>2207</v>
      </c>
      <c r="AT3194" s="105"/>
      <c r="AU3194" s="105" t="s">
        <v>3227</v>
      </c>
      <c r="AV3194" s="126">
        <v>6.5</v>
      </c>
    </row>
    <row r="3195" spans="1:48" ht="23.25" customHeight="1">
      <c r="A3195" s="447"/>
      <c r="B3195" s="440"/>
      <c r="D3195" s="105" t="s">
        <v>3776</v>
      </c>
      <c r="E3195" s="164" t="s">
        <v>3776</v>
      </c>
      <c r="F3195" s="165" t="s">
        <v>1788</v>
      </c>
      <c r="G3195" s="126">
        <v>6.5</v>
      </c>
      <c r="H3195" s="166">
        <v>956</v>
      </c>
      <c r="I3195" s="166">
        <v>997</v>
      </c>
      <c r="J3195" s="166">
        <v>1163</v>
      </c>
      <c r="K3195" s="357">
        <v>956</v>
      </c>
      <c r="L3195" s="357">
        <v>997</v>
      </c>
      <c r="M3195" s="357">
        <v>1163</v>
      </c>
      <c r="N3195" s="357">
        <v>1064</v>
      </c>
      <c r="O3195" s="357">
        <v>937</v>
      </c>
      <c r="P3195" s="357">
        <v>998</v>
      </c>
      <c r="Q3195" s="357">
        <v>1116</v>
      </c>
      <c r="R3195" s="357">
        <v>1042</v>
      </c>
      <c r="S3195" s="362" t="s">
        <v>2207</v>
      </c>
      <c r="T3195" s="362" t="s">
        <v>2207</v>
      </c>
      <c r="U3195" s="362" t="s">
        <v>2207</v>
      </c>
      <c r="V3195" s="362" t="s">
        <v>2207</v>
      </c>
      <c r="W3195" s="362" t="s">
        <v>2207</v>
      </c>
      <c r="X3195" s="357">
        <v>982</v>
      </c>
      <c r="Y3195" s="357">
        <v>1108</v>
      </c>
      <c r="Z3195" s="357">
        <v>1288</v>
      </c>
      <c r="AA3195" s="357">
        <v>1123</v>
      </c>
      <c r="AB3195" s="357">
        <v>1003</v>
      </c>
      <c r="AC3195" s="357">
        <v>1130</v>
      </c>
      <c r="AD3195" s="357">
        <v>1314</v>
      </c>
      <c r="AE3195" s="357">
        <v>1147</v>
      </c>
      <c r="AF3195" s="357">
        <v>1174</v>
      </c>
      <c r="AG3195" s="357">
        <v>1304</v>
      </c>
      <c r="AH3195" s="357">
        <v>1519</v>
      </c>
      <c r="AI3195" s="368" t="s">
        <v>2207</v>
      </c>
      <c r="AJ3195" s="357">
        <v>982</v>
      </c>
      <c r="AK3195" s="357">
        <v>1108</v>
      </c>
      <c r="AL3195" s="357">
        <v>1288</v>
      </c>
      <c r="AM3195" s="357">
        <v>1003</v>
      </c>
      <c r="AN3195" s="357">
        <v>1108</v>
      </c>
      <c r="AO3195" s="357">
        <v>1259</v>
      </c>
      <c r="AP3195" s="362" t="s">
        <v>2207</v>
      </c>
      <c r="AQ3195" s="362" t="s">
        <v>2207</v>
      </c>
      <c r="AR3195" s="362" t="s">
        <v>2207</v>
      </c>
      <c r="AS3195" s="362" t="s">
        <v>2207</v>
      </c>
      <c r="AT3195" s="105"/>
      <c r="AU3195" s="105" t="s">
        <v>3776</v>
      </c>
      <c r="AV3195" s="126">
        <v>6.5</v>
      </c>
    </row>
    <row r="3196" spans="1:48" ht="23.25" customHeight="1">
      <c r="A3196" s="447"/>
      <c r="B3196" s="440"/>
      <c r="D3196" s="105" t="s">
        <v>3228</v>
      </c>
      <c r="E3196" s="164" t="s">
        <v>3228</v>
      </c>
      <c r="F3196" s="165" t="s">
        <v>1787</v>
      </c>
      <c r="G3196" s="126">
        <v>6.5</v>
      </c>
      <c r="H3196" s="166">
        <v>888</v>
      </c>
      <c r="I3196" s="166">
        <v>932</v>
      </c>
      <c r="J3196" s="166">
        <v>1082</v>
      </c>
      <c r="K3196" s="357">
        <v>888</v>
      </c>
      <c r="L3196" s="357">
        <v>932</v>
      </c>
      <c r="M3196" s="357">
        <v>1082</v>
      </c>
      <c r="N3196" s="357">
        <v>987</v>
      </c>
      <c r="O3196" s="357">
        <v>871</v>
      </c>
      <c r="P3196" s="357">
        <v>932</v>
      </c>
      <c r="Q3196" s="357">
        <v>1056</v>
      </c>
      <c r="R3196" s="357">
        <v>970</v>
      </c>
      <c r="S3196" s="362" t="s">
        <v>2207</v>
      </c>
      <c r="T3196" s="362" t="s">
        <v>2207</v>
      </c>
      <c r="U3196" s="362" t="s">
        <v>2207</v>
      </c>
      <c r="V3196" s="362" t="s">
        <v>2207</v>
      </c>
      <c r="W3196" s="362" t="s">
        <v>2207</v>
      </c>
      <c r="X3196" s="357">
        <v>891</v>
      </c>
      <c r="Y3196" s="357">
        <v>1016</v>
      </c>
      <c r="Z3196" s="357">
        <v>1179</v>
      </c>
      <c r="AA3196" s="357">
        <v>1022</v>
      </c>
      <c r="AB3196" s="357">
        <v>891</v>
      </c>
      <c r="AC3196" s="357">
        <v>1023</v>
      </c>
      <c r="AD3196" s="357">
        <v>1187</v>
      </c>
      <c r="AE3196" s="357">
        <v>1022</v>
      </c>
      <c r="AF3196" s="357">
        <v>926</v>
      </c>
      <c r="AG3196" s="357">
        <v>1051</v>
      </c>
      <c r="AH3196" s="357">
        <v>1220</v>
      </c>
      <c r="AI3196" s="368" t="s">
        <v>2207</v>
      </c>
      <c r="AJ3196" s="357">
        <v>891</v>
      </c>
      <c r="AK3196" s="357">
        <v>1016</v>
      </c>
      <c r="AL3196" s="357">
        <v>1179</v>
      </c>
      <c r="AM3196" s="357">
        <v>891</v>
      </c>
      <c r="AN3196" s="357">
        <v>1003</v>
      </c>
      <c r="AO3196" s="357">
        <v>1138</v>
      </c>
      <c r="AP3196" s="362" t="s">
        <v>2207</v>
      </c>
      <c r="AQ3196" s="362" t="s">
        <v>2207</v>
      </c>
      <c r="AR3196" s="362" t="s">
        <v>2207</v>
      </c>
      <c r="AS3196" s="357">
        <v>1078</v>
      </c>
      <c r="AT3196" s="105"/>
      <c r="AU3196" s="105" t="s">
        <v>3228</v>
      </c>
      <c r="AV3196" s="126">
        <v>6.5</v>
      </c>
    </row>
    <row r="3197" spans="1:48" ht="23.25" customHeight="1">
      <c r="A3197" s="447"/>
      <c r="B3197" s="440"/>
      <c r="D3197" s="105" t="s">
        <v>3777</v>
      </c>
      <c r="E3197" s="164" t="s">
        <v>3777</v>
      </c>
      <c r="F3197" s="165" t="s">
        <v>1787</v>
      </c>
      <c r="G3197" s="126">
        <v>6.5</v>
      </c>
      <c r="H3197" s="166">
        <v>888</v>
      </c>
      <c r="I3197" s="166">
        <v>932</v>
      </c>
      <c r="J3197" s="166">
        <v>1082</v>
      </c>
      <c r="K3197" s="357">
        <v>888</v>
      </c>
      <c r="L3197" s="357">
        <v>932</v>
      </c>
      <c r="M3197" s="357">
        <v>1082</v>
      </c>
      <c r="N3197" s="357">
        <v>987</v>
      </c>
      <c r="O3197" s="357">
        <v>871</v>
      </c>
      <c r="P3197" s="357">
        <v>932</v>
      </c>
      <c r="Q3197" s="357">
        <v>1056</v>
      </c>
      <c r="R3197" s="357">
        <v>970</v>
      </c>
      <c r="S3197" s="362" t="s">
        <v>2207</v>
      </c>
      <c r="T3197" s="362" t="s">
        <v>2207</v>
      </c>
      <c r="U3197" s="362" t="s">
        <v>2207</v>
      </c>
      <c r="V3197" s="362" t="s">
        <v>2207</v>
      </c>
      <c r="W3197" s="362" t="s">
        <v>2207</v>
      </c>
      <c r="X3197" s="357">
        <v>891</v>
      </c>
      <c r="Y3197" s="357">
        <v>1016</v>
      </c>
      <c r="Z3197" s="357">
        <v>1179</v>
      </c>
      <c r="AA3197" s="357">
        <v>1022</v>
      </c>
      <c r="AB3197" s="357">
        <v>891</v>
      </c>
      <c r="AC3197" s="357">
        <v>1023</v>
      </c>
      <c r="AD3197" s="357">
        <v>1187</v>
      </c>
      <c r="AE3197" s="357">
        <v>1022</v>
      </c>
      <c r="AF3197" s="357">
        <v>926</v>
      </c>
      <c r="AG3197" s="357">
        <v>1051</v>
      </c>
      <c r="AH3197" s="357">
        <v>1220</v>
      </c>
      <c r="AI3197" s="368" t="s">
        <v>2207</v>
      </c>
      <c r="AJ3197" s="357">
        <v>891</v>
      </c>
      <c r="AK3197" s="357">
        <v>1016</v>
      </c>
      <c r="AL3197" s="357">
        <v>1179</v>
      </c>
      <c r="AM3197" s="357">
        <v>891</v>
      </c>
      <c r="AN3197" s="357">
        <v>1003</v>
      </c>
      <c r="AO3197" s="357">
        <v>1138</v>
      </c>
      <c r="AP3197" s="362" t="s">
        <v>2207</v>
      </c>
      <c r="AQ3197" s="362" t="s">
        <v>2207</v>
      </c>
      <c r="AR3197" s="362" t="s">
        <v>2207</v>
      </c>
      <c r="AS3197" s="357">
        <v>1078</v>
      </c>
      <c r="AT3197" s="105"/>
      <c r="AU3197" s="105" t="s">
        <v>3777</v>
      </c>
      <c r="AV3197" s="126">
        <v>6.5</v>
      </c>
    </row>
    <row r="3198" spans="1:48" ht="23.25" customHeight="1">
      <c r="A3198" s="447"/>
      <c r="B3198" s="440"/>
      <c r="D3198" s="105" t="s">
        <v>3230</v>
      </c>
      <c r="E3198" s="164" t="s">
        <v>3230</v>
      </c>
      <c r="F3198" s="165" t="s">
        <v>1789</v>
      </c>
      <c r="G3198" s="126">
        <v>6.5</v>
      </c>
      <c r="H3198" s="166">
        <v>956</v>
      </c>
      <c r="I3198" s="166">
        <v>997</v>
      </c>
      <c r="J3198" s="166">
        <v>1163</v>
      </c>
      <c r="K3198" s="357">
        <v>956</v>
      </c>
      <c r="L3198" s="357">
        <v>997</v>
      </c>
      <c r="M3198" s="357">
        <v>1163</v>
      </c>
      <c r="N3198" s="357">
        <v>1064</v>
      </c>
      <c r="O3198" s="357">
        <v>937</v>
      </c>
      <c r="P3198" s="357">
        <v>998</v>
      </c>
      <c r="Q3198" s="357">
        <v>1116</v>
      </c>
      <c r="R3198" s="357">
        <v>1042</v>
      </c>
      <c r="S3198" s="362" t="s">
        <v>2207</v>
      </c>
      <c r="T3198" s="362" t="s">
        <v>2207</v>
      </c>
      <c r="U3198" s="362" t="s">
        <v>2207</v>
      </c>
      <c r="V3198" s="362" t="s">
        <v>2207</v>
      </c>
      <c r="W3198" s="362" t="s">
        <v>2207</v>
      </c>
      <c r="X3198" s="357">
        <v>982</v>
      </c>
      <c r="Y3198" s="357">
        <v>1108</v>
      </c>
      <c r="Z3198" s="357">
        <v>1288</v>
      </c>
      <c r="AA3198" s="357">
        <v>1123</v>
      </c>
      <c r="AB3198" s="357">
        <v>1003</v>
      </c>
      <c r="AC3198" s="357">
        <v>1130</v>
      </c>
      <c r="AD3198" s="357">
        <v>1314</v>
      </c>
      <c r="AE3198" s="357">
        <v>1147</v>
      </c>
      <c r="AF3198" s="357">
        <v>1174</v>
      </c>
      <c r="AG3198" s="357">
        <v>1304</v>
      </c>
      <c r="AH3198" s="357">
        <v>1519</v>
      </c>
      <c r="AI3198" s="368" t="s">
        <v>2207</v>
      </c>
      <c r="AJ3198" s="357">
        <v>982</v>
      </c>
      <c r="AK3198" s="357">
        <v>1108</v>
      </c>
      <c r="AL3198" s="357">
        <v>1288</v>
      </c>
      <c r="AM3198" s="357">
        <v>1003</v>
      </c>
      <c r="AN3198" s="357">
        <v>1108</v>
      </c>
      <c r="AO3198" s="357">
        <v>1259</v>
      </c>
      <c r="AP3198" s="362" t="s">
        <v>2207</v>
      </c>
      <c r="AQ3198" s="362" t="s">
        <v>2207</v>
      </c>
      <c r="AR3198" s="362" t="s">
        <v>2207</v>
      </c>
      <c r="AS3198" s="362" t="s">
        <v>2207</v>
      </c>
      <c r="AT3198" s="105"/>
      <c r="AU3198" s="105" t="s">
        <v>3230</v>
      </c>
      <c r="AV3198" s="126">
        <v>6.5</v>
      </c>
    </row>
    <row r="3199" spans="1:48" ht="23.25" customHeight="1">
      <c r="A3199" s="448"/>
      <c r="B3199" s="440"/>
      <c r="D3199" s="105" t="s">
        <v>3779</v>
      </c>
      <c r="E3199" s="164" t="s">
        <v>3779</v>
      </c>
      <c r="F3199" s="165" t="s">
        <v>1789</v>
      </c>
      <c r="G3199" s="126">
        <v>6.5</v>
      </c>
      <c r="H3199" s="166">
        <v>956</v>
      </c>
      <c r="I3199" s="166">
        <v>997</v>
      </c>
      <c r="J3199" s="166">
        <v>1163</v>
      </c>
      <c r="K3199" s="357">
        <v>956</v>
      </c>
      <c r="L3199" s="357">
        <v>997</v>
      </c>
      <c r="M3199" s="357">
        <v>1163</v>
      </c>
      <c r="N3199" s="357">
        <v>1064</v>
      </c>
      <c r="O3199" s="357">
        <v>937</v>
      </c>
      <c r="P3199" s="357">
        <v>998</v>
      </c>
      <c r="Q3199" s="357">
        <v>1116</v>
      </c>
      <c r="R3199" s="357">
        <v>1042</v>
      </c>
      <c r="S3199" s="362" t="s">
        <v>2207</v>
      </c>
      <c r="T3199" s="362" t="s">
        <v>2207</v>
      </c>
      <c r="U3199" s="362" t="s">
        <v>2207</v>
      </c>
      <c r="V3199" s="362" t="s">
        <v>2207</v>
      </c>
      <c r="W3199" s="362" t="s">
        <v>2207</v>
      </c>
      <c r="X3199" s="357">
        <v>982</v>
      </c>
      <c r="Y3199" s="357">
        <v>1108</v>
      </c>
      <c r="Z3199" s="357">
        <v>1288</v>
      </c>
      <c r="AA3199" s="357">
        <v>1123</v>
      </c>
      <c r="AB3199" s="357">
        <v>1003</v>
      </c>
      <c r="AC3199" s="357">
        <v>1130</v>
      </c>
      <c r="AD3199" s="357">
        <v>1314</v>
      </c>
      <c r="AE3199" s="357">
        <v>1147</v>
      </c>
      <c r="AF3199" s="357">
        <v>1174</v>
      </c>
      <c r="AG3199" s="357">
        <v>1304</v>
      </c>
      <c r="AH3199" s="357">
        <v>1519</v>
      </c>
      <c r="AI3199" s="368" t="s">
        <v>2207</v>
      </c>
      <c r="AJ3199" s="357">
        <v>982</v>
      </c>
      <c r="AK3199" s="357">
        <v>1108</v>
      </c>
      <c r="AL3199" s="357">
        <v>1288</v>
      </c>
      <c r="AM3199" s="357">
        <v>1003</v>
      </c>
      <c r="AN3199" s="357">
        <v>1108</v>
      </c>
      <c r="AO3199" s="357">
        <v>1259</v>
      </c>
      <c r="AP3199" s="362" t="s">
        <v>2207</v>
      </c>
      <c r="AQ3199" s="362" t="s">
        <v>2207</v>
      </c>
      <c r="AR3199" s="362" t="s">
        <v>2207</v>
      </c>
      <c r="AS3199" s="362" t="s">
        <v>2207</v>
      </c>
      <c r="AT3199" s="105"/>
      <c r="AU3199" s="105" t="s">
        <v>3779</v>
      </c>
      <c r="AV3199" s="126">
        <v>6.5</v>
      </c>
    </row>
    <row r="3200" spans="1:48" ht="23.25" customHeight="1">
      <c r="A3200" s="447"/>
      <c r="B3200" s="440"/>
      <c r="D3200" s="105" t="s">
        <v>1782</v>
      </c>
      <c r="E3200" s="164" t="s">
        <v>1782</v>
      </c>
      <c r="F3200" s="165" t="s">
        <v>1788</v>
      </c>
      <c r="G3200" s="126">
        <v>6.8</v>
      </c>
      <c r="H3200" s="166">
        <v>981</v>
      </c>
      <c r="I3200" s="166">
        <v>1036</v>
      </c>
      <c r="J3200" s="166">
        <v>1172</v>
      </c>
      <c r="K3200" s="357">
        <v>981</v>
      </c>
      <c r="L3200" s="357">
        <v>1036</v>
      </c>
      <c r="M3200" s="357">
        <v>1172</v>
      </c>
      <c r="N3200" s="357">
        <v>1064</v>
      </c>
      <c r="O3200" s="357">
        <v>963</v>
      </c>
      <c r="P3200" s="357">
        <v>1037</v>
      </c>
      <c r="Q3200" s="357">
        <v>1173</v>
      </c>
      <c r="R3200" s="357">
        <v>1065</v>
      </c>
      <c r="S3200" s="362" t="s">
        <v>2207</v>
      </c>
      <c r="T3200" s="362" t="s">
        <v>2207</v>
      </c>
      <c r="U3200" s="362" t="s">
        <v>2207</v>
      </c>
      <c r="V3200" s="362" t="s">
        <v>2207</v>
      </c>
      <c r="W3200" s="362" t="s">
        <v>2207</v>
      </c>
      <c r="X3200" s="357">
        <v>952</v>
      </c>
      <c r="Y3200" s="357">
        <v>1086</v>
      </c>
      <c r="Z3200" s="357">
        <v>1276</v>
      </c>
      <c r="AA3200" s="357">
        <v>1115</v>
      </c>
      <c r="AB3200" s="357">
        <v>984</v>
      </c>
      <c r="AC3200" s="357">
        <v>1118</v>
      </c>
      <c r="AD3200" s="357">
        <v>1314</v>
      </c>
      <c r="AE3200" s="357">
        <v>1150</v>
      </c>
      <c r="AF3200" s="357">
        <v>1151</v>
      </c>
      <c r="AG3200" s="357">
        <v>1283</v>
      </c>
      <c r="AH3200" s="357">
        <v>1507</v>
      </c>
      <c r="AI3200" s="368" t="s">
        <v>2207</v>
      </c>
      <c r="AJ3200" s="357">
        <v>967</v>
      </c>
      <c r="AK3200" s="357">
        <v>1093</v>
      </c>
      <c r="AL3200" s="357">
        <v>1281</v>
      </c>
      <c r="AM3200" s="357">
        <v>999</v>
      </c>
      <c r="AN3200" s="357">
        <v>1104</v>
      </c>
      <c r="AO3200" s="357">
        <v>1265</v>
      </c>
      <c r="AP3200" s="362" t="s">
        <v>2207</v>
      </c>
      <c r="AQ3200" s="362" t="s">
        <v>2207</v>
      </c>
      <c r="AR3200" s="362" t="s">
        <v>2207</v>
      </c>
      <c r="AS3200" s="362" t="s">
        <v>2207</v>
      </c>
      <c r="AT3200" s="105"/>
      <c r="AU3200" s="105" t="s">
        <v>1782</v>
      </c>
      <c r="AV3200" s="126">
        <v>6.8</v>
      </c>
    </row>
    <row r="3201" spans="1:48" ht="23.25" customHeight="1">
      <c r="A3201" s="447"/>
      <c r="B3201" s="440"/>
      <c r="D3201" s="105" t="s">
        <v>3780</v>
      </c>
      <c r="E3201" s="164" t="s">
        <v>3780</v>
      </c>
      <c r="F3201" s="165" t="s">
        <v>1788</v>
      </c>
      <c r="G3201" s="126">
        <v>6.8</v>
      </c>
      <c r="H3201" s="166">
        <v>981</v>
      </c>
      <c r="I3201" s="166">
        <v>1036</v>
      </c>
      <c r="J3201" s="166">
        <v>1172</v>
      </c>
      <c r="K3201" s="357">
        <v>981</v>
      </c>
      <c r="L3201" s="357">
        <v>1036</v>
      </c>
      <c r="M3201" s="357">
        <v>1172</v>
      </c>
      <c r="N3201" s="357">
        <v>1064</v>
      </c>
      <c r="O3201" s="357">
        <v>963</v>
      </c>
      <c r="P3201" s="357">
        <v>1037</v>
      </c>
      <c r="Q3201" s="357">
        <v>1173</v>
      </c>
      <c r="R3201" s="357">
        <v>1065</v>
      </c>
      <c r="S3201" s="362" t="s">
        <v>2207</v>
      </c>
      <c r="T3201" s="362" t="s">
        <v>2207</v>
      </c>
      <c r="U3201" s="362" t="s">
        <v>2207</v>
      </c>
      <c r="V3201" s="362" t="s">
        <v>2207</v>
      </c>
      <c r="W3201" s="362" t="s">
        <v>2207</v>
      </c>
      <c r="X3201" s="357">
        <v>952</v>
      </c>
      <c r="Y3201" s="357">
        <v>1086</v>
      </c>
      <c r="Z3201" s="357">
        <v>1276</v>
      </c>
      <c r="AA3201" s="357">
        <v>1115</v>
      </c>
      <c r="AB3201" s="357">
        <v>984</v>
      </c>
      <c r="AC3201" s="357">
        <v>1118</v>
      </c>
      <c r="AD3201" s="357">
        <v>1314</v>
      </c>
      <c r="AE3201" s="357">
        <v>1150</v>
      </c>
      <c r="AF3201" s="357">
        <v>1151</v>
      </c>
      <c r="AG3201" s="357">
        <v>1283</v>
      </c>
      <c r="AH3201" s="357">
        <v>1507</v>
      </c>
      <c r="AI3201" s="368" t="s">
        <v>2207</v>
      </c>
      <c r="AJ3201" s="357">
        <v>967</v>
      </c>
      <c r="AK3201" s="357">
        <v>1093</v>
      </c>
      <c r="AL3201" s="357">
        <v>1281</v>
      </c>
      <c r="AM3201" s="357">
        <v>999</v>
      </c>
      <c r="AN3201" s="357">
        <v>1104</v>
      </c>
      <c r="AO3201" s="357">
        <v>1265</v>
      </c>
      <c r="AP3201" s="362" t="s">
        <v>2207</v>
      </c>
      <c r="AQ3201" s="362" t="s">
        <v>2207</v>
      </c>
      <c r="AR3201" s="362" t="s">
        <v>2207</v>
      </c>
      <c r="AS3201" s="362" t="s">
        <v>2207</v>
      </c>
      <c r="AT3201" s="105"/>
      <c r="AU3201" s="105" t="s">
        <v>3780</v>
      </c>
      <c r="AV3201" s="126">
        <v>6.8</v>
      </c>
    </row>
    <row r="3202" spans="1:48" ht="23.25" customHeight="1">
      <c r="A3202" s="447"/>
      <c r="B3202" s="440"/>
      <c r="D3202" s="105" t="s">
        <v>1779</v>
      </c>
      <c r="E3202" s="164" t="s">
        <v>1779</v>
      </c>
      <c r="F3202" s="165" t="s">
        <v>1787</v>
      </c>
      <c r="G3202" s="126">
        <v>6.8</v>
      </c>
      <c r="H3202" s="166">
        <v>907</v>
      </c>
      <c r="I3202" s="166">
        <v>962</v>
      </c>
      <c r="J3202" s="166">
        <v>1088</v>
      </c>
      <c r="K3202" s="357">
        <v>907</v>
      </c>
      <c r="L3202" s="357">
        <v>962</v>
      </c>
      <c r="M3202" s="357">
        <v>1088</v>
      </c>
      <c r="N3202" s="357">
        <v>987</v>
      </c>
      <c r="O3202" s="357">
        <v>889</v>
      </c>
      <c r="P3202" s="357">
        <v>962</v>
      </c>
      <c r="Q3202" s="357">
        <v>1088</v>
      </c>
      <c r="R3202" s="357">
        <v>987</v>
      </c>
      <c r="S3202" s="362" t="s">
        <v>2207</v>
      </c>
      <c r="T3202" s="362" t="s">
        <v>2207</v>
      </c>
      <c r="U3202" s="362" t="s">
        <v>2207</v>
      </c>
      <c r="V3202" s="362" t="s">
        <v>2207</v>
      </c>
      <c r="W3202" s="362" t="s">
        <v>2207</v>
      </c>
      <c r="X3202" s="357">
        <v>868</v>
      </c>
      <c r="Y3202" s="357">
        <v>999</v>
      </c>
      <c r="Z3202" s="357">
        <v>1175</v>
      </c>
      <c r="AA3202" s="357">
        <v>1021</v>
      </c>
      <c r="AB3202" s="357">
        <v>868</v>
      </c>
      <c r="AC3202" s="357">
        <v>999</v>
      </c>
      <c r="AD3202" s="357">
        <v>1175</v>
      </c>
      <c r="AE3202" s="357">
        <v>1021</v>
      </c>
      <c r="AF3202" s="357">
        <v>903</v>
      </c>
      <c r="AG3202" s="357">
        <v>1036</v>
      </c>
      <c r="AH3202" s="357">
        <v>1218</v>
      </c>
      <c r="AI3202" s="368" t="s">
        <v>2207</v>
      </c>
      <c r="AJ3202" s="357">
        <v>882</v>
      </c>
      <c r="AK3202" s="357">
        <v>1007</v>
      </c>
      <c r="AL3202" s="357">
        <v>1180</v>
      </c>
      <c r="AM3202" s="357">
        <v>882</v>
      </c>
      <c r="AN3202" s="357">
        <v>987</v>
      </c>
      <c r="AO3202" s="357">
        <v>1131</v>
      </c>
      <c r="AP3202" s="362" t="s">
        <v>2207</v>
      </c>
      <c r="AQ3202" s="362" t="s">
        <v>2207</v>
      </c>
      <c r="AR3202" s="362" t="s">
        <v>2207</v>
      </c>
      <c r="AS3202" s="357">
        <v>1077</v>
      </c>
      <c r="AT3202" s="105"/>
      <c r="AU3202" s="105" t="s">
        <v>1779</v>
      </c>
      <c r="AV3202" s="126">
        <v>6.8</v>
      </c>
    </row>
    <row r="3203" spans="1:48" ht="23.25" customHeight="1">
      <c r="A3203" s="447"/>
      <c r="B3203" s="440"/>
      <c r="D3203" s="105" t="s">
        <v>3781</v>
      </c>
      <c r="E3203" s="164" t="s">
        <v>3781</v>
      </c>
      <c r="F3203" s="165" t="s">
        <v>1787</v>
      </c>
      <c r="G3203" s="126">
        <v>6.8</v>
      </c>
      <c r="H3203" s="166">
        <v>907</v>
      </c>
      <c r="I3203" s="166">
        <v>962</v>
      </c>
      <c r="J3203" s="166">
        <v>1088</v>
      </c>
      <c r="K3203" s="357">
        <v>907</v>
      </c>
      <c r="L3203" s="357">
        <v>962</v>
      </c>
      <c r="M3203" s="357">
        <v>1088</v>
      </c>
      <c r="N3203" s="357">
        <v>987</v>
      </c>
      <c r="O3203" s="357">
        <v>889</v>
      </c>
      <c r="P3203" s="357">
        <v>962</v>
      </c>
      <c r="Q3203" s="357">
        <v>1088</v>
      </c>
      <c r="R3203" s="357">
        <v>987</v>
      </c>
      <c r="S3203" s="362" t="s">
        <v>2207</v>
      </c>
      <c r="T3203" s="362" t="s">
        <v>2207</v>
      </c>
      <c r="U3203" s="362" t="s">
        <v>2207</v>
      </c>
      <c r="V3203" s="362" t="s">
        <v>2207</v>
      </c>
      <c r="W3203" s="362" t="s">
        <v>2207</v>
      </c>
      <c r="X3203" s="357">
        <v>868</v>
      </c>
      <c r="Y3203" s="357">
        <v>999</v>
      </c>
      <c r="Z3203" s="357">
        <v>1175</v>
      </c>
      <c r="AA3203" s="357">
        <v>1021</v>
      </c>
      <c r="AB3203" s="357">
        <v>868</v>
      </c>
      <c r="AC3203" s="357">
        <v>999</v>
      </c>
      <c r="AD3203" s="357">
        <v>1175</v>
      </c>
      <c r="AE3203" s="357">
        <v>1021</v>
      </c>
      <c r="AF3203" s="357">
        <v>903</v>
      </c>
      <c r="AG3203" s="357">
        <v>1036</v>
      </c>
      <c r="AH3203" s="357">
        <v>1218</v>
      </c>
      <c r="AI3203" s="368" t="s">
        <v>2207</v>
      </c>
      <c r="AJ3203" s="357">
        <v>882</v>
      </c>
      <c r="AK3203" s="357">
        <v>1007</v>
      </c>
      <c r="AL3203" s="357">
        <v>1180</v>
      </c>
      <c r="AM3203" s="357">
        <v>882</v>
      </c>
      <c r="AN3203" s="357">
        <v>987</v>
      </c>
      <c r="AO3203" s="357">
        <v>1131</v>
      </c>
      <c r="AP3203" s="362" t="s">
        <v>2207</v>
      </c>
      <c r="AQ3203" s="362" t="s">
        <v>2207</v>
      </c>
      <c r="AR3203" s="362" t="s">
        <v>2207</v>
      </c>
      <c r="AS3203" s="357">
        <v>1077</v>
      </c>
      <c r="AT3203" s="105"/>
      <c r="AU3203" s="105" t="s">
        <v>3781</v>
      </c>
      <c r="AV3203" s="126">
        <v>6.8</v>
      </c>
    </row>
    <row r="3204" spans="1:48" ht="23.25" customHeight="1">
      <c r="A3204" s="447"/>
      <c r="B3204" s="440"/>
      <c r="D3204" s="105" t="s">
        <v>1785</v>
      </c>
      <c r="E3204" s="164" t="s">
        <v>1785</v>
      </c>
      <c r="F3204" s="165" t="s">
        <v>1789</v>
      </c>
      <c r="G3204" s="126">
        <v>6.8</v>
      </c>
      <c r="H3204" s="166">
        <v>981</v>
      </c>
      <c r="I3204" s="166">
        <v>1036</v>
      </c>
      <c r="J3204" s="166">
        <v>1172</v>
      </c>
      <c r="K3204" s="357">
        <v>981</v>
      </c>
      <c r="L3204" s="357">
        <v>1036</v>
      </c>
      <c r="M3204" s="357">
        <v>1172</v>
      </c>
      <c r="N3204" s="357">
        <v>1064</v>
      </c>
      <c r="O3204" s="357">
        <v>963</v>
      </c>
      <c r="P3204" s="357">
        <v>1037</v>
      </c>
      <c r="Q3204" s="357">
        <v>1173</v>
      </c>
      <c r="R3204" s="357">
        <v>1065</v>
      </c>
      <c r="S3204" s="362" t="s">
        <v>2207</v>
      </c>
      <c r="T3204" s="362" t="s">
        <v>2207</v>
      </c>
      <c r="U3204" s="362" t="s">
        <v>2207</v>
      </c>
      <c r="V3204" s="362" t="s">
        <v>2207</v>
      </c>
      <c r="W3204" s="362" t="s">
        <v>2207</v>
      </c>
      <c r="X3204" s="357">
        <v>952</v>
      </c>
      <c r="Y3204" s="357">
        <v>1086</v>
      </c>
      <c r="Z3204" s="357">
        <v>1276</v>
      </c>
      <c r="AA3204" s="357">
        <v>1115</v>
      </c>
      <c r="AB3204" s="357">
        <v>984</v>
      </c>
      <c r="AC3204" s="357">
        <v>1118</v>
      </c>
      <c r="AD3204" s="357">
        <v>1314</v>
      </c>
      <c r="AE3204" s="357">
        <v>1150</v>
      </c>
      <c r="AF3204" s="357">
        <v>1161</v>
      </c>
      <c r="AG3204" s="357">
        <v>1299</v>
      </c>
      <c r="AH3204" s="357">
        <v>1527</v>
      </c>
      <c r="AI3204" s="368" t="s">
        <v>2207</v>
      </c>
      <c r="AJ3204" s="357">
        <v>967</v>
      </c>
      <c r="AK3204" s="357">
        <v>1093</v>
      </c>
      <c r="AL3204" s="357">
        <v>1281</v>
      </c>
      <c r="AM3204" s="357">
        <v>999</v>
      </c>
      <c r="AN3204" s="357">
        <v>1104</v>
      </c>
      <c r="AO3204" s="357">
        <v>1265</v>
      </c>
      <c r="AP3204" s="362" t="s">
        <v>2207</v>
      </c>
      <c r="AQ3204" s="362" t="s">
        <v>2207</v>
      </c>
      <c r="AR3204" s="362" t="s">
        <v>2207</v>
      </c>
      <c r="AS3204" s="362" t="s">
        <v>2207</v>
      </c>
      <c r="AT3204" s="105"/>
      <c r="AU3204" s="105" t="s">
        <v>1785</v>
      </c>
      <c r="AV3204" s="126">
        <v>6.8</v>
      </c>
    </row>
    <row r="3205" spans="1:48" ht="23.25" customHeight="1">
      <c r="A3205" s="447"/>
      <c r="B3205" s="440"/>
      <c r="D3205" s="105" t="s">
        <v>3783</v>
      </c>
      <c r="E3205" s="164" t="s">
        <v>3783</v>
      </c>
      <c r="F3205" s="165" t="s">
        <v>1789</v>
      </c>
      <c r="G3205" s="126">
        <v>6.8</v>
      </c>
      <c r="H3205" s="166">
        <v>981</v>
      </c>
      <c r="I3205" s="166">
        <v>1036</v>
      </c>
      <c r="J3205" s="166">
        <v>1172</v>
      </c>
      <c r="K3205" s="357">
        <v>981</v>
      </c>
      <c r="L3205" s="357">
        <v>1036</v>
      </c>
      <c r="M3205" s="357">
        <v>1172</v>
      </c>
      <c r="N3205" s="357">
        <v>1064</v>
      </c>
      <c r="O3205" s="357">
        <v>963</v>
      </c>
      <c r="P3205" s="357">
        <v>1037</v>
      </c>
      <c r="Q3205" s="357">
        <v>1173</v>
      </c>
      <c r="R3205" s="357">
        <v>1065</v>
      </c>
      <c r="S3205" s="362" t="s">
        <v>2207</v>
      </c>
      <c r="T3205" s="362" t="s">
        <v>2207</v>
      </c>
      <c r="U3205" s="362" t="s">
        <v>2207</v>
      </c>
      <c r="V3205" s="362" t="s">
        <v>2207</v>
      </c>
      <c r="W3205" s="362" t="s">
        <v>2207</v>
      </c>
      <c r="X3205" s="357">
        <v>952</v>
      </c>
      <c r="Y3205" s="357">
        <v>1086</v>
      </c>
      <c r="Z3205" s="357">
        <v>1276</v>
      </c>
      <c r="AA3205" s="357">
        <v>1115</v>
      </c>
      <c r="AB3205" s="357">
        <v>984</v>
      </c>
      <c r="AC3205" s="357">
        <v>1118</v>
      </c>
      <c r="AD3205" s="357">
        <v>1314</v>
      </c>
      <c r="AE3205" s="357">
        <v>1150</v>
      </c>
      <c r="AF3205" s="357">
        <v>1161</v>
      </c>
      <c r="AG3205" s="357">
        <v>1299</v>
      </c>
      <c r="AH3205" s="357">
        <v>1527</v>
      </c>
      <c r="AI3205" s="368" t="s">
        <v>2207</v>
      </c>
      <c r="AJ3205" s="357">
        <v>967</v>
      </c>
      <c r="AK3205" s="357">
        <v>1093</v>
      </c>
      <c r="AL3205" s="357">
        <v>1281</v>
      </c>
      <c r="AM3205" s="357">
        <v>999</v>
      </c>
      <c r="AN3205" s="357">
        <v>1104</v>
      </c>
      <c r="AO3205" s="357">
        <v>1265</v>
      </c>
      <c r="AP3205" s="362" t="s">
        <v>2207</v>
      </c>
      <c r="AQ3205" s="362" t="s">
        <v>2207</v>
      </c>
      <c r="AR3205" s="362" t="s">
        <v>2207</v>
      </c>
      <c r="AS3205" s="362" t="s">
        <v>2207</v>
      </c>
      <c r="AT3205" s="105"/>
      <c r="AU3205" s="105" t="s">
        <v>3783</v>
      </c>
      <c r="AV3205" s="126">
        <v>6.8</v>
      </c>
    </row>
  </sheetData>
  <sortState xmlns:xlrd2="http://schemas.microsoft.com/office/spreadsheetml/2017/richdata2" ref="A877:AV906">
    <sortCondition ref="D877:D906"/>
  </sortState>
  <mergeCells count="7">
    <mergeCell ref="AP12:AR12"/>
    <mergeCell ref="H12:J12"/>
    <mergeCell ref="X12:AA12"/>
    <mergeCell ref="AF12:AH12"/>
    <mergeCell ref="AJ12:AL12"/>
    <mergeCell ref="AM12:AO12"/>
    <mergeCell ref="V12:W12"/>
  </mergeCells>
  <printOptions horizontalCentered="1"/>
  <pageMargins left="0.15" right="0.28000000000000003" top="0" bottom="0.27" header="0" footer="0.17"/>
  <pageSetup scale="56" fitToWidth="2" fitToHeight="10000" pageOrder="overThenDown" orientation="portrait" r:id="rId1"/>
  <headerFooter>
    <oddFooter xml:space="preserve">&amp;L&amp;"Arial,Regular"&amp;P of &amp;N&amp;R&amp;"Arial,Regular"Released 10/31/2014&amp;"MS Sans Serif,Bold"
</oddFooter>
  </headerFooter>
  <rowBreaks count="54" manualBreakCount="54">
    <brk id="557" min="1" max="44" man="1"/>
    <brk id="598" min="1" max="44" man="1"/>
    <brk id="645" min="1" max="44" man="1"/>
    <brk id="686" min="1" max="44" man="1"/>
    <brk id="744" min="1" max="44" man="1"/>
    <brk id="841" min="1" max="44" man="1"/>
    <brk id="892" min="1" max="44" man="1"/>
    <brk id="969" min="1" max="44" man="1"/>
    <brk id="1016" min="1" max="44" man="1"/>
    <brk id="1216" min="1" max="43" man="1"/>
    <brk id="1299" min="1" max="44" man="1"/>
    <brk id="1353" min="1" max="44" man="1"/>
    <brk id="1398" min="1" max="44" man="1"/>
    <brk id="1431" min="1" max="44" man="1"/>
    <brk id="1562" min="1" max="44" man="1"/>
    <brk id="1667" min="1" max="44" man="1"/>
    <brk id="1711" min="1" max="43" man="1"/>
    <brk id="1753" min="1" max="44" man="1"/>
    <brk id="1788" min="1" max="44" man="1"/>
    <brk id="1822" min="1" max="44" man="1"/>
    <brk id="1861" min="1" max="44" man="1"/>
    <brk id="1512" max="16383" man="1"/>
    <brk id="1558" max="16383" man="1"/>
    <brk id="2025" min="1" max="38" man="1"/>
    <brk id="1639" max="16383" man="1"/>
    <brk id="2120" min="1" max="44" man="1"/>
    <brk id="2203" min="1" max="43" man="1"/>
    <brk id="2282" min="1" max="43" man="1"/>
    <brk id="2330" min="1" max="44" man="1"/>
    <brk id="25" min="1" max="44" man="1"/>
    <brk id="80" min="1" max="43" man="1"/>
    <brk id="124" min="1" max="44" man="1"/>
    <brk id="169" min="1" max="44" man="1"/>
    <brk id="215" min="1" max="44" man="1"/>
    <brk id="261" min="1" max="44" man="1"/>
    <brk id="305" min="1" max="44" man="1"/>
    <brk id="1598" max="16383" man="1"/>
    <brk id="2275" max="16383" man="1"/>
    <brk id="2321" max="16383" man="1"/>
    <brk id="2358" max="16383" man="1"/>
    <brk id="2816" max="16383" man="1"/>
    <brk id="2862" max="16383" man="1"/>
    <brk id="2929" max="16383" man="1"/>
    <brk id="2974" max="16383" man="1"/>
    <brk id="2816" max="16383" man="1"/>
    <brk id="2862" max="16383" man="1"/>
    <brk id="2929" max="16383" man="1"/>
    <brk id="2974" max="16383" man="1"/>
    <brk id="2358" max="16383" man="1"/>
    <brk id="2803" max="16383" man="1"/>
    <brk id="2816" max="16383" man="1"/>
    <brk id="2862" max="16383" man="1"/>
    <brk id="2929" max="16383" man="1"/>
    <brk id="2974" max="16383" man="1"/>
  </rowBreaks>
  <colBreaks count="1" manualBreakCount="1">
    <brk id="18" max="395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856B1-C804-473C-BBC8-DDD778B62FCD}">
  <dimension ref="A1:AW2387"/>
  <sheetViews>
    <sheetView topLeftCell="L70" zoomScale="70" zoomScaleNormal="70" workbookViewId="0">
      <selection activeCell="AN108" sqref="AN108"/>
    </sheetView>
    <sheetView workbookViewId="1"/>
  </sheetViews>
  <sheetFormatPr defaultRowHeight="13.5" customHeight="1"/>
  <cols>
    <col min="4" max="4" width="47" bestFit="1" customWidth="1"/>
    <col min="6" max="6" width="43" bestFit="1" customWidth="1"/>
    <col min="7" max="30" width="9.33203125" customWidth="1"/>
    <col min="31" max="31" width="11.6640625" customWidth="1"/>
    <col min="32" max="45" width="9.33203125" customWidth="1"/>
    <col min="46" max="46" width="9.109375" customWidth="1"/>
    <col min="47" max="47" width="16.109375" bestFit="1" customWidth="1"/>
    <col min="49" max="49" width="9.33203125" bestFit="1" customWidth="1"/>
  </cols>
  <sheetData>
    <row r="1" spans="1:49" ht="24" customHeight="1">
      <c r="A1" s="400"/>
      <c r="B1" s="400"/>
      <c r="C1" s="401"/>
      <c r="D1" s="305" t="s">
        <v>1275</v>
      </c>
      <c r="E1" s="305"/>
      <c r="F1" s="82"/>
      <c r="G1" s="402" t="s">
        <v>4046</v>
      </c>
      <c r="H1" s="403" t="s">
        <v>973</v>
      </c>
      <c r="I1" s="403" t="s">
        <v>968</v>
      </c>
      <c r="J1" s="403" t="s">
        <v>1231</v>
      </c>
      <c r="K1" s="403" t="s">
        <v>1232</v>
      </c>
      <c r="L1" s="403" t="s">
        <v>975</v>
      </c>
      <c r="M1" s="403" t="s">
        <v>972</v>
      </c>
      <c r="N1" s="403" t="s">
        <v>971</v>
      </c>
      <c r="O1" s="403" t="s">
        <v>976</v>
      </c>
      <c r="P1" s="403" t="s">
        <v>974</v>
      </c>
      <c r="Q1" s="403" t="s">
        <v>970</v>
      </c>
      <c r="R1" s="403" t="s">
        <v>1233</v>
      </c>
      <c r="S1" s="403" t="s">
        <v>5686</v>
      </c>
      <c r="T1" s="403" t="s">
        <v>5687</v>
      </c>
      <c r="U1" s="403" t="s">
        <v>5688</v>
      </c>
      <c r="V1" s="403" t="s">
        <v>5689</v>
      </c>
      <c r="W1" s="403" t="s">
        <v>5690</v>
      </c>
      <c r="X1" s="403" t="s">
        <v>978</v>
      </c>
      <c r="Y1" s="403" t="s">
        <v>981</v>
      </c>
      <c r="Z1" s="403" t="s">
        <v>985</v>
      </c>
      <c r="AA1" s="403" t="s">
        <v>988</v>
      </c>
      <c r="AB1" s="403" t="s">
        <v>979</v>
      </c>
      <c r="AC1" s="403" t="s">
        <v>982</v>
      </c>
      <c r="AD1" s="403" t="s">
        <v>986</v>
      </c>
      <c r="AE1" s="403" t="s">
        <v>989</v>
      </c>
      <c r="AF1" s="403" t="s">
        <v>980</v>
      </c>
      <c r="AG1" s="403" t="s">
        <v>983</v>
      </c>
      <c r="AH1" s="403" t="s">
        <v>987</v>
      </c>
      <c r="AI1" s="403" t="s">
        <v>984</v>
      </c>
      <c r="AJ1" s="403" t="s">
        <v>2056</v>
      </c>
      <c r="AK1" s="403" t="s">
        <v>2057</v>
      </c>
      <c r="AL1" s="403" t="s">
        <v>2058</v>
      </c>
      <c r="AM1" s="403" t="s">
        <v>2059</v>
      </c>
      <c r="AN1" s="403" t="s">
        <v>2060</v>
      </c>
      <c r="AO1" s="403" t="s">
        <v>2061</v>
      </c>
      <c r="AP1" s="403" t="s">
        <v>2199</v>
      </c>
      <c r="AQ1" s="403" t="s">
        <v>2200</v>
      </c>
      <c r="AR1" s="403" t="s">
        <v>2201</v>
      </c>
      <c r="AS1" s="403" t="s">
        <v>5691</v>
      </c>
      <c r="AT1" s="82"/>
      <c r="AW1" t="s">
        <v>5657</v>
      </c>
    </row>
    <row r="2" spans="1:49" ht="13.5" customHeight="1">
      <c r="D2" t="s">
        <v>559</v>
      </c>
      <c r="E2" t="s">
        <v>5597</v>
      </c>
      <c r="F2" t="s">
        <v>941</v>
      </c>
      <c r="G2" s="126">
        <v>0.2</v>
      </c>
      <c r="H2">
        <v>57</v>
      </c>
      <c r="I2">
        <v>59</v>
      </c>
      <c r="J2">
        <v>67</v>
      </c>
      <c r="K2">
        <v>57</v>
      </c>
      <c r="L2">
        <v>59</v>
      </c>
      <c r="M2">
        <v>67</v>
      </c>
      <c r="N2">
        <v>67</v>
      </c>
      <c r="O2">
        <v>57</v>
      </c>
      <c r="P2">
        <v>59</v>
      </c>
      <c r="Q2">
        <v>67</v>
      </c>
      <c r="R2">
        <v>67</v>
      </c>
      <c r="S2">
        <v>57</v>
      </c>
      <c r="T2">
        <v>59</v>
      </c>
      <c r="U2">
        <v>67</v>
      </c>
      <c r="V2">
        <v>59</v>
      </c>
      <c r="W2">
        <v>67</v>
      </c>
      <c r="X2">
        <v>57</v>
      </c>
      <c r="Y2">
        <v>59</v>
      </c>
      <c r="Z2">
        <v>67</v>
      </c>
      <c r="AA2">
        <v>67</v>
      </c>
      <c r="AB2">
        <v>57</v>
      </c>
      <c r="AC2">
        <v>59</v>
      </c>
      <c r="AD2">
        <v>67</v>
      </c>
      <c r="AE2">
        <v>67</v>
      </c>
      <c r="AF2">
        <v>57</v>
      </c>
      <c r="AG2">
        <v>59</v>
      </c>
      <c r="AH2">
        <v>67</v>
      </c>
      <c r="AI2">
        <v>59</v>
      </c>
      <c r="AJ2">
        <v>57</v>
      </c>
      <c r="AK2">
        <v>59</v>
      </c>
      <c r="AL2">
        <v>67</v>
      </c>
      <c r="AM2">
        <v>57</v>
      </c>
      <c r="AN2">
        <v>59</v>
      </c>
      <c r="AO2">
        <v>67</v>
      </c>
      <c r="AP2">
        <f>ROUNDUP(AN2*1.1,0)</f>
        <v>65</v>
      </c>
      <c r="AQ2">
        <v>65</v>
      </c>
      <c r="AR2">
        <v>65</v>
      </c>
      <c r="AS2">
        <v>65</v>
      </c>
      <c r="AU2" t="s">
        <v>559</v>
      </c>
      <c r="AV2" t="s">
        <v>5658</v>
      </c>
      <c r="AW2">
        <v>1</v>
      </c>
    </row>
    <row r="3" spans="1:49" ht="13.5" customHeight="1">
      <c r="D3" t="s">
        <v>3729</v>
      </c>
      <c r="E3" t="s">
        <v>5597</v>
      </c>
      <c r="F3" t="s">
        <v>941</v>
      </c>
      <c r="G3" s="126">
        <v>0.2</v>
      </c>
      <c r="H3">
        <v>57</v>
      </c>
      <c r="I3">
        <v>59</v>
      </c>
      <c r="J3">
        <v>67</v>
      </c>
      <c r="K3">
        <v>57</v>
      </c>
      <c r="L3">
        <v>59</v>
      </c>
      <c r="M3">
        <v>67</v>
      </c>
      <c r="N3">
        <v>67</v>
      </c>
      <c r="O3">
        <v>57</v>
      </c>
      <c r="P3">
        <v>59</v>
      </c>
      <c r="Q3">
        <v>67</v>
      </c>
      <c r="R3">
        <v>67</v>
      </c>
      <c r="S3">
        <v>57</v>
      </c>
      <c r="T3">
        <v>59</v>
      </c>
      <c r="U3">
        <v>67</v>
      </c>
      <c r="V3">
        <v>59</v>
      </c>
      <c r="W3">
        <v>67</v>
      </c>
      <c r="X3">
        <v>57</v>
      </c>
      <c r="Y3">
        <v>59</v>
      </c>
      <c r="Z3">
        <v>67</v>
      </c>
      <c r="AA3">
        <v>67</v>
      </c>
      <c r="AB3">
        <v>57</v>
      </c>
      <c r="AC3">
        <v>59</v>
      </c>
      <c r="AD3">
        <v>67</v>
      </c>
      <c r="AE3">
        <v>67</v>
      </c>
      <c r="AF3">
        <v>57</v>
      </c>
      <c r="AG3">
        <v>59</v>
      </c>
      <c r="AH3">
        <v>67</v>
      </c>
      <c r="AI3">
        <v>59</v>
      </c>
      <c r="AJ3">
        <v>57</v>
      </c>
      <c r="AK3">
        <v>59</v>
      </c>
      <c r="AL3">
        <v>67</v>
      </c>
      <c r="AM3">
        <v>57</v>
      </c>
      <c r="AN3">
        <v>59</v>
      </c>
      <c r="AO3">
        <v>67</v>
      </c>
      <c r="AP3">
        <f t="shared" ref="AP3:AP66" si="0">ROUNDUP(AN3*1.1,0)</f>
        <v>65</v>
      </c>
      <c r="AQ3">
        <v>65</v>
      </c>
      <c r="AR3">
        <v>65</v>
      </c>
      <c r="AS3">
        <v>65</v>
      </c>
      <c r="AU3" t="s">
        <v>3729</v>
      </c>
      <c r="AV3" t="s">
        <v>5658</v>
      </c>
      <c r="AW3">
        <v>1</v>
      </c>
    </row>
    <row r="4" spans="1:49" ht="13.5" customHeight="1">
      <c r="D4" t="s">
        <v>1189</v>
      </c>
      <c r="E4" t="s">
        <v>5597</v>
      </c>
      <c r="F4" t="s">
        <v>941</v>
      </c>
      <c r="G4" s="126">
        <v>0.2</v>
      </c>
      <c r="H4">
        <v>67</v>
      </c>
      <c r="I4">
        <v>70</v>
      </c>
      <c r="J4">
        <v>79</v>
      </c>
      <c r="K4">
        <v>67</v>
      </c>
      <c r="L4">
        <v>70</v>
      </c>
      <c r="M4">
        <v>79</v>
      </c>
      <c r="N4">
        <v>80</v>
      </c>
      <c r="O4">
        <v>67</v>
      </c>
      <c r="P4">
        <v>70</v>
      </c>
      <c r="Q4">
        <v>79</v>
      </c>
      <c r="R4">
        <v>80</v>
      </c>
      <c r="S4">
        <v>67</v>
      </c>
      <c r="T4">
        <v>70</v>
      </c>
      <c r="U4">
        <v>79</v>
      </c>
      <c r="V4">
        <v>70</v>
      </c>
      <c r="W4">
        <v>79</v>
      </c>
      <c r="X4">
        <v>67</v>
      </c>
      <c r="Y4">
        <v>70</v>
      </c>
      <c r="Z4">
        <v>79</v>
      </c>
      <c r="AA4">
        <v>80</v>
      </c>
      <c r="AB4">
        <v>67</v>
      </c>
      <c r="AC4">
        <v>70</v>
      </c>
      <c r="AD4">
        <v>79</v>
      </c>
      <c r="AE4">
        <v>80</v>
      </c>
      <c r="AF4">
        <v>67</v>
      </c>
      <c r="AG4">
        <v>70</v>
      </c>
      <c r="AH4">
        <v>79</v>
      </c>
      <c r="AI4">
        <v>70</v>
      </c>
      <c r="AJ4">
        <v>67</v>
      </c>
      <c r="AK4">
        <v>70</v>
      </c>
      <c r="AL4">
        <v>79</v>
      </c>
      <c r="AM4">
        <v>67</v>
      </c>
      <c r="AN4">
        <v>70</v>
      </c>
      <c r="AO4">
        <v>79</v>
      </c>
      <c r="AP4">
        <f t="shared" si="0"/>
        <v>77</v>
      </c>
      <c r="AQ4">
        <v>77</v>
      </c>
      <c r="AR4">
        <v>77</v>
      </c>
      <c r="AS4">
        <v>77</v>
      </c>
      <c r="AU4" t="s">
        <v>1189</v>
      </c>
      <c r="AV4" t="s">
        <v>5658</v>
      </c>
      <c r="AW4">
        <v>2</v>
      </c>
    </row>
    <row r="5" spans="1:49" ht="13.5" customHeight="1">
      <c r="D5" t="s">
        <v>3730</v>
      </c>
      <c r="E5" t="s">
        <v>5597</v>
      </c>
      <c r="F5" t="s">
        <v>941</v>
      </c>
      <c r="G5" s="126">
        <v>0.2</v>
      </c>
      <c r="H5">
        <v>67</v>
      </c>
      <c r="I5">
        <v>70</v>
      </c>
      <c r="J5">
        <v>79</v>
      </c>
      <c r="K5">
        <v>67</v>
      </c>
      <c r="L5">
        <v>70</v>
      </c>
      <c r="M5">
        <v>79</v>
      </c>
      <c r="N5">
        <v>80</v>
      </c>
      <c r="O5">
        <v>67</v>
      </c>
      <c r="P5">
        <v>70</v>
      </c>
      <c r="Q5">
        <v>79</v>
      </c>
      <c r="R5">
        <v>80</v>
      </c>
      <c r="S5">
        <v>67</v>
      </c>
      <c r="T5">
        <v>70</v>
      </c>
      <c r="U5">
        <v>79</v>
      </c>
      <c r="V5">
        <v>70</v>
      </c>
      <c r="W5">
        <v>79</v>
      </c>
      <c r="X5">
        <v>67</v>
      </c>
      <c r="Y5">
        <v>70</v>
      </c>
      <c r="Z5">
        <v>79</v>
      </c>
      <c r="AA5">
        <v>80</v>
      </c>
      <c r="AB5">
        <v>67</v>
      </c>
      <c r="AC5">
        <v>70</v>
      </c>
      <c r="AD5">
        <v>79</v>
      </c>
      <c r="AE5">
        <v>80</v>
      </c>
      <c r="AF5">
        <v>67</v>
      </c>
      <c r="AG5">
        <v>70</v>
      </c>
      <c r="AH5">
        <v>79</v>
      </c>
      <c r="AI5">
        <v>70</v>
      </c>
      <c r="AJ5">
        <v>67</v>
      </c>
      <c r="AK5">
        <v>70</v>
      </c>
      <c r="AL5">
        <v>79</v>
      </c>
      <c r="AM5">
        <v>67</v>
      </c>
      <c r="AN5">
        <v>70</v>
      </c>
      <c r="AO5">
        <v>79</v>
      </c>
      <c r="AP5">
        <f t="shared" si="0"/>
        <v>77</v>
      </c>
      <c r="AQ5">
        <v>77</v>
      </c>
      <c r="AR5">
        <v>77</v>
      </c>
      <c r="AS5">
        <v>77</v>
      </c>
      <c r="AU5" t="s">
        <v>3730</v>
      </c>
      <c r="AV5" t="s">
        <v>5658</v>
      </c>
      <c r="AW5">
        <v>2</v>
      </c>
    </row>
    <row r="6" spans="1:49" ht="13.5" customHeight="1">
      <c r="D6" t="s">
        <v>1190</v>
      </c>
      <c r="E6" t="s">
        <v>5597</v>
      </c>
      <c r="F6" t="s">
        <v>941</v>
      </c>
      <c r="G6" s="126">
        <v>0.30000000000000004</v>
      </c>
      <c r="H6">
        <v>75</v>
      </c>
      <c r="I6">
        <v>79</v>
      </c>
      <c r="J6">
        <v>88</v>
      </c>
      <c r="K6">
        <v>75</v>
      </c>
      <c r="L6">
        <v>79</v>
      </c>
      <c r="M6">
        <v>88</v>
      </c>
      <c r="N6">
        <v>91</v>
      </c>
      <c r="O6">
        <v>75</v>
      </c>
      <c r="P6">
        <v>79</v>
      </c>
      <c r="Q6">
        <v>88</v>
      </c>
      <c r="R6">
        <v>91</v>
      </c>
      <c r="S6">
        <v>75</v>
      </c>
      <c r="T6">
        <v>79</v>
      </c>
      <c r="U6">
        <v>88</v>
      </c>
      <c r="V6">
        <v>79</v>
      </c>
      <c r="W6">
        <v>88</v>
      </c>
      <c r="X6">
        <v>75</v>
      </c>
      <c r="Y6">
        <v>79</v>
      </c>
      <c r="Z6">
        <v>88</v>
      </c>
      <c r="AA6">
        <v>91</v>
      </c>
      <c r="AB6">
        <v>75</v>
      </c>
      <c r="AC6">
        <v>79</v>
      </c>
      <c r="AD6">
        <v>88</v>
      </c>
      <c r="AE6">
        <v>91</v>
      </c>
      <c r="AF6">
        <v>75</v>
      </c>
      <c r="AG6">
        <v>79</v>
      </c>
      <c r="AH6">
        <v>88</v>
      </c>
      <c r="AI6">
        <v>79</v>
      </c>
      <c r="AJ6">
        <v>75</v>
      </c>
      <c r="AK6">
        <v>79</v>
      </c>
      <c r="AL6">
        <v>88</v>
      </c>
      <c r="AM6">
        <v>75</v>
      </c>
      <c r="AN6">
        <v>79</v>
      </c>
      <c r="AO6">
        <v>88</v>
      </c>
      <c r="AP6">
        <f t="shared" si="0"/>
        <v>87</v>
      </c>
      <c r="AQ6">
        <v>87</v>
      </c>
      <c r="AR6">
        <v>87</v>
      </c>
      <c r="AS6">
        <v>87</v>
      </c>
      <c r="AU6" t="s">
        <v>1190</v>
      </c>
      <c r="AV6" t="s">
        <v>5658</v>
      </c>
      <c r="AW6">
        <v>3</v>
      </c>
    </row>
    <row r="7" spans="1:49" ht="13.5" customHeight="1">
      <c r="D7" t="s">
        <v>3731</v>
      </c>
      <c r="E7" t="s">
        <v>5597</v>
      </c>
      <c r="F7" t="s">
        <v>941</v>
      </c>
      <c r="G7" s="126">
        <v>0.30000000000000004</v>
      </c>
      <c r="H7">
        <v>75</v>
      </c>
      <c r="I7">
        <v>79</v>
      </c>
      <c r="J7">
        <v>88</v>
      </c>
      <c r="K7">
        <v>75</v>
      </c>
      <c r="L7">
        <v>79</v>
      </c>
      <c r="M7">
        <v>88</v>
      </c>
      <c r="N7">
        <v>91</v>
      </c>
      <c r="O7">
        <v>75</v>
      </c>
      <c r="P7">
        <v>79</v>
      </c>
      <c r="Q7">
        <v>88</v>
      </c>
      <c r="R7">
        <v>91</v>
      </c>
      <c r="S7">
        <v>75</v>
      </c>
      <c r="T7">
        <v>79</v>
      </c>
      <c r="U7">
        <v>88</v>
      </c>
      <c r="V7">
        <v>79</v>
      </c>
      <c r="W7">
        <v>88</v>
      </c>
      <c r="X7">
        <v>75</v>
      </c>
      <c r="Y7">
        <v>79</v>
      </c>
      <c r="Z7">
        <v>88</v>
      </c>
      <c r="AA7">
        <v>91</v>
      </c>
      <c r="AB7">
        <v>75</v>
      </c>
      <c r="AC7">
        <v>79</v>
      </c>
      <c r="AD7">
        <v>88</v>
      </c>
      <c r="AE7">
        <v>91</v>
      </c>
      <c r="AF7">
        <v>75</v>
      </c>
      <c r="AG7">
        <v>79</v>
      </c>
      <c r="AH7">
        <v>88</v>
      </c>
      <c r="AI7">
        <v>79</v>
      </c>
      <c r="AJ7">
        <v>75</v>
      </c>
      <c r="AK7">
        <v>79</v>
      </c>
      <c r="AL7">
        <v>88</v>
      </c>
      <c r="AM7">
        <v>75</v>
      </c>
      <c r="AN7">
        <v>79</v>
      </c>
      <c r="AO7">
        <v>88</v>
      </c>
      <c r="AP7">
        <f t="shared" si="0"/>
        <v>87</v>
      </c>
      <c r="AQ7">
        <v>87</v>
      </c>
      <c r="AR7">
        <v>87</v>
      </c>
      <c r="AS7">
        <v>87</v>
      </c>
      <c r="AU7" t="s">
        <v>3731</v>
      </c>
      <c r="AV7" t="s">
        <v>5658</v>
      </c>
      <c r="AW7">
        <v>3</v>
      </c>
    </row>
    <row r="8" spans="1:49" ht="13.5" customHeight="1">
      <c r="D8" t="s">
        <v>560</v>
      </c>
      <c r="E8" t="s">
        <v>5597</v>
      </c>
      <c r="F8" t="s">
        <v>941</v>
      </c>
      <c r="G8" s="126">
        <v>0.4</v>
      </c>
      <c r="H8">
        <v>85</v>
      </c>
      <c r="I8">
        <v>90</v>
      </c>
      <c r="J8">
        <v>101</v>
      </c>
      <c r="K8">
        <v>85</v>
      </c>
      <c r="L8">
        <v>90</v>
      </c>
      <c r="M8">
        <v>101</v>
      </c>
      <c r="N8">
        <v>105</v>
      </c>
      <c r="O8">
        <v>85</v>
      </c>
      <c r="P8">
        <v>90</v>
      </c>
      <c r="Q8">
        <v>101</v>
      </c>
      <c r="R8">
        <v>105</v>
      </c>
      <c r="S8">
        <v>85</v>
      </c>
      <c r="T8">
        <v>90</v>
      </c>
      <c r="U8">
        <v>101</v>
      </c>
      <c r="V8">
        <v>90</v>
      </c>
      <c r="W8">
        <v>101</v>
      </c>
      <c r="X8">
        <v>85</v>
      </c>
      <c r="Y8">
        <v>90</v>
      </c>
      <c r="Z8">
        <v>101</v>
      </c>
      <c r="AA8">
        <v>105</v>
      </c>
      <c r="AB8">
        <v>85</v>
      </c>
      <c r="AC8">
        <v>90</v>
      </c>
      <c r="AD8">
        <v>101</v>
      </c>
      <c r="AE8">
        <v>105</v>
      </c>
      <c r="AF8">
        <v>85</v>
      </c>
      <c r="AG8">
        <v>90</v>
      </c>
      <c r="AH8">
        <v>101</v>
      </c>
      <c r="AI8">
        <v>90</v>
      </c>
      <c r="AJ8">
        <v>85</v>
      </c>
      <c r="AK8">
        <v>90</v>
      </c>
      <c r="AL8">
        <v>101</v>
      </c>
      <c r="AM8">
        <v>85</v>
      </c>
      <c r="AN8">
        <v>90</v>
      </c>
      <c r="AO8">
        <v>101</v>
      </c>
      <c r="AP8">
        <f t="shared" si="0"/>
        <v>99</v>
      </c>
      <c r="AQ8">
        <v>99</v>
      </c>
      <c r="AR8">
        <v>99</v>
      </c>
      <c r="AS8">
        <v>99</v>
      </c>
      <c r="AU8" t="s">
        <v>560</v>
      </c>
      <c r="AV8" t="s">
        <v>5658</v>
      </c>
      <c r="AW8">
        <v>4</v>
      </c>
    </row>
    <row r="9" spans="1:49" ht="13.5" customHeight="1">
      <c r="D9" t="s">
        <v>3732</v>
      </c>
      <c r="E9" t="s">
        <v>5597</v>
      </c>
      <c r="F9" t="s">
        <v>941</v>
      </c>
      <c r="G9" s="126">
        <v>0.4</v>
      </c>
      <c r="H9">
        <v>85</v>
      </c>
      <c r="I9">
        <v>90</v>
      </c>
      <c r="J9">
        <v>101</v>
      </c>
      <c r="K9">
        <v>85</v>
      </c>
      <c r="L9">
        <v>90</v>
      </c>
      <c r="M9">
        <v>101</v>
      </c>
      <c r="N9">
        <v>105</v>
      </c>
      <c r="O9">
        <v>85</v>
      </c>
      <c r="P9">
        <v>90</v>
      </c>
      <c r="Q9">
        <v>101</v>
      </c>
      <c r="R9">
        <v>105</v>
      </c>
      <c r="S9">
        <v>85</v>
      </c>
      <c r="T9">
        <v>90</v>
      </c>
      <c r="U9">
        <v>101</v>
      </c>
      <c r="V9">
        <v>90</v>
      </c>
      <c r="W9">
        <v>101</v>
      </c>
      <c r="X9">
        <v>85</v>
      </c>
      <c r="Y9">
        <v>90</v>
      </c>
      <c r="Z9">
        <v>101</v>
      </c>
      <c r="AA9">
        <v>105</v>
      </c>
      <c r="AB9">
        <v>85</v>
      </c>
      <c r="AC9">
        <v>90</v>
      </c>
      <c r="AD9">
        <v>101</v>
      </c>
      <c r="AE9">
        <v>105</v>
      </c>
      <c r="AF9">
        <v>85</v>
      </c>
      <c r="AG9">
        <v>90</v>
      </c>
      <c r="AH9">
        <v>101</v>
      </c>
      <c r="AI9">
        <v>90</v>
      </c>
      <c r="AJ9">
        <v>85</v>
      </c>
      <c r="AK9">
        <v>90</v>
      </c>
      <c r="AL9">
        <v>101</v>
      </c>
      <c r="AM9">
        <v>85</v>
      </c>
      <c r="AN9">
        <v>90</v>
      </c>
      <c r="AO9">
        <v>101</v>
      </c>
      <c r="AP9">
        <f t="shared" si="0"/>
        <v>99</v>
      </c>
      <c r="AQ9">
        <v>99</v>
      </c>
      <c r="AR9">
        <v>99</v>
      </c>
      <c r="AS9">
        <v>99</v>
      </c>
      <c r="AU9" t="s">
        <v>3732</v>
      </c>
      <c r="AV9" t="s">
        <v>5658</v>
      </c>
      <c r="AW9">
        <v>4</v>
      </c>
    </row>
    <row r="10" spans="1:49" ht="13.5" customHeight="1">
      <c r="D10" t="s">
        <v>5535</v>
      </c>
      <c r="E10" t="s">
        <v>5597</v>
      </c>
      <c r="F10" t="s">
        <v>941</v>
      </c>
      <c r="G10" s="126">
        <v>0.4</v>
      </c>
      <c r="H10">
        <v>91</v>
      </c>
      <c r="I10">
        <v>94</v>
      </c>
      <c r="J10">
        <v>108</v>
      </c>
      <c r="K10">
        <v>91</v>
      </c>
      <c r="L10">
        <v>94</v>
      </c>
      <c r="M10">
        <v>108</v>
      </c>
      <c r="N10">
        <v>110</v>
      </c>
      <c r="O10">
        <v>91</v>
      </c>
      <c r="P10">
        <v>94</v>
      </c>
      <c r="Q10">
        <v>108</v>
      </c>
      <c r="R10">
        <v>110</v>
      </c>
      <c r="S10">
        <v>91</v>
      </c>
      <c r="T10">
        <v>94</v>
      </c>
      <c r="U10">
        <v>108</v>
      </c>
      <c r="V10">
        <v>94</v>
      </c>
      <c r="W10">
        <v>108</v>
      </c>
      <c r="X10">
        <v>91</v>
      </c>
      <c r="Y10">
        <v>94</v>
      </c>
      <c r="Z10">
        <v>108</v>
      </c>
      <c r="AA10">
        <v>110</v>
      </c>
      <c r="AB10">
        <v>91</v>
      </c>
      <c r="AC10">
        <v>94</v>
      </c>
      <c r="AD10">
        <v>108</v>
      </c>
      <c r="AE10">
        <v>110</v>
      </c>
      <c r="AF10">
        <v>91</v>
      </c>
      <c r="AG10">
        <v>94</v>
      </c>
      <c r="AH10">
        <v>108</v>
      </c>
      <c r="AI10">
        <v>94</v>
      </c>
      <c r="AJ10">
        <v>91</v>
      </c>
      <c r="AK10">
        <v>94</v>
      </c>
      <c r="AL10">
        <v>108</v>
      </c>
      <c r="AM10">
        <v>91</v>
      </c>
      <c r="AN10">
        <v>94</v>
      </c>
      <c r="AO10">
        <v>108</v>
      </c>
      <c r="AP10">
        <f t="shared" si="0"/>
        <v>104</v>
      </c>
      <c r="AQ10">
        <v>104</v>
      </c>
      <c r="AR10">
        <v>104</v>
      </c>
      <c r="AS10">
        <v>104</v>
      </c>
      <c r="AU10" t="s">
        <v>5535</v>
      </c>
      <c r="AV10" t="s">
        <v>5658</v>
      </c>
      <c r="AW10">
        <v>5</v>
      </c>
    </row>
    <row r="11" spans="1:49" ht="13.5" customHeight="1">
      <c r="D11" t="s">
        <v>5536</v>
      </c>
      <c r="E11" t="s">
        <v>5597</v>
      </c>
      <c r="F11" t="s">
        <v>941</v>
      </c>
      <c r="G11" s="126">
        <v>0.4</v>
      </c>
      <c r="H11">
        <v>91</v>
      </c>
      <c r="I11">
        <v>94</v>
      </c>
      <c r="J11">
        <v>108</v>
      </c>
      <c r="K11">
        <v>91</v>
      </c>
      <c r="L11">
        <v>94</v>
      </c>
      <c r="M11">
        <v>108</v>
      </c>
      <c r="N11">
        <v>110</v>
      </c>
      <c r="O11">
        <v>91</v>
      </c>
      <c r="P11">
        <v>94</v>
      </c>
      <c r="Q11">
        <v>108</v>
      </c>
      <c r="R11">
        <v>110</v>
      </c>
      <c r="S11">
        <v>91</v>
      </c>
      <c r="T11">
        <v>94</v>
      </c>
      <c r="U11">
        <v>108</v>
      </c>
      <c r="V11">
        <v>94</v>
      </c>
      <c r="W11">
        <v>108</v>
      </c>
      <c r="X11">
        <v>91</v>
      </c>
      <c r="Y11">
        <v>94</v>
      </c>
      <c r="Z11">
        <v>108</v>
      </c>
      <c r="AA11">
        <v>110</v>
      </c>
      <c r="AB11">
        <v>91</v>
      </c>
      <c r="AC11">
        <v>94</v>
      </c>
      <c r="AD11">
        <v>108</v>
      </c>
      <c r="AE11">
        <v>110</v>
      </c>
      <c r="AF11">
        <v>91</v>
      </c>
      <c r="AG11">
        <v>94</v>
      </c>
      <c r="AH11">
        <v>108</v>
      </c>
      <c r="AI11">
        <v>94</v>
      </c>
      <c r="AJ11">
        <v>91</v>
      </c>
      <c r="AK11">
        <v>94</v>
      </c>
      <c r="AL11">
        <v>108</v>
      </c>
      <c r="AM11">
        <v>91</v>
      </c>
      <c r="AN11">
        <v>94</v>
      </c>
      <c r="AO11">
        <v>108</v>
      </c>
      <c r="AP11">
        <f t="shared" si="0"/>
        <v>104</v>
      </c>
      <c r="AQ11">
        <v>104</v>
      </c>
      <c r="AR11">
        <v>104</v>
      </c>
      <c r="AS11">
        <v>104</v>
      </c>
      <c r="AU11" t="s">
        <v>5536</v>
      </c>
      <c r="AV11" t="s">
        <v>5658</v>
      </c>
      <c r="AW11">
        <v>5</v>
      </c>
    </row>
    <row r="12" spans="1:49" ht="13.5" customHeight="1">
      <c r="D12" t="s">
        <v>561</v>
      </c>
      <c r="E12" t="s">
        <v>5597</v>
      </c>
      <c r="F12" t="s">
        <v>941</v>
      </c>
      <c r="G12" s="126">
        <v>0.4</v>
      </c>
      <c r="H12">
        <v>94</v>
      </c>
      <c r="I12">
        <v>101</v>
      </c>
      <c r="J12">
        <v>113</v>
      </c>
      <c r="K12">
        <v>94</v>
      </c>
      <c r="L12">
        <v>101</v>
      </c>
      <c r="M12">
        <v>113</v>
      </c>
      <c r="N12">
        <v>118</v>
      </c>
      <c r="O12">
        <v>94</v>
      </c>
      <c r="P12">
        <v>101</v>
      </c>
      <c r="Q12">
        <v>113</v>
      </c>
      <c r="R12">
        <v>118</v>
      </c>
      <c r="S12">
        <v>94</v>
      </c>
      <c r="T12">
        <v>101</v>
      </c>
      <c r="U12">
        <v>113</v>
      </c>
      <c r="V12">
        <v>101</v>
      </c>
      <c r="W12">
        <v>113</v>
      </c>
      <c r="X12">
        <v>94</v>
      </c>
      <c r="Y12">
        <v>101</v>
      </c>
      <c r="Z12">
        <v>113</v>
      </c>
      <c r="AA12">
        <v>118</v>
      </c>
      <c r="AB12">
        <v>94</v>
      </c>
      <c r="AC12">
        <v>101</v>
      </c>
      <c r="AD12">
        <v>113</v>
      </c>
      <c r="AE12">
        <v>118</v>
      </c>
      <c r="AF12">
        <v>94</v>
      </c>
      <c r="AG12">
        <v>101</v>
      </c>
      <c r="AH12">
        <v>113</v>
      </c>
      <c r="AI12">
        <v>101</v>
      </c>
      <c r="AJ12">
        <v>94</v>
      </c>
      <c r="AK12">
        <v>101</v>
      </c>
      <c r="AL12">
        <v>113</v>
      </c>
      <c r="AM12">
        <v>94</v>
      </c>
      <c r="AN12">
        <v>101</v>
      </c>
      <c r="AO12">
        <v>113</v>
      </c>
      <c r="AP12">
        <f t="shared" si="0"/>
        <v>112</v>
      </c>
      <c r="AQ12">
        <v>112</v>
      </c>
      <c r="AR12">
        <v>112</v>
      </c>
      <c r="AS12">
        <v>112</v>
      </c>
      <c r="AU12" t="s">
        <v>561</v>
      </c>
      <c r="AV12" t="s">
        <v>5658</v>
      </c>
      <c r="AW12">
        <v>6</v>
      </c>
    </row>
    <row r="13" spans="1:49" ht="13.5" customHeight="1">
      <c r="D13" t="s">
        <v>3733</v>
      </c>
      <c r="E13" t="s">
        <v>5597</v>
      </c>
      <c r="F13" t="s">
        <v>941</v>
      </c>
      <c r="G13" s="126">
        <v>0.4</v>
      </c>
      <c r="H13">
        <v>94</v>
      </c>
      <c r="I13">
        <v>101</v>
      </c>
      <c r="J13">
        <v>113</v>
      </c>
      <c r="K13">
        <v>94</v>
      </c>
      <c r="L13">
        <v>101</v>
      </c>
      <c r="M13">
        <v>113</v>
      </c>
      <c r="N13">
        <v>118</v>
      </c>
      <c r="O13">
        <v>94</v>
      </c>
      <c r="P13">
        <v>101</v>
      </c>
      <c r="Q13">
        <v>113</v>
      </c>
      <c r="R13">
        <v>118</v>
      </c>
      <c r="S13">
        <v>94</v>
      </c>
      <c r="T13">
        <v>101</v>
      </c>
      <c r="U13">
        <v>113</v>
      </c>
      <c r="V13">
        <v>101</v>
      </c>
      <c r="W13">
        <v>113</v>
      </c>
      <c r="X13">
        <v>94</v>
      </c>
      <c r="Y13">
        <v>101</v>
      </c>
      <c r="Z13">
        <v>113</v>
      </c>
      <c r="AA13">
        <v>118</v>
      </c>
      <c r="AB13">
        <v>94</v>
      </c>
      <c r="AC13">
        <v>101</v>
      </c>
      <c r="AD13">
        <v>113</v>
      </c>
      <c r="AE13">
        <v>118</v>
      </c>
      <c r="AF13">
        <v>94</v>
      </c>
      <c r="AG13">
        <v>101</v>
      </c>
      <c r="AH13">
        <v>113</v>
      </c>
      <c r="AI13">
        <v>101</v>
      </c>
      <c r="AJ13">
        <v>94</v>
      </c>
      <c r="AK13">
        <v>101</v>
      </c>
      <c r="AL13">
        <v>113</v>
      </c>
      <c r="AM13">
        <v>94</v>
      </c>
      <c r="AN13">
        <v>101</v>
      </c>
      <c r="AO13">
        <v>113</v>
      </c>
      <c r="AP13">
        <f t="shared" si="0"/>
        <v>112</v>
      </c>
      <c r="AQ13">
        <v>112</v>
      </c>
      <c r="AR13">
        <v>112</v>
      </c>
      <c r="AS13">
        <v>112</v>
      </c>
      <c r="AU13" t="s">
        <v>3733</v>
      </c>
      <c r="AV13" t="s">
        <v>5658</v>
      </c>
      <c r="AW13">
        <v>6</v>
      </c>
    </row>
    <row r="14" spans="1:49" ht="13.5" customHeight="1">
      <c r="D14" t="s">
        <v>3164</v>
      </c>
      <c r="E14" t="s">
        <v>5597</v>
      </c>
      <c r="F14" t="s">
        <v>941</v>
      </c>
      <c r="G14" s="126">
        <v>0.5</v>
      </c>
      <c r="H14">
        <v>98</v>
      </c>
      <c r="I14">
        <v>105</v>
      </c>
      <c r="J14">
        <v>117</v>
      </c>
      <c r="K14">
        <v>98</v>
      </c>
      <c r="L14">
        <v>105</v>
      </c>
      <c r="M14">
        <v>117</v>
      </c>
      <c r="N14">
        <v>122</v>
      </c>
      <c r="O14">
        <v>98</v>
      </c>
      <c r="P14">
        <v>105</v>
      </c>
      <c r="Q14">
        <v>117</v>
      </c>
      <c r="R14">
        <v>122</v>
      </c>
      <c r="S14">
        <v>98</v>
      </c>
      <c r="T14">
        <v>105</v>
      </c>
      <c r="U14">
        <v>117</v>
      </c>
      <c r="V14">
        <v>105</v>
      </c>
      <c r="W14">
        <v>117</v>
      </c>
      <c r="X14">
        <v>98</v>
      </c>
      <c r="Y14">
        <v>105</v>
      </c>
      <c r="Z14">
        <v>117</v>
      </c>
      <c r="AA14">
        <v>122</v>
      </c>
      <c r="AB14">
        <v>98</v>
      </c>
      <c r="AC14">
        <v>105</v>
      </c>
      <c r="AD14">
        <v>117</v>
      </c>
      <c r="AE14">
        <v>122</v>
      </c>
      <c r="AF14">
        <v>98</v>
      </c>
      <c r="AG14">
        <v>105</v>
      </c>
      <c r="AH14">
        <v>117</v>
      </c>
      <c r="AI14">
        <v>105</v>
      </c>
      <c r="AJ14">
        <v>98</v>
      </c>
      <c r="AK14">
        <v>105</v>
      </c>
      <c r="AL14">
        <v>117</v>
      </c>
      <c r="AM14">
        <v>98</v>
      </c>
      <c r="AN14">
        <v>105</v>
      </c>
      <c r="AO14">
        <v>117</v>
      </c>
      <c r="AP14">
        <f t="shared" si="0"/>
        <v>116</v>
      </c>
      <c r="AQ14">
        <v>116</v>
      </c>
      <c r="AR14">
        <v>116</v>
      </c>
      <c r="AS14">
        <v>116</v>
      </c>
      <c r="AU14" t="s">
        <v>3164</v>
      </c>
      <c r="AV14" t="s">
        <v>5658</v>
      </c>
      <c r="AW14">
        <v>7</v>
      </c>
    </row>
    <row r="15" spans="1:49" ht="13.5" customHeight="1">
      <c r="D15" t="s">
        <v>3734</v>
      </c>
      <c r="E15" t="s">
        <v>5597</v>
      </c>
      <c r="F15" t="s">
        <v>941</v>
      </c>
      <c r="G15" s="126">
        <v>0.5</v>
      </c>
      <c r="H15">
        <v>98</v>
      </c>
      <c r="I15">
        <v>105</v>
      </c>
      <c r="J15">
        <v>117</v>
      </c>
      <c r="K15">
        <v>98</v>
      </c>
      <c r="L15">
        <v>105</v>
      </c>
      <c r="M15">
        <v>117</v>
      </c>
      <c r="N15">
        <v>122</v>
      </c>
      <c r="O15">
        <v>98</v>
      </c>
      <c r="P15">
        <v>105</v>
      </c>
      <c r="Q15">
        <v>117</v>
      </c>
      <c r="R15">
        <v>122</v>
      </c>
      <c r="S15">
        <v>98</v>
      </c>
      <c r="T15">
        <v>105</v>
      </c>
      <c r="U15">
        <v>117</v>
      </c>
      <c r="V15">
        <v>105</v>
      </c>
      <c r="W15">
        <v>117</v>
      </c>
      <c r="X15">
        <v>98</v>
      </c>
      <c r="Y15">
        <v>105</v>
      </c>
      <c r="Z15">
        <v>117</v>
      </c>
      <c r="AA15">
        <v>122</v>
      </c>
      <c r="AB15">
        <v>98</v>
      </c>
      <c r="AC15">
        <v>105</v>
      </c>
      <c r="AD15">
        <v>117</v>
      </c>
      <c r="AE15">
        <v>122</v>
      </c>
      <c r="AF15">
        <v>98</v>
      </c>
      <c r="AG15">
        <v>105</v>
      </c>
      <c r="AH15">
        <v>117</v>
      </c>
      <c r="AI15">
        <v>105</v>
      </c>
      <c r="AJ15">
        <v>98</v>
      </c>
      <c r="AK15">
        <v>105</v>
      </c>
      <c r="AL15">
        <v>117</v>
      </c>
      <c r="AM15">
        <v>98</v>
      </c>
      <c r="AN15">
        <v>105</v>
      </c>
      <c r="AO15">
        <v>117</v>
      </c>
      <c r="AP15">
        <f t="shared" si="0"/>
        <v>116</v>
      </c>
      <c r="AQ15">
        <v>116</v>
      </c>
      <c r="AR15">
        <v>116</v>
      </c>
      <c r="AS15">
        <v>116</v>
      </c>
      <c r="AU15" t="s">
        <v>3734</v>
      </c>
      <c r="AV15" t="s">
        <v>5658</v>
      </c>
      <c r="AW15">
        <v>7</v>
      </c>
    </row>
    <row r="16" spans="1:49" ht="13.5" customHeight="1">
      <c r="D16" t="s">
        <v>562</v>
      </c>
      <c r="E16" t="s">
        <v>5597</v>
      </c>
      <c r="F16" t="s">
        <v>941</v>
      </c>
      <c r="G16" s="126">
        <v>0.5</v>
      </c>
      <c r="H16">
        <v>104</v>
      </c>
      <c r="I16">
        <v>112</v>
      </c>
      <c r="J16">
        <v>125</v>
      </c>
      <c r="K16">
        <v>104</v>
      </c>
      <c r="L16">
        <v>112</v>
      </c>
      <c r="M16">
        <v>125</v>
      </c>
      <c r="N16">
        <v>131</v>
      </c>
      <c r="O16">
        <v>104</v>
      </c>
      <c r="P16">
        <v>112</v>
      </c>
      <c r="Q16">
        <v>125</v>
      </c>
      <c r="R16">
        <v>131</v>
      </c>
      <c r="S16">
        <v>104</v>
      </c>
      <c r="T16">
        <v>112</v>
      </c>
      <c r="U16">
        <v>125</v>
      </c>
      <c r="V16">
        <v>112</v>
      </c>
      <c r="W16">
        <v>125</v>
      </c>
      <c r="X16">
        <v>104</v>
      </c>
      <c r="Y16">
        <v>112</v>
      </c>
      <c r="Z16">
        <v>125</v>
      </c>
      <c r="AA16">
        <v>131</v>
      </c>
      <c r="AB16">
        <v>104</v>
      </c>
      <c r="AC16">
        <v>112</v>
      </c>
      <c r="AD16">
        <v>125</v>
      </c>
      <c r="AE16">
        <v>131</v>
      </c>
      <c r="AF16">
        <v>104</v>
      </c>
      <c r="AG16">
        <v>112</v>
      </c>
      <c r="AH16">
        <v>125</v>
      </c>
      <c r="AI16">
        <v>112</v>
      </c>
      <c r="AJ16">
        <v>104</v>
      </c>
      <c r="AK16">
        <v>112</v>
      </c>
      <c r="AL16">
        <v>125</v>
      </c>
      <c r="AM16">
        <v>104</v>
      </c>
      <c r="AN16">
        <v>112</v>
      </c>
      <c r="AO16">
        <v>125</v>
      </c>
      <c r="AP16">
        <f t="shared" si="0"/>
        <v>124</v>
      </c>
      <c r="AQ16">
        <v>124</v>
      </c>
      <c r="AR16">
        <v>124</v>
      </c>
      <c r="AS16">
        <v>124</v>
      </c>
      <c r="AU16" t="s">
        <v>562</v>
      </c>
      <c r="AV16" t="s">
        <v>5658</v>
      </c>
      <c r="AW16">
        <v>8</v>
      </c>
    </row>
    <row r="17" spans="4:49" ht="13.5" customHeight="1">
      <c r="D17" t="s">
        <v>3735</v>
      </c>
      <c r="E17" t="s">
        <v>5597</v>
      </c>
      <c r="F17" t="s">
        <v>941</v>
      </c>
      <c r="G17" s="126">
        <v>0.5</v>
      </c>
      <c r="H17">
        <v>104</v>
      </c>
      <c r="I17">
        <v>112</v>
      </c>
      <c r="J17">
        <v>125</v>
      </c>
      <c r="K17">
        <v>104</v>
      </c>
      <c r="L17">
        <v>112</v>
      </c>
      <c r="M17">
        <v>125</v>
      </c>
      <c r="N17">
        <v>131</v>
      </c>
      <c r="O17">
        <v>104</v>
      </c>
      <c r="P17">
        <v>112</v>
      </c>
      <c r="Q17">
        <v>125</v>
      </c>
      <c r="R17">
        <v>131</v>
      </c>
      <c r="S17">
        <v>104</v>
      </c>
      <c r="T17">
        <v>112</v>
      </c>
      <c r="U17">
        <v>125</v>
      </c>
      <c r="V17">
        <v>112</v>
      </c>
      <c r="W17">
        <v>125</v>
      </c>
      <c r="X17">
        <v>104</v>
      </c>
      <c r="Y17">
        <v>112</v>
      </c>
      <c r="Z17">
        <v>125</v>
      </c>
      <c r="AA17">
        <v>131</v>
      </c>
      <c r="AB17">
        <v>104</v>
      </c>
      <c r="AC17">
        <v>112</v>
      </c>
      <c r="AD17">
        <v>125</v>
      </c>
      <c r="AE17">
        <v>131</v>
      </c>
      <c r="AF17">
        <v>104</v>
      </c>
      <c r="AG17">
        <v>112</v>
      </c>
      <c r="AH17">
        <v>125</v>
      </c>
      <c r="AI17">
        <v>112</v>
      </c>
      <c r="AJ17">
        <v>104</v>
      </c>
      <c r="AK17">
        <v>112</v>
      </c>
      <c r="AL17">
        <v>125</v>
      </c>
      <c r="AM17">
        <v>104</v>
      </c>
      <c r="AN17">
        <v>112</v>
      </c>
      <c r="AO17">
        <v>125</v>
      </c>
      <c r="AP17">
        <f t="shared" si="0"/>
        <v>124</v>
      </c>
      <c r="AQ17">
        <v>124</v>
      </c>
      <c r="AR17">
        <v>124</v>
      </c>
      <c r="AS17">
        <v>124</v>
      </c>
      <c r="AU17" t="s">
        <v>3735</v>
      </c>
      <c r="AV17" t="s">
        <v>5658</v>
      </c>
      <c r="AW17">
        <v>8</v>
      </c>
    </row>
    <row r="18" spans="4:49" ht="13.5" customHeight="1">
      <c r="D18" t="s">
        <v>1195</v>
      </c>
      <c r="E18" t="s">
        <v>5597</v>
      </c>
      <c r="F18" t="s">
        <v>1196</v>
      </c>
      <c r="G18" s="126">
        <v>1</v>
      </c>
      <c r="H18">
        <v>184</v>
      </c>
      <c r="I18">
        <v>201</v>
      </c>
      <c r="J18">
        <v>222</v>
      </c>
      <c r="K18">
        <v>184</v>
      </c>
      <c r="L18">
        <v>201</v>
      </c>
      <c r="M18">
        <v>222</v>
      </c>
      <c r="N18">
        <v>241</v>
      </c>
      <c r="O18">
        <v>184</v>
      </c>
      <c r="P18">
        <v>201</v>
      </c>
      <c r="Q18">
        <v>222</v>
      </c>
      <c r="R18">
        <v>241</v>
      </c>
      <c r="S18">
        <v>184</v>
      </c>
      <c r="T18">
        <v>201</v>
      </c>
      <c r="U18">
        <v>222</v>
      </c>
      <c r="V18">
        <v>201</v>
      </c>
      <c r="W18">
        <v>222</v>
      </c>
      <c r="X18">
        <v>184</v>
      </c>
      <c r="Y18">
        <v>201</v>
      </c>
      <c r="Z18">
        <v>222</v>
      </c>
      <c r="AA18">
        <v>241</v>
      </c>
      <c r="AB18">
        <v>184</v>
      </c>
      <c r="AC18">
        <v>201</v>
      </c>
      <c r="AD18">
        <v>222</v>
      </c>
      <c r="AE18">
        <v>241</v>
      </c>
      <c r="AF18">
        <v>184</v>
      </c>
      <c r="AG18">
        <v>201</v>
      </c>
      <c r="AH18">
        <v>222</v>
      </c>
      <c r="AI18">
        <v>201</v>
      </c>
      <c r="AJ18">
        <v>184</v>
      </c>
      <c r="AK18">
        <v>201</v>
      </c>
      <c r="AL18">
        <v>222</v>
      </c>
      <c r="AM18">
        <v>184</v>
      </c>
      <c r="AN18">
        <v>201</v>
      </c>
      <c r="AO18">
        <v>222</v>
      </c>
      <c r="AP18">
        <f t="shared" si="0"/>
        <v>222</v>
      </c>
      <c r="AQ18">
        <v>222</v>
      </c>
      <c r="AR18">
        <v>222</v>
      </c>
      <c r="AS18">
        <v>222</v>
      </c>
      <c r="AU18" t="s">
        <v>1195</v>
      </c>
      <c r="AV18" t="s">
        <v>5658</v>
      </c>
      <c r="AW18">
        <v>9</v>
      </c>
    </row>
    <row r="19" spans="4:49" ht="13.5" customHeight="1">
      <c r="D19" t="s">
        <v>3736</v>
      </c>
      <c r="E19" t="s">
        <v>5597</v>
      </c>
      <c r="F19" t="s">
        <v>1196</v>
      </c>
      <c r="G19" s="126">
        <v>1</v>
      </c>
      <c r="H19">
        <v>184</v>
      </c>
      <c r="I19">
        <v>201</v>
      </c>
      <c r="J19">
        <v>222</v>
      </c>
      <c r="K19">
        <v>184</v>
      </c>
      <c r="L19">
        <v>201</v>
      </c>
      <c r="M19">
        <v>222</v>
      </c>
      <c r="N19">
        <v>241</v>
      </c>
      <c r="O19">
        <v>184</v>
      </c>
      <c r="P19">
        <v>201</v>
      </c>
      <c r="Q19">
        <v>222</v>
      </c>
      <c r="R19">
        <v>241</v>
      </c>
      <c r="S19">
        <v>184</v>
      </c>
      <c r="T19">
        <v>201</v>
      </c>
      <c r="U19">
        <v>222</v>
      </c>
      <c r="V19">
        <v>201</v>
      </c>
      <c r="W19">
        <v>222</v>
      </c>
      <c r="X19">
        <v>184</v>
      </c>
      <c r="Y19">
        <v>201</v>
      </c>
      <c r="Z19">
        <v>222</v>
      </c>
      <c r="AA19">
        <v>241</v>
      </c>
      <c r="AB19">
        <v>184</v>
      </c>
      <c r="AC19">
        <v>201</v>
      </c>
      <c r="AD19">
        <v>222</v>
      </c>
      <c r="AE19">
        <v>241</v>
      </c>
      <c r="AF19">
        <v>184</v>
      </c>
      <c r="AG19">
        <v>201</v>
      </c>
      <c r="AH19">
        <v>222</v>
      </c>
      <c r="AI19">
        <v>201</v>
      </c>
      <c r="AJ19">
        <v>184</v>
      </c>
      <c r="AK19">
        <v>201</v>
      </c>
      <c r="AL19">
        <v>222</v>
      </c>
      <c r="AM19">
        <v>184</v>
      </c>
      <c r="AN19">
        <v>201</v>
      </c>
      <c r="AO19">
        <v>222</v>
      </c>
      <c r="AP19">
        <f t="shared" si="0"/>
        <v>222</v>
      </c>
      <c r="AQ19">
        <v>222</v>
      </c>
      <c r="AR19">
        <v>222</v>
      </c>
      <c r="AS19">
        <v>222</v>
      </c>
      <c r="AU19" t="s">
        <v>3736</v>
      </c>
      <c r="AV19" t="s">
        <v>5658</v>
      </c>
      <c r="AW19">
        <v>9</v>
      </c>
    </row>
    <row r="20" spans="4:49" ht="13.5" customHeight="1">
      <c r="D20" t="s">
        <v>563</v>
      </c>
      <c r="E20" t="s">
        <v>5597</v>
      </c>
      <c r="F20" t="s">
        <v>942</v>
      </c>
      <c r="G20" s="126">
        <v>0.30000000000000004</v>
      </c>
      <c r="H20">
        <v>64</v>
      </c>
      <c r="I20">
        <v>63</v>
      </c>
      <c r="J20">
        <v>73</v>
      </c>
      <c r="K20">
        <v>64</v>
      </c>
      <c r="L20">
        <v>63</v>
      </c>
      <c r="M20">
        <v>73</v>
      </c>
      <c r="N20">
        <v>70</v>
      </c>
      <c r="O20">
        <v>64</v>
      </c>
      <c r="P20">
        <v>63</v>
      </c>
      <c r="Q20">
        <v>73</v>
      </c>
      <c r="R20">
        <v>70</v>
      </c>
      <c r="S20">
        <v>64</v>
      </c>
      <c r="T20">
        <v>63</v>
      </c>
      <c r="U20">
        <v>73</v>
      </c>
      <c r="V20">
        <v>63</v>
      </c>
      <c r="W20">
        <v>73</v>
      </c>
      <c r="X20">
        <v>64</v>
      </c>
      <c r="Y20">
        <v>63</v>
      </c>
      <c r="Z20">
        <v>73</v>
      </c>
      <c r="AA20">
        <v>70</v>
      </c>
      <c r="AB20">
        <v>64</v>
      </c>
      <c r="AC20">
        <v>63</v>
      </c>
      <c r="AD20">
        <v>73</v>
      </c>
      <c r="AE20">
        <v>70</v>
      </c>
      <c r="AF20">
        <v>64</v>
      </c>
      <c r="AG20">
        <v>63</v>
      </c>
      <c r="AH20">
        <v>73</v>
      </c>
      <c r="AI20">
        <v>63</v>
      </c>
      <c r="AJ20">
        <v>64</v>
      </c>
      <c r="AK20">
        <v>63</v>
      </c>
      <c r="AL20">
        <v>73</v>
      </c>
      <c r="AM20">
        <v>64</v>
      </c>
      <c r="AN20">
        <v>63</v>
      </c>
      <c r="AO20">
        <v>73</v>
      </c>
      <c r="AP20">
        <f t="shared" si="0"/>
        <v>70</v>
      </c>
      <c r="AQ20">
        <v>70</v>
      </c>
      <c r="AR20">
        <v>70</v>
      </c>
      <c r="AS20">
        <v>70</v>
      </c>
      <c r="AU20" t="s">
        <v>563</v>
      </c>
      <c r="AV20" t="s">
        <v>5658</v>
      </c>
      <c r="AW20">
        <v>10</v>
      </c>
    </row>
    <row r="21" spans="4:49" ht="13.5" customHeight="1">
      <c r="D21" t="s">
        <v>3737</v>
      </c>
      <c r="E21" t="s">
        <v>5597</v>
      </c>
      <c r="F21" t="s">
        <v>942</v>
      </c>
      <c r="G21" s="126">
        <v>0.30000000000000004</v>
      </c>
      <c r="H21">
        <v>64</v>
      </c>
      <c r="I21">
        <v>63</v>
      </c>
      <c r="J21">
        <v>73</v>
      </c>
      <c r="K21">
        <v>64</v>
      </c>
      <c r="L21">
        <v>63</v>
      </c>
      <c r="M21">
        <v>73</v>
      </c>
      <c r="N21">
        <v>70</v>
      </c>
      <c r="O21">
        <v>64</v>
      </c>
      <c r="P21">
        <v>63</v>
      </c>
      <c r="Q21">
        <v>73</v>
      </c>
      <c r="R21">
        <v>70</v>
      </c>
      <c r="S21">
        <v>64</v>
      </c>
      <c r="T21">
        <v>63</v>
      </c>
      <c r="U21">
        <v>73</v>
      </c>
      <c r="V21">
        <v>63</v>
      </c>
      <c r="W21">
        <v>73</v>
      </c>
      <c r="X21">
        <v>64</v>
      </c>
      <c r="Y21">
        <v>63</v>
      </c>
      <c r="Z21">
        <v>73</v>
      </c>
      <c r="AA21">
        <v>70</v>
      </c>
      <c r="AB21">
        <v>64</v>
      </c>
      <c r="AC21">
        <v>63</v>
      </c>
      <c r="AD21">
        <v>73</v>
      </c>
      <c r="AE21">
        <v>70</v>
      </c>
      <c r="AF21">
        <v>64</v>
      </c>
      <c r="AG21">
        <v>63</v>
      </c>
      <c r="AH21">
        <v>73</v>
      </c>
      <c r="AI21">
        <v>63</v>
      </c>
      <c r="AJ21">
        <v>64</v>
      </c>
      <c r="AK21">
        <v>63</v>
      </c>
      <c r="AL21">
        <v>73</v>
      </c>
      <c r="AM21">
        <v>64</v>
      </c>
      <c r="AN21">
        <v>63</v>
      </c>
      <c r="AO21">
        <v>73</v>
      </c>
      <c r="AP21">
        <f t="shared" si="0"/>
        <v>70</v>
      </c>
      <c r="AQ21">
        <v>70</v>
      </c>
      <c r="AR21">
        <v>70</v>
      </c>
      <c r="AS21">
        <v>70</v>
      </c>
      <c r="AU21" t="s">
        <v>3737</v>
      </c>
      <c r="AV21" t="s">
        <v>5658</v>
      </c>
      <c r="AW21">
        <v>10</v>
      </c>
    </row>
    <row r="22" spans="4:49" ht="13.5" customHeight="1">
      <c r="D22" t="s">
        <v>1191</v>
      </c>
      <c r="E22" t="s">
        <v>5597</v>
      </c>
      <c r="F22" t="s">
        <v>942</v>
      </c>
      <c r="G22" s="126">
        <v>0.4</v>
      </c>
      <c r="H22">
        <v>75</v>
      </c>
      <c r="I22">
        <v>74</v>
      </c>
      <c r="J22">
        <v>87</v>
      </c>
      <c r="K22">
        <v>75</v>
      </c>
      <c r="L22">
        <v>74</v>
      </c>
      <c r="M22">
        <v>87</v>
      </c>
      <c r="N22">
        <v>84</v>
      </c>
      <c r="O22">
        <v>75</v>
      </c>
      <c r="P22">
        <v>74</v>
      </c>
      <c r="Q22">
        <v>87</v>
      </c>
      <c r="R22">
        <v>84</v>
      </c>
      <c r="S22">
        <v>75</v>
      </c>
      <c r="T22">
        <v>74</v>
      </c>
      <c r="U22">
        <v>87</v>
      </c>
      <c r="V22">
        <v>74</v>
      </c>
      <c r="W22">
        <v>87</v>
      </c>
      <c r="X22">
        <v>75</v>
      </c>
      <c r="Y22">
        <v>74</v>
      </c>
      <c r="Z22">
        <v>87</v>
      </c>
      <c r="AA22">
        <v>84</v>
      </c>
      <c r="AB22">
        <v>75</v>
      </c>
      <c r="AC22">
        <v>74</v>
      </c>
      <c r="AD22">
        <v>87</v>
      </c>
      <c r="AE22">
        <v>84</v>
      </c>
      <c r="AF22">
        <v>75</v>
      </c>
      <c r="AG22">
        <v>74</v>
      </c>
      <c r="AH22">
        <v>87</v>
      </c>
      <c r="AI22">
        <v>74</v>
      </c>
      <c r="AJ22">
        <v>75</v>
      </c>
      <c r="AK22">
        <v>74</v>
      </c>
      <c r="AL22">
        <v>87</v>
      </c>
      <c r="AM22">
        <v>75</v>
      </c>
      <c r="AN22">
        <v>74</v>
      </c>
      <c r="AO22">
        <v>87</v>
      </c>
      <c r="AP22">
        <f t="shared" si="0"/>
        <v>82</v>
      </c>
      <c r="AQ22">
        <v>82</v>
      </c>
      <c r="AR22">
        <v>82</v>
      </c>
      <c r="AS22">
        <v>82</v>
      </c>
      <c r="AU22" t="s">
        <v>1191</v>
      </c>
      <c r="AV22" t="s">
        <v>5658</v>
      </c>
      <c r="AW22">
        <v>11</v>
      </c>
    </row>
    <row r="23" spans="4:49" ht="13.5" customHeight="1">
      <c r="D23" t="s">
        <v>3738</v>
      </c>
      <c r="E23" t="s">
        <v>5597</v>
      </c>
      <c r="F23" t="s">
        <v>942</v>
      </c>
      <c r="G23" s="126">
        <v>0.4</v>
      </c>
      <c r="H23">
        <v>75</v>
      </c>
      <c r="I23">
        <v>74</v>
      </c>
      <c r="J23">
        <v>87</v>
      </c>
      <c r="K23">
        <v>75</v>
      </c>
      <c r="L23">
        <v>74</v>
      </c>
      <c r="M23">
        <v>87</v>
      </c>
      <c r="N23">
        <v>84</v>
      </c>
      <c r="O23">
        <v>75</v>
      </c>
      <c r="P23">
        <v>74</v>
      </c>
      <c r="Q23">
        <v>87</v>
      </c>
      <c r="R23">
        <v>84</v>
      </c>
      <c r="S23">
        <v>75</v>
      </c>
      <c r="T23">
        <v>74</v>
      </c>
      <c r="U23">
        <v>87</v>
      </c>
      <c r="V23">
        <v>74</v>
      </c>
      <c r="W23">
        <v>87</v>
      </c>
      <c r="X23">
        <v>75</v>
      </c>
      <c r="Y23">
        <v>74</v>
      </c>
      <c r="Z23">
        <v>87</v>
      </c>
      <c r="AA23">
        <v>84</v>
      </c>
      <c r="AB23">
        <v>75</v>
      </c>
      <c r="AC23">
        <v>74</v>
      </c>
      <c r="AD23">
        <v>87</v>
      </c>
      <c r="AE23">
        <v>84</v>
      </c>
      <c r="AF23">
        <v>75</v>
      </c>
      <c r="AG23">
        <v>74</v>
      </c>
      <c r="AH23">
        <v>87</v>
      </c>
      <c r="AI23">
        <v>74</v>
      </c>
      <c r="AJ23">
        <v>75</v>
      </c>
      <c r="AK23">
        <v>74</v>
      </c>
      <c r="AL23">
        <v>87</v>
      </c>
      <c r="AM23">
        <v>75</v>
      </c>
      <c r="AN23">
        <v>74</v>
      </c>
      <c r="AO23">
        <v>87</v>
      </c>
      <c r="AP23">
        <f t="shared" si="0"/>
        <v>82</v>
      </c>
      <c r="AQ23">
        <v>82</v>
      </c>
      <c r="AR23">
        <v>82</v>
      </c>
      <c r="AS23">
        <v>82</v>
      </c>
      <c r="AU23" t="s">
        <v>3738</v>
      </c>
      <c r="AV23" t="s">
        <v>5658</v>
      </c>
      <c r="AW23">
        <v>11</v>
      </c>
    </row>
    <row r="24" spans="4:49" ht="13.5" customHeight="1">
      <c r="D24" t="s">
        <v>1192</v>
      </c>
      <c r="E24" t="s">
        <v>5597</v>
      </c>
      <c r="F24" t="s">
        <v>942</v>
      </c>
      <c r="G24" s="126">
        <v>0.5</v>
      </c>
      <c r="H24">
        <v>87</v>
      </c>
      <c r="I24">
        <v>85</v>
      </c>
      <c r="J24">
        <v>98</v>
      </c>
      <c r="K24">
        <v>87</v>
      </c>
      <c r="L24">
        <v>85</v>
      </c>
      <c r="M24">
        <v>98</v>
      </c>
      <c r="N24">
        <v>97</v>
      </c>
      <c r="O24">
        <v>87</v>
      </c>
      <c r="P24">
        <v>85</v>
      </c>
      <c r="Q24">
        <v>98</v>
      </c>
      <c r="R24">
        <v>97</v>
      </c>
      <c r="S24">
        <v>87</v>
      </c>
      <c r="T24">
        <v>85</v>
      </c>
      <c r="U24">
        <v>98</v>
      </c>
      <c r="V24">
        <v>85</v>
      </c>
      <c r="W24">
        <v>98</v>
      </c>
      <c r="X24">
        <v>87</v>
      </c>
      <c r="Y24">
        <v>85</v>
      </c>
      <c r="Z24">
        <v>98</v>
      </c>
      <c r="AA24">
        <v>97</v>
      </c>
      <c r="AB24">
        <v>87</v>
      </c>
      <c r="AC24">
        <v>85</v>
      </c>
      <c r="AD24">
        <v>98</v>
      </c>
      <c r="AE24">
        <v>97</v>
      </c>
      <c r="AF24">
        <v>87</v>
      </c>
      <c r="AG24">
        <v>85</v>
      </c>
      <c r="AH24">
        <v>98</v>
      </c>
      <c r="AI24">
        <v>85</v>
      </c>
      <c r="AJ24">
        <v>87</v>
      </c>
      <c r="AK24">
        <v>85</v>
      </c>
      <c r="AL24">
        <v>98</v>
      </c>
      <c r="AM24">
        <v>87</v>
      </c>
      <c r="AN24">
        <v>85</v>
      </c>
      <c r="AO24">
        <v>98</v>
      </c>
      <c r="AP24">
        <f t="shared" si="0"/>
        <v>94</v>
      </c>
      <c r="AQ24">
        <v>94</v>
      </c>
      <c r="AR24">
        <v>94</v>
      </c>
      <c r="AS24">
        <v>94</v>
      </c>
      <c r="AU24" t="s">
        <v>1192</v>
      </c>
      <c r="AV24" t="s">
        <v>5658</v>
      </c>
      <c r="AW24">
        <v>12</v>
      </c>
    </row>
    <row r="25" spans="4:49" ht="13.5" customHeight="1">
      <c r="D25" t="s">
        <v>3739</v>
      </c>
      <c r="E25" t="s">
        <v>5597</v>
      </c>
      <c r="F25" t="s">
        <v>942</v>
      </c>
      <c r="G25" s="126">
        <v>0.5</v>
      </c>
      <c r="H25">
        <v>87</v>
      </c>
      <c r="I25">
        <v>85</v>
      </c>
      <c r="J25">
        <v>98</v>
      </c>
      <c r="K25">
        <v>87</v>
      </c>
      <c r="L25">
        <v>85</v>
      </c>
      <c r="M25">
        <v>98</v>
      </c>
      <c r="N25">
        <v>97</v>
      </c>
      <c r="O25">
        <v>87</v>
      </c>
      <c r="P25">
        <v>85</v>
      </c>
      <c r="Q25">
        <v>98</v>
      </c>
      <c r="R25">
        <v>97</v>
      </c>
      <c r="S25">
        <v>87</v>
      </c>
      <c r="T25">
        <v>85</v>
      </c>
      <c r="U25">
        <v>98</v>
      </c>
      <c r="V25">
        <v>85</v>
      </c>
      <c r="W25">
        <v>98</v>
      </c>
      <c r="X25">
        <v>87</v>
      </c>
      <c r="Y25">
        <v>85</v>
      </c>
      <c r="Z25">
        <v>98</v>
      </c>
      <c r="AA25">
        <v>97</v>
      </c>
      <c r="AB25">
        <v>87</v>
      </c>
      <c r="AC25">
        <v>85</v>
      </c>
      <c r="AD25">
        <v>98</v>
      </c>
      <c r="AE25">
        <v>97</v>
      </c>
      <c r="AF25">
        <v>87</v>
      </c>
      <c r="AG25">
        <v>85</v>
      </c>
      <c r="AH25">
        <v>98</v>
      </c>
      <c r="AI25">
        <v>85</v>
      </c>
      <c r="AJ25">
        <v>87</v>
      </c>
      <c r="AK25">
        <v>85</v>
      </c>
      <c r="AL25">
        <v>98</v>
      </c>
      <c r="AM25">
        <v>87</v>
      </c>
      <c r="AN25">
        <v>85</v>
      </c>
      <c r="AO25">
        <v>98</v>
      </c>
      <c r="AP25">
        <f t="shared" si="0"/>
        <v>94</v>
      </c>
      <c r="AQ25">
        <v>94</v>
      </c>
      <c r="AR25">
        <v>94</v>
      </c>
      <c r="AS25">
        <v>94</v>
      </c>
      <c r="AU25" t="s">
        <v>3739</v>
      </c>
      <c r="AV25" t="s">
        <v>5658</v>
      </c>
      <c r="AW25">
        <v>12</v>
      </c>
    </row>
    <row r="26" spans="4:49" ht="13.5" customHeight="1">
      <c r="D26" t="s">
        <v>564</v>
      </c>
      <c r="E26" t="s">
        <v>5597</v>
      </c>
      <c r="F26" t="s">
        <v>942</v>
      </c>
      <c r="G26" s="126">
        <v>0.7</v>
      </c>
      <c r="H26">
        <v>99</v>
      </c>
      <c r="I26">
        <v>97</v>
      </c>
      <c r="J26">
        <v>113</v>
      </c>
      <c r="K26">
        <v>99</v>
      </c>
      <c r="L26">
        <v>97</v>
      </c>
      <c r="M26">
        <v>113</v>
      </c>
      <c r="N26">
        <v>112</v>
      </c>
      <c r="O26">
        <v>99</v>
      </c>
      <c r="P26">
        <v>97</v>
      </c>
      <c r="Q26">
        <v>113</v>
      </c>
      <c r="R26">
        <v>112</v>
      </c>
      <c r="S26">
        <v>99</v>
      </c>
      <c r="T26">
        <v>97</v>
      </c>
      <c r="U26">
        <v>113</v>
      </c>
      <c r="V26">
        <v>97</v>
      </c>
      <c r="W26">
        <v>113</v>
      </c>
      <c r="X26">
        <v>99</v>
      </c>
      <c r="Y26">
        <v>97</v>
      </c>
      <c r="Z26">
        <v>113</v>
      </c>
      <c r="AA26">
        <v>112</v>
      </c>
      <c r="AB26">
        <v>99</v>
      </c>
      <c r="AC26">
        <v>97</v>
      </c>
      <c r="AD26">
        <v>113</v>
      </c>
      <c r="AE26">
        <v>112</v>
      </c>
      <c r="AF26">
        <v>99</v>
      </c>
      <c r="AG26">
        <v>97</v>
      </c>
      <c r="AH26">
        <v>113</v>
      </c>
      <c r="AI26">
        <v>97</v>
      </c>
      <c r="AJ26">
        <v>99</v>
      </c>
      <c r="AK26">
        <v>97</v>
      </c>
      <c r="AL26">
        <v>113</v>
      </c>
      <c r="AM26">
        <v>99</v>
      </c>
      <c r="AN26">
        <v>97</v>
      </c>
      <c r="AO26">
        <v>113</v>
      </c>
      <c r="AP26">
        <f t="shared" si="0"/>
        <v>107</v>
      </c>
      <c r="AQ26">
        <v>107</v>
      </c>
      <c r="AR26">
        <v>107</v>
      </c>
      <c r="AS26">
        <v>107</v>
      </c>
      <c r="AU26" t="s">
        <v>564</v>
      </c>
      <c r="AV26" t="s">
        <v>5658</v>
      </c>
      <c r="AW26">
        <v>13</v>
      </c>
    </row>
    <row r="27" spans="4:49" ht="13.5" customHeight="1">
      <c r="D27" t="s">
        <v>3740</v>
      </c>
      <c r="E27" t="s">
        <v>5597</v>
      </c>
      <c r="F27" t="s">
        <v>942</v>
      </c>
      <c r="G27" s="126">
        <v>0.7</v>
      </c>
      <c r="H27">
        <v>99</v>
      </c>
      <c r="I27">
        <v>97</v>
      </c>
      <c r="J27">
        <v>113</v>
      </c>
      <c r="K27">
        <v>99</v>
      </c>
      <c r="L27">
        <v>97</v>
      </c>
      <c r="M27">
        <v>113</v>
      </c>
      <c r="N27">
        <v>112</v>
      </c>
      <c r="O27">
        <v>99</v>
      </c>
      <c r="P27">
        <v>97</v>
      </c>
      <c r="Q27">
        <v>113</v>
      </c>
      <c r="R27">
        <v>112</v>
      </c>
      <c r="S27">
        <v>99</v>
      </c>
      <c r="T27">
        <v>97</v>
      </c>
      <c r="U27">
        <v>113</v>
      </c>
      <c r="V27">
        <v>97</v>
      </c>
      <c r="W27">
        <v>113</v>
      </c>
      <c r="X27">
        <v>99</v>
      </c>
      <c r="Y27">
        <v>97</v>
      </c>
      <c r="Z27">
        <v>113</v>
      </c>
      <c r="AA27">
        <v>112</v>
      </c>
      <c r="AB27">
        <v>99</v>
      </c>
      <c r="AC27">
        <v>97</v>
      </c>
      <c r="AD27">
        <v>113</v>
      </c>
      <c r="AE27">
        <v>112</v>
      </c>
      <c r="AF27">
        <v>99</v>
      </c>
      <c r="AG27">
        <v>97</v>
      </c>
      <c r="AH27">
        <v>113</v>
      </c>
      <c r="AI27">
        <v>97</v>
      </c>
      <c r="AJ27">
        <v>99</v>
      </c>
      <c r="AK27">
        <v>97</v>
      </c>
      <c r="AL27">
        <v>113</v>
      </c>
      <c r="AM27">
        <v>99</v>
      </c>
      <c r="AN27">
        <v>97</v>
      </c>
      <c r="AO27">
        <v>113</v>
      </c>
      <c r="AP27">
        <f t="shared" si="0"/>
        <v>107</v>
      </c>
      <c r="AQ27">
        <v>107</v>
      </c>
      <c r="AR27">
        <v>107</v>
      </c>
      <c r="AS27">
        <v>107</v>
      </c>
      <c r="AU27" t="s">
        <v>3740</v>
      </c>
      <c r="AV27" t="s">
        <v>5658</v>
      </c>
      <c r="AW27">
        <v>13</v>
      </c>
    </row>
    <row r="28" spans="4:49" ht="13.5" customHeight="1">
      <c r="D28" t="s">
        <v>5537</v>
      </c>
      <c r="E28" t="s">
        <v>5597</v>
      </c>
      <c r="F28" t="s">
        <v>942</v>
      </c>
      <c r="G28" s="126">
        <v>0.7</v>
      </c>
      <c r="H28">
        <v>105</v>
      </c>
      <c r="I28">
        <v>103</v>
      </c>
      <c r="J28">
        <v>120</v>
      </c>
      <c r="K28">
        <v>105</v>
      </c>
      <c r="L28">
        <v>103</v>
      </c>
      <c r="M28">
        <v>120</v>
      </c>
      <c r="N28">
        <v>119</v>
      </c>
      <c r="O28">
        <v>105</v>
      </c>
      <c r="P28">
        <v>103</v>
      </c>
      <c r="Q28">
        <v>120</v>
      </c>
      <c r="R28">
        <v>119</v>
      </c>
      <c r="S28">
        <v>105</v>
      </c>
      <c r="T28">
        <v>103</v>
      </c>
      <c r="U28">
        <v>120</v>
      </c>
      <c r="V28">
        <v>103</v>
      </c>
      <c r="W28">
        <v>120</v>
      </c>
      <c r="X28">
        <v>105</v>
      </c>
      <c r="Y28">
        <v>103</v>
      </c>
      <c r="Z28">
        <v>120</v>
      </c>
      <c r="AA28">
        <v>119</v>
      </c>
      <c r="AB28">
        <v>105</v>
      </c>
      <c r="AC28">
        <v>103</v>
      </c>
      <c r="AD28">
        <v>120</v>
      </c>
      <c r="AE28">
        <v>119</v>
      </c>
      <c r="AF28">
        <v>105</v>
      </c>
      <c r="AG28">
        <v>103</v>
      </c>
      <c r="AH28">
        <v>120</v>
      </c>
      <c r="AI28">
        <v>103</v>
      </c>
      <c r="AJ28">
        <v>105</v>
      </c>
      <c r="AK28">
        <v>103</v>
      </c>
      <c r="AL28">
        <v>120</v>
      </c>
      <c r="AM28">
        <v>105</v>
      </c>
      <c r="AN28">
        <v>103</v>
      </c>
      <c r="AO28">
        <v>120</v>
      </c>
      <c r="AP28">
        <f t="shared" si="0"/>
        <v>114</v>
      </c>
      <c r="AQ28">
        <v>114</v>
      </c>
      <c r="AR28">
        <v>114</v>
      </c>
      <c r="AS28">
        <v>114</v>
      </c>
      <c r="AU28" t="s">
        <v>5537</v>
      </c>
      <c r="AV28" t="s">
        <v>5658</v>
      </c>
      <c r="AW28">
        <v>14</v>
      </c>
    </row>
    <row r="29" spans="4:49" ht="13.5" customHeight="1">
      <c r="D29" t="s">
        <v>5538</v>
      </c>
      <c r="E29" t="s">
        <v>5597</v>
      </c>
      <c r="F29" t="s">
        <v>942</v>
      </c>
      <c r="G29" s="126">
        <v>0.7</v>
      </c>
      <c r="H29">
        <v>105</v>
      </c>
      <c r="I29">
        <v>103</v>
      </c>
      <c r="J29">
        <v>120</v>
      </c>
      <c r="K29">
        <v>105</v>
      </c>
      <c r="L29">
        <v>103</v>
      </c>
      <c r="M29">
        <v>120</v>
      </c>
      <c r="N29">
        <v>119</v>
      </c>
      <c r="O29">
        <v>105</v>
      </c>
      <c r="P29">
        <v>103</v>
      </c>
      <c r="Q29">
        <v>120</v>
      </c>
      <c r="R29">
        <v>119</v>
      </c>
      <c r="S29">
        <v>105</v>
      </c>
      <c r="T29">
        <v>103</v>
      </c>
      <c r="U29">
        <v>120</v>
      </c>
      <c r="V29">
        <v>103</v>
      </c>
      <c r="W29">
        <v>120</v>
      </c>
      <c r="X29">
        <v>105</v>
      </c>
      <c r="Y29">
        <v>103</v>
      </c>
      <c r="Z29">
        <v>120</v>
      </c>
      <c r="AA29">
        <v>119</v>
      </c>
      <c r="AB29">
        <v>105</v>
      </c>
      <c r="AC29">
        <v>103</v>
      </c>
      <c r="AD29">
        <v>120</v>
      </c>
      <c r="AE29">
        <v>119</v>
      </c>
      <c r="AF29">
        <v>105</v>
      </c>
      <c r="AG29">
        <v>103</v>
      </c>
      <c r="AH29">
        <v>120</v>
      </c>
      <c r="AI29">
        <v>103</v>
      </c>
      <c r="AJ29">
        <v>105</v>
      </c>
      <c r="AK29">
        <v>103</v>
      </c>
      <c r="AL29">
        <v>120</v>
      </c>
      <c r="AM29">
        <v>105</v>
      </c>
      <c r="AN29">
        <v>103</v>
      </c>
      <c r="AO29">
        <v>120</v>
      </c>
      <c r="AP29">
        <f t="shared" si="0"/>
        <v>114</v>
      </c>
      <c r="AQ29">
        <v>114</v>
      </c>
      <c r="AR29">
        <v>114</v>
      </c>
      <c r="AS29">
        <v>114</v>
      </c>
      <c r="AU29" t="s">
        <v>5538</v>
      </c>
      <c r="AV29" t="s">
        <v>5658</v>
      </c>
      <c r="AW29">
        <v>14</v>
      </c>
    </row>
    <row r="30" spans="4:49" ht="13.5" customHeight="1">
      <c r="D30" t="s">
        <v>565</v>
      </c>
      <c r="E30" t="s">
        <v>5597</v>
      </c>
      <c r="F30" t="s">
        <v>942</v>
      </c>
      <c r="G30" s="126">
        <v>0.79999999999999993</v>
      </c>
      <c r="H30">
        <v>111</v>
      </c>
      <c r="I30">
        <v>109</v>
      </c>
      <c r="J30">
        <v>127</v>
      </c>
      <c r="K30">
        <v>111</v>
      </c>
      <c r="L30">
        <v>109</v>
      </c>
      <c r="M30">
        <v>127</v>
      </c>
      <c r="N30">
        <v>126</v>
      </c>
      <c r="O30">
        <v>111</v>
      </c>
      <c r="P30">
        <v>109</v>
      </c>
      <c r="Q30">
        <v>127</v>
      </c>
      <c r="R30">
        <v>126</v>
      </c>
      <c r="S30">
        <v>111</v>
      </c>
      <c r="T30">
        <v>109</v>
      </c>
      <c r="U30">
        <v>127</v>
      </c>
      <c r="V30">
        <v>109</v>
      </c>
      <c r="W30">
        <v>127</v>
      </c>
      <c r="X30">
        <v>111</v>
      </c>
      <c r="Y30">
        <v>109</v>
      </c>
      <c r="Z30">
        <v>127</v>
      </c>
      <c r="AA30">
        <v>126</v>
      </c>
      <c r="AB30">
        <v>111</v>
      </c>
      <c r="AC30">
        <v>109</v>
      </c>
      <c r="AD30">
        <v>127</v>
      </c>
      <c r="AE30">
        <v>126</v>
      </c>
      <c r="AF30">
        <v>111</v>
      </c>
      <c r="AG30">
        <v>109</v>
      </c>
      <c r="AH30">
        <v>127</v>
      </c>
      <c r="AI30">
        <v>109</v>
      </c>
      <c r="AJ30">
        <v>111</v>
      </c>
      <c r="AK30">
        <v>109</v>
      </c>
      <c r="AL30">
        <v>127</v>
      </c>
      <c r="AM30">
        <v>111</v>
      </c>
      <c r="AN30">
        <v>109</v>
      </c>
      <c r="AO30">
        <v>127</v>
      </c>
      <c r="AP30">
        <f t="shared" si="0"/>
        <v>120</v>
      </c>
      <c r="AQ30">
        <v>120</v>
      </c>
      <c r="AR30">
        <v>120</v>
      </c>
      <c r="AS30">
        <v>120</v>
      </c>
      <c r="AU30" t="s">
        <v>565</v>
      </c>
      <c r="AV30" t="s">
        <v>5658</v>
      </c>
      <c r="AW30">
        <v>15</v>
      </c>
    </row>
    <row r="31" spans="4:49" ht="13.5" customHeight="1">
      <c r="D31" t="s">
        <v>3741</v>
      </c>
      <c r="E31" t="s">
        <v>5597</v>
      </c>
      <c r="F31" t="s">
        <v>942</v>
      </c>
      <c r="G31" s="126">
        <v>0.79999999999999993</v>
      </c>
      <c r="H31">
        <v>111</v>
      </c>
      <c r="I31">
        <v>109</v>
      </c>
      <c r="J31">
        <v>127</v>
      </c>
      <c r="K31">
        <v>111</v>
      </c>
      <c r="L31">
        <v>109</v>
      </c>
      <c r="M31">
        <v>127</v>
      </c>
      <c r="N31">
        <v>126</v>
      </c>
      <c r="O31">
        <v>111</v>
      </c>
      <c r="P31">
        <v>109</v>
      </c>
      <c r="Q31">
        <v>127</v>
      </c>
      <c r="R31">
        <v>126</v>
      </c>
      <c r="S31">
        <v>111</v>
      </c>
      <c r="T31">
        <v>109</v>
      </c>
      <c r="U31">
        <v>127</v>
      </c>
      <c r="V31">
        <v>109</v>
      </c>
      <c r="W31">
        <v>127</v>
      </c>
      <c r="X31">
        <v>111</v>
      </c>
      <c r="Y31">
        <v>109</v>
      </c>
      <c r="Z31">
        <v>127</v>
      </c>
      <c r="AA31">
        <v>126</v>
      </c>
      <c r="AB31">
        <v>111</v>
      </c>
      <c r="AC31">
        <v>109</v>
      </c>
      <c r="AD31">
        <v>127</v>
      </c>
      <c r="AE31">
        <v>126</v>
      </c>
      <c r="AF31">
        <v>111</v>
      </c>
      <c r="AG31">
        <v>109</v>
      </c>
      <c r="AH31">
        <v>127</v>
      </c>
      <c r="AI31">
        <v>109</v>
      </c>
      <c r="AJ31">
        <v>111</v>
      </c>
      <c r="AK31">
        <v>109</v>
      </c>
      <c r="AL31">
        <v>127</v>
      </c>
      <c r="AM31">
        <v>111</v>
      </c>
      <c r="AN31">
        <v>109</v>
      </c>
      <c r="AO31">
        <v>127</v>
      </c>
      <c r="AP31">
        <f t="shared" si="0"/>
        <v>120</v>
      </c>
      <c r="AQ31">
        <v>120</v>
      </c>
      <c r="AR31">
        <v>120</v>
      </c>
      <c r="AS31">
        <v>120</v>
      </c>
      <c r="AU31" t="s">
        <v>3741</v>
      </c>
      <c r="AV31" t="s">
        <v>5658</v>
      </c>
      <c r="AW31">
        <v>15</v>
      </c>
    </row>
    <row r="32" spans="4:49" ht="13.5" customHeight="1">
      <c r="D32" t="s">
        <v>3165</v>
      </c>
      <c r="E32" t="s">
        <v>5597</v>
      </c>
      <c r="F32" t="s">
        <v>942</v>
      </c>
      <c r="G32" s="126">
        <v>0.9</v>
      </c>
      <c r="H32">
        <v>115</v>
      </c>
      <c r="I32">
        <v>114</v>
      </c>
      <c r="J32">
        <v>132</v>
      </c>
      <c r="K32">
        <v>115</v>
      </c>
      <c r="L32">
        <v>114</v>
      </c>
      <c r="M32">
        <v>132</v>
      </c>
      <c r="N32">
        <v>131</v>
      </c>
      <c r="O32">
        <v>115</v>
      </c>
      <c r="P32">
        <v>114</v>
      </c>
      <c r="Q32">
        <v>132</v>
      </c>
      <c r="R32">
        <v>131</v>
      </c>
      <c r="S32">
        <v>115</v>
      </c>
      <c r="T32">
        <v>114</v>
      </c>
      <c r="U32">
        <v>132</v>
      </c>
      <c r="V32">
        <v>114</v>
      </c>
      <c r="W32">
        <v>132</v>
      </c>
      <c r="X32">
        <v>115</v>
      </c>
      <c r="Y32">
        <v>114</v>
      </c>
      <c r="Z32">
        <v>132</v>
      </c>
      <c r="AA32">
        <v>131</v>
      </c>
      <c r="AB32">
        <v>115</v>
      </c>
      <c r="AC32">
        <v>114</v>
      </c>
      <c r="AD32">
        <v>132</v>
      </c>
      <c r="AE32">
        <v>131</v>
      </c>
      <c r="AF32">
        <v>115</v>
      </c>
      <c r="AG32">
        <v>114</v>
      </c>
      <c r="AH32">
        <v>132</v>
      </c>
      <c r="AI32">
        <v>114</v>
      </c>
      <c r="AJ32">
        <v>115</v>
      </c>
      <c r="AK32">
        <v>114</v>
      </c>
      <c r="AL32">
        <v>132</v>
      </c>
      <c r="AM32">
        <v>115</v>
      </c>
      <c r="AN32">
        <v>114</v>
      </c>
      <c r="AO32">
        <v>132</v>
      </c>
      <c r="AP32">
        <f t="shared" si="0"/>
        <v>126</v>
      </c>
      <c r="AQ32">
        <v>126</v>
      </c>
      <c r="AR32">
        <v>126</v>
      </c>
      <c r="AS32">
        <v>126</v>
      </c>
      <c r="AU32" t="s">
        <v>3165</v>
      </c>
      <c r="AV32" t="s">
        <v>5658</v>
      </c>
      <c r="AW32">
        <v>16</v>
      </c>
    </row>
    <row r="33" spans="4:49" ht="13.5" customHeight="1">
      <c r="D33" t="s">
        <v>3742</v>
      </c>
      <c r="E33" t="s">
        <v>5597</v>
      </c>
      <c r="F33" t="s">
        <v>942</v>
      </c>
      <c r="G33" s="126">
        <v>0.9</v>
      </c>
      <c r="H33">
        <v>115</v>
      </c>
      <c r="I33">
        <v>114</v>
      </c>
      <c r="J33">
        <v>132</v>
      </c>
      <c r="K33">
        <v>115</v>
      </c>
      <c r="L33">
        <v>114</v>
      </c>
      <c r="M33">
        <v>132</v>
      </c>
      <c r="N33">
        <v>131</v>
      </c>
      <c r="O33">
        <v>115</v>
      </c>
      <c r="P33">
        <v>114</v>
      </c>
      <c r="Q33">
        <v>132</v>
      </c>
      <c r="R33">
        <v>131</v>
      </c>
      <c r="S33">
        <v>115</v>
      </c>
      <c r="T33">
        <v>114</v>
      </c>
      <c r="U33">
        <v>132</v>
      </c>
      <c r="V33">
        <v>114</v>
      </c>
      <c r="W33">
        <v>132</v>
      </c>
      <c r="X33">
        <v>115</v>
      </c>
      <c r="Y33">
        <v>114</v>
      </c>
      <c r="Z33">
        <v>132</v>
      </c>
      <c r="AA33">
        <v>131</v>
      </c>
      <c r="AB33">
        <v>115</v>
      </c>
      <c r="AC33">
        <v>114</v>
      </c>
      <c r="AD33">
        <v>132</v>
      </c>
      <c r="AE33">
        <v>131</v>
      </c>
      <c r="AF33">
        <v>115</v>
      </c>
      <c r="AG33">
        <v>114</v>
      </c>
      <c r="AH33">
        <v>132</v>
      </c>
      <c r="AI33">
        <v>114</v>
      </c>
      <c r="AJ33">
        <v>115</v>
      </c>
      <c r="AK33">
        <v>114</v>
      </c>
      <c r="AL33">
        <v>132</v>
      </c>
      <c r="AM33">
        <v>115</v>
      </c>
      <c r="AN33">
        <v>114</v>
      </c>
      <c r="AO33">
        <v>132</v>
      </c>
      <c r="AP33">
        <f t="shared" si="0"/>
        <v>126</v>
      </c>
      <c r="AQ33">
        <v>126</v>
      </c>
      <c r="AR33">
        <v>126</v>
      </c>
      <c r="AS33">
        <v>126</v>
      </c>
      <c r="AU33" t="s">
        <v>3742</v>
      </c>
      <c r="AV33" t="s">
        <v>5658</v>
      </c>
      <c r="AW33">
        <v>16</v>
      </c>
    </row>
    <row r="34" spans="4:49" ht="13.5" customHeight="1">
      <c r="D34" t="s">
        <v>566</v>
      </c>
      <c r="E34" t="s">
        <v>5597</v>
      </c>
      <c r="F34" t="s">
        <v>942</v>
      </c>
      <c r="G34" s="126">
        <v>0.9</v>
      </c>
      <c r="H34">
        <v>123</v>
      </c>
      <c r="I34">
        <v>121</v>
      </c>
      <c r="J34">
        <v>141</v>
      </c>
      <c r="K34">
        <v>123</v>
      </c>
      <c r="L34">
        <v>121</v>
      </c>
      <c r="M34">
        <v>141</v>
      </c>
      <c r="N34">
        <v>141</v>
      </c>
      <c r="O34">
        <v>123</v>
      </c>
      <c r="P34">
        <v>121</v>
      </c>
      <c r="Q34">
        <v>141</v>
      </c>
      <c r="R34">
        <v>141</v>
      </c>
      <c r="S34">
        <v>123</v>
      </c>
      <c r="T34">
        <v>121</v>
      </c>
      <c r="U34">
        <v>141</v>
      </c>
      <c r="V34">
        <v>121</v>
      </c>
      <c r="W34">
        <v>141</v>
      </c>
      <c r="X34">
        <v>123</v>
      </c>
      <c r="Y34">
        <v>121</v>
      </c>
      <c r="Z34">
        <v>141</v>
      </c>
      <c r="AA34">
        <v>141</v>
      </c>
      <c r="AB34">
        <v>123</v>
      </c>
      <c r="AC34">
        <v>121</v>
      </c>
      <c r="AD34">
        <v>141</v>
      </c>
      <c r="AE34">
        <v>141</v>
      </c>
      <c r="AF34">
        <v>123</v>
      </c>
      <c r="AG34">
        <v>121</v>
      </c>
      <c r="AH34">
        <v>141</v>
      </c>
      <c r="AI34">
        <v>121</v>
      </c>
      <c r="AJ34">
        <v>123</v>
      </c>
      <c r="AK34">
        <v>121</v>
      </c>
      <c r="AL34">
        <v>141</v>
      </c>
      <c r="AM34">
        <v>123</v>
      </c>
      <c r="AN34">
        <v>121</v>
      </c>
      <c r="AO34">
        <v>141</v>
      </c>
      <c r="AP34">
        <f t="shared" si="0"/>
        <v>134</v>
      </c>
      <c r="AQ34">
        <v>134</v>
      </c>
      <c r="AR34">
        <v>134</v>
      </c>
      <c r="AS34">
        <v>134</v>
      </c>
      <c r="AU34" t="s">
        <v>566</v>
      </c>
      <c r="AV34" t="s">
        <v>5658</v>
      </c>
      <c r="AW34">
        <v>17</v>
      </c>
    </row>
    <row r="35" spans="4:49" ht="13.5" customHeight="1">
      <c r="D35" t="s">
        <v>3743</v>
      </c>
      <c r="E35" t="s">
        <v>5597</v>
      </c>
      <c r="F35" t="s">
        <v>942</v>
      </c>
      <c r="G35" s="126">
        <v>0.9</v>
      </c>
      <c r="H35">
        <v>123</v>
      </c>
      <c r="I35">
        <v>121</v>
      </c>
      <c r="J35">
        <v>141</v>
      </c>
      <c r="K35">
        <v>123</v>
      </c>
      <c r="L35">
        <v>121</v>
      </c>
      <c r="M35">
        <v>141</v>
      </c>
      <c r="N35">
        <v>141</v>
      </c>
      <c r="O35">
        <v>123</v>
      </c>
      <c r="P35">
        <v>121</v>
      </c>
      <c r="Q35">
        <v>141</v>
      </c>
      <c r="R35">
        <v>141</v>
      </c>
      <c r="S35">
        <v>123</v>
      </c>
      <c r="T35">
        <v>121</v>
      </c>
      <c r="U35">
        <v>141</v>
      </c>
      <c r="V35">
        <v>121</v>
      </c>
      <c r="W35">
        <v>141</v>
      </c>
      <c r="X35">
        <v>123</v>
      </c>
      <c r="Y35">
        <v>121</v>
      </c>
      <c r="Z35">
        <v>141</v>
      </c>
      <c r="AA35">
        <v>141</v>
      </c>
      <c r="AB35">
        <v>123</v>
      </c>
      <c r="AC35">
        <v>121</v>
      </c>
      <c r="AD35">
        <v>141</v>
      </c>
      <c r="AE35">
        <v>141</v>
      </c>
      <c r="AF35">
        <v>123</v>
      </c>
      <c r="AG35">
        <v>121</v>
      </c>
      <c r="AH35">
        <v>141</v>
      </c>
      <c r="AI35">
        <v>121</v>
      </c>
      <c r="AJ35">
        <v>123</v>
      </c>
      <c r="AK35">
        <v>121</v>
      </c>
      <c r="AL35">
        <v>141</v>
      </c>
      <c r="AM35">
        <v>123</v>
      </c>
      <c r="AN35">
        <v>121</v>
      </c>
      <c r="AO35">
        <v>141</v>
      </c>
      <c r="AP35">
        <f t="shared" si="0"/>
        <v>134</v>
      </c>
      <c r="AQ35">
        <v>134</v>
      </c>
      <c r="AR35">
        <v>134</v>
      </c>
      <c r="AS35">
        <v>134</v>
      </c>
      <c r="AU35" t="s">
        <v>3743</v>
      </c>
      <c r="AV35" t="s">
        <v>5658</v>
      </c>
      <c r="AW35">
        <v>17</v>
      </c>
    </row>
    <row r="36" spans="4:49" ht="13.5" customHeight="1">
      <c r="D36" t="s">
        <v>567</v>
      </c>
      <c r="E36" t="s">
        <v>5597</v>
      </c>
      <c r="F36" t="s">
        <v>943</v>
      </c>
      <c r="G36" s="126">
        <v>0.5</v>
      </c>
      <c r="H36">
        <v>70</v>
      </c>
      <c r="I36">
        <v>79</v>
      </c>
      <c r="J36">
        <v>81</v>
      </c>
      <c r="K36">
        <v>70</v>
      </c>
      <c r="L36">
        <v>79</v>
      </c>
      <c r="M36">
        <v>81</v>
      </c>
      <c r="N36">
        <v>81</v>
      </c>
      <c r="O36">
        <v>70</v>
      </c>
      <c r="P36">
        <v>79</v>
      </c>
      <c r="Q36">
        <v>81</v>
      </c>
      <c r="R36">
        <v>81</v>
      </c>
      <c r="S36">
        <v>70</v>
      </c>
      <c r="T36">
        <v>79</v>
      </c>
      <c r="U36">
        <v>81</v>
      </c>
      <c r="V36">
        <v>79</v>
      </c>
      <c r="W36">
        <v>81</v>
      </c>
      <c r="X36">
        <v>70</v>
      </c>
      <c r="Y36">
        <v>79</v>
      </c>
      <c r="Z36">
        <v>81</v>
      </c>
      <c r="AA36">
        <v>81</v>
      </c>
      <c r="AB36">
        <v>70</v>
      </c>
      <c r="AC36">
        <v>79</v>
      </c>
      <c r="AD36">
        <v>81</v>
      </c>
      <c r="AE36">
        <v>81</v>
      </c>
      <c r="AF36">
        <v>70</v>
      </c>
      <c r="AG36">
        <v>79</v>
      </c>
      <c r="AH36">
        <v>81</v>
      </c>
      <c r="AI36">
        <v>79</v>
      </c>
      <c r="AJ36">
        <v>70</v>
      </c>
      <c r="AK36">
        <v>79</v>
      </c>
      <c r="AL36">
        <v>81</v>
      </c>
      <c r="AM36">
        <v>70</v>
      </c>
      <c r="AN36">
        <v>79</v>
      </c>
      <c r="AO36">
        <v>81</v>
      </c>
      <c r="AP36">
        <f t="shared" si="0"/>
        <v>87</v>
      </c>
      <c r="AQ36">
        <v>87</v>
      </c>
      <c r="AR36">
        <v>87</v>
      </c>
      <c r="AS36">
        <v>87</v>
      </c>
      <c r="AU36" t="s">
        <v>567</v>
      </c>
      <c r="AV36" t="s">
        <v>5658</v>
      </c>
      <c r="AW36">
        <v>18</v>
      </c>
    </row>
    <row r="37" spans="4:49" ht="13.5" customHeight="1">
      <c r="D37" t="s">
        <v>3744</v>
      </c>
      <c r="E37" t="s">
        <v>5597</v>
      </c>
      <c r="F37" t="s">
        <v>943</v>
      </c>
      <c r="G37" s="126">
        <v>0.5</v>
      </c>
      <c r="H37">
        <v>70</v>
      </c>
      <c r="I37">
        <v>79</v>
      </c>
      <c r="J37">
        <v>81</v>
      </c>
      <c r="K37">
        <v>70</v>
      </c>
      <c r="L37">
        <v>79</v>
      </c>
      <c r="M37">
        <v>81</v>
      </c>
      <c r="N37">
        <v>81</v>
      </c>
      <c r="O37">
        <v>70</v>
      </c>
      <c r="P37">
        <v>79</v>
      </c>
      <c r="Q37">
        <v>81</v>
      </c>
      <c r="R37">
        <v>81</v>
      </c>
      <c r="S37">
        <v>70</v>
      </c>
      <c r="T37">
        <v>79</v>
      </c>
      <c r="U37">
        <v>81</v>
      </c>
      <c r="V37">
        <v>79</v>
      </c>
      <c r="W37">
        <v>81</v>
      </c>
      <c r="X37">
        <v>70</v>
      </c>
      <c r="Y37">
        <v>79</v>
      </c>
      <c r="Z37">
        <v>81</v>
      </c>
      <c r="AA37">
        <v>81</v>
      </c>
      <c r="AB37">
        <v>70</v>
      </c>
      <c r="AC37">
        <v>79</v>
      </c>
      <c r="AD37">
        <v>81</v>
      </c>
      <c r="AE37">
        <v>81</v>
      </c>
      <c r="AF37">
        <v>70</v>
      </c>
      <c r="AG37">
        <v>79</v>
      </c>
      <c r="AH37">
        <v>81</v>
      </c>
      <c r="AI37">
        <v>79</v>
      </c>
      <c r="AJ37">
        <v>70</v>
      </c>
      <c r="AK37">
        <v>79</v>
      </c>
      <c r="AL37">
        <v>81</v>
      </c>
      <c r="AM37">
        <v>70</v>
      </c>
      <c r="AN37">
        <v>79</v>
      </c>
      <c r="AO37">
        <v>81</v>
      </c>
      <c r="AP37">
        <f t="shared" si="0"/>
        <v>87</v>
      </c>
      <c r="AQ37">
        <v>87</v>
      </c>
      <c r="AR37">
        <v>87</v>
      </c>
      <c r="AS37">
        <v>87</v>
      </c>
      <c r="AU37" t="s">
        <v>3744</v>
      </c>
      <c r="AV37" t="s">
        <v>5658</v>
      </c>
      <c r="AW37">
        <v>18</v>
      </c>
    </row>
    <row r="38" spans="4:49" ht="13.5" customHeight="1">
      <c r="D38" t="s">
        <v>1193</v>
      </c>
      <c r="E38" t="s">
        <v>5597</v>
      </c>
      <c r="F38" t="s">
        <v>943</v>
      </c>
      <c r="G38" s="126">
        <v>0.79999999999999993</v>
      </c>
      <c r="H38">
        <v>84</v>
      </c>
      <c r="I38">
        <v>96</v>
      </c>
      <c r="J38">
        <v>98</v>
      </c>
      <c r="K38">
        <v>84</v>
      </c>
      <c r="L38">
        <v>96</v>
      </c>
      <c r="M38">
        <v>98</v>
      </c>
      <c r="N38">
        <v>98</v>
      </c>
      <c r="O38">
        <v>84</v>
      </c>
      <c r="P38">
        <v>96</v>
      </c>
      <c r="Q38">
        <v>98</v>
      </c>
      <c r="R38">
        <v>98</v>
      </c>
      <c r="S38">
        <v>84</v>
      </c>
      <c r="T38">
        <v>96</v>
      </c>
      <c r="U38">
        <v>98</v>
      </c>
      <c r="V38">
        <v>96</v>
      </c>
      <c r="W38">
        <v>98</v>
      </c>
      <c r="X38">
        <v>84</v>
      </c>
      <c r="Y38">
        <v>96</v>
      </c>
      <c r="Z38">
        <v>98</v>
      </c>
      <c r="AA38">
        <v>98</v>
      </c>
      <c r="AB38">
        <v>84</v>
      </c>
      <c r="AC38">
        <v>96</v>
      </c>
      <c r="AD38">
        <v>98</v>
      </c>
      <c r="AE38">
        <v>98</v>
      </c>
      <c r="AF38">
        <v>84</v>
      </c>
      <c r="AG38">
        <v>96</v>
      </c>
      <c r="AH38">
        <v>98</v>
      </c>
      <c r="AI38">
        <v>96</v>
      </c>
      <c r="AJ38">
        <v>84</v>
      </c>
      <c r="AK38">
        <v>96</v>
      </c>
      <c r="AL38">
        <v>98</v>
      </c>
      <c r="AM38">
        <v>84</v>
      </c>
      <c r="AN38">
        <v>96</v>
      </c>
      <c r="AO38">
        <v>98</v>
      </c>
      <c r="AP38">
        <f t="shared" si="0"/>
        <v>106</v>
      </c>
      <c r="AQ38">
        <v>106</v>
      </c>
      <c r="AR38">
        <v>106</v>
      </c>
      <c r="AS38">
        <v>106</v>
      </c>
      <c r="AU38" t="s">
        <v>1193</v>
      </c>
      <c r="AV38" t="s">
        <v>5658</v>
      </c>
      <c r="AW38">
        <v>19</v>
      </c>
    </row>
    <row r="39" spans="4:49" ht="13.5" customHeight="1">
      <c r="D39" t="s">
        <v>3745</v>
      </c>
      <c r="E39" t="s">
        <v>5597</v>
      </c>
      <c r="F39" t="s">
        <v>943</v>
      </c>
      <c r="G39" s="126">
        <v>0.79999999999999993</v>
      </c>
      <c r="H39">
        <v>84</v>
      </c>
      <c r="I39">
        <v>96</v>
      </c>
      <c r="J39">
        <v>98</v>
      </c>
      <c r="K39">
        <v>84</v>
      </c>
      <c r="L39">
        <v>96</v>
      </c>
      <c r="M39">
        <v>98</v>
      </c>
      <c r="N39">
        <v>98</v>
      </c>
      <c r="O39">
        <v>84</v>
      </c>
      <c r="P39">
        <v>96</v>
      </c>
      <c r="Q39">
        <v>98</v>
      </c>
      <c r="R39">
        <v>98</v>
      </c>
      <c r="S39">
        <v>84</v>
      </c>
      <c r="T39">
        <v>96</v>
      </c>
      <c r="U39">
        <v>98</v>
      </c>
      <c r="V39">
        <v>96</v>
      </c>
      <c r="W39">
        <v>98</v>
      </c>
      <c r="X39">
        <v>84</v>
      </c>
      <c r="Y39">
        <v>96</v>
      </c>
      <c r="Z39">
        <v>98</v>
      </c>
      <c r="AA39">
        <v>98</v>
      </c>
      <c r="AB39">
        <v>84</v>
      </c>
      <c r="AC39">
        <v>96</v>
      </c>
      <c r="AD39">
        <v>98</v>
      </c>
      <c r="AE39">
        <v>98</v>
      </c>
      <c r="AF39">
        <v>84</v>
      </c>
      <c r="AG39">
        <v>96</v>
      </c>
      <c r="AH39">
        <v>98</v>
      </c>
      <c r="AI39">
        <v>96</v>
      </c>
      <c r="AJ39">
        <v>84</v>
      </c>
      <c r="AK39">
        <v>96</v>
      </c>
      <c r="AL39">
        <v>98</v>
      </c>
      <c r="AM39">
        <v>84</v>
      </c>
      <c r="AN39">
        <v>96</v>
      </c>
      <c r="AO39">
        <v>98</v>
      </c>
      <c r="AP39">
        <f t="shared" si="0"/>
        <v>106</v>
      </c>
      <c r="AQ39">
        <v>106</v>
      </c>
      <c r="AR39">
        <v>106</v>
      </c>
      <c r="AS39">
        <v>106</v>
      </c>
      <c r="AU39" t="s">
        <v>3745</v>
      </c>
      <c r="AV39" t="s">
        <v>5658</v>
      </c>
      <c r="AW39">
        <v>19</v>
      </c>
    </row>
    <row r="40" spans="4:49" ht="13.5" customHeight="1">
      <c r="D40" t="s">
        <v>1194</v>
      </c>
      <c r="E40" t="s">
        <v>5597</v>
      </c>
      <c r="F40" t="s">
        <v>943</v>
      </c>
      <c r="G40" s="126">
        <v>1</v>
      </c>
      <c r="H40">
        <v>97</v>
      </c>
      <c r="I40">
        <v>113</v>
      </c>
      <c r="J40">
        <v>114</v>
      </c>
      <c r="K40">
        <v>97</v>
      </c>
      <c r="L40">
        <v>113</v>
      </c>
      <c r="M40">
        <v>114</v>
      </c>
      <c r="N40">
        <v>114</v>
      </c>
      <c r="O40">
        <v>97</v>
      </c>
      <c r="P40">
        <v>113</v>
      </c>
      <c r="Q40">
        <v>114</v>
      </c>
      <c r="R40">
        <v>114</v>
      </c>
      <c r="S40">
        <v>97</v>
      </c>
      <c r="T40">
        <v>113</v>
      </c>
      <c r="U40">
        <v>114</v>
      </c>
      <c r="V40">
        <v>113</v>
      </c>
      <c r="W40">
        <v>114</v>
      </c>
      <c r="X40">
        <v>97</v>
      </c>
      <c r="Y40">
        <v>113</v>
      </c>
      <c r="Z40">
        <v>114</v>
      </c>
      <c r="AA40">
        <v>114</v>
      </c>
      <c r="AB40">
        <v>97</v>
      </c>
      <c r="AC40">
        <v>113</v>
      </c>
      <c r="AD40">
        <v>114</v>
      </c>
      <c r="AE40">
        <v>114</v>
      </c>
      <c r="AF40">
        <v>97</v>
      </c>
      <c r="AG40">
        <v>113</v>
      </c>
      <c r="AH40">
        <v>114</v>
      </c>
      <c r="AI40">
        <v>113</v>
      </c>
      <c r="AJ40">
        <v>97</v>
      </c>
      <c r="AK40">
        <v>113</v>
      </c>
      <c r="AL40">
        <v>114</v>
      </c>
      <c r="AM40">
        <v>97</v>
      </c>
      <c r="AN40">
        <v>113</v>
      </c>
      <c r="AO40">
        <v>114</v>
      </c>
      <c r="AP40">
        <f t="shared" si="0"/>
        <v>125</v>
      </c>
      <c r="AQ40">
        <v>125</v>
      </c>
      <c r="AR40">
        <v>125</v>
      </c>
      <c r="AS40">
        <v>125</v>
      </c>
      <c r="AU40" t="s">
        <v>1194</v>
      </c>
      <c r="AV40" t="s">
        <v>5658</v>
      </c>
      <c r="AW40">
        <v>20</v>
      </c>
    </row>
    <row r="41" spans="4:49" ht="13.5" customHeight="1">
      <c r="D41" t="s">
        <v>3746</v>
      </c>
      <c r="E41" t="s">
        <v>5597</v>
      </c>
      <c r="F41" t="s">
        <v>943</v>
      </c>
      <c r="G41" s="126">
        <v>1</v>
      </c>
      <c r="H41">
        <v>97</v>
      </c>
      <c r="I41">
        <v>113</v>
      </c>
      <c r="J41">
        <v>114</v>
      </c>
      <c r="K41">
        <v>97</v>
      </c>
      <c r="L41">
        <v>113</v>
      </c>
      <c r="M41">
        <v>114</v>
      </c>
      <c r="N41">
        <v>114</v>
      </c>
      <c r="O41">
        <v>97</v>
      </c>
      <c r="P41">
        <v>113</v>
      </c>
      <c r="Q41">
        <v>114</v>
      </c>
      <c r="R41">
        <v>114</v>
      </c>
      <c r="S41">
        <v>97</v>
      </c>
      <c r="T41">
        <v>113</v>
      </c>
      <c r="U41">
        <v>114</v>
      </c>
      <c r="V41">
        <v>113</v>
      </c>
      <c r="W41">
        <v>114</v>
      </c>
      <c r="X41">
        <v>97</v>
      </c>
      <c r="Y41">
        <v>113</v>
      </c>
      <c r="Z41">
        <v>114</v>
      </c>
      <c r="AA41">
        <v>114</v>
      </c>
      <c r="AB41">
        <v>97</v>
      </c>
      <c r="AC41">
        <v>113</v>
      </c>
      <c r="AD41">
        <v>114</v>
      </c>
      <c r="AE41">
        <v>114</v>
      </c>
      <c r="AF41">
        <v>97</v>
      </c>
      <c r="AG41">
        <v>113</v>
      </c>
      <c r="AH41">
        <v>114</v>
      </c>
      <c r="AI41">
        <v>113</v>
      </c>
      <c r="AJ41">
        <v>97</v>
      </c>
      <c r="AK41">
        <v>113</v>
      </c>
      <c r="AL41">
        <v>114</v>
      </c>
      <c r="AM41">
        <v>97</v>
      </c>
      <c r="AN41">
        <v>113</v>
      </c>
      <c r="AO41">
        <v>114</v>
      </c>
      <c r="AP41">
        <f t="shared" si="0"/>
        <v>125</v>
      </c>
      <c r="AQ41">
        <v>125</v>
      </c>
      <c r="AR41">
        <v>125</v>
      </c>
      <c r="AS41">
        <v>125</v>
      </c>
      <c r="AU41" t="s">
        <v>3746</v>
      </c>
      <c r="AV41" t="s">
        <v>5658</v>
      </c>
      <c r="AW41">
        <v>20</v>
      </c>
    </row>
    <row r="42" spans="4:49" ht="13.5" customHeight="1">
      <c r="D42" t="s">
        <v>568</v>
      </c>
      <c r="E42" t="s">
        <v>5597</v>
      </c>
      <c r="F42" t="s">
        <v>943</v>
      </c>
      <c r="G42" s="126">
        <v>1.3</v>
      </c>
      <c r="H42">
        <v>111</v>
      </c>
      <c r="I42">
        <v>131</v>
      </c>
      <c r="J42">
        <v>130</v>
      </c>
      <c r="K42">
        <v>111</v>
      </c>
      <c r="L42">
        <v>131</v>
      </c>
      <c r="M42">
        <v>130</v>
      </c>
      <c r="N42">
        <v>132</v>
      </c>
      <c r="O42">
        <v>111</v>
      </c>
      <c r="P42">
        <v>131</v>
      </c>
      <c r="Q42">
        <v>130</v>
      </c>
      <c r="R42">
        <v>132</v>
      </c>
      <c r="S42">
        <v>111</v>
      </c>
      <c r="T42">
        <v>131</v>
      </c>
      <c r="U42">
        <v>130</v>
      </c>
      <c r="V42">
        <v>131</v>
      </c>
      <c r="W42">
        <v>130</v>
      </c>
      <c r="X42">
        <v>111</v>
      </c>
      <c r="Y42">
        <v>131</v>
      </c>
      <c r="Z42">
        <v>130</v>
      </c>
      <c r="AA42">
        <v>132</v>
      </c>
      <c r="AB42">
        <v>111</v>
      </c>
      <c r="AC42">
        <v>131</v>
      </c>
      <c r="AD42">
        <v>130</v>
      </c>
      <c r="AE42">
        <v>132</v>
      </c>
      <c r="AF42">
        <v>111</v>
      </c>
      <c r="AG42">
        <v>131</v>
      </c>
      <c r="AH42">
        <v>130</v>
      </c>
      <c r="AI42">
        <v>131</v>
      </c>
      <c r="AJ42">
        <v>111</v>
      </c>
      <c r="AK42">
        <v>131</v>
      </c>
      <c r="AL42">
        <v>130</v>
      </c>
      <c r="AM42">
        <v>111</v>
      </c>
      <c r="AN42">
        <v>131</v>
      </c>
      <c r="AO42">
        <v>130</v>
      </c>
      <c r="AP42">
        <f t="shared" si="0"/>
        <v>145</v>
      </c>
      <c r="AQ42">
        <v>145</v>
      </c>
      <c r="AR42">
        <v>145</v>
      </c>
      <c r="AS42">
        <v>145</v>
      </c>
      <c r="AU42" t="s">
        <v>568</v>
      </c>
      <c r="AV42" t="s">
        <v>5658</v>
      </c>
      <c r="AW42">
        <v>21</v>
      </c>
    </row>
    <row r="43" spans="4:49" ht="13.5" customHeight="1">
      <c r="D43" t="s">
        <v>3747</v>
      </c>
      <c r="E43" t="s">
        <v>5597</v>
      </c>
      <c r="F43" t="s">
        <v>943</v>
      </c>
      <c r="G43" s="126">
        <v>1.3</v>
      </c>
      <c r="H43">
        <v>111</v>
      </c>
      <c r="I43">
        <v>131</v>
      </c>
      <c r="J43">
        <v>130</v>
      </c>
      <c r="K43">
        <v>111</v>
      </c>
      <c r="L43">
        <v>131</v>
      </c>
      <c r="M43">
        <v>130</v>
      </c>
      <c r="N43">
        <v>132</v>
      </c>
      <c r="O43">
        <v>111</v>
      </c>
      <c r="P43">
        <v>131</v>
      </c>
      <c r="Q43">
        <v>130</v>
      </c>
      <c r="R43">
        <v>132</v>
      </c>
      <c r="S43">
        <v>111</v>
      </c>
      <c r="T43">
        <v>131</v>
      </c>
      <c r="U43">
        <v>130</v>
      </c>
      <c r="V43">
        <v>131</v>
      </c>
      <c r="W43">
        <v>130</v>
      </c>
      <c r="X43">
        <v>111</v>
      </c>
      <c r="Y43">
        <v>131</v>
      </c>
      <c r="Z43">
        <v>130</v>
      </c>
      <c r="AA43">
        <v>132</v>
      </c>
      <c r="AB43">
        <v>111</v>
      </c>
      <c r="AC43">
        <v>131</v>
      </c>
      <c r="AD43">
        <v>130</v>
      </c>
      <c r="AE43">
        <v>132</v>
      </c>
      <c r="AF43">
        <v>111</v>
      </c>
      <c r="AG43">
        <v>131</v>
      </c>
      <c r="AH43">
        <v>130</v>
      </c>
      <c r="AI43">
        <v>131</v>
      </c>
      <c r="AJ43">
        <v>111</v>
      </c>
      <c r="AK43">
        <v>131</v>
      </c>
      <c r="AL43">
        <v>130</v>
      </c>
      <c r="AM43">
        <v>111</v>
      </c>
      <c r="AN43">
        <v>131</v>
      </c>
      <c r="AO43">
        <v>130</v>
      </c>
      <c r="AP43">
        <f t="shared" si="0"/>
        <v>145</v>
      </c>
      <c r="AQ43">
        <v>145</v>
      </c>
      <c r="AR43">
        <v>145</v>
      </c>
      <c r="AS43">
        <v>145</v>
      </c>
      <c r="AU43" t="s">
        <v>3747</v>
      </c>
      <c r="AV43" t="s">
        <v>5658</v>
      </c>
      <c r="AW43">
        <v>21</v>
      </c>
    </row>
    <row r="44" spans="4:49" ht="13.5" customHeight="1">
      <c r="D44" t="s">
        <v>5539</v>
      </c>
      <c r="E44" t="s">
        <v>5597</v>
      </c>
      <c r="F44" t="s">
        <v>943</v>
      </c>
      <c r="G44" s="126">
        <v>1.4000000000000001</v>
      </c>
      <c r="H44">
        <v>118</v>
      </c>
      <c r="I44">
        <v>140</v>
      </c>
      <c r="J44">
        <v>139</v>
      </c>
      <c r="K44">
        <v>118</v>
      </c>
      <c r="L44">
        <v>140</v>
      </c>
      <c r="M44">
        <v>139</v>
      </c>
      <c r="N44">
        <v>141</v>
      </c>
      <c r="O44">
        <v>118</v>
      </c>
      <c r="P44">
        <v>140</v>
      </c>
      <c r="Q44">
        <v>139</v>
      </c>
      <c r="R44">
        <v>141</v>
      </c>
      <c r="S44">
        <v>118</v>
      </c>
      <c r="T44">
        <v>140</v>
      </c>
      <c r="U44">
        <v>139</v>
      </c>
      <c r="V44">
        <v>140</v>
      </c>
      <c r="W44">
        <v>139</v>
      </c>
      <c r="X44">
        <v>118</v>
      </c>
      <c r="Y44">
        <v>140</v>
      </c>
      <c r="Z44">
        <v>139</v>
      </c>
      <c r="AA44">
        <v>141</v>
      </c>
      <c r="AB44">
        <v>118</v>
      </c>
      <c r="AC44">
        <v>140</v>
      </c>
      <c r="AD44">
        <v>139</v>
      </c>
      <c r="AE44">
        <v>141</v>
      </c>
      <c r="AF44">
        <v>118</v>
      </c>
      <c r="AG44">
        <v>140</v>
      </c>
      <c r="AH44">
        <v>139</v>
      </c>
      <c r="AI44">
        <v>140</v>
      </c>
      <c r="AJ44">
        <v>118</v>
      </c>
      <c r="AK44">
        <v>140</v>
      </c>
      <c r="AL44">
        <v>139</v>
      </c>
      <c r="AM44">
        <v>118</v>
      </c>
      <c r="AN44">
        <v>140</v>
      </c>
      <c r="AO44">
        <v>139</v>
      </c>
      <c r="AP44">
        <f t="shared" si="0"/>
        <v>154</v>
      </c>
      <c r="AQ44">
        <v>154</v>
      </c>
      <c r="AR44">
        <v>154</v>
      </c>
      <c r="AS44">
        <v>154</v>
      </c>
      <c r="AU44" t="s">
        <v>5539</v>
      </c>
      <c r="AV44" t="s">
        <v>5658</v>
      </c>
      <c r="AW44">
        <v>22</v>
      </c>
    </row>
    <row r="45" spans="4:49" ht="13.5" customHeight="1">
      <c r="D45" t="s">
        <v>5540</v>
      </c>
      <c r="E45" t="s">
        <v>5597</v>
      </c>
      <c r="F45" t="s">
        <v>943</v>
      </c>
      <c r="G45" s="126">
        <v>1.4000000000000001</v>
      </c>
      <c r="H45">
        <v>118</v>
      </c>
      <c r="I45">
        <v>140</v>
      </c>
      <c r="J45">
        <v>139</v>
      </c>
      <c r="K45">
        <v>118</v>
      </c>
      <c r="L45">
        <v>140</v>
      </c>
      <c r="M45">
        <v>139</v>
      </c>
      <c r="N45">
        <v>141</v>
      </c>
      <c r="O45">
        <v>118</v>
      </c>
      <c r="P45">
        <v>140</v>
      </c>
      <c r="Q45">
        <v>139</v>
      </c>
      <c r="R45">
        <v>141</v>
      </c>
      <c r="S45">
        <v>118</v>
      </c>
      <c r="T45">
        <v>140</v>
      </c>
      <c r="U45">
        <v>139</v>
      </c>
      <c r="V45">
        <v>140</v>
      </c>
      <c r="W45">
        <v>139</v>
      </c>
      <c r="X45">
        <v>118</v>
      </c>
      <c r="Y45">
        <v>140</v>
      </c>
      <c r="Z45">
        <v>139</v>
      </c>
      <c r="AA45">
        <v>141</v>
      </c>
      <c r="AB45">
        <v>118</v>
      </c>
      <c r="AC45">
        <v>140</v>
      </c>
      <c r="AD45">
        <v>139</v>
      </c>
      <c r="AE45">
        <v>141</v>
      </c>
      <c r="AF45">
        <v>118</v>
      </c>
      <c r="AG45">
        <v>140</v>
      </c>
      <c r="AH45">
        <v>139</v>
      </c>
      <c r="AI45">
        <v>140</v>
      </c>
      <c r="AJ45">
        <v>118</v>
      </c>
      <c r="AK45">
        <v>140</v>
      </c>
      <c r="AL45">
        <v>139</v>
      </c>
      <c r="AM45">
        <v>118</v>
      </c>
      <c r="AN45">
        <v>140</v>
      </c>
      <c r="AO45">
        <v>139</v>
      </c>
      <c r="AP45">
        <f t="shared" si="0"/>
        <v>154</v>
      </c>
      <c r="AQ45">
        <v>154</v>
      </c>
      <c r="AR45">
        <v>154</v>
      </c>
      <c r="AS45">
        <v>154</v>
      </c>
      <c r="AU45" t="s">
        <v>5540</v>
      </c>
      <c r="AV45" t="s">
        <v>5658</v>
      </c>
      <c r="AW45">
        <v>22</v>
      </c>
    </row>
    <row r="46" spans="4:49" ht="13.5" customHeight="1">
      <c r="D46" t="s">
        <v>569</v>
      </c>
      <c r="E46" t="s">
        <v>5597</v>
      </c>
      <c r="F46" t="s">
        <v>943</v>
      </c>
      <c r="G46" s="126">
        <v>1.5</v>
      </c>
      <c r="H46">
        <v>125</v>
      </c>
      <c r="I46">
        <v>148</v>
      </c>
      <c r="J46">
        <v>147</v>
      </c>
      <c r="K46">
        <v>125</v>
      </c>
      <c r="L46">
        <v>148</v>
      </c>
      <c r="M46">
        <v>147</v>
      </c>
      <c r="N46">
        <v>149</v>
      </c>
      <c r="O46">
        <v>125</v>
      </c>
      <c r="P46">
        <v>148</v>
      </c>
      <c r="Q46">
        <v>147</v>
      </c>
      <c r="R46">
        <v>149</v>
      </c>
      <c r="S46">
        <v>125</v>
      </c>
      <c r="T46">
        <v>148</v>
      </c>
      <c r="U46">
        <v>147</v>
      </c>
      <c r="V46">
        <v>148</v>
      </c>
      <c r="W46">
        <v>147</v>
      </c>
      <c r="X46">
        <v>125</v>
      </c>
      <c r="Y46">
        <v>148</v>
      </c>
      <c r="Z46">
        <v>147</v>
      </c>
      <c r="AA46">
        <v>149</v>
      </c>
      <c r="AB46">
        <v>125</v>
      </c>
      <c r="AC46">
        <v>148</v>
      </c>
      <c r="AD46">
        <v>147</v>
      </c>
      <c r="AE46">
        <v>149</v>
      </c>
      <c r="AF46">
        <v>125</v>
      </c>
      <c r="AG46">
        <v>148</v>
      </c>
      <c r="AH46">
        <v>147</v>
      </c>
      <c r="AI46">
        <v>148</v>
      </c>
      <c r="AJ46">
        <v>125</v>
      </c>
      <c r="AK46">
        <v>148</v>
      </c>
      <c r="AL46">
        <v>147</v>
      </c>
      <c r="AM46">
        <v>125</v>
      </c>
      <c r="AN46">
        <v>148</v>
      </c>
      <c r="AO46">
        <v>147</v>
      </c>
      <c r="AP46">
        <f t="shared" si="0"/>
        <v>163</v>
      </c>
      <c r="AQ46">
        <v>163</v>
      </c>
      <c r="AR46">
        <v>163</v>
      </c>
      <c r="AS46">
        <v>163</v>
      </c>
      <c r="AU46" t="s">
        <v>569</v>
      </c>
      <c r="AV46" t="s">
        <v>5658</v>
      </c>
      <c r="AW46">
        <v>23</v>
      </c>
    </row>
    <row r="47" spans="4:49" ht="13.5" customHeight="1">
      <c r="D47" t="s">
        <v>3748</v>
      </c>
      <c r="E47" t="s">
        <v>5597</v>
      </c>
      <c r="F47" t="s">
        <v>943</v>
      </c>
      <c r="G47" s="126">
        <v>1.5</v>
      </c>
      <c r="H47">
        <v>125</v>
      </c>
      <c r="I47">
        <v>148</v>
      </c>
      <c r="J47">
        <v>147</v>
      </c>
      <c r="K47">
        <v>125</v>
      </c>
      <c r="L47">
        <v>148</v>
      </c>
      <c r="M47">
        <v>147</v>
      </c>
      <c r="N47">
        <v>149</v>
      </c>
      <c r="O47">
        <v>125</v>
      </c>
      <c r="P47">
        <v>148</v>
      </c>
      <c r="Q47">
        <v>147</v>
      </c>
      <c r="R47">
        <v>149</v>
      </c>
      <c r="S47">
        <v>125</v>
      </c>
      <c r="T47">
        <v>148</v>
      </c>
      <c r="U47">
        <v>147</v>
      </c>
      <c r="V47">
        <v>148</v>
      </c>
      <c r="W47">
        <v>147</v>
      </c>
      <c r="X47">
        <v>125</v>
      </c>
      <c r="Y47">
        <v>148</v>
      </c>
      <c r="Z47">
        <v>147</v>
      </c>
      <c r="AA47">
        <v>149</v>
      </c>
      <c r="AB47">
        <v>125</v>
      </c>
      <c r="AC47">
        <v>148</v>
      </c>
      <c r="AD47">
        <v>147</v>
      </c>
      <c r="AE47">
        <v>149</v>
      </c>
      <c r="AF47">
        <v>125</v>
      </c>
      <c r="AG47">
        <v>148</v>
      </c>
      <c r="AH47">
        <v>147</v>
      </c>
      <c r="AI47">
        <v>148</v>
      </c>
      <c r="AJ47">
        <v>125</v>
      </c>
      <c r="AK47">
        <v>148</v>
      </c>
      <c r="AL47">
        <v>147</v>
      </c>
      <c r="AM47">
        <v>125</v>
      </c>
      <c r="AN47">
        <v>148</v>
      </c>
      <c r="AO47">
        <v>147</v>
      </c>
      <c r="AP47">
        <f t="shared" si="0"/>
        <v>163</v>
      </c>
      <c r="AQ47">
        <v>163</v>
      </c>
      <c r="AR47">
        <v>163</v>
      </c>
      <c r="AS47">
        <v>163</v>
      </c>
      <c r="AU47" t="s">
        <v>3748</v>
      </c>
      <c r="AV47" t="s">
        <v>5658</v>
      </c>
      <c r="AW47">
        <v>23</v>
      </c>
    </row>
    <row r="48" spans="4:49" ht="13.5" customHeight="1">
      <c r="D48" t="s">
        <v>3166</v>
      </c>
      <c r="E48" t="s">
        <v>5597</v>
      </c>
      <c r="F48" t="s">
        <v>943</v>
      </c>
      <c r="G48" s="126">
        <v>1.7000000000000002</v>
      </c>
      <c r="H48">
        <v>130</v>
      </c>
      <c r="I48">
        <v>156</v>
      </c>
      <c r="J48">
        <v>154</v>
      </c>
      <c r="K48">
        <v>130</v>
      </c>
      <c r="L48">
        <v>156</v>
      </c>
      <c r="M48">
        <v>154</v>
      </c>
      <c r="N48">
        <v>156</v>
      </c>
      <c r="O48">
        <v>130</v>
      </c>
      <c r="P48">
        <v>156</v>
      </c>
      <c r="Q48">
        <v>154</v>
      </c>
      <c r="R48">
        <v>156</v>
      </c>
      <c r="S48">
        <v>130</v>
      </c>
      <c r="T48">
        <v>156</v>
      </c>
      <c r="U48">
        <v>154</v>
      </c>
      <c r="V48">
        <v>156</v>
      </c>
      <c r="W48">
        <v>154</v>
      </c>
      <c r="X48">
        <v>130</v>
      </c>
      <c r="Y48">
        <v>156</v>
      </c>
      <c r="Z48">
        <v>154</v>
      </c>
      <c r="AA48">
        <v>156</v>
      </c>
      <c r="AB48">
        <v>130</v>
      </c>
      <c r="AC48">
        <v>156</v>
      </c>
      <c r="AD48">
        <v>154</v>
      </c>
      <c r="AE48">
        <v>156</v>
      </c>
      <c r="AF48">
        <v>130</v>
      </c>
      <c r="AG48">
        <v>156</v>
      </c>
      <c r="AH48">
        <v>154</v>
      </c>
      <c r="AI48">
        <v>156</v>
      </c>
      <c r="AJ48">
        <v>130</v>
      </c>
      <c r="AK48">
        <v>156</v>
      </c>
      <c r="AL48">
        <v>154</v>
      </c>
      <c r="AM48">
        <v>130</v>
      </c>
      <c r="AN48">
        <v>156</v>
      </c>
      <c r="AO48">
        <v>154</v>
      </c>
      <c r="AP48">
        <f t="shared" si="0"/>
        <v>172</v>
      </c>
      <c r="AQ48">
        <v>172</v>
      </c>
      <c r="AR48">
        <v>172</v>
      </c>
      <c r="AS48">
        <v>172</v>
      </c>
      <c r="AU48" t="s">
        <v>3166</v>
      </c>
      <c r="AV48" t="s">
        <v>5658</v>
      </c>
      <c r="AW48">
        <v>24</v>
      </c>
    </row>
    <row r="49" spans="4:49" ht="13.5" customHeight="1">
      <c r="D49" t="s">
        <v>3749</v>
      </c>
      <c r="E49" t="s">
        <v>5597</v>
      </c>
      <c r="F49" t="s">
        <v>943</v>
      </c>
      <c r="G49" s="126">
        <v>1.7000000000000002</v>
      </c>
      <c r="H49">
        <v>130</v>
      </c>
      <c r="I49">
        <v>156</v>
      </c>
      <c r="J49">
        <v>154</v>
      </c>
      <c r="K49">
        <v>130</v>
      </c>
      <c r="L49">
        <v>156</v>
      </c>
      <c r="M49">
        <v>154</v>
      </c>
      <c r="N49">
        <v>156</v>
      </c>
      <c r="O49">
        <v>130</v>
      </c>
      <c r="P49">
        <v>156</v>
      </c>
      <c r="Q49">
        <v>154</v>
      </c>
      <c r="R49">
        <v>156</v>
      </c>
      <c r="S49">
        <v>130</v>
      </c>
      <c r="T49">
        <v>156</v>
      </c>
      <c r="U49">
        <v>154</v>
      </c>
      <c r="V49">
        <v>156</v>
      </c>
      <c r="W49">
        <v>154</v>
      </c>
      <c r="X49">
        <v>130</v>
      </c>
      <c r="Y49">
        <v>156</v>
      </c>
      <c r="Z49">
        <v>154</v>
      </c>
      <c r="AA49">
        <v>156</v>
      </c>
      <c r="AB49">
        <v>130</v>
      </c>
      <c r="AC49">
        <v>156</v>
      </c>
      <c r="AD49">
        <v>154</v>
      </c>
      <c r="AE49">
        <v>156</v>
      </c>
      <c r="AF49">
        <v>130</v>
      </c>
      <c r="AG49">
        <v>156</v>
      </c>
      <c r="AH49">
        <v>154</v>
      </c>
      <c r="AI49">
        <v>156</v>
      </c>
      <c r="AJ49">
        <v>130</v>
      </c>
      <c r="AK49">
        <v>156</v>
      </c>
      <c r="AL49">
        <v>154</v>
      </c>
      <c r="AM49">
        <v>130</v>
      </c>
      <c r="AN49">
        <v>156</v>
      </c>
      <c r="AO49">
        <v>154</v>
      </c>
      <c r="AP49">
        <f t="shared" si="0"/>
        <v>172</v>
      </c>
      <c r="AQ49">
        <v>172</v>
      </c>
      <c r="AR49">
        <v>172</v>
      </c>
      <c r="AS49">
        <v>172</v>
      </c>
      <c r="AU49" t="s">
        <v>3749</v>
      </c>
      <c r="AV49" t="s">
        <v>5658</v>
      </c>
      <c r="AW49">
        <v>24</v>
      </c>
    </row>
    <row r="50" spans="4:49" ht="13.5" customHeight="1">
      <c r="D50" t="s">
        <v>570</v>
      </c>
      <c r="E50" t="s">
        <v>5597</v>
      </c>
      <c r="F50" t="s">
        <v>943</v>
      </c>
      <c r="G50" s="126">
        <v>1.8</v>
      </c>
      <c r="H50">
        <v>139</v>
      </c>
      <c r="I50">
        <v>167</v>
      </c>
      <c r="J50">
        <v>163</v>
      </c>
      <c r="K50">
        <v>139</v>
      </c>
      <c r="L50">
        <v>167</v>
      </c>
      <c r="M50">
        <v>163</v>
      </c>
      <c r="N50">
        <v>167</v>
      </c>
      <c r="O50">
        <v>139</v>
      </c>
      <c r="P50">
        <v>167</v>
      </c>
      <c r="Q50">
        <v>163</v>
      </c>
      <c r="R50">
        <v>167</v>
      </c>
      <c r="S50">
        <v>139</v>
      </c>
      <c r="T50">
        <v>167</v>
      </c>
      <c r="U50">
        <v>163</v>
      </c>
      <c r="V50">
        <v>167</v>
      </c>
      <c r="W50">
        <v>163</v>
      </c>
      <c r="X50">
        <v>139</v>
      </c>
      <c r="Y50">
        <v>167</v>
      </c>
      <c r="Z50">
        <v>163</v>
      </c>
      <c r="AA50">
        <v>167</v>
      </c>
      <c r="AB50">
        <v>139</v>
      </c>
      <c r="AC50">
        <v>167</v>
      </c>
      <c r="AD50">
        <v>163</v>
      </c>
      <c r="AE50">
        <v>167</v>
      </c>
      <c r="AF50">
        <v>139</v>
      </c>
      <c r="AG50">
        <v>167</v>
      </c>
      <c r="AH50">
        <v>163</v>
      </c>
      <c r="AI50">
        <v>167</v>
      </c>
      <c r="AJ50">
        <v>139</v>
      </c>
      <c r="AK50">
        <v>167</v>
      </c>
      <c r="AL50">
        <v>163</v>
      </c>
      <c r="AM50">
        <v>139</v>
      </c>
      <c r="AN50">
        <v>167</v>
      </c>
      <c r="AO50">
        <v>163</v>
      </c>
      <c r="AP50">
        <f t="shared" si="0"/>
        <v>184</v>
      </c>
      <c r="AQ50">
        <v>184</v>
      </c>
      <c r="AR50">
        <v>184</v>
      </c>
      <c r="AS50">
        <v>184</v>
      </c>
      <c r="AU50" t="s">
        <v>570</v>
      </c>
      <c r="AV50" t="s">
        <v>5658</v>
      </c>
      <c r="AW50">
        <v>25</v>
      </c>
    </row>
    <row r="51" spans="4:49" ht="13.5" customHeight="1">
      <c r="D51" t="s">
        <v>3750</v>
      </c>
      <c r="E51" t="s">
        <v>5597</v>
      </c>
      <c r="F51" t="s">
        <v>943</v>
      </c>
      <c r="G51" s="126">
        <v>1.8</v>
      </c>
      <c r="H51">
        <v>139</v>
      </c>
      <c r="I51">
        <v>167</v>
      </c>
      <c r="J51">
        <v>163</v>
      </c>
      <c r="K51">
        <v>139</v>
      </c>
      <c r="L51">
        <v>167</v>
      </c>
      <c r="M51">
        <v>163</v>
      </c>
      <c r="N51">
        <v>167</v>
      </c>
      <c r="O51">
        <v>139</v>
      </c>
      <c r="P51">
        <v>167</v>
      </c>
      <c r="Q51">
        <v>163</v>
      </c>
      <c r="R51">
        <v>167</v>
      </c>
      <c r="S51">
        <v>139</v>
      </c>
      <c r="T51">
        <v>167</v>
      </c>
      <c r="U51">
        <v>163</v>
      </c>
      <c r="V51">
        <v>167</v>
      </c>
      <c r="W51">
        <v>163</v>
      </c>
      <c r="X51">
        <v>139</v>
      </c>
      <c r="Y51">
        <v>167</v>
      </c>
      <c r="Z51">
        <v>163</v>
      </c>
      <c r="AA51">
        <v>167</v>
      </c>
      <c r="AB51">
        <v>139</v>
      </c>
      <c r="AC51">
        <v>167</v>
      </c>
      <c r="AD51">
        <v>163</v>
      </c>
      <c r="AE51">
        <v>167</v>
      </c>
      <c r="AF51">
        <v>139</v>
      </c>
      <c r="AG51">
        <v>167</v>
      </c>
      <c r="AH51">
        <v>163</v>
      </c>
      <c r="AI51">
        <v>167</v>
      </c>
      <c r="AJ51">
        <v>139</v>
      </c>
      <c r="AK51">
        <v>167</v>
      </c>
      <c r="AL51">
        <v>163</v>
      </c>
      <c r="AM51">
        <v>139</v>
      </c>
      <c r="AN51">
        <v>167</v>
      </c>
      <c r="AO51">
        <v>163</v>
      </c>
      <c r="AP51">
        <f t="shared" si="0"/>
        <v>184</v>
      </c>
      <c r="AQ51">
        <v>184</v>
      </c>
      <c r="AR51">
        <v>184</v>
      </c>
      <c r="AS51">
        <v>184</v>
      </c>
      <c r="AU51" t="s">
        <v>3750</v>
      </c>
      <c r="AV51" t="s">
        <v>5658</v>
      </c>
      <c r="AW51">
        <v>25</v>
      </c>
    </row>
    <row r="52" spans="4:49" ht="13.5" customHeight="1">
      <c r="D52" t="s">
        <v>1956</v>
      </c>
      <c r="E52" t="s">
        <v>5597</v>
      </c>
      <c r="F52" t="s">
        <v>1161</v>
      </c>
      <c r="G52" s="126">
        <v>0.30000000000000004</v>
      </c>
      <c r="H52">
        <v>60</v>
      </c>
      <c r="I52">
        <v>64</v>
      </c>
      <c r="J52">
        <v>69</v>
      </c>
      <c r="K52">
        <v>60</v>
      </c>
      <c r="L52">
        <v>64</v>
      </c>
      <c r="M52">
        <v>69</v>
      </c>
      <c r="N52">
        <v>64</v>
      </c>
      <c r="O52">
        <v>60</v>
      </c>
      <c r="P52">
        <v>64</v>
      </c>
      <c r="Q52">
        <v>69</v>
      </c>
      <c r="R52">
        <v>64</v>
      </c>
      <c r="S52">
        <v>60</v>
      </c>
      <c r="T52">
        <v>64</v>
      </c>
      <c r="U52">
        <v>69</v>
      </c>
      <c r="V52">
        <v>64</v>
      </c>
      <c r="W52">
        <v>69</v>
      </c>
      <c r="X52">
        <v>60</v>
      </c>
      <c r="Y52">
        <v>64</v>
      </c>
      <c r="Z52">
        <v>69</v>
      </c>
      <c r="AA52">
        <v>64</v>
      </c>
      <c r="AB52">
        <v>60</v>
      </c>
      <c r="AC52">
        <v>64</v>
      </c>
      <c r="AD52">
        <v>69</v>
      </c>
      <c r="AE52">
        <v>64</v>
      </c>
      <c r="AF52">
        <v>60</v>
      </c>
      <c r="AG52">
        <v>64</v>
      </c>
      <c r="AH52">
        <v>69</v>
      </c>
      <c r="AI52">
        <v>64</v>
      </c>
      <c r="AJ52">
        <v>60</v>
      </c>
      <c r="AK52">
        <v>64</v>
      </c>
      <c r="AL52">
        <v>69</v>
      </c>
      <c r="AM52">
        <v>60</v>
      </c>
      <c r="AN52">
        <v>64</v>
      </c>
      <c r="AO52">
        <v>69</v>
      </c>
      <c r="AP52">
        <f t="shared" si="0"/>
        <v>71</v>
      </c>
      <c r="AQ52">
        <v>71</v>
      </c>
      <c r="AR52">
        <v>71</v>
      </c>
      <c r="AS52">
        <v>71</v>
      </c>
      <c r="AU52" t="s">
        <v>1956</v>
      </c>
      <c r="AV52" t="s">
        <v>5658</v>
      </c>
      <c r="AW52">
        <v>26</v>
      </c>
    </row>
    <row r="53" spans="4:49" ht="13.5" customHeight="1">
      <c r="D53" t="s">
        <v>3755</v>
      </c>
      <c r="E53" t="s">
        <v>5597</v>
      </c>
      <c r="F53" t="s">
        <v>1161</v>
      </c>
      <c r="G53" s="126">
        <v>0.30000000000000004</v>
      </c>
      <c r="H53">
        <v>60</v>
      </c>
      <c r="I53">
        <v>64</v>
      </c>
      <c r="J53">
        <v>69</v>
      </c>
      <c r="K53">
        <v>60</v>
      </c>
      <c r="L53">
        <v>64</v>
      </c>
      <c r="M53">
        <v>69</v>
      </c>
      <c r="N53">
        <v>64</v>
      </c>
      <c r="O53">
        <v>60</v>
      </c>
      <c r="P53">
        <v>64</v>
      </c>
      <c r="Q53">
        <v>69</v>
      </c>
      <c r="R53">
        <v>64</v>
      </c>
      <c r="S53">
        <v>60</v>
      </c>
      <c r="T53">
        <v>64</v>
      </c>
      <c r="U53">
        <v>69</v>
      </c>
      <c r="V53">
        <v>64</v>
      </c>
      <c r="W53">
        <v>69</v>
      </c>
      <c r="X53">
        <v>60</v>
      </c>
      <c r="Y53">
        <v>64</v>
      </c>
      <c r="Z53">
        <v>69</v>
      </c>
      <c r="AA53">
        <v>64</v>
      </c>
      <c r="AB53">
        <v>60</v>
      </c>
      <c r="AC53">
        <v>64</v>
      </c>
      <c r="AD53">
        <v>69</v>
      </c>
      <c r="AE53">
        <v>64</v>
      </c>
      <c r="AF53">
        <v>60</v>
      </c>
      <c r="AG53">
        <v>64</v>
      </c>
      <c r="AH53">
        <v>69</v>
      </c>
      <c r="AI53">
        <v>64</v>
      </c>
      <c r="AJ53">
        <v>60</v>
      </c>
      <c r="AK53">
        <v>64</v>
      </c>
      <c r="AL53">
        <v>69</v>
      </c>
      <c r="AM53">
        <v>60</v>
      </c>
      <c r="AN53">
        <v>64</v>
      </c>
      <c r="AO53">
        <v>69</v>
      </c>
      <c r="AP53">
        <f t="shared" si="0"/>
        <v>71</v>
      </c>
      <c r="AQ53">
        <v>71</v>
      </c>
      <c r="AR53">
        <v>71</v>
      </c>
      <c r="AS53">
        <v>71</v>
      </c>
      <c r="AU53" t="s">
        <v>3755</v>
      </c>
      <c r="AV53" t="s">
        <v>5658</v>
      </c>
      <c r="AW53">
        <v>26</v>
      </c>
    </row>
    <row r="54" spans="4:49" ht="13.5" customHeight="1">
      <c r="D54" t="s">
        <v>1957</v>
      </c>
      <c r="E54" t="s">
        <v>5597</v>
      </c>
      <c r="F54" t="s">
        <v>1161</v>
      </c>
      <c r="G54" s="126">
        <v>0.4</v>
      </c>
      <c r="H54">
        <v>73</v>
      </c>
      <c r="I54">
        <v>80</v>
      </c>
      <c r="J54">
        <v>85</v>
      </c>
      <c r="K54">
        <v>73</v>
      </c>
      <c r="L54">
        <v>80</v>
      </c>
      <c r="M54">
        <v>85</v>
      </c>
      <c r="N54">
        <v>78</v>
      </c>
      <c r="O54">
        <v>73</v>
      </c>
      <c r="P54">
        <v>80</v>
      </c>
      <c r="Q54">
        <v>85</v>
      </c>
      <c r="R54">
        <v>78</v>
      </c>
      <c r="S54">
        <v>73</v>
      </c>
      <c r="T54">
        <v>80</v>
      </c>
      <c r="U54">
        <v>85</v>
      </c>
      <c r="V54">
        <v>80</v>
      </c>
      <c r="W54">
        <v>85</v>
      </c>
      <c r="X54">
        <v>73</v>
      </c>
      <c r="Y54">
        <v>80</v>
      </c>
      <c r="Z54">
        <v>85</v>
      </c>
      <c r="AA54">
        <v>78</v>
      </c>
      <c r="AB54">
        <v>73</v>
      </c>
      <c r="AC54">
        <v>80</v>
      </c>
      <c r="AD54">
        <v>85</v>
      </c>
      <c r="AE54">
        <v>78</v>
      </c>
      <c r="AF54">
        <v>73</v>
      </c>
      <c r="AG54">
        <v>80</v>
      </c>
      <c r="AH54">
        <v>85</v>
      </c>
      <c r="AI54">
        <v>80</v>
      </c>
      <c r="AJ54">
        <v>73</v>
      </c>
      <c r="AK54">
        <v>80</v>
      </c>
      <c r="AL54">
        <v>85</v>
      </c>
      <c r="AM54">
        <v>73</v>
      </c>
      <c r="AN54">
        <v>80</v>
      </c>
      <c r="AO54">
        <v>85</v>
      </c>
      <c r="AP54">
        <f t="shared" si="0"/>
        <v>88</v>
      </c>
      <c r="AQ54">
        <v>88</v>
      </c>
      <c r="AR54">
        <v>88</v>
      </c>
      <c r="AS54">
        <v>88</v>
      </c>
      <c r="AU54" t="s">
        <v>1957</v>
      </c>
      <c r="AV54" t="s">
        <v>5658</v>
      </c>
      <c r="AW54">
        <v>27</v>
      </c>
    </row>
    <row r="55" spans="4:49" ht="13.5" customHeight="1">
      <c r="D55" t="s">
        <v>3756</v>
      </c>
      <c r="E55" t="s">
        <v>5597</v>
      </c>
      <c r="F55" t="s">
        <v>1161</v>
      </c>
      <c r="G55" s="126">
        <v>0.4</v>
      </c>
      <c r="H55">
        <v>73</v>
      </c>
      <c r="I55">
        <v>80</v>
      </c>
      <c r="J55">
        <v>85</v>
      </c>
      <c r="K55">
        <v>73</v>
      </c>
      <c r="L55">
        <v>80</v>
      </c>
      <c r="M55">
        <v>85</v>
      </c>
      <c r="N55">
        <v>78</v>
      </c>
      <c r="O55">
        <v>73</v>
      </c>
      <c r="P55">
        <v>80</v>
      </c>
      <c r="Q55">
        <v>85</v>
      </c>
      <c r="R55">
        <v>78</v>
      </c>
      <c r="S55">
        <v>73</v>
      </c>
      <c r="T55">
        <v>80</v>
      </c>
      <c r="U55">
        <v>85</v>
      </c>
      <c r="V55">
        <v>80</v>
      </c>
      <c r="W55">
        <v>85</v>
      </c>
      <c r="X55">
        <v>73</v>
      </c>
      <c r="Y55">
        <v>80</v>
      </c>
      <c r="Z55">
        <v>85</v>
      </c>
      <c r="AA55">
        <v>78</v>
      </c>
      <c r="AB55">
        <v>73</v>
      </c>
      <c r="AC55">
        <v>80</v>
      </c>
      <c r="AD55">
        <v>85</v>
      </c>
      <c r="AE55">
        <v>78</v>
      </c>
      <c r="AF55">
        <v>73</v>
      </c>
      <c r="AG55">
        <v>80</v>
      </c>
      <c r="AH55">
        <v>85</v>
      </c>
      <c r="AI55">
        <v>80</v>
      </c>
      <c r="AJ55">
        <v>73</v>
      </c>
      <c r="AK55">
        <v>80</v>
      </c>
      <c r="AL55">
        <v>85</v>
      </c>
      <c r="AM55">
        <v>73</v>
      </c>
      <c r="AN55">
        <v>80</v>
      </c>
      <c r="AO55">
        <v>85</v>
      </c>
      <c r="AP55">
        <f t="shared" si="0"/>
        <v>88</v>
      </c>
      <c r="AQ55">
        <v>88</v>
      </c>
      <c r="AR55">
        <v>88</v>
      </c>
      <c r="AS55">
        <v>88</v>
      </c>
      <c r="AU55" t="s">
        <v>3756</v>
      </c>
      <c r="AV55" t="s">
        <v>5658</v>
      </c>
      <c r="AW55">
        <v>27</v>
      </c>
    </row>
    <row r="56" spans="4:49" ht="13.5" customHeight="1">
      <c r="D56" t="s">
        <v>1958</v>
      </c>
      <c r="E56" t="s">
        <v>5597</v>
      </c>
      <c r="F56" t="s">
        <v>1161</v>
      </c>
      <c r="G56" s="126">
        <v>0.5</v>
      </c>
      <c r="H56">
        <v>84</v>
      </c>
      <c r="I56">
        <v>93</v>
      </c>
      <c r="J56">
        <v>98</v>
      </c>
      <c r="K56">
        <v>84</v>
      </c>
      <c r="L56">
        <v>93</v>
      </c>
      <c r="M56">
        <v>98</v>
      </c>
      <c r="N56">
        <v>90</v>
      </c>
      <c r="O56">
        <v>84</v>
      </c>
      <c r="P56">
        <v>93</v>
      </c>
      <c r="Q56">
        <v>98</v>
      </c>
      <c r="R56">
        <v>90</v>
      </c>
      <c r="S56">
        <v>84</v>
      </c>
      <c r="T56">
        <v>93</v>
      </c>
      <c r="U56">
        <v>98</v>
      </c>
      <c r="V56">
        <v>93</v>
      </c>
      <c r="W56">
        <v>98</v>
      </c>
      <c r="X56">
        <v>84</v>
      </c>
      <c r="Y56">
        <v>93</v>
      </c>
      <c r="Z56">
        <v>98</v>
      </c>
      <c r="AA56">
        <v>90</v>
      </c>
      <c r="AB56">
        <v>84</v>
      </c>
      <c r="AC56">
        <v>93</v>
      </c>
      <c r="AD56">
        <v>98</v>
      </c>
      <c r="AE56">
        <v>90</v>
      </c>
      <c r="AF56">
        <v>84</v>
      </c>
      <c r="AG56">
        <v>93</v>
      </c>
      <c r="AH56">
        <v>98</v>
      </c>
      <c r="AI56">
        <v>93</v>
      </c>
      <c r="AJ56">
        <v>84</v>
      </c>
      <c r="AK56">
        <v>93</v>
      </c>
      <c r="AL56">
        <v>98</v>
      </c>
      <c r="AM56">
        <v>84</v>
      </c>
      <c r="AN56">
        <v>93</v>
      </c>
      <c r="AO56">
        <v>98</v>
      </c>
      <c r="AP56">
        <f t="shared" si="0"/>
        <v>103</v>
      </c>
      <c r="AQ56">
        <v>103</v>
      </c>
      <c r="AR56">
        <v>103</v>
      </c>
      <c r="AS56">
        <v>103</v>
      </c>
      <c r="AU56" t="s">
        <v>1958</v>
      </c>
      <c r="AV56" t="s">
        <v>5658</v>
      </c>
      <c r="AW56">
        <v>28</v>
      </c>
    </row>
    <row r="57" spans="4:49" ht="13.5" customHeight="1">
      <c r="D57" t="s">
        <v>3757</v>
      </c>
      <c r="E57" t="s">
        <v>5597</v>
      </c>
      <c r="F57" t="s">
        <v>1161</v>
      </c>
      <c r="G57" s="126">
        <v>0.5</v>
      </c>
      <c r="H57">
        <v>84</v>
      </c>
      <c r="I57">
        <v>93</v>
      </c>
      <c r="J57">
        <v>98</v>
      </c>
      <c r="K57">
        <v>84</v>
      </c>
      <c r="L57">
        <v>93</v>
      </c>
      <c r="M57">
        <v>98</v>
      </c>
      <c r="N57">
        <v>90</v>
      </c>
      <c r="O57">
        <v>84</v>
      </c>
      <c r="P57">
        <v>93</v>
      </c>
      <c r="Q57">
        <v>98</v>
      </c>
      <c r="R57">
        <v>90</v>
      </c>
      <c r="S57">
        <v>84</v>
      </c>
      <c r="T57">
        <v>93</v>
      </c>
      <c r="U57">
        <v>98</v>
      </c>
      <c r="V57">
        <v>93</v>
      </c>
      <c r="W57">
        <v>98</v>
      </c>
      <c r="X57">
        <v>84</v>
      </c>
      <c r="Y57">
        <v>93</v>
      </c>
      <c r="Z57">
        <v>98</v>
      </c>
      <c r="AA57">
        <v>90</v>
      </c>
      <c r="AB57">
        <v>84</v>
      </c>
      <c r="AC57">
        <v>93</v>
      </c>
      <c r="AD57">
        <v>98</v>
      </c>
      <c r="AE57">
        <v>90</v>
      </c>
      <c r="AF57">
        <v>84</v>
      </c>
      <c r="AG57">
        <v>93</v>
      </c>
      <c r="AH57">
        <v>98</v>
      </c>
      <c r="AI57">
        <v>93</v>
      </c>
      <c r="AJ57">
        <v>84</v>
      </c>
      <c r="AK57">
        <v>93</v>
      </c>
      <c r="AL57">
        <v>98</v>
      </c>
      <c r="AM57">
        <v>84</v>
      </c>
      <c r="AN57">
        <v>93</v>
      </c>
      <c r="AO57">
        <v>98</v>
      </c>
      <c r="AP57">
        <f t="shared" si="0"/>
        <v>103</v>
      </c>
      <c r="AQ57">
        <v>103</v>
      </c>
      <c r="AR57">
        <v>103</v>
      </c>
      <c r="AS57">
        <v>103</v>
      </c>
      <c r="AU57" t="s">
        <v>3757</v>
      </c>
      <c r="AV57" t="s">
        <v>5658</v>
      </c>
      <c r="AW57">
        <v>28</v>
      </c>
    </row>
    <row r="58" spans="4:49" ht="13.5" customHeight="1">
      <c r="D58" t="s">
        <v>1959</v>
      </c>
      <c r="E58" t="s">
        <v>5597</v>
      </c>
      <c r="F58" t="s">
        <v>1161</v>
      </c>
      <c r="G58" s="126">
        <v>0.7</v>
      </c>
      <c r="H58">
        <v>97</v>
      </c>
      <c r="I58">
        <v>108</v>
      </c>
      <c r="J58">
        <v>114</v>
      </c>
      <c r="K58">
        <v>97</v>
      </c>
      <c r="L58">
        <v>108</v>
      </c>
      <c r="M58">
        <v>114</v>
      </c>
      <c r="N58">
        <v>104</v>
      </c>
      <c r="O58">
        <v>97</v>
      </c>
      <c r="P58">
        <v>108</v>
      </c>
      <c r="Q58">
        <v>114</v>
      </c>
      <c r="R58">
        <v>104</v>
      </c>
      <c r="S58">
        <v>97</v>
      </c>
      <c r="T58">
        <v>108</v>
      </c>
      <c r="U58">
        <v>114</v>
      </c>
      <c r="V58">
        <v>108</v>
      </c>
      <c r="W58">
        <v>114</v>
      </c>
      <c r="X58">
        <v>97</v>
      </c>
      <c r="Y58">
        <v>108</v>
      </c>
      <c r="Z58">
        <v>114</v>
      </c>
      <c r="AA58">
        <v>104</v>
      </c>
      <c r="AB58">
        <v>97</v>
      </c>
      <c r="AC58">
        <v>108</v>
      </c>
      <c r="AD58">
        <v>114</v>
      </c>
      <c r="AE58">
        <v>104</v>
      </c>
      <c r="AF58">
        <v>97</v>
      </c>
      <c r="AG58">
        <v>108</v>
      </c>
      <c r="AH58">
        <v>114</v>
      </c>
      <c r="AI58">
        <v>108</v>
      </c>
      <c r="AJ58">
        <v>97</v>
      </c>
      <c r="AK58">
        <v>108</v>
      </c>
      <c r="AL58">
        <v>114</v>
      </c>
      <c r="AM58">
        <v>97</v>
      </c>
      <c r="AN58">
        <v>108</v>
      </c>
      <c r="AO58">
        <v>114</v>
      </c>
      <c r="AP58">
        <f t="shared" si="0"/>
        <v>119</v>
      </c>
      <c r="AQ58">
        <v>119</v>
      </c>
      <c r="AR58">
        <v>119</v>
      </c>
      <c r="AS58">
        <v>119</v>
      </c>
      <c r="AU58" t="s">
        <v>1959</v>
      </c>
      <c r="AV58" t="s">
        <v>5658</v>
      </c>
      <c r="AW58">
        <v>29</v>
      </c>
    </row>
    <row r="59" spans="4:49" ht="13.5" customHeight="1">
      <c r="D59" t="s">
        <v>3758</v>
      </c>
      <c r="E59" t="s">
        <v>5597</v>
      </c>
      <c r="F59" t="s">
        <v>1161</v>
      </c>
      <c r="G59" s="126">
        <v>0.7</v>
      </c>
      <c r="H59">
        <v>97</v>
      </c>
      <c r="I59">
        <v>108</v>
      </c>
      <c r="J59">
        <v>114</v>
      </c>
      <c r="K59">
        <v>97</v>
      </c>
      <c r="L59">
        <v>108</v>
      </c>
      <c r="M59">
        <v>114</v>
      </c>
      <c r="N59">
        <v>104</v>
      </c>
      <c r="O59">
        <v>97</v>
      </c>
      <c r="P59">
        <v>108</v>
      </c>
      <c r="Q59">
        <v>114</v>
      </c>
      <c r="R59">
        <v>104</v>
      </c>
      <c r="S59">
        <v>97</v>
      </c>
      <c r="T59">
        <v>108</v>
      </c>
      <c r="U59">
        <v>114</v>
      </c>
      <c r="V59">
        <v>108</v>
      </c>
      <c r="W59">
        <v>114</v>
      </c>
      <c r="X59">
        <v>97</v>
      </c>
      <c r="Y59">
        <v>108</v>
      </c>
      <c r="Z59">
        <v>114</v>
      </c>
      <c r="AA59">
        <v>104</v>
      </c>
      <c r="AB59">
        <v>97</v>
      </c>
      <c r="AC59">
        <v>108</v>
      </c>
      <c r="AD59">
        <v>114</v>
      </c>
      <c r="AE59">
        <v>104</v>
      </c>
      <c r="AF59">
        <v>97</v>
      </c>
      <c r="AG59">
        <v>108</v>
      </c>
      <c r="AH59">
        <v>114</v>
      </c>
      <c r="AI59">
        <v>108</v>
      </c>
      <c r="AJ59">
        <v>97</v>
      </c>
      <c r="AK59">
        <v>108</v>
      </c>
      <c r="AL59">
        <v>114</v>
      </c>
      <c r="AM59">
        <v>97</v>
      </c>
      <c r="AN59">
        <v>108</v>
      </c>
      <c r="AO59">
        <v>114</v>
      </c>
      <c r="AP59">
        <f t="shared" si="0"/>
        <v>119</v>
      </c>
      <c r="AQ59">
        <v>119</v>
      </c>
      <c r="AR59">
        <v>119</v>
      </c>
      <c r="AS59">
        <v>119</v>
      </c>
      <c r="AU59" t="s">
        <v>3758</v>
      </c>
      <c r="AV59" t="s">
        <v>5658</v>
      </c>
      <c r="AW59">
        <v>29</v>
      </c>
    </row>
    <row r="60" spans="4:49" ht="13.5" customHeight="1">
      <c r="D60" t="s">
        <v>1960</v>
      </c>
      <c r="E60" t="s">
        <v>5597</v>
      </c>
      <c r="F60" t="s">
        <v>1161</v>
      </c>
      <c r="G60" s="126">
        <v>0.79999999999999993</v>
      </c>
      <c r="H60">
        <v>110</v>
      </c>
      <c r="I60">
        <v>122</v>
      </c>
      <c r="J60">
        <v>128</v>
      </c>
      <c r="K60">
        <v>110</v>
      </c>
      <c r="L60">
        <v>122</v>
      </c>
      <c r="M60">
        <v>128</v>
      </c>
      <c r="N60">
        <v>118</v>
      </c>
      <c r="O60">
        <v>110</v>
      </c>
      <c r="P60">
        <v>122</v>
      </c>
      <c r="Q60">
        <v>128</v>
      </c>
      <c r="R60">
        <v>118</v>
      </c>
      <c r="S60">
        <v>110</v>
      </c>
      <c r="T60">
        <v>122</v>
      </c>
      <c r="U60">
        <v>128</v>
      </c>
      <c r="V60">
        <v>122</v>
      </c>
      <c r="W60">
        <v>128</v>
      </c>
      <c r="X60">
        <v>110</v>
      </c>
      <c r="Y60">
        <v>122</v>
      </c>
      <c r="Z60">
        <v>128</v>
      </c>
      <c r="AA60">
        <v>118</v>
      </c>
      <c r="AB60">
        <v>110</v>
      </c>
      <c r="AC60">
        <v>122</v>
      </c>
      <c r="AD60">
        <v>128</v>
      </c>
      <c r="AE60">
        <v>118</v>
      </c>
      <c r="AF60">
        <v>110</v>
      </c>
      <c r="AG60">
        <v>122</v>
      </c>
      <c r="AH60">
        <v>128</v>
      </c>
      <c r="AI60">
        <v>122</v>
      </c>
      <c r="AJ60">
        <v>110</v>
      </c>
      <c r="AK60">
        <v>122</v>
      </c>
      <c r="AL60">
        <v>128</v>
      </c>
      <c r="AM60">
        <v>110</v>
      </c>
      <c r="AN60">
        <v>122</v>
      </c>
      <c r="AO60">
        <v>128</v>
      </c>
      <c r="AP60">
        <f t="shared" si="0"/>
        <v>135</v>
      </c>
      <c r="AQ60">
        <v>135</v>
      </c>
      <c r="AR60">
        <v>135</v>
      </c>
      <c r="AS60">
        <v>135</v>
      </c>
      <c r="AU60" t="s">
        <v>1960</v>
      </c>
      <c r="AV60" t="s">
        <v>5658</v>
      </c>
      <c r="AW60">
        <v>30</v>
      </c>
    </row>
    <row r="61" spans="4:49" ht="13.5" customHeight="1">
      <c r="D61" t="s">
        <v>3759</v>
      </c>
      <c r="E61" t="s">
        <v>5597</v>
      </c>
      <c r="F61" t="s">
        <v>1161</v>
      </c>
      <c r="G61" s="126">
        <v>0.79999999999999993</v>
      </c>
      <c r="H61">
        <v>110</v>
      </c>
      <c r="I61">
        <v>122</v>
      </c>
      <c r="J61">
        <v>128</v>
      </c>
      <c r="K61">
        <v>110</v>
      </c>
      <c r="L61">
        <v>122</v>
      </c>
      <c r="M61">
        <v>128</v>
      </c>
      <c r="N61">
        <v>118</v>
      </c>
      <c r="O61">
        <v>110</v>
      </c>
      <c r="P61">
        <v>122</v>
      </c>
      <c r="Q61">
        <v>128</v>
      </c>
      <c r="R61">
        <v>118</v>
      </c>
      <c r="S61">
        <v>110</v>
      </c>
      <c r="T61">
        <v>122</v>
      </c>
      <c r="U61">
        <v>128</v>
      </c>
      <c r="V61">
        <v>122</v>
      </c>
      <c r="W61">
        <v>128</v>
      </c>
      <c r="X61">
        <v>110</v>
      </c>
      <c r="Y61">
        <v>122</v>
      </c>
      <c r="Z61">
        <v>128</v>
      </c>
      <c r="AA61">
        <v>118</v>
      </c>
      <c r="AB61">
        <v>110</v>
      </c>
      <c r="AC61">
        <v>122</v>
      </c>
      <c r="AD61">
        <v>128</v>
      </c>
      <c r="AE61">
        <v>118</v>
      </c>
      <c r="AF61">
        <v>110</v>
      </c>
      <c r="AG61">
        <v>122</v>
      </c>
      <c r="AH61">
        <v>128</v>
      </c>
      <c r="AI61">
        <v>122</v>
      </c>
      <c r="AJ61">
        <v>110</v>
      </c>
      <c r="AK61">
        <v>122</v>
      </c>
      <c r="AL61">
        <v>128</v>
      </c>
      <c r="AM61">
        <v>110</v>
      </c>
      <c r="AN61">
        <v>122</v>
      </c>
      <c r="AO61">
        <v>128</v>
      </c>
      <c r="AP61">
        <f t="shared" si="0"/>
        <v>135</v>
      </c>
      <c r="AQ61">
        <v>135</v>
      </c>
      <c r="AR61">
        <v>135</v>
      </c>
      <c r="AS61">
        <v>135</v>
      </c>
      <c r="AU61" t="s">
        <v>3759</v>
      </c>
      <c r="AV61" t="s">
        <v>5658</v>
      </c>
      <c r="AW61">
        <v>30</v>
      </c>
    </row>
    <row r="62" spans="4:49" ht="13.5" customHeight="1">
      <c r="D62" t="s">
        <v>3171</v>
      </c>
      <c r="E62" t="s">
        <v>5597</v>
      </c>
      <c r="F62" t="s">
        <v>1161</v>
      </c>
      <c r="G62" s="126">
        <v>0.9</v>
      </c>
      <c r="H62">
        <v>114</v>
      </c>
      <c r="I62">
        <v>128</v>
      </c>
      <c r="J62">
        <v>134</v>
      </c>
      <c r="K62">
        <v>114</v>
      </c>
      <c r="L62">
        <v>128</v>
      </c>
      <c r="M62">
        <v>134</v>
      </c>
      <c r="N62">
        <v>123</v>
      </c>
      <c r="O62">
        <v>114</v>
      </c>
      <c r="P62">
        <v>128</v>
      </c>
      <c r="Q62">
        <v>134</v>
      </c>
      <c r="R62">
        <v>123</v>
      </c>
      <c r="S62">
        <v>114</v>
      </c>
      <c r="T62">
        <v>128</v>
      </c>
      <c r="U62">
        <v>134</v>
      </c>
      <c r="V62">
        <v>128</v>
      </c>
      <c r="W62">
        <v>134</v>
      </c>
      <c r="X62">
        <v>114</v>
      </c>
      <c r="Y62">
        <v>128</v>
      </c>
      <c r="Z62">
        <v>134</v>
      </c>
      <c r="AA62">
        <v>123</v>
      </c>
      <c r="AB62">
        <v>114</v>
      </c>
      <c r="AC62">
        <v>128</v>
      </c>
      <c r="AD62">
        <v>134</v>
      </c>
      <c r="AE62">
        <v>123</v>
      </c>
      <c r="AF62">
        <v>114</v>
      </c>
      <c r="AG62">
        <v>128</v>
      </c>
      <c r="AH62">
        <v>134</v>
      </c>
      <c r="AI62">
        <v>128</v>
      </c>
      <c r="AJ62">
        <v>114</v>
      </c>
      <c r="AK62">
        <v>128</v>
      </c>
      <c r="AL62">
        <v>134</v>
      </c>
      <c r="AM62">
        <v>114</v>
      </c>
      <c r="AN62">
        <v>128</v>
      </c>
      <c r="AO62">
        <v>134</v>
      </c>
      <c r="AP62">
        <f t="shared" si="0"/>
        <v>141</v>
      </c>
      <c r="AQ62">
        <v>141</v>
      </c>
      <c r="AR62">
        <v>141</v>
      </c>
      <c r="AS62">
        <v>141</v>
      </c>
      <c r="AU62" t="s">
        <v>3171</v>
      </c>
      <c r="AV62" t="s">
        <v>5658</v>
      </c>
      <c r="AW62">
        <v>31</v>
      </c>
    </row>
    <row r="63" spans="4:49" ht="13.5" customHeight="1">
      <c r="D63" t="s">
        <v>3760</v>
      </c>
      <c r="E63" t="s">
        <v>5597</v>
      </c>
      <c r="F63" t="s">
        <v>1161</v>
      </c>
      <c r="G63" s="126">
        <v>0.9</v>
      </c>
      <c r="H63">
        <v>114</v>
      </c>
      <c r="I63">
        <v>128</v>
      </c>
      <c r="J63">
        <v>134</v>
      </c>
      <c r="K63">
        <v>114</v>
      </c>
      <c r="L63">
        <v>128</v>
      </c>
      <c r="M63">
        <v>134</v>
      </c>
      <c r="N63">
        <v>123</v>
      </c>
      <c r="O63">
        <v>114</v>
      </c>
      <c r="P63">
        <v>128</v>
      </c>
      <c r="Q63">
        <v>134</v>
      </c>
      <c r="R63">
        <v>123</v>
      </c>
      <c r="S63">
        <v>114</v>
      </c>
      <c r="T63">
        <v>128</v>
      </c>
      <c r="U63">
        <v>134</v>
      </c>
      <c r="V63">
        <v>128</v>
      </c>
      <c r="W63">
        <v>134</v>
      </c>
      <c r="X63">
        <v>114</v>
      </c>
      <c r="Y63">
        <v>128</v>
      </c>
      <c r="Z63">
        <v>134</v>
      </c>
      <c r="AA63">
        <v>123</v>
      </c>
      <c r="AB63">
        <v>114</v>
      </c>
      <c r="AC63">
        <v>128</v>
      </c>
      <c r="AD63">
        <v>134</v>
      </c>
      <c r="AE63">
        <v>123</v>
      </c>
      <c r="AF63">
        <v>114</v>
      </c>
      <c r="AG63">
        <v>128</v>
      </c>
      <c r="AH63">
        <v>134</v>
      </c>
      <c r="AI63">
        <v>128</v>
      </c>
      <c r="AJ63">
        <v>114</v>
      </c>
      <c r="AK63">
        <v>128</v>
      </c>
      <c r="AL63">
        <v>134</v>
      </c>
      <c r="AM63">
        <v>114</v>
      </c>
      <c r="AN63">
        <v>128</v>
      </c>
      <c r="AO63">
        <v>134</v>
      </c>
      <c r="AP63">
        <f t="shared" si="0"/>
        <v>141</v>
      </c>
      <c r="AQ63">
        <v>141</v>
      </c>
      <c r="AR63">
        <v>141</v>
      </c>
      <c r="AS63">
        <v>141</v>
      </c>
      <c r="AU63" t="s">
        <v>3760</v>
      </c>
      <c r="AV63" t="s">
        <v>5658</v>
      </c>
      <c r="AW63">
        <v>31</v>
      </c>
    </row>
    <row r="64" spans="4:49" ht="13.5" customHeight="1">
      <c r="D64" t="s">
        <v>1961</v>
      </c>
      <c r="E64" t="s">
        <v>5597</v>
      </c>
      <c r="F64" t="s">
        <v>1161</v>
      </c>
      <c r="G64" s="126">
        <v>0.9</v>
      </c>
      <c r="H64">
        <v>122</v>
      </c>
      <c r="I64">
        <v>138</v>
      </c>
      <c r="J64">
        <v>144</v>
      </c>
      <c r="K64">
        <v>122</v>
      </c>
      <c r="L64">
        <v>138</v>
      </c>
      <c r="M64">
        <v>144</v>
      </c>
      <c r="N64">
        <v>132</v>
      </c>
      <c r="O64">
        <v>122</v>
      </c>
      <c r="P64">
        <v>138</v>
      </c>
      <c r="Q64">
        <v>144</v>
      </c>
      <c r="R64">
        <v>132</v>
      </c>
      <c r="S64">
        <v>122</v>
      </c>
      <c r="T64">
        <v>138</v>
      </c>
      <c r="U64">
        <v>144</v>
      </c>
      <c r="V64">
        <v>138</v>
      </c>
      <c r="W64">
        <v>144</v>
      </c>
      <c r="X64">
        <v>122</v>
      </c>
      <c r="Y64">
        <v>138</v>
      </c>
      <c r="Z64">
        <v>144</v>
      </c>
      <c r="AA64">
        <v>132</v>
      </c>
      <c r="AB64">
        <v>122</v>
      </c>
      <c r="AC64">
        <v>138</v>
      </c>
      <c r="AD64">
        <v>144</v>
      </c>
      <c r="AE64">
        <v>132</v>
      </c>
      <c r="AF64">
        <v>122</v>
      </c>
      <c r="AG64">
        <v>138</v>
      </c>
      <c r="AH64">
        <v>144</v>
      </c>
      <c r="AI64">
        <v>138</v>
      </c>
      <c r="AJ64">
        <v>122</v>
      </c>
      <c r="AK64">
        <v>138</v>
      </c>
      <c r="AL64">
        <v>144</v>
      </c>
      <c r="AM64">
        <v>122</v>
      </c>
      <c r="AN64">
        <v>138</v>
      </c>
      <c r="AO64">
        <v>144</v>
      </c>
      <c r="AP64">
        <f t="shared" si="0"/>
        <v>152</v>
      </c>
      <c r="AQ64">
        <v>152</v>
      </c>
      <c r="AR64">
        <v>152</v>
      </c>
      <c r="AS64">
        <v>152</v>
      </c>
      <c r="AU64" t="s">
        <v>1961</v>
      </c>
      <c r="AV64" t="s">
        <v>5658</v>
      </c>
      <c r="AW64">
        <v>32</v>
      </c>
    </row>
    <row r="65" spans="4:49" ht="13.5" customHeight="1">
      <c r="D65" t="s">
        <v>3761</v>
      </c>
      <c r="E65" t="s">
        <v>5597</v>
      </c>
      <c r="F65" t="s">
        <v>1161</v>
      </c>
      <c r="G65" s="126">
        <v>0.9</v>
      </c>
      <c r="H65">
        <v>122</v>
      </c>
      <c r="I65">
        <v>138</v>
      </c>
      <c r="J65">
        <v>144</v>
      </c>
      <c r="K65">
        <v>122</v>
      </c>
      <c r="L65">
        <v>138</v>
      </c>
      <c r="M65">
        <v>144</v>
      </c>
      <c r="N65">
        <v>132</v>
      </c>
      <c r="O65">
        <v>122</v>
      </c>
      <c r="P65">
        <v>138</v>
      </c>
      <c r="Q65">
        <v>144</v>
      </c>
      <c r="R65">
        <v>132</v>
      </c>
      <c r="S65">
        <v>122</v>
      </c>
      <c r="T65">
        <v>138</v>
      </c>
      <c r="U65">
        <v>144</v>
      </c>
      <c r="V65">
        <v>138</v>
      </c>
      <c r="W65">
        <v>144</v>
      </c>
      <c r="X65">
        <v>122</v>
      </c>
      <c r="Y65">
        <v>138</v>
      </c>
      <c r="Z65">
        <v>144</v>
      </c>
      <c r="AA65">
        <v>132</v>
      </c>
      <c r="AB65">
        <v>122</v>
      </c>
      <c r="AC65">
        <v>138</v>
      </c>
      <c r="AD65">
        <v>144</v>
      </c>
      <c r="AE65">
        <v>132</v>
      </c>
      <c r="AF65">
        <v>122</v>
      </c>
      <c r="AG65">
        <v>138</v>
      </c>
      <c r="AH65">
        <v>144</v>
      </c>
      <c r="AI65">
        <v>138</v>
      </c>
      <c r="AJ65">
        <v>122</v>
      </c>
      <c r="AK65">
        <v>138</v>
      </c>
      <c r="AL65">
        <v>144</v>
      </c>
      <c r="AM65">
        <v>122</v>
      </c>
      <c r="AN65">
        <v>138</v>
      </c>
      <c r="AO65">
        <v>144</v>
      </c>
      <c r="AP65">
        <f t="shared" si="0"/>
        <v>152</v>
      </c>
      <c r="AQ65">
        <v>152</v>
      </c>
      <c r="AR65">
        <v>152</v>
      </c>
      <c r="AS65">
        <v>152</v>
      </c>
      <c r="AU65" t="s">
        <v>3761</v>
      </c>
      <c r="AV65" t="s">
        <v>5658</v>
      </c>
      <c r="AW65">
        <v>32</v>
      </c>
    </row>
    <row r="66" spans="4:49" ht="13.5" customHeight="1">
      <c r="D66" t="s">
        <v>1962</v>
      </c>
      <c r="E66" t="s">
        <v>5597</v>
      </c>
      <c r="F66" t="s">
        <v>1161</v>
      </c>
      <c r="G66" s="126">
        <v>1</v>
      </c>
      <c r="H66">
        <v>134</v>
      </c>
      <c r="I66">
        <v>151</v>
      </c>
      <c r="J66">
        <v>157</v>
      </c>
      <c r="K66">
        <v>134</v>
      </c>
      <c r="L66">
        <v>151</v>
      </c>
      <c r="M66">
        <v>157</v>
      </c>
      <c r="N66">
        <v>144</v>
      </c>
      <c r="O66">
        <v>134</v>
      </c>
      <c r="P66">
        <v>151</v>
      </c>
      <c r="Q66">
        <v>157</v>
      </c>
      <c r="R66">
        <v>144</v>
      </c>
      <c r="S66">
        <v>134</v>
      </c>
      <c r="T66">
        <v>151</v>
      </c>
      <c r="U66">
        <v>157</v>
      </c>
      <c r="V66">
        <v>151</v>
      </c>
      <c r="W66">
        <v>157</v>
      </c>
      <c r="X66">
        <v>134</v>
      </c>
      <c r="Y66">
        <v>151</v>
      </c>
      <c r="Z66">
        <v>157</v>
      </c>
      <c r="AA66">
        <v>144</v>
      </c>
      <c r="AB66">
        <v>134</v>
      </c>
      <c r="AC66">
        <v>151</v>
      </c>
      <c r="AD66">
        <v>157</v>
      </c>
      <c r="AE66">
        <v>144</v>
      </c>
      <c r="AF66">
        <v>134</v>
      </c>
      <c r="AG66">
        <v>151</v>
      </c>
      <c r="AH66">
        <v>157</v>
      </c>
      <c r="AI66">
        <v>151</v>
      </c>
      <c r="AJ66">
        <v>134</v>
      </c>
      <c r="AK66">
        <v>151</v>
      </c>
      <c r="AL66">
        <v>157</v>
      </c>
      <c r="AM66">
        <v>134</v>
      </c>
      <c r="AN66">
        <v>151</v>
      </c>
      <c r="AO66">
        <v>157</v>
      </c>
      <c r="AP66">
        <f t="shared" si="0"/>
        <v>167</v>
      </c>
      <c r="AQ66">
        <v>167</v>
      </c>
      <c r="AR66">
        <v>167</v>
      </c>
      <c r="AS66">
        <v>167</v>
      </c>
      <c r="AU66" t="s">
        <v>1962</v>
      </c>
      <c r="AV66" t="s">
        <v>5658</v>
      </c>
      <c r="AW66">
        <v>33</v>
      </c>
    </row>
    <row r="67" spans="4:49" ht="13.5" customHeight="1">
      <c r="D67" t="s">
        <v>3762</v>
      </c>
      <c r="E67" t="s">
        <v>5597</v>
      </c>
      <c r="F67" t="s">
        <v>1161</v>
      </c>
      <c r="G67" s="126">
        <v>1</v>
      </c>
      <c r="H67">
        <v>134</v>
      </c>
      <c r="I67">
        <v>151</v>
      </c>
      <c r="J67">
        <v>157</v>
      </c>
      <c r="K67">
        <v>134</v>
      </c>
      <c r="L67">
        <v>151</v>
      </c>
      <c r="M67">
        <v>157</v>
      </c>
      <c r="N67">
        <v>144</v>
      </c>
      <c r="O67">
        <v>134</v>
      </c>
      <c r="P67">
        <v>151</v>
      </c>
      <c r="Q67">
        <v>157</v>
      </c>
      <c r="R67">
        <v>144</v>
      </c>
      <c r="S67">
        <v>134</v>
      </c>
      <c r="T67">
        <v>151</v>
      </c>
      <c r="U67">
        <v>157</v>
      </c>
      <c r="V67">
        <v>151</v>
      </c>
      <c r="W67">
        <v>157</v>
      </c>
      <c r="X67">
        <v>134</v>
      </c>
      <c r="Y67">
        <v>151</v>
      </c>
      <c r="Z67">
        <v>157</v>
      </c>
      <c r="AA67">
        <v>144</v>
      </c>
      <c r="AB67">
        <v>134</v>
      </c>
      <c r="AC67">
        <v>151</v>
      </c>
      <c r="AD67">
        <v>157</v>
      </c>
      <c r="AE67">
        <v>144</v>
      </c>
      <c r="AF67">
        <v>134</v>
      </c>
      <c r="AG67">
        <v>151</v>
      </c>
      <c r="AH67">
        <v>157</v>
      </c>
      <c r="AI67">
        <v>151</v>
      </c>
      <c r="AJ67">
        <v>134</v>
      </c>
      <c r="AK67">
        <v>151</v>
      </c>
      <c r="AL67">
        <v>157</v>
      </c>
      <c r="AM67">
        <v>134</v>
      </c>
      <c r="AN67">
        <v>151</v>
      </c>
      <c r="AO67">
        <v>157</v>
      </c>
      <c r="AP67">
        <f t="shared" ref="AP67:AP130" si="1">ROUNDUP(AN67*1.1,0)</f>
        <v>167</v>
      </c>
      <c r="AQ67">
        <v>167</v>
      </c>
      <c r="AR67">
        <v>167</v>
      </c>
      <c r="AS67">
        <v>167</v>
      </c>
      <c r="AU67" t="s">
        <v>3762</v>
      </c>
      <c r="AV67" t="s">
        <v>5658</v>
      </c>
      <c r="AW67">
        <v>33</v>
      </c>
    </row>
    <row r="68" spans="4:49" ht="13.5" customHeight="1">
      <c r="D68" t="s">
        <v>1963</v>
      </c>
      <c r="E68" t="s">
        <v>5597</v>
      </c>
      <c r="F68" t="s">
        <v>1161</v>
      </c>
      <c r="G68" s="126">
        <v>1.3</v>
      </c>
      <c r="H68">
        <v>160</v>
      </c>
      <c r="I68">
        <v>181</v>
      </c>
      <c r="J68">
        <v>188</v>
      </c>
      <c r="K68">
        <v>160</v>
      </c>
      <c r="L68">
        <v>181</v>
      </c>
      <c r="M68">
        <v>188</v>
      </c>
      <c r="N68">
        <v>172</v>
      </c>
      <c r="O68">
        <v>160</v>
      </c>
      <c r="P68">
        <v>181</v>
      </c>
      <c r="Q68">
        <v>188</v>
      </c>
      <c r="R68">
        <v>172</v>
      </c>
      <c r="S68">
        <v>160</v>
      </c>
      <c r="T68">
        <v>181</v>
      </c>
      <c r="U68">
        <v>188</v>
      </c>
      <c r="V68">
        <v>181</v>
      </c>
      <c r="W68">
        <v>188</v>
      </c>
      <c r="X68">
        <v>160</v>
      </c>
      <c r="Y68">
        <v>181</v>
      </c>
      <c r="Z68">
        <v>188</v>
      </c>
      <c r="AA68">
        <v>172</v>
      </c>
      <c r="AB68">
        <v>160</v>
      </c>
      <c r="AC68">
        <v>181</v>
      </c>
      <c r="AD68">
        <v>188</v>
      </c>
      <c r="AE68">
        <v>172</v>
      </c>
      <c r="AF68">
        <v>160</v>
      </c>
      <c r="AG68">
        <v>181</v>
      </c>
      <c r="AH68">
        <v>188</v>
      </c>
      <c r="AI68">
        <v>181</v>
      </c>
      <c r="AJ68">
        <v>160</v>
      </c>
      <c r="AK68">
        <v>181</v>
      </c>
      <c r="AL68">
        <v>188</v>
      </c>
      <c r="AM68">
        <v>160</v>
      </c>
      <c r="AN68">
        <v>181</v>
      </c>
      <c r="AO68">
        <v>188</v>
      </c>
      <c r="AP68">
        <f t="shared" si="1"/>
        <v>200</v>
      </c>
      <c r="AQ68">
        <v>200</v>
      </c>
      <c r="AR68">
        <v>200</v>
      </c>
      <c r="AS68">
        <v>200</v>
      </c>
      <c r="AU68" t="s">
        <v>1963</v>
      </c>
      <c r="AV68" t="s">
        <v>5658</v>
      </c>
      <c r="AW68">
        <v>34</v>
      </c>
    </row>
    <row r="69" spans="4:49" ht="13.5" customHeight="1">
      <c r="D69" t="s">
        <v>3763</v>
      </c>
      <c r="E69" t="s">
        <v>5597</v>
      </c>
      <c r="F69" t="s">
        <v>1161</v>
      </c>
      <c r="G69" s="126">
        <v>1.3</v>
      </c>
      <c r="H69">
        <v>160</v>
      </c>
      <c r="I69">
        <v>181</v>
      </c>
      <c r="J69">
        <v>188</v>
      </c>
      <c r="K69">
        <v>160</v>
      </c>
      <c r="L69">
        <v>181</v>
      </c>
      <c r="M69">
        <v>188</v>
      </c>
      <c r="N69">
        <v>172</v>
      </c>
      <c r="O69">
        <v>160</v>
      </c>
      <c r="P69">
        <v>181</v>
      </c>
      <c r="Q69">
        <v>188</v>
      </c>
      <c r="R69">
        <v>172</v>
      </c>
      <c r="S69">
        <v>160</v>
      </c>
      <c r="T69">
        <v>181</v>
      </c>
      <c r="U69">
        <v>188</v>
      </c>
      <c r="V69">
        <v>181</v>
      </c>
      <c r="W69">
        <v>188</v>
      </c>
      <c r="X69">
        <v>160</v>
      </c>
      <c r="Y69">
        <v>181</v>
      </c>
      <c r="Z69">
        <v>188</v>
      </c>
      <c r="AA69">
        <v>172</v>
      </c>
      <c r="AB69">
        <v>160</v>
      </c>
      <c r="AC69">
        <v>181</v>
      </c>
      <c r="AD69">
        <v>188</v>
      </c>
      <c r="AE69">
        <v>172</v>
      </c>
      <c r="AF69">
        <v>160</v>
      </c>
      <c r="AG69">
        <v>181</v>
      </c>
      <c r="AH69">
        <v>188</v>
      </c>
      <c r="AI69">
        <v>181</v>
      </c>
      <c r="AJ69">
        <v>160</v>
      </c>
      <c r="AK69">
        <v>181</v>
      </c>
      <c r="AL69">
        <v>188</v>
      </c>
      <c r="AM69">
        <v>160</v>
      </c>
      <c r="AN69">
        <v>181</v>
      </c>
      <c r="AO69">
        <v>188</v>
      </c>
      <c r="AP69">
        <f t="shared" si="1"/>
        <v>200</v>
      </c>
      <c r="AQ69">
        <v>200</v>
      </c>
      <c r="AR69">
        <v>200</v>
      </c>
      <c r="AS69">
        <v>200</v>
      </c>
      <c r="AU69" t="s">
        <v>3763</v>
      </c>
      <c r="AV69" t="s">
        <v>5658</v>
      </c>
      <c r="AW69">
        <v>34</v>
      </c>
    </row>
    <row r="70" spans="4:49" ht="13.5" customHeight="1">
      <c r="D70" t="s">
        <v>1532</v>
      </c>
      <c r="F70" t="s">
        <v>1531</v>
      </c>
      <c r="G70" s="126">
        <v>0.4</v>
      </c>
      <c r="H70">
        <v>143</v>
      </c>
      <c r="I70">
        <v>158</v>
      </c>
      <c r="J70">
        <v>196</v>
      </c>
      <c r="K70">
        <v>143</v>
      </c>
      <c r="L70">
        <v>158</v>
      </c>
      <c r="M70">
        <v>196</v>
      </c>
      <c r="N70">
        <v>178</v>
      </c>
      <c r="O70">
        <v>143</v>
      </c>
      <c r="P70">
        <v>158</v>
      </c>
      <c r="Q70">
        <v>196</v>
      </c>
      <c r="R70">
        <v>178</v>
      </c>
      <c r="S70">
        <v>143</v>
      </c>
      <c r="T70">
        <v>158</v>
      </c>
      <c r="U70">
        <v>196</v>
      </c>
      <c r="V70">
        <v>158</v>
      </c>
      <c r="W70">
        <v>196</v>
      </c>
      <c r="X70">
        <v>143</v>
      </c>
      <c r="Y70">
        <v>158</v>
      </c>
      <c r="Z70">
        <v>196</v>
      </c>
      <c r="AA70">
        <v>178</v>
      </c>
      <c r="AB70">
        <v>143</v>
      </c>
      <c r="AC70">
        <v>158</v>
      </c>
      <c r="AD70">
        <v>196</v>
      </c>
      <c r="AE70">
        <v>178</v>
      </c>
      <c r="AF70">
        <v>143</v>
      </c>
      <c r="AG70">
        <v>158</v>
      </c>
      <c r="AH70">
        <v>196</v>
      </c>
      <c r="AI70">
        <v>158</v>
      </c>
      <c r="AJ70">
        <v>143</v>
      </c>
      <c r="AK70">
        <v>158</v>
      </c>
      <c r="AL70">
        <v>196</v>
      </c>
      <c r="AM70">
        <v>143</v>
      </c>
      <c r="AN70">
        <v>158</v>
      </c>
      <c r="AO70">
        <v>196</v>
      </c>
      <c r="AP70">
        <f t="shared" si="1"/>
        <v>174</v>
      </c>
      <c r="AQ70">
        <v>174</v>
      </c>
      <c r="AR70">
        <v>174</v>
      </c>
      <c r="AS70">
        <v>174</v>
      </c>
      <c r="AU70" t="s">
        <v>1532</v>
      </c>
      <c r="AV70" t="s">
        <v>5658</v>
      </c>
      <c r="AW70">
        <v>35</v>
      </c>
    </row>
    <row r="71" spans="4:49" ht="13.5" customHeight="1">
      <c r="D71" t="s">
        <v>425</v>
      </c>
      <c r="E71" t="s">
        <v>5597</v>
      </c>
      <c r="F71" t="s">
        <v>924</v>
      </c>
      <c r="G71" s="126">
        <v>0.79999999999999993</v>
      </c>
      <c r="H71">
        <v>139</v>
      </c>
      <c r="I71">
        <v>148</v>
      </c>
      <c r="J71">
        <v>168</v>
      </c>
      <c r="K71">
        <v>139</v>
      </c>
      <c r="L71">
        <v>148</v>
      </c>
      <c r="M71">
        <v>168</v>
      </c>
      <c r="N71">
        <v>176</v>
      </c>
      <c r="O71">
        <v>139</v>
      </c>
      <c r="P71">
        <v>148</v>
      </c>
      <c r="Q71">
        <v>168</v>
      </c>
      <c r="R71">
        <v>176</v>
      </c>
      <c r="S71">
        <v>139</v>
      </c>
      <c r="T71">
        <v>148</v>
      </c>
      <c r="U71">
        <v>168</v>
      </c>
      <c r="V71">
        <v>148</v>
      </c>
      <c r="W71">
        <v>168</v>
      </c>
      <c r="X71">
        <v>139</v>
      </c>
      <c r="Y71">
        <v>148</v>
      </c>
      <c r="Z71">
        <v>168</v>
      </c>
      <c r="AA71">
        <v>176</v>
      </c>
      <c r="AB71">
        <v>139</v>
      </c>
      <c r="AC71">
        <v>148</v>
      </c>
      <c r="AD71">
        <v>168</v>
      </c>
      <c r="AE71">
        <v>176</v>
      </c>
      <c r="AF71">
        <v>139</v>
      </c>
      <c r="AG71">
        <v>148</v>
      </c>
      <c r="AH71">
        <v>168</v>
      </c>
      <c r="AI71">
        <v>148</v>
      </c>
      <c r="AJ71">
        <v>139</v>
      </c>
      <c r="AK71">
        <v>148</v>
      </c>
      <c r="AL71">
        <v>168</v>
      </c>
      <c r="AM71">
        <v>139</v>
      </c>
      <c r="AN71">
        <v>148</v>
      </c>
      <c r="AO71">
        <v>168</v>
      </c>
      <c r="AP71">
        <f t="shared" si="1"/>
        <v>163</v>
      </c>
      <c r="AQ71">
        <v>163</v>
      </c>
      <c r="AR71">
        <v>163</v>
      </c>
      <c r="AS71">
        <v>163</v>
      </c>
      <c r="AU71" t="s">
        <v>425</v>
      </c>
      <c r="AV71" t="s">
        <v>5658</v>
      </c>
      <c r="AW71">
        <v>36</v>
      </c>
    </row>
    <row r="72" spans="4:49" ht="13.5" customHeight="1">
      <c r="D72" t="s">
        <v>3323</v>
      </c>
      <c r="E72" t="s">
        <v>5597</v>
      </c>
      <c r="F72" t="s">
        <v>924</v>
      </c>
      <c r="G72" s="126">
        <v>0.79999999999999993</v>
      </c>
      <c r="H72">
        <v>139</v>
      </c>
      <c r="I72">
        <v>148</v>
      </c>
      <c r="J72">
        <v>168</v>
      </c>
      <c r="K72">
        <v>139</v>
      </c>
      <c r="L72">
        <v>148</v>
      </c>
      <c r="M72">
        <v>168</v>
      </c>
      <c r="N72">
        <v>176</v>
      </c>
      <c r="O72">
        <v>139</v>
      </c>
      <c r="P72">
        <v>148</v>
      </c>
      <c r="Q72">
        <v>168</v>
      </c>
      <c r="R72">
        <v>176</v>
      </c>
      <c r="S72">
        <v>139</v>
      </c>
      <c r="T72">
        <v>148</v>
      </c>
      <c r="U72">
        <v>168</v>
      </c>
      <c r="V72">
        <v>148</v>
      </c>
      <c r="W72">
        <v>168</v>
      </c>
      <c r="X72">
        <v>139</v>
      </c>
      <c r="Y72">
        <v>148</v>
      </c>
      <c r="Z72">
        <v>168</v>
      </c>
      <c r="AA72">
        <v>176</v>
      </c>
      <c r="AB72">
        <v>139</v>
      </c>
      <c r="AC72">
        <v>148</v>
      </c>
      <c r="AD72">
        <v>168</v>
      </c>
      <c r="AE72">
        <v>176</v>
      </c>
      <c r="AF72">
        <v>139</v>
      </c>
      <c r="AG72">
        <v>148</v>
      </c>
      <c r="AH72">
        <v>168</v>
      </c>
      <c r="AI72">
        <v>148</v>
      </c>
      <c r="AJ72">
        <v>139</v>
      </c>
      <c r="AK72">
        <v>148</v>
      </c>
      <c r="AL72">
        <v>168</v>
      </c>
      <c r="AM72">
        <v>139</v>
      </c>
      <c r="AN72">
        <v>148</v>
      </c>
      <c r="AO72">
        <v>168</v>
      </c>
      <c r="AP72">
        <f t="shared" si="1"/>
        <v>163</v>
      </c>
      <c r="AQ72">
        <v>163</v>
      </c>
      <c r="AR72">
        <v>163</v>
      </c>
      <c r="AS72">
        <v>163</v>
      </c>
      <c r="AU72" t="s">
        <v>3323</v>
      </c>
      <c r="AV72" t="s">
        <v>5658</v>
      </c>
      <c r="AW72">
        <v>36</v>
      </c>
    </row>
    <row r="73" spans="4:49" ht="13.5" customHeight="1">
      <c r="D73" t="s">
        <v>427</v>
      </c>
      <c r="E73" t="s">
        <v>5597</v>
      </c>
      <c r="F73" t="s">
        <v>949</v>
      </c>
      <c r="G73" s="126">
        <v>1.5</v>
      </c>
      <c r="H73">
        <v>154</v>
      </c>
      <c r="I73">
        <v>158</v>
      </c>
      <c r="J73">
        <v>181</v>
      </c>
      <c r="K73">
        <v>154</v>
      </c>
      <c r="L73">
        <v>158</v>
      </c>
      <c r="M73">
        <v>181</v>
      </c>
      <c r="N73">
        <v>186</v>
      </c>
      <c r="O73">
        <v>154</v>
      </c>
      <c r="P73">
        <v>158</v>
      </c>
      <c r="Q73">
        <v>181</v>
      </c>
      <c r="R73">
        <v>186</v>
      </c>
      <c r="S73">
        <v>154</v>
      </c>
      <c r="T73">
        <v>158</v>
      </c>
      <c r="U73">
        <v>181</v>
      </c>
      <c r="V73">
        <v>158</v>
      </c>
      <c r="W73">
        <v>181</v>
      </c>
      <c r="X73">
        <v>154</v>
      </c>
      <c r="Y73">
        <v>158</v>
      </c>
      <c r="Z73">
        <v>181</v>
      </c>
      <c r="AA73">
        <v>186</v>
      </c>
      <c r="AB73">
        <v>154</v>
      </c>
      <c r="AC73">
        <v>158</v>
      </c>
      <c r="AD73">
        <v>181</v>
      </c>
      <c r="AE73">
        <v>186</v>
      </c>
      <c r="AF73">
        <v>154</v>
      </c>
      <c r="AG73">
        <v>158</v>
      </c>
      <c r="AH73">
        <v>181</v>
      </c>
      <c r="AI73">
        <v>158</v>
      </c>
      <c r="AJ73">
        <v>154</v>
      </c>
      <c r="AK73">
        <v>158</v>
      </c>
      <c r="AL73">
        <v>181</v>
      </c>
      <c r="AM73">
        <v>154</v>
      </c>
      <c r="AN73">
        <v>158</v>
      </c>
      <c r="AO73">
        <v>181</v>
      </c>
      <c r="AP73">
        <f t="shared" si="1"/>
        <v>174</v>
      </c>
      <c r="AQ73">
        <v>174</v>
      </c>
      <c r="AR73">
        <v>174</v>
      </c>
      <c r="AS73">
        <v>174</v>
      </c>
      <c r="AU73" t="s">
        <v>427</v>
      </c>
      <c r="AV73" t="s">
        <v>5658</v>
      </c>
      <c r="AW73">
        <v>37</v>
      </c>
    </row>
    <row r="74" spans="4:49" ht="13.5" customHeight="1">
      <c r="D74" t="s">
        <v>3325</v>
      </c>
      <c r="E74" t="s">
        <v>5597</v>
      </c>
      <c r="F74" t="s">
        <v>949</v>
      </c>
      <c r="G74" s="126">
        <v>1.5</v>
      </c>
      <c r="H74">
        <v>154</v>
      </c>
      <c r="I74">
        <v>158</v>
      </c>
      <c r="J74">
        <v>181</v>
      </c>
      <c r="K74">
        <v>154</v>
      </c>
      <c r="L74">
        <v>158</v>
      </c>
      <c r="M74">
        <v>181</v>
      </c>
      <c r="N74">
        <v>186</v>
      </c>
      <c r="O74">
        <v>154</v>
      </c>
      <c r="P74">
        <v>158</v>
      </c>
      <c r="Q74">
        <v>181</v>
      </c>
      <c r="R74">
        <v>186</v>
      </c>
      <c r="S74">
        <v>154</v>
      </c>
      <c r="T74">
        <v>158</v>
      </c>
      <c r="U74">
        <v>181</v>
      </c>
      <c r="V74">
        <v>158</v>
      </c>
      <c r="W74">
        <v>181</v>
      </c>
      <c r="X74">
        <v>154</v>
      </c>
      <c r="Y74">
        <v>158</v>
      </c>
      <c r="Z74">
        <v>181</v>
      </c>
      <c r="AA74">
        <v>186</v>
      </c>
      <c r="AB74">
        <v>154</v>
      </c>
      <c r="AC74">
        <v>158</v>
      </c>
      <c r="AD74">
        <v>181</v>
      </c>
      <c r="AE74">
        <v>186</v>
      </c>
      <c r="AF74">
        <v>154</v>
      </c>
      <c r="AG74">
        <v>158</v>
      </c>
      <c r="AH74">
        <v>181</v>
      </c>
      <c r="AI74">
        <v>158</v>
      </c>
      <c r="AJ74">
        <v>154</v>
      </c>
      <c r="AK74">
        <v>158</v>
      </c>
      <c r="AL74">
        <v>181</v>
      </c>
      <c r="AM74">
        <v>154</v>
      </c>
      <c r="AN74">
        <v>158</v>
      </c>
      <c r="AO74">
        <v>181</v>
      </c>
      <c r="AP74">
        <f t="shared" si="1"/>
        <v>174</v>
      </c>
      <c r="AQ74">
        <v>174</v>
      </c>
      <c r="AR74">
        <v>174</v>
      </c>
      <c r="AS74">
        <v>174</v>
      </c>
      <c r="AU74" t="s">
        <v>3325</v>
      </c>
      <c r="AV74" t="s">
        <v>5658</v>
      </c>
      <c r="AW74">
        <v>37</v>
      </c>
    </row>
    <row r="75" spans="4:49" ht="13.5" customHeight="1">
      <c r="D75" t="s">
        <v>481</v>
      </c>
      <c r="E75" t="s">
        <v>5597</v>
      </c>
      <c r="F75" t="s">
        <v>616</v>
      </c>
      <c r="G75" s="126">
        <v>1.5</v>
      </c>
      <c r="H75">
        <v>154</v>
      </c>
      <c r="I75">
        <v>158</v>
      </c>
      <c r="J75">
        <v>181</v>
      </c>
      <c r="K75">
        <v>154</v>
      </c>
      <c r="L75">
        <v>158</v>
      </c>
      <c r="M75">
        <v>181</v>
      </c>
      <c r="N75">
        <v>186</v>
      </c>
      <c r="O75">
        <v>154</v>
      </c>
      <c r="P75">
        <v>158</v>
      </c>
      <c r="Q75">
        <v>181</v>
      </c>
      <c r="R75">
        <v>186</v>
      </c>
      <c r="S75">
        <v>154</v>
      </c>
      <c r="T75">
        <v>158</v>
      </c>
      <c r="U75">
        <v>181</v>
      </c>
      <c r="V75">
        <v>158</v>
      </c>
      <c r="W75">
        <v>181</v>
      </c>
      <c r="X75">
        <v>154</v>
      </c>
      <c r="Y75">
        <v>158</v>
      </c>
      <c r="Z75">
        <v>181</v>
      </c>
      <c r="AA75">
        <v>186</v>
      </c>
      <c r="AB75">
        <v>154</v>
      </c>
      <c r="AC75">
        <v>158</v>
      </c>
      <c r="AD75">
        <v>181</v>
      </c>
      <c r="AE75">
        <v>186</v>
      </c>
      <c r="AF75">
        <v>154</v>
      </c>
      <c r="AG75">
        <v>158</v>
      </c>
      <c r="AH75">
        <v>181</v>
      </c>
      <c r="AI75">
        <v>158</v>
      </c>
      <c r="AJ75">
        <v>154</v>
      </c>
      <c r="AK75">
        <v>158</v>
      </c>
      <c r="AL75">
        <v>181</v>
      </c>
      <c r="AM75">
        <v>154</v>
      </c>
      <c r="AN75">
        <v>158</v>
      </c>
      <c r="AO75">
        <v>181</v>
      </c>
      <c r="AP75">
        <f t="shared" si="1"/>
        <v>174</v>
      </c>
      <c r="AQ75">
        <v>174</v>
      </c>
      <c r="AR75">
        <v>174</v>
      </c>
      <c r="AS75">
        <v>174</v>
      </c>
      <c r="AU75" t="s">
        <v>481</v>
      </c>
      <c r="AV75" t="s">
        <v>5658</v>
      </c>
      <c r="AW75">
        <v>38</v>
      </c>
    </row>
    <row r="76" spans="4:49" ht="13.5" customHeight="1">
      <c r="D76" t="s">
        <v>3429</v>
      </c>
      <c r="E76" t="s">
        <v>5597</v>
      </c>
      <c r="F76" t="s">
        <v>616</v>
      </c>
      <c r="G76" s="126">
        <v>1.5</v>
      </c>
      <c r="H76">
        <v>154</v>
      </c>
      <c r="I76">
        <v>158</v>
      </c>
      <c r="J76">
        <v>181</v>
      </c>
      <c r="K76">
        <v>154</v>
      </c>
      <c r="L76">
        <v>158</v>
      </c>
      <c r="M76">
        <v>181</v>
      </c>
      <c r="N76">
        <v>186</v>
      </c>
      <c r="O76">
        <v>154</v>
      </c>
      <c r="P76">
        <v>158</v>
      </c>
      <c r="Q76">
        <v>181</v>
      </c>
      <c r="R76">
        <v>186</v>
      </c>
      <c r="S76">
        <v>154</v>
      </c>
      <c r="T76">
        <v>158</v>
      </c>
      <c r="U76">
        <v>181</v>
      </c>
      <c r="V76">
        <v>158</v>
      </c>
      <c r="W76">
        <v>181</v>
      </c>
      <c r="X76">
        <v>154</v>
      </c>
      <c r="Y76">
        <v>158</v>
      </c>
      <c r="Z76">
        <v>181</v>
      </c>
      <c r="AA76">
        <v>186</v>
      </c>
      <c r="AB76">
        <v>154</v>
      </c>
      <c r="AC76">
        <v>158</v>
      </c>
      <c r="AD76">
        <v>181</v>
      </c>
      <c r="AE76">
        <v>186</v>
      </c>
      <c r="AF76">
        <v>154</v>
      </c>
      <c r="AG76">
        <v>158</v>
      </c>
      <c r="AH76">
        <v>181</v>
      </c>
      <c r="AI76">
        <v>158</v>
      </c>
      <c r="AJ76">
        <v>154</v>
      </c>
      <c r="AK76">
        <v>158</v>
      </c>
      <c r="AL76">
        <v>181</v>
      </c>
      <c r="AM76">
        <v>154</v>
      </c>
      <c r="AN76">
        <v>158</v>
      </c>
      <c r="AO76">
        <v>181</v>
      </c>
      <c r="AP76">
        <f t="shared" si="1"/>
        <v>174</v>
      </c>
      <c r="AQ76">
        <v>174</v>
      </c>
      <c r="AR76">
        <v>174</v>
      </c>
      <c r="AS76">
        <v>174</v>
      </c>
      <c r="AU76" t="s">
        <v>3429</v>
      </c>
      <c r="AV76" t="s">
        <v>5658</v>
      </c>
      <c r="AW76">
        <v>38</v>
      </c>
    </row>
    <row r="77" spans="4:49" ht="13.5" customHeight="1">
      <c r="D77" t="s">
        <v>429</v>
      </c>
      <c r="E77" t="s">
        <v>5597</v>
      </c>
      <c r="F77" t="s">
        <v>926</v>
      </c>
      <c r="G77" s="126">
        <v>2.9</v>
      </c>
      <c r="H77">
        <v>166</v>
      </c>
      <c r="I77">
        <v>191</v>
      </c>
      <c r="J77">
        <v>199</v>
      </c>
      <c r="K77">
        <v>166</v>
      </c>
      <c r="L77">
        <v>191</v>
      </c>
      <c r="M77">
        <v>199</v>
      </c>
      <c r="N77">
        <v>206</v>
      </c>
      <c r="O77">
        <v>166</v>
      </c>
      <c r="P77">
        <v>191</v>
      </c>
      <c r="Q77">
        <v>199</v>
      </c>
      <c r="R77">
        <v>206</v>
      </c>
      <c r="S77">
        <v>166</v>
      </c>
      <c r="T77">
        <v>191</v>
      </c>
      <c r="U77">
        <v>199</v>
      </c>
      <c r="V77">
        <v>191</v>
      </c>
      <c r="W77">
        <v>199</v>
      </c>
      <c r="X77">
        <v>166</v>
      </c>
      <c r="Y77">
        <v>191</v>
      </c>
      <c r="Z77">
        <v>199</v>
      </c>
      <c r="AA77">
        <v>206</v>
      </c>
      <c r="AB77">
        <v>166</v>
      </c>
      <c r="AC77">
        <v>191</v>
      </c>
      <c r="AD77">
        <v>199</v>
      </c>
      <c r="AE77">
        <v>206</v>
      </c>
      <c r="AF77">
        <v>166</v>
      </c>
      <c r="AG77">
        <v>191</v>
      </c>
      <c r="AH77">
        <v>199</v>
      </c>
      <c r="AI77">
        <v>191</v>
      </c>
      <c r="AJ77">
        <v>166</v>
      </c>
      <c r="AK77">
        <v>191</v>
      </c>
      <c r="AL77">
        <v>199</v>
      </c>
      <c r="AM77">
        <v>166</v>
      </c>
      <c r="AN77">
        <v>191</v>
      </c>
      <c r="AO77">
        <v>199</v>
      </c>
      <c r="AP77">
        <f t="shared" si="1"/>
        <v>211</v>
      </c>
      <c r="AQ77">
        <v>211</v>
      </c>
      <c r="AR77">
        <v>211</v>
      </c>
      <c r="AS77">
        <v>211</v>
      </c>
      <c r="AU77" t="s">
        <v>429</v>
      </c>
      <c r="AV77" t="s">
        <v>5658</v>
      </c>
      <c r="AW77">
        <v>39</v>
      </c>
    </row>
    <row r="78" spans="4:49" ht="13.5" customHeight="1">
      <c r="D78" t="s">
        <v>3327</v>
      </c>
      <c r="E78" t="s">
        <v>5597</v>
      </c>
      <c r="F78" t="s">
        <v>926</v>
      </c>
      <c r="G78" s="126">
        <v>2.9</v>
      </c>
      <c r="H78">
        <v>166</v>
      </c>
      <c r="I78">
        <v>191</v>
      </c>
      <c r="J78">
        <v>199</v>
      </c>
      <c r="K78">
        <v>166</v>
      </c>
      <c r="L78">
        <v>191</v>
      </c>
      <c r="M78">
        <v>199</v>
      </c>
      <c r="N78">
        <v>206</v>
      </c>
      <c r="O78">
        <v>166</v>
      </c>
      <c r="P78">
        <v>191</v>
      </c>
      <c r="Q78">
        <v>199</v>
      </c>
      <c r="R78">
        <v>206</v>
      </c>
      <c r="S78">
        <v>166</v>
      </c>
      <c r="T78">
        <v>191</v>
      </c>
      <c r="U78">
        <v>199</v>
      </c>
      <c r="V78">
        <v>191</v>
      </c>
      <c r="W78">
        <v>199</v>
      </c>
      <c r="X78">
        <v>166</v>
      </c>
      <c r="Y78">
        <v>191</v>
      </c>
      <c r="Z78">
        <v>199</v>
      </c>
      <c r="AA78">
        <v>206</v>
      </c>
      <c r="AB78">
        <v>166</v>
      </c>
      <c r="AC78">
        <v>191</v>
      </c>
      <c r="AD78">
        <v>199</v>
      </c>
      <c r="AE78">
        <v>206</v>
      </c>
      <c r="AF78">
        <v>166</v>
      </c>
      <c r="AG78">
        <v>191</v>
      </c>
      <c r="AH78">
        <v>199</v>
      </c>
      <c r="AI78">
        <v>191</v>
      </c>
      <c r="AJ78">
        <v>166</v>
      </c>
      <c r="AK78">
        <v>191</v>
      </c>
      <c r="AL78">
        <v>199</v>
      </c>
      <c r="AM78">
        <v>166</v>
      </c>
      <c r="AN78">
        <v>191</v>
      </c>
      <c r="AO78">
        <v>199</v>
      </c>
      <c r="AP78">
        <f t="shared" si="1"/>
        <v>211</v>
      </c>
      <c r="AQ78">
        <v>211</v>
      </c>
      <c r="AR78">
        <v>211</v>
      </c>
      <c r="AS78">
        <v>211</v>
      </c>
      <c r="AU78" t="s">
        <v>3327</v>
      </c>
      <c r="AV78" t="s">
        <v>5658</v>
      </c>
      <c r="AW78">
        <v>39</v>
      </c>
    </row>
    <row r="79" spans="4:49" ht="13.5" customHeight="1">
      <c r="D79" t="s">
        <v>483</v>
      </c>
      <c r="E79" t="s">
        <v>5597</v>
      </c>
      <c r="F79" t="s">
        <v>1036</v>
      </c>
      <c r="G79" s="126">
        <v>1.5</v>
      </c>
      <c r="H79">
        <v>147</v>
      </c>
      <c r="I79">
        <v>150</v>
      </c>
      <c r="J79">
        <v>173</v>
      </c>
      <c r="K79">
        <v>147</v>
      </c>
      <c r="L79">
        <v>150</v>
      </c>
      <c r="M79">
        <v>173</v>
      </c>
      <c r="N79">
        <v>177</v>
      </c>
      <c r="O79">
        <v>147</v>
      </c>
      <c r="P79">
        <v>150</v>
      </c>
      <c r="Q79">
        <v>173</v>
      </c>
      <c r="R79">
        <v>177</v>
      </c>
      <c r="S79">
        <v>147</v>
      </c>
      <c r="T79">
        <v>150</v>
      </c>
      <c r="U79">
        <v>173</v>
      </c>
      <c r="V79">
        <v>150</v>
      </c>
      <c r="W79">
        <v>173</v>
      </c>
      <c r="X79">
        <v>147</v>
      </c>
      <c r="Y79">
        <v>150</v>
      </c>
      <c r="Z79">
        <v>173</v>
      </c>
      <c r="AA79">
        <v>177</v>
      </c>
      <c r="AB79">
        <v>147</v>
      </c>
      <c r="AC79">
        <v>150</v>
      </c>
      <c r="AD79">
        <v>173</v>
      </c>
      <c r="AE79">
        <v>177</v>
      </c>
      <c r="AF79">
        <v>147</v>
      </c>
      <c r="AG79">
        <v>150</v>
      </c>
      <c r="AH79">
        <v>173</v>
      </c>
      <c r="AI79">
        <v>150</v>
      </c>
      <c r="AJ79">
        <v>147</v>
      </c>
      <c r="AK79">
        <v>150</v>
      </c>
      <c r="AL79">
        <v>173</v>
      </c>
      <c r="AM79">
        <v>147</v>
      </c>
      <c r="AN79">
        <v>150</v>
      </c>
      <c r="AO79">
        <v>173</v>
      </c>
      <c r="AP79">
        <f t="shared" si="1"/>
        <v>165</v>
      </c>
      <c r="AQ79">
        <v>165</v>
      </c>
      <c r="AR79">
        <v>165</v>
      </c>
      <c r="AS79">
        <v>165</v>
      </c>
      <c r="AU79" t="s">
        <v>483</v>
      </c>
      <c r="AV79" t="s">
        <v>5658</v>
      </c>
      <c r="AW79">
        <v>40</v>
      </c>
    </row>
    <row r="80" spans="4:49" ht="13.5" customHeight="1">
      <c r="D80" t="s">
        <v>3438</v>
      </c>
      <c r="E80" t="s">
        <v>5597</v>
      </c>
      <c r="F80" t="s">
        <v>1036</v>
      </c>
      <c r="G80" s="126">
        <v>1.5</v>
      </c>
      <c r="H80">
        <v>147</v>
      </c>
      <c r="I80">
        <v>150</v>
      </c>
      <c r="J80">
        <v>173</v>
      </c>
      <c r="K80">
        <v>147</v>
      </c>
      <c r="L80">
        <v>150</v>
      </c>
      <c r="M80">
        <v>173</v>
      </c>
      <c r="N80">
        <v>177</v>
      </c>
      <c r="O80">
        <v>147</v>
      </c>
      <c r="P80">
        <v>150</v>
      </c>
      <c r="Q80">
        <v>173</v>
      </c>
      <c r="R80">
        <v>177</v>
      </c>
      <c r="S80">
        <v>147</v>
      </c>
      <c r="T80">
        <v>150</v>
      </c>
      <c r="U80">
        <v>173</v>
      </c>
      <c r="V80">
        <v>150</v>
      </c>
      <c r="W80">
        <v>173</v>
      </c>
      <c r="X80">
        <v>147</v>
      </c>
      <c r="Y80">
        <v>150</v>
      </c>
      <c r="Z80">
        <v>173</v>
      </c>
      <c r="AA80">
        <v>177</v>
      </c>
      <c r="AB80">
        <v>147</v>
      </c>
      <c r="AC80">
        <v>150</v>
      </c>
      <c r="AD80">
        <v>173</v>
      </c>
      <c r="AE80">
        <v>177</v>
      </c>
      <c r="AF80">
        <v>147</v>
      </c>
      <c r="AG80">
        <v>150</v>
      </c>
      <c r="AH80">
        <v>173</v>
      </c>
      <c r="AI80">
        <v>150</v>
      </c>
      <c r="AJ80">
        <v>147</v>
      </c>
      <c r="AK80">
        <v>150</v>
      </c>
      <c r="AL80">
        <v>173</v>
      </c>
      <c r="AM80">
        <v>147</v>
      </c>
      <c r="AN80">
        <v>150</v>
      </c>
      <c r="AO80">
        <v>173</v>
      </c>
      <c r="AP80">
        <f t="shared" si="1"/>
        <v>165</v>
      </c>
      <c r="AQ80">
        <v>165</v>
      </c>
      <c r="AR80">
        <v>165</v>
      </c>
      <c r="AS80">
        <v>165</v>
      </c>
      <c r="AU80" t="s">
        <v>3438</v>
      </c>
      <c r="AV80" t="s">
        <v>5658</v>
      </c>
      <c r="AW80">
        <v>40</v>
      </c>
    </row>
    <row r="81" spans="4:49" ht="13.5" customHeight="1">
      <c r="D81" t="s">
        <v>426</v>
      </c>
      <c r="E81" t="s">
        <v>5597</v>
      </c>
      <c r="F81" t="s">
        <v>925</v>
      </c>
      <c r="G81" s="126">
        <v>0.79999999999999993</v>
      </c>
      <c r="H81">
        <v>137</v>
      </c>
      <c r="I81">
        <v>148</v>
      </c>
      <c r="J81">
        <v>166</v>
      </c>
      <c r="K81">
        <v>137</v>
      </c>
      <c r="L81">
        <v>148</v>
      </c>
      <c r="M81">
        <v>166</v>
      </c>
      <c r="N81">
        <v>175</v>
      </c>
      <c r="O81">
        <v>137</v>
      </c>
      <c r="P81">
        <v>148</v>
      </c>
      <c r="Q81">
        <v>166</v>
      </c>
      <c r="R81">
        <v>175</v>
      </c>
      <c r="S81">
        <v>137</v>
      </c>
      <c r="T81">
        <v>148</v>
      </c>
      <c r="U81">
        <v>166</v>
      </c>
      <c r="V81">
        <v>148</v>
      </c>
      <c r="W81">
        <v>166</v>
      </c>
      <c r="X81">
        <v>137</v>
      </c>
      <c r="Y81">
        <v>148</v>
      </c>
      <c r="Z81">
        <v>166</v>
      </c>
      <c r="AA81">
        <v>175</v>
      </c>
      <c r="AB81">
        <v>137</v>
      </c>
      <c r="AC81">
        <v>148</v>
      </c>
      <c r="AD81">
        <v>166</v>
      </c>
      <c r="AE81">
        <v>175</v>
      </c>
      <c r="AF81">
        <v>137</v>
      </c>
      <c r="AG81">
        <v>148</v>
      </c>
      <c r="AH81">
        <v>166</v>
      </c>
      <c r="AI81">
        <v>148</v>
      </c>
      <c r="AJ81">
        <v>137</v>
      </c>
      <c r="AK81">
        <v>148</v>
      </c>
      <c r="AL81">
        <v>166</v>
      </c>
      <c r="AM81">
        <v>137</v>
      </c>
      <c r="AN81">
        <v>148</v>
      </c>
      <c r="AO81">
        <v>166</v>
      </c>
      <c r="AP81">
        <f t="shared" si="1"/>
        <v>163</v>
      </c>
      <c r="AQ81">
        <v>163</v>
      </c>
      <c r="AR81">
        <v>163</v>
      </c>
      <c r="AS81">
        <v>163</v>
      </c>
      <c r="AU81" t="s">
        <v>426</v>
      </c>
      <c r="AV81" t="s">
        <v>5658</v>
      </c>
      <c r="AW81">
        <v>41</v>
      </c>
    </row>
    <row r="82" spans="4:49" ht="13.5" customHeight="1">
      <c r="D82" t="s">
        <v>3324</v>
      </c>
      <c r="E82" t="s">
        <v>5597</v>
      </c>
      <c r="F82" t="s">
        <v>925</v>
      </c>
      <c r="G82" s="126">
        <v>0.79999999999999993</v>
      </c>
      <c r="H82">
        <v>137</v>
      </c>
      <c r="I82">
        <v>148</v>
      </c>
      <c r="J82">
        <v>166</v>
      </c>
      <c r="K82">
        <v>137</v>
      </c>
      <c r="L82">
        <v>148</v>
      </c>
      <c r="M82">
        <v>166</v>
      </c>
      <c r="N82">
        <v>175</v>
      </c>
      <c r="O82">
        <v>137</v>
      </c>
      <c r="P82">
        <v>148</v>
      </c>
      <c r="Q82">
        <v>166</v>
      </c>
      <c r="R82">
        <v>175</v>
      </c>
      <c r="S82">
        <v>137</v>
      </c>
      <c r="T82">
        <v>148</v>
      </c>
      <c r="U82">
        <v>166</v>
      </c>
      <c r="V82">
        <v>148</v>
      </c>
      <c r="W82">
        <v>166</v>
      </c>
      <c r="X82">
        <v>137</v>
      </c>
      <c r="Y82">
        <v>148</v>
      </c>
      <c r="Z82">
        <v>166</v>
      </c>
      <c r="AA82">
        <v>175</v>
      </c>
      <c r="AB82">
        <v>137</v>
      </c>
      <c r="AC82">
        <v>148</v>
      </c>
      <c r="AD82">
        <v>166</v>
      </c>
      <c r="AE82">
        <v>175</v>
      </c>
      <c r="AF82">
        <v>137</v>
      </c>
      <c r="AG82">
        <v>148</v>
      </c>
      <c r="AH82">
        <v>166</v>
      </c>
      <c r="AI82">
        <v>148</v>
      </c>
      <c r="AJ82">
        <v>137</v>
      </c>
      <c r="AK82">
        <v>148</v>
      </c>
      <c r="AL82">
        <v>166</v>
      </c>
      <c r="AM82">
        <v>137</v>
      </c>
      <c r="AN82">
        <v>148</v>
      </c>
      <c r="AO82">
        <v>166</v>
      </c>
      <c r="AP82">
        <f t="shared" si="1"/>
        <v>163</v>
      </c>
      <c r="AQ82">
        <v>163</v>
      </c>
      <c r="AR82">
        <v>163</v>
      </c>
      <c r="AS82">
        <v>163</v>
      </c>
      <c r="AU82" t="s">
        <v>3324</v>
      </c>
      <c r="AV82" t="s">
        <v>5658</v>
      </c>
      <c r="AW82">
        <v>41</v>
      </c>
    </row>
    <row r="83" spans="4:49" ht="13.5" customHeight="1">
      <c r="D83" t="s">
        <v>428</v>
      </c>
      <c r="E83" t="s">
        <v>5597</v>
      </c>
      <c r="F83" t="s">
        <v>950</v>
      </c>
      <c r="G83" s="126">
        <v>1.5</v>
      </c>
      <c r="H83">
        <v>154</v>
      </c>
      <c r="I83">
        <v>157</v>
      </c>
      <c r="J83">
        <v>181</v>
      </c>
      <c r="K83">
        <v>154</v>
      </c>
      <c r="L83">
        <v>157</v>
      </c>
      <c r="M83">
        <v>181</v>
      </c>
      <c r="N83">
        <v>186</v>
      </c>
      <c r="O83">
        <v>154</v>
      </c>
      <c r="P83">
        <v>157</v>
      </c>
      <c r="Q83">
        <v>181</v>
      </c>
      <c r="R83">
        <v>186</v>
      </c>
      <c r="S83">
        <v>154</v>
      </c>
      <c r="T83">
        <v>157</v>
      </c>
      <c r="U83">
        <v>181</v>
      </c>
      <c r="V83">
        <v>157</v>
      </c>
      <c r="W83">
        <v>181</v>
      </c>
      <c r="X83">
        <v>154</v>
      </c>
      <c r="Y83">
        <v>157</v>
      </c>
      <c r="Z83">
        <v>181</v>
      </c>
      <c r="AA83">
        <v>186</v>
      </c>
      <c r="AB83">
        <v>154</v>
      </c>
      <c r="AC83">
        <v>157</v>
      </c>
      <c r="AD83">
        <v>181</v>
      </c>
      <c r="AE83">
        <v>186</v>
      </c>
      <c r="AF83">
        <v>154</v>
      </c>
      <c r="AG83">
        <v>157</v>
      </c>
      <c r="AH83">
        <v>181</v>
      </c>
      <c r="AI83">
        <v>157</v>
      </c>
      <c r="AJ83">
        <v>154</v>
      </c>
      <c r="AK83">
        <v>157</v>
      </c>
      <c r="AL83">
        <v>181</v>
      </c>
      <c r="AM83">
        <v>154</v>
      </c>
      <c r="AN83">
        <v>157</v>
      </c>
      <c r="AO83">
        <v>181</v>
      </c>
      <c r="AP83">
        <f t="shared" si="1"/>
        <v>173</v>
      </c>
      <c r="AQ83">
        <v>173</v>
      </c>
      <c r="AR83">
        <v>173</v>
      </c>
      <c r="AS83">
        <v>173</v>
      </c>
      <c r="AU83" t="s">
        <v>428</v>
      </c>
      <c r="AV83" t="s">
        <v>5658</v>
      </c>
      <c r="AW83">
        <v>42</v>
      </c>
    </row>
    <row r="84" spans="4:49" ht="13.5" customHeight="1">
      <c r="D84" t="s">
        <v>3326</v>
      </c>
      <c r="E84" t="s">
        <v>5597</v>
      </c>
      <c r="F84" t="s">
        <v>950</v>
      </c>
      <c r="G84" s="126">
        <v>1.5</v>
      </c>
      <c r="H84">
        <v>154</v>
      </c>
      <c r="I84">
        <v>157</v>
      </c>
      <c r="J84">
        <v>181</v>
      </c>
      <c r="K84">
        <v>154</v>
      </c>
      <c r="L84">
        <v>157</v>
      </c>
      <c r="M84">
        <v>181</v>
      </c>
      <c r="N84">
        <v>186</v>
      </c>
      <c r="O84">
        <v>154</v>
      </c>
      <c r="P84">
        <v>157</v>
      </c>
      <c r="Q84">
        <v>181</v>
      </c>
      <c r="R84">
        <v>186</v>
      </c>
      <c r="S84">
        <v>154</v>
      </c>
      <c r="T84">
        <v>157</v>
      </c>
      <c r="U84">
        <v>181</v>
      </c>
      <c r="V84">
        <v>157</v>
      </c>
      <c r="W84">
        <v>181</v>
      </c>
      <c r="X84">
        <v>154</v>
      </c>
      <c r="Y84">
        <v>157</v>
      </c>
      <c r="Z84">
        <v>181</v>
      </c>
      <c r="AA84">
        <v>186</v>
      </c>
      <c r="AB84">
        <v>154</v>
      </c>
      <c r="AC84">
        <v>157</v>
      </c>
      <c r="AD84">
        <v>181</v>
      </c>
      <c r="AE84">
        <v>186</v>
      </c>
      <c r="AF84">
        <v>154</v>
      </c>
      <c r="AG84">
        <v>157</v>
      </c>
      <c r="AH84">
        <v>181</v>
      </c>
      <c r="AI84">
        <v>157</v>
      </c>
      <c r="AJ84">
        <v>154</v>
      </c>
      <c r="AK84">
        <v>157</v>
      </c>
      <c r="AL84">
        <v>181</v>
      </c>
      <c r="AM84">
        <v>154</v>
      </c>
      <c r="AN84">
        <v>157</v>
      </c>
      <c r="AO84">
        <v>181</v>
      </c>
      <c r="AP84">
        <f t="shared" si="1"/>
        <v>173</v>
      </c>
      <c r="AQ84">
        <v>173</v>
      </c>
      <c r="AR84">
        <v>173</v>
      </c>
      <c r="AS84">
        <v>173</v>
      </c>
      <c r="AU84" t="s">
        <v>3326</v>
      </c>
      <c r="AV84" t="s">
        <v>5658</v>
      </c>
      <c r="AW84">
        <v>42</v>
      </c>
    </row>
    <row r="85" spans="4:49" ht="13.5" customHeight="1">
      <c r="D85" t="s">
        <v>482</v>
      </c>
      <c r="E85" t="s">
        <v>5597</v>
      </c>
      <c r="F85" t="s">
        <v>935</v>
      </c>
      <c r="G85" s="126">
        <v>1.5</v>
      </c>
      <c r="H85">
        <v>154</v>
      </c>
      <c r="I85">
        <v>157</v>
      </c>
      <c r="J85">
        <v>181</v>
      </c>
      <c r="K85">
        <v>154</v>
      </c>
      <c r="L85">
        <v>157</v>
      </c>
      <c r="M85">
        <v>181</v>
      </c>
      <c r="N85">
        <v>186</v>
      </c>
      <c r="O85">
        <v>154</v>
      </c>
      <c r="P85">
        <v>157</v>
      </c>
      <c r="Q85">
        <v>181</v>
      </c>
      <c r="R85">
        <v>186</v>
      </c>
      <c r="S85">
        <v>154</v>
      </c>
      <c r="T85">
        <v>157</v>
      </c>
      <c r="U85">
        <v>181</v>
      </c>
      <c r="V85">
        <v>157</v>
      </c>
      <c r="W85">
        <v>181</v>
      </c>
      <c r="X85">
        <v>154</v>
      </c>
      <c r="Y85">
        <v>157</v>
      </c>
      <c r="Z85">
        <v>181</v>
      </c>
      <c r="AA85">
        <v>186</v>
      </c>
      <c r="AB85">
        <v>154</v>
      </c>
      <c r="AC85">
        <v>157</v>
      </c>
      <c r="AD85">
        <v>181</v>
      </c>
      <c r="AE85">
        <v>186</v>
      </c>
      <c r="AF85">
        <v>154</v>
      </c>
      <c r="AG85">
        <v>157</v>
      </c>
      <c r="AH85">
        <v>181</v>
      </c>
      <c r="AI85">
        <v>157</v>
      </c>
      <c r="AJ85">
        <v>154</v>
      </c>
      <c r="AK85">
        <v>157</v>
      </c>
      <c r="AL85">
        <v>181</v>
      </c>
      <c r="AM85">
        <v>154</v>
      </c>
      <c r="AN85">
        <v>157</v>
      </c>
      <c r="AO85">
        <v>181</v>
      </c>
      <c r="AP85">
        <f t="shared" si="1"/>
        <v>173</v>
      </c>
      <c r="AQ85">
        <v>173</v>
      </c>
      <c r="AR85">
        <v>173</v>
      </c>
      <c r="AS85">
        <v>173</v>
      </c>
      <c r="AU85" t="s">
        <v>482</v>
      </c>
      <c r="AV85" t="s">
        <v>5658</v>
      </c>
      <c r="AW85">
        <v>43</v>
      </c>
    </row>
    <row r="86" spans="4:49" ht="13.5" customHeight="1">
      <c r="D86" t="s">
        <v>3430</v>
      </c>
      <c r="E86" t="s">
        <v>5597</v>
      </c>
      <c r="F86" t="s">
        <v>935</v>
      </c>
      <c r="G86" s="126">
        <v>1.5</v>
      </c>
      <c r="H86">
        <v>154</v>
      </c>
      <c r="I86">
        <v>157</v>
      </c>
      <c r="J86">
        <v>181</v>
      </c>
      <c r="K86">
        <v>154</v>
      </c>
      <c r="L86">
        <v>157</v>
      </c>
      <c r="M86">
        <v>181</v>
      </c>
      <c r="N86">
        <v>186</v>
      </c>
      <c r="O86">
        <v>154</v>
      </c>
      <c r="P86">
        <v>157</v>
      </c>
      <c r="Q86">
        <v>181</v>
      </c>
      <c r="R86">
        <v>186</v>
      </c>
      <c r="S86">
        <v>154</v>
      </c>
      <c r="T86">
        <v>157</v>
      </c>
      <c r="U86">
        <v>181</v>
      </c>
      <c r="V86">
        <v>157</v>
      </c>
      <c r="W86">
        <v>181</v>
      </c>
      <c r="X86">
        <v>154</v>
      </c>
      <c r="Y86">
        <v>157</v>
      </c>
      <c r="Z86">
        <v>181</v>
      </c>
      <c r="AA86">
        <v>186</v>
      </c>
      <c r="AB86">
        <v>154</v>
      </c>
      <c r="AC86">
        <v>157</v>
      </c>
      <c r="AD86">
        <v>181</v>
      </c>
      <c r="AE86">
        <v>186</v>
      </c>
      <c r="AF86">
        <v>154</v>
      </c>
      <c r="AG86">
        <v>157</v>
      </c>
      <c r="AH86">
        <v>181</v>
      </c>
      <c r="AI86">
        <v>157</v>
      </c>
      <c r="AJ86">
        <v>154</v>
      </c>
      <c r="AK86">
        <v>157</v>
      </c>
      <c r="AL86">
        <v>181</v>
      </c>
      <c r="AM86">
        <v>154</v>
      </c>
      <c r="AN86">
        <v>157</v>
      </c>
      <c r="AO86">
        <v>181</v>
      </c>
      <c r="AP86">
        <f t="shared" si="1"/>
        <v>173</v>
      </c>
      <c r="AQ86">
        <v>173</v>
      </c>
      <c r="AR86">
        <v>173</v>
      </c>
      <c r="AS86">
        <v>173</v>
      </c>
      <c r="AU86" t="s">
        <v>3430</v>
      </c>
      <c r="AV86" t="s">
        <v>5658</v>
      </c>
      <c r="AW86">
        <v>43</v>
      </c>
    </row>
    <row r="87" spans="4:49" ht="13.5" customHeight="1">
      <c r="D87" t="s">
        <v>430</v>
      </c>
      <c r="E87" t="s">
        <v>5597</v>
      </c>
      <c r="F87" t="s">
        <v>927</v>
      </c>
      <c r="G87" s="126">
        <v>2.9</v>
      </c>
      <c r="H87">
        <v>166</v>
      </c>
      <c r="I87">
        <v>193</v>
      </c>
      <c r="J87">
        <v>198</v>
      </c>
      <c r="K87">
        <v>166</v>
      </c>
      <c r="L87">
        <v>193</v>
      </c>
      <c r="M87">
        <v>198</v>
      </c>
      <c r="N87">
        <v>205</v>
      </c>
      <c r="O87">
        <v>166</v>
      </c>
      <c r="P87">
        <v>193</v>
      </c>
      <c r="Q87">
        <v>198</v>
      </c>
      <c r="R87">
        <v>205</v>
      </c>
      <c r="S87">
        <v>166</v>
      </c>
      <c r="T87">
        <v>193</v>
      </c>
      <c r="U87">
        <v>198</v>
      </c>
      <c r="V87">
        <v>193</v>
      </c>
      <c r="W87">
        <v>198</v>
      </c>
      <c r="X87">
        <v>166</v>
      </c>
      <c r="Y87">
        <v>193</v>
      </c>
      <c r="Z87">
        <v>198</v>
      </c>
      <c r="AA87">
        <v>205</v>
      </c>
      <c r="AB87">
        <v>166</v>
      </c>
      <c r="AC87">
        <v>193</v>
      </c>
      <c r="AD87">
        <v>198</v>
      </c>
      <c r="AE87">
        <v>205</v>
      </c>
      <c r="AF87">
        <v>166</v>
      </c>
      <c r="AG87">
        <v>193</v>
      </c>
      <c r="AH87">
        <v>198</v>
      </c>
      <c r="AI87">
        <v>193</v>
      </c>
      <c r="AJ87">
        <v>166</v>
      </c>
      <c r="AK87">
        <v>193</v>
      </c>
      <c r="AL87">
        <v>198</v>
      </c>
      <c r="AM87">
        <v>166</v>
      </c>
      <c r="AN87">
        <v>193</v>
      </c>
      <c r="AO87">
        <v>198</v>
      </c>
      <c r="AP87">
        <f t="shared" si="1"/>
        <v>213</v>
      </c>
      <c r="AQ87">
        <v>213</v>
      </c>
      <c r="AR87">
        <v>213</v>
      </c>
      <c r="AS87">
        <v>213</v>
      </c>
      <c r="AU87" t="s">
        <v>430</v>
      </c>
      <c r="AV87" t="s">
        <v>5658</v>
      </c>
      <c r="AW87">
        <v>44</v>
      </c>
    </row>
    <row r="88" spans="4:49" ht="13.5" customHeight="1">
      <c r="D88" t="s">
        <v>3328</v>
      </c>
      <c r="E88" t="s">
        <v>5597</v>
      </c>
      <c r="F88" t="s">
        <v>927</v>
      </c>
      <c r="G88" s="126">
        <v>2.9</v>
      </c>
      <c r="H88">
        <v>166</v>
      </c>
      <c r="I88">
        <v>193</v>
      </c>
      <c r="J88">
        <v>198</v>
      </c>
      <c r="K88">
        <v>166</v>
      </c>
      <c r="L88">
        <v>193</v>
      </c>
      <c r="M88">
        <v>198</v>
      </c>
      <c r="N88">
        <v>205</v>
      </c>
      <c r="O88">
        <v>166</v>
      </c>
      <c r="P88">
        <v>193</v>
      </c>
      <c r="Q88">
        <v>198</v>
      </c>
      <c r="R88">
        <v>205</v>
      </c>
      <c r="S88">
        <v>166</v>
      </c>
      <c r="T88">
        <v>193</v>
      </c>
      <c r="U88">
        <v>198</v>
      </c>
      <c r="V88">
        <v>193</v>
      </c>
      <c r="W88">
        <v>198</v>
      </c>
      <c r="X88">
        <v>166</v>
      </c>
      <c r="Y88">
        <v>193</v>
      </c>
      <c r="Z88">
        <v>198</v>
      </c>
      <c r="AA88">
        <v>205</v>
      </c>
      <c r="AB88">
        <v>166</v>
      </c>
      <c r="AC88">
        <v>193</v>
      </c>
      <c r="AD88">
        <v>198</v>
      </c>
      <c r="AE88">
        <v>205</v>
      </c>
      <c r="AF88">
        <v>166</v>
      </c>
      <c r="AG88">
        <v>193</v>
      </c>
      <c r="AH88">
        <v>198</v>
      </c>
      <c r="AI88">
        <v>193</v>
      </c>
      <c r="AJ88">
        <v>166</v>
      </c>
      <c r="AK88">
        <v>193</v>
      </c>
      <c r="AL88">
        <v>198</v>
      </c>
      <c r="AM88">
        <v>166</v>
      </c>
      <c r="AN88">
        <v>193</v>
      </c>
      <c r="AO88">
        <v>198</v>
      </c>
      <c r="AP88">
        <f t="shared" si="1"/>
        <v>213</v>
      </c>
      <c r="AQ88">
        <v>213</v>
      </c>
      <c r="AR88">
        <v>213</v>
      </c>
      <c r="AS88">
        <v>213</v>
      </c>
      <c r="AU88" t="s">
        <v>3328</v>
      </c>
      <c r="AV88" t="s">
        <v>5658</v>
      </c>
      <c r="AW88">
        <v>44</v>
      </c>
    </row>
    <row r="89" spans="4:49" ht="13.5" customHeight="1">
      <c r="D89" t="s">
        <v>493</v>
      </c>
      <c r="F89" t="s">
        <v>936</v>
      </c>
      <c r="G89" s="126">
        <v>1.6</v>
      </c>
      <c r="H89">
        <v>184</v>
      </c>
      <c r="I89">
        <v>183</v>
      </c>
      <c r="J89">
        <v>211</v>
      </c>
      <c r="K89">
        <v>184</v>
      </c>
      <c r="L89">
        <v>183</v>
      </c>
      <c r="M89">
        <v>211</v>
      </c>
      <c r="N89">
        <v>213</v>
      </c>
      <c r="O89">
        <v>184</v>
      </c>
      <c r="P89">
        <v>183</v>
      </c>
      <c r="Q89">
        <v>211</v>
      </c>
      <c r="R89">
        <v>213</v>
      </c>
      <c r="S89">
        <v>184</v>
      </c>
      <c r="T89">
        <v>183</v>
      </c>
      <c r="U89">
        <v>211</v>
      </c>
      <c r="V89">
        <v>183</v>
      </c>
      <c r="W89">
        <v>211</v>
      </c>
      <c r="X89">
        <v>184</v>
      </c>
      <c r="Y89">
        <v>183</v>
      </c>
      <c r="Z89">
        <v>211</v>
      </c>
      <c r="AA89">
        <v>213</v>
      </c>
      <c r="AB89">
        <v>184</v>
      </c>
      <c r="AC89">
        <v>183</v>
      </c>
      <c r="AD89">
        <v>211</v>
      </c>
      <c r="AE89">
        <v>213</v>
      </c>
      <c r="AF89">
        <v>184</v>
      </c>
      <c r="AG89">
        <v>183</v>
      </c>
      <c r="AH89">
        <v>211</v>
      </c>
      <c r="AI89">
        <v>183</v>
      </c>
      <c r="AJ89">
        <v>184</v>
      </c>
      <c r="AK89">
        <v>183</v>
      </c>
      <c r="AL89">
        <v>211</v>
      </c>
      <c r="AM89">
        <v>184</v>
      </c>
      <c r="AN89">
        <v>183</v>
      </c>
      <c r="AO89">
        <v>211</v>
      </c>
      <c r="AP89">
        <f t="shared" si="1"/>
        <v>202</v>
      </c>
      <c r="AQ89">
        <v>202</v>
      </c>
      <c r="AR89">
        <v>202</v>
      </c>
      <c r="AS89">
        <v>202</v>
      </c>
      <c r="AU89" t="s">
        <v>493</v>
      </c>
      <c r="AV89" t="s">
        <v>5658</v>
      </c>
      <c r="AW89">
        <v>45</v>
      </c>
    </row>
    <row r="90" spans="4:49" ht="13.5" customHeight="1">
      <c r="D90" t="s">
        <v>438</v>
      </c>
      <c r="F90" t="s">
        <v>932</v>
      </c>
      <c r="G90" s="126">
        <v>1.5</v>
      </c>
      <c r="H90">
        <v>289</v>
      </c>
      <c r="I90">
        <v>300</v>
      </c>
      <c r="J90">
        <v>344</v>
      </c>
      <c r="K90">
        <v>289</v>
      </c>
      <c r="L90">
        <v>300</v>
      </c>
      <c r="M90">
        <v>344</v>
      </c>
      <c r="N90">
        <v>354</v>
      </c>
      <c r="O90">
        <v>289</v>
      </c>
      <c r="P90">
        <v>300</v>
      </c>
      <c r="Q90">
        <v>344</v>
      </c>
      <c r="R90">
        <v>354</v>
      </c>
      <c r="S90">
        <v>289</v>
      </c>
      <c r="T90">
        <v>300</v>
      </c>
      <c r="U90">
        <v>344</v>
      </c>
      <c r="V90">
        <v>300</v>
      </c>
      <c r="W90">
        <v>344</v>
      </c>
      <c r="X90">
        <v>289</v>
      </c>
      <c r="Y90">
        <v>300</v>
      </c>
      <c r="Z90">
        <v>344</v>
      </c>
      <c r="AA90">
        <v>354</v>
      </c>
      <c r="AB90">
        <v>289</v>
      </c>
      <c r="AC90">
        <v>300</v>
      </c>
      <c r="AD90">
        <v>344</v>
      </c>
      <c r="AE90">
        <v>354</v>
      </c>
      <c r="AF90">
        <v>289</v>
      </c>
      <c r="AG90">
        <v>300</v>
      </c>
      <c r="AH90">
        <v>344</v>
      </c>
      <c r="AI90">
        <v>300</v>
      </c>
      <c r="AJ90">
        <v>289</v>
      </c>
      <c r="AK90">
        <v>300</v>
      </c>
      <c r="AL90">
        <v>344</v>
      </c>
      <c r="AM90">
        <v>289</v>
      </c>
      <c r="AN90">
        <v>300</v>
      </c>
      <c r="AO90">
        <v>344</v>
      </c>
      <c r="AP90">
        <f t="shared" si="1"/>
        <v>330</v>
      </c>
      <c r="AQ90">
        <v>330</v>
      </c>
      <c r="AR90">
        <v>330</v>
      </c>
      <c r="AS90">
        <v>330</v>
      </c>
      <c r="AU90" t="s">
        <v>438</v>
      </c>
      <c r="AV90" t="s">
        <v>5658</v>
      </c>
      <c r="AW90">
        <v>46</v>
      </c>
    </row>
    <row r="91" spans="4:49" ht="13.5" customHeight="1">
      <c r="D91" t="s">
        <v>2095</v>
      </c>
      <c r="F91" t="s">
        <v>2096</v>
      </c>
      <c r="G91" s="126">
        <v>2.9</v>
      </c>
      <c r="H91">
        <v>302</v>
      </c>
      <c r="I91">
        <v>335</v>
      </c>
      <c r="J91">
        <v>363</v>
      </c>
      <c r="K91">
        <v>302</v>
      </c>
      <c r="L91">
        <v>335</v>
      </c>
      <c r="M91">
        <v>363</v>
      </c>
      <c r="N91">
        <v>375</v>
      </c>
      <c r="O91">
        <v>302</v>
      </c>
      <c r="P91">
        <v>335</v>
      </c>
      <c r="Q91">
        <v>363</v>
      </c>
      <c r="R91">
        <v>375</v>
      </c>
      <c r="S91">
        <v>302</v>
      </c>
      <c r="T91">
        <v>335</v>
      </c>
      <c r="U91">
        <v>363</v>
      </c>
      <c r="V91">
        <v>335</v>
      </c>
      <c r="W91">
        <v>363</v>
      </c>
      <c r="X91">
        <v>302</v>
      </c>
      <c r="Y91">
        <v>335</v>
      </c>
      <c r="Z91">
        <v>363</v>
      </c>
      <c r="AA91">
        <v>375</v>
      </c>
      <c r="AB91">
        <v>302</v>
      </c>
      <c r="AC91">
        <v>335</v>
      </c>
      <c r="AD91">
        <v>363</v>
      </c>
      <c r="AE91">
        <v>375</v>
      </c>
      <c r="AF91">
        <v>302</v>
      </c>
      <c r="AG91">
        <v>335</v>
      </c>
      <c r="AH91">
        <v>363</v>
      </c>
      <c r="AI91">
        <v>335</v>
      </c>
      <c r="AJ91">
        <v>302</v>
      </c>
      <c r="AK91">
        <v>335</v>
      </c>
      <c r="AL91">
        <v>363</v>
      </c>
      <c r="AM91">
        <v>302</v>
      </c>
      <c r="AN91">
        <v>335</v>
      </c>
      <c r="AO91">
        <v>363</v>
      </c>
      <c r="AP91">
        <f t="shared" si="1"/>
        <v>369</v>
      </c>
      <c r="AQ91">
        <v>369</v>
      </c>
      <c r="AR91">
        <v>369</v>
      </c>
      <c r="AS91">
        <v>369</v>
      </c>
      <c r="AU91" t="s">
        <v>2095</v>
      </c>
      <c r="AV91" t="s">
        <v>5658</v>
      </c>
      <c r="AW91">
        <v>47</v>
      </c>
    </row>
    <row r="92" spans="4:49" ht="13.5" customHeight="1">
      <c r="D92" t="s">
        <v>439</v>
      </c>
      <c r="F92" t="s">
        <v>933</v>
      </c>
      <c r="G92" s="126">
        <v>1.5</v>
      </c>
      <c r="H92">
        <v>288</v>
      </c>
      <c r="I92">
        <v>299</v>
      </c>
      <c r="J92">
        <v>343</v>
      </c>
      <c r="K92">
        <v>288</v>
      </c>
      <c r="L92">
        <v>299</v>
      </c>
      <c r="M92">
        <v>343</v>
      </c>
      <c r="N92">
        <v>353</v>
      </c>
      <c r="O92">
        <v>288</v>
      </c>
      <c r="P92">
        <v>299</v>
      </c>
      <c r="Q92">
        <v>343</v>
      </c>
      <c r="R92">
        <v>353</v>
      </c>
      <c r="S92">
        <v>288</v>
      </c>
      <c r="T92">
        <v>299</v>
      </c>
      <c r="U92">
        <v>343</v>
      </c>
      <c r="V92">
        <v>299</v>
      </c>
      <c r="W92">
        <v>343</v>
      </c>
      <c r="X92">
        <v>288</v>
      </c>
      <c r="Y92">
        <v>299</v>
      </c>
      <c r="Z92">
        <v>343</v>
      </c>
      <c r="AA92">
        <v>353</v>
      </c>
      <c r="AB92">
        <v>288</v>
      </c>
      <c r="AC92">
        <v>299</v>
      </c>
      <c r="AD92">
        <v>343</v>
      </c>
      <c r="AE92">
        <v>353</v>
      </c>
      <c r="AF92">
        <v>288</v>
      </c>
      <c r="AG92">
        <v>299</v>
      </c>
      <c r="AH92">
        <v>343</v>
      </c>
      <c r="AI92">
        <v>299</v>
      </c>
      <c r="AJ92">
        <v>288</v>
      </c>
      <c r="AK92">
        <v>299</v>
      </c>
      <c r="AL92">
        <v>343</v>
      </c>
      <c r="AM92">
        <v>288</v>
      </c>
      <c r="AN92">
        <v>299</v>
      </c>
      <c r="AO92">
        <v>343</v>
      </c>
      <c r="AP92">
        <f t="shared" si="1"/>
        <v>329</v>
      </c>
      <c r="AQ92">
        <v>329</v>
      </c>
      <c r="AR92">
        <v>329</v>
      </c>
      <c r="AS92">
        <v>329</v>
      </c>
      <c r="AU92" t="s">
        <v>439</v>
      </c>
      <c r="AV92" t="s">
        <v>5658</v>
      </c>
      <c r="AW92">
        <v>48</v>
      </c>
    </row>
    <row r="93" spans="4:49" ht="13.5" customHeight="1">
      <c r="D93" t="s">
        <v>2097</v>
      </c>
      <c r="F93" t="s">
        <v>2098</v>
      </c>
      <c r="G93" s="126">
        <v>2.9</v>
      </c>
      <c r="H93">
        <v>302</v>
      </c>
      <c r="I93">
        <v>336</v>
      </c>
      <c r="J93">
        <v>362</v>
      </c>
      <c r="K93">
        <v>302</v>
      </c>
      <c r="L93">
        <v>336</v>
      </c>
      <c r="M93">
        <v>362</v>
      </c>
      <c r="N93">
        <v>375</v>
      </c>
      <c r="O93">
        <v>302</v>
      </c>
      <c r="P93">
        <v>336</v>
      </c>
      <c r="Q93">
        <v>362</v>
      </c>
      <c r="R93">
        <v>375</v>
      </c>
      <c r="S93">
        <v>302</v>
      </c>
      <c r="T93">
        <v>336</v>
      </c>
      <c r="U93">
        <v>362</v>
      </c>
      <c r="V93">
        <v>336</v>
      </c>
      <c r="W93">
        <v>362</v>
      </c>
      <c r="X93">
        <v>302</v>
      </c>
      <c r="Y93">
        <v>336</v>
      </c>
      <c r="Z93">
        <v>362</v>
      </c>
      <c r="AA93">
        <v>375</v>
      </c>
      <c r="AB93">
        <v>302</v>
      </c>
      <c r="AC93">
        <v>336</v>
      </c>
      <c r="AD93">
        <v>362</v>
      </c>
      <c r="AE93">
        <v>375</v>
      </c>
      <c r="AF93">
        <v>302</v>
      </c>
      <c r="AG93">
        <v>336</v>
      </c>
      <c r="AH93">
        <v>362</v>
      </c>
      <c r="AI93">
        <v>336</v>
      </c>
      <c r="AJ93">
        <v>302</v>
      </c>
      <c r="AK93">
        <v>336</v>
      </c>
      <c r="AL93">
        <v>362</v>
      </c>
      <c r="AM93">
        <v>302</v>
      </c>
      <c r="AN93">
        <v>336</v>
      </c>
      <c r="AO93">
        <v>362</v>
      </c>
      <c r="AP93">
        <f t="shared" si="1"/>
        <v>370</v>
      </c>
      <c r="AQ93">
        <v>370</v>
      </c>
      <c r="AR93">
        <v>370</v>
      </c>
      <c r="AS93">
        <v>370</v>
      </c>
      <c r="AU93" t="s">
        <v>2097</v>
      </c>
      <c r="AV93" t="s">
        <v>5658</v>
      </c>
      <c r="AW93">
        <v>49</v>
      </c>
    </row>
    <row r="94" spans="4:49" ht="13.5" customHeight="1">
      <c r="D94" t="s">
        <v>494</v>
      </c>
      <c r="F94" t="s">
        <v>937</v>
      </c>
      <c r="G94" s="126">
        <v>1.5</v>
      </c>
      <c r="H94">
        <v>315</v>
      </c>
      <c r="I94">
        <v>320</v>
      </c>
      <c r="J94">
        <v>369</v>
      </c>
      <c r="K94">
        <v>315</v>
      </c>
      <c r="L94">
        <v>320</v>
      </c>
      <c r="M94">
        <v>369</v>
      </c>
      <c r="N94">
        <v>375</v>
      </c>
      <c r="O94">
        <v>315</v>
      </c>
      <c r="P94">
        <v>320</v>
      </c>
      <c r="Q94">
        <v>369</v>
      </c>
      <c r="R94">
        <v>375</v>
      </c>
      <c r="S94">
        <v>315</v>
      </c>
      <c r="T94">
        <v>320</v>
      </c>
      <c r="U94">
        <v>369</v>
      </c>
      <c r="V94">
        <v>320</v>
      </c>
      <c r="W94">
        <v>369</v>
      </c>
      <c r="X94">
        <v>315</v>
      </c>
      <c r="Y94">
        <v>320</v>
      </c>
      <c r="Z94">
        <v>369</v>
      </c>
      <c r="AA94">
        <v>375</v>
      </c>
      <c r="AB94">
        <v>315</v>
      </c>
      <c r="AC94">
        <v>320</v>
      </c>
      <c r="AD94">
        <v>369</v>
      </c>
      <c r="AE94">
        <v>375</v>
      </c>
      <c r="AF94">
        <v>315</v>
      </c>
      <c r="AG94">
        <v>320</v>
      </c>
      <c r="AH94">
        <v>369</v>
      </c>
      <c r="AI94">
        <v>320</v>
      </c>
      <c r="AJ94">
        <v>315</v>
      </c>
      <c r="AK94">
        <v>320</v>
      </c>
      <c r="AL94">
        <v>369</v>
      </c>
      <c r="AM94">
        <v>315</v>
      </c>
      <c r="AN94">
        <v>320</v>
      </c>
      <c r="AO94">
        <v>369</v>
      </c>
      <c r="AP94">
        <f t="shared" si="1"/>
        <v>352</v>
      </c>
      <c r="AQ94">
        <v>352</v>
      </c>
      <c r="AR94">
        <v>352</v>
      </c>
      <c r="AS94">
        <v>352</v>
      </c>
      <c r="AU94" t="s">
        <v>494</v>
      </c>
      <c r="AV94" t="s">
        <v>5658</v>
      </c>
      <c r="AW94">
        <v>50</v>
      </c>
    </row>
    <row r="95" spans="4:49" ht="13.5" customHeight="1">
      <c r="D95" t="s">
        <v>495</v>
      </c>
      <c r="F95" t="s">
        <v>938</v>
      </c>
      <c r="G95" s="126">
        <v>1.5</v>
      </c>
      <c r="H95">
        <v>314</v>
      </c>
      <c r="I95">
        <v>318</v>
      </c>
      <c r="J95">
        <v>367</v>
      </c>
      <c r="K95">
        <v>314</v>
      </c>
      <c r="L95">
        <v>318</v>
      </c>
      <c r="M95">
        <v>367</v>
      </c>
      <c r="N95">
        <v>374</v>
      </c>
      <c r="O95">
        <v>314</v>
      </c>
      <c r="P95">
        <v>318</v>
      </c>
      <c r="Q95">
        <v>367</v>
      </c>
      <c r="R95">
        <v>374</v>
      </c>
      <c r="S95">
        <v>314</v>
      </c>
      <c r="T95">
        <v>318</v>
      </c>
      <c r="U95">
        <v>367</v>
      </c>
      <c r="V95">
        <v>318</v>
      </c>
      <c r="W95">
        <v>367</v>
      </c>
      <c r="X95">
        <v>314</v>
      </c>
      <c r="Y95">
        <v>318</v>
      </c>
      <c r="Z95">
        <v>367</v>
      </c>
      <c r="AA95">
        <v>374</v>
      </c>
      <c r="AB95">
        <v>314</v>
      </c>
      <c r="AC95">
        <v>318</v>
      </c>
      <c r="AD95">
        <v>367</v>
      </c>
      <c r="AE95">
        <v>374</v>
      </c>
      <c r="AF95">
        <v>314</v>
      </c>
      <c r="AG95">
        <v>318</v>
      </c>
      <c r="AH95">
        <v>367</v>
      </c>
      <c r="AI95">
        <v>318</v>
      </c>
      <c r="AJ95">
        <v>314</v>
      </c>
      <c r="AK95">
        <v>318</v>
      </c>
      <c r="AL95">
        <v>367</v>
      </c>
      <c r="AM95">
        <v>314</v>
      </c>
      <c r="AN95">
        <v>318</v>
      </c>
      <c r="AO95">
        <v>367</v>
      </c>
      <c r="AP95">
        <f t="shared" si="1"/>
        <v>350</v>
      </c>
      <c r="AQ95">
        <v>350</v>
      </c>
      <c r="AR95">
        <v>350</v>
      </c>
      <c r="AS95">
        <v>350</v>
      </c>
      <c r="AU95" t="s">
        <v>495</v>
      </c>
      <c r="AV95" t="s">
        <v>5658</v>
      </c>
      <c r="AW95">
        <v>51</v>
      </c>
    </row>
    <row r="96" spans="4:49" ht="13.5" customHeight="1">
      <c r="D96" t="s">
        <v>434</v>
      </c>
      <c r="E96" t="s">
        <v>5597</v>
      </c>
      <c r="F96" t="s">
        <v>929</v>
      </c>
      <c r="G96" s="126">
        <v>0.1</v>
      </c>
      <c r="H96">
        <v>152</v>
      </c>
      <c r="I96">
        <v>168</v>
      </c>
      <c r="J96">
        <v>181</v>
      </c>
      <c r="K96">
        <v>152</v>
      </c>
      <c r="L96">
        <v>168</v>
      </c>
      <c r="M96">
        <v>181</v>
      </c>
      <c r="N96">
        <v>176</v>
      </c>
      <c r="O96">
        <v>152</v>
      </c>
      <c r="P96">
        <v>168</v>
      </c>
      <c r="Q96">
        <v>181</v>
      </c>
      <c r="R96">
        <v>176</v>
      </c>
      <c r="S96">
        <v>152</v>
      </c>
      <c r="T96">
        <v>168</v>
      </c>
      <c r="U96">
        <v>181</v>
      </c>
      <c r="V96">
        <v>168</v>
      </c>
      <c r="W96">
        <v>181</v>
      </c>
      <c r="X96">
        <v>152</v>
      </c>
      <c r="Y96">
        <v>168</v>
      </c>
      <c r="Z96">
        <v>181</v>
      </c>
      <c r="AA96">
        <v>176</v>
      </c>
      <c r="AB96">
        <v>152</v>
      </c>
      <c r="AC96">
        <v>168</v>
      </c>
      <c r="AD96">
        <v>181</v>
      </c>
      <c r="AE96">
        <v>176</v>
      </c>
      <c r="AF96">
        <v>152</v>
      </c>
      <c r="AG96">
        <v>168</v>
      </c>
      <c r="AH96">
        <v>181</v>
      </c>
      <c r="AI96">
        <v>168</v>
      </c>
      <c r="AJ96">
        <v>152</v>
      </c>
      <c r="AK96">
        <v>168</v>
      </c>
      <c r="AL96">
        <v>181</v>
      </c>
      <c r="AM96">
        <v>152</v>
      </c>
      <c r="AN96">
        <v>168</v>
      </c>
      <c r="AO96">
        <v>181</v>
      </c>
      <c r="AP96">
        <f t="shared" si="1"/>
        <v>185</v>
      </c>
      <c r="AQ96">
        <v>185</v>
      </c>
      <c r="AR96">
        <v>185</v>
      </c>
      <c r="AS96">
        <v>185</v>
      </c>
      <c r="AU96" t="s">
        <v>434</v>
      </c>
      <c r="AV96" t="s">
        <v>5658</v>
      </c>
      <c r="AW96">
        <v>52</v>
      </c>
    </row>
    <row r="97" spans="4:49" ht="13.5" customHeight="1">
      <c r="D97" t="s">
        <v>3329</v>
      </c>
      <c r="E97" t="s">
        <v>5597</v>
      </c>
      <c r="F97" t="s">
        <v>929</v>
      </c>
      <c r="G97" s="126">
        <v>0.1</v>
      </c>
      <c r="H97">
        <v>152</v>
      </c>
      <c r="I97">
        <v>168</v>
      </c>
      <c r="J97">
        <v>181</v>
      </c>
      <c r="K97">
        <v>152</v>
      </c>
      <c r="L97">
        <v>168</v>
      </c>
      <c r="M97">
        <v>181</v>
      </c>
      <c r="N97">
        <v>176</v>
      </c>
      <c r="O97">
        <v>152</v>
      </c>
      <c r="P97">
        <v>168</v>
      </c>
      <c r="Q97">
        <v>181</v>
      </c>
      <c r="R97">
        <v>176</v>
      </c>
      <c r="S97">
        <v>152</v>
      </c>
      <c r="T97">
        <v>168</v>
      </c>
      <c r="U97">
        <v>181</v>
      </c>
      <c r="V97">
        <v>168</v>
      </c>
      <c r="W97">
        <v>181</v>
      </c>
      <c r="X97">
        <v>152</v>
      </c>
      <c r="Y97">
        <v>168</v>
      </c>
      <c r="Z97">
        <v>181</v>
      </c>
      <c r="AA97">
        <v>176</v>
      </c>
      <c r="AB97">
        <v>152</v>
      </c>
      <c r="AC97">
        <v>168</v>
      </c>
      <c r="AD97">
        <v>181</v>
      </c>
      <c r="AE97">
        <v>176</v>
      </c>
      <c r="AF97">
        <v>152</v>
      </c>
      <c r="AG97">
        <v>168</v>
      </c>
      <c r="AH97">
        <v>181</v>
      </c>
      <c r="AI97">
        <v>168</v>
      </c>
      <c r="AJ97">
        <v>152</v>
      </c>
      <c r="AK97">
        <v>168</v>
      </c>
      <c r="AL97">
        <v>181</v>
      </c>
      <c r="AM97">
        <v>152</v>
      </c>
      <c r="AN97">
        <v>168</v>
      </c>
      <c r="AO97">
        <v>181</v>
      </c>
      <c r="AP97">
        <f t="shared" si="1"/>
        <v>185</v>
      </c>
      <c r="AQ97">
        <v>185</v>
      </c>
      <c r="AR97">
        <v>185</v>
      </c>
      <c r="AS97">
        <v>185</v>
      </c>
      <c r="AU97" t="s">
        <v>3329</v>
      </c>
      <c r="AV97" t="s">
        <v>5658</v>
      </c>
      <c r="AW97">
        <v>52</v>
      </c>
    </row>
    <row r="98" spans="4:49" ht="13.5" customHeight="1">
      <c r="D98" t="s">
        <v>508</v>
      </c>
      <c r="F98" t="s">
        <v>633</v>
      </c>
      <c r="G98" s="126">
        <v>0.9</v>
      </c>
      <c r="H98">
        <v>295</v>
      </c>
      <c r="I98">
        <v>334</v>
      </c>
      <c r="J98">
        <v>419</v>
      </c>
      <c r="K98">
        <v>295</v>
      </c>
      <c r="L98">
        <v>334</v>
      </c>
      <c r="M98">
        <v>419</v>
      </c>
      <c r="N98">
        <v>377</v>
      </c>
      <c r="O98">
        <v>295</v>
      </c>
      <c r="P98">
        <v>334</v>
      </c>
      <c r="Q98">
        <v>419</v>
      </c>
      <c r="R98">
        <v>377</v>
      </c>
      <c r="S98">
        <v>295</v>
      </c>
      <c r="T98">
        <v>334</v>
      </c>
      <c r="U98">
        <v>419</v>
      </c>
      <c r="V98">
        <v>334</v>
      </c>
      <c r="W98">
        <v>419</v>
      </c>
      <c r="X98">
        <v>295</v>
      </c>
      <c r="Y98">
        <v>334</v>
      </c>
      <c r="Z98">
        <v>419</v>
      </c>
      <c r="AA98">
        <v>377</v>
      </c>
      <c r="AB98">
        <v>295</v>
      </c>
      <c r="AC98">
        <v>334</v>
      </c>
      <c r="AD98">
        <v>419</v>
      </c>
      <c r="AE98">
        <v>377</v>
      </c>
      <c r="AF98">
        <v>295</v>
      </c>
      <c r="AG98">
        <v>334</v>
      </c>
      <c r="AH98">
        <v>419</v>
      </c>
      <c r="AI98">
        <v>334</v>
      </c>
      <c r="AJ98">
        <v>295</v>
      </c>
      <c r="AK98">
        <v>334</v>
      </c>
      <c r="AL98">
        <v>419</v>
      </c>
      <c r="AM98">
        <v>295</v>
      </c>
      <c r="AN98">
        <v>334</v>
      </c>
      <c r="AO98">
        <v>419</v>
      </c>
      <c r="AP98">
        <f t="shared" si="1"/>
        <v>368</v>
      </c>
      <c r="AQ98">
        <v>368</v>
      </c>
      <c r="AR98">
        <v>368</v>
      </c>
      <c r="AS98">
        <v>368</v>
      </c>
      <c r="AU98" t="s">
        <v>508</v>
      </c>
      <c r="AV98" t="s">
        <v>5658</v>
      </c>
      <c r="AW98">
        <v>53</v>
      </c>
    </row>
    <row r="99" spans="4:49" ht="13.5" customHeight="1">
      <c r="D99" t="s">
        <v>509</v>
      </c>
      <c r="F99" t="s">
        <v>634</v>
      </c>
      <c r="G99" s="126">
        <v>1</v>
      </c>
      <c r="H99">
        <v>329</v>
      </c>
      <c r="I99">
        <v>373</v>
      </c>
      <c r="J99">
        <v>468</v>
      </c>
      <c r="K99">
        <v>329</v>
      </c>
      <c r="L99">
        <v>373</v>
      </c>
      <c r="M99">
        <v>468</v>
      </c>
      <c r="N99">
        <v>422</v>
      </c>
      <c r="O99">
        <v>329</v>
      </c>
      <c r="P99">
        <v>373</v>
      </c>
      <c r="Q99">
        <v>468</v>
      </c>
      <c r="R99">
        <v>422</v>
      </c>
      <c r="S99">
        <v>329</v>
      </c>
      <c r="T99">
        <v>373</v>
      </c>
      <c r="U99">
        <v>468</v>
      </c>
      <c r="V99">
        <v>373</v>
      </c>
      <c r="W99">
        <v>468</v>
      </c>
      <c r="X99">
        <v>329</v>
      </c>
      <c r="Y99">
        <v>373</v>
      </c>
      <c r="Z99">
        <v>468</v>
      </c>
      <c r="AA99">
        <v>422</v>
      </c>
      <c r="AB99">
        <v>329</v>
      </c>
      <c r="AC99">
        <v>373</v>
      </c>
      <c r="AD99">
        <v>468</v>
      </c>
      <c r="AE99">
        <v>422</v>
      </c>
      <c r="AF99">
        <v>329</v>
      </c>
      <c r="AG99">
        <v>373</v>
      </c>
      <c r="AH99">
        <v>468</v>
      </c>
      <c r="AI99">
        <v>373</v>
      </c>
      <c r="AJ99">
        <v>329</v>
      </c>
      <c r="AK99">
        <v>373</v>
      </c>
      <c r="AL99">
        <v>468</v>
      </c>
      <c r="AM99">
        <v>329</v>
      </c>
      <c r="AN99">
        <v>373</v>
      </c>
      <c r="AO99">
        <v>468</v>
      </c>
      <c r="AP99">
        <f t="shared" si="1"/>
        <v>411</v>
      </c>
      <c r="AQ99">
        <v>411</v>
      </c>
      <c r="AR99">
        <v>411</v>
      </c>
      <c r="AS99">
        <v>411</v>
      </c>
      <c r="AU99" t="s">
        <v>509</v>
      </c>
      <c r="AV99" t="s">
        <v>5658</v>
      </c>
      <c r="AW99">
        <v>54</v>
      </c>
    </row>
    <row r="100" spans="4:49" ht="13.5" customHeight="1">
      <c r="D100" t="s">
        <v>5543</v>
      </c>
      <c r="F100" t="s">
        <v>633</v>
      </c>
      <c r="G100" s="126">
        <v>1</v>
      </c>
      <c r="H100">
        <v>305</v>
      </c>
      <c r="I100">
        <v>345</v>
      </c>
      <c r="J100">
        <v>433</v>
      </c>
      <c r="K100">
        <v>305</v>
      </c>
      <c r="L100">
        <v>345</v>
      </c>
      <c r="M100">
        <v>433</v>
      </c>
      <c r="N100">
        <v>390</v>
      </c>
      <c r="O100">
        <v>305</v>
      </c>
      <c r="P100">
        <v>345</v>
      </c>
      <c r="Q100">
        <v>433</v>
      </c>
      <c r="R100">
        <v>390</v>
      </c>
      <c r="S100">
        <v>305</v>
      </c>
      <c r="T100">
        <v>345</v>
      </c>
      <c r="U100">
        <v>433</v>
      </c>
      <c r="V100">
        <v>345</v>
      </c>
      <c r="W100">
        <v>433</v>
      </c>
      <c r="X100">
        <v>305</v>
      </c>
      <c r="Y100">
        <v>345</v>
      </c>
      <c r="Z100">
        <v>433</v>
      </c>
      <c r="AA100">
        <v>390</v>
      </c>
      <c r="AB100">
        <v>305</v>
      </c>
      <c r="AC100">
        <v>345</v>
      </c>
      <c r="AD100">
        <v>433</v>
      </c>
      <c r="AE100">
        <v>390</v>
      </c>
      <c r="AF100">
        <v>305</v>
      </c>
      <c r="AG100">
        <v>345</v>
      </c>
      <c r="AH100">
        <v>433</v>
      </c>
      <c r="AI100">
        <v>345</v>
      </c>
      <c r="AJ100">
        <v>305</v>
      </c>
      <c r="AK100">
        <v>345</v>
      </c>
      <c r="AL100">
        <v>433</v>
      </c>
      <c r="AM100">
        <v>305</v>
      </c>
      <c r="AN100">
        <v>345</v>
      </c>
      <c r="AO100">
        <v>433</v>
      </c>
      <c r="AP100">
        <f t="shared" si="1"/>
        <v>380</v>
      </c>
      <c r="AQ100">
        <v>380</v>
      </c>
      <c r="AR100">
        <v>380</v>
      </c>
      <c r="AS100">
        <v>380</v>
      </c>
      <c r="AU100" t="s">
        <v>5543</v>
      </c>
      <c r="AV100" t="s">
        <v>5658</v>
      </c>
      <c r="AW100">
        <v>55</v>
      </c>
    </row>
    <row r="101" spans="4:49" ht="13.5" customHeight="1">
      <c r="D101" t="s">
        <v>5544</v>
      </c>
      <c r="F101" t="s">
        <v>634</v>
      </c>
      <c r="G101" s="126">
        <v>1.1000000000000001</v>
      </c>
      <c r="H101">
        <v>341</v>
      </c>
      <c r="I101">
        <v>385</v>
      </c>
      <c r="J101">
        <v>484</v>
      </c>
      <c r="K101">
        <v>341</v>
      </c>
      <c r="L101">
        <v>385</v>
      </c>
      <c r="M101">
        <v>484</v>
      </c>
      <c r="N101">
        <v>436</v>
      </c>
      <c r="O101">
        <v>341</v>
      </c>
      <c r="P101">
        <v>385</v>
      </c>
      <c r="Q101">
        <v>484</v>
      </c>
      <c r="R101">
        <v>436</v>
      </c>
      <c r="S101">
        <v>341</v>
      </c>
      <c r="T101">
        <v>385</v>
      </c>
      <c r="U101">
        <v>484</v>
      </c>
      <c r="V101">
        <v>385</v>
      </c>
      <c r="W101">
        <v>484</v>
      </c>
      <c r="X101">
        <v>341</v>
      </c>
      <c r="Y101">
        <v>385</v>
      </c>
      <c r="Z101">
        <v>484</v>
      </c>
      <c r="AA101">
        <v>436</v>
      </c>
      <c r="AB101">
        <v>341</v>
      </c>
      <c r="AC101">
        <v>385</v>
      </c>
      <c r="AD101">
        <v>484</v>
      </c>
      <c r="AE101">
        <v>436</v>
      </c>
      <c r="AF101">
        <v>341</v>
      </c>
      <c r="AG101">
        <v>385</v>
      </c>
      <c r="AH101">
        <v>484</v>
      </c>
      <c r="AI101">
        <v>385</v>
      </c>
      <c r="AJ101">
        <v>341</v>
      </c>
      <c r="AK101">
        <v>385</v>
      </c>
      <c r="AL101">
        <v>484</v>
      </c>
      <c r="AM101">
        <v>341</v>
      </c>
      <c r="AN101">
        <v>385</v>
      </c>
      <c r="AO101">
        <v>484</v>
      </c>
      <c r="AP101">
        <f t="shared" si="1"/>
        <v>424</v>
      </c>
      <c r="AQ101">
        <v>424</v>
      </c>
      <c r="AR101">
        <v>424</v>
      </c>
      <c r="AS101">
        <v>424</v>
      </c>
      <c r="AU101" t="s">
        <v>5544</v>
      </c>
      <c r="AV101" t="s">
        <v>5658</v>
      </c>
      <c r="AW101">
        <v>56</v>
      </c>
    </row>
    <row r="102" spans="4:49" ht="13.5" customHeight="1">
      <c r="D102" t="s">
        <v>510</v>
      </c>
      <c r="F102" t="s">
        <v>635</v>
      </c>
      <c r="G102" s="126">
        <v>1</v>
      </c>
      <c r="H102">
        <v>315</v>
      </c>
      <c r="I102">
        <v>356</v>
      </c>
      <c r="J102">
        <v>447</v>
      </c>
      <c r="K102">
        <v>315</v>
      </c>
      <c r="L102">
        <v>356</v>
      </c>
      <c r="M102">
        <v>447</v>
      </c>
      <c r="N102">
        <v>403</v>
      </c>
      <c r="O102">
        <v>315</v>
      </c>
      <c r="P102">
        <v>356</v>
      </c>
      <c r="Q102">
        <v>447</v>
      </c>
      <c r="R102">
        <v>403</v>
      </c>
      <c r="S102">
        <v>315</v>
      </c>
      <c r="T102">
        <v>356</v>
      </c>
      <c r="U102">
        <v>447</v>
      </c>
      <c r="V102">
        <v>356</v>
      </c>
      <c r="W102">
        <v>447</v>
      </c>
      <c r="X102">
        <v>315</v>
      </c>
      <c r="Y102">
        <v>356</v>
      </c>
      <c r="Z102">
        <v>447</v>
      </c>
      <c r="AA102">
        <v>403</v>
      </c>
      <c r="AB102">
        <v>315</v>
      </c>
      <c r="AC102">
        <v>356</v>
      </c>
      <c r="AD102">
        <v>447</v>
      </c>
      <c r="AE102">
        <v>403</v>
      </c>
      <c r="AF102">
        <v>315</v>
      </c>
      <c r="AG102">
        <v>356</v>
      </c>
      <c r="AH102">
        <v>447</v>
      </c>
      <c r="AI102">
        <v>356</v>
      </c>
      <c r="AJ102">
        <v>315</v>
      </c>
      <c r="AK102">
        <v>356</v>
      </c>
      <c r="AL102">
        <v>447</v>
      </c>
      <c r="AM102">
        <v>315</v>
      </c>
      <c r="AN102">
        <v>356</v>
      </c>
      <c r="AO102">
        <v>447</v>
      </c>
      <c r="AP102">
        <f t="shared" si="1"/>
        <v>392</v>
      </c>
      <c r="AQ102">
        <v>392</v>
      </c>
      <c r="AR102">
        <v>392</v>
      </c>
      <c r="AS102">
        <v>392</v>
      </c>
      <c r="AU102" t="s">
        <v>510</v>
      </c>
      <c r="AV102" t="s">
        <v>5658</v>
      </c>
      <c r="AW102">
        <v>57</v>
      </c>
    </row>
    <row r="103" spans="4:49" ht="13.5" customHeight="1">
      <c r="D103" t="s">
        <v>511</v>
      </c>
      <c r="F103" t="s">
        <v>636</v>
      </c>
      <c r="G103" s="126">
        <v>1.1000000000000001</v>
      </c>
      <c r="H103">
        <v>348</v>
      </c>
      <c r="I103">
        <v>393</v>
      </c>
      <c r="J103">
        <v>494</v>
      </c>
      <c r="K103">
        <v>348</v>
      </c>
      <c r="L103">
        <v>393</v>
      </c>
      <c r="M103">
        <v>494</v>
      </c>
      <c r="N103">
        <v>445</v>
      </c>
      <c r="O103">
        <v>348</v>
      </c>
      <c r="P103">
        <v>393</v>
      </c>
      <c r="Q103">
        <v>494</v>
      </c>
      <c r="R103">
        <v>445</v>
      </c>
      <c r="S103">
        <v>348</v>
      </c>
      <c r="T103">
        <v>393</v>
      </c>
      <c r="U103">
        <v>494</v>
      </c>
      <c r="V103">
        <v>393</v>
      </c>
      <c r="W103">
        <v>494</v>
      </c>
      <c r="X103">
        <v>348</v>
      </c>
      <c r="Y103">
        <v>393</v>
      </c>
      <c r="Z103">
        <v>494</v>
      </c>
      <c r="AA103">
        <v>445</v>
      </c>
      <c r="AB103">
        <v>348</v>
      </c>
      <c r="AC103">
        <v>393</v>
      </c>
      <c r="AD103">
        <v>494</v>
      </c>
      <c r="AE103">
        <v>445</v>
      </c>
      <c r="AF103">
        <v>348</v>
      </c>
      <c r="AG103">
        <v>393</v>
      </c>
      <c r="AH103">
        <v>494</v>
      </c>
      <c r="AI103">
        <v>393</v>
      </c>
      <c r="AJ103">
        <v>348</v>
      </c>
      <c r="AK103">
        <v>393</v>
      </c>
      <c r="AL103">
        <v>494</v>
      </c>
      <c r="AM103">
        <v>348</v>
      </c>
      <c r="AN103">
        <v>393</v>
      </c>
      <c r="AO103">
        <v>494</v>
      </c>
      <c r="AP103">
        <f t="shared" si="1"/>
        <v>433</v>
      </c>
      <c r="AQ103">
        <v>433</v>
      </c>
      <c r="AR103">
        <v>433</v>
      </c>
      <c r="AS103">
        <v>433</v>
      </c>
      <c r="AU103" t="s">
        <v>511</v>
      </c>
      <c r="AV103" t="s">
        <v>5658</v>
      </c>
      <c r="AW103">
        <v>58</v>
      </c>
    </row>
    <row r="104" spans="4:49" ht="13.5" customHeight="1">
      <c r="D104" t="s">
        <v>3028</v>
      </c>
      <c r="F104" t="s">
        <v>4683</v>
      </c>
      <c r="G104" s="126">
        <v>1</v>
      </c>
      <c r="H104">
        <v>325</v>
      </c>
      <c r="I104">
        <v>367</v>
      </c>
      <c r="J104">
        <v>461</v>
      </c>
      <c r="K104">
        <v>325</v>
      </c>
      <c r="L104">
        <v>367</v>
      </c>
      <c r="M104">
        <v>461</v>
      </c>
      <c r="N104">
        <v>415</v>
      </c>
      <c r="O104">
        <v>325</v>
      </c>
      <c r="P104">
        <v>367</v>
      </c>
      <c r="Q104">
        <v>461</v>
      </c>
      <c r="R104">
        <v>415</v>
      </c>
      <c r="S104">
        <v>325</v>
      </c>
      <c r="T104">
        <v>367</v>
      </c>
      <c r="U104">
        <v>461</v>
      </c>
      <c r="V104">
        <v>367</v>
      </c>
      <c r="W104">
        <v>461</v>
      </c>
      <c r="X104">
        <v>325</v>
      </c>
      <c r="Y104">
        <v>367</v>
      </c>
      <c r="Z104">
        <v>461</v>
      </c>
      <c r="AA104">
        <v>415</v>
      </c>
      <c r="AB104">
        <v>325</v>
      </c>
      <c r="AC104">
        <v>367</v>
      </c>
      <c r="AD104">
        <v>461</v>
      </c>
      <c r="AE104">
        <v>415</v>
      </c>
      <c r="AF104">
        <v>325</v>
      </c>
      <c r="AG104">
        <v>367</v>
      </c>
      <c r="AH104">
        <v>461</v>
      </c>
      <c r="AI104">
        <v>367</v>
      </c>
      <c r="AJ104">
        <v>325</v>
      </c>
      <c r="AK104">
        <v>367</v>
      </c>
      <c r="AL104">
        <v>461</v>
      </c>
      <c r="AM104">
        <v>325</v>
      </c>
      <c r="AN104">
        <v>367</v>
      </c>
      <c r="AO104">
        <v>461</v>
      </c>
      <c r="AP104">
        <f t="shared" si="1"/>
        <v>404</v>
      </c>
      <c r="AQ104">
        <v>404</v>
      </c>
      <c r="AR104">
        <v>404</v>
      </c>
      <c r="AS104">
        <v>404</v>
      </c>
      <c r="AU104" t="s">
        <v>3028</v>
      </c>
      <c r="AV104" t="s">
        <v>5658</v>
      </c>
      <c r="AW104">
        <v>59</v>
      </c>
    </row>
    <row r="105" spans="4:49" ht="13.5" customHeight="1">
      <c r="D105" t="s">
        <v>3029</v>
      </c>
      <c r="F105" t="s">
        <v>4684</v>
      </c>
      <c r="G105" s="126">
        <v>1.1000000000000001</v>
      </c>
      <c r="H105">
        <v>362</v>
      </c>
      <c r="I105">
        <v>409</v>
      </c>
      <c r="J105">
        <v>515</v>
      </c>
      <c r="K105">
        <v>362</v>
      </c>
      <c r="L105">
        <v>409</v>
      </c>
      <c r="M105">
        <v>515</v>
      </c>
      <c r="N105">
        <v>464</v>
      </c>
      <c r="O105">
        <v>362</v>
      </c>
      <c r="P105">
        <v>409</v>
      </c>
      <c r="Q105">
        <v>515</v>
      </c>
      <c r="R105">
        <v>464</v>
      </c>
      <c r="S105">
        <v>362</v>
      </c>
      <c r="T105">
        <v>409</v>
      </c>
      <c r="U105">
        <v>515</v>
      </c>
      <c r="V105">
        <v>409</v>
      </c>
      <c r="W105">
        <v>515</v>
      </c>
      <c r="X105">
        <v>362</v>
      </c>
      <c r="Y105">
        <v>409</v>
      </c>
      <c r="Z105">
        <v>515</v>
      </c>
      <c r="AA105">
        <v>464</v>
      </c>
      <c r="AB105">
        <v>362</v>
      </c>
      <c r="AC105">
        <v>409</v>
      </c>
      <c r="AD105">
        <v>515</v>
      </c>
      <c r="AE105">
        <v>464</v>
      </c>
      <c r="AF105">
        <v>362</v>
      </c>
      <c r="AG105">
        <v>409</v>
      </c>
      <c r="AH105">
        <v>515</v>
      </c>
      <c r="AI105">
        <v>409</v>
      </c>
      <c r="AJ105">
        <v>362</v>
      </c>
      <c r="AK105">
        <v>409</v>
      </c>
      <c r="AL105">
        <v>515</v>
      </c>
      <c r="AM105">
        <v>362</v>
      </c>
      <c r="AN105">
        <v>409</v>
      </c>
      <c r="AO105">
        <v>515</v>
      </c>
      <c r="AP105">
        <f t="shared" si="1"/>
        <v>450</v>
      </c>
      <c r="AQ105">
        <v>450</v>
      </c>
      <c r="AR105">
        <v>450</v>
      </c>
      <c r="AS105">
        <v>450</v>
      </c>
      <c r="AU105" t="s">
        <v>3029</v>
      </c>
      <c r="AV105" t="s">
        <v>5658</v>
      </c>
      <c r="AW105">
        <v>60</v>
      </c>
    </row>
    <row r="106" spans="4:49" ht="13.5" customHeight="1">
      <c r="D106" t="s">
        <v>512</v>
      </c>
      <c r="F106" t="s">
        <v>637</v>
      </c>
      <c r="G106" s="126">
        <v>1</v>
      </c>
      <c r="H106">
        <v>333</v>
      </c>
      <c r="I106">
        <v>376</v>
      </c>
      <c r="J106">
        <v>473</v>
      </c>
      <c r="K106">
        <v>333</v>
      </c>
      <c r="L106">
        <v>376</v>
      </c>
      <c r="M106">
        <v>473</v>
      </c>
      <c r="N106">
        <v>427</v>
      </c>
      <c r="O106">
        <v>333</v>
      </c>
      <c r="P106">
        <v>376</v>
      </c>
      <c r="Q106">
        <v>473</v>
      </c>
      <c r="R106">
        <v>427</v>
      </c>
      <c r="S106">
        <v>333</v>
      </c>
      <c r="T106">
        <v>376</v>
      </c>
      <c r="U106">
        <v>473</v>
      </c>
      <c r="V106">
        <v>376</v>
      </c>
      <c r="W106">
        <v>473</v>
      </c>
      <c r="X106">
        <v>333</v>
      </c>
      <c r="Y106">
        <v>376</v>
      </c>
      <c r="Z106">
        <v>473</v>
      </c>
      <c r="AA106">
        <v>427</v>
      </c>
      <c r="AB106">
        <v>333</v>
      </c>
      <c r="AC106">
        <v>376</v>
      </c>
      <c r="AD106">
        <v>473</v>
      </c>
      <c r="AE106">
        <v>427</v>
      </c>
      <c r="AF106">
        <v>333</v>
      </c>
      <c r="AG106">
        <v>376</v>
      </c>
      <c r="AH106">
        <v>473</v>
      </c>
      <c r="AI106">
        <v>376</v>
      </c>
      <c r="AJ106">
        <v>333</v>
      </c>
      <c r="AK106">
        <v>376</v>
      </c>
      <c r="AL106">
        <v>473</v>
      </c>
      <c r="AM106">
        <v>333</v>
      </c>
      <c r="AN106">
        <v>376</v>
      </c>
      <c r="AO106">
        <v>473</v>
      </c>
      <c r="AP106">
        <f t="shared" si="1"/>
        <v>414</v>
      </c>
      <c r="AQ106">
        <v>414</v>
      </c>
      <c r="AR106">
        <v>414</v>
      </c>
      <c r="AS106">
        <v>414</v>
      </c>
      <c r="AU106" t="s">
        <v>512</v>
      </c>
      <c r="AV106" t="s">
        <v>5658</v>
      </c>
      <c r="AW106">
        <v>61</v>
      </c>
    </row>
    <row r="107" spans="4:49" ht="13.5" customHeight="1">
      <c r="D107" t="s">
        <v>513</v>
      </c>
      <c r="F107" t="s">
        <v>638</v>
      </c>
      <c r="G107" s="126">
        <v>1.2000000000000002</v>
      </c>
      <c r="H107">
        <v>370</v>
      </c>
      <c r="I107">
        <v>419</v>
      </c>
      <c r="J107">
        <v>527</v>
      </c>
      <c r="K107">
        <v>370</v>
      </c>
      <c r="L107">
        <v>419</v>
      </c>
      <c r="M107">
        <v>527</v>
      </c>
      <c r="N107">
        <v>475</v>
      </c>
      <c r="O107">
        <v>370</v>
      </c>
      <c r="P107">
        <v>419</v>
      </c>
      <c r="Q107">
        <v>527</v>
      </c>
      <c r="R107">
        <v>475</v>
      </c>
      <c r="S107">
        <v>370</v>
      </c>
      <c r="T107">
        <v>419</v>
      </c>
      <c r="U107">
        <v>527</v>
      </c>
      <c r="V107">
        <v>419</v>
      </c>
      <c r="W107">
        <v>527</v>
      </c>
      <c r="X107">
        <v>370</v>
      </c>
      <c r="Y107">
        <v>419</v>
      </c>
      <c r="Z107">
        <v>527</v>
      </c>
      <c r="AA107">
        <v>475</v>
      </c>
      <c r="AB107">
        <v>370</v>
      </c>
      <c r="AC107">
        <v>419</v>
      </c>
      <c r="AD107">
        <v>527</v>
      </c>
      <c r="AE107">
        <v>475</v>
      </c>
      <c r="AF107">
        <v>370</v>
      </c>
      <c r="AG107">
        <v>419</v>
      </c>
      <c r="AH107">
        <v>527</v>
      </c>
      <c r="AI107">
        <v>419</v>
      </c>
      <c r="AJ107">
        <v>370</v>
      </c>
      <c r="AK107">
        <v>419</v>
      </c>
      <c r="AL107">
        <v>527</v>
      </c>
      <c r="AM107">
        <v>370</v>
      </c>
      <c r="AN107">
        <v>419</v>
      </c>
      <c r="AO107">
        <v>527</v>
      </c>
      <c r="AP107">
        <f t="shared" si="1"/>
        <v>461</v>
      </c>
      <c r="AQ107">
        <v>461</v>
      </c>
      <c r="AR107">
        <v>461</v>
      </c>
      <c r="AS107">
        <v>461</v>
      </c>
      <c r="AU107" t="s">
        <v>513</v>
      </c>
      <c r="AV107" t="s">
        <v>5658</v>
      </c>
      <c r="AW107">
        <v>62</v>
      </c>
    </row>
    <row r="108" spans="4:49" ht="13.5" customHeight="1">
      <c r="D108" t="s">
        <v>515</v>
      </c>
      <c r="E108" t="s">
        <v>5597</v>
      </c>
      <c r="F108" t="s">
        <v>640</v>
      </c>
      <c r="G108" s="126">
        <v>1.8</v>
      </c>
      <c r="H108">
        <v>281</v>
      </c>
      <c r="I108">
        <v>305</v>
      </c>
      <c r="J108">
        <v>342</v>
      </c>
      <c r="K108">
        <v>281</v>
      </c>
      <c r="L108">
        <v>305</v>
      </c>
      <c r="M108">
        <v>342</v>
      </c>
      <c r="N108">
        <v>371</v>
      </c>
      <c r="O108">
        <v>281</v>
      </c>
      <c r="P108">
        <v>305</v>
      </c>
      <c r="Q108">
        <v>342</v>
      </c>
      <c r="R108">
        <v>371</v>
      </c>
      <c r="S108">
        <v>281</v>
      </c>
      <c r="T108">
        <v>305</v>
      </c>
      <c r="U108">
        <v>342</v>
      </c>
      <c r="V108">
        <v>305</v>
      </c>
      <c r="W108">
        <v>342</v>
      </c>
      <c r="X108">
        <v>281</v>
      </c>
      <c r="Y108">
        <v>305</v>
      </c>
      <c r="Z108">
        <v>342</v>
      </c>
      <c r="AA108">
        <v>371</v>
      </c>
      <c r="AB108">
        <v>281</v>
      </c>
      <c r="AC108">
        <v>305</v>
      </c>
      <c r="AD108">
        <v>342</v>
      </c>
      <c r="AE108">
        <v>371</v>
      </c>
      <c r="AF108">
        <v>281</v>
      </c>
      <c r="AG108">
        <v>305</v>
      </c>
      <c r="AH108">
        <v>342</v>
      </c>
      <c r="AI108">
        <v>305</v>
      </c>
      <c r="AJ108">
        <v>281</v>
      </c>
      <c r="AK108">
        <v>305</v>
      </c>
      <c r="AL108">
        <v>342</v>
      </c>
      <c r="AM108">
        <v>281</v>
      </c>
      <c r="AN108">
        <v>305</v>
      </c>
      <c r="AO108">
        <v>342</v>
      </c>
      <c r="AP108">
        <f t="shared" si="1"/>
        <v>336</v>
      </c>
      <c r="AQ108">
        <v>336</v>
      </c>
      <c r="AR108">
        <v>336</v>
      </c>
      <c r="AS108">
        <v>336</v>
      </c>
      <c r="AU108" t="s">
        <v>515</v>
      </c>
      <c r="AV108" t="s">
        <v>5658</v>
      </c>
      <c r="AW108">
        <v>63</v>
      </c>
    </row>
    <row r="109" spans="4:49" ht="13.5" customHeight="1">
      <c r="D109" t="s">
        <v>3461</v>
      </c>
      <c r="E109" t="s">
        <v>5597</v>
      </c>
      <c r="F109" t="s">
        <v>640</v>
      </c>
      <c r="G109" s="126">
        <v>1.8</v>
      </c>
      <c r="H109">
        <v>281</v>
      </c>
      <c r="I109">
        <v>305</v>
      </c>
      <c r="J109">
        <v>342</v>
      </c>
      <c r="K109">
        <v>281</v>
      </c>
      <c r="L109">
        <v>305</v>
      </c>
      <c r="M109">
        <v>342</v>
      </c>
      <c r="N109">
        <v>371</v>
      </c>
      <c r="O109">
        <v>281</v>
      </c>
      <c r="P109">
        <v>305</v>
      </c>
      <c r="Q109">
        <v>342</v>
      </c>
      <c r="R109">
        <v>371</v>
      </c>
      <c r="S109">
        <v>281</v>
      </c>
      <c r="T109">
        <v>305</v>
      </c>
      <c r="U109">
        <v>342</v>
      </c>
      <c r="V109">
        <v>305</v>
      </c>
      <c r="W109">
        <v>342</v>
      </c>
      <c r="X109">
        <v>281</v>
      </c>
      <c r="Y109">
        <v>305</v>
      </c>
      <c r="Z109">
        <v>342</v>
      </c>
      <c r="AA109">
        <v>371</v>
      </c>
      <c r="AB109">
        <v>281</v>
      </c>
      <c r="AC109">
        <v>305</v>
      </c>
      <c r="AD109">
        <v>342</v>
      </c>
      <c r="AE109">
        <v>371</v>
      </c>
      <c r="AF109">
        <v>281</v>
      </c>
      <c r="AG109">
        <v>305</v>
      </c>
      <c r="AH109">
        <v>342</v>
      </c>
      <c r="AI109">
        <v>305</v>
      </c>
      <c r="AJ109">
        <v>281</v>
      </c>
      <c r="AK109">
        <v>305</v>
      </c>
      <c r="AL109">
        <v>342</v>
      </c>
      <c r="AM109">
        <v>281</v>
      </c>
      <c r="AN109">
        <v>305</v>
      </c>
      <c r="AO109">
        <v>342</v>
      </c>
      <c r="AP109">
        <f t="shared" si="1"/>
        <v>336</v>
      </c>
      <c r="AQ109">
        <v>336</v>
      </c>
      <c r="AR109">
        <v>336</v>
      </c>
      <c r="AS109">
        <v>336</v>
      </c>
      <c r="AU109" t="s">
        <v>3461</v>
      </c>
      <c r="AV109" t="s">
        <v>5658</v>
      </c>
      <c r="AW109">
        <v>63</v>
      </c>
    </row>
    <row r="110" spans="4:49" ht="13.5" customHeight="1">
      <c r="D110" t="s">
        <v>514</v>
      </c>
      <c r="E110" t="s">
        <v>5597</v>
      </c>
      <c r="F110" t="s">
        <v>639</v>
      </c>
      <c r="G110" s="126">
        <v>2</v>
      </c>
      <c r="H110">
        <v>310</v>
      </c>
      <c r="I110">
        <v>338</v>
      </c>
      <c r="J110">
        <v>380</v>
      </c>
      <c r="K110">
        <v>310</v>
      </c>
      <c r="L110">
        <v>338</v>
      </c>
      <c r="M110">
        <v>380</v>
      </c>
      <c r="N110">
        <v>411</v>
      </c>
      <c r="O110">
        <v>310</v>
      </c>
      <c r="P110">
        <v>338</v>
      </c>
      <c r="Q110">
        <v>380</v>
      </c>
      <c r="R110">
        <v>411</v>
      </c>
      <c r="S110">
        <v>310</v>
      </c>
      <c r="T110">
        <v>338</v>
      </c>
      <c r="U110">
        <v>380</v>
      </c>
      <c r="V110">
        <v>338</v>
      </c>
      <c r="W110">
        <v>380</v>
      </c>
      <c r="X110">
        <v>310</v>
      </c>
      <c r="Y110">
        <v>338</v>
      </c>
      <c r="Z110">
        <v>380</v>
      </c>
      <c r="AA110">
        <v>411</v>
      </c>
      <c r="AB110">
        <v>310</v>
      </c>
      <c r="AC110">
        <v>338</v>
      </c>
      <c r="AD110">
        <v>380</v>
      </c>
      <c r="AE110">
        <v>411</v>
      </c>
      <c r="AF110">
        <v>310</v>
      </c>
      <c r="AG110">
        <v>338</v>
      </c>
      <c r="AH110">
        <v>380</v>
      </c>
      <c r="AI110">
        <v>338</v>
      </c>
      <c r="AJ110">
        <v>310</v>
      </c>
      <c r="AK110">
        <v>338</v>
      </c>
      <c r="AL110">
        <v>380</v>
      </c>
      <c r="AM110">
        <v>310</v>
      </c>
      <c r="AN110">
        <v>338</v>
      </c>
      <c r="AO110">
        <v>380</v>
      </c>
      <c r="AP110">
        <f t="shared" si="1"/>
        <v>372</v>
      </c>
      <c r="AQ110">
        <v>372</v>
      </c>
      <c r="AR110">
        <v>372</v>
      </c>
      <c r="AS110">
        <v>372</v>
      </c>
      <c r="AU110" t="s">
        <v>514</v>
      </c>
      <c r="AV110" t="s">
        <v>5658</v>
      </c>
      <c r="AW110">
        <v>64</v>
      </c>
    </row>
    <row r="111" spans="4:49" ht="13.5" customHeight="1">
      <c r="D111" t="s">
        <v>3460</v>
      </c>
      <c r="E111" t="s">
        <v>5597</v>
      </c>
      <c r="F111" t="s">
        <v>639</v>
      </c>
      <c r="G111" s="126">
        <v>2</v>
      </c>
      <c r="H111">
        <v>310</v>
      </c>
      <c r="I111">
        <v>338</v>
      </c>
      <c r="J111">
        <v>380</v>
      </c>
      <c r="K111">
        <v>310</v>
      </c>
      <c r="L111">
        <v>338</v>
      </c>
      <c r="M111">
        <v>380</v>
      </c>
      <c r="N111">
        <v>411</v>
      </c>
      <c r="O111">
        <v>310</v>
      </c>
      <c r="P111">
        <v>338</v>
      </c>
      <c r="Q111">
        <v>380</v>
      </c>
      <c r="R111">
        <v>411</v>
      </c>
      <c r="S111">
        <v>310</v>
      </c>
      <c r="T111">
        <v>338</v>
      </c>
      <c r="U111">
        <v>380</v>
      </c>
      <c r="V111">
        <v>338</v>
      </c>
      <c r="W111">
        <v>380</v>
      </c>
      <c r="X111">
        <v>310</v>
      </c>
      <c r="Y111">
        <v>338</v>
      </c>
      <c r="Z111">
        <v>380</v>
      </c>
      <c r="AA111">
        <v>411</v>
      </c>
      <c r="AB111">
        <v>310</v>
      </c>
      <c r="AC111">
        <v>338</v>
      </c>
      <c r="AD111">
        <v>380</v>
      </c>
      <c r="AE111">
        <v>411</v>
      </c>
      <c r="AF111">
        <v>310</v>
      </c>
      <c r="AG111">
        <v>338</v>
      </c>
      <c r="AH111">
        <v>380</v>
      </c>
      <c r="AI111">
        <v>338</v>
      </c>
      <c r="AJ111">
        <v>310</v>
      </c>
      <c r="AK111">
        <v>338</v>
      </c>
      <c r="AL111">
        <v>380</v>
      </c>
      <c r="AM111">
        <v>310</v>
      </c>
      <c r="AN111">
        <v>338</v>
      </c>
      <c r="AO111">
        <v>380</v>
      </c>
      <c r="AP111">
        <f t="shared" si="1"/>
        <v>372</v>
      </c>
      <c r="AQ111">
        <v>372</v>
      </c>
      <c r="AR111">
        <v>372</v>
      </c>
      <c r="AS111">
        <v>372</v>
      </c>
      <c r="AU111" t="s">
        <v>3460</v>
      </c>
      <c r="AV111" t="s">
        <v>5658</v>
      </c>
      <c r="AW111">
        <v>64</v>
      </c>
    </row>
    <row r="112" spans="4:49" ht="13.5" customHeight="1">
      <c r="D112" t="s">
        <v>5547</v>
      </c>
      <c r="E112" t="s">
        <v>5597</v>
      </c>
      <c r="F112" t="s">
        <v>640</v>
      </c>
      <c r="G112" s="126">
        <v>1.9000000000000001</v>
      </c>
      <c r="H112">
        <v>286</v>
      </c>
      <c r="I112">
        <v>311</v>
      </c>
      <c r="J112">
        <v>349</v>
      </c>
      <c r="K112">
        <v>286</v>
      </c>
      <c r="L112">
        <v>311</v>
      </c>
      <c r="M112">
        <v>349</v>
      </c>
      <c r="N112">
        <v>378</v>
      </c>
      <c r="O112">
        <v>286</v>
      </c>
      <c r="P112">
        <v>311</v>
      </c>
      <c r="Q112">
        <v>349</v>
      </c>
      <c r="R112">
        <v>378</v>
      </c>
      <c r="S112">
        <v>286</v>
      </c>
      <c r="T112">
        <v>311</v>
      </c>
      <c r="U112">
        <v>349</v>
      </c>
      <c r="V112">
        <v>311</v>
      </c>
      <c r="W112">
        <v>349</v>
      </c>
      <c r="X112">
        <v>286</v>
      </c>
      <c r="Y112">
        <v>311</v>
      </c>
      <c r="Z112">
        <v>349</v>
      </c>
      <c r="AA112">
        <v>378</v>
      </c>
      <c r="AB112">
        <v>286</v>
      </c>
      <c r="AC112">
        <v>311</v>
      </c>
      <c r="AD112">
        <v>349</v>
      </c>
      <c r="AE112">
        <v>378</v>
      </c>
      <c r="AF112">
        <v>286</v>
      </c>
      <c r="AG112">
        <v>311</v>
      </c>
      <c r="AH112">
        <v>349</v>
      </c>
      <c r="AI112">
        <v>311</v>
      </c>
      <c r="AJ112">
        <v>286</v>
      </c>
      <c r="AK112">
        <v>311</v>
      </c>
      <c r="AL112">
        <v>349</v>
      </c>
      <c r="AM112">
        <v>286</v>
      </c>
      <c r="AN112">
        <v>311</v>
      </c>
      <c r="AO112">
        <v>349</v>
      </c>
      <c r="AP112">
        <f t="shared" si="1"/>
        <v>343</v>
      </c>
      <c r="AQ112">
        <v>343</v>
      </c>
      <c r="AR112">
        <v>343</v>
      </c>
      <c r="AS112">
        <v>343</v>
      </c>
      <c r="AU112" t="s">
        <v>5547</v>
      </c>
      <c r="AV112" t="s">
        <v>5658</v>
      </c>
      <c r="AW112">
        <v>65</v>
      </c>
    </row>
    <row r="113" spans="4:49" ht="13.5" customHeight="1">
      <c r="D113" t="s">
        <v>5548</v>
      </c>
      <c r="E113" t="s">
        <v>5597</v>
      </c>
      <c r="F113" t="s">
        <v>640</v>
      </c>
      <c r="G113" s="126">
        <v>1.9000000000000001</v>
      </c>
      <c r="H113">
        <v>286</v>
      </c>
      <c r="I113">
        <v>311</v>
      </c>
      <c r="J113">
        <v>349</v>
      </c>
      <c r="K113">
        <v>286</v>
      </c>
      <c r="L113">
        <v>311</v>
      </c>
      <c r="M113">
        <v>349</v>
      </c>
      <c r="N113">
        <v>378</v>
      </c>
      <c r="O113">
        <v>286</v>
      </c>
      <c r="P113">
        <v>311</v>
      </c>
      <c r="Q113">
        <v>349</v>
      </c>
      <c r="R113">
        <v>378</v>
      </c>
      <c r="S113">
        <v>286</v>
      </c>
      <c r="T113">
        <v>311</v>
      </c>
      <c r="U113">
        <v>349</v>
      </c>
      <c r="V113">
        <v>311</v>
      </c>
      <c r="W113">
        <v>349</v>
      </c>
      <c r="X113">
        <v>286</v>
      </c>
      <c r="Y113">
        <v>311</v>
      </c>
      <c r="Z113">
        <v>349</v>
      </c>
      <c r="AA113">
        <v>378</v>
      </c>
      <c r="AB113">
        <v>286</v>
      </c>
      <c r="AC113">
        <v>311</v>
      </c>
      <c r="AD113">
        <v>349</v>
      </c>
      <c r="AE113">
        <v>378</v>
      </c>
      <c r="AF113">
        <v>286</v>
      </c>
      <c r="AG113">
        <v>311</v>
      </c>
      <c r="AH113">
        <v>349</v>
      </c>
      <c r="AI113">
        <v>311</v>
      </c>
      <c r="AJ113">
        <v>286</v>
      </c>
      <c r="AK113">
        <v>311</v>
      </c>
      <c r="AL113">
        <v>349</v>
      </c>
      <c r="AM113">
        <v>286</v>
      </c>
      <c r="AN113">
        <v>311</v>
      </c>
      <c r="AO113">
        <v>349</v>
      </c>
      <c r="AP113">
        <f t="shared" si="1"/>
        <v>343</v>
      </c>
      <c r="AQ113">
        <v>343</v>
      </c>
      <c r="AR113">
        <v>343</v>
      </c>
      <c r="AS113">
        <v>343</v>
      </c>
      <c r="AU113" t="s">
        <v>5548</v>
      </c>
      <c r="AV113" t="s">
        <v>5658</v>
      </c>
      <c r="AW113">
        <v>65</v>
      </c>
    </row>
    <row r="114" spans="4:49" ht="13.5" customHeight="1">
      <c r="D114" t="s">
        <v>5545</v>
      </c>
      <c r="E114" t="s">
        <v>5597</v>
      </c>
      <c r="F114" t="s">
        <v>639</v>
      </c>
      <c r="G114" s="126">
        <v>2.1</v>
      </c>
      <c r="H114">
        <v>317</v>
      </c>
      <c r="I114">
        <v>345</v>
      </c>
      <c r="J114">
        <v>388</v>
      </c>
      <c r="K114">
        <v>317</v>
      </c>
      <c r="L114">
        <v>345</v>
      </c>
      <c r="M114">
        <v>388</v>
      </c>
      <c r="N114">
        <v>420</v>
      </c>
      <c r="O114">
        <v>317</v>
      </c>
      <c r="P114">
        <v>345</v>
      </c>
      <c r="Q114">
        <v>388</v>
      </c>
      <c r="R114">
        <v>420</v>
      </c>
      <c r="S114">
        <v>317</v>
      </c>
      <c r="T114">
        <v>345</v>
      </c>
      <c r="U114">
        <v>388</v>
      </c>
      <c r="V114">
        <v>345</v>
      </c>
      <c r="W114">
        <v>388</v>
      </c>
      <c r="X114">
        <v>317</v>
      </c>
      <c r="Y114">
        <v>345</v>
      </c>
      <c r="Z114">
        <v>388</v>
      </c>
      <c r="AA114">
        <v>420</v>
      </c>
      <c r="AB114">
        <v>317</v>
      </c>
      <c r="AC114">
        <v>345</v>
      </c>
      <c r="AD114">
        <v>388</v>
      </c>
      <c r="AE114">
        <v>420</v>
      </c>
      <c r="AF114">
        <v>317</v>
      </c>
      <c r="AG114">
        <v>345</v>
      </c>
      <c r="AH114">
        <v>388</v>
      </c>
      <c r="AI114">
        <v>345</v>
      </c>
      <c r="AJ114">
        <v>317</v>
      </c>
      <c r="AK114">
        <v>345</v>
      </c>
      <c r="AL114">
        <v>388</v>
      </c>
      <c r="AM114">
        <v>317</v>
      </c>
      <c r="AN114">
        <v>345</v>
      </c>
      <c r="AO114">
        <v>388</v>
      </c>
      <c r="AP114">
        <f t="shared" si="1"/>
        <v>380</v>
      </c>
      <c r="AQ114">
        <v>380</v>
      </c>
      <c r="AR114">
        <v>380</v>
      </c>
      <c r="AS114">
        <v>380</v>
      </c>
      <c r="AU114" t="s">
        <v>5545</v>
      </c>
      <c r="AV114" t="s">
        <v>5658</v>
      </c>
      <c r="AW114">
        <v>66</v>
      </c>
    </row>
    <row r="115" spans="4:49" ht="13.5" customHeight="1">
      <c r="D115" t="s">
        <v>5546</v>
      </c>
      <c r="E115" t="s">
        <v>5597</v>
      </c>
      <c r="F115" t="s">
        <v>639</v>
      </c>
      <c r="G115" s="126">
        <v>2.1</v>
      </c>
      <c r="H115">
        <v>317</v>
      </c>
      <c r="I115">
        <v>345</v>
      </c>
      <c r="J115">
        <v>388</v>
      </c>
      <c r="K115">
        <v>317</v>
      </c>
      <c r="L115">
        <v>345</v>
      </c>
      <c r="M115">
        <v>388</v>
      </c>
      <c r="N115">
        <v>420</v>
      </c>
      <c r="O115">
        <v>317</v>
      </c>
      <c r="P115">
        <v>345</v>
      </c>
      <c r="Q115">
        <v>388</v>
      </c>
      <c r="R115">
        <v>420</v>
      </c>
      <c r="S115">
        <v>317</v>
      </c>
      <c r="T115">
        <v>345</v>
      </c>
      <c r="U115">
        <v>388</v>
      </c>
      <c r="V115">
        <v>345</v>
      </c>
      <c r="W115">
        <v>388</v>
      </c>
      <c r="X115">
        <v>317</v>
      </c>
      <c r="Y115">
        <v>345</v>
      </c>
      <c r="Z115">
        <v>388</v>
      </c>
      <c r="AA115">
        <v>420</v>
      </c>
      <c r="AB115">
        <v>317</v>
      </c>
      <c r="AC115">
        <v>345</v>
      </c>
      <c r="AD115">
        <v>388</v>
      </c>
      <c r="AE115">
        <v>420</v>
      </c>
      <c r="AF115">
        <v>317</v>
      </c>
      <c r="AG115">
        <v>345</v>
      </c>
      <c r="AH115">
        <v>388</v>
      </c>
      <c r="AI115">
        <v>345</v>
      </c>
      <c r="AJ115">
        <v>317</v>
      </c>
      <c r="AK115">
        <v>345</v>
      </c>
      <c r="AL115">
        <v>388</v>
      </c>
      <c r="AM115">
        <v>317</v>
      </c>
      <c r="AN115">
        <v>345</v>
      </c>
      <c r="AO115">
        <v>388</v>
      </c>
      <c r="AP115">
        <f t="shared" si="1"/>
        <v>380</v>
      </c>
      <c r="AQ115">
        <v>380</v>
      </c>
      <c r="AR115">
        <v>380</v>
      </c>
      <c r="AS115">
        <v>380</v>
      </c>
      <c r="AU115" t="s">
        <v>5546</v>
      </c>
      <c r="AV115" t="s">
        <v>5658</v>
      </c>
      <c r="AW115">
        <v>66</v>
      </c>
    </row>
    <row r="116" spans="4:49" ht="13.5" customHeight="1">
      <c r="D116" t="s">
        <v>517</v>
      </c>
      <c r="E116" t="s">
        <v>5597</v>
      </c>
      <c r="F116" t="s">
        <v>642</v>
      </c>
      <c r="G116" s="126">
        <v>1.9000000000000001</v>
      </c>
      <c r="H116">
        <v>299</v>
      </c>
      <c r="I116">
        <v>325</v>
      </c>
      <c r="J116">
        <v>365</v>
      </c>
      <c r="K116">
        <v>299</v>
      </c>
      <c r="L116">
        <v>325</v>
      </c>
      <c r="M116">
        <v>365</v>
      </c>
      <c r="N116">
        <v>395</v>
      </c>
      <c r="O116">
        <v>299</v>
      </c>
      <c r="P116">
        <v>325</v>
      </c>
      <c r="Q116">
        <v>365</v>
      </c>
      <c r="R116">
        <v>395</v>
      </c>
      <c r="S116">
        <v>299</v>
      </c>
      <c r="T116">
        <v>325</v>
      </c>
      <c r="U116">
        <v>365</v>
      </c>
      <c r="V116">
        <v>325</v>
      </c>
      <c r="W116">
        <v>365</v>
      </c>
      <c r="X116">
        <v>299</v>
      </c>
      <c r="Y116">
        <v>325</v>
      </c>
      <c r="Z116">
        <v>365</v>
      </c>
      <c r="AA116">
        <v>395</v>
      </c>
      <c r="AB116">
        <v>299</v>
      </c>
      <c r="AC116">
        <v>325</v>
      </c>
      <c r="AD116">
        <v>365</v>
      </c>
      <c r="AE116">
        <v>395</v>
      </c>
      <c r="AF116">
        <v>299</v>
      </c>
      <c r="AG116">
        <v>325</v>
      </c>
      <c r="AH116">
        <v>365</v>
      </c>
      <c r="AI116">
        <v>325</v>
      </c>
      <c r="AJ116">
        <v>299</v>
      </c>
      <c r="AK116">
        <v>325</v>
      </c>
      <c r="AL116">
        <v>365</v>
      </c>
      <c r="AM116">
        <v>299</v>
      </c>
      <c r="AN116">
        <v>325</v>
      </c>
      <c r="AO116">
        <v>365</v>
      </c>
      <c r="AP116">
        <f t="shared" si="1"/>
        <v>358</v>
      </c>
      <c r="AQ116">
        <v>358</v>
      </c>
      <c r="AR116">
        <v>358</v>
      </c>
      <c r="AS116">
        <v>358</v>
      </c>
      <c r="AU116" t="s">
        <v>517</v>
      </c>
      <c r="AV116" t="s">
        <v>5658</v>
      </c>
      <c r="AW116">
        <v>67</v>
      </c>
    </row>
    <row r="117" spans="4:49" ht="13.5" customHeight="1">
      <c r="D117" t="s">
        <v>3463</v>
      </c>
      <c r="E117" t="s">
        <v>5597</v>
      </c>
      <c r="F117" t="s">
        <v>642</v>
      </c>
      <c r="G117" s="126">
        <v>1.9000000000000001</v>
      </c>
      <c r="H117">
        <v>299</v>
      </c>
      <c r="I117">
        <v>325</v>
      </c>
      <c r="J117">
        <v>365</v>
      </c>
      <c r="K117">
        <v>299</v>
      </c>
      <c r="L117">
        <v>325</v>
      </c>
      <c r="M117">
        <v>365</v>
      </c>
      <c r="N117">
        <v>395</v>
      </c>
      <c r="O117">
        <v>299</v>
      </c>
      <c r="P117">
        <v>325</v>
      </c>
      <c r="Q117">
        <v>365</v>
      </c>
      <c r="R117">
        <v>395</v>
      </c>
      <c r="S117">
        <v>299</v>
      </c>
      <c r="T117">
        <v>325</v>
      </c>
      <c r="U117">
        <v>365</v>
      </c>
      <c r="V117">
        <v>325</v>
      </c>
      <c r="W117">
        <v>365</v>
      </c>
      <c r="X117">
        <v>299</v>
      </c>
      <c r="Y117">
        <v>325</v>
      </c>
      <c r="Z117">
        <v>365</v>
      </c>
      <c r="AA117">
        <v>395</v>
      </c>
      <c r="AB117">
        <v>299</v>
      </c>
      <c r="AC117">
        <v>325</v>
      </c>
      <c r="AD117">
        <v>365</v>
      </c>
      <c r="AE117">
        <v>395</v>
      </c>
      <c r="AF117">
        <v>299</v>
      </c>
      <c r="AG117">
        <v>325</v>
      </c>
      <c r="AH117">
        <v>365</v>
      </c>
      <c r="AI117">
        <v>325</v>
      </c>
      <c r="AJ117">
        <v>299</v>
      </c>
      <c r="AK117">
        <v>325</v>
      </c>
      <c r="AL117">
        <v>365</v>
      </c>
      <c r="AM117">
        <v>299</v>
      </c>
      <c r="AN117">
        <v>325</v>
      </c>
      <c r="AO117">
        <v>365</v>
      </c>
      <c r="AP117">
        <f t="shared" si="1"/>
        <v>358</v>
      </c>
      <c r="AQ117">
        <v>358</v>
      </c>
      <c r="AR117">
        <v>358</v>
      </c>
      <c r="AS117">
        <v>358</v>
      </c>
      <c r="AU117" t="s">
        <v>3463</v>
      </c>
      <c r="AV117" t="s">
        <v>5658</v>
      </c>
      <c r="AW117">
        <v>67</v>
      </c>
    </row>
    <row r="118" spans="4:49" ht="13.5" customHeight="1">
      <c r="D118" t="s">
        <v>516</v>
      </c>
      <c r="E118" t="s">
        <v>5597</v>
      </c>
      <c r="F118" t="s">
        <v>641</v>
      </c>
      <c r="G118" s="126">
        <v>2.2000000000000002</v>
      </c>
      <c r="H118">
        <v>328</v>
      </c>
      <c r="I118">
        <v>356</v>
      </c>
      <c r="J118">
        <v>401</v>
      </c>
      <c r="K118">
        <v>328</v>
      </c>
      <c r="L118">
        <v>356</v>
      </c>
      <c r="M118">
        <v>401</v>
      </c>
      <c r="N118">
        <v>434</v>
      </c>
      <c r="O118">
        <v>328</v>
      </c>
      <c r="P118">
        <v>356</v>
      </c>
      <c r="Q118">
        <v>401</v>
      </c>
      <c r="R118">
        <v>434</v>
      </c>
      <c r="S118">
        <v>328</v>
      </c>
      <c r="T118">
        <v>356</v>
      </c>
      <c r="U118">
        <v>401</v>
      </c>
      <c r="V118">
        <v>356</v>
      </c>
      <c r="W118">
        <v>401</v>
      </c>
      <c r="X118">
        <v>328</v>
      </c>
      <c r="Y118">
        <v>356</v>
      </c>
      <c r="Z118">
        <v>401</v>
      </c>
      <c r="AA118">
        <v>434</v>
      </c>
      <c r="AB118">
        <v>328</v>
      </c>
      <c r="AC118">
        <v>356</v>
      </c>
      <c r="AD118">
        <v>401</v>
      </c>
      <c r="AE118">
        <v>434</v>
      </c>
      <c r="AF118">
        <v>328</v>
      </c>
      <c r="AG118">
        <v>356</v>
      </c>
      <c r="AH118">
        <v>401</v>
      </c>
      <c r="AI118">
        <v>356</v>
      </c>
      <c r="AJ118">
        <v>328</v>
      </c>
      <c r="AK118">
        <v>356</v>
      </c>
      <c r="AL118">
        <v>401</v>
      </c>
      <c r="AM118">
        <v>328</v>
      </c>
      <c r="AN118">
        <v>356</v>
      </c>
      <c r="AO118">
        <v>401</v>
      </c>
      <c r="AP118">
        <f t="shared" si="1"/>
        <v>392</v>
      </c>
      <c r="AQ118">
        <v>392</v>
      </c>
      <c r="AR118">
        <v>392</v>
      </c>
      <c r="AS118">
        <v>392</v>
      </c>
      <c r="AU118" t="s">
        <v>516</v>
      </c>
      <c r="AV118" t="s">
        <v>5658</v>
      </c>
      <c r="AW118">
        <v>68</v>
      </c>
    </row>
    <row r="119" spans="4:49" ht="13.5" customHeight="1">
      <c r="D119" t="s">
        <v>3462</v>
      </c>
      <c r="E119" t="s">
        <v>5597</v>
      </c>
      <c r="F119" t="s">
        <v>641</v>
      </c>
      <c r="G119" s="126">
        <v>2.2000000000000002</v>
      </c>
      <c r="H119">
        <v>328</v>
      </c>
      <c r="I119">
        <v>356</v>
      </c>
      <c r="J119">
        <v>401</v>
      </c>
      <c r="K119">
        <v>328</v>
      </c>
      <c r="L119">
        <v>356</v>
      </c>
      <c r="M119">
        <v>401</v>
      </c>
      <c r="N119">
        <v>434</v>
      </c>
      <c r="O119">
        <v>328</v>
      </c>
      <c r="P119">
        <v>356</v>
      </c>
      <c r="Q119">
        <v>401</v>
      </c>
      <c r="R119">
        <v>434</v>
      </c>
      <c r="S119">
        <v>328</v>
      </c>
      <c r="T119">
        <v>356</v>
      </c>
      <c r="U119">
        <v>401</v>
      </c>
      <c r="V119">
        <v>356</v>
      </c>
      <c r="W119">
        <v>401</v>
      </c>
      <c r="X119">
        <v>328</v>
      </c>
      <c r="Y119">
        <v>356</v>
      </c>
      <c r="Z119">
        <v>401</v>
      </c>
      <c r="AA119">
        <v>434</v>
      </c>
      <c r="AB119">
        <v>328</v>
      </c>
      <c r="AC119">
        <v>356</v>
      </c>
      <c r="AD119">
        <v>401</v>
      </c>
      <c r="AE119">
        <v>434</v>
      </c>
      <c r="AF119">
        <v>328</v>
      </c>
      <c r="AG119">
        <v>356</v>
      </c>
      <c r="AH119">
        <v>401</v>
      </c>
      <c r="AI119">
        <v>356</v>
      </c>
      <c r="AJ119">
        <v>328</v>
      </c>
      <c r="AK119">
        <v>356</v>
      </c>
      <c r="AL119">
        <v>401</v>
      </c>
      <c r="AM119">
        <v>328</v>
      </c>
      <c r="AN119">
        <v>356</v>
      </c>
      <c r="AO119">
        <v>401</v>
      </c>
      <c r="AP119">
        <f t="shared" si="1"/>
        <v>392</v>
      </c>
      <c r="AQ119">
        <v>392</v>
      </c>
      <c r="AR119">
        <v>392</v>
      </c>
      <c r="AS119">
        <v>392</v>
      </c>
      <c r="AU119" t="s">
        <v>3462</v>
      </c>
      <c r="AV119" t="s">
        <v>5658</v>
      </c>
      <c r="AW119">
        <v>68</v>
      </c>
    </row>
    <row r="120" spans="4:49" ht="13.5" customHeight="1">
      <c r="D120" t="s">
        <v>3031</v>
      </c>
      <c r="E120" t="s">
        <v>5597</v>
      </c>
      <c r="F120" t="s">
        <v>3813</v>
      </c>
      <c r="G120" s="126">
        <v>2</v>
      </c>
      <c r="H120">
        <v>302</v>
      </c>
      <c r="I120">
        <v>329</v>
      </c>
      <c r="J120">
        <v>369</v>
      </c>
      <c r="K120">
        <v>302</v>
      </c>
      <c r="L120">
        <v>329</v>
      </c>
      <c r="M120">
        <v>369</v>
      </c>
      <c r="N120">
        <v>401</v>
      </c>
      <c r="O120">
        <v>302</v>
      </c>
      <c r="P120">
        <v>329</v>
      </c>
      <c r="Q120">
        <v>369</v>
      </c>
      <c r="R120">
        <v>401</v>
      </c>
      <c r="S120">
        <v>302</v>
      </c>
      <c r="T120">
        <v>329</v>
      </c>
      <c r="U120">
        <v>369</v>
      </c>
      <c r="V120">
        <v>329</v>
      </c>
      <c r="W120">
        <v>369</v>
      </c>
      <c r="X120">
        <v>302</v>
      </c>
      <c r="Y120">
        <v>329</v>
      </c>
      <c r="Z120">
        <v>369</v>
      </c>
      <c r="AA120">
        <v>401</v>
      </c>
      <c r="AB120">
        <v>302</v>
      </c>
      <c r="AC120">
        <v>329</v>
      </c>
      <c r="AD120">
        <v>369</v>
      </c>
      <c r="AE120">
        <v>401</v>
      </c>
      <c r="AF120">
        <v>302</v>
      </c>
      <c r="AG120">
        <v>329</v>
      </c>
      <c r="AH120">
        <v>369</v>
      </c>
      <c r="AI120">
        <v>329</v>
      </c>
      <c r="AJ120">
        <v>302</v>
      </c>
      <c r="AK120">
        <v>329</v>
      </c>
      <c r="AL120">
        <v>369</v>
      </c>
      <c r="AM120">
        <v>302</v>
      </c>
      <c r="AN120">
        <v>329</v>
      </c>
      <c r="AO120">
        <v>369</v>
      </c>
      <c r="AP120">
        <f t="shared" si="1"/>
        <v>362</v>
      </c>
      <c r="AQ120">
        <v>362</v>
      </c>
      <c r="AR120">
        <v>362</v>
      </c>
      <c r="AS120">
        <v>362</v>
      </c>
      <c r="AU120" t="s">
        <v>3031</v>
      </c>
      <c r="AV120" t="s">
        <v>5658</v>
      </c>
      <c r="AW120">
        <v>69</v>
      </c>
    </row>
    <row r="121" spans="4:49" ht="13.5" customHeight="1">
      <c r="D121" t="s">
        <v>3465</v>
      </c>
      <c r="E121" t="s">
        <v>5597</v>
      </c>
      <c r="F121" t="s">
        <v>3813</v>
      </c>
      <c r="G121" s="126">
        <v>2</v>
      </c>
      <c r="H121">
        <v>302</v>
      </c>
      <c r="I121">
        <v>329</v>
      </c>
      <c r="J121">
        <v>369</v>
      </c>
      <c r="K121">
        <v>302</v>
      </c>
      <c r="L121">
        <v>329</v>
      </c>
      <c r="M121">
        <v>369</v>
      </c>
      <c r="N121">
        <v>401</v>
      </c>
      <c r="O121">
        <v>302</v>
      </c>
      <c r="P121">
        <v>329</v>
      </c>
      <c r="Q121">
        <v>369</v>
      </c>
      <c r="R121">
        <v>401</v>
      </c>
      <c r="S121">
        <v>302</v>
      </c>
      <c r="T121">
        <v>329</v>
      </c>
      <c r="U121">
        <v>369</v>
      </c>
      <c r="V121">
        <v>329</v>
      </c>
      <c r="W121">
        <v>369</v>
      </c>
      <c r="X121">
        <v>302</v>
      </c>
      <c r="Y121">
        <v>329</v>
      </c>
      <c r="Z121">
        <v>369</v>
      </c>
      <c r="AA121">
        <v>401</v>
      </c>
      <c r="AB121">
        <v>302</v>
      </c>
      <c r="AC121">
        <v>329</v>
      </c>
      <c r="AD121">
        <v>369</v>
      </c>
      <c r="AE121">
        <v>401</v>
      </c>
      <c r="AF121">
        <v>302</v>
      </c>
      <c r="AG121">
        <v>329</v>
      </c>
      <c r="AH121">
        <v>369</v>
      </c>
      <c r="AI121">
        <v>329</v>
      </c>
      <c r="AJ121">
        <v>302</v>
      </c>
      <c r="AK121">
        <v>329</v>
      </c>
      <c r="AL121">
        <v>369</v>
      </c>
      <c r="AM121">
        <v>302</v>
      </c>
      <c r="AN121">
        <v>329</v>
      </c>
      <c r="AO121">
        <v>369</v>
      </c>
      <c r="AP121">
        <f t="shared" si="1"/>
        <v>362</v>
      </c>
      <c r="AQ121">
        <v>362</v>
      </c>
      <c r="AR121">
        <v>362</v>
      </c>
      <c r="AS121">
        <v>362</v>
      </c>
      <c r="AU121" t="s">
        <v>3465</v>
      </c>
      <c r="AV121" t="s">
        <v>5658</v>
      </c>
      <c r="AW121">
        <v>69</v>
      </c>
    </row>
    <row r="122" spans="4:49" ht="13.5" customHeight="1">
      <c r="D122" t="s">
        <v>3030</v>
      </c>
      <c r="E122" t="s">
        <v>5597</v>
      </c>
      <c r="F122" t="s">
        <v>3812</v>
      </c>
      <c r="G122" s="126">
        <v>2.2000000000000002</v>
      </c>
      <c r="H122">
        <v>344</v>
      </c>
      <c r="I122">
        <v>375</v>
      </c>
      <c r="J122">
        <v>421</v>
      </c>
      <c r="K122">
        <v>344</v>
      </c>
      <c r="L122">
        <v>375</v>
      </c>
      <c r="M122">
        <v>421</v>
      </c>
      <c r="N122">
        <v>456</v>
      </c>
      <c r="O122">
        <v>344</v>
      </c>
      <c r="P122">
        <v>375</v>
      </c>
      <c r="Q122">
        <v>421</v>
      </c>
      <c r="R122">
        <v>456</v>
      </c>
      <c r="S122">
        <v>344</v>
      </c>
      <c r="T122">
        <v>375</v>
      </c>
      <c r="U122">
        <v>421</v>
      </c>
      <c r="V122">
        <v>375</v>
      </c>
      <c r="W122">
        <v>421</v>
      </c>
      <c r="X122">
        <v>344</v>
      </c>
      <c r="Y122">
        <v>375</v>
      </c>
      <c r="Z122">
        <v>421</v>
      </c>
      <c r="AA122">
        <v>456</v>
      </c>
      <c r="AB122">
        <v>344</v>
      </c>
      <c r="AC122">
        <v>375</v>
      </c>
      <c r="AD122">
        <v>421</v>
      </c>
      <c r="AE122">
        <v>456</v>
      </c>
      <c r="AF122">
        <v>344</v>
      </c>
      <c r="AG122">
        <v>375</v>
      </c>
      <c r="AH122">
        <v>421</v>
      </c>
      <c r="AI122">
        <v>375</v>
      </c>
      <c r="AJ122">
        <v>344</v>
      </c>
      <c r="AK122">
        <v>375</v>
      </c>
      <c r="AL122">
        <v>421</v>
      </c>
      <c r="AM122">
        <v>344</v>
      </c>
      <c r="AN122">
        <v>375</v>
      </c>
      <c r="AO122">
        <v>421</v>
      </c>
      <c r="AP122">
        <f t="shared" si="1"/>
        <v>413</v>
      </c>
      <c r="AQ122">
        <v>413</v>
      </c>
      <c r="AR122">
        <v>413</v>
      </c>
      <c r="AS122">
        <v>413</v>
      </c>
      <c r="AU122" t="s">
        <v>3030</v>
      </c>
      <c r="AV122" t="s">
        <v>5658</v>
      </c>
      <c r="AW122">
        <v>70</v>
      </c>
    </row>
    <row r="123" spans="4:49" ht="13.5" customHeight="1">
      <c r="D123" t="s">
        <v>3464</v>
      </c>
      <c r="E123" t="s">
        <v>5597</v>
      </c>
      <c r="F123" t="s">
        <v>3812</v>
      </c>
      <c r="G123" s="126">
        <v>2.2000000000000002</v>
      </c>
      <c r="H123">
        <v>344</v>
      </c>
      <c r="I123">
        <v>375</v>
      </c>
      <c r="J123">
        <v>421</v>
      </c>
      <c r="K123">
        <v>344</v>
      </c>
      <c r="L123">
        <v>375</v>
      </c>
      <c r="M123">
        <v>421</v>
      </c>
      <c r="N123">
        <v>456</v>
      </c>
      <c r="O123">
        <v>344</v>
      </c>
      <c r="P123">
        <v>375</v>
      </c>
      <c r="Q123">
        <v>421</v>
      </c>
      <c r="R123">
        <v>456</v>
      </c>
      <c r="S123">
        <v>344</v>
      </c>
      <c r="T123">
        <v>375</v>
      </c>
      <c r="U123">
        <v>421</v>
      </c>
      <c r="V123">
        <v>375</v>
      </c>
      <c r="W123">
        <v>421</v>
      </c>
      <c r="X123">
        <v>344</v>
      </c>
      <c r="Y123">
        <v>375</v>
      </c>
      <c r="Z123">
        <v>421</v>
      </c>
      <c r="AA123">
        <v>456</v>
      </c>
      <c r="AB123">
        <v>344</v>
      </c>
      <c r="AC123">
        <v>375</v>
      </c>
      <c r="AD123">
        <v>421</v>
      </c>
      <c r="AE123">
        <v>456</v>
      </c>
      <c r="AF123">
        <v>344</v>
      </c>
      <c r="AG123">
        <v>375</v>
      </c>
      <c r="AH123">
        <v>421</v>
      </c>
      <c r="AI123">
        <v>375</v>
      </c>
      <c r="AJ123">
        <v>344</v>
      </c>
      <c r="AK123">
        <v>375</v>
      </c>
      <c r="AL123">
        <v>421</v>
      </c>
      <c r="AM123">
        <v>344</v>
      </c>
      <c r="AN123">
        <v>375</v>
      </c>
      <c r="AO123">
        <v>421</v>
      </c>
      <c r="AP123">
        <f t="shared" si="1"/>
        <v>413</v>
      </c>
      <c r="AQ123">
        <v>413</v>
      </c>
      <c r="AR123">
        <v>413</v>
      </c>
      <c r="AS123">
        <v>413</v>
      </c>
      <c r="AU123" t="s">
        <v>3464</v>
      </c>
      <c r="AV123" t="s">
        <v>5658</v>
      </c>
      <c r="AW123">
        <v>70</v>
      </c>
    </row>
    <row r="124" spans="4:49" ht="13.5" customHeight="1">
      <c r="D124" t="s">
        <v>519</v>
      </c>
      <c r="E124" t="s">
        <v>5597</v>
      </c>
      <c r="F124" t="s">
        <v>644</v>
      </c>
      <c r="G124" s="126">
        <v>2</v>
      </c>
      <c r="H124">
        <v>315</v>
      </c>
      <c r="I124">
        <v>344</v>
      </c>
      <c r="J124">
        <v>386</v>
      </c>
      <c r="K124">
        <v>315</v>
      </c>
      <c r="L124">
        <v>344</v>
      </c>
      <c r="M124">
        <v>386</v>
      </c>
      <c r="N124">
        <v>418</v>
      </c>
      <c r="O124">
        <v>315</v>
      </c>
      <c r="P124">
        <v>344</v>
      </c>
      <c r="Q124">
        <v>386</v>
      </c>
      <c r="R124">
        <v>418</v>
      </c>
      <c r="S124">
        <v>315</v>
      </c>
      <c r="T124">
        <v>344</v>
      </c>
      <c r="U124">
        <v>386</v>
      </c>
      <c r="V124">
        <v>344</v>
      </c>
      <c r="W124">
        <v>386</v>
      </c>
      <c r="X124">
        <v>315</v>
      </c>
      <c r="Y124">
        <v>344</v>
      </c>
      <c r="Z124">
        <v>386</v>
      </c>
      <c r="AA124">
        <v>418</v>
      </c>
      <c r="AB124">
        <v>315</v>
      </c>
      <c r="AC124">
        <v>344</v>
      </c>
      <c r="AD124">
        <v>386</v>
      </c>
      <c r="AE124">
        <v>418</v>
      </c>
      <c r="AF124">
        <v>315</v>
      </c>
      <c r="AG124">
        <v>344</v>
      </c>
      <c r="AH124">
        <v>386</v>
      </c>
      <c r="AI124">
        <v>344</v>
      </c>
      <c r="AJ124">
        <v>315</v>
      </c>
      <c r="AK124">
        <v>344</v>
      </c>
      <c r="AL124">
        <v>386</v>
      </c>
      <c r="AM124">
        <v>315</v>
      </c>
      <c r="AN124">
        <v>344</v>
      </c>
      <c r="AO124">
        <v>386</v>
      </c>
      <c r="AP124">
        <f t="shared" si="1"/>
        <v>379</v>
      </c>
      <c r="AQ124">
        <v>379</v>
      </c>
      <c r="AR124">
        <v>379</v>
      </c>
      <c r="AS124">
        <v>379</v>
      </c>
      <c r="AU124" t="s">
        <v>519</v>
      </c>
      <c r="AV124" t="s">
        <v>5658</v>
      </c>
      <c r="AW124">
        <v>71</v>
      </c>
    </row>
    <row r="125" spans="4:49" ht="13.5" customHeight="1">
      <c r="D125" t="s">
        <v>3467</v>
      </c>
      <c r="E125" t="s">
        <v>5597</v>
      </c>
      <c r="F125" t="s">
        <v>644</v>
      </c>
      <c r="G125" s="126">
        <v>2</v>
      </c>
      <c r="H125">
        <v>315</v>
      </c>
      <c r="I125">
        <v>344</v>
      </c>
      <c r="J125">
        <v>386</v>
      </c>
      <c r="K125">
        <v>315</v>
      </c>
      <c r="L125">
        <v>344</v>
      </c>
      <c r="M125">
        <v>386</v>
      </c>
      <c r="N125">
        <v>418</v>
      </c>
      <c r="O125">
        <v>315</v>
      </c>
      <c r="P125">
        <v>344</v>
      </c>
      <c r="Q125">
        <v>386</v>
      </c>
      <c r="R125">
        <v>418</v>
      </c>
      <c r="S125">
        <v>315</v>
      </c>
      <c r="T125">
        <v>344</v>
      </c>
      <c r="U125">
        <v>386</v>
      </c>
      <c r="V125">
        <v>344</v>
      </c>
      <c r="W125">
        <v>386</v>
      </c>
      <c r="X125">
        <v>315</v>
      </c>
      <c r="Y125">
        <v>344</v>
      </c>
      <c r="Z125">
        <v>386</v>
      </c>
      <c r="AA125">
        <v>418</v>
      </c>
      <c r="AB125">
        <v>315</v>
      </c>
      <c r="AC125">
        <v>344</v>
      </c>
      <c r="AD125">
        <v>386</v>
      </c>
      <c r="AE125">
        <v>418</v>
      </c>
      <c r="AF125">
        <v>315</v>
      </c>
      <c r="AG125">
        <v>344</v>
      </c>
      <c r="AH125">
        <v>386</v>
      </c>
      <c r="AI125">
        <v>344</v>
      </c>
      <c r="AJ125">
        <v>315</v>
      </c>
      <c r="AK125">
        <v>344</v>
      </c>
      <c r="AL125">
        <v>386</v>
      </c>
      <c r="AM125">
        <v>315</v>
      </c>
      <c r="AN125">
        <v>344</v>
      </c>
      <c r="AO125">
        <v>386</v>
      </c>
      <c r="AP125">
        <f t="shared" si="1"/>
        <v>379</v>
      </c>
      <c r="AQ125">
        <v>379</v>
      </c>
      <c r="AR125">
        <v>379</v>
      </c>
      <c r="AS125">
        <v>379</v>
      </c>
      <c r="AU125" t="s">
        <v>3467</v>
      </c>
      <c r="AV125" t="s">
        <v>5658</v>
      </c>
      <c r="AW125">
        <v>71</v>
      </c>
    </row>
    <row r="126" spans="4:49" ht="13.5" customHeight="1">
      <c r="D126" t="s">
        <v>518</v>
      </c>
      <c r="E126" t="s">
        <v>5597</v>
      </c>
      <c r="F126" t="s">
        <v>643</v>
      </c>
      <c r="G126" s="126">
        <v>2.3000000000000003</v>
      </c>
      <c r="H126">
        <v>348</v>
      </c>
      <c r="I126">
        <v>379</v>
      </c>
      <c r="J126">
        <v>427</v>
      </c>
      <c r="K126">
        <v>348</v>
      </c>
      <c r="L126">
        <v>379</v>
      </c>
      <c r="M126">
        <v>427</v>
      </c>
      <c r="N126">
        <v>462</v>
      </c>
      <c r="O126">
        <v>348</v>
      </c>
      <c r="P126">
        <v>379</v>
      </c>
      <c r="Q126">
        <v>427</v>
      </c>
      <c r="R126">
        <v>462</v>
      </c>
      <c r="S126">
        <v>348</v>
      </c>
      <c r="T126">
        <v>379</v>
      </c>
      <c r="U126">
        <v>427</v>
      </c>
      <c r="V126">
        <v>379</v>
      </c>
      <c r="W126">
        <v>427</v>
      </c>
      <c r="X126">
        <v>348</v>
      </c>
      <c r="Y126">
        <v>379</v>
      </c>
      <c r="Z126">
        <v>427</v>
      </c>
      <c r="AA126">
        <v>462</v>
      </c>
      <c r="AB126">
        <v>348</v>
      </c>
      <c r="AC126">
        <v>379</v>
      </c>
      <c r="AD126">
        <v>427</v>
      </c>
      <c r="AE126">
        <v>462</v>
      </c>
      <c r="AF126">
        <v>348</v>
      </c>
      <c r="AG126">
        <v>379</v>
      </c>
      <c r="AH126">
        <v>427</v>
      </c>
      <c r="AI126">
        <v>379</v>
      </c>
      <c r="AJ126">
        <v>348</v>
      </c>
      <c r="AK126">
        <v>379</v>
      </c>
      <c r="AL126">
        <v>427</v>
      </c>
      <c r="AM126">
        <v>348</v>
      </c>
      <c r="AN126">
        <v>379</v>
      </c>
      <c r="AO126">
        <v>427</v>
      </c>
      <c r="AP126">
        <f t="shared" si="1"/>
        <v>417</v>
      </c>
      <c r="AQ126">
        <v>417</v>
      </c>
      <c r="AR126">
        <v>417</v>
      </c>
      <c r="AS126">
        <v>417</v>
      </c>
      <c r="AU126" t="s">
        <v>518</v>
      </c>
      <c r="AV126" t="s">
        <v>5658</v>
      </c>
      <c r="AW126">
        <v>72</v>
      </c>
    </row>
    <row r="127" spans="4:49" ht="13.5" customHeight="1">
      <c r="D127" t="s">
        <v>3466</v>
      </c>
      <c r="E127" t="s">
        <v>5597</v>
      </c>
      <c r="F127" t="s">
        <v>643</v>
      </c>
      <c r="G127" s="126">
        <v>2.3000000000000003</v>
      </c>
      <c r="H127">
        <v>348</v>
      </c>
      <c r="I127">
        <v>379</v>
      </c>
      <c r="J127">
        <v>427</v>
      </c>
      <c r="K127">
        <v>348</v>
      </c>
      <c r="L127">
        <v>379</v>
      </c>
      <c r="M127">
        <v>427</v>
      </c>
      <c r="N127">
        <v>462</v>
      </c>
      <c r="O127">
        <v>348</v>
      </c>
      <c r="P127">
        <v>379</v>
      </c>
      <c r="Q127">
        <v>427</v>
      </c>
      <c r="R127">
        <v>462</v>
      </c>
      <c r="S127">
        <v>348</v>
      </c>
      <c r="T127">
        <v>379</v>
      </c>
      <c r="U127">
        <v>427</v>
      </c>
      <c r="V127">
        <v>379</v>
      </c>
      <c r="W127">
        <v>427</v>
      </c>
      <c r="X127">
        <v>348</v>
      </c>
      <c r="Y127">
        <v>379</v>
      </c>
      <c r="Z127">
        <v>427</v>
      </c>
      <c r="AA127">
        <v>462</v>
      </c>
      <c r="AB127">
        <v>348</v>
      </c>
      <c r="AC127">
        <v>379</v>
      </c>
      <c r="AD127">
        <v>427</v>
      </c>
      <c r="AE127">
        <v>462</v>
      </c>
      <c r="AF127">
        <v>348</v>
      </c>
      <c r="AG127">
        <v>379</v>
      </c>
      <c r="AH127">
        <v>427</v>
      </c>
      <c r="AI127">
        <v>379</v>
      </c>
      <c r="AJ127">
        <v>348</v>
      </c>
      <c r="AK127">
        <v>379</v>
      </c>
      <c r="AL127">
        <v>427</v>
      </c>
      <c r="AM127">
        <v>348</v>
      </c>
      <c r="AN127">
        <v>379</v>
      </c>
      <c r="AO127">
        <v>427</v>
      </c>
      <c r="AP127">
        <f t="shared" si="1"/>
        <v>417</v>
      </c>
      <c r="AQ127">
        <v>417</v>
      </c>
      <c r="AR127">
        <v>417</v>
      </c>
      <c r="AS127">
        <v>417</v>
      </c>
      <c r="AU127" t="s">
        <v>3466</v>
      </c>
      <c r="AV127" t="s">
        <v>5658</v>
      </c>
      <c r="AW127">
        <v>72</v>
      </c>
    </row>
    <row r="128" spans="4:49" ht="13.5" customHeight="1">
      <c r="D128" t="s">
        <v>521</v>
      </c>
      <c r="E128" t="s">
        <v>5597</v>
      </c>
      <c r="F128" t="s">
        <v>646</v>
      </c>
      <c r="G128" s="126">
        <v>3.5</v>
      </c>
      <c r="H128">
        <v>315</v>
      </c>
      <c r="I128">
        <v>322</v>
      </c>
      <c r="J128">
        <v>370</v>
      </c>
      <c r="K128">
        <v>315</v>
      </c>
      <c r="L128">
        <v>322</v>
      </c>
      <c r="M128">
        <v>370</v>
      </c>
      <c r="N128">
        <v>386</v>
      </c>
      <c r="O128">
        <v>315</v>
      </c>
      <c r="P128">
        <v>322</v>
      </c>
      <c r="Q128">
        <v>370</v>
      </c>
      <c r="R128">
        <v>386</v>
      </c>
      <c r="S128">
        <v>315</v>
      </c>
      <c r="T128">
        <v>322</v>
      </c>
      <c r="U128">
        <v>370</v>
      </c>
      <c r="V128">
        <v>322</v>
      </c>
      <c r="W128">
        <v>370</v>
      </c>
      <c r="X128">
        <v>315</v>
      </c>
      <c r="Y128">
        <v>322</v>
      </c>
      <c r="Z128">
        <v>370</v>
      </c>
      <c r="AA128">
        <v>386</v>
      </c>
      <c r="AB128">
        <v>315</v>
      </c>
      <c r="AC128">
        <v>322</v>
      </c>
      <c r="AD128">
        <v>370</v>
      </c>
      <c r="AE128">
        <v>386</v>
      </c>
      <c r="AF128">
        <v>315</v>
      </c>
      <c r="AG128">
        <v>322</v>
      </c>
      <c r="AH128">
        <v>370</v>
      </c>
      <c r="AI128">
        <v>322</v>
      </c>
      <c r="AJ128">
        <v>315</v>
      </c>
      <c r="AK128">
        <v>322</v>
      </c>
      <c r="AL128">
        <v>370</v>
      </c>
      <c r="AM128">
        <v>315</v>
      </c>
      <c r="AN128">
        <v>322</v>
      </c>
      <c r="AO128">
        <v>370</v>
      </c>
      <c r="AP128">
        <f t="shared" si="1"/>
        <v>355</v>
      </c>
      <c r="AQ128">
        <v>355</v>
      </c>
      <c r="AR128">
        <v>355</v>
      </c>
      <c r="AS128">
        <v>355</v>
      </c>
      <c r="AU128" t="s">
        <v>521</v>
      </c>
      <c r="AV128" t="s">
        <v>5658</v>
      </c>
      <c r="AW128">
        <v>73</v>
      </c>
    </row>
    <row r="129" spans="4:49" ht="13.5" customHeight="1">
      <c r="D129" t="s">
        <v>3469</v>
      </c>
      <c r="E129" t="s">
        <v>5597</v>
      </c>
      <c r="F129" t="s">
        <v>646</v>
      </c>
      <c r="G129" s="126">
        <v>3.5</v>
      </c>
      <c r="H129">
        <v>315</v>
      </c>
      <c r="I129">
        <v>322</v>
      </c>
      <c r="J129">
        <v>370</v>
      </c>
      <c r="K129">
        <v>315</v>
      </c>
      <c r="L129">
        <v>322</v>
      </c>
      <c r="M129">
        <v>370</v>
      </c>
      <c r="N129">
        <v>386</v>
      </c>
      <c r="O129">
        <v>315</v>
      </c>
      <c r="P129">
        <v>322</v>
      </c>
      <c r="Q129">
        <v>370</v>
      </c>
      <c r="R129">
        <v>386</v>
      </c>
      <c r="S129">
        <v>315</v>
      </c>
      <c r="T129">
        <v>322</v>
      </c>
      <c r="U129">
        <v>370</v>
      </c>
      <c r="V129">
        <v>322</v>
      </c>
      <c r="W129">
        <v>370</v>
      </c>
      <c r="X129">
        <v>315</v>
      </c>
      <c r="Y129">
        <v>322</v>
      </c>
      <c r="Z129">
        <v>370</v>
      </c>
      <c r="AA129">
        <v>386</v>
      </c>
      <c r="AB129">
        <v>315</v>
      </c>
      <c r="AC129">
        <v>322</v>
      </c>
      <c r="AD129">
        <v>370</v>
      </c>
      <c r="AE129">
        <v>386</v>
      </c>
      <c r="AF129">
        <v>315</v>
      </c>
      <c r="AG129">
        <v>322</v>
      </c>
      <c r="AH129">
        <v>370</v>
      </c>
      <c r="AI129">
        <v>322</v>
      </c>
      <c r="AJ129">
        <v>315</v>
      </c>
      <c r="AK129">
        <v>322</v>
      </c>
      <c r="AL129">
        <v>370</v>
      </c>
      <c r="AM129">
        <v>315</v>
      </c>
      <c r="AN129">
        <v>322</v>
      </c>
      <c r="AO129">
        <v>370</v>
      </c>
      <c r="AP129">
        <f t="shared" si="1"/>
        <v>355</v>
      </c>
      <c r="AQ129">
        <v>355</v>
      </c>
      <c r="AR129">
        <v>355</v>
      </c>
      <c r="AS129">
        <v>355</v>
      </c>
      <c r="AU129" t="s">
        <v>3469</v>
      </c>
      <c r="AV129" t="s">
        <v>5658</v>
      </c>
      <c r="AW129">
        <v>73</v>
      </c>
    </row>
    <row r="130" spans="4:49" ht="13.5" customHeight="1">
      <c r="D130" t="s">
        <v>520</v>
      </c>
      <c r="E130" t="s">
        <v>5597</v>
      </c>
      <c r="F130" t="s">
        <v>645</v>
      </c>
      <c r="G130" s="126">
        <v>4</v>
      </c>
      <c r="H130">
        <v>344</v>
      </c>
      <c r="I130">
        <v>354</v>
      </c>
      <c r="J130">
        <v>408</v>
      </c>
      <c r="K130">
        <v>344</v>
      </c>
      <c r="L130">
        <v>354</v>
      </c>
      <c r="M130">
        <v>408</v>
      </c>
      <c r="N130">
        <v>426</v>
      </c>
      <c r="O130">
        <v>344</v>
      </c>
      <c r="P130">
        <v>354</v>
      </c>
      <c r="Q130">
        <v>408</v>
      </c>
      <c r="R130">
        <v>426</v>
      </c>
      <c r="S130">
        <v>344</v>
      </c>
      <c r="T130">
        <v>354</v>
      </c>
      <c r="U130">
        <v>408</v>
      </c>
      <c r="V130">
        <v>354</v>
      </c>
      <c r="W130">
        <v>408</v>
      </c>
      <c r="X130">
        <v>344</v>
      </c>
      <c r="Y130">
        <v>354</v>
      </c>
      <c r="Z130">
        <v>408</v>
      </c>
      <c r="AA130">
        <v>426</v>
      </c>
      <c r="AB130">
        <v>344</v>
      </c>
      <c r="AC130">
        <v>354</v>
      </c>
      <c r="AD130">
        <v>408</v>
      </c>
      <c r="AE130">
        <v>426</v>
      </c>
      <c r="AF130">
        <v>344</v>
      </c>
      <c r="AG130">
        <v>354</v>
      </c>
      <c r="AH130">
        <v>408</v>
      </c>
      <c r="AI130">
        <v>354</v>
      </c>
      <c r="AJ130">
        <v>344</v>
      </c>
      <c r="AK130">
        <v>354</v>
      </c>
      <c r="AL130">
        <v>408</v>
      </c>
      <c r="AM130">
        <v>344</v>
      </c>
      <c r="AN130">
        <v>354</v>
      </c>
      <c r="AO130">
        <v>408</v>
      </c>
      <c r="AP130">
        <f t="shared" si="1"/>
        <v>390</v>
      </c>
      <c r="AQ130">
        <v>390</v>
      </c>
      <c r="AR130">
        <v>390</v>
      </c>
      <c r="AS130">
        <v>390</v>
      </c>
      <c r="AU130" t="s">
        <v>520</v>
      </c>
      <c r="AV130" t="s">
        <v>5658</v>
      </c>
      <c r="AW130">
        <v>74</v>
      </c>
    </row>
    <row r="131" spans="4:49" ht="13.5" customHeight="1">
      <c r="D131" t="s">
        <v>3468</v>
      </c>
      <c r="E131" t="s">
        <v>5597</v>
      </c>
      <c r="F131" t="s">
        <v>645</v>
      </c>
      <c r="G131" s="126">
        <v>4</v>
      </c>
      <c r="H131">
        <v>344</v>
      </c>
      <c r="I131">
        <v>354</v>
      </c>
      <c r="J131">
        <v>408</v>
      </c>
      <c r="K131">
        <v>344</v>
      </c>
      <c r="L131">
        <v>354</v>
      </c>
      <c r="M131">
        <v>408</v>
      </c>
      <c r="N131">
        <v>426</v>
      </c>
      <c r="O131">
        <v>344</v>
      </c>
      <c r="P131">
        <v>354</v>
      </c>
      <c r="Q131">
        <v>408</v>
      </c>
      <c r="R131">
        <v>426</v>
      </c>
      <c r="S131">
        <v>344</v>
      </c>
      <c r="T131">
        <v>354</v>
      </c>
      <c r="U131">
        <v>408</v>
      </c>
      <c r="V131">
        <v>354</v>
      </c>
      <c r="W131">
        <v>408</v>
      </c>
      <c r="X131">
        <v>344</v>
      </c>
      <c r="Y131">
        <v>354</v>
      </c>
      <c r="Z131">
        <v>408</v>
      </c>
      <c r="AA131">
        <v>426</v>
      </c>
      <c r="AB131">
        <v>344</v>
      </c>
      <c r="AC131">
        <v>354</v>
      </c>
      <c r="AD131">
        <v>408</v>
      </c>
      <c r="AE131">
        <v>426</v>
      </c>
      <c r="AF131">
        <v>344</v>
      </c>
      <c r="AG131">
        <v>354</v>
      </c>
      <c r="AH131">
        <v>408</v>
      </c>
      <c r="AI131">
        <v>354</v>
      </c>
      <c r="AJ131">
        <v>344</v>
      </c>
      <c r="AK131">
        <v>354</v>
      </c>
      <c r="AL131">
        <v>408</v>
      </c>
      <c r="AM131">
        <v>344</v>
      </c>
      <c r="AN131">
        <v>354</v>
      </c>
      <c r="AO131">
        <v>408</v>
      </c>
      <c r="AP131">
        <f t="shared" ref="AP131:AP194" si="2">ROUNDUP(AN131*1.1,0)</f>
        <v>390</v>
      </c>
      <c r="AQ131">
        <v>390</v>
      </c>
      <c r="AR131">
        <v>390</v>
      </c>
      <c r="AS131">
        <v>390</v>
      </c>
      <c r="AU131" t="s">
        <v>3468</v>
      </c>
      <c r="AV131" t="s">
        <v>5658</v>
      </c>
      <c r="AW131">
        <v>74</v>
      </c>
    </row>
    <row r="132" spans="4:49" ht="13.5" customHeight="1">
      <c r="D132" t="s">
        <v>5557</v>
      </c>
      <c r="E132" t="s">
        <v>5597</v>
      </c>
      <c r="F132" t="s">
        <v>646</v>
      </c>
      <c r="G132" s="126">
        <v>3.7</v>
      </c>
      <c r="H132">
        <v>321</v>
      </c>
      <c r="I132">
        <v>328</v>
      </c>
      <c r="J132">
        <v>378</v>
      </c>
      <c r="K132">
        <v>321</v>
      </c>
      <c r="L132">
        <v>328</v>
      </c>
      <c r="M132">
        <v>378</v>
      </c>
      <c r="N132">
        <v>394</v>
      </c>
      <c r="O132">
        <v>321</v>
      </c>
      <c r="P132">
        <v>328</v>
      </c>
      <c r="Q132">
        <v>378</v>
      </c>
      <c r="R132">
        <v>394</v>
      </c>
      <c r="S132">
        <v>321</v>
      </c>
      <c r="T132">
        <v>328</v>
      </c>
      <c r="U132">
        <v>378</v>
      </c>
      <c r="V132">
        <v>328</v>
      </c>
      <c r="W132">
        <v>378</v>
      </c>
      <c r="X132">
        <v>321</v>
      </c>
      <c r="Y132">
        <v>328</v>
      </c>
      <c r="Z132">
        <v>378</v>
      </c>
      <c r="AA132">
        <v>394</v>
      </c>
      <c r="AB132">
        <v>321</v>
      </c>
      <c r="AC132">
        <v>328</v>
      </c>
      <c r="AD132">
        <v>378</v>
      </c>
      <c r="AE132">
        <v>394</v>
      </c>
      <c r="AF132">
        <v>321</v>
      </c>
      <c r="AG132">
        <v>328</v>
      </c>
      <c r="AH132">
        <v>378</v>
      </c>
      <c r="AI132">
        <v>328</v>
      </c>
      <c r="AJ132">
        <v>321</v>
      </c>
      <c r="AK132">
        <v>328</v>
      </c>
      <c r="AL132">
        <v>378</v>
      </c>
      <c r="AM132">
        <v>321</v>
      </c>
      <c r="AN132">
        <v>328</v>
      </c>
      <c r="AO132">
        <v>378</v>
      </c>
      <c r="AP132">
        <f t="shared" si="2"/>
        <v>361</v>
      </c>
      <c r="AQ132">
        <v>361</v>
      </c>
      <c r="AR132">
        <v>361</v>
      </c>
      <c r="AS132">
        <v>361</v>
      </c>
      <c r="AU132" t="s">
        <v>5557</v>
      </c>
      <c r="AV132" t="s">
        <v>5658</v>
      </c>
      <c r="AW132">
        <v>75</v>
      </c>
    </row>
    <row r="133" spans="4:49" ht="13.5" customHeight="1">
      <c r="D133" t="s">
        <v>5558</v>
      </c>
      <c r="E133" t="s">
        <v>5597</v>
      </c>
      <c r="F133" t="s">
        <v>646</v>
      </c>
      <c r="G133" s="126">
        <v>3.7</v>
      </c>
      <c r="H133">
        <v>321</v>
      </c>
      <c r="I133">
        <v>328</v>
      </c>
      <c r="J133">
        <v>378</v>
      </c>
      <c r="K133">
        <v>321</v>
      </c>
      <c r="L133">
        <v>328</v>
      </c>
      <c r="M133">
        <v>378</v>
      </c>
      <c r="N133">
        <v>394</v>
      </c>
      <c r="O133">
        <v>321</v>
      </c>
      <c r="P133">
        <v>328</v>
      </c>
      <c r="Q133">
        <v>378</v>
      </c>
      <c r="R133">
        <v>394</v>
      </c>
      <c r="S133">
        <v>321</v>
      </c>
      <c r="T133">
        <v>328</v>
      </c>
      <c r="U133">
        <v>378</v>
      </c>
      <c r="V133">
        <v>328</v>
      </c>
      <c r="W133">
        <v>378</v>
      </c>
      <c r="X133">
        <v>321</v>
      </c>
      <c r="Y133">
        <v>328</v>
      </c>
      <c r="Z133">
        <v>378</v>
      </c>
      <c r="AA133">
        <v>394</v>
      </c>
      <c r="AB133">
        <v>321</v>
      </c>
      <c r="AC133">
        <v>328</v>
      </c>
      <c r="AD133">
        <v>378</v>
      </c>
      <c r="AE133">
        <v>394</v>
      </c>
      <c r="AF133">
        <v>321</v>
      </c>
      <c r="AG133">
        <v>328</v>
      </c>
      <c r="AH133">
        <v>378</v>
      </c>
      <c r="AI133">
        <v>328</v>
      </c>
      <c r="AJ133">
        <v>321</v>
      </c>
      <c r="AK133">
        <v>328</v>
      </c>
      <c r="AL133">
        <v>378</v>
      </c>
      <c r="AM133">
        <v>321</v>
      </c>
      <c r="AN133">
        <v>328</v>
      </c>
      <c r="AO133">
        <v>378</v>
      </c>
      <c r="AP133">
        <f t="shared" si="2"/>
        <v>361</v>
      </c>
      <c r="AQ133">
        <v>361</v>
      </c>
      <c r="AR133">
        <v>361</v>
      </c>
      <c r="AS133">
        <v>361</v>
      </c>
      <c r="AU133" t="s">
        <v>5558</v>
      </c>
      <c r="AV133" t="s">
        <v>5658</v>
      </c>
      <c r="AW133">
        <v>75</v>
      </c>
    </row>
    <row r="134" spans="4:49" ht="13.5" customHeight="1">
      <c r="D134" t="s">
        <v>5555</v>
      </c>
      <c r="E134" t="s">
        <v>5597</v>
      </c>
      <c r="F134" t="s">
        <v>645</v>
      </c>
      <c r="G134" s="126">
        <v>4.0999999999999996</v>
      </c>
      <c r="H134">
        <v>352</v>
      </c>
      <c r="I134">
        <v>362</v>
      </c>
      <c r="J134">
        <v>416</v>
      </c>
      <c r="K134">
        <v>352</v>
      </c>
      <c r="L134">
        <v>362</v>
      </c>
      <c r="M134">
        <v>416</v>
      </c>
      <c r="N134">
        <v>435</v>
      </c>
      <c r="O134">
        <v>352</v>
      </c>
      <c r="P134">
        <v>362</v>
      </c>
      <c r="Q134">
        <v>416</v>
      </c>
      <c r="R134">
        <v>435</v>
      </c>
      <c r="S134">
        <v>352</v>
      </c>
      <c r="T134">
        <v>362</v>
      </c>
      <c r="U134">
        <v>416</v>
      </c>
      <c r="V134">
        <v>362</v>
      </c>
      <c r="W134">
        <v>416</v>
      </c>
      <c r="X134">
        <v>352</v>
      </c>
      <c r="Y134">
        <v>362</v>
      </c>
      <c r="Z134">
        <v>416</v>
      </c>
      <c r="AA134">
        <v>435</v>
      </c>
      <c r="AB134">
        <v>352</v>
      </c>
      <c r="AC134">
        <v>362</v>
      </c>
      <c r="AD134">
        <v>416</v>
      </c>
      <c r="AE134">
        <v>435</v>
      </c>
      <c r="AF134">
        <v>352</v>
      </c>
      <c r="AG134">
        <v>362</v>
      </c>
      <c r="AH134">
        <v>416</v>
      </c>
      <c r="AI134">
        <v>362</v>
      </c>
      <c r="AJ134">
        <v>352</v>
      </c>
      <c r="AK134">
        <v>362</v>
      </c>
      <c r="AL134">
        <v>416</v>
      </c>
      <c r="AM134">
        <v>352</v>
      </c>
      <c r="AN134">
        <v>362</v>
      </c>
      <c r="AO134">
        <v>416</v>
      </c>
      <c r="AP134">
        <f t="shared" si="2"/>
        <v>399</v>
      </c>
      <c r="AQ134">
        <v>399</v>
      </c>
      <c r="AR134">
        <v>399</v>
      </c>
      <c r="AS134">
        <v>399</v>
      </c>
      <c r="AU134" t="s">
        <v>5555</v>
      </c>
      <c r="AV134" t="s">
        <v>5658</v>
      </c>
      <c r="AW134">
        <v>76</v>
      </c>
    </row>
    <row r="135" spans="4:49" ht="13.5" customHeight="1">
      <c r="D135" t="s">
        <v>5556</v>
      </c>
      <c r="E135" t="s">
        <v>5597</v>
      </c>
      <c r="F135" t="s">
        <v>645</v>
      </c>
      <c r="G135" s="126">
        <v>4.0999999999999996</v>
      </c>
      <c r="H135">
        <v>352</v>
      </c>
      <c r="I135">
        <v>362</v>
      </c>
      <c r="J135">
        <v>416</v>
      </c>
      <c r="K135">
        <v>352</v>
      </c>
      <c r="L135">
        <v>362</v>
      </c>
      <c r="M135">
        <v>416</v>
      </c>
      <c r="N135">
        <v>435</v>
      </c>
      <c r="O135">
        <v>352</v>
      </c>
      <c r="P135">
        <v>362</v>
      </c>
      <c r="Q135">
        <v>416</v>
      </c>
      <c r="R135">
        <v>435</v>
      </c>
      <c r="S135">
        <v>352</v>
      </c>
      <c r="T135">
        <v>362</v>
      </c>
      <c r="U135">
        <v>416</v>
      </c>
      <c r="V135">
        <v>362</v>
      </c>
      <c r="W135">
        <v>416</v>
      </c>
      <c r="X135">
        <v>352</v>
      </c>
      <c r="Y135">
        <v>362</v>
      </c>
      <c r="Z135">
        <v>416</v>
      </c>
      <c r="AA135">
        <v>435</v>
      </c>
      <c r="AB135">
        <v>352</v>
      </c>
      <c r="AC135">
        <v>362</v>
      </c>
      <c r="AD135">
        <v>416</v>
      </c>
      <c r="AE135">
        <v>435</v>
      </c>
      <c r="AF135">
        <v>352</v>
      </c>
      <c r="AG135">
        <v>362</v>
      </c>
      <c r="AH135">
        <v>416</v>
      </c>
      <c r="AI135">
        <v>362</v>
      </c>
      <c r="AJ135">
        <v>352</v>
      </c>
      <c r="AK135">
        <v>362</v>
      </c>
      <c r="AL135">
        <v>416</v>
      </c>
      <c r="AM135">
        <v>352</v>
      </c>
      <c r="AN135">
        <v>362</v>
      </c>
      <c r="AO135">
        <v>416</v>
      </c>
      <c r="AP135">
        <f t="shared" si="2"/>
        <v>399</v>
      </c>
      <c r="AQ135">
        <v>399</v>
      </c>
      <c r="AR135">
        <v>399</v>
      </c>
      <c r="AS135">
        <v>399</v>
      </c>
      <c r="AU135" t="s">
        <v>5556</v>
      </c>
      <c r="AV135" t="s">
        <v>5658</v>
      </c>
      <c r="AW135">
        <v>76</v>
      </c>
    </row>
    <row r="136" spans="4:49" ht="13.5" customHeight="1">
      <c r="D136" t="s">
        <v>523</v>
      </c>
      <c r="E136" t="s">
        <v>5597</v>
      </c>
      <c r="F136" t="s">
        <v>648</v>
      </c>
      <c r="G136" s="126">
        <v>3.8000000000000003</v>
      </c>
      <c r="H136">
        <v>335</v>
      </c>
      <c r="I136">
        <v>342</v>
      </c>
      <c r="J136">
        <v>395</v>
      </c>
      <c r="K136">
        <v>335</v>
      </c>
      <c r="L136">
        <v>342</v>
      </c>
      <c r="M136">
        <v>395</v>
      </c>
      <c r="N136">
        <v>412</v>
      </c>
      <c r="O136">
        <v>335</v>
      </c>
      <c r="P136">
        <v>342</v>
      </c>
      <c r="Q136">
        <v>395</v>
      </c>
      <c r="R136">
        <v>412</v>
      </c>
      <c r="S136">
        <v>335</v>
      </c>
      <c r="T136">
        <v>342</v>
      </c>
      <c r="U136">
        <v>395</v>
      </c>
      <c r="V136">
        <v>342</v>
      </c>
      <c r="W136">
        <v>395</v>
      </c>
      <c r="X136">
        <v>335</v>
      </c>
      <c r="Y136">
        <v>342</v>
      </c>
      <c r="Z136">
        <v>395</v>
      </c>
      <c r="AA136">
        <v>412</v>
      </c>
      <c r="AB136">
        <v>335</v>
      </c>
      <c r="AC136">
        <v>342</v>
      </c>
      <c r="AD136">
        <v>395</v>
      </c>
      <c r="AE136">
        <v>412</v>
      </c>
      <c r="AF136">
        <v>335</v>
      </c>
      <c r="AG136">
        <v>342</v>
      </c>
      <c r="AH136">
        <v>395</v>
      </c>
      <c r="AI136">
        <v>342</v>
      </c>
      <c r="AJ136">
        <v>335</v>
      </c>
      <c r="AK136">
        <v>342</v>
      </c>
      <c r="AL136">
        <v>395</v>
      </c>
      <c r="AM136">
        <v>335</v>
      </c>
      <c r="AN136">
        <v>342</v>
      </c>
      <c r="AO136">
        <v>395</v>
      </c>
      <c r="AP136">
        <f t="shared" si="2"/>
        <v>377</v>
      </c>
      <c r="AQ136">
        <v>377</v>
      </c>
      <c r="AR136">
        <v>377</v>
      </c>
      <c r="AS136">
        <v>377</v>
      </c>
      <c r="AU136" t="s">
        <v>523</v>
      </c>
      <c r="AV136" t="s">
        <v>5658</v>
      </c>
      <c r="AW136">
        <v>77</v>
      </c>
    </row>
    <row r="137" spans="4:49" ht="13.5" customHeight="1">
      <c r="D137" t="s">
        <v>3471</v>
      </c>
      <c r="E137" t="s">
        <v>5597</v>
      </c>
      <c r="F137" t="s">
        <v>648</v>
      </c>
      <c r="G137" s="126">
        <v>3.8000000000000003</v>
      </c>
      <c r="H137">
        <v>335</v>
      </c>
      <c r="I137">
        <v>342</v>
      </c>
      <c r="J137">
        <v>395</v>
      </c>
      <c r="K137">
        <v>335</v>
      </c>
      <c r="L137">
        <v>342</v>
      </c>
      <c r="M137">
        <v>395</v>
      </c>
      <c r="N137">
        <v>412</v>
      </c>
      <c r="O137">
        <v>335</v>
      </c>
      <c r="P137">
        <v>342</v>
      </c>
      <c r="Q137">
        <v>395</v>
      </c>
      <c r="R137">
        <v>412</v>
      </c>
      <c r="S137">
        <v>335</v>
      </c>
      <c r="T137">
        <v>342</v>
      </c>
      <c r="U137">
        <v>395</v>
      </c>
      <c r="V137">
        <v>342</v>
      </c>
      <c r="W137">
        <v>395</v>
      </c>
      <c r="X137">
        <v>335</v>
      </c>
      <c r="Y137">
        <v>342</v>
      </c>
      <c r="Z137">
        <v>395</v>
      </c>
      <c r="AA137">
        <v>412</v>
      </c>
      <c r="AB137">
        <v>335</v>
      </c>
      <c r="AC137">
        <v>342</v>
      </c>
      <c r="AD137">
        <v>395</v>
      </c>
      <c r="AE137">
        <v>412</v>
      </c>
      <c r="AF137">
        <v>335</v>
      </c>
      <c r="AG137">
        <v>342</v>
      </c>
      <c r="AH137">
        <v>395</v>
      </c>
      <c r="AI137">
        <v>342</v>
      </c>
      <c r="AJ137">
        <v>335</v>
      </c>
      <c r="AK137">
        <v>342</v>
      </c>
      <c r="AL137">
        <v>395</v>
      </c>
      <c r="AM137">
        <v>335</v>
      </c>
      <c r="AN137">
        <v>342</v>
      </c>
      <c r="AO137">
        <v>395</v>
      </c>
      <c r="AP137">
        <f t="shared" si="2"/>
        <v>377</v>
      </c>
      <c r="AQ137">
        <v>377</v>
      </c>
      <c r="AR137">
        <v>377</v>
      </c>
      <c r="AS137">
        <v>377</v>
      </c>
      <c r="AU137" t="s">
        <v>3471</v>
      </c>
      <c r="AV137" t="s">
        <v>5658</v>
      </c>
      <c r="AW137">
        <v>77</v>
      </c>
    </row>
    <row r="138" spans="4:49" ht="13.5" customHeight="1">
      <c r="D138" t="s">
        <v>522</v>
      </c>
      <c r="E138" t="s">
        <v>5597</v>
      </c>
      <c r="F138" t="s">
        <v>647</v>
      </c>
      <c r="G138" s="126">
        <v>4.3</v>
      </c>
      <c r="H138">
        <v>363</v>
      </c>
      <c r="I138">
        <v>374</v>
      </c>
      <c r="J138">
        <v>430</v>
      </c>
      <c r="K138">
        <v>363</v>
      </c>
      <c r="L138">
        <v>374</v>
      </c>
      <c r="M138">
        <v>430</v>
      </c>
      <c r="N138">
        <v>450</v>
      </c>
      <c r="O138">
        <v>363</v>
      </c>
      <c r="P138">
        <v>374</v>
      </c>
      <c r="Q138">
        <v>430</v>
      </c>
      <c r="R138">
        <v>450</v>
      </c>
      <c r="S138">
        <v>363</v>
      </c>
      <c r="T138">
        <v>374</v>
      </c>
      <c r="U138">
        <v>430</v>
      </c>
      <c r="V138">
        <v>374</v>
      </c>
      <c r="W138">
        <v>430</v>
      </c>
      <c r="X138">
        <v>363</v>
      </c>
      <c r="Y138">
        <v>374</v>
      </c>
      <c r="Z138">
        <v>430</v>
      </c>
      <c r="AA138">
        <v>450</v>
      </c>
      <c r="AB138">
        <v>363</v>
      </c>
      <c r="AC138">
        <v>374</v>
      </c>
      <c r="AD138">
        <v>430</v>
      </c>
      <c r="AE138">
        <v>450</v>
      </c>
      <c r="AF138">
        <v>363</v>
      </c>
      <c r="AG138">
        <v>374</v>
      </c>
      <c r="AH138">
        <v>430</v>
      </c>
      <c r="AI138">
        <v>374</v>
      </c>
      <c r="AJ138">
        <v>363</v>
      </c>
      <c r="AK138">
        <v>374</v>
      </c>
      <c r="AL138">
        <v>430</v>
      </c>
      <c r="AM138">
        <v>363</v>
      </c>
      <c r="AN138">
        <v>374</v>
      </c>
      <c r="AO138">
        <v>430</v>
      </c>
      <c r="AP138">
        <f t="shared" si="2"/>
        <v>412</v>
      </c>
      <c r="AQ138">
        <v>412</v>
      </c>
      <c r="AR138">
        <v>412</v>
      </c>
      <c r="AS138">
        <v>412</v>
      </c>
      <c r="AU138" t="s">
        <v>522</v>
      </c>
      <c r="AV138" t="s">
        <v>5658</v>
      </c>
      <c r="AW138">
        <v>78</v>
      </c>
    </row>
    <row r="139" spans="4:49" ht="13.5" customHeight="1">
      <c r="D139" t="s">
        <v>3470</v>
      </c>
      <c r="E139" t="s">
        <v>5597</v>
      </c>
      <c r="F139" t="s">
        <v>647</v>
      </c>
      <c r="G139" s="126">
        <v>4.3</v>
      </c>
      <c r="H139">
        <v>363</v>
      </c>
      <c r="I139">
        <v>374</v>
      </c>
      <c r="J139">
        <v>430</v>
      </c>
      <c r="K139">
        <v>363</v>
      </c>
      <c r="L139">
        <v>374</v>
      </c>
      <c r="M139">
        <v>430</v>
      </c>
      <c r="N139">
        <v>450</v>
      </c>
      <c r="O139">
        <v>363</v>
      </c>
      <c r="P139">
        <v>374</v>
      </c>
      <c r="Q139">
        <v>430</v>
      </c>
      <c r="R139">
        <v>450</v>
      </c>
      <c r="S139">
        <v>363</v>
      </c>
      <c r="T139">
        <v>374</v>
      </c>
      <c r="U139">
        <v>430</v>
      </c>
      <c r="V139">
        <v>374</v>
      </c>
      <c r="W139">
        <v>430</v>
      </c>
      <c r="X139">
        <v>363</v>
      </c>
      <c r="Y139">
        <v>374</v>
      </c>
      <c r="Z139">
        <v>430</v>
      </c>
      <c r="AA139">
        <v>450</v>
      </c>
      <c r="AB139">
        <v>363</v>
      </c>
      <c r="AC139">
        <v>374</v>
      </c>
      <c r="AD139">
        <v>430</v>
      </c>
      <c r="AE139">
        <v>450</v>
      </c>
      <c r="AF139">
        <v>363</v>
      </c>
      <c r="AG139">
        <v>374</v>
      </c>
      <c r="AH139">
        <v>430</v>
      </c>
      <c r="AI139">
        <v>374</v>
      </c>
      <c r="AJ139">
        <v>363</v>
      </c>
      <c r="AK139">
        <v>374</v>
      </c>
      <c r="AL139">
        <v>430</v>
      </c>
      <c r="AM139">
        <v>363</v>
      </c>
      <c r="AN139">
        <v>374</v>
      </c>
      <c r="AO139">
        <v>430</v>
      </c>
      <c r="AP139">
        <f t="shared" si="2"/>
        <v>412</v>
      </c>
      <c r="AQ139">
        <v>412</v>
      </c>
      <c r="AR139">
        <v>412</v>
      </c>
      <c r="AS139">
        <v>412</v>
      </c>
      <c r="AU139" t="s">
        <v>3470</v>
      </c>
      <c r="AV139" t="s">
        <v>5658</v>
      </c>
      <c r="AW139">
        <v>78</v>
      </c>
    </row>
    <row r="140" spans="4:49" ht="13.5" customHeight="1">
      <c r="D140" t="s">
        <v>3033</v>
      </c>
      <c r="E140" t="s">
        <v>5597</v>
      </c>
      <c r="F140" t="s">
        <v>3815</v>
      </c>
      <c r="G140" s="126">
        <v>3.9</v>
      </c>
      <c r="H140">
        <v>340</v>
      </c>
      <c r="I140">
        <v>348</v>
      </c>
      <c r="J140">
        <v>401</v>
      </c>
      <c r="K140">
        <v>340</v>
      </c>
      <c r="L140">
        <v>348</v>
      </c>
      <c r="M140">
        <v>401</v>
      </c>
      <c r="N140">
        <v>418</v>
      </c>
      <c r="O140">
        <v>340</v>
      </c>
      <c r="P140">
        <v>348</v>
      </c>
      <c r="Q140">
        <v>401</v>
      </c>
      <c r="R140">
        <v>418</v>
      </c>
      <c r="S140">
        <v>340</v>
      </c>
      <c r="T140">
        <v>348</v>
      </c>
      <c r="U140">
        <v>401</v>
      </c>
      <c r="V140">
        <v>348</v>
      </c>
      <c r="W140">
        <v>401</v>
      </c>
      <c r="X140">
        <v>340</v>
      </c>
      <c r="Y140">
        <v>348</v>
      </c>
      <c r="Z140">
        <v>401</v>
      </c>
      <c r="AA140">
        <v>418</v>
      </c>
      <c r="AB140">
        <v>340</v>
      </c>
      <c r="AC140">
        <v>348</v>
      </c>
      <c r="AD140">
        <v>401</v>
      </c>
      <c r="AE140">
        <v>418</v>
      </c>
      <c r="AF140">
        <v>340</v>
      </c>
      <c r="AG140">
        <v>348</v>
      </c>
      <c r="AH140">
        <v>401</v>
      </c>
      <c r="AI140">
        <v>348</v>
      </c>
      <c r="AJ140">
        <v>340</v>
      </c>
      <c r="AK140">
        <v>348</v>
      </c>
      <c r="AL140">
        <v>401</v>
      </c>
      <c r="AM140">
        <v>340</v>
      </c>
      <c r="AN140">
        <v>348</v>
      </c>
      <c r="AO140">
        <v>401</v>
      </c>
      <c r="AP140">
        <f t="shared" si="2"/>
        <v>383</v>
      </c>
      <c r="AQ140">
        <v>383</v>
      </c>
      <c r="AR140">
        <v>383</v>
      </c>
      <c r="AS140">
        <v>383</v>
      </c>
      <c r="AU140" t="s">
        <v>3033</v>
      </c>
      <c r="AV140" t="s">
        <v>5658</v>
      </c>
      <c r="AW140">
        <v>79</v>
      </c>
    </row>
    <row r="141" spans="4:49" ht="13.5" customHeight="1">
      <c r="D141" t="s">
        <v>3473</v>
      </c>
      <c r="E141" t="s">
        <v>5597</v>
      </c>
      <c r="F141" t="s">
        <v>3815</v>
      </c>
      <c r="G141" s="126">
        <v>3.9</v>
      </c>
      <c r="H141">
        <v>340</v>
      </c>
      <c r="I141">
        <v>348</v>
      </c>
      <c r="J141">
        <v>401</v>
      </c>
      <c r="K141">
        <v>340</v>
      </c>
      <c r="L141">
        <v>348</v>
      </c>
      <c r="M141">
        <v>401</v>
      </c>
      <c r="N141">
        <v>418</v>
      </c>
      <c r="O141">
        <v>340</v>
      </c>
      <c r="P141">
        <v>348</v>
      </c>
      <c r="Q141">
        <v>401</v>
      </c>
      <c r="R141">
        <v>418</v>
      </c>
      <c r="S141">
        <v>340</v>
      </c>
      <c r="T141">
        <v>348</v>
      </c>
      <c r="U141">
        <v>401</v>
      </c>
      <c r="V141">
        <v>348</v>
      </c>
      <c r="W141">
        <v>401</v>
      </c>
      <c r="X141">
        <v>340</v>
      </c>
      <c r="Y141">
        <v>348</v>
      </c>
      <c r="Z141">
        <v>401</v>
      </c>
      <c r="AA141">
        <v>418</v>
      </c>
      <c r="AB141">
        <v>340</v>
      </c>
      <c r="AC141">
        <v>348</v>
      </c>
      <c r="AD141">
        <v>401</v>
      </c>
      <c r="AE141">
        <v>418</v>
      </c>
      <c r="AF141">
        <v>340</v>
      </c>
      <c r="AG141">
        <v>348</v>
      </c>
      <c r="AH141">
        <v>401</v>
      </c>
      <c r="AI141">
        <v>348</v>
      </c>
      <c r="AJ141">
        <v>340</v>
      </c>
      <c r="AK141">
        <v>348</v>
      </c>
      <c r="AL141">
        <v>401</v>
      </c>
      <c r="AM141">
        <v>340</v>
      </c>
      <c r="AN141">
        <v>348</v>
      </c>
      <c r="AO141">
        <v>401</v>
      </c>
      <c r="AP141">
        <f t="shared" si="2"/>
        <v>383</v>
      </c>
      <c r="AQ141">
        <v>383</v>
      </c>
      <c r="AR141">
        <v>383</v>
      </c>
      <c r="AS141">
        <v>383</v>
      </c>
      <c r="AU141" t="s">
        <v>3473</v>
      </c>
      <c r="AV141" t="s">
        <v>5658</v>
      </c>
      <c r="AW141">
        <v>79</v>
      </c>
    </row>
    <row r="142" spans="4:49" ht="13.5" customHeight="1">
      <c r="D142" t="s">
        <v>3032</v>
      </c>
      <c r="E142" t="s">
        <v>5597</v>
      </c>
      <c r="F142" t="s">
        <v>3814</v>
      </c>
      <c r="G142" s="126">
        <v>4.3999999999999995</v>
      </c>
      <c r="H142">
        <v>373</v>
      </c>
      <c r="I142">
        <v>383</v>
      </c>
      <c r="J142">
        <v>442</v>
      </c>
      <c r="K142">
        <v>373</v>
      </c>
      <c r="L142">
        <v>383</v>
      </c>
      <c r="M142">
        <v>442</v>
      </c>
      <c r="N142">
        <v>462</v>
      </c>
      <c r="O142">
        <v>373</v>
      </c>
      <c r="P142">
        <v>383</v>
      </c>
      <c r="Q142">
        <v>442</v>
      </c>
      <c r="R142">
        <v>462</v>
      </c>
      <c r="S142">
        <v>373</v>
      </c>
      <c r="T142">
        <v>383</v>
      </c>
      <c r="U142">
        <v>442</v>
      </c>
      <c r="V142">
        <v>383</v>
      </c>
      <c r="W142">
        <v>442</v>
      </c>
      <c r="X142">
        <v>373</v>
      </c>
      <c r="Y142">
        <v>383</v>
      </c>
      <c r="Z142">
        <v>442</v>
      </c>
      <c r="AA142">
        <v>462</v>
      </c>
      <c r="AB142">
        <v>373</v>
      </c>
      <c r="AC142">
        <v>383</v>
      </c>
      <c r="AD142">
        <v>442</v>
      </c>
      <c r="AE142">
        <v>462</v>
      </c>
      <c r="AF142">
        <v>373</v>
      </c>
      <c r="AG142">
        <v>383</v>
      </c>
      <c r="AH142">
        <v>442</v>
      </c>
      <c r="AI142">
        <v>383</v>
      </c>
      <c r="AJ142">
        <v>373</v>
      </c>
      <c r="AK142">
        <v>383</v>
      </c>
      <c r="AL142">
        <v>442</v>
      </c>
      <c r="AM142">
        <v>373</v>
      </c>
      <c r="AN142">
        <v>383</v>
      </c>
      <c r="AO142">
        <v>442</v>
      </c>
      <c r="AP142">
        <f t="shared" si="2"/>
        <v>422</v>
      </c>
      <c r="AQ142">
        <v>422</v>
      </c>
      <c r="AR142">
        <v>422</v>
      </c>
      <c r="AS142">
        <v>422</v>
      </c>
      <c r="AU142" t="s">
        <v>3032</v>
      </c>
      <c r="AV142" t="s">
        <v>5658</v>
      </c>
      <c r="AW142">
        <v>80</v>
      </c>
    </row>
    <row r="143" spans="4:49" ht="13.5" customHeight="1">
      <c r="D143" t="s">
        <v>3472</v>
      </c>
      <c r="E143" t="s">
        <v>5597</v>
      </c>
      <c r="F143" t="s">
        <v>3814</v>
      </c>
      <c r="G143" s="126">
        <v>4.3999999999999995</v>
      </c>
      <c r="H143">
        <v>373</v>
      </c>
      <c r="I143">
        <v>383</v>
      </c>
      <c r="J143">
        <v>442</v>
      </c>
      <c r="K143">
        <v>373</v>
      </c>
      <c r="L143">
        <v>383</v>
      </c>
      <c r="M143">
        <v>442</v>
      </c>
      <c r="N143">
        <v>462</v>
      </c>
      <c r="O143">
        <v>373</v>
      </c>
      <c r="P143">
        <v>383</v>
      </c>
      <c r="Q143">
        <v>442</v>
      </c>
      <c r="R143">
        <v>462</v>
      </c>
      <c r="S143">
        <v>373</v>
      </c>
      <c r="T143">
        <v>383</v>
      </c>
      <c r="U143">
        <v>442</v>
      </c>
      <c r="V143">
        <v>383</v>
      </c>
      <c r="W143">
        <v>442</v>
      </c>
      <c r="X143">
        <v>373</v>
      </c>
      <c r="Y143">
        <v>383</v>
      </c>
      <c r="Z143">
        <v>442</v>
      </c>
      <c r="AA143">
        <v>462</v>
      </c>
      <c r="AB143">
        <v>373</v>
      </c>
      <c r="AC143">
        <v>383</v>
      </c>
      <c r="AD143">
        <v>442</v>
      </c>
      <c r="AE143">
        <v>462</v>
      </c>
      <c r="AF143">
        <v>373</v>
      </c>
      <c r="AG143">
        <v>383</v>
      </c>
      <c r="AH143">
        <v>442</v>
      </c>
      <c r="AI143">
        <v>383</v>
      </c>
      <c r="AJ143">
        <v>373</v>
      </c>
      <c r="AK143">
        <v>383</v>
      </c>
      <c r="AL143">
        <v>442</v>
      </c>
      <c r="AM143">
        <v>373</v>
      </c>
      <c r="AN143">
        <v>383</v>
      </c>
      <c r="AO143">
        <v>442</v>
      </c>
      <c r="AP143">
        <f t="shared" si="2"/>
        <v>422</v>
      </c>
      <c r="AQ143">
        <v>422</v>
      </c>
      <c r="AR143">
        <v>422</v>
      </c>
      <c r="AS143">
        <v>422</v>
      </c>
      <c r="AU143" t="s">
        <v>3472</v>
      </c>
      <c r="AV143" t="s">
        <v>5658</v>
      </c>
      <c r="AW143">
        <v>80</v>
      </c>
    </row>
    <row r="144" spans="4:49" ht="13.5" customHeight="1">
      <c r="D144" t="s">
        <v>525</v>
      </c>
      <c r="E144" t="s">
        <v>5597</v>
      </c>
      <c r="F144" t="s">
        <v>650</v>
      </c>
      <c r="G144" s="126">
        <v>4</v>
      </c>
      <c r="H144">
        <v>354</v>
      </c>
      <c r="I144">
        <v>362</v>
      </c>
      <c r="J144">
        <v>417</v>
      </c>
      <c r="K144">
        <v>354</v>
      </c>
      <c r="L144">
        <v>362</v>
      </c>
      <c r="M144">
        <v>417</v>
      </c>
      <c r="N144">
        <v>435</v>
      </c>
      <c r="O144">
        <v>354</v>
      </c>
      <c r="P144">
        <v>362</v>
      </c>
      <c r="Q144">
        <v>417</v>
      </c>
      <c r="R144">
        <v>435</v>
      </c>
      <c r="S144">
        <v>354</v>
      </c>
      <c r="T144">
        <v>362</v>
      </c>
      <c r="U144">
        <v>417</v>
      </c>
      <c r="V144">
        <v>362</v>
      </c>
      <c r="W144">
        <v>417</v>
      </c>
      <c r="X144">
        <v>354</v>
      </c>
      <c r="Y144">
        <v>362</v>
      </c>
      <c r="Z144">
        <v>417</v>
      </c>
      <c r="AA144">
        <v>435</v>
      </c>
      <c r="AB144">
        <v>354</v>
      </c>
      <c r="AC144">
        <v>362</v>
      </c>
      <c r="AD144">
        <v>417</v>
      </c>
      <c r="AE144">
        <v>435</v>
      </c>
      <c r="AF144">
        <v>354</v>
      </c>
      <c r="AG144">
        <v>362</v>
      </c>
      <c r="AH144">
        <v>417</v>
      </c>
      <c r="AI144">
        <v>362</v>
      </c>
      <c r="AJ144">
        <v>354</v>
      </c>
      <c r="AK144">
        <v>362</v>
      </c>
      <c r="AL144">
        <v>417</v>
      </c>
      <c r="AM144">
        <v>354</v>
      </c>
      <c r="AN144">
        <v>362</v>
      </c>
      <c r="AO144">
        <v>417</v>
      </c>
      <c r="AP144">
        <f t="shared" si="2"/>
        <v>399</v>
      </c>
      <c r="AQ144">
        <v>399</v>
      </c>
      <c r="AR144">
        <v>399</v>
      </c>
      <c r="AS144">
        <v>399</v>
      </c>
      <c r="AU144" t="s">
        <v>525</v>
      </c>
      <c r="AV144" t="s">
        <v>5658</v>
      </c>
      <c r="AW144">
        <v>81</v>
      </c>
    </row>
    <row r="145" spans="4:49" ht="13.5" customHeight="1">
      <c r="D145" t="s">
        <v>3475</v>
      </c>
      <c r="E145" t="s">
        <v>5597</v>
      </c>
      <c r="F145" t="s">
        <v>650</v>
      </c>
      <c r="G145" s="126">
        <v>4</v>
      </c>
      <c r="H145">
        <v>354</v>
      </c>
      <c r="I145">
        <v>362</v>
      </c>
      <c r="J145">
        <v>417</v>
      </c>
      <c r="K145">
        <v>354</v>
      </c>
      <c r="L145">
        <v>362</v>
      </c>
      <c r="M145">
        <v>417</v>
      </c>
      <c r="N145">
        <v>435</v>
      </c>
      <c r="O145">
        <v>354</v>
      </c>
      <c r="P145">
        <v>362</v>
      </c>
      <c r="Q145">
        <v>417</v>
      </c>
      <c r="R145">
        <v>435</v>
      </c>
      <c r="S145">
        <v>354</v>
      </c>
      <c r="T145">
        <v>362</v>
      </c>
      <c r="U145">
        <v>417</v>
      </c>
      <c r="V145">
        <v>362</v>
      </c>
      <c r="W145">
        <v>417</v>
      </c>
      <c r="X145">
        <v>354</v>
      </c>
      <c r="Y145">
        <v>362</v>
      </c>
      <c r="Z145">
        <v>417</v>
      </c>
      <c r="AA145">
        <v>435</v>
      </c>
      <c r="AB145">
        <v>354</v>
      </c>
      <c r="AC145">
        <v>362</v>
      </c>
      <c r="AD145">
        <v>417</v>
      </c>
      <c r="AE145">
        <v>435</v>
      </c>
      <c r="AF145">
        <v>354</v>
      </c>
      <c r="AG145">
        <v>362</v>
      </c>
      <c r="AH145">
        <v>417</v>
      </c>
      <c r="AI145">
        <v>362</v>
      </c>
      <c r="AJ145">
        <v>354</v>
      </c>
      <c r="AK145">
        <v>362</v>
      </c>
      <c r="AL145">
        <v>417</v>
      </c>
      <c r="AM145">
        <v>354</v>
      </c>
      <c r="AN145">
        <v>362</v>
      </c>
      <c r="AO145">
        <v>417</v>
      </c>
      <c r="AP145">
        <f t="shared" si="2"/>
        <v>399</v>
      </c>
      <c r="AQ145">
        <v>399</v>
      </c>
      <c r="AR145">
        <v>399</v>
      </c>
      <c r="AS145">
        <v>399</v>
      </c>
      <c r="AU145" t="s">
        <v>3475</v>
      </c>
      <c r="AV145" t="s">
        <v>5658</v>
      </c>
      <c r="AW145">
        <v>81</v>
      </c>
    </row>
    <row r="146" spans="4:49" ht="13.5" customHeight="1">
      <c r="D146" t="s">
        <v>524</v>
      </c>
      <c r="E146" t="s">
        <v>5597</v>
      </c>
      <c r="F146" t="s">
        <v>649</v>
      </c>
      <c r="G146" s="126">
        <v>4.5</v>
      </c>
      <c r="H146">
        <v>387</v>
      </c>
      <c r="I146">
        <v>398</v>
      </c>
      <c r="J146">
        <v>458</v>
      </c>
      <c r="K146">
        <v>387</v>
      </c>
      <c r="L146">
        <v>398</v>
      </c>
      <c r="M146">
        <v>458</v>
      </c>
      <c r="N146">
        <v>480</v>
      </c>
      <c r="O146">
        <v>387</v>
      </c>
      <c r="P146">
        <v>398</v>
      </c>
      <c r="Q146">
        <v>458</v>
      </c>
      <c r="R146">
        <v>480</v>
      </c>
      <c r="S146">
        <v>387</v>
      </c>
      <c r="T146">
        <v>398</v>
      </c>
      <c r="U146">
        <v>458</v>
      </c>
      <c r="V146">
        <v>398</v>
      </c>
      <c r="W146">
        <v>458</v>
      </c>
      <c r="X146">
        <v>387</v>
      </c>
      <c r="Y146">
        <v>398</v>
      </c>
      <c r="Z146">
        <v>458</v>
      </c>
      <c r="AA146">
        <v>480</v>
      </c>
      <c r="AB146">
        <v>387</v>
      </c>
      <c r="AC146">
        <v>398</v>
      </c>
      <c r="AD146">
        <v>458</v>
      </c>
      <c r="AE146">
        <v>480</v>
      </c>
      <c r="AF146">
        <v>387</v>
      </c>
      <c r="AG146">
        <v>398</v>
      </c>
      <c r="AH146">
        <v>458</v>
      </c>
      <c r="AI146">
        <v>398</v>
      </c>
      <c r="AJ146">
        <v>387</v>
      </c>
      <c r="AK146">
        <v>398</v>
      </c>
      <c r="AL146">
        <v>458</v>
      </c>
      <c r="AM146">
        <v>387</v>
      </c>
      <c r="AN146">
        <v>398</v>
      </c>
      <c r="AO146">
        <v>458</v>
      </c>
      <c r="AP146">
        <f t="shared" si="2"/>
        <v>438</v>
      </c>
      <c r="AQ146">
        <v>438</v>
      </c>
      <c r="AR146">
        <v>438</v>
      </c>
      <c r="AS146">
        <v>438</v>
      </c>
      <c r="AU146" t="s">
        <v>524</v>
      </c>
      <c r="AV146" t="s">
        <v>5658</v>
      </c>
      <c r="AW146">
        <v>82</v>
      </c>
    </row>
    <row r="147" spans="4:49" ht="13.5" customHeight="1">
      <c r="D147" t="s">
        <v>3474</v>
      </c>
      <c r="E147" t="s">
        <v>5597</v>
      </c>
      <c r="F147" t="s">
        <v>649</v>
      </c>
      <c r="G147" s="126">
        <v>4.5</v>
      </c>
      <c r="H147">
        <v>387</v>
      </c>
      <c r="I147">
        <v>398</v>
      </c>
      <c r="J147">
        <v>458</v>
      </c>
      <c r="K147">
        <v>387</v>
      </c>
      <c r="L147">
        <v>398</v>
      </c>
      <c r="M147">
        <v>458</v>
      </c>
      <c r="N147">
        <v>480</v>
      </c>
      <c r="O147">
        <v>387</v>
      </c>
      <c r="P147">
        <v>398</v>
      </c>
      <c r="Q147">
        <v>458</v>
      </c>
      <c r="R147">
        <v>480</v>
      </c>
      <c r="S147">
        <v>387</v>
      </c>
      <c r="T147">
        <v>398</v>
      </c>
      <c r="U147">
        <v>458</v>
      </c>
      <c r="V147">
        <v>398</v>
      </c>
      <c r="W147">
        <v>458</v>
      </c>
      <c r="X147">
        <v>387</v>
      </c>
      <c r="Y147">
        <v>398</v>
      </c>
      <c r="Z147">
        <v>458</v>
      </c>
      <c r="AA147">
        <v>480</v>
      </c>
      <c r="AB147">
        <v>387</v>
      </c>
      <c r="AC147">
        <v>398</v>
      </c>
      <c r="AD147">
        <v>458</v>
      </c>
      <c r="AE147">
        <v>480</v>
      </c>
      <c r="AF147">
        <v>387</v>
      </c>
      <c r="AG147">
        <v>398</v>
      </c>
      <c r="AH147">
        <v>458</v>
      </c>
      <c r="AI147">
        <v>398</v>
      </c>
      <c r="AJ147">
        <v>387</v>
      </c>
      <c r="AK147">
        <v>398</v>
      </c>
      <c r="AL147">
        <v>458</v>
      </c>
      <c r="AM147">
        <v>387</v>
      </c>
      <c r="AN147">
        <v>398</v>
      </c>
      <c r="AO147">
        <v>458</v>
      </c>
      <c r="AP147">
        <f t="shared" si="2"/>
        <v>438</v>
      </c>
      <c r="AQ147">
        <v>438</v>
      </c>
      <c r="AR147">
        <v>438</v>
      </c>
      <c r="AS147">
        <v>438</v>
      </c>
      <c r="AU147" t="s">
        <v>3474</v>
      </c>
      <c r="AV147" t="s">
        <v>5658</v>
      </c>
      <c r="AW147">
        <v>82</v>
      </c>
    </row>
    <row r="148" spans="4:49" ht="13.5" customHeight="1">
      <c r="D148" t="s">
        <v>4124</v>
      </c>
      <c r="E148" t="s">
        <v>5597</v>
      </c>
      <c r="F148" t="s">
        <v>5553</v>
      </c>
      <c r="G148" s="126">
        <v>1.8</v>
      </c>
      <c r="H148">
        <v>311</v>
      </c>
      <c r="I148">
        <v>354</v>
      </c>
      <c r="J148">
        <v>435</v>
      </c>
      <c r="K148">
        <v>311</v>
      </c>
      <c r="L148">
        <v>354</v>
      </c>
      <c r="M148">
        <v>435</v>
      </c>
      <c r="N148">
        <v>402</v>
      </c>
      <c r="O148">
        <v>311</v>
      </c>
      <c r="P148">
        <v>354</v>
      </c>
      <c r="Q148">
        <v>435</v>
      </c>
      <c r="R148">
        <v>402</v>
      </c>
      <c r="S148">
        <v>311</v>
      </c>
      <c r="T148">
        <v>354</v>
      </c>
      <c r="U148">
        <v>435</v>
      </c>
      <c r="V148">
        <v>354</v>
      </c>
      <c r="W148">
        <v>435</v>
      </c>
      <c r="X148">
        <v>311</v>
      </c>
      <c r="Y148">
        <v>354</v>
      </c>
      <c r="Z148">
        <v>435</v>
      </c>
      <c r="AA148">
        <v>402</v>
      </c>
      <c r="AB148">
        <v>311</v>
      </c>
      <c r="AC148">
        <v>354</v>
      </c>
      <c r="AD148">
        <v>435</v>
      </c>
      <c r="AE148">
        <v>402</v>
      </c>
      <c r="AF148">
        <v>311</v>
      </c>
      <c r="AG148">
        <v>354</v>
      </c>
      <c r="AH148">
        <v>435</v>
      </c>
      <c r="AI148">
        <v>354</v>
      </c>
      <c r="AJ148">
        <v>311</v>
      </c>
      <c r="AK148">
        <v>354</v>
      </c>
      <c r="AL148">
        <v>435</v>
      </c>
      <c r="AM148">
        <v>311</v>
      </c>
      <c r="AN148">
        <v>354</v>
      </c>
      <c r="AO148">
        <v>435</v>
      </c>
      <c r="AP148">
        <f t="shared" si="2"/>
        <v>390</v>
      </c>
      <c r="AQ148">
        <v>390</v>
      </c>
      <c r="AR148">
        <v>390</v>
      </c>
      <c r="AS148">
        <v>390</v>
      </c>
      <c r="AU148" t="s">
        <v>4124</v>
      </c>
      <c r="AV148" t="s">
        <v>5658</v>
      </c>
      <c r="AW148">
        <v>83</v>
      </c>
    </row>
    <row r="149" spans="4:49" ht="13.5" customHeight="1">
      <c r="D149" t="s">
        <v>4125</v>
      </c>
      <c r="E149" t="s">
        <v>5597</v>
      </c>
      <c r="F149" t="s">
        <v>5553</v>
      </c>
      <c r="G149" s="126">
        <v>1.8</v>
      </c>
      <c r="H149">
        <v>311</v>
      </c>
      <c r="I149">
        <v>354</v>
      </c>
      <c r="J149">
        <v>435</v>
      </c>
      <c r="K149">
        <v>311</v>
      </c>
      <c r="L149">
        <v>354</v>
      </c>
      <c r="M149">
        <v>435</v>
      </c>
      <c r="N149">
        <v>402</v>
      </c>
      <c r="O149">
        <v>311</v>
      </c>
      <c r="P149">
        <v>354</v>
      </c>
      <c r="Q149">
        <v>435</v>
      </c>
      <c r="R149">
        <v>402</v>
      </c>
      <c r="S149">
        <v>311</v>
      </c>
      <c r="T149">
        <v>354</v>
      </c>
      <c r="U149">
        <v>435</v>
      </c>
      <c r="V149">
        <v>354</v>
      </c>
      <c r="W149">
        <v>435</v>
      </c>
      <c r="X149">
        <v>311</v>
      </c>
      <c r="Y149">
        <v>354</v>
      </c>
      <c r="Z149">
        <v>435</v>
      </c>
      <c r="AA149">
        <v>402</v>
      </c>
      <c r="AB149">
        <v>311</v>
      </c>
      <c r="AC149">
        <v>354</v>
      </c>
      <c r="AD149">
        <v>435</v>
      </c>
      <c r="AE149">
        <v>402</v>
      </c>
      <c r="AF149">
        <v>311</v>
      </c>
      <c r="AG149">
        <v>354</v>
      </c>
      <c r="AH149">
        <v>435</v>
      </c>
      <c r="AI149">
        <v>354</v>
      </c>
      <c r="AJ149">
        <v>311</v>
      </c>
      <c r="AK149">
        <v>354</v>
      </c>
      <c r="AL149">
        <v>435</v>
      </c>
      <c r="AM149">
        <v>311</v>
      </c>
      <c r="AN149">
        <v>354</v>
      </c>
      <c r="AO149">
        <v>435</v>
      </c>
      <c r="AP149">
        <f t="shared" si="2"/>
        <v>390</v>
      </c>
      <c r="AQ149">
        <v>390</v>
      </c>
      <c r="AR149">
        <v>390</v>
      </c>
      <c r="AS149">
        <v>390</v>
      </c>
      <c r="AU149" t="s">
        <v>4125</v>
      </c>
      <c r="AV149" t="s">
        <v>5658</v>
      </c>
      <c r="AW149">
        <v>83</v>
      </c>
    </row>
    <row r="150" spans="4:49" ht="13.5" customHeight="1">
      <c r="D150" t="s">
        <v>4122</v>
      </c>
      <c r="E150" t="s">
        <v>5597</v>
      </c>
      <c r="F150" t="s">
        <v>5550</v>
      </c>
      <c r="G150" s="126">
        <v>2</v>
      </c>
      <c r="H150">
        <v>345</v>
      </c>
      <c r="I150">
        <v>393</v>
      </c>
      <c r="J150">
        <v>484</v>
      </c>
      <c r="K150">
        <v>345</v>
      </c>
      <c r="L150">
        <v>393</v>
      </c>
      <c r="M150">
        <v>484</v>
      </c>
      <c r="N150">
        <v>446</v>
      </c>
      <c r="O150">
        <v>345</v>
      </c>
      <c r="P150">
        <v>393</v>
      </c>
      <c r="Q150">
        <v>484</v>
      </c>
      <c r="R150">
        <v>446</v>
      </c>
      <c r="S150">
        <v>345</v>
      </c>
      <c r="T150">
        <v>393</v>
      </c>
      <c r="U150">
        <v>484</v>
      </c>
      <c r="V150">
        <v>393</v>
      </c>
      <c r="W150">
        <v>484</v>
      </c>
      <c r="X150">
        <v>345</v>
      </c>
      <c r="Y150">
        <v>393</v>
      </c>
      <c r="Z150">
        <v>484</v>
      </c>
      <c r="AA150">
        <v>446</v>
      </c>
      <c r="AB150">
        <v>345</v>
      </c>
      <c r="AC150">
        <v>393</v>
      </c>
      <c r="AD150">
        <v>484</v>
      </c>
      <c r="AE150">
        <v>446</v>
      </c>
      <c r="AF150">
        <v>345</v>
      </c>
      <c r="AG150">
        <v>393</v>
      </c>
      <c r="AH150">
        <v>484</v>
      </c>
      <c r="AI150">
        <v>393</v>
      </c>
      <c r="AJ150">
        <v>345</v>
      </c>
      <c r="AK150">
        <v>393</v>
      </c>
      <c r="AL150">
        <v>484</v>
      </c>
      <c r="AM150">
        <v>345</v>
      </c>
      <c r="AN150">
        <v>393</v>
      </c>
      <c r="AO150">
        <v>484</v>
      </c>
      <c r="AP150">
        <f t="shared" si="2"/>
        <v>433</v>
      </c>
      <c r="AQ150">
        <v>433</v>
      </c>
      <c r="AR150">
        <v>433</v>
      </c>
      <c r="AS150">
        <v>433</v>
      </c>
      <c r="AU150" t="s">
        <v>4122</v>
      </c>
      <c r="AV150" t="s">
        <v>5658</v>
      </c>
      <c r="AW150">
        <v>84</v>
      </c>
    </row>
    <row r="151" spans="4:49" ht="13.5" customHeight="1">
      <c r="D151" t="s">
        <v>4123</v>
      </c>
      <c r="E151" t="s">
        <v>5597</v>
      </c>
      <c r="F151" t="s">
        <v>5550</v>
      </c>
      <c r="G151" s="126">
        <v>2</v>
      </c>
      <c r="H151">
        <v>345</v>
      </c>
      <c r="I151">
        <v>393</v>
      </c>
      <c r="J151">
        <v>484</v>
      </c>
      <c r="K151">
        <v>345</v>
      </c>
      <c r="L151">
        <v>393</v>
      </c>
      <c r="M151">
        <v>484</v>
      </c>
      <c r="N151">
        <v>446</v>
      </c>
      <c r="O151">
        <v>345</v>
      </c>
      <c r="P151">
        <v>393</v>
      </c>
      <c r="Q151">
        <v>484</v>
      </c>
      <c r="R151">
        <v>446</v>
      </c>
      <c r="S151">
        <v>345</v>
      </c>
      <c r="T151">
        <v>393</v>
      </c>
      <c r="U151">
        <v>484</v>
      </c>
      <c r="V151">
        <v>393</v>
      </c>
      <c r="W151">
        <v>484</v>
      </c>
      <c r="X151">
        <v>345</v>
      </c>
      <c r="Y151">
        <v>393</v>
      </c>
      <c r="Z151">
        <v>484</v>
      </c>
      <c r="AA151">
        <v>446</v>
      </c>
      <c r="AB151">
        <v>345</v>
      </c>
      <c r="AC151">
        <v>393</v>
      </c>
      <c r="AD151">
        <v>484</v>
      </c>
      <c r="AE151">
        <v>446</v>
      </c>
      <c r="AF151">
        <v>345</v>
      </c>
      <c r="AG151">
        <v>393</v>
      </c>
      <c r="AH151">
        <v>484</v>
      </c>
      <c r="AI151">
        <v>393</v>
      </c>
      <c r="AJ151">
        <v>345</v>
      </c>
      <c r="AK151">
        <v>393</v>
      </c>
      <c r="AL151">
        <v>484</v>
      </c>
      <c r="AM151">
        <v>345</v>
      </c>
      <c r="AN151">
        <v>393</v>
      </c>
      <c r="AO151">
        <v>484</v>
      </c>
      <c r="AP151">
        <f t="shared" si="2"/>
        <v>433</v>
      </c>
      <c r="AQ151">
        <v>433</v>
      </c>
      <c r="AR151">
        <v>433</v>
      </c>
      <c r="AS151">
        <v>433</v>
      </c>
      <c r="AU151" t="s">
        <v>4123</v>
      </c>
      <c r="AV151" t="s">
        <v>5658</v>
      </c>
      <c r="AW151">
        <v>84</v>
      </c>
    </row>
    <row r="152" spans="4:49" ht="13.5" customHeight="1">
      <c r="D152" t="s">
        <v>5552</v>
      </c>
      <c r="E152" t="s">
        <v>5597</v>
      </c>
      <c r="F152" t="s">
        <v>5553</v>
      </c>
      <c r="G152" s="126">
        <v>1.9000000000000001</v>
      </c>
      <c r="H152">
        <v>317</v>
      </c>
      <c r="I152">
        <v>361</v>
      </c>
      <c r="J152">
        <v>443</v>
      </c>
      <c r="K152">
        <v>317</v>
      </c>
      <c r="L152">
        <v>361</v>
      </c>
      <c r="M152">
        <v>443</v>
      </c>
      <c r="N152">
        <v>409</v>
      </c>
      <c r="O152">
        <v>317</v>
      </c>
      <c r="P152">
        <v>361</v>
      </c>
      <c r="Q152">
        <v>443</v>
      </c>
      <c r="R152">
        <v>409</v>
      </c>
      <c r="S152">
        <v>317</v>
      </c>
      <c r="T152">
        <v>361</v>
      </c>
      <c r="U152">
        <v>443</v>
      </c>
      <c r="V152">
        <v>361</v>
      </c>
      <c r="W152">
        <v>443</v>
      </c>
      <c r="X152">
        <v>317</v>
      </c>
      <c r="Y152">
        <v>361</v>
      </c>
      <c r="Z152">
        <v>443</v>
      </c>
      <c r="AA152">
        <v>409</v>
      </c>
      <c r="AB152">
        <v>317</v>
      </c>
      <c r="AC152">
        <v>361</v>
      </c>
      <c r="AD152">
        <v>443</v>
      </c>
      <c r="AE152">
        <v>409</v>
      </c>
      <c r="AF152">
        <v>317</v>
      </c>
      <c r="AG152">
        <v>361</v>
      </c>
      <c r="AH152">
        <v>443</v>
      </c>
      <c r="AI152">
        <v>361</v>
      </c>
      <c r="AJ152">
        <v>317</v>
      </c>
      <c r="AK152">
        <v>361</v>
      </c>
      <c r="AL152">
        <v>443</v>
      </c>
      <c r="AM152">
        <v>317</v>
      </c>
      <c r="AN152">
        <v>361</v>
      </c>
      <c r="AO152">
        <v>443</v>
      </c>
      <c r="AP152">
        <f t="shared" si="2"/>
        <v>398</v>
      </c>
      <c r="AQ152">
        <v>398</v>
      </c>
      <c r="AR152">
        <v>398</v>
      </c>
      <c r="AS152">
        <v>398</v>
      </c>
      <c r="AU152" t="s">
        <v>5552</v>
      </c>
      <c r="AV152" t="s">
        <v>5658</v>
      </c>
      <c r="AW152">
        <v>85</v>
      </c>
    </row>
    <row r="153" spans="4:49" ht="13.5" customHeight="1">
      <c r="D153" t="s">
        <v>5554</v>
      </c>
      <c r="E153" t="s">
        <v>5597</v>
      </c>
      <c r="F153" t="s">
        <v>5553</v>
      </c>
      <c r="G153" s="126">
        <v>1.9000000000000001</v>
      </c>
      <c r="H153">
        <v>317</v>
      </c>
      <c r="I153">
        <v>361</v>
      </c>
      <c r="J153">
        <v>443</v>
      </c>
      <c r="K153">
        <v>317</v>
      </c>
      <c r="L153">
        <v>361</v>
      </c>
      <c r="M153">
        <v>443</v>
      </c>
      <c r="N153">
        <v>409</v>
      </c>
      <c r="O153">
        <v>317</v>
      </c>
      <c r="P153">
        <v>361</v>
      </c>
      <c r="Q153">
        <v>443</v>
      </c>
      <c r="R153">
        <v>409</v>
      </c>
      <c r="S153">
        <v>317</v>
      </c>
      <c r="T153">
        <v>361</v>
      </c>
      <c r="U153">
        <v>443</v>
      </c>
      <c r="V153">
        <v>361</v>
      </c>
      <c r="W153">
        <v>443</v>
      </c>
      <c r="X153">
        <v>317</v>
      </c>
      <c r="Y153">
        <v>361</v>
      </c>
      <c r="Z153">
        <v>443</v>
      </c>
      <c r="AA153">
        <v>409</v>
      </c>
      <c r="AB153">
        <v>317</v>
      </c>
      <c r="AC153">
        <v>361</v>
      </c>
      <c r="AD153">
        <v>443</v>
      </c>
      <c r="AE153">
        <v>409</v>
      </c>
      <c r="AF153">
        <v>317</v>
      </c>
      <c r="AG153">
        <v>361</v>
      </c>
      <c r="AH153">
        <v>443</v>
      </c>
      <c r="AI153">
        <v>361</v>
      </c>
      <c r="AJ153">
        <v>317</v>
      </c>
      <c r="AK153">
        <v>361</v>
      </c>
      <c r="AL153">
        <v>443</v>
      </c>
      <c r="AM153">
        <v>317</v>
      </c>
      <c r="AN153">
        <v>361</v>
      </c>
      <c r="AO153">
        <v>443</v>
      </c>
      <c r="AP153">
        <f t="shared" si="2"/>
        <v>398</v>
      </c>
      <c r="AQ153">
        <v>398</v>
      </c>
      <c r="AR153">
        <v>398</v>
      </c>
      <c r="AS153">
        <v>398</v>
      </c>
      <c r="AU153" t="s">
        <v>5554</v>
      </c>
      <c r="AV153" t="s">
        <v>5658</v>
      </c>
      <c r="AW153">
        <v>85</v>
      </c>
    </row>
    <row r="154" spans="4:49" ht="13.5" customHeight="1">
      <c r="D154" t="s">
        <v>5549</v>
      </c>
      <c r="E154" t="s">
        <v>5597</v>
      </c>
      <c r="F154" t="s">
        <v>5550</v>
      </c>
      <c r="G154" s="126">
        <v>2.1</v>
      </c>
      <c r="H154">
        <v>353</v>
      </c>
      <c r="I154">
        <v>402</v>
      </c>
      <c r="J154">
        <v>495</v>
      </c>
      <c r="K154">
        <v>353</v>
      </c>
      <c r="L154">
        <v>402</v>
      </c>
      <c r="M154">
        <v>495</v>
      </c>
      <c r="N154">
        <v>456</v>
      </c>
      <c r="O154">
        <v>353</v>
      </c>
      <c r="P154">
        <v>402</v>
      </c>
      <c r="Q154">
        <v>495</v>
      </c>
      <c r="R154">
        <v>456</v>
      </c>
      <c r="S154">
        <v>353</v>
      </c>
      <c r="T154">
        <v>402</v>
      </c>
      <c r="U154">
        <v>495</v>
      </c>
      <c r="V154">
        <v>402</v>
      </c>
      <c r="W154">
        <v>495</v>
      </c>
      <c r="X154">
        <v>353</v>
      </c>
      <c r="Y154">
        <v>402</v>
      </c>
      <c r="Z154">
        <v>495</v>
      </c>
      <c r="AA154">
        <v>456</v>
      </c>
      <c r="AB154">
        <v>353</v>
      </c>
      <c r="AC154">
        <v>402</v>
      </c>
      <c r="AD154">
        <v>495</v>
      </c>
      <c r="AE154">
        <v>456</v>
      </c>
      <c r="AF154">
        <v>353</v>
      </c>
      <c r="AG154">
        <v>402</v>
      </c>
      <c r="AH154">
        <v>495</v>
      </c>
      <c r="AI154">
        <v>402</v>
      </c>
      <c r="AJ154">
        <v>353</v>
      </c>
      <c r="AK154">
        <v>402</v>
      </c>
      <c r="AL154">
        <v>495</v>
      </c>
      <c r="AM154">
        <v>353</v>
      </c>
      <c r="AN154">
        <v>402</v>
      </c>
      <c r="AO154">
        <v>495</v>
      </c>
      <c r="AP154">
        <f t="shared" si="2"/>
        <v>443</v>
      </c>
      <c r="AQ154">
        <v>443</v>
      </c>
      <c r="AR154">
        <v>443</v>
      </c>
      <c r="AS154">
        <v>443</v>
      </c>
      <c r="AU154" t="s">
        <v>5549</v>
      </c>
      <c r="AV154" t="s">
        <v>5658</v>
      </c>
      <c r="AW154">
        <v>86</v>
      </c>
    </row>
    <row r="155" spans="4:49" ht="13.5" customHeight="1">
      <c r="D155" t="s">
        <v>5551</v>
      </c>
      <c r="E155" t="s">
        <v>5597</v>
      </c>
      <c r="F155" t="s">
        <v>5550</v>
      </c>
      <c r="G155" s="126">
        <v>2.1</v>
      </c>
      <c r="H155">
        <v>353</v>
      </c>
      <c r="I155">
        <v>402</v>
      </c>
      <c r="J155">
        <v>495</v>
      </c>
      <c r="K155">
        <v>353</v>
      </c>
      <c r="L155">
        <v>402</v>
      </c>
      <c r="M155">
        <v>495</v>
      </c>
      <c r="N155">
        <v>456</v>
      </c>
      <c r="O155">
        <v>353</v>
      </c>
      <c r="P155">
        <v>402</v>
      </c>
      <c r="Q155">
        <v>495</v>
      </c>
      <c r="R155">
        <v>456</v>
      </c>
      <c r="S155">
        <v>353</v>
      </c>
      <c r="T155">
        <v>402</v>
      </c>
      <c r="U155">
        <v>495</v>
      </c>
      <c r="V155">
        <v>402</v>
      </c>
      <c r="W155">
        <v>495</v>
      </c>
      <c r="X155">
        <v>353</v>
      </c>
      <c r="Y155">
        <v>402</v>
      </c>
      <c r="Z155">
        <v>495</v>
      </c>
      <c r="AA155">
        <v>456</v>
      </c>
      <c r="AB155">
        <v>353</v>
      </c>
      <c r="AC155">
        <v>402</v>
      </c>
      <c r="AD155">
        <v>495</v>
      </c>
      <c r="AE155">
        <v>456</v>
      </c>
      <c r="AF155">
        <v>353</v>
      </c>
      <c r="AG155">
        <v>402</v>
      </c>
      <c r="AH155">
        <v>495</v>
      </c>
      <c r="AI155">
        <v>402</v>
      </c>
      <c r="AJ155">
        <v>353</v>
      </c>
      <c r="AK155">
        <v>402</v>
      </c>
      <c r="AL155">
        <v>495</v>
      </c>
      <c r="AM155">
        <v>353</v>
      </c>
      <c r="AN155">
        <v>402</v>
      </c>
      <c r="AO155">
        <v>495</v>
      </c>
      <c r="AP155">
        <f t="shared" si="2"/>
        <v>443</v>
      </c>
      <c r="AQ155">
        <v>443</v>
      </c>
      <c r="AR155">
        <v>443</v>
      </c>
      <c r="AS155">
        <v>443</v>
      </c>
      <c r="AU155" t="s">
        <v>5551</v>
      </c>
      <c r="AV155" t="s">
        <v>5658</v>
      </c>
      <c r="AW155">
        <v>86</v>
      </c>
    </row>
    <row r="156" spans="4:49" ht="13.5" customHeight="1">
      <c r="D156" t="s">
        <v>4128</v>
      </c>
      <c r="E156" t="s">
        <v>5597</v>
      </c>
      <c r="F156" t="s">
        <v>5659</v>
      </c>
      <c r="G156" s="126">
        <v>1.9000000000000001</v>
      </c>
      <c r="H156">
        <v>332</v>
      </c>
      <c r="I156">
        <v>378</v>
      </c>
      <c r="J156">
        <v>464</v>
      </c>
      <c r="K156">
        <v>332</v>
      </c>
      <c r="L156">
        <v>378</v>
      </c>
      <c r="M156">
        <v>464</v>
      </c>
      <c r="N156">
        <v>429</v>
      </c>
      <c r="O156">
        <v>332</v>
      </c>
      <c r="P156">
        <v>378</v>
      </c>
      <c r="Q156">
        <v>464</v>
      </c>
      <c r="R156">
        <v>429</v>
      </c>
      <c r="S156">
        <v>332</v>
      </c>
      <c r="T156">
        <v>378</v>
      </c>
      <c r="U156">
        <v>464</v>
      </c>
      <c r="V156">
        <v>378</v>
      </c>
      <c r="W156">
        <v>464</v>
      </c>
      <c r="X156">
        <v>332</v>
      </c>
      <c r="Y156">
        <v>378</v>
      </c>
      <c r="Z156">
        <v>464</v>
      </c>
      <c r="AA156">
        <v>429</v>
      </c>
      <c r="AB156">
        <v>332</v>
      </c>
      <c r="AC156">
        <v>378</v>
      </c>
      <c r="AD156">
        <v>464</v>
      </c>
      <c r="AE156">
        <v>429</v>
      </c>
      <c r="AF156">
        <v>332</v>
      </c>
      <c r="AG156">
        <v>378</v>
      </c>
      <c r="AH156">
        <v>464</v>
      </c>
      <c r="AI156">
        <v>378</v>
      </c>
      <c r="AJ156">
        <v>332</v>
      </c>
      <c r="AK156">
        <v>378</v>
      </c>
      <c r="AL156">
        <v>464</v>
      </c>
      <c r="AM156">
        <v>332</v>
      </c>
      <c r="AN156">
        <v>378</v>
      </c>
      <c r="AO156">
        <v>464</v>
      </c>
      <c r="AP156">
        <f t="shared" si="2"/>
        <v>416</v>
      </c>
      <c r="AQ156">
        <v>416</v>
      </c>
      <c r="AR156">
        <v>416</v>
      </c>
      <c r="AS156">
        <v>416</v>
      </c>
      <c r="AU156" t="s">
        <v>4128</v>
      </c>
      <c r="AV156" t="s">
        <v>5658</v>
      </c>
      <c r="AW156">
        <v>87</v>
      </c>
    </row>
    <row r="157" spans="4:49" ht="13.5" customHeight="1">
      <c r="D157" t="s">
        <v>4129</v>
      </c>
      <c r="E157" t="s">
        <v>5597</v>
      </c>
      <c r="F157" t="s">
        <v>5659</v>
      </c>
      <c r="G157" s="126">
        <v>1.9000000000000001</v>
      </c>
      <c r="H157">
        <v>332</v>
      </c>
      <c r="I157">
        <v>378</v>
      </c>
      <c r="J157">
        <v>464</v>
      </c>
      <c r="K157">
        <v>332</v>
      </c>
      <c r="L157">
        <v>378</v>
      </c>
      <c r="M157">
        <v>464</v>
      </c>
      <c r="N157">
        <v>429</v>
      </c>
      <c r="O157">
        <v>332</v>
      </c>
      <c r="P157">
        <v>378</v>
      </c>
      <c r="Q157">
        <v>464</v>
      </c>
      <c r="R157">
        <v>429</v>
      </c>
      <c r="S157">
        <v>332</v>
      </c>
      <c r="T157">
        <v>378</v>
      </c>
      <c r="U157">
        <v>464</v>
      </c>
      <c r="V157">
        <v>378</v>
      </c>
      <c r="W157">
        <v>464</v>
      </c>
      <c r="X157">
        <v>332</v>
      </c>
      <c r="Y157">
        <v>378</v>
      </c>
      <c r="Z157">
        <v>464</v>
      </c>
      <c r="AA157">
        <v>429</v>
      </c>
      <c r="AB157">
        <v>332</v>
      </c>
      <c r="AC157">
        <v>378</v>
      </c>
      <c r="AD157">
        <v>464</v>
      </c>
      <c r="AE157">
        <v>429</v>
      </c>
      <c r="AF157">
        <v>332</v>
      </c>
      <c r="AG157">
        <v>378</v>
      </c>
      <c r="AH157">
        <v>464</v>
      </c>
      <c r="AI157">
        <v>378</v>
      </c>
      <c r="AJ157">
        <v>332</v>
      </c>
      <c r="AK157">
        <v>378</v>
      </c>
      <c r="AL157">
        <v>464</v>
      </c>
      <c r="AM157">
        <v>332</v>
      </c>
      <c r="AN157">
        <v>378</v>
      </c>
      <c r="AO157">
        <v>464</v>
      </c>
      <c r="AP157">
        <f t="shared" si="2"/>
        <v>416</v>
      </c>
      <c r="AQ157">
        <v>416</v>
      </c>
      <c r="AR157">
        <v>416</v>
      </c>
      <c r="AS157">
        <v>416</v>
      </c>
      <c r="AU157" t="s">
        <v>4129</v>
      </c>
      <c r="AV157" t="s">
        <v>5658</v>
      </c>
      <c r="AW157">
        <v>87</v>
      </c>
    </row>
    <row r="158" spans="4:49" ht="13.5" customHeight="1">
      <c r="D158" t="s">
        <v>4126</v>
      </c>
      <c r="E158" t="s">
        <v>5597</v>
      </c>
      <c r="F158" t="s">
        <v>5660</v>
      </c>
      <c r="G158" s="126">
        <v>2.2000000000000002</v>
      </c>
      <c r="H158">
        <v>364</v>
      </c>
      <c r="I158">
        <v>415</v>
      </c>
      <c r="J158">
        <v>511</v>
      </c>
      <c r="K158">
        <v>364</v>
      </c>
      <c r="L158">
        <v>415</v>
      </c>
      <c r="M158">
        <v>511</v>
      </c>
      <c r="N158">
        <v>471</v>
      </c>
      <c r="O158">
        <v>364</v>
      </c>
      <c r="P158">
        <v>415</v>
      </c>
      <c r="Q158">
        <v>511</v>
      </c>
      <c r="R158">
        <v>471</v>
      </c>
      <c r="S158">
        <v>364</v>
      </c>
      <c r="T158">
        <v>415</v>
      </c>
      <c r="U158">
        <v>511</v>
      </c>
      <c r="V158">
        <v>415</v>
      </c>
      <c r="W158">
        <v>511</v>
      </c>
      <c r="X158">
        <v>364</v>
      </c>
      <c r="Y158">
        <v>415</v>
      </c>
      <c r="Z158">
        <v>511</v>
      </c>
      <c r="AA158">
        <v>471</v>
      </c>
      <c r="AB158">
        <v>364</v>
      </c>
      <c r="AC158">
        <v>415</v>
      </c>
      <c r="AD158">
        <v>511</v>
      </c>
      <c r="AE158">
        <v>471</v>
      </c>
      <c r="AF158">
        <v>364</v>
      </c>
      <c r="AG158">
        <v>415</v>
      </c>
      <c r="AH158">
        <v>511</v>
      </c>
      <c r="AI158">
        <v>415</v>
      </c>
      <c r="AJ158">
        <v>364</v>
      </c>
      <c r="AK158">
        <v>415</v>
      </c>
      <c r="AL158">
        <v>511</v>
      </c>
      <c r="AM158">
        <v>364</v>
      </c>
      <c r="AN158">
        <v>415</v>
      </c>
      <c r="AO158">
        <v>511</v>
      </c>
      <c r="AP158">
        <f t="shared" si="2"/>
        <v>457</v>
      </c>
      <c r="AQ158">
        <v>457</v>
      </c>
      <c r="AR158">
        <v>457</v>
      </c>
      <c r="AS158">
        <v>457</v>
      </c>
      <c r="AU158" t="s">
        <v>4126</v>
      </c>
      <c r="AV158" t="s">
        <v>5658</v>
      </c>
      <c r="AW158">
        <v>88</v>
      </c>
    </row>
    <row r="159" spans="4:49" ht="13.5" customHeight="1">
      <c r="D159" t="s">
        <v>4127</v>
      </c>
      <c r="E159" t="s">
        <v>5597</v>
      </c>
      <c r="F159" t="s">
        <v>5660</v>
      </c>
      <c r="G159" s="126">
        <v>2.2000000000000002</v>
      </c>
      <c r="H159">
        <v>364</v>
      </c>
      <c r="I159">
        <v>415</v>
      </c>
      <c r="J159">
        <v>511</v>
      </c>
      <c r="K159">
        <v>364</v>
      </c>
      <c r="L159">
        <v>415</v>
      </c>
      <c r="M159">
        <v>511</v>
      </c>
      <c r="N159">
        <v>471</v>
      </c>
      <c r="O159">
        <v>364</v>
      </c>
      <c r="P159">
        <v>415</v>
      </c>
      <c r="Q159">
        <v>511</v>
      </c>
      <c r="R159">
        <v>471</v>
      </c>
      <c r="S159">
        <v>364</v>
      </c>
      <c r="T159">
        <v>415</v>
      </c>
      <c r="U159">
        <v>511</v>
      </c>
      <c r="V159">
        <v>415</v>
      </c>
      <c r="W159">
        <v>511</v>
      </c>
      <c r="X159">
        <v>364</v>
      </c>
      <c r="Y159">
        <v>415</v>
      </c>
      <c r="Z159">
        <v>511</v>
      </c>
      <c r="AA159">
        <v>471</v>
      </c>
      <c r="AB159">
        <v>364</v>
      </c>
      <c r="AC159">
        <v>415</v>
      </c>
      <c r="AD159">
        <v>511</v>
      </c>
      <c r="AE159">
        <v>471</v>
      </c>
      <c r="AF159">
        <v>364</v>
      </c>
      <c r="AG159">
        <v>415</v>
      </c>
      <c r="AH159">
        <v>511</v>
      </c>
      <c r="AI159">
        <v>415</v>
      </c>
      <c r="AJ159">
        <v>364</v>
      </c>
      <c r="AK159">
        <v>415</v>
      </c>
      <c r="AL159">
        <v>511</v>
      </c>
      <c r="AM159">
        <v>364</v>
      </c>
      <c r="AN159">
        <v>415</v>
      </c>
      <c r="AO159">
        <v>511</v>
      </c>
      <c r="AP159">
        <f t="shared" si="2"/>
        <v>457</v>
      </c>
      <c r="AQ159">
        <v>457</v>
      </c>
      <c r="AR159">
        <v>457</v>
      </c>
      <c r="AS159">
        <v>457</v>
      </c>
      <c r="AU159" t="s">
        <v>4127</v>
      </c>
      <c r="AV159" t="s">
        <v>5658</v>
      </c>
      <c r="AW159">
        <v>88</v>
      </c>
    </row>
    <row r="160" spans="4:49" ht="13.5" customHeight="1">
      <c r="D160" t="s">
        <v>4132</v>
      </c>
      <c r="E160" t="s">
        <v>5597</v>
      </c>
      <c r="F160" t="s">
        <v>5661</v>
      </c>
      <c r="G160" s="126">
        <v>2</v>
      </c>
      <c r="H160">
        <v>336</v>
      </c>
      <c r="I160">
        <v>382</v>
      </c>
      <c r="J160">
        <v>470</v>
      </c>
      <c r="K160">
        <v>336</v>
      </c>
      <c r="L160">
        <v>382</v>
      </c>
      <c r="M160">
        <v>470</v>
      </c>
      <c r="N160">
        <v>435</v>
      </c>
      <c r="O160">
        <v>336</v>
      </c>
      <c r="P160">
        <v>382</v>
      </c>
      <c r="Q160">
        <v>470</v>
      </c>
      <c r="R160">
        <v>435</v>
      </c>
      <c r="S160">
        <v>336</v>
      </c>
      <c r="T160">
        <v>382</v>
      </c>
      <c r="U160">
        <v>470</v>
      </c>
      <c r="V160">
        <v>382</v>
      </c>
      <c r="W160">
        <v>470</v>
      </c>
      <c r="X160">
        <v>336</v>
      </c>
      <c r="Y160">
        <v>382</v>
      </c>
      <c r="Z160">
        <v>470</v>
      </c>
      <c r="AA160">
        <v>435</v>
      </c>
      <c r="AB160">
        <v>336</v>
      </c>
      <c r="AC160">
        <v>382</v>
      </c>
      <c r="AD160">
        <v>470</v>
      </c>
      <c r="AE160">
        <v>435</v>
      </c>
      <c r="AF160">
        <v>336</v>
      </c>
      <c r="AG160">
        <v>382</v>
      </c>
      <c r="AH160">
        <v>470</v>
      </c>
      <c r="AI160">
        <v>382</v>
      </c>
      <c r="AJ160">
        <v>336</v>
      </c>
      <c r="AK160">
        <v>382</v>
      </c>
      <c r="AL160">
        <v>470</v>
      </c>
      <c r="AM160">
        <v>336</v>
      </c>
      <c r="AN160">
        <v>382</v>
      </c>
      <c r="AO160">
        <v>470</v>
      </c>
      <c r="AP160">
        <f t="shared" si="2"/>
        <v>421</v>
      </c>
      <c r="AQ160">
        <v>421</v>
      </c>
      <c r="AR160">
        <v>421</v>
      </c>
      <c r="AS160">
        <v>421</v>
      </c>
      <c r="AU160" t="s">
        <v>4132</v>
      </c>
      <c r="AV160" t="s">
        <v>5658</v>
      </c>
      <c r="AW160">
        <v>89</v>
      </c>
    </row>
    <row r="161" spans="4:49" ht="13.5" customHeight="1">
      <c r="D161" t="s">
        <v>4133</v>
      </c>
      <c r="E161" t="s">
        <v>5597</v>
      </c>
      <c r="F161" t="s">
        <v>5661</v>
      </c>
      <c r="G161" s="126">
        <v>2</v>
      </c>
      <c r="H161">
        <v>336</v>
      </c>
      <c r="I161">
        <v>382</v>
      </c>
      <c r="J161">
        <v>470</v>
      </c>
      <c r="K161">
        <v>336</v>
      </c>
      <c r="L161">
        <v>382</v>
      </c>
      <c r="M161">
        <v>470</v>
      </c>
      <c r="N161">
        <v>435</v>
      </c>
      <c r="O161">
        <v>336</v>
      </c>
      <c r="P161">
        <v>382</v>
      </c>
      <c r="Q161">
        <v>470</v>
      </c>
      <c r="R161">
        <v>435</v>
      </c>
      <c r="S161">
        <v>336</v>
      </c>
      <c r="T161">
        <v>382</v>
      </c>
      <c r="U161">
        <v>470</v>
      </c>
      <c r="V161">
        <v>382</v>
      </c>
      <c r="W161">
        <v>470</v>
      </c>
      <c r="X161">
        <v>336</v>
      </c>
      <c r="Y161">
        <v>382</v>
      </c>
      <c r="Z161">
        <v>470</v>
      </c>
      <c r="AA161">
        <v>435</v>
      </c>
      <c r="AB161">
        <v>336</v>
      </c>
      <c r="AC161">
        <v>382</v>
      </c>
      <c r="AD161">
        <v>470</v>
      </c>
      <c r="AE161">
        <v>435</v>
      </c>
      <c r="AF161">
        <v>336</v>
      </c>
      <c r="AG161">
        <v>382</v>
      </c>
      <c r="AH161">
        <v>470</v>
      </c>
      <c r="AI161">
        <v>382</v>
      </c>
      <c r="AJ161">
        <v>336</v>
      </c>
      <c r="AK161">
        <v>382</v>
      </c>
      <c r="AL161">
        <v>470</v>
      </c>
      <c r="AM161">
        <v>336</v>
      </c>
      <c r="AN161">
        <v>382</v>
      </c>
      <c r="AO161">
        <v>470</v>
      </c>
      <c r="AP161">
        <f t="shared" si="2"/>
        <v>421</v>
      </c>
      <c r="AQ161">
        <v>421</v>
      </c>
      <c r="AR161">
        <v>421</v>
      </c>
      <c r="AS161">
        <v>421</v>
      </c>
      <c r="AU161" t="s">
        <v>4133</v>
      </c>
      <c r="AV161" t="s">
        <v>5658</v>
      </c>
      <c r="AW161">
        <v>89</v>
      </c>
    </row>
    <row r="162" spans="4:49" ht="13.5" customHeight="1">
      <c r="D162" t="s">
        <v>4130</v>
      </c>
      <c r="E162" t="s">
        <v>5597</v>
      </c>
      <c r="F162" t="s">
        <v>5662</v>
      </c>
      <c r="G162" s="126">
        <v>2.2000000000000002</v>
      </c>
      <c r="H162">
        <v>382</v>
      </c>
      <c r="I162">
        <v>436</v>
      </c>
      <c r="J162">
        <v>538</v>
      </c>
      <c r="K162">
        <v>382</v>
      </c>
      <c r="L162">
        <v>436</v>
      </c>
      <c r="M162">
        <v>538</v>
      </c>
      <c r="N162">
        <v>496</v>
      </c>
      <c r="O162">
        <v>382</v>
      </c>
      <c r="P162">
        <v>436</v>
      </c>
      <c r="Q162">
        <v>538</v>
      </c>
      <c r="R162">
        <v>496</v>
      </c>
      <c r="S162">
        <v>382</v>
      </c>
      <c r="T162">
        <v>436</v>
      </c>
      <c r="U162">
        <v>538</v>
      </c>
      <c r="V162">
        <v>436</v>
      </c>
      <c r="W162">
        <v>538</v>
      </c>
      <c r="X162">
        <v>382</v>
      </c>
      <c r="Y162">
        <v>436</v>
      </c>
      <c r="Z162">
        <v>538</v>
      </c>
      <c r="AA162">
        <v>496</v>
      </c>
      <c r="AB162">
        <v>382</v>
      </c>
      <c r="AC162">
        <v>436</v>
      </c>
      <c r="AD162">
        <v>538</v>
      </c>
      <c r="AE162">
        <v>496</v>
      </c>
      <c r="AF162">
        <v>382</v>
      </c>
      <c r="AG162">
        <v>436</v>
      </c>
      <c r="AH162">
        <v>538</v>
      </c>
      <c r="AI162">
        <v>436</v>
      </c>
      <c r="AJ162">
        <v>382</v>
      </c>
      <c r="AK162">
        <v>436</v>
      </c>
      <c r="AL162">
        <v>538</v>
      </c>
      <c r="AM162">
        <v>382</v>
      </c>
      <c r="AN162">
        <v>436</v>
      </c>
      <c r="AO162">
        <v>538</v>
      </c>
      <c r="AP162">
        <f t="shared" si="2"/>
        <v>480</v>
      </c>
      <c r="AQ162">
        <v>480</v>
      </c>
      <c r="AR162">
        <v>480</v>
      </c>
      <c r="AS162">
        <v>480</v>
      </c>
      <c r="AU162" t="s">
        <v>4130</v>
      </c>
      <c r="AV162" t="s">
        <v>5658</v>
      </c>
      <c r="AW162">
        <v>90</v>
      </c>
    </row>
    <row r="163" spans="4:49" ht="13.5" customHeight="1">
      <c r="D163" t="s">
        <v>4131</v>
      </c>
      <c r="E163" t="s">
        <v>5597</v>
      </c>
      <c r="F163" t="s">
        <v>5662</v>
      </c>
      <c r="G163" s="126">
        <v>2.2000000000000002</v>
      </c>
      <c r="H163">
        <v>382</v>
      </c>
      <c r="I163">
        <v>436</v>
      </c>
      <c r="J163">
        <v>538</v>
      </c>
      <c r="K163">
        <v>382</v>
      </c>
      <c r="L163">
        <v>436</v>
      </c>
      <c r="M163">
        <v>538</v>
      </c>
      <c r="N163">
        <v>496</v>
      </c>
      <c r="O163">
        <v>382</v>
      </c>
      <c r="P163">
        <v>436</v>
      </c>
      <c r="Q163">
        <v>538</v>
      </c>
      <c r="R163">
        <v>496</v>
      </c>
      <c r="S163">
        <v>382</v>
      </c>
      <c r="T163">
        <v>436</v>
      </c>
      <c r="U163">
        <v>538</v>
      </c>
      <c r="V163">
        <v>436</v>
      </c>
      <c r="W163">
        <v>538</v>
      </c>
      <c r="X163">
        <v>382</v>
      </c>
      <c r="Y163">
        <v>436</v>
      </c>
      <c r="Z163">
        <v>538</v>
      </c>
      <c r="AA163">
        <v>496</v>
      </c>
      <c r="AB163">
        <v>382</v>
      </c>
      <c r="AC163">
        <v>436</v>
      </c>
      <c r="AD163">
        <v>538</v>
      </c>
      <c r="AE163">
        <v>496</v>
      </c>
      <c r="AF163">
        <v>382</v>
      </c>
      <c r="AG163">
        <v>436</v>
      </c>
      <c r="AH163">
        <v>538</v>
      </c>
      <c r="AI163">
        <v>436</v>
      </c>
      <c r="AJ163">
        <v>382</v>
      </c>
      <c r="AK163">
        <v>436</v>
      </c>
      <c r="AL163">
        <v>538</v>
      </c>
      <c r="AM163">
        <v>382</v>
      </c>
      <c r="AN163">
        <v>436</v>
      </c>
      <c r="AO163">
        <v>538</v>
      </c>
      <c r="AP163">
        <f t="shared" si="2"/>
        <v>480</v>
      </c>
      <c r="AQ163">
        <v>480</v>
      </c>
      <c r="AR163">
        <v>480</v>
      </c>
      <c r="AS163">
        <v>480</v>
      </c>
      <c r="AU163" t="s">
        <v>4131</v>
      </c>
      <c r="AV163" t="s">
        <v>5658</v>
      </c>
      <c r="AW163">
        <v>90</v>
      </c>
    </row>
    <row r="164" spans="4:49" ht="13.5" customHeight="1">
      <c r="D164" t="s">
        <v>4136</v>
      </c>
      <c r="E164" t="s">
        <v>5597</v>
      </c>
      <c r="F164" t="s">
        <v>5663</v>
      </c>
      <c r="G164" s="126">
        <v>2</v>
      </c>
      <c r="H164">
        <v>351</v>
      </c>
      <c r="I164">
        <v>400</v>
      </c>
      <c r="J164">
        <v>491</v>
      </c>
      <c r="K164">
        <v>351</v>
      </c>
      <c r="L164">
        <v>400</v>
      </c>
      <c r="M164">
        <v>491</v>
      </c>
      <c r="N164">
        <v>454</v>
      </c>
      <c r="O164">
        <v>351</v>
      </c>
      <c r="P164">
        <v>400</v>
      </c>
      <c r="Q164">
        <v>491</v>
      </c>
      <c r="R164">
        <v>454</v>
      </c>
      <c r="S164">
        <v>351</v>
      </c>
      <c r="T164">
        <v>400</v>
      </c>
      <c r="U164">
        <v>491</v>
      </c>
      <c r="V164">
        <v>400</v>
      </c>
      <c r="W164">
        <v>491</v>
      </c>
      <c r="X164">
        <v>351</v>
      </c>
      <c r="Y164">
        <v>400</v>
      </c>
      <c r="Z164">
        <v>491</v>
      </c>
      <c r="AA164">
        <v>454</v>
      </c>
      <c r="AB164">
        <v>351</v>
      </c>
      <c r="AC164">
        <v>400</v>
      </c>
      <c r="AD164">
        <v>491</v>
      </c>
      <c r="AE164">
        <v>454</v>
      </c>
      <c r="AF164">
        <v>351</v>
      </c>
      <c r="AG164">
        <v>400</v>
      </c>
      <c r="AH164">
        <v>491</v>
      </c>
      <c r="AI164">
        <v>400</v>
      </c>
      <c r="AJ164">
        <v>351</v>
      </c>
      <c r="AK164">
        <v>400</v>
      </c>
      <c r="AL164">
        <v>491</v>
      </c>
      <c r="AM164">
        <v>351</v>
      </c>
      <c r="AN164">
        <v>400</v>
      </c>
      <c r="AO164">
        <v>491</v>
      </c>
      <c r="AP164">
        <f t="shared" si="2"/>
        <v>440</v>
      </c>
      <c r="AQ164">
        <v>440</v>
      </c>
      <c r="AR164">
        <v>440</v>
      </c>
      <c r="AS164">
        <v>440</v>
      </c>
      <c r="AU164" t="s">
        <v>4136</v>
      </c>
      <c r="AV164" t="s">
        <v>5658</v>
      </c>
      <c r="AW164">
        <v>91</v>
      </c>
    </row>
    <row r="165" spans="4:49" ht="13.5" customHeight="1">
      <c r="D165" t="s">
        <v>4137</v>
      </c>
      <c r="E165" t="s">
        <v>5597</v>
      </c>
      <c r="F165" t="s">
        <v>5663</v>
      </c>
      <c r="G165" s="126">
        <v>2</v>
      </c>
      <c r="H165">
        <v>351</v>
      </c>
      <c r="I165">
        <v>400</v>
      </c>
      <c r="J165">
        <v>491</v>
      </c>
      <c r="K165">
        <v>351</v>
      </c>
      <c r="L165">
        <v>400</v>
      </c>
      <c r="M165">
        <v>491</v>
      </c>
      <c r="N165">
        <v>454</v>
      </c>
      <c r="O165">
        <v>351</v>
      </c>
      <c r="P165">
        <v>400</v>
      </c>
      <c r="Q165">
        <v>491</v>
      </c>
      <c r="R165">
        <v>454</v>
      </c>
      <c r="S165">
        <v>351</v>
      </c>
      <c r="T165">
        <v>400</v>
      </c>
      <c r="U165">
        <v>491</v>
      </c>
      <c r="V165">
        <v>400</v>
      </c>
      <c r="W165">
        <v>491</v>
      </c>
      <c r="X165">
        <v>351</v>
      </c>
      <c r="Y165">
        <v>400</v>
      </c>
      <c r="Z165">
        <v>491</v>
      </c>
      <c r="AA165">
        <v>454</v>
      </c>
      <c r="AB165">
        <v>351</v>
      </c>
      <c r="AC165">
        <v>400</v>
      </c>
      <c r="AD165">
        <v>491</v>
      </c>
      <c r="AE165">
        <v>454</v>
      </c>
      <c r="AF165">
        <v>351</v>
      </c>
      <c r="AG165">
        <v>400</v>
      </c>
      <c r="AH165">
        <v>491</v>
      </c>
      <c r="AI165">
        <v>400</v>
      </c>
      <c r="AJ165">
        <v>351</v>
      </c>
      <c r="AK165">
        <v>400</v>
      </c>
      <c r="AL165">
        <v>491</v>
      </c>
      <c r="AM165">
        <v>351</v>
      </c>
      <c r="AN165">
        <v>400</v>
      </c>
      <c r="AO165">
        <v>491</v>
      </c>
      <c r="AP165">
        <f t="shared" si="2"/>
        <v>440</v>
      </c>
      <c r="AQ165">
        <v>440</v>
      </c>
      <c r="AR165">
        <v>440</v>
      </c>
      <c r="AS165">
        <v>440</v>
      </c>
      <c r="AU165" t="s">
        <v>4137</v>
      </c>
      <c r="AV165" t="s">
        <v>5658</v>
      </c>
      <c r="AW165">
        <v>91</v>
      </c>
    </row>
    <row r="166" spans="4:49" ht="13.5" customHeight="1">
      <c r="D166" t="s">
        <v>4134</v>
      </c>
      <c r="E166" t="s">
        <v>5597</v>
      </c>
      <c r="F166" t="s">
        <v>5664</v>
      </c>
      <c r="G166" s="126">
        <v>2.3000000000000003</v>
      </c>
      <c r="H166">
        <v>388</v>
      </c>
      <c r="I166">
        <v>442</v>
      </c>
      <c r="J166">
        <v>545</v>
      </c>
      <c r="K166">
        <v>388</v>
      </c>
      <c r="L166">
        <v>442</v>
      </c>
      <c r="M166">
        <v>545</v>
      </c>
      <c r="N166">
        <v>502</v>
      </c>
      <c r="O166">
        <v>388</v>
      </c>
      <c r="P166">
        <v>442</v>
      </c>
      <c r="Q166">
        <v>545</v>
      </c>
      <c r="R166">
        <v>502</v>
      </c>
      <c r="S166">
        <v>388</v>
      </c>
      <c r="T166">
        <v>442</v>
      </c>
      <c r="U166">
        <v>545</v>
      </c>
      <c r="V166">
        <v>442</v>
      </c>
      <c r="W166">
        <v>545</v>
      </c>
      <c r="X166">
        <v>388</v>
      </c>
      <c r="Y166">
        <v>442</v>
      </c>
      <c r="Z166">
        <v>545</v>
      </c>
      <c r="AA166">
        <v>502</v>
      </c>
      <c r="AB166">
        <v>388</v>
      </c>
      <c r="AC166">
        <v>442</v>
      </c>
      <c r="AD166">
        <v>545</v>
      </c>
      <c r="AE166">
        <v>502</v>
      </c>
      <c r="AF166">
        <v>388</v>
      </c>
      <c r="AG166">
        <v>442</v>
      </c>
      <c r="AH166">
        <v>545</v>
      </c>
      <c r="AI166">
        <v>442</v>
      </c>
      <c r="AJ166">
        <v>388</v>
      </c>
      <c r="AK166">
        <v>442</v>
      </c>
      <c r="AL166">
        <v>545</v>
      </c>
      <c r="AM166">
        <v>388</v>
      </c>
      <c r="AN166">
        <v>442</v>
      </c>
      <c r="AO166">
        <v>545</v>
      </c>
      <c r="AP166">
        <f t="shared" si="2"/>
        <v>487</v>
      </c>
      <c r="AQ166">
        <v>487</v>
      </c>
      <c r="AR166">
        <v>487</v>
      </c>
      <c r="AS166">
        <v>487</v>
      </c>
      <c r="AU166" t="s">
        <v>4134</v>
      </c>
      <c r="AV166" t="s">
        <v>5658</v>
      </c>
      <c r="AW166">
        <v>92</v>
      </c>
    </row>
    <row r="167" spans="4:49" ht="13.5" customHeight="1">
      <c r="D167" t="s">
        <v>4135</v>
      </c>
      <c r="E167" t="s">
        <v>5597</v>
      </c>
      <c r="F167" t="s">
        <v>5664</v>
      </c>
      <c r="G167" s="126">
        <v>2.3000000000000003</v>
      </c>
      <c r="H167">
        <v>388</v>
      </c>
      <c r="I167">
        <v>442</v>
      </c>
      <c r="J167">
        <v>545</v>
      </c>
      <c r="K167">
        <v>388</v>
      </c>
      <c r="L167">
        <v>442</v>
      </c>
      <c r="M167">
        <v>545</v>
      </c>
      <c r="N167">
        <v>502</v>
      </c>
      <c r="O167">
        <v>388</v>
      </c>
      <c r="P167">
        <v>442</v>
      </c>
      <c r="Q167">
        <v>545</v>
      </c>
      <c r="R167">
        <v>502</v>
      </c>
      <c r="S167">
        <v>388</v>
      </c>
      <c r="T167">
        <v>442</v>
      </c>
      <c r="U167">
        <v>545</v>
      </c>
      <c r="V167">
        <v>442</v>
      </c>
      <c r="W167">
        <v>545</v>
      </c>
      <c r="X167">
        <v>388</v>
      </c>
      <c r="Y167">
        <v>442</v>
      </c>
      <c r="Z167">
        <v>545</v>
      </c>
      <c r="AA167">
        <v>502</v>
      </c>
      <c r="AB167">
        <v>388</v>
      </c>
      <c r="AC167">
        <v>442</v>
      </c>
      <c r="AD167">
        <v>545</v>
      </c>
      <c r="AE167">
        <v>502</v>
      </c>
      <c r="AF167">
        <v>388</v>
      </c>
      <c r="AG167">
        <v>442</v>
      </c>
      <c r="AH167">
        <v>545</v>
      </c>
      <c r="AI167">
        <v>442</v>
      </c>
      <c r="AJ167">
        <v>388</v>
      </c>
      <c r="AK167">
        <v>442</v>
      </c>
      <c r="AL167">
        <v>545</v>
      </c>
      <c r="AM167">
        <v>388</v>
      </c>
      <c r="AN167">
        <v>442</v>
      </c>
      <c r="AO167">
        <v>545</v>
      </c>
      <c r="AP167">
        <f t="shared" si="2"/>
        <v>487</v>
      </c>
      <c r="AQ167">
        <v>487</v>
      </c>
      <c r="AR167">
        <v>487</v>
      </c>
      <c r="AS167">
        <v>487</v>
      </c>
      <c r="AU167" t="s">
        <v>4135</v>
      </c>
      <c r="AV167" t="s">
        <v>5658</v>
      </c>
      <c r="AW167">
        <v>92</v>
      </c>
    </row>
    <row r="168" spans="4:49" ht="13.5" customHeight="1">
      <c r="D168" t="s">
        <v>4140</v>
      </c>
      <c r="E168" t="s">
        <v>5597</v>
      </c>
      <c r="F168" t="s">
        <v>5560</v>
      </c>
      <c r="G168" s="126">
        <v>3.5</v>
      </c>
      <c r="H168">
        <v>345</v>
      </c>
      <c r="I168">
        <v>370</v>
      </c>
      <c r="J168">
        <v>463</v>
      </c>
      <c r="K168">
        <v>345</v>
      </c>
      <c r="L168">
        <v>370</v>
      </c>
      <c r="M168">
        <v>463</v>
      </c>
      <c r="N168">
        <v>417</v>
      </c>
      <c r="O168">
        <v>345</v>
      </c>
      <c r="P168">
        <v>370</v>
      </c>
      <c r="Q168">
        <v>463</v>
      </c>
      <c r="R168">
        <v>417</v>
      </c>
      <c r="S168">
        <v>345</v>
      </c>
      <c r="T168">
        <v>370</v>
      </c>
      <c r="U168">
        <v>463</v>
      </c>
      <c r="V168">
        <v>370</v>
      </c>
      <c r="W168">
        <v>463</v>
      </c>
      <c r="X168">
        <v>345</v>
      </c>
      <c r="Y168">
        <v>370</v>
      </c>
      <c r="Z168">
        <v>463</v>
      </c>
      <c r="AA168">
        <v>417</v>
      </c>
      <c r="AB168">
        <v>345</v>
      </c>
      <c r="AC168">
        <v>370</v>
      </c>
      <c r="AD168">
        <v>463</v>
      </c>
      <c r="AE168">
        <v>417</v>
      </c>
      <c r="AF168">
        <v>345</v>
      </c>
      <c r="AG168">
        <v>370</v>
      </c>
      <c r="AH168">
        <v>463</v>
      </c>
      <c r="AI168">
        <v>370</v>
      </c>
      <c r="AJ168">
        <v>345</v>
      </c>
      <c r="AK168">
        <v>370</v>
      </c>
      <c r="AL168">
        <v>463</v>
      </c>
      <c r="AM168">
        <v>345</v>
      </c>
      <c r="AN168">
        <v>370</v>
      </c>
      <c r="AO168">
        <v>463</v>
      </c>
      <c r="AP168">
        <f t="shared" si="2"/>
        <v>407</v>
      </c>
      <c r="AQ168">
        <v>407</v>
      </c>
      <c r="AR168">
        <v>407</v>
      </c>
      <c r="AS168">
        <v>407</v>
      </c>
      <c r="AU168" t="s">
        <v>4140</v>
      </c>
      <c r="AV168" t="s">
        <v>5658</v>
      </c>
      <c r="AW168">
        <v>93</v>
      </c>
    </row>
    <row r="169" spans="4:49" ht="13.5" customHeight="1">
      <c r="D169" t="s">
        <v>4141</v>
      </c>
      <c r="E169" t="s">
        <v>5597</v>
      </c>
      <c r="F169" t="s">
        <v>5560</v>
      </c>
      <c r="G169" s="126">
        <v>3.5</v>
      </c>
      <c r="H169">
        <v>345</v>
      </c>
      <c r="I169">
        <v>370</v>
      </c>
      <c r="J169">
        <v>463</v>
      </c>
      <c r="K169">
        <v>345</v>
      </c>
      <c r="L169">
        <v>370</v>
      </c>
      <c r="M169">
        <v>463</v>
      </c>
      <c r="N169">
        <v>417</v>
      </c>
      <c r="O169">
        <v>345</v>
      </c>
      <c r="P169">
        <v>370</v>
      </c>
      <c r="Q169">
        <v>463</v>
      </c>
      <c r="R169">
        <v>417</v>
      </c>
      <c r="S169">
        <v>345</v>
      </c>
      <c r="T169">
        <v>370</v>
      </c>
      <c r="U169">
        <v>463</v>
      </c>
      <c r="V169">
        <v>370</v>
      </c>
      <c r="W169">
        <v>463</v>
      </c>
      <c r="X169">
        <v>345</v>
      </c>
      <c r="Y169">
        <v>370</v>
      </c>
      <c r="Z169">
        <v>463</v>
      </c>
      <c r="AA169">
        <v>417</v>
      </c>
      <c r="AB169">
        <v>345</v>
      </c>
      <c r="AC169">
        <v>370</v>
      </c>
      <c r="AD169">
        <v>463</v>
      </c>
      <c r="AE169">
        <v>417</v>
      </c>
      <c r="AF169">
        <v>345</v>
      </c>
      <c r="AG169">
        <v>370</v>
      </c>
      <c r="AH169">
        <v>463</v>
      </c>
      <c r="AI169">
        <v>370</v>
      </c>
      <c r="AJ169">
        <v>345</v>
      </c>
      <c r="AK169">
        <v>370</v>
      </c>
      <c r="AL169">
        <v>463</v>
      </c>
      <c r="AM169">
        <v>345</v>
      </c>
      <c r="AN169">
        <v>370</v>
      </c>
      <c r="AO169">
        <v>463</v>
      </c>
      <c r="AP169">
        <f t="shared" si="2"/>
        <v>407</v>
      </c>
      <c r="AQ169">
        <v>407</v>
      </c>
      <c r="AR169">
        <v>407</v>
      </c>
      <c r="AS169">
        <v>407</v>
      </c>
      <c r="AU169" t="s">
        <v>4141</v>
      </c>
      <c r="AV169" t="s">
        <v>5658</v>
      </c>
      <c r="AW169">
        <v>93</v>
      </c>
    </row>
    <row r="170" spans="4:49" ht="13.5" customHeight="1">
      <c r="D170" t="s">
        <v>4138</v>
      </c>
      <c r="E170" t="s">
        <v>5597</v>
      </c>
      <c r="F170" t="s">
        <v>5563</v>
      </c>
      <c r="G170" s="126">
        <v>4</v>
      </c>
      <c r="H170">
        <v>379</v>
      </c>
      <c r="I170">
        <v>409</v>
      </c>
      <c r="J170">
        <v>512</v>
      </c>
      <c r="K170">
        <v>379</v>
      </c>
      <c r="L170">
        <v>409</v>
      </c>
      <c r="M170">
        <v>512</v>
      </c>
      <c r="N170">
        <v>462</v>
      </c>
      <c r="O170">
        <v>379</v>
      </c>
      <c r="P170">
        <v>409</v>
      </c>
      <c r="Q170">
        <v>512</v>
      </c>
      <c r="R170">
        <v>462</v>
      </c>
      <c r="S170">
        <v>379</v>
      </c>
      <c r="T170">
        <v>409</v>
      </c>
      <c r="U170">
        <v>512</v>
      </c>
      <c r="V170">
        <v>409</v>
      </c>
      <c r="W170">
        <v>512</v>
      </c>
      <c r="X170">
        <v>379</v>
      </c>
      <c r="Y170">
        <v>409</v>
      </c>
      <c r="Z170">
        <v>512</v>
      </c>
      <c r="AA170">
        <v>462</v>
      </c>
      <c r="AB170">
        <v>379</v>
      </c>
      <c r="AC170">
        <v>409</v>
      </c>
      <c r="AD170">
        <v>512</v>
      </c>
      <c r="AE170">
        <v>462</v>
      </c>
      <c r="AF170">
        <v>379</v>
      </c>
      <c r="AG170">
        <v>409</v>
      </c>
      <c r="AH170">
        <v>512</v>
      </c>
      <c r="AI170">
        <v>409</v>
      </c>
      <c r="AJ170">
        <v>379</v>
      </c>
      <c r="AK170">
        <v>409</v>
      </c>
      <c r="AL170">
        <v>512</v>
      </c>
      <c r="AM170">
        <v>379</v>
      </c>
      <c r="AN170">
        <v>409</v>
      </c>
      <c r="AO170">
        <v>512</v>
      </c>
      <c r="AP170">
        <f t="shared" si="2"/>
        <v>450</v>
      </c>
      <c r="AQ170">
        <v>450</v>
      </c>
      <c r="AR170">
        <v>450</v>
      </c>
      <c r="AS170">
        <v>450</v>
      </c>
      <c r="AU170" t="s">
        <v>4138</v>
      </c>
      <c r="AV170" t="s">
        <v>5658</v>
      </c>
      <c r="AW170">
        <v>94</v>
      </c>
    </row>
    <row r="171" spans="4:49" ht="13.5" customHeight="1">
      <c r="D171" t="s">
        <v>4139</v>
      </c>
      <c r="E171" t="s">
        <v>5597</v>
      </c>
      <c r="F171" t="s">
        <v>5563</v>
      </c>
      <c r="G171" s="126">
        <v>4</v>
      </c>
      <c r="H171">
        <v>379</v>
      </c>
      <c r="I171">
        <v>409</v>
      </c>
      <c r="J171">
        <v>512</v>
      </c>
      <c r="K171">
        <v>379</v>
      </c>
      <c r="L171">
        <v>409</v>
      </c>
      <c r="M171">
        <v>512</v>
      </c>
      <c r="N171">
        <v>462</v>
      </c>
      <c r="O171">
        <v>379</v>
      </c>
      <c r="P171">
        <v>409</v>
      </c>
      <c r="Q171">
        <v>512</v>
      </c>
      <c r="R171">
        <v>462</v>
      </c>
      <c r="S171">
        <v>379</v>
      </c>
      <c r="T171">
        <v>409</v>
      </c>
      <c r="U171">
        <v>512</v>
      </c>
      <c r="V171">
        <v>409</v>
      </c>
      <c r="W171">
        <v>512</v>
      </c>
      <c r="X171">
        <v>379</v>
      </c>
      <c r="Y171">
        <v>409</v>
      </c>
      <c r="Z171">
        <v>512</v>
      </c>
      <c r="AA171">
        <v>462</v>
      </c>
      <c r="AB171">
        <v>379</v>
      </c>
      <c r="AC171">
        <v>409</v>
      </c>
      <c r="AD171">
        <v>512</v>
      </c>
      <c r="AE171">
        <v>462</v>
      </c>
      <c r="AF171">
        <v>379</v>
      </c>
      <c r="AG171">
        <v>409</v>
      </c>
      <c r="AH171">
        <v>512</v>
      </c>
      <c r="AI171">
        <v>409</v>
      </c>
      <c r="AJ171">
        <v>379</v>
      </c>
      <c r="AK171">
        <v>409</v>
      </c>
      <c r="AL171">
        <v>512</v>
      </c>
      <c r="AM171">
        <v>379</v>
      </c>
      <c r="AN171">
        <v>409</v>
      </c>
      <c r="AO171">
        <v>512</v>
      </c>
      <c r="AP171">
        <f t="shared" si="2"/>
        <v>450</v>
      </c>
      <c r="AQ171">
        <v>450</v>
      </c>
      <c r="AR171">
        <v>450</v>
      </c>
      <c r="AS171">
        <v>450</v>
      </c>
      <c r="AU171" t="s">
        <v>4139</v>
      </c>
      <c r="AV171" t="s">
        <v>5658</v>
      </c>
      <c r="AW171">
        <v>94</v>
      </c>
    </row>
    <row r="172" spans="4:49" ht="13.5" customHeight="1">
      <c r="D172" t="s">
        <v>5562</v>
      </c>
      <c r="E172" t="s">
        <v>5597</v>
      </c>
      <c r="F172" t="s">
        <v>5560</v>
      </c>
      <c r="G172" s="126">
        <v>3.7</v>
      </c>
      <c r="H172">
        <v>352</v>
      </c>
      <c r="I172">
        <v>377</v>
      </c>
      <c r="J172">
        <v>472</v>
      </c>
      <c r="K172">
        <v>352</v>
      </c>
      <c r="L172">
        <v>377</v>
      </c>
      <c r="M172">
        <v>472</v>
      </c>
      <c r="N172">
        <v>426</v>
      </c>
      <c r="O172">
        <v>352</v>
      </c>
      <c r="P172">
        <v>377</v>
      </c>
      <c r="Q172">
        <v>472</v>
      </c>
      <c r="R172">
        <v>426</v>
      </c>
      <c r="S172">
        <v>352</v>
      </c>
      <c r="T172">
        <v>377</v>
      </c>
      <c r="U172">
        <v>472</v>
      </c>
      <c r="V172">
        <v>377</v>
      </c>
      <c r="W172">
        <v>472</v>
      </c>
      <c r="X172">
        <v>352</v>
      </c>
      <c r="Y172">
        <v>377</v>
      </c>
      <c r="Z172">
        <v>472</v>
      </c>
      <c r="AA172">
        <v>426</v>
      </c>
      <c r="AB172">
        <v>352</v>
      </c>
      <c r="AC172">
        <v>377</v>
      </c>
      <c r="AD172">
        <v>472</v>
      </c>
      <c r="AE172">
        <v>426</v>
      </c>
      <c r="AF172">
        <v>352</v>
      </c>
      <c r="AG172">
        <v>377</v>
      </c>
      <c r="AH172">
        <v>472</v>
      </c>
      <c r="AI172">
        <v>377</v>
      </c>
      <c r="AJ172">
        <v>352</v>
      </c>
      <c r="AK172">
        <v>377</v>
      </c>
      <c r="AL172">
        <v>472</v>
      </c>
      <c r="AM172">
        <v>352</v>
      </c>
      <c r="AN172">
        <v>377</v>
      </c>
      <c r="AO172">
        <v>472</v>
      </c>
      <c r="AP172">
        <f t="shared" si="2"/>
        <v>415</v>
      </c>
      <c r="AQ172">
        <v>415</v>
      </c>
      <c r="AR172">
        <v>415</v>
      </c>
      <c r="AS172">
        <v>415</v>
      </c>
      <c r="AU172" t="s">
        <v>5562</v>
      </c>
      <c r="AV172" t="s">
        <v>5658</v>
      </c>
      <c r="AW172">
        <v>95</v>
      </c>
    </row>
    <row r="173" spans="4:49" ht="13.5" customHeight="1">
      <c r="D173" t="s">
        <v>5564</v>
      </c>
      <c r="E173" t="s">
        <v>5597</v>
      </c>
      <c r="F173" t="s">
        <v>5560</v>
      </c>
      <c r="G173" s="126">
        <v>3.7</v>
      </c>
      <c r="H173">
        <v>352</v>
      </c>
      <c r="I173">
        <v>377</v>
      </c>
      <c r="J173">
        <v>472</v>
      </c>
      <c r="K173">
        <v>352</v>
      </c>
      <c r="L173">
        <v>377</v>
      </c>
      <c r="M173">
        <v>472</v>
      </c>
      <c r="N173">
        <v>426</v>
      </c>
      <c r="O173">
        <v>352</v>
      </c>
      <c r="P173">
        <v>377</v>
      </c>
      <c r="Q173">
        <v>472</v>
      </c>
      <c r="R173">
        <v>426</v>
      </c>
      <c r="S173">
        <v>352</v>
      </c>
      <c r="T173">
        <v>377</v>
      </c>
      <c r="U173">
        <v>472</v>
      </c>
      <c r="V173">
        <v>377</v>
      </c>
      <c r="W173">
        <v>472</v>
      </c>
      <c r="X173">
        <v>352</v>
      </c>
      <c r="Y173">
        <v>377</v>
      </c>
      <c r="Z173">
        <v>472</v>
      </c>
      <c r="AA173">
        <v>426</v>
      </c>
      <c r="AB173">
        <v>352</v>
      </c>
      <c r="AC173">
        <v>377</v>
      </c>
      <c r="AD173">
        <v>472</v>
      </c>
      <c r="AE173">
        <v>426</v>
      </c>
      <c r="AF173">
        <v>352</v>
      </c>
      <c r="AG173">
        <v>377</v>
      </c>
      <c r="AH173">
        <v>472</v>
      </c>
      <c r="AI173">
        <v>377</v>
      </c>
      <c r="AJ173">
        <v>352</v>
      </c>
      <c r="AK173">
        <v>377</v>
      </c>
      <c r="AL173">
        <v>472</v>
      </c>
      <c r="AM173">
        <v>352</v>
      </c>
      <c r="AN173">
        <v>377</v>
      </c>
      <c r="AO173">
        <v>472</v>
      </c>
      <c r="AP173">
        <f t="shared" si="2"/>
        <v>415</v>
      </c>
      <c r="AQ173">
        <v>415</v>
      </c>
      <c r="AR173">
        <v>415</v>
      </c>
      <c r="AS173">
        <v>415</v>
      </c>
      <c r="AU173" t="s">
        <v>5564</v>
      </c>
      <c r="AV173" t="s">
        <v>5658</v>
      </c>
      <c r="AW173">
        <v>95</v>
      </c>
    </row>
    <row r="174" spans="4:49" ht="13.5" customHeight="1">
      <c r="D174" t="s">
        <v>5559</v>
      </c>
      <c r="E174" t="s">
        <v>5597</v>
      </c>
      <c r="F174" t="s">
        <v>5563</v>
      </c>
      <c r="G174" s="126">
        <v>4.0999999999999996</v>
      </c>
      <c r="H174">
        <v>388</v>
      </c>
      <c r="I174">
        <v>418</v>
      </c>
      <c r="J174">
        <v>523</v>
      </c>
      <c r="K174">
        <v>388</v>
      </c>
      <c r="L174">
        <v>418</v>
      </c>
      <c r="M174">
        <v>523</v>
      </c>
      <c r="N174">
        <v>472</v>
      </c>
      <c r="O174">
        <v>388</v>
      </c>
      <c r="P174">
        <v>418</v>
      </c>
      <c r="Q174">
        <v>523</v>
      </c>
      <c r="R174">
        <v>472</v>
      </c>
      <c r="S174">
        <v>388</v>
      </c>
      <c r="T174">
        <v>418</v>
      </c>
      <c r="U174">
        <v>523</v>
      </c>
      <c r="V174">
        <v>418</v>
      </c>
      <c r="W174">
        <v>523</v>
      </c>
      <c r="X174">
        <v>388</v>
      </c>
      <c r="Y174">
        <v>418</v>
      </c>
      <c r="Z174">
        <v>523</v>
      </c>
      <c r="AA174">
        <v>472</v>
      </c>
      <c r="AB174">
        <v>388</v>
      </c>
      <c r="AC174">
        <v>418</v>
      </c>
      <c r="AD174">
        <v>523</v>
      </c>
      <c r="AE174">
        <v>472</v>
      </c>
      <c r="AF174">
        <v>388</v>
      </c>
      <c r="AG174">
        <v>418</v>
      </c>
      <c r="AH174">
        <v>523</v>
      </c>
      <c r="AI174">
        <v>418</v>
      </c>
      <c r="AJ174">
        <v>388</v>
      </c>
      <c r="AK174">
        <v>418</v>
      </c>
      <c r="AL174">
        <v>523</v>
      </c>
      <c r="AM174">
        <v>388</v>
      </c>
      <c r="AN174">
        <v>418</v>
      </c>
      <c r="AO174">
        <v>523</v>
      </c>
      <c r="AP174">
        <f t="shared" si="2"/>
        <v>460</v>
      </c>
      <c r="AQ174">
        <v>460</v>
      </c>
      <c r="AR174">
        <v>460</v>
      </c>
      <c r="AS174">
        <v>460</v>
      </c>
      <c r="AU174" t="s">
        <v>5559</v>
      </c>
      <c r="AV174" t="s">
        <v>5658</v>
      </c>
      <c r="AW174">
        <v>96</v>
      </c>
    </row>
    <row r="175" spans="4:49" ht="13.5" customHeight="1">
      <c r="D175" t="s">
        <v>5561</v>
      </c>
      <c r="E175" t="s">
        <v>5597</v>
      </c>
      <c r="F175" t="s">
        <v>5563</v>
      </c>
      <c r="G175" s="126">
        <v>4.0999999999999996</v>
      </c>
      <c r="H175">
        <v>388</v>
      </c>
      <c r="I175">
        <v>418</v>
      </c>
      <c r="J175">
        <v>523</v>
      </c>
      <c r="K175">
        <v>388</v>
      </c>
      <c r="L175">
        <v>418</v>
      </c>
      <c r="M175">
        <v>523</v>
      </c>
      <c r="N175">
        <v>472</v>
      </c>
      <c r="O175">
        <v>388</v>
      </c>
      <c r="P175">
        <v>418</v>
      </c>
      <c r="Q175">
        <v>523</v>
      </c>
      <c r="R175">
        <v>472</v>
      </c>
      <c r="S175">
        <v>388</v>
      </c>
      <c r="T175">
        <v>418</v>
      </c>
      <c r="U175">
        <v>523</v>
      </c>
      <c r="V175">
        <v>418</v>
      </c>
      <c r="W175">
        <v>523</v>
      </c>
      <c r="X175">
        <v>388</v>
      </c>
      <c r="Y175">
        <v>418</v>
      </c>
      <c r="Z175">
        <v>523</v>
      </c>
      <c r="AA175">
        <v>472</v>
      </c>
      <c r="AB175">
        <v>388</v>
      </c>
      <c r="AC175">
        <v>418</v>
      </c>
      <c r="AD175">
        <v>523</v>
      </c>
      <c r="AE175">
        <v>472</v>
      </c>
      <c r="AF175">
        <v>388</v>
      </c>
      <c r="AG175">
        <v>418</v>
      </c>
      <c r="AH175">
        <v>523</v>
      </c>
      <c r="AI175">
        <v>418</v>
      </c>
      <c r="AJ175">
        <v>388</v>
      </c>
      <c r="AK175">
        <v>418</v>
      </c>
      <c r="AL175">
        <v>523</v>
      </c>
      <c r="AM175">
        <v>388</v>
      </c>
      <c r="AN175">
        <v>418</v>
      </c>
      <c r="AO175">
        <v>523</v>
      </c>
      <c r="AP175">
        <f t="shared" si="2"/>
        <v>460</v>
      </c>
      <c r="AQ175">
        <v>460</v>
      </c>
      <c r="AR175">
        <v>460</v>
      </c>
      <c r="AS175">
        <v>460</v>
      </c>
      <c r="AU175" t="s">
        <v>5561</v>
      </c>
      <c r="AV175" t="s">
        <v>5658</v>
      </c>
      <c r="AW175">
        <v>96</v>
      </c>
    </row>
    <row r="176" spans="4:49" ht="13.5" customHeight="1">
      <c r="D176" t="s">
        <v>4144</v>
      </c>
      <c r="E176" t="s">
        <v>5597</v>
      </c>
      <c r="F176" t="s">
        <v>5665</v>
      </c>
      <c r="G176" s="126">
        <v>3.8000000000000003</v>
      </c>
      <c r="H176">
        <v>368</v>
      </c>
      <c r="I176">
        <v>395</v>
      </c>
      <c r="J176">
        <v>495</v>
      </c>
      <c r="K176">
        <v>368</v>
      </c>
      <c r="L176">
        <v>395</v>
      </c>
      <c r="M176">
        <v>495</v>
      </c>
      <c r="N176">
        <v>445</v>
      </c>
      <c r="O176">
        <v>368</v>
      </c>
      <c r="P176">
        <v>395</v>
      </c>
      <c r="Q176">
        <v>495</v>
      </c>
      <c r="R176">
        <v>445</v>
      </c>
      <c r="S176">
        <v>368</v>
      </c>
      <c r="T176">
        <v>395</v>
      </c>
      <c r="U176">
        <v>495</v>
      </c>
      <c r="V176">
        <v>395</v>
      </c>
      <c r="W176">
        <v>495</v>
      </c>
      <c r="X176">
        <v>368</v>
      </c>
      <c r="Y176">
        <v>395</v>
      </c>
      <c r="Z176">
        <v>495</v>
      </c>
      <c r="AA176">
        <v>445</v>
      </c>
      <c r="AB176">
        <v>368</v>
      </c>
      <c r="AC176">
        <v>395</v>
      </c>
      <c r="AD176">
        <v>495</v>
      </c>
      <c r="AE176">
        <v>445</v>
      </c>
      <c r="AF176">
        <v>368</v>
      </c>
      <c r="AG176">
        <v>395</v>
      </c>
      <c r="AH176">
        <v>495</v>
      </c>
      <c r="AI176">
        <v>395</v>
      </c>
      <c r="AJ176">
        <v>368</v>
      </c>
      <c r="AK176">
        <v>395</v>
      </c>
      <c r="AL176">
        <v>495</v>
      </c>
      <c r="AM176">
        <v>368</v>
      </c>
      <c r="AN176">
        <v>395</v>
      </c>
      <c r="AO176">
        <v>495</v>
      </c>
      <c r="AP176">
        <f t="shared" si="2"/>
        <v>435</v>
      </c>
      <c r="AQ176">
        <v>435</v>
      </c>
      <c r="AR176">
        <v>435</v>
      </c>
      <c r="AS176">
        <v>435</v>
      </c>
      <c r="AU176" t="s">
        <v>4144</v>
      </c>
      <c r="AV176" t="s">
        <v>5658</v>
      </c>
      <c r="AW176">
        <v>97</v>
      </c>
    </row>
    <row r="177" spans="4:49" ht="13.5" customHeight="1">
      <c r="D177" t="s">
        <v>4145</v>
      </c>
      <c r="E177" t="s">
        <v>5597</v>
      </c>
      <c r="F177" t="s">
        <v>5665</v>
      </c>
      <c r="G177" s="126">
        <v>3.8000000000000003</v>
      </c>
      <c r="H177">
        <v>368</v>
      </c>
      <c r="I177">
        <v>395</v>
      </c>
      <c r="J177">
        <v>495</v>
      </c>
      <c r="K177">
        <v>368</v>
      </c>
      <c r="L177">
        <v>395</v>
      </c>
      <c r="M177">
        <v>495</v>
      </c>
      <c r="N177">
        <v>445</v>
      </c>
      <c r="O177">
        <v>368</v>
      </c>
      <c r="P177">
        <v>395</v>
      </c>
      <c r="Q177">
        <v>495</v>
      </c>
      <c r="R177">
        <v>445</v>
      </c>
      <c r="S177">
        <v>368</v>
      </c>
      <c r="T177">
        <v>395</v>
      </c>
      <c r="U177">
        <v>495</v>
      </c>
      <c r="V177">
        <v>395</v>
      </c>
      <c r="W177">
        <v>495</v>
      </c>
      <c r="X177">
        <v>368</v>
      </c>
      <c r="Y177">
        <v>395</v>
      </c>
      <c r="Z177">
        <v>495</v>
      </c>
      <c r="AA177">
        <v>445</v>
      </c>
      <c r="AB177">
        <v>368</v>
      </c>
      <c r="AC177">
        <v>395</v>
      </c>
      <c r="AD177">
        <v>495</v>
      </c>
      <c r="AE177">
        <v>445</v>
      </c>
      <c r="AF177">
        <v>368</v>
      </c>
      <c r="AG177">
        <v>395</v>
      </c>
      <c r="AH177">
        <v>495</v>
      </c>
      <c r="AI177">
        <v>395</v>
      </c>
      <c r="AJ177">
        <v>368</v>
      </c>
      <c r="AK177">
        <v>395</v>
      </c>
      <c r="AL177">
        <v>495</v>
      </c>
      <c r="AM177">
        <v>368</v>
      </c>
      <c r="AN177">
        <v>395</v>
      </c>
      <c r="AO177">
        <v>495</v>
      </c>
      <c r="AP177">
        <f t="shared" si="2"/>
        <v>435</v>
      </c>
      <c r="AQ177">
        <v>435</v>
      </c>
      <c r="AR177">
        <v>435</v>
      </c>
      <c r="AS177">
        <v>435</v>
      </c>
      <c r="AU177" t="s">
        <v>4145</v>
      </c>
      <c r="AV177" t="s">
        <v>5658</v>
      </c>
      <c r="AW177">
        <v>97</v>
      </c>
    </row>
    <row r="178" spans="4:49" ht="13.5" customHeight="1">
      <c r="D178" t="s">
        <v>4142</v>
      </c>
      <c r="E178" t="s">
        <v>5597</v>
      </c>
      <c r="F178" t="s">
        <v>5666</v>
      </c>
      <c r="G178" s="126">
        <v>4.3</v>
      </c>
      <c r="H178">
        <v>400</v>
      </c>
      <c r="I178">
        <v>432</v>
      </c>
      <c r="J178">
        <v>541</v>
      </c>
      <c r="K178">
        <v>400</v>
      </c>
      <c r="L178">
        <v>432</v>
      </c>
      <c r="M178">
        <v>541</v>
      </c>
      <c r="N178">
        <v>488</v>
      </c>
      <c r="O178">
        <v>400</v>
      </c>
      <c r="P178">
        <v>432</v>
      </c>
      <c r="Q178">
        <v>541</v>
      </c>
      <c r="R178">
        <v>488</v>
      </c>
      <c r="S178">
        <v>400</v>
      </c>
      <c r="T178">
        <v>432</v>
      </c>
      <c r="U178">
        <v>541</v>
      </c>
      <c r="V178">
        <v>432</v>
      </c>
      <c r="W178">
        <v>541</v>
      </c>
      <c r="X178">
        <v>400</v>
      </c>
      <c r="Y178">
        <v>432</v>
      </c>
      <c r="Z178">
        <v>541</v>
      </c>
      <c r="AA178">
        <v>488</v>
      </c>
      <c r="AB178">
        <v>400</v>
      </c>
      <c r="AC178">
        <v>432</v>
      </c>
      <c r="AD178">
        <v>541</v>
      </c>
      <c r="AE178">
        <v>488</v>
      </c>
      <c r="AF178">
        <v>400</v>
      </c>
      <c r="AG178">
        <v>432</v>
      </c>
      <c r="AH178">
        <v>541</v>
      </c>
      <c r="AI178">
        <v>432</v>
      </c>
      <c r="AJ178">
        <v>400</v>
      </c>
      <c r="AK178">
        <v>432</v>
      </c>
      <c r="AL178">
        <v>541</v>
      </c>
      <c r="AM178">
        <v>400</v>
      </c>
      <c r="AN178">
        <v>432</v>
      </c>
      <c r="AO178">
        <v>541</v>
      </c>
      <c r="AP178">
        <f t="shared" si="2"/>
        <v>476</v>
      </c>
      <c r="AQ178">
        <v>476</v>
      </c>
      <c r="AR178">
        <v>476</v>
      </c>
      <c r="AS178">
        <v>476</v>
      </c>
      <c r="AU178" t="s">
        <v>4142</v>
      </c>
      <c r="AV178" t="s">
        <v>5658</v>
      </c>
      <c r="AW178">
        <v>98</v>
      </c>
    </row>
    <row r="179" spans="4:49" ht="13.5" customHeight="1">
      <c r="D179" t="s">
        <v>4143</v>
      </c>
      <c r="E179" t="s">
        <v>5597</v>
      </c>
      <c r="F179" t="s">
        <v>5666</v>
      </c>
      <c r="G179" s="126">
        <v>4.3</v>
      </c>
      <c r="H179">
        <v>400</v>
      </c>
      <c r="I179">
        <v>432</v>
      </c>
      <c r="J179">
        <v>541</v>
      </c>
      <c r="K179">
        <v>400</v>
      </c>
      <c r="L179">
        <v>432</v>
      </c>
      <c r="M179">
        <v>541</v>
      </c>
      <c r="N179">
        <v>488</v>
      </c>
      <c r="O179">
        <v>400</v>
      </c>
      <c r="P179">
        <v>432</v>
      </c>
      <c r="Q179">
        <v>541</v>
      </c>
      <c r="R179">
        <v>488</v>
      </c>
      <c r="S179">
        <v>400</v>
      </c>
      <c r="T179">
        <v>432</v>
      </c>
      <c r="U179">
        <v>541</v>
      </c>
      <c r="V179">
        <v>432</v>
      </c>
      <c r="W179">
        <v>541</v>
      </c>
      <c r="X179">
        <v>400</v>
      </c>
      <c r="Y179">
        <v>432</v>
      </c>
      <c r="Z179">
        <v>541</v>
      </c>
      <c r="AA179">
        <v>488</v>
      </c>
      <c r="AB179">
        <v>400</v>
      </c>
      <c r="AC179">
        <v>432</v>
      </c>
      <c r="AD179">
        <v>541</v>
      </c>
      <c r="AE179">
        <v>488</v>
      </c>
      <c r="AF179">
        <v>400</v>
      </c>
      <c r="AG179">
        <v>432</v>
      </c>
      <c r="AH179">
        <v>541</v>
      </c>
      <c r="AI179">
        <v>432</v>
      </c>
      <c r="AJ179">
        <v>400</v>
      </c>
      <c r="AK179">
        <v>432</v>
      </c>
      <c r="AL179">
        <v>541</v>
      </c>
      <c r="AM179">
        <v>400</v>
      </c>
      <c r="AN179">
        <v>432</v>
      </c>
      <c r="AO179">
        <v>541</v>
      </c>
      <c r="AP179">
        <f t="shared" si="2"/>
        <v>476</v>
      </c>
      <c r="AQ179">
        <v>476</v>
      </c>
      <c r="AR179">
        <v>476</v>
      </c>
      <c r="AS179">
        <v>476</v>
      </c>
      <c r="AU179" t="s">
        <v>4143</v>
      </c>
      <c r="AV179" t="s">
        <v>5658</v>
      </c>
      <c r="AW179">
        <v>98</v>
      </c>
    </row>
    <row r="180" spans="4:49" ht="13.5" customHeight="1">
      <c r="D180" t="s">
        <v>4148</v>
      </c>
      <c r="E180" t="s">
        <v>5597</v>
      </c>
      <c r="F180" t="s">
        <v>5667</v>
      </c>
      <c r="G180" s="126">
        <v>3.9</v>
      </c>
      <c r="H180">
        <v>374</v>
      </c>
      <c r="I180">
        <v>401</v>
      </c>
      <c r="J180">
        <v>501</v>
      </c>
      <c r="K180">
        <v>374</v>
      </c>
      <c r="L180">
        <v>401</v>
      </c>
      <c r="M180">
        <v>501</v>
      </c>
      <c r="N180">
        <v>451</v>
      </c>
      <c r="O180">
        <v>374</v>
      </c>
      <c r="P180">
        <v>401</v>
      </c>
      <c r="Q180">
        <v>501</v>
      </c>
      <c r="R180">
        <v>451</v>
      </c>
      <c r="S180">
        <v>374</v>
      </c>
      <c r="T180">
        <v>401</v>
      </c>
      <c r="U180">
        <v>501</v>
      </c>
      <c r="V180">
        <v>401</v>
      </c>
      <c r="W180">
        <v>501</v>
      </c>
      <c r="X180">
        <v>374</v>
      </c>
      <c r="Y180">
        <v>401</v>
      </c>
      <c r="Z180">
        <v>501</v>
      </c>
      <c r="AA180">
        <v>451</v>
      </c>
      <c r="AB180">
        <v>374</v>
      </c>
      <c r="AC180">
        <v>401</v>
      </c>
      <c r="AD180">
        <v>501</v>
      </c>
      <c r="AE180">
        <v>451</v>
      </c>
      <c r="AF180">
        <v>374</v>
      </c>
      <c r="AG180">
        <v>401</v>
      </c>
      <c r="AH180">
        <v>501</v>
      </c>
      <c r="AI180">
        <v>401</v>
      </c>
      <c r="AJ180">
        <v>374</v>
      </c>
      <c r="AK180">
        <v>401</v>
      </c>
      <c r="AL180">
        <v>501</v>
      </c>
      <c r="AM180">
        <v>374</v>
      </c>
      <c r="AN180">
        <v>401</v>
      </c>
      <c r="AO180">
        <v>501</v>
      </c>
      <c r="AP180">
        <f t="shared" si="2"/>
        <v>442</v>
      </c>
      <c r="AQ180">
        <v>442</v>
      </c>
      <c r="AR180">
        <v>442</v>
      </c>
      <c r="AS180">
        <v>442</v>
      </c>
      <c r="AU180" t="s">
        <v>4148</v>
      </c>
      <c r="AV180" t="s">
        <v>5658</v>
      </c>
      <c r="AW180">
        <v>99</v>
      </c>
    </row>
    <row r="181" spans="4:49" ht="13.5" customHeight="1">
      <c r="D181" t="s">
        <v>4149</v>
      </c>
      <c r="E181" t="s">
        <v>5597</v>
      </c>
      <c r="F181" t="s">
        <v>5667</v>
      </c>
      <c r="G181" s="126">
        <v>3.9</v>
      </c>
      <c r="H181">
        <v>374</v>
      </c>
      <c r="I181">
        <v>401</v>
      </c>
      <c r="J181">
        <v>501</v>
      </c>
      <c r="K181">
        <v>374</v>
      </c>
      <c r="L181">
        <v>401</v>
      </c>
      <c r="M181">
        <v>501</v>
      </c>
      <c r="N181">
        <v>451</v>
      </c>
      <c r="O181">
        <v>374</v>
      </c>
      <c r="P181">
        <v>401</v>
      </c>
      <c r="Q181">
        <v>501</v>
      </c>
      <c r="R181">
        <v>451</v>
      </c>
      <c r="S181">
        <v>374</v>
      </c>
      <c r="T181">
        <v>401</v>
      </c>
      <c r="U181">
        <v>501</v>
      </c>
      <c r="V181">
        <v>401</v>
      </c>
      <c r="W181">
        <v>501</v>
      </c>
      <c r="X181">
        <v>374</v>
      </c>
      <c r="Y181">
        <v>401</v>
      </c>
      <c r="Z181">
        <v>501</v>
      </c>
      <c r="AA181">
        <v>451</v>
      </c>
      <c r="AB181">
        <v>374</v>
      </c>
      <c r="AC181">
        <v>401</v>
      </c>
      <c r="AD181">
        <v>501</v>
      </c>
      <c r="AE181">
        <v>451</v>
      </c>
      <c r="AF181">
        <v>374</v>
      </c>
      <c r="AG181">
        <v>401</v>
      </c>
      <c r="AH181">
        <v>501</v>
      </c>
      <c r="AI181">
        <v>401</v>
      </c>
      <c r="AJ181">
        <v>374</v>
      </c>
      <c r="AK181">
        <v>401</v>
      </c>
      <c r="AL181">
        <v>501</v>
      </c>
      <c r="AM181">
        <v>374</v>
      </c>
      <c r="AN181">
        <v>401</v>
      </c>
      <c r="AO181">
        <v>501</v>
      </c>
      <c r="AP181">
        <f t="shared" si="2"/>
        <v>442</v>
      </c>
      <c r="AQ181">
        <v>442</v>
      </c>
      <c r="AR181">
        <v>442</v>
      </c>
      <c r="AS181">
        <v>442</v>
      </c>
      <c r="AU181" t="s">
        <v>4149</v>
      </c>
      <c r="AV181" t="s">
        <v>5658</v>
      </c>
      <c r="AW181">
        <v>99</v>
      </c>
    </row>
    <row r="182" spans="4:49" ht="13.5" customHeight="1">
      <c r="D182" t="s">
        <v>4146</v>
      </c>
      <c r="E182" t="s">
        <v>5597</v>
      </c>
      <c r="F182" t="s">
        <v>5668</v>
      </c>
      <c r="G182" s="126">
        <v>4.3999999999999995</v>
      </c>
      <c r="H182">
        <v>410</v>
      </c>
      <c r="I182">
        <v>443</v>
      </c>
      <c r="J182">
        <v>555</v>
      </c>
      <c r="K182">
        <v>410</v>
      </c>
      <c r="L182">
        <v>443</v>
      </c>
      <c r="M182">
        <v>555</v>
      </c>
      <c r="N182">
        <v>500</v>
      </c>
      <c r="O182">
        <v>410</v>
      </c>
      <c r="P182">
        <v>443</v>
      </c>
      <c r="Q182">
        <v>555</v>
      </c>
      <c r="R182">
        <v>500</v>
      </c>
      <c r="S182">
        <v>410</v>
      </c>
      <c r="T182">
        <v>443</v>
      </c>
      <c r="U182">
        <v>555</v>
      </c>
      <c r="V182">
        <v>443</v>
      </c>
      <c r="W182">
        <v>555</v>
      </c>
      <c r="X182">
        <v>410</v>
      </c>
      <c r="Y182">
        <v>443</v>
      </c>
      <c r="Z182">
        <v>555</v>
      </c>
      <c r="AA182">
        <v>500</v>
      </c>
      <c r="AB182">
        <v>410</v>
      </c>
      <c r="AC182">
        <v>443</v>
      </c>
      <c r="AD182">
        <v>555</v>
      </c>
      <c r="AE182">
        <v>500</v>
      </c>
      <c r="AF182">
        <v>410</v>
      </c>
      <c r="AG182">
        <v>443</v>
      </c>
      <c r="AH182">
        <v>555</v>
      </c>
      <c r="AI182">
        <v>443</v>
      </c>
      <c r="AJ182">
        <v>410</v>
      </c>
      <c r="AK182">
        <v>443</v>
      </c>
      <c r="AL182">
        <v>555</v>
      </c>
      <c r="AM182">
        <v>410</v>
      </c>
      <c r="AN182">
        <v>443</v>
      </c>
      <c r="AO182">
        <v>555</v>
      </c>
      <c r="AP182">
        <f t="shared" si="2"/>
        <v>488</v>
      </c>
      <c r="AQ182">
        <v>488</v>
      </c>
      <c r="AR182">
        <v>488</v>
      </c>
      <c r="AS182">
        <v>488</v>
      </c>
      <c r="AU182" t="s">
        <v>4146</v>
      </c>
      <c r="AV182" t="s">
        <v>5658</v>
      </c>
      <c r="AW182">
        <v>100</v>
      </c>
    </row>
    <row r="183" spans="4:49" ht="13.5" customHeight="1">
      <c r="D183" t="s">
        <v>4147</v>
      </c>
      <c r="E183" t="s">
        <v>5597</v>
      </c>
      <c r="F183" t="s">
        <v>5668</v>
      </c>
      <c r="G183" s="126">
        <v>4.3999999999999995</v>
      </c>
      <c r="H183">
        <v>410</v>
      </c>
      <c r="I183">
        <v>443</v>
      </c>
      <c r="J183">
        <v>555</v>
      </c>
      <c r="K183">
        <v>410</v>
      </c>
      <c r="L183">
        <v>443</v>
      </c>
      <c r="M183">
        <v>555</v>
      </c>
      <c r="N183">
        <v>500</v>
      </c>
      <c r="O183">
        <v>410</v>
      </c>
      <c r="P183">
        <v>443</v>
      </c>
      <c r="Q183">
        <v>555</v>
      </c>
      <c r="R183">
        <v>500</v>
      </c>
      <c r="S183">
        <v>410</v>
      </c>
      <c r="T183">
        <v>443</v>
      </c>
      <c r="U183">
        <v>555</v>
      </c>
      <c r="V183">
        <v>443</v>
      </c>
      <c r="W183">
        <v>555</v>
      </c>
      <c r="X183">
        <v>410</v>
      </c>
      <c r="Y183">
        <v>443</v>
      </c>
      <c r="Z183">
        <v>555</v>
      </c>
      <c r="AA183">
        <v>500</v>
      </c>
      <c r="AB183">
        <v>410</v>
      </c>
      <c r="AC183">
        <v>443</v>
      </c>
      <c r="AD183">
        <v>555</v>
      </c>
      <c r="AE183">
        <v>500</v>
      </c>
      <c r="AF183">
        <v>410</v>
      </c>
      <c r="AG183">
        <v>443</v>
      </c>
      <c r="AH183">
        <v>555</v>
      </c>
      <c r="AI183">
        <v>443</v>
      </c>
      <c r="AJ183">
        <v>410</v>
      </c>
      <c r="AK183">
        <v>443</v>
      </c>
      <c r="AL183">
        <v>555</v>
      </c>
      <c r="AM183">
        <v>410</v>
      </c>
      <c r="AN183">
        <v>443</v>
      </c>
      <c r="AO183">
        <v>555</v>
      </c>
      <c r="AP183">
        <f t="shared" si="2"/>
        <v>488</v>
      </c>
      <c r="AQ183">
        <v>488</v>
      </c>
      <c r="AR183">
        <v>488</v>
      </c>
      <c r="AS183">
        <v>488</v>
      </c>
      <c r="AU183" t="s">
        <v>4147</v>
      </c>
      <c r="AV183" t="s">
        <v>5658</v>
      </c>
      <c r="AW183">
        <v>100</v>
      </c>
    </row>
    <row r="184" spans="4:49" ht="13.5" customHeight="1">
      <c r="D184" t="s">
        <v>4152</v>
      </c>
      <c r="E184" t="s">
        <v>5597</v>
      </c>
      <c r="F184" t="s">
        <v>5669</v>
      </c>
      <c r="G184" s="126">
        <v>4</v>
      </c>
      <c r="H184">
        <v>389</v>
      </c>
      <c r="I184">
        <v>418</v>
      </c>
      <c r="J184">
        <v>523</v>
      </c>
      <c r="K184">
        <v>389</v>
      </c>
      <c r="L184">
        <v>418</v>
      </c>
      <c r="M184">
        <v>523</v>
      </c>
      <c r="N184">
        <v>471</v>
      </c>
      <c r="O184">
        <v>389</v>
      </c>
      <c r="P184">
        <v>418</v>
      </c>
      <c r="Q184">
        <v>523</v>
      </c>
      <c r="R184">
        <v>471</v>
      </c>
      <c r="S184">
        <v>389</v>
      </c>
      <c r="T184">
        <v>418</v>
      </c>
      <c r="U184">
        <v>523</v>
      </c>
      <c r="V184">
        <v>418</v>
      </c>
      <c r="W184">
        <v>523</v>
      </c>
      <c r="X184">
        <v>389</v>
      </c>
      <c r="Y184">
        <v>418</v>
      </c>
      <c r="Z184">
        <v>523</v>
      </c>
      <c r="AA184">
        <v>471</v>
      </c>
      <c r="AB184">
        <v>389</v>
      </c>
      <c r="AC184">
        <v>418</v>
      </c>
      <c r="AD184">
        <v>523</v>
      </c>
      <c r="AE184">
        <v>471</v>
      </c>
      <c r="AF184">
        <v>389</v>
      </c>
      <c r="AG184">
        <v>418</v>
      </c>
      <c r="AH184">
        <v>523</v>
      </c>
      <c r="AI184">
        <v>418</v>
      </c>
      <c r="AJ184">
        <v>389</v>
      </c>
      <c r="AK184">
        <v>418</v>
      </c>
      <c r="AL184">
        <v>523</v>
      </c>
      <c r="AM184">
        <v>389</v>
      </c>
      <c r="AN184">
        <v>418</v>
      </c>
      <c r="AO184">
        <v>523</v>
      </c>
      <c r="AP184">
        <f t="shared" si="2"/>
        <v>460</v>
      </c>
      <c r="AQ184">
        <v>460</v>
      </c>
      <c r="AR184">
        <v>460</v>
      </c>
      <c r="AS184">
        <v>460</v>
      </c>
      <c r="AU184" t="s">
        <v>4152</v>
      </c>
      <c r="AV184" t="s">
        <v>5658</v>
      </c>
      <c r="AW184">
        <v>101</v>
      </c>
    </row>
    <row r="185" spans="4:49" ht="13.5" customHeight="1">
      <c r="D185" t="s">
        <v>4153</v>
      </c>
      <c r="E185" t="s">
        <v>5597</v>
      </c>
      <c r="F185" t="s">
        <v>5669</v>
      </c>
      <c r="G185" s="126">
        <v>4</v>
      </c>
      <c r="H185">
        <v>389</v>
      </c>
      <c r="I185">
        <v>418</v>
      </c>
      <c r="J185">
        <v>523</v>
      </c>
      <c r="K185">
        <v>389</v>
      </c>
      <c r="L185">
        <v>418</v>
      </c>
      <c r="M185">
        <v>523</v>
      </c>
      <c r="N185">
        <v>471</v>
      </c>
      <c r="O185">
        <v>389</v>
      </c>
      <c r="P185">
        <v>418</v>
      </c>
      <c r="Q185">
        <v>523</v>
      </c>
      <c r="R185">
        <v>471</v>
      </c>
      <c r="S185">
        <v>389</v>
      </c>
      <c r="T185">
        <v>418</v>
      </c>
      <c r="U185">
        <v>523</v>
      </c>
      <c r="V185">
        <v>418</v>
      </c>
      <c r="W185">
        <v>523</v>
      </c>
      <c r="X185">
        <v>389</v>
      </c>
      <c r="Y185">
        <v>418</v>
      </c>
      <c r="Z185">
        <v>523</v>
      </c>
      <c r="AA185">
        <v>471</v>
      </c>
      <c r="AB185">
        <v>389</v>
      </c>
      <c r="AC185">
        <v>418</v>
      </c>
      <c r="AD185">
        <v>523</v>
      </c>
      <c r="AE185">
        <v>471</v>
      </c>
      <c r="AF185">
        <v>389</v>
      </c>
      <c r="AG185">
        <v>418</v>
      </c>
      <c r="AH185">
        <v>523</v>
      </c>
      <c r="AI185">
        <v>418</v>
      </c>
      <c r="AJ185">
        <v>389</v>
      </c>
      <c r="AK185">
        <v>418</v>
      </c>
      <c r="AL185">
        <v>523</v>
      </c>
      <c r="AM185">
        <v>389</v>
      </c>
      <c r="AN185">
        <v>418</v>
      </c>
      <c r="AO185">
        <v>523</v>
      </c>
      <c r="AP185">
        <f t="shared" si="2"/>
        <v>460</v>
      </c>
      <c r="AQ185">
        <v>460</v>
      </c>
      <c r="AR185">
        <v>460</v>
      </c>
      <c r="AS185">
        <v>460</v>
      </c>
      <c r="AU185" t="s">
        <v>4153</v>
      </c>
      <c r="AV185" t="s">
        <v>5658</v>
      </c>
      <c r="AW185">
        <v>101</v>
      </c>
    </row>
    <row r="186" spans="4:49" ht="13.5" customHeight="1">
      <c r="D186" t="s">
        <v>4150</v>
      </c>
      <c r="E186" t="s">
        <v>5597</v>
      </c>
      <c r="F186" t="s">
        <v>5670</v>
      </c>
      <c r="G186" s="126">
        <v>4.5</v>
      </c>
      <c r="H186">
        <v>426</v>
      </c>
      <c r="I186">
        <v>461</v>
      </c>
      <c r="J186">
        <v>577</v>
      </c>
      <c r="K186">
        <v>426</v>
      </c>
      <c r="L186">
        <v>461</v>
      </c>
      <c r="M186">
        <v>577</v>
      </c>
      <c r="N186">
        <v>520</v>
      </c>
      <c r="O186">
        <v>426</v>
      </c>
      <c r="P186">
        <v>461</v>
      </c>
      <c r="Q186">
        <v>577</v>
      </c>
      <c r="R186">
        <v>520</v>
      </c>
      <c r="S186">
        <v>426</v>
      </c>
      <c r="T186">
        <v>461</v>
      </c>
      <c r="U186">
        <v>577</v>
      </c>
      <c r="V186">
        <v>461</v>
      </c>
      <c r="W186">
        <v>577</v>
      </c>
      <c r="X186">
        <v>426</v>
      </c>
      <c r="Y186">
        <v>461</v>
      </c>
      <c r="Z186">
        <v>577</v>
      </c>
      <c r="AA186">
        <v>520</v>
      </c>
      <c r="AB186">
        <v>426</v>
      </c>
      <c r="AC186">
        <v>461</v>
      </c>
      <c r="AD186">
        <v>577</v>
      </c>
      <c r="AE186">
        <v>520</v>
      </c>
      <c r="AF186">
        <v>426</v>
      </c>
      <c r="AG186">
        <v>461</v>
      </c>
      <c r="AH186">
        <v>577</v>
      </c>
      <c r="AI186">
        <v>461</v>
      </c>
      <c r="AJ186">
        <v>426</v>
      </c>
      <c r="AK186">
        <v>461</v>
      </c>
      <c r="AL186">
        <v>577</v>
      </c>
      <c r="AM186">
        <v>426</v>
      </c>
      <c r="AN186">
        <v>461</v>
      </c>
      <c r="AO186">
        <v>577</v>
      </c>
      <c r="AP186">
        <f t="shared" si="2"/>
        <v>508</v>
      </c>
      <c r="AQ186">
        <v>508</v>
      </c>
      <c r="AR186">
        <v>508</v>
      </c>
      <c r="AS186">
        <v>508</v>
      </c>
      <c r="AU186" t="s">
        <v>4150</v>
      </c>
      <c r="AV186" t="s">
        <v>5658</v>
      </c>
      <c r="AW186">
        <v>102</v>
      </c>
    </row>
    <row r="187" spans="4:49" ht="13.5" customHeight="1">
      <c r="D187" t="s">
        <v>4151</v>
      </c>
      <c r="E187" t="s">
        <v>5597</v>
      </c>
      <c r="F187" t="s">
        <v>5670</v>
      </c>
      <c r="G187" s="126">
        <v>4.5</v>
      </c>
      <c r="H187">
        <v>426</v>
      </c>
      <c r="I187">
        <v>461</v>
      </c>
      <c r="J187">
        <v>577</v>
      </c>
      <c r="K187">
        <v>426</v>
      </c>
      <c r="L187">
        <v>461</v>
      </c>
      <c r="M187">
        <v>577</v>
      </c>
      <c r="N187">
        <v>520</v>
      </c>
      <c r="O187">
        <v>426</v>
      </c>
      <c r="P187">
        <v>461</v>
      </c>
      <c r="Q187">
        <v>577</v>
      </c>
      <c r="R187">
        <v>520</v>
      </c>
      <c r="S187">
        <v>426</v>
      </c>
      <c r="T187">
        <v>461</v>
      </c>
      <c r="U187">
        <v>577</v>
      </c>
      <c r="V187">
        <v>461</v>
      </c>
      <c r="W187">
        <v>577</v>
      </c>
      <c r="X187">
        <v>426</v>
      </c>
      <c r="Y187">
        <v>461</v>
      </c>
      <c r="Z187">
        <v>577</v>
      </c>
      <c r="AA187">
        <v>520</v>
      </c>
      <c r="AB187">
        <v>426</v>
      </c>
      <c r="AC187">
        <v>461</v>
      </c>
      <c r="AD187">
        <v>577</v>
      </c>
      <c r="AE187">
        <v>520</v>
      </c>
      <c r="AF187">
        <v>426</v>
      </c>
      <c r="AG187">
        <v>461</v>
      </c>
      <c r="AH187">
        <v>577</v>
      </c>
      <c r="AI187">
        <v>461</v>
      </c>
      <c r="AJ187">
        <v>426</v>
      </c>
      <c r="AK187">
        <v>461</v>
      </c>
      <c r="AL187">
        <v>577</v>
      </c>
      <c r="AM187">
        <v>426</v>
      </c>
      <c r="AN187">
        <v>461</v>
      </c>
      <c r="AO187">
        <v>577</v>
      </c>
      <c r="AP187">
        <f t="shared" si="2"/>
        <v>508</v>
      </c>
      <c r="AQ187">
        <v>508</v>
      </c>
      <c r="AR187">
        <v>508</v>
      </c>
      <c r="AS187">
        <v>508</v>
      </c>
      <c r="AU187" t="s">
        <v>4151</v>
      </c>
      <c r="AV187" t="s">
        <v>5658</v>
      </c>
      <c r="AW187">
        <v>102</v>
      </c>
    </row>
    <row r="188" spans="4:49" ht="13.5" customHeight="1">
      <c r="D188" t="s">
        <v>535</v>
      </c>
      <c r="E188" t="s">
        <v>5597</v>
      </c>
      <c r="F188" t="s">
        <v>654</v>
      </c>
      <c r="G188" s="126">
        <v>3.5</v>
      </c>
      <c r="H188">
        <v>323</v>
      </c>
      <c r="I188">
        <v>362</v>
      </c>
      <c r="J188">
        <v>389</v>
      </c>
      <c r="K188">
        <v>323</v>
      </c>
      <c r="L188">
        <v>362</v>
      </c>
      <c r="M188">
        <v>389</v>
      </c>
      <c r="N188">
        <v>378</v>
      </c>
      <c r="O188">
        <v>323</v>
      </c>
      <c r="P188">
        <v>362</v>
      </c>
      <c r="Q188">
        <v>389</v>
      </c>
      <c r="R188">
        <v>378</v>
      </c>
      <c r="S188">
        <v>323</v>
      </c>
      <c r="T188">
        <v>362</v>
      </c>
      <c r="U188">
        <v>389</v>
      </c>
      <c r="V188">
        <v>362</v>
      </c>
      <c r="W188">
        <v>389</v>
      </c>
      <c r="X188">
        <v>323</v>
      </c>
      <c r="Y188">
        <v>362</v>
      </c>
      <c r="Z188">
        <v>389</v>
      </c>
      <c r="AA188">
        <v>378</v>
      </c>
      <c r="AB188">
        <v>323</v>
      </c>
      <c r="AC188">
        <v>362</v>
      </c>
      <c r="AD188">
        <v>389</v>
      </c>
      <c r="AE188">
        <v>378</v>
      </c>
      <c r="AF188">
        <v>323</v>
      </c>
      <c r="AG188">
        <v>362</v>
      </c>
      <c r="AH188">
        <v>389</v>
      </c>
      <c r="AI188">
        <v>362</v>
      </c>
      <c r="AJ188">
        <v>323</v>
      </c>
      <c r="AK188">
        <v>362</v>
      </c>
      <c r="AL188">
        <v>389</v>
      </c>
      <c r="AM188">
        <v>323</v>
      </c>
      <c r="AN188">
        <v>362</v>
      </c>
      <c r="AO188">
        <v>389</v>
      </c>
      <c r="AP188">
        <f t="shared" si="2"/>
        <v>399</v>
      </c>
      <c r="AQ188">
        <v>399</v>
      </c>
      <c r="AR188">
        <v>399</v>
      </c>
      <c r="AS188">
        <v>399</v>
      </c>
      <c r="AU188" t="s">
        <v>535</v>
      </c>
      <c r="AV188" t="s">
        <v>5658</v>
      </c>
      <c r="AW188">
        <v>103</v>
      </c>
    </row>
    <row r="189" spans="4:49" ht="13.5" customHeight="1">
      <c r="D189" t="s">
        <v>3482</v>
      </c>
      <c r="E189" t="s">
        <v>5597</v>
      </c>
      <c r="F189" t="s">
        <v>654</v>
      </c>
      <c r="G189" s="126">
        <v>3.5</v>
      </c>
      <c r="H189">
        <v>323</v>
      </c>
      <c r="I189">
        <v>362</v>
      </c>
      <c r="J189">
        <v>389</v>
      </c>
      <c r="K189">
        <v>323</v>
      </c>
      <c r="L189">
        <v>362</v>
      </c>
      <c r="M189">
        <v>389</v>
      </c>
      <c r="N189">
        <v>378</v>
      </c>
      <c r="O189">
        <v>323</v>
      </c>
      <c r="P189">
        <v>362</v>
      </c>
      <c r="Q189">
        <v>389</v>
      </c>
      <c r="R189">
        <v>378</v>
      </c>
      <c r="S189">
        <v>323</v>
      </c>
      <c r="T189">
        <v>362</v>
      </c>
      <c r="U189">
        <v>389</v>
      </c>
      <c r="V189">
        <v>362</v>
      </c>
      <c r="W189">
        <v>389</v>
      </c>
      <c r="X189">
        <v>323</v>
      </c>
      <c r="Y189">
        <v>362</v>
      </c>
      <c r="Z189">
        <v>389</v>
      </c>
      <c r="AA189">
        <v>378</v>
      </c>
      <c r="AB189">
        <v>323</v>
      </c>
      <c r="AC189">
        <v>362</v>
      </c>
      <c r="AD189">
        <v>389</v>
      </c>
      <c r="AE189">
        <v>378</v>
      </c>
      <c r="AF189">
        <v>323</v>
      </c>
      <c r="AG189">
        <v>362</v>
      </c>
      <c r="AH189">
        <v>389</v>
      </c>
      <c r="AI189">
        <v>362</v>
      </c>
      <c r="AJ189">
        <v>323</v>
      </c>
      <c r="AK189">
        <v>362</v>
      </c>
      <c r="AL189">
        <v>389</v>
      </c>
      <c r="AM189">
        <v>323</v>
      </c>
      <c r="AN189">
        <v>362</v>
      </c>
      <c r="AO189">
        <v>389</v>
      </c>
      <c r="AP189">
        <f t="shared" si="2"/>
        <v>399</v>
      </c>
      <c r="AQ189">
        <v>399</v>
      </c>
      <c r="AR189">
        <v>399</v>
      </c>
      <c r="AS189">
        <v>399</v>
      </c>
      <c r="AU189" t="s">
        <v>3482</v>
      </c>
      <c r="AV189" t="s">
        <v>5658</v>
      </c>
      <c r="AW189">
        <v>103</v>
      </c>
    </row>
    <row r="190" spans="4:49" ht="13.5" customHeight="1">
      <c r="D190" t="s">
        <v>536</v>
      </c>
      <c r="E190" t="s">
        <v>5597</v>
      </c>
      <c r="F190" t="s">
        <v>654</v>
      </c>
      <c r="G190" s="126">
        <v>3.8000000000000003</v>
      </c>
      <c r="H190">
        <v>344</v>
      </c>
      <c r="I190">
        <v>387</v>
      </c>
      <c r="J190">
        <v>414</v>
      </c>
      <c r="K190">
        <v>344</v>
      </c>
      <c r="L190">
        <v>387</v>
      </c>
      <c r="M190">
        <v>414</v>
      </c>
      <c r="N190">
        <v>403</v>
      </c>
      <c r="O190">
        <v>344</v>
      </c>
      <c r="P190">
        <v>387</v>
      </c>
      <c r="Q190">
        <v>414</v>
      </c>
      <c r="R190">
        <v>403</v>
      </c>
      <c r="S190">
        <v>344</v>
      </c>
      <c r="T190">
        <v>387</v>
      </c>
      <c r="U190">
        <v>414</v>
      </c>
      <c r="V190">
        <v>387</v>
      </c>
      <c r="W190">
        <v>414</v>
      </c>
      <c r="X190">
        <v>344</v>
      </c>
      <c r="Y190">
        <v>387</v>
      </c>
      <c r="Z190">
        <v>414</v>
      </c>
      <c r="AA190">
        <v>403</v>
      </c>
      <c r="AB190">
        <v>344</v>
      </c>
      <c r="AC190">
        <v>387</v>
      </c>
      <c r="AD190">
        <v>414</v>
      </c>
      <c r="AE190">
        <v>403</v>
      </c>
      <c r="AF190">
        <v>344</v>
      </c>
      <c r="AG190">
        <v>387</v>
      </c>
      <c r="AH190">
        <v>414</v>
      </c>
      <c r="AI190">
        <v>387</v>
      </c>
      <c r="AJ190">
        <v>344</v>
      </c>
      <c r="AK190">
        <v>387</v>
      </c>
      <c r="AL190">
        <v>414</v>
      </c>
      <c r="AM190">
        <v>344</v>
      </c>
      <c r="AN190">
        <v>387</v>
      </c>
      <c r="AO190">
        <v>414</v>
      </c>
      <c r="AP190">
        <f t="shared" si="2"/>
        <v>426</v>
      </c>
      <c r="AQ190">
        <v>426</v>
      </c>
      <c r="AR190">
        <v>426</v>
      </c>
      <c r="AS190">
        <v>426</v>
      </c>
      <c r="AU190" t="s">
        <v>536</v>
      </c>
      <c r="AV190" t="s">
        <v>5658</v>
      </c>
      <c r="AW190">
        <v>104</v>
      </c>
    </row>
    <row r="191" spans="4:49" ht="13.5" customHeight="1">
      <c r="D191" t="s">
        <v>3483</v>
      </c>
      <c r="E191" t="s">
        <v>5597</v>
      </c>
      <c r="F191" t="s">
        <v>654</v>
      </c>
      <c r="G191" s="126">
        <v>3.8000000000000003</v>
      </c>
      <c r="H191">
        <v>344</v>
      </c>
      <c r="I191">
        <v>387</v>
      </c>
      <c r="J191">
        <v>414</v>
      </c>
      <c r="K191">
        <v>344</v>
      </c>
      <c r="L191">
        <v>387</v>
      </c>
      <c r="M191">
        <v>414</v>
      </c>
      <c r="N191">
        <v>403</v>
      </c>
      <c r="O191">
        <v>344</v>
      </c>
      <c r="P191">
        <v>387</v>
      </c>
      <c r="Q191">
        <v>414</v>
      </c>
      <c r="R191">
        <v>403</v>
      </c>
      <c r="S191">
        <v>344</v>
      </c>
      <c r="T191">
        <v>387</v>
      </c>
      <c r="U191">
        <v>414</v>
      </c>
      <c r="V191">
        <v>387</v>
      </c>
      <c r="W191">
        <v>414</v>
      </c>
      <c r="X191">
        <v>344</v>
      </c>
      <c r="Y191">
        <v>387</v>
      </c>
      <c r="Z191">
        <v>414</v>
      </c>
      <c r="AA191">
        <v>403</v>
      </c>
      <c r="AB191">
        <v>344</v>
      </c>
      <c r="AC191">
        <v>387</v>
      </c>
      <c r="AD191">
        <v>414</v>
      </c>
      <c r="AE191">
        <v>403</v>
      </c>
      <c r="AF191">
        <v>344</v>
      </c>
      <c r="AG191">
        <v>387</v>
      </c>
      <c r="AH191">
        <v>414</v>
      </c>
      <c r="AI191">
        <v>387</v>
      </c>
      <c r="AJ191">
        <v>344</v>
      </c>
      <c r="AK191">
        <v>387</v>
      </c>
      <c r="AL191">
        <v>414</v>
      </c>
      <c r="AM191">
        <v>344</v>
      </c>
      <c r="AN191">
        <v>387</v>
      </c>
      <c r="AO191">
        <v>414</v>
      </c>
      <c r="AP191">
        <f t="shared" si="2"/>
        <v>426</v>
      </c>
      <c r="AQ191">
        <v>426</v>
      </c>
      <c r="AR191">
        <v>426</v>
      </c>
      <c r="AS191">
        <v>426</v>
      </c>
      <c r="AU191" t="s">
        <v>3483</v>
      </c>
      <c r="AV191" t="s">
        <v>5658</v>
      </c>
      <c r="AW191">
        <v>104</v>
      </c>
    </row>
    <row r="192" spans="4:49" ht="13.5" customHeight="1">
      <c r="D192" t="s">
        <v>3036</v>
      </c>
      <c r="E192" t="s">
        <v>5597</v>
      </c>
      <c r="F192" t="s">
        <v>654</v>
      </c>
      <c r="G192" s="126">
        <v>3.9</v>
      </c>
      <c r="H192">
        <v>350</v>
      </c>
      <c r="I192">
        <v>394</v>
      </c>
      <c r="J192">
        <v>421</v>
      </c>
      <c r="K192">
        <v>350</v>
      </c>
      <c r="L192">
        <v>394</v>
      </c>
      <c r="M192">
        <v>421</v>
      </c>
      <c r="N192">
        <v>409</v>
      </c>
      <c r="O192">
        <v>350</v>
      </c>
      <c r="P192">
        <v>394</v>
      </c>
      <c r="Q192">
        <v>421</v>
      </c>
      <c r="R192">
        <v>409</v>
      </c>
      <c r="S192">
        <v>350</v>
      </c>
      <c r="T192">
        <v>394</v>
      </c>
      <c r="U192">
        <v>421</v>
      </c>
      <c r="V192">
        <v>394</v>
      </c>
      <c r="W192">
        <v>421</v>
      </c>
      <c r="X192">
        <v>350</v>
      </c>
      <c r="Y192">
        <v>394</v>
      </c>
      <c r="Z192">
        <v>421</v>
      </c>
      <c r="AA192">
        <v>409</v>
      </c>
      <c r="AB192">
        <v>350</v>
      </c>
      <c r="AC192">
        <v>394</v>
      </c>
      <c r="AD192">
        <v>421</v>
      </c>
      <c r="AE192">
        <v>409</v>
      </c>
      <c r="AF192">
        <v>350</v>
      </c>
      <c r="AG192">
        <v>394</v>
      </c>
      <c r="AH192">
        <v>421</v>
      </c>
      <c r="AI192">
        <v>394</v>
      </c>
      <c r="AJ192">
        <v>350</v>
      </c>
      <c r="AK192">
        <v>394</v>
      </c>
      <c r="AL192">
        <v>421</v>
      </c>
      <c r="AM192">
        <v>350</v>
      </c>
      <c r="AN192">
        <v>394</v>
      </c>
      <c r="AO192">
        <v>421</v>
      </c>
      <c r="AP192">
        <f t="shared" si="2"/>
        <v>434</v>
      </c>
      <c r="AQ192">
        <v>434</v>
      </c>
      <c r="AR192">
        <v>434</v>
      </c>
      <c r="AS192">
        <v>434</v>
      </c>
      <c r="AU192" t="s">
        <v>3036</v>
      </c>
      <c r="AV192" t="s">
        <v>5658</v>
      </c>
      <c r="AW192">
        <v>105</v>
      </c>
    </row>
    <row r="193" spans="4:49" ht="13.5" customHeight="1">
      <c r="D193" t="s">
        <v>3484</v>
      </c>
      <c r="E193" t="s">
        <v>5597</v>
      </c>
      <c r="F193" t="s">
        <v>654</v>
      </c>
      <c r="G193" s="126">
        <v>3.9</v>
      </c>
      <c r="H193">
        <v>350</v>
      </c>
      <c r="I193">
        <v>394</v>
      </c>
      <c r="J193">
        <v>421</v>
      </c>
      <c r="K193">
        <v>350</v>
      </c>
      <c r="L193">
        <v>394</v>
      </c>
      <c r="M193">
        <v>421</v>
      </c>
      <c r="N193">
        <v>409</v>
      </c>
      <c r="O193">
        <v>350</v>
      </c>
      <c r="P193">
        <v>394</v>
      </c>
      <c r="Q193">
        <v>421</v>
      </c>
      <c r="R193">
        <v>409</v>
      </c>
      <c r="S193">
        <v>350</v>
      </c>
      <c r="T193">
        <v>394</v>
      </c>
      <c r="U193">
        <v>421</v>
      </c>
      <c r="V193">
        <v>394</v>
      </c>
      <c r="W193">
        <v>421</v>
      </c>
      <c r="X193">
        <v>350</v>
      </c>
      <c r="Y193">
        <v>394</v>
      </c>
      <c r="Z193">
        <v>421</v>
      </c>
      <c r="AA193">
        <v>409</v>
      </c>
      <c r="AB193">
        <v>350</v>
      </c>
      <c r="AC193">
        <v>394</v>
      </c>
      <c r="AD193">
        <v>421</v>
      </c>
      <c r="AE193">
        <v>409</v>
      </c>
      <c r="AF193">
        <v>350</v>
      </c>
      <c r="AG193">
        <v>394</v>
      </c>
      <c r="AH193">
        <v>421</v>
      </c>
      <c r="AI193">
        <v>394</v>
      </c>
      <c r="AJ193">
        <v>350</v>
      </c>
      <c r="AK193">
        <v>394</v>
      </c>
      <c r="AL193">
        <v>421</v>
      </c>
      <c r="AM193">
        <v>350</v>
      </c>
      <c r="AN193">
        <v>394</v>
      </c>
      <c r="AO193">
        <v>421</v>
      </c>
      <c r="AP193">
        <f t="shared" si="2"/>
        <v>434</v>
      </c>
      <c r="AQ193">
        <v>434</v>
      </c>
      <c r="AR193">
        <v>434</v>
      </c>
      <c r="AS193">
        <v>434</v>
      </c>
      <c r="AU193" t="s">
        <v>3484</v>
      </c>
      <c r="AV193" t="s">
        <v>5658</v>
      </c>
      <c r="AW193">
        <v>105</v>
      </c>
    </row>
    <row r="194" spans="4:49" ht="13.5" customHeight="1">
      <c r="D194" t="s">
        <v>537</v>
      </c>
      <c r="E194" t="s">
        <v>5597</v>
      </c>
      <c r="F194" t="s">
        <v>654</v>
      </c>
      <c r="G194" s="126">
        <v>4</v>
      </c>
      <c r="H194">
        <v>364</v>
      </c>
      <c r="I194">
        <v>409</v>
      </c>
      <c r="J194">
        <v>438</v>
      </c>
      <c r="K194">
        <v>364</v>
      </c>
      <c r="L194">
        <v>409</v>
      </c>
      <c r="M194">
        <v>438</v>
      </c>
      <c r="N194">
        <v>427</v>
      </c>
      <c r="O194">
        <v>364</v>
      </c>
      <c r="P194">
        <v>409</v>
      </c>
      <c r="Q194">
        <v>438</v>
      </c>
      <c r="R194">
        <v>427</v>
      </c>
      <c r="S194">
        <v>364</v>
      </c>
      <c r="T194">
        <v>409</v>
      </c>
      <c r="U194">
        <v>438</v>
      </c>
      <c r="V194">
        <v>409</v>
      </c>
      <c r="W194">
        <v>438</v>
      </c>
      <c r="X194">
        <v>364</v>
      </c>
      <c r="Y194">
        <v>409</v>
      </c>
      <c r="Z194">
        <v>438</v>
      </c>
      <c r="AA194">
        <v>427</v>
      </c>
      <c r="AB194">
        <v>364</v>
      </c>
      <c r="AC194">
        <v>409</v>
      </c>
      <c r="AD194">
        <v>438</v>
      </c>
      <c r="AE194">
        <v>427</v>
      </c>
      <c r="AF194">
        <v>364</v>
      </c>
      <c r="AG194">
        <v>409</v>
      </c>
      <c r="AH194">
        <v>438</v>
      </c>
      <c r="AI194">
        <v>409</v>
      </c>
      <c r="AJ194">
        <v>364</v>
      </c>
      <c r="AK194">
        <v>409</v>
      </c>
      <c r="AL194">
        <v>438</v>
      </c>
      <c r="AM194">
        <v>364</v>
      </c>
      <c r="AN194">
        <v>409</v>
      </c>
      <c r="AO194">
        <v>438</v>
      </c>
      <c r="AP194">
        <f t="shared" si="2"/>
        <v>450</v>
      </c>
      <c r="AQ194">
        <v>450</v>
      </c>
      <c r="AR194">
        <v>450</v>
      </c>
      <c r="AS194">
        <v>450</v>
      </c>
      <c r="AU194" t="s">
        <v>537</v>
      </c>
      <c r="AV194" t="s">
        <v>5658</v>
      </c>
      <c r="AW194">
        <v>106</v>
      </c>
    </row>
    <row r="195" spans="4:49" ht="13.5" customHeight="1">
      <c r="D195" t="s">
        <v>3485</v>
      </c>
      <c r="E195" t="s">
        <v>5597</v>
      </c>
      <c r="F195" t="s">
        <v>654</v>
      </c>
      <c r="G195" s="126">
        <v>4</v>
      </c>
      <c r="H195">
        <v>364</v>
      </c>
      <c r="I195">
        <v>409</v>
      </c>
      <c r="J195">
        <v>438</v>
      </c>
      <c r="K195">
        <v>364</v>
      </c>
      <c r="L195">
        <v>409</v>
      </c>
      <c r="M195">
        <v>438</v>
      </c>
      <c r="N195">
        <v>427</v>
      </c>
      <c r="O195">
        <v>364</v>
      </c>
      <c r="P195">
        <v>409</v>
      </c>
      <c r="Q195">
        <v>438</v>
      </c>
      <c r="R195">
        <v>427</v>
      </c>
      <c r="S195">
        <v>364</v>
      </c>
      <c r="T195">
        <v>409</v>
      </c>
      <c r="U195">
        <v>438</v>
      </c>
      <c r="V195">
        <v>409</v>
      </c>
      <c r="W195">
        <v>438</v>
      </c>
      <c r="X195">
        <v>364</v>
      </c>
      <c r="Y195">
        <v>409</v>
      </c>
      <c r="Z195">
        <v>438</v>
      </c>
      <c r="AA195">
        <v>427</v>
      </c>
      <c r="AB195">
        <v>364</v>
      </c>
      <c r="AC195">
        <v>409</v>
      </c>
      <c r="AD195">
        <v>438</v>
      </c>
      <c r="AE195">
        <v>427</v>
      </c>
      <c r="AF195">
        <v>364</v>
      </c>
      <c r="AG195">
        <v>409</v>
      </c>
      <c r="AH195">
        <v>438</v>
      </c>
      <c r="AI195">
        <v>409</v>
      </c>
      <c r="AJ195">
        <v>364</v>
      </c>
      <c r="AK195">
        <v>409</v>
      </c>
      <c r="AL195">
        <v>438</v>
      </c>
      <c r="AM195">
        <v>364</v>
      </c>
      <c r="AN195">
        <v>409</v>
      </c>
      <c r="AO195">
        <v>438</v>
      </c>
      <c r="AP195">
        <f t="shared" ref="AP195:AP258" si="3">ROUNDUP(AN195*1.1,0)</f>
        <v>450</v>
      </c>
      <c r="AQ195">
        <v>450</v>
      </c>
      <c r="AR195">
        <v>450</v>
      </c>
      <c r="AS195">
        <v>450</v>
      </c>
      <c r="AU195" t="s">
        <v>3485</v>
      </c>
      <c r="AV195" t="s">
        <v>5658</v>
      </c>
      <c r="AW195">
        <v>106</v>
      </c>
    </row>
    <row r="196" spans="4:49" ht="13.5" customHeight="1">
      <c r="D196" t="s">
        <v>1533</v>
      </c>
      <c r="F196" t="s">
        <v>1534</v>
      </c>
      <c r="G196" s="126">
        <v>0.30000000000000004</v>
      </c>
      <c r="H196">
        <v>119</v>
      </c>
      <c r="I196">
        <v>130</v>
      </c>
      <c r="J196">
        <v>161</v>
      </c>
      <c r="K196">
        <v>119</v>
      </c>
      <c r="L196">
        <v>130</v>
      </c>
      <c r="M196">
        <v>161</v>
      </c>
      <c r="N196">
        <v>146</v>
      </c>
      <c r="O196">
        <v>119</v>
      </c>
      <c r="P196">
        <v>130</v>
      </c>
      <c r="Q196">
        <v>161</v>
      </c>
      <c r="R196">
        <v>146</v>
      </c>
      <c r="S196">
        <v>119</v>
      </c>
      <c r="T196">
        <v>130</v>
      </c>
      <c r="U196">
        <v>161</v>
      </c>
      <c r="V196">
        <v>130</v>
      </c>
      <c r="W196">
        <v>161</v>
      </c>
      <c r="X196">
        <v>119</v>
      </c>
      <c r="Y196">
        <v>130</v>
      </c>
      <c r="Z196">
        <v>161</v>
      </c>
      <c r="AA196">
        <v>146</v>
      </c>
      <c r="AB196">
        <v>119</v>
      </c>
      <c r="AC196">
        <v>130</v>
      </c>
      <c r="AD196">
        <v>161</v>
      </c>
      <c r="AE196">
        <v>146</v>
      </c>
      <c r="AF196">
        <v>119</v>
      </c>
      <c r="AG196">
        <v>130</v>
      </c>
      <c r="AH196">
        <v>161</v>
      </c>
      <c r="AI196">
        <v>130</v>
      </c>
      <c r="AJ196">
        <v>119</v>
      </c>
      <c r="AK196">
        <v>130</v>
      </c>
      <c r="AL196">
        <v>161</v>
      </c>
      <c r="AM196">
        <v>119</v>
      </c>
      <c r="AN196">
        <v>130</v>
      </c>
      <c r="AO196">
        <v>161</v>
      </c>
      <c r="AP196">
        <f t="shared" si="3"/>
        <v>143</v>
      </c>
      <c r="AQ196">
        <v>143</v>
      </c>
      <c r="AR196">
        <v>143</v>
      </c>
      <c r="AS196">
        <v>143</v>
      </c>
      <c r="AU196" t="s">
        <v>1533</v>
      </c>
      <c r="AV196" t="s">
        <v>5658</v>
      </c>
      <c r="AW196">
        <v>107</v>
      </c>
    </row>
    <row r="197" spans="4:49" ht="13.5" customHeight="1">
      <c r="D197" t="s">
        <v>549</v>
      </c>
      <c r="E197" t="s">
        <v>5597</v>
      </c>
      <c r="F197" t="s">
        <v>663</v>
      </c>
      <c r="G197" s="126">
        <v>0.6</v>
      </c>
      <c r="H197">
        <v>114</v>
      </c>
      <c r="I197">
        <v>122</v>
      </c>
      <c r="J197">
        <v>137</v>
      </c>
      <c r="K197">
        <v>114</v>
      </c>
      <c r="L197">
        <v>122</v>
      </c>
      <c r="M197">
        <v>137</v>
      </c>
      <c r="N197">
        <v>144</v>
      </c>
      <c r="O197">
        <v>114</v>
      </c>
      <c r="P197">
        <v>122</v>
      </c>
      <c r="Q197">
        <v>137</v>
      </c>
      <c r="R197">
        <v>144</v>
      </c>
      <c r="S197">
        <v>114</v>
      </c>
      <c r="T197">
        <v>122</v>
      </c>
      <c r="U197">
        <v>137</v>
      </c>
      <c r="V197">
        <v>122</v>
      </c>
      <c r="W197">
        <v>137</v>
      </c>
      <c r="X197">
        <v>114</v>
      </c>
      <c r="Y197">
        <v>122</v>
      </c>
      <c r="Z197">
        <v>137</v>
      </c>
      <c r="AA197">
        <v>144</v>
      </c>
      <c r="AB197">
        <v>114</v>
      </c>
      <c r="AC197">
        <v>122</v>
      </c>
      <c r="AD197">
        <v>137</v>
      </c>
      <c r="AE197">
        <v>144</v>
      </c>
      <c r="AF197">
        <v>114</v>
      </c>
      <c r="AG197">
        <v>122</v>
      </c>
      <c r="AH197">
        <v>137</v>
      </c>
      <c r="AI197">
        <v>122</v>
      </c>
      <c r="AJ197">
        <v>114</v>
      </c>
      <c r="AK197">
        <v>122</v>
      </c>
      <c r="AL197">
        <v>137</v>
      </c>
      <c r="AM197">
        <v>114</v>
      </c>
      <c r="AN197">
        <v>122</v>
      </c>
      <c r="AO197">
        <v>137</v>
      </c>
      <c r="AP197">
        <f t="shared" si="3"/>
        <v>135</v>
      </c>
      <c r="AQ197">
        <v>135</v>
      </c>
      <c r="AR197">
        <v>135</v>
      </c>
      <c r="AS197">
        <v>135</v>
      </c>
      <c r="AU197" t="s">
        <v>549</v>
      </c>
      <c r="AV197" t="s">
        <v>5658</v>
      </c>
      <c r="AW197">
        <v>108</v>
      </c>
    </row>
    <row r="198" spans="4:49" ht="13.5" customHeight="1">
      <c r="D198" t="s">
        <v>3554</v>
      </c>
      <c r="E198" t="s">
        <v>5597</v>
      </c>
      <c r="F198" t="s">
        <v>663</v>
      </c>
      <c r="G198" s="126">
        <v>0.6</v>
      </c>
      <c r="H198">
        <v>114</v>
      </c>
      <c r="I198">
        <v>122</v>
      </c>
      <c r="J198">
        <v>137</v>
      </c>
      <c r="K198">
        <v>114</v>
      </c>
      <c r="L198">
        <v>122</v>
      </c>
      <c r="M198">
        <v>137</v>
      </c>
      <c r="N198">
        <v>144</v>
      </c>
      <c r="O198">
        <v>114</v>
      </c>
      <c r="P198">
        <v>122</v>
      </c>
      <c r="Q198">
        <v>137</v>
      </c>
      <c r="R198">
        <v>144</v>
      </c>
      <c r="S198">
        <v>114</v>
      </c>
      <c r="T198">
        <v>122</v>
      </c>
      <c r="U198">
        <v>137</v>
      </c>
      <c r="V198">
        <v>122</v>
      </c>
      <c r="W198">
        <v>137</v>
      </c>
      <c r="X198">
        <v>114</v>
      </c>
      <c r="Y198">
        <v>122</v>
      </c>
      <c r="Z198">
        <v>137</v>
      </c>
      <c r="AA198">
        <v>144</v>
      </c>
      <c r="AB198">
        <v>114</v>
      </c>
      <c r="AC198">
        <v>122</v>
      </c>
      <c r="AD198">
        <v>137</v>
      </c>
      <c r="AE198">
        <v>144</v>
      </c>
      <c r="AF198">
        <v>114</v>
      </c>
      <c r="AG198">
        <v>122</v>
      </c>
      <c r="AH198">
        <v>137</v>
      </c>
      <c r="AI198">
        <v>122</v>
      </c>
      <c r="AJ198">
        <v>114</v>
      </c>
      <c r="AK198">
        <v>122</v>
      </c>
      <c r="AL198">
        <v>137</v>
      </c>
      <c r="AM198">
        <v>114</v>
      </c>
      <c r="AN198">
        <v>122</v>
      </c>
      <c r="AO198">
        <v>137</v>
      </c>
      <c r="AP198">
        <f t="shared" si="3"/>
        <v>135</v>
      </c>
      <c r="AQ198">
        <v>135</v>
      </c>
      <c r="AR198">
        <v>135</v>
      </c>
      <c r="AS198">
        <v>135</v>
      </c>
      <c r="AU198" t="s">
        <v>3554</v>
      </c>
      <c r="AV198" t="s">
        <v>5658</v>
      </c>
      <c r="AW198">
        <v>108</v>
      </c>
    </row>
    <row r="199" spans="4:49" ht="13.5" customHeight="1">
      <c r="D199" t="s">
        <v>550</v>
      </c>
      <c r="E199" t="s">
        <v>5597</v>
      </c>
      <c r="F199" t="s">
        <v>664</v>
      </c>
      <c r="G199" s="126">
        <v>1.2000000000000002</v>
      </c>
      <c r="H199">
        <v>125</v>
      </c>
      <c r="I199">
        <v>128</v>
      </c>
      <c r="J199">
        <v>147</v>
      </c>
      <c r="K199">
        <v>125</v>
      </c>
      <c r="L199">
        <v>128</v>
      </c>
      <c r="M199">
        <v>147</v>
      </c>
      <c r="N199">
        <v>149</v>
      </c>
      <c r="O199">
        <v>125</v>
      </c>
      <c r="P199">
        <v>128</v>
      </c>
      <c r="Q199">
        <v>147</v>
      </c>
      <c r="R199">
        <v>149</v>
      </c>
      <c r="S199">
        <v>125</v>
      </c>
      <c r="T199">
        <v>128</v>
      </c>
      <c r="U199">
        <v>147</v>
      </c>
      <c r="V199">
        <v>128</v>
      </c>
      <c r="W199">
        <v>147</v>
      </c>
      <c r="X199">
        <v>125</v>
      </c>
      <c r="Y199">
        <v>128</v>
      </c>
      <c r="Z199">
        <v>147</v>
      </c>
      <c r="AA199">
        <v>149</v>
      </c>
      <c r="AB199">
        <v>125</v>
      </c>
      <c r="AC199">
        <v>128</v>
      </c>
      <c r="AD199">
        <v>147</v>
      </c>
      <c r="AE199">
        <v>149</v>
      </c>
      <c r="AF199">
        <v>125</v>
      </c>
      <c r="AG199">
        <v>128</v>
      </c>
      <c r="AH199">
        <v>147</v>
      </c>
      <c r="AI199">
        <v>128</v>
      </c>
      <c r="AJ199">
        <v>125</v>
      </c>
      <c r="AK199">
        <v>128</v>
      </c>
      <c r="AL199">
        <v>147</v>
      </c>
      <c r="AM199">
        <v>125</v>
      </c>
      <c r="AN199">
        <v>128</v>
      </c>
      <c r="AO199">
        <v>147</v>
      </c>
      <c r="AP199">
        <f t="shared" si="3"/>
        <v>141</v>
      </c>
      <c r="AQ199">
        <v>141</v>
      </c>
      <c r="AR199">
        <v>141</v>
      </c>
      <c r="AS199">
        <v>141</v>
      </c>
      <c r="AU199" t="s">
        <v>550</v>
      </c>
      <c r="AV199" t="s">
        <v>5658</v>
      </c>
      <c r="AW199">
        <v>109</v>
      </c>
    </row>
    <row r="200" spans="4:49" ht="13.5" customHeight="1">
      <c r="D200" t="s">
        <v>3555</v>
      </c>
      <c r="E200" t="s">
        <v>5597</v>
      </c>
      <c r="F200" t="s">
        <v>664</v>
      </c>
      <c r="G200" s="126">
        <v>1.2000000000000002</v>
      </c>
      <c r="H200">
        <v>125</v>
      </c>
      <c r="I200">
        <v>128</v>
      </c>
      <c r="J200">
        <v>147</v>
      </c>
      <c r="K200">
        <v>125</v>
      </c>
      <c r="L200">
        <v>128</v>
      </c>
      <c r="M200">
        <v>147</v>
      </c>
      <c r="N200">
        <v>149</v>
      </c>
      <c r="O200">
        <v>125</v>
      </c>
      <c r="P200">
        <v>128</v>
      </c>
      <c r="Q200">
        <v>147</v>
      </c>
      <c r="R200">
        <v>149</v>
      </c>
      <c r="S200">
        <v>125</v>
      </c>
      <c r="T200">
        <v>128</v>
      </c>
      <c r="U200">
        <v>147</v>
      </c>
      <c r="V200">
        <v>128</v>
      </c>
      <c r="W200">
        <v>147</v>
      </c>
      <c r="X200">
        <v>125</v>
      </c>
      <c r="Y200">
        <v>128</v>
      </c>
      <c r="Z200">
        <v>147</v>
      </c>
      <c r="AA200">
        <v>149</v>
      </c>
      <c r="AB200">
        <v>125</v>
      </c>
      <c r="AC200">
        <v>128</v>
      </c>
      <c r="AD200">
        <v>147</v>
      </c>
      <c r="AE200">
        <v>149</v>
      </c>
      <c r="AF200">
        <v>125</v>
      </c>
      <c r="AG200">
        <v>128</v>
      </c>
      <c r="AH200">
        <v>147</v>
      </c>
      <c r="AI200">
        <v>128</v>
      </c>
      <c r="AJ200">
        <v>125</v>
      </c>
      <c r="AK200">
        <v>128</v>
      </c>
      <c r="AL200">
        <v>147</v>
      </c>
      <c r="AM200">
        <v>125</v>
      </c>
      <c r="AN200">
        <v>128</v>
      </c>
      <c r="AO200">
        <v>147</v>
      </c>
      <c r="AP200">
        <f t="shared" si="3"/>
        <v>141</v>
      </c>
      <c r="AQ200">
        <v>141</v>
      </c>
      <c r="AR200">
        <v>141</v>
      </c>
      <c r="AS200">
        <v>141</v>
      </c>
      <c r="AU200" t="s">
        <v>3555</v>
      </c>
      <c r="AV200" t="s">
        <v>5658</v>
      </c>
      <c r="AW200">
        <v>109</v>
      </c>
    </row>
    <row r="201" spans="4:49" ht="13.5" customHeight="1">
      <c r="D201" t="s">
        <v>551</v>
      </c>
      <c r="E201" t="s">
        <v>5597</v>
      </c>
      <c r="F201" t="s">
        <v>665</v>
      </c>
      <c r="G201" s="126">
        <v>2.3000000000000003</v>
      </c>
      <c r="H201">
        <v>136</v>
      </c>
      <c r="I201">
        <v>156</v>
      </c>
      <c r="J201">
        <v>162</v>
      </c>
      <c r="K201">
        <v>136</v>
      </c>
      <c r="L201">
        <v>156</v>
      </c>
      <c r="M201">
        <v>162</v>
      </c>
      <c r="N201">
        <v>168</v>
      </c>
      <c r="O201">
        <v>136</v>
      </c>
      <c r="P201">
        <v>156</v>
      </c>
      <c r="Q201">
        <v>162</v>
      </c>
      <c r="R201">
        <v>168</v>
      </c>
      <c r="S201">
        <v>136</v>
      </c>
      <c r="T201">
        <v>156</v>
      </c>
      <c r="U201">
        <v>162</v>
      </c>
      <c r="V201">
        <v>156</v>
      </c>
      <c r="W201">
        <v>162</v>
      </c>
      <c r="X201">
        <v>136</v>
      </c>
      <c r="Y201">
        <v>156</v>
      </c>
      <c r="Z201">
        <v>162</v>
      </c>
      <c r="AA201">
        <v>168</v>
      </c>
      <c r="AB201">
        <v>136</v>
      </c>
      <c r="AC201">
        <v>156</v>
      </c>
      <c r="AD201">
        <v>162</v>
      </c>
      <c r="AE201">
        <v>168</v>
      </c>
      <c r="AF201">
        <v>136</v>
      </c>
      <c r="AG201">
        <v>156</v>
      </c>
      <c r="AH201">
        <v>162</v>
      </c>
      <c r="AI201">
        <v>156</v>
      </c>
      <c r="AJ201">
        <v>136</v>
      </c>
      <c r="AK201">
        <v>156</v>
      </c>
      <c r="AL201">
        <v>162</v>
      </c>
      <c r="AM201">
        <v>136</v>
      </c>
      <c r="AN201">
        <v>156</v>
      </c>
      <c r="AO201">
        <v>162</v>
      </c>
      <c r="AP201">
        <f t="shared" si="3"/>
        <v>172</v>
      </c>
      <c r="AQ201">
        <v>172</v>
      </c>
      <c r="AR201">
        <v>172</v>
      </c>
      <c r="AS201">
        <v>172</v>
      </c>
      <c r="AU201" t="s">
        <v>551</v>
      </c>
      <c r="AV201" t="s">
        <v>5658</v>
      </c>
      <c r="AW201">
        <v>110</v>
      </c>
    </row>
    <row r="202" spans="4:49" ht="13.5" customHeight="1">
      <c r="D202" t="s">
        <v>3556</v>
      </c>
      <c r="E202" t="s">
        <v>5597</v>
      </c>
      <c r="F202" t="s">
        <v>665</v>
      </c>
      <c r="G202" s="126">
        <v>2.3000000000000003</v>
      </c>
      <c r="H202">
        <v>136</v>
      </c>
      <c r="I202">
        <v>156</v>
      </c>
      <c r="J202">
        <v>162</v>
      </c>
      <c r="K202">
        <v>136</v>
      </c>
      <c r="L202">
        <v>156</v>
      </c>
      <c r="M202">
        <v>162</v>
      </c>
      <c r="N202">
        <v>168</v>
      </c>
      <c r="O202">
        <v>136</v>
      </c>
      <c r="P202">
        <v>156</v>
      </c>
      <c r="Q202">
        <v>162</v>
      </c>
      <c r="R202">
        <v>168</v>
      </c>
      <c r="S202">
        <v>136</v>
      </c>
      <c r="T202">
        <v>156</v>
      </c>
      <c r="U202">
        <v>162</v>
      </c>
      <c r="V202">
        <v>156</v>
      </c>
      <c r="W202">
        <v>162</v>
      </c>
      <c r="X202">
        <v>136</v>
      </c>
      <c r="Y202">
        <v>156</v>
      </c>
      <c r="Z202">
        <v>162</v>
      </c>
      <c r="AA202">
        <v>168</v>
      </c>
      <c r="AB202">
        <v>136</v>
      </c>
      <c r="AC202">
        <v>156</v>
      </c>
      <c r="AD202">
        <v>162</v>
      </c>
      <c r="AE202">
        <v>168</v>
      </c>
      <c r="AF202">
        <v>136</v>
      </c>
      <c r="AG202">
        <v>156</v>
      </c>
      <c r="AH202">
        <v>162</v>
      </c>
      <c r="AI202">
        <v>156</v>
      </c>
      <c r="AJ202">
        <v>136</v>
      </c>
      <c r="AK202">
        <v>156</v>
      </c>
      <c r="AL202">
        <v>162</v>
      </c>
      <c r="AM202">
        <v>136</v>
      </c>
      <c r="AN202">
        <v>156</v>
      </c>
      <c r="AO202">
        <v>162</v>
      </c>
      <c r="AP202">
        <f t="shared" si="3"/>
        <v>172</v>
      </c>
      <c r="AQ202">
        <v>172</v>
      </c>
      <c r="AR202">
        <v>172</v>
      </c>
      <c r="AS202">
        <v>172</v>
      </c>
      <c r="AU202" t="s">
        <v>3556</v>
      </c>
      <c r="AV202" t="s">
        <v>5658</v>
      </c>
      <c r="AW202">
        <v>110</v>
      </c>
    </row>
    <row r="203" spans="4:49" ht="13.5" customHeight="1">
      <c r="D203" t="s">
        <v>555</v>
      </c>
      <c r="E203" t="s">
        <v>5597</v>
      </c>
      <c r="F203" t="s">
        <v>669</v>
      </c>
      <c r="G203" s="126">
        <v>1.2000000000000002</v>
      </c>
      <c r="H203">
        <v>129</v>
      </c>
      <c r="I203">
        <v>141</v>
      </c>
      <c r="J203">
        <v>154</v>
      </c>
      <c r="K203">
        <v>129</v>
      </c>
      <c r="L203">
        <v>141</v>
      </c>
      <c r="M203">
        <v>154</v>
      </c>
      <c r="N203">
        <v>148</v>
      </c>
      <c r="O203">
        <v>129</v>
      </c>
      <c r="P203">
        <v>141</v>
      </c>
      <c r="Q203">
        <v>154</v>
      </c>
      <c r="R203">
        <v>148</v>
      </c>
      <c r="S203">
        <v>129</v>
      </c>
      <c r="T203">
        <v>141</v>
      </c>
      <c r="U203">
        <v>154</v>
      </c>
      <c r="V203">
        <v>141</v>
      </c>
      <c r="W203">
        <v>154</v>
      </c>
      <c r="X203">
        <v>129</v>
      </c>
      <c r="Y203">
        <v>141</v>
      </c>
      <c r="Z203">
        <v>154</v>
      </c>
      <c r="AA203">
        <v>148</v>
      </c>
      <c r="AB203">
        <v>129</v>
      </c>
      <c r="AC203">
        <v>141</v>
      </c>
      <c r="AD203">
        <v>154</v>
      </c>
      <c r="AE203">
        <v>148</v>
      </c>
      <c r="AF203">
        <v>129</v>
      </c>
      <c r="AG203">
        <v>141</v>
      </c>
      <c r="AH203">
        <v>154</v>
      </c>
      <c r="AI203">
        <v>141</v>
      </c>
      <c r="AJ203">
        <v>129</v>
      </c>
      <c r="AK203">
        <v>141</v>
      </c>
      <c r="AL203">
        <v>154</v>
      </c>
      <c r="AM203">
        <v>129</v>
      </c>
      <c r="AN203">
        <v>141</v>
      </c>
      <c r="AO203">
        <v>154</v>
      </c>
      <c r="AP203">
        <f t="shared" si="3"/>
        <v>156</v>
      </c>
      <c r="AQ203">
        <v>156</v>
      </c>
      <c r="AR203">
        <v>156</v>
      </c>
      <c r="AS203">
        <v>156</v>
      </c>
      <c r="AU203" t="s">
        <v>555</v>
      </c>
      <c r="AV203" t="s">
        <v>5658</v>
      </c>
      <c r="AW203">
        <v>111</v>
      </c>
    </row>
    <row r="204" spans="4:49" ht="13.5" customHeight="1">
      <c r="D204" t="s">
        <v>3557</v>
      </c>
      <c r="E204" t="s">
        <v>5597</v>
      </c>
      <c r="F204" t="s">
        <v>669</v>
      </c>
      <c r="G204" s="126">
        <v>1.2000000000000002</v>
      </c>
      <c r="H204">
        <v>129</v>
      </c>
      <c r="I204">
        <v>141</v>
      </c>
      <c r="J204">
        <v>154</v>
      </c>
      <c r="K204">
        <v>129</v>
      </c>
      <c r="L204">
        <v>141</v>
      </c>
      <c r="M204">
        <v>154</v>
      </c>
      <c r="N204">
        <v>148</v>
      </c>
      <c r="O204">
        <v>129</v>
      </c>
      <c r="P204">
        <v>141</v>
      </c>
      <c r="Q204">
        <v>154</v>
      </c>
      <c r="R204">
        <v>148</v>
      </c>
      <c r="S204">
        <v>129</v>
      </c>
      <c r="T204">
        <v>141</v>
      </c>
      <c r="U204">
        <v>154</v>
      </c>
      <c r="V204">
        <v>141</v>
      </c>
      <c r="W204">
        <v>154</v>
      </c>
      <c r="X204">
        <v>129</v>
      </c>
      <c r="Y204">
        <v>141</v>
      </c>
      <c r="Z204">
        <v>154</v>
      </c>
      <c r="AA204">
        <v>148</v>
      </c>
      <c r="AB204">
        <v>129</v>
      </c>
      <c r="AC204">
        <v>141</v>
      </c>
      <c r="AD204">
        <v>154</v>
      </c>
      <c r="AE204">
        <v>148</v>
      </c>
      <c r="AF204">
        <v>129</v>
      </c>
      <c r="AG204">
        <v>141</v>
      </c>
      <c r="AH204">
        <v>154</v>
      </c>
      <c r="AI204">
        <v>141</v>
      </c>
      <c r="AJ204">
        <v>129</v>
      </c>
      <c r="AK204">
        <v>141</v>
      </c>
      <c r="AL204">
        <v>154</v>
      </c>
      <c r="AM204">
        <v>129</v>
      </c>
      <c r="AN204">
        <v>141</v>
      </c>
      <c r="AO204">
        <v>154</v>
      </c>
      <c r="AP204">
        <f t="shared" si="3"/>
        <v>156</v>
      </c>
      <c r="AQ204">
        <v>156</v>
      </c>
      <c r="AR204">
        <v>156</v>
      </c>
      <c r="AS204">
        <v>156</v>
      </c>
      <c r="AU204" t="s">
        <v>3557</v>
      </c>
      <c r="AV204" t="s">
        <v>5658</v>
      </c>
      <c r="AW204">
        <v>111</v>
      </c>
    </row>
    <row r="205" spans="4:49" ht="13.5" customHeight="1">
      <c r="D205" t="s">
        <v>557</v>
      </c>
      <c r="F205" t="s">
        <v>671</v>
      </c>
      <c r="G205" s="126">
        <v>1.2000000000000002</v>
      </c>
      <c r="H205">
        <v>268</v>
      </c>
      <c r="I205">
        <v>278</v>
      </c>
      <c r="J205">
        <v>318</v>
      </c>
      <c r="K205">
        <v>268</v>
      </c>
      <c r="L205">
        <v>278</v>
      </c>
      <c r="M205">
        <v>318</v>
      </c>
      <c r="N205">
        <v>328</v>
      </c>
      <c r="O205">
        <v>268</v>
      </c>
      <c r="P205">
        <v>278</v>
      </c>
      <c r="Q205">
        <v>318</v>
      </c>
      <c r="R205">
        <v>328</v>
      </c>
      <c r="S205">
        <v>268</v>
      </c>
      <c r="T205">
        <v>278</v>
      </c>
      <c r="U205">
        <v>318</v>
      </c>
      <c r="V205">
        <v>278</v>
      </c>
      <c r="W205">
        <v>318</v>
      </c>
      <c r="X205">
        <v>268</v>
      </c>
      <c r="Y205">
        <v>278</v>
      </c>
      <c r="Z205">
        <v>318</v>
      </c>
      <c r="AA205">
        <v>328</v>
      </c>
      <c r="AB205">
        <v>268</v>
      </c>
      <c r="AC205">
        <v>278</v>
      </c>
      <c r="AD205">
        <v>318</v>
      </c>
      <c r="AE205">
        <v>328</v>
      </c>
      <c r="AF205">
        <v>268</v>
      </c>
      <c r="AG205">
        <v>278</v>
      </c>
      <c r="AH205">
        <v>318</v>
      </c>
      <c r="AI205">
        <v>278</v>
      </c>
      <c r="AJ205">
        <v>268</v>
      </c>
      <c r="AK205">
        <v>278</v>
      </c>
      <c r="AL205">
        <v>318</v>
      </c>
      <c r="AM205">
        <v>268</v>
      </c>
      <c r="AN205">
        <v>278</v>
      </c>
      <c r="AO205">
        <v>318</v>
      </c>
      <c r="AP205">
        <f t="shared" si="3"/>
        <v>306</v>
      </c>
      <c r="AQ205">
        <v>306</v>
      </c>
      <c r="AR205">
        <v>306</v>
      </c>
      <c r="AS205">
        <v>306</v>
      </c>
      <c r="AU205" t="s">
        <v>557</v>
      </c>
      <c r="AV205" t="s">
        <v>5658</v>
      </c>
      <c r="AW205">
        <v>112</v>
      </c>
    </row>
    <row r="206" spans="4:49" ht="13.5" customHeight="1">
      <c r="D206" t="s">
        <v>558</v>
      </c>
      <c r="F206" t="s">
        <v>672</v>
      </c>
      <c r="G206" s="126">
        <v>1.2000000000000002</v>
      </c>
      <c r="H206">
        <v>262</v>
      </c>
      <c r="I206">
        <v>271</v>
      </c>
      <c r="J206">
        <v>312</v>
      </c>
      <c r="K206">
        <v>262</v>
      </c>
      <c r="L206">
        <v>271</v>
      </c>
      <c r="M206">
        <v>312</v>
      </c>
      <c r="N206">
        <v>320</v>
      </c>
      <c r="O206">
        <v>262</v>
      </c>
      <c r="P206">
        <v>271</v>
      </c>
      <c r="Q206">
        <v>312</v>
      </c>
      <c r="R206">
        <v>320</v>
      </c>
      <c r="S206">
        <v>262</v>
      </c>
      <c r="T206">
        <v>271</v>
      </c>
      <c r="U206">
        <v>312</v>
      </c>
      <c r="V206">
        <v>271</v>
      </c>
      <c r="W206">
        <v>312</v>
      </c>
      <c r="X206">
        <v>262</v>
      </c>
      <c r="Y206">
        <v>271</v>
      </c>
      <c r="Z206">
        <v>312</v>
      </c>
      <c r="AA206">
        <v>320</v>
      </c>
      <c r="AB206">
        <v>262</v>
      </c>
      <c r="AC206">
        <v>271</v>
      </c>
      <c r="AD206">
        <v>312</v>
      </c>
      <c r="AE206">
        <v>320</v>
      </c>
      <c r="AF206">
        <v>262</v>
      </c>
      <c r="AG206">
        <v>271</v>
      </c>
      <c r="AH206">
        <v>312</v>
      </c>
      <c r="AI206">
        <v>271</v>
      </c>
      <c r="AJ206">
        <v>262</v>
      </c>
      <c r="AK206">
        <v>271</v>
      </c>
      <c r="AL206">
        <v>312</v>
      </c>
      <c r="AM206">
        <v>262</v>
      </c>
      <c r="AN206">
        <v>271</v>
      </c>
      <c r="AO206">
        <v>312</v>
      </c>
      <c r="AP206">
        <f t="shared" si="3"/>
        <v>299</v>
      </c>
      <c r="AQ206">
        <v>299</v>
      </c>
      <c r="AR206">
        <v>299</v>
      </c>
      <c r="AS206">
        <v>299</v>
      </c>
      <c r="AU206" t="s">
        <v>558</v>
      </c>
      <c r="AV206" t="s">
        <v>5658</v>
      </c>
      <c r="AW206">
        <v>113</v>
      </c>
    </row>
    <row r="207" spans="4:49" ht="13.5" customHeight="1">
      <c r="D207" t="s">
        <v>712</v>
      </c>
      <c r="F207" t="s">
        <v>739</v>
      </c>
      <c r="G207" s="126">
        <v>0.1</v>
      </c>
      <c r="H207">
        <v>65</v>
      </c>
      <c r="I207">
        <v>67</v>
      </c>
      <c r="J207">
        <v>106</v>
      </c>
      <c r="K207">
        <v>65</v>
      </c>
      <c r="L207">
        <v>67</v>
      </c>
      <c r="M207">
        <v>106</v>
      </c>
      <c r="N207">
        <v>74</v>
      </c>
      <c r="O207">
        <v>65</v>
      </c>
      <c r="P207">
        <v>67</v>
      </c>
      <c r="Q207">
        <v>106</v>
      </c>
      <c r="R207">
        <v>74</v>
      </c>
      <c r="S207">
        <v>65</v>
      </c>
      <c r="T207">
        <v>67</v>
      </c>
      <c r="U207">
        <v>106</v>
      </c>
      <c r="V207">
        <v>67</v>
      </c>
      <c r="W207">
        <v>106</v>
      </c>
      <c r="X207">
        <v>65</v>
      </c>
      <c r="Y207">
        <v>67</v>
      </c>
      <c r="Z207">
        <v>106</v>
      </c>
      <c r="AA207">
        <v>74</v>
      </c>
      <c r="AB207">
        <v>65</v>
      </c>
      <c r="AC207">
        <v>67</v>
      </c>
      <c r="AD207">
        <v>106</v>
      </c>
      <c r="AE207">
        <v>74</v>
      </c>
      <c r="AF207">
        <v>65</v>
      </c>
      <c r="AG207">
        <v>67</v>
      </c>
      <c r="AH207">
        <v>106</v>
      </c>
      <c r="AI207">
        <v>67</v>
      </c>
      <c r="AJ207">
        <v>65</v>
      </c>
      <c r="AK207">
        <v>67</v>
      </c>
      <c r="AL207">
        <v>106</v>
      </c>
      <c r="AM207">
        <v>65</v>
      </c>
      <c r="AN207">
        <v>67</v>
      </c>
      <c r="AO207">
        <v>106</v>
      </c>
      <c r="AP207">
        <f t="shared" si="3"/>
        <v>74</v>
      </c>
      <c r="AQ207">
        <v>74</v>
      </c>
      <c r="AR207">
        <v>74</v>
      </c>
      <c r="AS207">
        <v>74</v>
      </c>
      <c r="AU207" t="s">
        <v>712</v>
      </c>
      <c r="AV207" t="s">
        <v>5658</v>
      </c>
      <c r="AW207">
        <v>114</v>
      </c>
    </row>
    <row r="208" spans="4:49" ht="13.5" customHeight="1">
      <c r="D208" t="s">
        <v>1227</v>
      </c>
      <c r="F208" t="s">
        <v>1229</v>
      </c>
      <c r="G208" s="126">
        <v>0.2</v>
      </c>
      <c r="H208">
        <v>64</v>
      </c>
      <c r="I208">
        <v>81</v>
      </c>
      <c r="J208">
        <v>111</v>
      </c>
      <c r="K208">
        <v>64</v>
      </c>
      <c r="L208">
        <v>81</v>
      </c>
      <c r="M208">
        <v>111</v>
      </c>
      <c r="N208">
        <v>482</v>
      </c>
      <c r="O208">
        <v>64</v>
      </c>
      <c r="P208">
        <v>81</v>
      </c>
      <c r="Q208">
        <v>111</v>
      </c>
      <c r="R208">
        <v>482</v>
      </c>
      <c r="S208">
        <v>64</v>
      </c>
      <c r="T208">
        <v>81</v>
      </c>
      <c r="U208">
        <v>111</v>
      </c>
      <c r="V208">
        <v>81</v>
      </c>
      <c r="W208">
        <v>111</v>
      </c>
      <c r="X208">
        <v>64</v>
      </c>
      <c r="Y208">
        <v>81</v>
      </c>
      <c r="Z208">
        <v>111</v>
      </c>
      <c r="AA208">
        <v>482</v>
      </c>
      <c r="AB208">
        <v>64</v>
      </c>
      <c r="AC208">
        <v>81</v>
      </c>
      <c r="AD208">
        <v>111</v>
      </c>
      <c r="AE208">
        <v>482</v>
      </c>
      <c r="AF208">
        <v>64</v>
      </c>
      <c r="AG208">
        <v>81</v>
      </c>
      <c r="AH208">
        <v>111</v>
      </c>
      <c r="AI208">
        <v>81</v>
      </c>
      <c r="AJ208">
        <v>64</v>
      </c>
      <c r="AK208">
        <v>81</v>
      </c>
      <c r="AL208">
        <v>111</v>
      </c>
      <c r="AM208">
        <v>64</v>
      </c>
      <c r="AN208">
        <v>81</v>
      </c>
      <c r="AO208">
        <v>111</v>
      </c>
      <c r="AP208">
        <f t="shared" si="3"/>
        <v>90</v>
      </c>
      <c r="AQ208">
        <v>90</v>
      </c>
      <c r="AR208">
        <v>90</v>
      </c>
      <c r="AS208">
        <v>90</v>
      </c>
      <c r="AU208" t="s">
        <v>1227</v>
      </c>
      <c r="AV208" t="s">
        <v>5658</v>
      </c>
      <c r="AW208">
        <v>115</v>
      </c>
    </row>
    <row r="209" spans="4:49" ht="13.5" customHeight="1">
      <c r="D209" t="s">
        <v>4649</v>
      </c>
      <c r="F209" t="s">
        <v>4653</v>
      </c>
      <c r="G209" s="126">
        <v>0.2</v>
      </c>
      <c r="H209">
        <v>64</v>
      </c>
      <c r="I209">
        <v>87</v>
      </c>
      <c r="J209">
        <v>92</v>
      </c>
      <c r="K209">
        <v>64</v>
      </c>
      <c r="L209">
        <v>87</v>
      </c>
      <c r="M209">
        <v>92</v>
      </c>
      <c r="N209">
        <v>72</v>
      </c>
      <c r="O209">
        <v>64</v>
      </c>
      <c r="P209">
        <v>87</v>
      </c>
      <c r="Q209">
        <v>92</v>
      </c>
      <c r="R209">
        <v>72</v>
      </c>
      <c r="S209">
        <v>64</v>
      </c>
      <c r="T209">
        <v>87</v>
      </c>
      <c r="U209">
        <v>92</v>
      </c>
      <c r="V209">
        <v>87</v>
      </c>
      <c r="W209">
        <v>92</v>
      </c>
      <c r="X209">
        <v>64</v>
      </c>
      <c r="Y209">
        <v>87</v>
      </c>
      <c r="Z209">
        <v>92</v>
      </c>
      <c r="AA209">
        <v>72</v>
      </c>
      <c r="AB209">
        <v>64</v>
      </c>
      <c r="AC209">
        <v>87</v>
      </c>
      <c r="AD209">
        <v>92</v>
      </c>
      <c r="AE209">
        <v>72</v>
      </c>
      <c r="AF209">
        <v>64</v>
      </c>
      <c r="AG209">
        <v>87</v>
      </c>
      <c r="AH209">
        <v>92</v>
      </c>
      <c r="AI209">
        <v>87</v>
      </c>
      <c r="AJ209">
        <v>64</v>
      </c>
      <c r="AK209">
        <v>87</v>
      </c>
      <c r="AL209">
        <v>92</v>
      </c>
      <c r="AM209">
        <v>64</v>
      </c>
      <c r="AN209">
        <v>87</v>
      </c>
      <c r="AO209">
        <v>92</v>
      </c>
      <c r="AP209">
        <f t="shared" si="3"/>
        <v>96</v>
      </c>
      <c r="AQ209">
        <v>96</v>
      </c>
      <c r="AR209">
        <v>96</v>
      </c>
      <c r="AS209">
        <v>96</v>
      </c>
      <c r="AU209" t="s">
        <v>4649</v>
      </c>
      <c r="AV209" t="s">
        <v>5658</v>
      </c>
      <c r="AW209">
        <v>116</v>
      </c>
    </row>
    <row r="210" spans="4:49" ht="13.5" customHeight="1">
      <c r="D210" t="s">
        <v>4650</v>
      </c>
      <c r="F210" t="s">
        <v>4654</v>
      </c>
      <c r="G210" s="126">
        <v>0.2</v>
      </c>
      <c r="H210">
        <v>61</v>
      </c>
      <c r="I210">
        <v>87</v>
      </c>
      <c r="J210">
        <v>88</v>
      </c>
      <c r="K210">
        <v>61</v>
      </c>
      <c r="L210">
        <v>87</v>
      </c>
      <c r="M210">
        <v>88</v>
      </c>
      <c r="N210">
        <v>62</v>
      </c>
      <c r="O210">
        <v>61</v>
      </c>
      <c r="P210">
        <v>87</v>
      </c>
      <c r="Q210">
        <v>88</v>
      </c>
      <c r="R210">
        <v>62</v>
      </c>
      <c r="S210">
        <v>61</v>
      </c>
      <c r="T210">
        <v>87</v>
      </c>
      <c r="U210">
        <v>88</v>
      </c>
      <c r="V210">
        <v>87</v>
      </c>
      <c r="W210">
        <v>88</v>
      </c>
      <c r="X210">
        <v>61</v>
      </c>
      <c r="Y210">
        <v>87</v>
      </c>
      <c r="Z210">
        <v>88</v>
      </c>
      <c r="AA210">
        <v>62</v>
      </c>
      <c r="AB210">
        <v>61</v>
      </c>
      <c r="AC210">
        <v>87</v>
      </c>
      <c r="AD210">
        <v>88</v>
      </c>
      <c r="AE210">
        <v>62</v>
      </c>
      <c r="AF210">
        <v>61</v>
      </c>
      <c r="AG210">
        <v>87</v>
      </c>
      <c r="AH210">
        <v>88</v>
      </c>
      <c r="AI210">
        <v>87</v>
      </c>
      <c r="AJ210">
        <v>61</v>
      </c>
      <c r="AK210">
        <v>87</v>
      </c>
      <c r="AL210">
        <v>88</v>
      </c>
      <c r="AM210">
        <v>61</v>
      </c>
      <c r="AN210">
        <v>87</v>
      </c>
      <c r="AO210">
        <v>88</v>
      </c>
      <c r="AP210">
        <f t="shared" si="3"/>
        <v>96</v>
      </c>
      <c r="AQ210">
        <v>96</v>
      </c>
      <c r="AR210">
        <v>96</v>
      </c>
      <c r="AS210">
        <v>96</v>
      </c>
      <c r="AU210" t="s">
        <v>4650</v>
      </c>
      <c r="AV210" t="s">
        <v>5658</v>
      </c>
      <c r="AW210">
        <v>117</v>
      </c>
    </row>
    <row r="211" spans="4:49" ht="13.5" customHeight="1">
      <c r="D211" t="s">
        <v>1228</v>
      </c>
      <c r="F211" t="s">
        <v>1230</v>
      </c>
      <c r="G211" s="126">
        <v>0.30000000000000004</v>
      </c>
      <c r="H211">
        <v>145</v>
      </c>
      <c r="I211">
        <v>186</v>
      </c>
      <c r="J211">
        <v>165</v>
      </c>
      <c r="K211">
        <v>145</v>
      </c>
      <c r="L211">
        <v>186</v>
      </c>
      <c r="M211">
        <v>165</v>
      </c>
      <c r="N211">
        <v>160</v>
      </c>
      <c r="O211">
        <v>145</v>
      </c>
      <c r="P211">
        <v>186</v>
      </c>
      <c r="Q211">
        <v>165</v>
      </c>
      <c r="R211">
        <v>160</v>
      </c>
      <c r="S211">
        <v>145</v>
      </c>
      <c r="T211">
        <v>186</v>
      </c>
      <c r="U211">
        <v>165</v>
      </c>
      <c r="V211">
        <v>186</v>
      </c>
      <c r="W211">
        <v>165</v>
      </c>
      <c r="X211">
        <v>145</v>
      </c>
      <c r="Y211">
        <v>186</v>
      </c>
      <c r="Z211">
        <v>165</v>
      </c>
      <c r="AA211">
        <v>160</v>
      </c>
      <c r="AB211">
        <v>145</v>
      </c>
      <c r="AC211">
        <v>186</v>
      </c>
      <c r="AD211">
        <v>165</v>
      </c>
      <c r="AE211">
        <v>160</v>
      </c>
      <c r="AF211">
        <v>145</v>
      </c>
      <c r="AG211">
        <v>186</v>
      </c>
      <c r="AH211">
        <v>165</v>
      </c>
      <c r="AI211">
        <v>186</v>
      </c>
      <c r="AJ211">
        <v>145</v>
      </c>
      <c r="AK211">
        <v>186</v>
      </c>
      <c r="AL211">
        <v>165</v>
      </c>
      <c r="AM211">
        <v>145</v>
      </c>
      <c r="AN211">
        <v>186</v>
      </c>
      <c r="AO211">
        <v>165</v>
      </c>
      <c r="AP211">
        <f t="shared" si="3"/>
        <v>205</v>
      </c>
      <c r="AQ211">
        <v>205</v>
      </c>
      <c r="AR211">
        <v>205</v>
      </c>
      <c r="AS211">
        <v>205</v>
      </c>
      <c r="AU211" t="s">
        <v>1228</v>
      </c>
      <c r="AV211" t="s">
        <v>5658</v>
      </c>
      <c r="AW211">
        <v>118</v>
      </c>
    </row>
    <row r="212" spans="4:49" ht="13.5" customHeight="1">
      <c r="D212" t="s">
        <v>2351</v>
      </c>
      <c r="F212" t="s">
        <v>2352</v>
      </c>
      <c r="G212" s="126">
        <v>0.2</v>
      </c>
      <c r="H212">
        <v>133</v>
      </c>
      <c r="I212">
        <v>155</v>
      </c>
      <c r="J212">
        <v>171</v>
      </c>
      <c r="K212">
        <v>133</v>
      </c>
      <c r="L212">
        <v>155</v>
      </c>
      <c r="M212">
        <v>171</v>
      </c>
      <c r="N212">
        <v>128</v>
      </c>
      <c r="O212">
        <v>133</v>
      </c>
      <c r="P212">
        <v>155</v>
      </c>
      <c r="Q212">
        <v>171</v>
      </c>
      <c r="R212">
        <v>128</v>
      </c>
      <c r="S212">
        <v>133</v>
      </c>
      <c r="T212">
        <v>155</v>
      </c>
      <c r="U212">
        <v>171</v>
      </c>
      <c r="V212">
        <v>155</v>
      </c>
      <c r="W212">
        <v>171</v>
      </c>
      <c r="X212">
        <v>133</v>
      </c>
      <c r="Y212">
        <v>155</v>
      </c>
      <c r="Z212">
        <v>171</v>
      </c>
      <c r="AA212">
        <v>128</v>
      </c>
      <c r="AB212">
        <v>133</v>
      </c>
      <c r="AC212">
        <v>155</v>
      </c>
      <c r="AD212">
        <v>171</v>
      </c>
      <c r="AE212">
        <v>128</v>
      </c>
      <c r="AF212">
        <v>133</v>
      </c>
      <c r="AG212">
        <v>155</v>
      </c>
      <c r="AH212">
        <v>171</v>
      </c>
      <c r="AI212">
        <v>155</v>
      </c>
      <c r="AJ212">
        <v>133</v>
      </c>
      <c r="AK212">
        <v>155</v>
      </c>
      <c r="AL212">
        <v>171</v>
      </c>
      <c r="AM212">
        <v>133</v>
      </c>
      <c r="AN212">
        <v>155</v>
      </c>
      <c r="AO212">
        <v>171</v>
      </c>
      <c r="AP212">
        <f t="shared" si="3"/>
        <v>171</v>
      </c>
      <c r="AQ212">
        <v>171</v>
      </c>
      <c r="AR212">
        <v>171</v>
      </c>
      <c r="AS212">
        <v>171</v>
      </c>
      <c r="AU212" t="s">
        <v>2351</v>
      </c>
      <c r="AV212" t="s">
        <v>5658</v>
      </c>
      <c r="AW212">
        <v>119</v>
      </c>
    </row>
    <row r="213" spans="4:49" ht="13.5" customHeight="1">
      <c r="D213" t="s">
        <v>713</v>
      </c>
      <c r="F213" t="s">
        <v>740</v>
      </c>
      <c r="G213" s="126">
        <v>0.1</v>
      </c>
      <c r="H213">
        <v>15</v>
      </c>
      <c r="I213">
        <v>19</v>
      </c>
      <c r="J213">
        <v>19</v>
      </c>
      <c r="K213">
        <v>15</v>
      </c>
      <c r="L213">
        <v>19</v>
      </c>
      <c r="M213">
        <v>19</v>
      </c>
      <c r="N213">
        <v>18</v>
      </c>
      <c r="O213">
        <v>15</v>
      </c>
      <c r="P213">
        <v>19</v>
      </c>
      <c r="Q213">
        <v>19</v>
      </c>
      <c r="R213">
        <v>18</v>
      </c>
      <c r="S213">
        <v>15</v>
      </c>
      <c r="T213">
        <v>19</v>
      </c>
      <c r="U213">
        <v>19</v>
      </c>
      <c r="V213">
        <v>19</v>
      </c>
      <c r="W213">
        <v>19</v>
      </c>
      <c r="X213">
        <v>15</v>
      </c>
      <c r="Y213">
        <v>19</v>
      </c>
      <c r="Z213">
        <v>19</v>
      </c>
      <c r="AA213">
        <v>18</v>
      </c>
      <c r="AB213">
        <v>15</v>
      </c>
      <c r="AC213">
        <v>19</v>
      </c>
      <c r="AD213">
        <v>19</v>
      </c>
      <c r="AE213">
        <v>18</v>
      </c>
      <c r="AF213">
        <v>15</v>
      </c>
      <c r="AG213">
        <v>19</v>
      </c>
      <c r="AH213">
        <v>19</v>
      </c>
      <c r="AI213">
        <v>19</v>
      </c>
      <c r="AJ213">
        <v>15</v>
      </c>
      <c r="AK213">
        <v>19</v>
      </c>
      <c r="AL213">
        <v>19</v>
      </c>
      <c r="AM213">
        <v>15</v>
      </c>
      <c r="AN213">
        <v>19</v>
      </c>
      <c r="AO213">
        <v>19</v>
      </c>
      <c r="AP213">
        <f t="shared" si="3"/>
        <v>21</v>
      </c>
      <c r="AQ213">
        <v>21</v>
      </c>
      <c r="AR213">
        <v>21</v>
      </c>
      <c r="AS213">
        <v>21</v>
      </c>
      <c r="AU213" t="s">
        <v>713</v>
      </c>
      <c r="AV213" t="s">
        <v>5658</v>
      </c>
      <c r="AW213">
        <v>120</v>
      </c>
    </row>
    <row r="214" spans="4:49" ht="13.5" customHeight="1">
      <c r="D214" t="s">
        <v>715</v>
      </c>
      <c r="F214" t="s">
        <v>4685</v>
      </c>
      <c r="G214" s="126">
        <v>0.1</v>
      </c>
      <c r="H214">
        <v>43</v>
      </c>
      <c r="I214" t="s">
        <v>2207</v>
      </c>
      <c r="J214" t="s">
        <v>2207</v>
      </c>
      <c r="K214" t="s">
        <v>2207</v>
      </c>
      <c r="L214" t="s">
        <v>2207</v>
      </c>
      <c r="M214" t="s">
        <v>2207</v>
      </c>
      <c r="N214" t="s">
        <v>2207</v>
      </c>
      <c r="O214">
        <v>43</v>
      </c>
      <c r="P214" t="s">
        <v>2207</v>
      </c>
      <c r="Q214" t="s">
        <v>2207</v>
      </c>
      <c r="R214" t="s">
        <v>2207</v>
      </c>
      <c r="S214">
        <v>43</v>
      </c>
      <c r="T214" t="s">
        <v>2207</v>
      </c>
      <c r="U214" t="s">
        <v>2207</v>
      </c>
      <c r="V214" t="s">
        <v>2207</v>
      </c>
      <c r="W214" t="s">
        <v>2207</v>
      </c>
      <c r="X214">
        <v>43</v>
      </c>
      <c r="Y214" t="s">
        <v>2207</v>
      </c>
      <c r="Z214" t="s">
        <v>2207</v>
      </c>
      <c r="AA214" t="s">
        <v>2207</v>
      </c>
      <c r="AB214">
        <v>43</v>
      </c>
      <c r="AC214" t="s">
        <v>2207</v>
      </c>
      <c r="AD214" t="s">
        <v>2207</v>
      </c>
      <c r="AE214" t="s">
        <v>2207</v>
      </c>
      <c r="AF214">
        <v>43</v>
      </c>
      <c r="AG214" t="s">
        <v>2207</v>
      </c>
      <c r="AH214" t="s">
        <v>2207</v>
      </c>
      <c r="AI214" t="s">
        <v>2207</v>
      </c>
      <c r="AJ214">
        <v>43</v>
      </c>
      <c r="AK214" t="s">
        <v>2207</v>
      </c>
      <c r="AL214" t="s">
        <v>2207</v>
      </c>
      <c r="AM214">
        <v>43</v>
      </c>
      <c r="AN214" t="s">
        <v>2207</v>
      </c>
      <c r="AO214" t="s">
        <v>2207</v>
      </c>
      <c r="AP214" t="s">
        <v>2207</v>
      </c>
      <c r="AQ214" t="s">
        <v>2207</v>
      </c>
      <c r="AR214" t="s">
        <v>2207</v>
      </c>
      <c r="AS214" t="s">
        <v>2207</v>
      </c>
      <c r="AU214" t="s">
        <v>715</v>
      </c>
      <c r="AV214" t="s">
        <v>5658</v>
      </c>
      <c r="AW214">
        <v>121</v>
      </c>
    </row>
    <row r="215" spans="4:49" ht="13.5" customHeight="1">
      <c r="D215" t="s">
        <v>716</v>
      </c>
      <c r="F215" t="s">
        <v>742</v>
      </c>
      <c r="G215" s="126">
        <v>0.2</v>
      </c>
      <c r="H215">
        <v>41</v>
      </c>
      <c r="I215">
        <v>52</v>
      </c>
      <c r="J215">
        <v>56</v>
      </c>
      <c r="K215">
        <v>41</v>
      </c>
      <c r="L215">
        <v>52</v>
      </c>
      <c r="M215">
        <v>56</v>
      </c>
      <c r="N215">
        <v>41</v>
      </c>
      <c r="O215">
        <v>41</v>
      </c>
      <c r="P215">
        <v>52</v>
      </c>
      <c r="Q215">
        <v>56</v>
      </c>
      <c r="R215">
        <v>41</v>
      </c>
      <c r="S215">
        <v>41</v>
      </c>
      <c r="T215">
        <v>52</v>
      </c>
      <c r="U215">
        <v>56</v>
      </c>
      <c r="V215">
        <v>52</v>
      </c>
      <c r="W215">
        <v>56</v>
      </c>
      <c r="X215">
        <v>41</v>
      </c>
      <c r="Y215">
        <v>52</v>
      </c>
      <c r="Z215">
        <v>56</v>
      </c>
      <c r="AA215">
        <v>41</v>
      </c>
      <c r="AB215">
        <v>41</v>
      </c>
      <c r="AC215">
        <v>52</v>
      </c>
      <c r="AD215">
        <v>56</v>
      </c>
      <c r="AE215">
        <v>41</v>
      </c>
      <c r="AF215">
        <v>41</v>
      </c>
      <c r="AG215">
        <v>52</v>
      </c>
      <c r="AH215">
        <v>56</v>
      </c>
      <c r="AI215">
        <v>52</v>
      </c>
      <c r="AJ215">
        <v>41</v>
      </c>
      <c r="AK215">
        <v>52</v>
      </c>
      <c r="AL215">
        <v>56</v>
      </c>
      <c r="AM215">
        <v>41</v>
      </c>
      <c r="AN215">
        <v>52</v>
      </c>
      <c r="AO215">
        <v>56</v>
      </c>
      <c r="AP215">
        <f t="shared" si="3"/>
        <v>58</v>
      </c>
      <c r="AQ215">
        <v>58</v>
      </c>
      <c r="AR215">
        <v>58</v>
      </c>
      <c r="AS215">
        <v>58</v>
      </c>
      <c r="AU215" t="s">
        <v>716</v>
      </c>
      <c r="AV215" t="s">
        <v>5658</v>
      </c>
      <c r="AW215">
        <v>122</v>
      </c>
    </row>
    <row r="216" spans="4:49" ht="13.5" customHeight="1">
      <c r="D216" t="s">
        <v>718</v>
      </c>
      <c r="F216" t="s">
        <v>743</v>
      </c>
      <c r="G216" s="126">
        <v>0.2</v>
      </c>
      <c r="H216">
        <v>54</v>
      </c>
      <c r="I216">
        <v>90</v>
      </c>
      <c r="J216">
        <v>76</v>
      </c>
      <c r="K216">
        <v>54</v>
      </c>
      <c r="L216">
        <v>90</v>
      </c>
      <c r="M216">
        <v>76</v>
      </c>
      <c r="N216">
        <v>59</v>
      </c>
      <c r="O216">
        <v>54</v>
      </c>
      <c r="P216">
        <v>90</v>
      </c>
      <c r="Q216">
        <v>76</v>
      </c>
      <c r="R216">
        <v>59</v>
      </c>
      <c r="S216">
        <v>54</v>
      </c>
      <c r="T216">
        <v>90</v>
      </c>
      <c r="U216">
        <v>76</v>
      </c>
      <c r="V216">
        <v>90</v>
      </c>
      <c r="W216">
        <v>76</v>
      </c>
      <c r="X216">
        <v>54</v>
      </c>
      <c r="Y216">
        <v>90</v>
      </c>
      <c r="Z216">
        <v>76</v>
      </c>
      <c r="AA216">
        <v>59</v>
      </c>
      <c r="AB216">
        <v>54</v>
      </c>
      <c r="AC216">
        <v>90</v>
      </c>
      <c r="AD216">
        <v>76</v>
      </c>
      <c r="AE216">
        <v>59</v>
      </c>
      <c r="AF216">
        <v>54</v>
      </c>
      <c r="AG216">
        <v>90</v>
      </c>
      <c r="AH216">
        <v>76</v>
      </c>
      <c r="AI216">
        <v>90</v>
      </c>
      <c r="AJ216">
        <v>54</v>
      </c>
      <c r="AK216">
        <v>90</v>
      </c>
      <c r="AL216">
        <v>76</v>
      </c>
      <c r="AM216">
        <v>54</v>
      </c>
      <c r="AN216">
        <v>90</v>
      </c>
      <c r="AO216">
        <v>76</v>
      </c>
      <c r="AP216">
        <f t="shared" si="3"/>
        <v>99</v>
      </c>
      <c r="AQ216">
        <v>99</v>
      </c>
      <c r="AR216">
        <v>99</v>
      </c>
      <c r="AS216">
        <v>99</v>
      </c>
      <c r="AU216" t="s">
        <v>718</v>
      </c>
      <c r="AV216" t="s">
        <v>5658</v>
      </c>
      <c r="AW216">
        <v>123</v>
      </c>
    </row>
    <row r="217" spans="4:49" ht="13.5" customHeight="1">
      <c r="D217" t="s">
        <v>3901</v>
      </c>
      <c r="F217" t="s">
        <v>4342</v>
      </c>
      <c r="G217" s="126">
        <v>0.1</v>
      </c>
      <c r="H217">
        <v>25</v>
      </c>
      <c r="I217">
        <v>25</v>
      </c>
      <c r="J217">
        <v>45</v>
      </c>
      <c r="K217">
        <v>25</v>
      </c>
      <c r="L217">
        <v>25</v>
      </c>
      <c r="M217">
        <v>45</v>
      </c>
      <c r="N217">
        <v>30</v>
      </c>
      <c r="O217">
        <v>25</v>
      </c>
      <c r="P217">
        <v>25</v>
      </c>
      <c r="Q217">
        <v>45</v>
      </c>
      <c r="R217">
        <v>30</v>
      </c>
      <c r="S217">
        <v>25</v>
      </c>
      <c r="T217">
        <v>25</v>
      </c>
      <c r="U217">
        <v>45</v>
      </c>
      <c r="V217">
        <v>25</v>
      </c>
      <c r="W217">
        <v>45</v>
      </c>
      <c r="X217">
        <v>25</v>
      </c>
      <c r="Y217">
        <v>25</v>
      </c>
      <c r="Z217">
        <v>45</v>
      </c>
      <c r="AA217">
        <v>30</v>
      </c>
      <c r="AB217">
        <v>25</v>
      </c>
      <c r="AC217">
        <v>25</v>
      </c>
      <c r="AD217">
        <v>45</v>
      </c>
      <c r="AE217">
        <v>30</v>
      </c>
      <c r="AF217">
        <v>25</v>
      </c>
      <c r="AG217">
        <v>25</v>
      </c>
      <c r="AH217">
        <v>45</v>
      </c>
      <c r="AI217">
        <v>25</v>
      </c>
      <c r="AJ217">
        <v>25</v>
      </c>
      <c r="AK217">
        <v>25</v>
      </c>
      <c r="AL217">
        <v>45</v>
      </c>
      <c r="AM217">
        <v>25</v>
      </c>
      <c r="AN217">
        <v>25</v>
      </c>
      <c r="AO217">
        <v>45</v>
      </c>
      <c r="AP217">
        <f t="shared" si="3"/>
        <v>28</v>
      </c>
      <c r="AQ217">
        <v>28</v>
      </c>
      <c r="AR217">
        <v>28</v>
      </c>
      <c r="AS217">
        <v>28</v>
      </c>
      <c r="AU217" t="s">
        <v>3901</v>
      </c>
      <c r="AV217" t="s">
        <v>5658</v>
      </c>
      <c r="AW217">
        <v>124</v>
      </c>
    </row>
    <row r="218" spans="4:49" ht="13.5" customHeight="1">
      <c r="D218" t="s">
        <v>763</v>
      </c>
      <c r="F218" t="s">
        <v>766</v>
      </c>
      <c r="G218" s="126">
        <v>0.6</v>
      </c>
      <c r="H218">
        <v>169</v>
      </c>
      <c r="I218">
        <v>216</v>
      </c>
      <c r="J218">
        <v>246</v>
      </c>
      <c r="K218">
        <v>169</v>
      </c>
      <c r="L218">
        <v>216</v>
      </c>
      <c r="M218">
        <v>246</v>
      </c>
      <c r="N218">
        <v>173</v>
      </c>
      <c r="O218">
        <v>169</v>
      </c>
      <c r="P218">
        <v>216</v>
      </c>
      <c r="Q218">
        <v>246</v>
      </c>
      <c r="R218">
        <v>173</v>
      </c>
      <c r="S218">
        <v>169</v>
      </c>
      <c r="T218">
        <v>216</v>
      </c>
      <c r="U218">
        <v>246</v>
      </c>
      <c r="V218">
        <v>216</v>
      </c>
      <c r="W218">
        <v>246</v>
      </c>
      <c r="X218">
        <v>169</v>
      </c>
      <c r="Y218">
        <v>216</v>
      </c>
      <c r="Z218">
        <v>246</v>
      </c>
      <c r="AA218">
        <v>173</v>
      </c>
      <c r="AB218">
        <v>169</v>
      </c>
      <c r="AC218">
        <v>216</v>
      </c>
      <c r="AD218">
        <v>246</v>
      </c>
      <c r="AE218">
        <v>173</v>
      </c>
      <c r="AF218">
        <v>169</v>
      </c>
      <c r="AG218">
        <v>216</v>
      </c>
      <c r="AH218">
        <v>246</v>
      </c>
      <c r="AI218">
        <v>216</v>
      </c>
      <c r="AJ218">
        <v>169</v>
      </c>
      <c r="AK218">
        <v>216</v>
      </c>
      <c r="AL218">
        <v>246</v>
      </c>
      <c r="AM218">
        <v>169</v>
      </c>
      <c r="AN218">
        <v>216</v>
      </c>
      <c r="AO218">
        <v>246</v>
      </c>
      <c r="AP218">
        <f t="shared" si="3"/>
        <v>238</v>
      </c>
      <c r="AQ218">
        <v>238</v>
      </c>
      <c r="AR218">
        <v>238</v>
      </c>
      <c r="AS218">
        <v>238</v>
      </c>
      <c r="AU218" t="s">
        <v>763</v>
      </c>
      <c r="AV218" t="s">
        <v>5658</v>
      </c>
      <c r="AW218">
        <v>125</v>
      </c>
    </row>
    <row r="219" spans="4:49" ht="13.5" customHeight="1">
      <c r="D219" t="s">
        <v>764</v>
      </c>
      <c r="F219" t="s">
        <v>767</v>
      </c>
      <c r="G219" s="126">
        <v>0.6</v>
      </c>
      <c r="H219">
        <v>169</v>
      </c>
      <c r="I219">
        <v>216</v>
      </c>
      <c r="J219">
        <v>246</v>
      </c>
      <c r="K219">
        <v>169</v>
      </c>
      <c r="L219">
        <v>216</v>
      </c>
      <c r="M219">
        <v>246</v>
      </c>
      <c r="N219">
        <v>173</v>
      </c>
      <c r="O219">
        <v>169</v>
      </c>
      <c r="P219">
        <v>216</v>
      </c>
      <c r="Q219">
        <v>246</v>
      </c>
      <c r="R219">
        <v>173</v>
      </c>
      <c r="S219">
        <v>169</v>
      </c>
      <c r="T219">
        <v>216</v>
      </c>
      <c r="U219">
        <v>246</v>
      </c>
      <c r="V219">
        <v>216</v>
      </c>
      <c r="W219">
        <v>246</v>
      </c>
      <c r="X219">
        <v>169</v>
      </c>
      <c r="Y219">
        <v>216</v>
      </c>
      <c r="Z219">
        <v>246</v>
      </c>
      <c r="AA219">
        <v>173</v>
      </c>
      <c r="AB219">
        <v>169</v>
      </c>
      <c r="AC219">
        <v>216</v>
      </c>
      <c r="AD219">
        <v>246</v>
      </c>
      <c r="AE219">
        <v>173</v>
      </c>
      <c r="AF219">
        <v>169</v>
      </c>
      <c r="AG219">
        <v>216</v>
      </c>
      <c r="AH219">
        <v>246</v>
      </c>
      <c r="AI219">
        <v>216</v>
      </c>
      <c r="AJ219">
        <v>169</v>
      </c>
      <c r="AK219">
        <v>216</v>
      </c>
      <c r="AL219">
        <v>246</v>
      </c>
      <c r="AM219">
        <v>169</v>
      </c>
      <c r="AN219">
        <v>216</v>
      </c>
      <c r="AO219">
        <v>246</v>
      </c>
      <c r="AP219">
        <f t="shared" si="3"/>
        <v>238</v>
      </c>
      <c r="AQ219">
        <v>238</v>
      </c>
      <c r="AR219">
        <v>238</v>
      </c>
      <c r="AS219">
        <v>238</v>
      </c>
      <c r="AU219" t="s">
        <v>764</v>
      </c>
      <c r="AV219" t="s">
        <v>5658</v>
      </c>
      <c r="AW219">
        <v>126</v>
      </c>
    </row>
    <row r="220" spans="4:49" ht="13.5" customHeight="1">
      <c r="D220" t="s">
        <v>2353</v>
      </c>
      <c r="F220" t="s">
        <v>2354</v>
      </c>
      <c r="G220" s="126">
        <v>0.6</v>
      </c>
      <c r="H220">
        <v>139</v>
      </c>
      <c r="I220">
        <v>162</v>
      </c>
      <c r="J220">
        <v>179</v>
      </c>
      <c r="K220">
        <v>139</v>
      </c>
      <c r="L220">
        <v>162</v>
      </c>
      <c r="M220">
        <v>179</v>
      </c>
      <c r="N220">
        <v>133</v>
      </c>
      <c r="O220">
        <v>139</v>
      </c>
      <c r="P220">
        <v>162</v>
      </c>
      <c r="Q220">
        <v>179</v>
      </c>
      <c r="R220">
        <v>133</v>
      </c>
      <c r="S220">
        <v>139</v>
      </c>
      <c r="T220">
        <v>162</v>
      </c>
      <c r="U220">
        <v>179</v>
      </c>
      <c r="V220">
        <v>162</v>
      </c>
      <c r="W220">
        <v>179</v>
      </c>
      <c r="X220">
        <v>139</v>
      </c>
      <c r="Y220">
        <v>162</v>
      </c>
      <c r="Z220">
        <v>179</v>
      </c>
      <c r="AA220">
        <v>133</v>
      </c>
      <c r="AB220">
        <v>139</v>
      </c>
      <c r="AC220">
        <v>162</v>
      </c>
      <c r="AD220">
        <v>179</v>
      </c>
      <c r="AE220">
        <v>133</v>
      </c>
      <c r="AF220">
        <v>139</v>
      </c>
      <c r="AG220">
        <v>162</v>
      </c>
      <c r="AH220">
        <v>179</v>
      </c>
      <c r="AI220">
        <v>162</v>
      </c>
      <c r="AJ220">
        <v>139</v>
      </c>
      <c r="AK220">
        <v>162</v>
      </c>
      <c r="AL220">
        <v>179</v>
      </c>
      <c r="AM220">
        <v>139</v>
      </c>
      <c r="AN220">
        <v>162</v>
      </c>
      <c r="AO220">
        <v>179</v>
      </c>
      <c r="AP220">
        <f t="shared" si="3"/>
        <v>179</v>
      </c>
      <c r="AQ220">
        <v>179</v>
      </c>
      <c r="AR220">
        <v>179</v>
      </c>
      <c r="AS220">
        <v>179</v>
      </c>
      <c r="AU220" t="s">
        <v>2353</v>
      </c>
      <c r="AV220" t="s">
        <v>5658</v>
      </c>
      <c r="AW220">
        <v>127</v>
      </c>
    </row>
    <row r="221" spans="4:49" ht="13.5" customHeight="1">
      <c r="D221" t="s">
        <v>4187</v>
      </c>
      <c r="F221" t="s">
        <v>4192</v>
      </c>
      <c r="G221" s="126">
        <v>0.5</v>
      </c>
      <c r="H221">
        <v>108</v>
      </c>
      <c r="I221">
        <v>154</v>
      </c>
      <c r="J221">
        <v>161</v>
      </c>
      <c r="K221">
        <v>108</v>
      </c>
      <c r="L221">
        <v>154</v>
      </c>
      <c r="M221">
        <v>161</v>
      </c>
      <c r="N221">
        <v>111</v>
      </c>
      <c r="O221">
        <v>108</v>
      </c>
      <c r="P221">
        <v>154</v>
      </c>
      <c r="Q221">
        <v>161</v>
      </c>
      <c r="R221">
        <v>111</v>
      </c>
      <c r="S221">
        <v>108</v>
      </c>
      <c r="T221">
        <v>154</v>
      </c>
      <c r="U221">
        <v>161</v>
      </c>
      <c r="V221">
        <v>154</v>
      </c>
      <c r="W221">
        <v>161</v>
      </c>
      <c r="X221">
        <v>108</v>
      </c>
      <c r="Y221">
        <v>154</v>
      </c>
      <c r="Z221">
        <v>161</v>
      </c>
      <c r="AA221">
        <v>111</v>
      </c>
      <c r="AB221">
        <v>108</v>
      </c>
      <c r="AC221">
        <v>154</v>
      </c>
      <c r="AD221">
        <v>161</v>
      </c>
      <c r="AE221">
        <v>111</v>
      </c>
      <c r="AF221">
        <v>108</v>
      </c>
      <c r="AG221">
        <v>154</v>
      </c>
      <c r="AH221">
        <v>161</v>
      </c>
      <c r="AI221">
        <v>154</v>
      </c>
      <c r="AJ221">
        <v>108</v>
      </c>
      <c r="AK221">
        <v>154</v>
      </c>
      <c r="AL221">
        <v>161</v>
      </c>
      <c r="AM221">
        <v>108</v>
      </c>
      <c r="AN221">
        <v>154</v>
      </c>
      <c r="AO221">
        <v>161</v>
      </c>
      <c r="AP221">
        <f t="shared" si="3"/>
        <v>170</v>
      </c>
      <c r="AQ221">
        <v>170</v>
      </c>
      <c r="AR221">
        <v>170</v>
      </c>
      <c r="AS221">
        <v>170</v>
      </c>
      <c r="AU221" t="s">
        <v>4187</v>
      </c>
      <c r="AV221" t="s">
        <v>5658</v>
      </c>
      <c r="AW221">
        <v>128</v>
      </c>
    </row>
    <row r="222" spans="4:49" ht="13.5" customHeight="1">
      <c r="D222" t="s">
        <v>4188</v>
      </c>
      <c r="F222" t="s">
        <v>4190</v>
      </c>
      <c r="G222" s="126">
        <v>0.4</v>
      </c>
      <c r="H222">
        <v>108</v>
      </c>
      <c r="I222">
        <v>154</v>
      </c>
      <c r="J222">
        <v>161</v>
      </c>
      <c r="K222">
        <v>108</v>
      </c>
      <c r="L222">
        <v>154</v>
      </c>
      <c r="M222">
        <v>161</v>
      </c>
      <c r="N222">
        <v>111</v>
      </c>
      <c r="O222">
        <v>108</v>
      </c>
      <c r="P222">
        <v>154</v>
      </c>
      <c r="Q222">
        <v>161</v>
      </c>
      <c r="R222">
        <v>111</v>
      </c>
      <c r="S222">
        <v>108</v>
      </c>
      <c r="T222">
        <v>154</v>
      </c>
      <c r="U222">
        <v>161</v>
      </c>
      <c r="V222">
        <v>154</v>
      </c>
      <c r="W222">
        <v>161</v>
      </c>
      <c r="X222">
        <v>108</v>
      </c>
      <c r="Y222">
        <v>154</v>
      </c>
      <c r="Z222">
        <v>161</v>
      </c>
      <c r="AA222">
        <v>111</v>
      </c>
      <c r="AB222">
        <v>108</v>
      </c>
      <c r="AC222">
        <v>154</v>
      </c>
      <c r="AD222">
        <v>161</v>
      </c>
      <c r="AE222">
        <v>111</v>
      </c>
      <c r="AF222">
        <v>108</v>
      </c>
      <c r="AG222">
        <v>154</v>
      </c>
      <c r="AH222">
        <v>161</v>
      </c>
      <c r="AI222">
        <v>154</v>
      </c>
      <c r="AJ222">
        <v>108</v>
      </c>
      <c r="AK222">
        <v>154</v>
      </c>
      <c r="AL222">
        <v>161</v>
      </c>
      <c r="AM222">
        <v>108</v>
      </c>
      <c r="AN222">
        <v>154</v>
      </c>
      <c r="AO222">
        <v>161</v>
      </c>
      <c r="AP222">
        <f t="shared" si="3"/>
        <v>170</v>
      </c>
      <c r="AQ222">
        <v>170</v>
      </c>
      <c r="AR222">
        <v>170</v>
      </c>
      <c r="AS222">
        <v>170</v>
      </c>
      <c r="AU222" t="s">
        <v>4188</v>
      </c>
      <c r="AV222" t="s">
        <v>5658</v>
      </c>
      <c r="AW222">
        <v>129</v>
      </c>
    </row>
    <row r="223" spans="4:49" ht="13.5" customHeight="1">
      <c r="D223" t="s">
        <v>4189</v>
      </c>
      <c r="F223" t="s">
        <v>4191</v>
      </c>
      <c r="G223" s="126">
        <v>0.4</v>
      </c>
      <c r="H223">
        <v>108</v>
      </c>
      <c r="I223">
        <v>154</v>
      </c>
      <c r="J223">
        <v>161</v>
      </c>
      <c r="K223">
        <v>108</v>
      </c>
      <c r="L223">
        <v>154</v>
      </c>
      <c r="M223">
        <v>161</v>
      </c>
      <c r="N223">
        <v>111</v>
      </c>
      <c r="O223">
        <v>108</v>
      </c>
      <c r="P223">
        <v>154</v>
      </c>
      <c r="Q223">
        <v>161</v>
      </c>
      <c r="R223">
        <v>111</v>
      </c>
      <c r="S223">
        <v>108</v>
      </c>
      <c r="T223">
        <v>154</v>
      </c>
      <c r="U223">
        <v>161</v>
      </c>
      <c r="V223">
        <v>154</v>
      </c>
      <c r="W223">
        <v>161</v>
      </c>
      <c r="X223">
        <v>108</v>
      </c>
      <c r="Y223">
        <v>154</v>
      </c>
      <c r="Z223">
        <v>161</v>
      </c>
      <c r="AA223">
        <v>111</v>
      </c>
      <c r="AB223">
        <v>108</v>
      </c>
      <c r="AC223">
        <v>154</v>
      </c>
      <c r="AD223">
        <v>161</v>
      </c>
      <c r="AE223">
        <v>111</v>
      </c>
      <c r="AF223">
        <v>108</v>
      </c>
      <c r="AG223">
        <v>154</v>
      </c>
      <c r="AH223">
        <v>161</v>
      </c>
      <c r="AI223">
        <v>154</v>
      </c>
      <c r="AJ223">
        <v>108</v>
      </c>
      <c r="AK223">
        <v>154</v>
      </c>
      <c r="AL223">
        <v>161</v>
      </c>
      <c r="AM223">
        <v>108</v>
      </c>
      <c r="AN223">
        <v>154</v>
      </c>
      <c r="AO223">
        <v>161</v>
      </c>
      <c r="AP223">
        <f t="shared" si="3"/>
        <v>170</v>
      </c>
      <c r="AQ223">
        <v>170</v>
      </c>
      <c r="AR223">
        <v>170</v>
      </c>
      <c r="AS223">
        <v>170</v>
      </c>
      <c r="AU223" t="s">
        <v>4189</v>
      </c>
      <c r="AV223" t="s">
        <v>5658</v>
      </c>
      <c r="AW223">
        <v>130</v>
      </c>
    </row>
    <row r="224" spans="4:49" ht="13.5" customHeight="1">
      <c r="D224" t="s">
        <v>4647</v>
      </c>
      <c r="F224" t="s">
        <v>4651</v>
      </c>
      <c r="G224" s="126">
        <v>0.5</v>
      </c>
      <c r="H224">
        <v>108</v>
      </c>
      <c r="I224">
        <v>154</v>
      </c>
      <c r="J224">
        <v>161</v>
      </c>
      <c r="K224">
        <v>108</v>
      </c>
      <c r="L224">
        <v>154</v>
      </c>
      <c r="M224">
        <v>161</v>
      </c>
      <c r="N224">
        <v>111</v>
      </c>
      <c r="O224">
        <v>108</v>
      </c>
      <c r="P224">
        <v>154</v>
      </c>
      <c r="Q224">
        <v>161</v>
      </c>
      <c r="R224">
        <v>111</v>
      </c>
      <c r="S224">
        <v>108</v>
      </c>
      <c r="T224">
        <v>154</v>
      </c>
      <c r="U224">
        <v>161</v>
      </c>
      <c r="V224">
        <v>154</v>
      </c>
      <c r="W224">
        <v>161</v>
      </c>
      <c r="X224">
        <v>108</v>
      </c>
      <c r="Y224">
        <v>154</v>
      </c>
      <c r="Z224">
        <v>161</v>
      </c>
      <c r="AA224">
        <v>111</v>
      </c>
      <c r="AB224">
        <v>108</v>
      </c>
      <c r="AC224">
        <v>154</v>
      </c>
      <c r="AD224">
        <v>161</v>
      </c>
      <c r="AE224">
        <v>111</v>
      </c>
      <c r="AF224">
        <v>108</v>
      </c>
      <c r="AG224">
        <v>154</v>
      </c>
      <c r="AH224">
        <v>161</v>
      </c>
      <c r="AI224">
        <v>154</v>
      </c>
      <c r="AJ224">
        <v>108</v>
      </c>
      <c r="AK224">
        <v>154</v>
      </c>
      <c r="AL224">
        <v>161</v>
      </c>
      <c r="AM224">
        <v>108</v>
      </c>
      <c r="AN224">
        <v>154</v>
      </c>
      <c r="AO224">
        <v>161</v>
      </c>
      <c r="AP224">
        <f t="shared" si="3"/>
        <v>170</v>
      </c>
      <c r="AQ224">
        <v>170</v>
      </c>
      <c r="AR224">
        <v>170</v>
      </c>
      <c r="AS224">
        <v>170</v>
      </c>
      <c r="AU224" t="s">
        <v>4647</v>
      </c>
      <c r="AV224" t="s">
        <v>5658</v>
      </c>
      <c r="AW224">
        <v>131</v>
      </c>
    </row>
    <row r="225" spans="4:49" ht="13.5" customHeight="1">
      <c r="D225" t="s">
        <v>4648</v>
      </c>
      <c r="F225" t="s">
        <v>4652</v>
      </c>
      <c r="G225" s="126">
        <v>0.9</v>
      </c>
      <c r="H225">
        <v>136</v>
      </c>
      <c r="I225">
        <v>181</v>
      </c>
      <c r="J225">
        <v>203</v>
      </c>
      <c r="K225">
        <v>136</v>
      </c>
      <c r="L225">
        <v>181</v>
      </c>
      <c r="M225">
        <v>203</v>
      </c>
      <c r="N225">
        <v>143</v>
      </c>
      <c r="O225">
        <v>136</v>
      </c>
      <c r="P225">
        <v>181</v>
      </c>
      <c r="Q225">
        <v>203</v>
      </c>
      <c r="R225">
        <v>143</v>
      </c>
      <c r="S225">
        <v>136</v>
      </c>
      <c r="T225">
        <v>181</v>
      </c>
      <c r="U225">
        <v>203</v>
      </c>
      <c r="V225">
        <v>181</v>
      </c>
      <c r="W225">
        <v>203</v>
      </c>
      <c r="X225">
        <v>136</v>
      </c>
      <c r="Y225">
        <v>181</v>
      </c>
      <c r="Z225">
        <v>203</v>
      </c>
      <c r="AA225">
        <v>143</v>
      </c>
      <c r="AB225">
        <v>136</v>
      </c>
      <c r="AC225">
        <v>181</v>
      </c>
      <c r="AD225">
        <v>203</v>
      </c>
      <c r="AE225">
        <v>143</v>
      </c>
      <c r="AF225">
        <v>136</v>
      </c>
      <c r="AG225">
        <v>181</v>
      </c>
      <c r="AH225">
        <v>203</v>
      </c>
      <c r="AI225">
        <v>181</v>
      </c>
      <c r="AJ225">
        <v>136</v>
      </c>
      <c r="AK225">
        <v>181</v>
      </c>
      <c r="AL225">
        <v>203</v>
      </c>
      <c r="AM225">
        <v>136</v>
      </c>
      <c r="AN225">
        <v>181</v>
      </c>
      <c r="AO225">
        <v>203</v>
      </c>
      <c r="AP225">
        <f t="shared" si="3"/>
        <v>200</v>
      </c>
      <c r="AQ225">
        <v>200</v>
      </c>
      <c r="AR225">
        <v>200</v>
      </c>
      <c r="AS225">
        <v>200</v>
      </c>
      <c r="AU225" t="s">
        <v>4648</v>
      </c>
      <c r="AV225" t="s">
        <v>5658</v>
      </c>
      <c r="AW225">
        <v>132</v>
      </c>
    </row>
    <row r="226" spans="4:49" ht="13.5" customHeight="1">
      <c r="D226" t="s">
        <v>4304</v>
      </c>
      <c r="F226" t="s">
        <v>4326</v>
      </c>
      <c r="G226" s="126">
        <v>0.5</v>
      </c>
      <c r="H226">
        <v>137</v>
      </c>
      <c r="I226">
        <v>181</v>
      </c>
      <c r="J226">
        <v>221</v>
      </c>
      <c r="K226">
        <v>137</v>
      </c>
      <c r="L226">
        <v>181</v>
      </c>
      <c r="M226">
        <v>221</v>
      </c>
      <c r="N226">
        <v>144</v>
      </c>
      <c r="O226">
        <v>137</v>
      </c>
      <c r="P226">
        <v>181</v>
      </c>
      <c r="Q226">
        <v>221</v>
      </c>
      <c r="R226">
        <v>144</v>
      </c>
      <c r="S226">
        <v>137</v>
      </c>
      <c r="T226">
        <v>181</v>
      </c>
      <c r="U226">
        <v>221</v>
      </c>
      <c r="V226">
        <v>181</v>
      </c>
      <c r="W226">
        <v>221</v>
      </c>
      <c r="X226">
        <v>137</v>
      </c>
      <c r="Y226">
        <v>181</v>
      </c>
      <c r="Z226">
        <v>221</v>
      </c>
      <c r="AA226">
        <v>144</v>
      </c>
      <c r="AB226">
        <v>137</v>
      </c>
      <c r="AC226">
        <v>181</v>
      </c>
      <c r="AD226">
        <v>221</v>
      </c>
      <c r="AE226">
        <v>144</v>
      </c>
      <c r="AF226">
        <v>137</v>
      </c>
      <c r="AG226">
        <v>181</v>
      </c>
      <c r="AH226">
        <v>221</v>
      </c>
      <c r="AI226">
        <v>181</v>
      </c>
      <c r="AJ226">
        <v>137</v>
      </c>
      <c r="AK226">
        <v>181</v>
      </c>
      <c r="AL226">
        <v>221</v>
      </c>
      <c r="AM226">
        <v>137</v>
      </c>
      <c r="AN226">
        <v>181</v>
      </c>
      <c r="AO226">
        <v>221</v>
      </c>
      <c r="AP226">
        <f t="shared" si="3"/>
        <v>200</v>
      </c>
      <c r="AQ226">
        <v>200</v>
      </c>
      <c r="AR226">
        <v>200</v>
      </c>
      <c r="AS226">
        <v>200</v>
      </c>
      <c r="AU226" t="s">
        <v>4304</v>
      </c>
      <c r="AV226" t="s">
        <v>5658</v>
      </c>
      <c r="AW226">
        <v>133</v>
      </c>
    </row>
    <row r="227" spans="4:49" ht="13.5" customHeight="1">
      <c r="D227" t="s">
        <v>719</v>
      </c>
      <c r="F227" t="s">
        <v>744</v>
      </c>
      <c r="G227" s="126">
        <v>0.1</v>
      </c>
      <c r="H227">
        <v>34</v>
      </c>
      <c r="I227">
        <v>34</v>
      </c>
      <c r="J227">
        <v>52</v>
      </c>
      <c r="K227">
        <v>34</v>
      </c>
      <c r="L227">
        <v>34</v>
      </c>
      <c r="M227">
        <v>52</v>
      </c>
      <c r="N227">
        <v>34</v>
      </c>
      <c r="O227">
        <v>34</v>
      </c>
      <c r="P227">
        <v>34</v>
      </c>
      <c r="Q227">
        <v>52</v>
      </c>
      <c r="R227">
        <v>34</v>
      </c>
      <c r="S227">
        <v>34</v>
      </c>
      <c r="T227">
        <v>34</v>
      </c>
      <c r="U227">
        <v>52</v>
      </c>
      <c r="V227">
        <v>34</v>
      </c>
      <c r="W227">
        <v>52</v>
      </c>
      <c r="X227">
        <v>34</v>
      </c>
      <c r="Y227">
        <v>34</v>
      </c>
      <c r="Z227">
        <v>52</v>
      </c>
      <c r="AA227">
        <v>34</v>
      </c>
      <c r="AB227">
        <v>34</v>
      </c>
      <c r="AC227">
        <v>34</v>
      </c>
      <c r="AD227">
        <v>52</v>
      </c>
      <c r="AE227">
        <v>34</v>
      </c>
      <c r="AF227">
        <v>34</v>
      </c>
      <c r="AG227">
        <v>34</v>
      </c>
      <c r="AH227">
        <v>52</v>
      </c>
      <c r="AI227">
        <v>34</v>
      </c>
      <c r="AJ227">
        <v>34</v>
      </c>
      <c r="AK227">
        <v>34</v>
      </c>
      <c r="AL227">
        <v>52</v>
      </c>
      <c r="AM227">
        <v>34</v>
      </c>
      <c r="AN227">
        <v>34</v>
      </c>
      <c r="AO227">
        <v>52</v>
      </c>
      <c r="AP227">
        <f t="shared" si="3"/>
        <v>38</v>
      </c>
      <c r="AQ227">
        <v>38</v>
      </c>
      <c r="AR227">
        <v>38</v>
      </c>
      <c r="AS227">
        <v>38</v>
      </c>
      <c r="AU227" t="s">
        <v>719</v>
      </c>
      <c r="AV227" t="s">
        <v>5658</v>
      </c>
      <c r="AW227">
        <v>134</v>
      </c>
    </row>
    <row r="228" spans="4:49" ht="13.5" customHeight="1">
      <c r="D228" t="s">
        <v>720</v>
      </c>
      <c r="F228" t="s">
        <v>745</v>
      </c>
      <c r="G228" s="126">
        <v>0.1</v>
      </c>
      <c r="H228">
        <v>15</v>
      </c>
      <c r="I228">
        <v>27</v>
      </c>
      <c r="J228">
        <v>23</v>
      </c>
      <c r="K228">
        <v>15</v>
      </c>
      <c r="L228">
        <v>27</v>
      </c>
      <c r="M228">
        <v>23</v>
      </c>
      <c r="N228">
        <v>21</v>
      </c>
      <c r="O228">
        <v>15</v>
      </c>
      <c r="P228">
        <v>27</v>
      </c>
      <c r="Q228">
        <v>23</v>
      </c>
      <c r="R228">
        <v>21</v>
      </c>
      <c r="S228">
        <v>15</v>
      </c>
      <c r="T228">
        <v>27</v>
      </c>
      <c r="U228">
        <v>23</v>
      </c>
      <c r="V228">
        <v>27</v>
      </c>
      <c r="W228">
        <v>23</v>
      </c>
      <c r="X228">
        <v>15</v>
      </c>
      <c r="Y228">
        <v>27</v>
      </c>
      <c r="Z228">
        <v>23</v>
      </c>
      <c r="AA228">
        <v>21</v>
      </c>
      <c r="AB228">
        <v>15</v>
      </c>
      <c r="AC228">
        <v>27</v>
      </c>
      <c r="AD228">
        <v>23</v>
      </c>
      <c r="AE228">
        <v>21</v>
      </c>
      <c r="AF228">
        <v>15</v>
      </c>
      <c r="AG228">
        <v>27</v>
      </c>
      <c r="AH228">
        <v>23</v>
      </c>
      <c r="AI228">
        <v>27</v>
      </c>
      <c r="AJ228">
        <v>15</v>
      </c>
      <c r="AK228">
        <v>27</v>
      </c>
      <c r="AL228">
        <v>23</v>
      </c>
      <c r="AM228">
        <v>15</v>
      </c>
      <c r="AN228">
        <v>27</v>
      </c>
      <c r="AO228">
        <v>23</v>
      </c>
      <c r="AP228">
        <f t="shared" si="3"/>
        <v>30</v>
      </c>
      <c r="AQ228">
        <v>30</v>
      </c>
      <c r="AR228">
        <v>30</v>
      </c>
      <c r="AS228">
        <v>30</v>
      </c>
      <c r="AU228" t="s">
        <v>720</v>
      </c>
      <c r="AV228" t="s">
        <v>5658</v>
      </c>
      <c r="AW228">
        <v>135</v>
      </c>
    </row>
    <row r="229" spans="4:49" ht="13.5" customHeight="1">
      <c r="D229" t="s">
        <v>721</v>
      </c>
      <c r="F229" t="s">
        <v>746</v>
      </c>
      <c r="G229" s="126">
        <v>0.1</v>
      </c>
      <c r="H229">
        <v>17</v>
      </c>
      <c r="I229">
        <v>22</v>
      </c>
      <c r="J229">
        <v>21</v>
      </c>
      <c r="K229">
        <v>17</v>
      </c>
      <c r="L229">
        <v>22</v>
      </c>
      <c r="M229">
        <v>21</v>
      </c>
      <c r="N229">
        <v>18</v>
      </c>
      <c r="O229">
        <v>17</v>
      </c>
      <c r="P229">
        <v>22</v>
      </c>
      <c r="Q229">
        <v>21</v>
      </c>
      <c r="R229">
        <v>18</v>
      </c>
      <c r="S229">
        <v>17</v>
      </c>
      <c r="T229">
        <v>22</v>
      </c>
      <c r="U229">
        <v>21</v>
      </c>
      <c r="V229">
        <v>22</v>
      </c>
      <c r="W229">
        <v>21</v>
      </c>
      <c r="X229">
        <v>17</v>
      </c>
      <c r="Y229">
        <v>22</v>
      </c>
      <c r="Z229">
        <v>21</v>
      </c>
      <c r="AA229">
        <v>18</v>
      </c>
      <c r="AB229">
        <v>17</v>
      </c>
      <c r="AC229">
        <v>22</v>
      </c>
      <c r="AD229">
        <v>21</v>
      </c>
      <c r="AE229">
        <v>18</v>
      </c>
      <c r="AF229">
        <v>17</v>
      </c>
      <c r="AG229">
        <v>22</v>
      </c>
      <c r="AH229">
        <v>21</v>
      </c>
      <c r="AI229">
        <v>22</v>
      </c>
      <c r="AJ229">
        <v>17</v>
      </c>
      <c r="AK229">
        <v>22</v>
      </c>
      <c r="AL229">
        <v>21</v>
      </c>
      <c r="AM229">
        <v>17</v>
      </c>
      <c r="AN229">
        <v>22</v>
      </c>
      <c r="AO229">
        <v>21</v>
      </c>
      <c r="AP229">
        <f t="shared" si="3"/>
        <v>25</v>
      </c>
      <c r="AQ229">
        <v>25</v>
      </c>
      <c r="AR229">
        <v>25</v>
      </c>
      <c r="AS229">
        <v>25</v>
      </c>
      <c r="AU229" t="s">
        <v>721</v>
      </c>
      <c r="AV229" t="s">
        <v>5658</v>
      </c>
      <c r="AW229">
        <v>136</v>
      </c>
    </row>
    <row r="230" spans="4:49" ht="13.5" customHeight="1">
      <c r="D230" t="s">
        <v>722</v>
      </c>
      <c r="F230" t="s">
        <v>747</v>
      </c>
      <c r="G230" s="126">
        <v>0.1</v>
      </c>
      <c r="H230">
        <v>21</v>
      </c>
      <c r="I230">
        <v>26</v>
      </c>
      <c r="J230">
        <v>27</v>
      </c>
      <c r="K230">
        <v>21</v>
      </c>
      <c r="L230">
        <v>26</v>
      </c>
      <c r="M230">
        <v>27</v>
      </c>
      <c r="N230">
        <v>21</v>
      </c>
      <c r="O230">
        <v>21</v>
      </c>
      <c r="P230">
        <v>26</v>
      </c>
      <c r="Q230">
        <v>27</v>
      </c>
      <c r="R230">
        <v>21</v>
      </c>
      <c r="S230">
        <v>21</v>
      </c>
      <c r="T230">
        <v>26</v>
      </c>
      <c r="U230">
        <v>27</v>
      </c>
      <c r="V230">
        <v>26</v>
      </c>
      <c r="W230">
        <v>27</v>
      </c>
      <c r="X230">
        <v>21</v>
      </c>
      <c r="Y230">
        <v>26</v>
      </c>
      <c r="Z230">
        <v>27</v>
      </c>
      <c r="AA230">
        <v>21</v>
      </c>
      <c r="AB230">
        <v>21</v>
      </c>
      <c r="AC230">
        <v>26</v>
      </c>
      <c r="AD230">
        <v>27</v>
      </c>
      <c r="AE230">
        <v>21</v>
      </c>
      <c r="AF230">
        <v>21</v>
      </c>
      <c r="AG230">
        <v>26</v>
      </c>
      <c r="AH230">
        <v>27</v>
      </c>
      <c r="AI230">
        <v>26</v>
      </c>
      <c r="AJ230">
        <v>21</v>
      </c>
      <c r="AK230">
        <v>26</v>
      </c>
      <c r="AL230">
        <v>27</v>
      </c>
      <c r="AM230">
        <v>21</v>
      </c>
      <c r="AN230">
        <v>26</v>
      </c>
      <c r="AO230">
        <v>27</v>
      </c>
      <c r="AP230">
        <f t="shared" si="3"/>
        <v>29</v>
      </c>
      <c r="AQ230">
        <v>29</v>
      </c>
      <c r="AR230">
        <v>29</v>
      </c>
      <c r="AS230">
        <v>29</v>
      </c>
      <c r="AU230" t="s">
        <v>722</v>
      </c>
      <c r="AV230" t="s">
        <v>5658</v>
      </c>
      <c r="AW230">
        <v>137</v>
      </c>
    </row>
    <row r="231" spans="4:49" ht="13.5" customHeight="1">
      <c r="D231" t="s">
        <v>728</v>
      </c>
      <c r="F231" t="s">
        <v>753</v>
      </c>
      <c r="G231" s="126">
        <v>0.1</v>
      </c>
      <c r="H231">
        <v>32</v>
      </c>
      <c r="I231">
        <v>42</v>
      </c>
      <c r="J231">
        <v>42</v>
      </c>
      <c r="K231">
        <v>32</v>
      </c>
      <c r="L231">
        <v>42</v>
      </c>
      <c r="M231">
        <v>42</v>
      </c>
      <c r="N231">
        <v>33</v>
      </c>
      <c r="O231">
        <v>32</v>
      </c>
      <c r="P231">
        <v>42</v>
      </c>
      <c r="Q231">
        <v>42</v>
      </c>
      <c r="R231">
        <v>33</v>
      </c>
      <c r="S231">
        <v>32</v>
      </c>
      <c r="T231">
        <v>42</v>
      </c>
      <c r="U231">
        <v>42</v>
      </c>
      <c r="V231">
        <v>42</v>
      </c>
      <c r="W231">
        <v>42</v>
      </c>
      <c r="X231">
        <v>32</v>
      </c>
      <c r="Y231">
        <v>42</v>
      </c>
      <c r="Z231">
        <v>42</v>
      </c>
      <c r="AA231">
        <v>33</v>
      </c>
      <c r="AB231">
        <v>32</v>
      </c>
      <c r="AC231">
        <v>42</v>
      </c>
      <c r="AD231">
        <v>42</v>
      </c>
      <c r="AE231">
        <v>33</v>
      </c>
      <c r="AF231">
        <v>32</v>
      </c>
      <c r="AG231">
        <v>42</v>
      </c>
      <c r="AH231">
        <v>42</v>
      </c>
      <c r="AI231">
        <v>42</v>
      </c>
      <c r="AJ231">
        <v>32</v>
      </c>
      <c r="AK231">
        <v>42</v>
      </c>
      <c r="AL231">
        <v>42</v>
      </c>
      <c r="AM231">
        <v>32</v>
      </c>
      <c r="AN231">
        <v>42</v>
      </c>
      <c r="AO231">
        <v>42</v>
      </c>
      <c r="AP231">
        <f t="shared" si="3"/>
        <v>47</v>
      </c>
      <c r="AQ231">
        <v>47</v>
      </c>
      <c r="AR231">
        <v>47</v>
      </c>
      <c r="AS231">
        <v>47</v>
      </c>
      <c r="AU231" t="s">
        <v>728</v>
      </c>
      <c r="AV231" t="s">
        <v>5658</v>
      </c>
      <c r="AW231">
        <v>138</v>
      </c>
    </row>
    <row r="232" spans="4:49" ht="13.5" customHeight="1">
      <c r="D232" t="s">
        <v>729</v>
      </c>
      <c r="F232" t="s">
        <v>754</v>
      </c>
      <c r="G232" s="126">
        <v>0.1</v>
      </c>
      <c r="H232">
        <v>27</v>
      </c>
      <c r="I232">
        <v>32</v>
      </c>
      <c r="J232">
        <v>38</v>
      </c>
      <c r="K232">
        <v>27</v>
      </c>
      <c r="L232">
        <v>32</v>
      </c>
      <c r="M232">
        <v>38</v>
      </c>
      <c r="N232">
        <v>27</v>
      </c>
      <c r="O232">
        <v>27</v>
      </c>
      <c r="P232">
        <v>32</v>
      </c>
      <c r="Q232">
        <v>38</v>
      </c>
      <c r="R232">
        <v>27</v>
      </c>
      <c r="S232">
        <v>27</v>
      </c>
      <c r="T232">
        <v>32</v>
      </c>
      <c r="U232">
        <v>38</v>
      </c>
      <c r="V232">
        <v>32</v>
      </c>
      <c r="W232">
        <v>38</v>
      </c>
      <c r="X232">
        <v>27</v>
      </c>
      <c r="Y232">
        <v>32</v>
      </c>
      <c r="Z232">
        <v>38</v>
      </c>
      <c r="AA232">
        <v>27</v>
      </c>
      <c r="AB232">
        <v>27</v>
      </c>
      <c r="AC232">
        <v>32</v>
      </c>
      <c r="AD232">
        <v>38</v>
      </c>
      <c r="AE232">
        <v>27</v>
      </c>
      <c r="AF232">
        <v>27</v>
      </c>
      <c r="AG232">
        <v>32</v>
      </c>
      <c r="AH232">
        <v>38</v>
      </c>
      <c r="AI232">
        <v>32</v>
      </c>
      <c r="AJ232">
        <v>27</v>
      </c>
      <c r="AK232">
        <v>32</v>
      </c>
      <c r="AL232">
        <v>38</v>
      </c>
      <c r="AM232">
        <v>27</v>
      </c>
      <c r="AN232">
        <v>32</v>
      </c>
      <c r="AO232">
        <v>38</v>
      </c>
      <c r="AP232">
        <f t="shared" si="3"/>
        <v>36</v>
      </c>
      <c r="AQ232">
        <v>36</v>
      </c>
      <c r="AR232">
        <v>36</v>
      </c>
      <c r="AS232">
        <v>36</v>
      </c>
      <c r="AU232" t="s">
        <v>729</v>
      </c>
      <c r="AV232" t="s">
        <v>5658</v>
      </c>
      <c r="AW232">
        <v>139</v>
      </c>
    </row>
    <row r="233" spans="4:49" ht="13.5" customHeight="1">
      <c r="D233" t="s">
        <v>730</v>
      </c>
      <c r="F233" t="s">
        <v>755</v>
      </c>
      <c r="G233" s="126">
        <v>0.1</v>
      </c>
      <c r="H233">
        <v>34</v>
      </c>
      <c r="I233">
        <v>41</v>
      </c>
      <c r="J233">
        <v>42</v>
      </c>
      <c r="K233">
        <v>34</v>
      </c>
      <c r="L233">
        <v>41</v>
      </c>
      <c r="M233">
        <v>42</v>
      </c>
      <c r="N233" t="s">
        <v>2207</v>
      </c>
      <c r="O233">
        <v>34</v>
      </c>
      <c r="P233">
        <v>41</v>
      </c>
      <c r="Q233">
        <v>42</v>
      </c>
      <c r="R233" t="s">
        <v>2207</v>
      </c>
      <c r="S233">
        <v>34</v>
      </c>
      <c r="T233">
        <v>41</v>
      </c>
      <c r="U233">
        <v>42</v>
      </c>
      <c r="V233">
        <v>41</v>
      </c>
      <c r="W233">
        <v>42</v>
      </c>
      <c r="X233">
        <v>34</v>
      </c>
      <c r="Y233">
        <v>41</v>
      </c>
      <c r="Z233">
        <v>42</v>
      </c>
      <c r="AA233" t="s">
        <v>2207</v>
      </c>
      <c r="AB233">
        <v>34</v>
      </c>
      <c r="AC233">
        <v>41</v>
      </c>
      <c r="AD233">
        <v>42</v>
      </c>
      <c r="AE233" t="s">
        <v>2207</v>
      </c>
      <c r="AF233">
        <v>34</v>
      </c>
      <c r="AG233">
        <v>41</v>
      </c>
      <c r="AH233">
        <v>42</v>
      </c>
      <c r="AI233">
        <v>41</v>
      </c>
      <c r="AJ233">
        <v>34</v>
      </c>
      <c r="AK233">
        <v>41</v>
      </c>
      <c r="AL233">
        <v>42</v>
      </c>
      <c r="AM233">
        <v>34</v>
      </c>
      <c r="AN233">
        <v>41</v>
      </c>
      <c r="AO233">
        <v>42</v>
      </c>
      <c r="AP233">
        <f t="shared" si="3"/>
        <v>46</v>
      </c>
      <c r="AQ233">
        <v>46</v>
      </c>
      <c r="AR233">
        <v>46</v>
      </c>
      <c r="AS233">
        <v>46</v>
      </c>
      <c r="AU233" t="s">
        <v>730</v>
      </c>
      <c r="AV233" t="s">
        <v>5658</v>
      </c>
      <c r="AW233">
        <v>140</v>
      </c>
    </row>
    <row r="234" spans="4:49" ht="13.5" customHeight="1">
      <c r="D234" t="s">
        <v>731</v>
      </c>
      <c r="F234" t="s">
        <v>756</v>
      </c>
      <c r="G234" s="126">
        <v>0.1</v>
      </c>
      <c r="H234">
        <v>15</v>
      </c>
      <c r="I234">
        <v>19</v>
      </c>
      <c r="J234">
        <v>21</v>
      </c>
      <c r="K234">
        <v>15</v>
      </c>
      <c r="L234">
        <v>19</v>
      </c>
      <c r="M234">
        <v>21</v>
      </c>
      <c r="N234">
        <v>18</v>
      </c>
      <c r="O234">
        <v>15</v>
      </c>
      <c r="P234">
        <v>19</v>
      </c>
      <c r="Q234">
        <v>21</v>
      </c>
      <c r="R234">
        <v>18</v>
      </c>
      <c r="S234">
        <v>15</v>
      </c>
      <c r="T234">
        <v>19</v>
      </c>
      <c r="U234">
        <v>21</v>
      </c>
      <c r="V234">
        <v>19</v>
      </c>
      <c r="W234">
        <v>21</v>
      </c>
      <c r="X234">
        <v>15</v>
      </c>
      <c r="Y234">
        <v>19</v>
      </c>
      <c r="Z234">
        <v>21</v>
      </c>
      <c r="AA234">
        <v>18</v>
      </c>
      <c r="AB234">
        <v>15</v>
      </c>
      <c r="AC234">
        <v>19</v>
      </c>
      <c r="AD234">
        <v>21</v>
      </c>
      <c r="AE234">
        <v>18</v>
      </c>
      <c r="AF234">
        <v>15</v>
      </c>
      <c r="AG234">
        <v>19</v>
      </c>
      <c r="AH234">
        <v>21</v>
      </c>
      <c r="AI234">
        <v>19</v>
      </c>
      <c r="AJ234">
        <v>15</v>
      </c>
      <c r="AK234">
        <v>19</v>
      </c>
      <c r="AL234">
        <v>21</v>
      </c>
      <c r="AM234">
        <v>15</v>
      </c>
      <c r="AN234">
        <v>19</v>
      </c>
      <c r="AO234">
        <v>21</v>
      </c>
      <c r="AP234">
        <f t="shared" si="3"/>
        <v>21</v>
      </c>
      <c r="AQ234">
        <v>21</v>
      </c>
      <c r="AR234">
        <v>21</v>
      </c>
      <c r="AS234">
        <v>21</v>
      </c>
      <c r="AU234" t="s">
        <v>731</v>
      </c>
      <c r="AV234" t="s">
        <v>5658</v>
      </c>
      <c r="AW234">
        <v>141</v>
      </c>
    </row>
    <row r="235" spans="4:49" ht="13.5" customHeight="1">
      <c r="D235" t="s">
        <v>1049</v>
      </c>
      <c r="F235" t="s">
        <v>948</v>
      </c>
      <c r="G235" s="126">
        <v>0.1</v>
      </c>
      <c r="H235">
        <v>25</v>
      </c>
      <c r="I235">
        <v>20</v>
      </c>
      <c r="J235">
        <v>38</v>
      </c>
      <c r="K235">
        <v>25</v>
      </c>
      <c r="L235">
        <v>20</v>
      </c>
      <c r="M235">
        <v>38</v>
      </c>
      <c r="N235" t="s">
        <v>2207</v>
      </c>
      <c r="O235">
        <v>25</v>
      </c>
      <c r="P235">
        <v>20</v>
      </c>
      <c r="Q235">
        <v>38</v>
      </c>
      <c r="R235" t="s">
        <v>2207</v>
      </c>
      <c r="S235">
        <v>25</v>
      </c>
      <c r="T235">
        <v>20</v>
      </c>
      <c r="U235">
        <v>38</v>
      </c>
      <c r="V235">
        <v>20</v>
      </c>
      <c r="W235">
        <v>38</v>
      </c>
      <c r="X235">
        <v>25</v>
      </c>
      <c r="Y235">
        <v>20</v>
      </c>
      <c r="Z235">
        <v>38</v>
      </c>
      <c r="AA235" t="s">
        <v>2207</v>
      </c>
      <c r="AB235">
        <v>25</v>
      </c>
      <c r="AC235">
        <v>20</v>
      </c>
      <c r="AD235">
        <v>38</v>
      </c>
      <c r="AE235" t="s">
        <v>2207</v>
      </c>
      <c r="AF235">
        <v>25</v>
      </c>
      <c r="AG235">
        <v>20</v>
      </c>
      <c r="AH235">
        <v>38</v>
      </c>
      <c r="AI235">
        <v>20</v>
      </c>
      <c r="AJ235">
        <v>25</v>
      </c>
      <c r="AK235">
        <v>20</v>
      </c>
      <c r="AL235">
        <v>38</v>
      </c>
      <c r="AM235">
        <v>25</v>
      </c>
      <c r="AN235">
        <v>20</v>
      </c>
      <c r="AO235">
        <v>38</v>
      </c>
      <c r="AP235">
        <f t="shared" si="3"/>
        <v>22</v>
      </c>
      <c r="AQ235">
        <v>22</v>
      </c>
      <c r="AR235">
        <v>22</v>
      </c>
      <c r="AS235">
        <v>22</v>
      </c>
      <c r="AU235" t="s">
        <v>1049</v>
      </c>
      <c r="AV235" t="s">
        <v>5658</v>
      </c>
      <c r="AW235">
        <v>142</v>
      </c>
    </row>
    <row r="236" spans="4:49" ht="13.5" customHeight="1">
      <c r="D236" t="s">
        <v>732</v>
      </c>
      <c r="F236" t="s">
        <v>757</v>
      </c>
      <c r="G236" s="126">
        <v>0.1</v>
      </c>
      <c r="H236">
        <v>19</v>
      </c>
      <c r="I236">
        <v>21</v>
      </c>
      <c r="J236">
        <v>23</v>
      </c>
      <c r="K236">
        <v>19</v>
      </c>
      <c r="L236">
        <v>21</v>
      </c>
      <c r="M236">
        <v>23</v>
      </c>
      <c r="N236">
        <v>21</v>
      </c>
      <c r="O236">
        <v>19</v>
      </c>
      <c r="P236">
        <v>21</v>
      </c>
      <c r="Q236">
        <v>23</v>
      </c>
      <c r="R236">
        <v>21</v>
      </c>
      <c r="S236">
        <v>19</v>
      </c>
      <c r="T236">
        <v>21</v>
      </c>
      <c r="U236">
        <v>23</v>
      </c>
      <c r="V236">
        <v>21</v>
      </c>
      <c r="W236">
        <v>23</v>
      </c>
      <c r="X236">
        <v>19</v>
      </c>
      <c r="Y236">
        <v>21</v>
      </c>
      <c r="Z236">
        <v>23</v>
      </c>
      <c r="AA236">
        <v>21</v>
      </c>
      <c r="AB236">
        <v>19</v>
      </c>
      <c r="AC236">
        <v>21</v>
      </c>
      <c r="AD236">
        <v>23</v>
      </c>
      <c r="AE236">
        <v>21</v>
      </c>
      <c r="AF236">
        <v>19</v>
      </c>
      <c r="AG236">
        <v>21</v>
      </c>
      <c r="AH236">
        <v>23</v>
      </c>
      <c r="AI236">
        <v>21</v>
      </c>
      <c r="AJ236">
        <v>19</v>
      </c>
      <c r="AK236">
        <v>21</v>
      </c>
      <c r="AL236">
        <v>23</v>
      </c>
      <c r="AM236">
        <v>19</v>
      </c>
      <c r="AN236">
        <v>21</v>
      </c>
      <c r="AO236">
        <v>23</v>
      </c>
      <c r="AP236">
        <f t="shared" si="3"/>
        <v>24</v>
      </c>
      <c r="AQ236">
        <v>24</v>
      </c>
      <c r="AR236">
        <v>24</v>
      </c>
      <c r="AS236">
        <v>24</v>
      </c>
      <c r="AU236" t="s">
        <v>732</v>
      </c>
      <c r="AV236" t="s">
        <v>5658</v>
      </c>
      <c r="AW236">
        <v>143</v>
      </c>
    </row>
    <row r="237" spans="4:49" ht="13.5" customHeight="1">
      <c r="D237" t="s">
        <v>4305</v>
      </c>
      <c r="F237" t="s">
        <v>4327</v>
      </c>
      <c r="G237" s="126">
        <v>0.1</v>
      </c>
      <c r="H237">
        <v>41</v>
      </c>
      <c r="I237">
        <v>49</v>
      </c>
      <c r="J237">
        <v>54</v>
      </c>
      <c r="K237">
        <v>41</v>
      </c>
      <c r="L237">
        <v>49</v>
      </c>
      <c r="M237">
        <v>54</v>
      </c>
      <c r="N237">
        <v>43</v>
      </c>
      <c r="O237">
        <v>41</v>
      </c>
      <c r="P237">
        <v>49</v>
      </c>
      <c r="Q237">
        <v>54</v>
      </c>
      <c r="R237">
        <v>43</v>
      </c>
      <c r="S237">
        <v>41</v>
      </c>
      <c r="T237">
        <v>49</v>
      </c>
      <c r="U237">
        <v>54</v>
      </c>
      <c r="V237">
        <v>49</v>
      </c>
      <c r="W237">
        <v>54</v>
      </c>
      <c r="X237">
        <v>41</v>
      </c>
      <c r="Y237">
        <v>49</v>
      </c>
      <c r="Z237">
        <v>54</v>
      </c>
      <c r="AA237">
        <v>43</v>
      </c>
      <c r="AB237">
        <v>41</v>
      </c>
      <c r="AC237">
        <v>49</v>
      </c>
      <c r="AD237">
        <v>54</v>
      </c>
      <c r="AE237">
        <v>43</v>
      </c>
      <c r="AF237">
        <v>41</v>
      </c>
      <c r="AG237">
        <v>49</v>
      </c>
      <c r="AH237">
        <v>54</v>
      </c>
      <c r="AI237">
        <v>49</v>
      </c>
      <c r="AJ237">
        <v>41</v>
      </c>
      <c r="AK237">
        <v>49</v>
      </c>
      <c r="AL237">
        <v>54</v>
      </c>
      <c r="AM237">
        <v>41</v>
      </c>
      <c r="AN237">
        <v>49</v>
      </c>
      <c r="AO237">
        <v>54</v>
      </c>
      <c r="AP237">
        <f t="shared" si="3"/>
        <v>54</v>
      </c>
      <c r="AQ237">
        <v>54</v>
      </c>
      <c r="AR237">
        <v>54</v>
      </c>
      <c r="AS237">
        <v>54</v>
      </c>
      <c r="AU237" t="s">
        <v>4305</v>
      </c>
      <c r="AV237" t="s">
        <v>5658</v>
      </c>
      <c r="AW237">
        <v>144</v>
      </c>
    </row>
    <row r="238" spans="4:49" ht="13.5" customHeight="1">
      <c r="D238" t="s">
        <v>733</v>
      </c>
      <c r="F238" t="s">
        <v>758</v>
      </c>
      <c r="G238" s="126">
        <v>0.1</v>
      </c>
      <c r="H238">
        <v>60</v>
      </c>
      <c r="I238" t="s">
        <v>2207</v>
      </c>
      <c r="J238" t="s">
        <v>2207</v>
      </c>
      <c r="K238">
        <v>60</v>
      </c>
      <c r="L238" t="s">
        <v>2207</v>
      </c>
      <c r="M238" t="s">
        <v>2207</v>
      </c>
      <c r="N238" t="s">
        <v>2207</v>
      </c>
      <c r="O238">
        <v>60</v>
      </c>
      <c r="P238" t="s">
        <v>2207</v>
      </c>
      <c r="Q238" t="s">
        <v>2207</v>
      </c>
      <c r="R238" t="s">
        <v>2207</v>
      </c>
      <c r="S238">
        <v>60</v>
      </c>
      <c r="T238" t="s">
        <v>2207</v>
      </c>
      <c r="U238" t="s">
        <v>2207</v>
      </c>
      <c r="V238">
        <v>0</v>
      </c>
      <c r="W238" t="s">
        <v>2207</v>
      </c>
      <c r="X238">
        <v>60</v>
      </c>
      <c r="Y238" t="s">
        <v>2207</v>
      </c>
      <c r="Z238" t="s">
        <v>2207</v>
      </c>
      <c r="AA238" t="s">
        <v>2207</v>
      </c>
      <c r="AB238">
        <v>60</v>
      </c>
      <c r="AC238" t="s">
        <v>2207</v>
      </c>
      <c r="AD238" t="s">
        <v>2207</v>
      </c>
      <c r="AE238" t="s">
        <v>2207</v>
      </c>
      <c r="AF238">
        <v>60</v>
      </c>
      <c r="AG238" t="s">
        <v>2207</v>
      </c>
      <c r="AH238" t="s">
        <v>2207</v>
      </c>
      <c r="AI238" t="s">
        <v>2207</v>
      </c>
      <c r="AJ238">
        <v>60</v>
      </c>
      <c r="AK238" t="s">
        <v>2207</v>
      </c>
      <c r="AL238" t="s">
        <v>2207</v>
      </c>
      <c r="AM238">
        <v>60</v>
      </c>
      <c r="AN238" t="s">
        <v>2207</v>
      </c>
      <c r="AO238" t="s">
        <v>2207</v>
      </c>
      <c r="AP238" t="s">
        <v>2207</v>
      </c>
      <c r="AQ238" t="s">
        <v>2207</v>
      </c>
      <c r="AR238" t="s">
        <v>2207</v>
      </c>
      <c r="AS238" t="s">
        <v>2207</v>
      </c>
      <c r="AU238" t="s">
        <v>733</v>
      </c>
      <c r="AV238" t="s">
        <v>5658</v>
      </c>
      <c r="AW238">
        <v>145</v>
      </c>
    </row>
    <row r="239" spans="4:49" ht="13.5" customHeight="1">
      <c r="D239" t="s">
        <v>734</v>
      </c>
      <c r="F239" t="s">
        <v>759</v>
      </c>
      <c r="G239" s="126">
        <v>0.2</v>
      </c>
      <c r="H239">
        <v>84</v>
      </c>
      <c r="I239" t="s">
        <v>2207</v>
      </c>
      <c r="J239" t="s">
        <v>2207</v>
      </c>
      <c r="K239">
        <v>84</v>
      </c>
      <c r="L239" t="s">
        <v>2207</v>
      </c>
      <c r="M239" t="s">
        <v>2207</v>
      </c>
      <c r="N239" t="s">
        <v>2207</v>
      </c>
      <c r="O239">
        <v>84</v>
      </c>
      <c r="P239" t="s">
        <v>2207</v>
      </c>
      <c r="Q239" t="s">
        <v>2207</v>
      </c>
      <c r="R239" t="s">
        <v>2207</v>
      </c>
      <c r="S239">
        <v>84</v>
      </c>
      <c r="T239" t="s">
        <v>2207</v>
      </c>
      <c r="U239" t="s">
        <v>2207</v>
      </c>
      <c r="V239">
        <v>0</v>
      </c>
      <c r="W239" t="s">
        <v>2207</v>
      </c>
      <c r="X239">
        <v>84</v>
      </c>
      <c r="Y239" t="s">
        <v>2207</v>
      </c>
      <c r="Z239" t="s">
        <v>2207</v>
      </c>
      <c r="AA239" t="s">
        <v>2207</v>
      </c>
      <c r="AB239">
        <v>84</v>
      </c>
      <c r="AC239" t="s">
        <v>2207</v>
      </c>
      <c r="AD239" t="s">
        <v>2207</v>
      </c>
      <c r="AE239" t="s">
        <v>2207</v>
      </c>
      <c r="AF239">
        <v>84</v>
      </c>
      <c r="AG239" t="s">
        <v>2207</v>
      </c>
      <c r="AH239" t="s">
        <v>2207</v>
      </c>
      <c r="AI239" t="s">
        <v>2207</v>
      </c>
      <c r="AJ239">
        <v>84</v>
      </c>
      <c r="AK239" t="s">
        <v>2207</v>
      </c>
      <c r="AL239" t="s">
        <v>2207</v>
      </c>
      <c r="AM239">
        <v>84</v>
      </c>
      <c r="AN239" t="s">
        <v>2207</v>
      </c>
      <c r="AO239" t="s">
        <v>2207</v>
      </c>
      <c r="AP239" t="s">
        <v>2207</v>
      </c>
      <c r="AQ239" t="s">
        <v>2207</v>
      </c>
      <c r="AR239" t="s">
        <v>2207</v>
      </c>
      <c r="AS239" t="s">
        <v>2207</v>
      </c>
      <c r="AU239" t="s">
        <v>734</v>
      </c>
      <c r="AV239" t="s">
        <v>5658</v>
      </c>
      <c r="AW239">
        <v>146</v>
      </c>
    </row>
    <row r="240" spans="4:49" ht="13.5" customHeight="1">
      <c r="D240" t="s">
        <v>735</v>
      </c>
      <c r="F240" t="s">
        <v>1565</v>
      </c>
      <c r="G240" s="126">
        <v>0.2</v>
      </c>
      <c r="H240">
        <v>38</v>
      </c>
      <c r="I240">
        <v>62</v>
      </c>
      <c r="J240">
        <v>78</v>
      </c>
      <c r="K240">
        <v>38</v>
      </c>
      <c r="L240">
        <v>62</v>
      </c>
      <c r="M240">
        <v>78</v>
      </c>
      <c r="N240">
        <v>47</v>
      </c>
      <c r="O240">
        <v>38</v>
      </c>
      <c r="P240">
        <v>62</v>
      </c>
      <c r="Q240">
        <v>78</v>
      </c>
      <c r="R240">
        <v>47</v>
      </c>
      <c r="S240">
        <v>38</v>
      </c>
      <c r="T240">
        <v>62</v>
      </c>
      <c r="U240">
        <v>78</v>
      </c>
      <c r="V240">
        <v>62</v>
      </c>
      <c r="W240">
        <v>78</v>
      </c>
      <c r="X240">
        <v>38</v>
      </c>
      <c r="Y240">
        <v>62</v>
      </c>
      <c r="Z240">
        <v>78</v>
      </c>
      <c r="AA240">
        <v>47</v>
      </c>
      <c r="AB240">
        <v>38</v>
      </c>
      <c r="AC240">
        <v>62</v>
      </c>
      <c r="AD240">
        <v>78</v>
      </c>
      <c r="AE240">
        <v>47</v>
      </c>
      <c r="AF240">
        <v>38</v>
      </c>
      <c r="AG240">
        <v>62</v>
      </c>
      <c r="AH240">
        <v>78</v>
      </c>
      <c r="AI240">
        <v>62</v>
      </c>
      <c r="AJ240">
        <v>38</v>
      </c>
      <c r="AK240">
        <v>62</v>
      </c>
      <c r="AL240">
        <v>78</v>
      </c>
      <c r="AM240">
        <v>38</v>
      </c>
      <c r="AN240">
        <v>62</v>
      </c>
      <c r="AO240">
        <v>78</v>
      </c>
      <c r="AP240">
        <f t="shared" si="3"/>
        <v>69</v>
      </c>
      <c r="AQ240">
        <v>69</v>
      </c>
      <c r="AR240">
        <v>69</v>
      </c>
      <c r="AS240">
        <v>69</v>
      </c>
      <c r="AU240" t="s">
        <v>735</v>
      </c>
      <c r="AV240" t="s">
        <v>5658</v>
      </c>
      <c r="AW240">
        <v>147</v>
      </c>
    </row>
    <row r="241" spans="4:49" ht="13.5" customHeight="1">
      <c r="D241" t="s">
        <v>765</v>
      </c>
      <c r="F241" t="s">
        <v>1566</v>
      </c>
      <c r="G241" s="126">
        <v>0.4</v>
      </c>
      <c r="H241">
        <v>164</v>
      </c>
      <c r="I241">
        <v>188</v>
      </c>
      <c r="J241">
        <v>246</v>
      </c>
      <c r="K241">
        <v>164</v>
      </c>
      <c r="L241">
        <v>188</v>
      </c>
      <c r="M241">
        <v>246</v>
      </c>
      <c r="N241">
        <v>153</v>
      </c>
      <c r="O241">
        <v>164</v>
      </c>
      <c r="P241">
        <v>188</v>
      </c>
      <c r="Q241">
        <v>246</v>
      </c>
      <c r="R241">
        <v>153</v>
      </c>
      <c r="S241">
        <v>164</v>
      </c>
      <c r="T241">
        <v>188</v>
      </c>
      <c r="U241">
        <v>246</v>
      </c>
      <c r="V241">
        <v>188</v>
      </c>
      <c r="W241">
        <v>246</v>
      </c>
      <c r="X241">
        <v>164</v>
      </c>
      <c r="Y241">
        <v>188</v>
      </c>
      <c r="Z241">
        <v>246</v>
      </c>
      <c r="AA241">
        <v>153</v>
      </c>
      <c r="AB241">
        <v>164</v>
      </c>
      <c r="AC241">
        <v>188</v>
      </c>
      <c r="AD241">
        <v>246</v>
      </c>
      <c r="AE241">
        <v>153</v>
      </c>
      <c r="AF241">
        <v>164</v>
      </c>
      <c r="AG241">
        <v>188</v>
      </c>
      <c r="AH241">
        <v>246</v>
      </c>
      <c r="AI241">
        <v>188</v>
      </c>
      <c r="AJ241">
        <v>164</v>
      </c>
      <c r="AK241">
        <v>188</v>
      </c>
      <c r="AL241">
        <v>246</v>
      </c>
      <c r="AM241">
        <v>164</v>
      </c>
      <c r="AN241">
        <v>188</v>
      </c>
      <c r="AO241">
        <v>246</v>
      </c>
      <c r="AP241">
        <f t="shared" si="3"/>
        <v>207</v>
      </c>
      <c r="AQ241">
        <v>207</v>
      </c>
      <c r="AR241">
        <v>207</v>
      </c>
      <c r="AS241">
        <v>207</v>
      </c>
      <c r="AU241" t="s">
        <v>765</v>
      </c>
      <c r="AV241" t="s">
        <v>5658</v>
      </c>
      <c r="AW241">
        <v>148</v>
      </c>
    </row>
    <row r="242" spans="4:49" ht="13.5" customHeight="1">
      <c r="D242" t="s">
        <v>1564</v>
      </c>
      <c r="F242" t="s">
        <v>1567</v>
      </c>
      <c r="G242" s="126">
        <v>0.1</v>
      </c>
      <c r="H242">
        <v>34</v>
      </c>
      <c r="I242">
        <v>41</v>
      </c>
      <c r="J242">
        <v>42</v>
      </c>
      <c r="K242">
        <v>34</v>
      </c>
      <c r="L242">
        <v>41</v>
      </c>
      <c r="M242">
        <v>42</v>
      </c>
      <c r="N242">
        <v>36</v>
      </c>
      <c r="O242">
        <v>34</v>
      </c>
      <c r="P242">
        <v>41</v>
      </c>
      <c r="Q242">
        <v>42</v>
      </c>
      <c r="R242">
        <v>36</v>
      </c>
      <c r="S242">
        <v>34</v>
      </c>
      <c r="T242">
        <v>41</v>
      </c>
      <c r="U242">
        <v>42</v>
      </c>
      <c r="V242">
        <v>41</v>
      </c>
      <c r="W242">
        <v>42</v>
      </c>
      <c r="X242">
        <v>34</v>
      </c>
      <c r="Y242">
        <v>41</v>
      </c>
      <c r="Z242">
        <v>42</v>
      </c>
      <c r="AA242">
        <v>36</v>
      </c>
      <c r="AB242">
        <v>34</v>
      </c>
      <c r="AC242">
        <v>41</v>
      </c>
      <c r="AD242">
        <v>42</v>
      </c>
      <c r="AE242">
        <v>36</v>
      </c>
      <c r="AF242">
        <v>34</v>
      </c>
      <c r="AG242">
        <v>41</v>
      </c>
      <c r="AH242">
        <v>42</v>
      </c>
      <c r="AI242">
        <v>41</v>
      </c>
      <c r="AJ242">
        <v>34</v>
      </c>
      <c r="AK242">
        <v>41</v>
      </c>
      <c r="AL242">
        <v>42</v>
      </c>
      <c r="AM242">
        <v>34</v>
      </c>
      <c r="AN242">
        <v>41</v>
      </c>
      <c r="AO242">
        <v>42</v>
      </c>
      <c r="AP242">
        <f t="shared" si="3"/>
        <v>46</v>
      </c>
      <c r="AQ242">
        <v>46</v>
      </c>
      <c r="AR242">
        <v>46</v>
      </c>
      <c r="AS242">
        <v>46</v>
      </c>
      <c r="AU242" t="s">
        <v>1564</v>
      </c>
      <c r="AV242" t="s">
        <v>5658</v>
      </c>
      <c r="AW242">
        <v>149</v>
      </c>
    </row>
    <row r="243" spans="4:49" ht="13.5" customHeight="1">
      <c r="D243" t="s">
        <v>4113</v>
      </c>
      <c r="F243" t="s">
        <v>4116</v>
      </c>
      <c r="G243" s="126">
        <v>0.30000000000000004</v>
      </c>
      <c r="H243">
        <v>144</v>
      </c>
      <c r="I243">
        <v>215</v>
      </c>
      <c r="J243">
        <v>215</v>
      </c>
      <c r="K243">
        <v>144</v>
      </c>
      <c r="L243">
        <v>215</v>
      </c>
      <c r="M243">
        <v>215</v>
      </c>
      <c r="N243">
        <v>149</v>
      </c>
      <c r="O243">
        <v>144</v>
      </c>
      <c r="P243">
        <v>215</v>
      </c>
      <c r="Q243">
        <v>215</v>
      </c>
      <c r="R243">
        <v>149</v>
      </c>
      <c r="S243">
        <v>144</v>
      </c>
      <c r="T243">
        <v>215</v>
      </c>
      <c r="U243">
        <v>215</v>
      </c>
      <c r="V243">
        <v>215</v>
      </c>
      <c r="W243">
        <v>215</v>
      </c>
      <c r="X243">
        <v>144</v>
      </c>
      <c r="Y243">
        <v>215</v>
      </c>
      <c r="Z243">
        <v>215</v>
      </c>
      <c r="AA243">
        <v>149</v>
      </c>
      <c r="AB243">
        <v>144</v>
      </c>
      <c r="AC243">
        <v>215</v>
      </c>
      <c r="AD243">
        <v>215</v>
      </c>
      <c r="AE243">
        <v>149</v>
      </c>
      <c r="AF243">
        <v>144</v>
      </c>
      <c r="AG243">
        <v>215</v>
      </c>
      <c r="AH243">
        <v>215</v>
      </c>
      <c r="AI243">
        <v>215</v>
      </c>
      <c r="AJ243">
        <v>144</v>
      </c>
      <c r="AK243">
        <v>215</v>
      </c>
      <c r="AL243">
        <v>215</v>
      </c>
      <c r="AM243">
        <v>144</v>
      </c>
      <c r="AN243">
        <v>215</v>
      </c>
      <c r="AO243">
        <v>215</v>
      </c>
      <c r="AP243">
        <f t="shared" si="3"/>
        <v>237</v>
      </c>
      <c r="AQ243">
        <v>237</v>
      </c>
      <c r="AR243">
        <v>237</v>
      </c>
      <c r="AS243">
        <v>237</v>
      </c>
      <c r="AU243" t="s">
        <v>4113</v>
      </c>
      <c r="AV243" t="s">
        <v>5658</v>
      </c>
      <c r="AW243">
        <v>150</v>
      </c>
    </row>
    <row r="244" spans="4:49" ht="13.5" customHeight="1">
      <c r="D244" t="s">
        <v>4611</v>
      </c>
      <c r="F244" t="s">
        <v>4612</v>
      </c>
      <c r="G244" s="126">
        <v>0.1</v>
      </c>
      <c r="H244">
        <v>29</v>
      </c>
      <c r="I244">
        <v>41</v>
      </c>
      <c r="J244">
        <v>40</v>
      </c>
      <c r="K244">
        <v>29</v>
      </c>
      <c r="L244">
        <v>41</v>
      </c>
      <c r="M244">
        <v>40</v>
      </c>
      <c r="N244">
        <v>30</v>
      </c>
      <c r="O244">
        <v>29</v>
      </c>
      <c r="P244">
        <v>41</v>
      </c>
      <c r="Q244">
        <v>40</v>
      </c>
      <c r="R244">
        <v>30</v>
      </c>
      <c r="S244">
        <v>29</v>
      </c>
      <c r="T244">
        <v>41</v>
      </c>
      <c r="U244">
        <v>40</v>
      </c>
      <c r="V244">
        <v>41</v>
      </c>
      <c r="W244">
        <v>40</v>
      </c>
      <c r="X244">
        <v>29</v>
      </c>
      <c r="Y244">
        <v>41</v>
      </c>
      <c r="Z244">
        <v>40</v>
      </c>
      <c r="AA244">
        <v>30</v>
      </c>
      <c r="AB244">
        <v>29</v>
      </c>
      <c r="AC244">
        <v>41</v>
      </c>
      <c r="AD244">
        <v>40</v>
      </c>
      <c r="AE244">
        <v>30</v>
      </c>
      <c r="AF244">
        <v>29</v>
      </c>
      <c r="AG244">
        <v>41</v>
      </c>
      <c r="AH244">
        <v>40</v>
      </c>
      <c r="AI244">
        <v>41</v>
      </c>
      <c r="AJ244">
        <v>29</v>
      </c>
      <c r="AK244">
        <v>41</v>
      </c>
      <c r="AL244">
        <v>40</v>
      </c>
      <c r="AM244">
        <v>29</v>
      </c>
      <c r="AN244">
        <v>41</v>
      </c>
      <c r="AO244">
        <v>40</v>
      </c>
      <c r="AP244">
        <f t="shared" si="3"/>
        <v>46</v>
      </c>
      <c r="AQ244">
        <v>46</v>
      </c>
      <c r="AR244">
        <v>46</v>
      </c>
      <c r="AS244">
        <v>46</v>
      </c>
      <c r="AU244" t="s">
        <v>4611</v>
      </c>
      <c r="AV244" t="s">
        <v>5658</v>
      </c>
      <c r="AW244">
        <v>151</v>
      </c>
    </row>
    <row r="245" spans="4:49" ht="13.5" customHeight="1">
      <c r="D245" t="s">
        <v>4114</v>
      </c>
      <c r="F245" t="s">
        <v>4117</v>
      </c>
      <c r="G245" s="126">
        <v>0.1</v>
      </c>
      <c r="H245">
        <v>44</v>
      </c>
      <c r="I245">
        <v>48</v>
      </c>
      <c r="J245">
        <v>50</v>
      </c>
      <c r="K245">
        <v>44</v>
      </c>
      <c r="L245">
        <v>48</v>
      </c>
      <c r="M245">
        <v>50</v>
      </c>
      <c r="N245" t="s">
        <v>2207</v>
      </c>
      <c r="O245">
        <v>44</v>
      </c>
      <c r="P245">
        <v>48</v>
      </c>
      <c r="Q245">
        <v>50</v>
      </c>
      <c r="R245" t="s">
        <v>2207</v>
      </c>
      <c r="S245">
        <v>44</v>
      </c>
      <c r="T245">
        <v>48</v>
      </c>
      <c r="U245">
        <v>50</v>
      </c>
      <c r="V245">
        <v>48</v>
      </c>
      <c r="W245">
        <v>50</v>
      </c>
      <c r="X245">
        <v>44</v>
      </c>
      <c r="Y245">
        <v>48</v>
      </c>
      <c r="Z245">
        <v>50</v>
      </c>
      <c r="AA245" t="s">
        <v>2207</v>
      </c>
      <c r="AB245">
        <v>44</v>
      </c>
      <c r="AC245">
        <v>48</v>
      </c>
      <c r="AD245">
        <v>50</v>
      </c>
      <c r="AE245" t="s">
        <v>2207</v>
      </c>
      <c r="AF245">
        <v>44</v>
      </c>
      <c r="AG245">
        <v>48</v>
      </c>
      <c r="AH245">
        <v>50</v>
      </c>
      <c r="AI245">
        <v>48</v>
      </c>
      <c r="AJ245">
        <v>44</v>
      </c>
      <c r="AK245">
        <v>48</v>
      </c>
      <c r="AL245">
        <v>50</v>
      </c>
      <c r="AM245">
        <v>44</v>
      </c>
      <c r="AN245">
        <v>48</v>
      </c>
      <c r="AO245">
        <v>50</v>
      </c>
      <c r="AP245">
        <f t="shared" si="3"/>
        <v>53</v>
      </c>
      <c r="AQ245">
        <v>53</v>
      </c>
      <c r="AR245">
        <v>53</v>
      </c>
      <c r="AS245">
        <v>53</v>
      </c>
      <c r="AU245" t="s">
        <v>4114</v>
      </c>
      <c r="AV245" t="s">
        <v>5658</v>
      </c>
      <c r="AW245">
        <v>152</v>
      </c>
    </row>
    <row r="246" spans="4:49" ht="13.5" customHeight="1">
      <c r="D246" t="s">
        <v>4115</v>
      </c>
      <c r="F246" t="s">
        <v>4118</v>
      </c>
      <c r="G246" s="126">
        <v>0.2</v>
      </c>
      <c r="H246">
        <v>86</v>
      </c>
      <c r="I246">
        <v>106</v>
      </c>
      <c r="J246">
        <v>103</v>
      </c>
      <c r="K246">
        <v>86</v>
      </c>
      <c r="L246">
        <v>106</v>
      </c>
      <c r="M246">
        <v>103</v>
      </c>
      <c r="N246">
        <v>87</v>
      </c>
      <c r="O246">
        <v>86</v>
      </c>
      <c r="P246">
        <v>106</v>
      </c>
      <c r="Q246">
        <v>103</v>
      </c>
      <c r="R246">
        <v>87</v>
      </c>
      <c r="S246">
        <v>86</v>
      </c>
      <c r="T246">
        <v>106</v>
      </c>
      <c r="U246">
        <v>103</v>
      </c>
      <c r="V246">
        <v>106</v>
      </c>
      <c r="W246">
        <v>103</v>
      </c>
      <c r="X246">
        <v>86</v>
      </c>
      <c r="Y246">
        <v>106</v>
      </c>
      <c r="Z246">
        <v>103</v>
      </c>
      <c r="AA246">
        <v>87</v>
      </c>
      <c r="AB246">
        <v>86</v>
      </c>
      <c r="AC246">
        <v>106</v>
      </c>
      <c r="AD246">
        <v>103</v>
      </c>
      <c r="AE246">
        <v>87</v>
      </c>
      <c r="AF246">
        <v>86</v>
      </c>
      <c r="AG246">
        <v>106</v>
      </c>
      <c r="AH246">
        <v>103</v>
      </c>
      <c r="AI246">
        <v>106</v>
      </c>
      <c r="AJ246">
        <v>86</v>
      </c>
      <c r="AK246">
        <v>106</v>
      </c>
      <c r="AL246">
        <v>103</v>
      </c>
      <c r="AM246">
        <v>86</v>
      </c>
      <c r="AN246">
        <v>106</v>
      </c>
      <c r="AO246">
        <v>103</v>
      </c>
      <c r="AP246">
        <f t="shared" si="3"/>
        <v>117</v>
      </c>
      <c r="AQ246">
        <v>117</v>
      </c>
      <c r="AR246">
        <v>117</v>
      </c>
      <c r="AS246">
        <v>117</v>
      </c>
      <c r="AU246" t="s">
        <v>4115</v>
      </c>
      <c r="AV246" t="s">
        <v>5658</v>
      </c>
      <c r="AW246">
        <v>153</v>
      </c>
    </row>
    <row r="247" spans="4:49" ht="13.5" customHeight="1">
      <c r="D247" t="s">
        <v>723</v>
      </c>
      <c r="F247" t="s">
        <v>748</v>
      </c>
      <c r="G247" s="126">
        <v>0.30000000000000004</v>
      </c>
      <c r="H247">
        <v>136</v>
      </c>
      <c r="I247">
        <v>146</v>
      </c>
      <c r="J247">
        <v>174</v>
      </c>
      <c r="K247">
        <v>136</v>
      </c>
      <c r="L247">
        <v>146</v>
      </c>
      <c r="M247">
        <v>174</v>
      </c>
      <c r="N247">
        <v>162</v>
      </c>
      <c r="O247">
        <v>136</v>
      </c>
      <c r="P247">
        <v>146</v>
      </c>
      <c r="Q247">
        <v>174</v>
      </c>
      <c r="R247">
        <v>162</v>
      </c>
      <c r="S247">
        <v>136</v>
      </c>
      <c r="T247">
        <v>146</v>
      </c>
      <c r="U247">
        <v>174</v>
      </c>
      <c r="V247">
        <v>146</v>
      </c>
      <c r="W247">
        <v>174</v>
      </c>
      <c r="X247">
        <v>136</v>
      </c>
      <c r="Y247">
        <v>146</v>
      </c>
      <c r="Z247">
        <v>174</v>
      </c>
      <c r="AA247">
        <v>162</v>
      </c>
      <c r="AB247">
        <v>136</v>
      </c>
      <c r="AC247">
        <v>146</v>
      </c>
      <c r="AD247">
        <v>174</v>
      </c>
      <c r="AE247">
        <v>162</v>
      </c>
      <c r="AF247">
        <v>136</v>
      </c>
      <c r="AG247">
        <v>146</v>
      </c>
      <c r="AH247">
        <v>174</v>
      </c>
      <c r="AI247">
        <v>146</v>
      </c>
      <c r="AJ247">
        <v>136</v>
      </c>
      <c r="AK247">
        <v>146</v>
      </c>
      <c r="AL247">
        <v>174</v>
      </c>
      <c r="AM247">
        <v>136</v>
      </c>
      <c r="AN247">
        <v>146</v>
      </c>
      <c r="AO247">
        <v>174</v>
      </c>
      <c r="AP247">
        <f t="shared" si="3"/>
        <v>161</v>
      </c>
      <c r="AQ247">
        <v>161</v>
      </c>
      <c r="AR247">
        <v>161</v>
      </c>
      <c r="AS247">
        <v>161</v>
      </c>
      <c r="AU247" t="s">
        <v>723</v>
      </c>
      <c r="AV247" t="s">
        <v>5658</v>
      </c>
      <c r="AW247">
        <v>154</v>
      </c>
    </row>
    <row r="248" spans="4:49" ht="13.5" customHeight="1">
      <c r="D248" t="s">
        <v>724</v>
      </c>
      <c r="F248" t="s">
        <v>749</v>
      </c>
      <c r="G248" s="126">
        <v>0.2</v>
      </c>
      <c r="H248">
        <v>123</v>
      </c>
      <c r="I248">
        <v>125</v>
      </c>
      <c r="J248">
        <v>157</v>
      </c>
      <c r="K248">
        <v>123</v>
      </c>
      <c r="L248">
        <v>125</v>
      </c>
      <c r="M248">
        <v>157</v>
      </c>
      <c r="N248">
        <v>129</v>
      </c>
      <c r="O248">
        <v>123</v>
      </c>
      <c r="P248">
        <v>125</v>
      </c>
      <c r="Q248">
        <v>157</v>
      </c>
      <c r="R248">
        <v>129</v>
      </c>
      <c r="S248">
        <v>123</v>
      </c>
      <c r="T248">
        <v>125</v>
      </c>
      <c r="U248">
        <v>157</v>
      </c>
      <c r="V248">
        <v>125</v>
      </c>
      <c r="W248">
        <v>157</v>
      </c>
      <c r="X248">
        <v>123</v>
      </c>
      <c r="Y248">
        <v>125</v>
      </c>
      <c r="Z248">
        <v>157</v>
      </c>
      <c r="AA248">
        <v>129</v>
      </c>
      <c r="AB248">
        <v>123</v>
      </c>
      <c r="AC248">
        <v>125</v>
      </c>
      <c r="AD248">
        <v>157</v>
      </c>
      <c r="AE248">
        <v>129</v>
      </c>
      <c r="AF248">
        <v>123</v>
      </c>
      <c r="AG248">
        <v>125</v>
      </c>
      <c r="AH248">
        <v>157</v>
      </c>
      <c r="AI248">
        <v>125</v>
      </c>
      <c r="AJ248">
        <v>123</v>
      </c>
      <c r="AK248">
        <v>125</v>
      </c>
      <c r="AL248">
        <v>157</v>
      </c>
      <c r="AM248">
        <v>123</v>
      </c>
      <c r="AN248">
        <v>125</v>
      </c>
      <c r="AO248">
        <v>157</v>
      </c>
      <c r="AP248">
        <f t="shared" si="3"/>
        <v>138</v>
      </c>
      <c r="AQ248">
        <v>138</v>
      </c>
      <c r="AR248">
        <v>138</v>
      </c>
      <c r="AS248">
        <v>138</v>
      </c>
      <c r="AU248" t="s">
        <v>724</v>
      </c>
      <c r="AV248" t="s">
        <v>5658</v>
      </c>
      <c r="AW248">
        <v>155</v>
      </c>
    </row>
    <row r="249" spans="4:49" ht="13.5" customHeight="1">
      <c r="D249" t="s">
        <v>725</v>
      </c>
      <c r="F249" t="s">
        <v>750</v>
      </c>
      <c r="G249" s="126">
        <v>0.4</v>
      </c>
      <c r="H249">
        <v>381</v>
      </c>
      <c r="I249">
        <v>330</v>
      </c>
      <c r="J249">
        <v>236</v>
      </c>
      <c r="K249">
        <v>381</v>
      </c>
      <c r="L249">
        <v>330</v>
      </c>
      <c r="M249">
        <v>236</v>
      </c>
      <c r="N249">
        <v>203</v>
      </c>
      <c r="O249">
        <v>381</v>
      </c>
      <c r="P249">
        <v>330</v>
      </c>
      <c r="Q249">
        <v>236</v>
      </c>
      <c r="R249">
        <v>203</v>
      </c>
      <c r="S249">
        <v>381</v>
      </c>
      <c r="T249">
        <v>330</v>
      </c>
      <c r="U249">
        <v>236</v>
      </c>
      <c r="V249">
        <v>330</v>
      </c>
      <c r="W249">
        <v>236</v>
      </c>
      <c r="X249">
        <v>381</v>
      </c>
      <c r="Y249">
        <v>330</v>
      </c>
      <c r="Z249">
        <v>236</v>
      </c>
      <c r="AA249">
        <v>203</v>
      </c>
      <c r="AB249">
        <v>381</v>
      </c>
      <c r="AC249">
        <v>330</v>
      </c>
      <c r="AD249">
        <v>236</v>
      </c>
      <c r="AE249">
        <v>203</v>
      </c>
      <c r="AF249">
        <v>381</v>
      </c>
      <c r="AG249">
        <v>330</v>
      </c>
      <c r="AH249">
        <v>236</v>
      </c>
      <c r="AI249">
        <v>330</v>
      </c>
      <c r="AJ249">
        <v>381</v>
      </c>
      <c r="AK249">
        <v>330</v>
      </c>
      <c r="AL249">
        <v>236</v>
      </c>
      <c r="AM249">
        <v>381</v>
      </c>
      <c r="AN249">
        <v>330</v>
      </c>
      <c r="AO249">
        <v>236</v>
      </c>
      <c r="AP249">
        <f t="shared" si="3"/>
        <v>363</v>
      </c>
      <c r="AQ249">
        <v>363</v>
      </c>
      <c r="AR249">
        <v>363</v>
      </c>
      <c r="AS249">
        <v>363</v>
      </c>
      <c r="AU249" t="s">
        <v>725</v>
      </c>
      <c r="AV249" t="s">
        <v>5658</v>
      </c>
      <c r="AW249">
        <v>156</v>
      </c>
    </row>
    <row r="250" spans="4:49" ht="13.5" customHeight="1">
      <c r="D250" t="s">
        <v>726</v>
      </c>
      <c r="F250" t="s">
        <v>751</v>
      </c>
      <c r="G250" s="126">
        <v>0.7</v>
      </c>
      <c r="H250">
        <v>381</v>
      </c>
      <c r="I250">
        <v>201</v>
      </c>
      <c r="J250">
        <v>380</v>
      </c>
      <c r="K250">
        <v>381</v>
      </c>
      <c r="L250">
        <v>201</v>
      </c>
      <c r="M250">
        <v>380</v>
      </c>
      <c r="N250">
        <v>213</v>
      </c>
      <c r="O250">
        <v>381</v>
      </c>
      <c r="P250">
        <v>201</v>
      </c>
      <c r="Q250">
        <v>380</v>
      </c>
      <c r="R250">
        <v>213</v>
      </c>
      <c r="S250">
        <v>381</v>
      </c>
      <c r="T250">
        <v>201</v>
      </c>
      <c r="U250">
        <v>380</v>
      </c>
      <c r="V250">
        <v>201</v>
      </c>
      <c r="W250">
        <v>380</v>
      </c>
      <c r="X250">
        <v>381</v>
      </c>
      <c r="Y250">
        <v>201</v>
      </c>
      <c r="Z250">
        <v>380</v>
      </c>
      <c r="AA250">
        <v>213</v>
      </c>
      <c r="AB250">
        <v>381</v>
      </c>
      <c r="AC250">
        <v>201</v>
      </c>
      <c r="AD250">
        <v>380</v>
      </c>
      <c r="AE250">
        <v>213</v>
      </c>
      <c r="AF250">
        <v>381</v>
      </c>
      <c r="AG250">
        <v>201</v>
      </c>
      <c r="AH250">
        <v>380</v>
      </c>
      <c r="AI250">
        <v>201</v>
      </c>
      <c r="AJ250">
        <v>381</v>
      </c>
      <c r="AK250">
        <v>201</v>
      </c>
      <c r="AL250">
        <v>380</v>
      </c>
      <c r="AM250">
        <v>381</v>
      </c>
      <c r="AN250">
        <v>201</v>
      </c>
      <c r="AO250">
        <v>380</v>
      </c>
      <c r="AP250">
        <f t="shared" si="3"/>
        <v>222</v>
      </c>
      <c r="AQ250">
        <v>222</v>
      </c>
      <c r="AR250">
        <v>222</v>
      </c>
      <c r="AS250">
        <v>222</v>
      </c>
      <c r="AU250" t="s">
        <v>726</v>
      </c>
      <c r="AV250" t="s">
        <v>5658</v>
      </c>
      <c r="AW250">
        <v>157</v>
      </c>
    </row>
    <row r="251" spans="4:49" ht="13.5" customHeight="1">
      <c r="D251" t="s">
        <v>727</v>
      </c>
      <c r="F251" t="s">
        <v>752</v>
      </c>
      <c r="G251" s="126">
        <v>0.30000000000000004</v>
      </c>
      <c r="H251">
        <v>650</v>
      </c>
      <c r="I251">
        <v>742</v>
      </c>
      <c r="J251">
        <v>796</v>
      </c>
      <c r="K251">
        <v>650</v>
      </c>
      <c r="L251">
        <v>742</v>
      </c>
      <c r="M251">
        <v>796</v>
      </c>
      <c r="N251" t="s">
        <v>2207</v>
      </c>
      <c r="O251">
        <v>650</v>
      </c>
      <c r="P251">
        <v>742</v>
      </c>
      <c r="Q251">
        <v>796</v>
      </c>
      <c r="R251" t="s">
        <v>2207</v>
      </c>
      <c r="S251">
        <v>650</v>
      </c>
      <c r="T251">
        <v>742</v>
      </c>
      <c r="U251">
        <v>796</v>
      </c>
      <c r="V251">
        <v>742</v>
      </c>
      <c r="W251">
        <v>796</v>
      </c>
      <c r="X251">
        <v>650</v>
      </c>
      <c r="Y251">
        <v>742</v>
      </c>
      <c r="Z251">
        <v>796</v>
      </c>
      <c r="AA251" t="s">
        <v>2207</v>
      </c>
      <c r="AB251">
        <v>650</v>
      </c>
      <c r="AC251">
        <v>742</v>
      </c>
      <c r="AD251">
        <v>796</v>
      </c>
      <c r="AE251" t="s">
        <v>2207</v>
      </c>
      <c r="AF251">
        <v>650</v>
      </c>
      <c r="AG251">
        <v>742</v>
      </c>
      <c r="AH251">
        <v>796</v>
      </c>
      <c r="AI251">
        <v>742</v>
      </c>
      <c r="AJ251">
        <v>650</v>
      </c>
      <c r="AK251">
        <v>742</v>
      </c>
      <c r="AL251">
        <v>796</v>
      </c>
      <c r="AM251">
        <v>650</v>
      </c>
      <c r="AN251">
        <v>742</v>
      </c>
      <c r="AO251">
        <v>796</v>
      </c>
      <c r="AP251">
        <f t="shared" si="3"/>
        <v>817</v>
      </c>
      <c r="AQ251">
        <v>817</v>
      </c>
      <c r="AR251">
        <v>817</v>
      </c>
      <c r="AS251">
        <v>817</v>
      </c>
      <c r="AU251" t="s">
        <v>727</v>
      </c>
      <c r="AV251" t="s">
        <v>5658</v>
      </c>
      <c r="AW251">
        <v>158</v>
      </c>
    </row>
    <row r="252" spans="4:49" ht="13.5" customHeight="1">
      <c r="D252" t="s">
        <v>1742</v>
      </c>
      <c r="F252" t="s">
        <v>1743</v>
      </c>
      <c r="G252" s="126">
        <v>0.30000000000000004</v>
      </c>
      <c r="H252">
        <v>266</v>
      </c>
      <c r="I252">
        <v>354</v>
      </c>
      <c r="J252">
        <v>385</v>
      </c>
      <c r="K252">
        <v>266</v>
      </c>
      <c r="L252">
        <v>354</v>
      </c>
      <c r="M252">
        <v>385</v>
      </c>
      <c r="N252">
        <v>310</v>
      </c>
      <c r="O252">
        <v>266</v>
      </c>
      <c r="P252">
        <v>354</v>
      </c>
      <c r="Q252">
        <v>385</v>
      </c>
      <c r="R252">
        <v>310</v>
      </c>
      <c r="S252">
        <v>266</v>
      </c>
      <c r="T252">
        <v>354</v>
      </c>
      <c r="U252">
        <v>385</v>
      </c>
      <c r="V252">
        <v>354</v>
      </c>
      <c r="W252">
        <v>385</v>
      </c>
      <c r="X252">
        <v>266</v>
      </c>
      <c r="Y252">
        <v>354</v>
      </c>
      <c r="Z252">
        <v>385</v>
      </c>
      <c r="AA252">
        <v>310</v>
      </c>
      <c r="AB252">
        <v>266</v>
      </c>
      <c r="AC252">
        <v>354</v>
      </c>
      <c r="AD252">
        <v>385</v>
      </c>
      <c r="AE252">
        <v>310</v>
      </c>
      <c r="AF252">
        <v>266</v>
      </c>
      <c r="AG252">
        <v>354</v>
      </c>
      <c r="AH252">
        <v>385</v>
      </c>
      <c r="AI252">
        <v>354</v>
      </c>
      <c r="AJ252">
        <v>266</v>
      </c>
      <c r="AK252">
        <v>354</v>
      </c>
      <c r="AL252">
        <v>385</v>
      </c>
      <c r="AM252">
        <v>266</v>
      </c>
      <c r="AN252">
        <v>354</v>
      </c>
      <c r="AO252">
        <v>385</v>
      </c>
      <c r="AP252">
        <f t="shared" si="3"/>
        <v>390</v>
      </c>
      <c r="AQ252">
        <v>390</v>
      </c>
      <c r="AR252">
        <v>390</v>
      </c>
      <c r="AS252">
        <v>390</v>
      </c>
      <c r="AU252" t="s">
        <v>1742</v>
      </c>
      <c r="AV252" t="s">
        <v>5658</v>
      </c>
      <c r="AW252">
        <v>159</v>
      </c>
    </row>
    <row r="253" spans="4:49" ht="13.5" customHeight="1">
      <c r="D253" t="s">
        <v>2404</v>
      </c>
      <c r="F253" t="s">
        <v>2407</v>
      </c>
      <c r="G253" s="126">
        <v>0.4</v>
      </c>
      <c r="H253">
        <v>269</v>
      </c>
      <c r="I253">
        <v>328</v>
      </c>
      <c r="J253">
        <v>468</v>
      </c>
      <c r="K253">
        <v>269</v>
      </c>
      <c r="L253">
        <v>328</v>
      </c>
      <c r="M253">
        <v>468</v>
      </c>
      <c r="N253">
        <v>283</v>
      </c>
      <c r="O253">
        <v>269</v>
      </c>
      <c r="P253">
        <v>328</v>
      </c>
      <c r="Q253">
        <v>468</v>
      </c>
      <c r="R253">
        <v>283</v>
      </c>
      <c r="S253">
        <v>269</v>
      </c>
      <c r="T253">
        <v>328</v>
      </c>
      <c r="U253">
        <v>468</v>
      </c>
      <c r="V253">
        <v>328</v>
      </c>
      <c r="W253">
        <v>468</v>
      </c>
      <c r="X253">
        <v>269</v>
      </c>
      <c r="Y253">
        <v>328</v>
      </c>
      <c r="Z253">
        <v>468</v>
      </c>
      <c r="AA253">
        <v>283</v>
      </c>
      <c r="AB253">
        <v>269</v>
      </c>
      <c r="AC253">
        <v>328</v>
      </c>
      <c r="AD253">
        <v>468</v>
      </c>
      <c r="AE253">
        <v>283</v>
      </c>
      <c r="AF253">
        <v>269</v>
      </c>
      <c r="AG253">
        <v>328</v>
      </c>
      <c r="AH253">
        <v>468</v>
      </c>
      <c r="AI253">
        <v>328</v>
      </c>
      <c r="AJ253">
        <v>269</v>
      </c>
      <c r="AK253">
        <v>328</v>
      </c>
      <c r="AL253">
        <v>468</v>
      </c>
      <c r="AM253">
        <v>269</v>
      </c>
      <c r="AN253">
        <v>328</v>
      </c>
      <c r="AO253">
        <v>468</v>
      </c>
      <c r="AP253">
        <f t="shared" si="3"/>
        <v>361</v>
      </c>
      <c r="AQ253">
        <v>361</v>
      </c>
      <c r="AR253">
        <v>361</v>
      </c>
      <c r="AS253">
        <v>361</v>
      </c>
      <c r="AU253" t="s">
        <v>2404</v>
      </c>
      <c r="AV253" t="s">
        <v>5658</v>
      </c>
      <c r="AW253">
        <v>160</v>
      </c>
    </row>
    <row r="254" spans="4:49" ht="13.5" customHeight="1">
      <c r="D254" t="s">
        <v>2405</v>
      </c>
      <c r="F254" t="s">
        <v>2408</v>
      </c>
      <c r="G254" s="126">
        <v>0.2</v>
      </c>
      <c r="H254">
        <v>159</v>
      </c>
      <c r="I254">
        <v>205</v>
      </c>
      <c r="J254">
        <v>261</v>
      </c>
      <c r="K254">
        <v>159</v>
      </c>
      <c r="L254">
        <v>205</v>
      </c>
      <c r="M254">
        <v>261</v>
      </c>
      <c r="N254">
        <v>167</v>
      </c>
      <c r="O254">
        <v>159</v>
      </c>
      <c r="P254">
        <v>205</v>
      </c>
      <c r="Q254">
        <v>261</v>
      </c>
      <c r="R254">
        <v>167</v>
      </c>
      <c r="S254">
        <v>159</v>
      </c>
      <c r="T254">
        <v>205</v>
      </c>
      <c r="U254">
        <v>261</v>
      </c>
      <c r="V254">
        <v>205</v>
      </c>
      <c r="W254">
        <v>261</v>
      </c>
      <c r="X254">
        <v>159</v>
      </c>
      <c r="Y254">
        <v>205</v>
      </c>
      <c r="Z254">
        <v>261</v>
      </c>
      <c r="AA254">
        <v>167</v>
      </c>
      <c r="AB254">
        <v>159</v>
      </c>
      <c r="AC254">
        <v>205</v>
      </c>
      <c r="AD254">
        <v>261</v>
      </c>
      <c r="AE254">
        <v>167</v>
      </c>
      <c r="AF254">
        <v>159</v>
      </c>
      <c r="AG254">
        <v>205</v>
      </c>
      <c r="AH254">
        <v>261</v>
      </c>
      <c r="AI254">
        <v>205</v>
      </c>
      <c r="AJ254">
        <v>159</v>
      </c>
      <c r="AK254">
        <v>205</v>
      </c>
      <c r="AL254">
        <v>261</v>
      </c>
      <c r="AM254">
        <v>159</v>
      </c>
      <c r="AN254">
        <v>205</v>
      </c>
      <c r="AO254">
        <v>261</v>
      </c>
      <c r="AP254">
        <f t="shared" si="3"/>
        <v>226</v>
      </c>
      <c r="AQ254">
        <v>226</v>
      </c>
      <c r="AR254">
        <v>226</v>
      </c>
      <c r="AS254">
        <v>226</v>
      </c>
      <c r="AU254" t="s">
        <v>2405</v>
      </c>
      <c r="AV254" t="s">
        <v>5658</v>
      </c>
      <c r="AW254">
        <v>161</v>
      </c>
    </row>
    <row r="255" spans="4:49" ht="13.5" customHeight="1">
      <c r="D255" t="s">
        <v>2406</v>
      </c>
      <c r="F255" t="s">
        <v>2409</v>
      </c>
      <c r="G255" s="126">
        <v>0.79999999999999993</v>
      </c>
      <c r="H255">
        <v>517</v>
      </c>
      <c r="I255">
        <v>1122</v>
      </c>
      <c r="J255">
        <v>952</v>
      </c>
      <c r="K255">
        <v>517</v>
      </c>
      <c r="L255">
        <v>1122</v>
      </c>
      <c r="M255">
        <v>952</v>
      </c>
      <c r="N255">
        <v>543</v>
      </c>
      <c r="O255">
        <v>517</v>
      </c>
      <c r="P255">
        <v>1122</v>
      </c>
      <c r="Q255">
        <v>952</v>
      </c>
      <c r="R255">
        <v>543</v>
      </c>
      <c r="S255">
        <v>517</v>
      </c>
      <c r="T255">
        <v>1122</v>
      </c>
      <c r="U255">
        <v>952</v>
      </c>
      <c r="V255">
        <v>1122</v>
      </c>
      <c r="W255">
        <v>952</v>
      </c>
      <c r="X255">
        <v>517</v>
      </c>
      <c r="Y255">
        <v>1122</v>
      </c>
      <c r="Z255">
        <v>952</v>
      </c>
      <c r="AA255">
        <v>543</v>
      </c>
      <c r="AB255">
        <v>517</v>
      </c>
      <c r="AC255">
        <v>1122</v>
      </c>
      <c r="AD255">
        <v>952</v>
      </c>
      <c r="AE255">
        <v>543</v>
      </c>
      <c r="AF255">
        <v>517</v>
      </c>
      <c r="AG255">
        <v>1122</v>
      </c>
      <c r="AH255">
        <v>952</v>
      </c>
      <c r="AI255">
        <v>1122</v>
      </c>
      <c r="AJ255">
        <v>517</v>
      </c>
      <c r="AK255">
        <v>1122</v>
      </c>
      <c r="AL255">
        <v>952</v>
      </c>
      <c r="AM255">
        <v>517</v>
      </c>
      <c r="AN255">
        <v>1122</v>
      </c>
      <c r="AO255">
        <v>952</v>
      </c>
      <c r="AP255">
        <f t="shared" si="3"/>
        <v>1235</v>
      </c>
      <c r="AQ255">
        <v>1235</v>
      </c>
      <c r="AR255">
        <v>1235</v>
      </c>
      <c r="AS255">
        <v>1235</v>
      </c>
      <c r="AU255" t="s">
        <v>2406</v>
      </c>
      <c r="AV255" t="s">
        <v>5658</v>
      </c>
      <c r="AW255">
        <v>162</v>
      </c>
    </row>
    <row r="256" spans="4:49" ht="13.5" customHeight="1">
      <c r="D256" t="s">
        <v>2183</v>
      </c>
      <c r="F256" t="s">
        <v>2410</v>
      </c>
      <c r="G256" s="126">
        <v>0.79999999999999993</v>
      </c>
      <c r="H256">
        <v>482</v>
      </c>
      <c r="I256">
        <v>1297</v>
      </c>
      <c r="J256">
        <v>911</v>
      </c>
      <c r="K256">
        <v>482</v>
      </c>
      <c r="L256">
        <v>1297</v>
      </c>
      <c r="M256">
        <v>911</v>
      </c>
      <c r="N256">
        <v>506</v>
      </c>
      <c r="O256">
        <v>482</v>
      </c>
      <c r="P256">
        <v>1297</v>
      </c>
      <c r="Q256">
        <v>911</v>
      </c>
      <c r="R256">
        <v>506</v>
      </c>
      <c r="S256">
        <v>482</v>
      </c>
      <c r="T256">
        <v>1297</v>
      </c>
      <c r="U256">
        <v>911</v>
      </c>
      <c r="V256">
        <v>1297</v>
      </c>
      <c r="W256">
        <v>911</v>
      </c>
      <c r="X256">
        <v>482</v>
      </c>
      <c r="Y256">
        <v>1297</v>
      </c>
      <c r="Z256">
        <v>911</v>
      </c>
      <c r="AA256">
        <v>506</v>
      </c>
      <c r="AB256">
        <v>482</v>
      </c>
      <c r="AC256">
        <v>1297</v>
      </c>
      <c r="AD256">
        <v>911</v>
      </c>
      <c r="AE256">
        <v>506</v>
      </c>
      <c r="AF256">
        <v>482</v>
      </c>
      <c r="AG256">
        <v>1297</v>
      </c>
      <c r="AH256">
        <v>911</v>
      </c>
      <c r="AI256">
        <v>1297</v>
      </c>
      <c r="AJ256">
        <v>482</v>
      </c>
      <c r="AK256">
        <v>1297</v>
      </c>
      <c r="AL256">
        <v>911</v>
      </c>
      <c r="AM256">
        <v>482</v>
      </c>
      <c r="AN256">
        <v>1297</v>
      </c>
      <c r="AO256">
        <v>911</v>
      </c>
      <c r="AP256">
        <f t="shared" si="3"/>
        <v>1427</v>
      </c>
      <c r="AQ256">
        <v>1427</v>
      </c>
      <c r="AR256">
        <v>1427</v>
      </c>
      <c r="AS256">
        <v>1427</v>
      </c>
      <c r="AU256" t="s">
        <v>2183</v>
      </c>
      <c r="AV256" t="s">
        <v>5658</v>
      </c>
      <c r="AW256">
        <v>163</v>
      </c>
    </row>
    <row r="257" spans="4:49" ht="13.5" customHeight="1">
      <c r="D257" t="s">
        <v>4336</v>
      </c>
      <c r="F257" t="s">
        <v>4341</v>
      </c>
      <c r="G257" s="126">
        <v>0.30000000000000004</v>
      </c>
      <c r="H257">
        <v>111</v>
      </c>
      <c r="I257">
        <v>138</v>
      </c>
      <c r="J257">
        <v>140</v>
      </c>
      <c r="K257">
        <v>111</v>
      </c>
      <c r="L257">
        <v>138</v>
      </c>
      <c r="M257">
        <v>140</v>
      </c>
      <c r="N257">
        <v>119</v>
      </c>
      <c r="O257">
        <v>111</v>
      </c>
      <c r="P257">
        <v>138</v>
      </c>
      <c r="Q257">
        <v>140</v>
      </c>
      <c r="R257">
        <v>119</v>
      </c>
      <c r="S257">
        <v>111</v>
      </c>
      <c r="T257">
        <v>138</v>
      </c>
      <c r="U257">
        <v>140</v>
      </c>
      <c r="V257">
        <v>138</v>
      </c>
      <c r="W257">
        <v>140</v>
      </c>
      <c r="X257">
        <v>111</v>
      </c>
      <c r="Y257">
        <v>138</v>
      </c>
      <c r="Z257">
        <v>140</v>
      </c>
      <c r="AA257">
        <v>119</v>
      </c>
      <c r="AB257">
        <v>111</v>
      </c>
      <c r="AC257">
        <v>138</v>
      </c>
      <c r="AD257">
        <v>140</v>
      </c>
      <c r="AE257">
        <v>119</v>
      </c>
      <c r="AF257">
        <v>111</v>
      </c>
      <c r="AG257">
        <v>138</v>
      </c>
      <c r="AH257">
        <v>140</v>
      </c>
      <c r="AI257">
        <v>138</v>
      </c>
      <c r="AJ257">
        <v>111</v>
      </c>
      <c r="AK257">
        <v>138</v>
      </c>
      <c r="AL257">
        <v>140</v>
      </c>
      <c r="AM257">
        <v>111</v>
      </c>
      <c r="AN257">
        <v>138</v>
      </c>
      <c r="AO257">
        <v>140</v>
      </c>
      <c r="AP257">
        <f t="shared" si="3"/>
        <v>152</v>
      </c>
      <c r="AQ257">
        <v>152</v>
      </c>
      <c r="AR257">
        <v>152</v>
      </c>
      <c r="AS257">
        <v>152</v>
      </c>
      <c r="AU257" t="s">
        <v>4336</v>
      </c>
      <c r="AV257" t="s">
        <v>5658</v>
      </c>
      <c r="AW257">
        <v>165</v>
      </c>
    </row>
    <row r="258" spans="4:49" ht="13.5" customHeight="1">
      <c r="D258" t="s">
        <v>4889</v>
      </c>
      <c r="F258" t="s">
        <v>4890</v>
      </c>
      <c r="G258" s="126">
        <v>0.30000000000000004</v>
      </c>
      <c r="H258">
        <v>209</v>
      </c>
      <c r="I258">
        <v>294</v>
      </c>
      <c r="J258">
        <v>426</v>
      </c>
      <c r="K258">
        <v>209</v>
      </c>
      <c r="L258">
        <v>294</v>
      </c>
      <c r="M258">
        <v>426</v>
      </c>
      <c r="N258">
        <v>358</v>
      </c>
      <c r="O258">
        <v>209</v>
      </c>
      <c r="P258">
        <v>294</v>
      </c>
      <c r="Q258">
        <v>426</v>
      </c>
      <c r="R258">
        <v>358</v>
      </c>
      <c r="S258">
        <v>209</v>
      </c>
      <c r="T258">
        <v>294</v>
      </c>
      <c r="U258">
        <v>426</v>
      </c>
      <c r="V258">
        <v>294</v>
      </c>
      <c r="W258">
        <v>426</v>
      </c>
      <c r="X258">
        <v>209</v>
      </c>
      <c r="Y258">
        <v>294</v>
      </c>
      <c r="Z258">
        <v>426</v>
      </c>
      <c r="AA258">
        <v>358</v>
      </c>
      <c r="AB258">
        <v>209</v>
      </c>
      <c r="AC258">
        <v>294</v>
      </c>
      <c r="AD258">
        <v>426</v>
      </c>
      <c r="AE258">
        <v>358</v>
      </c>
      <c r="AF258">
        <v>209</v>
      </c>
      <c r="AG258">
        <v>294</v>
      </c>
      <c r="AH258">
        <v>426</v>
      </c>
      <c r="AI258">
        <v>294</v>
      </c>
      <c r="AJ258">
        <v>209</v>
      </c>
      <c r="AK258">
        <v>294</v>
      </c>
      <c r="AL258">
        <v>426</v>
      </c>
      <c r="AM258">
        <v>209</v>
      </c>
      <c r="AN258">
        <v>294</v>
      </c>
      <c r="AO258">
        <v>426</v>
      </c>
      <c r="AP258">
        <f t="shared" si="3"/>
        <v>324</v>
      </c>
      <c r="AQ258">
        <v>324</v>
      </c>
      <c r="AR258">
        <v>324</v>
      </c>
      <c r="AS258">
        <v>324</v>
      </c>
      <c r="AU258" t="s">
        <v>4889</v>
      </c>
      <c r="AV258" t="s">
        <v>5658</v>
      </c>
      <c r="AW258">
        <v>166</v>
      </c>
    </row>
    <row r="259" spans="4:49" ht="13.5" customHeight="1">
      <c r="D259" t="s">
        <v>714</v>
      </c>
      <c r="F259" t="s">
        <v>1048</v>
      </c>
      <c r="G259" s="126">
        <v>0.1</v>
      </c>
      <c r="H259">
        <v>94</v>
      </c>
      <c r="I259">
        <v>125</v>
      </c>
      <c r="J259">
        <v>118</v>
      </c>
      <c r="K259">
        <v>94</v>
      </c>
      <c r="L259">
        <v>125</v>
      </c>
      <c r="M259">
        <v>118</v>
      </c>
      <c r="N259" t="s">
        <v>2207</v>
      </c>
      <c r="O259">
        <v>94</v>
      </c>
      <c r="P259">
        <v>125</v>
      </c>
      <c r="Q259">
        <v>118</v>
      </c>
      <c r="R259" t="s">
        <v>2207</v>
      </c>
      <c r="S259">
        <v>94</v>
      </c>
      <c r="T259">
        <v>125</v>
      </c>
      <c r="U259">
        <v>118</v>
      </c>
      <c r="V259">
        <v>125</v>
      </c>
      <c r="W259">
        <v>118</v>
      </c>
      <c r="X259">
        <v>94</v>
      </c>
      <c r="Y259">
        <v>125</v>
      </c>
      <c r="Z259">
        <v>118</v>
      </c>
      <c r="AA259" t="s">
        <v>2207</v>
      </c>
      <c r="AB259">
        <v>94</v>
      </c>
      <c r="AC259">
        <v>125</v>
      </c>
      <c r="AD259">
        <v>118</v>
      </c>
      <c r="AE259" t="s">
        <v>2207</v>
      </c>
      <c r="AF259">
        <v>94</v>
      </c>
      <c r="AG259">
        <v>125</v>
      </c>
      <c r="AH259">
        <v>118</v>
      </c>
      <c r="AI259">
        <v>125</v>
      </c>
      <c r="AJ259">
        <v>94</v>
      </c>
      <c r="AK259">
        <v>125</v>
      </c>
      <c r="AL259">
        <v>118</v>
      </c>
      <c r="AM259">
        <v>94</v>
      </c>
      <c r="AN259">
        <v>125</v>
      </c>
      <c r="AO259">
        <v>118</v>
      </c>
      <c r="AP259">
        <f t="shared" ref="AP259:AP322" si="4">ROUNDUP(AN259*1.1,0)</f>
        <v>138</v>
      </c>
      <c r="AQ259">
        <v>138</v>
      </c>
      <c r="AR259">
        <v>138</v>
      </c>
      <c r="AS259">
        <v>138</v>
      </c>
      <c r="AU259" t="s">
        <v>714</v>
      </c>
      <c r="AV259" t="s">
        <v>5658</v>
      </c>
      <c r="AW259">
        <v>167</v>
      </c>
    </row>
    <row r="260" spans="4:49" ht="13.5" customHeight="1">
      <c r="D260" t="s">
        <v>423</v>
      </c>
      <c r="F260" t="s">
        <v>597</v>
      </c>
      <c r="G260" s="126">
        <v>0.1</v>
      </c>
      <c r="H260">
        <v>50</v>
      </c>
      <c r="I260">
        <v>47</v>
      </c>
      <c r="J260">
        <v>55</v>
      </c>
      <c r="K260">
        <v>50</v>
      </c>
      <c r="L260">
        <v>47</v>
      </c>
      <c r="M260">
        <v>55</v>
      </c>
      <c r="N260">
        <v>52</v>
      </c>
      <c r="O260">
        <v>50</v>
      </c>
      <c r="P260">
        <v>47</v>
      </c>
      <c r="Q260">
        <v>55</v>
      </c>
      <c r="R260">
        <v>52</v>
      </c>
      <c r="S260">
        <v>50</v>
      </c>
      <c r="T260">
        <v>47</v>
      </c>
      <c r="U260">
        <v>55</v>
      </c>
      <c r="V260">
        <v>47</v>
      </c>
      <c r="W260">
        <v>55</v>
      </c>
      <c r="X260">
        <v>50</v>
      </c>
      <c r="Y260">
        <v>47</v>
      </c>
      <c r="Z260">
        <v>55</v>
      </c>
      <c r="AA260">
        <v>52</v>
      </c>
      <c r="AB260">
        <v>50</v>
      </c>
      <c r="AC260">
        <v>47</v>
      </c>
      <c r="AD260">
        <v>55</v>
      </c>
      <c r="AE260">
        <v>52</v>
      </c>
      <c r="AF260">
        <v>50</v>
      </c>
      <c r="AG260">
        <v>47</v>
      </c>
      <c r="AH260">
        <v>55</v>
      </c>
      <c r="AI260">
        <v>47</v>
      </c>
      <c r="AJ260">
        <v>50</v>
      </c>
      <c r="AK260">
        <v>47</v>
      </c>
      <c r="AL260">
        <v>55</v>
      </c>
      <c r="AM260">
        <v>50</v>
      </c>
      <c r="AN260">
        <v>47</v>
      </c>
      <c r="AO260">
        <v>55</v>
      </c>
      <c r="AP260">
        <f t="shared" si="4"/>
        <v>52</v>
      </c>
      <c r="AQ260">
        <v>52</v>
      </c>
      <c r="AR260">
        <v>52</v>
      </c>
      <c r="AS260">
        <v>52</v>
      </c>
      <c r="AU260" t="s">
        <v>423</v>
      </c>
      <c r="AV260" t="s">
        <v>5658</v>
      </c>
      <c r="AW260">
        <v>168</v>
      </c>
    </row>
    <row r="261" spans="4:49" ht="13.5" customHeight="1">
      <c r="D261" t="s">
        <v>1752</v>
      </c>
      <c r="F261" t="s">
        <v>1756</v>
      </c>
      <c r="G261" s="126">
        <v>0.2</v>
      </c>
      <c r="H261">
        <v>158</v>
      </c>
      <c r="I261">
        <v>186</v>
      </c>
      <c r="J261">
        <v>208</v>
      </c>
      <c r="K261">
        <v>158</v>
      </c>
      <c r="L261">
        <v>186</v>
      </c>
      <c r="M261">
        <v>208</v>
      </c>
      <c r="N261">
        <v>166</v>
      </c>
      <c r="O261">
        <v>158</v>
      </c>
      <c r="P261">
        <v>186</v>
      </c>
      <c r="Q261">
        <v>208</v>
      </c>
      <c r="R261">
        <v>166</v>
      </c>
      <c r="S261">
        <v>158</v>
      </c>
      <c r="T261">
        <v>186</v>
      </c>
      <c r="U261">
        <v>208</v>
      </c>
      <c r="V261">
        <v>186</v>
      </c>
      <c r="W261">
        <v>208</v>
      </c>
      <c r="X261">
        <v>158</v>
      </c>
      <c r="Y261">
        <v>186</v>
      </c>
      <c r="Z261">
        <v>208</v>
      </c>
      <c r="AA261">
        <v>166</v>
      </c>
      <c r="AB261">
        <v>158</v>
      </c>
      <c r="AC261">
        <v>186</v>
      </c>
      <c r="AD261">
        <v>208</v>
      </c>
      <c r="AE261">
        <v>166</v>
      </c>
      <c r="AF261">
        <v>158</v>
      </c>
      <c r="AG261">
        <v>186</v>
      </c>
      <c r="AH261">
        <v>208</v>
      </c>
      <c r="AI261">
        <v>186</v>
      </c>
      <c r="AJ261">
        <v>158</v>
      </c>
      <c r="AK261">
        <v>186</v>
      </c>
      <c r="AL261">
        <v>208</v>
      </c>
      <c r="AM261">
        <v>158</v>
      </c>
      <c r="AN261">
        <v>186</v>
      </c>
      <c r="AO261">
        <v>208</v>
      </c>
      <c r="AP261">
        <f t="shared" si="4"/>
        <v>205</v>
      </c>
      <c r="AQ261">
        <v>205</v>
      </c>
      <c r="AR261">
        <v>205</v>
      </c>
      <c r="AS261">
        <v>205</v>
      </c>
      <c r="AU261" t="s">
        <v>1752</v>
      </c>
      <c r="AV261" t="s">
        <v>5658</v>
      </c>
      <c r="AW261">
        <v>169</v>
      </c>
    </row>
    <row r="262" spans="4:49" ht="13.5" customHeight="1">
      <c r="D262" t="s">
        <v>1753</v>
      </c>
      <c r="F262" t="s">
        <v>1757</v>
      </c>
      <c r="G262" s="126">
        <v>0.30000000000000004</v>
      </c>
      <c r="H262">
        <v>168</v>
      </c>
      <c r="I262">
        <v>197</v>
      </c>
      <c r="J262">
        <v>220</v>
      </c>
      <c r="K262">
        <v>168</v>
      </c>
      <c r="L262">
        <v>197</v>
      </c>
      <c r="M262">
        <v>220</v>
      </c>
      <c r="N262">
        <v>178</v>
      </c>
      <c r="O262">
        <v>168</v>
      </c>
      <c r="P262">
        <v>197</v>
      </c>
      <c r="Q262">
        <v>220</v>
      </c>
      <c r="R262">
        <v>178</v>
      </c>
      <c r="S262">
        <v>168</v>
      </c>
      <c r="T262">
        <v>197</v>
      </c>
      <c r="U262">
        <v>220</v>
      </c>
      <c r="V262">
        <v>197</v>
      </c>
      <c r="W262">
        <v>220</v>
      </c>
      <c r="X262">
        <v>168</v>
      </c>
      <c r="Y262">
        <v>197</v>
      </c>
      <c r="Z262">
        <v>220</v>
      </c>
      <c r="AA262">
        <v>178</v>
      </c>
      <c r="AB262">
        <v>168</v>
      </c>
      <c r="AC262">
        <v>197</v>
      </c>
      <c r="AD262">
        <v>220</v>
      </c>
      <c r="AE262">
        <v>178</v>
      </c>
      <c r="AF262">
        <v>168</v>
      </c>
      <c r="AG262">
        <v>197</v>
      </c>
      <c r="AH262">
        <v>220</v>
      </c>
      <c r="AI262">
        <v>197</v>
      </c>
      <c r="AJ262">
        <v>168</v>
      </c>
      <c r="AK262">
        <v>197</v>
      </c>
      <c r="AL262">
        <v>220</v>
      </c>
      <c r="AM262">
        <v>168</v>
      </c>
      <c r="AN262">
        <v>197</v>
      </c>
      <c r="AO262">
        <v>220</v>
      </c>
      <c r="AP262">
        <f t="shared" si="4"/>
        <v>217</v>
      </c>
      <c r="AQ262">
        <v>217</v>
      </c>
      <c r="AR262">
        <v>217</v>
      </c>
      <c r="AS262">
        <v>217</v>
      </c>
      <c r="AU262" t="s">
        <v>1753</v>
      </c>
      <c r="AV262" t="s">
        <v>5658</v>
      </c>
      <c r="AW262">
        <v>170</v>
      </c>
    </row>
    <row r="263" spans="4:49" ht="13.5" customHeight="1">
      <c r="D263" t="s">
        <v>1754</v>
      </c>
      <c r="F263" t="s">
        <v>1758</v>
      </c>
      <c r="G263" s="126">
        <v>0.4</v>
      </c>
      <c r="H263">
        <v>180</v>
      </c>
      <c r="I263">
        <v>208</v>
      </c>
      <c r="J263">
        <v>233</v>
      </c>
      <c r="K263">
        <v>180</v>
      </c>
      <c r="L263">
        <v>208</v>
      </c>
      <c r="M263">
        <v>233</v>
      </c>
      <c r="N263">
        <v>190</v>
      </c>
      <c r="O263">
        <v>180</v>
      </c>
      <c r="P263">
        <v>208</v>
      </c>
      <c r="Q263">
        <v>233</v>
      </c>
      <c r="R263">
        <v>190</v>
      </c>
      <c r="S263">
        <v>180</v>
      </c>
      <c r="T263">
        <v>208</v>
      </c>
      <c r="U263">
        <v>233</v>
      </c>
      <c r="V263">
        <v>208</v>
      </c>
      <c r="W263">
        <v>233</v>
      </c>
      <c r="X263">
        <v>180</v>
      </c>
      <c r="Y263">
        <v>208</v>
      </c>
      <c r="Z263">
        <v>233</v>
      </c>
      <c r="AA263">
        <v>190</v>
      </c>
      <c r="AB263">
        <v>180</v>
      </c>
      <c r="AC263">
        <v>208</v>
      </c>
      <c r="AD263">
        <v>233</v>
      </c>
      <c r="AE263">
        <v>190</v>
      </c>
      <c r="AF263">
        <v>180</v>
      </c>
      <c r="AG263">
        <v>208</v>
      </c>
      <c r="AH263">
        <v>233</v>
      </c>
      <c r="AI263">
        <v>208</v>
      </c>
      <c r="AJ263">
        <v>180</v>
      </c>
      <c r="AK263">
        <v>208</v>
      </c>
      <c r="AL263">
        <v>233</v>
      </c>
      <c r="AM263">
        <v>180</v>
      </c>
      <c r="AN263">
        <v>208</v>
      </c>
      <c r="AO263">
        <v>233</v>
      </c>
      <c r="AP263">
        <f t="shared" si="4"/>
        <v>229</v>
      </c>
      <c r="AQ263">
        <v>229</v>
      </c>
      <c r="AR263">
        <v>229</v>
      </c>
      <c r="AS263">
        <v>229</v>
      </c>
      <c r="AU263" t="s">
        <v>1754</v>
      </c>
      <c r="AV263" t="s">
        <v>5658</v>
      </c>
      <c r="AW263">
        <v>171</v>
      </c>
    </row>
    <row r="264" spans="4:49" ht="13.5" customHeight="1">
      <c r="D264" t="s">
        <v>1755</v>
      </c>
      <c r="F264" t="s">
        <v>1759</v>
      </c>
      <c r="G264" s="126">
        <v>0.4</v>
      </c>
      <c r="H264">
        <v>190</v>
      </c>
      <c r="I264">
        <v>218</v>
      </c>
      <c r="J264">
        <v>245</v>
      </c>
      <c r="K264">
        <v>190</v>
      </c>
      <c r="L264">
        <v>218</v>
      </c>
      <c r="M264">
        <v>245</v>
      </c>
      <c r="N264">
        <v>201</v>
      </c>
      <c r="O264">
        <v>190</v>
      </c>
      <c r="P264">
        <v>218</v>
      </c>
      <c r="Q264">
        <v>245</v>
      </c>
      <c r="R264">
        <v>201</v>
      </c>
      <c r="S264">
        <v>190</v>
      </c>
      <c r="T264">
        <v>218</v>
      </c>
      <c r="U264">
        <v>245</v>
      </c>
      <c r="V264">
        <v>218</v>
      </c>
      <c r="W264">
        <v>245</v>
      </c>
      <c r="X264">
        <v>190</v>
      </c>
      <c r="Y264">
        <v>218</v>
      </c>
      <c r="Z264">
        <v>245</v>
      </c>
      <c r="AA264">
        <v>201</v>
      </c>
      <c r="AB264">
        <v>190</v>
      </c>
      <c r="AC264">
        <v>218</v>
      </c>
      <c r="AD264">
        <v>245</v>
      </c>
      <c r="AE264">
        <v>201</v>
      </c>
      <c r="AF264">
        <v>190</v>
      </c>
      <c r="AG264">
        <v>218</v>
      </c>
      <c r="AH264">
        <v>245</v>
      </c>
      <c r="AI264">
        <v>218</v>
      </c>
      <c r="AJ264">
        <v>190</v>
      </c>
      <c r="AK264">
        <v>218</v>
      </c>
      <c r="AL264">
        <v>245</v>
      </c>
      <c r="AM264">
        <v>190</v>
      </c>
      <c r="AN264">
        <v>218</v>
      </c>
      <c r="AO264">
        <v>245</v>
      </c>
      <c r="AP264">
        <f t="shared" si="4"/>
        <v>240</v>
      </c>
      <c r="AQ264">
        <v>240</v>
      </c>
      <c r="AR264">
        <v>240</v>
      </c>
      <c r="AS264">
        <v>240</v>
      </c>
      <c r="AU264" t="s">
        <v>1755</v>
      </c>
      <c r="AV264" t="s">
        <v>5658</v>
      </c>
      <c r="AW264">
        <v>172</v>
      </c>
    </row>
    <row r="265" spans="4:49" ht="13.5" customHeight="1">
      <c r="D265" t="s">
        <v>464</v>
      </c>
      <c r="F265" t="s">
        <v>736</v>
      </c>
      <c r="G265" s="126">
        <v>0.30000000000000004</v>
      </c>
      <c r="H265">
        <v>106</v>
      </c>
      <c r="I265">
        <v>150</v>
      </c>
      <c r="J265">
        <v>150</v>
      </c>
      <c r="K265">
        <v>106</v>
      </c>
      <c r="L265">
        <v>150</v>
      </c>
      <c r="M265">
        <v>150</v>
      </c>
      <c r="N265">
        <v>135</v>
      </c>
      <c r="O265">
        <v>106</v>
      </c>
      <c r="P265">
        <v>150</v>
      </c>
      <c r="Q265">
        <v>150</v>
      </c>
      <c r="R265">
        <v>135</v>
      </c>
      <c r="S265">
        <v>106</v>
      </c>
      <c r="T265">
        <v>150</v>
      </c>
      <c r="U265">
        <v>150</v>
      </c>
      <c r="V265">
        <v>150</v>
      </c>
      <c r="W265">
        <v>150</v>
      </c>
      <c r="X265">
        <v>106</v>
      </c>
      <c r="Y265">
        <v>150</v>
      </c>
      <c r="Z265">
        <v>150</v>
      </c>
      <c r="AA265">
        <v>135</v>
      </c>
      <c r="AB265">
        <v>106</v>
      </c>
      <c r="AC265">
        <v>150</v>
      </c>
      <c r="AD265">
        <v>150</v>
      </c>
      <c r="AE265">
        <v>135</v>
      </c>
      <c r="AF265">
        <v>106</v>
      </c>
      <c r="AG265">
        <v>150</v>
      </c>
      <c r="AH265">
        <v>150</v>
      </c>
      <c r="AI265">
        <v>150</v>
      </c>
      <c r="AJ265">
        <v>106</v>
      </c>
      <c r="AK265">
        <v>150</v>
      </c>
      <c r="AL265">
        <v>150</v>
      </c>
      <c r="AM265">
        <v>106</v>
      </c>
      <c r="AN265">
        <v>150</v>
      </c>
      <c r="AO265">
        <v>150</v>
      </c>
      <c r="AP265">
        <f t="shared" si="4"/>
        <v>165</v>
      </c>
      <c r="AQ265">
        <v>165</v>
      </c>
      <c r="AR265">
        <v>165</v>
      </c>
      <c r="AS265">
        <v>165</v>
      </c>
      <c r="AU265" t="s">
        <v>464</v>
      </c>
      <c r="AV265" t="s">
        <v>5658</v>
      </c>
      <c r="AW265">
        <v>173</v>
      </c>
    </row>
    <row r="266" spans="4:49" ht="13.5" customHeight="1">
      <c r="D266" t="s">
        <v>465</v>
      </c>
      <c r="F266" t="s">
        <v>737</v>
      </c>
      <c r="G266" s="126">
        <v>0.6</v>
      </c>
      <c r="H266">
        <v>149</v>
      </c>
      <c r="I266">
        <v>190</v>
      </c>
      <c r="J266">
        <v>185</v>
      </c>
      <c r="K266">
        <v>149</v>
      </c>
      <c r="L266">
        <v>190</v>
      </c>
      <c r="M266">
        <v>185</v>
      </c>
      <c r="N266">
        <v>156</v>
      </c>
      <c r="O266">
        <v>149</v>
      </c>
      <c r="P266">
        <v>190</v>
      </c>
      <c r="Q266">
        <v>185</v>
      </c>
      <c r="R266">
        <v>156</v>
      </c>
      <c r="S266">
        <v>149</v>
      </c>
      <c r="T266">
        <v>190</v>
      </c>
      <c r="U266">
        <v>185</v>
      </c>
      <c r="V266">
        <v>190</v>
      </c>
      <c r="W266">
        <v>185</v>
      </c>
      <c r="X266">
        <v>149</v>
      </c>
      <c r="Y266">
        <v>190</v>
      </c>
      <c r="Z266">
        <v>185</v>
      </c>
      <c r="AA266">
        <v>156</v>
      </c>
      <c r="AB266">
        <v>149</v>
      </c>
      <c r="AC266">
        <v>190</v>
      </c>
      <c r="AD266">
        <v>185</v>
      </c>
      <c r="AE266">
        <v>156</v>
      </c>
      <c r="AF266">
        <v>149</v>
      </c>
      <c r="AG266">
        <v>190</v>
      </c>
      <c r="AH266">
        <v>185</v>
      </c>
      <c r="AI266">
        <v>190</v>
      </c>
      <c r="AJ266">
        <v>149</v>
      </c>
      <c r="AK266">
        <v>190</v>
      </c>
      <c r="AL266">
        <v>185</v>
      </c>
      <c r="AM266">
        <v>149</v>
      </c>
      <c r="AN266">
        <v>190</v>
      </c>
      <c r="AO266">
        <v>185</v>
      </c>
      <c r="AP266">
        <f t="shared" si="4"/>
        <v>209</v>
      </c>
      <c r="AQ266">
        <v>209</v>
      </c>
      <c r="AR266">
        <v>209</v>
      </c>
      <c r="AS266">
        <v>209</v>
      </c>
      <c r="AU266" t="s">
        <v>465</v>
      </c>
      <c r="AV266" t="s">
        <v>5658</v>
      </c>
      <c r="AW266">
        <v>174</v>
      </c>
    </row>
    <row r="267" spans="4:49" ht="13.5" customHeight="1">
      <c r="D267" t="s">
        <v>466</v>
      </c>
      <c r="F267" t="s">
        <v>610</v>
      </c>
      <c r="G267" s="126">
        <v>0.2</v>
      </c>
      <c r="H267">
        <v>72</v>
      </c>
      <c r="I267">
        <v>343</v>
      </c>
      <c r="J267">
        <v>205</v>
      </c>
      <c r="K267">
        <v>72</v>
      </c>
      <c r="L267">
        <v>343</v>
      </c>
      <c r="M267">
        <v>205</v>
      </c>
      <c r="N267" t="s">
        <v>2207</v>
      </c>
      <c r="O267">
        <v>72</v>
      </c>
      <c r="P267">
        <v>343</v>
      </c>
      <c r="Q267">
        <v>205</v>
      </c>
      <c r="R267" t="s">
        <v>2207</v>
      </c>
      <c r="S267">
        <v>72</v>
      </c>
      <c r="T267">
        <v>343</v>
      </c>
      <c r="U267">
        <v>205</v>
      </c>
      <c r="V267">
        <v>343</v>
      </c>
      <c r="W267">
        <v>205</v>
      </c>
      <c r="X267">
        <v>72</v>
      </c>
      <c r="Y267">
        <v>343</v>
      </c>
      <c r="Z267">
        <v>205</v>
      </c>
      <c r="AA267" t="s">
        <v>2207</v>
      </c>
      <c r="AB267">
        <v>72</v>
      </c>
      <c r="AC267">
        <v>343</v>
      </c>
      <c r="AD267">
        <v>205</v>
      </c>
      <c r="AE267" t="s">
        <v>2207</v>
      </c>
      <c r="AF267">
        <v>72</v>
      </c>
      <c r="AG267">
        <v>343</v>
      </c>
      <c r="AH267">
        <v>205</v>
      </c>
      <c r="AI267">
        <v>343</v>
      </c>
      <c r="AJ267">
        <v>72</v>
      </c>
      <c r="AK267">
        <v>343</v>
      </c>
      <c r="AL267">
        <v>205</v>
      </c>
      <c r="AM267">
        <v>72</v>
      </c>
      <c r="AN267">
        <v>343</v>
      </c>
      <c r="AO267">
        <v>205</v>
      </c>
      <c r="AP267">
        <f t="shared" si="4"/>
        <v>378</v>
      </c>
      <c r="AQ267">
        <v>378</v>
      </c>
      <c r="AR267">
        <v>378</v>
      </c>
      <c r="AS267">
        <v>378</v>
      </c>
      <c r="AU267" t="s">
        <v>466</v>
      </c>
      <c r="AV267" t="s">
        <v>5658</v>
      </c>
      <c r="AW267">
        <v>175</v>
      </c>
    </row>
    <row r="268" spans="4:49" ht="13.5" customHeight="1">
      <c r="D268" t="s">
        <v>467</v>
      </c>
      <c r="F268" t="s">
        <v>5671</v>
      </c>
      <c r="G268" s="126">
        <v>0.1</v>
      </c>
      <c r="H268">
        <v>47</v>
      </c>
      <c r="I268">
        <v>47</v>
      </c>
      <c r="J268">
        <v>54</v>
      </c>
      <c r="K268">
        <v>47</v>
      </c>
      <c r="L268">
        <v>47</v>
      </c>
      <c r="M268">
        <v>54</v>
      </c>
      <c r="N268">
        <v>47</v>
      </c>
      <c r="O268">
        <v>47</v>
      </c>
      <c r="P268">
        <v>47</v>
      </c>
      <c r="Q268">
        <v>54</v>
      </c>
      <c r="R268">
        <v>47</v>
      </c>
      <c r="S268">
        <v>47</v>
      </c>
      <c r="T268">
        <v>47</v>
      </c>
      <c r="U268">
        <v>54</v>
      </c>
      <c r="V268">
        <v>47</v>
      </c>
      <c r="W268">
        <v>54</v>
      </c>
      <c r="X268">
        <v>47</v>
      </c>
      <c r="Y268">
        <v>47</v>
      </c>
      <c r="Z268">
        <v>54</v>
      </c>
      <c r="AA268">
        <v>47</v>
      </c>
      <c r="AB268">
        <v>47</v>
      </c>
      <c r="AC268">
        <v>47</v>
      </c>
      <c r="AD268">
        <v>54</v>
      </c>
      <c r="AE268">
        <v>47</v>
      </c>
      <c r="AF268">
        <v>47</v>
      </c>
      <c r="AG268">
        <v>47</v>
      </c>
      <c r="AH268">
        <v>54</v>
      </c>
      <c r="AI268">
        <v>47</v>
      </c>
      <c r="AJ268">
        <v>47</v>
      </c>
      <c r="AK268">
        <v>47</v>
      </c>
      <c r="AL268">
        <v>54</v>
      </c>
      <c r="AM268">
        <v>47</v>
      </c>
      <c r="AN268">
        <v>47</v>
      </c>
      <c r="AO268">
        <v>54</v>
      </c>
      <c r="AP268">
        <f t="shared" si="4"/>
        <v>52</v>
      </c>
      <c r="AQ268">
        <v>52</v>
      </c>
      <c r="AR268">
        <v>52</v>
      </c>
      <c r="AS268">
        <v>52</v>
      </c>
      <c r="AU268" t="s">
        <v>467</v>
      </c>
      <c r="AV268" t="s">
        <v>5658</v>
      </c>
      <c r="AW268">
        <v>176</v>
      </c>
    </row>
    <row r="269" spans="4:49" ht="13.5" customHeight="1">
      <c r="D269" t="s">
        <v>4330</v>
      </c>
      <c r="F269" t="s">
        <v>5672</v>
      </c>
      <c r="G269" s="126">
        <v>0.2</v>
      </c>
      <c r="H269">
        <v>67</v>
      </c>
      <c r="I269">
        <v>72</v>
      </c>
      <c r="J269">
        <v>106</v>
      </c>
      <c r="K269">
        <v>67</v>
      </c>
      <c r="L269">
        <v>72</v>
      </c>
      <c r="M269">
        <v>106</v>
      </c>
      <c r="N269">
        <v>76</v>
      </c>
      <c r="O269">
        <v>67</v>
      </c>
      <c r="P269">
        <v>72</v>
      </c>
      <c r="Q269">
        <v>106</v>
      </c>
      <c r="R269">
        <v>76</v>
      </c>
      <c r="S269">
        <v>67</v>
      </c>
      <c r="T269">
        <v>72</v>
      </c>
      <c r="U269">
        <v>106</v>
      </c>
      <c r="V269">
        <v>72</v>
      </c>
      <c r="W269">
        <v>106</v>
      </c>
      <c r="X269">
        <v>67</v>
      </c>
      <c r="Y269">
        <v>72</v>
      </c>
      <c r="Z269">
        <v>106</v>
      </c>
      <c r="AA269">
        <v>76</v>
      </c>
      <c r="AB269">
        <v>67</v>
      </c>
      <c r="AC269">
        <v>72</v>
      </c>
      <c r="AD269">
        <v>106</v>
      </c>
      <c r="AE269">
        <v>76</v>
      </c>
      <c r="AF269">
        <v>67</v>
      </c>
      <c r="AG269">
        <v>72</v>
      </c>
      <c r="AH269">
        <v>106</v>
      </c>
      <c r="AI269">
        <v>72</v>
      </c>
      <c r="AJ269">
        <v>67</v>
      </c>
      <c r="AK269">
        <v>72</v>
      </c>
      <c r="AL269">
        <v>106</v>
      </c>
      <c r="AM269">
        <v>67</v>
      </c>
      <c r="AN269">
        <v>72</v>
      </c>
      <c r="AO269">
        <v>106</v>
      </c>
      <c r="AP269">
        <f t="shared" si="4"/>
        <v>80</v>
      </c>
      <c r="AQ269">
        <v>80</v>
      </c>
      <c r="AR269">
        <v>80</v>
      </c>
      <c r="AS269">
        <v>80</v>
      </c>
      <c r="AU269" t="s">
        <v>4330</v>
      </c>
      <c r="AV269" t="s">
        <v>5658</v>
      </c>
      <c r="AW269">
        <v>177</v>
      </c>
    </row>
    <row r="270" spans="4:49" ht="13.5" customHeight="1">
      <c r="D270" t="s">
        <v>469</v>
      </c>
      <c r="F270" t="s">
        <v>612</v>
      </c>
      <c r="G270" s="126">
        <v>0.1</v>
      </c>
      <c r="H270">
        <v>152</v>
      </c>
      <c r="I270">
        <v>170</v>
      </c>
      <c r="J270">
        <v>215</v>
      </c>
      <c r="K270">
        <v>152</v>
      </c>
      <c r="L270">
        <v>170</v>
      </c>
      <c r="M270">
        <v>215</v>
      </c>
      <c r="N270">
        <v>180</v>
      </c>
      <c r="O270">
        <v>152</v>
      </c>
      <c r="P270">
        <v>170</v>
      </c>
      <c r="Q270">
        <v>215</v>
      </c>
      <c r="R270">
        <v>180</v>
      </c>
      <c r="S270">
        <v>152</v>
      </c>
      <c r="T270">
        <v>170</v>
      </c>
      <c r="U270">
        <v>215</v>
      </c>
      <c r="V270">
        <v>170</v>
      </c>
      <c r="W270">
        <v>215</v>
      </c>
      <c r="X270">
        <v>152</v>
      </c>
      <c r="Y270">
        <v>170</v>
      </c>
      <c r="Z270">
        <v>215</v>
      </c>
      <c r="AA270">
        <v>180</v>
      </c>
      <c r="AB270">
        <v>152</v>
      </c>
      <c r="AC270">
        <v>170</v>
      </c>
      <c r="AD270">
        <v>215</v>
      </c>
      <c r="AE270">
        <v>180</v>
      </c>
      <c r="AF270">
        <v>152</v>
      </c>
      <c r="AG270">
        <v>170</v>
      </c>
      <c r="AH270">
        <v>215</v>
      </c>
      <c r="AI270">
        <v>170</v>
      </c>
      <c r="AJ270">
        <v>152</v>
      </c>
      <c r="AK270">
        <v>170</v>
      </c>
      <c r="AL270">
        <v>215</v>
      </c>
      <c r="AM270">
        <v>152</v>
      </c>
      <c r="AN270">
        <v>170</v>
      </c>
      <c r="AO270">
        <v>215</v>
      </c>
      <c r="AP270">
        <f t="shared" si="4"/>
        <v>187</v>
      </c>
      <c r="AQ270">
        <v>187</v>
      </c>
      <c r="AR270">
        <v>187</v>
      </c>
      <c r="AS270">
        <v>187</v>
      </c>
      <c r="AU270" t="s">
        <v>469</v>
      </c>
      <c r="AV270" t="s">
        <v>5658</v>
      </c>
      <c r="AW270">
        <v>178</v>
      </c>
    </row>
    <row r="271" spans="4:49" ht="13.5" customHeight="1">
      <c r="D271" t="s">
        <v>541</v>
      </c>
      <c r="F271" t="s">
        <v>656</v>
      </c>
      <c r="G271" s="126">
        <v>0.1</v>
      </c>
      <c r="H271">
        <v>65</v>
      </c>
      <c r="I271">
        <v>87</v>
      </c>
      <c r="J271">
        <v>74</v>
      </c>
      <c r="K271">
        <v>65</v>
      </c>
      <c r="L271">
        <v>87</v>
      </c>
      <c r="M271">
        <v>74</v>
      </c>
      <c r="N271">
        <v>81</v>
      </c>
      <c r="O271">
        <v>65</v>
      </c>
      <c r="P271">
        <v>87</v>
      </c>
      <c r="Q271">
        <v>74</v>
      </c>
      <c r="R271">
        <v>81</v>
      </c>
      <c r="S271">
        <v>65</v>
      </c>
      <c r="T271">
        <v>87</v>
      </c>
      <c r="U271">
        <v>74</v>
      </c>
      <c r="V271">
        <v>87</v>
      </c>
      <c r="W271">
        <v>74</v>
      </c>
      <c r="X271">
        <v>65</v>
      </c>
      <c r="Y271">
        <v>87</v>
      </c>
      <c r="Z271">
        <v>74</v>
      </c>
      <c r="AA271">
        <v>81</v>
      </c>
      <c r="AB271">
        <v>65</v>
      </c>
      <c r="AC271">
        <v>87</v>
      </c>
      <c r="AD271">
        <v>74</v>
      </c>
      <c r="AE271">
        <v>81</v>
      </c>
      <c r="AF271">
        <v>65</v>
      </c>
      <c r="AG271">
        <v>87</v>
      </c>
      <c r="AH271">
        <v>74</v>
      </c>
      <c r="AI271">
        <v>87</v>
      </c>
      <c r="AJ271">
        <v>65</v>
      </c>
      <c r="AK271">
        <v>87</v>
      </c>
      <c r="AL271">
        <v>74</v>
      </c>
      <c r="AM271">
        <v>65</v>
      </c>
      <c r="AN271">
        <v>87</v>
      </c>
      <c r="AO271">
        <v>74</v>
      </c>
      <c r="AP271">
        <f t="shared" si="4"/>
        <v>96</v>
      </c>
      <c r="AQ271">
        <v>96</v>
      </c>
      <c r="AR271">
        <v>96</v>
      </c>
      <c r="AS271">
        <v>96</v>
      </c>
      <c r="AU271" t="s">
        <v>541</v>
      </c>
      <c r="AV271" t="s">
        <v>5658</v>
      </c>
      <c r="AW271">
        <v>181</v>
      </c>
    </row>
    <row r="272" spans="4:49" ht="13.5" customHeight="1">
      <c r="D272" t="s">
        <v>1029</v>
      </c>
      <c r="F272" t="s">
        <v>1030</v>
      </c>
      <c r="G272" s="126">
        <v>0.1</v>
      </c>
      <c r="H272">
        <v>78</v>
      </c>
      <c r="I272">
        <v>106</v>
      </c>
      <c r="J272">
        <v>90</v>
      </c>
      <c r="K272">
        <v>78</v>
      </c>
      <c r="L272">
        <v>106</v>
      </c>
      <c r="M272">
        <v>90</v>
      </c>
      <c r="N272">
        <v>98</v>
      </c>
      <c r="O272">
        <v>78</v>
      </c>
      <c r="P272">
        <v>106</v>
      </c>
      <c r="Q272">
        <v>90</v>
      </c>
      <c r="R272">
        <v>98</v>
      </c>
      <c r="S272">
        <v>78</v>
      </c>
      <c r="T272">
        <v>106</v>
      </c>
      <c r="U272">
        <v>90</v>
      </c>
      <c r="V272">
        <v>106</v>
      </c>
      <c r="W272">
        <v>90</v>
      </c>
      <c r="X272">
        <v>78</v>
      </c>
      <c r="Y272">
        <v>106</v>
      </c>
      <c r="Z272">
        <v>90</v>
      </c>
      <c r="AA272">
        <v>98</v>
      </c>
      <c r="AB272">
        <v>78</v>
      </c>
      <c r="AC272">
        <v>106</v>
      </c>
      <c r="AD272">
        <v>90</v>
      </c>
      <c r="AE272">
        <v>98</v>
      </c>
      <c r="AF272">
        <v>78</v>
      </c>
      <c r="AG272">
        <v>106</v>
      </c>
      <c r="AH272">
        <v>90</v>
      </c>
      <c r="AI272">
        <v>106</v>
      </c>
      <c r="AJ272">
        <v>78</v>
      </c>
      <c r="AK272">
        <v>106</v>
      </c>
      <c r="AL272">
        <v>90</v>
      </c>
      <c r="AM272">
        <v>78</v>
      </c>
      <c r="AN272">
        <v>106</v>
      </c>
      <c r="AO272">
        <v>90</v>
      </c>
      <c r="AP272">
        <f t="shared" si="4"/>
        <v>117</v>
      </c>
      <c r="AQ272">
        <v>117</v>
      </c>
      <c r="AR272">
        <v>117</v>
      </c>
      <c r="AS272">
        <v>117</v>
      </c>
      <c r="AU272" t="s">
        <v>1029</v>
      </c>
      <c r="AV272" t="s">
        <v>5658</v>
      </c>
      <c r="AW272">
        <v>182</v>
      </c>
    </row>
    <row r="273" spans="4:49" ht="13.5" customHeight="1">
      <c r="D273" t="s">
        <v>542</v>
      </c>
      <c r="F273" t="s">
        <v>657</v>
      </c>
      <c r="G273" s="126">
        <v>0.1</v>
      </c>
      <c r="H273">
        <v>91</v>
      </c>
      <c r="I273">
        <v>125</v>
      </c>
      <c r="J273">
        <v>105</v>
      </c>
      <c r="K273">
        <v>91</v>
      </c>
      <c r="L273">
        <v>125</v>
      </c>
      <c r="M273">
        <v>105</v>
      </c>
      <c r="N273">
        <v>115</v>
      </c>
      <c r="O273">
        <v>91</v>
      </c>
      <c r="P273">
        <v>125</v>
      </c>
      <c r="Q273">
        <v>105</v>
      </c>
      <c r="R273">
        <v>115</v>
      </c>
      <c r="S273">
        <v>91</v>
      </c>
      <c r="T273">
        <v>125</v>
      </c>
      <c r="U273">
        <v>105</v>
      </c>
      <c r="V273">
        <v>125</v>
      </c>
      <c r="W273">
        <v>105</v>
      </c>
      <c r="X273">
        <v>91</v>
      </c>
      <c r="Y273">
        <v>125</v>
      </c>
      <c r="Z273">
        <v>105</v>
      </c>
      <c r="AA273">
        <v>115</v>
      </c>
      <c r="AB273">
        <v>91</v>
      </c>
      <c r="AC273">
        <v>125</v>
      </c>
      <c r="AD273">
        <v>105</v>
      </c>
      <c r="AE273">
        <v>115</v>
      </c>
      <c r="AF273">
        <v>91</v>
      </c>
      <c r="AG273">
        <v>125</v>
      </c>
      <c r="AH273">
        <v>105</v>
      </c>
      <c r="AI273">
        <v>125</v>
      </c>
      <c r="AJ273">
        <v>91</v>
      </c>
      <c r="AK273">
        <v>125</v>
      </c>
      <c r="AL273">
        <v>105</v>
      </c>
      <c r="AM273">
        <v>91</v>
      </c>
      <c r="AN273">
        <v>125</v>
      </c>
      <c r="AO273">
        <v>105</v>
      </c>
      <c r="AP273">
        <f t="shared" si="4"/>
        <v>138</v>
      </c>
      <c r="AQ273">
        <v>138</v>
      </c>
      <c r="AR273">
        <v>138</v>
      </c>
      <c r="AS273">
        <v>138</v>
      </c>
      <c r="AU273" t="s">
        <v>542</v>
      </c>
      <c r="AV273" t="s">
        <v>5658</v>
      </c>
      <c r="AW273">
        <v>183</v>
      </c>
    </row>
    <row r="274" spans="4:49" ht="13.5" customHeight="1">
      <c r="D274" t="s">
        <v>543</v>
      </c>
      <c r="F274" t="s">
        <v>658</v>
      </c>
      <c r="G274" s="126">
        <v>0.1</v>
      </c>
      <c r="H274">
        <v>104</v>
      </c>
      <c r="I274">
        <v>145</v>
      </c>
      <c r="J274">
        <v>121</v>
      </c>
      <c r="K274">
        <v>104</v>
      </c>
      <c r="L274">
        <v>145</v>
      </c>
      <c r="M274">
        <v>121</v>
      </c>
      <c r="N274">
        <v>132</v>
      </c>
      <c r="O274">
        <v>104</v>
      </c>
      <c r="P274">
        <v>145</v>
      </c>
      <c r="Q274">
        <v>121</v>
      </c>
      <c r="R274">
        <v>132</v>
      </c>
      <c r="S274">
        <v>104</v>
      </c>
      <c r="T274">
        <v>145</v>
      </c>
      <c r="U274">
        <v>121</v>
      </c>
      <c r="V274">
        <v>145</v>
      </c>
      <c r="W274">
        <v>121</v>
      </c>
      <c r="X274">
        <v>104</v>
      </c>
      <c r="Y274">
        <v>145</v>
      </c>
      <c r="Z274">
        <v>121</v>
      </c>
      <c r="AA274">
        <v>132</v>
      </c>
      <c r="AB274">
        <v>104</v>
      </c>
      <c r="AC274">
        <v>145</v>
      </c>
      <c r="AD274">
        <v>121</v>
      </c>
      <c r="AE274">
        <v>132</v>
      </c>
      <c r="AF274">
        <v>104</v>
      </c>
      <c r="AG274">
        <v>145</v>
      </c>
      <c r="AH274">
        <v>121</v>
      </c>
      <c r="AI274">
        <v>145</v>
      </c>
      <c r="AJ274">
        <v>104</v>
      </c>
      <c r="AK274">
        <v>145</v>
      </c>
      <c r="AL274">
        <v>121</v>
      </c>
      <c r="AM274">
        <v>104</v>
      </c>
      <c r="AN274">
        <v>145</v>
      </c>
      <c r="AO274">
        <v>121</v>
      </c>
      <c r="AP274">
        <f t="shared" si="4"/>
        <v>160</v>
      </c>
      <c r="AQ274">
        <v>160</v>
      </c>
      <c r="AR274">
        <v>160</v>
      </c>
      <c r="AS274">
        <v>160</v>
      </c>
      <c r="AU274" t="s">
        <v>543</v>
      </c>
      <c r="AV274" t="s">
        <v>5658</v>
      </c>
      <c r="AW274">
        <v>184</v>
      </c>
    </row>
    <row r="275" spans="4:49" ht="13.5" customHeight="1">
      <c r="D275" t="s">
        <v>544</v>
      </c>
      <c r="F275" t="s">
        <v>659</v>
      </c>
      <c r="G275" s="126">
        <v>0.1</v>
      </c>
      <c r="H275">
        <v>118</v>
      </c>
      <c r="I275">
        <v>164</v>
      </c>
      <c r="J275">
        <v>135</v>
      </c>
      <c r="K275">
        <v>118</v>
      </c>
      <c r="L275">
        <v>164</v>
      </c>
      <c r="M275">
        <v>135</v>
      </c>
      <c r="N275">
        <v>149</v>
      </c>
      <c r="O275">
        <v>118</v>
      </c>
      <c r="P275">
        <v>164</v>
      </c>
      <c r="Q275">
        <v>135</v>
      </c>
      <c r="R275">
        <v>149</v>
      </c>
      <c r="S275">
        <v>118</v>
      </c>
      <c r="T275">
        <v>164</v>
      </c>
      <c r="U275">
        <v>135</v>
      </c>
      <c r="V275">
        <v>164</v>
      </c>
      <c r="W275">
        <v>135</v>
      </c>
      <c r="X275">
        <v>118</v>
      </c>
      <c r="Y275">
        <v>164</v>
      </c>
      <c r="Z275">
        <v>135</v>
      </c>
      <c r="AA275">
        <v>149</v>
      </c>
      <c r="AB275">
        <v>118</v>
      </c>
      <c r="AC275">
        <v>164</v>
      </c>
      <c r="AD275">
        <v>135</v>
      </c>
      <c r="AE275">
        <v>149</v>
      </c>
      <c r="AF275">
        <v>118</v>
      </c>
      <c r="AG275">
        <v>164</v>
      </c>
      <c r="AH275">
        <v>135</v>
      </c>
      <c r="AI275">
        <v>164</v>
      </c>
      <c r="AJ275">
        <v>118</v>
      </c>
      <c r="AK275">
        <v>164</v>
      </c>
      <c r="AL275">
        <v>135</v>
      </c>
      <c r="AM275">
        <v>118</v>
      </c>
      <c r="AN275">
        <v>164</v>
      </c>
      <c r="AO275">
        <v>135</v>
      </c>
      <c r="AP275">
        <f t="shared" si="4"/>
        <v>181</v>
      </c>
      <c r="AQ275">
        <v>181</v>
      </c>
      <c r="AR275">
        <v>181</v>
      </c>
      <c r="AS275">
        <v>181</v>
      </c>
      <c r="AU275" t="s">
        <v>544</v>
      </c>
      <c r="AV275" t="s">
        <v>5658</v>
      </c>
      <c r="AW275">
        <v>185</v>
      </c>
    </row>
    <row r="276" spans="4:49" ht="13.5" customHeight="1">
      <c r="D276" t="s">
        <v>545</v>
      </c>
      <c r="F276" t="s">
        <v>660</v>
      </c>
      <c r="G276" s="126">
        <v>0.2</v>
      </c>
      <c r="H276">
        <v>131</v>
      </c>
      <c r="I276">
        <v>161</v>
      </c>
      <c r="J276">
        <v>151</v>
      </c>
      <c r="K276">
        <v>131</v>
      </c>
      <c r="L276">
        <v>161</v>
      </c>
      <c r="M276">
        <v>151</v>
      </c>
      <c r="N276">
        <v>167</v>
      </c>
      <c r="O276">
        <v>131</v>
      </c>
      <c r="P276">
        <v>161</v>
      </c>
      <c r="Q276">
        <v>151</v>
      </c>
      <c r="R276">
        <v>167</v>
      </c>
      <c r="S276">
        <v>131</v>
      </c>
      <c r="T276">
        <v>161</v>
      </c>
      <c r="U276">
        <v>151</v>
      </c>
      <c r="V276">
        <v>161</v>
      </c>
      <c r="W276">
        <v>151</v>
      </c>
      <c r="X276">
        <v>131</v>
      </c>
      <c r="Y276">
        <v>161</v>
      </c>
      <c r="Z276">
        <v>151</v>
      </c>
      <c r="AA276">
        <v>167</v>
      </c>
      <c r="AB276">
        <v>131</v>
      </c>
      <c r="AC276">
        <v>161</v>
      </c>
      <c r="AD276">
        <v>151</v>
      </c>
      <c r="AE276">
        <v>167</v>
      </c>
      <c r="AF276">
        <v>131</v>
      </c>
      <c r="AG276">
        <v>161</v>
      </c>
      <c r="AH276">
        <v>151</v>
      </c>
      <c r="AI276">
        <v>161</v>
      </c>
      <c r="AJ276">
        <v>131</v>
      </c>
      <c r="AK276">
        <v>161</v>
      </c>
      <c r="AL276">
        <v>151</v>
      </c>
      <c r="AM276">
        <v>131</v>
      </c>
      <c r="AN276">
        <v>161</v>
      </c>
      <c r="AO276">
        <v>151</v>
      </c>
      <c r="AP276">
        <f t="shared" si="4"/>
        <v>178</v>
      </c>
      <c r="AQ276">
        <v>178</v>
      </c>
      <c r="AR276">
        <v>178</v>
      </c>
      <c r="AS276">
        <v>178</v>
      </c>
      <c r="AU276" t="s">
        <v>545</v>
      </c>
      <c r="AV276" t="s">
        <v>5658</v>
      </c>
      <c r="AW276">
        <v>186</v>
      </c>
    </row>
    <row r="277" spans="4:49" ht="13.5" customHeight="1">
      <c r="D277" t="s">
        <v>546</v>
      </c>
      <c r="F277" t="s">
        <v>661</v>
      </c>
      <c r="G277" s="126">
        <v>0.2</v>
      </c>
      <c r="H277">
        <v>157</v>
      </c>
      <c r="I277">
        <v>194</v>
      </c>
      <c r="J277">
        <v>181</v>
      </c>
      <c r="K277">
        <v>157</v>
      </c>
      <c r="L277">
        <v>194</v>
      </c>
      <c r="M277">
        <v>181</v>
      </c>
      <c r="N277">
        <v>201</v>
      </c>
      <c r="O277">
        <v>157</v>
      </c>
      <c r="P277">
        <v>194</v>
      </c>
      <c r="Q277">
        <v>181</v>
      </c>
      <c r="R277">
        <v>201</v>
      </c>
      <c r="S277">
        <v>157</v>
      </c>
      <c r="T277">
        <v>194</v>
      </c>
      <c r="U277">
        <v>181</v>
      </c>
      <c r="V277">
        <v>194</v>
      </c>
      <c r="W277">
        <v>181</v>
      </c>
      <c r="X277">
        <v>157</v>
      </c>
      <c r="Y277">
        <v>194</v>
      </c>
      <c r="Z277">
        <v>181</v>
      </c>
      <c r="AA277">
        <v>201</v>
      </c>
      <c r="AB277">
        <v>157</v>
      </c>
      <c r="AC277">
        <v>194</v>
      </c>
      <c r="AD277">
        <v>181</v>
      </c>
      <c r="AE277">
        <v>201</v>
      </c>
      <c r="AF277">
        <v>157</v>
      </c>
      <c r="AG277">
        <v>194</v>
      </c>
      <c r="AH277">
        <v>181</v>
      </c>
      <c r="AI277">
        <v>194</v>
      </c>
      <c r="AJ277">
        <v>157</v>
      </c>
      <c r="AK277">
        <v>194</v>
      </c>
      <c r="AL277">
        <v>181</v>
      </c>
      <c r="AM277">
        <v>157</v>
      </c>
      <c r="AN277">
        <v>194</v>
      </c>
      <c r="AO277">
        <v>181</v>
      </c>
      <c r="AP277">
        <f t="shared" si="4"/>
        <v>214</v>
      </c>
      <c r="AQ277">
        <v>214</v>
      </c>
      <c r="AR277">
        <v>214</v>
      </c>
      <c r="AS277">
        <v>214</v>
      </c>
      <c r="AU277" t="s">
        <v>546</v>
      </c>
      <c r="AV277" t="s">
        <v>5658</v>
      </c>
      <c r="AW277">
        <v>187</v>
      </c>
    </row>
    <row r="278" spans="4:49" ht="13.5" customHeight="1">
      <c r="D278" t="s">
        <v>547</v>
      </c>
      <c r="F278" t="s">
        <v>662</v>
      </c>
      <c r="G278" s="126">
        <v>0.2</v>
      </c>
      <c r="H278">
        <v>183</v>
      </c>
      <c r="I278">
        <v>217</v>
      </c>
      <c r="J278">
        <v>212</v>
      </c>
      <c r="K278">
        <v>183</v>
      </c>
      <c r="L278">
        <v>217</v>
      </c>
      <c r="M278">
        <v>212</v>
      </c>
      <c r="N278">
        <v>236</v>
      </c>
      <c r="O278">
        <v>183</v>
      </c>
      <c r="P278">
        <v>217</v>
      </c>
      <c r="Q278">
        <v>212</v>
      </c>
      <c r="R278">
        <v>236</v>
      </c>
      <c r="S278">
        <v>183</v>
      </c>
      <c r="T278">
        <v>217</v>
      </c>
      <c r="U278">
        <v>212</v>
      </c>
      <c r="V278">
        <v>217</v>
      </c>
      <c r="W278">
        <v>212</v>
      </c>
      <c r="X278">
        <v>183</v>
      </c>
      <c r="Y278">
        <v>217</v>
      </c>
      <c r="Z278">
        <v>212</v>
      </c>
      <c r="AA278">
        <v>236</v>
      </c>
      <c r="AB278">
        <v>183</v>
      </c>
      <c r="AC278">
        <v>217</v>
      </c>
      <c r="AD278">
        <v>212</v>
      </c>
      <c r="AE278">
        <v>236</v>
      </c>
      <c r="AF278">
        <v>183</v>
      </c>
      <c r="AG278">
        <v>217</v>
      </c>
      <c r="AH278">
        <v>212</v>
      </c>
      <c r="AI278">
        <v>217</v>
      </c>
      <c r="AJ278">
        <v>183</v>
      </c>
      <c r="AK278">
        <v>217</v>
      </c>
      <c r="AL278">
        <v>212</v>
      </c>
      <c r="AM278">
        <v>183</v>
      </c>
      <c r="AN278">
        <v>217</v>
      </c>
      <c r="AO278">
        <v>212</v>
      </c>
      <c r="AP278">
        <f t="shared" si="4"/>
        <v>239</v>
      </c>
      <c r="AQ278">
        <v>239</v>
      </c>
      <c r="AR278">
        <v>239</v>
      </c>
      <c r="AS278">
        <v>239</v>
      </c>
      <c r="AU278" t="s">
        <v>547</v>
      </c>
      <c r="AV278" t="s">
        <v>5658</v>
      </c>
      <c r="AW278">
        <v>188</v>
      </c>
    </row>
    <row r="279" spans="4:49" ht="13.5" customHeight="1">
      <c r="D279" t="s">
        <v>5274</v>
      </c>
      <c r="F279" t="s">
        <v>5275</v>
      </c>
      <c r="G279" s="126">
        <v>0.2</v>
      </c>
      <c r="H279">
        <v>112</v>
      </c>
      <c r="I279">
        <v>112</v>
      </c>
      <c r="J279">
        <v>134</v>
      </c>
      <c r="K279">
        <v>112</v>
      </c>
      <c r="L279">
        <v>112</v>
      </c>
      <c r="M279">
        <v>134</v>
      </c>
      <c r="N279">
        <v>122</v>
      </c>
      <c r="O279">
        <v>112</v>
      </c>
      <c r="P279">
        <v>112</v>
      </c>
      <c r="Q279">
        <v>134</v>
      </c>
      <c r="R279">
        <v>122</v>
      </c>
      <c r="S279">
        <v>112</v>
      </c>
      <c r="T279">
        <v>112</v>
      </c>
      <c r="U279">
        <v>134</v>
      </c>
      <c r="V279">
        <v>112</v>
      </c>
      <c r="W279">
        <v>134</v>
      </c>
      <c r="X279">
        <v>112</v>
      </c>
      <c r="Y279">
        <v>112</v>
      </c>
      <c r="Z279">
        <v>134</v>
      </c>
      <c r="AA279">
        <v>122</v>
      </c>
      <c r="AB279">
        <v>112</v>
      </c>
      <c r="AC279">
        <v>112</v>
      </c>
      <c r="AD279">
        <v>134</v>
      </c>
      <c r="AE279">
        <v>122</v>
      </c>
      <c r="AF279">
        <v>112</v>
      </c>
      <c r="AG279">
        <v>112</v>
      </c>
      <c r="AH279">
        <v>134</v>
      </c>
      <c r="AI279">
        <v>112</v>
      </c>
      <c r="AJ279">
        <v>112</v>
      </c>
      <c r="AK279">
        <v>112</v>
      </c>
      <c r="AL279">
        <v>134</v>
      </c>
      <c r="AM279">
        <v>112</v>
      </c>
      <c r="AN279">
        <v>112</v>
      </c>
      <c r="AO279">
        <v>134</v>
      </c>
      <c r="AP279">
        <f t="shared" si="4"/>
        <v>124</v>
      </c>
      <c r="AQ279">
        <v>124</v>
      </c>
      <c r="AR279">
        <v>124</v>
      </c>
      <c r="AS279">
        <v>124</v>
      </c>
      <c r="AU279" t="s">
        <v>5274</v>
      </c>
      <c r="AV279" t="s">
        <v>5658</v>
      </c>
      <c r="AW279">
        <v>189</v>
      </c>
    </row>
    <row r="280" spans="4:49" ht="13.5" customHeight="1">
      <c r="D280" t="s">
        <v>1610</v>
      </c>
      <c r="F280" t="s">
        <v>1611</v>
      </c>
      <c r="G280" s="126">
        <v>0.1</v>
      </c>
      <c r="H280">
        <v>44</v>
      </c>
      <c r="I280">
        <v>47</v>
      </c>
      <c r="J280">
        <v>56</v>
      </c>
      <c r="K280">
        <v>44</v>
      </c>
      <c r="L280">
        <v>47</v>
      </c>
      <c r="M280">
        <v>56</v>
      </c>
      <c r="N280">
        <v>51</v>
      </c>
      <c r="O280">
        <v>44</v>
      </c>
      <c r="P280">
        <v>47</v>
      </c>
      <c r="Q280">
        <v>56</v>
      </c>
      <c r="R280">
        <v>51</v>
      </c>
      <c r="S280">
        <v>44</v>
      </c>
      <c r="T280">
        <v>47</v>
      </c>
      <c r="U280">
        <v>56</v>
      </c>
      <c r="V280">
        <v>47</v>
      </c>
      <c r="W280">
        <v>56</v>
      </c>
      <c r="X280">
        <v>44</v>
      </c>
      <c r="Y280">
        <v>47</v>
      </c>
      <c r="Z280">
        <v>56</v>
      </c>
      <c r="AA280">
        <v>51</v>
      </c>
      <c r="AB280">
        <v>44</v>
      </c>
      <c r="AC280">
        <v>47</v>
      </c>
      <c r="AD280">
        <v>56</v>
      </c>
      <c r="AE280">
        <v>51</v>
      </c>
      <c r="AF280">
        <v>44</v>
      </c>
      <c r="AG280">
        <v>47</v>
      </c>
      <c r="AH280">
        <v>56</v>
      </c>
      <c r="AI280">
        <v>47</v>
      </c>
      <c r="AJ280">
        <v>44</v>
      </c>
      <c r="AK280">
        <v>47</v>
      </c>
      <c r="AL280">
        <v>56</v>
      </c>
      <c r="AM280">
        <v>44</v>
      </c>
      <c r="AN280">
        <v>47</v>
      </c>
      <c r="AO280">
        <v>56</v>
      </c>
      <c r="AP280">
        <f t="shared" si="4"/>
        <v>52</v>
      </c>
      <c r="AQ280">
        <v>52</v>
      </c>
      <c r="AR280">
        <v>52</v>
      </c>
      <c r="AS280">
        <v>52</v>
      </c>
      <c r="AU280" t="s">
        <v>1610</v>
      </c>
      <c r="AV280" t="s">
        <v>5658</v>
      </c>
      <c r="AW280">
        <v>190</v>
      </c>
    </row>
    <row r="281" spans="4:49" ht="13.5" customHeight="1">
      <c r="D281" t="s">
        <v>1705</v>
      </c>
      <c r="F281" t="s">
        <v>5673</v>
      </c>
      <c r="G281" s="126">
        <v>0.2</v>
      </c>
      <c r="H281">
        <v>66</v>
      </c>
      <c r="I281">
        <v>68</v>
      </c>
      <c r="J281">
        <v>81</v>
      </c>
      <c r="K281">
        <v>66</v>
      </c>
      <c r="L281">
        <v>68</v>
      </c>
      <c r="M281">
        <v>81</v>
      </c>
      <c r="N281">
        <v>74</v>
      </c>
      <c r="O281">
        <v>66</v>
      </c>
      <c r="P281">
        <v>68</v>
      </c>
      <c r="Q281">
        <v>81</v>
      </c>
      <c r="R281">
        <v>74</v>
      </c>
      <c r="S281">
        <v>66</v>
      </c>
      <c r="T281">
        <v>68</v>
      </c>
      <c r="U281">
        <v>81</v>
      </c>
      <c r="V281">
        <v>68</v>
      </c>
      <c r="W281">
        <v>81</v>
      </c>
      <c r="X281">
        <v>66</v>
      </c>
      <c r="Y281">
        <v>68</v>
      </c>
      <c r="Z281">
        <v>81</v>
      </c>
      <c r="AA281">
        <v>74</v>
      </c>
      <c r="AB281">
        <v>66</v>
      </c>
      <c r="AC281">
        <v>68</v>
      </c>
      <c r="AD281">
        <v>81</v>
      </c>
      <c r="AE281">
        <v>74</v>
      </c>
      <c r="AF281">
        <v>66</v>
      </c>
      <c r="AG281">
        <v>68</v>
      </c>
      <c r="AH281">
        <v>81</v>
      </c>
      <c r="AI281">
        <v>68</v>
      </c>
      <c r="AJ281">
        <v>66</v>
      </c>
      <c r="AK281">
        <v>68</v>
      </c>
      <c r="AL281">
        <v>81</v>
      </c>
      <c r="AM281">
        <v>66</v>
      </c>
      <c r="AN281">
        <v>68</v>
      </c>
      <c r="AO281">
        <v>81</v>
      </c>
      <c r="AP281">
        <f t="shared" si="4"/>
        <v>75</v>
      </c>
      <c r="AQ281">
        <v>75</v>
      </c>
      <c r="AR281">
        <v>75</v>
      </c>
      <c r="AS281">
        <v>75</v>
      </c>
      <c r="AU281" t="s">
        <v>1705</v>
      </c>
      <c r="AV281" t="s">
        <v>5658</v>
      </c>
      <c r="AW281">
        <v>191</v>
      </c>
    </row>
    <row r="282" spans="4:49" ht="13.5" customHeight="1">
      <c r="D282" t="s">
        <v>710</v>
      </c>
      <c r="F282" t="s">
        <v>1399</v>
      </c>
      <c r="G282" s="126">
        <v>0.1</v>
      </c>
      <c r="H282">
        <v>50</v>
      </c>
      <c r="I282">
        <v>52</v>
      </c>
      <c r="J282">
        <v>61</v>
      </c>
      <c r="K282">
        <v>50</v>
      </c>
      <c r="L282">
        <v>52</v>
      </c>
      <c r="M282">
        <v>61</v>
      </c>
      <c r="N282">
        <v>49</v>
      </c>
      <c r="O282">
        <v>50</v>
      </c>
      <c r="P282">
        <v>52</v>
      </c>
      <c r="Q282">
        <v>61</v>
      </c>
      <c r="R282">
        <v>49</v>
      </c>
      <c r="S282">
        <v>50</v>
      </c>
      <c r="T282">
        <v>52</v>
      </c>
      <c r="U282">
        <v>61</v>
      </c>
      <c r="V282">
        <v>52</v>
      </c>
      <c r="W282">
        <v>61</v>
      </c>
      <c r="X282">
        <v>50</v>
      </c>
      <c r="Y282">
        <v>52</v>
      </c>
      <c r="Z282">
        <v>61</v>
      </c>
      <c r="AA282">
        <v>49</v>
      </c>
      <c r="AB282">
        <v>50</v>
      </c>
      <c r="AC282">
        <v>52</v>
      </c>
      <c r="AD282">
        <v>61</v>
      </c>
      <c r="AE282">
        <v>49</v>
      </c>
      <c r="AF282">
        <v>50</v>
      </c>
      <c r="AG282">
        <v>52</v>
      </c>
      <c r="AH282">
        <v>61</v>
      </c>
      <c r="AI282">
        <v>52</v>
      </c>
      <c r="AJ282">
        <v>50</v>
      </c>
      <c r="AK282">
        <v>52</v>
      </c>
      <c r="AL282">
        <v>61</v>
      </c>
      <c r="AM282">
        <v>50</v>
      </c>
      <c r="AN282">
        <v>52</v>
      </c>
      <c r="AO282">
        <v>61</v>
      </c>
      <c r="AP282">
        <f t="shared" si="4"/>
        <v>58</v>
      </c>
      <c r="AQ282">
        <v>58</v>
      </c>
      <c r="AR282">
        <v>58</v>
      </c>
      <c r="AS282">
        <v>58</v>
      </c>
      <c r="AU282" t="s">
        <v>710</v>
      </c>
      <c r="AV282" t="s">
        <v>5658</v>
      </c>
      <c r="AW282">
        <v>192</v>
      </c>
    </row>
    <row r="283" spans="4:49" ht="13.5" customHeight="1">
      <c r="D283" t="s">
        <v>711</v>
      </c>
      <c r="F283" t="s">
        <v>1400</v>
      </c>
      <c r="G283" s="126">
        <v>0.2</v>
      </c>
      <c r="H283">
        <v>88</v>
      </c>
      <c r="I283">
        <v>93</v>
      </c>
      <c r="J283">
        <v>109</v>
      </c>
      <c r="K283">
        <v>88</v>
      </c>
      <c r="L283">
        <v>93</v>
      </c>
      <c r="M283">
        <v>109</v>
      </c>
      <c r="N283">
        <v>85</v>
      </c>
      <c r="O283">
        <v>88</v>
      </c>
      <c r="P283">
        <v>93</v>
      </c>
      <c r="Q283">
        <v>109</v>
      </c>
      <c r="R283">
        <v>85</v>
      </c>
      <c r="S283">
        <v>88</v>
      </c>
      <c r="T283">
        <v>93</v>
      </c>
      <c r="U283">
        <v>109</v>
      </c>
      <c r="V283">
        <v>93</v>
      </c>
      <c r="W283">
        <v>109</v>
      </c>
      <c r="X283">
        <v>88</v>
      </c>
      <c r="Y283">
        <v>93</v>
      </c>
      <c r="Z283">
        <v>109</v>
      </c>
      <c r="AA283">
        <v>85</v>
      </c>
      <c r="AB283">
        <v>88</v>
      </c>
      <c r="AC283">
        <v>93</v>
      </c>
      <c r="AD283">
        <v>109</v>
      </c>
      <c r="AE283">
        <v>85</v>
      </c>
      <c r="AF283">
        <v>88</v>
      </c>
      <c r="AG283">
        <v>93</v>
      </c>
      <c r="AH283">
        <v>109</v>
      </c>
      <c r="AI283">
        <v>93</v>
      </c>
      <c r="AJ283">
        <v>88</v>
      </c>
      <c r="AK283">
        <v>93</v>
      </c>
      <c r="AL283">
        <v>109</v>
      </c>
      <c r="AM283">
        <v>88</v>
      </c>
      <c r="AN283">
        <v>93</v>
      </c>
      <c r="AO283">
        <v>109</v>
      </c>
      <c r="AP283">
        <f t="shared" si="4"/>
        <v>103</v>
      </c>
      <c r="AQ283">
        <v>103</v>
      </c>
      <c r="AR283">
        <v>103</v>
      </c>
      <c r="AS283">
        <v>103</v>
      </c>
      <c r="AU283" t="s">
        <v>711</v>
      </c>
      <c r="AV283" t="s">
        <v>5658</v>
      </c>
      <c r="AW283">
        <v>193</v>
      </c>
    </row>
    <row r="284" spans="4:49" ht="13.5" customHeight="1">
      <c r="D284" t="s">
        <v>2227</v>
      </c>
      <c r="F284" t="s">
        <v>2228</v>
      </c>
      <c r="G284" s="126">
        <v>0.2</v>
      </c>
      <c r="H284">
        <v>116</v>
      </c>
      <c r="I284">
        <v>121</v>
      </c>
      <c r="J284">
        <v>144</v>
      </c>
      <c r="K284">
        <v>116</v>
      </c>
      <c r="L284">
        <v>121</v>
      </c>
      <c r="M284">
        <v>144</v>
      </c>
      <c r="N284">
        <v>111</v>
      </c>
      <c r="O284">
        <v>116</v>
      </c>
      <c r="P284">
        <v>121</v>
      </c>
      <c r="Q284">
        <v>144</v>
      </c>
      <c r="R284">
        <v>111</v>
      </c>
      <c r="S284">
        <v>116</v>
      </c>
      <c r="T284">
        <v>121</v>
      </c>
      <c r="U284">
        <v>144</v>
      </c>
      <c r="V284">
        <v>121</v>
      </c>
      <c r="W284">
        <v>144</v>
      </c>
      <c r="X284">
        <v>116</v>
      </c>
      <c r="Y284">
        <v>121</v>
      </c>
      <c r="Z284">
        <v>144</v>
      </c>
      <c r="AA284">
        <v>111</v>
      </c>
      <c r="AB284">
        <v>116</v>
      </c>
      <c r="AC284">
        <v>121</v>
      </c>
      <c r="AD284">
        <v>144</v>
      </c>
      <c r="AE284">
        <v>111</v>
      </c>
      <c r="AF284">
        <v>116</v>
      </c>
      <c r="AG284">
        <v>121</v>
      </c>
      <c r="AH284">
        <v>144</v>
      </c>
      <c r="AI284">
        <v>121</v>
      </c>
      <c r="AJ284">
        <v>116</v>
      </c>
      <c r="AK284">
        <v>121</v>
      </c>
      <c r="AL284">
        <v>144</v>
      </c>
      <c r="AM284">
        <v>116</v>
      </c>
      <c r="AN284">
        <v>121</v>
      </c>
      <c r="AO284">
        <v>144</v>
      </c>
      <c r="AP284">
        <f t="shared" si="4"/>
        <v>134</v>
      </c>
      <c r="AQ284">
        <v>134</v>
      </c>
      <c r="AR284">
        <v>134</v>
      </c>
      <c r="AS284">
        <v>134</v>
      </c>
      <c r="AU284" t="s">
        <v>2227</v>
      </c>
      <c r="AV284" t="s">
        <v>5658</v>
      </c>
      <c r="AW284">
        <v>194</v>
      </c>
    </row>
    <row r="285" spans="4:49" ht="13.5" customHeight="1">
      <c r="D285" t="s">
        <v>2229</v>
      </c>
      <c r="F285" t="s">
        <v>2230</v>
      </c>
      <c r="G285" s="126">
        <v>0.30000000000000004</v>
      </c>
      <c r="H285">
        <v>141</v>
      </c>
      <c r="I285">
        <v>148</v>
      </c>
      <c r="J285">
        <v>174</v>
      </c>
      <c r="K285">
        <v>141</v>
      </c>
      <c r="L285">
        <v>148</v>
      </c>
      <c r="M285">
        <v>174</v>
      </c>
      <c r="N285">
        <v>134</v>
      </c>
      <c r="O285">
        <v>141</v>
      </c>
      <c r="P285">
        <v>148</v>
      </c>
      <c r="Q285">
        <v>174</v>
      </c>
      <c r="R285">
        <v>134</v>
      </c>
      <c r="S285">
        <v>141</v>
      </c>
      <c r="T285">
        <v>148</v>
      </c>
      <c r="U285">
        <v>174</v>
      </c>
      <c r="V285">
        <v>148</v>
      </c>
      <c r="W285">
        <v>174</v>
      </c>
      <c r="X285">
        <v>141</v>
      </c>
      <c r="Y285">
        <v>148</v>
      </c>
      <c r="Z285">
        <v>174</v>
      </c>
      <c r="AA285">
        <v>134</v>
      </c>
      <c r="AB285">
        <v>141</v>
      </c>
      <c r="AC285">
        <v>148</v>
      </c>
      <c r="AD285">
        <v>174</v>
      </c>
      <c r="AE285">
        <v>134</v>
      </c>
      <c r="AF285">
        <v>141</v>
      </c>
      <c r="AG285">
        <v>148</v>
      </c>
      <c r="AH285">
        <v>174</v>
      </c>
      <c r="AI285">
        <v>148</v>
      </c>
      <c r="AJ285">
        <v>141</v>
      </c>
      <c r="AK285">
        <v>148</v>
      </c>
      <c r="AL285">
        <v>174</v>
      </c>
      <c r="AM285">
        <v>141</v>
      </c>
      <c r="AN285">
        <v>148</v>
      </c>
      <c r="AO285">
        <v>174</v>
      </c>
      <c r="AP285">
        <f t="shared" si="4"/>
        <v>163</v>
      </c>
      <c r="AQ285">
        <v>163</v>
      </c>
      <c r="AR285">
        <v>163</v>
      </c>
      <c r="AS285">
        <v>163</v>
      </c>
      <c r="AU285" t="s">
        <v>2229</v>
      </c>
      <c r="AV285" t="s">
        <v>5658</v>
      </c>
      <c r="AW285">
        <v>195</v>
      </c>
    </row>
    <row r="286" spans="4:49" ht="13.5" customHeight="1">
      <c r="D286" t="s">
        <v>2231</v>
      </c>
      <c r="F286" t="s">
        <v>2232</v>
      </c>
      <c r="G286" s="126">
        <v>0.4</v>
      </c>
      <c r="H286">
        <v>216</v>
      </c>
      <c r="I286">
        <v>227</v>
      </c>
      <c r="J286">
        <v>268</v>
      </c>
      <c r="K286">
        <v>216</v>
      </c>
      <c r="L286">
        <v>227</v>
      </c>
      <c r="M286">
        <v>268</v>
      </c>
      <c r="N286">
        <v>205</v>
      </c>
      <c r="O286">
        <v>216</v>
      </c>
      <c r="P286">
        <v>227</v>
      </c>
      <c r="Q286">
        <v>268</v>
      </c>
      <c r="R286">
        <v>205</v>
      </c>
      <c r="S286">
        <v>216</v>
      </c>
      <c r="T286">
        <v>227</v>
      </c>
      <c r="U286">
        <v>268</v>
      </c>
      <c r="V286">
        <v>227</v>
      </c>
      <c r="W286">
        <v>268</v>
      </c>
      <c r="X286">
        <v>216</v>
      </c>
      <c r="Y286">
        <v>227</v>
      </c>
      <c r="Z286">
        <v>268</v>
      </c>
      <c r="AA286">
        <v>205</v>
      </c>
      <c r="AB286">
        <v>216</v>
      </c>
      <c r="AC286">
        <v>227</v>
      </c>
      <c r="AD286">
        <v>268</v>
      </c>
      <c r="AE286">
        <v>205</v>
      </c>
      <c r="AF286">
        <v>216</v>
      </c>
      <c r="AG286">
        <v>227</v>
      </c>
      <c r="AH286">
        <v>268</v>
      </c>
      <c r="AI286">
        <v>227</v>
      </c>
      <c r="AJ286">
        <v>216</v>
      </c>
      <c r="AK286">
        <v>227</v>
      </c>
      <c r="AL286">
        <v>268</v>
      </c>
      <c r="AM286">
        <v>216</v>
      </c>
      <c r="AN286">
        <v>227</v>
      </c>
      <c r="AO286">
        <v>268</v>
      </c>
      <c r="AP286">
        <f t="shared" si="4"/>
        <v>250</v>
      </c>
      <c r="AQ286">
        <v>250</v>
      </c>
      <c r="AR286">
        <v>250</v>
      </c>
      <c r="AS286">
        <v>250</v>
      </c>
      <c r="AU286" t="s">
        <v>2231</v>
      </c>
      <c r="AV286" t="s">
        <v>5658</v>
      </c>
      <c r="AW286">
        <v>196</v>
      </c>
    </row>
    <row r="287" spans="4:49" ht="13.5" customHeight="1">
      <c r="D287" t="s">
        <v>1118</v>
      </c>
      <c r="F287" t="s">
        <v>5674</v>
      </c>
      <c r="G287" s="126">
        <v>2</v>
      </c>
      <c r="H287">
        <v>610</v>
      </c>
      <c r="I287">
        <v>684</v>
      </c>
      <c r="J287">
        <v>855</v>
      </c>
      <c r="K287">
        <v>610</v>
      </c>
      <c r="L287">
        <v>684</v>
      </c>
      <c r="M287">
        <v>855</v>
      </c>
      <c r="N287">
        <v>772</v>
      </c>
      <c r="O287">
        <v>610</v>
      </c>
      <c r="P287">
        <v>684</v>
      </c>
      <c r="Q287">
        <v>855</v>
      </c>
      <c r="R287">
        <v>772</v>
      </c>
      <c r="S287">
        <v>610</v>
      </c>
      <c r="T287">
        <v>684</v>
      </c>
      <c r="U287">
        <v>855</v>
      </c>
      <c r="V287">
        <v>684</v>
      </c>
      <c r="W287">
        <v>855</v>
      </c>
      <c r="X287">
        <v>610</v>
      </c>
      <c r="Y287">
        <v>684</v>
      </c>
      <c r="Z287">
        <v>855</v>
      </c>
      <c r="AA287">
        <v>772</v>
      </c>
      <c r="AB287">
        <v>610</v>
      </c>
      <c r="AC287">
        <v>684</v>
      </c>
      <c r="AD287">
        <v>855</v>
      </c>
      <c r="AE287">
        <v>772</v>
      </c>
      <c r="AF287">
        <v>610</v>
      </c>
      <c r="AG287">
        <v>684</v>
      </c>
      <c r="AH287">
        <v>855</v>
      </c>
      <c r="AI287">
        <v>684</v>
      </c>
      <c r="AJ287">
        <v>610</v>
      </c>
      <c r="AK287">
        <v>684</v>
      </c>
      <c r="AL287">
        <v>855</v>
      </c>
      <c r="AM287">
        <v>610</v>
      </c>
      <c r="AN287">
        <v>684</v>
      </c>
      <c r="AO287">
        <v>855</v>
      </c>
      <c r="AP287">
        <f t="shared" si="4"/>
        <v>753</v>
      </c>
      <c r="AQ287">
        <v>753</v>
      </c>
      <c r="AR287">
        <v>753</v>
      </c>
      <c r="AS287">
        <v>753</v>
      </c>
      <c r="AU287" t="s">
        <v>1118</v>
      </c>
      <c r="AV287" t="s">
        <v>5658</v>
      </c>
      <c r="AW287">
        <v>197</v>
      </c>
    </row>
    <row r="288" spans="4:49" ht="13.5" customHeight="1">
      <c r="D288" t="s">
        <v>1278</v>
      </c>
      <c r="F288" t="s">
        <v>1320</v>
      </c>
      <c r="G288" s="126">
        <v>1.4000000000000001</v>
      </c>
      <c r="H288">
        <v>549</v>
      </c>
      <c r="I288">
        <v>587</v>
      </c>
      <c r="J288">
        <v>671</v>
      </c>
      <c r="K288">
        <v>549</v>
      </c>
      <c r="L288">
        <v>587</v>
      </c>
      <c r="M288">
        <v>671</v>
      </c>
      <c r="N288">
        <v>710</v>
      </c>
      <c r="O288">
        <v>549</v>
      </c>
      <c r="P288">
        <v>587</v>
      </c>
      <c r="Q288">
        <v>671</v>
      </c>
      <c r="R288">
        <v>710</v>
      </c>
      <c r="S288">
        <v>549</v>
      </c>
      <c r="T288">
        <v>587</v>
      </c>
      <c r="U288">
        <v>671</v>
      </c>
      <c r="V288">
        <v>587</v>
      </c>
      <c r="W288">
        <v>671</v>
      </c>
      <c r="X288">
        <v>549</v>
      </c>
      <c r="Y288">
        <v>587</v>
      </c>
      <c r="Z288">
        <v>671</v>
      </c>
      <c r="AA288">
        <v>710</v>
      </c>
      <c r="AB288">
        <v>549</v>
      </c>
      <c r="AC288">
        <v>587</v>
      </c>
      <c r="AD288">
        <v>671</v>
      </c>
      <c r="AE288">
        <v>710</v>
      </c>
      <c r="AF288">
        <v>549</v>
      </c>
      <c r="AG288">
        <v>587</v>
      </c>
      <c r="AH288">
        <v>671</v>
      </c>
      <c r="AI288">
        <v>587</v>
      </c>
      <c r="AJ288">
        <v>549</v>
      </c>
      <c r="AK288">
        <v>587</v>
      </c>
      <c r="AL288">
        <v>671</v>
      </c>
      <c r="AM288">
        <v>549</v>
      </c>
      <c r="AN288">
        <v>587</v>
      </c>
      <c r="AO288">
        <v>671</v>
      </c>
      <c r="AP288">
        <f t="shared" si="4"/>
        <v>646</v>
      </c>
      <c r="AQ288">
        <v>646</v>
      </c>
      <c r="AR288">
        <v>646</v>
      </c>
      <c r="AS288">
        <v>646</v>
      </c>
      <c r="AU288" t="s">
        <v>1278</v>
      </c>
      <c r="AV288" t="s">
        <v>5658</v>
      </c>
      <c r="AW288">
        <v>198</v>
      </c>
    </row>
    <row r="289" spans="4:49" ht="13.5" customHeight="1">
      <c r="D289" t="s">
        <v>422</v>
      </c>
      <c r="F289" t="s">
        <v>1321</v>
      </c>
      <c r="G289" s="126">
        <v>0.7</v>
      </c>
      <c r="H289">
        <v>425</v>
      </c>
      <c r="I289">
        <v>442</v>
      </c>
      <c r="J289">
        <v>522</v>
      </c>
      <c r="K289">
        <v>425</v>
      </c>
      <c r="L289">
        <v>442</v>
      </c>
      <c r="M289">
        <v>522</v>
      </c>
      <c r="N289">
        <v>410</v>
      </c>
      <c r="O289">
        <v>425</v>
      </c>
      <c r="P289">
        <v>442</v>
      </c>
      <c r="Q289">
        <v>522</v>
      </c>
      <c r="R289">
        <v>410</v>
      </c>
      <c r="S289">
        <v>425</v>
      </c>
      <c r="T289">
        <v>442</v>
      </c>
      <c r="U289">
        <v>522</v>
      </c>
      <c r="V289">
        <v>442</v>
      </c>
      <c r="W289">
        <v>522</v>
      </c>
      <c r="X289">
        <v>425</v>
      </c>
      <c r="Y289">
        <v>442</v>
      </c>
      <c r="Z289">
        <v>522</v>
      </c>
      <c r="AA289">
        <v>410</v>
      </c>
      <c r="AB289">
        <v>425</v>
      </c>
      <c r="AC289">
        <v>442</v>
      </c>
      <c r="AD289">
        <v>522</v>
      </c>
      <c r="AE289">
        <v>410</v>
      </c>
      <c r="AF289">
        <v>425</v>
      </c>
      <c r="AG289">
        <v>442</v>
      </c>
      <c r="AH289">
        <v>522</v>
      </c>
      <c r="AI289">
        <v>442</v>
      </c>
      <c r="AJ289">
        <v>425</v>
      </c>
      <c r="AK289">
        <v>442</v>
      </c>
      <c r="AL289">
        <v>522</v>
      </c>
      <c r="AM289">
        <v>425</v>
      </c>
      <c r="AN289">
        <v>442</v>
      </c>
      <c r="AO289">
        <v>522</v>
      </c>
      <c r="AP289">
        <f t="shared" si="4"/>
        <v>487</v>
      </c>
      <c r="AQ289">
        <v>487</v>
      </c>
      <c r="AR289">
        <v>487</v>
      </c>
      <c r="AS289">
        <v>487</v>
      </c>
      <c r="AU289" t="s">
        <v>422</v>
      </c>
      <c r="AV289" t="s">
        <v>5658</v>
      </c>
      <c r="AW289">
        <v>199</v>
      </c>
    </row>
    <row r="290" spans="4:49" ht="13.5" customHeight="1">
      <c r="D290" t="s">
        <v>4119</v>
      </c>
      <c r="F290" t="s">
        <v>4120</v>
      </c>
      <c r="G290" s="126">
        <v>0.7</v>
      </c>
      <c r="H290">
        <v>456</v>
      </c>
      <c r="I290">
        <v>487</v>
      </c>
      <c r="J290">
        <v>532</v>
      </c>
      <c r="K290">
        <v>456</v>
      </c>
      <c r="L290">
        <v>487</v>
      </c>
      <c r="M290">
        <v>532</v>
      </c>
      <c r="N290">
        <v>923</v>
      </c>
      <c r="O290">
        <v>456</v>
      </c>
      <c r="P290">
        <v>487</v>
      </c>
      <c r="Q290">
        <v>532</v>
      </c>
      <c r="R290">
        <v>923</v>
      </c>
      <c r="S290">
        <v>456</v>
      </c>
      <c r="T290">
        <v>487</v>
      </c>
      <c r="U290">
        <v>532</v>
      </c>
      <c r="V290">
        <v>487</v>
      </c>
      <c r="W290">
        <v>532</v>
      </c>
      <c r="X290">
        <v>456</v>
      </c>
      <c r="Y290">
        <v>487</v>
      </c>
      <c r="Z290">
        <v>532</v>
      </c>
      <c r="AA290">
        <v>923</v>
      </c>
      <c r="AB290">
        <v>456</v>
      </c>
      <c r="AC290">
        <v>487</v>
      </c>
      <c r="AD290">
        <v>532</v>
      </c>
      <c r="AE290">
        <v>923</v>
      </c>
      <c r="AF290">
        <v>456</v>
      </c>
      <c r="AG290">
        <v>487</v>
      </c>
      <c r="AH290">
        <v>532</v>
      </c>
      <c r="AI290">
        <v>487</v>
      </c>
      <c r="AJ290">
        <v>456</v>
      </c>
      <c r="AK290">
        <v>487</v>
      </c>
      <c r="AL290">
        <v>532</v>
      </c>
      <c r="AM290">
        <v>456</v>
      </c>
      <c r="AN290">
        <v>487</v>
      </c>
      <c r="AO290">
        <v>532</v>
      </c>
      <c r="AP290">
        <f t="shared" si="4"/>
        <v>536</v>
      </c>
      <c r="AQ290">
        <v>536</v>
      </c>
      <c r="AR290">
        <v>536</v>
      </c>
      <c r="AS290">
        <v>536</v>
      </c>
      <c r="AU290" t="s">
        <v>4119</v>
      </c>
      <c r="AV290" t="s">
        <v>5658</v>
      </c>
      <c r="AW290">
        <v>200</v>
      </c>
    </row>
    <row r="291" spans="4:49" ht="13.5" customHeight="1">
      <c r="D291" t="s">
        <v>708</v>
      </c>
      <c r="F291" t="s">
        <v>1322</v>
      </c>
      <c r="G291" s="126">
        <v>0.30000000000000004</v>
      </c>
      <c r="H291">
        <v>208</v>
      </c>
      <c r="I291">
        <v>217</v>
      </c>
      <c r="J291">
        <v>258</v>
      </c>
      <c r="K291">
        <v>208</v>
      </c>
      <c r="L291">
        <v>217</v>
      </c>
      <c r="M291">
        <v>258</v>
      </c>
      <c r="N291">
        <v>197</v>
      </c>
      <c r="O291">
        <v>208</v>
      </c>
      <c r="P291">
        <v>217</v>
      </c>
      <c r="Q291">
        <v>258</v>
      </c>
      <c r="R291">
        <v>197</v>
      </c>
      <c r="S291">
        <v>208</v>
      </c>
      <c r="T291">
        <v>217</v>
      </c>
      <c r="U291">
        <v>258</v>
      </c>
      <c r="V291">
        <v>217</v>
      </c>
      <c r="W291">
        <v>258</v>
      </c>
      <c r="X291">
        <v>208</v>
      </c>
      <c r="Y291">
        <v>217</v>
      </c>
      <c r="Z291">
        <v>258</v>
      </c>
      <c r="AA291">
        <v>197</v>
      </c>
      <c r="AB291">
        <v>208</v>
      </c>
      <c r="AC291">
        <v>217</v>
      </c>
      <c r="AD291">
        <v>258</v>
      </c>
      <c r="AE291">
        <v>197</v>
      </c>
      <c r="AF291">
        <v>208</v>
      </c>
      <c r="AG291">
        <v>217</v>
      </c>
      <c r="AH291">
        <v>258</v>
      </c>
      <c r="AI291">
        <v>217</v>
      </c>
      <c r="AJ291">
        <v>208</v>
      </c>
      <c r="AK291">
        <v>217</v>
      </c>
      <c r="AL291">
        <v>258</v>
      </c>
      <c r="AM291">
        <v>208</v>
      </c>
      <c r="AN291">
        <v>217</v>
      </c>
      <c r="AO291">
        <v>258</v>
      </c>
      <c r="AP291">
        <f t="shared" si="4"/>
        <v>239</v>
      </c>
      <c r="AQ291">
        <v>239</v>
      </c>
      <c r="AR291">
        <v>239</v>
      </c>
      <c r="AS291">
        <v>239</v>
      </c>
      <c r="AU291" t="s">
        <v>708</v>
      </c>
      <c r="AV291" t="s">
        <v>5658</v>
      </c>
      <c r="AW291">
        <v>201</v>
      </c>
    </row>
    <row r="292" spans="4:49" ht="13.5" customHeight="1">
      <c r="D292" t="s">
        <v>709</v>
      </c>
      <c r="F292" t="s">
        <v>1539</v>
      </c>
      <c r="G292" s="126">
        <v>0.4</v>
      </c>
      <c r="H292">
        <v>208</v>
      </c>
      <c r="I292">
        <v>217</v>
      </c>
      <c r="J292">
        <v>258</v>
      </c>
      <c r="K292">
        <v>208</v>
      </c>
      <c r="L292">
        <v>217</v>
      </c>
      <c r="M292">
        <v>258</v>
      </c>
      <c r="N292">
        <v>197</v>
      </c>
      <c r="O292">
        <v>208</v>
      </c>
      <c r="P292">
        <v>217</v>
      </c>
      <c r="Q292">
        <v>258</v>
      </c>
      <c r="R292">
        <v>197</v>
      </c>
      <c r="S292">
        <v>208</v>
      </c>
      <c r="T292">
        <v>217</v>
      </c>
      <c r="U292">
        <v>258</v>
      </c>
      <c r="V292">
        <v>217</v>
      </c>
      <c r="W292">
        <v>258</v>
      </c>
      <c r="X292">
        <v>208</v>
      </c>
      <c r="Y292">
        <v>217</v>
      </c>
      <c r="Z292">
        <v>258</v>
      </c>
      <c r="AA292">
        <v>197</v>
      </c>
      <c r="AB292">
        <v>208</v>
      </c>
      <c r="AC292">
        <v>217</v>
      </c>
      <c r="AD292">
        <v>258</v>
      </c>
      <c r="AE292">
        <v>197</v>
      </c>
      <c r="AF292">
        <v>208</v>
      </c>
      <c r="AG292">
        <v>217</v>
      </c>
      <c r="AH292">
        <v>258</v>
      </c>
      <c r="AI292">
        <v>217</v>
      </c>
      <c r="AJ292">
        <v>208</v>
      </c>
      <c r="AK292">
        <v>217</v>
      </c>
      <c r="AL292">
        <v>258</v>
      </c>
      <c r="AM292">
        <v>208</v>
      </c>
      <c r="AN292">
        <v>217</v>
      </c>
      <c r="AO292">
        <v>258</v>
      </c>
      <c r="AP292">
        <f t="shared" si="4"/>
        <v>239</v>
      </c>
      <c r="AQ292">
        <v>239</v>
      </c>
      <c r="AR292">
        <v>239</v>
      </c>
      <c r="AS292">
        <v>239</v>
      </c>
      <c r="AU292" t="s">
        <v>709</v>
      </c>
      <c r="AV292" t="s">
        <v>5658</v>
      </c>
      <c r="AW292">
        <v>202</v>
      </c>
    </row>
    <row r="293" spans="4:49" ht="13.5" customHeight="1">
      <c r="D293" t="s">
        <v>424</v>
      </c>
      <c r="F293" t="s">
        <v>1966</v>
      </c>
      <c r="G293" s="126">
        <v>0.7</v>
      </c>
      <c r="H293">
        <v>405</v>
      </c>
      <c r="I293">
        <v>412</v>
      </c>
      <c r="J293">
        <v>506</v>
      </c>
      <c r="K293">
        <v>405</v>
      </c>
      <c r="L293">
        <v>412</v>
      </c>
      <c r="M293">
        <v>506</v>
      </c>
      <c r="N293">
        <v>383</v>
      </c>
      <c r="O293">
        <v>405</v>
      </c>
      <c r="P293">
        <v>412</v>
      </c>
      <c r="Q293">
        <v>506</v>
      </c>
      <c r="R293">
        <v>383</v>
      </c>
      <c r="S293">
        <v>405</v>
      </c>
      <c r="T293">
        <v>412</v>
      </c>
      <c r="U293">
        <v>506</v>
      </c>
      <c r="V293">
        <v>412</v>
      </c>
      <c r="W293">
        <v>506</v>
      </c>
      <c r="X293">
        <v>405</v>
      </c>
      <c r="Y293">
        <v>412</v>
      </c>
      <c r="Z293">
        <v>506</v>
      </c>
      <c r="AA293">
        <v>383</v>
      </c>
      <c r="AB293">
        <v>405</v>
      </c>
      <c r="AC293">
        <v>412</v>
      </c>
      <c r="AD293">
        <v>506</v>
      </c>
      <c r="AE293">
        <v>383</v>
      </c>
      <c r="AF293">
        <v>405</v>
      </c>
      <c r="AG293">
        <v>412</v>
      </c>
      <c r="AH293">
        <v>506</v>
      </c>
      <c r="AI293">
        <v>412</v>
      </c>
      <c r="AJ293">
        <v>405</v>
      </c>
      <c r="AK293">
        <v>412</v>
      </c>
      <c r="AL293">
        <v>506</v>
      </c>
      <c r="AM293">
        <v>405</v>
      </c>
      <c r="AN293">
        <v>412</v>
      </c>
      <c r="AO293">
        <v>506</v>
      </c>
      <c r="AP293">
        <f t="shared" si="4"/>
        <v>454</v>
      </c>
      <c r="AQ293">
        <v>454</v>
      </c>
      <c r="AR293">
        <v>454</v>
      </c>
      <c r="AS293">
        <v>454</v>
      </c>
      <c r="AU293" t="s">
        <v>424</v>
      </c>
      <c r="AV293" t="s">
        <v>5658</v>
      </c>
      <c r="AW293">
        <v>203</v>
      </c>
    </row>
    <row r="294" spans="4:49" ht="13.5" customHeight="1">
      <c r="D294" t="s">
        <v>1609</v>
      </c>
      <c r="F294" t="s">
        <v>1322</v>
      </c>
      <c r="G294" s="126">
        <v>0.30000000000000004</v>
      </c>
      <c r="H294">
        <v>196</v>
      </c>
      <c r="I294">
        <v>200</v>
      </c>
      <c r="J294">
        <v>248</v>
      </c>
      <c r="K294">
        <v>196</v>
      </c>
      <c r="L294">
        <v>200</v>
      </c>
      <c r="M294">
        <v>248</v>
      </c>
      <c r="N294">
        <v>181</v>
      </c>
      <c r="O294">
        <v>196</v>
      </c>
      <c r="P294">
        <v>200</v>
      </c>
      <c r="Q294">
        <v>248</v>
      </c>
      <c r="R294">
        <v>181</v>
      </c>
      <c r="S294">
        <v>196</v>
      </c>
      <c r="T294">
        <v>200</v>
      </c>
      <c r="U294">
        <v>248</v>
      </c>
      <c r="V294">
        <v>200</v>
      </c>
      <c r="W294">
        <v>248</v>
      </c>
      <c r="X294">
        <v>196</v>
      </c>
      <c r="Y294">
        <v>200</v>
      </c>
      <c r="Z294">
        <v>248</v>
      </c>
      <c r="AA294">
        <v>181</v>
      </c>
      <c r="AB294">
        <v>196</v>
      </c>
      <c r="AC294">
        <v>200</v>
      </c>
      <c r="AD294">
        <v>248</v>
      </c>
      <c r="AE294">
        <v>181</v>
      </c>
      <c r="AF294">
        <v>196</v>
      </c>
      <c r="AG294">
        <v>200</v>
      </c>
      <c r="AH294">
        <v>248</v>
      </c>
      <c r="AI294">
        <v>200</v>
      </c>
      <c r="AJ294">
        <v>196</v>
      </c>
      <c r="AK294">
        <v>200</v>
      </c>
      <c r="AL294">
        <v>248</v>
      </c>
      <c r="AM294">
        <v>196</v>
      </c>
      <c r="AN294">
        <v>200</v>
      </c>
      <c r="AO294">
        <v>248</v>
      </c>
      <c r="AP294">
        <f t="shared" si="4"/>
        <v>220</v>
      </c>
      <c r="AQ294">
        <v>220</v>
      </c>
      <c r="AR294">
        <v>220</v>
      </c>
      <c r="AS294">
        <v>220</v>
      </c>
      <c r="AU294" t="s">
        <v>1609</v>
      </c>
      <c r="AV294" t="s">
        <v>5658</v>
      </c>
      <c r="AW294">
        <v>204</v>
      </c>
    </row>
    <row r="295" spans="4:49" ht="13.5" customHeight="1">
      <c r="D295" t="s">
        <v>1117</v>
      </c>
      <c r="F295" t="s">
        <v>1323</v>
      </c>
      <c r="G295" s="126">
        <v>0.4</v>
      </c>
      <c r="H295">
        <v>196</v>
      </c>
      <c r="I295">
        <v>200</v>
      </c>
      <c r="J295">
        <v>248</v>
      </c>
      <c r="K295">
        <v>196</v>
      </c>
      <c r="L295">
        <v>200</v>
      </c>
      <c r="M295">
        <v>248</v>
      </c>
      <c r="N295">
        <v>181</v>
      </c>
      <c r="O295">
        <v>196</v>
      </c>
      <c r="P295">
        <v>200</v>
      </c>
      <c r="Q295">
        <v>248</v>
      </c>
      <c r="R295">
        <v>181</v>
      </c>
      <c r="S295">
        <v>196</v>
      </c>
      <c r="T295">
        <v>200</v>
      </c>
      <c r="U295">
        <v>248</v>
      </c>
      <c r="V295">
        <v>200</v>
      </c>
      <c r="W295">
        <v>248</v>
      </c>
      <c r="X295">
        <v>196</v>
      </c>
      <c r="Y295">
        <v>200</v>
      </c>
      <c r="Z295">
        <v>248</v>
      </c>
      <c r="AA295">
        <v>181</v>
      </c>
      <c r="AB295">
        <v>196</v>
      </c>
      <c r="AC295">
        <v>200</v>
      </c>
      <c r="AD295">
        <v>248</v>
      </c>
      <c r="AE295">
        <v>181</v>
      </c>
      <c r="AF295">
        <v>196</v>
      </c>
      <c r="AG295">
        <v>200</v>
      </c>
      <c r="AH295">
        <v>248</v>
      </c>
      <c r="AI295">
        <v>200</v>
      </c>
      <c r="AJ295">
        <v>196</v>
      </c>
      <c r="AK295">
        <v>200</v>
      </c>
      <c r="AL295">
        <v>248</v>
      </c>
      <c r="AM295">
        <v>196</v>
      </c>
      <c r="AN295">
        <v>200</v>
      </c>
      <c r="AO295">
        <v>248</v>
      </c>
      <c r="AP295">
        <f t="shared" si="4"/>
        <v>220</v>
      </c>
      <c r="AQ295">
        <v>220</v>
      </c>
      <c r="AR295">
        <v>220</v>
      </c>
      <c r="AS295">
        <v>220</v>
      </c>
      <c r="AU295" t="s">
        <v>1117</v>
      </c>
      <c r="AV295" t="s">
        <v>5658</v>
      </c>
      <c r="AW295">
        <v>205</v>
      </c>
    </row>
    <row r="296" spans="4:49" ht="13.5" customHeight="1">
      <c r="D296" t="s">
        <v>4904</v>
      </c>
      <c r="F296" t="s">
        <v>4936</v>
      </c>
      <c r="G296" s="126">
        <v>0.4</v>
      </c>
      <c r="H296">
        <v>304</v>
      </c>
      <c r="I296">
        <v>277</v>
      </c>
      <c r="J296">
        <v>324</v>
      </c>
      <c r="K296">
        <v>304</v>
      </c>
      <c r="L296">
        <v>277</v>
      </c>
      <c r="M296">
        <v>324</v>
      </c>
      <c r="N296">
        <v>296</v>
      </c>
      <c r="O296">
        <v>304</v>
      </c>
      <c r="P296">
        <v>277</v>
      </c>
      <c r="Q296">
        <v>324</v>
      </c>
      <c r="R296">
        <v>296</v>
      </c>
      <c r="S296">
        <v>304</v>
      </c>
      <c r="T296">
        <v>277</v>
      </c>
      <c r="U296">
        <v>324</v>
      </c>
      <c r="V296">
        <v>277</v>
      </c>
      <c r="W296">
        <v>324</v>
      </c>
      <c r="X296">
        <v>304</v>
      </c>
      <c r="Y296">
        <v>277</v>
      </c>
      <c r="Z296">
        <v>324</v>
      </c>
      <c r="AA296">
        <v>296</v>
      </c>
      <c r="AB296">
        <v>304</v>
      </c>
      <c r="AC296">
        <v>277</v>
      </c>
      <c r="AD296">
        <v>324</v>
      </c>
      <c r="AE296">
        <v>296</v>
      </c>
      <c r="AF296">
        <v>304</v>
      </c>
      <c r="AG296">
        <v>277</v>
      </c>
      <c r="AH296">
        <v>324</v>
      </c>
      <c r="AI296">
        <v>277</v>
      </c>
      <c r="AJ296">
        <v>304</v>
      </c>
      <c r="AK296">
        <v>277</v>
      </c>
      <c r="AL296">
        <v>324</v>
      </c>
      <c r="AM296">
        <v>304</v>
      </c>
      <c r="AN296">
        <v>277</v>
      </c>
      <c r="AO296">
        <v>324</v>
      </c>
      <c r="AP296">
        <f t="shared" si="4"/>
        <v>305</v>
      </c>
      <c r="AQ296">
        <v>305</v>
      </c>
      <c r="AR296">
        <v>305</v>
      </c>
      <c r="AS296">
        <v>305</v>
      </c>
      <c r="AU296" t="s">
        <v>4904</v>
      </c>
      <c r="AV296" t="s">
        <v>5658</v>
      </c>
      <c r="AW296">
        <v>206</v>
      </c>
    </row>
    <row r="297" spans="4:49" ht="13.5" customHeight="1">
      <c r="D297" t="s">
        <v>4906</v>
      </c>
      <c r="F297" t="s">
        <v>4938</v>
      </c>
      <c r="G297" s="126">
        <v>0.4</v>
      </c>
      <c r="H297">
        <v>306</v>
      </c>
      <c r="I297">
        <v>278</v>
      </c>
      <c r="J297">
        <v>326</v>
      </c>
      <c r="K297">
        <v>306</v>
      </c>
      <c r="L297">
        <v>278</v>
      </c>
      <c r="M297">
        <v>326</v>
      </c>
      <c r="N297">
        <v>298</v>
      </c>
      <c r="O297">
        <v>306</v>
      </c>
      <c r="P297">
        <v>278</v>
      </c>
      <c r="Q297">
        <v>326</v>
      </c>
      <c r="R297">
        <v>298</v>
      </c>
      <c r="S297">
        <v>306</v>
      </c>
      <c r="T297">
        <v>278</v>
      </c>
      <c r="U297">
        <v>326</v>
      </c>
      <c r="V297">
        <v>278</v>
      </c>
      <c r="W297">
        <v>326</v>
      </c>
      <c r="X297">
        <v>306</v>
      </c>
      <c r="Y297">
        <v>278</v>
      </c>
      <c r="Z297">
        <v>326</v>
      </c>
      <c r="AA297">
        <v>298</v>
      </c>
      <c r="AB297">
        <v>306</v>
      </c>
      <c r="AC297">
        <v>278</v>
      </c>
      <c r="AD297">
        <v>326</v>
      </c>
      <c r="AE297">
        <v>298</v>
      </c>
      <c r="AF297">
        <v>306</v>
      </c>
      <c r="AG297">
        <v>278</v>
      </c>
      <c r="AH297">
        <v>326</v>
      </c>
      <c r="AI297">
        <v>278</v>
      </c>
      <c r="AJ297">
        <v>306</v>
      </c>
      <c r="AK297">
        <v>278</v>
      </c>
      <c r="AL297">
        <v>326</v>
      </c>
      <c r="AM297">
        <v>306</v>
      </c>
      <c r="AN297">
        <v>278</v>
      </c>
      <c r="AO297">
        <v>326</v>
      </c>
      <c r="AP297">
        <f t="shared" si="4"/>
        <v>306</v>
      </c>
      <c r="AQ297">
        <v>306</v>
      </c>
      <c r="AR297">
        <v>306</v>
      </c>
      <c r="AS297">
        <v>306</v>
      </c>
      <c r="AU297" t="s">
        <v>4906</v>
      </c>
      <c r="AV297" t="s">
        <v>5658</v>
      </c>
      <c r="AW297">
        <v>207</v>
      </c>
    </row>
    <row r="298" spans="4:49" ht="13.5" customHeight="1">
      <c r="D298" t="s">
        <v>4905</v>
      </c>
      <c r="F298" t="s">
        <v>4937</v>
      </c>
      <c r="G298" s="126">
        <v>0.4</v>
      </c>
      <c r="H298">
        <v>315</v>
      </c>
      <c r="I298">
        <v>300</v>
      </c>
      <c r="J298">
        <v>338</v>
      </c>
      <c r="K298">
        <v>315</v>
      </c>
      <c r="L298">
        <v>300</v>
      </c>
      <c r="M298">
        <v>338</v>
      </c>
      <c r="N298">
        <v>311</v>
      </c>
      <c r="O298">
        <v>315</v>
      </c>
      <c r="P298">
        <v>300</v>
      </c>
      <c r="Q298">
        <v>338</v>
      </c>
      <c r="R298">
        <v>311</v>
      </c>
      <c r="S298">
        <v>315</v>
      </c>
      <c r="T298">
        <v>300</v>
      </c>
      <c r="U298">
        <v>338</v>
      </c>
      <c r="V298">
        <v>300</v>
      </c>
      <c r="W298">
        <v>338</v>
      </c>
      <c r="X298">
        <v>315</v>
      </c>
      <c r="Y298">
        <v>300</v>
      </c>
      <c r="Z298">
        <v>338</v>
      </c>
      <c r="AA298">
        <v>311</v>
      </c>
      <c r="AB298">
        <v>315</v>
      </c>
      <c r="AC298">
        <v>300</v>
      </c>
      <c r="AD298">
        <v>338</v>
      </c>
      <c r="AE298">
        <v>311</v>
      </c>
      <c r="AF298">
        <v>315</v>
      </c>
      <c r="AG298">
        <v>300</v>
      </c>
      <c r="AH298">
        <v>338</v>
      </c>
      <c r="AI298">
        <v>300</v>
      </c>
      <c r="AJ298">
        <v>315</v>
      </c>
      <c r="AK298">
        <v>300</v>
      </c>
      <c r="AL298">
        <v>338</v>
      </c>
      <c r="AM298">
        <v>315</v>
      </c>
      <c r="AN298">
        <v>300</v>
      </c>
      <c r="AO298">
        <v>338</v>
      </c>
      <c r="AP298">
        <f t="shared" si="4"/>
        <v>330</v>
      </c>
      <c r="AQ298">
        <v>330</v>
      </c>
      <c r="AR298">
        <v>330</v>
      </c>
      <c r="AS298">
        <v>330</v>
      </c>
      <c r="AU298" t="s">
        <v>4905</v>
      </c>
      <c r="AV298" t="s">
        <v>5658</v>
      </c>
      <c r="AW298">
        <v>208</v>
      </c>
    </row>
    <row r="299" spans="4:49" ht="13.5" customHeight="1">
      <c r="D299" t="s">
        <v>4907</v>
      </c>
      <c r="F299" t="s">
        <v>4939</v>
      </c>
      <c r="G299" s="126">
        <v>0.4</v>
      </c>
      <c r="H299">
        <v>317</v>
      </c>
      <c r="I299">
        <v>302</v>
      </c>
      <c r="J299">
        <v>340</v>
      </c>
      <c r="K299">
        <v>317</v>
      </c>
      <c r="L299">
        <v>302</v>
      </c>
      <c r="M299">
        <v>340</v>
      </c>
      <c r="N299">
        <v>314</v>
      </c>
      <c r="O299">
        <v>317</v>
      </c>
      <c r="P299">
        <v>302</v>
      </c>
      <c r="Q299">
        <v>340</v>
      </c>
      <c r="R299">
        <v>314</v>
      </c>
      <c r="S299">
        <v>317</v>
      </c>
      <c r="T299">
        <v>302</v>
      </c>
      <c r="U299">
        <v>340</v>
      </c>
      <c r="V299">
        <v>302</v>
      </c>
      <c r="W299">
        <v>340</v>
      </c>
      <c r="X299">
        <v>317</v>
      </c>
      <c r="Y299">
        <v>302</v>
      </c>
      <c r="Z299">
        <v>340</v>
      </c>
      <c r="AA299">
        <v>314</v>
      </c>
      <c r="AB299">
        <v>317</v>
      </c>
      <c r="AC299">
        <v>302</v>
      </c>
      <c r="AD299">
        <v>340</v>
      </c>
      <c r="AE299">
        <v>314</v>
      </c>
      <c r="AF299">
        <v>317</v>
      </c>
      <c r="AG299">
        <v>302</v>
      </c>
      <c r="AH299">
        <v>340</v>
      </c>
      <c r="AI299">
        <v>302</v>
      </c>
      <c r="AJ299">
        <v>317</v>
      </c>
      <c r="AK299">
        <v>302</v>
      </c>
      <c r="AL299">
        <v>340</v>
      </c>
      <c r="AM299">
        <v>317</v>
      </c>
      <c r="AN299">
        <v>302</v>
      </c>
      <c r="AO299">
        <v>340</v>
      </c>
      <c r="AP299">
        <f t="shared" si="4"/>
        <v>333</v>
      </c>
      <c r="AQ299">
        <v>333</v>
      </c>
      <c r="AR299">
        <v>333</v>
      </c>
      <c r="AS299">
        <v>333</v>
      </c>
      <c r="AU299" t="s">
        <v>4907</v>
      </c>
      <c r="AV299" t="s">
        <v>5658</v>
      </c>
      <c r="AW299">
        <v>209</v>
      </c>
    </row>
    <row r="300" spans="4:49" ht="13.5" customHeight="1">
      <c r="D300" t="s">
        <v>4908</v>
      </c>
      <c r="F300" t="s">
        <v>4940</v>
      </c>
      <c r="G300" s="126">
        <v>1.5</v>
      </c>
      <c r="H300">
        <v>1319</v>
      </c>
      <c r="I300">
        <v>1946</v>
      </c>
      <c r="J300">
        <v>1832</v>
      </c>
      <c r="K300">
        <v>1319</v>
      </c>
      <c r="L300">
        <v>1946</v>
      </c>
      <c r="M300">
        <v>1832</v>
      </c>
      <c r="N300" t="s">
        <v>2207</v>
      </c>
      <c r="O300">
        <v>1319</v>
      </c>
      <c r="P300">
        <v>1946</v>
      </c>
      <c r="Q300">
        <v>1832</v>
      </c>
      <c r="R300" t="s">
        <v>2207</v>
      </c>
      <c r="S300">
        <v>1319</v>
      </c>
      <c r="T300">
        <v>1946</v>
      </c>
      <c r="U300">
        <v>1832</v>
      </c>
      <c r="V300">
        <v>1946</v>
      </c>
      <c r="W300">
        <v>1832</v>
      </c>
      <c r="X300">
        <v>1319</v>
      </c>
      <c r="Y300">
        <v>1946</v>
      </c>
      <c r="Z300">
        <v>1832</v>
      </c>
      <c r="AA300" t="s">
        <v>2207</v>
      </c>
      <c r="AB300">
        <v>1319</v>
      </c>
      <c r="AC300">
        <v>1946</v>
      </c>
      <c r="AD300">
        <v>1832</v>
      </c>
      <c r="AE300" t="s">
        <v>2207</v>
      </c>
      <c r="AF300">
        <v>1319</v>
      </c>
      <c r="AG300">
        <v>1946</v>
      </c>
      <c r="AH300">
        <v>1832</v>
      </c>
      <c r="AI300">
        <v>1946</v>
      </c>
      <c r="AJ300">
        <v>1319</v>
      </c>
      <c r="AK300">
        <v>1946</v>
      </c>
      <c r="AL300">
        <v>1832</v>
      </c>
      <c r="AM300">
        <v>1319</v>
      </c>
      <c r="AN300">
        <v>1946</v>
      </c>
      <c r="AO300">
        <v>1832</v>
      </c>
      <c r="AP300">
        <f t="shared" si="4"/>
        <v>2141</v>
      </c>
      <c r="AQ300">
        <v>2141</v>
      </c>
      <c r="AR300">
        <v>2141</v>
      </c>
      <c r="AS300">
        <v>2141</v>
      </c>
      <c r="AU300" t="s">
        <v>4908</v>
      </c>
      <c r="AV300" t="s">
        <v>5658</v>
      </c>
      <c r="AW300">
        <v>210</v>
      </c>
    </row>
    <row r="301" spans="4:49" ht="13.5" customHeight="1">
      <c r="D301" t="s">
        <v>4909</v>
      </c>
      <c r="F301" t="s">
        <v>4941</v>
      </c>
      <c r="G301" s="126">
        <v>2.2000000000000002</v>
      </c>
      <c r="H301">
        <v>1520</v>
      </c>
      <c r="I301">
        <v>1754</v>
      </c>
      <c r="J301">
        <v>2114</v>
      </c>
      <c r="K301">
        <v>1520</v>
      </c>
      <c r="L301">
        <v>1754</v>
      </c>
      <c r="M301">
        <v>2114</v>
      </c>
      <c r="N301" t="s">
        <v>2207</v>
      </c>
      <c r="O301">
        <v>1520</v>
      </c>
      <c r="P301">
        <v>1754</v>
      </c>
      <c r="Q301">
        <v>2114</v>
      </c>
      <c r="R301" t="s">
        <v>2207</v>
      </c>
      <c r="S301">
        <v>1520</v>
      </c>
      <c r="T301">
        <v>1754</v>
      </c>
      <c r="U301">
        <v>2114</v>
      </c>
      <c r="V301">
        <v>1754</v>
      </c>
      <c r="W301">
        <v>2114</v>
      </c>
      <c r="X301">
        <v>1520</v>
      </c>
      <c r="Y301">
        <v>1754</v>
      </c>
      <c r="Z301">
        <v>2114</v>
      </c>
      <c r="AA301" t="s">
        <v>2207</v>
      </c>
      <c r="AB301">
        <v>1520</v>
      </c>
      <c r="AC301">
        <v>1754</v>
      </c>
      <c r="AD301">
        <v>2114</v>
      </c>
      <c r="AE301" t="s">
        <v>2207</v>
      </c>
      <c r="AF301">
        <v>1520</v>
      </c>
      <c r="AG301">
        <v>1754</v>
      </c>
      <c r="AH301">
        <v>2114</v>
      </c>
      <c r="AI301">
        <v>1754</v>
      </c>
      <c r="AJ301">
        <v>1520</v>
      </c>
      <c r="AK301">
        <v>1754</v>
      </c>
      <c r="AL301">
        <v>2114</v>
      </c>
      <c r="AM301">
        <v>1520</v>
      </c>
      <c r="AN301">
        <v>1754</v>
      </c>
      <c r="AO301">
        <v>2114</v>
      </c>
      <c r="AP301">
        <f t="shared" si="4"/>
        <v>1930</v>
      </c>
      <c r="AQ301">
        <v>1930</v>
      </c>
      <c r="AR301">
        <v>1930</v>
      </c>
      <c r="AS301">
        <v>1930</v>
      </c>
      <c r="AU301" t="s">
        <v>4909</v>
      </c>
      <c r="AV301" t="s">
        <v>5658</v>
      </c>
      <c r="AW301">
        <v>211</v>
      </c>
    </row>
    <row r="302" spans="4:49" ht="13.5" customHeight="1">
      <c r="D302" t="s">
        <v>1637</v>
      </c>
      <c r="F302" t="s">
        <v>1632</v>
      </c>
      <c r="G302" s="126">
        <v>0</v>
      </c>
      <c r="H302">
        <v>135</v>
      </c>
      <c r="I302">
        <v>152</v>
      </c>
      <c r="J302">
        <v>153</v>
      </c>
      <c r="K302">
        <v>135</v>
      </c>
      <c r="L302">
        <v>152</v>
      </c>
      <c r="M302">
        <v>153</v>
      </c>
      <c r="N302" t="s">
        <v>2207</v>
      </c>
      <c r="O302">
        <v>135</v>
      </c>
      <c r="P302">
        <v>152</v>
      </c>
      <c r="Q302">
        <v>153</v>
      </c>
      <c r="R302" t="s">
        <v>2207</v>
      </c>
      <c r="S302">
        <v>135</v>
      </c>
      <c r="T302">
        <v>152</v>
      </c>
      <c r="U302">
        <v>153</v>
      </c>
      <c r="V302">
        <v>152</v>
      </c>
      <c r="W302">
        <v>153</v>
      </c>
      <c r="X302">
        <v>135</v>
      </c>
      <c r="Y302">
        <v>152</v>
      </c>
      <c r="Z302">
        <v>153</v>
      </c>
      <c r="AA302" t="s">
        <v>2207</v>
      </c>
      <c r="AB302">
        <v>135</v>
      </c>
      <c r="AC302">
        <v>152</v>
      </c>
      <c r="AD302">
        <v>153</v>
      </c>
      <c r="AE302" t="s">
        <v>2207</v>
      </c>
      <c r="AF302">
        <v>135</v>
      </c>
      <c r="AG302">
        <v>152</v>
      </c>
      <c r="AH302">
        <v>153</v>
      </c>
      <c r="AI302">
        <v>152</v>
      </c>
      <c r="AJ302">
        <v>135</v>
      </c>
      <c r="AK302">
        <v>152</v>
      </c>
      <c r="AL302">
        <v>153</v>
      </c>
      <c r="AM302">
        <v>135</v>
      </c>
      <c r="AN302">
        <v>152</v>
      </c>
      <c r="AO302">
        <v>153</v>
      </c>
      <c r="AP302">
        <f t="shared" si="4"/>
        <v>168</v>
      </c>
      <c r="AQ302">
        <v>168</v>
      </c>
      <c r="AR302">
        <v>168</v>
      </c>
      <c r="AS302">
        <v>168</v>
      </c>
      <c r="AU302" t="s">
        <v>1637</v>
      </c>
      <c r="AV302" t="s">
        <v>5658</v>
      </c>
      <c r="AW302">
        <v>212</v>
      </c>
    </row>
    <row r="303" spans="4:49" ht="13.5" customHeight="1">
      <c r="D303" t="s">
        <v>1638</v>
      </c>
      <c r="F303" t="s">
        <v>1632</v>
      </c>
      <c r="G303" s="126">
        <v>0</v>
      </c>
      <c r="H303">
        <v>135</v>
      </c>
      <c r="I303">
        <v>152</v>
      </c>
      <c r="J303">
        <v>153</v>
      </c>
      <c r="K303">
        <v>135</v>
      </c>
      <c r="L303">
        <v>152</v>
      </c>
      <c r="M303">
        <v>153</v>
      </c>
      <c r="N303" t="s">
        <v>2207</v>
      </c>
      <c r="O303">
        <v>135</v>
      </c>
      <c r="P303">
        <v>152</v>
      </c>
      <c r="Q303">
        <v>153</v>
      </c>
      <c r="R303" t="s">
        <v>2207</v>
      </c>
      <c r="S303">
        <v>135</v>
      </c>
      <c r="T303">
        <v>152</v>
      </c>
      <c r="U303">
        <v>153</v>
      </c>
      <c r="V303">
        <v>152</v>
      </c>
      <c r="W303">
        <v>153</v>
      </c>
      <c r="X303">
        <v>135</v>
      </c>
      <c r="Y303">
        <v>152</v>
      </c>
      <c r="Z303">
        <v>153</v>
      </c>
      <c r="AA303" t="s">
        <v>2207</v>
      </c>
      <c r="AB303">
        <v>135</v>
      </c>
      <c r="AC303">
        <v>152</v>
      </c>
      <c r="AD303">
        <v>153</v>
      </c>
      <c r="AE303" t="s">
        <v>2207</v>
      </c>
      <c r="AF303">
        <v>135</v>
      </c>
      <c r="AG303">
        <v>152</v>
      </c>
      <c r="AH303">
        <v>153</v>
      </c>
      <c r="AI303">
        <v>152</v>
      </c>
      <c r="AJ303">
        <v>135</v>
      </c>
      <c r="AK303">
        <v>152</v>
      </c>
      <c r="AL303">
        <v>153</v>
      </c>
      <c r="AM303">
        <v>135</v>
      </c>
      <c r="AN303">
        <v>152</v>
      </c>
      <c r="AO303">
        <v>153</v>
      </c>
      <c r="AP303">
        <f t="shared" si="4"/>
        <v>168</v>
      </c>
      <c r="AQ303">
        <v>168</v>
      </c>
      <c r="AR303">
        <v>168</v>
      </c>
      <c r="AS303">
        <v>168</v>
      </c>
      <c r="AU303" t="s">
        <v>1638</v>
      </c>
      <c r="AV303" t="s">
        <v>5658</v>
      </c>
      <c r="AW303">
        <v>213</v>
      </c>
    </row>
    <row r="304" spans="4:49" ht="13.5" customHeight="1">
      <c r="D304" t="s">
        <v>1639</v>
      </c>
      <c r="F304" t="s">
        <v>1633</v>
      </c>
      <c r="G304" s="126">
        <v>0</v>
      </c>
      <c r="H304">
        <v>104</v>
      </c>
      <c r="I304">
        <v>115</v>
      </c>
      <c r="J304">
        <v>116</v>
      </c>
      <c r="K304">
        <v>104</v>
      </c>
      <c r="L304">
        <v>115</v>
      </c>
      <c r="M304">
        <v>116</v>
      </c>
      <c r="N304" t="s">
        <v>2207</v>
      </c>
      <c r="O304">
        <v>104</v>
      </c>
      <c r="P304">
        <v>115</v>
      </c>
      <c r="Q304">
        <v>116</v>
      </c>
      <c r="R304" t="s">
        <v>2207</v>
      </c>
      <c r="S304">
        <v>104</v>
      </c>
      <c r="T304">
        <v>115</v>
      </c>
      <c r="U304">
        <v>116</v>
      </c>
      <c r="V304">
        <v>115</v>
      </c>
      <c r="W304">
        <v>116</v>
      </c>
      <c r="X304">
        <v>104</v>
      </c>
      <c r="Y304">
        <v>115</v>
      </c>
      <c r="Z304">
        <v>116</v>
      </c>
      <c r="AA304" t="s">
        <v>2207</v>
      </c>
      <c r="AB304">
        <v>104</v>
      </c>
      <c r="AC304">
        <v>115</v>
      </c>
      <c r="AD304">
        <v>116</v>
      </c>
      <c r="AE304" t="s">
        <v>2207</v>
      </c>
      <c r="AF304">
        <v>104</v>
      </c>
      <c r="AG304">
        <v>115</v>
      </c>
      <c r="AH304">
        <v>116</v>
      </c>
      <c r="AI304">
        <v>115</v>
      </c>
      <c r="AJ304">
        <v>104</v>
      </c>
      <c r="AK304">
        <v>115</v>
      </c>
      <c r="AL304">
        <v>116</v>
      </c>
      <c r="AM304">
        <v>104</v>
      </c>
      <c r="AN304">
        <v>115</v>
      </c>
      <c r="AO304">
        <v>116</v>
      </c>
      <c r="AP304">
        <f t="shared" si="4"/>
        <v>127</v>
      </c>
      <c r="AQ304">
        <v>127</v>
      </c>
      <c r="AR304">
        <v>127</v>
      </c>
      <c r="AS304">
        <v>127</v>
      </c>
      <c r="AU304" t="s">
        <v>1639</v>
      </c>
      <c r="AV304" t="s">
        <v>5658</v>
      </c>
      <c r="AW304">
        <v>214</v>
      </c>
    </row>
    <row r="305" spans="4:49" ht="13.5" customHeight="1">
      <c r="D305" t="s">
        <v>1640</v>
      </c>
      <c r="F305" t="s">
        <v>1633</v>
      </c>
      <c r="G305" s="126">
        <v>0</v>
      </c>
      <c r="H305">
        <v>104</v>
      </c>
      <c r="I305">
        <v>115</v>
      </c>
      <c r="J305">
        <v>116</v>
      </c>
      <c r="K305">
        <v>104</v>
      </c>
      <c r="L305">
        <v>115</v>
      </c>
      <c r="M305">
        <v>116</v>
      </c>
      <c r="N305" t="s">
        <v>2207</v>
      </c>
      <c r="O305">
        <v>104</v>
      </c>
      <c r="P305">
        <v>115</v>
      </c>
      <c r="Q305">
        <v>116</v>
      </c>
      <c r="R305" t="s">
        <v>2207</v>
      </c>
      <c r="S305">
        <v>104</v>
      </c>
      <c r="T305">
        <v>115</v>
      </c>
      <c r="U305">
        <v>116</v>
      </c>
      <c r="V305">
        <v>115</v>
      </c>
      <c r="W305">
        <v>116</v>
      </c>
      <c r="X305">
        <v>104</v>
      </c>
      <c r="Y305">
        <v>115</v>
      </c>
      <c r="Z305">
        <v>116</v>
      </c>
      <c r="AA305" t="s">
        <v>2207</v>
      </c>
      <c r="AB305">
        <v>104</v>
      </c>
      <c r="AC305">
        <v>115</v>
      </c>
      <c r="AD305">
        <v>116</v>
      </c>
      <c r="AE305" t="s">
        <v>2207</v>
      </c>
      <c r="AF305">
        <v>104</v>
      </c>
      <c r="AG305">
        <v>115</v>
      </c>
      <c r="AH305">
        <v>116</v>
      </c>
      <c r="AI305">
        <v>115</v>
      </c>
      <c r="AJ305">
        <v>104</v>
      </c>
      <c r="AK305">
        <v>115</v>
      </c>
      <c r="AL305">
        <v>116</v>
      </c>
      <c r="AM305">
        <v>104</v>
      </c>
      <c r="AN305">
        <v>115</v>
      </c>
      <c r="AO305">
        <v>116</v>
      </c>
      <c r="AP305">
        <f t="shared" si="4"/>
        <v>127</v>
      </c>
      <c r="AQ305">
        <v>127</v>
      </c>
      <c r="AR305">
        <v>127</v>
      </c>
      <c r="AS305">
        <v>127</v>
      </c>
      <c r="AU305" t="s">
        <v>1640</v>
      </c>
      <c r="AV305" t="s">
        <v>5658</v>
      </c>
      <c r="AW305">
        <v>215</v>
      </c>
    </row>
    <row r="306" spans="4:49" ht="13.5" customHeight="1">
      <c r="D306" t="s">
        <v>1641</v>
      </c>
      <c r="F306" t="s">
        <v>1634</v>
      </c>
      <c r="G306" s="126">
        <v>0</v>
      </c>
      <c r="H306">
        <v>342</v>
      </c>
      <c r="I306">
        <v>389</v>
      </c>
      <c r="J306">
        <v>391</v>
      </c>
      <c r="K306">
        <v>342</v>
      </c>
      <c r="L306">
        <v>389</v>
      </c>
      <c r="M306">
        <v>391</v>
      </c>
      <c r="N306" t="s">
        <v>2207</v>
      </c>
      <c r="O306">
        <v>342</v>
      </c>
      <c r="P306">
        <v>389</v>
      </c>
      <c r="Q306">
        <v>391</v>
      </c>
      <c r="R306" t="s">
        <v>2207</v>
      </c>
      <c r="S306">
        <v>342</v>
      </c>
      <c r="T306">
        <v>389</v>
      </c>
      <c r="U306">
        <v>391</v>
      </c>
      <c r="V306">
        <v>389</v>
      </c>
      <c r="W306">
        <v>391</v>
      </c>
      <c r="X306">
        <v>342</v>
      </c>
      <c r="Y306">
        <v>389</v>
      </c>
      <c r="Z306">
        <v>391</v>
      </c>
      <c r="AA306" t="s">
        <v>2207</v>
      </c>
      <c r="AB306">
        <v>342</v>
      </c>
      <c r="AC306">
        <v>389</v>
      </c>
      <c r="AD306">
        <v>391</v>
      </c>
      <c r="AE306" t="s">
        <v>2207</v>
      </c>
      <c r="AF306">
        <v>342</v>
      </c>
      <c r="AG306">
        <v>389</v>
      </c>
      <c r="AH306">
        <v>391</v>
      </c>
      <c r="AI306">
        <v>389</v>
      </c>
      <c r="AJ306">
        <v>342</v>
      </c>
      <c r="AK306">
        <v>389</v>
      </c>
      <c r="AL306">
        <v>391</v>
      </c>
      <c r="AM306">
        <v>342</v>
      </c>
      <c r="AN306">
        <v>389</v>
      </c>
      <c r="AO306">
        <v>391</v>
      </c>
      <c r="AP306">
        <f t="shared" si="4"/>
        <v>428</v>
      </c>
      <c r="AQ306">
        <v>428</v>
      </c>
      <c r="AR306">
        <v>428</v>
      </c>
      <c r="AS306">
        <v>428</v>
      </c>
      <c r="AU306" t="s">
        <v>1641</v>
      </c>
      <c r="AV306" t="s">
        <v>5658</v>
      </c>
      <c r="AW306">
        <v>216</v>
      </c>
    </row>
    <row r="307" spans="4:49" ht="13.5" customHeight="1">
      <c r="D307" t="s">
        <v>1642</v>
      </c>
      <c r="F307" t="s">
        <v>1634</v>
      </c>
      <c r="G307" s="126">
        <v>0</v>
      </c>
      <c r="H307">
        <v>342</v>
      </c>
      <c r="I307">
        <v>389</v>
      </c>
      <c r="J307">
        <v>391</v>
      </c>
      <c r="K307">
        <v>342</v>
      </c>
      <c r="L307">
        <v>389</v>
      </c>
      <c r="M307">
        <v>391</v>
      </c>
      <c r="N307" t="s">
        <v>2207</v>
      </c>
      <c r="O307">
        <v>342</v>
      </c>
      <c r="P307">
        <v>389</v>
      </c>
      <c r="Q307">
        <v>391</v>
      </c>
      <c r="R307" t="s">
        <v>2207</v>
      </c>
      <c r="S307">
        <v>342</v>
      </c>
      <c r="T307">
        <v>389</v>
      </c>
      <c r="U307">
        <v>391</v>
      </c>
      <c r="V307">
        <v>389</v>
      </c>
      <c r="W307">
        <v>391</v>
      </c>
      <c r="X307">
        <v>342</v>
      </c>
      <c r="Y307">
        <v>389</v>
      </c>
      <c r="Z307">
        <v>391</v>
      </c>
      <c r="AA307" t="s">
        <v>2207</v>
      </c>
      <c r="AB307">
        <v>342</v>
      </c>
      <c r="AC307">
        <v>389</v>
      </c>
      <c r="AD307">
        <v>391</v>
      </c>
      <c r="AE307" t="s">
        <v>2207</v>
      </c>
      <c r="AF307">
        <v>342</v>
      </c>
      <c r="AG307">
        <v>389</v>
      </c>
      <c r="AH307">
        <v>391</v>
      </c>
      <c r="AI307">
        <v>389</v>
      </c>
      <c r="AJ307">
        <v>342</v>
      </c>
      <c r="AK307">
        <v>389</v>
      </c>
      <c r="AL307">
        <v>391</v>
      </c>
      <c r="AM307">
        <v>342</v>
      </c>
      <c r="AN307">
        <v>389</v>
      </c>
      <c r="AO307">
        <v>391</v>
      </c>
      <c r="AP307">
        <f t="shared" si="4"/>
        <v>428</v>
      </c>
      <c r="AQ307">
        <v>428</v>
      </c>
      <c r="AR307">
        <v>428</v>
      </c>
      <c r="AS307">
        <v>428</v>
      </c>
      <c r="AU307" t="s">
        <v>1642</v>
      </c>
      <c r="AV307" t="s">
        <v>5658</v>
      </c>
      <c r="AW307">
        <v>217</v>
      </c>
    </row>
    <row r="308" spans="4:49" ht="13.5" customHeight="1">
      <c r="D308" t="s">
        <v>1643</v>
      </c>
      <c r="F308" t="s">
        <v>1635</v>
      </c>
      <c r="G308" s="126">
        <v>0</v>
      </c>
      <c r="H308">
        <v>120</v>
      </c>
      <c r="I308">
        <v>134</v>
      </c>
      <c r="J308">
        <v>134</v>
      </c>
      <c r="K308">
        <v>120</v>
      </c>
      <c r="L308">
        <v>134</v>
      </c>
      <c r="M308">
        <v>134</v>
      </c>
      <c r="N308" t="s">
        <v>2207</v>
      </c>
      <c r="O308">
        <v>120</v>
      </c>
      <c r="P308">
        <v>134</v>
      </c>
      <c r="Q308">
        <v>134</v>
      </c>
      <c r="R308" t="s">
        <v>2207</v>
      </c>
      <c r="S308">
        <v>120</v>
      </c>
      <c r="T308">
        <v>134</v>
      </c>
      <c r="U308">
        <v>134</v>
      </c>
      <c r="V308">
        <v>134</v>
      </c>
      <c r="W308">
        <v>134</v>
      </c>
      <c r="X308">
        <v>120</v>
      </c>
      <c r="Y308">
        <v>134</v>
      </c>
      <c r="Z308">
        <v>134</v>
      </c>
      <c r="AA308" t="s">
        <v>2207</v>
      </c>
      <c r="AB308">
        <v>120</v>
      </c>
      <c r="AC308">
        <v>134</v>
      </c>
      <c r="AD308">
        <v>134</v>
      </c>
      <c r="AE308" t="s">
        <v>2207</v>
      </c>
      <c r="AF308">
        <v>120</v>
      </c>
      <c r="AG308">
        <v>134</v>
      </c>
      <c r="AH308">
        <v>134</v>
      </c>
      <c r="AI308">
        <v>134</v>
      </c>
      <c r="AJ308">
        <v>120</v>
      </c>
      <c r="AK308">
        <v>134</v>
      </c>
      <c r="AL308">
        <v>134</v>
      </c>
      <c r="AM308">
        <v>120</v>
      </c>
      <c r="AN308">
        <v>134</v>
      </c>
      <c r="AO308">
        <v>134</v>
      </c>
      <c r="AP308">
        <f t="shared" si="4"/>
        <v>148</v>
      </c>
      <c r="AQ308">
        <v>148</v>
      </c>
      <c r="AR308">
        <v>148</v>
      </c>
      <c r="AS308">
        <v>148</v>
      </c>
      <c r="AU308" t="s">
        <v>1643</v>
      </c>
      <c r="AV308" t="s">
        <v>5658</v>
      </c>
      <c r="AW308">
        <v>218</v>
      </c>
    </row>
    <row r="309" spans="4:49" ht="13.5" customHeight="1">
      <c r="D309" t="s">
        <v>1644</v>
      </c>
      <c r="F309" t="s">
        <v>1635</v>
      </c>
      <c r="G309" s="126">
        <v>0</v>
      </c>
      <c r="H309">
        <v>120</v>
      </c>
      <c r="I309">
        <v>134</v>
      </c>
      <c r="J309">
        <v>134</v>
      </c>
      <c r="K309">
        <v>120</v>
      </c>
      <c r="L309">
        <v>134</v>
      </c>
      <c r="M309">
        <v>134</v>
      </c>
      <c r="N309" t="s">
        <v>2207</v>
      </c>
      <c r="O309">
        <v>120</v>
      </c>
      <c r="P309">
        <v>134</v>
      </c>
      <c r="Q309">
        <v>134</v>
      </c>
      <c r="R309" t="s">
        <v>2207</v>
      </c>
      <c r="S309">
        <v>120</v>
      </c>
      <c r="T309">
        <v>134</v>
      </c>
      <c r="U309">
        <v>134</v>
      </c>
      <c r="V309">
        <v>134</v>
      </c>
      <c r="W309">
        <v>134</v>
      </c>
      <c r="X309">
        <v>120</v>
      </c>
      <c r="Y309">
        <v>134</v>
      </c>
      <c r="Z309">
        <v>134</v>
      </c>
      <c r="AA309" t="s">
        <v>2207</v>
      </c>
      <c r="AB309">
        <v>120</v>
      </c>
      <c r="AC309">
        <v>134</v>
      </c>
      <c r="AD309">
        <v>134</v>
      </c>
      <c r="AE309" t="s">
        <v>2207</v>
      </c>
      <c r="AF309">
        <v>120</v>
      </c>
      <c r="AG309">
        <v>134</v>
      </c>
      <c r="AH309">
        <v>134</v>
      </c>
      <c r="AI309">
        <v>134</v>
      </c>
      <c r="AJ309">
        <v>120</v>
      </c>
      <c r="AK309">
        <v>134</v>
      </c>
      <c r="AL309">
        <v>134</v>
      </c>
      <c r="AM309">
        <v>120</v>
      </c>
      <c r="AN309">
        <v>134</v>
      </c>
      <c r="AO309">
        <v>134</v>
      </c>
      <c r="AP309">
        <f t="shared" si="4"/>
        <v>148</v>
      </c>
      <c r="AQ309">
        <v>148</v>
      </c>
      <c r="AR309">
        <v>148</v>
      </c>
      <c r="AS309">
        <v>148</v>
      </c>
      <c r="AU309" t="s">
        <v>1644</v>
      </c>
      <c r="AV309" t="s">
        <v>5658</v>
      </c>
      <c r="AW309">
        <v>219</v>
      </c>
    </row>
    <row r="310" spans="4:49" ht="13.5" customHeight="1">
      <c r="D310" t="s">
        <v>2007</v>
      </c>
      <c r="F310" t="s">
        <v>1632</v>
      </c>
      <c r="G310" s="126">
        <v>0</v>
      </c>
      <c r="H310">
        <v>81</v>
      </c>
      <c r="I310">
        <v>97</v>
      </c>
      <c r="J310">
        <v>98</v>
      </c>
      <c r="K310">
        <v>81</v>
      </c>
      <c r="L310">
        <v>97</v>
      </c>
      <c r="M310">
        <v>98</v>
      </c>
      <c r="N310" t="s">
        <v>2207</v>
      </c>
      <c r="O310">
        <v>81</v>
      </c>
      <c r="P310">
        <v>97</v>
      </c>
      <c r="Q310">
        <v>98</v>
      </c>
      <c r="R310" t="s">
        <v>2207</v>
      </c>
      <c r="S310">
        <v>81</v>
      </c>
      <c r="T310">
        <v>97</v>
      </c>
      <c r="U310">
        <v>98</v>
      </c>
      <c r="V310">
        <v>97</v>
      </c>
      <c r="W310">
        <v>98</v>
      </c>
      <c r="X310">
        <v>81</v>
      </c>
      <c r="Y310">
        <v>97</v>
      </c>
      <c r="Z310">
        <v>98</v>
      </c>
      <c r="AA310" t="s">
        <v>2207</v>
      </c>
      <c r="AB310">
        <v>81</v>
      </c>
      <c r="AC310">
        <v>97</v>
      </c>
      <c r="AD310">
        <v>98</v>
      </c>
      <c r="AE310" t="s">
        <v>2207</v>
      </c>
      <c r="AF310">
        <v>81</v>
      </c>
      <c r="AG310">
        <v>97</v>
      </c>
      <c r="AH310">
        <v>98</v>
      </c>
      <c r="AI310">
        <v>97</v>
      </c>
      <c r="AJ310">
        <v>81</v>
      </c>
      <c r="AK310">
        <v>97</v>
      </c>
      <c r="AL310">
        <v>98</v>
      </c>
      <c r="AM310">
        <v>81</v>
      </c>
      <c r="AN310">
        <v>97</v>
      </c>
      <c r="AO310">
        <v>98</v>
      </c>
      <c r="AP310">
        <f t="shared" si="4"/>
        <v>107</v>
      </c>
      <c r="AQ310">
        <v>107</v>
      </c>
      <c r="AR310">
        <v>107</v>
      </c>
      <c r="AS310">
        <v>107</v>
      </c>
      <c r="AU310" t="s">
        <v>2007</v>
      </c>
      <c r="AV310" t="s">
        <v>5658</v>
      </c>
      <c r="AW310">
        <v>220</v>
      </c>
    </row>
    <row r="311" spans="4:49" ht="13.5" customHeight="1">
      <c r="D311" t="s">
        <v>2008</v>
      </c>
      <c r="F311" t="s">
        <v>1632</v>
      </c>
      <c r="G311" s="126">
        <v>0</v>
      </c>
      <c r="H311">
        <v>81</v>
      </c>
      <c r="I311">
        <v>97</v>
      </c>
      <c r="J311">
        <v>98</v>
      </c>
      <c r="K311">
        <v>81</v>
      </c>
      <c r="L311">
        <v>97</v>
      </c>
      <c r="M311">
        <v>98</v>
      </c>
      <c r="N311" t="s">
        <v>2207</v>
      </c>
      <c r="O311">
        <v>81</v>
      </c>
      <c r="P311">
        <v>97</v>
      </c>
      <c r="Q311">
        <v>98</v>
      </c>
      <c r="R311" t="s">
        <v>2207</v>
      </c>
      <c r="S311">
        <v>81</v>
      </c>
      <c r="T311">
        <v>97</v>
      </c>
      <c r="U311">
        <v>98</v>
      </c>
      <c r="V311">
        <v>97</v>
      </c>
      <c r="W311">
        <v>98</v>
      </c>
      <c r="X311">
        <v>81</v>
      </c>
      <c r="Y311">
        <v>97</v>
      </c>
      <c r="Z311">
        <v>98</v>
      </c>
      <c r="AA311" t="s">
        <v>2207</v>
      </c>
      <c r="AB311">
        <v>81</v>
      </c>
      <c r="AC311">
        <v>97</v>
      </c>
      <c r="AD311">
        <v>98</v>
      </c>
      <c r="AE311" t="s">
        <v>2207</v>
      </c>
      <c r="AF311">
        <v>81</v>
      </c>
      <c r="AG311">
        <v>97</v>
      </c>
      <c r="AH311">
        <v>98</v>
      </c>
      <c r="AI311">
        <v>97</v>
      </c>
      <c r="AJ311">
        <v>81</v>
      </c>
      <c r="AK311">
        <v>97</v>
      </c>
      <c r="AL311">
        <v>98</v>
      </c>
      <c r="AM311">
        <v>81</v>
      </c>
      <c r="AN311">
        <v>97</v>
      </c>
      <c r="AO311">
        <v>98</v>
      </c>
      <c r="AP311">
        <f t="shared" si="4"/>
        <v>107</v>
      </c>
      <c r="AQ311">
        <v>107</v>
      </c>
      <c r="AR311">
        <v>107</v>
      </c>
      <c r="AS311">
        <v>107</v>
      </c>
      <c r="AU311" t="s">
        <v>2008</v>
      </c>
      <c r="AV311" t="s">
        <v>5658</v>
      </c>
      <c r="AW311">
        <v>221</v>
      </c>
    </row>
    <row r="312" spans="4:49" ht="13.5" customHeight="1">
      <c r="D312" t="s">
        <v>2009</v>
      </c>
      <c r="F312" t="s">
        <v>1633</v>
      </c>
      <c r="G312" s="126">
        <v>0</v>
      </c>
      <c r="H312">
        <v>64</v>
      </c>
      <c r="I312">
        <v>76</v>
      </c>
      <c r="J312">
        <v>76</v>
      </c>
      <c r="K312">
        <v>64</v>
      </c>
      <c r="L312">
        <v>76</v>
      </c>
      <c r="M312">
        <v>76</v>
      </c>
      <c r="N312" t="s">
        <v>2207</v>
      </c>
      <c r="O312">
        <v>64</v>
      </c>
      <c r="P312">
        <v>76</v>
      </c>
      <c r="Q312">
        <v>76</v>
      </c>
      <c r="R312" t="s">
        <v>2207</v>
      </c>
      <c r="S312">
        <v>64</v>
      </c>
      <c r="T312">
        <v>76</v>
      </c>
      <c r="U312">
        <v>76</v>
      </c>
      <c r="V312">
        <v>76</v>
      </c>
      <c r="W312">
        <v>76</v>
      </c>
      <c r="X312">
        <v>64</v>
      </c>
      <c r="Y312">
        <v>76</v>
      </c>
      <c r="Z312">
        <v>76</v>
      </c>
      <c r="AA312" t="s">
        <v>2207</v>
      </c>
      <c r="AB312">
        <v>64</v>
      </c>
      <c r="AC312">
        <v>76</v>
      </c>
      <c r="AD312">
        <v>76</v>
      </c>
      <c r="AE312" t="s">
        <v>2207</v>
      </c>
      <c r="AF312">
        <v>64</v>
      </c>
      <c r="AG312">
        <v>76</v>
      </c>
      <c r="AH312">
        <v>76</v>
      </c>
      <c r="AI312">
        <v>76</v>
      </c>
      <c r="AJ312">
        <v>64</v>
      </c>
      <c r="AK312">
        <v>76</v>
      </c>
      <c r="AL312">
        <v>76</v>
      </c>
      <c r="AM312">
        <v>64</v>
      </c>
      <c r="AN312">
        <v>76</v>
      </c>
      <c r="AO312">
        <v>76</v>
      </c>
      <c r="AP312">
        <f t="shared" si="4"/>
        <v>84</v>
      </c>
      <c r="AQ312">
        <v>84</v>
      </c>
      <c r="AR312">
        <v>84</v>
      </c>
      <c r="AS312">
        <v>84</v>
      </c>
      <c r="AU312" t="s">
        <v>2009</v>
      </c>
      <c r="AV312" t="s">
        <v>5658</v>
      </c>
      <c r="AW312">
        <v>222</v>
      </c>
    </row>
    <row r="313" spans="4:49" ht="13.5" customHeight="1">
      <c r="D313" t="s">
        <v>2010</v>
      </c>
      <c r="F313" t="s">
        <v>1633</v>
      </c>
      <c r="G313" s="126">
        <v>0</v>
      </c>
      <c r="H313">
        <v>64</v>
      </c>
      <c r="I313">
        <v>76</v>
      </c>
      <c r="J313">
        <v>76</v>
      </c>
      <c r="K313">
        <v>64</v>
      </c>
      <c r="L313">
        <v>76</v>
      </c>
      <c r="M313">
        <v>76</v>
      </c>
      <c r="N313" t="s">
        <v>2207</v>
      </c>
      <c r="O313">
        <v>64</v>
      </c>
      <c r="P313">
        <v>76</v>
      </c>
      <c r="Q313">
        <v>76</v>
      </c>
      <c r="R313" t="s">
        <v>2207</v>
      </c>
      <c r="S313">
        <v>64</v>
      </c>
      <c r="T313">
        <v>76</v>
      </c>
      <c r="U313">
        <v>76</v>
      </c>
      <c r="V313">
        <v>76</v>
      </c>
      <c r="W313">
        <v>76</v>
      </c>
      <c r="X313">
        <v>64</v>
      </c>
      <c r="Y313">
        <v>76</v>
      </c>
      <c r="Z313">
        <v>76</v>
      </c>
      <c r="AA313" t="s">
        <v>2207</v>
      </c>
      <c r="AB313">
        <v>64</v>
      </c>
      <c r="AC313">
        <v>76</v>
      </c>
      <c r="AD313">
        <v>76</v>
      </c>
      <c r="AE313" t="s">
        <v>2207</v>
      </c>
      <c r="AF313">
        <v>64</v>
      </c>
      <c r="AG313">
        <v>76</v>
      </c>
      <c r="AH313">
        <v>76</v>
      </c>
      <c r="AI313">
        <v>76</v>
      </c>
      <c r="AJ313">
        <v>64</v>
      </c>
      <c r="AK313">
        <v>76</v>
      </c>
      <c r="AL313">
        <v>76</v>
      </c>
      <c r="AM313">
        <v>64</v>
      </c>
      <c r="AN313">
        <v>76</v>
      </c>
      <c r="AO313">
        <v>76</v>
      </c>
      <c r="AP313">
        <f t="shared" si="4"/>
        <v>84</v>
      </c>
      <c r="AQ313">
        <v>84</v>
      </c>
      <c r="AR313">
        <v>84</v>
      </c>
      <c r="AS313">
        <v>84</v>
      </c>
      <c r="AU313" t="s">
        <v>2010</v>
      </c>
      <c r="AV313" t="s">
        <v>5658</v>
      </c>
      <c r="AW313">
        <v>223</v>
      </c>
    </row>
    <row r="314" spans="4:49" ht="13.5" customHeight="1">
      <c r="D314" t="s">
        <v>2011</v>
      </c>
      <c r="F314" t="s">
        <v>1634</v>
      </c>
      <c r="G314" s="126">
        <v>0</v>
      </c>
      <c r="H314">
        <v>185</v>
      </c>
      <c r="I314">
        <v>232</v>
      </c>
      <c r="J314">
        <v>235</v>
      </c>
      <c r="K314">
        <v>185</v>
      </c>
      <c r="L314">
        <v>232</v>
      </c>
      <c r="M314">
        <v>235</v>
      </c>
      <c r="N314" t="s">
        <v>2207</v>
      </c>
      <c r="O314">
        <v>185</v>
      </c>
      <c r="P314">
        <v>232</v>
      </c>
      <c r="Q314">
        <v>235</v>
      </c>
      <c r="R314" t="s">
        <v>2207</v>
      </c>
      <c r="S314">
        <v>185</v>
      </c>
      <c r="T314">
        <v>232</v>
      </c>
      <c r="U314">
        <v>235</v>
      </c>
      <c r="V314">
        <v>232</v>
      </c>
      <c r="W314">
        <v>235</v>
      </c>
      <c r="X314">
        <v>185</v>
      </c>
      <c r="Y314">
        <v>232</v>
      </c>
      <c r="Z314">
        <v>235</v>
      </c>
      <c r="AA314" t="s">
        <v>2207</v>
      </c>
      <c r="AB314">
        <v>185</v>
      </c>
      <c r="AC314">
        <v>232</v>
      </c>
      <c r="AD314">
        <v>235</v>
      </c>
      <c r="AE314" t="s">
        <v>2207</v>
      </c>
      <c r="AF314">
        <v>185</v>
      </c>
      <c r="AG314">
        <v>232</v>
      </c>
      <c r="AH314">
        <v>235</v>
      </c>
      <c r="AI314">
        <v>232</v>
      </c>
      <c r="AJ314">
        <v>185</v>
      </c>
      <c r="AK314">
        <v>232</v>
      </c>
      <c r="AL314">
        <v>235</v>
      </c>
      <c r="AM314">
        <v>185</v>
      </c>
      <c r="AN314">
        <v>232</v>
      </c>
      <c r="AO314">
        <v>235</v>
      </c>
      <c r="AP314">
        <f t="shared" si="4"/>
        <v>256</v>
      </c>
      <c r="AQ314">
        <v>256</v>
      </c>
      <c r="AR314">
        <v>256</v>
      </c>
      <c r="AS314">
        <v>256</v>
      </c>
      <c r="AU314" t="s">
        <v>2011</v>
      </c>
      <c r="AV314" t="s">
        <v>5658</v>
      </c>
      <c r="AW314">
        <v>224</v>
      </c>
    </row>
    <row r="315" spans="4:49" ht="13.5" customHeight="1">
      <c r="D315" t="s">
        <v>2012</v>
      </c>
      <c r="F315" t="s">
        <v>1634</v>
      </c>
      <c r="G315" s="126">
        <v>0</v>
      </c>
      <c r="H315">
        <v>185</v>
      </c>
      <c r="I315">
        <v>232</v>
      </c>
      <c r="J315">
        <v>235</v>
      </c>
      <c r="K315">
        <v>185</v>
      </c>
      <c r="L315">
        <v>232</v>
      </c>
      <c r="M315">
        <v>235</v>
      </c>
      <c r="N315" t="s">
        <v>2207</v>
      </c>
      <c r="O315">
        <v>185</v>
      </c>
      <c r="P315">
        <v>232</v>
      </c>
      <c r="Q315">
        <v>235</v>
      </c>
      <c r="R315" t="s">
        <v>2207</v>
      </c>
      <c r="S315">
        <v>185</v>
      </c>
      <c r="T315">
        <v>232</v>
      </c>
      <c r="U315">
        <v>235</v>
      </c>
      <c r="V315">
        <v>232</v>
      </c>
      <c r="W315">
        <v>235</v>
      </c>
      <c r="X315">
        <v>185</v>
      </c>
      <c r="Y315">
        <v>232</v>
      </c>
      <c r="Z315">
        <v>235</v>
      </c>
      <c r="AA315" t="s">
        <v>2207</v>
      </c>
      <c r="AB315">
        <v>185</v>
      </c>
      <c r="AC315">
        <v>232</v>
      </c>
      <c r="AD315">
        <v>235</v>
      </c>
      <c r="AE315" t="s">
        <v>2207</v>
      </c>
      <c r="AF315">
        <v>185</v>
      </c>
      <c r="AG315">
        <v>232</v>
      </c>
      <c r="AH315">
        <v>235</v>
      </c>
      <c r="AI315">
        <v>232</v>
      </c>
      <c r="AJ315">
        <v>185</v>
      </c>
      <c r="AK315">
        <v>232</v>
      </c>
      <c r="AL315">
        <v>235</v>
      </c>
      <c r="AM315">
        <v>185</v>
      </c>
      <c r="AN315">
        <v>232</v>
      </c>
      <c r="AO315">
        <v>235</v>
      </c>
      <c r="AP315">
        <f t="shared" si="4"/>
        <v>256</v>
      </c>
      <c r="AQ315">
        <v>256</v>
      </c>
      <c r="AR315">
        <v>256</v>
      </c>
      <c r="AS315">
        <v>256</v>
      </c>
      <c r="AU315" t="s">
        <v>2012</v>
      </c>
      <c r="AV315" t="s">
        <v>5658</v>
      </c>
      <c r="AW315">
        <v>225</v>
      </c>
    </row>
    <row r="316" spans="4:49" ht="13.5" customHeight="1">
      <c r="D316" t="s">
        <v>2013</v>
      </c>
      <c r="F316" t="s">
        <v>1635</v>
      </c>
      <c r="G316" s="126">
        <v>0</v>
      </c>
      <c r="H316">
        <v>73</v>
      </c>
      <c r="I316">
        <v>87</v>
      </c>
      <c r="J316">
        <v>87</v>
      </c>
      <c r="K316">
        <v>73</v>
      </c>
      <c r="L316">
        <v>87</v>
      </c>
      <c r="M316">
        <v>87</v>
      </c>
      <c r="N316" t="s">
        <v>2207</v>
      </c>
      <c r="O316">
        <v>73</v>
      </c>
      <c r="P316">
        <v>87</v>
      </c>
      <c r="Q316">
        <v>87</v>
      </c>
      <c r="R316" t="s">
        <v>2207</v>
      </c>
      <c r="S316">
        <v>73</v>
      </c>
      <c r="T316">
        <v>87</v>
      </c>
      <c r="U316">
        <v>87</v>
      </c>
      <c r="V316">
        <v>87</v>
      </c>
      <c r="W316">
        <v>87</v>
      </c>
      <c r="X316">
        <v>73</v>
      </c>
      <c r="Y316">
        <v>87</v>
      </c>
      <c r="Z316">
        <v>87</v>
      </c>
      <c r="AA316" t="s">
        <v>2207</v>
      </c>
      <c r="AB316">
        <v>73</v>
      </c>
      <c r="AC316">
        <v>87</v>
      </c>
      <c r="AD316">
        <v>87</v>
      </c>
      <c r="AE316" t="s">
        <v>2207</v>
      </c>
      <c r="AF316">
        <v>73</v>
      </c>
      <c r="AG316">
        <v>87</v>
      </c>
      <c r="AH316">
        <v>87</v>
      </c>
      <c r="AI316">
        <v>87</v>
      </c>
      <c r="AJ316">
        <v>73</v>
      </c>
      <c r="AK316">
        <v>87</v>
      </c>
      <c r="AL316">
        <v>87</v>
      </c>
      <c r="AM316">
        <v>73</v>
      </c>
      <c r="AN316">
        <v>87</v>
      </c>
      <c r="AO316">
        <v>87</v>
      </c>
      <c r="AP316">
        <f t="shared" si="4"/>
        <v>96</v>
      </c>
      <c r="AQ316">
        <v>96</v>
      </c>
      <c r="AR316">
        <v>96</v>
      </c>
      <c r="AS316">
        <v>96</v>
      </c>
      <c r="AU316" t="s">
        <v>2013</v>
      </c>
      <c r="AV316" t="s">
        <v>5658</v>
      </c>
      <c r="AW316">
        <v>226</v>
      </c>
    </row>
    <row r="317" spans="4:49" ht="13.5" customHeight="1">
      <c r="D317" t="s">
        <v>2014</v>
      </c>
      <c r="F317" t="s">
        <v>1635</v>
      </c>
      <c r="G317" s="126">
        <v>0</v>
      </c>
      <c r="H317">
        <v>73</v>
      </c>
      <c r="I317">
        <v>87</v>
      </c>
      <c r="J317">
        <v>87</v>
      </c>
      <c r="K317">
        <v>73</v>
      </c>
      <c r="L317">
        <v>87</v>
      </c>
      <c r="M317">
        <v>87</v>
      </c>
      <c r="N317" t="s">
        <v>2207</v>
      </c>
      <c r="O317">
        <v>73</v>
      </c>
      <c r="P317">
        <v>87</v>
      </c>
      <c r="Q317">
        <v>87</v>
      </c>
      <c r="R317" t="s">
        <v>2207</v>
      </c>
      <c r="S317">
        <v>73</v>
      </c>
      <c r="T317">
        <v>87</v>
      </c>
      <c r="U317">
        <v>87</v>
      </c>
      <c r="V317">
        <v>87</v>
      </c>
      <c r="W317">
        <v>87</v>
      </c>
      <c r="X317">
        <v>73</v>
      </c>
      <c r="Y317">
        <v>87</v>
      </c>
      <c r="Z317">
        <v>87</v>
      </c>
      <c r="AA317" t="s">
        <v>2207</v>
      </c>
      <c r="AB317">
        <v>73</v>
      </c>
      <c r="AC317">
        <v>87</v>
      </c>
      <c r="AD317">
        <v>87</v>
      </c>
      <c r="AE317" t="s">
        <v>2207</v>
      </c>
      <c r="AF317">
        <v>73</v>
      </c>
      <c r="AG317">
        <v>87</v>
      </c>
      <c r="AH317">
        <v>87</v>
      </c>
      <c r="AI317">
        <v>87</v>
      </c>
      <c r="AJ317">
        <v>73</v>
      </c>
      <c r="AK317">
        <v>87</v>
      </c>
      <c r="AL317">
        <v>87</v>
      </c>
      <c r="AM317">
        <v>73</v>
      </c>
      <c r="AN317">
        <v>87</v>
      </c>
      <c r="AO317">
        <v>87</v>
      </c>
      <c r="AP317">
        <f t="shared" si="4"/>
        <v>96</v>
      </c>
      <c r="AQ317">
        <v>96</v>
      </c>
      <c r="AR317">
        <v>96</v>
      </c>
      <c r="AS317">
        <v>96</v>
      </c>
      <c r="AU317" t="s">
        <v>2014</v>
      </c>
      <c r="AV317" t="s">
        <v>5658</v>
      </c>
      <c r="AW317">
        <v>227</v>
      </c>
    </row>
    <row r="318" spans="4:49" ht="13.5" customHeight="1">
      <c r="D318" t="s">
        <v>1296</v>
      </c>
      <c r="F318" t="s">
        <v>1401</v>
      </c>
      <c r="G318" s="126">
        <v>0</v>
      </c>
      <c r="H318">
        <v>115</v>
      </c>
      <c r="I318">
        <v>125</v>
      </c>
      <c r="J318">
        <v>124</v>
      </c>
      <c r="K318">
        <v>115</v>
      </c>
      <c r="L318">
        <v>125</v>
      </c>
      <c r="M318">
        <v>124</v>
      </c>
      <c r="N318">
        <v>135</v>
      </c>
      <c r="O318">
        <v>115</v>
      </c>
      <c r="P318">
        <v>125</v>
      </c>
      <c r="Q318">
        <v>124</v>
      </c>
      <c r="R318">
        <v>135</v>
      </c>
      <c r="S318">
        <v>115</v>
      </c>
      <c r="T318">
        <v>125</v>
      </c>
      <c r="U318">
        <v>124</v>
      </c>
      <c r="V318">
        <v>125</v>
      </c>
      <c r="W318">
        <v>124</v>
      </c>
      <c r="X318">
        <v>115</v>
      </c>
      <c r="Y318">
        <v>125</v>
      </c>
      <c r="Z318">
        <v>124</v>
      </c>
      <c r="AA318">
        <v>135</v>
      </c>
      <c r="AB318">
        <v>115</v>
      </c>
      <c r="AC318">
        <v>125</v>
      </c>
      <c r="AD318">
        <v>124</v>
      </c>
      <c r="AE318">
        <v>135</v>
      </c>
      <c r="AF318">
        <v>115</v>
      </c>
      <c r="AG318">
        <v>125</v>
      </c>
      <c r="AH318">
        <v>124</v>
      </c>
      <c r="AI318">
        <v>125</v>
      </c>
      <c r="AJ318">
        <v>115</v>
      </c>
      <c r="AK318">
        <v>125</v>
      </c>
      <c r="AL318">
        <v>124</v>
      </c>
      <c r="AM318">
        <v>115</v>
      </c>
      <c r="AN318">
        <v>125</v>
      </c>
      <c r="AO318">
        <v>124</v>
      </c>
      <c r="AP318">
        <f t="shared" si="4"/>
        <v>138</v>
      </c>
      <c r="AQ318">
        <v>138</v>
      </c>
      <c r="AR318">
        <v>138</v>
      </c>
      <c r="AS318">
        <v>138</v>
      </c>
      <c r="AU318" t="s">
        <v>1296</v>
      </c>
      <c r="AV318" t="s">
        <v>5658</v>
      </c>
      <c r="AW318">
        <v>227</v>
      </c>
    </row>
    <row r="319" spans="4:49" ht="13.5" customHeight="1">
      <c r="D319" t="s">
        <v>1297</v>
      </c>
      <c r="F319" t="s">
        <v>1401</v>
      </c>
      <c r="G319" s="126">
        <v>0</v>
      </c>
      <c r="H319">
        <v>115</v>
      </c>
      <c r="I319">
        <v>125</v>
      </c>
      <c r="J319">
        <v>124</v>
      </c>
      <c r="K319">
        <v>115</v>
      </c>
      <c r="L319">
        <v>125</v>
      </c>
      <c r="M319">
        <v>124</v>
      </c>
      <c r="N319">
        <v>135</v>
      </c>
      <c r="O319">
        <v>115</v>
      </c>
      <c r="P319">
        <v>125</v>
      </c>
      <c r="Q319">
        <v>124</v>
      </c>
      <c r="R319">
        <v>135</v>
      </c>
      <c r="S319">
        <v>115</v>
      </c>
      <c r="T319">
        <v>125</v>
      </c>
      <c r="U319">
        <v>124</v>
      </c>
      <c r="V319">
        <v>125</v>
      </c>
      <c r="W319">
        <v>124</v>
      </c>
      <c r="X319">
        <v>115</v>
      </c>
      <c r="Y319">
        <v>125</v>
      </c>
      <c r="Z319">
        <v>124</v>
      </c>
      <c r="AA319">
        <v>135</v>
      </c>
      <c r="AB319">
        <v>115</v>
      </c>
      <c r="AC319">
        <v>125</v>
      </c>
      <c r="AD319">
        <v>124</v>
      </c>
      <c r="AE319">
        <v>135</v>
      </c>
      <c r="AF319">
        <v>115</v>
      </c>
      <c r="AG319">
        <v>125</v>
      </c>
      <c r="AH319">
        <v>124</v>
      </c>
      <c r="AI319">
        <v>125</v>
      </c>
      <c r="AJ319">
        <v>115</v>
      </c>
      <c r="AK319">
        <v>125</v>
      </c>
      <c r="AL319">
        <v>124</v>
      </c>
      <c r="AM319">
        <v>115</v>
      </c>
      <c r="AN319">
        <v>125</v>
      </c>
      <c r="AO319">
        <v>124</v>
      </c>
      <c r="AP319">
        <f t="shared" si="4"/>
        <v>138</v>
      </c>
      <c r="AQ319">
        <v>138</v>
      </c>
      <c r="AR319">
        <v>138</v>
      </c>
      <c r="AS319">
        <v>138</v>
      </c>
      <c r="AU319" t="s">
        <v>1297</v>
      </c>
      <c r="AV319" t="s">
        <v>5658</v>
      </c>
      <c r="AW319">
        <v>228</v>
      </c>
    </row>
    <row r="320" spans="4:49" ht="13.5" customHeight="1">
      <c r="D320" t="s">
        <v>1298</v>
      </c>
      <c r="F320" t="s">
        <v>1402</v>
      </c>
      <c r="G320" s="126">
        <v>0</v>
      </c>
      <c r="H320">
        <v>87</v>
      </c>
      <c r="I320">
        <v>94</v>
      </c>
      <c r="J320">
        <v>94</v>
      </c>
      <c r="K320">
        <v>87</v>
      </c>
      <c r="L320">
        <v>94</v>
      </c>
      <c r="M320">
        <v>94</v>
      </c>
      <c r="N320">
        <v>101</v>
      </c>
      <c r="O320">
        <v>87</v>
      </c>
      <c r="P320">
        <v>94</v>
      </c>
      <c r="Q320">
        <v>94</v>
      </c>
      <c r="R320">
        <v>101</v>
      </c>
      <c r="S320">
        <v>87</v>
      </c>
      <c r="T320">
        <v>94</v>
      </c>
      <c r="U320">
        <v>94</v>
      </c>
      <c r="V320">
        <v>94</v>
      </c>
      <c r="W320">
        <v>94</v>
      </c>
      <c r="X320">
        <v>87</v>
      </c>
      <c r="Y320">
        <v>94</v>
      </c>
      <c r="Z320">
        <v>94</v>
      </c>
      <c r="AA320">
        <v>101</v>
      </c>
      <c r="AB320">
        <v>87</v>
      </c>
      <c r="AC320">
        <v>94</v>
      </c>
      <c r="AD320">
        <v>94</v>
      </c>
      <c r="AE320">
        <v>101</v>
      </c>
      <c r="AF320">
        <v>87</v>
      </c>
      <c r="AG320">
        <v>94</v>
      </c>
      <c r="AH320">
        <v>94</v>
      </c>
      <c r="AI320">
        <v>94</v>
      </c>
      <c r="AJ320">
        <v>87</v>
      </c>
      <c r="AK320">
        <v>94</v>
      </c>
      <c r="AL320">
        <v>94</v>
      </c>
      <c r="AM320">
        <v>87</v>
      </c>
      <c r="AN320">
        <v>94</v>
      </c>
      <c r="AO320">
        <v>94</v>
      </c>
      <c r="AP320">
        <f t="shared" si="4"/>
        <v>104</v>
      </c>
      <c r="AQ320">
        <v>104</v>
      </c>
      <c r="AR320">
        <v>104</v>
      </c>
      <c r="AS320">
        <v>104</v>
      </c>
      <c r="AU320" t="s">
        <v>1298</v>
      </c>
      <c r="AV320" t="s">
        <v>5658</v>
      </c>
      <c r="AW320">
        <v>229</v>
      </c>
    </row>
    <row r="321" spans="4:49" ht="13.5" customHeight="1">
      <c r="D321" t="s">
        <v>1299</v>
      </c>
      <c r="F321" t="s">
        <v>1402</v>
      </c>
      <c r="G321" s="126">
        <v>0</v>
      </c>
      <c r="H321">
        <v>87</v>
      </c>
      <c r="I321">
        <v>94</v>
      </c>
      <c r="J321">
        <v>94</v>
      </c>
      <c r="K321">
        <v>87</v>
      </c>
      <c r="L321">
        <v>94</v>
      </c>
      <c r="M321">
        <v>94</v>
      </c>
      <c r="N321">
        <v>101</v>
      </c>
      <c r="O321">
        <v>87</v>
      </c>
      <c r="P321">
        <v>94</v>
      </c>
      <c r="Q321">
        <v>94</v>
      </c>
      <c r="R321">
        <v>101</v>
      </c>
      <c r="S321">
        <v>87</v>
      </c>
      <c r="T321">
        <v>94</v>
      </c>
      <c r="U321">
        <v>94</v>
      </c>
      <c r="V321">
        <v>94</v>
      </c>
      <c r="W321">
        <v>94</v>
      </c>
      <c r="X321">
        <v>87</v>
      </c>
      <c r="Y321">
        <v>94</v>
      </c>
      <c r="Z321">
        <v>94</v>
      </c>
      <c r="AA321">
        <v>101</v>
      </c>
      <c r="AB321">
        <v>87</v>
      </c>
      <c r="AC321">
        <v>94</v>
      </c>
      <c r="AD321">
        <v>94</v>
      </c>
      <c r="AE321">
        <v>101</v>
      </c>
      <c r="AF321">
        <v>87</v>
      </c>
      <c r="AG321">
        <v>94</v>
      </c>
      <c r="AH321">
        <v>94</v>
      </c>
      <c r="AI321">
        <v>94</v>
      </c>
      <c r="AJ321">
        <v>87</v>
      </c>
      <c r="AK321">
        <v>94</v>
      </c>
      <c r="AL321">
        <v>94</v>
      </c>
      <c r="AM321">
        <v>87</v>
      </c>
      <c r="AN321">
        <v>94</v>
      </c>
      <c r="AO321">
        <v>94</v>
      </c>
      <c r="AP321">
        <f t="shared" si="4"/>
        <v>104</v>
      </c>
      <c r="AQ321">
        <v>104</v>
      </c>
      <c r="AR321">
        <v>104</v>
      </c>
      <c r="AS321">
        <v>104</v>
      </c>
      <c r="AU321" t="s">
        <v>1299</v>
      </c>
      <c r="AV321" t="s">
        <v>5658</v>
      </c>
      <c r="AW321">
        <v>230</v>
      </c>
    </row>
    <row r="322" spans="4:49" ht="13.5" customHeight="1">
      <c r="D322" t="s">
        <v>1300</v>
      </c>
      <c r="F322" t="s">
        <v>1403</v>
      </c>
      <c r="G322" s="126">
        <v>0</v>
      </c>
      <c r="H322">
        <v>298</v>
      </c>
      <c r="I322">
        <v>325</v>
      </c>
      <c r="J322">
        <v>322</v>
      </c>
      <c r="K322">
        <v>298</v>
      </c>
      <c r="L322">
        <v>325</v>
      </c>
      <c r="M322">
        <v>322</v>
      </c>
      <c r="N322">
        <v>355</v>
      </c>
      <c r="O322">
        <v>298</v>
      </c>
      <c r="P322">
        <v>325</v>
      </c>
      <c r="Q322">
        <v>322</v>
      </c>
      <c r="R322">
        <v>355</v>
      </c>
      <c r="S322">
        <v>298</v>
      </c>
      <c r="T322">
        <v>325</v>
      </c>
      <c r="U322">
        <v>322</v>
      </c>
      <c r="V322">
        <v>325</v>
      </c>
      <c r="W322">
        <v>322</v>
      </c>
      <c r="X322">
        <v>298</v>
      </c>
      <c r="Y322">
        <v>325</v>
      </c>
      <c r="Z322">
        <v>322</v>
      </c>
      <c r="AA322">
        <v>355</v>
      </c>
      <c r="AB322">
        <v>298</v>
      </c>
      <c r="AC322">
        <v>325</v>
      </c>
      <c r="AD322">
        <v>322</v>
      </c>
      <c r="AE322">
        <v>355</v>
      </c>
      <c r="AF322">
        <v>298</v>
      </c>
      <c r="AG322">
        <v>325</v>
      </c>
      <c r="AH322">
        <v>322</v>
      </c>
      <c r="AI322">
        <v>325</v>
      </c>
      <c r="AJ322">
        <v>298</v>
      </c>
      <c r="AK322">
        <v>325</v>
      </c>
      <c r="AL322">
        <v>322</v>
      </c>
      <c r="AM322">
        <v>298</v>
      </c>
      <c r="AN322">
        <v>325</v>
      </c>
      <c r="AO322">
        <v>322</v>
      </c>
      <c r="AP322">
        <f t="shared" si="4"/>
        <v>358</v>
      </c>
      <c r="AQ322">
        <v>358</v>
      </c>
      <c r="AR322">
        <v>358</v>
      </c>
      <c r="AS322">
        <v>358</v>
      </c>
      <c r="AU322" t="s">
        <v>1300</v>
      </c>
      <c r="AV322" t="s">
        <v>5658</v>
      </c>
      <c r="AW322">
        <v>231</v>
      </c>
    </row>
    <row r="323" spans="4:49" ht="13.5" customHeight="1">
      <c r="D323" t="s">
        <v>1301</v>
      </c>
      <c r="F323" t="s">
        <v>1636</v>
      </c>
      <c r="G323" s="126">
        <v>0</v>
      </c>
      <c r="H323">
        <v>298</v>
      </c>
      <c r="I323">
        <v>325</v>
      </c>
      <c r="J323">
        <v>322</v>
      </c>
      <c r="K323">
        <v>298</v>
      </c>
      <c r="L323">
        <v>325</v>
      </c>
      <c r="M323">
        <v>322</v>
      </c>
      <c r="N323">
        <v>355</v>
      </c>
      <c r="O323">
        <v>298</v>
      </c>
      <c r="P323">
        <v>325</v>
      </c>
      <c r="Q323">
        <v>322</v>
      </c>
      <c r="R323">
        <v>355</v>
      </c>
      <c r="S323">
        <v>298</v>
      </c>
      <c r="T323">
        <v>325</v>
      </c>
      <c r="U323">
        <v>322</v>
      </c>
      <c r="V323">
        <v>325</v>
      </c>
      <c r="W323">
        <v>322</v>
      </c>
      <c r="X323">
        <v>298</v>
      </c>
      <c r="Y323">
        <v>325</v>
      </c>
      <c r="Z323">
        <v>322</v>
      </c>
      <c r="AA323">
        <v>355</v>
      </c>
      <c r="AB323">
        <v>298</v>
      </c>
      <c r="AC323">
        <v>325</v>
      </c>
      <c r="AD323">
        <v>322</v>
      </c>
      <c r="AE323">
        <v>355</v>
      </c>
      <c r="AF323">
        <v>298</v>
      </c>
      <c r="AG323">
        <v>325</v>
      </c>
      <c r="AH323">
        <v>322</v>
      </c>
      <c r="AI323">
        <v>325</v>
      </c>
      <c r="AJ323">
        <v>298</v>
      </c>
      <c r="AK323">
        <v>325</v>
      </c>
      <c r="AL323">
        <v>322</v>
      </c>
      <c r="AM323">
        <v>298</v>
      </c>
      <c r="AN323">
        <v>325</v>
      </c>
      <c r="AO323">
        <v>322</v>
      </c>
      <c r="AP323">
        <f t="shared" ref="AP323:AP386" si="5">ROUNDUP(AN323*1.1,0)</f>
        <v>358</v>
      </c>
      <c r="AQ323">
        <v>358</v>
      </c>
      <c r="AR323">
        <v>358</v>
      </c>
      <c r="AS323">
        <v>358</v>
      </c>
      <c r="AU323" t="s">
        <v>1301</v>
      </c>
      <c r="AV323" t="s">
        <v>5658</v>
      </c>
      <c r="AW323">
        <v>232</v>
      </c>
    </row>
    <row r="324" spans="4:49" ht="13.5" customHeight="1">
      <c r="D324" t="s">
        <v>1302</v>
      </c>
      <c r="F324" t="s">
        <v>1404</v>
      </c>
      <c r="G324" s="126">
        <v>0</v>
      </c>
      <c r="H324">
        <v>101</v>
      </c>
      <c r="I324">
        <v>109</v>
      </c>
      <c r="J324">
        <v>108</v>
      </c>
      <c r="K324">
        <v>101</v>
      </c>
      <c r="L324">
        <v>109</v>
      </c>
      <c r="M324">
        <v>108</v>
      </c>
      <c r="N324">
        <v>118</v>
      </c>
      <c r="O324">
        <v>101</v>
      </c>
      <c r="P324">
        <v>109</v>
      </c>
      <c r="Q324">
        <v>108</v>
      </c>
      <c r="R324">
        <v>118</v>
      </c>
      <c r="S324">
        <v>101</v>
      </c>
      <c r="T324">
        <v>109</v>
      </c>
      <c r="U324">
        <v>108</v>
      </c>
      <c r="V324">
        <v>109</v>
      </c>
      <c r="W324">
        <v>108</v>
      </c>
      <c r="X324">
        <v>101</v>
      </c>
      <c r="Y324">
        <v>109</v>
      </c>
      <c r="Z324">
        <v>108</v>
      </c>
      <c r="AA324">
        <v>118</v>
      </c>
      <c r="AB324">
        <v>101</v>
      </c>
      <c r="AC324">
        <v>109</v>
      </c>
      <c r="AD324">
        <v>108</v>
      </c>
      <c r="AE324">
        <v>118</v>
      </c>
      <c r="AF324">
        <v>101</v>
      </c>
      <c r="AG324">
        <v>109</v>
      </c>
      <c r="AH324">
        <v>108</v>
      </c>
      <c r="AI324">
        <v>109</v>
      </c>
      <c r="AJ324">
        <v>101</v>
      </c>
      <c r="AK324">
        <v>109</v>
      </c>
      <c r="AL324">
        <v>108</v>
      </c>
      <c r="AM324">
        <v>101</v>
      </c>
      <c r="AN324">
        <v>109</v>
      </c>
      <c r="AO324">
        <v>108</v>
      </c>
      <c r="AP324">
        <f t="shared" si="5"/>
        <v>120</v>
      </c>
      <c r="AQ324">
        <v>120</v>
      </c>
      <c r="AR324">
        <v>120</v>
      </c>
      <c r="AS324">
        <v>120</v>
      </c>
      <c r="AU324" t="s">
        <v>1302</v>
      </c>
      <c r="AV324" t="s">
        <v>5658</v>
      </c>
      <c r="AW324">
        <v>233</v>
      </c>
    </row>
    <row r="325" spans="4:49" ht="13.5" customHeight="1">
      <c r="D325" t="s">
        <v>1303</v>
      </c>
      <c r="F325" t="s">
        <v>1404</v>
      </c>
      <c r="G325" s="126">
        <v>0</v>
      </c>
      <c r="H325">
        <v>101</v>
      </c>
      <c r="I325">
        <v>109</v>
      </c>
      <c r="J325">
        <v>108</v>
      </c>
      <c r="K325">
        <v>101</v>
      </c>
      <c r="L325">
        <v>109</v>
      </c>
      <c r="M325">
        <v>108</v>
      </c>
      <c r="N325">
        <v>118</v>
      </c>
      <c r="O325">
        <v>101</v>
      </c>
      <c r="P325">
        <v>109</v>
      </c>
      <c r="Q325">
        <v>108</v>
      </c>
      <c r="R325">
        <v>118</v>
      </c>
      <c r="S325">
        <v>101</v>
      </c>
      <c r="T325">
        <v>109</v>
      </c>
      <c r="U325">
        <v>108</v>
      </c>
      <c r="V325">
        <v>109</v>
      </c>
      <c r="W325">
        <v>108</v>
      </c>
      <c r="X325">
        <v>101</v>
      </c>
      <c r="Y325">
        <v>109</v>
      </c>
      <c r="Z325">
        <v>108</v>
      </c>
      <c r="AA325">
        <v>118</v>
      </c>
      <c r="AB325">
        <v>101</v>
      </c>
      <c r="AC325">
        <v>109</v>
      </c>
      <c r="AD325">
        <v>108</v>
      </c>
      <c r="AE325">
        <v>118</v>
      </c>
      <c r="AF325">
        <v>101</v>
      </c>
      <c r="AG325">
        <v>109</v>
      </c>
      <c r="AH325">
        <v>108</v>
      </c>
      <c r="AI325">
        <v>109</v>
      </c>
      <c r="AJ325">
        <v>101</v>
      </c>
      <c r="AK325">
        <v>109</v>
      </c>
      <c r="AL325">
        <v>108</v>
      </c>
      <c r="AM325">
        <v>101</v>
      </c>
      <c r="AN325">
        <v>109</v>
      </c>
      <c r="AO325">
        <v>108</v>
      </c>
      <c r="AP325">
        <f t="shared" si="5"/>
        <v>120</v>
      </c>
      <c r="AQ325">
        <v>120</v>
      </c>
      <c r="AR325">
        <v>120</v>
      </c>
      <c r="AS325">
        <v>120</v>
      </c>
      <c r="AU325" t="s">
        <v>1303</v>
      </c>
      <c r="AV325" t="s">
        <v>5658</v>
      </c>
      <c r="AW325">
        <v>234</v>
      </c>
    </row>
    <row r="326" spans="4:49" ht="13.5" customHeight="1">
      <c r="D326" t="s">
        <v>2015</v>
      </c>
      <c r="F326" t="s">
        <v>1401</v>
      </c>
      <c r="G326" s="126">
        <v>0</v>
      </c>
      <c r="H326">
        <v>61</v>
      </c>
      <c r="I326">
        <v>70</v>
      </c>
      <c r="J326">
        <v>68</v>
      </c>
      <c r="K326">
        <v>61</v>
      </c>
      <c r="L326">
        <v>70</v>
      </c>
      <c r="M326">
        <v>68</v>
      </c>
      <c r="N326">
        <v>81</v>
      </c>
      <c r="O326">
        <v>61</v>
      </c>
      <c r="P326">
        <v>70</v>
      </c>
      <c r="Q326">
        <v>68</v>
      </c>
      <c r="R326">
        <v>81</v>
      </c>
      <c r="S326">
        <v>61</v>
      </c>
      <c r="T326">
        <v>70</v>
      </c>
      <c r="U326">
        <v>68</v>
      </c>
      <c r="V326">
        <v>70</v>
      </c>
      <c r="W326">
        <v>68</v>
      </c>
      <c r="X326">
        <v>61</v>
      </c>
      <c r="Y326">
        <v>70</v>
      </c>
      <c r="Z326">
        <v>68</v>
      </c>
      <c r="AA326">
        <v>81</v>
      </c>
      <c r="AB326">
        <v>61</v>
      </c>
      <c r="AC326">
        <v>70</v>
      </c>
      <c r="AD326">
        <v>68</v>
      </c>
      <c r="AE326">
        <v>81</v>
      </c>
      <c r="AF326">
        <v>61</v>
      </c>
      <c r="AG326">
        <v>70</v>
      </c>
      <c r="AH326">
        <v>68</v>
      </c>
      <c r="AI326">
        <v>70</v>
      </c>
      <c r="AJ326">
        <v>61</v>
      </c>
      <c r="AK326">
        <v>70</v>
      </c>
      <c r="AL326">
        <v>68</v>
      </c>
      <c r="AM326">
        <v>61</v>
      </c>
      <c r="AN326">
        <v>70</v>
      </c>
      <c r="AO326">
        <v>68</v>
      </c>
      <c r="AP326">
        <f t="shared" si="5"/>
        <v>77</v>
      </c>
      <c r="AQ326">
        <v>77</v>
      </c>
      <c r="AR326">
        <v>77</v>
      </c>
      <c r="AS326">
        <v>77</v>
      </c>
      <c r="AU326" t="s">
        <v>2015</v>
      </c>
      <c r="AV326" t="s">
        <v>5658</v>
      </c>
      <c r="AW326">
        <v>235</v>
      </c>
    </row>
    <row r="327" spans="4:49" ht="13.5" customHeight="1">
      <c r="D327" t="s">
        <v>2016</v>
      </c>
      <c r="F327" t="s">
        <v>1401</v>
      </c>
      <c r="G327" s="126">
        <v>0</v>
      </c>
      <c r="H327">
        <v>61</v>
      </c>
      <c r="I327">
        <v>70</v>
      </c>
      <c r="J327">
        <v>68</v>
      </c>
      <c r="K327">
        <v>61</v>
      </c>
      <c r="L327">
        <v>70</v>
      </c>
      <c r="M327">
        <v>68</v>
      </c>
      <c r="N327">
        <v>81</v>
      </c>
      <c r="O327">
        <v>61</v>
      </c>
      <c r="P327">
        <v>70</v>
      </c>
      <c r="Q327">
        <v>68</v>
      </c>
      <c r="R327">
        <v>81</v>
      </c>
      <c r="S327">
        <v>61</v>
      </c>
      <c r="T327">
        <v>70</v>
      </c>
      <c r="U327">
        <v>68</v>
      </c>
      <c r="V327">
        <v>70</v>
      </c>
      <c r="W327">
        <v>68</v>
      </c>
      <c r="X327">
        <v>61</v>
      </c>
      <c r="Y327">
        <v>70</v>
      </c>
      <c r="Z327">
        <v>68</v>
      </c>
      <c r="AA327">
        <v>81</v>
      </c>
      <c r="AB327">
        <v>61</v>
      </c>
      <c r="AC327">
        <v>70</v>
      </c>
      <c r="AD327">
        <v>68</v>
      </c>
      <c r="AE327">
        <v>81</v>
      </c>
      <c r="AF327">
        <v>61</v>
      </c>
      <c r="AG327">
        <v>70</v>
      </c>
      <c r="AH327">
        <v>68</v>
      </c>
      <c r="AI327">
        <v>70</v>
      </c>
      <c r="AJ327">
        <v>61</v>
      </c>
      <c r="AK327">
        <v>70</v>
      </c>
      <c r="AL327">
        <v>68</v>
      </c>
      <c r="AM327">
        <v>61</v>
      </c>
      <c r="AN327">
        <v>70</v>
      </c>
      <c r="AO327">
        <v>68</v>
      </c>
      <c r="AP327">
        <f t="shared" si="5"/>
        <v>77</v>
      </c>
      <c r="AQ327">
        <v>77</v>
      </c>
      <c r="AR327">
        <v>77</v>
      </c>
      <c r="AS327">
        <v>77</v>
      </c>
      <c r="AU327" t="s">
        <v>2016</v>
      </c>
      <c r="AV327" t="s">
        <v>5658</v>
      </c>
      <c r="AW327">
        <v>236</v>
      </c>
    </row>
    <row r="328" spans="4:49" ht="13.5" customHeight="1">
      <c r="D328" t="s">
        <v>2017</v>
      </c>
      <c r="F328" t="s">
        <v>1402</v>
      </c>
      <c r="G328" s="126">
        <v>0</v>
      </c>
      <c r="H328">
        <v>48</v>
      </c>
      <c r="I328">
        <v>54</v>
      </c>
      <c r="J328">
        <v>54</v>
      </c>
      <c r="K328">
        <v>48</v>
      </c>
      <c r="L328">
        <v>54</v>
      </c>
      <c r="M328">
        <v>54</v>
      </c>
      <c r="N328">
        <v>62</v>
      </c>
      <c r="O328">
        <v>48</v>
      </c>
      <c r="P328">
        <v>54</v>
      </c>
      <c r="Q328">
        <v>54</v>
      </c>
      <c r="R328">
        <v>62</v>
      </c>
      <c r="S328">
        <v>48</v>
      </c>
      <c r="T328">
        <v>54</v>
      </c>
      <c r="U328">
        <v>54</v>
      </c>
      <c r="V328">
        <v>54</v>
      </c>
      <c r="W328">
        <v>54</v>
      </c>
      <c r="X328">
        <v>48</v>
      </c>
      <c r="Y328">
        <v>54</v>
      </c>
      <c r="Z328">
        <v>54</v>
      </c>
      <c r="AA328">
        <v>62</v>
      </c>
      <c r="AB328">
        <v>48</v>
      </c>
      <c r="AC328">
        <v>54</v>
      </c>
      <c r="AD328">
        <v>54</v>
      </c>
      <c r="AE328">
        <v>62</v>
      </c>
      <c r="AF328">
        <v>48</v>
      </c>
      <c r="AG328">
        <v>54</v>
      </c>
      <c r="AH328">
        <v>54</v>
      </c>
      <c r="AI328">
        <v>54</v>
      </c>
      <c r="AJ328">
        <v>48</v>
      </c>
      <c r="AK328">
        <v>54</v>
      </c>
      <c r="AL328">
        <v>54</v>
      </c>
      <c r="AM328">
        <v>48</v>
      </c>
      <c r="AN328">
        <v>54</v>
      </c>
      <c r="AO328">
        <v>54</v>
      </c>
      <c r="AP328">
        <f t="shared" si="5"/>
        <v>60</v>
      </c>
      <c r="AQ328">
        <v>60</v>
      </c>
      <c r="AR328">
        <v>60</v>
      </c>
      <c r="AS328">
        <v>60</v>
      </c>
      <c r="AU328" t="s">
        <v>2017</v>
      </c>
      <c r="AW328">
        <v>237</v>
      </c>
    </row>
    <row r="329" spans="4:49" ht="13.5" customHeight="1">
      <c r="D329" t="s">
        <v>2018</v>
      </c>
      <c r="F329" t="s">
        <v>1402</v>
      </c>
      <c r="G329" s="126">
        <v>0</v>
      </c>
      <c r="H329">
        <v>48</v>
      </c>
      <c r="I329">
        <v>54</v>
      </c>
      <c r="J329">
        <v>54</v>
      </c>
      <c r="K329">
        <v>48</v>
      </c>
      <c r="L329">
        <v>54</v>
      </c>
      <c r="M329">
        <v>54</v>
      </c>
      <c r="N329">
        <v>62</v>
      </c>
      <c r="O329">
        <v>48</v>
      </c>
      <c r="P329">
        <v>54</v>
      </c>
      <c r="Q329">
        <v>54</v>
      </c>
      <c r="R329">
        <v>62</v>
      </c>
      <c r="S329">
        <v>48</v>
      </c>
      <c r="T329">
        <v>54</v>
      </c>
      <c r="U329">
        <v>54</v>
      </c>
      <c r="V329">
        <v>54</v>
      </c>
      <c r="W329">
        <v>54</v>
      </c>
      <c r="X329">
        <v>48</v>
      </c>
      <c r="Y329">
        <v>54</v>
      </c>
      <c r="Z329">
        <v>54</v>
      </c>
      <c r="AA329">
        <v>62</v>
      </c>
      <c r="AB329">
        <v>48</v>
      </c>
      <c r="AC329">
        <v>54</v>
      </c>
      <c r="AD329">
        <v>54</v>
      </c>
      <c r="AE329">
        <v>62</v>
      </c>
      <c r="AF329">
        <v>48</v>
      </c>
      <c r="AG329">
        <v>54</v>
      </c>
      <c r="AH329">
        <v>54</v>
      </c>
      <c r="AI329">
        <v>54</v>
      </c>
      <c r="AJ329">
        <v>48</v>
      </c>
      <c r="AK329">
        <v>54</v>
      </c>
      <c r="AL329">
        <v>54</v>
      </c>
      <c r="AM329">
        <v>48</v>
      </c>
      <c r="AN329">
        <v>54</v>
      </c>
      <c r="AO329">
        <v>54</v>
      </c>
      <c r="AP329">
        <f t="shared" si="5"/>
        <v>60</v>
      </c>
      <c r="AQ329">
        <v>60</v>
      </c>
      <c r="AR329">
        <v>60</v>
      </c>
      <c r="AS329">
        <v>60</v>
      </c>
      <c r="AU329" t="s">
        <v>2018</v>
      </c>
      <c r="AV329" t="s">
        <v>5658</v>
      </c>
      <c r="AW329">
        <v>238</v>
      </c>
    </row>
    <row r="330" spans="4:49" ht="13.5" customHeight="1">
      <c r="D330" t="s">
        <v>2019</v>
      </c>
      <c r="F330" t="s">
        <v>1403</v>
      </c>
      <c r="G330" s="126">
        <v>0</v>
      </c>
      <c r="H330">
        <v>141</v>
      </c>
      <c r="I330">
        <v>168</v>
      </c>
      <c r="J330">
        <v>165</v>
      </c>
      <c r="K330">
        <v>141</v>
      </c>
      <c r="L330">
        <v>168</v>
      </c>
      <c r="M330">
        <v>165</v>
      </c>
      <c r="N330">
        <v>197</v>
      </c>
      <c r="O330">
        <v>141</v>
      </c>
      <c r="P330">
        <v>168</v>
      </c>
      <c r="Q330">
        <v>165</v>
      </c>
      <c r="R330">
        <v>197</v>
      </c>
      <c r="S330">
        <v>141</v>
      </c>
      <c r="T330">
        <v>168</v>
      </c>
      <c r="U330">
        <v>165</v>
      </c>
      <c r="V330">
        <v>168</v>
      </c>
      <c r="W330">
        <v>165</v>
      </c>
      <c r="X330">
        <v>141</v>
      </c>
      <c r="Y330">
        <v>168</v>
      </c>
      <c r="Z330">
        <v>165</v>
      </c>
      <c r="AA330">
        <v>197</v>
      </c>
      <c r="AB330">
        <v>141</v>
      </c>
      <c r="AC330">
        <v>168</v>
      </c>
      <c r="AD330">
        <v>165</v>
      </c>
      <c r="AE330">
        <v>197</v>
      </c>
      <c r="AF330">
        <v>141</v>
      </c>
      <c r="AG330">
        <v>168</v>
      </c>
      <c r="AH330">
        <v>165</v>
      </c>
      <c r="AI330">
        <v>168</v>
      </c>
      <c r="AJ330">
        <v>141</v>
      </c>
      <c r="AK330">
        <v>168</v>
      </c>
      <c r="AL330">
        <v>165</v>
      </c>
      <c r="AM330">
        <v>141</v>
      </c>
      <c r="AN330">
        <v>168</v>
      </c>
      <c r="AO330">
        <v>165</v>
      </c>
      <c r="AP330">
        <f t="shared" si="5"/>
        <v>185</v>
      </c>
      <c r="AQ330">
        <v>185</v>
      </c>
      <c r="AR330">
        <v>185</v>
      </c>
      <c r="AS330">
        <v>185</v>
      </c>
      <c r="AU330" t="s">
        <v>2019</v>
      </c>
      <c r="AV330" t="s">
        <v>5658</v>
      </c>
      <c r="AW330">
        <v>239</v>
      </c>
    </row>
    <row r="331" spans="4:49" ht="13.5" customHeight="1">
      <c r="D331" t="s">
        <v>2020</v>
      </c>
      <c r="F331" t="s">
        <v>1636</v>
      </c>
      <c r="G331" s="126">
        <v>0</v>
      </c>
      <c r="H331">
        <v>141</v>
      </c>
      <c r="I331">
        <v>168</v>
      </c>
      <c r="J331">
        <v>165</v>
      </c>
      <c r="K331">
        <v>141</v>
      </c>
      <c r="L331">
        <v>168</v>
      </c>
      <c r="M331">
        <v>165</v>
      </c>
      <c r="N331">
        <v>197</v>
      </c>
      <c r="O331">
        <v>141</v>
      </c>
      <c r="P331">
        <v>168</v>
      </c>
      <c r="Q331">
        <v>165</v>
      </c>
      <c r="R331">
        <v>197</v>
      </c>
      <c r="S331">
        <v>141</v>
      </c>
      <c r="T331">
        <v>168</v>
      </c>
      <c r="U331">
        <v>165</v>
      </c>
      <c r="V331">
        <v>168</v>
      </c>
      <c r="W331">
        <v>165</v>
      </c>
      <c r="X331">
        <v>141</v>
      </c>
      <c r="Y331">
        <v>168</v>
      </c>
      <c r="Z331">
        <v>165</v>
      </c>
      <c r="AA331">
        <v>197</v>
      </c>
      <c r="AB331">
        <v>141</v>
      </c>
      <c r="AC331">
        <v>168</v>
      </c>
      <c r="AD331">
        <v>165</v>
      </c>
      <c r="AE331">
        <v>197</v>
      </c>
      <c r="AF331">
        <v>141</v>
      </c>
      <c r="AG331">
        <v>168</v>
      </c>
      <c r="AH331">
        <v>165</v>
      </c>
      <c r="AI331">
        <v>168</v>
      </c>
      <c r="AJ331">
        <v>141</v>
      </c>
      <c r="AK331">
        <v>168</v>
      </c>
      <c r="AL331">
        <v>165</v>
      </c>
      <c r="AM331">
        <v>141</v>
      </c>
      <c r="AN331">
        <v>168</v>
      </c>
      <c r="AO331">
        <v>165</v>
      </c>
      <c r="AP331">
        <f t="shared" si="5"/>
        <v>185</v>
      </c>
      <c r="AQ331">
        <v>185</v>
      </c>
      <c r="AR331">
        <v>185</v>
      </c>
      <c r="AS331">
        <v>185</v>
      </c>
      <c r="AU331" t="s">
        <v>2020</v>
      </c>
      <c r="AV331" t="s">
        <v>5658</v>
      </c>
      <c r="AW331">
        <v>240</v>
      </c>
    </row>
    <row r="332" spans="4:49" ht="13.5" customHeight="1">
      <c r="D332" t="s">
        <v>2021</v>
      </c>
      <c r="F332" t="s">
        <v>1404</v>
      </c>
      <c r="G332" s="126">
        <v>0</v>
      </c>
      <c r="H332">
        <v>54</v>
      </c>
      <c r="I332">
        <v>62</v>
      </c>
      <c r="J332">
        <v>61</v>
      </c>
      <c r="K332">
        <v>54</v>
      </c>
      <c r="L332">
        <v>62</v>
      </c>
      <c r="M332">
        <v>61</v>
      </c>
      <c r="N332">
        <v>71</v>
      </c>
      <c r="O332">
        <v>54</v>
      </c>
      <c r="P332">
        <v>62</v>
      </c>
      <c r="Q332">
        <v>61</v>
      </c>
      <c r="R332">
        <v>71</v>
      </c>
      <c r="S332">
        <v>54</v>
      </c>
      <c r="T332">
        <v>62</v>
      </c>
      <c r="U332">
        <v>61</v>
      </c>
      <c r="V332">
        <v>62</v>
      </c>
      <c r="W332">
        <v>61</v>
      </c>
      <c r="X332">
        <v>54</v>
      </c>
      <c r="Y332">
        <v>62</v>
      </c>
      <c r="Z332">
        <v>61</v>
      </c>
      <c r="AA332">
        <v>71</v>
      </c>
      <c r="AB332">
        <v>54</v>
      </c>
      <c r="AC332">
        <v>62</v>
      </c>
      <c r="AD332">
        <v>61</v>
      </c>
      <c r="AE332">
        <v>71</v>
      </c>
      <c r="AF332">
        <v>54</v>
      </c>
      <c r="AG332">
        <v>62</v>
      </c>
      <c r="AH332">
        <v>61</v>
      </c>
      <c r="AI332">
        <v>62</v>
      </c>
      <c r="AJ332">
        <v>54</v>
      </c>
      <c r="AK332">
        <v>62</v>
      </c>
      <c r="AL332">
        <v>61</v>
      </c>
      <c r="AM332">
        <v>54</v>
      </c>
      <c r="AN332">
        <v>62</v>
      </c>
      <c r="AO332">
        <v>61</v>
      </c>
      <c r="AP332">
        <f t="shared" si="5"/>
        <v>69</v>
      </c>
      <c r="AQ332">
        <v>69</v>
      </c>
      <c r="AR332">
        <v>69</v>
      </c>
      <c r="AS332">
        <v>69</v>
      </c>
      <c r="AU332" t="s">
        <v>2021</v>
      </c>
      <c r="AV332" t="s">
        <v>5658</v>
      </c>
      <c r="AW332">
        <v>241</v>
      </c>
    </row>
    <row r="333" spans="4:49" ht="13.5" customHeight="1">
      <c r="D333" t="s">
        <v>2022</v>
      </c>
      <c r="F333" t="s">
        <v>1404</v>
      </c>
      <c r="G333" s="126">
        <v>0</v>
      </c>
      <c r="H333">
        <v>54</v>
      </c>
      <c r="I333">
        <v>62</v>
      </c>
      <c r="J333">
        <v>61</v>
      </c>
      <c r="K333">
        <v>54</v>
      </c>
      <c r="L333">
        <v>62</v>
      </c>
      <c r="M333">
        <v>61</v>
      </c>
      <c r="N333">
        <v>71</v>
      </c>
      <c r="O333">
        <v>54</v>
      </c>
      <c r="P333">
        <v>62</v>
      </c>
      <c r="Q333">
        <v>61</v>
      </c>
      <c r="R333">
        <v>71</v>
      </c>
      <c r="S333">
        <v>54</v>
      </c>
      <c r="T333">
        <v>62</v>
      </c>
      <c r="U333">
        <v>61</v>
      </c>
      <c r="V333">
        <v>62</v>
      </c>
      <c r="W333">
        <v>61</v>
      </c>
      <c r="X333">
        <v>54</v>
      </c>
      <c r="Y333">
        <v>62</v>
      </c>
      <c r="Z333">
        <v>61</v>
      </c>
      <c r="AA333">
        <v>71</v>
      </c>
      <c r="AB333">
        <v>54</v>
      </c>
      <c r="AC333">
        <v>62</v>
      </c>
      <c r="AD333">
        <v>61</v>
      </c>
      <c r="AE333">
        <v>71</v>
      </c>
      <c r="AF333">
        <v>54</v>
      </c>
      <c r="AG333">
        <v>62</v>
      </c>
      <c r="AH333">
        <v>61</v>
      </c>
      <c r="AI333">
        <v>62</v>
      </c>
      <c r="AJ333">
        <v>54</v>
      </c>
      <c r="AK333">
        <v>62</v>
      </c>
      <c r="AL333">
        <v>61</v>
      </c>
      <c r="AM333">
        <v>54</v>
      </c>
      <c r="AN333">
        <v>62</v>
      </c>
      <c r="AO333">
        <v>61</v>
      </c>
      <c r="AP333">
        <f t="shared" si="5"/>
        <v>69</v>
      </c>
      <c r="AQ333">
        <v>69</v>
      </c>
      <c r="AR333">
        <v>69</v>
      </c>
      <c r="AS333">
        <v>69</v>
      </c>
      <c r="AU333" t="s">
        <v>2022</v>
      </c>
      <c r="AV333" t="s">
        <v>5658</v>
      </c>
      <c r="AW333">
        <v>242</v>
      </c>
    </row>
    <row r="334" spans="4:49" ht="13.5" customHeight="1">
      <c r="D334" t="s">
        <v>1304</v>
      </c>
      <c r="F334" t="s">
        <v>4083</v>
      </c>
      <c r="G334" s="126">
        <v>0</v>
      </c>
      <c r="H334">
        <v>101</v>
      </c>
      <c r="I334">
        <v>105</v>
      </c>
      <c r="J334">
        <v>108</v>
      </c>
      <c r="K334">
        <v>101</v>
      </c>
      <c r="L334">
        <v>105</v>
      </c>
      <c r="M334">
        <v>108</v>
      </c>
      <c r="N334">
        <v>93</v>
      </c>
      <c r="O334">
        <v>101</v>
      </c>
      <c r="P334">
        <v>105</v>
      </c>
      <c r="Q334">
        <v>108</v>
      </c>
      <c r="R334">
        <v>93</v>
      </c>
      <c r="S334">
        <v>101</v>
      </c>
      <c r="T334">
        <v>105</v>
      </c>
      <c r="U334">
        <v>108</v>
      </c>
      <c r="V334">
        <v>105</v>
      </c>
      <c r="W334">
        <v>108</v>
      </c>
      <c r="X334">
        <v>101</v>
      </c>
      <c r="Y334">
        <v>105</v>
      </c>
      <c r="Z334">
        <v>108</v>
      </c>
      <c r="AA334">
        <v>93</v>
      </c>
      <c r="AB334">
        <v>101</v>
      </c>
      <c r="AC334">
        <v>105</v>
      </c>
      <c r="AD334">
        <v>108</v>
      </c>
      <c r="AE334">
        <v>93</v>
      </c>
      <c r="AF334">
        <v>101</v>
      </c>
      <c r="AG334">
        <v>105</v>
      </c>
      <c r="AH334">
        <v>108</v>
      </c>
      <c r="AI334">
        <v>105</v>
      </c>
      <c r="AJ334">
        <v>101</v>
      </c>
      <c r="AK334">
        <v>105</v>
      </c>
      <c r="AL334">
        <v>108</v>
      </c>
      <c r="AM334">
        <v>101</v>
      </c>
      <c r="AN334">
        <v>105</v>
      </c>
      <c r="AO334">
        <v>108</v>
      </c>
      <c r="AP334">
        <f t="shared" si="5"/>
        <v>116</v>
      </c>
      <c r="AQ334">
        <v>116</v>
      </c>
      <c r="AR334">
        <v>116</v>
      </c>
      <c r="AS334">
        <v>116</v>
      </c>
      <c r="AU334" t="s">
        <v>1304</v>
      </c>
      <c r="AV334" t="s">
        <v>5658</v>
      </c>
      <c r="AW334">
        <v>243</v>
      </c>
    </row>
    <row r="335" spans="4:49" ht="13.5" customHeight="1">
      <c r="D335" t="s">
        <v>1305</v>
      </c>
      <c r="F335" t="s">
        <v>4084</v>
      </c>
      <c r="G335" s="126">
        <v>0</v>
      </c>
      <c r="H335">
        <v>101</v>
      </c>
      <c r="I335">
        <v>105</v>
      </c>
      <c r="J335">
        <v>108</v>
      </c>
      <c r="K335">
        <v>101</v>
      </c>
      <c r="L335">
        <v>105</v>
      </c>
      <c r="M335">
        <v>108</v>
      </c>
      <c r="N335">
        <v>93</v>
      </c>
      <c r="O335">
        <v>101</v>
      </c>
      <c r="P335">
        <v>105</v>
      </c>
      <c r="Q335">
        <v>108</v>
      </c>
      <c r="R335">
        <v>93</v>
      </c>
      <c r="S335">
        <v>101</v>
      </c>
      <c r="T335">
        <v>105</v>
      </c>
      <c r="U335">
        <v>108</v>
      </c>
      <c r="V335">
        <v>105</v>
      </c>
      <c r="W335">
        <v>108</v>
      </c>
      <c r="X335">
        <v>101</v>
      </c>
      <c r="Y335">
        <v>105</v>
      </c>
      <c r="Z335">
        <v>108</v>
      </c>
      <c r="AA335">
        <v>93</v>
      </c>
      <c r="AB335">
        <v>101</v>
      </c>
      <c r="AC335">
        <v>105</v>
      </c>
      <c r="AD335">
        <v>108</v>
      </c>
      <c r="AE335">
        <v>93</v>
      </c>
      <c r="AF335">
        <v>101</v>
      </c>
      <c r="AG335">
        <v>105</v>
      </c>
      <c r="AH335">
        <v>108</v>
      </c>
      <c r="AI335">
        <v>105</v>
      </c>
      <c r="AJ335">
        <v>101</v>
      </c>
      <c r="AK335">
        <v>105</v>
      </c>
      <c r="AL335">
        <v>108</v>
      </c>
      <c r="AM335">
        <v>101</v>
      </c>
      <c r="AN335">
        <v>105</v>
      </c>
      <c r="AO335">
        <v>108</v>
      </c>
      <c r="AP335">
        <f t="shared" si="5"/>
        <v>116</v>
      </c>
      <c r="AQ335">
        <v>116</v>
      </c>
      <c r="AR335">
        <v>116</v>
      </c>
      <c r="AS335">
        <v>116</v>
      </c>
      <c r="AU335" t="s">
        <v>1305</v>
      </c>
      <c r="AV335" t="s">
        <v>5658</v>
      </c>
      <c r="AW335">
        <v>244</v>
      </c>
    </row>
    <row r="336" spans="4:49" ht="13.5" customHeight="1">
      <c r="D336" t="s">
        <v>1306</v>
      </c>
      <c r="F336" t="s">
        <v>4087</v>
      </c>
      <c r="G336" s="126">
        <v>0</v>
      </c>
      <c r="H336">
        <v>80</v>
      </c>
      <c r="I336">
        <v>83</v>
      </c>
      <c r="J336">
        <v>85</v>
      </c>
      <c r="K336">
        <v>80</v>
      </c>
      <c r="L336">
        <v>83</v>
      </c>
      <c r="M336">
        <v>85</v>
      </c>
      <c r="N336">
        <v>74</v>
      </c>
      <c r="O336">
        <v>80</v>
      </c>
      <c r="P336">
        <v>83</v>
      </c>
      <c r="Q336">
        <v>85</v>
      </c>
      <c r="R336">
        <v>74</v>
      </c>
      <c r="S336">
        <v>80</v>
      </c>
      <c r="T336">
        <v>83</v>
      </c>
      <c r="U336">
        <v>85</v>
      </c>
      <c r="V336">
        <v>83</v>
      </c>
      <c r="W336">
        <v>85</v>
      </c>
      <c r="X336">
        <v>80</v>
      </c>
      <c r="Y336">
        <v>83</v>
      </c>
      <c r="Z336">
        <v>85</v>
      </c>
      <c r="AA336">
        <v>74</v>
      </c>
      <c r="AB336">
        <v>80</v>
      </c>
      <c r="AC336">
        <v>83</v>
      </c>
      <c r="AD336">
        <v>85</v>
      </c>
      <c r="AE336">
        <v>74</v>
      </c>
      <c r="AF336">
        <v>80</v>
      </c>
      <c r="AG336">
        <v>83</v>
      </c>
      <c r="AH336">
        <v>85</v>
      </c>
      <c r="AI336">
        <v>83</v>
      </c>
      <c r="AJ336">
        <v>80</v>
      </c>
      <c r="AK336">
        <v>83</v>
      </c>
      <c r="AL336">
        <v>85</v>
      </c>
      <c r="AM336">
        <v>80</v>
      </c>
      <c r="AN336">
        <v>83</v>
      </c>
      <c r="AO336">
        <v>85</v>
      </c>
      <c r="AP336">
        <f t="shared" si="5"/>
        <v>92</v>
      </c>
      <c r="AQ336">
        <v>92</v>
      </c>
      <c r="AR336">
        <v>92</v>
      </c>
      <c r="AS336">
        <v>92</v>
      </c>
      <c r="AU336" t="s">
        <v>1306</v>
      </c>
      <c r="AW336">
        <v>245</v>
      </c>
    </row>
    <row r="337" spans="4:49" ht="13.5" customHeight="1">
      <c r="D337" t="s">
        <v>1307</v>
      </c>
      <c r="F337" t="s">
        <v>4087</v>
      </c>
      <c r="G337" s="126">
        <v>0</v>
      </c>
      <c r="H337">
        <v>80</v>
      </c>
      <c r="I337">
        <v>83</v>
      </c>
      <c r="J337">
        <v>85</v>
      </c>
      <c r="K337">
        <v>80</v>
      </c>
      <c r="L337">
        <v>83</v>
      </c>
      <c r="M337">
        <v>85</v>
      </c>
      <c r="N337">
        <v>74</v>
      </c>
      <c r="O337">
        <v>80</v>
      </c>
      <c r="P337">
        <v>83</v>
      </c>
      <c r="Q337">
        <v>85</v>
      </c>
      <c r="R337">
        <v>74</v>
      </c>
      <c r="S337">
        <v>80</v>
      </c>
      <c r="T337">
        <v>83</v>
      </c>
      <c r="U337">
        <v>85</v>
      </c>
      <c r="V337">
        <v>83</v>
      </c>
      <c r="W337">
        <v>85</v>
      </c>
      <c r="X337">
        <v>80</v>
      </c>
      <c r="Y337">
        <v>83</v>
      </c>
      <c r="Z337">
        <v>85</v>
      </c>
      <c r="AA337">
        <v>74</v>
      </c>
      <c r="AB337">
        <v>80</v>
      </c>
      <c r="AC337">
        <v>83</v>
      </c>
      <c r="AD337">
        <v>85</v>
      </c>
      <c r="AE337">
        <v>74</v>
      </c>
      <c r="AF337">
        <v>80</v>
      </c>
      <c r="AG337">
        <v>83</v>
      </c>
      <c r="AH337">
        <v>85</v>
      </c>
      <c r="AI337">
        <v>83</v>
      </c>
      <c r="AJ337">
        <v>80</v>
      </c>
      <c r="AK337">
        <v>83</v>
      </c>
      <c r="AL337">
        <v>85</v>
      </c>
      <c r="AM337">
        <v>80</v>
      </c>
      <c r="AN337">
        <v>83</v>
      </c>
      <c r="AO337">
        <v>85</v>
      </c>
      <c r="AP337">
        <f t="shared" si="5"/>
        <v>92</v>
      </c>
      <c r="AQ337">
        <v>92</v>
      </c>
      <c r="AR337">
        <v>92</v>
      </c>
      <c r="AS337">
        <v>92</v>
      </c>
      <c r="AU337" t="s">
        <v>1307</v>
      </c>
      <c r="AV337" t="s">
        <v>5658</v>
      </c>
      <c r="AW337">
        <v>246</v>
      </c>
    </row>
    <row r="338" spans="4:49" ht="13.5" customHeight="1">
      <c r="D338" t="s">
        <v>1308</v>
      </c>
      <c r="F338" t="s">
        <v>4088</v>
      </c>
      <c r="G338" s="126">
        <v>0</v>
      </c>
      <c r="H338">
        <v>222</v>
      </c>
      <c r="I338">
        <v>235</v>
      </c>
      <c r="J338">
        <v>242</v>
      </c>
      <c r="K338">
        <v>222</v>
      </c>
      <c r="L338">
        <v>235</v>
      </c>
      <c r="M338">
        <v>242</v>
      </c>
      <c r="N338">
        <v>201</v>
      </c>
      <c r="O338">
        <v>222</v>
      </c>
      <c r="P338">
        <v>235</v>
      </c>
      <c r="Q338">
        <v>242</v>
      </c>
      <c r="R338">
        <v>201</v>
      </c>
      <c r="S338">
        <v>222</v>
      </c>
      <c r="T338">
        <v>235</v>
      </c>
      <c r="U338">
        <v>242</v>
      </c>
      <c r="V338">
        <v>235</v>
      </c>
      <c r="W338">
        <v>242</v>
      </c>
      <c r="X338">
        <v>222</v>
      </c>
      <c r="Y338">
        <v>235</v>
      </c>
      <c r="Z338">
        <v>242</v>
      </c>
      <c r="AA338">
        <v>201</v>
      </c>
      <c r="AB338">
        <v>222</v>
      </c>
      <c r="AC338">
        <v>235</v>
      </c>
      <c r="AD338">
        <v>242</v>
      </c>
      <c r="AE338">
        <v>201</v>
      </c>
      <c r="AF338">
        <v>222</v>
      </c>
      <c r="AG338">
        <v>235</v>
      </c>
      <c r="AH338">
        <v>242</v>
      </c>
      <c r="AI338">
        <v>235</v>
      </c>
      <c r="AJ338">
        <v>222</v>
      </c>
      <c r="AK338">
        <v>235</v>
      </c>
      <c r="AL338">
        <v>242</v>
      </c>
      <c r="AM338">
        <v>222</v>
      </c>
      <c r="AN338">
        <v>235</v>
      </c>
      <c r="AO338">
        <v>242</v>
      </c>
      <c r="AP338">
        <f t="shared" si="5"/>
        <v>259</v>
      </c>
      <c r="AQ338">
        <v>259</v>
      </c>
      <c r="AR338">
        <v>259</v>
      </c>
      <c r="AS338">
        <v>259</v>
      </c>
      <c r="AU338" t="s">
        <v>1308</v>
      </c>
      <c r="AV338" t="s">
        <v>5658</v>
      </c>
      <c r="AW338">
        <v>247</v>
      </c>
    </row>
    <row r="339" spans="4:49" ht="13.5" customHeight="1">
      <c r="D339" t="s">
        <v>1309</v>
      </c>
      <c r="F339" t="s">
        <v>4088</v>
      </c>
      <c r="G339" s="126">
        <v>0</v>
      </c>
      <c r="H339">
        <v>222</v>
      </c>
      <c r="I339">
        <v>235</v>
      </c>
      <c r="J339">
        <v>242</v>
      </c>
      <c r="K339">
        <v>222</v>
      </c>
      <c r="L339">
        <v>235</v>
      </c>
      <c r="M339">
        <v>242</v>
      </c>
      <c r="N339">
        <v>201</v>
      </c>
      <c r="O339">
        <v>222</v>
      </c>
      <c r="P339">
        <v>235</v>
      </c>
      <c r="Q339">
        <v>242</v>
      </c>
      <c r="R339">
        <v>201</v>
      </c>
      <c r="S339">
        <v>222</v>
      </c>
      <c r="T339">
        <v>235</v>
      </c>
      <c r="U339">
        <v>242</v>
      </c>
      <c r="V339">
        <v>235</v>
      </c>
      <c r="W339">
        <v>242</v>
      </c>
      <c r="X339">
        <v>222</v>
      </c>
      <c r="Y339">
        <v>235</v>
      </c>
      <c r="Z339">
        <v>242</v>
      </c>
      <c r="AA339">
        <v>201</v>
      </c>
      <c r="AB339">
        <v>222</v>
      </c>
      <c r="AC339">
        <v>235</v>
      </c>
      <c r="AD339">
        <v>242</v>
      </c>
      <c r="AE339">
        <v>201</v>
      </c>
      <c r="AF339">
        <v>222</v>
      </c>
      <c r="AG339">
        <v>235</v>
      </c>
      <c r="AH339">
        <v>242</v>
      </c>
      <c r="AI339">
        <v>235</v>
      </c>
      <c r="AJ339">
        <v>222</v>
      </c>
      <c r="AK339">
        <v>235</v>
      </c>
      <c r="AL339">
        <v>242</v>
      </c>
      <c r="AM339">
        <v>222</v>
      </c>
      <c r="AN339">
        <v>235</v>
      </c>
      <c r="AO339">
        <v>242</v>
      </c>
      <c r="AP339">
        <f t="shared" si="5"/>
        <v>259</v>
      </c>
      <c r="AQ339">
        <v>259</v>
      </c>
      <c r="AR339">
        <v>259</v>
      </c>
      <c r="AS339">
        <v>259</v>
      </c>
      <c r="AU339" t="s">
        <v>1309</v>
      </c>
      <c r="AV339" t="s">
        <v>5658</v>
      </c>
      <c r="AW339">
        <v>248</v>
      </c>
    </row>
    <row r="340" spans="4:49" ht="13.5" customHeight="1">
      <c r="D340" t="s">
        <v>1310</v>
      </c>
      <c r="F340" t="s">
        <v>4091</v>
      </c>
      <c r="G340" s="126">
        <v>0</v>
      </c>
      <c r="H340">
        <v>90</v>
      </c>
      <c r="I340">
        <v>94</v>
      </c>
      <c r="J340">
        <v>96</v>
      </c>
      <c r="K340">
        <v>90</v>
      </c>
      <c r="L340">
        <v>94</v>
      </c>
      <c r="M340">
        <v>96</v>
      </c>
      <c r="N340">
        <v>84</v>
      </c>
      <c r="O340">
        <v>90</v>
      </c>
      <c r="P340">
        <v>94</v>
      </c>
      <c r="Q340">
        <v>96</v>
      </c>
      <c r="R340">
        <v>84</v>
      </c>
      <c r="S340">
        <v>90</v>
      </c>
      <c r="T340">
        <v>94</v>
      </c>
      <c r="U340">
        <v>96</v>
      </c>
      <c r="V340">
        <v>94</v>
      </c>
      <c r="W340">
        <v>96</v>
      </c>
      <c r="X340">
        <v>90</v>
      </c>
      <c r="Y340">
        <v>94</v>
      </c>
      <c r="Z340">
        <v>96</v>
      </c>
      <c r="AA340">
        <v>84</v>
      </c>
      <c r="AB340">
        <v>90</v>
      </c>
      <c r="AC340">
        <v>94</v>
      </c>
      <c r="AD340">
        <v>96</v>
      </c>
      <c r="AE340">
        <v>84</v>
      </c>
      <c r="AF340">
        <v>90</v>
      </c>
      <c r="AG340">
        <v>94</v>
      </c>
      <c r="AH340">
        <v>96</v>
      </c>
      <c r="AI340">
        <v>94</v>
      </c>
      <c r="AJ340">
        <v>90</v>
      </c>
      <c r="AK340">
        <v>94</v>
      </c>
      <c r="AL340">
        <v>96</v>
      </c>
      <c r="AM340">
        <v>90</v>
      </c>
      <c r="AN340">
        <v>94</v>
      </c>
      <c r="AO340">
        <v>96</v>
      </c>
      <c r="AP340">
        <f t="shared" si="5"/>
        <v>104</v>
      </c>
      <c r="AQ340">
        <v>104</v>
      </c>
      <c r="AR340">
        <v>104</v>
      </c>
      <c r="AS340">
        <v>104</v>
      </c>
      <c r="AU340" t="s">
        <v>1310</v>
      </c>
      <c r="AV340" t="s">
        <v>5658</v>
      </c>
      <c r="AW340">
        <v>249</v>
      </c>
    </row>
    <row r="341" spans="4:49" ht="13.5" customHeight="1">
      <c r="D341" t="s">
        <v>1311</v>
      </c>
      <c r="F341" t="s">
        <v>4091</v>
      </c>
      <c r="G341" s="126">
        <v>0</v>
      </c>
      <c r="H341">
        <v>90</v>
      </c>
      <c r="I341">
        <v>94</v>
      </c>
      <c r="J341">
        <v>96</v>
      </c>
      <c r="K341">
        <v>90</v>
      </c>
      <c r="L341">
        <v>94</v>
      </c>
      <c r="M341">
        <v>96</v>
      </c>
      <c r="N341">
        <v>84</v>
      </c>
      <c r="O341">
        <v>90</v>
      </c>
      <c r="P341">
        <v>94</v>
      </c>
      <c r="Q341">
        <v>96</v>
      </c>
      <c r="R341">
        <v>84</v>
      </c>
      <c r="S341">
        <v>90</v>
      </c>
      <c r="T341">
        <v>94</v>
      </c>
      <c r="U341">
        <v>96</v>
      </c>
      <c r="V341">
        <v>94</v>
      </c>
      <c r="W341">
        <v>96</v>
      </c>
      <c r="X341">
        <v>90</v>
      </c>
      <c r="Y341">
        <v>94</v>
      </c>
      <c r="Z341">
        <v>96</v>
      </c>
      <c r="AA341">
        <v>84</v>
      </c>
      <c r="AB341">
        <v>90</v>
      </c>
      <c r="AC341">
        <v>94</v>
      </c>
      <c r="AD341">
        <v>96</v>
      </c>
      <c r="AE341">
        <v>84</v>
      </c>
      <c r="AF341">
        <v>90</v>
      </c>
      <c r="AG341">
        <v>94</v>
      </c>
      <c r="AH341">
        <v>96</v>
      </c>
      <c r="AI341">
        <v>94</v>
      </c>
      <c r="AJ341">
        <v>90</v>
      </c>
      <c r="AK341">
        <v>94</v>
      </c>
      <c r="AL341">
        <v>96</v>
      </c>
      <c r="AM341">
        <v>90</v>
      </c>
      <c r="AN341">
        <v>94</v>
      </c>
      <c r="AO341">
        <v>96</v>
      </c>
      <c r="AP341">
        <f t="shared" si="5"/>
        <v>104</v>
      </c>
      <c r="AQ341">
        <v>104</v>
      </c>
      <c r="AR341">
        <v>104</v>
      </c>
      <c r="AS341">
        <v>104</v>
      </c>
      <c r="AU341" t="s">
        <v>1311</v>
      </c>
      <c r="AV341" t="s">
        <v>5658</v>
      </c>
      <c r="AW341">
        <v>250</v>
      </c>
    </row>
    <row r="342" spans="4:49" ht="13.5" customHeight="1">
      <c r="D342" t="s">
        <v>1312</v>
      </c>
      <c r="F342" t="s">
        <v>4085</v>
      </c>
      <c r="G342" s="126">
        <v>0</v>
      </c>
      <c r="H342">
        <v>96</v>
      </c>
      <c r="I342">
        <v>98</v>
      </c>
      <c r="J342">
        <v>105</v>
      </c>
      <c r="K342">
        <v>96</v>
      </c>
      <c r="L342">
        <v>98</v>
      </c>
      <c r="M342">
        <v>105</v>
      </c>
      <c r="N342">
        <v>87</v>
      </c>
      <c r="O342">
        <v>96</v>
      </c>
      <c r="P342">
        <v>98</v>
      </c>
      <c r="Q342">
        <v>105</v>
      </c>
      <c r="R342">
        <v>87</v>
      </c>
      <c r="S342">
        <v>96</v>
      </c>
      <c r="T342">
        <v>98</v>
      </c>
      <c r="U342">
        <v>105</v>
      </c>
      <c r="V342">
        <v>98</v>
      </c>
      <c r="W342">
        <v>105</v>
      </c>
      <c r="X342">
        <v>96</v>
      </c>
      <c r="Y342">
        <v>98</v>
      </c>
      <c r="Z342">
        <v>105</v>
      </c>
      <c r="AA342">
        <v>87</v>
      </c>
      <c r="AB342">
        <v>96</v>
      </c>
      <c r="AC342">
        <v>98</v>
      </c>
      <c r="AD342">
        <v>105</v>
      </c>
      <c r="AE342">
        <v>87</v>
      </c>
      <c r="AF342">
        <v>96</v>
      </c>
      <c r="AG342">
        <v>98</v>
      </c>
      <c r="AH342">
        <v>105</v>
      </c>
      <c r="AI342">
        <v>98</v>
      </c>
      <c r="AJ342">
        <v>96</v>
      </c>
      <c r="AK342">
        <v>98</v>
      </c>
      <c r="AL342">
        <v>105</v>
      </c>
      <c r="AM342">
        <v>96</v>
      </c>
      <c r="AN342">
        <v>98</v>
      </c>
      <c r="AO342">
        <v>105</v>
      </c>
      <c r="AP342">
        <f t="shared" si="5"/>
        <v>108</v>
      </c>
      <c r="AQ342">
        <v>108</v>
      </c>
      <c r="AR342">
        <v>108</v>
      </c>
      <c r="AS342">
        <v>108</v>
      </c>
      <c r="AU342" t="s">
        <v>1312</v>
      </c>
      <c r="AV342" t="s">
        <v>5658</v>
      </c>
      <c r="AW342">
        <v>252</v>
      </c>
    </row>
    <row r="343" spans="4:49" ht="13.5" customHeight="1">
      <c r="D343" t="s">
        <v>1313</v>
      </c>
      <c r="F343" t="s">
        <v>4085</v>
      </c>
      <c r="G343" s="126">
        <v>0</v>
      </c>
      <c r="H343">
        <v>96</v>
      </c>
      <c r="I343">
        <v>98</v>
      </c>
      <c r="J343">
        <v>105</v>
      </c>
      <c r="K343">
        <v>96</v>
      </c>
      <c r="L343">
        <v>98</v>
      </c>
      <c r="M343">
        <v>105</v>
      </c>
      <c r="N343">
        <v>87</v>
      </c>
      <c r="O343">
        <v>96</v>
      </c>
      <c r="P343">
        <v>98</v>
      </c>
      <c r="Q343">
        <v>105</v>
      </c>
      <c r="R343">
        <v>87</v>
      </c>
      <c r="S343">
        <v>96</v>
      </c>
      <c r="T343">
        <v>98</v>
      </c>
      <c r="U343">
        <v>105</v>
      </c>
      <c r="V343">
        <v>98</v>
      </c>
      <c r="W343">
        <v>105</v>
      </c>
      <c r="X343">
        <v>96</v>
      </c>
      <c r="Y343">
        <v>98</v>
      </c>
      <c r="Z343">
        <v>105</v>
      </c>
      <c r="AA343">
        <v>87</v>
      </c>
      <c r="AB343">
        <v>96</v>
      </c>
      <c r="AC343">
        <v>98</v>
      </c>
      <c r="AD343">
        <v>105</v>
      </c>
      <c r="AE343">
        <v>87</v>
      </c>
      <c r="AF343">
        <v>96</v>
      </c>
      <c r="AG343">
        <v>98</v>
      </c>
      <c r="AH343">
        <v>105</v>
      </c>
      <c r="AI343">
        <v>98</v>
      </c>
      <c r="AJ343">
        <v>96</v>
      </c>
      <c r="AK343">
        <v>98</v>
      </c>
      <c r="AL343">
        <v>105</v>
      </c>
      <c r="AM343">
        <v>96</v>
      </c>
      <c r="AN343">
        <v>98</v>
      </c>
      <c r="AO343">
        <v>105</v>
      </c>
      <c r="AP343">
        <f t="shared" si="5"/>
        <v>108</v>
      </c>
      <c r="AQ343">
        <v>108</v>
      </c>
      <c r="AR343">
        <v>108</v>
      </c>
      <c r="AS343">
        <v>108</v>
      </c>
      <c r="AU343" t="s">
        <v>1313</v>
      </c>
      <c r="AV343" t="s">
        <v>5658</v>
      </c>
      <c r="AW343">
        <v>253</v>
      </c>
    </row>
    <row r="344" spans="4:49" ht="13.5" customHeight="1">
      <c r="D344" t="s">
        <v>1314</v>
      </c>
      <c r="F344" t="s">
        <v>4086</v>
      </c>
      <c r="G344" s="126">
        <v>0</v>
      </c>
      <c r="H344">
        <v>77</v>
      </c>
      <c r="I344">
        <v>79</v>
      </c>
      <c r="J344">
        <v>83</v>
      </c>
      <c r="K344">
        <v>77</v>
      </c>
      <c r="L344">
        <v>79</v>
      </c>
      <c r="M344">
        <v>83</v>
      </c>
      <c r="N344">
        <v>71</v>
      </c>
      <c r="O344">
        <v>77</v>
      </c>
      <c r="P344">
        <v>79</v>
      </c>
      <c r="Q344">
        <v>83</v>
      </c>
      <c r="R344">
        <v>71</v>
      </c>
      <c r="S344">
        <v>77</v>
      </c>
      <c r="T344">
        <v>79</v>
      </c>
      <c r="U344">
        <v>83</v>
      </c>
      <c r="V344">
        <v>79</v>
      </c>
      <c r="W344">
        <v>83</v>
      </c>
      <c r="X344">
        <v>77</v>
      </c>
      <c r="Y344">
        <v>79</v>
      </c>
      <c r="Z344">
        <v>83</v>
      </c>
      <c r="AA344">
        <v>71</v>
      </c>
      <c r="AB344">
        <v>77</v>
      </c>
      <c r="AC344">
        <v>79</v>
      </c>
      <c r="AD344">
        <v>83</v>
      </c>
      <c r="AE344">
        <v>71</v>
      </c>
      <c r="AF344">
        <v>77</v>
      </c>
      <c r="AG344">
        <v>79</v>
      </c>
      <c r="AH344">
        <v>83</v>
      </c>
      <c r="AI344">
        <v>79</v>
      </c>
      <c r="AJ344">
        <v>77</v>
      </c>
      <c r="AK344">
        <v>79</v>
      </c>
      <c r="AL344">
        <v>83</v>
      </c>
      <c r="AM344">
        <v>77</v>
      </c>
      <c r="AN344">
        <v>79</v>
      </c>
      <c r="AO344">
        <v>83</v>
      </c>
      <c r="AP344">
        <f t="shared" si="5"/>
        <v>87</v>
      </c>
      <c r="AQ344">
        <v>87</v>
      </c>
      <c r="AR344">
        <v>87</v>
      </c>
      <c r="AS344">
        <v>87</v>
      </c>
      <c r="AU344" t="s">
        <v>1314</v>
      </c>
      <c r="AV344" t="s">
        <v>5658</v>
      </c>
      <c r="AW344">
        <v>254</v>
      </c>
    </row>
    <row r="345" spans="4:49" ht="13.5" customHeight="1">
      <c r="D345" t="s">
        <v>1315</v>
      </c>
      <c r="F345" t="s">
        <v>4086</v>
      </c>
      <c r="G345" s="126">
        <v>0</v>
      </c>
      <c r="H345">
        <v>77</v>
      </c>
      <c r="I345">
        <v>79</v>
      </c>
      <c r="J345">
        <v>83</v>
      </c>
      <c r="K345">
        <v>77</v>
      </c>
      <c r="L345">
        <v>79</v>
      </c>
      <c r="M345">
        <v>83</v>
      </c>
      <c r="N345">
        <v>71</v>
      </c>
      <c r="O345">
        <v>77</v>
      </c>
      <c r="P345">
        <v>79</v>
      </c>
      <c r="Q345">
        <v>83</v>
      </c>
      <c r="R345">
        <v>71</v>
      </c>
      <c r="S345">
        <v>77</v>
      </c>
      <c r="T345">
        <v>79</v>
      </c>
      <c r="U345">
        <v>83</v>
      </c>
      <c r="V345">
        <v>79</v>
      </c>
      <c r="W345">
        <v>83</v>
      </c>
      <c r="X345">
        <v>77</v>
      </c>
      <c r="Y345">
        <v>79</v>
      </c>
      <c r="Z345">
        <v>83</v>
      </c>
      <c r="AA345">
        <v>71</v>
      </c>
      <c r="AB345">
        <v>77</v>
      </c>
      <c r="AC345">
        <v>79</v>
      </c>
      <c r="AD345">
        <v>83</v>
      </c>
      <c r="AE345">
        <v>71</v>
      </c>
      <c r="AF345">
        <v>77</v>
      </c>
      <c r="AG345">
        <v>79</v>
      </c>
      <c r="AH345">
        <v>83</v>
      </c>
      <c r="AI345">
        <v>79</v>
      </c>
      <c r="AJ345">
        <v>77</v>
      </c>
      <c r="AK345">
        <v>79</v>
      </c>
      <c r="AL345">
        <v>83</v>
      </c>
      <c r="AM345">
        <v>77</v>
      </c>
      <c r="AN345">
        <v>79</v>
      </c>
      <c r="AO345">
        <v>83</v>
      </c>
      <c r="AP345">
        <f t="shared" si="5"/>
        <v>87</v>
      </c>
      <c r="AQ345">
        <v>87</v>
      </c>
      <c r="AR345">
        <v>87</v>
      </c>
      <c r="AS345">
        <v>87</v>
      </c>
      <c r="AU345" t="s">
        <v>1315</v>
      </c>
      <c r="AV345" t="s">
        <v>5658</v>
      </c>
      <c r="AW345">
        <v>255</v>
      </c>
    </row>
    <row r="346" spans="4:49" ht="13.5" customHeight="1">
      <c r="D346" t="s">
        <v>1316</v>
      </c>
      <c r="F346" t="s">
        <v>4089</v>
      </c>
      <c r="G346" s="126">
        <v>0</v>
      </c>
      <c r="H346">
        <v>209</v>
      </c>
      <c r="I346">
        <v>216</v>
      </c>
      <c r="J346">
        <v>234</v>
      </c>
      <c r="K346">
        <v>209</v>
      </c>
      <c r="L346">
        <v>216</v>
      </c>
      <c r="M346">
        <v>234</v>
      </c>
      <c r="N346">
        <v>185</v>
      </c>
      <c r="O346">
        <v>209</v>
      </c>
      <c r="P346">
        <v>216</v>
      </c>
      <c r="Q346">
        <v>234</v>
      </c>
      <c r="R346">
        <v>185</v>
      </c>
      <c r="S346">
        <v>209</v>
      </c>
      <c r="T346">
        <v>216</v>
      </c>
      <c r="U346">
        <v>234</v>
      </c>
      <c r="V346">
        <v>216</v>
      </c>
      <c r="W346">
        <v>234</v>
      </c>
      <c r="X346">
        <v>209</v>
      </c>
      <c r="Y346">
        <v>216</v>
      </c>
      <c r="Z346">
        <v>234</v>
      </c>
      <c r="AA346">
        <v>185</v>
      </c>
      <c r="AB346">
        <v>209</v>
      </c>
      <c r="AC346">
        <v>216</v>
      </c>
      <c r="AD346">
        <v>234</v>
      </c>
      <c r="AE346">
        <v>185</v>
      </c>
      <c r="AF346">
        <v>209</v>
      </c>
      <c r="AG346">
        <v>216</v>
      </c>
      <c r="AH346">
        <v>234</v>
      </c>
      <c r="AI346">
        <v>216</v>
      </c>
      <c r="AJ346">
        <v>209</v>
      </c>
      <c r="AK346">
        <v>216</v>
      </c>
      <c r="AL346">
        <v>234</v>
      </c>
      <c r="AM346">
        <v>209</v>
      </c>
      <c r="AN346">
        <v>216</v>
      </c>
      <c r="AO346">
        <v>234</v>
      </c>
      <c r="AP346">
        <f t="shared" si="5"/>
        <v>238</v>
      </c>
      <c r="AQ346">
        <v>238</v>
      </c>
      <c r="AR346">
        <v>238</v>
      </c>
      <c r="AS346">
        <v>238</v>
      </c>
      <c r="AU346" t="s">
        <v>1316</v>
      </c>
      <c r="AV346" t="s">
        <v>5658</v>
      </c>
      <c r="AW346">
        <v>256</v>
      </c>
    </row>
    <row r="347" spans="4:49" ht="13.5" customHeight="1">
      <c r="D347" t="s">
        <v>1317</v>
      </c>
      <c r="F347" t="s">
        <v>4089</v>
      </c>
      <c r="G347" s="126">
        <v>0</v>
      </c>
      <c r="H347">
        <v>209</v>
      </c>
      <c r="I347">
        <v>216</v>
      </c>
      <c r="J347">
        <v>234</v>
      </c>
      <c r="K347">
        <v>209</v>
      </c>
      <c r="L347">
        <v>216</v>
      </c>
      <c r="M347">
        <v>234</v>
      </c>
      <c r="N347">
        <v>185</v>
      </c>
      <c r="O347">
        <v>209</v>
      </c>
      <c r="P347">
        <v>216</v>
      </c>
      <c r="Q347">
        <v>234</v>
      </c>
      <c r="R347">
        <v>185</v>
      </c>
      <c r="S347">
        <v>209</v>
      </c>
      <c r="T347">
        <v>216</v>
      </c>
      <c r="U347">
        <v>234</v>
      </c>
      <c r="V347">
        <v>216</v>
      </c>
      <c r="W347">
        <v>234</v>
      </c>
      <c r="X347">
        <v>209</v>
      </c>
      <c r="Y347">
        <v>216</v>
      </c>
      <c r="Z347">
        <v>234</v>
      </c>
      <c r="AA347">
        <v>185</v>
      </c>
      <c r="AB347">
        <v>209</v>
      </c>
      <c r="AC347">
        <v>216</v>
      </c>
      <c r="AD347">
        <v>234</v>
      </c>
      <c r="AE347">
        <v>185</v>
      </c>
      <c r="AF347">
        <v>209</v>
      </c>
      <c r="AG347">
        <v>216</v>
      </c>
      <c r="AH347">
        <v>234</v>
      </c>
      <c r="AI347">
        <v>216</v>
      </c>
      <c r="AJ347">
        <v>209</v>
      </c>
      <c r="AK347">
        <v>216</v>
      </c>
      <c r="AL347">
        <v>234</v>
      </c>
      <c r="AM347">
        <v>209</v>
      </c>
      <c r="AN347">
        <v>216</v>
      </c>
      <c r="AO347">
        <v>234</v>
      </c>
      <c r="AP347">
        <f t="shared" si="5"/>
        <v>238</v>
      </c>
      <c r="AQ347">
        <v>238</v>
      </c>
      <c r="AR347">
        <v>238</v>
      </c>
      <c r="AS347">
        <v>238</v>
      </c>
      <c r="AU347" t="s">
        <v>1317</v>
      </c>
      <c r="AV347" t="s">
        <v>5658</v>
      </c>
      <c r="AW347">
        <v>257</v>
      </c>
    </row>
    <row r="348" spans="4:49" ht="13.5" customHeight="1">
      <c r="D348" t="s">
        <v>1318</v>
      </c>
      <c r="F348" t="s">
        <v>4090</v>
      </c>
      <c r="G348" s="126">
        <v>0</v>
      </c>
      <c r="H348">
        <v>87</v>
      </c>
      <c r="I348">
        <v>88</v>
      </c>
      <c r="J348">
        <v>94</v>
      </c>
      <c r="K348">
        <v>87</v>
      </c>
      <c r="L348">
        <v>88</v>
      </c>
      <c r="M348">
        <v>94</v>
      </c>
      <c r="N348">
        <v>79</v>
      </c>
      <c r="O348">
        <v>87</v>
      </c>
      <c r="P348">
        <v>88</v>
      </c>
      <c r="Q348">
        <v>94</v>
      </c>
      <c r="R348">
        <v>79</v>
      </c>
      <c r="S348">
        <v>87</v>
      </c>
      <c r="T348">
        <v>88</v>
      </c>
      <c r="U348">
        <v>94</v>
      </c>
      <c r="V348">
        <v>88</v>
      </c>
      <c r="W348">
        <v>94</v>
      </c>
      <c r="X348">
        <v>87</v>
      </c>
      <c r="Y348">
        <v>88</v>
      </c>
      <c r="Z348">
        <v>94</v>
      </c>
      <c r="AA348">
        <v>79</v>
      </c>
      <c r="AB348">
        <v>87</v>
      </c>
      <c r="AC348">
        <v>88</v>
      </c>
      <c r="AD348">
        <v>94</v>
      </c>
      <c r="AE348">
        <v>79</v>
      </c>
      <c r="AF348">
        <v>87</v>
      </c>
      <c r="AG348">
        <v>88</v>
      </c>
      <c r="AH348">
        <v>94</v>
      </c>
      <c r="AI348">
        <v>88</v>
      </c>
      <c r="AJ348">
        <v>87</v>
      </c>
      <c r="AK348">
        <v>88</v>
      </c>
      <c r="AL348">
        <v>94</v>
      </c>
      <c r="AM348">
        <v>87</v>
      </c>
      <c r="AN348">
        <v>88</v>
      </c>
      <c r="AO348">
        <v>94</v>
      </c>
      <c r="AP348">
        <f t="shared" si="5"/>
        <v>97</v>
      </c>
      <c r="AQ348">
        <v>97</v>
      </c>
      <c r="AR348">
        <v>97</v>
      </c>
      <c r="AS348">
        <v>97</v>
      </c>
      <c r="AU348" t="s">
        <v>1318</v>
      </c>
      <c r="AV348" t="s">
        <v>5658</v>
      </c>
      <c r="AW348">
        <v>258</v>
      </c>
    </row>
    <row r="349" spans="4:49" ht="13.5" customHeight="1">
      <c r="D349" t="s">
        <v>1319</v>
      </c>
      <c r="F349" t="s">
        <v>4090</v>
      </c>
      <c r="G349" s="126">
        <v>0</v>
      </c>
      <c r="H349">
        <v>87</v>
      </c>
      <c r="I349">
        <v>88</v>
      </c>
      <c r="J349">
        <v>94</v>
      </c>
      <c r="K349">
        <v>87</v>
      </c>
      <c r="L349">
        <v>88</v>
      </c>
      <c r="M349">
        <v>94</v>
      </c>
      <c r="N349">
        <v>79</v>
      </c>
      <c r="O349">
        <v>87</v>
      </c>
      <c r="P349">
        <v>88</v>
      </c>
      <c r="Q349">
        <v>94</v>
      </c>
      <c r="R349">
        <v>79</v>
      </c>
      <c r="S349">
        <v>87</v>
      </c>
      <c r="T349">
        <v>88</v>
      </c>
      <c r="U349">
        <v>94</v>
      </c>
      <c r="V349">
        <v>88</v>
      </c>
      <c r="W349">
        <v>94</v>
      </c>
      <c r="X349">
        <v>87</v>
      </c>
      <c r="Y349">
        <v>88</v>
      </c>
      <c r="Z349">
        <v>94</v>
      </c>
      <c r="AA349">
        <v>79</v>
      </c>
      <c r="AB349">
        <v>87</v>
      </c>
      <c r="AC349">
        <v>88</v>
      </c>
      <c r="AD349">
        <v>94</v>
      </c>
      <c r="AE349">
        <v>79</v>
      </c>
      <c r="AF349">
        <v>87</v>
      </c>
      <c r="AG349">
        <v>88</v>
      </c>
      <c r="AH349">
        <v>94</v>
      </c>
      <c r="AI349">
        <v>88</v>
      </c>
      <c r="AJ349">
        <v>87</v>
      </c>
      <c r="AK349">
        <v>88</v>
      </c>
      <c r="AL349">
        <v>94</v>
      </c>
      <c r="AM349">
        <v>87</v>
      </c>
      <c r="AN349">
        <v>88</v>
      </c>
      <c r="AO349">
        <v>94</v>
      </c>
      <c r="AP349">
        <f t="shared" si="5"/>
        <v>97</v>
      </c>
      <c r="AQ349">
        <v>97</v>
      </c>
      <c r="AR349">
        <v>97</v>
      </c>
      <c r="AS349">
        <v>97</v>
      </c>
      <c r="AU349" t="s">
        <v>1319</v>
      </c>
      <c r="AV349" t="s">
        <v>5658</v>
      </c>
      <c r="AW349">
        <v>259</v>
      </c>
    </row>
    <row r="350" spans="4:49" ht="13.5" customHeight="1">
      <c r="D350" t="s">
        <v>2401</v>
      </c>
      <c r="F350" t="s">
        <v>2402</v>
      </c>
      <c r="G350" s="126">
        <v>0</v>
      </c>
      <c r="H350">
        <v>66</v>
      </c>
      <c r="I350">
        <v>82</v>
      </c>
      <c r="J350">
        <v>66</v>
      </c>
      <c r="K350">
        <v>66</v>
      </c>
      <c r="L350">
        <v>82</v>
      </c>
      <c r="M350">
        <v>66</v>
      </c>
      <c r="N350">
        <v>68</v>
      </c>
      <c r="O350">
        <v>66</v>
      </c>
      <c r="P350">
        <v>82</v>
      </c>
      <c r="Q350">
        <v>66</v>
      </c>
      <c r="R350">
        <v>68</v>
      </c>
      <c r="S350">
        <v>66</v>
      </c>
      <c r="T350">
        <v>82</v>
      </c>
      <c r="U350">
        <v>66</v>
      </c>
      <c r="V350">
        <v>82</v>
      </c>
      <c r="W350">
        <v>66</v>
      </c>
      <c r="X350">
        <v>66</v>
      </c>
      <c r="Y350">
        <v>82</v>
      </c>
      <c r="Z350">
        <v>66</v>
      </c>
      <c r="AA350">
        <v>68</v>
      </c>
      <c r="AB350">
        <v>66</v>
      </c>
      <c r="AC350">
        <v>82</v>
      </c>
      <c r="AD350">
        <v>66</v>
      </c>
      <c r="AE350">
        <v>68</v>
      </c>
      <c r="AF350">
        <v>66</v>
      </c>
      <c r="AG350">
        <v>82</v>
      </c>
      <c r="AH350">
        <v>66</v>
      </c>
      <c r="AI350">
        <v>82</v>
      </c>
      <c r="AJ350">
        <v>66</v>
      </c>
      <c r="AK350">
        <v>82</v>
      </c>
      <c r="AL350">
        <v>66</v>
      </c>
      <c r="AM350">
        <v>66</v>
      </c>
      <c r="AN350">
        <v>82</v>
      </c>
      <c r="AO350">
        <v>66</v>
      </c>
      <c r="AP350">
        <f t="shared" si="5"/>
        <v>91</v>
      </c>
      <c r="AQ350">
        <v>91</v>
      </c>
      <c r="AR350">
        <v>91</v>
      </c>
      <c r="AS350">
        <v>91</v>
      </c>
      <c r="AU350" t="s">
        <v>2401</v>
      </c>
      <c r="AV350" t="s">
        <v>5658</v>
      </c>
      <c r="AW350">
        <v>260</v>
      </c>
    </row>
    <row r="351" spans="4:49" ht="13.5" customHeight="1">
      <c r="D351" t="s">
        <v>2421</v>
      </c>
      <c r="F351" t="s">
        <v>2423</v>
      </c>
      <c r="G351" s="126">
        <v>0</v>
      </c>
      <c r="H351">
        <v>270</v>
      </c>
      <c r="I351">
        <v>297</v>
      </c>
      <c r="J351">
        <v>270</v>
      </c>
      <c r="K351">
        <v>270</v>
      </c>
      <c r="L351">
        <v>297</v>
      </c>
      <c r="M351">
        <v>270</v>
      </c>
      <c r="N351">
        <v>275</v>
      </c>
      <c r="O351">
        <v>270</v>
      </c>
      <c r="P351">
        <v>297</v>
      </c>
      <c r="Q351">
        <v>270</v>
      </c>
      <c r="R351">
        <v>275</v>
      </c>
      <c r="S351">
        <v>270</v>
      </c>
      <c r="T351">
        <v>297</v>
      </c>
      <c r="U351">
        <v>270</v>
      </c>
      <c r="V351">
        <v>297</v>
      </c>
      <c r="W351">
        <v>270</v>
      </c>
      <c r="X351">
        <v>270</v>
      </c>
      <c r="Y351">
        <v>297</v>
      </c>
      <c r="Z351">
        <v>270</v>
      </c>
      <c r="AA351">
        <v>275</v>
      </c>
      <c r="AB351">
        <v>270</v>
      </c>
      <c r="AC351">
        <v>297</v>
      </c>
      <c r="AD351">
        <v>270</v>
      </c>
      <c r="AE351">
        <v>275</v>
      </c>
      <c r="AF351">
        <v>270</v>
      </c>
      <c r="AG351">
        <v>297</v>
      </c>
      <c r="AH351">
        <v>270</v>
      </c>
      <c r="AI351">
        <v>297</v>
      </c>
      <c r="AJ351">
        <v>270</v>
      </c>
      <c r="AK351">
        <v>297</v>
      </c>
      <c r="AL351">
        <v>270</v>
      </c>
      <c r="AM351">
        <v>270</v>
      </c>
      <c r="AN351">
        <v>297</v>
      </c>
      <c r="AO351">
        <v>270</v>
      </c>
      <c r="AP351">
        <f t="shared" si="5"/>
        <v>327</v>
      </c>
      <c r="AQ351">
        <v>327</v>
      </c>
      <c r="AR351">
        <v>327</v>
      </c>
      <c r="AS351">
        <v>327</v>
      </c>
      <c r="AU351" t="s">
        <v>2421</v>
      </c>
      <c r="AV351" t="s">
        <v>5658</v>
      </c>
      <c r="AW351">
        <v>261</v>
      </c>
    </row>
    <row r="352" spans="4:49" ht="13.5" customHeight="1">
      <c r="D352" t="s">
        <v>2422</v>
      </c>
      <c r="F352" t="s">
        <v>2424</v>
      </c>
      <c r="G352" s="126">
        <v>0</v>
      </c>
      <c r="H352">
        <v>287</v>
      </c>
      <c r="I352">
        <v>314</v>
      </c>
      <c r="J352">
        <v>287</v>
      </c>
      <c r="K352">
        <v>287</v>
      </c>
      <c r="L352">
        <v>314</v>
      </c>
      <c r="M352">
        <v>287</v>
      </c>
      <c r="N352">
        <v>291</v>
      </c>
      <c r="O352">
        <v>287</v>
      </c>
      <c r="P352">
        <v>314</v>
      </c>
      <c r="Q352">
        <v>287</v>
      </c>
      <c r="R352">
        <v>291</v>
      </c>
      <c r="S352">
        <v>287</v>
      </c>
      <c r="T352">
        <v>314</v>
      </c>
      <c r="U352">
        <v>287</v>
      </c>
      <c r="V352">
        <v>314</v>
      </c>
      <c r="W352">
        <v>287</v>
      </c>
      <c r="X352">
        <v>287</v>
      </c>
      <c r="Y352">
        <v>314</v>
      </c>
      <c r="Z352">
        <v>287</v>
      </c>
      <c r="AA352">
        <v>291</v>
      </c>
      <c r="AB352">
        <v>287</v>
      </c>
      <c r="AC352">
        <v>314</v>
      </c>
      <c r="AD352">
        <v>287</v>
      </c>
      <c r="AE352">
        <v>291</v>
      </c>
      <c r="AF352">
        <v>287</v>
      </c>
      <c r="AG352">
        <v>314</v>
      </c>
      <c r="AH352">
        <v>287</v>
      </c>
      <c r="AI352">
        <v>314</v>
      </c>
      <c r="AJ352">
        <v>287</v>
      </c>
      <c r="AK352">
        <v>314</v>
      </c>
      <c r="AL352">
        <v>287</v>
      </c>
      <c r="AM352">
        <v>287</v>
      </c>
      <c r="AN352">
        <v>314</v>
      </c>
      <c r="AO352">
        <v>287</v>
      </c>
      <c r="AP352">
        <f t="shared" si="5"/>
        <v>346</v>
      </c>
      <c r="AQ352">
        <v>346</v>
      </c>
      <c r="AR352">
        <v>346</v>
      </c>
      <c r="AS352">
        <v>346</v>
      </c>
      <c r="AU352" t="s">
        <v>2422</v>
      </c>
      <c r="AV352" t="s">
        <v>5658</v>
      </c>
      <c r="AW352">
        <v>262</v>
      </c>
    </row>
    <row r="353" spans="4:49" ht="13.5" customHeight="1">
      <c r="D353" t="s">
        <v>5054</v>
      </c>
      <c r="F353" t="s">
        <v>1327</v>
      </c>
      <c r="G353" s="126">
        <v>0.79999999999999993</v>
      </c>
      <c r="H353">
        <v>41</v>
      </c>
      <c r="I353">
        <v>35</v>
      </c>
      <c r="J353">
        <v>36</v>
      </c>
      <c r="K353">
        <v>41</v>
      </c>
      <c r="L353">
        <v>35</v>
      </c>
      <c r="M353">
        <v>36</v>
      </c>
      <c r="N353">
        <v>35</v>
      </c>
      <c r="O353">
        <v>41</v>
      </c>
      <c r="P353">
        <v>35</v>
      </c>
      <c r="Q353">
        <v>36</v>
      </c>
      <c r="R353">
        <v>35</v>
      </c>
      <c r="S353">
        <v>41</v>
      </c>
      <c r="T353">
        <v>35</v>
      </c>
      <c r="U353">
        <v>36</v>
      </c>
      <c r="V353">
        <v>35</v>
      </c>
      <c r="W353">
        <v>36</v>
      </c>
      <c r="X353">
        <v>41</v>
      </c>
      <c r="Y353">
        <v>35</v>
      </c>
      <c r="Z353">
        <v>36</v>
      </c>
      <c r="AA353">
        <v>35</v>
      </c>
      <c r="AB353">
        <v>41</v>
      </c>
      <c r="AC353">
        <v>35</v>
      </c>
      <c r="AD353">
        <v>36</v>
      </c>
      <c r="AE353">
        <v>35</v>
      </c>
      <c r="AF353">
        <v>41</v>
      </c>
      <c r="AG353">
        <v>35</v>
      </c>
      <c r="AH353">
        <v>36</v>
      </c>
      <c r="AI353">
        <v>35</v>
      </c>
      <c r="AJ353">
        <v>41</v>
      </c>
      <c r="AK353">
        <v>35</v>
      </c>
      <c r="AL353">
        <v>36</v>
      </c>
      <c r="AM353">
        <v>41</v>
      </c>
      <c r="AN353">
        <v>35</v>
      </c>
      <c r="AO353">
        <v>36</v>
      </c>
      <c r="AP353">
        <f t="shared" si="5"/>
        <v>39</v>
      </c>
      <c r="AQ353">
        <v>39</v>
      </c>
      <c r="AR353">
        <v>39</v>
      </c>
      <c r="AS353">
        <v>39</v>
      </c>
      <c r="AU353" t="s">
        <v>5054</v>
      </c>
      <c r="AV353" t="s">
        <v>5658</v>
      </c>
      <c r="AW353">
        <v>263</v>
      </c>
    </row>
    <row r="354" spans="4:49" ht="13.5" customHeight="1">
      <c r="D354" t="s">
        <v>5055</v>
      </c>
      <c r="F354" t="s">
        <v>1328</v>
      </c>
      <c r="G354" s="126">
        <v>0.79999999999999993</v>
      </c>
      <c r="H354">
        <v>41</v>
      </c>
      <c r="I354">
        <v>35</v>
      </c>
      <c r="J354">
        <v>36</v>
      </c>
      <c r="K354">
        <v>41</v>
      </c>
      <c r="L354">
        <v>35</v>
      </c>
      <c r="M354">
        <v>36</v>
      </c>
      <c r="N354">
        <v>35</v>
      </c>
      <c r="O354">
        <v>41</v>
      </c>
      <c r="P354">
        <v>35</v>
      </c>
      <c r="Q354">
        <v>36</v>
      </c>
      <c r="R354">
        <v>35</v>
      </c>
      <c r="S354">
        <v>41</v>
      </c>
      <c r="T354">
        <v>35</v>
      </c>
      <c r="U354">
        <v>36</v>
      </c>
      <c r="V354">
        <v>35</v>
      </c>
      <c r="W354">
        <v>36</v>
      </c>
      <c r="X354">
        <v>41</v>
      </c>
      <c r="Y354">
        <v>35</v>
      </c>
      <c r="Z354">
        <v>36</v>
      </c>
      <c r="AA354">
        <v>35</v>
      </c>
      <c r="AB354">
        <v>41</v>
      </c>
      <c r="AC354">
        <v>35</v>
      </c>
      <c r="AD354">
        <v>36</v>
      </c>
      <c r="AE354">
        <v>35</v>
      </c>
      <c r="AF354">
        <v>41</v>
      </c>
      <c r="AG354">
        <v>35</v>
      </c>
      <c r="AH354">
        <v>36</v>
      </c>
      <c r="AI354">
        <v>35</v>
      </c>
      <c r="AJ354">
        <v>41</v>
      </c>
      <c r="AK354">
        <v>35</v>
      </c>
      <c r="AL354">
        <v>36</v>
      </c>
      <c r="AM354">
        <v>41</v>
      </c>
      <c r="AN354">
        <v>35</v>
      </c>
      <c r="AO354">
        <v>36</v>
      </c>
      <c r="AP354">
        <f t="shared" si="5"/>
        <v>39</v>
      </c>
      <c r="AQ354">
        <v>39</v>
      </c>
      <c r="AR354">
        <v>39</v>
      </c>
      <c r="AS354">
        <v>39</v>
      </c>
      <c r="AU354" t="s">
        <v>5055</v>
      </c>
      <c r="AV354" t="s">
        <v>5658</v>
      </c>
      <c r="AW354">
        <v>264</v>
      </c>
    </row>
    <row r="355" spans="4:49" ht="13.5" customHeight="1">
      <c r="D355" t="s">
        <v>5053</v>
      </c>
      <c r="F355" t="s">
        <v>1329</v>
      </c>
      <c r="G355" s="126">
        <v>1.5</v>
      </c>
      <c r="H355">
        <v>81</v>
      </c>
      <c r="I355">
        <v>69</v>
      </c>
      <c r="J355">
        <v>72</v>
      </c>
      <c r="K355">
        <v>81</v>
      </c>
      <c r="L355">
        <v>69</v>
      </c>
      <c r="M355">
        <v>72</v>
      </c>
      <c r="N355">
        <v>70</v>
      </c>
      <c r="O355">
        <v>81</v>
      </c>
      <c r="P355">
        <v>69</v>
      </c>
      <c r="Q355">
        <v>72</v>
      </c>
      <c r="R355">
        <v>70</v>
      </c>
      <c r="S355">
        <v>81</v>
      </c>
      <c r="T355">
        <v>69</v>
      </c>
      <c r="U355">
        <v>72</v>
      </c>
      <c r="V355">
        <v>69</v>
      </c>
      <c r="W355">
        <v>72</v>
      </c>
      <c r="X355">
        <v>81</v>
      </c>
      <c r="Y355">
        <v>69</v>
      </c>
      <c r="Z355">
        <v>72</v>
      </c>
      <c r="AA355">
        <v>70</v>
      </c>
      <c r="AB355">
        <v>81</v>
      </c>
      <c r="AC355">
        <v>69</v>
      </c>
      <c r="AD355">
        <v>72</v>
      </c>
      <c r="AE355">
        <v>70</v>
      </c>
      <c r="AF355">
        <v>81</v>
      </c>
      <c r="AG355">
        <v>69</v>
      </c>
      <c r="AH355">
        <v>72</v>
      </c>
      <c r="AI355">
        <v>69</v>
      </c>
      <c r="AJ355">
        <v>81</v>
      </c>
      <c r="AK355">
        <v>69</v>
      </c>
      <c r="AL355">
        <v>72</v>
      </c>
      <c r="AM355">
        <v>81</v>
      </c>
      <c r="AN355">
        <v>69</v>
      </c>
      <c r="AO355">
        <v>72</v>
      </c>
      <c r="AP355">
        <f t="shared" si="5"/>
        <v>76</v>
      </c>
      <c r="AQ355">
        <v>76</v>
      </c>
      <c r="AR355">
        <v>76</v>
      </c>
      <c r="AS355">
        <v>76</v>
      </c>
      <c r="AU355" t="s">
        <v>5053</v>
      </c>
      <c r="AV355" t="s">
        <v>5658</v>
      </c>
      <c r="AW355">
        <v>265</v>
      </c>
    </row>
    <row r="356" spans="4:49" ht="13.5" customHeight="1">
      <c r="D356" t="s">
        <v>5060</v>
      </c>
      <c r="F356" t="s">
        <v>1333</v>
      </c>
      <c r="G356" s="126">
        <v>0.5</v>
      </c>
      <c r="H356">
        <v>41</v>
      </c>
      <c r="I356">
        <v>35</v>
      </c>
      <c r="J356">
        <v>36</v>
      </c>
      <c r="K356">
        <v>41</v>
      </c>
      <c r="L356">
        <v>35</v>
      </c>
      <c r="M356">
        <v>36</v>
      </c>
      <c r="N356">
        <v>35</v>
      </c>
      <c r="O356">
        <v>41</v>
      </c>
      <c r="P356">
        <v>35</v>
      </c>
      <c r="Q356">
        <v>36</v>
      </c>
      <c r="R356">
        <v>35</v>
      </c>
      <c r="S356">
        <v>41</v>
      </c>
      <c r="T356">
        <v>35</v>
      </c>
      <c r="U356">
        <v>36</v>
      </c>
      <c r="V356">
        <v>35</v>
      </c>
      <c r="W356">
        <v>36</v>
      </c>
      <c r="X356">
        <v>41</v>
      </c>
      <c r="Y356">
        <v>35</v>
      </c>
      <c r="Z356">
        <v>36</v>
      </c>
      <c r="AA356">
        <v>35</v>
      </c>
      <c r="AB356">
        <v>41</v>
      </c>
      <c r="AC356">
        <v>35</v>
      </c>
      <c r="AD356">
        <v>36</v>
      </c>
      <c r="AE356">
        <v>35</v>
      </c>
      <c r="AF356">
        <v>41</v>
      </c>
      <c r="AG356">
        <v>35</v>
      </c>
      <c r="AH356">
        <v>36</v>
      </c>
      <c r="AI356">
        <v>35</v>
      </c>
      <c r="AJ356">
        <v>41</v>
      </c>
      <c r="AK356">
        <v>35</v>
      </c>
      <c r="AL356">
        <v>36</v>
      </c>
      <c r="AM356">
        <v>41</v>
      </c>
      <c r="AN356">
        <v>35</v>
      </c>
      <c r="AO356">
        <v>36</v>
      </c>
      <c r="AP356">
        <f t="shared" si="5"/>
        <v>39</v>
      </c>
      <c r="AQ356">
        <v>39</v>
      </c>
      <c r="AR356">
        <v>39</v>
      </c>
      <c r="AS356">
        <v>39</v>
      </c>
      <c r="AU356" t="s">
        <v>5060</v>
      </c>
      <c r="AV356" t="s">
        <v>5658</v>
      </c>
      <c r="AW356">
        <v>266</v>
      </c>
    </row>
    <row r="357" spans="4:49" ht="13.5" customHeight="1">
      <c r="D357" t="s">
        <v>5061</v>
      </c>
      <c r="F357" t="s">
        <v>1334</v>
      </c>
      <c r="G357" s="126">
        <v>0.5</v>
      </c>
      <c r="H357">
        <v>41</v>
      </c>
      <c r="I357">
        <v>35</v>
      </c>
      <c r="J357">
        <v>36</v>
      </c>
      <c r="K357">
        <v>41</v>
      </c>
      <c r="L357">
        <v>35</v>
      </c>
      <c r="M357">
        <v>36</v>
      </c>
      <c r="N357">
        <v>35</v>
      </c>
      <c r="O357">
        <v>41</v>
      </c>
      <c r="P357">
        <v>35</v>
      </c>
      <c r="Q357">
        <v>36</v>
      </c>
      <c r="R357">
        <v>35</v>
      </c>
      <c r="S357">
        <v>41</v>
      </c>
      <c r="T357">
        <v>35</v>
      </c>
      <c r="U357">
        <v>36</v>
      </c>
      <c r="V357">
        <v>35</v>
      </c>
      <c r="W357">
        <v>36</v>
      </c>
      <c r="X357">
        <v>41</v>
      </c>
      <c r="Y357">
        <v>35</v>
      </c>
      <c r="Z357">
        <v>36</v>
      </c>
      <c r="AA357">
        <v>35</v>
      </c>
      <c r="AB357">
        <v>41</v>
      </c>
      <c r="AC357">
        <v>35</v>
      </c>
      <c r="AD357">
        <v>36</v>
      </c>
      <c r="AE357">
        <v>35</v>
      </c>
      <c r="AF357">
        <v>41</v>
      </c>
      <c r="AG357">
        <v>35</v>
      </c>
      <c r="AH357">
        <v>36</v>
      </c>
      <c r="AI357">
        <v>35</v>
      </c>
      <c r="AJ357">
        <v>41</v>
      </c>
      <c r="AK357">
        <v>35</v>
      </c>
      <c r="AL357">
        <v>36</v>
      </c>
      <c r="AM357">
        <v>41</v>
      </c>
      <c r="AN357">
        <v>35</v>
      </c>
      <c r="AO357">
        <v>36</v>
      </c>
      <c r="AP357">
        <f t="shared" si="5"/>
        <v>39</v>
      </c>
      <c r="AQ357">
        <v>39</v>
      </c>
      <c r="AR357">
        <v>39</v>
      </c>
      <c r="AS357">
        <v>39</v>
      </c>
      <c r="AU357" t="s">
        <v>5061</v>
      </c>
      <c r="AV357" t="s">
        <v>5658</v>
      </c>
      <c r="AW357">
        <v>267</v>
      </c>
    </row>
    <row r="358" spans="4:49" ht="13.5" customHeight="1">
      <c r="D358" t="s">
        <v>5059</v>
      </c>
      <c r="F358" t="s">
        <v>1335</v>
      </c>
      <c r="G358" s="126">
        <v>0.9</v>
      </c>
      <c r="H358">
        <v>81</v>
      </c>
      <c r="I358">
        <v>69</v>
      </c>
      <c r="J358">
        <v>72</v>
      </c>
      <c r="K358">
        <v>81</v>
      </c>
      <c r="L358">
        <v>69</v>
      </c>
      <c r="M358">
        <v>72</v>
      </c>
      <c r="N358">
        <v>70</v>
      </c>
      <c r="O358">
        <v>81</v>
      </c>
      <c r="P358">
        <v>69</v>
      </c>
      <c r="Q358">
        <v>72</v>
      </c>
      <c r="R358">
        <v>70</v>
      </c>
      <c r="S358">
        <v>81</v>
      </c>
      <c r="T358">
        <v>69</v>
      </c>
      <c r="U358">
        <v>72</v>
      </c>
      <c r="V358">
        <v>69</v>
      </c>
      <c r="W358">
        <v>72</v>
      </c>
      <c r="X358">
        <v>81</v>
      </c>
      <c r="Y358">
        <v>69</v>
      </c>
      <c r="Z358">
        <v>72</v>
      </c>
      <c r="AA358">
        <v>70</v>
      </c>
      <c r="AB358">
        <v>81</v>
      </c>
      <c r="AC358">
        <v>69</v>
      </c>
      <c r="AD358">
        <v>72</v>
      </c>
      <c r="AE358">
        <v>70</v>
      </c>
      <c r="AF358">
        <v>81</v>
      </c>
      <c r="AG358">
        <v>69</v>
      </c>
      <c r="AH358">
        <v>72</v>
      </c>
      <c r="AI358">
        <v>69</v>
      </c>
      <c r="AJ358">
        <v>81</v>
      </c>
      <c r="AK358">
        <v>69</v>
      </c>
      <c r="AL358">
        <v>72</v>
      </c>
      <c r="AM358">
        <v>81</v>
      </c>
      <c r="AN358">
        <v>69</v>
      </c>
      <c r="AO358">
        <v>72</v>
      </c>
      <c r="AP358">
        <f t="shared" si="5"/>
        <v>76</v>
      </c>
      <c r="AQ358">
        <v>76</v>
      </c>
      <c r="AR358">
        <v>76</v>
      </c>
      <c r="AS358">
        <v>76</v>
      </c>
      <c r="AU358" t="s">
        <v>5059</v>
      </c>
      <c r="AV358" t="s">
        <v>5658</v>
      </c>
      <c r="AW358">
        <v>268</v>
      </c>
    </row>
    <row r="359" spans="4:49" ht="13.5" customHeight="1">
      <c r="D359" t="s">
        <v>5057</v>
      </c>
      <c r="F359" t="s">
        <v>1339</v>
      </c>
      <c r="G359" s="126">
        <v>2</v>
      </c>
      <c r="H359">
        <v>64</v>
      </c>
      <c r="I359">
        <v>53</v>
      </c>
      <c r="J359">
        <v>55</v>
      </c>
      <c r="K359">
        <v>64</v>
      </c>
      <c r="L359">
        <v>53</v>
      </c>
      <c r="M359">
        <v>55</v>
      </c>
      <c r="N359">
        <v>54</v>
      </c>
      <c r="O359">
        <v>64</v>
      </c>
      <c r="P359">
        <v>53</v>
      </c>
      <c r="Q359">
        <v>55</v>
      </c>
      <c r="R359">
        <v>54</v>
      </c>
      <c r="S359">
        <v>64</v>
      </c>
      <c r="T359">
        <v>53</v>
      </c>
      <c r="U359">
        <v>55</v>
      </c>
      <c r="V359">
        <v>53</v>
      </c>
      <c r="W359">
        <v>55</v>
      </c>
      <c r="X359">
        <v>64</v>
      </c>
      <c r="Y359">
        <v>53</v>
      </c>
      <c r="Z359">
        <v>55</v>
      </c>
      <c r="AA359">
        <v>54</v>
      </c>
      <c r="AB359">
        <v>64</v>
      </c>
      <c r="AC359">
        <v>53</v>
      </c>
      <c r="AD359">
        <v>55</v>
      </c>
      <c r="AE359">
        <v>54</v>
      </c>
      <c r="AF359">
        <v>64</v>
      </c>
      <c r="AG359">
        <v>53</v>
      </c>
      <c r="AH359">
        <v>55</v>
      </c>
      <c r="AI359">
        <v>53</v>
      </c>
      <c r="AJ359">
        <v>64</v>
      </c>
      <c r="AK359">
        <v>53</v>
      </c>
      <c r="AL359">
        <v>55</v>
      </c>
      <c r="AM359">
        <v>64</v>
      </c>
      <c r="AN359">
        <v>53</v>
      </c>
      <c r="AO359">
        <v>55</v>
      </c>
      <c r="AP359">
        <f t="shared" si="5"/>
        <v>59</v>
      </c>
      <c r="AQ359">
        <v>59</v>
      </c>
      <c r="AR359">
        <v>59</v>
      </c>
      <c r="AS359">
        <v>59</v>
      </c>
      <c r="AU359" t="s">
        <v>5057</v>
      </c>
      <c r="AV359" t="s">
        <v>5658</v>
      </c>
      <c r="AW359">
        <v>269</v>
      </c>
    </row>
    <row r="360" spans="4:49" ht="13.5" customHeight="1">
      <c r="D360" t="s">
        <v>5058</v>
      </c>
      <c r="F360" t="s">
        <v>1340</v>
      </c>
      <c r="G360" s="126">
        <v>2</v>
      </c>
      <c r="H360">
        <v>64</v>
      </c>
      <c r="I360">
        <v>53</v>
      </c>
      <c r="J360">
        <v>55</v>
      </c>
      <c r="K360">
        <v>64</v>
      </c>
      <c r="L360">
        <v>53</v>
      </c>
      <c r="M360">
        <v>55</v>
      </c>
      <c r="N360">
        <v>54</v>
      </c>
      <c r="O360">
        <v>64</v>
      </c>
      <c r="P360">
        <v>53</v>
      </c>
      <c r="Q360">
        <v>55</v>
      </c>
      <c r="R360">
        <v>54</v>
      </c>
      <c r="S360">
        <v>64</v>
      </c>
      <c r="T360">
        <v>53</v>
      </c>
      <c r="U360">
        <v>55</v>
      </c>
      <c r="V360">
        <v>53</v>
      </c>
      <c r="W360">
        <v>55</v>
      </c>
      <c r="X360">
        <v>64</v>
      </c>
      <c r="Y360">
        <v>53</v>
      </c>
      <c r="Z360">
        <v>55</v>
      </c>
      <c r="AA360">
        <v>54</v>
      </c>
      <c r="AB360">
        <v>64</v>
      </c>
      <c r="AC360">
        <v>53</v>
      </c>
      <c r="AD360">
        <v>55</v>
      </c>
      <c r="AE360">
        <v>54</v>
      </c>
      <c r="AF360">
        <v>64</v>
      </c>
      <c r="AG360">
        <v>53</v>
      </c>
      <c r="AH360">
        <v>55</v>
      </c>
      <c r="AI360">
        <v>53</v>
      </c>
      <c r="AJ360">
        <v>64</v>
      </c>
      <c r="AK360">
        <v>53</v>
      </c>
      <c r="AL360">
        <v>55</v>
      </c>
      <c r="AM360">
        <v>64</v>
      </c>
      <c r="AN360">
        <v>53</v>
      </c>
      <c r="AO360">
        <v>55</v>
      </c>
      <c r="AP360">
        <f t="shared" si="5"/>
        <v>59</v>
      </c>
      <c r="AQ360">
        <v>59</v>
      </c>
      <c r="AR360">
        <v>59</v>
      </c>
      <c r="AS360">
        <v>59</v>
      </c>
      <c r="AU360" t="s">
        <v>5058</v>
      </c>
      <c r="AV360" t="s">
        <v>5658</v>
      </c>
      <c r="AW360">
        <v>270</v>
      </c>
    </row>
    <row r="361" spans="4:49" ht="13.5" customHeight="1">
      <c r="D361" t="s">
        <v>5056</v>
      </c>
      <c r="F361" t="s">
        <v>1341</v>
      </c>
      <c r="G361" s="126">
        <v>4</v>
      </c>
      <c r="H361">
        <v>128</v>
      </c>
      <c r="I361">
        <v>105</v>
      </c>
      <c r="J361">
        <v>109</v>
      </c>
      <c r="K361">
        <v>128</v>
      </c>
      <c r="L361">
        <v>105</v>
      </c>
      <c r="M361">
        <v>109</v>
      </c>
      <c r="N361">
        <v>108</v>
      </c>
      <c r="O361">
        <v>128</v>
      </c>
      <c r="P361">
        <v>105</v>
      </c>
      <c r="Q361">
        <v>109</v>
      </c>
      <c r="R361">
        <v>108</v>
      </c>
      <c r="S361">
        <v>128</v>
      </c>
      <c r="T361">
        <v>105</v>
      </c>
      <c r="U361">
        <v>109</v>
      </c>
      <c r="V361">
        <v>105</v>
      </c>
      <c r="W361">
        <v>109</v>
      </c>
      <c r="X361">
        <v>128</v>
      </c>
      <c r="Y361">
        <v>105</v>
      </c>
      <c r="Z361">
        <v>109</v>
      </c>
      <c r="AA361">
        <v>108</v>
      </c>
      <c r="AB361">
        <v>128</v>
      </c>
      <c r="AC361">
        <v>105</v>
      </c>
      <c r="AD361">
        <v>109</v>
      </c>
      <c r="AE361">
        <v>108</v>
      </c>
      <c r="AF361">
        <v>128</v>
      </c>
      <c r="AG361">
        <v>105</v>
      </c>
      <c r="AH361">
        <v>109</v>
      </c>
      <c r="AI361">
        <v>105</v>
      </c>
      <c r="AJ361">
        <v>128</v>
      </c>
      <c r="AK361">
        <v>105</v>
      </c>
      <c r="AL361">
        <v>109</v>
      </c>
      <c r="AM361">
        <v>128</v>
      </c>
      <c r="AN361">
        <v>105</v>
      </c>
      <c r="AO361">
        <v>109</v>
      </c>
      <c r="AP361">
        <f t="shared" si="5"/>
        <v>116</v>
      </c>
      <c r="AQ361">
        <v>116</v>
      </c>
      <c r="AR361">
        <v>116</v>
      </c>
      <c r="AS361">
        <v>116</v>
      </c>
      <c r="AU361" t="s">
        <v>5056</v>
      </c>
      <c r="AV361" t="s">
        <v>5658</v>
      </c>
      <c r="AW361">
        <v>271</v>
      </c>
    </row>
    <row r="362" spans="4:49" ht="13.5" customHeight="1">
      <c r="D362" t="s">
        <v>1325</v>
      </c>
      <c r="F362" t="s">
        <v>1327</v>
      </c>
      <c r="G362" s="126">
        <v>1.5</v>
      </c>
      <c r="H362">
        <v>53</v>
      </c>
      <c r="I362">
        <v>74</v>
      </c>
      <c r="J362">
        <v>53</v>
      </c>
      <c r="K362">
        <v>53</v>
      </c>
      <c r="L362">
        <v>74</v>
      </c>
      <c r="M362">
        <v>53</v>
      </c>
      <c r="N362">
        <v>56</v>
      </c>
      <c r="O362">
        <v>53</v>
      </c>
      <c r="P362">
        <v>74</v>
      </c>
      <c r="Q362">
        <v>53</v>
      </c>
      <c r="R362">
        <v>56</v>
      </c>
      <c r="S362">
        <v>53</v>
      </c>
      <c r="T362">
        <v>74</v>
      </c>
      <c r="U362">
        <v>53</v>
      </c>
      <c r="V362">
        <v>74</v>
      </c>
      <c r="W362">
        <v>53</v>
      </c>
      <c r="X362">
        <v>53</v>
      </c>
      <c r="Y362">
        <v>74</v>
      </c>
      <c r="Z362">
        <v>53</v>
      </c>
      <c r="AA362">
        <v>56</v>
      </c>
      <c r="AB362">
        <v>53</v>
      </c>
      <c r="AC362">
        <v>74</v>
      </c>
      <c r="AD362">
        <v>53</v>
      </c>
      <c r="AE362">
        <v>56</v>
      </c>
      <c r="AF362">
        <v>53</v>
      </c>
      <c r="AG362">
        <v>74</v>
      </c>
      <c r="AH362">
        <v>53</v>
      </c>
      <c r="AI362">
        <v>74</v>
      </c>
      <c r="AJ362">
        <v>53</v>
      </c>
      <c r="AK362">
        <v>74</v>
      </c>
      <c r="AL362">
        <v>53</v>
      </c>
      <c r="AM362">
        <v>53</v>
      </c>
      <c r="AN362">
        <v>74</v>
      </c>
      <c r="AO362">
        <v>53</v>
      </c>
      <c r="AP362">
        <f t="shared" si="5"/>
        <v>82</v>
      </c>
      <c r="AQ362">
        <v>82</v>
      </c>
      <c r="AR362">
        <v>82</v>
      </c>
      <c r="AS362">
        <v>82</v>
      </c>
      <c r="AU362" t="s">
        <v>1325</v>
      </c>
      <c r="AV362" t="s">
        <v>5658</v>
      </c>
      <c r="AW362">
        <v>272</v>
      </c>
    </row>
    <row r="363" spans="4:49" ht="13.5" customHeight="1">
      <c r="D363" t="s">
        <v>1326</v>
      </c>
      <c r="F363" t="s">
        <v>1328</v>
      </c>
      <c r="G363" s="126">
        <v>1.5</v>
      </c>
      <c r="H363">
        <v>53</v>
      </c>
      <c r="I363">
        <v>74</v>
      </c>
      <c r="J363">
        <v>53</v>
      </c>
      <c r="K363">
        <v>53</v>
      </c>
      <c r="L363">
        <v>74</v>
      </c>
      <c r="M363">
        <v>53</v>
      </c>
      <c r="N363">
        <v>56</v>
      </c>
      <c r="O363">
        <v>53</v>
      </c>
      <c r="P363">
        <v>74</v>
      </c>
      <c r="Q363">
        <v>53</v>
      </c>
      <c r="R363">
        <v>56</v>
      </c>
      <c r="S363">
        <v>53</v>
      </c>
      <c r="T363">
        <v>74</v>
      </c>
      <c r="U363">
        <v>53</v>
      </c>
      <c r="V363">
        <v>74</v>
      </c>
      <c r="W363">
        <v>53</v>
      </c>
      <c r="X363">
        <v>53</v>
      </c>
      <c r="Y363">
        <v>74</v>
      </c>
      <c r="Z363">
        <v>53</v>
      </c>
      <c r="AA363">
        <v>56</v>
      </c>
      <c r="AB363">
        <v>53</v>
      </c>
      <c r="AC363">
        <v>74</v>
      </c>
      <c r="AD363">
        <v>53</v>
      </c>
      <c r="AE363">
        <v>56</v>
      </c>
      <c r="AF363">
        <v>53</v>
      </c>
      <c r="AG363">
        <v>74</v>
      </c>
      <c r="AH363">
        <v>53</v>
      </c>
      <c r="AI363">
        <v>74</v>
      </c>
      <c r="AJ363">
        <v>53</v>
      </c>
      <c r="AK363">
        <v>74</v>
      </c>
      <c r="AL363">
        <v>53</v>
      </c>
      <c r="AM363">
        <v>53</v>
      </c>
      <c r="AN363">
        <v>74</v>
      </c>
      <c r="AO363">
        <v>53</v>
      </c>
      <c r="AP363">
        <f t="shared" si="5"/>
        <v>82</v>
      </c>
      <c r="AQ363">
        <v>82</v>
      </c>
      <c r="AR363">
        <v>82</v>
      </c>
      <c r="AS363">
        <v>82</v>
      </c>
      <c r="AU363" t="s">
        <v>1326</v>
      </c>
      <c r="AV363" t="s">
        <v>5658</v>
      </c>
      <c r="AW363">
        <v>273</v>
      </c>
    </row>
    <row r="364" spans="4:49" ht="13.5" customHeight="1">
      <c r="D364" t="s">
        <v>1324</v>
      </c>
      <c r="F364" t="s">
        <v>1329</v>
      </c>
      <c r="G364" s="126">
        <v>2.9</v>
      </c>
      <c r="H364">
        <v>104</v>
      </c>
      <c r="I364">
        <v>148</v>
      </c>
      <c r="J364">
        <v>104</v>
      </c>
      <c r="K364">
        <v>104</v>
      </c>
      <c r="L364">
        <v>148</v>
      </c>
      <c r="M364">
        <v>104</v>
      </c>
      <c r="N364">
        <v>112</v>
      </c>
      <c r="O364">
        <v>104</v>
      </c>
      <c r="P364">
        <v>148</v>
      </c>
      <c r="Q364">
        <v>104</v>
      </c>
      <c r="R364">
        <v>112</v>
      </c>
      <c r="S364">
        <v>104</v>
      </c>
      <c r="T364">
        <v>148</v>
      </c>
      <c r="U364">
        <v>104</v>
      </c>
      <c r="V364">
        <v>148</v>
      </c>
      <c r="W364">
        <v>104</v>
      </c>
      <c r="X364">
        <v>104</v>
      </c>
      <c r="Y364">
        <v>148</v>
      </c>
      <c r="Z364">
        <v>104</v>
      </c>
      <c r="AA364">
        <v>112</v>
      </c>
      <c r="AB364">
        <v>104</v>
      </c>
      <c r="AC364">
        <v>148</v>
      </c>
      <c r="AD364">
        <v>104</v>
      </c>
      <c r="AE364">
        <v>112</v>
      </c>
      <c r="AF364">
        <v>104</v>
      </c>
      <c r="AG364">
        <v>148</v>
      </c>
      <c r="AH364">
        <v>104</v>
      </c>
      <c r="AI364">
        <v>148</v>
      </c>
      <c r="AJ364">
        <v>104</v>
      </c>
      <c r="AK364">
        <v>148</v>
      </c>
      <c r="AL364">
        <v>104</v>
      </c>
      <c r="AM364">
        <v>104</v>
      </c>
      <c r="AN364">
        <v>148</v>
      </c>
      <c r="AO364">
        <v>104</v>
      </c>
      <c r="AP364">
        <f t="shared" si="5"/>
        <v>163</v>
      </c>
      <c r="AQ364">
        <v>163</v>
      </c>
      <c r="AR364">
        <v>163</v>
      </c>
      <c r="AS364">
        <v>163</v>
      </c>
      <c r="AU364" t="s">
        <v>1324</v>
      </c>
      <c r="AV364" t="s">
        <v>5658</v>
      </c>
      <c r="AW364">
        <v>274</v>
      </c>
    </row>
    <row r="365" spans="4:49" ht="13.5" customHeight="1">
      <c r="D365" t="s">
        <v>1330</v>
      </c>
      <c r="F365" t="s">
        <v>1333</v>
      </c>
      <c r="G365" s="126">
        <v>0.9</v>
      </c>
      <c r="H365">
        <v>53</v>
      </c>
      <c r="I365">
        <v>74</v>
      </c>
      <c r="J365">
        <v>53</v>
      </c>
      <c r="K365">
        <v>53</v>
      </c>
      <c r="L365">
        <v>74</v>
      </c>
      <c r="M365">
        <v>53</v>
      </c>
      <c r="N365">
        <v>56</v>
      </c>
      <c r="O365">
        <v>53</v>
      </c>
      <c r="P365">
        <v>74</v>
      </c>
      <c r="Q365">
        <v>53</v>
      </c>
      <c r="R365">
        <v>56</v>
      </c>
      <c r="S365">
        <v>53</v>
      </c>
      <c r="T365">
        <v>74</v>
      </c>
      <c r="U365">
        <v>53</v>
      </c>
      <c r="V365">
        <v>74</v>
      </c>
      <c r="W365">
        <v>53</v>
      </c>
      <c r="X365">
        <v>53</v>
      </c>
      <c r="Y365">
        <v>74</v>
      </c>
      <c r="Z365">
        <v>53</v>
      </c>
      <c r="AA365">
        <v>56</v>
      </c>
      <c r="AB365">
        <v>53</v>
      </c>
      <c r="AC365">
        <v>74</v>
      </c>
      <c r="AD365">
        <v>53</v>
      </c>
      <c r="AE365">
        <v>56</v>
      </c>
      <c r="AF365">
        <v>53</v>
      </c>
      <c r="AG365">
        <v>74</v>
      </c>
      <c r="AH365">
        <v>53</v>
      </c>
      <c r="AI365">
        <v>74</v>
      </c>
      <c r="AJ365">
        <v>53</v>
      </c>
      <c r="AK365">
        <v>74</v>
      </c>
      <c r="AL365">
        <v>53</v>
      </c>
      <c r="AM365">
        <v>53</v>
      </c>
      <c r="AN365">
        <v>74</v>
      </c>
      <c r="AO365">
        <v>53</v>
      </c>
      <c r="AP365">
        <f t="shared" si="5"/>
        <v>82</v>
      </c>
      <c r="AQ365">
        <v>82</v>
      </c>
      <c r="AR365">
        <v>82</v>
      </c>
      <c r="AS365">
        <v>82</v>
      </c>
      <c r="AU365" t="s">
        <v>1330</v>
      </c>
      <c r="AV365" t="s">
        <v>5658</v>
      </c>
      <c r="AW365">
        <v>275</v>
      </c>
    </row>
    <row r="366" spans="4:49" ht="13.5" customHeight="1">
      <c r="D366" t="s">
        <v>1331</v>
      </c>
      <c r="F366" t="s">
        <v>1334</v>
      </c>
      <c r="G366" s="126">
        <v>0.9</v>
      </c>
      <c r="H366">
        <v>53</v>
      </c>
      <c r="I366">
        <v>74</v>
      </c>
      <c r="J366">
        <v>53</v>
      </c>
      <c r="K366">
        <v>53</v>
      </c>
      <c r="L366">
        <v>74</v>
      </c>
      <c r="M366">
        <v>53</v>
      </c>
      <c r="N366">
        <v>56</v>
      </c>
      <c r="O366">
        <v>53</v>
      </c>
      <c r="P366">
        <v>74</v>
      </c>
      <c r="Q366">
        <v>53</v>
      </c>
      <c r="R366">
        <v>56</v>
      </c>
      <c r="S366">
        <v>53</v>
      </c>
      <c r="T366">
        <v>74</v>
      </c>
      <c r="U366">
        <v>53</v>
      </c>
      <c r="V366">
        <v>74</v>
      </c>
      <c r="W366">
        <v>53</v>
      </c>
      <c r="X366">
        <v>53</v>
      </c>
      <c r="Y366">
        <v>74</v>
      </c>
      <c r="Z366">
        <v>53</v>
      </c>
      <c r="AA366">
        <v>56</v>
      </c>
      <c r="AB366">
        <v>53</v>
      </c>
      <c r="AC366">
        <v>74</v>
      </c>
      <c r="AD366">
        <v>53</v>
      </c>
      <c r="AE366">
        <v>56</v>
      </c>
      <c r="AF366">
        <v>53</v>
      </c>
      <c r="AG366">
        <v>74</v>
      </c>
      <c r="AH366">
        <v>53</v>
      </c>
      <c r="AI366">
        <v>74</v>
      </c>
      <c r="AJ366">
        <v>53</v>
      </c>
      <c r="AK366">
        <v>74</v>
      </c>
      <c r="AL366">
        <v>53</v>
      </c>
      <c r="AM366">
        <v>53</v>
      </c>
      <c r="AN366">
        <v>74</v>
      </c>
      <c r="AO366">
        <v>53</v>
      </c>
      <c r="AP366">
        <f t="shared" si="5"/>
        <v>82</v>
      </c>
      <c r="AQ366">
        <v>82</v>
      </c>
      <c r="AR366">
        <v>82</v>
      </c>
      <c r="AS366">
        <v>82</v>
      </c>
      <c r="AU366" t="s">
        <v>1331</v>
      </c>
      <c r="AV366" t="s">
        <v>5658</v>
      </c>
      <c r="AW366">
        <v>276</v>
      </c>
    </row>
    <row r="367" spans="4:49" ht="13.5" customHeight="1">
      <c r="D367" t="s">
        <v>1332</v>
      </c>
      <c r="F367" t="s">
        <v>1335</v>
      </c>
      <c r="G367" s="126">
        <v>1.8</v>
      </c>
      <c r="H367">
        <v>104</v>
      </c>
      <c r="I367">
        <v>148</v>
      </c>
      <c r="J367">
        <v>104</v>
      </c>
      <c r="K367">
        <v>104</v>
      </c>
      <c r="L367">
        <v>148</v>
      </c>
      <c r="M367">
        <v>104</v>
      </c>
      <c r="N367">
        <v>112</v>
      </c>
      <c r="O367">
        <v>104</v>
      </c>
      <c r="P367">
        <v>148</v>
      </c>
      <c r="Q367">
        <v>104</v>
      </c>
      <c r="R367">
        <v>112</v>
      </c>
      <c r="S367">
        <v>104</v>
      </c>
      <c r="T367">
        <v>148</v>
      </c>
      <c r="U367">
        <v>104</v>
      </c>
      <c r="V367">
        <v>148</v>
      </c>
      <c r="W367">
        <v>104</v>
      </c>
      <c r="X367">
        <v>104</v>
      </c>
      <c r="Y367">
        <v>148</v>
      </c>
      <c r="Z367">
        <v>104</v>
      </c>
      <c r="AA367">
        <v>112</v>
      </c>
      <c r="AB367">
        <v>104</v>
      </c>
      <c r="AC367">
        <v>148</v>
      </c>
      <c r="AD367">
        <v>104</v>
      </c>
      <c r="AE367">
        <v>112</v>
      </c>
      <c r="AF367">
        <v>104</v>
      </c>
      <c r="AG367">
        <v>148</v>
      </c>
      <c r="AH367">
        <v>104</v>
      </c>
      <c r="AI367">
        <v>148</v>
      </c>
      <c r="AJ367">
        <v>104</v>
      </c>
      <c r="AK367">
        <v>148</v>
      </c>
      <c r="AL367">
        <v>104</v>
      </c>
      <c r="AM367">
        <v>104</v>
      </c>
      <c r="AN367">
        <v>148</v>
      </c>
      <c r="AO367">
        <v>104</v>
      </c>
      <c r="AP367">
        <f t="shared" si="5"/>
        <v>163</v>
      </c>
      <c r="AQ367">
        <v>163</v>
      </c>
      <c r="AR367">
        <v>163</v>
      </c>
      <c r="AS367">
        <v>163</v>
      </c>
      <c r="AU367" t="s">
        <v>1332</v>
      </c>
      <c r="AV367" t="s">
        <v>5658</v>
      </c>
      <c r="AW367">
        <v>277</v>
      </c>
    </row>
    <row r="368" spans="4:49" ht="13.5" customHeight="1">
      <c r="D368" t="s">
        <v>1336</v>
      </c>
      <c r="F368" t="s">
        <v>1339</v>
      </c>
      <c r="G368" s="126">
        <v>4</v>
      </c>
      <c r="H368">
        <v>81</v>
      </c>
      <c r="I368">
        <v>101</v>
      </c>
      <c r="J368">
        <v>107</v>
      </c>
      <c r="K368">
        <v>81</v>
      </c>
      <c r="L368">
        <v>101</v>
      </c>
      <c r="M368">
        <v>107</v>
      </c>
      <c r="N368">
        <v>85</v>
      </c>
      <c r="O368">
        <v>81</v>
      </c>
      <c r="P368">
        <v>101</v>
      </c>
      <c r="Q368">
        <v>107</v>
      </c>
      <c r="R368">
        <v>85</v>
      </c>
      <c r="S368">
        <v>81</v>
      </c>
      <c r="T368">
        <v>101</v>
      </c>
      <c r="U368">
        <v>107</v>
      </c>
      <c r="V368">
        <v>101</v>
      </c>
      <c r="W368">
        <v>107</v>
      </c>
      <c r="X368">
        <v>81</v>
      </c>
      <c r="Y368">
        <v>101</v>
      </c>
      <c r="Z368">
        <v>107</v>
      </c>
      <c r="AA368">
        <v>85</v>
      </c>
      <c r="AB368">
        <v>81</v>
      </c>
      <c r="AC368">
        <v>101</v>
      </c>
      <c r="AD368">
        <v>107</v>
      </c>
      <c r="AE368">
        <v>85</v>
      </c>
      <c r="AF368">
        <v>81</v>
      </c>
      <c r="AG368">
        <v>101</v>
      </c>
      <c r="AH368">
        <v>107</v>
      </c>
      <c r="AI368">
        <v>101</v>
      </c>
      <c r="AJ368">
        <v>81</v>
      </c>
      <c r="AK368">
        <v>101</v>
      </c>
      <c r="AL368">
        <v>107</v>
      </c>
      <c r="AM368">
        <v>81</v>
      </c>
      <c r="AN368">
        <v>101</v>
      </c>
      <c r="AO368">
        <v>107</v>
      </c>
      <c r="AP368">
        <f t="shared" si="5"/>
        <v>112</v>
      </c>
      <c r="AQ368">
        <v>112</v>
      </c>
      <c r="AR368">
        <v>112</v>
      </c>
      <c r="AS368">
        <v>112</v>
      </c>
      <c r="AU368" t="s">
        <v>1336</v>
      </c>
      <c r="AV368" t="s">
        <v>5658</v>
      </c>
      <c r="AW368">
        <v>278</v>
      </c>
    </row>
    <row r="369" spans="4:49" ht="13.5" customHeight="1">
      <c r="D369" t="s">
        <v>1337</v>
      </c>
      <c r="F369" t="s">
        <v>1340</v>
      </c>
      <c r="G369" s="126">
        <v>4</v>
      </c>
      <c r="H369">
        <v>81</v>
      </c>
      <c r="I369">
        <v>101</v>
      </c>
      <c r="J369">
        <v>107</v>
      </c>
      <c r="K369">
        <v>81</v>
      </c>
      <c r="L369">
        <v>101</v>
      </c>
      <c r="M369">
        <v>107</v>
      </c>
      <c r="N369">
        <v>85</v>
      </c>
      <c r="O369">
        <v>81</v>
      </c>
      <c r="P369">
        <v>101</v>
      </c>
      <c r="Q369">
        <v>107</v>
      </c>
      <c r="R369">
        <v>85</v>
      </c>
      <c r="S369">
        <v>81</v>
      </c>
      <c r="T369">
        <v>101</v>
      </c>
      <c r="U369">
        <v>107</v>
      </c>
      <c r="V369">
        <v>101</v>
      </c>
      <c r="W369">
        <v>107</v>
      </c>
      <c r="X369">
        <v>81</v>
      </c>
      <c r="Y369">
        <v>101</v>
      </c>
      <c r="Z369">
        <v>107</v>
      </c>
      <c r="AA369">
        <v>85</v>
      </c>
      <c r="AB369">
        <v>81</v>
      </c>
      <c r="AC369">
        <v>101</v>
      </c>
      <c r="AD369">
        <v>107</v>
      </c>
      <c r="AE369">
        <v>85</v>
      </c>
      <c r="AF369">
        <v>81</v>
      </c>
      <c r="AG369">
        <v>101</v>
      </c>
      <c r="AH369">
        <v>107</v>
      </c>
      <c r="AI369">
        <v>101</v>
      </c>
      <c r="AJ369">
        <v>81</v>
      </c>
      <c r="AK369">
        <v>101</v>
      </c>
      <c r="AL369">
        <v>107</v>
      </c>
      <c r="AM369">
        <v>81</v>
      </c>
      <c r="AN369">
        <v>101</v>
      </c>
      <c r="AO369">
        <v>107</v>
      </c>
      <c r="AP369">
        <f t="shared" si="5"/>
        <v>112</v>
      </c>
      <c r="AQ369">
        <v>112</v>
      </c>
      <c r="AR369">
        <v>112</v>
      </c>
      <c r="AS369">
        <v>112</v>
      </c>
      <c r="AU369" t="s">
        <v>1337</v>
      </c>
      <c r="AV369" t="s">
        <v>5658</v>
      </c>
      <c r="AW369">
        <v>279</v>
      </c>
    </row>
    <row r="370" spans="4:49" ht="13.5" customHeight="1">
      <c r="D370" t="s">
        <v>1338</v>
      </c>
      <c r="F370" t="s">
        <v>1341</v>
      </c>
      <c r="G370" s="126">
        <v>8</v>
      </c>
      <c r="H370">
        <v>161</v>
      </c>
      <c r="I370">
        <v>200</v>
      </c>
      <c r="J370">
        <v>212</v>
      </c>
      <c r="K370">
        <v>161</v>
      </c>
      <c r="L370">
        <v>200</v>
      </c>
      <c r="M370">
        <v>212</v>
      </c>
      <c r="N370">
        <v>168</v>
      </c>
      <c r="O370">
        <v>161</v>
      </c>
      <c r="P370">
        <v>200</v>
      </c>
      <c r="Q370">
        <v>212</v>
      </c>
      <c r="R370">
        <v>168</v>
      </c>
      <c r="S370">
        <v>161</v>
      </c>
      <c r="T370">
        <v>200</v>
      </c>
      <c r="U370">
        <v>212</v>
      </c>
      <c r="V370">
        <v>200</v>
      </c>
      <c r="W370">
        <v>212</v>
      </c>
      <c r="X370">
        <v>161</v>
      </c>
      <c r="Y370">
        <v>200</v>
      </c>
      <c r="Z370">
        <v>212</v>
      </c>
      <c r="AA370">
        <v>168</v>
      </c>
      <c r="AB370">
        <v>161</v>
      </c>
      <c r="AC370">
        <v>200</v>
      </c>
      <c r="AD370">
        <v>212</v>
      </c>
      <c r="AE370">
        <v>168</v>
      </c>
      <c r="AF370">
        <v>161</v>
      </c>
      <c r="AG370">
        <v>200</v>
      </c>
      <c r="AH370">
        <v>212</v>
      </c>
      <c r="AI370">
        <v>200</v>
      </c>
      <c r="AJ370">
        <v>161</v>
      </c>
      <c r="AK370">
        <v>200</v>
      </c>
      <c r="AL370">
        <v>212</v>
      </c>
      <c r="AM370">
        <v>161</v>
      </c>
      <c r="AN370">
        <v>200</v>
      </c>
      <c r="AO370">
        <v>212</v>
      </c>
      <c r="AP370">
        <f t="shared" si="5"/>
        <v>220</v>
      </c>
      <c r="AQ370">
        <v>220</v>
      </c>
      <c r="AR370">
        <v>220</v>
      </c>
      <c r="AS370">
        <v>220</v>
      </c>
      <c r="AU370" t="s">
        <v>1338</v>
      </c>
      <c r="AV370" t="s">
        <v>5658</v>
      </c>
      <c r="AW370">
        <v>280</v>
      </c>
    </row>
    <row r="371" spans="4:49" ht="13.5" customHeight="1">
      <c r="D371" t="s">
        <v>5049</v>
      </c>
      <c r="F371" t="s">
        <v>5050</v>
      </c>
      <c r="G371" s="126">
        <v>0.5</v>
      </c>
      <c r="H371">
        <v>119</v>
      </c>
      <c r="I371">
        <v>114</v>
      </c>
      <c r="J371">
        <v>114</v>
      </c>
      <c r="K371">
        <v>119</v>
      </c>
      <c r="L371">
        <v>114</v>
      </c>
      <c r="M371">
        <v>114</v>
      </c>
      <c r="N371">
        <v>114</v>
      </c>
      <c r="O371">
        <v>119</v>
      </c>
      <c r="P371">
        <v>114</v>
      </c>
      <c r="Q371">
        <v>114</v>
      </c>
      <c r="R371">
        <v>114</v>
      </c>
      <c r="S371">
        <v>119</v>
      </c>
      <c r="T371">
        <v>114</v>
      </c>
      <c r="U371">
        <v>114</v>
      </c>
      <c r="V371">
        <v>114</v>
      </c>
      <c r="W371">
        <v>114</v>
      </c>
      <c r="X371">
        <v>119</v>
      </c>
      <c r="Y371">
        <v>114</v>
      </c>
      <c r="Z371">
        <v>114</v>
      </c>
      <c r="AA371">
        <v>114</v>
      </c>
      <c r="AB371">
        <v>119</v>
      </c>
      <c r="AC371">
        <v>114</v>
      </c>
      <c r="AD371">
        <v>114</v>
      </c>
      <c r="AE371">
        <v>114</v>
      </c>
      <c r="AF371">
        <v>119</v>
      </c>
      <c r="AG371">
        <v>114</v>
      </c>
      <c r="AH371">
        <v>114</v>
      </c>
      <c r="AI371">
        <v>114</v>
      </c>
      <c r="AJ371">
        <v>119</v>
      </c>
      <c r="AK371">
        <v>114</v>
      </c>
      <c r="AL371">
        <v>114</v>
      </c>
      <c r="AM371">
        <v>119</v>
      </c>
      <c r="AN371">
        <v>114</v>
      </c>
      <c r="AO371">
        <v>114</v>
      </c>
      <c r="AP371">
        <f t="shared" si="5"/>
        <v>126</v>
      </c>
      <c r="AQ371">
        <v>126</v>
      </c>
      <c r="AR371">
        <v>126</v>
      </c>
      <c r="AS371">
        <v>126</v>
      </c>
      <c r="AU371" t="s">
        <v>5049</v>
      </c>
      <c r="AV371" t="s">
        <v>5658</v>
      </c>
      <c r="AW371">
        <v>281</v>
      </c>
    </row>
    <row r="372" spans="4:49" ht="13.5" customHeight="1">
      <c r="D372" t="s">
        <v>3231</v>
      </c>
      <c r="F372" t="s">
        <v>3808</v>
      </c>
      <c r="G372" s="126">
        <v>1</v>
      </c>
      <c r="H372">
        <v>131</v>
      </c>
      <c r="I372">
        <v>153</v>
      </c>
      <c r="J372">
        <v>130</v>
      </c>
      <c r="K372">
        <v>131</v>
      </c>
      <c r="L372">
        <v>153</v>
      </c>
      <c r="M372">
        <v>130</v>
      </c>
      <c r="N372">
        <v>134</v>
      </c>
      <c r="O372">
        <v>131</v>
      </c>
      <c r="P372">
        <v>153</v>
      </c>
      <c r="Q372">
        <v>130</v>
      </c>
      <c r="R372">
        <v>134</v>
      </c>
      <c r="S372">
        <v>131</v>
      </c>
      <c r="T372">
        <v>153</v>
      </c>
      <c r="U372">
        <v>130</v>
      </c>
      <c r="V372">
        <v>153</v>
      </c>
      <c r="W372">
        <v>130</v>
      </c>
      <c r="X372">
        <v>131</v>
      </c>
      <c r="Y372">
        <v>153</v>
      </c>
      <c r="Z372">
        <v>130</v>
      </c>
      <c r="AA372">
        <v>134</v>
      </c>
      <c r="AB372">
        <v>131</v>
      </c>
      <c r="AC372">
        <v>153</v>
      </c>
      <c r="AD372">
        <v>130</v>
      </c>
      <c r="AE372">
        <v>134</v>
      </c>
      <c r="AF372">
        <v>131</v>
      </c>
      <c r="AG372">
        <v>153</v>
      </c>
      <c r="AH372">
        <v>130</v>
      </c>
      <c r="AI372">
        <v>153</v>
      </c>
      <c r="AJ372">
        <v>131</v>
      </c>
      <c r="AK372">
        <v>153</v>
      </c>
      <c r="AL372">
        <v>130</v>
      </c>
      <c r="AM372">
        <v>131</v>
      </c>
      <c r="AN372">
        <v>153</v>
      </c>
      <c r="AO372">
        <v>130</v>
      </c>
      <c r="AP372">
        <f t="shared" si="5"/>
        <v>169</v>
      </c>
      <c r="AQ372">
        <v>169</v>
      </c>
      <c r="AR372">
        <v>169</v>
      </c>
      <c r="AS372">
        <v>169</v>
      </c>
      <c r="AU372" t="s">
        <v>3231</v>
      </c>
      <c r="AV372" t="s">
        <v>5658</v>
      </c>
      <c r="AW372">
        <v>282</v>
      </c>
    </row>
    <row r="373" spans="4:49" ht="13.5" customHeight="1">
      <c r="D373" t="s">
        <v>4462</v>
      </c>
      <c r="F373" t="s">
        <v>5675</v>
      </c>
      <c r="G373" s="126">
        <v>0</v>
      </c>
      <c r="H373">
        <v>99</v>
      </c>
      <c r="I373">
        <v>99</v>
      </c>
      <c r="J373">
        <v>99</v>
      </c>
      <c r="K373">
        <v>99</v>
      </c>
      <c r="L373">
        <v>99</v>
      </c>
      <c r="M373">
        <v>99</v>
      </c>
      <c r="N373">
        <v>99</v>
      </c>
      <c r="O373">
        <v>99</v>
      </c>
      <c r="P373">
        <v>99</v>
      </c>
      <c r="Q373">
        <v>99</v>
      </c>
      <c r="R373">
        <v>99</v>
      </c>
      <c r="S373">
        <v>99</v>
      </c>
      <c r="T373">
        <v>99</v>
      </c>
      <c r="U373">
        <v>99</v>
      </c>
      <c r="V373">
        <v>99</v>
      </c>
      <c r="W373">
        <v>99</v>
      </c>
      <c r="X373">
        <v>99</v>
      </c>
      <c r="Y373">
        <v>99</v>
      </c>
      <c r="Z373">
        <v>99</v>
      </c>
      <c r="AA373">
        <v>99</v>
      </c>
      <c r="AB373">
        <v>99</v>
      </c>
      <c r="AC373">
        <v>99</v>
      </c>
      <c r="AD373">
        <v>99</v>
      </c>
      <c r="AE373">
        <v>99</v>
      </c>
      <c r="AF373">
        <v>99</v>
      </c>
      <c r="AG373">
        <v>99</v>
      </c>
      <c r="AH373">
        <v>99</v>
      </c>
      <c r="AI373">
        <v>99</v>
      </c>
      <c r="AJ373">
        <v>99</v>
      </c>
      <c r="AK373">
        <v>99</v>
      </c>
      <c r="AL373">
        <v>99</v>
      </c>
      <c r="AM373">
        <v>99</v>
      </c>
      <c r="AN373">
        <v>99</v>
      </c>
      <c r="AO373">
        <v>99</v>
      </c>
      <c r="AP373">
        <f t="shared" si="5"/>
        <v>109</v>
      </c>
      <c r="AQ373">
        <v>109</v>
      </c>
      <c r="AR373">
        <v>109</v>
      </c>
      <c r="AS373">
        <v>109</v>
      </c>
      <c r="AU373" t="s">
        <v>4462</v>
      </c>
      <c r="AV373" t="s">
        <v>5658</v>
      </c>
      <c r="AW373">
        <v>283</v>
      </c>
    </row>
    <row r="374" spans="4:49" ht="13.5" customHeight="1">
      <c r="D374" t="s">
        <v>1348</v>
      </c>
      <c r="F374" t="s">
        <v>1350</v>
      </c>
      <c r="G374" s="126">
        <v>0</v>
      </c>
      <c r="H374">
        <v>168</v>
      </c>
      <c r="I374">
        <v>168</v>
      </c>
      <c r="J374">
        <v>168</v>
      </c>
      <c r="K374">
        <v>168</v>
      </c>
      <c r="L374">
        <v>168</v>
      </c>
      <c r="M374">
        <v>168</v>
      </c>
      <c r="N374">
        <v>168</v>
      </c>
      <c r="O374">
        <v>168</v>
      </c>
      <c r="P374">
        <v>168</v>
      </c>
      <c r="Q374">
        <v>168</v>
      </c>
      <c r="R374">
        <v>168</v>
      </c>
      <c r="S374">
        <v>168</v>
      </c>
      <c r="T374">
        <v>168</v>
      </c>
      <c r="U374">
        <v>168</v>
      </c>
      <c r="V374">
        <v>168</v>
      </c>
      <c r="W374">
        <v>168</v>
      </c>
      <c r="X374">
        <v>168</v>
      </c>
      <c r="Y374">
        <v>168</v>
      </c>
      <c r="Z374">
        <v>168</v>
      </c>
      <c r="AA374">
        <v>168</v>
      </c>
      <c r="AB374">
        <v>168</v>
      </c>
      <c r="AC374">
        <v>168</v>
      </c>
      <c r="AD374">
        <v>168</v>
      </c>
      <c r="AE374">
        <v>168</v>
      </c>
      <c r="AF374">
        <v>168</v>
      </c>
      <c r="AG374">
        <v>168</v>
      </c>
      <c r="AH374">
        <v>168</v>
      </c>
      <c r="AI374">
        <v>168</v>
      </c>
      <c r="AJ374">
        <v>168</v>
      </c>
      <c r="AK374">
        <v>168</v>
      </c>
      <c r="AL374">
        <v>168</v>
      </c>
      <c r="AM374">
        <v>168</v>
      </c>
      <c r="AN374">
        <v>168</v>
      </c>
      <c r="AO374">
        <v>168</v>
      </c>
      <c r="AP374">
        <f t="shared" si="5"/>
        <v>185</v>
      </c>
      <c r="AQ374">
        <v>185</v>
      </c>
      <c r="AR374">
        <v>185</v>
      </c>
      <c r="AS374">
        <v>185</v>
      </c>
      <c r="AU374" t="s">
        <v>1348</v>
      </c>
      <c r="AV374" t="s">
        <v>5658</v>
      </c>
      <c r="AW374">
        <v>284</v>
      </c>
    </row>
    <row r="375" spans="4:49" ht="13.5" customHeight="1">
      <c r="D375" t="s">
        <v>1349</v>
      </c>
      <c r="F375" t="s">
        <v>1351</v>
      </c>
      <c r="G375" s="126">
        <v>0</v>
      </c>
      <c r="H375">
        <v>99</v>
      </c>
      <c r="I375">
        <v>99</v>
      </c>
      <c r="J375">
        <v>99</v>
      </c>
      <c r="K375">
        <v>99</v>
      </c>
      <c r="L375">
        <v>99</v>
      </c>
      <c r="M375">
        <v>99</v>
      </c>
      <c r="N375">
        <v>99</v>
      </c>
      <c r="O375">
        <v>99</v>
      </c>
      <c r="P375">
        <v>99</v>
      </c>
      <c r="Q375">
        <v>99</v>
      </c>
      <c r="R375">
        <v>99</v>
      </c>
      <c r="S375">
        <v>99</v>
      </c>
      <c r="T375">
        <v>99</v>
      </c>
      <c r="U375">
        <v>99</v>
      </c>
      <c r="V375">
        <v>99</v>
      </c>
      <c r="W375">
        <v>99</v>
      </c>
      <c r="X375">
        <v>99</v>
      </c>
      <c r="Y375">
        <v>99</v>
      </c>
      <c r="Z375">
        <v>99</v>
      </c>
      <c r="AA375">
        <v>99</v>
      </c>
      <c r="AB375">
        <v>99</v>
      </c>
      <c r="AC375">
        <v>99</v>
      </c>
      <c r="AD375">
        <v>99</v>
      </c>
      <c r="AE375">
        <v>99</v>
      </c>
      <c r="AF375">
        <v>99</v>
      </c>
      <c r="AG375">
        <v>99</v>
      </c>
      <c r="AH375">
        <v>99</v>
      </c>
      <c r="AI375">
        <v>99</v>
      </c>
      <c r="AJ375">
        <v>99</v>
      </c>
      <c r="AK375">
        <v>99</v>
      </c>
      <c r="AL375">
        <v>99</v>
      </c>
      <c r="AM375">
        <v>99</v>
      </c>
      <c r="AN375">
        <v>99</v>
      </c>
      <c r="AO375">
        <v>99</v>
      </c>
      <c r="AP375">
        <f t="shared" si="5"/>
        <v>109</v>
      </c>
      <c r="AQ375">
        <v>109</v>
      </c>
      <c r="AR375">
        <v>109</v>
      </c>
      <c r="AS375">
        <v>109</v>
      </c>
      <c r="AU375" t="s">
        <v>1349</v>
      </c>
      <c r="AV375" t="s">
        <v>5658</v>
      </c>
      <c r="AW375">
        <v>285</v>
      </c>
    </row>
    <row r="376" spans="4:49" ht="13.5" customHeight="1">
      <c r="D376" t="s">
        <v>4930</v>
      </c>
      <c r="F376" t="s">
        <v>4972</v>
      </c>
      <c r="G376" s="126">
        <v>0</v>
      </c>
      <c r="H376">
        <v>963</v>
      </c>
      <c r="I376">
        <v>963</v>
      </c>
      <c r="J376">
        <v>963</v>
      </c>
      <c r="K376">
        <v>963</v>
      </c>
      <c r="L376">
        <v>963</v>
      </c>
      <c r="M376">
        <v>963</v>
      </c>
      <c r="N376">
        <v>963</v>
      </c>
      <c r="O376">
        <v>963</v>
      </c>
      <c r="P376">
        <v>963</v>
      </c>
      <c r="Q376">
        <v>963</v>
      </c>
      <c r="R376">
        <v>963</v>
      </c>
      <c r="S376">
        <v>963</v>
      </c>
      <c r="T376">
        <v>963</v>
      </c>
      <c r="U376">
        <v>963</v>
      </c>
      <c r="V376">
        <v>963</v>
      </c>
      <c r="W376">
        <v>963</v>
      </c>
      <c r="X376">
        <v>963</v>
      </c>
      <c r="Y376">
        <v>963</v>
      </c>
      <c r="Z376">
        <v>963</v>
      </c>
      <c r="AA376">
        <v>963</v>
      </c>
      <c r="AB376">
        <v>963</v>
      </c>
      <c r="AC376">
        <v>963</v>
      </c>
      <c r="AD376">
        <v>963</v>
      </c>
      <c r="AE376">
        <v>963</v>
      </c>
      <c r="AF376">
        <v>963</v>
      </c>
      <c r="AG376">
        <v>963</v>
      </c>
      <c r="AH376">
        <v>963</v>
      </c>
      <c r="AI376">
        <v>963</v>
      </c>
      <c r="AJ376">
        <v>963</v>
      </c>
      <c r="AK376">
        <v>963</v>
      </c>
      <c r="AL376">
        <v>963</v>
      </c>
      <c r="AM376">
        <v>963</v>
      </c>
      <c r="AN376">
        <v>963</v>
      </c>
      <c r="AO376">
        <v>963</v>
      </c>
      <c r="AP376">
        <f t="shared" si="5"/>
        <v>1060</v>
      </c>
      <c r="AQ376">
        <v>1060</v>
      </c>
      <c r="AR376">
        <v>1060</v>
      </c>
      <c r="AS376">
        <v>1060</v>
      </c>
      <c r="AU376" t="s">
        <v>4930</v>
      </c>
      <c r="AV376" t="s">
        <v>5658</v>
      </c>
      <c r="AW376">
        <v>286</v>
      </c>
    </row>
    <row r="377" spans="4:49" ht="13.5" customHeight="1">
      <c r="D377" t="s">
        <v>4931</v>
      </c>
      <c r="F377" t="s">
        <v>4973</v>
      </c>
      <c r="G377" s="126">
        <v>0</v>
      </c>
      <c r="H377">
        <v>963</v>
      </c>
      <c r="I377">
        <v>963</v>
      </c>
      <c r="J377">
        <v>963</v>
      </c>
      <c r="K377">
        <v>963</v>
      </c>
      <c r="L377">
        <v>963</v>
      </c>
      <c r="M377">
        <v>963</v>
      </c>
      <c r="N377">
        <v>963</v>
      </c>
      <c r="O377">
        <v>963</v>
      </c>
      <c r="P377">
        <v>963</v>
      </c>
      <c r="Q377">
        <v>963</v>
      </c>
      <c r="R377">
        <v>963</v>
      </c>
      <c r="S377">
        <v>963</v>
      </c>
      <c r="T377">
        <v>963</v>
      </c>
      <c r="U377">
        <v>963</v>
      </c>
      <c r="V377">
        <v>963</v>
      </c>
      <c r="W377">
        <v>963</v>
      </c>
      <c r="X377">
        <v>963</v>
      </c>
      <c r="Y377">
        <v>963</v>
      </c>
      <c r="Z377">
        <v>963</v>
      </c>
      <c r="AA377">
        <v>963</v>
      </c>
      <c r="AB377">
        <v>963</v>
      </c>
      <c r="AC377">
        <v>963</v>
      </c>
      <c r="AD377">
        <v>963</v>
      </c>
      <c r="AE377">
        <v>963</v>
      </c>
      <c r="AF377">
        <v>963</v>
      </c>
      <c r="AG377">
        <v>963</v>
      </c>
      <c r="AH377">
        <v>963</v>
      </c>
      <c r="AI377">
        <v>963</v>
      </c>
      <c r="AJ377">
        <v>963</v>
      </c>
      <c r="AK377">
        <v>963</v>
      </c>
      <c r="AL377">
        <v>963</v>
      </c>
      <c r="AM377">
        <v>963</v>
      </c>
      <c r="AN377">
        <v>963</v>
      </c>
      <c r="AO377">
        <v>963</v>
      </c>
      <c r="AP377">
        <f t="shared" si="5"/>
        <v>1060</v>
      </c>
      <c r="AQ377">
        <v>1060</v>
      </c>
      <c r="AR377">
        <v>1060</v>
      </c>
      <c r="AS377">
        <v>1060</v>
      </c>
      <c r="AU377" t="s">
        <v>4931</v>
      </c>
      <c r="AV377" t="s">
        <v>5658</v>
      </c>
      <c r="AW377">
        <v>287</v>
      </c>
    </row>
    <row r="378" spans="4:49" ht="13.5" customHeight="1">
      <c r="D378" t="s">
        <v>4911</v>
      </c>
      <c r="F378" t="s">
        <v>4952</v>
      </c>
      <c r="G378" s="126">
        <v>0</v>
      </c>
      <c r="H378">
        <v>170</v>
      </c>
      <c r="I378">
        <v>170</v>
      </c>
      <c r="J378">
        <v>170</v>
      </c>
      <c r="K378">
        <v>170</v>
      </c>
      <c r="L378">
        <v>170</v>
      </c>
      <c r="M378">
        <v>170</v>
      </c>
      <c r="N378">
        <v>170</v>
      </c>
      <c r="O378">
        <v>170</v>
      </c>
      <c r="P378">
        <v>170</v>
      </c>
      <c r="Q378">
        <v>170</v>
      </c>
      <c r="R378">
        <v>170</v>
      </c>
      <c r="S378">
        <v>170</v>
      </c>
      <c r="T378">
        <v>170</v>
      </c>
      <c r="U378">
        <v>170</v>
      </c>
      <c r="V378">
        <v>170</v>
      </c>
      <c r="W378">
        <v>170</v>
      </c>
      <c r="X378">
        <v>170</v>
      </c>
      <c r="Y378">
        <v>170</v>
      </c>
      <c r="Z378">
        <v>170</v>
      </c>
      <c r="AA378">
        <v>170</v>
      </c>
      <c r="AB378">
        <v>170</v>
      </c>
      <c r="AC378">
        <v>170</v>
      </c>
      <c r="AD378">
        <v>170</v>
      </c>
      <c r="AE378">
        <v>170</v>
      </c>
      <c r="AF378">
        <v>170</v>
      </c>
      <c r="AG378">
        <v>170</v>
      </c>
      <c r="AH378">
        <v>170</v>
      </c>
      <c r="AI378">
        <v>170</v>
      </c>
      <c r="AJ378">
        <v>170</v>
      </c>
      <c r="AK378">
        <v>170</v>
      </c>
      <c r="AL378">
        <v>170</v>
      </c>
      <c r="AM378">
        <v>170</v>
      </c>
      <c r="AN378">
        <v>170</v>
      </c>
      <c r="AO378">
        <v>170</v>
      </c>
      <c r="AP378">
        <f t="shared" si="5"/>
        <v>187</v>
      </c>
      <c r="AQ378">
        <v>187</v>
      </c>
      <c r="AR378">
        <v>187</v>
      </c>
      <c r="AS378">
        <v>187</v>
      </c>
      <c r="AU378" t="s">
        <v>4911</v>
      </c>
      <c r="AV378" t="s">
        <v>5658</v>
      </c>
      <c r="AW378">
        <v>288</v>
      </c>
    </row>
    <row r="379" spans="4:49" ht="13.5" customHeight="1">
      <c r="D379" t="s">
        <v>4912</v>
      </c>
      <c r="F379" t="s">
        <v>4953</v>
      </c>
      <c r="G379" s="126">
        <v>0</v>
      </c>
      <c r="H379">
        <v>170</v>
      </c>
      <c r="I379">
        <v>170</v>
      </c>
      <c r="J379">
        <v>170</v>
      </c>
      <c r="K379">
        <v>170</v>
      </c>
      <c r="L379">
        <v>170</v>
      </c>
      <c r="M379">
        <v>170</v>
      </c>
      <c r="N379">
        <v>170</v>
      </c>
      <c r="O379">
        <v>170</v>
      </c>
      <c r="P379">
        <v>170</v>
      </c>
      <c r="Q379">
        <v>170</v>
      </c>
      <c r="R379">
        <v>170</v>
      </c>
      <c r="S379">
        <v>170</v>
      </c>
      <c r="T379">
        <v>170</v>
      </c>
      <c r="U379">
        <v>170</v>
      </c>
      <c r="V379">
        <v>170</v>
      </c>
      <c r="W379">
        <v>170</v>
      </c>
      <c r="X379">
        <v>170</v>
      </c>
      <c r="Y379">
        <v>170</v>
      </c>
      <c r="Z379">
        <v>170</v>
      </c>
      <c r="AA379">
        <v>170</v>
      </c>
      <c r="AB379">
        <v>170</v>
      </c>
      <c r="AC379">
        <v>170</v>
      </c>
      <c r="AD379">
        <v>170</v>
      </c>
      <c r="AE379">
        <v>170</v>
      </c>
      <c r="AF379">
        <v>170</v>
      </c>
      <c r="AG379">
        <v>170</v>
      </c>
      <c r="AH379">
        <v>170</v>
      </c>
      <c r="AI379">
        <v>170</v>
      </c>
      <c r="AJ379">
        <v>170</v>
      </c>
      <c r="AK379">
        <v>170</v>
      </c>
      <c r="AL379">
        <v>170</v>
      </c>
      <c r="AM379">
        <v>170</v>
      </c>
      <c r="AN379">
        <v>170</v>
      </c>
      <c r="AO379">
        <v>170</v>
      </c>
      <c r="AP379">
        <f t="shared" si="5"/>
        <v>187</v>
      </c>
      <c r="AQ379">
        <v>187</v>
      </c>
      <c r="AR379">
        <v>187</v>
      </c>
      <c r="AS379">
        <v>187</v>
      </c>
      <c r="AU379" t="s">
        <v>4912</v>
      </c>
      <c r="AV379" t="s">
        <v>5658</v>
      </c>
      <c r="AW379">
        <v>289</v>
      </c>
    </row>
    <row r="380" spans="4:49" ht="13.5" customHeight="1">
      <c r="D380" t="s">
        <v>4913</v>
      </c>
      <c r="F380" t="s">
        <v>4954</v>
      </c>
      <c r="G380" s="126">
        <v>0</v>
      </c>
      <c r="H380">
        <v>221</v>
      </c>
      <c r="I380">
        <v>221</v>
      </c>
      <c r="J380">
        <v>221</v>
      </c>
      <c r="K380">
        <v>221</v>
      </c>
      <c r="L380">
        <v>221</v>
      </c>
      <c r="M380">
        <v>221</v>
      </c>
      <c r="N380">
        <v>221</v>
      </c>
      <c r="O380">
        <v>221</v>
      </c>
      <c r="P380">
        <v>221</v>
      </c>
      <c r="Q380">
        <v>221</v>
      </c>
      <c r="R380">
        <v>221</v>
      </c>
      <c r="S380">
        <v>221</v>
      </c>
      <c r="T380">
        <v>221</v>
      </c>
      <c r="U380">
        <v>221</v>
      </c>
      <c r="V380">
        <v>221</v>
      </c>
      <c r="W380">
        <v>221</v>
      </c>
      <c r="X380">
        <v>221</v>
      </c>
      <c r="Y380">
        <v>221</v>
      </c>
      <c r="Z380">
        <v>221</v>
      </c>
      <c r="AA380">
        <v>221</v>
      </c>
      <c r="AB380">
        <v>221</v>
      </c>
      <c r="AC380">
        <v>221</v>
      </c>
      <c r="AD380">
        <v>221</v>
      </c>
      <c r="AE380">
        <v>221</v>
      </c>
      <c r="AF380">
        <v>221</v>
      </c>
      <c r="AG380">
        <v>221</v>
      </c>
      <c r="AH380">
        <v>221</v>
      </c>
      <c r="AI380">
        <v>221</v>
      </c>
      <c r="AJ380">
        <v>221</v>
      </c>
      <c r="AK380">
        <v>221</v>
      </c>
      <c r="AL380">
        <v>221</v>
      </c>
      <c r="AM380">
        <v>221</v>
      </c>
      <c r="AN380">
        <v>221</v>
      </c>
      <c r="AO380">
        <v>221</v>
      </c>
      <c r="AP380">
        <f t="shared" si="5"/>
        <v>244</v>
      </c>
      <c r="AQ380">
        <v>244</v>
      </c>
      <c r="AR380">
        <v>244</v>
      </c>
      <c r="AS380">
        <v>244</v>
      </c>
      <c r="AU380" t="s">
        <v>4913</v>
      </c>
      <c r="AV380" t="s">
        <v>5658</v>
      </c>
      <c r="AW380">
        <v>290</v>
      </c>
    </row>
    <row r="381" spans="4:49" ht="13.5" customHeight="1">
      <c r="D381" t="s">
        <v>4914</v>
      </c>
      <c r="F381" t="s">
        <v>4955</v>
      </c>
      <c r="G381" s="126">
        <v>0</v>
      </c>
      <c r="H381">
        <v>221</v>
      </c>
      <c r="I381">
        <v>221</v>
      </c>
      <c r="J381">
        <v>221</v>
      </c>
      <c r="K381">
        <v>221</v>
      </c>
      <c r="L381">
        <v>221</v>
      </c>
      <c r="M381">
        <v>221</v>
      </c>
      <c r="N381">
        <v>221</v>
      </c>
      <c r="O381">
        <v>221</v>
      </c>
      <c r="P381">
        <v>221</v>
      </c>
      <c r="Q381">
        <v>221</v>
      </c>
      <c r="R381">
        <v>221</v>
      </c>
      <c r="S381">
        <v>221</v>
      </c>
      <c r="T381">
        <v>221</v>
      </c>
      <c r="U381">
        <v>221</v>
      </c>
      <c r="V381">
        <v>221</v>
      </c>
      <c r="W381">
        <v>221</v>
      </c>
      <c r="X381">
        <v>221</v>
      </c>
      <c r="Y381">
        <v>221</v>
      </c>
      <c r="Z381">
        <v>221</v>
      </c>
      <c r="AA381">
        <v>221</v>
      </c>
      <c r="AB381">
        <v>221</v>
      </c>
      <c r="AC381">
        <v>221</v>
      </c>
      <c r="AD381">
        <v>221</v>
      </c>
      <c r="AE381">
        <v>221</v>
      </c>
      <c r="AF381">
        <v>221</v>
      </c>
      <c r="AG381">
        <v>221</v>
      </c>
      <c r="AH381">
        <v>221</v>
      </c>
      <c r="AI381">
        <v>221</v>
      </c>
      <c r="AJ381">
        <v>221</v>
      </c>
      <c r="AK381">
        <v>221</v>
      </c>
      <c r="AL381">
        <v>221</v>
      </c>
      <c r="AM381">
        <v>221</v>
      </c>
      <c r="AN381">
        <v>221</v>
      </c>
      <c r="AO381">
        <v>221</v>
      </c>
      <c r="AP381">
        <f t="shared" si="5"/>
        <v>244</v>
      </c>
      <c r="AQ381">
        <v>244</v>
      </c>
      <c r="AR381">
        <v>244</v>
      </c>
      <c r="AS381">
        <v>244</v>
      </c>
      <c r="AU381" t="s">
        <v>4914</v>
      </c>
      <c r="AV381" t="s">
        <v>5658</v>
      </c>
      <c r="AW381">
        <v>291</v>
      </c>
    </row>
    <row r="382" spans="4:49" ht="13.5" customHeight="1">
      <c r="D382" t="s">
        <v>4915</v>
      </c>
      <c r="F382" t="s">
        <v>4956</v>
      </c>
      <c r="G382" s="126">
        <v>0</v>
      </c>
      <c r="H382">
        <v>315</v>
      </c>
      <c r="I382">
        <v>315</v>
      </c>
      <c r="J382">
        <v>315</v>
      </c>
      <c r="K382">
        <v>315</v>
      </c>
      <c r="L382">
        <v>315</v>
      </c>
      <c r="M382">
        <v>315</v>
      </c>
      <c r="N382">
        <v>315</v>
      </c>
      <c r="O382">
        <v>315</v>
      </c>
      <c r="P382">
        <v>315</v>
      </c>
      <c r="Q382">
        <v>315</v>
      </c>
      <c r="R382">
        <v>315</v>
      </c>
      <c r="S382">
        <v>315</v>
      </c>
      <c r="T382">
        <v>315</v>
      </c>
      <c r="U382">
        <v>315</v>
      </c>
      <c r="V382">
        <v>315</v>
      </c>
      <c r="W382">
        <v>315</v>
      </c>
      <c r="X382">
        <v>315</v>
      </c>
      <c r="Y382">
        <v>315</v>
      </c>
      <c r="Z382">
        <v>315</v>
      </c>
      <c r="AA382">
        <v>315</v>
      </c>
      <c r="AB382">
        <v>315</v>
      </c>
      <c r="AC382">
        <v>315</v>
      </c>
      <c r="AD382">
        <v>315</v>
      </c>
      <c r="AE382">
        <v>315</v>
      </c>
      <c r="AF382">
        <v>315</v>
      </c>
      <c r="AG382">
        <v>315</v>
      </c>
      <c r="AH382">
        <v>315</v>
      </c>
      <c r="AI382">
        <v>315</v>
      </c>
      <c r="AJ382">
        <v>315</v>
      </c>
      <c r="AK382">
        <v>315</v>
      </c>
      <c r="AL382">
        <v>315</v>
      </c>
      <c r="AM382">
        <v>315</v>
      </c>
      <c r="AN382">
        <v>315</v>
      </c>
      <c r="AO382">
        <v>315</v>
      </c>
      <c r="AP382">
        <f t="shared" si="5"/>
        <v>347</v>
      </c>
      <c r="AQ382">
        <v>347</v>
      </c>
      <c r="AR382">
        <v>347</v>
      </c>
      <c r="AS382">
        <v>347</v>
      </c>
      <c r="AU382" t="s">
        <v>4915</v>
      </c>
      <c r="AV382" t="s">
        <v>5658</v>
      </c>
      <c r="AW382">
        <v>292</v>
      </c>
    </row>
    <row r="383" spans="4:49" ht="13.5" customHeight="1">
      <c r="D383" t="s">
        <v>4916</v>
      </c>
      <c r="F383" t="s">
        <v>4957</v>
      </c>
      <c r="G383" s="126">
        <v>0</v>
      </c>
      <c r="H383">
        <v>315</v>
      </c>
      <c r="I383">
        <v>315</v>
      </c>
      <c r="J383">
        <v>315</v>
      </c>
      <c r="K383">
        <v>315</v>
      </c>
      <c r="L383">
        <v>315</v>
      </c>
      <c r="M383">
        <v>315</v>
      </c>
      <c r="N383">
        <v>315</v>
      </c>
      <c r="O383">
        <v>315</v>
      </c>
      <c r="P383">
        <v>315</v>
      </c>
      <c r="Q383">
        <v>315</v>
      </c>
      <c r="R383">
        <v>315</v>
      </c>
      <c r="S383">
        <v>315</v>
      </c>
      <c r="T383">
        <v>315</v>
      </c>
      <c r="U383">
        <v>315</v>
      </c>
      <c r="V383">
        <v>315</v>
      </c>
      <c r="W383">
        <v>315</v>
      </c>
      <c r="X383">
        <v>315</v>
      </c>
      <c r="Y383">
        <v>315</v>
      </c>
      <c r="Z383">
        <v>315</v>
      </c>
      <c r="AA383">
        <v>315</v>
      </c>
      <c r="AB383">
        <v>315</v>
      </c>
      <c r="AC383">
        <v>315</v>
      </c>
      <c r="AD383">
        <v>315</v>
      </c>
      <c r="AE383">
        <v>315</v>
      </c>
      <c r="AF383">
        <v>315</v>
      </c>
      <c r="AG383">
        <v>315</v>
      </c>
      <c r="AH383">
        <v>315</v>
      </c>
      <c r="AI383">
        <v>315</v>
      </c>
      <c r="AJ383">
        <v>315</v>
      </c>
      <c r="AK383">
        <v>315</v>
      </c>
      <c r="AL383">
        <v>315</v>
      </c>
      <c r="AM383">
        <v>315</v>
      </c>
      <c r="AN383">
        <v>315</v>
      </c>
      <c r="AO383">
        <v>315</v>
      </c>
      <c r="AP383">
        <f t="shared" si="5"/>
        <v>347</v>
      </c>
      <c r="AQ383">
        <v>347</v>
      </c>
      <c r="AR383">
        <v>347</v>
      </c>
      <c r="AS383">
        <v>347</v>
      </c>
      <c r="AU383" t="s">
        <v>4916</v>
      </c>
      <c r="AV383" t="s">
        <v>5658</v>
      </c>
      <c r="AW383">
        <v>293</v>
      </c>
    </row>
    <row r="384" spans="4:49" ht="13.5" customHeight="1">
      <c r="D384" t="s">
        <v>4917</v>
      </c>
      <c r="F384" t="s">
        <v>4958</v>
      </c>
      <c r="G384" s="126">
        <v>0</v>
      </c>
      <c r="H384">
        <v>319</v>
      </c>
      <c r="I384">
        <v>319</v>
      </c>
      <c r="J384">
        <v>319</v>
      </c>
      <c r="K384">
        <v>319</v>
      </c>
      <c r="L384">
        <v>319</v>
      </c>
      <c r="M384">
        <v>319</v>
      </c>
      <c r="N384">
        <v>319</v>
      </c>
      <c r="O384">
        <v>319</v>
      </c>
      <c r="P384">
        <v>319</v>
      </c>
      <c r="Q384">
        <v>319</v>
      </c>
      <c r="R384">
        <v>319</v>
      </c>
      <c r="S384">
        <v>319</v>
      </c>
      <c r="T384">
        <v>319</v>
      </c>
      <c r="U384">
        <v>319</v>
      </c>
      <c r="V384">
        <v>319</v>
      </c>
      <c r="W384">
        <v>319</v>
      </c>
      <c r="X384">
        <v>319</v>
      </c>
      <c r="Y384">
        <v>319</v>
      </c>
      <c r="Z384">
        <v>319</v>
      </c>
      <c r="AA384">
        <v>319</v>
      </c>
      <c r="AB384">
        <v>319</v>
      </c>
      <c r="AC384">
        <v>319</v>
      </c>
      <c r="AD384">
        <v>319</v>
      </c>
      <c r="AE384">
        <v>319</v>
      </c>
      <c r="AF384">
        <v>319</v>
      </c>
      <c r="AG384">
        <v>319</v>
      </c>
      <c r="AH384">
        <v>319</v>
      </c>
      <c r="AI384">
        <v>319</v>
      </c>
      <c r="AJ384">
        <v>319</v>
      </c>
      <c r="AK384">
        <v>319</v>
      </c>
      <c r="AL384">
        <v>319</v>
      </c>
      <c r="AM384">
        <v>319</v>
      </c>
      <c r="AN384">
        <v>319</v>
      </c>
      <c r="AO384">
        <v>319</v>
      </c>
      <c r="AP384">
        <f t="shared" si="5"/>
        <v>351</v>
      </c>
      <c r="AQ384">
        <v>351</v>
      </c>
      <c r="AR384">
        <v>351</v>
      </c>
      <c r="AS384">
        <v>351</v>
      </c>
      <c r="AU384" t="s">
        <v>4917</v>
      </c>
      <c r="AV384" t="s">
        <v>5658</v>
      </c>
      <c r="AW384">
        <v>294</v>
      </c>
    </row>
    <row r="385" spans="4:49" ht="13.5" customHeight="1">
      <c r="D385" t="s">
        <v>4918</v>
      </c>
      <c r="F385" t="s">
        <v>4959</v>
      </c>
      <c r="G385" s="126">
        <v>0</v>
      </c>
      <c r="H385">
        <v>319</v>
      </c>
      <c r="I385">
        <v>319</v>
      </c>
      <c r="J385">
        <v>319</v>
      </c>
      <c r="K385">
        <v>319</v>
      </c>
      <c r="L385">
        <v>319</v>
      </c>
      <c r="M385">
        <v>319</v>
      </c>
      <c r="N385">
        <v>319</v>
      </c>
      <c r="O385">
        <v>319</v>
      </c>
      <c r="P385">
        <v>319</v>
      </c>
      <c r="Q385">
        <v>319</v>
      </c>
      <c r="R385">
        <v>319</v>
      </c>
      <c r="S385">
        <v>319</v>
      </c>
      <c r="T385">
        <v>319</v>
      </c>
      <c r="U385">
        <v>319</v>
      </c>
      <c r="V385">
        <v>319</v>
      </c>
      <c r="W385">
        <v>319</v>
      </c>
      <c r="X385">
        <v>319</v>
      </c>
      <c r="Y385">
        <v>319</v>
      </c>
      <c r="Z385">
        <v>319</v>
      </c>
      <c r="AA385">
        <v>319</v>
      </c>
      <c r="AB385">
        <v>319</v>
      </c>
      <c r="AC385">
        <v>319</v>
      </c>
      <c r="AD385">
        <v>319</v>
      </c>
      <c r="AE385">
        <v>319</v>
      </c>
      <c r="AF385">
        <v>319</v>
      </c>
      <c r="AG385">
        <v>319</v>
      </c>
      <c r="AH385">
        <v>319</v>
      </c>
      <c r="AI385">
        <v>319</v>
      </c>
      <c r="AJ385">
        <v>319</v>
      </c>
      <c r="AK385">
        <v>319</v>
      </c>
      <c r="AL385">
        <v>319</v>
      </c>
      <c r="AM385">
        <v>319</v>
      </c>
      <c r="AN385">
        <v>319</v>
      </c>
      <c r="AO385">
        <v>319</v>
      </c>
      <c r="AP385">
        <f t="shared" si="5"/>
        <v>351</v>
      </c>
      <c r="AQ385">
        <v>351</v>
      </c>
      <c r="AR385">
        <v>351</v>
      </c>
      <c r="AS385">
        <v>351</v>
      </c>
      <c r="AU385" t="s">
        <v>4918</v>
      </c>
      <c r="AV385" t="s">
        <v>5658</v>
      </c>
      <c r="AW385">
        <v>295</v>
      </c>
    </row>
    <row r="386" spans="4:49" ht="13.5" customHeight="1">
      <c r="D386" t="s">
        <v>5244</v>
      </c>
      <c r="F386" t="s">
        <v>5257</v>
      </c>
      <c r="G386" s="126">
        <v>0</v>
      </c>
      <c r="H386">
        <v>434</v>
      </c>
      <c r="I386">
        <v>434</v>
      </c>
      <c r="J386">
        <v>434</v>
      </c>
      <c r="K386">
        <v>434</v>
      </c>
      <c r="L386">
        <v>434</v>
      </c>
      <c r="M386">
        <v>434</v>
      </c>
      <c r="N386">
        <v>434</v>
      </c>
      <c r="O386">
        <v>434</v>
      </c>
      <c r="P386">
        <v>434</v>
      </c>
      <c r="Q386">
        <v>434</v>
      </c>
      <c r="R386">
        <v>434</v>
      </c>
      <c r="S386">
        <v>434</v>
      </c>
      <c r="T386">
        <v>434</v>
      </c>
      <c r="U386">
        <v>434</v>
      </c>
      <c r="V386">
        <v>434</v>
      </c>
      <c r="W386">
        <v>434</v>
      </c>
      <c r="X386">
        <v>434</v>
      </c>
      <c r="Y386">
        <v>434</v>
      </c>
      <c r="Z386">
        <v>434</v>
      </c>
      <c r="AA386">
        <v>434</v>
      </c>
      <c r="AB386">
        <v>434</v>
      </c>
      <c r="AC386">
        <v>434</v>
      </c>
      <c r="AD386">
        <v>434</v>
      </c>
      <c r="AE386">
        <v>434</v>
      </c>
      <c r="AF386">
        <v>434</v>
      </c>
      <c r="AG386">
        <v>434</v>
      </c>
      <c r="AH386">
        <v>434</v>
      </c>
      <c r="AI386">
        <v>434</v>
      </c>
      <c r="AJ386">
        <v>434</v>
      </c>
      <c r="AK386">
        <v>434</v>
      </c>
      <c r="AL386">
        <v>434</v>
      </c>
      <c r="AM386">
        <v>434</v>
      </c>
      <c r="AN386">
        <v>434</v>
      </c>
      <c r="AO386">
        <v>434</v>
      </c>
      <c r="AP386">
        <f t="shared" si="5"/>
        <v>478</v>
      </c>
      <c r="AQ386">
        <v>478</v>
      </c>
      <c r="AR386">
        <v>478</v>
      </c>
      <c r="AS386">
        <v>478</v>
      </c>
      <c r="AU386" t="s">
        <v>5244</v>
      </c>
      <c r="AV386" t="s">
        <v>5658</v>
      </c>
      <c r="AW386">
        <v>296</v>
      </c>
    </row>
    <row r="387" spans="4:49" ht="13.5" customHeight="1">
      <c r="D387" t="s">
        <v>5245</v>
      </c>
      <c r="F387" t="s">
        <v>5676</v>
      </c>
      <c r="G387" s="126">
        <v>0</v>
      </c>
      <c r="H387">
        <v>482</v>
      </c>
      <c r="I387">
        <v>482</v>
      </c>
      <c r="J387">
        <v>482</v>
      </c>
      <c r="K387">
        <v>482</v>
      </c>
      <c r="L387">
        <v>482</v>
      </c>
      <c r="M387">
        <v>482</v>
      </c>
      <c r="N387">
        <v>482</v>
      </c>
      <c r="O387">
        <v>482</v>
      </c>
      <c r="P387">
        <v>482</v>
      </c>
      <c r="Q387">
        <v>482</v>
      </c>
      <c r="R387">
        <v>482</v>
      </c>
      <c r="S387">
        <v>482</v>
      </c>
      <c r="T387">
        <v>482</v>
      </c>
      <c r="U387">
        <v>482</v>
      </c>
      <c r="V387">
        <v>482</v>
      </c>
      <c r="W387">
        <v>482</v>
      </c>
      <c r="X387">
        <v>482</v>
      </c>
      <c r="Y387">
        <v>482</v>
      </c>
      <c r="Z387">
        <v>482</v>
      </c>
      <c r="AA387">
        <v>482</v>
      </c>
      <c r="AB387">
        <v>482</v>
      </c>
      <c r="AC387">
        <v>482</v>
      </c>
      <c r="AD387">
        <v>482</v>
      </c>
      <c r="AE387">
        <v>482</v>
      </c>
      <c r="AF387">
        <v>482</v>
      </c>
      <c r="AG387">
        <v>482</v>
      </c>
      <c r="AH387">
        <v>482</v>
      </c>
      <c r="AI387">
        <v>482</v>
      </c>
      <c r="AJ387">
        <v>482</v>
      </c>
      <c r="AK387">
        <v>482</v>
      </c>
      <c r="AL387">
        <v>482</v>
      </c>
      <c r="AM387">
        <v>482</v>
      </c>
      <c r="AN387">
        <v>482</v>
      </c>
      <c r="AO387">
        <v>482</v>
      </c>
      <c r="AP387">
        <f t="shared" ref="AP387:AP434" si="6">ROUNDUP(AN387*1.1,0)</f>
        <v>531</v>
      </c>
      <c r="AQ387">
        <v>531</v>
      </c>
      <c r="AR387">
        <v>531</v>
      </c>
      <c r="AS387">
        <v>531</v>
      </c>
      <c r="AU387" t="s">
        <v>5245</v>
      </c>
      <c r="AV387" t="s">
        <v>5658</v>
      </c>
      <c r="AW387">
        <v>297</v>
      </c>
    </row>
    <row r="388" spans="4:49" ht="13.5" customHeight="1">
      <c r="D388" t="s">
        <v>5246</v>
      </c>
      <c r="F388" t="s">
        <v>5677</v>
      </c>
      <c r="G388" s="126">
        <v>0</v>
      </c>
      <c r="H388">
        <v>777</v>
      </c>
      <c r="I388">
        <v>777</v>
      </c>
      <c r="J388">
        <v>777</v>
      </c>
      <c r="K388">
        <v>777</v>
      </c>
      <c r="L388">
        <v>777</v>
      </c>
      <c r="M388">
        <v>777</v>
      </c>
      <c r="N388">
        <v>777</v>
      </c>
      <c r="O388">
        <v>777</v>
      </c>
      <c r="P388">
        <v>777</v>
      </c>
      <c r="Q388">
        <v>777</v>
      </c>
      <c r="R388">
        <v>777</v>
      </c>
      <c r="S388">
        <v>777</v>
      </c>
      <c r="T388">
        <v>777</v>
      </c>
      <c r="U388">
        <v>777</v>
      </c>
      <c r="V388">
        <v>777</v>
      </c>
      <c r="W388">
        <v>777</v>
      </c>
      <c r="X388">
        <v>777</v>
      </c>
      <c r="Y388">
        <v>777</v>
      </c>
      <c r="Z388">
        <v>777</v>
      </c>
      <c r="AA388">
        <v>777</v>
      </c>
      <c r="AB388">
        <v>777</v>
      </c>
      <c r="AC388">
        <v>777</v>
      </c>
      <c r="AD388">
        <v>777</v>
      </c>
      <c r="AE388">
        <v>777</v>
      </c>
      <c r="AF388">
        <v>777</v>
      </c>
      <c r="AG388">
        <v>777</v>
      </c>
      <c r="AH388">
        <v>777</v>
      </c>
      <c r="AI388">
        <v>777</v>
      </c>
      <c r="AJ388">
        <v>777</v>
      </c>
      <c r="AK388">
        <v>777</v>
      </c>
      <c r="AL388">
        <v>777</v>
      </c>
      <c r="AM388">
        <v>777</v>
      </c>
      <c r="AN388">
        <v>777</v>
      </c>
      <c r="AO388">
        <v>777</v>
      </c>
      <c r="AP388">
        <f t="shared" si="6"/>
        <v>855</v>
      </c>
      <c r="AQ388">
        <v>855</v>
      </c>
      <c r="AR388">
        <v>855</v>
      </c>
      <c r="AS388">
        <v>855</v>
      </c>
      <c r="AU388" t="s">
        <v>5246</v>
      </c>
      <c r="AV388" t="s">
        <v>5658</v>
      </c>
      <c r="AW388">
        <v>298</v>
      </c>
    </row>
    <row r="389" spans="4:49" ht="13.5" customHeight="1">
      <c r="D389" t="s">
        <v>4548</v>
      </c>
      <c r="F389" t="s">
        <v>4549</v>
      </c>
      <c r="G389" s="126">
        <v>0</v>
      </c>
      <c r="H389">
        <v>898</v>
      </c>
      <c r="I389">
        <v>898</v>
      </c>
      <c r="J389">
        <v>898</v>
      </c>
      <c r="K389">
        <v>898</v>
      </c>
      <c r="L389">
        <v>898</v>
      </c>
      <c r="M389">
        <v>898</v>
      </c>
      <c r="N389">
        <v>898</v>
      </c>
      <c r="O389">
        <v>898</v>
      </c>
      <c r="P389">
        <v>898</v>
      </c>
      <c r="Q389">
        <v>898</v>
      </c>
      <c r="R389">
        <v>898</v>
      </c>
      <c r="S389">
        <v>898</v>
      </c>
      <c r="T389">
        <v>898</v>
      </c>
      <c r="U389">
        <v>898</v>
      </c>
      <c r="V389">
        <v>898</v>
      </c>
      <c r="W389">
        <v>898</v>
      </c>
      <c r="X389">
        <v>898</v>
      </c>
      <c r="Y389">
        <v>898</v>
      </c>
      <c r="Z389">
        <v>898</v>
      </c>
      <c r="AA389">
        <v>898</v>
      </c>
      <c r="AB389">
        <v>898</v>
      </c>
      <c r="AC389">
        <v>898</v>
      </c>
      <c r="AD389">
        <v>898</v>
      </c>
      <c r="AE389">
        <v>898</v>
      </c>
      <c r="AF389">
        <v>898</v>
      </c>
      <c r="AG389">
        <v>898</v>
      </c>
      <c r="AH389">
        <v>898</v>
      </c>
      <c r="AI389">
        <v>898</v>
      </c>
      <c r="AJ389">
        <v>898</v>
      </c>
      <c r="AK389">
        <v>898</v>
      </c>
      <c r="AL389">
        <v>898</v>
      </c>
      <c r="AM389">
        <v>898</v>
      </c>
      <c r="AN389">
        <v>898</v>
      </c>
      <c r="AO389">
        <v>898</v>
      </c>
      <c r="AP389">
        <f t="shared" si="6"/>
        <v>988</v>
      </c>
      <c r="AQ389">
        <v>988</v>
      </c>
      <c r="AR389">
        <v>988</v>
      </c>
      <c r="AS389">
        <v>988</v>
      </c>
      <c r="AU389" t="s">
        <v>4548</v>
      </c>
      <c r="AV389" t="s">
        <v>5658</v>
      </c>
      <c r="AW389">
        <v>299</v>
      </c>
    </row>
    <row r="390" spans="4:49" ht="13.5" customHeight="1">
      <c r="D390" t="s">
        <v>5160</v>
      </c>
      <c r="F390" t="s">
        <v>5161</v>
      </c>
      <c r="G390" s="126">
        <v>0</v>
      </c>
      <c r="H390">
        <v>1132</v>
      </c>
      <c r="I390">
        <v>1132</v>
      </c>
      <c r="J390">
        <v>1132</v>
      </c>
      <c r="K390">
        <v>1132</v>
      </c>
      <c r="L390">
        <v>1132</v>
      </c>
      <c r="M390">
        <v>1132</v>
      </c>
      <c r="N390">
        <v>1132</v>
      </c>
      <c r="O390">
        <v>1132</v>
      </c>
      <c r="P390">
        <v>1132</v>
      </c>
      <c r="Q390">
        <v>1132</v>
      </c>
      <c r="R390">
        <v>1132</v>
      </c>
      <c r="S390">
        <v>1132</v>
      </c>
      <c r="T390">
        <v>1132</v>
      </c>
      <c r="U390">
        <v>1132</v>
      </c>
      <c r="V390">
        <v>1132</v>
      </c>
      <c r="W390">
        <v>1132</v>
      </c>
      <c r="X390">
        <v>1132</v>
      </c>
      <c r="Y390">
        <v>1132</v>
      </c>
      <c r="Z390">
        <v>1132</v>
      </c>
      <c r="AA390">
        <v>1132</v>
      </c>
      <c r="AB390">
        <v>1132</v>
      </c>
      <c r="AC390">
        <v>1132</v>
      </c>
      <c r="AD390">
        <v>1132</v>
      </c>
      <c r="AE390">
        <v>1132</v>
      </c>
      <c r="AF390">
        <v>1132</v>
      </c>
      <c r="AG390">
        <v>1132</v>
      </c>
      <c r="AH390">
        <v>1132</v>
      </c>
      <c r="AI390">
        <v>1132</v>
      </c>
      <c r="AJ390">
        <v>1132</v>
      </c>
      <c r="AK390">
        <v>1132</v>
      </c>
      <c r="AL390">
        <v>1132</v>
      </c>
      <c r="AM390">
        <v>1132</v>
      </c>
      <c r="AN390">
        <v>1132</v>
      </c>
      <c r="AO390">
        <v>1132</v>
      </c>
      <c r="AP390">
        <f t="shared" si="6"/>
        <v>1246</v>
      </c>
      <c r="AQ390">
        <v>1246</v>
      </c>
      <c r="AR390">
        <v>1246</v>
      </c>
      <c r="AS390">
        <v>1246</v>
      </c>
      <c r="AU390" t="s">
        <v>5160</v>
      </c>
      <c r="AV390" t="s">
        <v>5658</v>
      </c>
      <c r="AW390">
        <v>300</v>
      </c>
    </row>
    <row r="391" spans="4:49" ht="13.5" customHeight="1">
      <c r="D391" t="s">
        <v>4629</v>
      </c>
      <c r="F391" t="s">
        <v>4632</v>
      </c>
      <c r="G391" s="126">
        <v>0</v>
      </c>
      <c r="H391">
        <v>1061</v>
      </c>
      <c r="I391">
        <v>1061</v>
      </c>
      <c r="J391">
        <v>1061</v>
      </c>
      <c r="K391">
        <v>1061</v>
      </c>
      <c r="L391">
        <v>1061</v>
      </c>
      <c r="M391">
        <v>1061</v>
      </c>
      <c r="N391">
        <v>1061</v>
      </c>
      <c r="O391">
        <v>1061</v>
      </c>
      <c r="P391">
        <v>1061</v>
      </c>
      <c r="Q391">
        <v>1061</v>
      </c>
      <c r="R391">
        <v>1061</v>
      </c>
      <c r="S391">
        <v>1061</v>
      </c>
      <c r="T391">
        <v>1061</v>
      </c>
      <c r="U391">
        <v>1061</v>
      </c>
      <c r="V391">
        <v>1061</v>
      </c>
      <c r="W391">
        <v>1061</v>
      </c>
      <c r="X391">
        <v>1061</v>
      </c>
      <c r="Y391">
        <v>1061</v>
      </c>
      <c r="Z391">
        <v>1061</v>
      </c>
      <c r="AA391">
        <v>1061</v>
      </c>
      <c r="AB391">
        <v>1061</v>
      </c>
      <c r="AC391">
        <v>1061</v>
      </c>
      <c r="AD391">
        <v>1061</v>
      </c>
      <c r="AE391">
        <v>1061</v>
      </c>
      <c r="AF391">
        <v>1061</v>
      </c>
      <c r="AG391">
        <v>1061</v>
      </c>
      <c r="AH391">
        <v>1061</v>
      </c>
      <c r="AI391">
        <v>1061</v>
      </c>
      <c r="AJ391">
        <v>1061</v>
      </c>
      <c r="AK391">
        <v>1061</v>
      </c>
      <c r="AL391">
        <v>1061</v>
      </c>
      <c r="AM391">
        <v>1061</v>
      </c>
      <c r="AN391">
        <v>1061</v>
      </c>
      <c r="AO391">
        <v>1061</v>
      </c>
      <c r="AP391">
        <f t="shared" si="6"/>
        <v>1168</v>
      </c>
      <c r="AQ391">
        <v>1168</v>
      </c>
      <c r="AR391">
        <v>1168</v>
      </c>
      <c r="AS391">
        <v>1168</v>
      </c>
      <c r="AU391" t="s">
        <v>4629</v>
      </c>
      <c r="AV391" t="s">
        <v>5658</v>
      </c>
      <c r="AW391">
        <v>301</v>
      </c>
    </row>
    <row r="392" spans="4:49" ht="13.5" customHeight="1">
      <c r="D392" t="s">
        <v>4630</v>
      </c>
      <c r="F392" t="s">
        <v>4631</v>
      </c>
      <c r="G392" s="126">
        <v>0</v>
      </c>
      <c r="H392">
        <v>1048</v>
      </c>
      <c r="I392">
        <v>1048</v>
      </c>
      <c r="J392">
        <v>1048</v>
      </c>
      <c r="K392">
        <v>1048</v>
      </c>
      <c r="L392">
        <v>1048</v>
      </c>
      <c r="M392">
        <v>1048</v>
      </c>
      <c r="N392">
        <v>1048</v>
      </c>
      <c r="O392">
        <v>1048</v>
      </c>
      <c r="P392">
        <v>1048</v>
      </c>
      <c r="Q392">
        <v>1048</v>
      </c>
      <c r="R392">
        <v>1048</v>
      </c>
      <c r="S392">
        <v>1048</v>
      </c>
      <c r="T392">
        <v>1048</v>
      </c>
      <c r="U392">
        <v>1048</v>
      </c>
      <c r="V392">
        <v>1048</v>
      </c>
      <c r="W392">
        <v>1048</v>
      </c>
      <c r="X392">
        <v>1048</v>
      </c>
      <c r="Y392">
        <v>1048</v>
      </c>
      <c r="Z392">
        <v>1048</v>
      </c>
      <c r="AA392">
        <v>1048</v>
      </c>
      <c r="AB392">
        <v>1048</v>
      </c>
      <c r="AC392">
        <v>1048</v>
      </c>
      <c r="AD392">
        <v>1048</v>
      </c>
      <c r="AE392">
        <v>1048</v>
      </c>
      <c r="AF392">
        <v>1048</v>
      </c>
      <c r="AG392">
        <v>1048</v>
      </c>
      <c r="AH392">
        <v>1048</v>
      </c>
      <c r="AI392">
        <v>1048</v>
      </c>
      <c r="AJ392">
        <v>1048</v>
      </c>
      <c r="AK392">
        <v>1048</v>
      </c>
      <c r="AL392">
        <v>1048</v>
      </c>
      <c r="AM392">
        <v>1048</v>
      </c>
      <c r="AN392">
        <v>1048</v>
      </c>
      <c r="AO392">
        <v>1048</v>
      </c>
      <c r="AP392">
        <f t="shared" si="6"/>
        <v>1153</v>
      </c>
      <c r="AQ392">
        <v>1153</v>
      </c>
      <c r="AR392">
        <v>1153</v>
      </c>
      <c r="AS392">
        <v>1153</v>
      </c>
      <c r="AU392" t="s">
        <v>4630</v>
      </c>
      <c r="AV392" t="s">
        <v>5658</v>
      </c>
      <c r="AW392">
        <v>302</v>
      </c>
    </row>
    <row r="393" spans="4:49" ht="13.5" customHeight="1">
      <c r="D393" t="s">
        <v>1355</v>
      </c>
      <c r="F393" t="s">
        <v>1360</v>
      </c>
      <c r="G393" s="126">
        <v>0</v>
      </c>
      <c r="H393">
        <v>174</v>
      </c>
      <c r="I393">
        <v>174</v>
      </c>
      <c r="J393">
        <v>174</v>
      </c>
      <c r="K393">
        <v>174</v>
      </c>
      <c r="L393">
        <v>174</v>
      </c>
      <c r="M393">
        <v>174</v>
      </c>
      <c r="N393">
        <v>174</v>
      </c>
      <c r="O393">
        <v>174</v>
      </c>
      <c r="P393">
        <v>174</v>
      </c>
      <c r="Q393">
        <v>174</v>
      </c>
      <c r="R393">
        <v>174</v>
      </c>
      <c r="S393">
        <v>174</v>
      </c>
      <c r="T393">
        <v>174</v>
      </c>
      <c r="U393">
        <v>174</v>
      </c>
      <c r="V393">
        <v>174</v>
      </c>
      <c r="W393">
        <v>174</v>
      </c>
      <c r="X393">
        <v>174</v>
      </c>
      <c r="Y393">
        <v>174</v>
      </c>
      <c r="Z393">
        <v>174</v>
      </c>
      <c r="AA393">
        <v>174</v>
      </c>
      <c r="AB393">
        <v>174</v>
      </c>
      <c r="AC393">
        <v>174</v>
      </c>
      <c r="AD393">
        <v>174</v>
      </c>
      <c r="AE393">
        <v>174</v>
      </c>
      <c r="AF393">
        <v>174</v>
      </c>
      <c r="AG393">
        <v>174</v>
      </c>
      <c r="AH393">
        <v>174</v>
      </c>
      <c r="AI393">
        <v>174</v>
      </c>
      <c r="AJ393">
        <v>174</v>
      </c>
      <c r="AK393">
        <v>174</v>
      </c>
      <c r="AL393">
        <v>174</v>
      </c>
      <c r="AM393">
        <v>174</v>
      </c>
      <c r="AN393">
        <v>174</v>
      </c>
      <c r="AO393">
        <v>174</v>
      </c>
      <c r="AP393">
        <f t="shared" si="6"/>
        <v>192</v>
      </c>
      <c r="AQ393">
        <v>192</v>
      </c>
      <c r="AR393">
        <v>192</v>
      </c>
      <c r="AS393">
        <v>192</v>
      </c>
      <c r="AU393" t="s">
        <v>1355</v>
      </c>
      <c r="AV393" t="s">
        <v>5658</v>
      </c>
      <c r="AW393">
        <v>303</v>
      </c>
    </row>
    <row r="394" spans="4:49" ht="13.5" customHeight="1">
      <c r="D394" t="s">
        <v>1356</v>
      </c>
      <c r="F394" t="s">
        <v>1361</v>
      </c>
      <c r="G394" s="126">
        <v>0</v>
      </c>
      <c r="H394">
        <v>179</v>
      </c>
      <c r="I394">
        <v>179</v>
      </c>
      <c r="J394">
        <v>179</v>
      </c>
      <c r="K394">
        <v>179</v>
      </c>
      <c r="L394">
        <v>179</v>
      </c>
      <c r="M394">
        <v>179</v>
      </c>
      <c r="N394">
        <v>179</v>
      </c>
      <c r="O394">
        <v>179</v>
      </c>
      <c r="P394">
        <v>179</v>
      </c>
      <c r="Q394">
        <v>179</v>
      </c>
      <c r="R394">
        <v>179</v>
      </c>
      <c r="S394">
        <v>179</v>
      </c>
      <c r="T394">
        <v>179</v>
      </c>
      <c r="U394">
        <v>179</v>
      </c>
      <c r="V394">
        <v>179</v>
      </c>
      <c r="W394">
        <v>179</v>
      </c>
      <c r="X394">
        <v>179</v>
      </c>
      <c r="Y394">
        <v>179</v>
      </c>
      <c r="Z394">
        <v>179</v>
      </c>
      <c r="AA394">
        <v>179</v>
      </c>
      <c r="AB394">
        <v>179</v>
      </c>
      <c r="AC394">
        <v>179</v>
      </c>
      <c r="AD394">
        <v>179</v>
      </c>
      <c r="AE394">
        <v>179</v>
      </c>
      <c r="AF394">
        <v>179</v>
      </c>
      <c r="AG394">
        <v>179</v>
      </c>
      <c r="AH394">
        <v>179</v>
      </c>
      <c r="AI394">
        <v>179</v>
      </c>
      <c r="AJ394">
        <v>179</v>
      </c>
      <c r="AK394">
        <v>179</v>
      </c>
      <c r="AL394">
        <v>179</v>
      </c>
      <c r="AM394">
        <v>179</v>
      </c>
      <c r="AN394">
        <v>179</v>
      </c>
      <c r="AO394">
        <v>179</v>
      </c>
      <c r="AP394">
        <f t="shared" si="6"/>
        <v>197</v>
      </c>
      <c r="AQ394">
        <v>197</v>
      </c>
      <c r="AR394">
        <v>197</v>
      </c>
      <c r="AS394">
        <v>197</v>
      </c>
      <c r="AU394" t="s">
        <v>1356</v>
      </c>
      <c r="AV394" t="s">
        <v>5658</v>
      </c>
      <c r="AW394">
        <v>304</v>
      </c>
    </row>
    <row r="395" spans="4:49" ht="13.5" customHeight="1">
      <c r="D395" t="s">
        <v>1357</v>
      </c>
      <c r="F395" t="s">
        <v>1362</v>
      </c>
      <c r="G395" s="126">
        <v>0</v>
      </c>
      <c r="H395">
        <v>187</v>
      </c>
      <c r="I395">
        <v>187</v>
      </c>
      <c r="J395">
        <v>187</v>
      </c>
      <c r="K395">
        <v>187</v>
      </c>
      <c r="L395">
        <v>187</v>
      </c>
      <c r="M395">
        <v>187</v>
      </c>
      <c r="N395">
        <v>187</v>
      </c>
      <c r="O395">
        <v>187</v>
      </c>
      <c r="P395">
        <v>187</v>
      </c>
      <c r="Q395">
        <v>187</v>
      </c>
      <c r="R395">
        <v>187</v>
      </c>
      <c r="S395">
        <v>187</v>
      </c>
      <c r="T395">
        <v>187</v>
      </c>
      <c r="U395">
        <v>187</v>
      </c>
      <c r="V395">
        <v>187</v>
      </c>
      <c r="W395">
        <v>187</v>
      </c>
      <c r="X395">
        <v>187</v>
      </c>
      <c r="Y395">
        <v>187</v>
      </c>
      <c r="Z395">
        <v>187</v>
      </c>
      <c r="AA395">
        <v>187</v>
      </c>
      <c r="AB395">
        <v>187</v>
      </c>
      <c r="AC395">
        <v>187</v>
      </c>
      <c r="AD395">
        <v>187</v>
      </c>
      <c r="AE395">
        <v>187</v>
      </c>
      <c r="AF395">
        <v>187</v>
      </c>
      <c r="AG395">
        <v>187</v>
      </c>
      <c r="AH395">
        <v>187</v>
      </c>
      <c r="AI395">
        <v>187</v>
      </c>
      <c r="AJ395">
        <v>187</v>
      </c>
      <c r="AK395">
        <v>187</v>
      </c>
      <c r="AL395">
        <v>187</v>
      </c>
      <c r="AM395">
        <v>187</v>
      </c>
      <c r="AN395">
        <v>187</v>
      </c>
      <c r="AO395">
        <v>187</v>
      </c>
      <c r="AP395">
        <f t="shared" si="6"/>
        <v>206</v>
      </c>
      <c r="AQ395">
        <v>206</v>
      </c>
      <c r="AR395">
        <v>206</v>
      </c>
      <c r="AS395">
        <v>206</v>
      </c>
      <c r="AU395" t="s">
        <v>1357</v>
      </c>
      <c r="AV395" t="s">
        <v>5658</v>
      </c>
      <c r="AW395">
        <v>305</v>
      </c>
    </row>
    <row r="396" spans="4:49" ht="13.5" customHeight="1">
      <c r="D396" t="s">
        <v>1358</v>
      </c>
      <c r="F396" t="s">
        <v>1363</v>
      </c>
      <c r="G396" s="126">
        <v>0</v>
      </c>
      <c r="H396">
        <v>196</v>
      </c>
      <c r="I396">
        <v>196</v>
      </c>
      <c r="J396">
        <v>196</v>
      </c>
      <c r="K396">
        <v>196</v>
      </c>
      <c r="L396">
        <v>196</v>
      </c>
      <c r="M396">
        <v>196</v>
      </c>
      <c r="N396">
        <v>196</v>
      </c>
      <c r="O396">
        <v>196</v>
      </c>
      <c r="P396">
        <v>196</v>
      </c>
      <c r="Q396">
        <v>196</v>
      </c>
      <c r="R396">
        <v>196</v>
      </c>
      <c r="S396">
        <v>196</v>
      </c>
      <c r="T396">
        <v>196</v>
      </c>
      <c r="U396">
        <v>196</v>
      </c>
      <c r="V396">
        <v>196</v>
      </c>
      <c r="W396">
        <v>196</v>
      </c>
      <c r="X396">
        <v>196</v>
      </c>
      <c r="Y396">
        <v>196</v>
      </c>
      <c r="Z396">
        <v>196</v>
      </c>
      <c r="AA396">
        <v>196</v>
      </c>
      <c r="AB396">
        <v>196</v>
      </c>
      <c r="AC396">
        <v>196</v>
      </c>
      <c r="AD396">
        <v>196</v>
      </c>
      <c r="AE396">
        <v>196</v>
      </c>
      <c r="AF396">
        <v>196</v>
      </c>
      <c r="AG396">
        <v>196</v>
      </c>
      <c r="AH396">
        <v>196</v>
      </c>
      <c r="AI396">
        <v>196</v>
      </c>
      <c r="AJ396">
        <v>196</v>
      </c>
      <c r="AK396">
        <v>196</v>
      </c>
      <c r="AL396">
        <v>196</v>
      </c>
      <c r="AM396">
        <v>196</v>
      </c>
      <c r="AN396">
        <v>196</v>
      </c>
      <c r="AO396">
        <v>196</v>
      </c>
      <c r="AP396">
        <f t="shared" si="6"/>
        <v>216</v>
      </c>
      <c r="AQ396">
        <v>216</v>
      </c>
      <c r="AR396">
        <v>216</v>
      </c>
      <c r="AS396">
        <v>216</v>
      </c>
      <c r="AU396" t="s">
        <v>1358</v>
      </c>
      <c r="AV396" t="s">
        <v>5658</v>
      </c>
      <c r="AW396">
        <v>306</v>
      </c>
    </row>
    <row r="397" spans="4:49" ht="13.5" customHeight="1">
      <c r="D397" t="s">
        <v>1359</v>
      </c>
      <c r="F397" t="s">
        <v>1364</v>
      </c>
      <c r="G397" s="126">
        <v>0</v>
      </c>
      <c r="H397">
        <v>202</v>
      </c>
      <c r="I397">
        <v>202</v>
      </c>
      <c r="J397">
        <v>202</v>
      </c>
      <c r="K397">
        <v>202</v>
      </c>
      <c r="L397">
        <v>202</v>
      </c>
      <c r="M397">
        <v>202</v>
      </c>
      <c r="N397">
        <v>202</v>
      </c>
      <c r="O397">
        <v>202</v>
      </c>
      <c r="P397">
        <v>202</v>
      </c>
      <c r="Q397">
        <v>202</v>
      </c>
      <c r="R397">
        <v>202</v>
      </c>
      <c r="S397">
        <v>202</v>
      </c>
      <c r="T397">
        <v>202</v>
      </c>
      <c r="U397">
        <v>202</v>
      </c>
      <c r="V397">
        <v>202</v>
      </c>
      <c r="W397">
        <v>202</v>
      </c>
      <c r="X397">
        <v>202</v>
      </c>
      <c r="Y397">
        <v>202</v>
      </c>
      <c r="Z397">
        <v>202</v>
      </c>
      <c r="AA397">
        <v>202</v>
      </c>
      <c r="AB397">
        <v>202</v>
      </c>
      <c r="AC397">
        <v>202</v>
      </c>
      <c r="AD397">
        <v>202</v>
      </c>
      <c r="AE397">
        <v>202</v>
      </c>
      <c r="AF397">
        <v>202</v>
      </c>
      <c r="AG397">
        <v>202</v>
      </c>
      <c r="AH397">
        <v>202</v>
      </c>
      <c r="AI397">
        <v>202</v>
      </c>
      <c r="AJ397">
        <v>202</v>
      </c>
      <c r="AK397">
        <v>202</v>
      </c>
      <c r="AL397">
        <v>202</v>
      </c>
      <c r="AM397">
        <v>202</v>
      </c>
      <c r="AN397">
        <v>202</v>
      </c>
      <c r="AO397">
        <v>202</v>
      </c>
      <c r="AP397">
        <f t="shared" si="6"/>
        <v>223</v>
      </c>
      <c r="AQ397">
        <v>223</v>
      </c>
      <c r="AR397">
        <v>223</v>
      </c>
      <c r="AS397">
        <v>223</v>
      </c>
      <c r="AU397" t="s">
        <v>1359</v>
      </c>
      <c r="AV397" t="s">
        <v>5658</v>
      </c>
      <c r="AW397">
        <v>307</v>
      </c>
    </row>
    <row r="398" spans="4:49" ht="13.5" customHeight="1">
      <c r="D398" t="s">
        <v>1967</v>
      </c>
      <c r="F398" t="s">
        <v>4613</v>
      </c>
      <c r="G398" s="126">
        <v>0</v>
      </c>
      <c r="H398">
        <v>329</v>
      </c>
      <c r="I398">
        <v>329</v>
      </c>
      <c r="J398">
        <v>329</v>
      </c>
      <c r="K398">
        <v>329</v>
      </c>
      <c r="L398">
        <v>329</v>
      </c>
      <c r="M398">
        <v>329</v>
      </c>
      <c r="N398">
        <v>329</v>
      </c>
      <c r="O398">
        <v>329</v>
      </c>
      <c r="P398">
        <v>329</v>
      </c>
      <c r="Q398">
        <v>329</v>
      </c>
      <c r="R398">
        <v>329</v>
      </c>
      <c r="S398">
        <v>329</v>
      </c>
      <c r="T398">
        <v>329</v>
      </c>
      <c r="U398">
        <v>329</v>
      </c>
      <c r="V398">
        <v>329</v>
      </c>
      <c r="W398">
        <v>329</v>
      </c>
      <c r="X398">
        <v>329</v>
      </c>
      <c r="Y398">
        <v>329</v>
      </c>
      <c r="Z398">
        <v>329</v>
      </c>
      <c r="AA398">
        <v>329</v>
      </c>
      <c r="AB398">
        <v>329</v>
      </c>
      <c r="AC398">
        <v>329</v>
      </c>
      <c r="AD398">
        <v>329</v>
      </c>
      <c r="AE398">
        <v>329</v>
      </c>
      <c r="AF398">
        <v>329</v>
      </c>
      <c r="AG398">
        <v>329</v>
      </c>
      <c r="AH398">
        <v>329</v>
      </c>
      <c r="AI398">
        <v>329</v>
      </c>
      <c r="AJ398">
        <v>329</v>
      </c>
      <c r="AK398">
        <v>329</v>
      </c>
      <c r="AL398">
        <v>329</v>
      </c>
      <c r="AM398">
        <v>329</v>
      </c>
      <c r="AN398">
        <v>329</v>
      </c>
      <c r="AO398">
        <v>329</v>
      </c>
      <c r="AP398">
        <f t="shared" si="6"/>
        <v>362</v>
      </c>
      <c r="AQ398">
        <v>362</v>
      </c>
      <c r="AR398">
        <v>362</v>
      </c>
      <c r="AS398">
        <v>362</v>
      </c>
      <c r="AU398" t="s">
        <v>1967</v>
      </c>
      <c r="AV398" t="s">
        <v>5658</v>
      </c>
      <c r="AW398">
        <v>308</v>
      </c>
    </row>
    <row r="399" spans="4:49" ht="13.5" customHeight="1">
      <c r="D399" t="s">
        <v>1968</v>
      </c>
      <c r="F399" t="s">
        <v>4614</v>
      </c>
      <c r="G399" s="126">
        <v>0</v>
      </c>
      <c r="H399">
        <v>352</v>
      </c>
      <c r="I399">
        <v>352</v>
      </c>
      <c r="J399">
        <v>352</v>
      </c>
      <c r="K399">
        <v>352</v>
      </c>
      <c r="L399">
        <v>352</v>
      </c>
      <c r="M399">
        <v>352</v>
      </c>
      <c r="N399">
        <v>352</v>
      </c>
      <c r="O399">
        <v>352</v>
      </c>
      <c r="P399">
        <v>352</v>
      </c>
      <c r="Q399">
        <v>352</v>
      </c>
      <c r="R399">
        <v>352</v>
      </c>
      <c r="S399">
        <v>352</v>
      </c>
      <c r="T399">
        <v>352</v>
      </c>
      <c r="U399">
        <v>352</v>
      </c>
      <c r="V399">
        <v>352</v>
      </c>
      <c r="W399">
        <v>352</v>
      </c>
      <c r="X399">
        <v>352</v>
      </c>
      <c r="Y399">
        <v>352</v>
      </c>
      <c r="Z399">
        <v>352</v>
      </c>
      <c r="AA399">
        <v>352</v>
      </c>
      <c r="AB399">
        <v>352</v>
      </c>
      <c r="AC399">
        <v>352</v>
      </c>
      <c r="AD399">
        <v>352</v>
      </c>
      <c r="AE399">
        <v>352</v>
      </c>
      <c r="AF399">
        <v>352</v>
      </c>
      <c r="AG399">
        <v>352</v>
      </c>
      <c r="AH399">
        <v>352</v>
      </c>
      <c r="AI399">
        <v>352</v>
      </c>
      <c r="AJ399">
        <v>352</v>
      </c>
      <c r="AK399">
        <v>352</v>
      </c>
      <c r="AL399">
        <v>352</v>
      </c>
      <c r="AM399">
        <v>352</v>
      </c>
      <c r="AN399">
        <v>352</v>
      </c>
      <c r="AO399">
        <v>352</v>
      </c>
      <c r="AP399">
        <f t="shared" si="6"/>
        <v>388</v>
      </c>
      <c r="AQ399">
        <v>388</v>
      </c>
      <c r="AR399">
        <v>388</v>
      </c>
      <c r="AS399">
        <v>388</v>
      </c>
      <c r="AU399" t="s">
        <v>1968</v>
      </c>
      <c r="AV399" t="s">
        <v>5658</v>
      </c>
      <c r="AW399">
        <v>309</v>
      </c>
    </row>
    <row r="400" spans="4:49" ht="13.5" customHeight="1">
      <c r="D400" t="s">
        <v>1969</v>
      </c>
      <c r="F400" t="s">
        <v>4615</v>
      </c>
      <c r="G400" s="126">
        <v>0</v>
      </c>
      <c r="H400">
        <v>381</v>
      </c>
      <c r="I400">
        <v>381</v>
      </c>
      <c r="J400">
        <v>381</v>
      </c>
      <c r="K400">
        <v>381</v>
      </c>
      <c r="L400">
        <v>381</v>
      </c>
      <c r="M400">
        <v>381</v>
      </c>
      <c r="N400">
        <v>381</v>
      </c>
      <c r="O400">
        <v>381</v>
      </c>
      <c r="P400">
        <v>381</v>
      </c>
      <c r="Q400">
        <v>381</v>
      </c>
      <c r="R400">
        <v>381</v>
      </c>
      <c r="S400">
        <v>381</v>
      </c>
      <c r="T400">
        <v>381</v>
      </c>
      <c r="U400">
        <v>381</v>
      </c>
      <c r="V400">
        <v>381</v>
      </c>
      <c r="W400">
        <v>381</v>
      </c>
      <c r="X400">
        <v>381</v>
      </c>
      <c r="Y400">
        <v>381</v>
      </c>
      <c r="Z400">
        <v>381</v>
      </c>
      <c r="AA400">
        <v>381</v>
      </c>
      <c r="AB400">
        <v>381</v>
      </c>
      <c r="AC400">
        <v>381</v>
      </c>
      <c r="AD400">
        <v>381</v>
      </c>
      <c r="AE400">
        <v>381</v>
      </c>
      <c r="AF400">
        <v>381</v>
      </c>
      <c r="AG400">
        <v>381</v>
      </c>
      <c r="AH400">
        <v>381</v>
      </c>
      <c r="AI400">
        <v>381</v>
      </c>
      <c r="AJ400">
        <v>381</v>
      </c>
      <c r="AK400">
        <v>381</v>
      </c>
      <c r="AL400">
        <v>381</v>
      </c>
      <c r="AM400">
        <v>381</v>
      </c>
      <c r="AN400">
        <v>381</v>
      </c>
      <c r="AO400">
        <v>381</v>
      </c>
      <c r="AP400">
        <f t="shared" si="6"/>
        <v>420</v>
      </c>
      <c r="AQ400">
        <v>420</v>
      </c>
      <c r="AR400">
        <v>420</v>
      </c>
      <c r="AS400">
        <v>420</v>
      </c>
      <c r="AU400" t="s">
        <v>1969</v>
      </c>
      <c r="AV400" t="s">
        <v>5658</v>
      </c>
      <c r="AW400">
        <v>310</v>
      </c>
    </row>
    <row r="401" spans="4:49" ht="13.5" customHeight="1">
      <c r="D401" t="s">
        <v>1970</v>
      </c>
      <c r="F401" t="s">
        <v>4616</v>
      </c>
      <c r="G401" s="126">
        <v>0</v>
      </c>
      <c r="H401">
        <v>360</v>
      </c>
      <c r="I401">
        <v>360</v>
      </c>
      <c r="J401">
        <v>360</v>
      </c>
      <c r="K401">
        <v>360</v>
      </c>
      <c r="L401">
        <v>360</v>
      </c>
      <c r="M401">
        <v>360</v>
      </c>
      <c r="N401">
        <v>360</v>
      </c>
      <c r="O401">
        <v>360</v>
      </c>
      <c r="P401">
        <v>360</v>
      </c>
      <c r="Q401">
        <v>360</v>
      </c>
      <c r="R401">
        <v>360</v>
      </c>
      <c r="S401">
        <v>360</v>
      </c>
      <c r="T401">
        <v>360</v>
      </c>
      <c r="U401">
        <v>360</v>
      </c>
      <c r="V401">
        <v>360</v>
      </c>
      <c r="W401">
        <v>360</v>
      </c>
      <c r="X401">
        <v>360</v>
      </c>
      <c r="Y401">
        <v>360</v>
      </c>
      <c r="Z401">
        <v>360</v>
      </c>
      <c r="AA401">
        <v>360</v>
      </c>
      <c r="AB401">
        <v>360</v>
      </c>
      <c r="AC401">
        <v>360</v>
      </c>
      <c r="AD401">
        <v>360</v>
      </c>
      <c r="AE401">
        <v>360</v>
      </c>
      <c r="AF401">
        <v>360</v>
      </c>
      <c r="AG401">
        <v>360</v>
      </c>
      <c r="AH401">
        <v>360</v>
      </c>
      <c r="AI401">
        <v>360</v>
      </c>
      <c r="AJ401">
        <v>360</v>
      </c>
      <c r="AK401">
        <v>360</v>
      </c>
      <c r="AL401">
        <v>360</v>
      </c>
      <c r="AM401">
        <v>360</v>
      </c>
      <c r="AN401">
        <v>360</v>
      </c>
      <c r="AO401">
        <v>360</v>
      </c>
      <c r="AP401">
        <f t="shared" si="6"/>
        <v>396</v>
      </c>
      <c r="AQ401">
        <v>396</v>
      </c>
      <c r="AR401">
        <v>396</v>
      </c>
      <c r="AS401">
        <v>396</v>
      </c>
      <c r="AU401" t="s">
        <v>1970</v>
      </c>
      <c r="AV401" t="s">
        <v>5658</v>
      </c>
      <c r="AW401">
        <v>311</v>
      </c>
    </row>
    <row r="402" spans="4:49" ht="13.5" customHeight="1">
      <c r="D402" t="s">
        <v>2425</v>
      </c>
      <c r="F402" t="s">
        <v>2427</v>
      </c>
      <c r="G402" s="126">
        <v>0</v>
      </c>
      <c r="H402">
        <v>425</v>
      </c>
      <c r="I402">
        <v>425</v>
      </c>
      <c r="J402">
        <v>425</v>
      </c>
      <c r="K402">
        <v>425</v>
      </c>
      <c r="L402">
        <v>425</v>
      </c>
      <c r="M402">
        <v>425</v>
      </c>
      <c r="N402">
        <v>425</v>
      </c>
      <c r="O402">
        <v>425</v>
      </c>
      <c r="P402">
        <v>425</v>
      </c>
      <c r="Q402">
        <v>425</v>
      </c>
      <c r="R402">
        <v>425</v>
      </c>
      <c r="S402">
        <v>425</v>
      </c>
      <c r="T402">
        <v>425</v>
      </c>
      <c r="U402">
        <v>425</v>
      </c>
      <c r="V402">
        <v>425</v>
      </c>
      <c r="W402">
        <v>425</v>
      </c>
      <c r="X402">
        <v>425</v>
      </c>
      <c r="Y402">
        <v>425</v>
      </c>
      <c r="Z402">
        <v>425</v>
      </c>
      <c r="AA402">
        <v>425</v>
      </c>
      <c r="AB402">
        <v>425</v>
      </c>
      <c r="AC402">
        <v>425</v>
      </c>
      <c r="AD402">
        <v>425</v>
      </c>
      <c r="AE402">
        <v>425</v>
      </c>
      <c r="AF402">
        <v>425</v>
      </c>
      <c r="AG402">
        <v>425</v>
      </c>
      <c r="AH402">
        <v>425</v>
      </c>
      <c r="AI402">
        <v>425</v>
      </c>
      <c r="AJ402">
        <v>425</v>
      </c>
      <c r="AK402">
        <v>425</v>
      </c>
      <c r="AL402">
        <v>425</v>
      </c>
      <c r="AM402">
        <v>425</v>
      </c>
      <c r="AN402">
        <v>425</v>
      </c>
      <c r="AO402">
        <v>425</v>
      </c>
      <c r="AP402">
        <f t="shared" si="6"/>
        <v>468</v>
      </c>
      <c r="AQ402">
        <v>468</v>
      </c>
      <c r="AR402">
        <v>468</v>
      </c>
      <c r="AS402">
        <v>468</v>
      </c>
      <c r="AU402" t="s">
        <v>2425</v>
      </c>
      <c r="AV402" t="s">
        <v>5658</v>
      </c>
      <c r="AW402">
        <v>312</v>
      </c>
    </row>
    <row r="403" spans="4:49" ht="13.5" customHeight="1">
      <c r="D403" t="s">
        <v>2426</v>
      </c>
      <c r="F403" t="s">
        <v>2428</v>
      </c>
      <c r="G403" s="126">
        <v>0</v>
      </c>
      <c r="H403">
        <v>634</v>
      </c>
      <c r="I403">
        <v>634</v>
      </c>
      <c r="J403">
        <v>634</v>
      </c>
      <c r="K403">
        <v>634</v>
      </c>
      <c r="L403">
        <v>634</v>
      </c>
      <c r="M403">
        <v>634</v>
      </c>
      <c r="N403">
        <v>634</v>
      </c>
      <c r="O403">
        <v>634</v>
      </c>
      <c r="P403">
        <v>634</v>
      </c>
      <c r="Q403">
        <v>634</v>
      </c>
      <c r="R403">
        <v>634</v>
      </c>
      <c r="S403">
        <v>634</v>
      </c>
      <c r="T403">
        <v>634</v>
      </c>
      <c r="U403">
        <v>634</v>
      </c>
      <c r="V403">
        <v>634</v>
      </c>
      <c r="W403">
        <v>634</v>
      </c>
      <c r="X403">
        <v>634</v>
      </c>
      <c r="Y403">
        <v>634</v>
      </c>
      <c r="Z403">
        <v>634</v>
      </c>
      <c r="AA403">
        <v>634</v>
      </c>
      <c r="AB403">
        <v>634</v>
      </c>
      <c r="AC403">
        <v>634</v>
      </c>
      <c r="AD403">
        <v>634</v>
      </c>
      <c r="AE403">
        <v>634</v>
      </c>
      <c r="AF403">
        <v>634</v>
      </c>
      <c r="AG403">
        <v>634</v>
      </c>
      <c r="AH403">
        <v>634</v>
      </c>
      <c r="AI403">
        <v>634</v>
      </c>
      <c r="AJ403">
        <v>634</v>
      </c>
      <c r="AK403">
        <v>634</v>
      </c>
      <c r="AL403">
        <v>634</v>
      </c>
      <c r="AM403">
        <v>634</v>
      </c>
      <c r="AN403">
        <v>634</v>
      </c>
      <c r="AO403">
        <v>634</v>
      </c>
      <c r="AP403">
        <f t="shared" si="6"/>
        <v>698</v>
      </c>
      <c r="AQ403">
        <v>698</v>
      </c>
      <c r="AR403">
        <v>698</v>
      </c>
      <c r="AS403">
        <v>698</v>
      </c>
      <c r="AU403" t="s">
        <v>2426</v>
      </c>
      <c r="AV403" t="s">
        <v>5658</v>
      </c>
      <c r="AW403">
        <v>313</v>
      </c>
    </row>
    <row r="404" spans="4:49" ht="13.5" customHeight="1">
      <c r="D404" t="s">
        <v>2033</v>
      </c>
      <c r="F404" t="s">
        <v>2429</v>
      </c>
      <c r="G404" s="126">
        <v>0</v>
      </c>
      <c r="H404">
        <v>862</v>
      </c>
      <c r="I404">
        <v>862</v>
      </c>
      <c r="J404">
        <v>862</v>
      </c>
      <c r="K404">
        <v>862</v>
      </c>
      <c r="L404">
        <v>862</v>
      </c>
      <c r="M404">
        <v>862</v>
      </c>
      <c r="N404">
        <v>862</v>
      </c>
      <c r="O404">
        <v>862</v>
      </c>
      <c r="P404">
        <v>862</v>
      </c>
      <c r="Q404">
        <v>862</v>
      </c>
      <c r="R404">
        <v>862</v>
      </c>
      <c r="S404">
        <v>862</v>
      </c>
      <c r="T404">
        <v>862</v>
      </c>
      <c r="U404">
        <v>862</v>
      </c>
      <c r="V404">
        <v>862</v>
      </c>
      <c r="W404">
        <v>862</v>
      </c>
      <c r="X404">
        <v>862</v>
      </c>
      <c r="Y404">
        <v>862</v>
      </c>
      <c r="Z404">
        <v>862</v>
      </c>
      <c r="AA404">
        <v>862</v>
      </c>
      <c r="AB404">
        <v>862</v>
      </c>
      <c r="AC404">
        <v>862</v>
      </c>
      <c r="AD404">
        <v>862</v>
      </c>
      <c r="AE404">
        <v>862</v>
      </c>
      <c r="AF404">
        <v>862</v>
      </c>
      <c r="AG404">
        <v>862</v>
      </c>
      <c r="AH404">
        <v>862</v>
      </c>
      <c r="AI404">
        <v>862</v>
      </c>
      <c r="AJ404">
        <v>862</v>
      </c>
      <c r="AK404">
        <v>862</v>
      </c>
      <c r="AL404">
        <v>862</v>
      </c>
      <c r="AM404">
        <v>862</v>
      </c>
      <c r="AN404">
        <v>862</v>
      </c>
      <c r="AO404">
        <v>862</v>
      </c>
      <c r="AP404">
        <f t="shared" si="6"/>
        <v>949</v>
      </c>
      <c r="AQ404">
        <v>949</v>
      </c>
      <c r="AR404">
        <v>949</v>
      </c>
      <c r="AS404">
        <v>949</v>
      </c>
      <c r="AU404" t="s">
        <v>2033</v>
      </c>
      <c r="AV404" t="s">
        <v>5658</v>
      </c>
      <c r="AW404">
        <v>314</v>
      </c>
    </row>
    <row r="405" spans="4:49" ht="13.5" customHeight="1">
      <c r="D405" t="s">
        <v>4332</v>
      </c>
      <c r="F405" t="s">
        <v>4334</v>
      </c>
      <c r="G405" s="126">
        <v>0</v>
      </c>
      <c r="H405">
        <v>1058</v>
      </c>
      <c r="I405">
        <v>1058</v>
      </c>
      <c r="J405">
        <v>1058</v>
      </c>
      <c r="K405">
        <v>1058</v>
      </c>
      <c r="L405">
        <v>1058</v>
      </c>
      <c r="M405">
        <v>1058</v>
      </c>
      <c r="N405">
        <v>1058</v>
      </c>
      <c r="O405">
        <v>1058</v>
      </c>
      <c r="P405">
        <v>1058</v>
      </c>
      <c r="Q405">
        <v>1058</v>
      </c>
      <c r="R405">
        <v>1058</v>
      </c>
      <c r="S405">
        <v>1058</v>
      </c>
      <c r="T405">
        <v>1058</v>
      </c>
      <c r="U405">
        <v>1058</v>
      </c>
      <c r="V405">
        <v>1058</v>
      </c>
      <c r="W405">
        <v>1058</v>
      </c>
      <c r="X405">
        <v>1058</v>
      </c>
      <c r="Y405">
        <v>1058</v>
      </c>
      <c r="Z405">
        <v>1058</v>
      </c>
      <c r="AA405">
        <v>1058</v>
      </c>
      <c r="AB405">
        <v>1058</v>
      </c>
      <c r="AC405">
        <v>1058</v>
      </c>
      <c r="AD405">
        <v>1058</v>
      </c>
      <c r="AE405">
        <v>1058</v>
      </c>
      <c r="AF405">
        <v>1058</v>
      </c>
      <c r="AG405">
        <v>1058</v>
      </c>
      <c r="AH405">
        <v>1058</v>
      </c>
      <c r="AI405">
        <v>1058</v>
      </c>
      <c r="AJ405">
        <v>1058</v>
      </c>
      <c r="AK405">
        <v>1058</v>
      </c>
      <c r="AL405">
        <v>1058</v>
      </c>
      <c r="AM405">
        <v>1058</v>
      </c>
      <c r="AN405">
        <v>1058</v>
      </c>
      <c r="AO405">
        <v>1058</v>
      </c>
      <c r="AP405">
        <f t="shared" si="6"/>
        <v>1164</v>
      </c>
      <c r="AQ405">
        <v>1164</v>
      </c>
      <c r="AR405">
        <v>1164</v>
      </c>
      <c r="AS405">
        <v>1164</v>
      </c>
      <c r="AU405" t="s">
        <v>4332</v>
      </c>
      <c r="AV405" t="s">
        <v>5658</v>
      </c>
      <c r="AW405">
        <v>315</v>
      </c>
    </row>
    <row r="406" spans="4:49" ht="13.5" customHeight="1">
      <c r="D406" t="s">
        <v>4333</v>
      </c>
      <c r="F406" t="s">
        <v>5678</v>
      </c>
      <c r="G406" s="126">
        <v>0</v>
      </c>
      <c r="H406">
        <v>1257</v>
      </c>
      <c r="I406">
        <v>1257</v>
      </c>
      <c r="J406">
        <v>1257</v>
      </c>
      <c r="K406">
        <v>1257</v>
      </c>
      <c r="L406">
        <v>1257</v>
      </c>
      <c r="M406">
        <v>1257</v>
      </c>
      <c r="N406">
        <v>1257</v>
      </c>
      <c r="O406">
        <v>1257</v>
      </c>
      <c r="P406">
        <v>1257</v>
      </c>
      <c r="Q406">
        <v>1257</v>
      </c>
      <c r="R406">
        <v>1257</v>
      </c>
      <c r="S406">
        <v>1257</v>
      </c>
      <c r="T406">
        <v>1257</v>
      </c>
      <c r="U406">
        <v>1257</v>
      </c>
      <c r="V406">
        <v>1257</v>
      </c>
      <c r="W406">
        <v>1257</v>
      </c>
      <c r="X406">
        <v>1257</v>
      </c>
      <c r="Y406">
        <v>1257</v>
      </c>
      <c r="Z406">
        <v>1257</v>
      </c>
      <c r="AA406">
        <v>1257</v>
      </c>
      <c r="AB406">
        <v>1257</v>
      </c>
      <c r="AC406">
        <v>1257</v>
      </c>
      <c r="AD406">
        <v>1257</v>
      </c>
      <c r="AE406">
        <v>1257</v>
      </c>
      <c r="AF406">
        <v>1257</v>
      </c>
      <c r="AG406">
        <v>1257</v>
      </c>
      <c r="AH406">
        <v>1257</v>
      </c>
      <c r="AI406">
        <v>1257</v>
      </c>
      <c r="AJ406">
        <v>1257</v>
      </c>
      <c r="AK406">
        <v>1257</v>
      </c>
      <c r="AL406">
        <v>1257</v>
      </c>
      <c r="AM406">
        <v>1257</v>
      </c>
      <c r="AN406">
        <v>1257</v>
      </c>
      <c r="AO406">
        <v>1257</v>
      </c>
      <c r="AP406">
        <f t="shared" si="6"/>
        <v>1383</v>
      </c>
      <c r="AQ406">
        <v>1383</v>
      </c>
      <c r="AR406">
        <v>1383</v>
      </c>
      <c r="AS406">
        <v>1383</v>
      </c>
      <c r="AU406" t="s">
        <v>4333</v>
      </c>
      <c r="AV406" t="s">
        <v>5658</v>
      </c>
      <c r="AW406">
        <v>316</v>
      </c>
    </row>
    <row r="407" spans="4:49" ht="13.5" customHeight="1">
      <c r="D407" t="s">
        <v>4092</v>
      </c>
      <c r="F407" t="s">
        <v>5679</v>
      </c>
      <c r="G407" s="126">
        <v>0</v>
      </c>
      <c r="H407">
        <v>2061</v>
      </c>
      <c r="I407">
        <v>2061</v>
      </c>
      <c r="J407">
        <v>2061</v>
      </c>
      <c r="K407">
        <v>2061</v>
      </c>
      <c r="L407">
        <v>2061</v>
      </c>
      <c r="M407">
        <v>2061</v>
      </c>
      <c r="N407">
        <v>2061</v>
      </c>
      <c r="O407">
        <v>2061</v>
      </c>
      <c r="P407">
        <v>2061</v>
      </c>
      <c r="Q407">
        <v>2061</v>
      </c>
      <c r="R407">
        <v>2061</v>
      </c>
      <c r="S407">
        <v>2061</v>
      </c>
      <c r="T407">
        <v>2061</v>
      </c>
      <c r="U407">
        <v>2061</v>
      </c>
      <c r="V407">
        <v>2061</v>
      </c>
      <c r="W407">
        <v>2061</v>
      </c>
      <c r="X407">
        <v>2061</v>
      </c>
      <c r="Y407">
        <v>2061</v>
      </c>
      <c r="Z407">
        <v>2061</v>
      </c>
      <c r="AA407">
        <v>2061</v>
      </c>
      <c r="AB407">
        <v>2061</v>
      </c>
      <c r="AC407">
        <v>2061</v>
      </c>
      <c r="AD407">
        <v>2061</v>
      </c>
      <c r="AE407">
        <v>2061</v>
      </c>
      <c r="AF407">
        <v>2061</v>
      </c>
      <c r="AG407">
        <v>2061</v>
      </c>
      <c r="AH407">
        <v>2061</v>
      </c>
      <c r="AI407">
        <v>2061</v>
      </c>
      <c r="AJ407">
        <v>2061</v>
      </c>
      <c r="AK407">
        <v>2061</v>
      </c>
      <c r="AL407">
        <v>2061</v>
      </c>
      <c r="AM407">
        <v>2061</v>
      </c>
      <c r="AN407">
        <v>2061</v>
      </c>
      <c r="AO407">
        <v>2061</v>
      </c>
      <c r="AP407">
        <f t="shared" si="6"/>
        <v>2268</v>
      </c>
      <c r="AQ407">
        <v>2268</v>
      </c>
      <c r="AR407">
        <v>2268</v>
      </c>
      <c r="AS407">
        <v>2268</v>
      </c>
      <c r="AU407" t="s">
        <v>4092</v>
      </c>
      <c r="AV407" t="s">
        <v>5658</v>
      </c>
      <c r="AW407">
        <v>317</v>
      </c>
    </row>
    <row r="408" spans="4:49" ht="13.5" customHeight="1">
      <c r="D408" t="s">
        <v>1365</v>
      </c>
      <c r="F408" t="s">
        <v>2928</v>
      </c>
      <c r="G408" s="126">
        <v>0</v>
      </c>
      <c r="H408">
        <v>511</v>
      </c>
      <c r="I408">
        <v>511</v>
      </c>
      <c r="J408">
        <v>511</v>
      </c>
      <c r="K408">
        <v>511</v>
      </c>
      <c r="L408">
        <v>511</v>
      </c>
      <c r="M408">
        <v>511</v>
      </c>
      <c r="N408">
        <v>511</v>
      </c>
      <c r="O408">
        <v>511</v>
      </c>
      <c r="P408">
        <v>511</v>
      </c>
      <c r="Q408">
        <v>511</v>
      </c>
      <c r="R408">
        <v>511</v>
      </c>
      <c r="S408">
        <v>511</v>
      </c>
      <c r="T408">
        <v>511</v>
      </c>
      <c r="U408">
        <v>511</v>
      </c>
      <c r="V408">
        <v>511</v>
      </c>
      <c r="W408">
        <v>511</v>
      </c>
      <c r="X408">
        <v>511</v>
      </c>
      <c r="Y408">
        <v>511</v>
      </c>
      <c r="Z408">
        <v>511</v>
      </c>
      <c r="AA408">
        <v>511</v>
      </c>
      <c r="AB408">
        <v>511</v>
      </c>
      <c r="AC408">
        <v>511</v>
      </c>
      <c r="AD408">
        <v>511</v>
      </c>
      <c r="AE408">
        <v>511</v>
      </c>
      <c r="AF408">
        <v>511</v>
      </c>
      <c r="AG408">
        <v>511</v>
      </c>
      <c r="AH408">
        <v>511</v>
      </c>
      <c r="AI408">
        <v>511</v>
      </c>
      <c r="AJ408">
        <v>511</v>
      </c>
      <c r="AK408">
        <v>511</v>
      </c>
      <c r="AL408">
        <v>511</v>
      </c>
      <c r="AM408">
        <v>511</v>
      </c>
      <c r="AN408">
        <v>511</v>
      </c>
      <c r="AO408">
        <v>511</v>
      </c>
      <c r="AP408">
        <f t="shared" si="6"/>
        <v>563</v>
      </c>
      <c r="AQ408">
        <v>563</v>
      </c>
      <c r="AR408">
        <v>563</v>
      </c>
      <c r="AS408">
        <v>563</v>
      </c>
      <c r="AU408" t="s">
        <v>1365</v>
      </c>
      <c r="AV408" t="s">
        <v>5658</v>
      </c>
      <c r="AW408">
        <v>318</v>
      </c>
    </row>
    <row r="409" spans="4:49" ht="13.5" customHeight="1">
      <c r="D409" t="s">
        <v>1366</v>
      </c>
      <c r="F409" t="s">
        <v>1368</v>
      </c>
      <c r="G409" s="126">
        <v>0</v>
      </c>
      <c r="H409">
        <v>155</v>
      </c>
      <c r="I409">
        <v>155</v>
      </c>
      <c r="J409">
        <v>155</v>
      </c>
      <c r="K409">
        <v>155</v>
      </c>
      <c r="L409">
        <v>155</v>
      </c>
      <c r="M409">
        <v>155</v>
      </c>
      <c r="N409">
        <v>155</v>
      </c>
      <c r="O409">
        <v>155</v>
      </c>
      <c r="P409">
        <v>155</v>
      </c>
      <c r="Q409">
        <v>155</v>
      </c>
      <c r="R409">
        <v>155</v>
      </c>
      <c r="S409">
        <v>155</v>
      </c>
      <c r="T409">
        <v>155</v>
      </c>
      <c r="U409">
        <v>155</v>
      </c>
      <c r="V409">
        <v>155</v>
      </c>
      <c r="W409">
        <v>155</v>
      </c>
      <c r="X409">
        <v>155</v>
      </c>
      <c r="Y409">
        <v>155</v>
      </c>
      <c r="Z409">
        <v>155</v>
      </c>
      <c r="AA409">
        <v>155</v>
      </c>
      <c r="AB409">
        <v>155</v>
      </c>
      <c r="AC409">
        <v>155</v>
      </c>
      <c r="AD409">
        <v>155</v>
      </c>
      <c r="AE409">
        <v>155</v>
      </c>
      <c r="AF409">
        <v>155</v>
      </c>
      <c r="AG409">
        <v>155</v>
      </c>
      <c r="AH409">
        <v>155</v>
      </c>
      <c r="AI409">
        <v>155</v>
      </c>
      <c r="AJ409">
        <v>155</v>
      </c>
      <c r="AK409">
        <v>155</v>
      </c>
      <c r="AL409">
        <v>155</v>
      </c>
      <c r="AM409">
        <v>155</v>
      </c>
      <c r="AN409">
        <v>155</v>
      </c>
      <c r="AO409">
        <v>155</v>
      </c>
      <c r="AP409">
        <f t="shared" si="6"/>
        <v>171</v>
      </c>
      <c r="AQ409">
        <v>171</v>
      </c>
      <c r="AR409">
        <v>171</v>
      </c>
      <c r="AS409">
        <v>171</v>
      </c>
      <c r="AU409" t="s">
        <v>1366</v>
      </c>
      <c r="AV409" t="s">
        <v>5658</v>
      </c>
      <c r="AW409">
        <v>319</v>
      </c>
    </row>
    <row r="410" spans="4:49" ht="13.5" customHeight="1">
      <c r="D410" t="s">
        <v>1367</v>
      </c>
      <c r="F410" t="s">
        <v>1369</v>
      </c>
      <c r="G410" s="126">
        <v>0</v>
      </c>
      <c r="H410">
        <v>664</v>
      </c>
      <c r="I410">
        <v>664</v>
      </c>
      <c r="J410">
        <v>664</v>
      </c>
      <c r="K410">
        <v>664</v>
      </c>
      <c r="L410">
        <v>664</v>
      </c>
      <c r="M410">
        <v>664</v>
      </c>
      <c r="N410">
        <v>664</v>
      </c>
      <c r="O410">
        <v>664</v>
      </c>
      <c r="P410">
        <v>664</v>
      </c>
      <c r="Q410">
        <v>664</v>
      </c>
      <c r="R410">
        <v>664</v>
      </c>
      <c r="S410">
        <v>664</v>
      </c>
      <c r="T410">
        <v>664</v>
      </c>
      <c r="U410">
        <v>664</v>
      </c>
      <c r="V410">
        <v>664</v>
      </c>
      <c r="W410">
        <v>664</v>
      </c>
      <c r="X410">
        <v>664</v>
      </c>
      <c r="Y410">
        <v>664</v>
      </c>
      <c r="Z410">
        <v>664</v>
      </c>
      <c r="AA410">
        <v>664</v>
      </c>
      <c r="AB410">
        <v>664</v>
      </c>
      <c r="AC410">
        <v>664</v>
      </c>
      <c r="AD410">
        <v>664</v>
      </c>
      <c r="AE410">
        <v>664</v>
      </c>
      <c r="AF410">
        <v>664</v>
      </c>
      <c r="AG410">
        <v>664</v>
      </c>
      <c r="AH410">
        <v>664</v>
      </c>
      <c r="AI410">
        <v>664</v>
      </c>
      <c r="AJ410">
        <v>664</v>
      </c>
      <c r="AK410">
        <v>664</v>
      </c>
      <c r="AL410">
        <v>664</v>
      </c>
      <c r="AM410">
        <v>664</v>
      </c>
      <c r="AN410">
        <v>664</v>
      </c>
      <c r="AO410">
        <v>664</v>
      </c>
      <c r="AP410">
        <f t="shared" si="6"/>
        <v>731</v>
      </c>
      <c r="AQ410">
        <v>731</v>
      </c>
      <c r="AR410">
        <v>731</v>
      </c>
      <c r="AS410">
        <v>731</v>
      </c>
      <c r="AU410" t="s">
        <v>1367</v>
      </c>
      <c r="AV410" t="s">
        <v>5658</v>
      </c>
      <c r="AW410">
        <v>320</v>
      </c>
    </row>
    <row r="411" spans="4:49" ht="13.5" customHeight="1">
      <c r="D411" t="s">
        <v>2417</v>
      </c>
      <c r="F411" t="s">
        <v>2418</v>
      </c>
      <c r="G411" s="126">
        <v>0</v>
      </c>
      <c r="H411">
        <v>842</v>
      </c>
      <c r="I411">
        <v>842</v>
      </c>
      <c r="J411">
        <v>842</v>
      </c>
      <c r="K411">
        <v>842</v>
      </c>
      <c r="L411">
        <v>842</v>
      </c>
      <c r="M411">
        <v>842</v>
      </c>
      <c r="N411">
        <v>842</v>
      </c>
      <c r="O411">
        <v>842</v>
      </c>
      <c r="P411">
        <v>842</v>
      </c>
      <c r="Q411">
        <v>842</v>
      </c>
      <c r="R411">
        <v>842</v>
      </c>
      <c r="S411">
        <v>842</v>
      </c>
      <c r="T411">
        <v>842</v>
      </c>
      <c r="U411">
        <v>842</v>
      </c>
      <c r="V411">
        <v>842</v>
      </c>
      <c r="W411">
        <v>842</v>
      </c>
      <c r="X411">
        <v>842</v>
      </c>
      <c r="Y411">
        <v>842</v>
      </c>
      <c r="Z411">
        <v>842</v>
      </c>
      <c r="AA411">
        <v>842</v>
      </c>
      <c r="AB411">
        <v>842</v>
      </c>
      <c r="AC411">
        <v>842</v>
      </c>
      <c r="AD411">
        <v>842</v>
      </c>
      <c r="AE411">
        <v>842</v>
      </c>
      <c r="AF411">
        <v>842</v>
      </c>
      <c r="AG411">
        <v>842</v>
      </c>
      <c r="AH411">
        <v>842</v>
      </c>
      <c r="AI411">
        <v>842</v>
      </c>
      <c r="AJ411">
        <v>842</v>
      </c>
      <c r="AK411">
        <v>842</v>
      </c>
      <c r="AL411">
        <v>842</v>
      </c>
      <c r="AM411">
        <v>842</v>
      </c>
      <c r="AN411">
        <v>842</v>
      </c>
      <c r="AO411">
        <v>842</v>
      </c>
      <c r="AP411">
        <f t="shared" si="6"/>
        <v>927</v>
      </c>
      <c r="AQ411">
        <v>927</v>
      </c>
      <c r="AR411">
        <v>927</v>
      </c>
      <c r="AS411">
        <v>927</v>
      </c>
      <c r="AU411" t="s">
        <v>2417</v>
      </c>
      <c r="AV411" t="s">
        <v>5658</v>
      </c>
      <c r="AW411">
        <v>322</v>
      </c>
    </row>
    <row r="412" spans="4:49" ht="13.5" customHeight="1">
      <c r="D412" t="s">
        <v>1372</v>
      </c>
      <c r="F412" t="s">
        <v>5680</v>
      </c>
      <c r="G412" s="126">
        <v>0</v>
      </c>
      <c r="H412">
        <v>234</v>
      </c>
      <c r="I412">
        <v>234</v>
      </c>
      <c r="J412">
        <v>234</v>
      </c>
      <c r="K412">
        <v>234</v>
      </c>
      <c r="L412">
        <v>234</v>
      </c>
      <c r="M412">
        <v>234</v>
      </c>
      <c r="N412">
        <v>234</v>
      </c>
      <c r="O412">
        <v>234</v>
      </c>
      <c r="P412">
        <v>234</v>
      </c>
      <c r="Q412">
        <v>234</v>
      </c>
      <c r="R412">
        <v>234</v>
      </c>
      <c r="S412">
        <v>234</v>
      </c>
      <c r="T412">
        <v>234</v>
      </c>
      <c r="U412">
        <v>234</v>
      </c>
      <c r="V412">
        <v>234</v>
      </c>
      <c r="W412">
        <v>234</v>
      </c>
      <c r="X412">
        <v>234</v>
      </c>
      <c r="Y412">
        <v>234</v>
      </c>
      <c r="Z412">
        <v>234</v>
      </c>
      <c r="AA412">
        <v>234</v>
      </c>
      <c r="AB412">
        <v>234</v>
      </c>
      <c r="AC412">
        <v>234</v>
      </c>
      <c r="AD412">
        <v>234</v>
      </c>
      <c r="AE412">
        <v>234</v>
      </c>
      <c r="AF412">
        <v>234</v>
      </c>
      <c r="AG412">
        <v>234</v>
      </c>
      <c r="AH412">
        <v>234</v>
      </c>
      <c r="AI412">
        <v>234</v>
      </c>
      <c r="AJ412">
        <v>234</v>
      </c>
      <c r="AK412">
        <v>234</v>
      </c>
      <c r="AL412">
        <v>234</v>
      </c>
      <c r="AM412">
        <v>234</v>
      </c>
      <c r="AN412">
        <v>234</v>
      </c>
      <c r="AO412">
        <v>234</v>
      </c>
      <c r="AP412">
        <f t="shared" si="6"/>
        <v>258</v>
      </c>
      <c r="AQ412">
        <v>258</v>
      </c>
      <c r="AR412">
        <v>258</v>
      </c>
      <c r="AS412">
        <v>258</v>
      </c>
      <c r="AU412" t="s">
        <v>1372</v>
      </c>
      <c r="AV412" t="s">
        <v>5658</v>
      </c>
      <c r="AW412">
        <v>323</v>
      </c>
    </row>
    <row r="413" spans="4:49" ht="13.5" customHeight="1">
      <c r="D413" t="s">
        <v>4328</v>
      </c>
      <c r="F413" t="s">
        <v>5681</v>
      </c>
      <c r="G413" s="126">
        <v>0</v>
      </c>
      <c r="H413">
        <v>456</v>
      </c>
      <c r="I413">
        <v>456</v>
      </c>
      <c r="J413">
        <v>456</v>
      </c>
      <c r="K413">
        <v>456</v>
      </c>
      <c r="L413">
        <v>456</v>
      </c>
      <c r="M413">
        <v>456</v>
      </c>
      <c r="N413">
        <v>456</v>
      </c>
      <c r="O413">
        <v>456</v>
      </c>
      <c r="P413">
        <v>456</v>
      </c>
      <c r="Q413">
        <v>456</v>
      </c>
      <c r="R413">
        <v>456</v>
      </c>
      <c r="S413">
        <v>456</v>
      </c>
      <c r="T413">
        <v>456</v>
      </c>
      <c r="U413">
        <v>456</v>
      </c>
      <c r="V413">
        <v>456</v>
      </c>
      <c r="W413">
        <v>456</v>
      </c>
      <c r="X413">
        <v>456</v>
      </c>
      <c r="Y413">
        <v>456</v>
      </c>
      <c r="Z413">
        <v>456</v>
      </c>
      <c r="AA413">
        <v>456</v>
      </c>
      <c r="AB413">
        <v>456</v>
      </c>
      <c r="AC413">
        <v>456</v>
      </c>
      <c r="AD413">
        <v>456</v>
      </c>
      <c r="AE413">
        <v>456</v>
      </c>
      <c r="AF413">
        <v>456</v>
      </c>
      <c r="AG413">
        <v>456</v>
      </c>
      <c r="AH413">
        <v>456</v>
      </c>
      <c r="AI413">
        <v>456</v>
      </c>
      <c r="AJ413">
        <v>456</v>
      </c>
      <c r="AK413">
        <v>456</v>
      </c>
      <c r="AL413">
        <v>456</v>
      </c>
      <c r="AM413">
        <v>456</v>
      </c>
      <c r="AN413">
        <v>456</v>
      </c>
      <c r="AO413">
        <v>456</v>
      </c>
      <c r="AP413">
        <f t="shared" si="6"/>
        <v>502</v>
      </c>
      <c r="AQ413">
        <v>502</v>
      </c>
      <c r="AR413">
        <v>502</v>
      </c>
      <c r="AS413">
        <v>502</v>
      </c>
      <c r="AU413" t="s">
        <v>4328</v>
      </c>
      <c r="AV413" t="s">
        <v>5658</v>
      </c>
      <c r="AW413">
        <v>324</v>
      </c>
    </row>
    <row r="414" spans="4:49" ht="13.5" customHeight="1">
      <c r="D414" t="s">
        <v>1373</v>
      </c>
      <c r="F414" t="s">
        <v>5682</v>
      </c>
      <c r="G414" s="126">
        <v>0</v>
      </c>
      <c r="H414">
        <v>322</v>
      </c>
      <c r="I414">
        <v>322</v>
      </c>
      <c r="J414">
        <v>322</v>
      </c>
      <c r="K414">
        <v>322</v>
      </c>
      <c r="L414">
        <v>322</v>
      </c>
      <c r="M414">
        <v>322</v>
      </c>
      <c r="N414">
        <v>322</v>
      </c>
      <c r="O414">
        <v>322</v>
      </c>
      <c r="P414">
        <v>322</v>
      </c>
      <c r="Q414">
        <v>322</v>
      </c>
      <c r="R414">
        <v>322</v>
      </c>
      <c r="S414">
        <v>322</v>
      </c>
      <c r="T414">
        <v>322</v>
      </c>
      <c r="U414">
        <v>322</v>
      </c>
      <c r="V414">
        <v>322</v>
      </c>
      <c r="W414">
        <v>322</v>
      </c>
      <c r="X414">
        <v>322</v>
      </c>
      <c r="Y414">
        <v>322</v>
      </c>
      <c r="Z414">
        <v>322</v>
      </c>
      <c r="AA414">
        <v>322</v>
      </c>
      <c r="AB414">
        <v>322</v>
      </c>
      <c r="AC414">
        <v>322</v>
      </c>
      <c r="AD414">
        <v>322</v>
      </c>
      <c r="AE414">
        <v>322</v>
      </c>
      <c r="AF414">
        <v>322</v>
      </c>
      <c r="AG414">
        <v>322</v>
      </c>
      <c r="AH414">
        <v>322</v>
      </c>
      <c r="AI414">
        <v>322</v>
      </c>
      <c r="AJ414">
        <v>322</v>
      </c>
      <c r="AK414">
        <v>322</v>
      </c>
      <c r="AL414">
        <v>322</v>
      </c>
      <c r="AM414">
        <v>322</v>
      </c>
      <c r="AN414">
        <v>322</v>
      </c>
      <c r="AO414">
        <v>322</v>
      </c>
      <c r="AP414">
        <f t="shared" si="6"/>
        <v>355</v>
      </c>
      <c r="AQ414">
        <v>355</v>
      </c>
      <c r="AR414">
        <v>355</v>
      </c>
      <c r="AS414">
        <v>355</v>
      </c>
      <c r="AU414" t="s">
        <v>1373</v>
      </c>
      <c r="AV414" t="s">
        <v>5658</v>
      </c>
      <c r="AW414">
        <v>325</v>
      </c>
    </row>
    <row r="415" spans="4:49" ht="13.5" customHeight="1">
      <c r="D415" t="s">
        <v>4329</v>
      </c>
      <c r="F415" t="s">
        <v>5683</v>
      </c>
      <c r="G415" s="126">
        <v>0</v>
      </c>
      <c r="H415">
        <v>609</v>
      </c>
      <c r="I415">
        <v>609</v>
      </c>
      <c r="J415">
        <v>609</v>
      </c>
      <c r="K415">
        <v>609</v>
      </c>
      <c r="L415">
        <v>609</v>
      </c>
      <c r="M415">
        <v>609</v>
      </c>
      <c r="N415">
        <v>609</v>
      </c>
      <c r="O415">
        <v>609</v>
      </c>
      <c r="P415">
        <v>609</v>
      </c>
      <c r="Q415">
        <v>609</v>
      </c>
      <c r="R415">
        <v>609</v>
      </c>
      <c r="S415">
        <v>609</v>
      </c>
      <c r="T415">
        <v>609</v>
      </c>
      <c r="U415">
        <v>609</v>
      </c>
      <c r="V415">
        <v>609</v>
      </c>
      <c r="W415">
        <v>609</v>
      </c>
      <c r="X415">
        <v>609</v>
      </c>
      <c r="Y415">
        <v>609</v>
      </c>
      <c r="Z415">
        <v>609</v>
      </c>
      <c r="AA415">
        <v>609</v>
      </c>
      <c r="AB415">
        <v>609</v>
      </c>
      <c r="AC415">
        <v>609</v>
      </c>
      <c r="AD415">
        <v>609</v>
      </c>
      <c r="AE415">
        <v>609</v>
      </c>
      <c r="AF415">
        <v>609</v>
      </c>
      <c r="AG415">
        <v>609</v>
      </c>
      <c r="AH415">
        <v>609</v>
      </c>
      <c r="AI415">
        <v>609</v>
      </c>
      <c r="AJ415">
        <v>609</v>
      </c>
      <c r="AK415">
        <v>609</v>
      </c>
      <c r="AL415">
        <v>609</v>
      </c>
      <c r="AM415">
        <v>609</v>
      </c>
      <c r="AN415">
        <v>609</v>
      </c>
      <c r="AO415">
        <v>609</v>
      </c>
      <c r="AP415">
        <f t="shared" si="6"/>
        <v>670</v>
      </c>
      <c r="AQ415">
        <v>670</v>
      </c>
      <c r="AR415">
        <v>670</v>
      </c>
      <c r="AS415">
        <v>670</v>
      </c>
      <c r="AU415" t="s">
        <v>4329</v>
      </c>
      <c r="AV415" t="s">
        <v>5658</v>
      </c>
      <c r="AW415">
        <v>326</v>
      </c>
    </row>
    <row r="416" spans="4:49" ht="13.5" customHeight="1">
      <c r="D416" t="s">
        <v>1744</v>
      </c>
      <c r="F416" t="s">
        <v>1745</v>
      </c>
      <c r="G416" s="126">
        <v>0</v>
      </c>
      <c r="H416">
        <v>496</v>
      </c>
      <c r="I416">
        <v>496</v>
      </c>
      <c r="J416">
        <v>496</v>
      </c>
      <c r="K416">
        <v>496</v>
      </c>
      <c r="L416">
        <v>496</v>
      </c>
      <c r="M416">
        <v>496</v>
      </c>
      <c r="N416">
        <v>496</v>
      </c>
      <c r="O416">
        <v>496</v>
      </c>
      <c r="P416">
        <v>496</v>
      </c>
      <c r="Q416">
        <v>496</v>
      </c>
      <c r="R416">
        <v>496</v>
      </c>
      <c r="S416">
        <v>496</v>
      </c>
      <c r="T416">
        <v>496</v>
      </c>
      <c r="U416">
        <v>496</v>
      </c>
      <c r="V416">
        <v>496</v>
      </c>
      <c r="W416">
        <v>496</v>
      </c>
      <c r="X416">
        <v>496</v>
      </c>
      <c r="Y416">
        <v>496</v>
      </c>
      <c r="Z416">
        <v>496</v>
      </c>
      <c r="AA416">
        <v>496</v>
      </c>
      <c r="AB416">
        <v>496</v>
      </c>
      <c r="AC416">
        <v>496</v>
      </c>
      <c r="AD416">
        <v>496</v>
      </c>
      <c r="AE416">
        <v>496</v>
      </c>
      <c r="AF416">
        <v>496</v>
      </c>
      <c r="AG416">
        <v>496</v>
      </c>
      <c r="AH416">
        <v>496</v>
      </c>
      <c r="AI416">
        <v>496</v>
      </c>
      <c r="AJ416">
        <v>496</v>
      </c>
      <c r="AK416">
        <v>496</v>
      </c>
      <c r="AL416">
        <v>496</v>
      </c>
      <c r="AM416">
        <v>496</v>
      </c>
      <c r="AN416">
        <v>496</v>
      </c>
      <c r="AO416">
        <v>496</v>
      </c>
      <c r="AP416">
        <f t="shared" si="6"/>
        <v>546</v>
      </c>
      <c r="AQ416">
        <v>546</v>
      </c>
      <c r="AR416">
        <v>546</v>
      </c>
      <c r="AS416">
        <v>546</v>
      </c>
      <c r="AU416" t="s">
        <v>1744</v>
      </c>
      <c r="AV416" t="s">
        <v>5658</v>
      </c>
      <c r="AW416">
        <v>327</v>
      </c>
    </row>
    <row r="417" spans="4:49" ht="13.5" customHeight="1">
      <c r="D417" t="s">
        <v>1371</v>
      </c>
      <c r="F417" t="s">
        <v>1370</v>
      </c>
      <c r="G417" s="126">
        <v>0</v>
      </c>
      <c r="H417">
        <v>51</v>
      </c>
      <c r="I417">
        <v>51</v>
      </c>
      <c r="J417">
        <v>51</v>
      </c>
      <c r="K417">
        <v>51</v>
      </c>
      <c r="L417">
        <v>51</v>
      </c>
      <c r="M417">
        <v>51</v>
      </c>
      <c r="N417">
        <v>51</v>
      </c>
      <c r="O417">
        <v>51</v>
      </c>
      <c r="P417">
        <v>51</v>
      </c>
      <c r="Q417">
        <v>51</v>
      </c>
      <c r="R417">
        <v>51</v>
      </c>
      <c r="S417">
        <v>51</v>
      </c>
      <c r="T417">
        <v>51</v>
      </c>
      <c r="U417">
        <v>51</v>
      </c>
      <c r="V417">
        <v>51</v>
      </c>
      <c r="W417">
        <v>51</v>
      </c>
      <c r="X417">
        <v>51</v>
      </c>
      <c r="Y417">
        <v>51</v>
      </c>
      <c r="Z417">
        <v>51</v>
      </c>
      <c r="AA417">
        <v>51</v>
      </c>
      <c r="AB417">
        <v>51</v>
      </c>
      <c r="AC417">
        <v>51</v>
      </c>
      <c r="AD417">
        <v>51</v>
      </c>
      <c r="AE417">
        <v>51</v>
      </c>
      <c r="AF417">
        <v>51</v>
      </c>
      <c r="AG417">
        <v>51</v>
      </c>
      <c r="AH417">
        <v>51</v>
      </c>
      <c r="AI417">
        <v>51</v>
      </c>
      <c r="AJ417">
        <v>51</v>
      </c>
      <c r="AK417">
        <v>51</v>
      </c>
      <c r="AL417">
        <v>51</v>
      </c>
      <c r="AM417">
        <v>51</v>
      </c>
      <c r="AN417">
        <v>51</v>
      </c>
      <c r="AO417">
        <v>51</v>
      </c>
      <c r="AP417">
        <f t="shared" si="6"/>
        <v>57</v>
      </c>
      <c r="AQ417">
        <v>57</v>
      </c>
      <c r="AR417">
        <v>57</v>
      </c>
      <c r="AS417">
        <v>57</v>
      </c>
      <c r="AU417" t="s">
        <v>1371</v>
      </c>
      <c r="AV417" t="s">
        <v>5658</v>
      </c>
      <c r="AW417">
        <v>328</v>
      </c>
    </row>
    <row r="418" spans="4:49" ht="13.5" customHeight="1">
      <c r="D418" t="s">
        <v>1378</v>
      </c>
      <c r="F418" t="s">
        <v>1379</v>
      </c>
      <c r="G418" s="126">
        <v>0</v>
      </c>
      <c r="H418">
        <v>630</v>
      </c>
      <c r="I418">
        <v>630</v>
      </c>
      <c r="J418">
        <v>630</v>
      </c>
      <c r="K418">
        <v>630</v>
      </c>
      <c r="L418">
        <v>630</v>
      </c>
      <c r="M418">
        <v>630</v>
      </c>
      <c r="N418">
        <v>630</v>
      </c>
      <c r="O418">
        <v>630</v>
      </c>
      <c r="P418">
        <v>630</v>
      </c>
      <c r="Q418">
        <v>630</v>
      </c>
      <c r="R418">
        <v>630</v>
      </c>
      <c r="S418">
        <v>630</v>
      </c>
      <c r="T418">
        <v>630</v>
      </c>
      <c r="U418">
        <v>630</v>
      </c>
      <c r="V418">
        <v>630</v>
      </c>
      <c r="W418">
        <v>630</v>
      </c>
      <c r="X418">
        <v>630</v>
      </c>
      <c r="Y418">
        <v>630</v>
      </c>
      <c r="Z418">
        <v>630</v>
      </c>
      <c r="AA418">
        <v>630</v>
      </c>
      <c r="AB418">
        <v>630</v>
      </c>
      <c r="AC418">
        <v>630</v>
      </c>
      <c r="AD418">
        <v>630</v>
      </c>
      <c r="AE418">
        <v>630</v>
      </c>
      <c r="AF418">
        <v>630</v>
      </c>
      <c r="AG418">
        <v>630</v>
      </c>
      <c r="AH418">
        <v>630</v>
      </c>
      <c r="AI418">
        <v>630</v>
      </c>
      <c r="AJ418">
        <v>630</v>
      </c>
      <c r="AK418">
        <v>630</v>
      </c>
      <c r="AL418">
        <v>630</v>
      </c>
      <c r="AM418">
        <v>630</v>
      </c>
      <c r="AN418">
        <v>630</v>
      </c>
      <c r="AO418">
        <v>630</v>
      </c>
      <c r="AP418">
        <f t="shared" si="6"/>
        <v>693</v>
      </c>
      <c r="AQ418">
        <v>693</v>
      </c>
      <c r="AR418">
        <v>693</v>
      </c>
      <c r="AS418">
        <v>693</v>
      </c>
      <c r="AU418" t="s">
        <v>1378</v>
      </c>
      <c r="AV418" t="s">
        <v>5658</v>
      </c>
      <c r="AW418">
        <v>330</v>
      </c>
    </row>
    <row r="419" spans="4:49" ht="13.5" customHeight="1">
      <c r="D419" t="s">
        <v>1380</v>
      </c>
      <c r="F419" t="s">
        <v>5684</v>
      </c>
      <c r="G419" s="126">
        <v>0</v>
      </c>
      <c r="H419">
        <v>95</v>
      </c>
      <c r="I419">
        <v>95</v>
      </c>
      <c r="J419">
        <v>95</v>
      </c>
      <c r="K419">
        <v>95</v>
      </c>
      <c r="L419">
        <v>95</v>
      </c>
      <c r="M419">
        <v>95</v>
      </c>
      <c r="N419">
        <v>95</v>
      </c>
      <c r="O419">
        <v>95</v>
      </c>
      <c r="P419">
        <v>95</v>
      </c>
      <c r="Q419">
        <v>95</v>
      </c>
      <c r="R419">
        <v>95</v>
      </c>
      <c r="S419">
        <v>95</v>
      </c>
      <c r="T419">
        <v>95</v>
      </c>
      <c r="U419">
        <v>95</v>
      </c>
      <c r="V419">
        <v>95</v>
      </c>
      <c r="W419">
        <v>95</v>
      </c>
      <c r="X419">
        <v>95</v>
      </c>
      <c r="Y419">
        <v>95</v>
      </c>
      <c r="Z419">
        <v>95</v>
      </c>
      <c r="AA419">
        <v>95</v>
      </c>
      <c r="AB419">
        <v>95</v>
      </c>
      <c r="AC419">
        <v>95</v>
      </c>
      <c r="AD419">
        <v>95</v>
      </c>
      <c r="AE419">
        <v>95</v>
      </c>
      <c r="AF419">
        <v>95</v>
      </c>
      <c r="AG419">
        <v>95</v>
      </c>
      <c r="AH419">
        <v>95</v>
      </c>
      <c r="AI419">
        <v>95</v>
      </c>
      <c r="AJ419">
        <v>95</v>
      </c>
      <c r="AK419">
        <v>95</v>
      </c>
      <c r="AL419">
        <v>95</v>
      </c>
      <c r="AM419">
        <v>95</v>
      </c>
      <c r="AN419">
        <v>95</v>
      </c>
      <c r="AO419">
        <v>95</v>
      </c>
      <c r="AP419">
        <f t="shared" si="6"/>
        <v>105</v>
      </c>
      <c r="AQ419">
        <v>105</v>
      </c>
      <c r="AR419">
        <v>105</v>
      </c>
      <c r="AS419">
        <v>105</v>
      </c>
      <c r="AU419" t="s">
        <v>1380</v>
      </c>
      <c r="AV419" t="s">
        <v>5658</v>
      </c>
      <c r="AW419">
        <v>331</v>
      </c>
    </row>
    <row r="420" spans="4:49" ht="13.5" customHeight="1">
      <c r="D420" t="s">
        <v>1382</v>
      </c>
      <c r="F420" t="s">
        <v>1384</v>
      </c>
      <c r="G420" s="126">
        <v>0</v>
      </c>
      <c r="H420">
        <v>400</v>
      </c>
      <c r="I420">
        <v>400</v>
      </c>
      <c r="J420">
        <v>400</v>
      </c>
      <c r="K420">
        <v>400</v>
      </c>
      <c r="L420">
        <v>400</v>
      </c>
      <c r="M420">
        <v>400</v>
      </c>
      <c r="N420">
        <v>400</v>
      </c>
      <c r="O420">
        <v>400</v>
      </c>
      <c r="P420">
        <v>400</v>
      </c>
      <c r="Q420">
        <v>400</v>
      </c>
      <c r="R420">
        <v>400</v>
      </c>
      <c r="S420">
        <v>400</v>
      </c>
      <c r="T420">
        <v>400</v>
      </c>
      <c r="U420">
        <v>400</v>
      </c>
      <c r="V420">
        <v>400</v>
      </c>
      <c r="W420">
        <v>400</v>
      </c>
      <c r="X420">
        <v>400</v>
      </c>
      <c r="Y420">
        <v>400</v>
      </c>
      <c r="Z420">
        <v>400</v>
      </c>
      <c r="AA420">
        <v>400</v>
      </c>
      <c r="AB420">
        <v>400</v>
      </c>
      <c r="AC420">
        <v>400</v>
      </c>
      <c r="AD420">
        <v>400</v>
      </c>
      <c r="AE420">
        <v>400</v>
      </c>
      <c r="AF420">
        <v>400</v>
      </c>
      <c r="AG420">
        <v>400</v>
      </c>
      <c r="AH420">
        <v>400</v>
      </c>
      <c r="AI420">
        <v>400</v>
      </c>
      <c r="AJ420">
        <v>400</v>
      </c>
      <c r="AK420">
        <v>400</v>
      </c>
      <c r="AL420">
        <v>400</v>
      </c>
      <c r="AM420">
        <v>400</v>
      </c>
      <c r="AN420">
        <v>400</v>
      </c>
      <c r="AO420">
        <v>400</v>
      </c>
      <c r="AP420">
        <f t="shared" si="6"/>
        <v>440</v>
      </c>
      <c r="AQ420">
        <v>440</v>
      </c>
      <c r="AR420">
        <v>440</v>
      </c>
      <c r="AS420">
        <v>440</v>
      </c>
      <c r="AU420" t="s">
        <v>1382</v>
      </c>
      <c r="AV420" t="s">
        <v>5658</v>
      </c>
      <c r="AW420">
        <v>332</v>
      </c>
    </row>
    <row r="421" spans="4:49" ht="13.5" customHeight="1">
      <c r="D421" t="s">
        <v>1383</v>
      </c>
      <c r="F421" t="s">
        <v>1385</v>
      </c>
      <c r="G421" s="126">
        <v>0</v>
      </c>
      <c r="H421">
        <v>314</v>
      </c>
      <c r="I421">
        <v>314</v>
      </c>
      <c r="J421">
        <v>314</v>
      </c>
      <c r="K421">
        <v>314</v>
      </c>
      <c r="L421">
        <v>314</v>
      </c>
      <c r="M421">
        <v>314</v>
      </c>
      <c r="N421">
        <v>314</v>
      </c>
      <c r="O421">
        <v>314</v>
      </c>
      <c r="P421">
        <v>314</v>
      </c>
      <c r="Q421">
        <v>314</v>
      </c>
      <c r="R421">
        <v>314</v>
      </c>
      <c r="S421">
        <v>314</v>
      </c>
      <c r="T421">
        <v>314</v>
      </c>
      <c r="U421">
        <v>314</v>
      </c>
      <c r="V421">
        <v>314</v>
      </c>
      <c r="W421">
        <v>314</v>
      </c>
      <c r="X421">
        <v>314</v>
      </c>
      <c r="Y421">
        <v>314</v>
      </c>
      <c r="Z421">
        <v>314</v>
      </c>
      <c r="AA421">
        <v>314</v>
      </c>
      <c r="AB421">
        <v>314</v>
      </c>
      <c r="AC421">
        <v>314</v>
      </c>
      <c r="AD421">
        <v>314</v>
      </c>
      <c r="AE421">
        <v>314</v>
      </c>
      <c r="AF421">
        <v>314</v>
      </c>
      <c r="AG421">
        <v>314</v>
      </c>
      <c r="AH421">
        <v>314</v>
      </c>
      <c r="AI421">
        <v>314</v>
      </c>
      <c r="AJ421">
        <v>314</v>
      </c>
      <c r="AK421">
        <v>314</v>
      </c>
      <c r="AL421">
        <v>314</v>
      </c>
      <c r="AM421">
        <v>314</v>
      </c>
      <c r="AN421">
        <v>314</v>
      </c>
      <c r="AO421">
        <v>314</v>
      </c>
      <c r="AP421">
        <f t="shared" si="6"/>
        <v>346</v>
      </c>
      <c r="AQ421">
        <v>346</v>
      </c>
      <c r="AR421">
        <v>346</v>
      </c>
      <c r="AS421">
        <v>346</v>
      </c>
      <c r="AU421" t="s">
        <v>1383</v>
      </c>
      <c r="AV421" t="s">
        <v>5658</v>
      </c>
      <c r="AW421">
        <v>333</v>
      </c>
    </row>
    <row r="422" spans="4:49" ht="13.5" customHeight="1">
      <c r="D422" t="s">
        <v>2184</v>
      </c>
      <c r="F422" t="s">
        <v>5685</v>
      </c>
      <c r="G422" s="126">
        <v>0</v>
      </c>
      <c r="H422">
        <v>146</v>
      </c>
      <c r="I422">
        <v>146</v>
      </c>
      <c r="J422">
        <v>146</v>
      </c>
      <c r="K422">
        <v>146</v>
      </c>
      <c r="L422">
        <v>146</v>
      </c>
      <c r="M422">
        <v>146</v>
      </c>
      <c r="N422">
        <v>146</v>
      </c>
      <c r="O422">
        <v>146</v>
      </c>
      <c r="P422">
        <v>146</v>
      </c>
      <c r="Q422">
        <v>146</v>
      </c>
      <c r="R422">
        <v>146</v>
      </c>
      <c r="S422">
        <v>146</v>
      </c>
      <c r="T422">
        <v>146</v>
      </c>
      <c r="U422">
        <v>146</v>
      </c>
      <c r="V422">
        <v>146</v>
      </c>
      <c r="W422">
        <v>146</v>
      </c>
      <c r="X422">
        <v>146</v>
      </c>
      <c r="Y422">
        <v>146</v>
      </c>
      <c r="Z422">
        <v>146</v>
      </c>
      <c r="AA422">
        <v>146</v>
      </c>
      <c r="AB422">
        <v>146</v>
      </c>
      <c r="AC422">
        <v>146</v>
      </c>
      <c r="AD422">
        <v>146</v>
      </c>
      <c r="AE422">
        <v>146</v>
      </c>
      <c r="AF422">
        <v>146</v>
      </c>
      <c r="AG422">
        <v>146</v>
      </c>
      <c r="AH422">
        <v>146</v>
      </c>
      <c r="AI422" t="s">
        <v>2207</v>
      </c>
      <c r="AJ422">
        <v>146</v>
      </c>
      <c r="AK422">
        <v>146</v>
      </c>
      <c r="AL422">
        <v>146</v>
      </c>
      <c r="AM422">
        <v>146</v>
      </c>
      <c r="AN422">
        <v>146</v>
      </c>
      <c r="AO422">
        <v>146</v>
      </c>
      <c r="AP422" t="s">
        <v>2207</v>
      </c>
      <c r="AQ422" t="s">
        <v>2207</v>
      </c>
      <c r="AR422" t="s">
        <v>2207</v>
      </c>
      <c r="AS422">
        <v>161</v>
      </c>
      <c r="AU422" t="s">
        <v>2184</v>
      </c>
      <c r="AV422" t="s">
        <v>5658</v>
      </c>
      <c r="AW422">
        <v>334</v>
      </c>
    </row>
    <row r="423" spans="4:49" ht="13.5" customHeight="1">
      <c r="D423" t="s">
        <v>499</v>
      </c>
      <c r="F423" t="s">
        <v>626</v>
      </c>
      <c r="G423" s="126">
        <v>0.9</v>
      </c>
      <c r="H423">
        <v>188</v>
      </c>
      <c r="I423">
        <v>195</v>
      </c>
      <c r="J423">
        <v>225</v>
      </c>
      <c r="K423">
        <v>188</v>
      </c>
      <c r="L423">
        <v>195</v>
      </c>
      <c r="M423">
        <v>225</v>
      </c>
      <c r="N423">
        <v>231</v>
      </c>
      <c r="O423">
        <v>188</v>
      </c>
      <c r="P423">
        <v>195</v>
      </c>
      <c r="Q423">
        <v>225</v>
      </c>
      <c r="R423">
        <v>231</v>
      </c>
      <c r="S423">
        <v>188</v>
      </c>
      <c r="T423">
        <v>195</v>
      </c>
      <c r="U423">
        <v>225</v>
      </c>
      <c r="V423">
        <v>195</v>
      </c>
      <c r="W423">
        <v>225</v>
      </c>
      <c r="X423">
        <v>188</v>
      </c>
      <c r="Y423">
        <v>195</v>
      </c>
      <c r="Z423">
        <v>225</v>
      </c>
      <c r="AA423">
        <v>231</v>
      </c>
      <c r="AB423">
        <v>188</v>
      </c>
      <c r="AC423">
        <v>195</v>
      </c>
      <c r="AD423">
        <v>225</v>
      </c>
      <c r="AE423">
        <v>231</v>
      </c>
      <c r="AF423">
        <v>188</v>
      </c>
      <c r="AG423">
        <v>195</v>
      </c>
      <c r="AH423">
        <v>225</v>
      </c>
      <c r="AI423">
        <v>195</v>
      </c>
      <c r="AJ423">
        <v>188</v>
      </c>
      <c r="AK423">
        <v>195</v>
      </c>
      <c r="AL423">
        <v>225</v>
      </c>
      <c r="AM423">
        <v>188</v>
      </c>
      <c r="AN423">
        <v>195</v>
      </c>
      <c r="AO423">
        <v>225</v>
      </c>
      <c r="AP423">
        <f t="shared" si="6"/>
        <v>215</v>
      </c>
      <c r="AQ423">
        <v>215</v>
      </c>
      <c r="AR423">
        <v>215</v>
      </c>
      <c r="AS423">
        <v>215</v>
      </c>
      <c r="AU423" t="s">
        <v>499</v>
      </c>
      <c r="AV423" t="s">
        <v>5658</v>
      </c>
      <c r="AW423">
        <v>335</v>
      </c>
    </row>
    <row r="424" spans="4:49" ht="13.5" customHeight="1">
      <c r="D424" t="s">
        <v>1169</v>
      </c>
      <c r="F424" t="s">
        <v>1172</v>
      </c>
      <c r="G424" s="126">
        <v>0.9</v>
      </c>
      <c r="H424">
        <v>194</v>
      </c>
      <c r="I424">
        <v>201</v>
      </c>
      <c r="J424">
        <v>231</v>
      </c>
      <c r="K424">
        <v>194</v>
      </c>
      <c r="L424">
        <v>201</v>
      </c>
      <c r="M424">
        <v>231</v>
      </c>
      <c r="N424">
        <v>238</v>
      </c>
      <c r="O424">
        <v>194</v>
      </c>
      <c r="P424">
        <v>201</v>
      </c>
      <c r="Q424">
        <v>231</v>
      </c>
      <c r="R424">
        <v>238</v>
      </c>
      <c r="S424">
        <v>194</v>
      </c>
      <c r="T424">
        <v>201</v>
      </c>
      <c r="U424">
        <v>231</v>
      </c>
      <c r="V424">
        <v>201</v>
      </c>
      <c r="W424">
        <v>231</v>
      </c>
      <c r="X424">
        <v>194</v>
      </c>
      <c r="Y424">
        <v>201</v>
      </c>
      <c r="Z424">
        <v>231</v>
      </c>
      <c r="AA424">
        <v>238</v>
      </c>
      <c r="AB424">
        <v>194</v>
      </c>
      <c r="AC424">
        <v>201</v>
      </c>
      <c r="AD424">
        <v>231</v>
      </c>
      <c r="AE424">
        <v>238</v>
      </c>
      <c r="AF424">
        <v>194</v>
      </c>
      <c r="AG424">
        <v>201</v>
      </c>
      <c r="AH424">
        <v>231</v>
      </c>
      <c r="AI424">
        <v>201</v>
      </c>
      <c r="AJ424">
        <v>194</v>
      </c>
      <c r="AK424">
        <v>201</v>
      </c>
      <c r="AL424">
        <v>231</v>
      </c>
      <c r="AM424">
        <v>194</v>
      </c>
      <c r="AN424">
        <v>201</v>
      </c>
      <c r="AO424">
        <v>231</v>
      </c>
      <c r="AP424">
        <f t="shared" si="6"/>
        <v>222</v>
      </c>
      <c r="AQ424">
        <v>222</v>
      </c>
      <c r="AR424">
        <v>222</v>
      </c>
      <c r="AS424">
        <v>222</v>
      </c>
      <c r="AU424" t="s">
        <v>1169</v>
      </c>
      <c r="AV424" t="s">
        <v>5658</v>
      </c>
      <c r="AW424">
        <v>336</v>
      </c>
    </row>
    <row r="425" spans="4:49" ht="13.5" customHeight="1">
      <c r="D425" t="s">
        <v>500</v>
      </c>
      <c r="E425" t="s">
        <v>5597</v>
      </c>
      <c r="F425" t="s">
        <v>627</v>
      </c>
      <c r="G425" s="126">
        <v>1.1000000000000001</v>
      </c>
      <c r="H425">
        <v>145</v>
      </c>
      <c r="I425">
        <v>156</v>
      </c>
      <c r="J425">
        <v>175</v>
      </c>
      <c r="K425">
        <v>145</v>
      </c>
      <c r="L425">
        <v>156</v>
      </c>
      <c r="M425">
        <v>175</v>
      </c>
      <c r="N425">
        <v>187</v>
      </c>
      <c r="O425">
        <v>145</v>
      </c>
      <c r="P425">
        <v>156</v>
      </c>
      <c r="Q425">
        <v>175</v>
      </c>
      <c r="R425">
        <v>187</v>
      </c>
      <c r="S425">
        <v>145</v>
      </c>
      <c r="T425">
        <v>156</v>
      </c>
      <c r="U425">
        <v>175</v>
      </c>
      <c r="V425">
        <v>156</v>
      </c>
      <c r="W425">
        <v>175</v>
      </c>
      <c r="X425">
        <v>145</v>
      </c>
      <c r="Y425">
        <v>156</v>
      </c>
      <c r="Z425">
        <v>175</v>
      </c>
      <c r="AA425">
        <v>187</v>
      </c>
      <c r="AB425">
        <v>145</v>
      </c>
      <c r="AC425">
        <v>156</v>
      </c>
      <c r="AD425">
        <v>175</v>
      </c>
      <c r="AE425">
        <v>187</v>
      </c>
      <c r="AF425">
        <v>145</v>
      </c>
      <c r="AG425">
        <v>156</v>
      </c>
      <c r="AH425">
        <v>175</v>
      </c>
      <c r="AI425">
        <v>156</v>
      </c>
      <c r="AJ425">
        <v>145</v>
      </c>
      <c r="AK425">
        <v>156</v>
      </c>
      <c r="AL425">
        <v>175</v>
      </c>
      <c r="AM425">
        <v>145</v>
      </c>
      <c r="AN425">
        <v>156</v>
      </c>
      <c r="AO425">
        <v>175</v>
      </c>
      <c r="AP425">
        <f t="shared" si="6"/>
        <v>172</v>
      </c>
      <c r="AQ425">
        <v>172</v>
      </c>
      <c r="AR425">
        <v>172</v>
      </c>
      <c r="AS425">
        <v>172</v>
      </c>
      <c r="AU425" t="s">
        <v>500</v>
      </c>
      <c r="AV425" t="s">
        <v>5658</v>
      </c>
      <c r="AW425">
        <v>337</v>
      </c>
    </row>
    <row r="426" spans="4:49" ht="13.5" customHeight="1">
      <c r="D426" t="s">
        <v>3239</v>
      </c>
      <c r="E426" t="s">
        <v>5597</v>
      </c>
      <c r="F426" t="s">
        <v>627</v>
      </c>
      <c r="G426" s="126">
        <v>1.1000000000000001</v>
      </c>
      <c r="H426">
        <v>145</v>
      </c>
      <c r="I426">
        <v>156</v>
      </c>
      <c r="J426">
        <v>175</v>
      </c>
      <c r="K426">
        <v>145</v>
      </c>
      <c r="L426">
        <v>156</v>
      </c>
      <c r="M426">
        <v>175</v>
      </c>
      <c r="N426">
        <v>187</v>
      </c>
      <c r="O426">
        <v>145</v>
      </c>
      <c r="P426">
        <v>156</v>
      </c>
      <c r="Q426">
        <v>175</v>
      </c>
      <c r="R426">
        <v>187</v>
      </c>
      <c r="S426">
        <v>145</v>
      </c>
      <c r="T426">
        <v>156</v>
      </c>
      <c r="U426">
        <v>175</v>
      </c>
      <c r="V426">
        <v>156</v>
      </c>
      <c r="W426">
        <v>175</v>
      </c>
      <c r="X426">
        <v>145</v>
      </c>
      <c r="Y426">
        <v>156</v>
      </c>
      <c r="Z426">
        <v>175</v>
      </c>
      <c r="AA426">
        <v>187</v>
      </c>
      <c r="AB426">
        <v>145</v>
      </c>
      <c r="AC426">
        <v>156</v>
      </c>
      <c r="AD426">
        <v>175</v>
      </c>
      <c r="AE426">
        <v>187</v>
      </c>
      <c r="AF426">
        <v>145</v>
      </c>
      <c r="AG426">
        <v>156</v>
      </c>
      <c r="AH426">
        <v>175</v>
      </c>
      <c r="AI426">
        <v>156</v>
      </c>
      <c r="AJ426">
        <v>145</v>
      </c>
      <c r="AK426">
        <v>156</v>
      </c>
      <c r="AL426">
        <v>175</v>
      </c>
      <c r="AM426">
        <v>145</v>
      </c>
      <c r="AN426">
        <v>156</v>
      </c>
      <c r="AO426">
        <v>175</v>
      </c>
      <c r="AP426">
        <f t="shared" si="6"/>
        <v>172</v>
      </c>
      <c r="AQ426">
        <v>172</v>
      </c>
      <c r="AR426">
        <v>172</v>
      </c>
      <c r="AS426">
        <v>172</v>
      </c>
      <c r="AU426" t="s">
        <v>3239</v>
      </c>
      <c r="AV426" t="s">
        <v>5658</v>
      </c>
      <c r="AW426">
        <v>337</v>
      </c>
    </row>
    <row r="427" spans="4:49" ht="13.5" customHeight="1">
      <c r="D427" t="s">
        <v>1170</v>
      </c>
      <c r="E427" t="s">
        <v>5597</v>
      </c>
      <c r="F427" t="s">
        <v>1173</v>
      </c>
      <c r="G427" s="126">
        <v>1.1000000000000001</v>
      </c>
      <c r="H427">
        <v>181</v>
      </c>
      <c r="I427">
        <v>195</v>
      </c>
      <c r="J427">
        <v>220</v>
      </c>
      <c r="K427">
        <v>181</v>
      </c>
      <c r="L427">
        <v>195</v>
      </c>
      <c r="M427">
        <v>220</v>
      </c>
      <c r="N427">
        <v>235</v>
      </c>
      <c r="O427">
        <v>181</v>
      </c>
      <c r="P427">
        <v>195</v>
      </c>
      <c r="Q427">
        <v>220</v>
      </c>
      <c r="R427">
        <v>235</v>
      </c>
      <c r="S427">
        <v>181</v>
      </c>
      <c r="T427">
        <v>195</v>
      </c>
      <c r="U427">
        <v>220</v>
      </c>
      <c r="V427">
        <v>195</v>
      </c>
      <c r="W427">
        <v>220</v>
      </c>
      <c r="X427">
        <v>181</v>
      </c>
      <c r="Y427">
        <v>195</v>
      </c>
      <c r="Z427">
        <v>220</v>
      </c>
      <c r="AA427">
        <v>235</v>
      </c>
      <c r="AB427">
        <v>181</v>
      </c>
      <c r="AC427">
        <v>195</v>
      </c>
      <c r="AD427">
        <v>220</v>
      </c>
      <c r="AE427">
        <v>235</v>
      </c>
      <c r="AF427">
        <v>181</v>
      </c>
      <c r="AG427">
        <v>195</v>
      </c>
      <c r="AH427">
        <v>220</v>
      </c>
      <c r="AI427">
        <v>195</v>
      </c>
      <c r="AJ427">
        <v>181</v>
      </c>
      <c r="AK427">
        <v>195</v>
      </c>
      <c r="AL427">
        <v>220</v>
      </c>
      <c r="AM427">
        <v>181</v>
      </c>
      <c r="AN427">
        <v>195</v>
      </c>
      <c r="AO427">
        <v>220</v>
      </c>
      <c r="AP427">
        <f t="shared" si="6"/>
        <v>215</v>
      </c>
      <c r="AQ427">
        <v>215</v>
      </c>
      <c r="AR427">
        <v>215</v>
      </c>
      <c r="AS427">
        <v>215</v>
      </c>
      <c r="AU427" t="s">
        <v>1170</v>
      </c>
      <c r="AV427" t="s">
        <v>5658</v>
      </c>
      <c r="AW427">
        <v>338</v>
      </c>
    </row>
    <row r="428" spans="4:49" ht="13.5" customHeight="1">
      <c r="D428" t="s">
        <v>3240</v>
      </c>
      <c r="E428" t="s">
        <v>5597</v>
      </c>
      <c r="F428" t="s">
        <v>1173</v>
      </c>
      <c r="G428" s="126">
        <v>1.1000000000000001</v>
      </c>
      <c r="H428">
        <v>181</v>
      </c>
      <c r="I428">
        <v>195</v>
      </c>
      <c r="J428">
        <v>220</v>
      </c>
      <c r="K428">
        <v>181</v>
      </c>
      <c r="L428">
        <v>195</v>
      </c>
      <c r="M428">
        <v>220</v>
      </c>
      <c r="N428">
        <v>235</v>
      </c>
      <c r="O428">
        <v>181</v>
      </c>
      <c r="P428">
        <v>195</v>
      </c>
      <c r="Q428">
        <v>220</v>
      </c>
      <c r="R428">
        <v>235</v>
      </c>
      <c r="S428">
        <v>181</v>
      </c>
      <c r="T428">
        <v>195</v>
      </c>
      <c r="U428">
        <v>220</v>
      </c>
      <c r="V428">
        <v>195</v>
      </c>
      <c r="W428">
        <v>220</v>
      </c>
      <c r="X428">
        <v>181</v>
      </c>
      <c r="Y428">
        <v>195</v>
      </c>
      <c r="Z428">
        <v>220</v>
      </c>
      <c r="AA428">
        <v>235</v>
      </c>
      <c r="AB428">
        <v>181</v>
      </c>
      <c r="AC428">
        <v>195</v>
      </c>
      <c r="AD428">
        <v>220</v>
      </c>
      <c r="AE428">
        <v>235</v>
      </c>
      <c r="AF428">
        <v>181</v>
      </c>
      <c r="AG428">
        <v>195</v>
      </c>
      <c r="AH428">
        <v>220</v>
      </c>
      <c r="AI428">
        <v>195</v>
      </c>
      <c r="AJ428">
        <v>181</v>
      </c>
      <c r="AK428">
        <v>195</v>
      </c>
      <c r="AL428">
        <v>220</v>
      </c>
      <c r="AM428">
        <v>181</v>
      </c>
      <c r="AN428">
        <v>195</v>
      </c>
      <c r="AO428">
        <v>220</v>
      </c>
      <c r="AP428">
        <f t="shared" si="6"/>
        <v>215</v>
      </c>
      <c r="AQ428">
        <v>215</v>
      </c>
      <c r="AR428">
        <v>215</v>
      </c>
      <c r="AS428">
        <v>215</v>
      </c>
      <c r="AU428" t="s">
        <v>3240</v>
      </c>
      <c r="AV428" t="s">
        <v>5658</v>
      </c>
      <c r="AW428">
        <v>338</v>
      </c>
    </row>
    <row r="429" spans="4:49" ht="13.5" customHeight="1">
      <c r="D429" t="s">
        <v>501</v>
      </c>
      <c r="E429" t="s">
        <v>5597</v>
      </c>
      <c r="F429" t="s">
        <v>628</v>
      </c>
      <c r="G429" s="126">
        <v>2.3000000000000003</v>
      </c>
      <c r="H429">
        <v>161</v>
      </c>
      <c r="I429">
        <v>163</v>
      </c>
      <c r="J429">
        <v>188</v>
      </c>
      <c r="K429">
        <v>161</v>
      </c>
      <c r="L429">
        <v>163</v>
      </c>
      <c r="M429">
        <v>188</v>
      </c>
      <c r="N429">
        <v>194</v>
      </c>
      <c r="O429">
        <v>161</v>
      </c>
      <c r="P429">
        <v>163</v>
      </c>
      <c r="Q429">
        <v>188</v>
      </c>
      <c r="R429">
        <v>194</v>
      </c>
      <c r="S429">
        <v>161</v>
      </c>
      <c r="T429">
        <v>163</v>
      </c>
      <c r="U429">
        <v>188</v>
      </c>
      <c r="V429">
        <v>163</v>
      </c>
      <c r="W429">
        <v>188</v>
      </c>
      <c r="X429">
        <v>161</v>
      </c>
      <c r="Y429">
        <v>163</v>
      </c>
      <c r="Z429">
        <v>188</v>
      </c>
      <c r="AA429">
        <v>194</v>
      </c>
      <c r="AB429">
        <v>161</v>
      </c>
      <c r="AC429">
        <v>163</v>
      </c>
      <c r="AD429">
        <v>188</v>
      </c>
      <c r="AE429">
        <v>194</v>
      </c>
      <c r="AF429">
        <v>161</v>
      </c>
      <c r="AG429">
        <v>163</v>
      </c>
      <c r="AH429">
        <v>188</v>
      </c>
      <c r="AI429">
        <v>163</v>
      </c>
      <c r="AJ429">
        <v>161</v>
      </c>
      <c r="AK429">
        <v>163</v>
      </c>
      <c r="AL429">
        <v>188</v>
      </c>
      <c r="AM429">
        <v>161</v>
      </c>
      <c r="AN429">
        <v>163</v>
      </c>
      <c r="AO429">
        <v>188</v>
      </c>
      <c r="AP429">
        <f t="shared" si="6"/>
        <v>180</v>
      </c>
      <c r="AQ429">
        <v>180</v>
      </c>
      <c r="AR429">
        <v>180</v>
      </c>
      <c r="AS429">
        <v>180</v>
      </c>
      <c r="AU429" t="s">
        <v>501</v>
      </c>
      <c r="AV429" t="s">
        <v>5658</v>
      </c>
      <c r="AW429">
        <v>339</v>
      </c>
    </row>
    <row r="430" spans="4:49" ht="13.5" customHeight="1">
      <c r="D430" t="s">
        <v>3241</v>
      </c>
      <c r="E430" t="s">
        <v>5597</v>
      </c>
      <c r="F430" t="s">
        <v>628</v>
      </c>
      <c r="G430" s="126">
        <v>2.3000000000000003</v>
      </c>
      <c r="H430">
        <v>161</v>
      </c>
      <c r="I430">
        <v>163</v>
      </c>
      <c r="J430">
        <v>188</v>
      </c>
      <c r="K430">
        <v>161</v>
      </c>
      <c r="L430">
        <v>163</v>
      </c>
      <c r="M430">
        <v>188</v>
      </c>
      <c r="N430">
        <v>194</v>
      </c>
      <c r="O430">
        <v>161</v>
      </c>
      <c r="P430">
        <v>163</v>
      </c>
      <c r="Q430">
        <v>188</v>
      </c>
      <c r="R430">
        <v>194</v>
      </c>
      <c r="S430">
        <v>161</v>
      </c>
      <c r="T430">
        <v>163</v>
      </c>
      <c r="U430">
        <v>188</v>
      </c>
      <c r="V430">
        <v>163</v>
      </c>
      <c r="W430">
        <v>188</v>
      </c>
      <c r="X430">
        <v>161</v>
      </c>
      <c r="Y430">
        <v>163</v>
      </c>
      <c r="Z430">
        <v>188</v>
      </c>
      <c r="AA430">
        <v>194</v>
      </c>
      <c r="AB430">
        <v>161</v>
      </c>
      <c r="AC430">
        <v>163</v>
      </c>
      <c r="AD430">
        <v>188</v>
      </c>
      <c r="AE430">
        <v>194</v>
      </c>
      <c r="AF430">
        <v>161</v>
      </c>
      <c r="AG430">
        <v>163</v>
      </c>
      <c r="AH430">
        <v>188</v>
      </c>
      <c r="AI430">
        <v>163</v>
      </c>
      <c r="AJ430">
        <v>161</v>
      </c>
      <c r="AK430">
        <v>163</v>
      </c>
      <c r="AL430">
        <v>188</v>
      </c>
      <c r="AM430">
        <v>161</v>
      </c>
      <c r="AN430">
        <v>163</v>
      </c>
      <c r="AO430">
        <v>188</v>
      </c>
      <c r="AP430">
        <f t="shared" si="6"/>
        <v>180</v>
      </c>
      <c r="AQ430">
        <v>180</v>
      </c>
      <c r="AR430">
        <v>180</v>
      </c>
      <c r="AS430">
        <v>180</v>
      </c>
      <c r="AU430" t="s">
        <v>3241</v>
      </c>
      <c r="AV430" t="s">
        <v>5658</v>
      </c>
      <c r="AW430">
        <v>339</v>
      </c>
    </row>
    <row r="431" spans="4:49" ht="13.5" customHeight="1">
      <c r="D431" t="s">
        <v>1171</v>
      </c>
      <c r="E431" t="s">
        <v>5597</v>
      </c>
      <c r="F431" t="s">
        <v>1174</v>
      </c>
      <c r="G431" s="126">
        <v>2.4</v>
      </c>
      <c r="H431">
        <v>198</v>
      </c>
      <c r="I431">
        <v>203</v>
      </c>
      <c r="J431">
        <v>234</v>
      </c>
      <c r="K431">
        <v>198</v>
      </c>
      <c r="L431">
        <v>203</v>
      </c>
      <c r="M431">
        <v>234</v>
      </c>
      <c r="N431">
        <v>242</v>
      </c>
      <c r="O431">
        <v>198</v>
      </c>
      <c r="P431">
        <v>203</v>
      </c>
      <c r="Q431">
        <v>234</v>
      </c>
      <c r="R431">
        <v>242</v>
      </c>
      <c r="S431">
        <v>198</v>
      </c>
      <c r="T431">
        <v>203</v>
      </c>
      <c r="U431">
        <v>234</v>
      </c>
      <c r="V431">
        <v>203</v>
      </c>
      <c r="W431">
        <v>234</v>
      </c>
      <c r="X431">
        <v>198</v>
      </c>
      <c r="Y431">
        <v>203</v>
      </c>
      <c r="Z431">
        <v>234</v>
      </c>
      <c r="AA431">
        <v>242</v>
      </c>
      <c r="AB431">
        <v>198</v>
      </c>
      <c r="AC431">
        <v>203</v>
      </c>
      <c r="AD431">
        <v>234</v>
      </c>
      <c r="AE431">
        <v>242</v>
      </c>
      <c r="AF431">
        <v>198</v>
      </c>
      <c r="AG431">
        <v>203</v>
      </c>
      <c r="AH431">
        <v>234</v>
      </c>
      <c r="AI431">
        <v>203</v>
      </c>
      <c r="AJ431">
        <v>198</v>
      </c>
      <c r="AK431">
        <v>203</v>
      </c>
      <c r="AL431">
        <v>234</v>
      </c>
      <c r="AM431">
        <v>198</v>
      </c>
      <c r="AN431">
        <v>203</v>
      </c>
      <c r="AO431">
        <v>234</v>
      </c>
      <c r="AP431">
        <f t="shared" si="6"/>
        <v>224</v>
      </c>
      <c r="AQ431">
        <v>224</v>
      </c>
      <c r="AR431">
        <v>224</v>
      </c>
      <c r="AS431">
        <v>224</v>
      </c>
      <c r="AU431" t="s">
        <v>1171</v>
      </c>
      <c r="AV431" t="s">
        <v>5658</v>
      </c>
      <c r="AW431">
        <v>340</v>
      </c>
    </row>
    <row r="432" spans="4:49" ht="13.5" customHeight="1">
      <c r="D432" t="s">
        <v>3242</v>
      </c>
      <c r="E432" t="s">
        <v>5597</v>
      </c>
      <c r="F432" t="s">
        <v>1174</v>
      </c>
      <c r="G432" s="126">
        <v>2.4</v>
      </c>
      <c r="H432">
        <v>198</v>
      </c>
      <c r="I432">
        <v>203</v>
      </c>
      <c r="J432">
        <v>234</v>
      </c>
      <c r="K432">
        <v>198</v>
      </c>
      <c r="L432">
        <v>203</v>
      </c>
      <c r="M432">
        <v>234</v>
      </c>
      <c r="N432">
        <v>242</v>
      </c>
      <c r="O432">
        <v>198</v>
      </c>
      <c r="P432">
        <v>203</v>
      </c>
      <c r="Q432">
        <v>234</v>
      </c>
      <c r="R432">
        <v>242</v>
      </c>
      <c r="S432">
        <v>198</v>
      </c>
      <c r="T432">
        <v>203</v>
      </c>
      <c r="U432">
        <v>234</v>
      </c>
      <c r="V432">
        <v>203</v>
      </c>
      <c r="W432">
        <v>234</v>
      </c>
      <c r="X432">
        <v>198</v>
      </c>
      <c r="Y432">
        <v>203</v>
      </c>
      <c r="Z432">
        <v>234</v>
      </c>
      <c r="AA432">
        <v>242</v>
      </c>
      <c r="AB432">
        <v>198</v>
      </c>
      <c r="AC432">
        <v>203</v>
      </c>
      <c r="AD432">
        <v>234</v>
      </c>
      <c r="AE432">
        <v>242</v>
      </c>
      <c r="AF432">
        <v>198</v>
      </c>
      <c r="AG432">
        <v>203</v>
      </c>
      <c r="AH432">
        <v>234</v>
      </c>
      <c r="AI432">
        <v>203</v>
      </c>
      <c r="AJ432">
        <v>198</v>
      </c>
      <c r="AK432">
        <v>203</v>
      </c>
      <c r="AL432">
        <v>234</v>
      </c>
      <c r="AM432">
        <v>198</v>
      </c>
      <c r="AN432">
        <v>203</v>
      </c>
      <c r="AO432">
        <v>234</v>
      </c>
      <c r="AP432">
        <f t="shared" si="6"/>
        <v>224</v>
      </c>
      <c r="AQ432">
        <v>224</v>
      </c>
      <c r="AR432">
        <v>224</v>
      </c>
      <c r="AS432">
        <v>224</v>
      </c>
      <c r="AU432" t="s">
        <v>3242</v>
      </c>
      <c r="AV432" t="s">
        <v>5658</v>
      </c>
      <c r="AW432">
        <v>340</v>
      </c>
    </row>
    <row r="433" spans="4:49" ht="13.5" customHeight="1">
      <c r="D433" t="s">
        <v>502</v>
      </c>
      <c r="E433" t="s">
        <v>5597</v>
      </c>
      <c r="F433" t="s">
        <v>629</v>
      </c>
      <c r="G433" s="126">
        <v>5.3999999999999995</v>
      </c>
      <c r="H433">
        <v>456</v>
      </c>
      <c r="I433">
        <v>470</v>
      </c>
      <c r="J433">
        <v>546</v>
      </c>
      <c r="K433">
        <v>456</v>
      </c>
      <c r="L433">
        <v>470</v>
      </c>
      <c r="M433">
        <v>546</v>
      </c>
      <c r="N433">
        <v>563</v>
      </c>
      <c r="O433">
        <v>456</v>
      </c>
      <c r="P433">
        <v>470</v>
      </c>
      <c r="Q433">
        <v>546</v>
      </c>
      <c r="R433">
        <v>563</v>
      </c>
      <c r="S433">
        <v>456</v>
      </c>
      <c r="T433">
        <v>470</v>
      </c>
      <c r="U433">
        <v>546</v>
      </c>
      <c r="V433">
        <v>470</v>
      </c>
      <c r="W433">
        <v>546</v>
      </c>
      <c r="X433">
        <v>456</v>
      </c>
      <c r="Y433">
        <v>470</v>
      </c>
      <c r="Z433">
        <v>546</v>
      </c>
      <c r="AA433">
        <v>563</v>
      </c>
      <c r="AB433">
        <v>456</v>
      </c>
      <c r="AC433">
        <v>470</v>
      </c>
      <c r="AD433">
        <v>546</v>
      </c>
      <c r="AE433">
        <v>563</v>
      </c>
      <c r="AF433">
        <v>456</v>
      </c>
      <c r="AG433">
        <v>470</v>
      </c>
      <c r="AH433">
        <v>546</v>
      </c>
      <c r="AI433">
        <v>470</v>
      </c>
      <c r="AJ433">
        <v>456</v>
      </c>
      <c r="AK433">
        <v>470</v>
      </c>
      <c r="AL433">
        <v>546</v>
      </c>
      <c r="AM433">
        <v>456</v>
      </c>
      <c r="AN433">
        <v>470</v>
      </c>
      <c r="AO433">
        <v>546</v>
      </c>
      <c r="AP433">
        <f t="shared" si="6"/>
        <v>517</v>
      </c>
      <c r="AQ433">
        <v>517</v>
      </c>
      <c r="AR433">
        <v>517</v>
      </c>
      <c r="AS433">
        <v>517</v>
      </c>
      <c r="AU433" t="s">
        <v>502</v>
      </c>
      <c r="AV433" t="s">
        <v>5658</v>
      </c>
      <c r="AW433">
        <v>341</v>
      </c>
    </row>
    <row r="434" spans="4:49" ht="13.5" customHeight="1">
      <c r="D434" t="s">
        <v>3243</v>
      </c>
      <c r="E434" t="s">
        <v>5597</v>
      </c>
      <c r="F434" t="s">
        <v>629</v>
      </c>
      <c r="G434" s="126">
        <v>5.3999999999999995</v>
      </c>
      <c r="H434">
        <v>456</v>
      </c>
      <c r="I434">
        <v>470</v>
      </c>
      <c r="J434">
        <v>546</v>
      </c>
      <c r="K434">
        <v>456</v>
      </c>
      <c r="L434">
        <v>470</v>
      </c>
      <c r="M434">
        <v>546</v>
      </c>
      <c r="N434">
        <v>563</v>
      </c>
      <c r="O434">
        <v>456</v>
      </c>
      <c r="P434">
        <v>470</v>
      </c>
      <c r="Q434">
        <v>546</v>
      </c>
      <c r="R434">
        <v>563</v>
      </c>
      <c r="S434">
        <v>456</v>
      </c>
      <c r="T434">
        <v>470</v>
      </c>
      <c r="U434">
        <v>546</v>
      </c>
      <c r="V434">
        <v>470</v>
      </c>
      <c r="W434">
        <v>546</v>
      </c>
      <c r="X434">
        <v>456</v>
      </c>
      <c r="Y434">
        <v>470</v>
      </c>
      <c r="Z434">
        <v>546</v>
      </c>
      <c r="AA434">
        <v>563</v>
      </c>
      <c r="AB434">
        <v>456</v>
      </c>
      <c r="AC434">
        <v>470</v>
      </c>
      <c r="AD434">
        <v>546</v>
      </c>
      <c r="AE434">
        <v>563</v>
      </c>
      <c r="AF434">
        <v>456</v>
      </c>
      <c r="AG434">
        <v>470</v>
      </c>
      <c r="AH434">
        <v>546</v>
      </c>
      <c r="AI434">
        <v>470</v>
      </c>
      <c r="AJ434">
        <v>456</v>
      </c>
      <c r="AK434">
        <v>470</v>
      </c>
      <c r="AL434">
        <v>546</v>
      </c>
      <c r="AM434">
        <v>456</v>
      </c>
      <c r="AN434">
        <v>470</v>
      </c>
      <c r="AO434">
        <v>546</v>
      </c>
      <c r="AP434">
        <f t="shared" si="6"/>
        <v>517</v>
      </c>
      <c r="AQ434">
        <v>517</v>
      </c>
      <c r="AR434">
        <v>517</v>
      </c>
      <c r="AS434">
        <v>517</v>
      </c>
      <c r="AU434" t="s">
        <v>3243</v>
      </c>
      <c r="AV434" t="s">
        <v>5658</v>
      </c>
      <c r="AW434">
        <v>341</v>
      </c>
    </row>
    <row r="435" spans="4:49" ht="13.5" customHeight="1">
      <c r="D435" s="405" t="s">
        <v>1204</v>
      </c>
      <c r="E435" s="404"/>
      <c r="F435" s="407" t="s">
        <v>923</v>
      </c>
      <c r="G435" s="272">
        <v>0.1</v>
      </c>
      <c r="H435" s="406">
        <v>56</v>
      </c>
      <c r="I435" s="406">
        <v>56</v>
      </c>
      <c r="J435" s="406">
        <v>64</v>
      </c>
      <c r="K435" s="406">
        <v>56</v>
      </c>
      <c r="L435" s="406">
        <v>56</v>
      </c>
      <c r="M435" s="406">
        <v>64</v>
      </c>
      <c r="N435" s="406">
        <v>59</v>
      </c>
      <c r="O435" s="406">
        <v>56</v>
      </c>
      <c r="P435" s="406">
        <v>56</v>
      </c>
      <c r="Q435" s="406">
        <v>64</v>
      </c>
      <c r="R435" s="406">
        <v>59</v>
      </c>
      <c r="S435" s="406">
        <v>56</v>
      </c>
      <c r="T435" s="406">
        <v>56</v>
      </c>
      <c r="U435" s="406">
        <v>64</v>
      </c>
      <c r="V435" s="406">
        <v>56</v>
      </c>
      <c r="W435" s="406">
        <v>64</v>
      </c>
      <c r="X435" s="406">
        <v>56</v>
      </c>
      <c r="Y435" s="406">
        <v>56</v>
      </c>
      <c r="Z435" s="406">
        <v>64</v>
      </c>
      <c r="AA435" s="406">
        <v>59</v>
      </c>
      <c r="AB435" s="406">
        <v>56</v>
      </c>
      <c r="AC435" s="406">
        <v>56</v>
      </c>
      <c r="AD435" s="406">
        <v>64</v>
      </c>
      <c r="AE435" s="406">
        <v>59</v>
      </c>
      <c r="AF435" s="406">
        <v>56</v>
      </c>
      <c r="AG435" s="406">
        <v>56</v>
      </c>
      <c r="AH435" s="406">
        <v>64</v>
      </c>
      <c r="AI435" s="406">
        <v>56</v>
      </c>
      <c r="AJ435" s="406">
        <v>56</v>
      </c>
      <c r="AK435" s="406">
        <v>56</v>
      </c>
      <c r="AL435" s="406">
        <v>64</v>
      </c>
      <c r="AM435" s="406">
        <v>56</v>
      </c>
      <c r="AN435" s="406">
        <v>56</v>
      </c>
      <c r="AO435" s="406">
        <v>64</v>
      </c>
      <c r="AP435" s="406">
        <v>65</v>
      </c>
      <c r="AQ435" s="406">
        <v>65</v>
      </c>
      <c r="AR435" s="406">
        <v>65</v>
      </c>
      <c r="AS435" s="406">
        <v>65</v>
      </c>
      <c r="AU435" t="s">
        <v>1204</v>
      </c>
    </row>
    <row r="436" spans="4:49" ht="13.5" customHeight="1">
      <c r="D436" s="405" t="s">
        <v>3875</v>
      </c>
      <c r="E436" s="404"/>
      <c r="F436" s="407" t="s">
        <v>923</v>
      </c>
      <c r="G436" s="272">
        <v>0.1</v>
      </c>
      <c r="H436" s="406">
        <v>56</v>
      </c>
      <c r="I436" s="406">
        <v>56</v>
      </c>
      <c r="J436" s="406">
        <v>64</v>
      </c>
      <c r="K436" s="406">
        <v>56</v>
      </c>
      <c r="L436" s="406">
        <v>56</v>
      </c>
      <c r="M436" s="406">
        <v>64</v>
      </c>
      <c r="N436" s="406">
        <v>59</v>
      </c>
      <c r="O436" s="406">
        <v>56</v>
      </c>
      <c r="P436" s="406">
        <v>56</v>
      </c>
      <c r="Q436" s="406">
        <v>64</v>
      </c>
      <c r="R436" s="406">
        <v>59</v>
      </c>
      <c r="S436" s="406">
        <v>56</v>
      </c>
      <c r="T436" s="406">
        <v>56</v>
      </c>
      <c r="U436" s="406">
        <v>64</v>
      </c>
      <c r="V436" s="406">
        <v>56</v>
      </c>
      <c r="W436" s="406">
        <v>64</v>
      </c>
      <c r="X436" s="406">
        <v>56</v>
      </c>
      <c r="Y436" s="406">
        <v>56</v>
      </c>
      <c r="Z436" s="406">
        <v>64</v>
      </c>
      <c r="AA436" s="406">
        <v>59</v>
      </c>
      <c r="AB436" s="406">
        <v>56</v>
      </c>
      <c r="AC436" s="406">
        <v>56</v>
      </c>
      <c r="AD436" s="406">
        <v>64</v>
      </c>
      <c r="AE436" s="406">
        <v>59</v>
      </c>
      <c r="AF436" s="406">
        <v>56</v>
      </c>
      <c r="AG436" s="406">
        <v>56</v>
      </c>
      <c r="AH436" s="406">
        <v>64</v>
      </c>
      <c r="AI436" s="406">
        <v>56</v>
      </c>
      <c r="AJ436" s="406">
        <v>56</v>
      </c>
      <c r="AK436" s="406">
        <v>56</v>
      </c>
      <c r="AL436" s="406">
        <v>64</v>
      </c>
      <c r="AM436" s="406">
        <v>56</v>
      </c>
      <c r="AN436" s="406">
        <v>56</v>
      </c>
      <c r="AO436" s="406">
        <v>64</v>
      </c>
      <c r="AP436" s="406">
        <v>65</v>
      </c>
      <c r="AQ436" s="406">
        <v>65</v>
      </c>
      <c r="AR436" s="406">
        <v>65</v>
      </c>
      <c r="AS436" s="406">
        <v>65</v>
      </c>
      <c r="AU436" t="s">
        <v>3875</v>
      </c>
    </row>
    <row r="437" spans="4:49" ht="13.5" customHeight="1">
      <c r="D437" s="405" t="s">
        <v>396</v>
      </c>
      <c r="E437" s="404"/>
      <c r="F437" s="407" t="s">
        <v>772</v>
      </c>
      <c r="G437" s="272">
        <v>11.5</v>
      </c>
      <c r="H437" s="406">
        <v>516</v>
      </c>
      <c r="I437" s="406">
        <v>524</v>
      </c>
      <c r="J437" s="406">
        <v>618</v>
      </c>
      <c r="K437" s="406">
        <v>556</v>
      </c>
      <c r="L437" s="406">
        <v>546</v>
      </c>
      <c r="M437" s="406">
        <v>690</v>
      </c>
      <c r="N437" s="406">
        <v>626</v>
      </c>
      <c r="O437" s="406">
        <v>524</v>
      </c>
      <c r="P437" s="406">
        <v>575</v>
      </c>
      <c r="Q437" s="406">
        <v>662</v>
      </c>
      <c r="R437" s="406">
        <v>609</v>
      </c>
      <c r="S437" s="406">
        <v>762</v>
      </c>
      <c r="T437" s="406">
        <v>882</v>
      </c>
      <c r="U437" s="406">
        <v>936</v>
      </c>
      <c r="V437" s="406">
        <v>691</v>
      </c>
      <c r="W437" s="406">
        <v>785</v>
      </c>
      <c r="X437" s="406">
        <v>588</v>
      </c>
      <c r="Y437" s="406">
        <v>666</v>
      </c>
      <c r="Z437" s="406">
        <v>813</v>
      </c>
      <c r="AA437" s="406">
        <v>682</v>
      </c>
      <c r="AB437" s="406">
        <v>634</v>
      </c>
      <c r="AC437" s="406">
        <v>739</v>
      </c>
      <c r="AD437" s="406">
        <v>916</v>
      </c>
      <c r="AE437" s="406">
        <v>732</v>
      </c>
      <c r="AF437" s="406">
        <v>736</v>
      </c>
      <c r="AG437" s="406">
        <v>844</v>
      </c>
      <c r="AH437" s="406">
        <v>1039</v>
      </c>
      <c r="AI437" s="406">
        <v>599</v>
      </c>
      <c r="AJ437" s="406">
        <v>710</v>
      </c>
      <c r="AK437" s="406">
        <v>796</v>
      </c>
      <c r="AL437" s="406">
        <v>952</v>
      </c>
      <c r="AM437" s="406">
        <v>596</v>
      </c>
      <c r="AN437" s="406">
        <v>646</v>
      </c>
      <c r="AO437" s="406">
        <v>753</v>
      </c>
      <c r="AP437" s="406">
        <v>634</v>
      </c>
      <c r="AQ437" s="406">
        <v>634</v>
      </c>
      <c r="AR437" s="406">
        <v>827</v>
      </c>
      <c r="AS437" s="406">
        <v>757</v>
      </c>
      <c r="AU437" t="s">
        <v>396</v>
      </c>
    </row>
    <row r="438" spans="4:49" ht="13.5" customHeight="1">
      <c r="D438" s="405" t="s">
        <v>1764</v>
      </c>
      <c r="E438" s="404"/>
      <c r="F438" s="407" t="s">
        <v>1765</v>
      </c>
      <c r="G438" s="272">
        <v>0</v>
      </c>
      <c r="H438" s="406">
        <v>32</v>
      </c>
      <c r="I438" s="406">
        <v>32</v>
      </c>
      <c r="J438" s="406">
        <v>32</v>
      </c>
      <c r="K438" s="406">
        <v>32</v>
      </c>
      <c r="L438" s="406">
        <v>32</v>
      </c>
      <c r="M438" s="406">
        <v>32</v>
      </c>
      <c r="N438" s="406">
        <v>32</v>
      </c>
      <c r="O438" s="406">
        <v>32</v>
      </c>
      <c r="P438" s="406">
        <v>32</v>
      </c>
      <c r="Q438" s="406">
        <v>32</v>
      </c>
      <c r="R438" s="406">
        <v>32</v>
      </c>
      <c r="S438" s="406">
        <v>32</v>
      </c>
      <c r="T438" s="406">
        <v>32</v>
      </c>
      <c r="U438" s="406">
        <v>32</v>
      </c>
      <c r="V438" s="406">
        <v>32</v>
      </c>
      <c r="W438" s="406">
        <v>32</v>
      </c>
      <c r="X438" s="406">
        <v>32</v>
      </c>
      <c r="Y438" s="406">
        <v>32</v>
      </c>
      <c r="Z438" s="406">
        <v>32</v>
      </c>
      <c r="AA438" s="406">
        <v>32</v>
      </c>
      <c r="AB438" s="406">
        <v>32</v>
      </c>
      <c r="AC438" s="406">
        <v>32</v>
      </c>
      <c r="AD438" s="406">
        <v>32</v>
      </c>
      <c r="AE438" s="406">
        <v>32</v>
      </c>
      <c r="AF438" s="406">
        <v>32</v>
      </c>
      <c r="AG438" s="406">
        <v>32</v>
      </c>
      <c r="AH438" s="406">
        <v>32</v>
      </c>
      <c r="AI438" s="406">
        <v>32</v>
      </c>
      <c r="AJ438" s="406">
        <v>32</v>
      </c>
      <c r="AK438" s="406">
        <v>32</v>
      </c>
      <c r="AL438" s="406">
        <v>32</v>
      </c>
      <c r="AM438" s="406">
        <v>32</v>
      </c>
      <c r="AN438" s="406">
        <v>32</v>
      </c>
      <c r="AO438" s="406">
        <v>32</v>
      </c>
      <c r="AP438" s="406">
        <v>32</v>
      </c>
      <c r="AQ438" s="406">
        <v>32</v>
      </c>
      <c r="AR438" s="406">
        <v>32</v>
      </c>
      <c r="AS438" s="406">
        <v>32</v>
      </c>
      <c r="AU438" t="s">
        <v>1764</v>
      </c>
    </row>
    <row r="439" spans="4:49" ht="13.5" customHeight="1">
      <c r="D439" s="405" t="s">
        <v>4121</v>
      </c>
      <c r="E439" s="404"/>
      <c r="F439" s="407" t="s">
        <v>5641</v>
      </c>
      <c r="G439" s="272">
        <v>0</v>
      </c>
      <c r="H439" s="406">
        <v>32</v>
      </c>
      <c r="I439" s="406">
        <v>32</v>
      </c>
      <c r="J439" s="406">
        <v>32</v>
      </c>
      <c r="K439" s="406">
        <v>32</v>
      </c>
      <c r="L439" s="406">
        <v>32</v>
      </c>
      <c r="M439" s="406">
        <v>32</v>
      </c>
      <c r="N439" s="406">
        <v>32</v>
      </c>
      <c r="O439" s="406">
        <v>32</v>
      </c>
      <c r="P439" s="406">
        <v>32</v>
      </c>
      <c r="Q439" s="406">
        <v>32</v>
      </c>
      <c r="R439" s="406">
        <v>32</v>
      </c>
      <c r="S439" s="406">
        <v>32</v>
      </c>
      <c r="T439" s="406">
        <v>32</v>
      </c>
      <c r="U439" s="406">
        <v>32</v>
      </c>
      <c r="V439" s="406">
        <v>32</v>
      </c>
      <c r="W439" s="406">
        <v>32</v>
      </c>
      <c r="X439" s="406">
        <v>32</v>
      </c>
      <c r="Y439" s="406">
        <v>32</v>
      </c>
      <c r="Z439" s="406">
        <v>32</v>
      </c>
      <c r="AA439" s="406">
        <v>32</v>
      </c>
      <c r="AB439" s="408">
        <v>1</v>
      </c>
      <c r="AC439" s="408">
        <v>1</v>
      </c>
      <c r="AD439" s="408">
        <v>1</v>
      </c>
      <c r="AE439" s="408">
        <v>1</v>
      </c>
      <c r="AF439" s="406">
        <v>32</v>
      </c>
      <c r="AG439" s="406">
        <v>32</v>
      </c>
      <c r="AH439" s="406">
        <v>32</v>
      </c>
      <c r="AI439" s="406">
        <v>32</v>
      </c>
      <c r="AJ439" s="406">
        <v>32</v>
      </c>
      <c r="AK439" s="406">
        <v>32</v>
      </c>
      <c r="AL439" s="406">
        <v>32</v>
      </c>
      <c r="AM439" s="406">
        <v>32</v>
      </c>
      <c r="AN439" s="406">
        <v>32</v>
      </c>
      <c r="AO439" s="406">
        <v>32</v>
      </c>
      <c r="AP439" s="406">
        <v>32</v>
      </c>
      <c r="AQ439" s="406">
        <v>32</v>
      </c>
      <c r="AR439" s="406">
        <v>32</v>
      </c>
      <c r="AS439" s="406">
        <v>32</v>
      </c>
      <c r="AU439" t="s">
        <v>4121</v>
      </c>
    </row>
    <row r="440" spans="4:49" ht="13.5" customHeight="1">
      <c r="D440" s="405" t="s">
        <v>2371</v>
      </c>
      <c r="E440" s="405" t="s">
        <v>5597</v>
      </c>
      <c r="F440" s="407" t="s">
        <v>2375</v>
      </c>
      <c r="G440" s="272">
        <v>6</v>
      </c>
      <c r="H440" s="406">
        <v>300</v>
      </c>
      <c r="I440" s="406">
        <v>304</v>
      </c>
      <c r="J440" s="406">
        <v>346</v>
      </c>
      <c r="K440" s="406">
        <v>322</v>
      </c>
      <c r="L440" s="406">
        <v>319</v>
      </c>
      <c r="M440" s="406">
        <v>378</v>
      </c>
      <c r="N440" s="406">
        <v>338</v>
      </c>
      <c r="O440" s="406">
        <v>301</v>
      </c>
      <c r="P440" s="406">
        <v>326</v>
      </c>
      <c r="Q440" s="406">
        <v>367</v>
      </c>
      <c r="R440" s="406">
        <v>341</v>
      </c>
      <c r="S440" s="406">
        <v>378</v>
      </c>
      <c r="T440" s="406">
        <v>433</v>
      </c>
      <c r="U440" s="406">
        <v>490</v>
      </c>
      <c r="V440" s="406">
        <v>372</v>
      </c>
      <c r="W440" s="406">
        <v>414</v>
      </c>
      <c r="X440" s="406">
        <v>323</v>
      </c>
      <c r="Y440" s="406">
        <v>354</v>
      </c>
      <c r="Z440" s="406">
        <v>420</v>
      </c>
      <c r="AA440" s="406">
        <v>363</v>
      </c>
      <c r="AB440" s="406">
        <v>338</v>
      </c>
      <c r="AC440" s="406">
        <v>380</v>
      </c>
      <c r="AD440" s="406">
        <v>456</v>
      </c>
      <c r="AE440" s="406">
        <v>380</v>
      </c>
      <c r="AF440" s="406">
        <v>374</v>
      </c>
      <c r="AG440" s="406">
        <v>416</v>
      </c>
      <c r="AH440" s="406">
        <v>499</v>
      </c>
      <c r="AI440" s="406">
        <v>331</v>
      </c>
      <c r="AJ440" s="406">
        <v>359</v>
      </c>
      <c r="AK440" s="406">
        <v>400</v>
      </c>
      <c r="AL440" s="406">
        <v>469</v>
      </c>
      <c r="AM440" s="406">
        <v>317</v>
      </c>
      <c r="AN440" s="406">
        <v>341</v>
      </c>
      <c r="AO440" s="406">
        <v>388</v>
      </c>
      <c r="AP440" s="406">
        <v>386</v>
      </c>
      <c r="AQ440" s="406">
        <v>386</v>
      </c>
      <c r="AR440" s="406">
        <v>458</v>
      </c>
      <c r="AS440" s="406">
        <v>435</v>
      </c>
      <c r="AU440" t="s">
        <v>2371</v>
      </c>
    </row>
    <row r="441" spans="4:49" ht="13.5" customHeight="1">
      <c r="D441" s="405" t="s">
        <v>3244</v>
      </c>
      <c r="E441" s="405" t="s">
        <v>5597</v>
      </c>
      <c r="F441" s="407" t="s">
        <v>2375</v>
      </c>
      <c r="G441" s="272">
        <v>6</v>
      </c>
      <c r="H441" s="406">
        <v>300</v>
      </c>
      <c r="I441" s="406">
        <v>304</v>
      </c>
      <c r="J441" s="406">
        <v>346</v>
      </c>
      <c r="K441" s="406">
        <v>322</v>
      </c>
      <c r="L441" s="406">
        <v>319</v>
      </c>
      <c r="M441" s="406">
        <v>378</v>
      </c>
      <c r="N441" s="406">
        <v>338</v>
      </c>
      <c r="O441" s="406">
        <v>301</v>
      </c>
      <c r="P441" s="406">
        <v>326</v>
      </c>
      <c r="Q441" s="406">
        <v>367</v>
      </c>
      <c r="R441" s="406">
        <v>341</v>
      </c>
      <c r="S441" s="406">
        <v>378</v>
      </c>
      <c r="T441" s="406">
        <v>433</v>
      </c>
      <c r="U441" s="406">
        <v>490</v>
      </c>
      <c r="V441" s="406">
        <v>372</v>
      </c>
      <c r="W441" s="406">
        <v>414</v>
      </c>
      <c r="X441" s="406">
        <v>323</v>
      </c>
      <c r="Y441" s="406">
        <v>354</v>
      </c>
      <c r="Z441" s="406">
        <v>420</v>
      </c>
      <c r="AA441" s="406">
        <v>363</v>
      </c>
      <c r="AB441" s="406">
        <v>338</v>
      </c>
      <c r="AC441" s="406">
        <v>380</v>
      </c>
      <c r="AD441" s="406">
        <v>456</v>
      </c>
      <c r="AE441" s="406">
        <v>380</v>
      </c>
      <c r="AF441" s="406">
        <v>374</v>
      </c>
      <c r="AG441" s="406">
        <v>416</v>
      </c>
      <c r="AH441" s="406">
        <v>499</v>
      </c>
      <c r="AI441" s="406">
        <v>331</v>
      </c>
      <c r="AJ441" s="406">
        <v>359</v>
      </c>
      <c r="AK441" s="406">
        <v>400</v>
      </c>
      <c r="AL441" s="406">
        <v>469</v>
      </c>
      <c r="AM441" s="406">
        <v>317</v>
      </c>
      <c r="AN441" s="406">
        <v>341</v>
      </c>
      <c r="AO441" s="406">
        <v>388</v>
      </c>
      <c r="AP441" s="406">
        <v>386</v>
      </c>
      <c r="AQ441" s="406">
        <v>386</v>
      </c>
      <c r="AR441" s="406">
        <v>458</v>
      </c>
      <c r="AS441" s="406">
        <v>435</v>
      </c>
      <c r="AU441" t="s">
        <v>3244</v>
      </c>
    </row>
    <row r="442" spans="4:49" ht="13.5" customHeight="1">
      <c r="D442" s="405" t="s">
        <v>2380</v>
      </c>
      <c r="E442" s="405"/>
      <c r="F442" s="407" t="s">
        <v>2382</v>
      </c>
      <c r="G442" s="272">
        <v>6</v>
      </c>
      <c r="H442" s="406">
        <v>665</v>
      </c>
      <c r="I442" s="406">
        <v>658</v>
      </c>
      <c r="J442" s="406">
        <v>754</v>
      </c>
      <c r="K442" s="406">
        <v>687</v>
      </c>
      <c r="L442" s="406">
        <v>674</v>
      </c>
      <c r="M442" s="406">
        <v>785</v>
      </c>
      <c r="N442" s="406">
        <v>714</v>
      </c>
      <c r="O442" s="406">
        <v>659</v>
      </c>
      <c r="P442" s="406">
        <v>680</v>
      </c>
      <c r="Q442" s="406">
        <v>774</v>
      </c>
      <c r="R442" s="406">
        <v>716</v>
      </c>
      <c r="S442" s="406">
        <v>965</v>
      </c>
      <c r="T442" s="406">
        <v>1031</v>
      </c>
      <c r="U442" s="406">
        <v>1219</v>
      </c>
      <c r="V442" s="406">
        <v>993</v>
      </c>
      <c r="W442" s="406">
        <v>1119</v>
      </c>
      <c r="X442" s="406">
        <v>676</v>
      </c>
      <c r="Y442" s="406">
        <v>714</v>
      </c>
      <c r="Z442" s="406">
        <v>843</v>
      </c>
      <c r="AA442" s="406">
        <v>755</v>
      </c>
      <c r="AB442" s="406">
        <v>691</v>
      </c>
      <c r="AC442" s="406">
        <v>740</v>
      </c>
      <c r="AD442" s="406">
        <v>879</v>
      </c>
      <c r="AE442" s="406">
        <v>772</v>
      </c>
      <c r="AF442" s="406">
        <v>727</v>
      </c>
      <c r="AG442" s="406">
        <v>776</v>
      </c>
      <c r="AH442" s="406">
        <v>922</v>
      </c>
      <c r="AI442" s="406">
        <v>691</v>
      </c>
      <c r="AJ442" s="406">
        <v>712</v>
      </c>
      <c r="AK442" s="406">
        <v>760</v>
      </c>
      <c r="AL442" s="406">
        <v>892</v>
      </c>
      <c r="AM442" s="406">
        <v>669</v>
      </c>
      <c r="AN442" s="406">
        <v>694</v>
      </c>
      <c r="AO442" s="406">
        <v>794</v>
      </c>
      <c r="AP442" s="406">
        <v>744</v>
      </c>
      <c r="AQ442" s="406">
        <v>744</v>
      </c>
      <c r="AR442" s="406">
        <v>816</v>
      </c>
      <c r="AS442" s="406">
        <v>788</v>
      </c>
      <c r="AU442" t="s">
        <v>2380</v>
      </c>
    </row>
    <row r="443" spans="4:49" ht="13.5" customHeight="1">
      <c r="D443" s="405" t="s">
        <v>4618</v>
      </c>
      <c r="E443" s="404"/>
      <c r="F443" s="407" t="s">
        <v>4624</v>
      </c>
      <c r="G443" s="272">
        <v>6</v>
      </c>
      <c r="H443" s="406">
        <v>1239</v>
      </c>
      <c r="I443" s="406">
        <v>1213</v>
      </c>
      <c r="J443" s="406">
        <v>1392</v>
      </c>
      <c r="K443" s="406">
        <v>1262</v>
      </c>
      <c r="L443" s="406">
        <v>1228</v>
      </c>
      <c r="M443" s="406">
        <v>1423</v>
      </c>
      <c r="N443" s="406">
        <v>1302</v>
      </c>
      <c r="O443" s="406">
        <v>1222</v>
      </c>
      <c r="P443" s="406">
        <v>1235</v>
      </c>
      <c r="Q443" s="406">
        <v>1413</v>
      </c>
      <c r="R443" s="406">
        <v>1305</v>
      </c>
      <c r="S443" s="406">
        <v>1439</v>
      </c>
      <c r="T443" s="406">
        <v>1514</v>
      </c>
      <c r="U443" s="406">
        <v>1807</v>
      </c>
      <c r="V443" s="406">
        <v>1492</v>
      </c>
      <c r="W443" s="406">
        <v>1687</v>
      </c>
      <c r="X443" s="406">
        <v>1238</v>
      </c>
      <c r="Y443" s="406">
        <v>1284</v>
      </c>
      <c r="Z443" s="406">
        <v>1507</v>
      </c>
      <c r="AA443" s="406">
        <v>1369</v>
      </c>
      <c r="AB443" s="406">
        <v>1259</v>
      </c>
      <c r="AC443" s="406">
        <v>1315</v>
      </c>
      <c r="AD443" s="406">
        <v>1545</v>
      </c>
      <c r="AE443" s="406">
        <v>1387</v>
      </c>
      <c r="AF443" s="406">
        <v>1293</v>
      </c>
      <c r="AG443" s="406">
        <v>1350</v>
      </c>
      <c r="AH443" s="406">
        <v>1587</v>
      </c>
      <c r="AI443" s="406">
        <v>1257</v>
      </c>
      <c r="AJ443" s="406">
        <v>1269</v>
      </c>
      <c r="AK443" s="406">
        <v>1326</v>
      </c>
      <c r="AL443" s="406">
        <v>1558</v>
      </c>
      <c r="AM443" s="406">
        <v>1227</v>
      </c>
      <c r="AN443" s="406">
        <v>1249</v>
      </c>
      <c r="AO443" s="406">
        <v>1432</v>
      </c>
      <c r="AP443" s="406">
        <v>1385</v>
      </c>
      <c r="AQ443" s="406">
        <v>1372</v>
      </c>
      <c r="AR443" s="406">
        <v>1443</v>
      </c>
      <c r="AS443" s="406">
        <v>1416</v>
      </c>
      <c r="AU443" t="s">
        <v>4618</v>
      </c>
    </row>
    <row r="444" spans="4:49" ht="13.5" customHeight="1">
      <c r="D444" s="405" t="s">
        <v>0</v>
      </c>
      <c r="E444" s="405" t="s">
        <v>5597</v>
      </c>
      <c r="F444" s="407" t="s">
        <v>1005</v>
      </c>
      <c r="G444" s="272">
        <v>6</v>
      </c>
      <c r="H444" s="406">
        <v>419</v>
      </c>
      <c r="I444" s="406">
        <v>415</v>
      </c>
      <c r="J444" s="406">
        <v>480</v>
      </c>
      <c r="K444" s="406">
        <v>438</v>
      </c>
      <c r="L444" s="406">
        <v>428</v>
      </c>
      <c r="M444" s="406">
        <v>506</v>
      </c>
      <c r="N444" s="406">
        <v>457</v>
      </c>
      <c r="O444" s="406">
        <v>417</v>
      </c>
      <c r="P444" s="406">
        <v>430</v>
      </c>
      <c r="Q444" s="406">
        <v>494</v>
      </c>
      <c r="R444" s="406">
        <v>475</v>
      </c>
      <c r="S444" s="406">
        <v>592</v>
      </c>
      <c r="T444" s="406">
        <v>661</v>
      </c>
      <c r="U444" s="406">
        <v>697</v>
      </c>
      <c r="V444" s="406">
        <v>527</v>
      </c>
      <c r="W444" s="406">
        <v>588</v>
      </c>
      <c r="X444" s="406">
        <v>479</v>
      </c>
      <c r="Y444" s="406">
        <v>513</v>
      </c>
      <c r="Z444" s="406">
        <v>608</v>
      </c>
      <c r="AA444" s="406">
        <v>536</v>
      </c>
      <c r="AB444" s="406">
        <v>494</v>
      </c>
      <c r="AC444" s="406">
        <v>538</v>
      </c>
      <c r="AD444" s="406">
        <v>643</v>
      </c>
      <c r="AE444" s="406">
        <v>553</v>
      </c>
      <c r="AF444" s="406">
        <v>561</v>
      </c>
      <c r="AG444" s="406">
        <v>606</v>
      </c>
      <c r="AH444" s="406">
        <v>724</v>
      </c>
      <c r="AI444" s="406">
        <v>487</v>
      </c>
      <c r="AJ444" s="406">
        <v>522</v>
      </c>
      <c r="AK444" s="406">
        <v>561</v>
      </c>
      <c r="AL444" s="406">
        <v>664</v>
      </c>
      <c r="AM444" s="406">
        <v>459</v>
      </c>
      <c r="AN444" s="406">
        <v>485</v>
      </c>
      <c r="AO444" s="406">
        <v>555</v>
      </c>
      <c r="AP444" s="406">
        <v>504</v>
      </c>
      <c r="AQ444" s="406">
        <v>504</v>
      </c>
      <c r="AR444" s="406">
        <v>592</v>
      </c>
      <c r="AS444" s="406">
        <v>575</v>
      </c>
      <c r="AU444" t="s">
        <v>0</v>
      </c>
    </row>
    <row r="445" spans="4:49" ht="13.5" customHeight="1">
      <c r="D445" s="405" t="s">
        <v>3245</v>
      </c>
      <c r="E445" s="405" t="s">
        <v>5597</v>
      </c>
      <c r="F445" s="407" t="s">
        <v>1005</v>
      </c>
      <c r="G445" s="272">
        <v>6</v>
      </c>
      <c r="H445" s="406">
        <v>419</v>
      </c>
      <c r="I445" s="406">
        <v>415</v>
      </c>
      <c r="J445" s="406">
        <v>480</v>
      </c>
      <c r="K445" s="406">
        <v>438</v>
      </c>
      <c r="L445" s="406">
        <v>428</v>
      </c>
      <c r="M445" s="406">
        <v>506</v>
      </c>
      <c r="N445" s="406">
        <v>457</v>
      </c>
      <c r="O445" s="406">
        <v>417</v>
      </c>
      <c r="P445" s="406">
        <v>430</v>
      </c>
      <c r="Q445" s="406">
        <v>494</v>
      </c>
      <c r="R445" s="406">
        <v>475</v>
      </c>
      <c r="S445" s="406">
        <v>592</v>
      </c>
      <c r="T445" s="406">
        <v>661</v>
      </c>
      <c r="U445" s="406">
        <v>697</v>
      </c>
      <c r="V445" s="406">
        <v>527</v>
      </c>
      <c r="W445" s="406">
        <v>588</v>
      </c>
      <c r="X445" s="406">
        <v>479</v>
      </c>
      <c r="Y445" s="406">
        <v>513</v>
      </c>
      <c r="Z445" s="406">
        <v>608</v>
      </c>
      <c r="AA445" s="406">
        <v>536</v>
      </c>
      <c r="AB445" s="406">
        <v>494</v>
      </c>
      <c r="AC445" s="406">
        <v>538</v>
      </c>
      <c r="AD445" s="406">
        <v>643</v>
      </c>
      <c r="AE445" s="406">
        <v>553</v>
      </c>
      <c r="AF445" s="406">
        <v>561</v>
      </c>
      <c r="AG445" s="406">
        <v>606</v>
      </c>
      <c r="AH445" s="406">
        <v>724</v>
      </c>
      <c r="AI445" s="406">
        <v>487</v>
      </c>
      <c r="AJ445" s="406">
        <v>522</v>
      </c>
      <c r="AK445" s="406">
        <v>561</v>
      </c>
      <c r="AL445" s="406">
        <v>664</v>
      </c>
      <c r="AM445" s="406">
        <v>459</v>
      </c>
      <c r="AN445" s="406">
        <v>485</v>
      </c>
      <c r="AO445" s="406">
        <v>555</v>
      </c>
      <c r="AP445" s="406">
        <v>504</v>
      </c>
      <c r="AQ445" s="406">
        <v>504</v>
      </c>
      <c r="AR445" s="406">
        <v>592</v>
      </c>
      <c r="AS445" s="406">
        <v>575</v>
      </c>
      <c r="AU445" t="s">
        <v>3245</v>
      </c>
    </row>
    <row r="446" spans="4:49" ht="13.5" customHeight="1">
      <c r="D446" s="405" t="s">
        <v>2372</v>
      </c>
      <c r="E446" s="405" t="s">
        <v>5597</v>
      </c>
      <c r="F446" s="407" t="s">
        <v>2376</v>
      </c>
      <c r="G446" s="272">
        <v>7.5</v>
      </c>
      <c r="H446" s="406">
        <v>319</v>
      </c>
      <c r="I446" s="406">
        <v>325</v>
      </c>
      <c r="J446" s="406">
        <v>369</v>
      </c>
      <c r="K446" s="406">
        <v>342</v>
      </c>
      <c r="L446" s="406">
        <v>339</v>
      </c>
      <c r="M446" s="406">
        <v>410</v>
      </c>
      <c r="N446" s="406">
        <v>361</v>
      </c>
      <c r="O446" s="406">
        <v>322</v>
      </c>
      <c r="P446" s="406">
        <v>356</v>
      </c>
      <c r="Q446" s="406">
        <v>398</v>
      </c>
      <c r="R446" s="406">
        <v>370</v>
      </c>
      <c r="S446" s="406">
        <v>405</v>
      </c>
      <c r="T446" s="406">
        <v>471</v>
      </c>
      <c r="U446" s="406">
        <v>530</v>
      </c>
      <c r="V446" s="406">
        <v>405</v>
      </c>
      <c r="W446" s="406">
        <v>449</v>
      </c>
      <c r="X446" s="406">
        <v>342</v>
      </c>
      <c r="Y446" s="406">
        <v>380</v>
      </c>
      <c r="Z446" s="406">
        <v>451</v>
      </c>
      <c r="AA446" s="406">
        <v>386</v>
      </c>
      <c r="AB446" s="406">
        <v>363</v>
      </c>
      <c r="AC446" s="406">
        <v>414</v>
      </c>
      <c r="AD446" s="406">
        <v>499</v>
      </c>
      <c r="AE446" s="406">
        <v>408</v>
      </c>
      <c r="AF446" s="406">
        <v>398</v>
      </c>
      <c r="AG446" s="406">
        <v>450</v>
      </c>
      <c r="AH446" s="406">
        <v>541</v>
      </c>
      <c r="AI446" s="406">
        <v>348</v>
      </c>
      <c r="AJ446" s="406">
        <v>386</v>
      </c>
      <c r="AK446" s="406">
        <v>436</v>
      </c>
      <c r="AL446" s="406">
        <v>512</v>
      </c>
      <c r="AM446" s="406">
        <v>337</v>
      </c>
      <c r="AN446" s="406">
        <v>367</v>
      </c>
      <c r="AO446" s="406">
        <v>418</v>
      </c>
      <c r="AP446" s="406">
        <v>420</v>
      </c>
      <c r="AQ446" s="406">
        <v>420</v>
      </c>
      <c r="AR446" s="406">
        <v>510</v>
      </c>
      <c r="AS446" s="406">
        <v>468</v>
      </c>
      <c r="AU446" t="s">
        <v>2372</v>
      </c>
    </row>
    <row r="447" spans="4:49" ht="13.5" customHeight="1">
      <c r="D447" s="405" t="s">
        <v>3246</v>
      </c>
      <c r="E447" s="405" t="s">
        <v>5597</v>
      </c>
      <c r="F447" s="407" t="s">
        <v>2376</v>
      </c>
      <c r="G447" s="272">
        <v>7.5</v>
      </c>
      <c r="H447" s="406">
        <v>319</v>
      </c>
      <c r="I447" s="406">
        <v>325</v>
      </c>
      <c r="J447" s="406">
        <v>369</v>
      </c>
      <c r="K447" s="406">
        <v>342</v>
      </c>
      <c r="L447" s="406">
        <v>339</v>
      </c>
      <c r="M447" s="406">
        <v>410</v>
      </c>
      <c r="N447" s="406">
        <v>361</v>
      </c>
      <c r="O447" s="406">
        <v>322</v>
      </c>
      <c r="P447" s="406">
        <v>356</v>
      </c>
      <c r="Q447" s="406">
        <v>398</v>
      </c>
      <c r="R447" s="406">
        <v>370</v>
      </c>
      <c r="S447" s="406">
        <v>405</v>
      </c>
      <c r="T447" s="406">
        <v>471</v>
      </c>
      <c r="U447" s="406">
        <v>530</v>
      </c>
      <c r="V447" s="406">
        <v>405</v>
      </c>
      <c r="W447" s="406">
        <v>449</v>
      </c>
      <c r="X447" s="406">
        <v>342</v>
      </c>
      <c r="Y447" s="406">
        <v>380</v>
      </c>
      <c r="Z447" s="406">
        <v>451</v>
      </c>
      <c r="AA447" s="406">
        <v>386</v>
      </c>
      <c r="AB447" s="406">
        <v>363</v>
      </c>
      <c r="AC447" s="406">
        <v>414</v>
      </c>
      <c r="AD447" s="406">
        <v>499</v>
      </c>
      <c r="AE447" s="406">
        <v>408</v>
      </c>
      <c r="AF447" s="406">
        <v>398</v>
      </c>
      <c r="AG447" s="406">
        <v>450</v>
      </c>
      <c r="AH447" s="406">
        <v>541</v>
      </c>
      <c r="AI447" s="406">
        <v>348</v>
      </c>
      <c r="AJ447" s="406">
        <v>386</v>
      </c>
      <c r="AK447" s="406">
        <v>436</v>
      </c>
      <c r="AL447" s="406">
        <v>512</v>
      </c>
      <c r="AM447" s="406">
        <v>337</v>
      </c>
      <c r="AN447" s="406">
        <v>367</v>
      </c>
      <c r="AO447" s="406">
        <v>418</v>
      </c>
      <c r="AP447" s="406">
        <v>420</v>
      </c>
      <c r="AQ447" s="406">
        <v>420</v>
      </c>
      <c r="AR447" s="406">
        <v>510</v>
      </c>
      <c r="AS447" s="406">
        <v>468</v>
      </c>
      <c r="AU447" t="s">
        <v>3246</v>
      </c>
    </row>
    <row r="448" spans="4:49" ht="13.5" customHeight="1">
      <c r="D448" s="405" t="s">
        <v>1</v>
      </c>
      <c r="E448" s="405" t="s">
        <v>5597</v>
      </c>
      <c r="F448" s="407" t="s">
        <v>1006</v>
      </c>
      <c r="G448" s="272">
        <v>7.5</v>
      </c>
      <c r="H448" s="406">
        <v>443</v>
      </c>
      <c r="I448" s="406">
        <v>440</v>
      </c>
      <c r="J448" s="406">
        <v>509</v>
      </c>
      <c r="K448" s="406">
        <v>463</v>
      </c>
      <c r="L448" s="406">
        <v>452</v>
      </c>
      <c r="M448" s="406">
        <v>541</v>
      </c>
      <c r="N448" s="406">
        <v>485</v>
      </c>
      <c r="O448" s="406">
        <v>442</v>
      </c>
      <c r="P448" s="406">
        <v>462</v>
      </c>
      <c r="Q448" s="406">
        <v>528</v>
      </c>
      <c r="R448" s="406">
        <v>510</v>
      </c>
      <c r="S448" s="406">
        <v>621</v>
      </c>
      <c r="T448" s="406">
        <v>699</v>
      </c>
      <c r="U448" s="406">
        <v>738</v>
      </c>
      <c r="V448" s="406">
        <v>559</v>
      </c>
      <c r="W448" s="406">
        <v>623</v>
      </c>
      <c r="X448" s="406">
        <v>501</v>
      </c>
      <c r="Y448" s="406">
        <v>541</v>
      </c>
      <c r="Z448" s="406">
        <v>642</v>
      </c>
      <c r="AA448" s="406">
        <v>562</v>
      </c>
      <c r="AB448" s="406">
        <v>521</v>
      </c>
      <c r="AC448" s="406">
        <v>575</v>
      </c>
      <c r="AD448" s="406">
        <v>689</v>
      </c>
      <c r="AE448" s="406">
        <v>584</v>
      </c>
      <c r="AF448" s="406">
        <v>588</v>
      </c>
      <c r="AG448" s="406">
        <v>643</v>
      </c>
      <c r="AH448" s="406">
        <v>769</v>
      </c>
      <c r="AI448" s="406">
        <v>507</v>
      </c>
      <c r="AJ448" s="406">
        <v>553</v>
      </c>
      <c r="AK448" s="406">
        <v>601</v>
      </c>
      <c r="AL448" s="406">
        <v>711</v>
      </c>
      <c r="AM448" s="406">
        <v>485</v>
      </c>
      <c r="AN448" s="406">
        <v>517</v>
      </c>
      <c r="AO448" s="406">
        <v>591</v>
      </c>
      <c r="AP448" s="406">
        <v>537</v>
      </c>
      <c r="AQ448" s="406">
        <v>537</v>
      </c>
      <c r="AR448" s="406">
        <v>640</v>
      </c>
      <c r="AS448" s="406">
        <v>606</v>
      </c>
      <c r="AU448" t="s">
        <v>1</v>
      </c>
    </row>
    <row r="449" spans="4:47" ht="13.5" customHeight="1">
      <c r="D449" s="405" t="s">
        <v>3247</v>
      </c>
      <c r="E449" s="405" t="s">
        <v>5597</v>
      </c>
      <c r="F449" s="407" t="s">
        <v>1006</v>
      </c>
      <c r="G449" s="272">
        <v>7.5</v>
      </c>
      <c r="H449" s="406">
        <v>443</v>
      </c>
      <c r="I449" s="406">
        <v>440</v>
      </c>
      <c r="J449" s="406">
        <v>509</v>
      </c>
      <c r="K449" s="406">
        <v>463</v>
      </c>
      <c r="L449" s="406">
        <v>452</v>
      </c>
      <c r="M449" s="406">
        <v>541</v>
      </c>
      <c r="N449" s="406">
        <v>485</v>
      </c>
      <c r="O449" s="406">
        <v>442</v>
      </c>
      <c r="P449" s="406">
        <v>462</v>
      </c>
      <c r="Q449" s="406">
        <v>528</v>
      </c>
      <c r="R449" s="406">
        <v>510</v>
      </c>
      <c r="S449" s="406">
        <v>621</v>
      </c>
      <c r="T449" s="406">
        <v>699</v>
      </c>
      <c r="U449" s="406">
        <v>738</v>
      </c>
      <c r="V449" s="406">
        <v>559</v>
      </c>
      <c r="W449" s="406">
        <v>623</v>
      </c>
      <c r="X449" s="406">
        <v>501</v>
      </c>
      <c r="Y449" s="406">
        <v>541</v>
      </c>
      <c r="Z449" s="406">
        <v>642</v>
      </c>
      <c r="AA449" s="406">
        <v>562</v>
      </c>
      <c r="AB449" s="406">
        <v>521</v>
      </c>
      <c r="AC449" s="406">
        <v>575</v>
      </c>
      <c r="AD449" s="406">
        <v>689</v>
      </c>
      <c r="AE449" s="406">
        <v>584</v>
      </c>
      <c r="AF449" s="406">
        <v>588</v>
      </c>
      <c r="AG449" s="406">
        <v>643</v>
      </c>
      <c r="AH449" s="406">
        <v>769</v>
      </c>
      <c r="AI449" s="406">
        <v>507</v>
      </c>
      <c r="AJ449" s="406">
        <v>553</v>
      </c>
      <c r="AK449" s="406">
        <v>601</v>
      </c>
      <c r="AL449" s="406">
        <v>711</v>
      </c>
      <c r="AM449" s="406">
        <v>485</v>
      </c>
      <c r="AN449" s="406">
        <v>517</v>
      </c>
      <c r="AO449" s="406">
        <v>591</v>
      </c>
      <c r="AP449" s="406">
        <v>537</v>
      </c>
      <c r="AQ449" s="406">
        <v>537</v>
      </c>
      <c r="AR449" s="406">
        <v>640</v>
      </c>
      <c r="AS449" s="406">
        <v>606</v>
      </c>
      <c r="AU449" t="s">
        <v>3247</v>
      </c>
    </row>
    <row r="450" spans="4:47" ht="13.5" customHeight="1">
      <c r="D450" s="405" t="s">
        <v>4619</v>
      </c>
      <c r="E450" s="404"/>
      <c r="F450" s="407" t="s">
        <v>4625</v>
      </c>
      <c r="G450" s="272">
        <v>7.5</v>
      </c>
      <c r="H450" s="406">
        <v>812</v>
      </c>
      <c r="I450" s="406">
        <v>794</v>
      </c>
      <c r="J450" s="406">
        <v>920</v>
      </c>
      <c r="K450" s="406">
        <v>832</v>
      </c>
      <c r="L450" s="406">
        <v>815</v>
      </c>
      <c r="M450" s="406">
        <v>953</v>
      </c>
      <c r="N450" s="406">
        <v>875</v>
      </c>
      <c r="O450" s="406">
        <v>806</v>
      </c>
      <c r="P450" s="406">
        <v>826</v>
      </c>
      <c r="Q450" s="406">
        <v>938</v>
      </c>
      <c r="R450" s="406">
        <v>878</v>
      </c>
      <c r="S450" s="406">
        <v>954</v>
      </c>
      <c r="T450" s="406">
        <v>1039</v>
      </c>
      <c r="U450" s="406">
        <v>1151</v>
      </c>
      <c r="V450" s="406">
        <v>910</v>
      </c>
      <c r="W450" s="406">
        <v>1023</v>
      </c>
      <c r="X450" s="406">
        <v>865</v>
      </c>
      <c r="Y450" s="406">
        <v>909</v>
      </c>
      <c r="Z450" s="406">
        <v>1065</v>
      </c>
      <c r="AA450" s="406">
        <v>947</v>
      </c>
      <c r="AB450" s="406">
        <v>894</v>
      </c>
      <c r="AC450" s="406">
        <v>951</v>
      </c>
      <c r="AD450" s="406">
        <v>1117</v>
      </c>
      <c r="AE450" s="406">
        <v>979</v>
      </c>
      <c r="AF450" s="406">
        <v>951</v>
      </c>
      <c r="AG450" s="406">
        <v>1009</v>
      </c>
      <c r="AH450" s="406">
        <v>1185</v>
      </c>
      <c r="AI450" s="406">
        <v>873</v>
      </c>
      <c r="AJ450" s="406">
        <v>902</v>
      </c>
      <c r="AK450" s="406">
        <v>959</v>
      </c>
      <c r="AL450" s="406">
        <v>1126</v>
      </c>
      <c r="AM450" s="406">
        <v>830</v>
      </c>
      <c r="AN450" s="406">
        <v>858</v>
      </c>
      <c r="AO450" s="406">
        <v>983</v>
      </c>
      <c r="AP450" s="406">
        <v>919</v>
      </c>
      <c r="AQ450" s="406">
        <v>919</v>
      </c>
      <c r="AR450" s="406">
        <v>1037</v>
      </c>
      <c r="AS450" s="406">
        <v>992</v>
      </c>
      <c r="AU450" t="s">
        <v>4619</v>
      </c>
    </row>
    <row r="451" spans="4:47" ht="13.5" customHeight="1">
      <c r="D451" s="405" t="s">
        <v>768</v>
      </c>
      <c r="E451" s="404"/>
      <c r="F451" s="407" t="s">
        <v>1165</v>
      </c>
      <c r="G451" s="272">
        <v>7.5</v>
      </c>
      <c r="H451" s="406">
        <v>727</v>
      </c>
      <c r="I451" s="406">
        <v>717</v>
      </c>
      <c r="J451" s="406">
        <v>827</v>
      </c>
      <c r="K451" s="406">
        <v>747</v>
      </c>
      <c r="L451" s="406">
        <v>728</v>
      </c>
      <c r="M451" s="406">
        <v>859</v>
      </c>
      <c r="N451" s="406">
        <v>778</v>
      </c>
      <c r="O451" s="406">
        <v>721</v>
      </c>
      <c r="P451" s="406">
        <v>738</v>
      </c>
      <c r="Q451" s="406">
        <v>846</v>
      </c>
      <c r="R451" s="406">
        <v>802</v>
      </c>
      <c r="S451" s="406">
        <v>968</v>
      </c>
      <c r="T451" s="406">
        <v>1053</v>
      </c>
      <c r="U451" s="406">
        <v>1168</v>
      </c>
      <c r="V451" s="406">
        <v>925</v>
      </c>
      <c r="W451" s="406">
        <v>1039</v>
      </c>
      <c r="X451" s="406">
        <v>775</v>
      </c>
      <c r="Y451" s="406">
        <v>821</v>
      </c>
      <c r="Z451" s="406">
        <v>972</v>
      </c>
      <c r="AA451" s="406">
        <v>867</v>
      </c>
      <c r="AB451" s="406">
        <v>796</v>
      </c>
      <c r="AC451" s="406">
        <v>854</v>
      </c>
      <c r="AD451" s="406">
        <v>1018</v>
      </c>
      <c r="AE451" s="406">
        <v>889</v>
      </c>
      <c r="AF451" s="406">
        <v>863</v>
      </c>
      <c r="AG451" s="406">
        <v>923</v>
      </c>
      <c r="AH451" s="406">
        <v>1099</v>
      </c>
      <c r="AI451" s="406">
        <v>787</v>
      </c>
      <c r="AJ451" s="406">
        <v>826</v>
      </c>
      <c r="AK451" s="406">
        <v>880</v>
      </c>
      <c r="AL451" s="406">
        <v>1040</v>
      </c>
      <c r="AM451" s="406">
        <v>758</v>
      </c>
      <c r="AN451" s="406">
        <v>791</v>
      </c>
      <c r="AO451" s="406">
        <v>906</v>
      </c>
      <c r="AP451" s="406">
        <v>844</v>
      </c>
      <c r="AQ451" s="406">
        <v>844</v>
      </c>
      <c r="AR451" s="406">
        <v>946</v>
      </c>
      <c r="AS451" s="406">
        <v>913</v>
      </c>
      <c r="AU451" t="s">
        <v>768</v>
      </c>
    </row>
    <row r="452" spans="4:47" ht="13.5" customHeight="1">
      <c r="D452" s="405" t="s">
        <v>4456</v>
      </c>
      <c r="E452" s="404"/>
      <c r="F452" s="407" t="s">
        <v>4468</v>
      </c>
      <c r="G452" s="272">
        <v>7.5</v>
      </c>
      <c r="H452" s="406">
        <v>994</v>
      </c>
      <c r="I452" s="406">
        <v>975</v>
      </c>
      <c r="J452" s="406">
        <v>1128</v>
      </c>
      <c r="K452" s="406">
        <v>1014</v>
      </c>
      <c r="L452" s="406">
        <v>996</v>
      </c>
      <c r="M452" s="406">
        <v>1160</v>
      </c>
      <c r="N452" s="406">
        <v>1066</v>
      </c>
      <c r="O452" s="406">
        <v>985</v>
      </c>
      <c r="P452" s="406">
        <v>1007</v>
      </c>
      <c r="Q452" s="406">
        <v>1145</v>
      </c>
      <c r="R452" s="406">
        <v>1070</v>
      </c>
      <c r="S452" s="406">
        <v>1318</v>
      </c>
      <c r="T452" s="406">
        <v>1368</v>
      </c>
      <c r="U452" s="406">
        <v>1578</v>
      </c>
      <c r="V452" s="406">
        <v>1325</v>
      </c>
      <c r="W452" s="406">
        <v>1496</v>
      </c>
      <c r="X452" s="406">
        <v>1041</v>
      </c>
      <c r="Y452" s="406">
        <v>1093</v>
      </c>
      <c r="Z452" s="406">
        <v>1282</v>
      </c>
      <c r="AA452" s="406">
        <v>1148</v>
      </c>
      <c r="AB452" s="406">
        <v>1071</v>
      </c>
      <c r="AC452" s="406">
        <v>1135</v>
      </c>
      <c r="AD452" s="406">
        <v>1333</v>
      </c>
      <c r="AE452" s="406">
        <v>1180</v>
      </c>
      <c r="AF452" s="406">
        <v>1128</v>
      </c>
      <c r="AG452" s="406">
        <v>1193</v>
      </c>
      <c r="AH452" s="406">
        <v>1402</v>
      </c>
      <c r="AI452" s="406">
        <v>1057</v>
      </c>
      <c r="AJ452" s="406">
        <v>1079</v>
      </c>
      <c r="AK452" s="406">
        <v>1143</v>
      </c>
      <c r="AL452" s="406">
        <v>1343</v>
      </c>
      <c r="AM452" s="406">
        <v>1006</v>
      </c>
      <c r="AN452" s="406">
        <v>1039</v>
      </c>
      <c r="AO452" s="406">
        <v>1191</v>
      </c>
      <c r="AP452" s="406">
        <v>1121</v>
      </c>
      <c r="AQ452" s="406">
        <v>1121</v>
      </c>
      <c r="AR452" s="406">
        <v>1224</v>
      </c>
      <c r="AS452" s="406">
        <v>1194</v>
      </c>
      <c r="AU452" t="s">
        <v>4456</v>
      </c>
    </row>
    <row r="453" spans="4:47" ht="13.5" customHeight="1">
      <c r="D453" s="405" t="s">
        <v>2</v>
      </c>
      <c r="E453" s="405" t="s">
        <v>5597</v>
      </c>
      <c r="F453" s="407" t="s">
        <v>773</v>
      </c>
      <c r="G453" s="272">
        <v>9</v>
      </c>
      <c r="H453" s="406">
        <v>322</v>
      </c>
      <c r="I453" s="406">
        <v>326</v>
      </c>
      <c r="J453" s="406">
        <v>374</v>
      </c>
      <c r="K453" s="406">
        <v>345</v>
      </c>
      <c r="L453" s="406">
        <v>337</v>
      </c>
      <c r="M453" s="406">
        <v>422</v>
      </c>
      <c r="N453" s="406">
        <v>365</v>
      </c>
      <c r="O453" s="406">
        <v>328</v>
      </c>
      <c r="P453" s="406">
        <v>363</v>
      </c>
      <c r="Q453" s="406">
        <v>408</v>
      </c>
      <c r="R453" s="406">
        <v>394</v>
      </c>
      <c r="S453" s="406">
        <v>434</v>
      </c>
      <c r="T453" s="406">
        <v>512</v>
      </c>
      <c r="U453" s="406">
        <v>571</v>
      </c>
      <c r="V453" s="406">
        <v>440</v>
      </c>
      <c r="W453" s="406">
        <v>488</v>
      </c>
      <c r="X453" s="406">
        <v>346</v>
      </c>
      <c r="Y453" s="406">
        <v>389</v>
      </c>
      <c r="Z453" s="406">
        <v>465</v>
      </c>
      <c r="AA453" s="406">
        <v>391</v>
      </c>
      <c r="AB453" s="406">
        <v>372</v>
      </c>
      <c r="AC453" s="406">
        <v>431</v>
      </c>
      <c r="AD453" s="406">
        <v>524</v>
      </c>
      <c r="AE453" s="406">
        <v>420</v>
      </c>
      <c r="AF453" s="406">
        <v>408</v>
      </c>
      <c r="AG453" s="406">
        <v>468</v>
      </c>
      <c r="AH453" s="406">
        <v>566</v>
      </c>
      <c r="AI453" s="406">
        <v>348</v>
      </c>
      <c r="AJ453" s="406">
        <v>408</v>
      </c>
      <c r="AK453" s="406">
        <v>467</v>
      </c>
      <c r="AL453" s="406">
        <v>548</v>
      </c>
      <c r="AM453" s="406">
        <v>352</v>
      </c>
      <c r="AN453" s="406">
        <v>389</v>
      </c>
      <c r="AO453" s="406">
        <v>442</v>
      </c>
      <c r="AP453" s="406">
        <v>416</v>
      </c>
      <c r="AQ453" s="406">
        <v>416</v>
      </c>
      <c r="AR453" s="406">
        <v>525</v>
      </c>
      <c r="AS453" s="406">
        <v>471</v>
      </c>
      <c r="AU453" t="s">
        <v>2</v>
      </c>
    </row>
    <row r="454" spans="4:47" ht="13.5" customHeight="1">
      <c r="D454" s="405" t="s">
        <v>3248</v>
      </c>
      <c r="E454" s="405" t="s">
        <v>5597</v>
      </c>
      <c r="F454" s="407" t="s">
        <v>773</v>
      </c>
      <c r="G454" s="272">
        <v>9</v>
      </c>
      <c r="H454" s="406">
        <v>322</v>
      </c>
      <c r="I454" s="406">
        <v>326</v>
      </c>
      <c r="J454" s="406">
        <v>374</v>
      </c>
      <c r="K454" s="406">
        <v>345</v>
      </c>
      <c r="L454" s="406">
        <v>337</v>
      </c>
      <c r="M454" s="406">
        <v>422</v>
      </c>
      <c r="N454" s="406">
        <v>365</v>
      </c>
      <c r="O454" s="406">
        <v>328</v>
      </c>
      <c r="P454" s="406">
        <v>363</v>
      </c>
      <c r="Q454" s="406">
        <v>408</v>
      </c>
      <c r="R454" s="406">
        <v>394</v>
      </c>
      <c r="S454" s="406">
        <v>434</v>
      </c>
      <c r="T454" s="406">
        <v>512</v>
      </c>
      <c r="U454" s="406">
        <v>571</v>
      </c>
      <c r="V454" s="406">
        <v>440</v>
      </c>
      <c r="W454" s="406">
        <v>488</v>
      </c>
      <c r="X454" s="406">
        <v>346</v>
      </c>
      <c r="Y454" s="406">
        <v>389</v>
      </c>
      <c r="Z454" s="406">
        <v>465</v>
      </c>
      <c r="AA454" s="406">
        <v>391</v>
      </c>
      <c r="AB454" s="406">
        <v>372</v>
      </c>
      <c r="AC454" s="406">
        <v>431</v>
      </c>
      <c r="AD454" s="406">
        <v>524</v>
      </c>
      <c r="AE454" s="406">
        <v>420</v>
      </c>
      <c r="AF454" s="406">
        <v>408</v>
      </c>
      <c r="AG454" s="406">
        <v>468</v>
      </c>
      <c r="AH454" s="406">
        <v>566</v>
      </c>
      <c r="AI454" s="406">
        <v>348</v>
      </c>
      <c r="AJ454" s="406">
        <v>408</v>
      </c>
      <c r="AK454" s="406">
        <v>467</v>
      </c>
      <c r="AL454" s="406">
        <v>548</v>
      </c>
      <c r="AM454" s="406">
        <v>352</v>
      </c>
      <c r="AN454" s="406">
        <v>389</v>
      </c>
      <c r="AO454" s="406">
        <v>442</v>
      </c>
      <c r="AP454" s="406">
        <v>416</v>
      </c>
      <c r="AQ454" s="406">
        <v>416</v>
      </c>
      <c r="AR454" s="406">
        <v>525</v>
      </c>
      <c r="AS454" s="406">
        <v>471</v>
      </c>
      <c r="AU454" t="s">
        <v>3248</v>
      </c>
    </row>
    <row r="455" spans="4:47" ht="13.5" customHeight="1">
      <c r="D455" s="405" t="s">
        <v>3</v>
      </c>
      <c r="E455" s="405" t="s">
        <v>5597</v>
      </c>
      <c r="F455" s="407" t="s">
        <v>1007</v>
      </c>
      <c r="G455" s="272">
        <v>9</v>
      </c>
      <c r="H455" s="406">
        <v>467</v>
      </c>
      <c r="I455" s="406">
        <v>466</v>
      </c>
      <c r="J455" s="406">
        <v>538</v>
      </c>
      <c r="K455" s="406">
        <v>487</v>
      </c>
      <c r="L455" s="406">
        <v>476</v>
      </c>
      <c r="M455" s="406">
        <v>576</v>
      </c>
      <c r="N455" s="406">
        <v>513</v>
      </c>
      <c r="O455" s="406">
        <v>468</v>
      </c>
      <c r="P455" s="406">
        <v>494</v>
      </c>
      <c r="Q455" s="406">
        <v>562</v>
      </c>
      <c r="R455" s="406">
        <v>545</v>
      </c>
      <c r="S455" s="406">
        <v>650</v>
      </c>
      <c r="T455" s="406">
        <v>739</v>
      </c>
      <c r="U455" s="406">
        <v>779</v>
      </c>
      <c r="V455" s="406">
        <v>592</v>
      </c>
      <c r="W455" s="406">
        <v>660</v>
      </c>
      <c r="X455" s="406">
        <v>523</v>
      </c>
      <c r="Y455" s="406">
        <v>570</v>
      </c>
      <c r="Z455" s="406">
        <v>678</v>
      </c>
      <c r="AA455" s="406">
        <v>588</v>
      </c>
      <c r="AB455" s="406">
        <v>549</v>
      </c>
      <c r="AC455" s="406">
        <v>611</v>
      </c>
      <c r="AD455" s="406">
        <v>735</v>
      </c>
      <c r="AE455" s="406">
        <v>616</v>
      </c>
      <c r="AF455" s="406">
        <v>616</v>
      </c>
      <c r="AG455" s="406">
        <v>680</v>
      </c>
      <c r="AH455" s="406">
        <v>816</v>
      </c>
      <c r="AI455" s="406">
        <v>528</v>
      </c>
      <c r="AJ455" s="406">
        <v>584</v>
      </c>
      <c r="AK455" s="406">
        <v>642</v>
      </c>
      <c r="AL455" s="406">
        <v>759</v>
      </c>
      <c r="AM455" s="406">
        <v>511</v>
      </c>
      <c r="AN455" s="406">
        <v>550</v>
      </c>
      <c r="AO455" s="406">
        <v>628</v>
      </c>
      <c r="AP455" s="406">
        <v>571</v>
      </c>
      <c r="AQ455" s="406">
        <v>571</v>
      </c>
      <c r="AR455" s="406">
        <v>688</v>
      </c>
      <c r="AS455" s="406">
        <v>639</v>
      </c>
      <c r="AU455" t="s">
        <v>3</v>
      </c>
    </row>
    <row r="456" spans="4:47" ht="13.5" customHeight="1">
      <c r="D456" s="405" t="s">
        <v>1951</v>
      </c>
      <c r="E456" s="405" t="s">
        <v>5597</v>
      </c>
      <c r="F456" s="407" t="s">
        <v>1953</v>
      </c>
      <c r="G456" s="272">
        <v>9</v>
      </c>
      <c r="H456" s="406">
        <v>935</v>
      </c>
      <c r="I456" s="406">
        <v>926</v>
      </c>
      <c r="J456" s="406">
        <v>1059</v>
      </c>
      <c r="K456" s="406">
        <v>958</v>
      </c>
      <c r="L456" s="406">
        <v>938</v>
      </c>
      <c r="M456" s="406">
        <v>1108</v>
      </c>
      <c r="N456" s="406">
        <v>998</v>
      </c>
      <c r="O456" s="406">
        <v>929</v>
      </c>
      <c r="P456" s="406">
        <v>967</v>
      </c>
      <c r="Q456" s="406">
        <v>1096</v>
      </c>
      <c r="R456" s="406">
        <v>1014</v>
      </c>
      <c r="S456" s="406">
        <v>890</v>
      </c>
      <c r="T456" s="406">
        <v>977</v>
      </c>
      <c r="U456" s="406">
        <v>1137</v>
      </c>
      <c r="V456" s="406">
        <v>920</v>
      </c>
      <c r="W456" s="406">
        <v>1035</v>
      </c>
      <c r="X456" s="406">
        <v>940</v>
      </c>
      <c r="Y456" s="406">
        <v>997</v>
      </c>
      <c r="Z456" s="406">
        <v>1178</v>
      </c>
      <c r="AA456" s="406">
        <v>1051</v>
      </c>
      <c r="AB456" s="406">
        <v>967</v>
      </c>
      <c r="AC456" s="406">
        <v>1039</v>
      </c>
      <c r="AD456" s="406">
        <v>1237</v>
      </c>
      <c r="AE456" s="406">
        <v>1080</v>
      </c>
      <c r="AF456" s="406">
        <v>1002</v>
      </c>
      <c r="AG456" s="406">
        <v>1075</v>
      </c>
      <c r="AH456" s="406">
        <v>1279</v>
      </c>
      <c r="AI456" s="406">
        <v>956</v>
      </c>
      <c r="AJ456" s="406">
        <v>993</v>
      </c>
      <c r="AK456" s="406">
        <v>1064</v>
      </c>
      <c r="AL456" s="406">
        <v>1250</v>
      </c>
      <c r="AM456" s="406">
        <v>937</v>
      </c>
      <c r="AN456" s="406">
        <v>974</v>
      </c>
      <c r="AO456" s="406">
        <v>1115</v>
      </c>
      <c r="AP456" s="406">
        <v>1071</v>
      </c>
      <c r="AQ456" s="406">
        <v>1071</v>
      </c>
      <c r="AR456" s="406">
        <v>1180</v>
      </c>
      <c r="AS456" s="406">
        <v>1119</v>
      </c>
      <c r="AU456" t="s">
        <v>1951</v>
      </c>
    </row>
    <row r="457" spans="4:47" ht="13.5" customHeight="1">
      <c r="D457" s="405" t="s">
        <v>3250</v>
      </c>
      <c r="E457" s="405" t="s">
        <v>5597</v>
      </c>
      <c r="F457" s="407" t="s">
        <v>1953</v>
      </c>
      <c r="G457" s="272">
        <v>9</v>
      </c>
      <c r="H457" s="406">
        <v>935</v>
      </c>
      <c r="I457" s="406">
        <v>926</v>
      </c>
      <c r="J457" s="406">
        <v>1059</v>
      </c>
      <c r="K457" s="406">
        <v>958</v>
      </c>
      <c r="L457" s="406">
        <v>938</v>
      </c>
      <c r="M457" s="406">
        <v>1108</v>
      </c>
      <c r="N457" s="406">
        <v>998</v>
      </c>
      <c r="O457" s="406">
        <v>929</v>
      </c>
      <c r="P457" s="406">
        <v>967</v>
      </c>
      <c r="Q457" s="406">
        <v>1096</v>
      </c>
      <c r="R457" s="406">
        <v>1014</v>
      </c>
      <c r="S457" s="406">
        <v>890</v>
      </c>
      <c r="T457" s="406">
        <v>977</v>
      </c>
      <c r="U457" s="406">
        <v>1137</v>
      </c>
      <c r="V457" s="406">
        <v>920</v>
      </c>
      <c r="W457" s="406">
        <v>1035</v>
      </c>
      <c r="X457" s="406">
        <v>940</v>
      </c>
      <c r="Y457" s="406">
        <v>997</v>
      </c>
      <c r="Z457" s="406">
        <v>1178</v>
      </c>
      <c r="AA457" s="406">
        <v>1051</v>
      </c>
      <c r="AB457" s="406">
        <v>967</v>
      </c>
      <c r="AC457" s="406">
        <v>1039</v>
      </c>
      <c r="AD457" s="406">
        <v>1237</v>
      </c>
      <c r="AE457" s="406">
        <v>1080</v>
      </c>
      <c r="AF457" s="406">
        <v>1002</v>
      </c>
      <c r="AG457" s="406">
        <v>1075</v>
      </c>
      <c r="AH457" s="406">
        <v>1279</v>
      </c>
      <c r="AI457" s="406">
        <v>956</v>
      </c>
      <c r="AJ457" s="406">
        <v>993</v>
      </c>
      <c r="AK457" s="406">
        <v>1064</v>
      </c>
      <c r="AL457" s="406">
        <v>1250</v>
      </c>
      <c r="AM457" s="406">
        <v>937</v>
      </c>
      <c r="AN457" s="406">
        <v>974</v>
      </c>
      <c r="AO457" s="406">
        <v>1115</v>
      </c>
      <c r="AP457" s="406">
        <v>1071</v>
      </c>
      <c r="AQ457" s="406">
        <v>1071</v>
      </c>
      <c r="AR457" s="406">
        <v>1180</v>
      </c>
      <c r="AS457" s="406">
        <v>1119</v>
      </c>
      <c r="AU457" t="s">
        <v>3250</v>
      </c>
    </row>
    <row r="458" spans="4:47" ht="13.5" customHeight="1">
      <c r="D458" s="405" t="s">
        <v>3249</v>
      </c>
      <c r="E458" s="405" t="s">
        <v>5597</v>
      </c>
      <c r="F458" s="407" t="s">
        <v>1007</v>
      </c>
      <c r="G458" s="272">
        <v>9</v>
      </c>
      <c r="H458" s="406">
        <v>467</v>
      </c>
      <c r="I458" s="406">
        <v>466</v>
      </c>
      <c r="J458" s="406">
        <v>538</v>
      </c>
      <c r="K458" s="406">
        <v>487</v>
      </c>
      <c r="L458" s="406">
        <v>476</v>
      </c>
      <c r="M458" s="406">
        <v>576</v>
      </c>
      <c r="N458" s="406">
        <v>513</v>
      </c>
      <c r="O458" s="406">
        <v>468</v>
      </c>
      <c r="P458" s="406">
        <v>494</v>
      </c>
      <c r="Q458" s="406">
        <v>562</v>
      </c>
      <c r="R458" s="406">
        <v>545</v>
      </c>
      <c r="S458" s="406">
        <v>650</v>
      </c>
      <c r="T458" s="406">
        <v>739</v>
      </c>
      <c r="U458" s="406">
        <v>779</v>
      </c>
      <c r="V458" s="406">
        <v>592</v>
      </c>
      <c r="W458" s="406">
        <v>660</v>
      </c>
      <c r="X458" s="406">
        <v>523</v>
      </c>
      <c r="Y458" s="406">
        <v>570</v>
      </c>
      <c r="Z458" s="406">
        <v>678</v>
      </c>
      <c r="AA458" s="406">
        <v>588</v>
      </c>
      <c r="AB458" s="406">
        <v>549</v>
      </c>
      <c r="AC458" s="406">
        <v>611</v>
      </c>
      <c r="AD458" s="406">
        <v>735</v>
      </c>
      <c r="AE458" s="406">
        <v>616</v>
      </c>
      <c r="AF458" s="406">
        <v>616</v>
      </c>
      <c r="AG458" s="406">
        <v>680</v>
      </c>
      <c r="AH458" s="406">
        <v>816</v>
      </c>
      <c r="AI458" s="406">
        <v>528</v>
      </c>
      <c r="AJ458" s="406">
        <v>584</v>
      </c>
      <c r="AK458" s="406">
        <v>642</v>
      </c>
      <c r="AL458" s="406">
        <v>759</v>
      </c>
      <c r="AM458" s="406">
        <v>511</v>
      </c>
      <c r="AN458" s="406">
        <v>550</v>
      </c>
      <c r="AO458" s="406">
        <v>628</v>
      </c>
      <c r="AP458" s="406">
        <v>571</v>
      </c>
      <c r="AQ458" s="406">
        <v>571</v>
      </c>
      <c r="AR458" s="406">
        <v>688</v>
      </c>
      <c r="AS458" s="406">
        <v>639</v>
      </c>
      <c r="AU458" t="s">
        <v>3249</v>
      </c>
    </row>
    <row r="459" spans="4:47" ht="13.5" customHeight="1">
      <c r="D459" s="405" t="s">
        <v>4620</v>
      </c>
      <c r="E459" s="404"/>
      <c r="F459" s="407" t="s">
        <v>4626</v>
      </c>
      <c r="G459" s="272">
        <v>9</v>
      </c>
      <c r="H459" s="406">
        <v>870</v>
      </c>
      <c r="I459" s="406">
        <v>848</v>
      </c>
      <c r="J459" s="406">
        <v>984</v>
      </c>
      <c r="K459" s="406">
        <v>890</v>
      </c>
      <c r="L459" s="406">
        <v>870</v>
      </c>
      <c r="M459" s="406">
        <v>1023</v>
      </c>
      <c r="N459" s="406">
        <v>936</v>
      </c>
      <c r="O459" s="406">
        <v>863</v>
      </c>
      <c r="P459" s="406">
        <v>889</v>
      </c>
      <c r="Q459" s="406">
        <v>1006</v>
      </c>
      <c r="R459" s="406">
        <v>945</v>
      </c>
      <c r="S459" s="406">
        <v>1086</v>
      </c>
      <c r="T459" s="406">
        <v>1183</v>
      </c>
      <c r="U459" s="406">
        <v>1319</v>
      </c>
      <c r="V459" s="406">
        <v>1052</v>
      </c>
      <c r="W459" s="406">
        <v>1182</v>
      </c>
      <c r="X459" s="406">
        <v>919</v>
      </c>
      <c r="Y459" s="406">
        <v>970</v>
      </c>
      <c r="Z459" s="406">
        <v>1136</v>
      </c>
      <c r="AA459" s="406">
        <v>1008</v>
      </c>
      <c r="AB459" s="406">
        <v>955</v>
      </c>
      <c r="AC459" s="406">
        <v>1021</v>
      </c>
      <c r="AD459" s="406">
        <v>1199</v>
      </c>
      <c r="AE459" s="406">
        <v>1045</v>
      </c>
      <c r="AF459" s="406">
        <v>1012</v>
      </c>
      <c r="AG459" s="406">
        <v>1079</v>
      </c>
      <c r="AH459" s="406">
        <v>1268</v>
      </c>
      <c r="AI459" s="406">
        <v>925</v>
      </c>
      <c r="AJ459" s="406">
        <v>963</v>
      </c>
      <c r="AK459" s="406">
        <v>1029</v>
      </c>
      <c r="AL459" s="406">
        <v>1209</v>
      </c>
      <c r="AM459" s="406">
        <v>885</v>
      </c>
      <c r="AN459" s="406">
        <v>920</v>
      </c>
      <c r="AO459" s="406">
        <v>1054</v>
      </c>
      <c r="AP459" s="406">
        <v>985</v>
      </c>
      <c r="AQ459" s="406">
        <v>1021</v>
      </c>
      <c r="AR459" s="406">
        <v>1140</v>
      </c>
      <c r="AS459" s="406">
        <v>1058</v>
      </c>
      <c r="AU459" t="s">
        <v>4620</v>
      </c>
    </row>
    <row r="460" spans="4:47" ht="13.5" customHeight="1">
      <c r="D460" s="405" t="s">
        <v>760</v>
      </c>
      <c r="E460" s="404"/>
      <c r="F460" s="407" t="s">
        <v>1166</v>
      </c>
      <c r="G460" s="272">
        <v>9</v>
      </c>
      <c r="H460" s="406">
        <v>712</v>
      </c>
      <c r="I460" s="406">
        <v>704</v>
      </c>
      <c r="J460" s="406">
        <v>811</v>
      </c>
      <c r="K460" s="406">
        <v>732</v>
      </c>
      <c r="L460" s="406">
        <v>714</v>
      </c>
      <c r="M460" s="406">
        <v>850</v>
      </c>
      <c r="N460" s="406">
        <v>765</v>
      </c>
      <c r="O460" s="406">
        <v>708</v>
      </c>
      <c r="P460" s="406">
        <v>732</v>
      </c>
      <c r="Q460" s="406">
        <v>835</v>
      </c>
      <c r="R460" s="406">
        <v>796</v>
      </c>
      <c r="S460" s="406">
        <v>972</v>
      </c>
      <c r="T460" s="406">
        <v>1067</v>
      </c>
      <c r="U460" s="406">
        <v>1179</v>
      </c>
      <c r="V460" s="406">
        <v>932</v>
      </c>
      <c r="W460" s="406">
        <v>1046</v>
      </c>
      <c r="X460" s="406">
        <v>759</v>
      </c>
      <c r="Y460" s="406">
        <v>811</v>
      </c>
      <c r="Z460" s="406">
        <v>961</v>
      </c>
      <c r="AA460" s="406">
        <v>850</v>
      </c>
      <c r="AB460" s="406">
        <v>785</v>
      </c>
      <c r="AC460" s="406">
        <v>852</v>
      </c>
      <c r="AD460" s="406">
        <v>1018</v>
      </c>
      <c r="AE460" s="406">
        <v>878</v>
      </c>
      <c r="AF460" s="406">
        <v>852</v>
      </c>
      <c r="AG460" s="406">
        <v>920</v>
      </c>
      <c r="AH460" s="406">
        <v>1099</v>
      </c>
      <c r="AI460" s="406">
        <v>769</v>
      </c>
      <c r="AJ460" s="406">
        <v>833</v>
      </c>
      <c r="AK460" s="406">
        <v>896</v>
      </c>
      <c r="AL460" s="406">
        <v>1058</v>
      </c>
      <c r="AM460" s="406">
        <v>759</v>
      </c>
      <c r="AN460" s="406">
        <v>799</v>
      </c>
      <c r="AO460" s="406">
        <v>914</v>
      </c>
      <c r="AP460" s="406">
        <v>849</v>
      </c>
      <c r="AQ460" s="406">
        <v>849</v>
      </c>
      <c r="AR460" s="406">
        <v>966</v>
      </c>
      <c r="AS460" s="406">
        <v>913</v>
      </c>
      <c r="AU460" t="s">
        <v>760</v>
      </c>
    </row>
    <row r="461" spans="4:47" ht="13.5" customHeight="1">
      <c r="D461" s="405" t="s">
        <v>4457</v>
      </c>
      <c r="E461" s="404"/>
      <c r="F461" s="407" t="s">
        <v>4469</v>
      </c>
      <c r="G461" s="272">
        <v>9</v>
      </c>
      <c r="H461" s="406">
        <v>1066</v>
      </c>
      <c r="I461" s="406">
        <v>1042</v>
      </c>
      <c r="J461" s="406">
        <v>1207</v>
      </c>
      <c r="K461" s="406">
        <v>1086</v>
      </c>
      <c r="L461" s="406">
        <v>1064</v>
      </c>
      <c r="M461" s="406">
        <v>1246</v>
      </c>
      <c r="N461" s="406">
        <v>1142</v>
      </c>
      <c r="O461" s="406">
        <v>1054</v>
      </c>
      <c r="P461" s="406">
        <v>1083</v>
      </c>
      <c r="Q461" s="406">
        <v>1229</v>
      </c>
      <c r="R461" s="406">
        <v>1150</v>
      </c>
      <c r="S461" s="406">
        <v>1560</v>
      </c>
      <c r="T461" s="406">
        <v>1667</v>
      </c>
      <c r="U461" s="406">
        <v>1908</v>
      </c>
      <c r="V461" s="406">
        <v>1551</v>
      </c>
      <c r="W461" s="406">
        <v>1751</v>
      </c>
      <c r="X461" s="406">
        <v>1108</v>
      </c>
      <c r="Y461" s="406">
        <v>1168</v>
      </c>
      <c r="Z461" s="406">
        <v>1369</v>
      </c>
      <c r="AA461" s="406">
        <v>1223</v>
      </c>
      <c r="AB461" s="406">
        <v>1145</v>
      </c>
      <c r="AC461" s="406">
        <v>1219</v>
      </c>
      <c r="AD461" s="406">
        <v>1432</v>
      </c>
      <c r="AE461" s="406">
        <v>1260</v>
      </c>
      <c r="AF461" s="406">
        <v>1202</v>
      </c>
      <c r="AG461" s="406">
        <v>1277</v>
      </c>
      <c r="AH461" s="406">
        <v>1501</v>
      </c>
      <c r="AI461" s="406">
        <v>1122</v>
      </c>
      <c r="AJ461" s="406">
        <v>1153</v>
      </c>
      <c r="AK461" s="406">
        <v>1227</v>
      </c>
      <c r="AL461" s="406">
        <v>1442</v>
      </c>
      <c r="AM461" s="406">
        <v>1075</v>
      </c>
      <c r="AN461" s="406">
        <v>1114</v>
      </c>
      <c r="AO461" s="406">
        <v>1276</v>
      </c>
      <c r="AP461" s="406">
        <v>1202</v>
      </c>
      <c r="AQ461" s="406">
        <v>1202</v>
      </c>
      <c r="AR461" s="406">
        <v>1319</v>
      </c>
      <c r="AS461" s="406">
        <v>1275</v>
      </c>
      <c r="AU461" t="s">
        <v>4457</v>
      </c>
    </row>
    <row r="462" spans="4:47" ht="13.5" customHeight="1">
      <c r="D462" s="405" t="s">
        <v>4</v>
      </c>
      <c r="E462" s="405"/>
      <c r="F462" s="407" t="s">
        <v>774</v>
      </c>
      <c r="G462" s="272">
        <v>12</v>
      </c>
      <c r="H462" s="406">
        <v>542</v>
      </c>
      <c r="I462" s="406">
        <v>544</v>
      </c>
      <c r="J462" s="406">
        <v>630</v>
      </c>
      <c r="K462" s="406">
        <v>581</v>
      </c>
      <c r="L462" s="406">
        <v>568</v>
      </c>
      <c r="M462" s="406">
        <v>684</v>
      </c>
      <c r="N462" s="406">
        <v>611</v>
      </c>
      <c r="O462" s="406">
        <v>544</v>
      </c>
      <c r="P462" s="406">
        <v>577</v>
      </c>
      <c r="Q462" s="406">
        <v>660</v>
      </c>
      <c r="R462" s="406">
        <v>644</v>
      </c>
      <c r="S462" s="406">
        <v>794</v>
      </c>
      <c r="T462" s="406">
        <v>904</v>
      </c>
      <c r="U462" s="406">
        <v>966</v>
      </c>
      <c r="V462" s="406">
        <v>702</v>
      </c>
      <c r="W462" s="406">
        <v>782</v>
      </c>
      <c r="X462" s="406">
        <v>622</v>
      </c>
      <c r="Y462" s="406">
        <v>683</v>
      </c>
      <c r="Z462" s="406">
        <v>813</v>
      </c>
      <c r="AA462" s="406">
        <v>700</v>
      </c>
      <c r="AB462" s="406">
        <v>653</v>
      </c>
      <c r="AC462" s="406">
        <v>735</v>
      </c>
      <c r="AD462" s="406">
        <v>886</v>
      </c>
      <c r="AE462" s="406">
        <v>734</v>
      </c>
      <c r="AF462" s="406">
        <v>756</v>
      </c>
      <c r="AG462" s="406">
        <v>839</v>
      </c>
      <c r="AH462" s="406">
        <v>1009</v>
      </c>
      <c r="AI462" s="406">
        <v>632</v>
      </c>
      <c r="AJ462" s="406">
        <v>705</v>
      </c>
      <c r="AK462" s="406">
        <v>782</v>
      </c>
      <c r="AL462" s="406">
        <v>924</v>
      </c>
      <c r="AM462" s="406">
        <v>606</v>
      </c>
      <c r="AN462" s="406">
        <v>658</v>
      </c>
      <c r="AO462" s="406">
        <v>751</v>
      </c>
      <c r="AP462" s="406">
        <v>644</v>
      </c>
      <c r="AQ462" s="406">
        <v>644</v>
      </c>
      <c r="AR462" s="406">
        <v>790</v>
      </c>
      <c r="AS462" s="406">
        <v>760</v>
      </c>
      <c r="AU462" t="s">
        <v>4</v>
      </c>
    </row>
    <row r="463" spans="4:47" ht="13.5" customHeight="1">
      <c r="D463" s="405" t="s">
        <v>5</v>
      </c>
      <c r="E463" s="405"/>
      <c r="F463" s="407" t="s">
        <v>775</v>
      </c>
      <c r="G463" s="272">
        <v>13.5</v>
      </c>
      <c r="H463" s="406">
        <v>567</v>
      </c>
      <c r="I463" s="406">
        <v>569</v>
      </c>
      <c r="J463" s="406">
        <v>660</v>
      </c>
      <c r="K463" s="406">
        <v>606</v>
      </c>
      <c r="L463" s="406">
        <v>593</v>
      </c>
      <c r="M463" s="406">
        <v>720</v>
      </c>
      <c r="N463" s="406">
        <v>639</v>
      </c>
      <c r="O463" s="406">
        <v>571</v>
      </c>
      <c r="P463" s="406">
        <v>609</v>
      </c>
      <c r="Q463" s="406">
        <v>695</v>
      </c>
      <c r="R463" s="406">
        <v>680</v>
      </c>
      <c r="S463" s="406">
        <v>825</v>
      </c>
      <c r="T463" s="406">
        <v>946</v>
      </c>
      <c r="U463" s="406">
        <v>1010</v>
      </c>
      <c r="V463" s="406">
        <v>737</v>
      </c>
      <c r="W463" s="406">
        <v>821</v>
      </c>
      <c r="X463" s="406">
        <v>644</v>
      </c>
      <c r="Y463" s="406">
        <v>712</v>
      </c>
      <c r="Z463" s="406">
        <v>849</v>
      </c>
      <c r="AA463" s="406">
        <v>726</v>
      </c>
      <c r="AB463" s="406">
        <v>681</v>
      </c>
      <c r="AC463" s="406">
        <v>772</v>
      </c>
      <c r="AD463" s="406">
        <v>933</v>
      </c>
      <c r="AE463" s="406">
        <v>766</v>
      </c>
      <c r="AF463" s="406">
        <v>784</v>
      </c>
      <c r="AG463" s="406">
        <v>877</v>
      </c>
      <c r="AH463" s="406">
        <v>1056</v>
      </c>
      <c r="AI463" s="406">
        <v>653</v>
      </c>
      <c r="AJ463" s="406">
        <v>737</v>
      </c>
      <c r="AK463" s="406">
        <v>823</v>
      </c>
      <c r="AL463" s="406">
        <v>973</v>
      </c>
      <c r="AM463" s="406">
        <v>632</v>
      </c>
      <c r="AN463" s="406">
        <v>690</v>
      </c>
      <c r="AO463" s="406">
        <v>788</v>
      </c>
      <c r="AP463" s="406">
        <v>680</v>
      </c>
      <c r="AQ463" s="406">
        <v>680</v>
      </c>
      <c r="AR463" s="406">
        <v>843</v>
      </c>
      <c r="AS463" s="406">
        <v>794</v>
      </c>
      <c r="AU463" t="s">
        <v>5</v>
      </c>
    </row>
    <row r="464" spans="4:47" ht="13.5" customHeight="1">
      <c r="D464" s="405" t="s">
        <v>6</v>
      </c>
      <c r="E464" s="405"/>
      <c r="F464" s="407" t="s">
        <v>776</v>
      </c>
      <c r="G464" s="272">
        <v>15</v>
      </c>
      <c r="H464" s="406">
        <v>597</v>
      </c>
      <c r="I464" s="406">
        <v>601</v>
      </c>
      <c r="J464" s="406">
        <v>695</v>
      </c>
      <c r="K464" s="406">
        <v>637</v>
      </c>
      <c r="L464" s="406">
        <v>623</v>
      </c>
      <c r="M464" s="406">
        <v>762</v>
      </c>
      <c r="N464" s="406">
        <v>673</v>
      </c>
      <c r="O464" s="406">
        <v>602</v>
      </c>
      <c r="P464" s="406">
        <v>647</v>
      </c>
      <c r="Q464" s="406">
        <v>735</v>
      </c>
      <c r="R464" s="406">
        <v>722</v>
      </c>
      <c r="S464" s="406">
        <v>865</v>
      </c>
      <c r="T464" s="406">
        <v>998</v>
      </c>
      <c r="U464" s="406">
        <v>1065</v>
      </c>
      <c r="V464" s="406">
        <v>782</v>
      </c>
      <c r="W464" s="406">
        <v>870</v>
      </c>
      <c r="X464" s="406">
        <v>672</v>
      </c>
      <c r="Y464" s="406">
        <v>747</v>
      </c>
      <c r="Z464" s="406">
        <v>891</v>
      </c>
      <c r="AA464" s="406">
        <v>758</v>
      </c>
      <c r="AB464" s="406">
        <v>714</v>
      </c>
      <c r="AC464" s="406">
        <v>815</v>
      </c>
      <c r="AD464" s="406">
        <v>986</v>
      </c>
      <c r="AE464" s="406">
        <v>804</v>
      </c>
      <c r="AF464" s="406">
        <v>817</v>
      </c>
      <c r="AG464" s="406">
        <v>919</v>
      </c>
      <c r="AH464" s="406">
        <v>1109</v>
      </c>
      <c r="AI464" s="406">
        <v>680</v>
      </c>
      <c r="AJ464" s="406">
        <v>775</v>
      </c>
      <c r="AK464" s="406">
        <v>871</v>
      </c>
      <c r="AL464" s="406">
        <v>1028</v>
      </c>
      <c r="AM464" s="406">
        <v>664</v>
      </c>
      <c r="AN464" s="406">
        <v>729</v>
      </c>
      <c r="AO464" s="406">
        <v>832</v>
      </c>
      <c r="AP464" s="406">
        <v>725</v>
      </c>
      <c r="AQ464" s="406">
        <v>725</v>
      </c>
      <c r="AR464" s="406">
        <v>907</v>
      </c>
      <c r="AS464" s="406">
        <v>837</v>
      </c>
      <c r="AU464" t="s">
        <v>6</v>
      </c>
    </row>
    <row r="465" spans="4:47" ht="13.5" customHeight="1">
      <c r="D465" s="405" t="s">
        <v>7</v>
      </c>
      <c r="E465" s="405"/>
      <c r="F465" s="407" t="s">
        <v>777</v>
      </c>
      <c r="G465" s="272">
        <v>16.5</v>
      </c>
      <c r="H465" s="406">
        <v>643</v>
      </c>
      <c r="I465" s="406">
        <v>647</v>
      </c>
      <c r="J465" s="406">
        <v>743</v>
      </c>
      <c r="K465" s="406">
        <v>683</v>
      </c>
      <c r="L465" s="406">
        <v>668</v>
      </c>
      <c r="M465" s="406">
        <v>817</v>
      </c>
      <c r="N465" s="406">
        <v>742</v>
      </c>
      <c r="O465" s="406">
        <v>649</v>
      </c>
      <c r="P465" s="406">
        <v>700</v>
      </c>
      <c r="Q465" s="406">
        <v>788</v>
      </c>
      <c r="R465" s="406">
        <v>780</v>
      </c>
      <c r="S465" s="406">
        <v>917</v>
      </c>
      <c r="T465" s="406">
        <v>1062</v>
      </c>
      <c r="U465" s="406">
        <v>1134</v>
      </c>
      <c r="V465" s="406">
        <v>837</v>
      </c>
      <c r="W465" s="406">
        <v>933</v>
      </c>
      <c r="X465" s="406">
        <v>716</v>
      </c>
      <c r="Y465" s="406">
        <v>797</v>
      </c>
      <c r="Z465" s="406">
        <v>951</v>
      </c>
      <c r="AA465" s="406">
        <v>807</v>
      </c>
      <c r="AB465" s="406">
        <v>763</v>
      </c>
      <c r="AC465" s="406">
        <v>873</v>
      </c>
      <c r="AD465" s="406">
        <v>1057</v>
      </c>
      <c r="AE465" s="406">
        <v>859</v>
      </c>
      <c r="AF465" s="406">
        <v>866</v>
      </c>
      <c r="AG465" s="406">
        <v>978</v>
      </c>
      <c r="AH465" s="406">
        <v>1180</v>
      </c>
      <c r="AI465" s="406">
        <v>722</v>
      </c>
      <c r="AJ465" s="406">
        <v>827</v>
      </c>
      <c r="AK465" s="406">
        <v>933</v>
      </c>
      <c r="AL465" s="406">
        <v>1101</v>
      </c>
      <c r="AM465" s="406">
        <v>711</v>
      </c>
      <c r="AN465" s="406">
        <v>783</v>
      </c>
      <c r="AO465" s="406">
        <v>893</v>
      </c>
      <c r="AP465" s="406">
        <v>787</v>
      </c>
      <c r="AQ465" s="406">
        <v>787</v>
      </c>
      <c r="AR465" s="406">
        <v>987</v>
      </c>
      <c r="AS465" s="406">
        <v>897</v>
      </c>
      <c r="AU465" t="s">
        <v>7</v>
      </c>
    </row>
    <row r="466" spans="4:47" ht="13.5" customHeight="1">
      <c r="D466" s="405" t="s">
        <v>8</v>
      </c>
      <c r="E466" s="405"/>
      <c r="F466" s="407" t="s">
        <v>778</v>
      </c>
      <c r="G466" s="272">
        <v>18</v>
      </c>
      <c r="H466" s="406">
        <v>668</v>
      </c>
      <c r="I466" s="406">
        <v>673</v>
      </c>
      <c r="J466" s="406">
        <v>779</v>
      </c>
      <c r="K466" s="406">
        <v>709</v>
      </c>
      <c r="L466" s="406">
        <v>693</v>
      </c>
      <c r="M466" s="406">
        <v>859</v>
      </c>
      <c r="N466" s="406">
        <v>752</v>
      </c>
      <c r="O466" s="406">
        <v>676</v>
      </c>
      <c r="P466" s="406">
        <v>733</v>
      </c>
      <c r="Q466" s="406">
        <v>829</v>
      </c>
      <c r="R466" s="406">
        <v>817</v>
      </c>
      <c r="S466" s="406">
        <v>950</v>
      </c>
      <c r="T466" s="406">
        <v>1107</v>
      </c>
      <c r="U466" s="406">
        <v>1181</v>
      </c>
      <c r="V466" s="406">
        <v>875</v>
      </c>
      <c r="W466" s="406">
        <v>975</v>
      </c>
      <c r="X466" s="406">
        <v>738</v>
      </c>
      <c r="Y466" s="406">
        <v>826</v>
      </c>
      <c r="Z466" s="406">
        <v>987</v>
      </c>
      <c r="AA466" s="406">
        <v>834</v>
      </c>
      <c r="AB466" s="406">
        <v>791</v>
      </c>
      <c r="AC466" s="406">
        <v>911</v>
      </c>
      <c r="AD466" s="406">
        <v>1104</v>
      </c>
      <c r="AE466" s="406">
        <v>892</v>
      </c>
      <c r="AF466" s="406">
        <v>894</v>
      </c>
      <c r="AG466" s="406">
        <v>1015</v>
      </c>
      <c r="AH466" s="406">
        <v>1228</v>
      </c>
      <c r="AI466" s="406">
        <v>744</v>
      </c>
      <c r="AJ466" s="406">
        <v>860</v>
      </c>
      <c r="AK466" s="406">
        <v>974</v>
      </c>
      <c r="AL466" s="406">
        <v>1150</v>
      </c>
      <c r="AM466" s="406">
        <v>738</v>
      </c>
      <c r="AN466" s="406">
        <v>816</v>
      </c>
      <c r="AO466" s="406">
        <v>931</v>
      </c>
      <c r="AP466" s="406">
        <v>826</v>
      </c>
      <c r="AQ466" s="406">
        <v>826</v>
      </c>
      <c r="AR466" s="406">
        <v>1044</v>
      </c>
      <c r="AS466" s="406">
        <v>934</v>
      </c>
      <c r="AU466" t="s">
        <v>8</v>
      </c>
    </row>
    <row r="467" spans="4:47" ht="13.5" customHeight="1">
      <c r="D467" s="405" t="s">
        <v>1979</v>
      </c>
      <c r="E467" s="405"/>
      <c r="F467" s="407" t="s">
        <v>1996</v>
      </c>
      <c r="G467" s="272">
        <v>19.5</v>
      </c>
      <c r="H467" s="406">
        <v>724</v>
      </c>
      <c r="I467" s="406">
        <v>719</v>
      </c>
      <c r="J467" s="406">
        <v>840</v>
      </c>
      <c r="K467" s="406">
        <v>756</v>
      </c>
      <c r="L467" s="406">
        <v>749</v>
      </c>
      <c r="M467" s="406">
        <v>881</v>
      </c>
      <c r="N467" s="406">
        <v>866</v>
      </c>
      <c r="O467" s="406">
        <v>738</v>
      </c>
      <c r="P467" s="406">
        <v>797</v>
      </c>
      <c r="Q467" s="406">
        <v>870</v>
      </c>
      <c r="R467" s="406">
        <v>868</v>
      </c>
      <c r="S467" s="406">
        <v>985</v>
      </c>
      <c r="T467" s="406">
        <v>1159</v>
      </c>
      <c r="U467" s="406">
        <v>1236</v>
      </c>
      <c r="V467" s="406">
        <v>924</v>
      </c>
      <c r="W467" s="406">
        <v>1024</v>
      </c>
      <c r="X467" s="406">
        <v>795</v>
      </c>
      <c r="Y467" s="406">
        <v>899</v>
      </c>
      <c r="Z467" s="406">
        <v>1073</v>
      </c>
      <c r="AA467" s="406">
        <v>899</v>
      </c>
      <c r="AB467" s="406">
        <v>849</v>
      </c>
      <c r="AC467" s="406">
        <v>980</v>
      </c>
      <c r="AD467" s="406">
        <v>1177</v>
      </c>
      <c r="AE467" s="406">
        <v>949</v>
      </c>
      <c r="AF467" s="406">
        <v>950</v>
      </c>
      <c r="AG467" s="406">
        <v>1083</v>
      </c>
      <c r="AH467" s="406">
        <v>1299</v>
      </c>
      <c r="AI467" s="406">
        <v>792</v>
      </c>
      <c r="AJ467" s="406">
        <v>897</v>
      </c>
      <c r="AK467" s="406">
        <v>1022</v>
      </c>
      <c r="AL467" s="406">
        <v>1204</v>
      </c>
      <c r="AM467" s="406">
        <v>769</v>
      </c>
      <c r="AN467" s="406">
        <v>855</v>
      </c>
      <c r="AO467" s="406">
        <v>974</v>
      </c>
      <c r="AP467" s="406">
        <v>866</v>
      </c>
      <c r="AQ467" s="406">
        <v>866</v>
      </c>
      <c r="AR467" s="406">
        <v>1103</v>
      </c>
      <c r="AS467" s="406">
        <v>978</v>
      </c>
      <c r="AU467" t="s">
        <v>1979</v>
      </c>
    </row>
    <row r="468" spans="4:47" ht="13.5" customHeight="1">
      <c r="D468" s="405" t="s">
        <v>2373</v>
      </c>
      <c r="E468" s="405" t="s">
        <v>5597</v>
      </c>
      <c r="F468" s="407" t="s">
        <v>2377</v>
      </c>
      <c r="G468" s="272">
        <v>10.5</v>
      </c>
      <c r="H468" s="406">
        <v>360</v>
      </c>
      <c r="I468" s="406">
        <v>371</v>
      </c>
      <c r="J468" s="406">
        <v>420</v>
      </c>
      <c r="K468" s="406">
        <v>384</v>
      </c>
      <c r="L468" s="406">
        <v>382</v>
      </c>
      <c r="M468" s="406">
        <v>477</v>
      </c>
      <c r="N468" s="406">
        <v>410</v>
      </c>
      <c r="O468" s="406">
        <v>369</v>
      </c>
      <c r="P468" s="406">
        <v>466</v>
      </c>
      <c r="Q468" s="406">
        <v>465</v>
      </c>
      <c r="R468" s="406">
        <v>432</v>
      </c>
      <c r="S468" s="406">
        <v>462</v>
      </c>
      <c r="T468" s="406">
        <v>551</v>
      </c>
      <c r="U468" s="406">
        <v>612</v>
      </c>
      <c r="V468" s="406">
        <v>473</v>
      </c>
      <c r="W468" s="406">
        <v>525</v>
      </c>
      <c r="X468" s="406">
        <v>383</v>
      </c>
      <c r="Y468" s="406">
        <v>434</v>
      </c>
      <c r="Z468" s="406">
        <v>518</v>
      </c>
      <c r="AA468" s="406">
        <v>433</v>
      </c>
      <c r="AB468" s="406">
        <v>415</v>
      </c>
      <c r="AC468" s="406">
        <v>484</v>
      </c>
      <c r="AD468" s="406">
        <v>587</v>
      </c>
      <c r="AE468" s="406">
        <v>468</v>
      </c>
      <c r="AF468" s="406">
        <v>450</v>
      </c>
      <c r="AG468" s="406">
        <v>521</v>
      </c>
      <c r="AH468" s="406">
        <v>630</v>
      </c>
      <c r="AI468" s="406">
        <v>387</v>
      </c>
      <c r="AJ468" s="406">
        <v>444</v>
      </c>
      <c r="AK468" s="406">
        <v>512</v>
      </c>
      <c r="AL468" s="406">
        <v>601</v>
      </c>
      <c r="AM468" s="406">
        <v>381</v>
      </c>
      <c r="AN468" s="406">
        <v>424</v>
      </c>
      <c r="AO468" s="406">
        <v>482</v>
      </c>
      <c r="AP468" s="406">
        <v>490</v>
      </c>
      <c r="AQ468" s="406">
        <v>490</v>
      </c>
      <c r="AR468" s="406">
        <v>617</v>
      </c>
      <c r="AS468" s="406">
        <v>537</v>
      </c>
      <c r="AU468" t="s">
        <v>2373</v>
      </c>
    </row>
    <row r="469" spans="4:47" ht="13.5" customHeight="1">
      <c r="D469" s="405" t="s">
        <v>3251</v>
      </c>
      <c r="E469" s="405" t="s">
        <v>5597</v>
      </c>
      <c r="F469" s="407" t="s">
        <v>2377</v>
      </c>
      <c r="G469" s="272">
        <v>10.5</v>
      </c>
      <c r="H469" s="406">
        <v>360</v>
      </c>
      <c r="I469" s="406">
        <v>371</v>
      </c>
      <c r="J469" s="406">
        <v>420</v>
      </c>
      <c r="K469" s="406">
        <v>384</v>
      </c>
      <c r="L469" s="406">
        <v>382</v>
      </c>
      <c r="M469" s="406">
        <v>477</v>
      </c>
      <c r="N469" s="406">
        <v>410</v>
      </c>
      <c r="O469" s="406">
        <v>369</v>
      </c>
      <c r="P469" s="406">
        <v>466</v>
      </c>
      <c r="Q469" s="406">
        <v>465</v>
      </c>
      <c r="R469" s="406">
        <v>432</v>
      </c>
      <c r="S469" s="406">
        <v>462</v>
      </c>
      <c r="T469" s="406">
        <v>551</v>
      </c>
      <c r="U469" s="406">
        <v>612</v>
      </c>
      <c r="V469" s="406">
        <v>473</v>
      </c>
      <c r="W469" s="406">
        <v>525</v>
      </c>
      <c r="X469" s="406">
        <v>383</v>
      </c>
      <c r="Y469" s="406">
        <v>434</v>
      </c>
      <c r="Z469" s="406">
        <v>518</v>
      </c>
      <c r="AA469" s="406">
        <v>433</v>
      </c>
      <c r="AB469" s="406">
        <v>415</v>
      </c>
      <c r="AC469" s="406">
        <v>484</v>
      </c>
      <c r="AD469" s="406">
        <v>587</v>
      </c>
      <c r="AE469" s="406">
        <v>468</v>
      </c>
      <c r="AF469" s="406">
        <v>450</v>
      </c>
      <c r="AG469" s="406">
        <v>521</v>
      </c>
      <c r="AH469" s="406">
        <v>630</v>
      </c>
      <c r="AI469" s="406">
        <v>387</v>
      </c>
      <c r="AJ469" s="406">
        <v>444</v>
      </c>
      <c r="AK469" s="406">
        <v>512</v>
      </c>
      <c r="AL469" s="406">
        <v>601</v>
      </c>
      <c r="AM469" s="406">
        <v>381</v>
      </c>
      <c r="AN469" s="406">
        <v>424</v>
      </c>
      <c r="AO469" s="406">
        <v>482</v>
      </c>
      <c r="AP469" s="406">
        <v>490</v>
      </c>
      <c r="AQ469" s="406">
        <v>490</v>
      </c>
      <c r="AR469" s="406">
        <v>617</v>
      </c>
      <c r="AS469" s="406">
        <v>537</v>
      </c>
      <c r="AU469" t="s">
        <v>3251</v>
      </c>
    </row>
    <row r="470" spans="4:47" ht="13.5" customHeight="1">
      <c r="D470" s="405" t="s">
        <v>9</v>
      </c>
      <c r="E470" s="405" t="s">
        <v>5597</v>
      </c>
      <c r="F470" s="407" t="s">
        <v>1008</v>
      </c>
      <c r="G470" s="272">
        <v>10.5</v>
      </c>
      <c r="H470" s="406">
        <v>491</v>
      </c>
      <c r="I470" s="406">
        <v>492</v>
      </c>
      <c r="J470" s="406">
        <v>568</v>
      </c>
      <c r="K470" s="406">
        <v>512</v>
      </c>
      <c r="L470" s="406">
        <v>501</v>
      </c>
      <c r="M470" s="406">
        <v>613</v>
      </c>
      <c r="N470" s="406">
        <v>541</v>
      </c>
      <c r="O470" s="406">
        <v>494</v>
      </c>
      <c r="P470" s="406">
        <v>526</v>
      </c>
      <c r="Q470" s="406">
        <v>597</v>
      </c>
      <c r="R470" s="406">
        <v>581</v>
      </c>
      <c r="S470" s="406">
        <v>680</v>
      </c>
      <c r="T470" s="406">
        <v>779</v>
      </c>
      <c r="U470" s="406">
        <v>820</v>
      </c>
      <c r="V470" s="406">
        <v>625</v>
      </c>
      <c r="W470" s="406">
        <v>696</v>
      </c>
      <c r="X470" s="406">
        <v>546</v>
      </c>
      <c r="Y470" s="406">
        <v>599</v>
      </c>
      <c r="Z470" s="406">
        <v>714</v>
      </c>
      <c r="AA470" s="406">
        <v>614</v>
      </c>
      <c r="AB470" s="406">
        <v>577</v>
      </c>
      <c r="AC470" s="406">
        <v>649</v>
      </c>
      <c r="AD470" s="406">
        <v>782</v>
      </c>
      <c r="AE470" s="406">
        <v>649</v>
      </c>
      <c r="AF470" s="406">
        <v>644</v>
      </c>
      <c r="AG470" s="406">
        <v>717</v>
      </c>
      <c r="AH470" s="406">
        <v>863</v>
      </c>
      <c r="AI470" s="406">
        <v>550</v>
      </c>
      <c r="AJ470" s="406">
        <v>616</v>
      </c>
      <c r="AK470" s="406">
        <v>683</v>
      </c>
      <c r="AL470" s="406">
        <v>808</v>
      </c>
      <c r="AM470" s="406">
        <v>538</v>
      </c>
      <c r="AN470" s="406">
        <v>583</v>
      </c>
      <c r="AO470" s="406">
        <v>666</v>
      </c>
      <c r="AP470" s="406">
        <v>605</v>
      </c>
      <c r="AQ470" s="406">
        <v>605</v>
      </c>
      <c r="AR470" s="406">
        <v>737</v>
      </c>
      <c r="AS470" s="406">
        <v>672</v>
      </c>
      <c r="AU470" t="s">
        <v>9</v>
      </c>
    </row>
    <row r="471" spans="4:47" ht="13.5" customHeight="1">
      <c r="D471" s="405" t="s">
        <v>3252</v>
      </c>
      <c r="E471" s="405" t="s">
        <v>5597</v>
      </c>
      <c r="F471" s="407" t="s">
        <v>1008</v>
      </c>
      <c r="G471" s="272">
        <v>10.5</v>
      </c>
      <c r="H471" s="406">
        <v>491</v>
      </c>
      <c r="I471" s="406">
        <v>492</v>
      </c>
      <c r="J471" s="406">
        <v>568</v>
      </c>
      <c r="K471" s="406">
        <v>512</v>
      </c>
      <c r="L471" s="406">
        <v>501</v>
      </c>
      <c r="M471" s="406">
        <v>613</v>
      </c>
      <c r="N471" s="406">
        <v>541</v>
      </c>
      <c r="O471" s="406">
        <v>494</v>
      </c>
      <c r="P471" s="406">
        <v>526</v>
      </c>
      <c r="Q471" s="406">
        <v>597</v>
      </c>
      <c r="R471" s="406">
        <v>581</v>
      </c>
      <c r="S471" s="406">
        <v>680</v>
      </c>
      <c r="T471" s="406">
        <v>779</v>
      </c>
      <c r="U471" s="406">
        <v>820</v>
      </c>
      <c r="V471" s="406">
        <v>625</v>
      </c>
      <c r="W471" s="406">
        <v>696</v>
      </c>
      <c r="X471" s="406">
        <v>546</v>
      </c>
      <c r="Y471" s="406">
        <v>599</v>
      </c>
      <c r="Z471" s="406">
        <v>714</v>
      </c>
      <c r="AA471" s="406">
        <v>614</v>
      </c>
      <c r="AB471" s="406">
        <v>577</v>
      </c>
      <c r="AC471" s="406">
        <v>649</v>
      </c>
      <c r="AD471" s="406">
        <v>782</v>
      </c>
      <c r="AE471" s="406">
        <v>649</v>
      </c>
      <c r="AF471" s="406">
        <v>644</v>
      </c>
      <c r="AG471" s="406">
        <v>717</v>
      </c>
      <c r="AH471" s="406">
        <v>863</v>
      </c>
      <c r="AI471" s="406">
        <v>550</v>
      </c>
      <c r="AJ471" s="406">
        <v>616</v>
      </c>
      <c r="AK471" s="406">
        <v>683</v>
      </c>
      <c r="AL471" s="406">
        <v>808</v>
      </c>
      <c r="AM471" s="406">
        <v>538</v>
      </c>
      <c r="AN471" s="406">
        <v>583</v>
      </c>
      <c r="AO471" s="406">
        <v>666</v>
      </c>
      <c r="AP471" s="406">
        <v>605</v>
      </c>
      <c r="AQ471" s="406">
        <v>605</v>
      </c>
      <c r="AR471" s="406">
        <v>737</v>
      </c>
      <c r="AS471" s="406">
        <v>672</v>
      </c>
      <c r="AU471" t="s">
        <v>3252</v>
      </c>
    </row>
    <row r="472" spans="4:47" ht="13.5" customHeight="1">
      <c r="D472" s="405" t="s">
        <v>4621</v>
      </c>
      <c r="E472" s="404"/>
      <c r="F472" s="407" t="s">
        <v>4627</v>
      </c>
      <c r="G472" s="272">
        <v>10.5</v>
      </c>
      <c r="H472" s="406">
        <v>993</v>
      </c>
      <c r="I472" s="406">
        <v>980</v>
      </c>
      <c r="J472" s="406">
        <v>1123</v>
      </c>
      <c r="K472" s="406">
        <v>1013</v>
      </c>
      <c r="L472" s="406">
        <v>990</v>
      </c>
      <c r="M472" s="406">
        <v>1168</v>
      </c>
      <c r="N472" s="406">
        <v>1067</v>
      </c>
      <c r="O472" s="406">
        <v>985</v>
      </c>
      <c r="P472" s="406">
        <v>1017</v>
      </c>
      <c r="Q472" s="406">
        <v>1150</v>
      </c>
      <c r="R472" s="406">
        <v>1080</v>
      </c>
      <c r="S472" s="406">
        <v>1143</v>
      </c>
      <c r="T472" s="406">
        <v>1251</v>
      </c>
      <c r="U472" s="406">
        <v>1395</v>
      </c>
      <c r="V472" s="406">
        <v>1113</v>
      </c>
      <c r="W472" s="406">
        <v>1252</v>
      </c>
      <c r="X472" s="406">
        <v>1038</v>
      </c>
      <c r="Y472" s="406">
        <v>1097</v>
      </c>
      <c r="Z472" s="406">
        <v>1285</v>
      </c>
      <c r="AA472" s="406">
        <v>1140</v>
      </c>
      <c r="AB472" s="406">
        <v>1081</v>
      </c>
      <c r="AC472" s="406">
        <v>1158</v>
      </c>
      <c r="AD472" s="406">
        <v>1360</v>
      </c>
      <c r="AE472" s="406">
        <v>1182</v>
      </c>
      <c r="AF472" s="406">
        <v>1138</v>
      </c>
      <c r="AG472" s="406">
        <v>1216</v>
      </c>
      <c r="AH472" s="406">
        <v>1429</v>
      </c>
      <c r="AI472" s="406">
        <v>1043</v>
      </c>
      <c r="AJ472" s="406">
        <v>1089</v>
      </c>
      <c r="AK472" s="406">
        <v>1166</v>
      </c>
      <c r="AL472" s="406">
        <v>1370</v>
      </c>
      <c r="AM472" s="406">
        <v>1005</v>
      </c>
      <c r="AN472" s="406">
        <v>1047</v>
      </c>
      <c r="AO472" s="406">
        <v>1199</v>
      </c>
      <c r="AP472" s="406">
        <v>1124</v>
      </c>
      <c r="AQ472" s="406">
        <v>1124</v>
      </c>
      <c r="AR472" s="406">
        <v>1256</v>
      </c>
      <c r="AS472" s="406">
        <v>1196</v>
      </c>
      <c r="AU472" t="s">
        <v>4621</v>
      </c>
    </row>
    <row r="473" spans="4:47" ht="13.5" customHeight="1">
      <c r="D473" s="405" t="s">
        <v>761</v>
      </c>
      <c r="E473" s="404"/>
      <c r="F473" s="407" t="s">
        <v>1167</v>
      </c>
      <c r="G473" s="272">
        <v>10.5</v>
      </c>
      <c r="H473" s="406">
        <v>836</v>
      </c>
      <c r="I473" s="406">
        <v>826</v>
      </c>
      <c r="J473" s="406">
        <v>952</v>
      </c>
      <c r="K473" s="406">
        <v>857</v>
      </c>
      <c r="L473" s="406">
        <v>835</v>
      </c>
      <c r="M473" s="406">
        <v>997</v>
      </c>
      <c r="N473" s="406">
        <v>895</v>
      </c>
      <c r="O473" s="406">
        <v>832</v>
      </c>
      <c r="P473" s="406">
        <v>861</v>
      </c>
      <c r="Q473" s="406">
        <v>981</v>
      </c>
      <c r="R473" s="406">
        <v>934</v>
      </c>
      <c r="S473" s="406">
        <v>1011</v>
      </c>
      <c r="T473" s="406">
        <v>1115</v>
      </c>
      <c r="U473" s="406">
        <v>1230</v>
      </c>
      <c r="V473" s="406">
        <v>973</v>
      </c>
      <c r="W473" s="406">
        <v>1092</v>
      </c>
      <c r="X473" s="406">
        <v>878</v>
      </c>
      <c r="Y473" s="406">
        <v>938</v>
      </c>
      <c r="Z473" s="406">
        <v>1113</v>
      </c>
      <c r="AA473" s="406">
        <v>983</v>
      </c>
      <c r="AB473" s="406">
        <v>910</v>
      </c>
      <c r="AC473" s="406">
        <v>988</v>
      </c>
      <c r="AD473" s="406">
        <v>1181</v>
      </c>
      <c r="AE473" s="406">
        <v>1018</v>
      </c>
      <c r="AF473" s="406">
        <v>977</v>
      </c>
      <c r="AG473" s="406">
        <v>1056</v>
      </c>
      <c r="AH473" s="406">
        <v>1262</v>
      </c>
      <c r="AI473" s="406">
        <v>889</v>
      </c>
      <c r="AJ473" s="406">
        <v>947</v>
      </c>
      <c r="AK473" s="406">
        <v>1021</v>
      </c>
      <c r="AL473" s="406">
        <v>1205</v>
      </c>
      <c r="AM473" s="406">
        <v>869</v>
      </c>
      <c r="AN473" s="406">
        <v>914</v>
      </c>
      <c r="AO473" s="406">
        <v>1046</v>
      </c>
      <c r="AP473" s="406">
        <v>976</v>
      </c>
      <c r="AQ473" s="406">
        <v>976</v>
      </c>
      <c r="AR473" s="406">
        <v>1108</v>
      </c>
      <c r="AS473" s="406">
        <v>1038</v>
      </c>
      <c r="AU473" t="s">
        <v>761</v>
      </c>
    </row>
    <row r="474" spans="4:47" ht="13.5" customHeight="1">
      <c r="D474" s="405" t="s">
        <v>4465</v>
      </c>
      <c r="E474" s="404"/>
      <c r="F474" s="407" t="s">
        <v>4470</v>
      </c>
      <c r="G474" s="272">
        <v>10.5</v>
      </c>
      <c r="H474" s="406">
        <v>1206</v>
      </c>
      <c r="I474" s="406">
        <v>1191</v>
      </c>
      <c r="J474" s="406">
        <v>1366</v>
      </c>
      <c r="K474" s="406">
        <v>1227</v>
      </c>
      <c r="L474" s="406">
        <v>1201</v>
      </c>
      <c r="M474" s="406">
        <v>1411</v>
      </c>
      <c r="N474" s="406">
        <v>1291</v>
      </c>
      <c r="O474" s="406">
        <v>1194</v>
      </c>
      <c r="P474" s="406">
        <v>1229</v>
      </c>
      <c r="Q474" s="406">
        <v>1393</v>
      </c>
      <c r="R474" s="406">
        <v>1304</v>
      </c>
      <c r="S474" s="406">
        <v>1526</v>
      </c>
      <c r="T474" s="406">
        <v>1640</v>
      </c>
      <c r="U474" s="406">
        <v>1870</v>
      </c>
      <c r="V474" s="406">
        <v>1517</v>
      </c>
      <c r="W474" s="406">
        <v>1711</v>
      </c>
      <c r="X474" s="406">
        <v>1245</v>
      </c>
      <c r="Y474" s="406">
        <v>1313</v>
      </c>
      <c r="Z474" s="406">
        <v>1539</v>
      </c>
      <c r="AA474" s="406">
        <v>1374</v>
      </c>
      <c r="AB474" s="406">
        <v>1288</v>
      </c>
      <c r="AC474" s="406">
        <v>1373</v>
      </c>
      <c r="AD474" s="406">
        <v>1614</v>
      </c>
      <c r="AE474" s="406">
        <v>1417</v>
      </c>
      <c r="AF474" s="406">
        <v>1345</v>
      </c>
      <c r="AG474" s="406">
        <v>1432</v>
      </c>
      <c r="AH474" s="406">
        <v>1682</v>
      </c>
      <c r="AI474" s="406">
        <v>1259</v>
      </c>
      <c r="AJ474" s="406">
        <v>1296</v>
      </c>
      <c r="AK474" s="406">
        <v>1382</v>
      </c>
      <c r="AL474" s="406">
        <v>1624</v>
      </c>
      <c r="AM474" s="406">
        <v>1212</v>
      </c>
      <c r="AN474" s="406">
        <v>1258</v>
      </c>
      <c r="AO474" s="406">
        <v>1442</v>
      </c>
      <c r="AP474" s="406">
        <v>1361</v>
      </c>
      <c r="AQ474" s="406">
        <v>1361</v>
      </c>
      <c r="AR474" s="406">
        <v>1493</v>
      </c>
      <c r="AS474" s="406">
        <v>1433</v>
      </c>
      <c r="AU474" t="s">
        <v>4465</v>
      </c>
    </row>
    <row r="475" spans="4:47" ht="13.5" customHeight="1">
      <c r="D475" s="405" t="s">
        <v>2383</v>
      </c>
      <c r="E475" s="404"/>
      <c r="F475" s="407" t="s">
        <v>2388</v>
      </c>
      <c r="G475" s="272">
        <v>12</v>
      </c>
      <c r="H475" s="406">
        <v>425</v>
      </c>
      <c r="I475" s="406">
        <v>424</v>
      </c>
      <c r="J475" s="406">
        <v>506</v>
      </c>
      <c r="K475" s="406">
        <v>459</v>
      </c>
      <c r="L475" s="406">
        <v>456</v>
      </c>
      <c r="M475" s="406">
        <v>554</v>
      </c>
      <c r="N475" s="406">
        <v>525</v>
      </c>
      <c r="O475" s="406">
        <v>435</v>
      </c>
      <c r="P475" s="406">
        <v>478</v>
      </c>
      <c r="Q475" s="406">
        <v>527</v>
      </c>
      <c r="R475" s="406">
        <v>510</v>
      </c>
      <c r="S475" s="406">
        <v>586</v>
      </c>
      <c r="T475" s="406">
        <v>690</v>
      </c>
      <c r="U475" s="406">
        <v>773</v>
      </c>
      <c r="V475" s="406">
        <v>563</v>
      </c>
      <c r="W475" s="406">
        <v>627</v>
      </c>
      <c r="X475" s="406">
        <v>471</v>
      </c>
      <c r="Y475" s="406">
        <v>530</v>
      </c>
      <c r="Z475" s="406">
        <v>632</v>
      </c>
      <c r="AA475" s="406">
        <v>533</v>
      </c>
      <c r="AB475" s="406">
        <v>503</v>
      </c>
      <c r="AC475" s="406">
        <v>583</v>
      </c>
      <c r="AD475" s="406">
        <v>706</v>
      </c>
      <c r="AE475" s="406">
        <v>567</v>
      </c>
      <c r="AF475" s="406">
        <v>574</v>
      </c>
      <c r="AG475" s="406">
        <v>655</v>
      </c>
      <c r="AH475" s="406">
        <v>791</v>
      </c>
      <c r="AI475" s="406">
        <v>482</v>
      </c>
      <c r="AJ475" s="406">
        <v>544</v>
      </c>
      <c r="AK475" s="406">
        <v>623</v>
      </c>
      <c r="AL475" s="406">
        <v>732</v>
      </c>
      <c r="AM475" s="406">
        <v>459</v>
      </c>
      <c r="AN475" s="406">
        <v>507</v>
      </c>
      <c r="AO475" s="406">
        <v>578</v>
      </c>
      <c r="AP475" s="406">
        <v>527</v>
      </c>
      <c r="AQ475" s="406">
        <v>527</v>
      </c>
      <c r="AR475" s="406">
        <v>672</v>
      </c>
      <c r="AS475" s="406">
        <v>624</v>
      </c>
      <c r="AU475" t="s">
        <v>2383</v>
      </c>
    </row>
    <row r="476" spans="4:47" ht="13.5" customHeight="1">
      <c r="D476" s="405" t="s">
        <v>2374</v>
      </c>
      <c r="E476" s="405" t="s">
        <v>5597</v>
      </c>
      <c r="F476" s="407" t="s">
        <v>2378</v>
      </c>
      <c r="G476" s="272">
        <v>12</v>
      </c>
      <c r="H476" s="406">
        <v>377</v>
      </c>
      <c r="I476" s="406">
        <v>390</v>
      </c>
      <c r="J476" s="406">
        <v>441</v>
      </c>
      <c r="K476" s="406">
        <v>401</v>
      </c>
      <c r="L476" s="406">
        <v>399</v>
      </c>
      <c r="M476" s="406">
        <v>506</v>
      </c>
      <c r="N476" s="406">
        <v>431</v>
      </c>
      <c r="O476" s="406">
        <v>388</v>
      </c>
      <c r="P476" s="406">
        <v>450</v>
      </c>
      <c r="Q476" s="406">
        <v>494</v>
      </c>
      <c r="R476" s="406">
        <v>459</v>
      </c>
      <c r="S476" s="406">
        <v>485</v>
      </c>
      <c r="T476" s="406">
        <v>588</v>
      </c>
      <c r="U476" s="406">
        <v>648</v>
      </c>
      <c r="V476" s="406">
        <v>503</v>
      </c>
      <c r="W476" s="406">
        <v>558</v>
      </c>
      <c r="X476" s="406">
        <v>400</v>
      </c>
      <c r="Y476" s="406">
        <v>457</v>
      </c>
      <c r="Z476" s="406">
        <v>546</v>
      </c>
      <c r="AA476" s="406">
        <v>453</v>
      </c>
      <c r="AB476" s="406">
        <v>437</v>
      </c>
      <c r="AC476" s="406">
        <v>516</v>
      </c>
      <c r="AD476" s="406">
        <v>627</v>
      </c>
      <c r="AE476" s="406">
        <v>494</v>
      </c>
      <c r="AF476" s="406">
        <v>473</v>
      </c>
      <c r="AG476" s="406">
        <v>552</v>
      </c>
      <c r="AH476" s="406">
        <v>670</v>
      </c>
      <c r="AI476" s="406">
        <v>403</v>
      </c>
      <c r="AJ476" s="406">
        <v>469</v>
      </c>
      <c r="AK476" s="406">
        <v>547</v>
      </c>
      <c r="AL476" s="406">
        <v>642</v>
      </c>
      <c r="AM476" s="406">
        <v>399</v>
      </c>
      <c r="AN476" s="406">
        <v>448</v>
      </c>
      <c r="AO476" s="406">
        <v>509</v>
      </c>
      <c r="AP476" s="406">
        <v>521</v>
      </c>
      <c r="AQ476" s="406">
        <v>521</v>
      </c>
      <c r="AR476" s="406">
        <v>667</v>
      </c>
      <c r="AS476" s="406">
        <v>568</v>
      </c>
      <c r="AU476" t="s">
        <v>2374</v>
      </c>
    </row>
    <row r="477" spans="4:47" ht="13.5" customHeight="1">
      <c r="D477" s="405" t="s">
        <v>3253</v>
      </c>
      <c r="E477" s="405" t="s">
        <v>5597</v>
      </c>
      <c r="F477" s="407" t="s">
        <v>2378</v>
      </c>
      <c r="G477" s="272">
        <v>12</v>
      </c>
      <c r="H477" s="406">
        <v>377</v>
      </c>
      <c r="I477" s="406">
        <v>390</v>
      </c>
      <c r="J477" s="406">
        <v>441</v>
      </c>
      <c r="K477" s="406">
        <v>401</v>
      </c>
      <c r="L477" s="406">
        <v>399</v>
      </c>
      <c r="M477" s="406">
        <v>506</v>
      </c>
      <c r="N477" s="406">
        <v>431</v>
      </c>
      <c r="O477" s="406">
        <v>388</v>
      </c>
      <c r="P477" s="406">
        <v>450</v>
      </c>
      <c r="Q477" s="406">
        <v>494</v>
      </c>
      <c r="R477" s="406">
        <v>459</v>
      </c>
      <c r="S477" s="406">
        <v>485</v>
      </c>
      <c r="T477" s="406">
        <v>588</v>
      </c>
      <c r="U477" s="406">
        <v>648</v>
      </c>
      <c r="V477" s="406">
        <v>503</v>
      </c>
      <c r="W477" s="406">
        <v>558</v>
      </c>
      <c r="X477" s="406">
        <v>400</v>
      </c>
      <c r="Y477" s="406">
        <v>457</v>
      </c>
      <c r="Z477" s="406">
        <v>546</v>
      </c>
      <c r="AA477" s="406">
        <v>453</v>
      </c>
      <c r="AB477" s="406">
        <v>437</v>
      </c>
      <c r="AC477" s="406">
        <v>516</v>
      </c>
      <c r="AD477" s="406">
        <v>627</v>
      </c>
      <c r="AE477" s="406">
        <v>494</v>
      </c>
      <c r="AF477" s="406">
        <v>473</v>
      </c>
      <c r="AG477" s="406">
        <v>552</v>
      </c>
      <c r="AH477" s="406">
        <v>670</v>
      </c>
      <c r="AI477" s="406">
        <v>403</v>
      </c>
      <c r="AJ477" s="406">
        <v>469</v>
      </c>
      <c r="AK477" s="406">
        <v>547</v>
      </c>
      <c r="AL477" s="406">
        <v>642</v>
      </c>
      <c r="AM477" s="406">
        <v>399</v>
      </c>
      <c r="AN477" s="406">
        <v>448</v>
      </c>
      <c r="AO477" s="406">
        <v>509</v>
      </c>
      <c r="AP477" s="406">
        <v>521</v>
      </c>
      <c r="AQ477" s="406">
        <v>521</v>
      </c>
      <c r="AR477" s="406">
        <v>667</v>
      </c>
      <c r="AS477" s="406">
        <v>568</v>
      </c>
      <c r="AU477" t="s">
        <v>3253</v>
      </c>
    </row>
    <row r="478" spans="4:47" ht="13.5" customHeight="1">
      <c r="D478" s="405" t="s">
        <v>10</v>
      </c>
      <c r="E478" s="405" t="s">
        <v>5597</v>
      </c>
      <c r="F478" s="407" t="s">
        <v>1009</v>
      </c>
      <c r="G478" s="272">
        <v>12</v>
      </c>
      <c r="H478" s="406">
        <v>515</v>
      </c>
      <c r="I478" s="406">
        <v>516</v>
      </c>
      <c r="J478" s="406">
        <v>596</v>
      </c>
      <c r="K478" s="406">
        <v>536</v>
      </c>
      <c r="L478" s="406">
        <v>524</v>
      </c>
      <c r="M478" s="406">
        <v>647</v>
      </c>
      <c r="N478" s="406">
        <v>568</v>
      </c>
      <c r="O478" s="406">
        <v>519</v>
      </c>
      <c r="P478" s="406">
        <v>557</v>
      </c>
      <c r="Q478" s="406">
        <v>630</v>
      </c>
      <c r="R478" s="406">
        <v>616</v>
      </c>
      <c r="S478" s="406">
        <v>708</v>
      </c>
      <c r="T478" s="406">
        <v>816</v>
      </c>
      <c r="U478" s="406">
        <v>859</v>
      </c>
      <c r="V478" s="406">
        <v>656</v>
      </c>
      <c r="W478" s="406">
        <v>730</v>
      </c>
      <c r="X478" s="406">
        <v>566</v>
      </c>
      <c r="Y478" s="406">
        <v>626</v>
      </c>
      <c r="Z478" s="406">
        <v>747</v>
      </c>
      <c r="AA478" s="406">
        <v>638</v>
      </c>
      <c r="AB478" s="406">
        <v>603</v>
      </c>
      <c r="AC478" s="406">
        <v>684</v>
      </c>
      <c r="AD478" s="406">
        <v>827</v>
      </c>
      <c r="AE478" s="406">
        <v>679</v>
      </c>
      <c r="AF478" s="406">
        <v>670</v>
      </c>
      <c r="AG478" s="406">
        <v>753</v>
      </c>
      <c r="AH478" s="406">
        <v>907</v>
      </c>
      <c r="AI478" s="406">
        <v>569</v>
      </c>
      <c r="AJ478" s="406">
        <v>646</v>
      </c>
      <c r="AK478" s="406">
        <v>722</v>
      </c>
      <c r="AL478" s="406">
        <v>854</v>
      </c>
      <c r="AM478" s="406">
        <v>562</v>
      </c>
      <c r="AN478" s="406">
        <v>614</v>
      </c>
      <c r="AO478" s="406">
        <v>701</v>
      </c>
      <c r="AP478" s="406">
        <v>637</v>
      </c>
      <c r="AQ478" s="406">
        <v>637</v>
      </c>
      <c r="AR478" s="406">
        <v>783</v>
      </c>
      <c r="AS478" s="406">
        <v>702</v>
      </c>
      <c r="AU478" t="s">
        <v>10</v>
      </c>
    </row>
    <row r="479" spans="4:47" ht="13.5" customHeight="1">
      <c r="D479" s="405" t="s">
        <v>3254</v>
      </c>
      <c r="E479" s="405" t="s">
        <v>5597</v>
      </c>
      <c r="F479" s="407" t="s">
        <v>1009</v>
      </c>
      <c r="G479" s="272">
        <v>12</v>
      </c>
      <c r="H479" s="406">
        <v>515</v>
      </c>
      <c r="I479" s="406">
        <v>516</v>
      </c>
      <c r="J479" s="406">
        <v>596</v>
      </c>
      <c r="K479" s="406">
        <v>536</v>
      </c>
      <c r="L479" s="406">
        <v>524</v>
      </c>
      <c r="M479" s="406">
        <v>647</v>
      </c>
      <c r="N479" s="406">
        <v>568</v>
      </c>
      <c r="O479" s="406">
        <v>519</v>
      </c>
      <c r="P479" s="406">
        <v>557</v>
      </c>
      <c r="Q479" s="406">
        <v>630</v>
      </c>
      <c r="R479" s="406">
        <v>616</v>
      </c>
      <c r="S479" s="406">
        <v>708</v>
      </c>
      <c r="T479" s="406">
        <v>816</v>
      </c>
      <c r="U479" s="406">
        <v>859</v>
      </c>
      <c r="V479" s="406">
        <v>656</v>
      </c>
      <c r="W479" s="406">
        <v>730</v>
      </c>
      <c r="X479" s="406">
        <v>566</v>
      </c>
      <c r="Y479" s="406">
        <v>626</v>
      </c>
      <c r="Z479" s="406">
        <v>747</v>
      </c>
      <c r="AA479" s="406">
        <v>638</v>
      </c>
      <c r="AB479" s="406">
        <v>603</v>
      </c>
      <c r="AC479" s="406">
        <v>684</v>
      </c>
      <c r="AD479" s="406">
        <v>827</v>
      </c>
      <c r="AE479" s="406">
        <v>679</v>
      </c>
      <c r="AF479" s="406">
        <v>670</v>
      </c>
      <c r="AG479" s="406">
        <v>753</v>
      </c>
      <c r="AH479" s="406">
        <v>907</v>
      </c>
      <c r="AI479" s="406">
        <v>569</v>
      </c>
      <c r="AJ479" s="406">
        <v>646</v>
      </c>
      <c r="AK479" s="406">
        <v>722</v>
      </c>
      <c r="AL479" s="406">
        <v>854</v>
      </c>
      <c r="AM479" s="406">
        <v>562</v>
      </c>
      <c r="AN479" s="406">
        <v>614</v>
      </c>
      <c r="AO479" s="406">
        <v>701</v>
      </c>
      <c r="AP479" s="406">
        <v>637</v>
      </c>
      <c r="AQ479" s="406">
        <v>637</v>
      </c>
      <c r="AR479" s="406">
        <v>783</v>
      </c>
      <c r="AS479" s="406">
        <v>702</v>
      </c>
      <c r="AU479" t="s">
        <v>3254</v>
      </c>
    </row>
    <row r="480" spans="4:47" ht="13.5" customHeight="1">
      <c r="D480" s="405" t="s">
        <v>4622</v>
      </c>
      <c r="E480" s="404"/>
      <c r="F480" s="407" t="s">
        <v>4628</v>
      </c>
      <c r="G480" s="272">
        <v>12</v>
      </c>
      <c r="H480" s="406">
        <v>1064</v>
      </c>
      <c r="I480" s="406">
        <v>1052</v>
      </c>
      <c r="J480" s="406">
        <v>1204</v>
      </c>
      <c r="K480" s="406">
        <v>1086</v>
      </c>
      <c r="L480" s="406">
        <v>1061</v>
      </c>
      <c r="M480" s="406">
        <v>1256</v>
      </c>
      <c r="N480" s="406">
        <v>1146</v>
      </c>
      <c r="O480" s="406">
        <v>1057</v>
      </c>
      <c r="P480" s="406">
        <v>1097</v>
      </c>
      <c r="Q480" s="406">
        <v>1237</v>
      </c>
      <c r="R480" s="406">
        <v>1163</v>
      </c>
      <c r="S480" s="406">
        <v>1208</v>
      </c>
      <c r="T480" s="406">
        <v>1326</v>
      </c>
      <c r="U480" s="406">
        <v>1480</v>
      </c>
      <c r="V480" s="406">
        <v>1184</v>
      </c>
      <c r="W480" s="406">
        <v>1330</v>
      </c>
      <c r="X480" s="406">
        <v>1074</v>
      </c>
      <c r="Y480" s="406">
        <v>1140</v>
      </c>
      <c r="Z480" s="406">
        <v>1334</v>
      </c>
      <c r="AA480" s="406">
        <v>1178</v>
      </c>
      <c r="AB480" s="406">
        <v>1123</v>
      </c>
      <c r="AC480" s="406">
        <v>1209</v>
      </c>
      <c r="AD480" s="406">
        <v>1421</v>
      </c>
      <c r="AE480" s="406">
        <v>1227</v>
      </c>
      <c r="AF480" s="406">
        <v>1181</v>
      </c>
      <c r="AG480" s="406">
        <v>1268</v>
      </c>
      <c r="AH480" s="406">
        <v>1490</v>
      </c>
      <c r="AI480" s="406">
        <v>1076</v>
      </c>
      <c r="AJ480" s="406">
        <v>1132</v>
      </c>
      <c r="AK480" s="406">
        <v>1218</v>
      </c>
      <c r="AL480" s="406">
        <v>1455</v>
      </c>
      <c r="AM480" s="406">
        <v>1043</v>
      </c>
      <c r="AN480" s="406">
        <v>1090</v>
      </c>
      <c r="AO480" s="406">
        <v>1248</v>
      </c>
      <c r="AP480" s="406">
        <v>1218</v>
      </c>
      <c r="AQ480" s="406">
        <v>1207</v>
      </c>
      <c r="AR480" s="406">
        <v>1354</v>
      </c>
      <c r="AS480" s="406">
        <v>1279</v>
      </c>
      <c r="AU480" t="s">
        <v>4622</v>
      </c>
    </row>
    <row r="481" spans="4:47" ht="13.5" customHeight="1">
      <c r="D481" s="405" t="s">
        <v>2384</v>
      </c>
      <c r="E481" s="404"/>
      <c r="F481" s="407" t="s">
        <v>2389</v>
      </c>
      <c r="G481" s="272">
        <v>13.5</v>
      </c>
      <c r="H481" s="406">
        <v>445</v>
      </c>
      <c r="I481" s="406">
        <v>445</v>
      </c>
      <c r="J481" s="406">
        <v>532</v>
      </c>
      <c r="K481" s="406">
        <v>480</v>
      </c>
      <c r="L481" s="406">
        <v>478</v>
      </c>
      <c r="M481" s="406">
        <v>580</v>
      </c>
      <c r="N481" s="406">
        <v>551</v>
      </c>
      <c r="O481" s="406">
        <v>458</v>
      </c>
      <c r="P481" s="406">
        <v>509</v>
      </c>
      <c r="Q481" s="406">
        <v>560</v>
      </c>
      <c r="R481" s="406">
        <v>543</v>
      </c>
      <c r="S481" s="406">
        <v>615</v>
      </c>
      <c r="T481" s="406">
        <v>730</v>
      </c>
      <c r="U481" s="406">
        <v>814</v>
      </c>
      <c r="V481" s="406">
        <v>597</v>
      </c>
      <c r="W481" s="406">
        <v>665</v>
      </c>
      <c r="X481" s="406">
        <v>492</v>
      </c>
      <c r="Y481" s="406">
        <v>558</v>
      </c>
      <c r="Z481" s="406">
        <v>666</v>
      </c>
      <c r="AA481" s="406">
        <v>557</v>
      </c>
      <c r="AB481" s="406">
        <v>529</v>
      </c>
      <c r="AC481" s="406">
        <v>619</v>
      </c>
      <c r="AD481" s="406">
        <v>750</v>
      </c>
      <c r="AE481" s="406">
        <v>598</v>
      </c>
      <c r="AF481" s="406">
        <v>601</v>
      </c>
      <c r="AG481" s="406">
        <v>691</v>
      </c>
      <c r="AH481" s="406">
        <v>836</v>
      </c>
      <c r="AI481" s="406">
        <v>502</v>
      </c>
      <c r="AJ481" s="406">
        <v>573</v>
      </c>
      <c r="AK481" s="406">
        <v>661</v>
      </c>
      <c r="AL481" s="406">
        <v>777</v>
      </c>
      <c r="AM481" s="406">
        <v>481</v>
      </c>
      <c r="AN481" s="406">
        <v>536</v>
      </c>
      <c r="AO481" s="406">
        <v>610</v>
      </c>
      <c r="AP481" s="406">
        <v>563</v>
      </c>
      <c r="AQ481" s="406">
        <v>563</v>
      </c>
      <c r="AR481" s="406">
        <v>727</v>
      </c>
      <c r="AS481" s="406">
        <v>659</v>
      </c>
      <c r="AU481" t="s">
        <v>2384</v>
      </c>
    </row>
    <row r="482" spans="4:47" ht="13.5" customHeight="1">
      <c r="D482" s="405" t="s">
        <v>397</v>
      </c>
      <c r="E482" s="404"/>
      <c r="F482" s="407" t="s">
        <v>779</v>
      </c>
      <c r="G482" s="272">
        <v>24</v>
      </c>
      <c r="H482" s="406">
        <v>998</v>
      </c>
      <c r="I482" s="406">
        <v>1003</v>
      </c>
      <c r="J482" s="406">
        <v>1163</v>
      </c>
      <c r="K482" s="406">
        <v>1076</v>
      </c>
      <c r="L482" s="406">
        <v>1052</v>
      </c>
      <c r="M482" s="406">
        <v>1271</v>
      </c>
      <c r="N482" s="406">
        <v>1133</v>
      </c>
      <c r="O482" s="406">
        <v>1004</v>
      </c>
      <c r="P482" s="406">
        <v>1070</v>
      </c>
      <c r="Q482" s="406">
        <v>1223</v>
      </c>
      <c r="R482" s="406">
        <v>1196</v>
      </c>
      <c r="S482" s="406">
        <v>1496</v>
      </c>
      <c r="T482" s="406">
        <v>1714</v>
      </c>
      <c r="U482" s="406">
        <v>1826</v>
      </c>
      <c r="V482" s="406">
        <v>1312</v>
      </c>
      <c r="W482" s="406">
        <v>1461</v>
      </c>
      <c r="X482" s="406">
        <v>1313</v>
      </c>
      <c r="Y482" s="406">
        <v>1437</v>
      </c>
      <c r="Z482" s="406">
        <v>1710</v>
      </c>
      <c r="AA482" s="406">
        <v>1477</v>
      </c>
      <c r="AB482" s="406">
        <v>1375</v>
      </c>
      <c r="AC482" s="406">
        <v>1540</v>
      </c>
      <c r="AD482" s="406">
        <v>1855</v>
      </c>
      <c r="AE482" s="406">
        <v>1545</v>
      </c>
      <c r="AF482" s="406">
        <v>1580</v>
      </c>
      <c r="AG482" s="406">
        <v>1749</v>
      </c>
      <c r="AH482" s="406">
        <v>2101</v>
      </c>
      <c r="AI482" s="406">
        <v>1335</v>
      </c>
      <c r="AJ482" s="406">
        <v>1477</v>
      </c>
      <c r="AK482" s="406">
        <v>1632</v>
      </c>
      <c r="AL482" s="406">
        <v>1928</v>
      </c>
      <c r="AM482" s="406">
        <v>1277</v>
      </c>
      <c r="AN482" s="406">
        <v>1381</v>
      </c>
      <c r="AO482" s="406">
        <v>1578</v>
      </c>
      <c r="AP482" s="406">
        <v>1362</v>
      </c>
      <c r="AQ482" s="406">
        <v>1362</v>
      </c>
      <c r="AR482" s="406">
        <v>1655</v>
      </c>
      <c r="AS482" s="406">
        <v>1422</v>
      </c>
      <c r="AU482" t="s">
        <v>397</v>
      </c>
    </row>
    <row r="483" spans="4:47" ht="13.5" customHeight="1">
      <c r="D483" s="405" t="s">
        <v>2385</v>
      </c>
      <c r="E483" s="404"/>
      <c r="F483" s="407" t="s">
        <v>2390</v>
      </c>
      <c r="G483" s="272">
        <v>15</v>
      </c>
      <c r="H483" s="406">
        <v>470</v>
      </c>
      <c r="I483" s="406">
        <v>470</v>
      </c>
      <c r="J483" s="406">
        <v>564</v>
      </c>
      <c r="K483" s="406">
        <v>506</v>
      </c>
      <c r="L483" s="406">
        <v>504</v>
      </c>
      <c r="M483" s="406">
        <v>612</v>
      </c>
      <c r="N483" s="406">
        <v>583</v>
      </c>
      <c r="O483" s="406">
        <v>487</v>
      </c>
      <c r="P483" s="406">
        <v>544</v>
      </c>
      <c r="Q483" s="406">
        <v>598</v>
      </c>
      <c r="R483" s="406">
        <v>580</v>
      </c>
      <c r="S483" s="406">
        <v>650</v>
      </c>
      <c r="T483" s="406">
        <v>777</v>
      </c>
      <c r="U483" s="406">
        <v>863</v>
      </c>
      <c r="V483" s="406">
        <v>638</v>
      </c>
      <c r="W483" s="406">
        <v>710</v>
      </c>
      <c r="X483" s="406">
        <v>518</v>
      </c>
      <c r="Y483" s="406">
        <v>590</v>
      </c>
      <c r="Z483" s="406">
        <v>705</v>
      </c>
      <c r="AA483" s="406">
        <v>587</v>
      </c>
      <c r="AB483" s="406">
        <v>560</v>
      </c>
      <c r="AC483" s="406">
        <v>659</v>
      </c>
      <c r="AD483" s="406">
        <v>801</v>
      </c>
      <c r="AE483" s="406">
        <v>633</v>
      </c>
      <c r="AF483" s="406">
        <v>632</v>
      </c>
      <c r="AG483" s="406">
        <v>731</v>
      </c>
      <c r="AH483" s="406">
        <v>886</v>
      </c>
      <c r="AI483" s="406">
        <v>526</v>
      </c>
      <c r="AJ483" s="406">
        <v>607</v>
      </c>
      <c r="AK483" s="406">
        <v>705</v>
      </c>
      <c r="AL483" s="406">
        <v>828</v>
      </c>
      <c r="AM483" s="406">
        <v>509</v>
      </c>
      <c r="AN483" s="406">
        <v>569</v>
      </c>
      <c r="AO483" s="406">
        <v>647</v>
      </c>
      <c r="AP483" s="406">
        <v>603</v>
      </c>
      <c r="AQ483" s="406">
        <v>603</v>
      </c>
      <c r="AR483" s="406">
        <v>786</v>
      </c>
      <c r="AS483" s="406">
        <v>699</v>
      </c>
      <c r="AU483" t="s">
        <v>2385</v>
      </c>
    </row>
    <row r="484" spans="4:47" ht="13.5" customHeight="1">
      <c r="D484" s="405" t="s">
        <v>2386</v>
      </c>
      <c r="E484" s="404"/>
      <c r="F484" s="407" t="s">
        <v>2392</v>
      </c>
      <c r="G484" s="272">
        <v>16.5</v>
      </c>
      <c r="H484" s="406">
        <v>511</v>
      </c>
      <c r="I484" s="406">
        <v>511</v>
      </c>
      <c r="J484" s="406">
        <v>613</v>
      </c>
      <c r="K484" s="406">
        <v>547</v>
      </c>
      <c r="L484" s="406">
        <v>545</v>
      </c>
      <c r="M484" s="406">
        <v>662</v>
      </c>
      <c r="N484" s="406">
        <v>630</v>
      </c>
      <c r="O484" s="406">
        <v>530</v>
      </c>
      <c r="P484" s="406">
        <v>595</v>
      </c>
      <c r="Q484" s="406">
        <v>653</v>
      </c>
      <c r="R484" s="406">
        <v>634</v>
      </c>
      <c r="S484" s="406">
        <v>695</v>
      </c>
      <c r="T484" s="406">
        <v>835</v>
      </c>
      <c r="U484" s="406">
        <v>926</v>
      </c>
      <c r="V484" s="406">
        <v>690</v>
      </c>
      <c r="W484" s="406">
        <v>769</v>
      </c>
      <c r="X484" s="406">
        <v>559</v>
      </c>
      <c r="Y484" s="406">
        <v>638</v>
      </c>
      <c r="Z484" s="406">
        <v>762</v>
      </c>
      <c r="AA484" s="406">
        <v>633</v>
      </c>
      <c r="AB484" s="406">
        <v>607</v>
      </c>
      <c r="AC484" s="406">
        <v>715</v>
      </c>
      <c r="AD484" s="406">
        <v>870</v>
      </c>
      <c r="AE484" s="406">
        <v>686</v>
      </c>
      <c r="AF484" s="406">
        <v>678</v>
      </c>
      <c r="AG484" s="406">
        <v>787</v>
      </c>
      <c r="AH484" s="406">
        <v>955</v>
      </c>
      <c r="AI484" s="406">
        <v>566</v>
      </c>
      <c r="AJ484" s="406">
        <v>656</v>
      </c>
      <c r="AK484" s="406">
        <v>763</v>
      </c>
      <c r="AL484" s="406">
        <v>897</v>
      </c>
      <c r="AM484" s="406">
        <v>551</v>
      </c>
      <c r="AN484" s="406">
        <v>617</v>
      </c>
      <c r="AO484" s="406">
        <v>702</v>
      </c>
      <c r="AP484" s="406">
        <v>661</v>
      </c>
      <c r="AQ484" s="406">
        <v>661</v>
      </c>
      <c r="AR484" s="406">
        <v>862</v>
      </c>
      <c r="AS484" s="406">
        <v>756</v>
      </c>
      <c r="AU484" t="s">
        <v>2386</v>
      </c>
    </row>
    <row r="485" spans="4:47" ht="13.5" customHeight="1">
      <c r="D485" s="405" t="s">
        <v>391</v>
      </c>
      <c r="E485" s="404"/>
      <c r="F485" s="407" t="s">
        <v>780</v>
      </c>
      <c r="G485" s="272">
        <v>18</v>
      </c>
      <c r="H485" s="406">
        <v>535</v>
      </c>
      <c r="I485" s="406">
        <v>547</v>
      </c>
      <c r="J485" s="406">
        <v>628</v>
      </c>
      <c r="K485" s="406">
        <v>582</v>
      </c>
      <c r="L485" s="406">
        <v>568</v>
      </c>
      <c r="M485" s="406">
        <v>728</v>
      </c>
      <c r="N485" s="406">
        <v>619</v>
      </c>
      <c r="O485" s="406">
        <v>552</v>
      </c>
      <c r="P485" s="406">
        <v>622</v>
      </c>
      <c r="Q485" s="406">
        <v>700</v>
      </c>
      <c r="R485" s="406">
        <v>675</v>
      </c>
      <c r="S485" s="406">
        <v>753</v>
      </c>
      <c r="T485" s="406">
        <v>905</v>
      </c>
      <c r="U485" s="406">
        <v>1004</v>
      </c>
      <c r="V485" s="406">
        <v>756</v>
      </c>
      <c r="W485" s="406">
        <v>843</v>
      </c>
      <c r="X485" s="406">
        <v>583</v>
      </c>
      <c r="Y485" s="406">
        <v>668</v>
      </c>
      <c r="Z485" s="406">
        <v>801</v>
      </c>
      <c r="AA485" s="406">
        <v>661</v>
      </c>
      <c r="AB485" s="406">
        <v>636</v>
      </c>
      <c r="AC485" s="406">
        <v>753</v>
      </c>
      <c r="AD485" s="406">
        <v>919</v>
      </c>
      <c r="AE485" s="406">
        <v>720</v>
      </c>
      <c r="AF485" s="406">
        <v>707</v>
      </c>
      <c r="AG485" s="406">
        <v>825</v>
      </c>
      <c r="AH485" s="406">
        <v>1005</v>
      </c>
      <c r="AI485" s="406">
        <v>584</v>
      </c>
      <c r="AJ485" s="406">
        <v>705</v>
      </c>
      <c r="AK485" s="406">
        <v>821</v>
      </c>
      <c r="AL485" s="406">
        <v>965</v>
      </c>
      <c r="AM485" s="406">
        <v>592</v>
      </c>
      <c r="AN485" s="406">
        <v>665</v>
      </c>
      <c r="AO485" s="406">
        <v>756</v>
      </c>
      <c r="AP485" s="406">
        <v>706</v>
      </c>
      <c r="AQ485" s="406">
        <v>706</v>
      </c>
      <c r="AR485" s="406">
        <v>926</v>
      </c>
      <c r="AS485" s="406">
        <v>817</v>
      </c>
      <c r="AU485" t="s">
        <v>391</v>
      </c>
    </row>
    <row r="486" spans="4:47" ht="13.5" customHeight="1">
      <c r="D486" s="405" t="s">
        <v>1952</v>
      </c>
      <c r="E486" s="404"/>
      <c r="F486" s="407" t="s">
        <v>1954</v>
      </c>
      <c r="G486" s="272">
        <v>18</v>
      </c>
      <c r="H486" s="406">
        <v>1723</v>
      </c>
      <c r="I486" s="406">
        <v>1709</v>
      </c>
      <c r="J486" s="406">
        <v>1956</v>
      </c>
      <c r="K486" s="406">
        <v>1770</v>
      </c>
      <c r="L486" s="406">
        <v>1733</v>
      </c>
      <c r="M486" s="406">
        <v>2057</v>
      </c>
      <c r="N486" s="406">
        <v>1847</v>
      </c>
      <c r="O486" s="406">
        <v>1716</v>
      </c>
      <c r="P486" s="406">
        <v>1790</v>
      </c>
      <c r="Q486" s="406">
        <v>2033</v>
      </c>
      <c r="R486" s="406">
        <v>1881</v>
      </c>
      <c r="S486" s="406">
        <v>1636</v>
      </c>
      <c r="T486" s="406">
        <v>1806</v>
      </c>
      <c r="U486" s="406">
        <v>2100</v>
      </c>
      <c r="V486" s="406">
        <v>1688</v>
      </c>
      <c r="W486" s="406">
        <v>1902</v>
      </c>
      <c r="X486" s="406">
        <v>1736</v>
      </c>
      <c r="Y486" s="406">
        <v>1845</v>
      </c>
      <c r="Z486" s="406">
        <v>2183</v>
      </c>
      <c r="AA486" s="406">
        <v>1941</v>
      </c>
      <c r="AB486" s="406">
        <v>1789</v>
      </c>
      <c r="AC486" s="406">
        <v>1930</v>
      </c>
      <c r="AD486" s="406">
        <v>2301</v>
      </c>
      <c r="AE486" s="406">
        <v>1999</v>
      </c>
      <c r="AF486" s="406">
        <v>1860</v>
      </c>
      <c r="AG486" s="406">
        <v>2002</v>
      </c>
      <c r="AH486" s="406">
        <v>2387</v>
      </c>
      <c r="AI486" s="406">
        <v>1761</v>
      </c>
      <c r="AJ486" s="406">
        <v>1842</v>
      </c>
      <c r="AK486" s="406">
        <v>1981</v>
      </c>
      <c r="AL486" s="406">
        <v>2329</v>
      </c>
      <c r="AM486" s="406">
        <v>1729</v>
      </c>
      <c r="AN486" s="406">
        <v>1802</v>
      </c>
      <c r="AO486" s="406">
        <v>2064</v>
      </c>
      <c r="AP486" s="406">
        <v>1979</v>
      </c>
      <c r="AQ486" s="406">
        <v>1979</v>
      </c>
      <c r="AR486" s="406">
        <v>2199</v>
      </c>
      <c r="AS486" s="406">
        <v>2074</v>
      </c>
      <c r="AU486" t="s">
        <v>1952</v>
      </c>
    </row>
    <row r="487" spans="4:47" ht="13.5" customHeight="1">
      <c r="D487" s="405" t="s">
        <v>2387</v>
      </c>
      <c r="E487" s="404"/>
      <c r="F487" s="407" t="s">
        <v>2391</v>
      </c>
      <c r="G487" s="272">
        <v>19.5</v>
      </c>
      <c r="H487" s="406">
        <v>557</v>
      </c>
      <c r="I487" s="406">
        <v>559</v>
      </c>
      <c r="J487" s="406">
        <v>671</v>
      </c>
      <c r="K487" s="406">
        <v>594</v>
      </c>
      <c r="L487" s="406">
        <v>594</v>
      </c>
      <c r="M487" s="406">
        <v>721</v>
      </c>
      <c r="N487" s="406">
        <v>688</v>
      </c>
      <c r="O487" s="406">
        <v>581</v>
      </c>
      <c r="P487" s="406">
        <v>663</v>
      </c>
      <c r="Q487" s="406">
        <v>724</v>
      </c>
      <c r="R487" s="406">
        <v>705</v>
      </c>
      <c r="S487" s="406">
        <v>755</v>
      </c>
      <c r="T487" s="406">
        <v>923</v>
      </c>
      <c r="U487" s="406">
        <v>1017</v>
      </c>
      <c r="V487" s="406">
        <v>770</v>
      </c>
      <c r="W487" s="406">
        <v>853</v>
      </c>
      <c r="X487" s="406">
        <v>666</v>
      </c>
      <c r="Y487" s="406">
        <v>790</v>
      </c>
      <c r="Z487" s="406">
        <v>960</v>
      </c>
      <c r="AA487" s="406">
        <v>753</v>
      </c>
      <c r="AB487" s="406">
        <v>699</v>
      </c>
      <c r="AC487" s="406">
        <v>825</v>
      </c>
      <c r="AD487" s="406">
        <v>967</v>
      </c>
      <c r="AE487" s="406">
        <v>752</v>
      </c>
      <c r="AF487" s="406">
        <v>767</v>
      </c>
      <c r="AG487" s="406">
        <v>895</v>
      </c>
      <c r="AH487" s="406">
        <v>1050</v>
      </c>
      <c r="AI487" s="406">
        <v>608</v>
      </c>
      <c r="AJ487" s="406">
        <v>720</v>
      </c>
      <c r="AK487" s="406">
        <v>846</v>
      </c>
      <c r="AL487" s="406">
        <v>993</v>
      </c>
      <c r="AM487" s="406">
        <v>600</v>
      </c>
      <c r="AN487" s="406">
        <v>680</v>
      </c>
      <c r="AO487" s="406">
        <v>772</v>
      </c>
      <c r="AP487" s="406">
        <v>739</v>
      </c>
      <c r="AQ487" s="406">
        <v>739</v>
      </c>
      <c r="AR487" s="406">
        <v>978</v>
      </c>
      <c r="AS487" s="406">
        <v>834</v>
      </c>
      <c r="AU487" t="s">
        <v>2387</v>
      </c>
    </row>
    <row r="488" spans="4:47" ht="13.5" customHeight="1">
      <c r="D488" s="405" t="s">
        <v>11</v>
      </c>
      <c r="E488" s="405"/>
      <c r="F488" s="407" t="s">
        <v>1010</v>
      </c>
      <c r="G488" s="272">
        <v>21</v>
      </c>
      <c r="H488" s="406">
        <v>846</v>
      </c>
      <c r="I488" s="406">
        <v>850</v>
      </c>
      <c r="J488" s="406">
        <v>982</v>
      </c>
      <c r="K488" s="406">
        <v>887</v>
      </c>
      <c r="L488" s="406">
        <v>868</v>
      </c>
      <c r="M488" s="406">
        <v>1072</v>
      </c>
      <c r="N488" s="406">
        <v>941</v>
      </c>
      <c r="O488" s="406">
        <v>854</v>
      </c>
      <c r="P488" s="406">
        <v>919</v>
      </c>
      <c r="Q488" s="406">
        <v>1040</v>
      </c>
      <c r="R488" s="406">
        <v>1018</v>
      </c>
      <c r="S488" s="406">
        <v>1225</v>
      </c>
      <c r="T488" s="406">
        <v>1419</v>
      </c>
      <c r="U488" s="406">
        <v>1480</v>
      </c>
      <c r="V488" s="406">
        <v>1112</v>
      </c>
      <c r="W488" s="406">
        <v>1237</v>
      </c>
      <c r="X488" s="406">
        <v>958</v>
      </c>
      <c r="Y488" s="406">
        <v>1062</v>
      </c>
      <c r="Z488" s="406">
        <v>1267</v>
      </c>
      <c r="AA488" s="406">
        <v>1080</v>
      </c>
      <c r="AB488" s="406">
        <v>1021</v>
      </c>
      <c r="AC488" s="406">
        <v>1162</v>
      </c>
      <c r="AD488" s="406">
        <v>1405</v>
      </c>
      <c r="AE488" s="406">
        <v>1149</v>
      </c>
      <c r="AF488" s="406">
        <v>1155</v>
      </c>
      <c r="AG488" s="406">
        <v>1298</v>
      </c>
      <c r="AH488" s="406">
        <v>1565</v>
      </c>
      <c r="AI488" s="406">
        <v>963</v>
      </c>
      <c r="AJ488" s="406">
        <v>1096</v>
      </c>
      <c r="AK488" s="406">
        <v>1227</v>
      </c>
      <c r="AL488" s="406">
        <v>1452</v>
      </c>
      <c r="AM488" s="406">
        <v>938</v>
      </c>
      <c r="AN488" s="406">
        <v>1030</v>
      </c>
      <c r="AO488" s="406">
        <v>1174</v>
      </c>
      <c r="AP488" s="406">
        <v>1057</v>
      </c>
      <c r="AQ488" s="406">
        <v>1057</v>
      </c>
      <c r="AR488" s="406">
        <v>1321</v>
      </c>
      <c r="AS488" s="406">
        <v>1190</v>
      </c>
      <c r="AU488" t="s">
        <v>11</v>
      </c>
    </row>
    <row r="489" spans="4:47" ht="13.5" customHeight="1">
      <c r="D489" s="405" t="s">
        <v>2393</v>
      </c>
      <c r="E489" s="404"/>
      <c r="F489" s="407" t="s">
        <v>2396</v>
      </c>
      <c r="G489" s="272">
        <v>21</v>
      </c>
      <c r="H489" s="406">
        <v>600</v>
      </c>
      <c r="I489" s="406">
        <v>625</v>
      </c>
      <c r="J489" s="406">
        <v>706</v>
      </c>
      <c r="K489" s="406">
        <v>648</v>
      </c>
      <c r="L489" s="406">
        <v>647</v>
      </c>
      <c r="M489" s="406">
        <v>819</v>
      </c>
      <c r="N489" s="406">
        <v>697</v>
      </c>
      <c r="O489" s="406">
        <v>619</v>
      </c>
      <c r="P489" s="406">
        <v>815</v>
      </c>
      <c r="Q489" s="406">
        <v>795</v>
      </c>
      <c r="R489" s="406">
        <v>741</v>
      </c>
      <c r="S489" s="406">
        <v>804</v>
      </c>
      <c r="T489" s="406">
        <v>983</v>
      </c>
      <c r="U489" s="406">
        <v>1084</v>
      </c>
      <c r="V489" s="406">
        <v>826</v>
      </c>
      <c r="W489" s="406">
        <v>916</v>
      </c>
      <c r="X489" s="406">
        <v>649</v>
      </c>
      <c r="Y489" s="406">
        <v>750</v>
      </c>
      <c r="Z489" s="406">
        <v>896</v>
      </c>
      <c r="AA489" s="406">
        <v>738</v>
      </c>
      <c r="AB489" s="406">
        <v>713</v>
      </c>
      <c r="AC489" s="406">
        <v>850</v>
      </c>
      <c r="AD489" s="406">
        <v>1035</v>
      </c>
      <c r="AE489" s="406">
        <v>808</v>
      </c>
      <c r="AF489" s="406">
        <v>784</v>
      </c>
      <c r="AG489" s="406">
        <v>923</v>
      </c>
      <c r="AH489" s="406">
        <v>1120</v>
      </c>
      <c r="AI489" s="406">
        <v>655</v>
      </c>
      <c r="AJ489" s="406">
        <v>771</v>
      </c>
      <c r="AK489" s="406">
        <v>906</v>
      </c>
      <c r="AL489" s="406">
        <v>1063</v>
      </c>
      <c r="AM489" s="406">
        <v>646</v>
      </c>
      <c r="AN489" s="406">
        <v>731</v>
      </c>
      <c r="AO489" s="406">
        <v>830</v>
      </c>
      <c r="AP489" s="406">
        <v>775</v>
      </c>
      <c r="AQ489" s="406">
        <v>775</v>
      </c>
      <c r="AR489" s="406">
        <v>1030</v>
      </c>
      <c r="AS489" s="406">
        <v>869</v>
      </c>
      <c r="AU489" t="s">
        <v>2393</v>
      </c>
    </row>
    <row r="490" spans="4:47" ht="13.5" customHeight="1">
      <c r="D490" s="405" t="s">
        <v>2087</v>
      </c>
      <c r="E490" s="405"/>
      <c r="F490" s="407" t="s">
        <v>2088</v>
      </c>
      <c r="G490" s="272">
        <v>22.5</v>
      </c>
      <c r="H490" s="406">
        <v>941</v>
      </c>
      <c r="I490" s="406">
        <v>936</v>
      </c>
      <c r="J490" s="406">
        <v>1085</v>
      </c>
      <c r="K490" s="406">
        <v>974</v>
      </c>
      <c r="L490" s="406">
        <v>965</v>
      </c>
      <c r="M490" s="406">
        <v>1127</v>
      </c>
      <c r="N490" s="406">
        <v>1099</v>
      </c>
      <c r="O490" s="406">
        <v>955</v>
      </c>
      <c r="P490" s="406">
        <v>1025</v>
      </c>
      <c r="Q490" s="406">
        <v>1133</v>
      </c>
      <c r="R490" s="406">
        <v>1107</v>
      </c>
      <c r="S490" s="406">
        <v>1285</v>
      </c>
      <c r="T490" s="406">
        <v>1492</v>
      </c>
      <c r="U490" s="406">
        <v>1560</v>
      </c>
      <c r="V490" s="406">
        <v>1179</v>
      </c>
      <c r="W490" s="406">
        <v>1312</v>
      </c>
      <c r="X490" s="406">
        <v>1057</v>
      </c>
      <c r="Y490" s="406">
        <v>1171</v>
      </c>
      <c r="Z490" s="406">
        <v>1365</v>
      </c>
      <c r="AA490" s="406">
        <v>1166</v>
      </c>
      <c r="AB490" s="406">
        <v>1150</v>
      </c>
      <c r="AC490" s="406">
        <v>1301</v>
      </c>
      <c r="AD490" s="406">
        <v>1526</v>
      </c>
      <c r="AE490" s="406">
        <v>1249</v>
      </c>
      <c r="AF490" s="406">
        <v>1264</v>
      </c>
      <c r="AG490" s="406">
        <v>1418</v>
      </c>
      <c r="AH490" s="406">
        <v>1664</v>
      </c>
      <c r="AI490" s="406">
        <v>1048</v>
      </c>
      <c r="AJ490" s="406">
        <v>1166</v>
      </c>
      <c r="AK490" s="406">
        <v>1318</v>
      </c>
      <c r="AL490" s="406">
        <v>1546</v>
      </c>
      <c r="AM490" s="406">
        <v>993</v>
      </c>
      <c r="AN490" s="406">
        <v>1091</v>
      </c>
      <c r="AO490" s="406">
        <v>1245</v>
      </c>
      <c r="AP490" s="406">
        <v>1123</v>
      </c>
      <c r="AQ490" s="406">
        <v>1123</v>
      </c>
      <c r="AR490" s="406">
        <v>1402</v>
      </c>
      <c r="AS490" s="406">
        <v>1266</v>
      </c>
      <c r="AU490" t="s">
        <v>2087</v>
      </c>
    </row>
    <row r="491" spans="4:47" ht="13.5" customHeight="1">
      <c r="D491" s="405" t="s">
        <v>2394</v>
      </c>
      <c r="E491" s="404"/>
      <c r="F491" s="407" t="s">
        <v>2397</v>
      </c>
      <c r="G491" s="272">
        <v>22.5</v>
      </c>
      <c r="H491" s="406">
        <v>657</v>
      </c>
      <c r="I491" s="406">
        <v>659</v>
      </c>
      <c r="J491" s="406">
        <v>788</v>
      </c>
      <c r="K491" s="406">
        <v>696</v>
      </c>
      <c r="L491" s="406">
        <v>694</v>
      </c>
      <c r="M491" s="406">
        <v>839</v>
      </c>
      <c r="N491" s="406">
        <v>799</v>
      </c>
      <c r="O491" s="406">
        <v>685</v>
      </c>
      <c r="P491" s="406">
        <v>777</v>
      </c>
      <c r="Q491" s="406">
        <v>852</v>
      </c>
      <c r="R491" s="406">
        <v>826</v>
      </c>
      <c r="S491" s="406">
        <v>864</v>
      </c>
      <c r="T491" s="406">
        <v>1056</v>
      </c>
      <c r="U491" s="406">
        <v>1164</v>
      </c>
      <c r="V491" s="406">
        <v>893</v>
      </c>
      <c r="W491" s="406">
        <v>991</v>
      </c>
      <c r="X491" s="406">
        <v>728</v>
      </c>
      <c r="Y491" s="406">
        <v>835</v>
      </c>
      <c r="Z491" s="406">
        <v>971</v>
      </c>
      <c r="AA491" s="406">
        <v>800</v>
      </c>
      <c r="AB491" s="406">
        <v>817</v>
      </c>
      <c r="AC491" s="406">
        <v>962</v>
      </c>
      <c r="AD491" s="406">
        <v>1129</v>
      </c>
      <c r="AE491" s="406">
        <v>880</v>
      </c>
      <c r="AF491" s="406">
        <v>886</v>
      </c>
      <c r="AG491" s="406">
        <v>1032</v>
      </c>
      <c r="AH491" s="406">
        <v>1211</v>
      </c>
      <c r="AI491" s="406">
        <v>709</v>
      </c>
      <c r="AJ491" s="406">
        <v>839</v>
      </c>
      <c r="AK491" s="406">
        <v>984</v>
      </c>
      <c r="AL491" s="406">
        <v>1154</v>
      </c>
      <c r="AM491" s="406">
        <v>706</v>
      </c>
      <c r="AN491" s="406">
        <v>797</v>
      </c>
      <c r="AO491" s="406">
        <v>906</v>
      </c>
      <c r="AP491" s="406">
        <v>854</v>
      </c>
      <c r="AQ491" s="406">
        <v>854</v>
      </c>
      <c r="AR491" s="406">
        <v>1127</v>
      </c>
      <c r="AS491" s="406">
        <v>947</v>
      </c>
      <c r="AU491" t="s">
        <v>2394</v>
      </c>
    </row>
    <row r="492" spans="4:47" ht="13.5" customHeight="1">
      <c r="D492" s="405" t="s">
        <v>12</v>
      </c>
      <c r="E492" s="405"/>
      <c r="F492" s="407" t="s">
        <v>1011</v>
      </c>
      <c r="G492" s="272">
        <v>24</v>
      </c>
      <c r="H492" s="406">
        <v>938</v>
      </c>
      <c r="I492" s="406">
        <v>944</v>
      </c>
      <c r="J492" s="406">
        <v>1090</v>
      </c>
      <c r="K492" s="406">
        <v>981</v>
      </c>
      <c r="L492" s="406">
        <v>960</v>
      </c>
      <c r="M492" s="406">
        <v>1193</v>
      </c>
      <c r="N492" s="406">
        <v>1043</v>
      </c>
      <c r="O492" s="406">
        <v>949</v>
      </c>
      <c r="P492" s="406">
        <v>1026</v>
      </c>
      <c r="Q492" s="406">
        <v>1158</v>
      </c>
      <c r="R492" s="406">
        <v>1135</v>
      </c>
      <c r="S492" s="406">
        <v>1319</v>
      </c>
      <c r="T492" s="406">
        <v>1535</v>
      </c>
      <c r="U492" s="406">
        <v>1606</v>
      </c>
      <c r="V492" s="406">
        <v>1215</v>
      </c>
      <c r="W492" s="406">
        <v>1352</v>
      </c>
      <c r="X492" s="406">
        <v>1044</v>
      </c>
      <c r="Y492" s="406">
        <v>1162</v>
      </c>
      <c r="Z492" s="406">
        <v>1387</v>
      </c>
      <c r="AA492" s="406">
        <v>1178</v>
      </c>
      <c r="AB492" s="406">
        <v>1118</v>
      </c>
      <c r="AC492" s="406">
        <v>1278</v>
      </c>
      <c r="AD492" s="406">
        <v>1547</v>
      </c>
      <c r="AE492" s="406">
        <v>1259</v>
      </c>
      <c r="AF492" s="406">
        <v>1252</v>
      </c>
      <c r="AG492" s="406">
        <v>1415</v>
      </c>
      <c r="AH492" s="406">
        <v>1708</v>
      </c>
      <c r="AI492" s="406">
        <v>1048</v>
      </c>
      <c r="AJ492" s="406">
        <v>1201</v>
      </c>
      <c r="AK492" s="406">
        <v>1351</v>
      </c>
      <c r="AL492" s="406">
        <v>1597</v>
      </c>
      <c r="AM492" s="406">
        <v>1032</v>
      </c>
      <c r="AN492" s="406">
        <v>1137</v>
      </c>
      <c r="AO492" s="406">
        <v>1296</v>
      </c>
      <c r="AP492" s="406">
        <v>1171</v>
      </c>
      <c r="AQ492" s="406">
        <v>1171</v>
      </c>
      <c r="AR492" s="406">
        <v>1464</v>
      </c>
      <c r="AS492" s="406">
        <v>1301</v>
      </c>
      <c r="AU492" t="s">
        <v>12</v>
      </c>
    </row>
    <row r="493" spans="4:47" ht="13.5" customHeight="1">
      <c r="D493" s="405" t="s">
        <v>2395</v>
      </c>
      <c r="E493" s="404"/>
      <c r="F493" s="407" t="s">
        <v>2398</v>
      </c>
      <c r="G493" s="272">
        <v>24</v>
      </c>
      <c r="H493" s="406">
        <v>683</v>
      </c>
      <c r="I493" s="406">
        <v>711</v>
      </c>
      <c r="J493" s="406">
        <v>802</v>
      </c>
      <c r="K493" s="406">
        <v>732</v>
      </c>
      <c r="L493" s="406">
        <v>730</v>
      </c>
      <c r="M493" s="406">
        <v>933</v>
      </c>
      <c r="N493" s="406">
        <v>789</v>
      </c>
      <c r="O493" s="406">
        <v>706</v>
      </c>
      <c r="P493" s="406">
        <v>830</v>
      </c>
      <c r="Q493" s="406">
        <v>908</v>
      </c>
      <c r="R493" s="406">
        <v>845</v>
      </c>
      <c r="S493" s="406">
        <v>895</v>
      </c>
      <c r="T493" s="406">
        <v>1098</v>
      </c>
      <c r="U493" s="406">
        <v>1209</v>
      </c>
      <c r="V493" s="406">
        <v>930</v>
      </c>
      <c r="W493" s="406">
        <v>1032</v>
      </c>
      <c r="X493" s="406">
        <v>731</v>
      </c>
      <c r="Y493" s="406">
        <v>845</v>
      </c>
      <c r="Z493" s="406">
        <v>1010</v>
      </c>
      <c r="AA493" s="406">
        <v>831</v>
      </c>
      <c r="AB493" s="406">
        <v>806</v>
      </c>
      <c r="AC493" s="406">
        <v>962</v>
      </c>
      <c r="AD493" s="406">
        <v>1172</v>
      </c>
      <c r="AE493" s="406">
        <v>912</v>
      </c>
      <c r="AF493" s="406">
        <v>877</v>
      </c>
      <c r="AG493" s="406">
        <v>1035</v>
      </c>
      <c r="AH493" s="406">
        <v>1257</v>
      </c>
      <c r="AI493" s="406">
        <v>735</v>
      </c>
      <c r="AJ493" s="406">
        <v>869</v>
      </c>
      <c r="AK493" s="406">
        <v>1024</v>
      </c>
      <c r="AL493" s="406">
        <v>1201</v>
      </c>
      <c r="AM493" s="406">
        <v>730</v>
      </c>
      <c r="AN493" s="406">
        <v>827</v>
      </c>
      <c r="AO493" s="406">
        <v>940</v>
      </c>
      <c r="AP493" s="406">
        <v>891</v>
      </c>
      <c r="AQ493" s="406">
        <v>891</v>
      </c>
      <c r="AR493" s="406">
        <v>1183</v>
      </c>
      <c r="AS493" s="406">
        <v>983</v>
      </c>
      <c r="AU493" t="s">
        <v>2395</v>
      </c>
    </row>
    <row r="494" spans="4:47" ht="13.5" customHeight="1">
      <c r="D494" s="405" t="s">
        <v>2399</v>
      </c>
      <c r="E494" s="404"/>
      <c r="F494" s="407" t="s">
        <v>2400</v>
      </c>
      <c r="G494" s="272">
        <v>24</v>
      </c>
      <c r="H494" s="406">
        <v>778</v>
      </c>
      <c r="I494" s="406">
        <v>779</v>
      </c>
      <c r="J494" s="406">
        <v>932</v>
      </c>
      <c r="K494" s="406">
        <v>846</v>
      </c>
      <c r="L494" s="406">
        <v>844</v>
      </c>
      <c r="M494" s="406">
        <v>1028</v>
      </c>
      <c r="N494" s="406">
        <v>978</v>
      </c>
      <c r="O494" s="406">
        <v>800</v>
      </c>
      <c r="P494" s="406">
        <v>888</v>
      </c>
      <c r="Q494" s="406">
        <v>975</v>
      </c>
      <c r="R494" s="406">
        <v>947</v>
      </c>
      <c r="S494" s="406">
        <v>1096</v>
      </c>
      <c r="T494" s="406">
        <v>1303</v>
      </c>
      <c r="U494" s="406">
        <v>1458</v>
      </c>
      <c r="V494" s="406">
        <v>1051</v>
      </c>
      <c r="W494" s="406">
        <v>1171</v>
      </c>
      <c r="X494" s="406">
        <v>874</v>
      </c>
      <c r="Y494" s="406">
        <v>991</v>
      </c>
      <c r="Z494" s="406">
        <v>1182</v>
      </c>
      <c r="AA494" s="406">
        <v>990</v>
      </c>
      <c r="AB494" s="406">
        <v>937</v>
      </c>
      <c r="AC494" s="406">
        <v>1096</v>
      </c>
      <c r="AD494" s="406">
        <v>1329</v>
      </c>
      <c r="AE494" s="406">
        <v>1058</v>
      </c>
      <c r="AF494" s="406">
        <v>1080</v>
      </c>
      <c r="AG494" s="406">
        <v>1241</v>
      </c>
      <c r="AH494" s="406">
        <v>1500</v>
      </c>
      <c r="AI494" s="406">
        <v>895</v>
      </c>
      <c r="AJ494" s="406">
        <v>1020</v>
      </c>
      <c r="AK494" s="406">
        <v>1176</v>
      </c>
      <c r="AL494" s="406">
        <v>1381</v>
      </c>
      <c r="AM494" s="406">
        <v>850</v>
      </c>
      <c r="AN494" s="406">
        <v>946</v>
      </c>
      <c r="AO494" s="406">
        <v>1076</v>
      </c>
      <c r="AP494" s="406">
        <v>903</v>
      </c>
      <c r="AQ494" s="406">
        <v>903</v>
      </c>
      <c r="AR494" s="406">
        <v>1193</v>
      </c>
      <c r="AS494" s="406">
        <v>1096</v>
      </c>
      <c r="AU494" t="s">
        <v>2399</v>
      </c>
    </row>
    <row r="495" spans="4:47" ht="13.5" customHeight="1">
      <c r="D495" s="405" t="s">
        <v>13</v>
      </c>
      <c r="E495" s="405" t="s">
        <v>5597</v>
      </c>
      <c r="F495" s="407" t="s">
        <v>14</v>
      </c>
      <c r="G495" s="272">
        <v>2.5</v>
      </c>
      <c r="H495" s="406">
        <v>243</v>
      </c>
      <c r="I495" s="406">
        <v>241</v>
      </c>
      <c r="J495" s="406">
        <v>279</v>
      </c>
      <c r="K495" s="406">
        <v>243</v>
      </c>
      <c r="L495" s="406">
        <v>241</v>
      </c>
      <c r="M495" s="406">
        <v>279</v>
      </c>
      <c r="N495" s="406">
        <v>258</v>
      </c>
      <c r="O495" s="406">
        <v>242</v>
      </c>
      <c r="P495" s="406">
        <v>250</v>
      </c>
      <c r="Q495" s="406">
        <v>287</v>
      </c>
      <c r="R495" s="406">
        <v>274</v>
      </c>
      <c r="S495" s="406">
        <v>313</v>
      </c>
      <c r="T495" s="406">
        <v>348</v>
      </c>
      <c r="U495" s="406">
        <v>400</v>
      </c>
      <c r="V495" s="406">
        <v>297</v>
      </c>
      <c r="W495" s="406">
        <v>330</v>
      </c>
      <c r="X495" s="406">
        <v>267</v>
      </c>
      <c r="Y495" s="406">
        <v>287</v>
      </c>
      <c r="Z495" s="406">
        <v>340</v>
      </c>
      <c r="AA495" s="406">
        <v>300</v>
      </c>
      <c r="AB495" s="406">
        <v>274</v>
      </c>
      <c r="AC495" s="406">
        <v>300</v>
      </c>
      <c r="AD495" s="406">
        <v>359</v>
      </c>
      <c r="AE495" s="406">
        <v>307</v>
      </c>
      <c r="AF495" s="406">
        <v>310</v>
      </c>
      <c r="AG495" s="406">
        <v>336</v>
      </c>
      <c r="AH495" s="406">
        <v>402</v>
      </c>
      <c r="AI495" s="406">
        <v>275</v>
      </c>
      <c r="AJ495" s="406">
        <v>296</v>
      </c>
      <c r="AK495" s="406">
        <v>322</v>
      </c>
      <c r="AL495" s="406">
        <v>378</v>
      </c>
      <c r="AM495" s="406">
        <v>264</v>
      </c>
      <c r="AN495" s="406">
        <v>279</v>
      </c>
      <c r="AO495" s="406">
        <v>318</v>
      </c>
      <c r="AP495" s="406">
        <v>280</v>
      </c>
      <c r="AQ495" s="406">
        <v>280</v>
      </c>
      <c r="AR495" s="406">
        <v>322</v>
      </c>
      <c r="AS495" s="406">
        <v>286</v>
      </c>
      <c r="AU495" t="s">
        <v>13</v>
      </c>
    </row>
    <row r="496" spans="4:47" ht="13.5" customHeight="1">
      <c r="D496" s="405" t="s">
        <v>3255</v>
      </c>
      <c r="E496" s="405" t="s">
        <v>5597</v>
      </c>
      <c r="F496" s="407" t="s">
        <v>14</v>
      </c>
      <c r="G496" s="272">
        <v>2.5</v>
      </c>
      <c r="H496" s="406">
        <v>243</v>
      </c>
      <c r="I496" s="406">
        <v>241</v>
      </c>
      <c r="J496" s="406">
        <v>279</v>
      </c>
      <c r="K496" s="406">
        <v>243</v>
      </c>
      <c r="L496" s="406">
        <v>241</v>
      </c>
      <c r="M496" s="406">
        <v>279</v>
      </c>
      <c r="N496" s="406">
        <v>258</v>
      </c>
      <c r="O496" s="406">
        <v>242</v>
      </c>
      <c r="P496" s="406">
        <v>250</v>
      </c>
      <c r="Q496" s="406">
        <v>287</v>
      </c>
      <c r="R496" s="406">
        <v>274</v>
      </c>
      <c r="S496" s="406">
        <v>313</v>
      </c>
      <c r="T496" s="406">
        <v>348</v>
      </c>
      <c r="U496" s="406">
        <v>400</v>
      </c>
      <c r="V496" s="406">
        <v>297</v>
      </c>
      <c r="W496" s="406">
        <v>330</v>
      </c>
      <c r="X496" s="406">
        <v>267</v>
      </c>
      <c r="Y496" s="406">
        <v>287</v>
      </c>
      <c r="Z496" s="406">
        <v>340</v>
      </c>
      <c r="AA496" s="406">
        <v>300</v>
      </c>
      <c r="AB496" s="406">
        <v>274</v>
      </c>
      <c r="AC496" s="406">
        <v>300</v>
      </c>
      <c r="AD496" s="406">
        <v>359</v>
      </c>
      <c r="AE496" s="406">
        <v>307</v>
      </c>
      <c r="AF496" s="406">
        <v>310</v>
      </c>
      <c r="AG496" s="406">
        <v>336</v>
      </c>
      <c r="AH496" s="406">
        <v>402</v>
      </c>
      <c r="AI496" s="406">
        <v>275</v>
      </c>
      <c r="AJ496" s="406">
        <v>296</v>
      </c>
      <c r="AK496" s="406">
        <v>322</v>
      </c>
      <c r="AL496" s="406">
        <v>378</v>
      </c>
      <c r="AM496" s="406">
        <v>264</v>
      </c>
      <c r="AN496" s="406">
        <v>279</v>
      </c>
      <c r="AO496" s="406">
        <v>318</v>
      </c>
      <c r="AP496" s="406">
        <v>280</v>
      </c>
      <c r="AQ496" s="406">
        <v>280</v>
      </c>
      <c r="AR496" s="406">
        <v>322</v>
      </c>
      <c r="AS496" s="406">
        <v>286</v>
      </c>
      <c r="AU496" t="s">
        <v>3255</v>
      </c>
    </row>
    <row r="497" spans="4:47" ht="13.5" customHeight="1">
      <c r="D497" s="405" t="s">
        <v>15</v>
      </c>
      <c r="E497" s="405" t="s">
        <v>5597</v>
      </c>
      <c r="F497" s="407" t="s">
        <v>5625</v>
      </c>
      <c r="G497" s="272">
        <v>4.5</v>
      </c>
      <c r="H497" s="406">
        <v>313</v>
      </c>
      <c r="I497" s="406">
        <v>311</v>
      </c>
      <c r="J497" s="406">
        <v>358</v>
      </c>
      <c r="K497" s="406">
        <v>313</v>
      </c>
      <c r="L497" s="406">
        <v>311</v>
      </c>
      <c r="M497" s="406">
        <v>358</v>
      </c>
      <c r="N497" s="406">
        <v>332</v>
      </c>
      <c r="O497" s="406">
        <v>311</v>
      </c>
      <c r="P497" s="406">
        <v>322</v>
      </c>
      <c r="Q497" s="406">
        <v>370</v>
      </c>
      <c r="R497" s="406">
        <v>352</v>
      </c>
      <c r="S497" s="406">
        <v>525</v>
      </c>
      <c r="T497" s="406">
        <v>609</v>
      </c>
      <c r="U497" s="406">
        <v>688</v>
      </c>
      <c r="V497" s="406">
        <v>492</v>
      </c>
      <c r="W497" s="406">
        <v>549</v>
      </c>
      <c r="X497" s="406">
        <v>336</v>
      </c>
      <c r="Y497" s="406">
        <v>360</v>
      </c>
      <c r="Z497" s="406">
        <v>427</v>
      </c>
      <c r="AA497" s="406">
        <v>376</v>
      </c>
      <c r="AB497" s="406">
        <v>346</v>
      </c>
      <c r="AC497" s="406">
        <v>378</v>
      </c>
      <c r="AD497" s="406">
        <v>452</v>
      </c>
      <c r="AE497" s="406">
        <v>387</v>
      </c>
      <c r="AF497" s="406">
        <v>381</v>
      </c>
      <c r="AG497" s="406">
        <v>414</v>
      </c>
      <c r="AH497" s="406">
        <v>495</v>
      </c>
      <c r="AI497" s="406">
        <v>344</v>
      </c>
      <c r="AJ497" s="406">
        <v>370</v>
      </c>
      <c r="AK497" s="406">
        <v>403</v>
      </c>
      <c r="AL497" s="406">
        <v>473</v>
      </c>
      <c r="AM497" s="406">
        <v>335</v>
      </c>
      <c r="AN497" s="406">
        <v>353</v>
      </c>
      <c r="AO497" s="406">
        <v>403</v>
      </c>
      <c r="AP497" s="406">
        <v>341</v>
      </c>
      <c r="AQ497" s="406">
        <v>341</v>
      </c>
      <c r="AR497" s="406">
        <v>394</v>
      </c>
      <c r="AS497" s="406">
        <v>344</v>
      </c>
      <c r="AU497" t="s">
        <v>15</v>
      </c>
    </row>
    <row r="498" spans="4:47" ht="13.5" customHeight="1">
      <c r="D498" s="405" t="s">
        <v>3256</v>
      </c>
      <c r="E498" s="405" t="s">
        <v>5597</v>
      </c>
      <c r="F498" s="407" t="s">
        <v>5625</v>
      </c>
      <c r="G498" s="272">
        <v>4.5</v>
      </c>
      <c r="H498" s="406">
        <v>313</v>
      </c>
      <c r="I498" s="406">
        <v>311</v>
      </c>
      <c r="J498" s="406">
        <v>358</v>
      </c>
      <c r="K498" s="406">
        <v>313</v>
      </c>
      <c r="L498" s="406">
        <v>311</v>
      </c>
      <c r="M498" s="406">
        <v>358</v>
      </c>
      <c r="N498" s="406">
        <v>332</v>
      </c>
      <c r="O498" s="406">
        <v>311</v>
      </c>
      <c r="P498" s="406">
        <v>322</v>
      </c>
      <c r="Q498" s="406">
        <v>370</v>
      </c>
      <c r="R498" s="406">
        <v>352</v>
      </c>
      <c r="S498" s="406">
        <v>525</v>
      </c>
      <c r="T498" s="406">
        <v>609</v>
      </c>
      <c r="U498" s="406">
        <v>688</v>
      </c>
      <c r="V498" s="406">
        <v>492</v>
      </c>
      <c r="W498" s="406">
        <v>549</v>
      </c>
      <c r="X498" s="406">
        <v>336</v>
      </c>
      <c r="Y498" s="406">
        <v>360</v>
      </c>
      <c r="Z498" s="406">
        <v>427</v>
      </c>
      <c r="AA498" s="406">
        <v>376</v>
      </c>
      <c r="AB498" s="406">
        <v>346</v>
      </c>
      <c r="AC498" s="406">
        <v>378</v>
      </c>
      <c r="AD498" s="406">
        <v>452</v>
      </c>
      <c r="AE498" s="406">
        <v>387</v>
      </c>
      <c r="AF498" s="406">
        <v>381</v>
      </c>
      <c r="AG498" s="406">
        <v>414</v>
      </c>
      <c r="AH498" s="406">
        <v>495</v>
      </c>
      <c r="AI498" s="406">
        <v>344</v>
      </c>
      <c r="AJ498" s="406">
        <v>370</v>
      </c>
      <c r="AK498" s="406">
        <v>403</v>
      </c>
      <c r="AL498" s="406">
        <v>473</v>
      </c>
      <c r="AM498" s="406">
        <v>335</v>
      </c>
      <c r="AN498" s="406">
        <v>353</v>
      </c>
      <c r="AO498" s="406">
        <v>403</v>
      </c>
      <c r="AP498" s="406">
        <v>341</v>
      </c>
      <c r="AQ498" s="406">
        <v>341</v>
      </c>
      <c r="AR498" s="406">
        <v>394</v>
      </c>
      <c r="AS498" s="406">
        <v>344</v>
      </c>
      <c r="AU498" t="s">
        <v>3256</v>
      </c>
    </row>
    <row r="499" spans="4:47" ht="13.5" customHeight="1">
      <c r="D499" s="405" t="s">
        <v>2379</v>
      </c>
      <c r="E499" s="405"/>
      <c r="F499" s="407" t="s">
        <v>2381</v>
      </c>
      <c r="G499" s="272">
        <v>4.5</v>
      </c>
      <c r="H499" s="406">
        <v>549</v>
      </c>
      <c r="I499" s="406">
        <v>543</v>
      </c>
      <c r="J499" s="406">
        <v>622</v>
      </c>
      <c r="K499" s="406">
        <v>549</v>
      </c>
      <c r="L499" s="406">
        <v>543</v>
      </c>
      <c r="M499" s="406">
        <v>622</v>
      </c>
      <c r="N499" s="406">
        <v>577</v>
      </c>
      <c r="O499" s="406">
        <v>543</v>
      </c>
      <c r="P499" s="406">
        <v>556</v>
      </c>
      <c r="Q499" s="406">
        <v>635</v>
      </c>
      <c r="R499" s="406">
        <v>588</v>
      </c>
      <c r="S499" s="406">
        <v>900</v>
      </c>
      <c r="T499" s="406">
        <v>991</v>
      </c>
      <c r="U499" s="406">
        <v>1153</v>
      </c>
      <c r="V499" s="406">
        <v>887</v>
      </c>
      <c r="W499" s="406">
        <v>998</v>
      </c>
      <c r="X499" s="406">
        <v>563</v>
      </c>
      <c r="Y499" s="406">
        <v>593</v>
      </c>
      <c r="Z499" s="406">
        <v>700</v>
      </c>
      <c r="AA499" s="406">
        <v>629</v>
      </c>
      <c r="AB499" s="406">
        <v>573</v>
      </c>
      <c r="AC499" s="406">
        <v>610</v>
      </c>
      <c r="AD499" s="406">
        <v>724</v>
      </c>
      <c r="AE499" s="406">
        <v>639</v>
      </c>
      <c r="AF499" s="406">
        <v>608</v>
      </c>
      <c r="AG499" s="406">
        <v>647</v>
      </c>
      <c r="AH499" s="406">
        <v>767</v>
      </c>
      <c r="AI499" s="406">
        <v>577</v>
      </c>
      <c r="AJ499" s="406">
        <v>590</v>
      </c>
      <c r="AK499" s="406">
        <v>628</v>
      </c>
      <c r="AL499" s="406">
        <v>737</v>
      </c>
      <c r="AM499" s="406">
        <v>555</v>
      </c>
      <c r="AN499" s="406">
        <v>574</v>
      </c>
      <c r="AO499" s="406">
        <v>656</v>
      </c>
      <c r="AP499" s="406">
        <v>606</v>
      </c>
      <c r="AQ499" s="406">
        <v>606</v>
      </c>
      <c r="AR499" s="406">
        <v>659</v>
      </c>
      <c r="AS499" s="406">
        <v>603</v>
      </c>
      <c r="AU499" t="s">
        <v>2379</v>
      </c>
    </row>
    <row r="500" spans="4:47" ht="13.5" customHeight="1">
      <c r="D500" s="405" t="s">
        <v>4617</v>
      </c>
      <c r="E500" s="404"/>
      <c r="F500" s="407" t="s">
        <v>4623</v>
      </c>
      <c r="G500" s="272">
        <v>4.5</v>
      </c>
      <c r="H500" s="406">
        <v>1119</v>
      </c>
      <c r="I500" s="406">
        <v>1094</v>
      </c>
      <c r="J500" s="406">
        <v>1256</v>
      </c>
      <c r="K500" s="406">
        <v>1119</v>
      </c>
      <c r="L500" s="406">
        <v>1094</v>
      </c>
      <c r="M500" s="406">
        <v>1256</v>
      </c>
      <c r="N500" s="406">
        <v>1161</v>
      </c>
      <c r="O500" s="406">
        <v>1102</v>
      </c>
      <c r="P500" s="406">
        <v>1106</v>
      </c>
      <c r="Q500" s="406">
        <v>1269</v>
      </c>
      <c r="R500" s="406">
        <v>1171</v>
      </c>
      <c r="S500" s="406">
        <v>1413</v>
      </c>
      <c r="T500" s="406">
        <v>1514</v>
      </c>
      <c r="U500" s="406">
        <v>1790</v>
      </c>
      <c r="V500" s="406">
        <v>1428</v>
      </c>
      <c r="W500" s="406">
        <v>1614</v>
      </c>
      <c r="X500" s="406">
        <v>1119</v>
      </c>
      <c r="Y500" s="406">
        <v>1158</v>
      </c>
      <c r="Z500" s="406">
        <v>1359</v>
      </c>
      <c r="AA500" s="406">
        <v>1238</v>
      </c>
      <c r="AB500" s="406">
        <v>1133</v>
      </c>
      <c r="AC500" s="406">
        <v>1179</v>
      </c>
      <c r="AD500" s="406">
        <v>1385</v>
      </c>
      <c r="AE500" s="406">
        <v>1250</v>
      </c>
      <c r="AF500" s="406">
        <v>1168</v>
      </c>
      <c r="AG500" s="406">
        <v>1214</v>
      </c>
      <c r="AH500" s="406">
        <v>1426</v>
      </c>
      <c r="AI500" s="406">
        <v>1140</v>
      </c>
      <c r="AJ500" s="406">
        <v>1144</v>
      </c>
      <c r="AK500" s="406">
        <v>1189</v>
      </c>
      <c r="AL500" s="406">
        <v>1398</v>
      </c>
      <c r="AM500" s="406">
        <v>1109</v>
      </c>
      <c r="AN500" s="406">
        <v>1124</v>
      </c>
      <c r="AO500" s="406">
        <v>1290</v>
      </c>
      <c r="AP500" s="406">
        <v>1241</v>
      </c>
      <c r="AQ500" s="406">
        <v>1229</v>
      </c>
      <c r="AR500" s="406">
        <v>1281</v>
      </c>
      <c r="AS500" s="406">
        <v>1226</v>
      </c>
      <c r="AU500" t="s">
        <v>4617</v>
      </c>
    </row>
    <row r="501" spans="4:47" ht="13.5" customHeight="1">
      <c r="D501" s="405" t="s">
        <v>16</v>
      </c>
      <c r="E501" s="405" t="s">
        <v>5597</v>
      </c>
      <c r="F501" s="407" t="s">
        <v>5624</v>
      </c>
      <c r="G501" s="272">
        <v>4.5</v>
      </c>
      <c r="H501" s="406">
        <v>452</v>
      </c>
      <c r="I501" s="406">
        <v>445</v>
      </c>
      <c r="J501" s="406">
        <v>515</v>
      </c>
      <c r="K501" s="406">
        <v>452</v>
      </c>
      <c r="L501" s="406">
        <v>445</v>
      </c>
      <c r="M501" s="406">
        <v>515</v>
      </c>
      <c r="N501" s="406">
        <v>476</v>
      </c>
      <c r="O501" s="406">
        <v>447</v>
      </c>
      <c r="P501" s="406">
        <v>454</v>
      </c>
      <c r="Q501" s="406">
        <v>524</v>
      </c>
      <c r="R501" s="406">
        <v>498</v>
      </c>
      <c r="S501" s="406">
        <v>625</v>
      </c>
      <c r="T501" s="406">
        <v>685</v>
      </c>
      <c r="U501" s="406">
        <v>734</v>
      </c>
      <c r="V501" s="406">
        <v>560</v>
      </c>
      <c r="W501" s="406">
        <v>628</v>
      </c>
      <c r="X501" s="406">
        <v>512</v>
      </c>
      <c r="Y501" s="406">
        <v>541</v>
      </c>
      <c r="Z501" s="406">
        <v>639</v>
      </c>
      <c r="AA501" s="406">
        <v>572</v>
      </c>
      <c r="AB501" s="406">
        <v>522</v>
      </c>
      <c r="AC501" s="406">
        <v>558</v>
      </c>
      <c r="AD501" s="406">
        <v>664</v>
      </c>
      <c r="AE501" s="406">
        <v>583</v>
      </c>
      <c r="AF501" s="406">
        <v>589</v>
      </c>
      <c r="AG501" s="406">
        <v>626</v>
      </c>
      <c r="AH501" s="406">
        <v>744</v>
      </c>
      <c r="AI501" s="406">
        <v>522</v>
      </c>
      <c r="AJ501" s="406">
        <v>545</v>
      </c>
      <c r="AK501" s="406">
        <v>577</v>
      </c>
      <c r="AL501" s="406">
        <v>683</v>
      </c>
      <c r="AM501" s="406">
        <v>488</v>
      </c>
      <c r="AN501" s="406">
        <v>508</v>
      </c>
      <c r="AO501" s="406">
        <v>581</v>
      </c>
      <c r="AP501" s="406">
        <v>533</v>
      </c>
      <c r="AQ501" s="406">
        <v>533</v>
      </c>
      <c r="AR501" s="406">
        <v>605</v>
      </c>
      <c r="AS501" s="406">
        <v>538</v>
      </c>
      <c r="AU501" t="s">
        <v>16</v>
      </c>
    </row>
    <row r="502" spans="4:47" ht="13.5" customHeight="1">
      <c r="D502" s="405" t="s">
        <v>3257</v>
      </c>
      <c r="E502" s="405" t="s">
        <v>5597</v>
      </c>
      <c r="F502" s="407" t="s">
        <v>5624</v>
      </c>
      <c r="G502" s="272">
        <v>4.5</v>
      </c>
      <c r="H502" s="406">
        <v>452</v>
      </c>
      <c r="I502" s="406">
        <v>445</v>
      </c>
      <c r="J502" s="406">
        <v>515</v>
      </c>
      <c r="K502" s="406">
        <v>452</v>
      </c>
      <c r="L502" s="406">
        <v>445</v>
      </c>
      <c r="M502" s="406">
        <v>515</v>
      </c>
      <c r="N502" s="406">
        <v>476</v>
      </c>
      <c r="O502" s="406">
        <v>447</v>
      </c>
      <c r="P502" s="406">
        <v>454</v>
      </c>
      <c r="Q502" s="406">
        <v>524</v>
      </c>
      <c r="R502" s="406">
        <v>498</v>
      </c>
      <c r="S502" s="406">
        <v>625</v>
      </c>
      <c r="T502" s="406">
        <v>685</v>
      </c>
      <c r="U502" s="406">
        <v>734</v>
      </c>
      <c r="V502" s="406">
        <v>560</v>
      </c>
      <c r="W502" s="406">
        <v>628</v>
      </c>
      <c r="X502" s="406">
        <v>512</v>
      </c>
      <c r="Y502" s="406">
        <v>541</v>
      </c>
      <c r="Z502" s="406">
        <v>639</v>
      </c>
      <c r="AA502" s="406">
        <v>572</v>
      </c>
      <c r="AB502" s="406">
        <v>522</v>
      </c>
      <c r="AC502" s="406">
        <v>558</v>
      </c>
      <c r="AD502" s="406">
        <v>664</v>
      </c>
      <c r="AE502" s="406">
        <v>583</v>
      </c>
      <c r="AF502" s="406">
        <v>589</v>
      </c>
      <c r="AG502" s="406">
        <v>626</v>
      </c>
      <c r="AH502" s="406">
        <v>744</v>
      </c>
      <c r="AI502" s="406">
        <v>522</v>
      </c>
      <c r="AJ502" s="406">
        <v>545</v>
      </c>
      <c r="AK502" s="406">
        <v>577</v>
      </c>
      <c r="AL502" s="406">
        <v>683</v>
      </c>
      <c r="AM502" s="406">
        <v>488</v>
      </c>
      <c r="AN502" s="406">
        <v>508</v>
      </c>
      <c r="AO502" s="406">
        <v>581</v>
      </c>
      <c r="AP502" s="406">
        <v>533</v>
      </c>
      <c r="AQ502" s="406">
        <v>533</v>
      </c>
      <c r="AR502" s="406">
        <v>605</v>
      </c>
      <c r="AS502" s="406">
        <v>538</v>
      </c>
      <c r="AU502" t="s">
        <v>3257</v>
      </c>
    </row>
    <row r="503" spans="4:47" ht="13.5" customHeight="1">
      <c r="D503" s="405" t="s">
        <v>5247</v>
      </c>
      <c r="E503" s="405" t="s">
        <v>5597</v>
      </c>
      <c r="F503" s="407" t="s">
        <v>5258</v>
      </c>
      <c r="G503" s="272">
        <v>18</v>
      </c>
      <c r="H503" s="406">
        <v>490</v>
      </c>
      <c r="I503" s="406">
        <v>492</v>
      </c>
      <c r="J503" s="406">
        <v>553</v>
      </c>
      <c r="K503" s="406">
        <v>513</v>
      </c>
      <c r="L503" s="406">
        <v>507</v>
      </c>
      <c r="M503" s="406">
        <v>585</v>
      </c>
      <c r="N503" s="406">
        <v>534</v>
      </c>
      <c r="O503" s="406">
        <v>488</v>
      </c>
      <c r="P503" s="406">
        <v>514</v>
      </c>
      <c r="Q503" s="406">
        <v>574</v>
      </c>
      <c r="R503" s="406">
        <v>536</v>
      </c>
      <c r="S503" s="406">
        <v>558</v>
      </c>
      <c r="T503" s="406">
        <v>645</v>
      </c>
      <c r="U503" s="406">
        <v>717</v>
      </c>
      <c r="V503" s="406">
        <v>578</v>
      </c>
      <c r="W503" s="406">
        <v>633</v>
      </c>
      <c r="X503" s="406">
        <v>511</v>
      </c>
      <c r="Y503" s="406">
        <v>549</v>
      </c>
      <c r="Z503" s="406">
        <v>633</v>
      </c>
      <c r="AA503" s="406">
        <v>564</v>
      </c>
      <c r="AB503" s="406">
        <v>532</v>
      </c>
      <c r="AC503" s="406">
        <v>579</v>
      </c>
      <c r="AD503" s="406">
        <v>671</v>
      </c>
      <c r="AE503" s="406">
        <v>582</v>
      </c>
      <c r="AF503" s="406">
        <v>566</v>
      </c>
      <c r="AG503" s="406">
        <v>614</v>
      </c>
      <c r="AH503" s="406">
        <v>712</v>
      </c>
      <c r="AI503" s="406">
        <v>521</v>
      </c>
      <c r="AJ503" s="406">
        <v>543</v>
      </c>
      <c r="AK503" s="406">
        <v>590</v>
      </c>
      <c r="AL503" s="406">
        <v>684</v>
      </c>
      <c r="AM503" s="406">
        <v>500</v>
      </c>
      <c r="AN503" s="406">
        <v>528</v>
      </c>
      <c r="AO503" s="406">
        <v>594</v>
      </c>
      <c r="AP503" s="406">
        <v>578</v>
      </c>
      <c r="AQ503" s="406">
        <v>564</v>
      </c>
      <c r="AR503" s="406">
        <v>636</v>
      </c>
      <c r="AS503" s="406">
        <v>608</v>
      </c>
      <c r="AU503" t="s">
        <v>5247</v>
      </c>
    </row>
    <row r="504" spans="4:47" ht="13.5" customHeight="1">
      <c r="D504" s="405" t="s">
        <v>5248</v>
      </c>
      <c r="E504" s="405" t="s">
        <v>5597</v>
      </c>
      <c r="F504" s="407" t="s">
        <v>5258</v>
      </c>
      <c r="G504" s="272">
        <v>18</v>
      </c>
      <c r="H504" s="406">
        <v>490</v>
      </c>
      <c r="I504" s="406">
        <v>492</v>
      </c>
      <c r="J504" s="406">
        <v>553</v>
      </c>
      <c r="K504" s="406">
        <v>513</v>
      </c>
      <c r="L504" s="406">
        <v>507</v>
      </c>
      <c r="M504" s="406">
        <v>585</v>
      </c>
      <c r="N504" s="406">
        <v>534</v>
      </c>
      <c r="O504" s="406">
        <v>488</v>
      </c>
      <c r="P504" s="406">
        <v>514</v>
      </c>
      <c r="Q504" s="406">
        <v>574</v>
      </c>
      <c r="R504" s="406">
        <v>536</v>
      </c>
      <c r="S504" s="406">
        <v>558</v>
      </c>
      <c r="T504" s="406">
        <v>645</v>
      </c>
      <c r="U504" s="406">
        <v>717</v>
      </c>
      <c r="V504" s="406">
        <v>578</v>
      </c>
      <c r="W504" s="406">
        <v>633</v>
      </c>
      <c r="X504" s="406">
        <v>511</v>
      </c>
      <c r="Y504" s="406">
        <v>549</v>
      </c>
      <c r="Z504" s="406">
        <v>633</v>
      </c>
      <c r="AA504" s="406">
        <v>564</v>
      </c>
      <c r="AB504" s="406">
        <v>532</v>
      </c>
      <c r="AC504" s="406">
        <v>579</v>
      </c>
      <c r="AD504" s="406">
        <v>671</v>
      </c>
      <c r="AE504" s="406">
        <v>582</v>
      </c>
      <c r="AF504" s="406">
        <v>566</v>
      </c>
      <c r="AG504" s="406">
        <v>614</v>
      </c>
      <c r="AH504" s="406">
        <v>712</v>
      </c>
      <c r="AI504" s="406">
        <v>521</v>
      </c>
      <c r="AJ504" s="406">
        <v>543</v>
      </c>
      <c r="AK504" s="406">
        <v>590</v>
      </c>
      <c r="AL504" s="406">
        <v>684</v>
      </c>
      <c r="AM504" s="406">
        <v>500</v>
      </c>
      <c r="AN504" s="406">
        <v>528</v>
      </c>
      <c r="AO504" s="406">
        <v>594</v>
      </c>
      <c r="AP504" s="406">
        <v>578</v>
      </c>
      <c r="AQ504" s="406">
        <v>564</v>
      </c>
      <c r="AR504" s="406">
        <v>636</v>
      </c>
      <c r="AS504" s="406">
        <v>608</v>
      </c>
      <c r="AU504" t="s">
        <v>5248</v>
      </c>
    </row>
    <row r="505" spans="4:47" ht="13.5" customHeight="1">
      <c r="D505" s="405" t="s">
        <v>2028</v>
      </c>
      <c r="E505" s="405" t="s">
        <v>5597</v>
      </c>
      <c r="F505" s="407" t="s">
        <v>5626</v>
      </c>
      <c r="G505" s="272">
        <v>18</v>
      </c>
      <c r="H505" s="406">
        <v>596</v>
      </c>
      <c r="I505" s="406">
        <v>597</v>
      </c>
      <c r="J505" s="406">
        <v>679</v>
      </c>
      <c r="K505" s="406">
        <v>616</v>
      </c>
      <c r="L505" s="406">
        <v>611</v>
      </c>
      <c r="M505" s="406">
        <v>704</v>
      </c>
      <c r="N505" s="406">
        <v>653</v>
      </c>
      <c r="O505" s="406">
        <v>591</v>
      </c>
      <c r="P505" s="406">
        <v>614</v>
      </c>
      <c r="Q505" s="406">
        <v>691</v>
      </c>
      <c r="R505" s="406">
        <v>652</v>
      </c>
      <c r="S505" s="406">
        <v>762</v>
      </c>
      <c r="T505" s="406">
        <v>863</v>
      </c>
      <c r="U505" s="406">
        <v>911</v>
      </c>
      <c r="V505" s="406">
        <v>721</v>
      </c>
      <c r="W505" s="406">
        <v>795</v>
      </c>
      <c r="X505" s="406">
        <v>651</v>
      </c>
      <c r="Y505" s="406">
        <v>695</v>
      </c>
      <c r="Z505" s="406">
        <v>814</v>
      </c>
      <c r="AA505" s="406">
        <v>732</v>
      </c>
      <c r="AB505" s="406">
        <v>666</v>
      </c>
      <c r="AC505" s="406">
        <v>720</v>
      </c>
      <c r="AD505" s="406">
        <v>849</v>
      </c>
      <c r="AE505" s="406">
        <v>749</v>
      </c>
      <c r="AF505" s="406">
        <v>733</v>
      </c>
      <c r="AG505" s="406">
        <v>789</v>
      </c>
      <c r="AH505" s="406">
        <v>929</v>
      </c>
      <c r="AI505" s="406">
        <v>670</v>
      </c>
      <c r="AJ505" s="406">
        <v>685</v>
      </c>
      <c r="AK505" s="406">
        <v>739</v>
      </c>
      <c r="AL505" s="406">
        <v>860</v>
      </c>
      <c r="AM505" s="406">
        <v>618</v>
      </c>
      <c r="AN505" s="406">
        <v>650</v>
      </c>
      <c r="AO505" s="406">
        <v>737</v>
      </c>
      <c r="AP505" s="406">
        <v>688</v>
      </c>
      <c r="AQ505" s="406">
        <v>688</v>
      </c>
      <c r="AR505" s="406">
        <v>776</v>
      </c>
      <c r="AS505" s="406">
        <v>764</v>
      </c>
      <c r="AU505" t="s">
        <v>2028</v>
      </c>
    </row>
    <row r="506" spans="4:47" ht="13.5" customHeight="1">
      <c r="D506" s="405" t="s">
        <v>3258</v>
      </c>
      <c r="E506" s="405" t="s">
        <v>5597</v>
      </c>
      <c r="F506" s="407" t="s">
        <v>5626</v>
      </c>
      <c r="G506" s="272">
        <v>18</v>
      </c>
      <c r="H506" s="406">
        <v>596</v>
      </c>
      <c r="I506" s="406">
        <v>597</v>
      </c>
      <c r="J506" s="406">
        <v>679</v>
      </c>
      <c r="K506" s="406">
        <v>616</v>
      </c>
      <c r="L506" s="406">
        <v>611</v>
      </c>
      <c r="M506" s="406">
        <v>704</v>
      </c>
      <c r="N506" s="406">
        <v>653</v>
      </c>
      <c r="O506" s="406">
        <v>591</v>
      </c>
      <c r="P506" s="406">
        <v>614</v>
      </c>
      <c r="Q506" s="406">
        <v>691</v>
      </c>
      <c r="R506" s="406">
        <v>652</v>
      </c>
      <c r="S506" s="406">
        <v>762</v>
      </c>
      <c r="T506" s="406">
        <v>863</v>
      </c>
      <c r="U506" s="406">
        <v>911</v>
      </c>
      <c r="V506" s="406">
        <v>721</v>
      </c>
      <c r="W506" s="406">
        <v>795</v>
      </c>
      <c r="X506" s="406">
        <v>651</v>
      </c>
      <c r="Y506" s="406">
        <v>695</v>
      </c>
      <c r="Z506" s="406">
        <v>814</v>
      </c>
      <c r="AA506" s="406">
        <v>732</v>
      </c>
      <c r="AB506" s="406">
        <v>666</v>
      </c>
      <c r="AC506" s="406">
        <v>720</v>
      </c>
      <c r="AD506" s="406">
        <v>849</v>
      </c>
      <c r="AE506" s="406">
        <v>749</v>
      </c>
      <c r="AF506" s="406">
        <v>733</v>
      </c>
      <c r="AG506" s="406">
        <v>789</v>
      </c>
      <c r="AH506" s="406">
        <v>929</v>
      </c>
      <c r="AI506" s="406">
        <v>670</v>
      </c>
      <c r="AJ506" s="406">
        <v>685</v>
      </c>
      <c r="AK506" s="406">
        <v>739</v>
      </c>
      <c r="AL506" s="406">
        <v>860</v>
      </c>
      <c r="AM506" s="406">
        <v>618</v>
      </c>
      <c r="AN506" s="406">
        <v>650</v>
      </c>
      <c r="AO506" s="406">
        <v>737</v>
      </c>
      <c r="AP506" s="406">
        <v>688</v>
      </c>
      <c r="AQ506" s="406">
        <v>688</v>
      </c>
      <c r="AR506" s="406">
        <v>776</v>
      </c>
      <c r="AS506" s="406">
        <v>764</v>
      </c>
      <c r="AU506" t="s">
        <v>3258</v>
      </c>
    </row>
    <row r="507" spans="4:47" ht="13.5" customHeight="1">
      <c r="D507" s="405" t="s">
        <v>5249</v>
      </c>
      <c r="E507" s="405" t="s">
        <v>5597</v>
      </c>
      <c r="F507" s="407" t="s">
        <v>5259</v>
      </c>
      <c r="G507" s="272">
        <v>19.5</v>
      </c>
      <c r="H507" s="406">
        <v>510</v>
      </c>
      <c r="I507" s="406">
        <v>514</v>
      </c>
      <c r="J507" s="406">
        <v>577</v>
      </c>
      <c r="K507" s="406">
        <v>533</v>
      </c>
      <c r="L507" s="406">
        <v>528</v>
      </c>
      <c r="M507" s="406">
        <v>617</v>
      </c>
      <c r="N507" s="406">
        <v>557</v>
      </c>
      <c r="O507" s="406">
        <v>510</v>
      </c>
      <c r="P507" s="406">
        <v>545</v>
      </c>
      <c r="Q507" s="406">
        <v>606</v>
      </c>
      <c r="R507" s="406">
        <v>566</v>
      </c>
      <c r="S507" s="406">
        <v>585</v>
      </c>
      <c r="T507" s="406">
        <v>684</v>
      </c>
      <c r="U507" s="406">
        <v>757</v>
      </c>
      <c r="V507" s="406">
        <v>612</v>
      </c>
      <c r="W507" s="406">
        <v>670</v>
      </c>
      <c r="X507" s="406">
        <v>532</v>
      </c>
      <c r="Y507" s="406">
        <v>577</v>
      </c>
      <c r="Z507" s="406">
        <v>665</v>
      </c>
      <c r="AA507" s="406">
        <v>587</v>
      </c>
      <c r="AB507" s="406">
        <v>560</v>
      </c>
      <c r="AC507" s="406">
        <v>617</v>
      </c>
      <c r="AD507" s="406">
        <v>714</v>
      </c>
      <c r="AE507" s="406">
        <v>611</v>
      </c>
      <c r="AF507" s="406">
        <v>594</v>
      </c>
      <c r="AG507" s="406">
        <v>652</v>
      </c>
      <c r="AH507" s="406">
        <v>756</v>
      </c>
      <c r="AI507" s="406">
        <v>539</v>
      </c>
      <c r="AJ507" s="406">
        <v>571</v>
      </c>
      <c r="AK507" s="406">
        <v>627</v>
      </c>
      <c r="AL507" s="406">
        <v>727</v>
      </c>
      <c r="AM507" s="406">
        <v>522</v>
      </c>
      <c r="AN507" s="406">
        <v>555</v>
      </c>
      <c r="AO507" s="406">
        <v>625</v>
      </c>
      <c r="AP507" s="406">
        <v>598</v>
      </c>
      <c r="AQ507" s="406">
        <v>598</v>
      </c>
      <c r="AR507" s="406">
        <v>688</v>
      </c>
      <c r="AS507" s="406">
        <v>642</v>
      </c>
      <c r="AU507" t="s">
        <v>5249</v>
      </c>
    </row>
    <row r="508" spans="4:47" ht="13.5" customHeight="1">
      <c r="D508" s="405" t="s">
        <v>5250</v>
      </c>
      <c r="E508" s="405" t="s">
        <v>5597</v>
      </c>
      <c r="F508" s="407" t="s">
        <v>5259</v>
      </c>
      <c r="G508" s="272">
        <v>19.5</v>
      </c>
      <c r="H508" s="406">
        <v>510</v>
      </c>
      <c r="I508" s="406">
        <v>514</v>
      </c>
      <c r="J508" s="406">
        <v>577</v>
      </c>
      <c r="K508" s="406">
        <v>533</v>
      </c>
      <c r="L508" s="406">
        <v>528</v>
      </c>
      <c r="M508" s="406">
        <v>617</v>
      </c>
      <c r="N508" s="406">
        <v>557</v>
      </c>
      <c r="O508" s="406">
        <v>510</v>
      </c>
      <c r="P508" s="406">
        <v>545</v>
      </c>
      <c r="Q508" s="406">
        <v>606</v>
      </c>
      <c r="R508" s="406">
        <v>566</v>
      </c>
      <c r="S508" s="406">
        <v>585</v>
      </c>
      <c r="T508" s="406">
        <v>684</v>
      </c>
      <c r="U508" s="406">
        <v>757</v>
      </c>
      <c r="V508" s="406">
        <v>612</v>
      </c>
      <c r="W508" s="406">
        <v>670</v>
      </c>
      <c r="X508" s="406">
        <v>532</v>
      </c>
      <c r="Y508" s="406">
        <v>577</v>
      </c>
      <c r="Z508" s="406">
        <v>665</v>
      </c>
      <c r="AA508" s="406">
        <v>587</v>
      </c>
      <c r="AB508" s="406">
        <v>560</v>
      </c>
      <c r="AC508" s="406">
        <v>617</v>
      </c>
      <c r="AD508" s="406">
        <v>714</v>
      </c>
      <c r="AE508" s="406">
        <v>611</v>
      </c>
      <c r="AF508" s="406">
        <v>594</v>
      </c>
      <c r="AG508" s="406">
        <v>652</v>
      </c>
      <c r="AH508" s="406">
        <v>756</v>
      </c>
      <c r="AI508" s="406">
        <v>539</v>
      </c>
      <c r="AJ508" s="406">
        <v>571</v>
      </c>
      <c r="AK508" s="406">
        <v>627</v>
      </c>
      <c r="AL508" s="406">
        <v>727</v>
      </c>
      <c r="AM508" s="406">
        <v>522</v>
      </c>
      <c r="AN508" s="406">
        <v>555</v>
      </c>
      <c r="AO508" s="406">
        <v>625</v>
      </c>
      <c r="AP508" s="406">
        <v>598</v>
      </c>
      <c r="AQ508" s="406">
        <v>598</v>
      </c>
      <c r="AR508" s="406">
        <v>688</v>
      </c>
      <c r="AS508" s="406">
        <v>642</v>
      </c>
      <c r="AU508" t="s">
        <v>5250</v>
      </c>
    </row>
    <row r="509" spans="4:47" ht="13.5" customHeight="1">
      <c r="D509" s="405" t="s">
        <v>2029</v>
      </c>
      <c r="E509" s="405" t="s">
        <v>5597</v>
      </c>
      <c r="F509" s="407" t="s">
        <v>5627</v>
      </c>
      <c r="G509" s="272">
        <v>19.5</v>
      </c>
      <c r="H509" s="406">
        <v>619</v>
      </c>
      <c r="I509" s="406">
        <v>624</v>
      </c>
      <c r="J509" s="406">
        <v>708</v>
      </c>
      <c r="K509" s="406">
        <v>638</v>
      </c>
      <c r="L509" s="406">
        <v>636</v>
      </c>
      <c r="M509" s="406">
        <v>741</v>
      </c>
      <c r="N509" s="406">
        <v>684</v>
      </c>
      <c r="O509" s="406">
        <v>617</v>
      </c>
      <c r="P509" s="406">
        <v>647</v>
      </c>
      <c r="Q509" s="406">
        <v>726</v>
      </c>
      <c r="R509" s="406">
        <v>687</v>
      </c>
      <c r="S509" s="406">
        <v>790</v>
      </c>
      <c r="T509" s="406">
        <v>902</v>
      </c>
      <c r="U509" s="406">
        <v>952</v>
      </c>
      <c r="V509" s="406">
        <v>754</v>
      </c>
      <c r="W509" s="406">
        <v>830</v>
      </c>
      <c r="X509" s="406">
        <v>674</v>
      </c>
      <c r="Y509" s="406">
        <v>724</v>
      </c>
      <c r="Z509" s="406">
        <v>849</v>
      </c>
      <c r="AA509" s="406">
        <v>759</v>
      </c>
      <c r="AB509" s="406">
        <v>695</v>
      </c>
      <c r="AC509" s="406">
        <v>758</v>
      </c>
      <c r="AD509" s="406">
        <v>896</v>
      </c>
      <c r="AE509" s="406">
        <v>781</v>
      </c>
      <c r="AF509" s="406">
        <v>762</v>
      </c>
      <c r="AG509" s="406">
        <v>826</v>
      </c>
      <c r="AH509" s="406">
        <v>976</v>
      </c>
      <c r="AI509" s="406">
        <v>692</v>
      </c>
      <c r="AJ509" s="406">
        <v>716</v>
      </c>
      <c r="AK509" s="406">
        <v>779</v>
      </c>
      <c r="AL509" s="406">
        <v>908</v>
      </c>
      <c r="AM509" s="406">
        <v>644</v>
      </c>
      <c r="AN509" s="406">
        <v>682</v>
      </c>
      <c r="AO509" s="406">
        <v>773</v>
      </c>
      <c r="AP509" s="406">
        <v>721</v>
      </c>
      <c r="AQ509" s="406">
        <v>721</v>
      </c>
      <c r="AR509" s="406">
        <v>823</v>
      </c>
      <c r="AS509" s="406">
        <v>796</v>
      </c>
      <c r="AU509" t="s">
        <v>2029</v>
      </c>
    </row>
    <row r="510" spans="4:47" ht="13.5" customHeight="1">
      <c r="D510" s="405" t="s">
        <v>3259</v>
      </c>
      <c r="E510" s="405" t="s">
        <v>5597</v>
      </c>
      <c r="F510" s="407" t="s">
        <v>5627</v>
      </c>
      <c r="G510" s="272">
        <v>19.5</v>
      </c>
      <c r="H510" s="406">
        <v>619</v>
      </c>
      <c r="I510" s="406">
        <v>624</v>
      </c>
      <c r="J510" s="406">
        <v>708</v>
      </c>
      <c r="K510" s="406">
        <v>638</v>
      </c>
      <c r="L510" s="406">
        <v>636</v>
      </c>
      <c r="M510" s="406">
        <v>741</v>
      </c>
      <c r="N510" s="406">
        <v>684</v>
      </c>
      <c r="O510" s="406">
        <v>617</v>
      </c>
      <c r="P510" s="406">
        <v>647</v>
      </c>
      <c r="Q510" s="406">
        <v>726</v>
      </c>
      <c r="R510" s="406">
        <v>687</v>
      </c>
      <c r="S510" s="406">
        <v>790</v>
      </c>
      <c r="T510" s="406">
        <v>902</v>
      </c>
      <c r="U510" s="406">
        <v>952</v>
      </c>
      <c r="V510" s="406">
        <v>754</v>
      </c>
      <c r="W510" s="406">
        <v>830</v>
      </c>
      <c r="X510" s="406">
        <v>674</v>
      </c>
      <c r="Y510" s="406">
        <v>724</v>
      </c>
      <c r="Z510" s="406">
        <v>849</v>
      </c>
      <c r="AA510" s="406">
        <v>759</v>
      </c>
      <c r="AB510" s="406">
        <v>695</v>
      </c>
      <c r="AC510" s="406">
        <v>758</v>
      </c>
      <c r="AD510" s="406">
        <v>896</v>
      </c>
      <c r="AE510" s="406">
        <v>781</v>
      </c>
      <c r="AF510" s="406">
        <v>762</v>
      </c>
      <c r="AG510" s="406">
        <v>826</v>
      </c>
      <c r="AH510" s="406">
        <v>976</v>
      </c>
      <c r="AI510" s="406">
        <v>692</v>
      </c>
      <c r="AJ510" s="406">
        <v>716</v>
      </c>
      <c r="AK510" s="406">
        <v>779</v>
      </c>
      <c r="AL510" s="406">
        <v>908</v>
      </c>
      <c r="AM510" s="406">
        <v>644</v>
      </c>
      <c r="AN510" s="406">
        <v>682</v>
      </c>
      <c r="AO510" s="406">
        <v>773</v>
      </c>
      <c r="AP510" s="406">
        <v>721</v>
      </c>
      <c r="AQ510" s="406">
        <v>721</v>
      </c>
      <c r="AR510" s="406">
        <v>823</v>
      </c>
      <c r="AS510" s="406">
        <v>796</v>
      </c>
      <c r="AU510" t="s">
        <v>3259</v>
      </c>
    </row>
    <row r="511" spans="4:47" ht="13.5" customHeight="1">
      <c r="D511" s="405" t="s">
        <v>5251</v>
      </c>
      <c r="E511" s="405" t="s">
        <v>5597</v>
      </c>
      <c r="F511" s="407" t="s">
        <v>5260</v>
      </c>
      <c r="G511" s="272">
        <v>21</v>
      </c>
      <c r="H511" s="406">
        <v>531</v>
      </c>
      <c r="I511" s="406">
        <v>536</v>
      </c>
      <c r="J511" s="406">
        <v>602</v>
      </c>
      <c r="K511" s="406">
        <v>554</v>
      </c>
      <c r="L511" s="406">
        <v>548</v>
      </c>
      <c r="M511" s="406">
        <v>650</v>
      </c>
      <c r="N511" s="406">
        <v>581</v>
      </c>
      <c r="O511" s="406">
        <v>532</v>
      </c>
      <c r="P511" s="406">
        <v>577</v>
      </c>
      <c r="Q511" s="406">
        <v>639</v>
      </c>
      <c r="R511" s="406">
        <v>596</v>
      </c>
      <c r="S511" s="406">
        <v>613</v>
      </c>
      <c r="T511" s="406">
        <v>724</v>
      </c>
      <c r="U511" s="406">
        <v>798</v>
      </c>
      <c r="V511" s="406">
        <v>645</v>
      </c>
      <c r="W511" s="406">
        <v>707</v>
      </c>
      <c r="X511" s="406">
        <v>554</v>
      </c>
      <c r="Y511" s="406">
        <v>605</v>
      </c>
      <c r="Z511" s="406">
        <v>697</v>
      </c>
      <c r="AA511" s="406">
        <v>610</v>
      </c>
      <c r="AB511" s="406">
        <v>589</v>
      </c>
      <c r="AC511" s="406">
        <v>654</v>
      </c>
      <c r="AD511" s="406">
        <v>759</v>
      </c>
      <c r="AE511" s="406">
        <v>641</v>
      </c>
      <c r="AF511" s="406">
        <v>623</v>
      </c>
      <c r="AG511" s="406">
        <v>689</v>
      </c>
      <c r="AH511" s="406">
        <v>800</v>
      </c>
      <c r="AI511" s="406">
        <v>558</v>
      </c>
      <c r="AJ511" s="406">
        <v>599</v>
      </c>
      <c r="AK511" s="406">
        <v>665</v>
      </c>
      <c r="AL511" s="406">
        <v>771</v>
      </c>
      <c r="AM511" s="406">
        <v>543</v>
      </c>
      <c r="AN511" s="406">
        <v>582</v>
      </c>
      <c r="AO511" s="406">
        <v>656</v>
      </c>
      <c r="AP511" s="406">
        <v>633</v>
      </c>
      <c r="AQ511" s="406">
        <v>633</v>
      </c>
      <c r="AR511" s="406">
        <v>742</v>
      </c>
      <c r="AS511" s="406">
        <v>676</v>
      </c>
      <c r="AU511" t="s">
        <v>5251</v>
      </c>
    </row>
    <row r="512" spans="4:47" ht="13.5" customHeight="1">
      <c r="D512" s="405" t="s">
        <v>5252</v>
      </c>
      <c r="E512" s="405" t="s">
        <v>5597</v>
      </c>
      <c r="F512" s="407" t="s">
        <v>5260</v>
      </c>
      <c r="G512" s="272">
        <v>21</v>
      </c>
      <c r="H512" s="406">
        <v>531</v>
      </c>
      <c r="I512" s="406">
        <v>536</v>
      </c>
      <c r="J512" s="406">
        <v>602</v>
      </c>
      <c r="K512" s="406">
        <v>554</v>
      </c>
      <c r="L512" s="406">
        <v>548</v>
      </c>
      <c r="M512" s="406">
        <v>650</v>
      </c>
      <c r="N512" s="406">
        <v>581</v>
      </c>
      <c r="O512" s="406">
        <v>532</v>
      </c>
      <c r="P512" s="406">
        <v>577</v>
      </c>
      <c r="Q512" s="406">
        <v>639</v>
      </c>
      <c r="R512" s="406">
        <v>596</v>
      </c>
      <c r="S512" s="406">
        <v>613</v>
      </c>
      <c r="T512" s="406">
        <v>724</v>
      </c>
      <c r="U512" s="406">
        <v>798</v>
      </c>
      <c r="V512" s="406">
        <v>645</v>
      </c>
      <c r="W512" s="406">
        <v>707</v>
      </c>
      <c r="X512" s="406">
        <v>554</v>
      </c>
      <c r="Y512" s="406">
        <v>605</v>
      </c>
      <c r="Z512" s="406">
        <v>697</v>
      </c>
      <c r="AA512" s="406">
        <v>610</v>
      </c>
      <c r="AB512" s="406">
        <v>589</v>
      </c>
      <c r="AC512" s="406">
        <v>654</v>
      </c>
      <c r="AD512" s="406">
        <v>759</v>
      </c>
      <c r="AE512" s="406">
        <v>641</v>
      </c>
      <c r="AF512" s="406">
        <v>623</v>
      </c>
      <c r="AG512" s="406">
        <v>689</v>
      </c>
      <c r="AH512" s="406">
        <v>800</v>
      </c>
      <c r="AI512" s="406">
        <v>558</v>
      </c>
      <c r="AJ512" s="406">
        <v>599</v>
      </c>
      <c r="AK512" s="406">
        <v>665</v>
      </c>
      <c r="AL512" s="406">
        <v>771</v>
      </c>
      <c r="AM512" s="406">
        <v>543</v>
      </c>
      <c r="AN512" s="406">
        <v>582</v>
      </c>
      <c r="AO512" s="406">
        <v>656</v>
      </c>
      <c r="AP512" s="406">
        <v>633</v>
      </c>
      <c r="AQ512" s="406">
        <v>633</v>
      </c>
      <c r="AR512" s="406">
        <v>742</v>
      </c>
      <c r="AS512" s="406">
        <v>676</v>
      </c>
      <c r="AU512" t="s">
        <v>5252</v>
      </c>
    </row>
    <row r="513" spans="4:47" ht="13.5" customHeight="1">
      <c r="D513" s="405" t="s">
        <v>2030</v>
      </c>
      <c r="E513" s="405" t="s">
        <v>5597</v>
      </c>
      <c r="F513" s="407" t="s">
        <v>5628</v>
      </c>
      <c r="G513" s="272">
        <v>21</v>
      </c>
      <c r="H513" s="406">
        <v>647</v>
      </c>
      <c r="I513" s="406">
        <v>652</v>
      </c>
      <c r="J513" s="406">
        <v>739</v>
      </c>
      <c r="K513" s="406">
        <v>667</v>
      </c>
      <c r="L513" s="406">
        <v>663</v>
      </c>
      <c r="M513" s="406">
        <v>778</v>
      </c>
      <c r="N513" s="406">
        <v>715</v>
      </c>
      <c r="O513" s="406">
        <v>644</v>
      </c>
      <c r="P513" s="406">
        <v>682</v>
      </c>
      <c r="Q513" s="406">
        <v>761</v>
      </c>
      <c r="R513" s="406">
        <v>723</v>
      </c>
      <c r="S513" s="406">
        <v>820</v>
      </c>
      <c r="T513" s="406">
        <v>941</v>
      </c>
      <c r="U513" s="406">
        <v>993</v>
      </c>
      <c r="V513" s="406">
        <v>787</v>
      </c>
      <c r="W513" s="406">
        <v>867</v>
      </c>
      <c r="X513" s="406">
        <v>697</v>
      </c>
      <c r="Y513" s="406">
        <v>755</v>
      </c>
      <c r="Z513" s="406">
        <v>886</v>
      </c>
      <c r="AA513" s="406">
        <v>786</v>
      </c>
      <c r="AB513" s="406">
        <v>724</v>
      </c>
      <c r="AC513" s="406">
        <v>796</v>
      </c>
      <c r="AD513" s="406">
        <v>944</v>
      </c>
      <c r="AE513" s="406">
        <v>814</v>
      </c>
      <c r="AF513" s="406">
        <v>791</v>
      </c>
      <c r="AG513" s="406">
        <v>864</v>
      </c>
      <c r="AH513" s="406">
        <v>1024</v>
      </c>
      <c r="AI513" s="406">
        <v>715</v>
      </c>
      <c r="AJ513" s="406">
        <v>748</v>
      </c>
      <c r="AK513" s="406">
        <v>820</v>
      </c>
      <c r="AL513" s="406">
        <v>956</v>
      </c>
      <c r="AM513" s="406">
        <v>670</v>
      </c>
      <c r="AN513" s="406">
        <v>715</v>
      </c>
      <c r="AO513" s="406">
        <v>811</v>
      </c>
      <c r="AP513" s="406">
        <v>755</v>
      </c>
      <c r="AQ513" s="406">
        <v>755</v>
      </c>
      <c r="AR513" s="406">
        <v>872</v>
      </c>
      <c r="AS513" s="406">
        <v>828</v>
      </c>
      <c r="AU513" t="s">
        <v>2030</v>
      </c>
    </row>
    <row r="514" spans="4:47" ht="13.5" customHeight="1">
      <c r="D514" s="405" t="s">
        <v>3260</v>
      </c>
      <c r="E514" s="405" t="s">
        <v>5597</v>
      </c>
      <c r="F514" s="407" t="s">
        <v>5628</v>
      </c>
      <c r="G514" s="272">
        <v>21</v>
      </c>
      <c r="H514" s="406">
        <v>647</v>
      </c>
      <c r="I514" s="406">
        <v>652</v>
      </c>
      <c r="J514" s="406">
        <v>739</v>
      </c>
      <c r="K514" s="406">
        <v>667</v>
      </c>
      <c r="L514" s="406">
        <v>663</v>
      </c>
      <c r="M514" s="406">
        <v>778</v>
      </c>
      <c r="N514" s="406">
        <v>715</v>
      </c>
      <c r="O514" s="406">
        <v>644</v>
      </c>
      <c r="P514" s="406">
        <v>682</v>
      </c>
      <c r="Q514" s="406">
        <v>761</v>
      </c>
      <c r="R514" s="406">
        <v>723</v>
      </c>
      <c r="S514" s="406">
        <v>820</v>
      </c>
      <c r="T514" s="406">
        <v>941</v>
      </c>
      <c r="U514" s="406">
        <v>993</v>
      </c>
      <c r="V514" s="406">
        <v>787</v>
      </c>
      <c r="W514" s="406">
        <v>867</v>
      </c>
      <c r="X514" s="406">
        <v>697</v>
      </c>
      <c r="Y514" s="406">
        <v>755</v>
      </c>
      <c r="Z514" s="406">
        <v>886</v>
      </c>
      <c r="AA514" s="406">
        <v>786</v>
      </c>
      <c r="AB514" s="406">
        <v>724</v>
      </c>
      <c r="AC514" s="406">
        <v>796</v>
      </c>
      <c r="AD514" s="406">
        <v>944</v>
      </c>
      <c r="AE514" s="406">
        <v>814</v>
      </c>
      <c r="AF514" s="406">
        <v>791</v>
      </c>
      <c r="AG514" s="406">
        <v>864</v>
      </c>
      <c r="AH514" s="406">
        <v>1024</v>
      </c>
      <c r="AI514" s="406">
        <v>715</v>
      </c>
      <c r="AJ514" s="406">
        <v>748</v>
      </c>
      <c r="AK514" s="406">
        <v>820</v>
      </c>
      <c r="AL514" s="406">
        <v>956</v>
      </c>
      <c r="AM514" s="406">
        <v>670</v>
      </c>
      <c r="AN514" s="406">
        <v>715</v>
      </c>
      <c r="AO514" s="406">
        <v>811</v>
      </c>
      <c r="AP514" s="406">
        <v>755</v>
      </c>
      <c r="AQ514" s="406">
        <v>755</v>
      </c>
      <c r="AR514" s="406">
        <v>872</v>
      </c>
      <c r="AS514" s="406">
        <v>828</v>
      </c>
      <c r="AU514" t="s">
        <v>3260</v>
      </c>
    </row>
    <row r="515" spans="4:47" ht="13.5" customHeight="1">
      <c r="D515" s="405" t="s">
        <v>5253</v>
      </c>
      <c r="E515" s="405" t="s">
        <v>5597</v>
      </c>
      <c r="F515" s="407" t="s">
        <v>5261</v>
      </c>
      <c r="G515" s="272">
        <v>22.5</v>
      </c>
      <c r="H515" s="406">
        <v>595</v>
      </c>
      <c r="I515" s="406">
        <v>601</v>
      </c>
      <c r="J515" s="406">
        <v>676</v>
      </c>
      <c r="K515" s="406">
        <v>619</v>
      </c>
      <c r="L515" s="406">
        <v>612</v>
      </c>
      <c r="M515" s="406">
        <v>733</v>
      </c>
      <c r="N515" s="406">
        <v>651</v>
      </c>
      <c r="O515" s="406">
        <v>625</v>
      </c>
      <c r="P515" s="406">
        <v>696</v>
      </c>
      <c r="Q515" s="406">
        <v>721</v>
      </c>
      <c r="R515" s="406">
        <v>673</v>
      </c>
      <c r="S515" s="406">
        <v>678</v>
      </c>
      <c r="T515" s="406">
        <v>802</v>
      </c>
      <c r="U515" s="406">
        <v>884</v>
      </c>
      <c r="V515" s="406">
        <v>717</v>
      </c>
      <c r="W515" s="406">
        <v>789</v>
      </c>
      <c r="X515" s="406">
        <v>619</v>
      </c>
      <c r="Y515" s="406">
        <v>677</v>
      </c>
      <c r="Z515" s="406">
        <v>781</v>
      </c>
      <c r="AA515" s="406">
        <v>682</v>
      </c>
      <c r="AB515" s="406">
        <v>660</v>
      </c>
      <c r="AC515" s="406">
        <v>736</v>
      </c>
      <c r="AD515" s="406">
        <v>854</v>
      </c>
      <c r="AE515" s="406">
        <v>718</v>
      </c>
      <c r="AF515" s="406">
        <v>695</v>
      </c>
      <c r="AG515" s="406">
        <v>770</v>
      </c>
      <c r="AH515" s="406">
        <v>895</v>
      </c>
      <c r="AI515" s="406">
        <v>621</v>
      </c>
      <c r="AJ515" s="406">
        <v>671</v>
      </c>
      <c r="AK515" s="406">
        <v>746</v>
      </c>
      <c r="AL515" s="406">
        <v>867</v>
      </c>
      <c r="AM515" s="406">
        <v>608</v>
      </c>
      <c r="AN515" s="406">
        <v>653</v>
      </c>
      <c r="AO515" s="406">
        <v>736</v>
      </c>
      <c r="AP515" s="406">
        <v>716</v>
      </c>
      <c r="AQ515" s="406">
        <v>716</v>
      </c>
      <c r="AR515" s="406">
        <v>897</v>
      </c>
      <c r="AS515" s="406">
        <v>758</v>
      </c>
      <c r="AU515" t="s">
        <v>5253</v>
      </c>
    </row>
    <row r="516" spans="4:47" ht="13.5" customHeight="1">
      <c r="D516" s="405" t="s">
        <v>5254</v>
      </c>
      <c r="E516" s="405" t="s">
        <v>5597</v>
      </c>
      <c r="F516" s="407" t="s">
        <v>5261</v>
      </c>
      <c r="G516" s="272">
        <v>22.5</v>
      </c>
      <c r="H516" s="406">
        <v>595</v>
      </c>
      <c r="I516" s="406">
        <v>601</v>
      </c>
      <c r="J516" s="406">
        <v>676</v>
      </c>
      <c r="K516" s="406">
        <v>619</v>
      </c>
      <c r="L516" s="406">
        <v>612</v>
      </c>
      <c r="M516" s="406">
        <v>733</v>
      </c>
      <c r="N516" s="406">
        <v>651</v>
      </c>
      <c r="O516" s="406">
        <v>625</v>
      </c>
      <c r="P516" s="406">
        <v>696</v>
      </c>
      <c r="Q516" s="406">
        <v>721</v>
      </c>
      <c r="R516" s="406">
        <v>673</v>
      </c>
      <c r="S516" s="406">
        <v>678</v>
      </c>
      <c r="T516" s="406">
        <v>802</v>
      </c>
      <c r="U516" s="406">
        <v>884</v>
      </c>
      <c r="V516" s="406">
        <v>717</v>
      </c>
      <c r="W516" s="406">
        <v>789</v>
      </c>
      <c r="X516" s="406">
        <v>619</v>
      </c>
      <c r="Y516" s="406">
        <v>677</v>
      </c>
      <c r="Z516" s="406">
        <v>781</v>
      </c>
      <c r="AA516" s="406">
        <v>682</v>
      </c>
      <c r="AB516" s="406">
        <v>660</v>
      </c>
      <c r="AC516" s="406">
        <v>736</v>
      </c>
      <c r="AD516" s="406">
        <v>854</v>
      </c>
      <c r="AE516" s="406">
        <v>718</v>
      </c>
      <c r="AF516" s="406">
        <v>695</v>
      </c>
      <c r="AG516" s="406">
        <v>770</v>
      </c>
      <c r="AH516" s="406">
        <v>895</v>
      </c>
      <c r="AI516" s="406">
        <v>621</v>
      </c>
      <c r="AJ516" s="406">
        <v>671</v>
      </c>
      <c r="AK516" s="406">
        <v>746</v>
      </c>
      <c r="AL516" s="406">
        <v>867</v>
      </c>
      <c r="AM516" s="406">
        <v>608</v>
      </c>
      <c r="AN516" s="406">
        <v>653</v>
      </c>
      <c r="AO516" s="406">
        <v>736</v>
      </c>
      <c r="AP516" s="406">
        <v>716</v>
      </c>
      <c r="AQ516" s="406">
        <v>716</v>
      </c>
      <c r="AR516" s="406">
        <v>897</v>
      </c>
      <c r="AS516" s="406">
        <v>758</v>
      </c>
      <c r="AU516" t="s">
        <v>5254</v>
      </c>
    </row>
    <row r="517" spans="4:47" ht="13.5" customHeight="1">
      <c r="D517" s="405" t="s">
        <v>2031</v>
      </c>
      <c r="E517" s="405" t="s">
        <v>5597</v>
      </c>
      <c r="F517" s="407" t="s">
        <v>5629</v>
      </c>
      <c r="G517" s="272">
        <v>22.5</v>
      </c>
      <c r="H517" s="406">
        <v>716</v>
      </c>
      <c r="I517" s="406">
        <v>722</v>
      </c>
      <c r="J517" s="406">
        <v>819</v>
      </c>
      <c r="K517" s="406">
        <v>737</v>
      </c>
      <c r="L517" s="406">
        <v>732</v>
      </c>
      <c r="M517" s="406">
        <v>864</v>
      </c>
      <c r="N517" s="406">
        <v>792</v>
      </c>
      <c r="O517" s="406">
        <v>715</v>
      </c>
      <c r="P517" s="406">
        <v>759</v>
      </c>
      <c r="Q517" s="406">
        <v>846</v>
      </c>
      <c r="R517" s="406">
        <v>804</v>
      </c>
      <c r="S517" s="406">
        <v>887</v>
      </c>
      <c r="T517" s="406">
        <v>1018</v>
      </c>
      <c r="U517" s="406">
        <v>1080</v>
      </c>
      <c r="V517" s="406">
        <v>859</v>
      </c>
      <c r="W517" s="406">
        <v>948</v>
      </c>
      <c r="X517" s="406">
        <v>764</v>
      </c>
      <c r="Y517" s="406">
        <v>829</v>
      </c>
      <c r="Z517" s="406">
        <v>974</v>
      </c>
      <c r="AA517" s="406">
        <v>861</v>
      </c>
      <c r="AB517" s="406">
        <v>795</v>
      </c>
      <c r="AC517" s="406">
        <v>878</v>
      </c>
      <c r="AD517" s="406">
        <v>1043</v>
      </c>
      <c r="AE517" s="406">
        <v>895</v>
      </c>
      <c r="AF517" s="406">
        <v>862</v>
      </c>
      <c r="AG517" s="406">
        <v>947</v>
      </c>
      <c r="AH517" s="406">
        <v>1123</v>
      </c>
      <c r="AI517" s="406">
        <v>781</v>
      </c>
      <c r="AJ517" s="406">
        <v>823</v>
      </c>
      <c r="AK517" s="406">
        <v>905</v>
      </c>
      <c r="AL517" s="406">
        <v>1055</v>
      </c>
      <c r="AM517" s="406">
        <v>739</v>
      </c>
      <c r="AN517" s="406">
        <v>790</v>
      </c>
      <c r="AO517" s="406">
        <v>897</v>
      </c>
      <c r="AP517" s="406">
        <v>837</v>
      </c>
      <c r="AQ517" s="406">
        <v>837</v>
      </c>
      <c r="AR517" s="406">
        <v>969</v>
      </c>
      <c r="AS517" s="406">
        <v>909</v>
      </c>
      <c r="AU517" t="s">
        <v>2031</v>
      </c>
    </row>
    <row r="518" spans="4:47" ht="13.5" customHeight="1">
      <c r="D518" s="405" t="s">
        <v>3261</v>
      </c>
      <c r="E518" s="405" t="s">
        <v>5597</v>
      </c>
      <c r="F518" s="407" t="s">
        <v>5629</v>
      </c>
      <c r="G518" s="272">
        <v>22.5</v>
      </c>
      <c r="H518" s="406">
        <v>716</v>
      </c>
      <c r="I518" s="406">
        <v>722</v>
      </c>
      <c r="J518" s="406">
        <v>819</v>
      </c>
      <c r="K518" s="406">
        <v>737</v>
      </c>
      <c r="L518" s="406">
        <v>732</v>
      </c>
      <c r="M518" s="406">
        <v>864</v>
      </c>
      <c r="N518" s="406">
        <v>792</v>
      </c>
      <c r="O518" s="406">
        <v>715</v>
      </c>
      <c r="P518" s="406">
        <v>759</v>
      </c>
      <c r="Q518" s="406">
        <v>846</v>
      </c>
      <c r="R518" s="406">
        <v>804</v>
      </c>
      <c r="S518" s="406">
        <v>887</v>
      </c>
      <c r="T518" s="406">
        <v>1018</v>
      </c>
      <c r="U518" s="406">
        <v>1080</v>
      </c>
      <c r="V518" s="406">
        <v>859</v>
      </c>
      <c r="W518" s="406">
        <v>948</v>
      </c>
      <c r="X518" s="406">
        <v>764</v>
      </c>
      <c r="Y518" s="406">
        <v>829</v>
      </c>
      <c r="Z518" s="406">
        <v>974</v>
      </c>
      <c r="AA518" s="406">
        <v>861</v>
      </c>
      <c r="AB518" s="406">
        <v>795</v>
      </c>
      <c r="AC518" s="406">
        <v>878</v>
      </c>
      <c r="AD518" s="406">
        <v>1043</v>
      </c>
      <c r="AE518" s="406">
        <v>895</v>
      </c>
      <c r="AF518" s="406">
        <v>862</v>
      </c>
      <c r="AG518" s="406">
        <v>947</v>
      </c>
      <c r="AH518" s="406">
        <v>1123</v>
      </c>
      <c r="AI518" s="406">
        <v>781</v>
      </c>
      <c r="AJ518" s="406">
        <v>823</v>
      </c>
      <c r="AK518" s="406">
        <v>905</v>
      </c>
      <c r="AL518" s="406">
        <v>1055</v>
      </c>
      <c r="AM518" s="406">
        <v>739</v>
      </c>
      <c r="AN518" s="406">
        <v>790</v>
      </c>
      <c r="AO518" s="406">
        <v>897</v>
      </c>
      <c r="AP518" s="406">
        <v>837</v>
      </c>
      <c r="AQ518" s="406">
        <v>837</v>
      </c>
      <c r="AR518" s="406">
        <v>969</v>
      </c>
      <c r="AS518" s="406">
        <v>909</v>
      </c>
      <c r="AU518" t="s">
        <v>3261</v>
      </c>
    </row>
    <row r="519" spans="4:47" ht="13.5" customHeight="1">
      <c r="D519" s="405" t="s">
        <v>5255</v>
      </c>
      <c r="E519" s="405" t="s">
        <v>5597</v>
      </c>
      <c r="F519" s="407" t="s">
        <v>5262</v>
      </c>
      <c r="G519" s="272">
        <v>24</v>
      </c>
      <c r="H519" s="406">
        <v>615</v>
      </c>
      <c r="I519" s="406">
        <v>623</v>
      </c>
      <c r="J519" s="406">
        <v>700</v>
      </c>
      <c r="K519" s="406">
        <v>640</v>
      </c>
      <c r="L519" s="406">
        <v>633</v>
      </c>
      <c r="M519" s="406">
        <v>765</v>
      </c>
      <c r="N519" s="406">
        <v>674</v>
      </c>
      <c r="O519" s="406">
        <v>620</v>
      </c>
      <c r="P519" s="406">
        <v>683</v>
      </c>
      <c r="Q519" s="406">
        <v>753</v>
      </c>
      <c r="R519" s="406">
        <v>702</v>
      </c>
      <c r="S519" s="406">
        <v>705</v>
      </c>
      <c r="T519" s="406">
        <v>841</v>
      </c>
      <c r="U519" s="406">
        <v>924</v>
      </c>
      <c r="V519" s="406">
        <v>750</v>
      </c>
      <c r="W519" s="406">
        <v>825</v>
      </c>
      <c r="X519" s="406">
        <v>640</v>
      </c>
      <c r="Y519" s="406">
        <v>704</v>
      </c>
      <c r="Z519" s="406">
        <v>813</v>
      </c>
      <c r="AA519" s="406">
        <v>704</v>
      </c>
      <c r="AB519" s="406">
        <v>688</v>
      </c>
      <c r="AC519" s="406">
        <v>772</v>
      </c>
      <c r="AD519" s="406">
        <v>898</v>
      </c>
      <c r="AE519" s="406">
        <v>747</v>
      </c>
      <c r="AF519" s="406">
        <v>723</v>
      </c>
      <c r="AG519" s="406">
        <v>807</v>
      </c>
      <c r="AH519" s="406">
        <v>939</v>
      </c>
      <c r="AI519" s="406">
        <v>639</v>
      </c>
      <c r="AJ519" s="406">
        <v>699</v>
      </c>
      <c r="AK519" s="406">
        <v>783</v>
      </c>
      <c r="AL519" s="406">
        <v>910</v>
      </c>
      <c r="AM519" s="406">
        <v>629</v>
      </c>
      <c r="AN519" s="406">
        <v>680</v>
      </c>
      <c r="AO519" s="406">
        <v>767</v>
      </c>
      <c r="AP519" s="406">
        <v>750</v>
      </c>
      <c r="AQ519" s="406">
        <v>750</v>
      </c>
      <c r="AR519" s="406">
        <v>896</v>
      </c>
      <c r="AS519" s="406">
        <v>792</v>
      </c>
      <c r="AU519" t="s">
        <v>5255</v>
      </c>
    </row>
    <row r="520" spans="4:47" ht="13.5" customHeight="1">
      <c r="D520" s="405" t="s">
        <v>5256</v>
      </c>
      <c r="E520" s="405" t="s">
        <v>5597</v>
      </c>
      <c r="F520" s="407" t="s">
        <v>5262</v>
      </c>
      <c r="G520" s="272">
        <v>24</v>
      </c>
      <c r="H520" s="406">
        <v>615</v>
      </c>
      <c r="I520" s="406">
        <v>623</v>
      </c>
      <c r="J520" s="406">
        <v>700</v>
      </c>
      <c r="K520" s="406">
        <v>640</v>
      </c>
      <c r="L520" s="406">
        <v>633</v>
      </c>
      <c r="M520" s="406">
        <v>765</v>
      </c>
      <c r="N520" s="406">
        <v>674</v>
      </c>
      <c r="O520" s="406">
        <v>620</v>
      </c>
      <c r="P520" s="406">
        <v>683</v>
      </c>
      <c r="Q520" s="406">
        <v>753</v>
      </c>
      <c r="R520" s="406">
        <v>702</v>
      </c>
      <c r="S520" s="406">
        <v>705</v>
      </c>
      <c r="T520" s="406">
        <v>841</v>
      </c>
      <c r="U520" s="406">
        <v>924</v>
      </c>
      <c r="V520" s="406">
        <v>750</v>
      </c>
      <c r="W520" s="406">
        <v>825</v>
      </c>
      <c r="X520" s="406">
        <v>640</v>
      </c>
      <c r="Y520" s="406">
        <v>704</v>
      </c>
      <c r="Z520" s="406">
        <v>813</v>
      </c>
      <c r="AA520" s="406">
        <v>704</v>
      </c>
      <c r="AB520" s="406">
        <v>688</v>
      </c>
      <c r="AC520" s="406">
        <v>772</v>
      </c>
      <c r="AD520" s="406">
        <v>898</v>
      </c>
      <c r="AE520" s="406">
        <v>747</v>
      </c>
      <c r="AF520" s="406">
        <v>723</v>
      </c>
      <c r="AG520" s="406">
        <v>807</v>
      </c>
      <c r="AH520" s="406">
        <v>939</v>
      </c>
      <c r="AI520" s="406">
        <v>639</v>
      </c>
      <c r="AJ520" s="406">
        <v>699</v>
      </c>
      <c r="AK520" s="406">
        <v>783</v>
      </c>
      <c r="AL520" s="406">
        <v>910</v>
      </c>
      <c r="AM520" s="406">
        <v>629</v>
      </c>
      <c r="AN520" s="406">
        <v>680</v>
      </c>
      <c r="AO520" s="406">
        <v>767</v>
      </c>
      <c r="AP520" s="406">
        <v>750</v>
      </c>
      <c r="AQ520" s="406">
        <v>750</v>
      </c>
      <c r="AR520" s="406">
        <v>896</v>
      </c>
      <c r="AS520" s="406">
        <v>792</v>
      </c>
      <c r="AU520" t="s">
        <v>5256</v>
      </c>
    </row>
    <row r="521" spans="4:47" ht="13.5" customHeight="1">
      <c r="D521" s="405" t="s">
        <v>2032</v>
      </c>
      <c r="E521" s="405" t="s">
        <v>5597</v>
      </c>
      <c r="F521" s="407" t="s">
        <v>5630</v>
      </c>
      <c r="G521" s="272">
        <v>24</v>
      </c>
      <c r="H521" s="406">
        <v>742</v>
      </c>
      <c r="I521" s="406">
        <v>750</v>
      </c>
      <c r="J521" s="406">
        <v>850</v>
      </c>
      <c r="K521" s="406">
        <v>763</v>
      </c>
      <c r="L521" s="406">
        <v>759</v>
      </c>
      <c r="M521" s="406">
        <v>902</v>
      </c>
      <c r="N521" s="406">
        <v>824</v>
      </c>
      <c r="O521" s="406">
        <v>742</v>
      </c>
      <c r="P521" s="406">
        <v>794</v>
      </c>
      <c r="Q521" s="406">
        <v>883</v>
      </c>
      <c r="R521" s="406">
        <v>841</v>
      </c>
      <c r="S521" s="406">
        <v>916</v>
      </c>
      <c r="T521" s="406">
        <v>1058</v>
      </c>
      <c r="U521" s="406">
        <v>1122</v>
      </c>
      <c r="V521" s="406">
        <v>891</v>
      </c>
      <c r="W521" s="406">
        <v>984</v>
      </c>
      <c r="X521" s="406">
        <v>787</v>
      </c>
      <c r="Y521" s="406">
        <v>858</v>
      </c>
      <c r="Z521" s="406">
        <v>1010</v>
      </c>
      <c r="AA521" s="406">
        <v>888</v>
      </c>
      <c r="AB521" s="406">
        <v>824</v>
      </c>
      <c r="AC521" s="406">
        <v>916</v>
      </c>
      <c r="AD521" s="406">
        <v>1090</v>
      </c>
      <c r="AE521" s="406">
        <v>928</v>
      </c>
      <c r="AF521" s="406">
        <v>891</v>
      </c>
      <c r="AG521" s="406">
        <v>984</v>
      </c>
      <c r="AH521" s="406">
        <v>1171</v>
      </c>
      <c r="AI521" s="406">
        <v>803</v>
      </c>
      <c r="AJ521" s="406">
        <v>854</v>
      </c>
      <c r="AK521" s="406">
        <v>945</v>
      </c>
      <c r="AL521" s="406">
        <v>1103</v>
      </c>
      <c r="AM521" s="406">
        <v>765</v>
      </c>
      <c r="AN521" s="406">
        <v>823</v>
      </c>
      <c r="AO521" s="406">
        <v>934</v>
      </c>
      <c r="AP521" s="406">
        <v>870</v>
      </c>
      <c r="AQ521" s="406">
        <v>870</v>
      </c>
      <c r="AR521" s="406">
        <v>1017</v>
      </c>
      <c r="AS521" s="406">
        <v>941</v>
      </c>
      <c r="AU521" t="s">
        <v>2032</v>
      </c>
    </row>
    <row r="522" spans="4:47" ht="13.5" customHeight="1">
      <c r="D522" s="405" t="s">
        <v>3262</v>
      </c>
      <c r="E522" s="405" t="s">
        <v>5597</v>
      </c>
      <c r="F522" s="407" t="s">
        <v>5630</v>
      </c>
      <c r="G522" s="272">
        <v>24</v>
      </c>
      <c r="H522" s="406">
        <v>742</v>
      </c>
      <c r="I522" s="406">
        <v>750</v>
      </c>
      <c r="J522" s="406">
        <v>850</v>
      </c>
      <c r="K522" s="406">
        <v>763</v>
      </c>
      <c r="L522" s="406">
        <v>759</v>
      </c>
      <c r="M522" s="406">
        <v>902</v>
      </c>
      <c r="N522" s="406">
        <v>824</v>
      </c>
      <c r="O522" s="406">
        <v>742</v>
      </c>
      <c r="P522" s="406">
        <v>794</v>
      </c>
      <c r="Q522" s="406">
        <v>883</v>
      </c>
      <c r="R522" s="406">
        <v>841</v>
      </c>
      <c r="S522" s="406">
        <v>916</v>
      </c>
      <c r="T522" s="406">
        <v>1058</v>
      </c>
      <c r="U522" s="406">
        <v>1122</v>
      </c>
      <c r="V522" s="406">
        <v>891</v>
      </c>
      <c r="W522" s="406">
        <v>984</v>
      </c>
      <c r="X522" s="406">
        <v>787</v>
      </c>
      <c r="Y522" s="406">
        <v>858</v>
      </c>
      <c r="Z522" s="406">
        <v>1010</v>
      </c>
      <c r="AA522" s="406">
        <v>888</v>
      </c>
      <c r="AB522" s="406">
        <v>824</v>
      </c>
      <c r="AC522" s="406">
        <v>916</v>
      </c>
      <c r="AD522" s="406">
        <v>1090</v>
      </c>
      <c r="AE522" s="406">
        <v>928</v>
      </c>
      <c r="AF522" s="406">
        <v>891</v>
      </c>
      <c r="AG522" s="406">
        <v>984</v>
      </c>
      <c r="AH522" s="406">
        <v>1171</v>
      </c>
      <c r="AI522" s="406">
        <v>803</v>
      </c>
      <c r="AJ522" s="406">
        <v>854</v>
      </c>
      <c r="AK522" s="406">
        <v>945</v>
      </c>
      <c r="AL522" s="406">
        <v>1103</v>
      </c>
      <c r="AM522" s="406">
        <v>765</v>
      </c>
      <c r="AN522" s="406">
        <v>823</v>
      </c>
      <c r="AO522" s="406">
        <v>934</v>
      </c>
      <c r="AP522" s="406">
        <v>870</v>
      </c>
      <c r="AQ522" s="406">
        <v>870</v>
      </c>
      <c r="AR522" s="406">
        <v>1017</v>
      </c>
      <c r="AS522" s="406">
        <v>941</v>
      </c>
      <c r="AU522" t="s">
        <v>3262</v>
      </c>
    </row>
    <row r="523" spans="4:47" ht="13.5" customHeight="1">
      <c r="D523" s="405" t="s">
        <v>19</v>
      </c>
      <c r="E523" s="405" t="s">
        <v>5597</v>
      </c>
      <c r="F523" s="407" t="s">
        <v>783</v>
      </c>
      <c r="G523" s="272">
        <v>6.1</v>
      </c>
      <c r="H523" s="406">
        <v>339</v>
      </c>
      <c r="I523" s="406">
        <v>341</v>
      </c>
      <c r="J523" s="406">
        <v>392</v>
      </c>
      <c r="K523" s="406">
        <v>362</v>
      </c>
      <c r="L523" s="406">
        <v>354</v>
      </c>
      <c r="M523" s="406">
        <v>431</v>
      </c>
      <c r="N523" s="406">
        <v>380</v>
      </c>
      <c r="O523" s="406">
        <v>386</v>
      </c>
      <c r="P523" s="406">
        <v>370</v>
      </c>
      <c r="Q523" s="406">
        <v>418</v>
      </c>
      <c r="R523" s="406">
        <v>405</v>
      </c>
      <c r="S523" s="406">
        <v>462</v>
      </c>
      <c r="T523" s="406">
        <v>557</v>
      </c>
      <c r="U523" s="406">
        <v>606</v>
      </c>
      <c r="V523" s="406">
        <v>480</v>
      </c>
      <c r="W523" s="406">
        <v>523</v>
      </c>
      <c r="X523" s="406">
        <v>363</v>
      </c>
      <c r="Y523" s="406">
        <v>401</v>
      </c>
      <c r="Z523" s="406">
        <v>478</v>
      </c>
      <c r="AA523" s="406">
        <v>409</v>
      </c>
      <c r="AB523" s="406">
        <v>440</v>
      </c>
      <c r="AC523" s="406">
        <v>435</v>
      </c>
      <c r="AD523" s="406">
        <v>525</v>
      </c>
      <c r="AE523" s="406">
        <v>432</v>
      </c>
      <c r="AF523" s="406">
        <v>474</v>
      </c>
      <c r="AG523" s="406">
        <v>472</v>
      </c>
      <c r="AH523" s="406">
        <v>568</v>
      </c>
      <c r="AI523" s="406">
        <v>368</v>
      </c>
      <c r="AJ523" s="406">
        <v>420</v>
      </c>
      <c r="AK523" s="406">
        <v>472</v>
      </c>
      <c r="AL523" s="406">
        <v>552</v>
      </c>
      <c r="AM523" s="406">
        <v>402</v>
      </c>
      <c r="AN523" s="406">
        <v>403</v>
      </c>
      <c r="AO523" s="406">
        <v>457</v>
      </c>
      <c r="AP523" s="406">
        <v>404</v>
      </c>
      <c r="AQ523" s="406">
        <v>404</v>
      </c>
      <c r="AR523" s="406">
        <v>494</v>
      </c>
      <c r="AS523" s="406">
        <v>490</v>
      </c>
      <c r="AU523" t="s">
        <v>19</v>
      </c>
    </row>
    <row r="524" spans="4:47" ht="13.5" customHeight="1">
      <c r="D524" s="405" t="s">
        <v>5298</v>
      </c>
      <c r="E524" s="405" t="s">
        <v>5597</v>
      </c>
      <c r="F524" s="407" t="s">
        <v>5299</v>
      </c>
      <c r="G524" s="272">
        <v>6.8</v>
      </c>
      <c r="H524" s="409" t="s">
        <v>2207</v>
      </c>
      <c r="I524" s="409" t="s">
        <v>2207</v>
      </c>
      <c r="J524" s="409" t="s">
        <v>2207</v>
      </c>
      <c r="K524" s="409" t="s">
        <v>2207</v>
      </c>
      <c r="L524" s="409" t="s">
        <v>2207</v>
      </c>
      <c r="M524" s="409" t="s">
        <v>2207</v>
      </c>
      <c r="N524" s="409" t="s">
        <v>2207</v>
      </c>
      <c r="O524" s="409" t="s">
        <v>2207</v>
      </c>
      <c r="P524" s="409" t="s">
        <v>2207</v>
      </c>
      <c r="Q524" s="409" t="s">
        <v>2207</v>
      </c>
      <c r="R524" s="409" t="s">
        <v>2207</v>
      </c>
      <c r="S524" s="406">
        <v>503</v>
      </c>
      <c r="T524" s="406">
        <v>608</v>
      </c>
      <c r="U524" s="406">
        <v>659</v>
      </c>
      <c r="V524" s="406">
        <v>515</v>
      </c>
      <c r="W524" s="406">
        <v>561</v>
      </c>
      <c r="X524" s="406">
        <v>416</v>
      </c>
      <c r="Y524" s="406">
        <v>461</v>
      </c>
      <c r="Z524" s="406">
        <v>539</v>
      </c>
      <c r="AA524" s="406">
        <v>466</v>
      </c>
      <c r="AB524" s="406">
        <v>472</v>
      </c>
      <c r="AC524" s="406">
        <v>503</v>
      </c>
      <c r="AD524" s="406">
        <v>594</v>
      </c>
      <c r="AE524" s="406">
        <v>492</v>
      </c>
      <c r="AF524" s="406">
        <v>506</v>
      </c>
      <c r="AG524" s="406">
        <v>539</v>
      </c>
      <c r="AH524" s="406">
        <v>636</v>
      </c>
      <c r="AI524" s="406">
        <v>0</v>
      </c>
      <c r="AJ524" s="406">
        <v>467</v>
      </c>
      <c r="AK524" s="406">
        <v>527</v>
      </c>
      <c r="AL524" s="406">
        <v>613</v>
      </c>
      <c r="AM524" s="406">
        <v>430</v>
      </c>
      <c r="AN524" s="406">
        <v>452</v>
      </c>
      <c r="AO524" s="406">
        <v>510</v>
      </c>
      <c r="AP524" s="406">
        <v>461</v>
      </c>
      <c r="AQ524" s="406">
        <v>461</v>
      </c>
      <c r="AR524" s="406">
        <v>560</v>
      </c>
      <c r="AS524" s="406">
        <v>527</v>
      </c>
      <c r="AU524" t="s">
        <v>5298</v>
      </c>
    </row>
    <row r="525" spans="4:47" ht="13.5" customHeight="1">
      <c r="D525" s="405" t="s">
        <v>2937</v>
      </c>
      <c r="E525" s="405" t="s">
        <v>5597</v>
      </c>
      <c r="F525" s="407" t="s">
        <v>2952</v>
      </c>
      <c r="G525" s="272">
        <v>7.3999999999999995</v>
      </c>
      <c r="H525" s="406">
        <v>440</v>
      </c>
      <c r="I525" s="406">
        <v>452</v>
      </c>
      <c r="J525" s="406">
        <v>507</v>
      </c>
      <c r="K525" s="406">
        <v>466</v>
      </c>
      <c r="L525" s="406">
        <v>467</v>
      </c>
      <c r="M525" s="406">
        <v>554</v>
      </c>
      <c r="N525" s="406">
        <v>496</v>
      </c>
      <c r="O525" s="406">
        <v>442</v>
      </c>
      <c r="P525" s="406">
        <v>489</v>
      </c>
      <c r="Q525" s="406">
        <v>541</v>
      </c>
      <c r="R525" s="406">
        <v>507</v>
      </c>
      <c r="S525" s="406">
        <v>521</v>
      </c>
      <c r="T525" s="406">
        <v>634</v>
      </c>
      <c r="U525" s="406">
        <v>685</v>
      </c>
      <c r="V525" s="406">
        <v>549</v>
      </c>
      <c r="W525" s="406">
        <v>598</v>
      </c>
      <c r="X525" s="406">
        <v>468</v>
      </c>
      <c r="Y525" s="406">
        <v>521</v>
      </c>
      <c r="Z525" s="406">
        <v>600</v>
      </c>
      <c r="AA525" s="406">
        <v>522</v>
      </c>
      <c r="AB525" s="406">
        <v>503</v>
      </c>
      <c r="AC525" s="406">
        <v>570</v>
      </c>
      <c r="AD525" s="406">
        <v>662</v>
      </c>
      <c r="AE525" s="406">
        <v>552</v>
      </c>
      <c r="AF525" s="406">
        <v>537</v>
      </c>
      <c r="AG525" s="406">
        <v>605</v>
      </c>
      <c r="AH525" s="406">
        <v>703</v>
      </c>
      <c r="AI525" s="406">
        <v>475</v>
      </c>
      <c r="AJ525" s="406">
        <v>513</v>
      </c>
      <c r="AK525" s="406">
        <v>581</v>
      </c>
      <c r="AL525" s="406">
        <v>674</v>
      </c>
      <c r="AM525" s="406">
        <v>458</v>
      </c>
      <c r="AN525" s="406">
        <v>500</v>
      </c>
      <c r="AO525" s="406">
        <v>563</v>
      </c>
      <c r="AP525" s="406">
        <v>517</v>
      </c>
      <c r="AQ525" s="406">
        <v>517</v>
      </c>
      <c r="AR525" s="406">
        <v>625</v>
      </c>
      <c r="AS525" s="406">
        <v>564</v>
      </c>
      <c r="AU525" t="s">
        <v>2937</v>
      </c>
    </row>
    <row r="526" spans="4:47" ht="13.5" customHeight="1">
      <c r="D526" s="405" t="s">
        <v>2962</v>
      </c>
      <c r="E526" s="405" t="s">
        <v>5597</v>
      </c>
      <c r="F526" s="407" t="s">
        <v>3786</v>
      </c>
      <c r="G526" s="272">
        <v>8</v>
      </c>
      <c r="H526" s="406">
        <v>438</v>
      </c>
      <c r="I526" s="406">
        <v>439</v>
      </c>
      <c r="J526" s="406">
        <v>516</v>
      </c>
      <c r="K526" s="406">
        <v>459</v>
      </c>
      <c r="L526" s="406">
        <v>459</v>
      </c>
      <c r="M526" s="406">
        <v>548</v>
      </c>
      <c r="N526" s="406">
        <v>522</v>
      </c>
      <c r="O526" s="406">
        <v>468</v>
      </c>
      <c r="P526" s="406">
        <v>476</v>
      </c>
      <c r="Q526" s="406">
        <v>538</v>
      </c>
      <c r="R526" s="406">
        <v>519</v>
      </c>
      <c r="S526" s="406">
        <v>530</v>
      </c>
      <c r="T526" s="406">
        <v>652</v>
      </c>
      <c r="U526" s="406">
        <v>700</v>
      </c>
      <c r="V526" s="406">
        <v>561</v>
      </c>
      <c r="W526" s="406">
        <v>611</v>
      </c>
      <c r="X526" s="406">
        <v>470</v>
      </c>
      <c r="Y526" s="406">
        <v>526</v>
      </c>
      <c r="Z526" s="406">
        <v>606</v>
      </c>
      <c r="AA526" s="406">
        <v>524</v>
      </c>
      <c r="AB526" s="406">
        <v>508</v>
      </c>
      <c r="AC526" s="406">
        <v>580</v>
      </c>
      <c r="AD526" s="406">
        <v>673</v>
      </c>
      <c r="AE526" s="406">
        <v>557</v>
      </c>
      <c r="AF526" s="406">
        <v>542</v>
      </c>
      <c r="AG526" s="406">
        <v>615</v>
      </c>
      <c r="AH526" s="406">
        <v>714</v>
      </c>
      <c r="AI526" s="406">
        <v>474</v>
      </c>
      <c r="AJ526" s="406">
        <v>519</v>
      </c>
      <c r="AK526" s="406">
        <v>591</v>
      </c>
      <c r="AL526" s="406">
        <v>686</v>
      </c>
      <c r="AM526" s="406">
        <v>459</v>
      </c>
      <c r="AN526" s="406">
        <v>505</v>
      </c>
      <c r="AO526" s="406">
        <v>568</v>
      </c>
      <c r="AP526" s="406">
        <v>524</v>
      </c>
      <c r="AQ526" s="406">
        <v>524</v>
      </c>
      <c r="AR526" s="406">
        <v>642</v>
      </c>
      <c r="AS526" s="406">
        <v>571</v>
      </c>
      <c r="AU526" t="s">
        <v>2962</v>
      </c>
    </row>
    <row r="527" spans="4:47" ht="13.5" customHeight="1">
      <c r="D527" s="405" t="s">
        <v>23</v>
      </c>
      <c r="E527" s="405" t="s">
        <v>5597</v>
      </c>
      <c r="F527" s="407" t="s">
        <v>787</v>
      </c>
      <c r="G527" s="272">
        <v>8.6</v>
      </c>
      <c r="H527" s="406">
        <v>396</v>
      </c>
      <c r="I527" s="406">
        <v>402</v>
      </c>
      <c r="J527" s="406">
        <v>460</v>
      </c>
      <c r="K527" s="406">
        <v>426</v>
      </c>
      <c r="L527" s="406">
        <v>417</v>
      </c>
      <c r="M527" s="406">
        <v>516</v>
      </c>
      <c r="N527" s="406">
        <v>449</v>
      </c>
      <c r="O527" s="406">
        <v>462</v>
      </c>
      <c r="P527" s="406">
        <v>443</v>
      </c>
      <c r="Q527" s="406">
        <v>497</v>
      </c>
      <c r="R527" s="406">
        <v>485</v>
      </c>
      <c r="S527" s="406">
        <v>554</v>
      </c>
      <c r="T527" s="406">
        <v>684</v>
      </c>
      <c r="U527" s="406">
        <v>733</v>
      </c>
      <c r="V527" s="406">
        <v>590</v>
      </c>
      <c r="W527" s="406">
        <v>642</v>
      </c>
      <c r="X527" s="406">
        <v>419</v>
      </c>
      <c r="Y527" s="406">
        <v>471</v>
      </c>
      <c r="Z527" s="406">
        <v>562</v>
      </c>
      <c r="AA527" s="406">
        <v>474</v>
      </c>
      <c r="AB527" s="406">
        <v>527</v>
      </c>
      <c r="AC527" s="406">
        <v>521</v>
      </c>
      <c r="AD527" s="406">
        <v>631</v>
      </c>
      <c r="AE527" s="406">
        <v>509</v>
      </c>
      <c r="AF527" s="406">
        <v>562</v>
      </c>
      <c r="AG527" s="406">
        <v>558</v>
      </c>
      <c r="AH527" s="406">
        <v>674</v>
      </c>
      <c r="AI527" s="406">
        <v>423</v>
      </c>
      <c r="AJ527" s="406">
        <v>497</v>
      </c>
      <c r="AK527" s="406">
        <v>569</v>
      </c>
      <c r="AL527" s="406">
        <v>665</v>
      </c>
      <c r="AM527" s="406">
        <v>476</v>
      </c>
      <c r="AN527" s="406">
        <v>480</v>
      </c>
      <c r="AO527" s="406">
        <v>543</v>
      </c>
      <c r="AP527" s="406">
        <v>497</v>
      </c>
      <c r="AQ527" s="406">
        <v>497</v>
      </c>
      <c r="AR527" s="406">
        <v>624</v>
      </c>
      <c r="AS527" s="406">
        <v>595</v>
      </c>
      <c r="AU527" t="s">
        <v>23</v>
      </c>
    </row>
    <row r="528" spans="4:47" ht="13.5" customHeight="1">
      <c r="D528" s="405" t="s">
        <v>3265</v>
      </c>
      <c r="E528" s="405" t="s">
        <v>5597</v>
      </c>
      <c r="F528" s="407" t="s">
        <v>783</v>
      </c>
      <c r="G528" s="272">
        <v>6.1</v>
      </c>
      <c r="H528" s="406">
        <v>339</v>
      </c>
      <c r="I528" s="406">
        <v>341</v>
      </c>
      <c r="J528" s="406">
        <v>392</v>
      </c>
      <c r="K528" s="406">
        <v>362</v>
      </c>
      <c r="L528" s="406">
        <v>354</v>
      </c>
      <c r="M528" s="406">
        <v>431</v>
      </c>
      <c r="N528" s="406">
        <v>380</v>
      </c>
      <c r="O528" s="406">
        <v>386</v>
      </c>
      <c r="P528" s="406">
        <v>370</v>
      </c>
      <c r="Q528" s="406">
        <v>418</v>
      </c>
      <c r="R528" s="406">
        <v>405</v>
      </c>
      <c r="S528" s="406">
        <v>462</v>
      </c>
      <c r="T528" s="406">
        <v>557</v>
      </c>
      <c r="U528" s="406">
        <v>606</v>
      </c>
      <c r="V528" s="406">
        <v>480</v>
      </c>
      <c r="W528" s="406">
        <v>523</v>
      </c>
      <c r="X528" s="406">
        <v>363</v>
      </c>
      <c r="Y528" s="406">
        <v>401</v>
      </c>
      <c r="Z528" s="406">
        <v>478</v>
      </c>
      <c r="AA528" s="406">
        <v>409</v>
      </c>
      <c r="AB528" s="406">
        <v>440</v>
      </c>
      <c r="AC528" s="406">
        <v>435</v>
      </c>
      <c r="AD528" s="406">
        <v>525</v>
      </c>
      <c r="AE528" s="406">
        <v>432</v>
      </c>
      <c r="AF528" s="406">
        <v>474</v>
      </c>
      <c r="AG528" s="406">
        <v>472</v>
      </c>
      <c r="AH528" s="406">
        <v>568</v>
      </c>
      <c r="AI528" s="406">
        <v>368</v>
      </c>
      <c r="AJ528" s="406">
        <v>420</v>
      </c>
      <c r="AK528" s="406">
        <v>472</v>
      </c>
      <c r="AL528" s="406">
        <v>552</v>
      </c>
      <c r="AM528" s="406">
        <v>402</v>
      </c>
      <c r="AN528" s="406">
        <v>403</v>
      </c>
      <c r="AO528" s="406">
        <v>457</v>
      </c>
      <c r="AP528" s="406">
        <v>404</v>
      </c>
      <c r="AQ528" s="406">
        <v>404</v>
      </c>
      <c r="AR528" s="406">
        <v>494</v>
      </c>
      <c r="AS528" s="406">
        <v>490</v>
      </c>
      <c r="AU528" t="s">
        <v>19</v>
      </c>
    </row>
    <row r="529" spans="4:47" ht="13.5" customHeight="1">
      <c r="D529" s="405" t="s">
        <v>5300</v>
      </c>
      <c r="E529" s="405" t="s">
        <v>5597</v>
      </c>
      <c r="F529" s="407" t="s">
        <v>5299</v>
      </c>
      <c r="G529" s="272">
        <v>6.8</v>
      </c>
      <c r="H529" s="409" t="s">
        <v>2207</v>
      </c>
      <c r="I529" s="409" t="s">
        <v>2207</v>
      </c>
      <c r="J529" s="409" t="s">
        <v>2207</v>
      </c>
      <c r="K529" s="409" t="s">
        <v>2207</v>
      </c>
      <c r="L529" s="409" t="s">
        <v>2207</v>
      </c>
      <c r="M529" s="409" t="s">
        <v>2207</v>
      </c>
      <c r="N529" s="409" t="s">
        <v>2207</v>
      </c>
      <c r="O529" s="409" t="s">
        <v>2207</v>
      </c>
      <c r="P529" s="409" t="s">
        <v>2207</v>
      </c>
      <c r="Q529" s="409" t="s">
        <v>2207</v>
      </c>
      <c r="R529" s="409" t="s">
        <v>2207</v>
      </c>
      <c r="S529" s="406">
        <v>503</v>
      </c>
      <c r="T529" s="406">
        <v>608</v>
      </c>
      <c r="U529" s="406">
        <v>659</v>
      </c>
      <c r="V529" s="406">
        <v>515</v>
      </c>
      <c r="W529" s="406">
        <v>561</v>
      </c>
      <c r="X529" s="406">
        <v>416</v>
      </c>
      <c r="Y529" s="406">
        <v>461</v>
      </c>
      <c r="Z529" s="406">
        <v>539</v>
      </c>
      <c r="AA529" s="406">
        <v>466</v>
      </c>
      <c r="AB529" s="406">
        <v>472</v>
      </c>
      <c r="AC529" s="406">
        <v>503</v>
      </c>
      <c r="AD529" s="406">
        <v>594</v>
      </c>
      <c r="AE529" s="406">
        <v>492</v>
      </c>
      <c r="AF529" s="406">
        <v>506</v>
      </c>
      <c r="AG529" s="406">
        <v>539</v>
      </c>
      <c r="AH529" s="406">
        <v>636</v>
      </c>
      <c r="AI529" s="406">
        <v>0</v>
      </c>
      <c r="AJ529" s="406">
        <v>467</v>
      </c>
      <c r="AK529" s="406">
        <v>527</v>
      </c>
      <c r="AL529" s="406">
        <v>613</v>
      </c>
      <c r="AM529" s="406">
        <v>430</v>
      </c>
      <c r="AN529" s="406">
        <v>452</v>
      </c>
      <c r="AO529" s="406">
        <v>510</v>
      </c>
      <c r="AP529" s="406">
        <v>461</v>
      </c>
      <c r="AQ529" s="406">
        <v>461</v>
      </c>
      <c r="AR529" s="406">
        <v>560</v>
      </c>
      <c r="AS529" s="406">
        <v>527</v>
      </c>
      <c r="AU529" t="s">
        <v>5298</v>
      </c>
    </row>
    <row r="530" spans="4:47" ht="13.5" customHeight="1">
      <c r="D530" s="405" t="s">
        <v>3269</v>
      </c>
      <c r="E530" s="405" t="s">
        <v>5597</v>
      </c>
      <c r="F530" s="407" t="s">
        <v>2952</v>
      </c>
      <c r="G530" s="272">
        <v>7.3999999999999995</v>
      </c>
      <c r="H530" s="406">
        <v>440</v>
      </c>
      <c r="I530" s="406">
        <v>452</v>
      </c>
      <c r="J530" s="406">
        <v>507</v>
      </c>
      <c r="K530" s="406">
        <v>466</v>
      </c>
      <c r="L530" s="406">
        <v>467</v>
      </c>
      <c r="M530" s="406">
        <v>554</v>
      </c>
      <c r="N530" s="406">
        <v>496</v>
      </c>
      <c r="O530" s="406">
        <v>442</v>
      </c>
      <c r="P530" s="406">
        <v>489</v>
      </c>
      <c r="Q530" s="406">
        <v>541</v>
      </c>
      <c r="R530" s="406">
        <v>507</v>
      </c>
      <c r="S530" s="406">
        <v>521</v>
      </c>
      <c r="T530" s="406">
        <v>634</v>
      </c>
      <c r="U530" s="406">
        <v>685</v>
      </c>
      <c r="V530" s="406">
        <v>549</v>
      </c>
      <c r="W530" s="406">
        <v>598</v>
      </c>
      <c r="X530" s="406">
        <v>468</v>
      </c>
      <c r="Y530" s="406">
        <v>521</v>
      </c>
      <c r="Z530" s="406">
        <v>600</v>
      </c>
      <c r="AA530" s="406">
        <v>522</v>
      </c>
      <c r="AB530" s="406">
        <v>503</v>
      </c>
      <c r="AC530" s="406">
        <v>570</v>
      </c>
      <c r="AD530" s="406">
        <v>662</v>
      </c>
      <c r="AE530" s="406">
        <v>552</v>
      </c>
      <c r="AF530" s="406">
        <v>537</v>
      </c>
      <c r="AG530" s="406">
        <v>605</v>
      </c>
      <c r="AH530" s="406">
        <v>703</v>
      </c>
      <c r="AI530" s="406">
        <v>475</v>
      </c>
      <c r="AJ530" s="406">
        <v>513</v>
      </c>
      <c r="AK530" s="406">
        <v>581</v>
      </c>
      <c r="AL530" s="406">
        <v>674</v>
      </c>
      <c r="AM530" s="406">
        <v>458</v>
      </c>
      <c r="AN530" s="406">
        <v>500</v>
      </c>
      <c r="AO530" s="406">
        <v>563</v>
      </c>
      <c r="AP530" s="406">
        <v>517</v>
      </c>
      <c r="AQ530" s="406">
        <v>517</v>
      </c>
      <c r="AR530" s="406">
        <v>625</v>
      </c>
      <c r="AS530" s="406">
        <v>564</v>
      </c>
      <c r="AU530" t="s">
        <v>2937</v>
      </c>
    </row>
    <row r="531" spans="4:47" ht="13.5" customHeight="1">
      <c r="D531" s="405" t="s">
        <v>3273</v>
      </c>
      <c r="E531" s="405" t="s">
        <v>5597</v>
      </c>
      <c r="F531" s="407" t="s">
        <v>3786</v>
      </c>
      <c r="G531" s="272">
        <v>8</v>
      </c>
      <c r="H531" s="406">
        <v>438</v>
      </c>
      <c r="I531" s="406">
        <v>439</v>
      </c>
      <c r="J531" s="406">
        <v>516</v>
      </c>
      <c r="K531" s="406">
        <v>459</v>
      </c>
      <c r="L531" s="406">
        <v>459</v>
      </c>
      <c r="M531" s="406">
        <v>548</v>
      </c>
      <c r="N531" s="406">
        <v>522</v>
      </c>
      <c r="O531" s="406">
        <v>468</v>
      </c>
      <c r="P531" s="406">
        <v>476</v>
      </c>
      <c r="Q531" s="406">
        <v>538</v>
      </c>
      <c r="R531" s="406">
        <v>519</v>
      </c>
      <c r="S531" s="406">
        <v>530</v>
      </c>
      <c r="T531" s="406">
        <v>652</v>
      </c>
      <c r="U531" s="406">
        <v>700</v>
      </c>
      <c r="V531" s="406">
        <v>561</v>
      </c>
      <c r="W531" s="406">
        <v>611</v>
      </c>
      <c r="X531" s="406">
        <v>470</v>
      </c>
      <c r="Y531" s="406">
        <v>526</v>
      </c>
      <c r="Z531" s="406">
        <v>606</v>
      </c>
      <c r="AA531" s="406">
        <v>524</v>
      </c>
      <c r="AB531" s="406">
        <v>508</v>
      </c>
      <c r="AC531" s="406">
        <v>580</v>
      </c>
      <c r="AD531" s="406">
        <v>673</v>
      </c>
      <c r="AE531" s="406">
        <v>557</v>
      </c>
      <c r="AF531" s="406">
        <v>542</v>
      </c>
      <c r="AG531" s="406">
        <v>615</v>
      </c>
      <c r="AH531" s="406">
        <v>714</v>
      </c>
      <c r="AI531" s="406">
        <v>474</v>
      </c>
      <c r="AJ531" s="406">
        <v>519</v>
      </c>
      <c r="AK531" s="406">
        <v>591</v>
      </c>
      <c r="AL531" s="406">
        <v>686</v>
      </c>
      <c r="AM531" s="406">
        <v>459</v>
      </c>
      <c r="AN531" s="406">
        <v>505</v>
      </c>
      <c r="AO531" s="406">
        <v>568</v>
      </c>
      <c r="AP531" s="406">
        <v>524</v>
      </c>
      <c r="AQ531" s="406">
        <v>524</v>
      </c>
      <c r="AR531" s="406">
        <v>642</v>
      </c>
      <c r="AS531" s="406">
        <v>571</v>
      </c>
      <c r="AU531" t="s">
        <v>2962</v>
      </c>
    </row>
    <row r="532" spans="4:47" ht="13.5" customHeight="1">
      <c r="D532" s="405" t="s">
        <v>3277</v>
      </c>
      <c r="E532" s="405" t="s">
        <v>5597</v>
      </c>
      <c r="F532" s="407" t="s">
        <v>787</v>
      </c>
      <c r="G532" s="272">
        <v>8.6</v>
      </c>
      <c r="H532" s="406">
        <v>396</v>
      </c>
      <c r="I532" s="406">
        <v>402</v>
      </c>
      <c r="J532" s="406">
        <v>460</v>
      </c>
      <c r="K532" s="406">
        <v>426</v>
      </c>
      <c r="L532" s="406">
        <v>417</v>
      </c>
      <c r="M532" s="406">
        <v>516</v>
      </c>
      <c r="N532" s="406">
        <v>449</v>
      </c>
      <c r="O532" s="406">
        <v>462</v>
      </c>
      <c r="P532" s="406">
        <v>443</v>
      </c>
      <c r="Q532" s="406">
        <v>497</v>
      </c>
      <c r="R532" s="406">
        <v>485</v>
      </c>
      <c r="S532" s="406">
        <v>554</v>
      </c>
      <c r="T532" s="406">
        <v>684</v>
      </c>
      <c r="U532" s="406">
        <v>733</v>
      </c>
      <c r="V532" s="406">
        <v>590</v>
      </c>
      <c r="W532" s="406">
        <v>642</v>
      </c>
      <c r="X532" s="406">
        <v>419</v>
      </c>
      <c r="Y532" s="406">
        <v>471</v>
      </c>
      <c r="Z532" s="406">
        <v>562</v>
      </c>
      <c r="AA532" s="406">
        <v>474</v>
      </c>
      <c r="AB532" s="406">
        <v>527</v>
      </c>
      <c r="AC532" s="406">
        <v>521</v>
      </c>
      <c r="AD532" s="406">
        <v>631</v>
      </c>
      <c r="AE532" s="406">
        <v>509</v>
      </c>
      <c r="AF532" s="406">
        <v>562</v>
      </c>
      <c r="AG532" s="406">
        <v>558</v>
      </c>
      <c r="AH532" s="406">
        <v>674</v>
      </c>
      <c r="AI532" s="406">
        <v>423</v>
      </c>
      <c r="AJ532" s="406">
        <v>497</v>
      </c>
      <c r="AK532" s="406">
        <v>569</v>
      </c>
      <c r="AL532" s="406">
        <v>665</v>
      </c>
      <c r="AM532" s="406">
        <v>476</v>
      </c>
      <c r="AN532" s="406">
        <v>480</v>
      </c>
      <c r="AO532" s="406">
        <v>543</v>
      </c>
      <c r="AP532" s="406">
        <v>497</v>
      </c>
      <c r="AQ532" s="406">
        <v>497</v>
      </c>
      <c r="AR532" s="406">
        <v>624</v>
      </c>
      <c r="AS532" s="406">
        <v>595</v>
      </c>
      <c r="AU532" t="s">
        <v>23</v>
      </c>
    </row>
    <row r="533" spans="4:47" ht="13.5" customHeight="1">
      <c r="D533" s="405" t="s">
        <v>27</v>
      </c>
      <c r="E533" s="405" t="s">
        <v>5597</v>
      </c>
      <c r="F533" s="407" t="s">
        <v>783</v>
      </c>
      <c r="G533" s="272">
        <v>6.8</v>
      </c>
      <c r="H533" s="406">
        <v>359</v>
      </c>
      <c r="I533" s="406">
        <v>363</v>
      </c>
      <c r="J533" s="406">
        <v>416</v>
      </c>
      <c r="K533" s="406">
        <v>382</v>
      </c>
      <c r="L533" s="406">
        <v>374</v>
      </c>
      <c r="M533" s="406">
        <v>463</v>
      </c>
      <c r="N533" s="406">
        <v>403</v>
      </c>
      <c r="O533" s="406">
        <v>408</v>
      </c>
      <c r="P533" s="406">
        <v>400</v>
      </c>
      <c r="Q533" s="406">
        <v>449</v>
      </c>
      <c r="R533" s="406">
        <v>436</v>
      </c>
      <c r="S533" s="406">
        <v>489</v>
      </c>
      <c r="T533" s="406">
        <v>596</v>
      </c>
      <c r="U533" s="406">
        <v>646</v>
      </c>
      <c r="V533" s="406">
        <v>513</v>
      </c>
      <c r="W533" s="406">
        <v>560</v>
      </c>
      <c r="X533" s="406">
        <v>383</v>
      </c>
      <c r="Y533" s="406">
        <v>428</v>
      </c>
      <c r="Z533" s="406">
        <v>510</v>
      </c>
      <c r="AA533" s="406">
        <v>433</v>
      </c>
      <c r="AB533" s="406">
        <v>468</v>
      </c>
      <c r="AC533" s="406">
        <v>470</v>
      </c>
      <c r="AD533" s="406">
        <v>569</v>
      </c>
      <c r="AE533" s="406">
        <v>462</v>
      </c>
      <c r="AF533" s="406">
        <v>502</v>
      </c>
      <c r="AG533" s="406">
        <v>506</v>
      </c>
      <c r="AH533" s="406">
        <v>611</v>
      </c>
      <c r="AI533" s="406">
        <v>387</v>
      </c>
      <c r="AJ533" s="406">
        <v>449</v>
      </c>
      <c r="AK533" s="406">
        <v>511</v>
      </c>
      <c r="AL533" s="406">
        <v>598</v>
      </c>
      <c r="AM533" s="406">
        <v>422</v>
      </c>
      <c r="AN533" s="406">
        <v>432</v>
      </c>
      <c r="AO533" s="406">
        <v>490</v>
      </c>
      <c r="AP533" s="406">
        <v>440</v>
      </c>
      <c r="AQ533" s="406">
        <v>440</v>
      </c>
      <c r="AR533" s="406">
        <v>549</v>
      </c>
      <c r="AS533" s="406">
        <v>523</v>
      </c>
      <c r="AU533" t="s">
        <v>27</v>
      </c>
    </row>
    <row r="534" spans="4:47" ht="13.5" customHeight="1">
      <c r="D534" s="405" t="s">
        <v>5301</v>
      </c>
      <c r="E534" s="405" t="s">
        <v>5597</v>
      </c>
      <c r="F534" s="407" t="s">
        <v>5299</v>
      </c>
      <c r="G534" s="272">
        <v>7.5</v>
      </c>
      <c r="H534" s="409" t="s">
        <v>2207</v>
      </c>
      <c r="I534" s="409" t="s">
        <v>2207</v>
      </c>
      <c r="J534" s="409" t="s">
        <v>2207</v>
      </c>
      <c r="K534" s="409" t="s">
        <v>2207</v>
      </c>
      <c r="L534" s="409" t="s">
        <v>2207</v>
      </c>
      <c r="M534" s="409" t="s">
        <v>2207</v>
      </c>
      <c r="N534" s="409" t="s">
        <v>2207</v>
      </c>
      <c r="O534" s="409" t="s">
        <v>2207</v>
      </c>
      <c r="P534" s="409" t="s">
        <v>2207</v>
      </c>
      <c r="Q534" s="409" t="s">
        <v>2207</v>
      </c>
      <c r="R534" s="409" t="s">
        <v>2207</v>
      </c>
      <c r="S534" s="406">
        <v>532</v>
      </c>
      <c r="T534" s="406">
        <v>650</v>
      </c>
      <c r="U534" s="406">
        <v>702</v>
      </c>
      <c r="V534" s="406">
        <v>549</v>
      </c>
      <c r="W534" s="406">
        <v>600</v>
      </c>
      <c r="X534" s="406">
        <v>438</v>
      </c>
      <c r="Y534" s="406">
        <v>490</v>
      </c>
      <c r="Z534" s="406">
        <v>573</v>
      </c>
      <c r="AA534" s="406">
        <v>490</v>
      </c>
      <c r="AB534" s="406">
        <v>501</v>
      </c>
      <c r="AC534" s="406">
        <v>542</v>
      </c>
      <c r="AD534" s="406">
        <v>641</v>
      </c>
      <c r="AE534" s="406">
        <v>524</v>
      </c>
      <c r="AF534" s="406">
        <v>536</v>
      </c>
      <c r="AG534" s="406">
        <v>577</v>
      </c>
      <c r="AH534" s="406">
        <v>682</v>
      </c>
      <c r="AI534" s="406">
        <v>0</v>
      </c>
      <c r="AJ534" s="406">
        <v>497</v>
      </c>
      <c r="AK534" s="406">
        <v>567</v>
      </c>
      <c r="AL534" s="406">
        <v>661</v>
      </c>
      <c r="AM534" s="406">
        <v>452</v>
      </c>
      <c r="AN534" s="406">
        <v>482</v>
      </c>
      <c r="AO534" s="406">
        <v>544</v>
      </c>
      <c r="AP534" s="406">
        <v>498</v>
      </c>
      <c r="AQ534" s="406">
        <v>498</v>
      </c>
      <c r="AR534" s="406">
        <v>618</v>
      </c>
      <c r="AS534" s="406">
        <v>563</v>
      </c>
      <c r="AU534" t="s">
        <v>5301</v>
      </c>
    </row>
    <row r="535" spans="4:47" ht="13.5" customHeight="1">
      <c r="D535" s="405" t="s">
        <v>2938</v>
      </c>
      <c r="E535" s="405" t="s">
        <v>5597</v>
      </c>
      <c r="F535" s="407" t="s">
        <v>2952</v>
      </c>
      <c r="G535" s="272">
        <v>8.1999999999999993</v>
      </c>
      <c r="H535" s="406">
        <v>461</v>
      </c>
      <c r="I535" s="406">
        <v>476</v>
      </c>
      <c r="J535" s="406">
        <v>533</v>
      </c>
      <c r="K535" s="406">
        <v>488</v>
      </c>
      <c r="L535" s="406">
        <v>489</v>
      </c>
      <c r="M535" s="406">
        <v>591</v>
      </c>
      <c r="N535" s="406">
        <v>522</v>
      </c>
      <c r="O535" s="406">
        <v>468</v>
      </c>
      <c r="P535" s="406">
        <v>525</v>
      </c>
      <c r="Q535" s="406">
        <v>577</v>
      </c>
      <c r="R535" s="406">
        <v>541</v>
      </c>
      <c r="S535" s="406">
        <v>551</v>
      </c>
      <c r="T535" s="406">
        <v>679</v>
      </c>
      <c r="U535" s="406">
        <v>730</v>
      </c>
      <c r="V535" s="406">
        <v>585</v>
      </c>
      <c r="W535" s="406">
        <v>639</v>
      </c>
      <c r="X535" s="406">
        <v>492</v>
      </c>
      <c r="Y535" s="406">
        <v>552</v>
      </c>
      <c r="Z535" s="406">
        <v>636</v>
      </c>
      <c r="AA535" s="406">
        <v>547</v>
      </c>
      <c r="AB535" s="406">
        <v>534</v>
      </c>
      <c r="AC535" s="406">
        <v>613</v>
      </c>
      <c r="AD535" s="406">
        <v>712</v>
      </c>
      <c r="AE535" s="406">
        <v>585</v>
      </c>
      <c r="AF535" s="406">
        <v>569</v>
      </c>
      <c r="AG535" s="406">
        <v>648</v>
      </c>
      <c r="AH535" s="406">
        <v>753</v>
      </c>
      <c r="AI535" s="406">
        <v>494</v>
      </c>
      <c r="AJ535" s="406">
        <v>545</v>
      </c>
      <c r="AK535" s="406">
        <v>623</v>
      </c>
      <c r="AL535" s="406">
        <v>724</v>
      </c>
      <c r="AM535" s="406">
        <v>481</v>
      </c>
      <c r="AN535" s="406">
        <v>531</v>
      </c>
      <c r="AO535" s="406">
        <v>598</v>
      </c>
      <c r="AP535" s="406">
        <v>555</v>
      </c>
      <c r="AQ535" s="406">
        <v>555</v>
      </c>
      <c r="AR535" s="406">
        <v>686</v>
      </c>
      <c r="AS535" s="406">
        <v>602</v>
      </c>
      <c r="AU535" t="s">
        <v>2938</v>
      </c>
    </row>
    <row r="536" spans="4:47" ht="13.5" customHeight="1">
      <c r="D536" s="405" t="s">
        <v>2966</v>
      </c>
      <c r="E536" s="405" t="s">
        <v>5597</v>
      </c>
      <c r="F536" s="407" t="s">
        <v>3786</v>
      </c>
      <c r="G536" s="272">
        <v>8.9</v>
      </c>
      <c r="H536" s="406">
        <v>463</v>
      </c>
      <c r="I536" s="406">
        <v>465</v>
      </c>
      <c r="J536" s="406">
        <v>549</v>
      </c>
      <c r="K536" s="406">
        <v>485</v>
      </c>
      <c r="L536" s="406">
        <v>485</v>
      </c>
      <c r="M536" s="406">
        <v>581</v>
      </c>
      <c r="N536" s="406">
        <v>554</v>
      </c>
      <c r="O536" s="406">
        <v>504</v>
      </c>
      <c r="P536" s="406">
        <v>513</v>
      </c>
      <c r="Q536" s="406">
        <v>580</v>
      </c>
      <c r="R536" s="406">
        <v>560</v>
      </c>
      <c r="S536" s="406">
        <v>569</v>
      </c>
      <c r="T536" s="406">
        <v>706</v>
      </c>
      <c r="U536" s="406">
        <v>756</v>
      </c>
      <c r="V536" s="406">
        <v>608</v>
      </c>
      <c r="W536" s="406">
        <v>663</v>
      </c>
      <c r="X536" s="406">
        <v>500</v>
      </c>
      <c r="Y536" s="406">
        <v>564</v>
      </c>
      <c r="Z536" s="406">
        <v>650</v>
      </c>
      <c r="AA536" s="406">
        <v>556</v>
      </c>
      <c r="AB536" s="406">
        <v>546</v>
      </c>
      <c r="AC536" s="406">
        <v>630</v>
      </c>
      <c r="AD536" s="406">
        <v>732</v>
      </c>
      <c r="AE536" s="406">
        <v>597</v>
      </c>
      <c r="AF536" s="406">
        <v>581</v>
      </c>
      <c r="AG536" s="406">
        <v>665</v>
      </c>
      <c r="AH536" s="406">
        <v>773</v>
      </c>
      <c r="AI536" s="406">
        <v>499</v>
      </c>
      <c r="AJ536" s="406">
        <v>557</v>
      </c>
      <c r="AK536" s="406">
        <v>641</v>
      </c>
      <c r="AL536" s="406">
        <v>745</v>
      </c>
      <c r="AM536" s="406">
        <v>489</v>
      </c>
      <c r="AN536" s="406">
        <v>543</v>
      </c>
      <c r="AO536" s="406">
        <v>610</v>
      </c>
      <c r="AP536" s="406">
        <v>571</v>
      </c>
      <c r="AQ536" s="406">
        <v>571</v>
      </c>
      <c r="AR536" s="406">
        <v>713</v>
      </c>
      <c r="AS536" s="406">
        <v>619</v>
      </c>
      <c r="AU536" t="s">
        <v>2966</v>
      </c>
    </row>
    <row r="537" spans="4:47" ht="13.5" customHeight="1">
      <c r="D537" s="405" t="s">
        <v>5300</v>
      </c>
      <c r="E537" s="405" t="s">
        <v>5597</v>
      </c>
      <c r="F537" s="407" t="s">
        <v>5299</v>
      </c>
      <c r="G537" s="272">
        <v>6.8</v>
      </c>
      <c r="H537" s="409" t="s">
        <v>2207</v>
      </c>
      <c r="I537" s="409" t="s">
        <v>2207</v>
      </c>
      <c r="J537" s="409" t="s">
        <v>2207</v>
      </c>
      <c r="K537" s="409" t="s">
        <v>2207</v>
      </c>
      <c r="L537" s="409" t="s">
        <v>2207</v>
      </c>
      <c r="M537" s="409" t="s">
        <v>2207</v>
      </c>
      <c r="N537" s="409" t="s">
        <v>2207</v>
      </c>
      <c r="O537" s="409" t="s">
        <v>2207</v>
      </c>
      <c r="P537" s="409" t="s">
        <v>2207</v>
      </c>
      <c r="Q537" s="409" t="s">
        <v>2207</v>
      </c>
      <c r="R537" s="409" t="s">
        <v>2207</v>
      </c>
      <c r="S537" s="406">
        <v>503</v>
      </c>
      <c r="T537" s="406">
        <v>608</v>
      </c>
      <c r="U537" s="406">
        <v>659</v>
      </c>
      <c r="V537" s="406">
        <v>515</v>
      </c>
      <c r="W537" s="406">
        <v>561</v>
      </c>
      <c r="X537" s="406">
        <v>416</v>
      </c>
      <c r="Y537" s="406">
        <v>461</v>
      </c>
      <c r="Z537" s="406">
        <v>539</v>
      </c>
      <c r="AA537" s="406">
        <v>466</v>
      </c>
      <c r="AB537" s="406">
        <v>472</v>
      </c>
      <c r="AC537" s="406">
        <v>503</v>
      </c>
      <c r="AD537" s="406">
        <v>594</v>
      </c>
      <c r="AE537" s="406">
        <v>492</v>
      </c>
      <c r="AF537" s="406">
        <v>506</v>
      </c>
      <c r="AG537" s="406">
        <v>539</v>
      </c>
      <c r="AH537" s="406">
        <v>636</v>
      </c>
      <c r="AI537" s="406">
        <v>0</v>
      </c>
      <c r="AJ537" s="406">
        <v>467</v>
      </c>
      <c r="AK537" s="406">
        <v>527</v>
      </c>
      <c r="AL537" s="406">
        <v>613</v>
      </c>
      <c r="AM537" s="406">
        <v>430</v>
      </c>
      <c r="AN537" s="406">
        <v>452</v>
      </c>
      <c r="AO537" s="406">
        <v>510</v>
      </c>
      <c r="AP537" s="406">
        <v>461</v>
      </c>
      <c r="AQ537" s="406">
        <v>461</v>
      </c>
      <c r="AR537" s="406">
        <v>560</v>
      </c>
      <c r="AS537" s="406">
        <v>527</v>
      </c>
      <c r="AU537" t="s">
        <v>5298</v>
      </c>
    </row>
    <row r="538" spans="4:47" ht="13.5" customHeight="1">
      <c r="D538" s="405" t="s">
        <v>3269</v>
      </c>
      <c r="E538" s="405" t="s">
        <v>5597</v>
      </c>
      <c r="F538" s="407" t="s">
        <v>2952</v>
      </c>
      <c r="G538" s="272">
        <v>7.3999999999999995</v>
      </c>
      <c r="H538" s="406">
        <v>440</v>
      </c>
      <c r="I538" s="406">
        <v>452</v>
      </c>
      <c r="J538" s="406">
        <v>507</v>
      </c>
      <c r="K538" s="406">
        <v>466</v>
      </c>
      <c r="L538" s="406">
        <v>467</v>
      </c>
      <c r="M538" s="406">
        <v>554</v>
      </c>
      <c r="N538" s="406">
        <v>496</v>
      </c>
      <c r="O538" s="406">
        <v>442</v>
      </c>
      <c r="P538" s="406">
        <v>489</v>
      </c>
      <c r="Q538" s="406">
        <v>541</v>
      </c>
      <c r="R538" s="406">
        <v>507</v>
      </c>
      <c r="S538" s="406">
        <v>521</v>
      </c>
      <c r="T538" s="406">
        <v>634</v>
      </c>
      <c r="U538" s="406">
        <v>685</v>
      </c>
      <c r="V538" s="406">
        <v>549</v>
      </c>
      <c r="W538" s="406">
        <v>598</v>
      </c>
      <c r="X538" s="406">
        <v>468</v>
      </c>
      <c r="Y538" s="406">
        <v>521</v>
      </c>
      <c r="Z538" s="406">
        <v>600</v>
      </c>
      <c r="AA538" s="406">
        <v>522</v>
      </c>
      <c r="AB538" s="406">
        <v>503</v>
      </c>
      <c r="AC538" s="406">
        <v>570</v>
      </c>
      <c r="AD538" s="406">
        <v>662</v>
      </c>
      <c r="AE538" s="406">
        <v>552</v>
      </c>
      <c r="AF538" s="406">
        <v>537</v>
      </c>
      <c r="AG538" s="406">
        <v>605</v>
      </c>
      <c r="AH538" s="406">
        <v>703</v>
      </c>
      <c r="AI538" s="406">
        <v>475</v>
      </c>
      <c r="AJ538" s="406">
        <v>513</v>
      </c>
      <c r="AK538" s="406">
        <v>581</v>
      </c>
      <c r="AL538" s="406">
        <v>674</v>
      </c>
      <c r="AM538" s="406">
        <v>458</v>
      </c>
      <c r="AN538" s="406">
        <v>500</v>
      </c>
      <c r="AO538" s="406">
        <v>563</v>
      </c>
      <c r="AP538" s="406">
        <v>517</v>
      </c>
      <c r="AQ538" s="406">
        <v>517</v>
      </c>
      <c r="AR538" s="406">
        <v>625</v>
      </c>
      <c r="AS538" s="406">
        <v>564</v>
      </c>
      <c r="AU538" t="s">
        <v>2937</v>
      </c>
    </row>
    <row r="539" spans="4:47" ht="13.5" customHeight="1">
      <c r="D539" s="405" t="s">
        <v>3273</v>
      </c>
      <c r="E539" s="405" t="s">
        <v>5597</v>
      </c>
      <c r="F539" s="407" t="s">
        <v>3786</v>
      </c>
      <c r="G539" s="272">
        <v>8</v>
      </c>
      <c r="H539" s="406">
        <v>438</v>
      </c>
      <c r="I539" s="406">
        <v>439</v>
      </c>
      <c r="J539" s="406">
        <v>516</v>
      </c>
      <c r="K539" s="406">
        <v>459</v>
      </c>
      <c r="L539" s="406">
        <v>459</v>
      </c>
      <c r="M539" s="406">
        <v>548</v>
      </c>
      <c r="N539" s="406">
        <v>522</v>
      </c>
      <c r="O539" s="406">
        <v>468</v>
      </c>
      <c r="P539" s="406">
        <v>476</v>
      </c>
      <c r="Q539" s="406">
        <v>538</v>
      </c>
      <c r="R539" s="406">
        <v>519</v>
      </c>
      <c r="S539" s="406">
        <v>530</v>
      </c>
      <c r="T539" s="406">
        <v>652</v>
      </c>
      <c r="U539" s="406">
        <v>700</v>
      </c>
      <c r="V539" s="406">
        <v>561</v>
      </c>
      <c r="W539" s="406">
        <v>611</v>
      </c>
      <c r="X539" s="406">
        <v>470</v>
      </c>
      <c r="Y539" s="406">
        <v>526</v>
      </c>
      <c r="Z539" s="406">
        <v>606</v>
      </c>
      <c r="AA539" s="406">
        <v>524</v>
      </c>
      <c r="AB539" s="406">
        <v>508</v>
      </c>
      <c r="AC539" s="406">
        <v>580</v>
      </c>
      <c r="AD539" s="406">
        <v>673</v>
      </c>
      <c r="AE539" s="406">
        <v>557</v>
      </c>
      <c r="AF539" s="406">
        <v>542</v>
      </c>
      <c r="AG539" s="406">
        <v>615</v>
      </c>
      <c r="AH539" s="406">
        <v>714</v>
      </c>
      <c r="AI539" s="406">
        <v>474</v>
      </c>
      <c r="AJ539" s="406">
        <v>519</v>
      </c>
      <c r="AK539" s="406">
        <v>591</v>
      </c>
      <c r="AL539" s="406">
        <v>686</v>
      </c>
      <c r="AM539" s="406">
        <v>459</v>
      </c>
      <c r="AN539" s="406">
        <v>505</v>
      </c>
      <c r="AO539" s="406">
        <v>568</v>
      </c>
      <c r="AP539" s="406">
        <v>524</v>
      </c>
      <c r="AQ539" s="406">
        <v>524</v>
      </c>
      <c r="AR539" s="406">
        <v>642</v>
      </c>
      <c r="AS539" s="406">
        <v>571</v>
      </c>
      <c r="AU539" t="s">
        <v>2962</v>
      </c>
    </row>
    <row r="540" spans="4:47" ht="13.5" customHeight="1">
      <c r="D540" s="405" t="s">
        <v>3277</v>
      </c>
      <c r="E540" s="405" t="s">
        <v>5597</v>
      </c>
      <c r="F540" s="407" t="s">
        <v>787</v>
      </c>
      <c r="G540" s="272">
        <v>8.6</v>
      </c>
      <c r="H540" s="406">
        <v>396</v>
      </c>
      <c r="I540" s="406">
        <v>402</v>
      </c>
      <c r="J540" s="406">
        <v>460</v>
      </c>
      <c r="K540" s="406">
        <v>426</v>
      </c>
      <c r="L540" s="406">
        <v>417</v>
      </c>
      <c r="M540" s="406">
        <v>516</v>
      </c>
      <c r="N540" s="406">
        <v>449</v>
      </c>
      <c r="O540" s="406">
        <v>462</v>
      </c>
      <c r="P540" s="406">
        <v>443</v>
      </c>
      <c r="Q540" s="406">
        <v>497</v>
      </c>
      <c r="R540" s="406">
        <v>485</v>
      </c>
      <c r="S540" s="406">
        <v>554</v>
      </c>
      <c r="T540" s="406">
        <v>684</v>
      </c>
      <c r="U540" s="406">
        <v>733</v>
      </c>
      <c r="V540" s="406">
        <v>590</v>
      </c>
      <c r="W540" s="406">
        <v>642</v>
      </c>
      <c r="X540" s="406">
        <v>419</v>
      </c>
      <c r="Y540" s="406">
        <v>471</v>
      </c>
      <c r="Z540" s="406">
        <v>562</v>
      </c>
      <c r="AA540" s="406">
        <v>474</v>
      </c>
      <c r="AB540" s="406">
        <v>527</v>
      </c>
      <c r="AC540" s="406">
        <v>521</v>
      </c>
      <c r="AD540" s="406">
        <v>631</v>
      </c>
      <c r="AE540" s="406">
        <v>509</v>
      </c>
      <c r="AF540" s="406">
        <v>562</v>
      </c>
      <c r="AG540" s="406">
        <v>558</v>
      </c>
      <c r="AH540" s="406">
        <v>674</v>
      </c>
      <c r="AI540" s="406">
        <v>423</v>
      </c>
      <c r="AJ540" s="406">
        <v>497</v>
      </c>
      <c r="AK540" s="406">
        <v>569</v>
      </c>
      <c r="AL540" s="406">
        <v>665</v>
      </c>
      <c r="AM540" s="406">
        <v>476</v>
      </c>
      <c r="AN540" s="406">
        <v>480</v>
      </c>
      <c r="AO540" s="406">
        <v>543</v>
      </c>
      <c r="AP540" s="406">
        <v>497</v>
      </c>
      <c r="AQ540" s="406">
        <v>497</v>
      </c>
      <c r="AR540" s="406">
        <v>624</v>
      </c>
      <c r="AS540" s="406">
        <v>595</v>
      </c>
      <c r="AU540" t="s">
        <v>23</v>
      </c>
    </row>
    <row r="541" spans="4:47" ht="13.5" customHeight="1">
      <c r="D541" s="405" t="s">
        <v>3281</v>
      </c>
      <c r="E541" s="405" t="s">
        <v>5597</v>
      </c>
      <c r="F541" s="407" t="s">
        <v>783</v>
      </c>
      <c r="G541" s="272">
        <v>6.8</v>
      </c>
      <c r="H541" s="406">
        <v>359</v>
      </c>
      <c r="I541" s="406">
        <v>363</v>
      </c>
      <c r="J541" s="406">
        <v>416</v>
      </c>
      <c r="K541" s="406">
        <v>382</v>
      </c>
      <c r="L541" s="406">
        <v>374</v>
      </c>
      <c r="M541" s="406">
        <v>463</v>
      </c>
      <c r="N541" s="406">
        <v>403</v>
      </c>
      <c r="O541" s="406">
        <v>408</v>
      </c>
      <c r="P541" s="406">
        <v>400</v>
      </c>
      <c r="Q541" s="406">
        <v>449</v>
      </c>
      <c r="R541" s="406">
        <v>436</v>
      </c>
      <c r="S541" s="406">
        <v>489</v>
      </c>
      <c r="T541" s="406">
        <v>596</v>
      </c>
      <c r="U541" s="406">
        <v>646</v>
      </c>
      <c r="V541" s="406">
        <v>513</v>
      </c>
      <c r="W541" s="406">
        <v>560</v>
      </c>
      <c r="X541" s="406">
        <v>383</v>
      </c>
      <c r="Y541" s="406">
        <v>428</v>
      </c>
      <c r="Z541" s="406">
        <v>510</v>
      </c>
      <c r="AA541" s="406">
        <v>433</v>
      </c>
      <c r="AB541" s="406">
        <v>468</v>
      </c>
      <c r="AC541" s="406">
        <v>470</v>
      </c>
      <c r="AD541" s="406">
        <v>569</v>
      </c>
      <c r="AE541" s="406">
        <v>462</v>
      </c>
      <c r="AF541" s="406">
        <v>502</v>
      </c>
      <c r="AG541" s="406">
        <v>506</v>
      </c>
      <c r="AH541" s="406">
        <v>611</v>
      </c>
      <c r="AI541" s="406">
        <v>387</v>
      </c>
      <c r="AJ541" s="406">
        <v>449</v>
      </c>
      <c r="AK541" s="406">
        <v>511</v>
      </c>
      <c r="AL541" s="406">
        <v>598</v>
      </c>
      <c r="AM541" s="406">
        <v>422</v>
      </c>
      <c r="AN541" s="406">
        <v>432</v>
      </c>
      <c r="AO541" s="406">
        <v>490</v>
      </c>
      <c r="AP541" s="406">
        <v>440</v>
      </c>
      <c r="AQ541" s="406">
        <v>440</v>
      </c>
      <c r="AR541" s="406">
        <v>549</v>
      </c>
      <c r="AS541" s="406">
        <v>523</v>
      </c>
      <c r="AU541" t="s">
        <v>27</v>
      </c>
    </row>
    <row r="542" spans="4:47" ht="13.5" customHeight="1">
      <c r="D542" s="405" t="s">
        <v>5302</v>
      </c>
      <c r="E542" s="405" t="s">
        <v>5597</v>
      </c>
      <c r="F542" s="407" t="s">
        <v>5299</v>
      </c>
      <c r="G542" s="272">
        <v>7.5</v>
      </c>
      <c r="H542" s="409" t="s">
        <v>2207</v>
      </c>
      <c r="I542" s="409" t="s">
        <v>2207</v>
      </c>
      <c r="J542" s="409" t="s">
        <v>2207</v>
      </c>
      <c r="K542" s="409" t="s">
        <v>2207</v>
      </c>
      <c r="L542" s="409" t="s">
        <v>2207</v>
      </c>
      <c r="M542" s="409" t="s">
        <v>2207</v>
      </c>
      <c r="N542" s="409" t="s">
        <v>2207</v>
      </c>
      <c r="O542" s="409" t="s">
        <v>2207</v>
      </c>
      <c r="P542" s="409" t="s">
        <v>2207</v>
      </c>
      <c r="Q542" s="409" t="s">
        <v>2207</v>
      </c>
      <c r="R542" s="409" t="s">
        <v>2207</v>
      </c>
      <c r="S542" s="406">
        <v>532</v>
      </c>
      <c r="T542" s="406">
        <v>650</v>
      </c>
      <c r="U542" s="406">
        <v>702</v>
      </c>
      <c r="V542" s="406">
        <v>549</v>
      </c>
      <c r="W542" s="406">
        <v>600</v>
      </c>
      <c r="X542" s="406">
        <v>438</v>
      </c>
      <c r="Y542" s="406">
        <v>490</v>
      </c>
      <c r="Z542" s="406">
        <v>573</v>
      </c>
      <c r="AA542" s="406">
        <v>490</v>
      </c>
      <c r="AB542" s="406">
        <v>501</v>
      </c>
      <c r="AC542" s="406">
        <v>542</v>
      </c>
      <c r="AD542" s="406">
        <v>641</v>
      </c>
      <c r="AE542" s="406">
        <v>524</v>
      </c>
      <c r="AF542" s="406">
        <v>536</v>
      </c>
      <c r="AG542" s="406">
        <v>577</v>
      </c>
      <c r="AH542" s="406">
        <v>682</v>
      </c>
      <c r="AI542" s="406">
        <v>0</v>
      </c>
      <c r="AJ542" s="406">
        <v>497</v>
      </c>
      <c r="AK542" s="406">
        <v>567</v>
      </c>
      <c r="AL542" s="406">
        <v>661</v>
      </c>
      <c r="AM542" s="406">
        <v>452</v>
      </c>
      <c r="AN542" s="406">
        <v>482</v>
      </c>
      <c r="AO542" s="406">
        <v>544</v>
      </c>
      <c r="AP542" s="406">
        <v>498</v>
      </c>
      <c r="AQ542" s="406">
        <v>498</v>
      </c>
      <c r="AR542" s="406">
        <v>618</v>
      </c>
      <c r="AS542" s="406">
        <v>563</v>
      </c>
      <c r="AU542" t="s">
        <v>5301</v>
      </c>
    </row>
    <row r="543" spans="4:47" ht="13.5" customHeight="1">
      <c r="D543" s="405" t="s">
        <v>3285</v>
      </c>
      <c r="E543" s="405" t="s">
        <v>5597</v>
      </c>
      <c r="F543" s="407" t="s">
        <v>2952</v>
      </c>
      <c r="G543" s="272">
        <v>8.1999999999999993</v>
      </c>
      <c r="H543" s="406">
        <v>461</v>
      </c>
      <c r="I543" s="406">
        <v>476</v>
      </c>
      <c r="J543" s="406">
        <v>533</v>
      </c>
      <c r="K543" s="406">
        <v>488</v>
      </c>
      <c r="L543" s="406">
        <v>489</v>
      </c>
      <c r="M543" s="406">
        <v>591</v>
      </c>
      <c r="N543" s="406">
        <v>522</v>
      </c>
      <c r="O543" s="406">
        <v>468</v>
      </c>
      <c r="P543" s="406">
        <v>525</v>
      </c>
      <c r="Q543" s="406">
        <v>577</v>
      </c>
      <c r="R543" s="406">
        <v>541</v>
      </c>
      <c r="S543" s="406">
        <v>551</v>
      </c>
      <c r="T543" s="406">
        <v>679</v>
      </c>
      <c r="U543" s="406">
        <v>730</v>
      </c>
      <c r="V543" s="406">
        <v>585</v>
      </c>
      <c r="W543" s="406">
        <v>639</v>
      </c>
      <c r="X543" s="406">
        <v>492</v>
      </c>
      <c r="Y543" s="406">
        <v>552</v>
      </c>
      <c r="Z543" s="406">
        <v>636</v>
      </c>
      <c r="AA543" s="406">
        <v>547</v>
      </c>
      <c r="AB543" s="406">
        <v>534</v>
      </c>
      <c r="AC543" s="406">
        <v>613</v>
      </c>
      <c r="AD543" s="406">
        <v>712</v>
      </c>
      <c r="AE543" s="406">
        <v>585</v>
      </c>
      <c r="AF543" s="406">
        <v>569</v>
      </c>
      <c r="AG543" s="406">
        <v>648</v>
      </c>
      <c r="AH543" s="406">
        <v>753</v>
      </c>
      <c r="AI543" s="406">
        <v>494</v>
      </c>
      <c r="AJ543" s="406">
        <v>545</v>
      </c>
      <c r="AK543" s="406">
        <v>623</v>
      </c>
      <c r="AL543" s="406">
        <v>724</v>
      </c>
      <c r="AM543" s="406">
        <v>481</v>
      </c>
      <c r="AN543" s="406">
        <v>531</v>
      </c>
      <c r="AO543" s="406">
        <v>598</v>
      </c>
      <c r="AP543" s="406">
        <v>555</v>
      </c>
      <c r="AQ543" s="406">
        <v>555</v>
      </c>
      <c r="AR543" s="406">
        <v>686</v>
      </c>
      <c r="AS543" s="406">
        <v>602</v>
      </c>
      <c r="AU543" t="s">
        <v>2938</v>
      </c>
    </row>
    <row r="544" spans="4:47" ht="13.5" customHeight="1">
      <c r="D544" s="405" t="s">
        <v>3289</v>
      </c>
      <c r="E544" s="405" t="s">
        <v>5597</v>
      </c>
      <c r="F544" s="407" t="s">
        <v>3786</v>
      </c>
      <c r="G544" s="272">
        <v>8.9</v>
      </c>
      <c r="H544" s="406">
        <v>463</v>
      </c>
      <c r="I544" s="406">
        <v>465</v>
      </c>
      <c r="J544" s="406">
        <v>549</v>
      </c>
      <c r="K544" s="406">
        <v>485</v>
      </c>
      <c r="L544" s="406">
        <v>485</v>
      </c>
      <c r="M544" s="406">
        <v>581</v>
      </c>
      <c r="N544" s="406">
        <v>554</v>
      </c>
      <c r="O544" s="406">
        <v>504</v>
      </c>
      <c r="P544" s="406">
        <v>513</v>
      </c>
      <c r="Q544" s="406">
        <v>580</v>
      </c>
      <c r="R544" s="406">
        <v>560</v>
      </c>
      <c r="S544" s="406">
        <v>569</v>
      </c>
      <c r="T544" s="406">
        <v>706</v>
      </c>
      <c r="U544" s="406">
        <v>756</v>
      </c>
      <c r="V544" s="406">
        <v>608</v>
      </c>
      <c r="W544" s="406">
        <v>663</v>
      </c>
      <c r="X544" s="406">
        <v>500</v>
      </c>
      <c r="Y544" s="406">
        <v>564</v>
      </c>
      <c r="Z544" s="406">
        <v>650</v>
      </c>
      <c r="AA544" s="406">
        <v>556</v>
      </c>
      <c r="AB544" s="406">
        <v>546</v>
      </c>
      <c r="AC544" s="406">
        <v>630</v>
      </c>
      <c r="AD544" s="406">
        <v>732</v>
      </c>
      <c r="AE544" s="406">
        <v>597</v>
      </c>
      <c r="AF544" s="406">
        <v>581</v>
      </c>
      <c r="AG544" s="406">
        <v>665</v>
      </c>
      <c r="AH544" s="406">
        <v>773</v>
      </c>
      <c r="AI544" s="406">
        <v>499</v>
      </c>
      <c r="AJ544" s="406">
        <v>557</v>
      </c>
      <c r="AK544" s="406">
        <v>641</v>
      </c>
      <c r="AL544" s="406">
        <v>745</v>
      </c>
      <c r="AM544" s="406">
        <v>489</v>
      </c>
      <c r="AN544" s="406">
        <v>543</v>
      </c>
      <c r="AO544" s="406">
        <v>610</v>
      </c>
      <c r="AP544" s="406">
        <v>571</v>
      </c>
      <c r="AQ544" s="406">
        <v>571</v>
      </c>
      <c r="AR544" s="406">
        <v>713</v>
      </c>
      <c r="AS544" s="406">
        <v>619</v>
      </c>
      <c r="AU544" t="s">
        <v>2966</v>
      </c>
    </row>
    <row r="545" spans="4:47" ht="13.5" customHeight="1">
      <c r="D545" s="405" t="s">
        <v>31</v>
      </c>
      <c r="E545" s="405" t="s">
        <v>5597</v>
      </c>
      <c r="F545" s="407" t="s">
        <v>787</v>
      </c>
      <c r="G545" s="272">
        <v>9.5</v>
      </c>
      <c r="H545" s="406">
        <v>423</v>
      </c>
      <c r="I545" s="406">
        <v>430</v>
      </c>
      <c r="J545" s="406">
        <v>492</v>
      </c>
      <c r="K545" s="406">
        <v>453</v>
      </c>
      <c r="L545" s="406">
        <v>443</v>
      </c>
      <c r="M545" s="406">
        <v>560</v>
      </c>
      <c r="N545" s="406">
        <v>481</v>
      </c>
      <c r="O545" s="406">
        <v>493</v>
      </c>
      <c r="P545" s="406">
        <v>484</v>
      </c>
      <c r="Q545" s="406">
        <v>540</v>
      </c>
      <c r="R545" s="406">
        <v>527</v>
      </c>
      <c r="S545" s="406">
        <v>591</v>
      </c>
      <c r="T545" s="406">
        <v>738</v>
      </c>
      <c r="U545" s="406">
        <v>787</v>
      </c>
      <c r="V545" s="406">
        <v>634</v>
      </c>
      <c r="W545" s="406">
        <v>691</v>
      </c>
      <c r="X545" s="406">
        <v>446</v>
      </c>
      <c r="Y545" s="406">
        <v>508</v>
      </c>
      <c r="Z545" s="406">
        <v>607</v>
      </c>
      <c r="AA545" s="406">
        <v>507</v>
      </c>
      <c r="AB545" s="406">
        <v>568</v>
      </c>
      <c r="AC545" s="406">
        <v>570</v>
      </c>
      <c r="AD545" s="406">
        <v>692</v>
      </c>
      <c r="AE545" s="406">
        <v>550</v>
      </c>
      <c r="AF545" s="406">
        <v>602</v>
      </c>
      <c r="AG545" s="406">
        <v>606</v>
      </c>
      <c r="AH545" s="406">
        <v>735</v>
      </c>
      <c r="AI545" s="406">
        <v>448</v>
      </c>
      <c r="AJ545" s="406">
        <v>538</v>
      </c>
      <c r="AK545" s="406">
        <v>623</v>
      </c>
      <c r="AL545" s="406">
        <v>728</v>
      </c>
      <c r="AM545" s="406">
        <v>507</v>
      </c>
      <c r="AN545" s="406">
        <v>519</v>
      </c>
      <c r="AO545" s="406">
        <v>588</v>
      </c>
      <c r="AP545" s="406">
        <v>547</v>
      </c>
      <c r="AQ545" s="406">
        <v>547</v>
      </c>
      <c r="AR545" s="406">
        <v>700</v>
      </c>
      <c r="AS545" s="406">
        <v>646</v>
      </c>
      <c r="AU545" t="s">
        <v>31</v>
      </c>
    </row>
    <row r="546" spans="4:47" ht="13.5" customHeight="1">
      <c r="D546" s="405" t="s">
        <v>3293</v>
      </c>
      <c r="E546" s="405" t="s">
        <v>5597</v>
      </c>
      <c r="F546" s="407" t="s">
        <v>787</v>
      </c>
      <c r="G546" s="272">
        <v>9.5</v>
      </c>
      <c r="H546" s="406">
        <v>423</v>
      </c>
      <c r="I546" s="406">
        <v>430</v>
      </c>
      <c r="J546" s="406">
        <v>492</v>
      </c>
      <c r="K546" s="406">
        <v>453</v>
      </c>
      <c r="L546" s="406">
        <v>443</v>
      </c>
      <c r="M546" s="406">
        <v>560</v>
      </c>
      <c r="N546" s="406">
        <v>481</v>
      </c>
      <c r="O546" s="406">
        <v>493</v>
      </c>
      <c r="P546" s="406">
        <v>484</v>
      </c>
      <c r="Q546" s="406">
        <v>540</v>
      </c>
      <c r="R546" s="406">
        <v>527</v>
      </c>
      <c r="S546" s="406">
        <v>591</v>
      </c>
      <c r="T546" s="406">
        <v>738</v>
      </c>
      <c r="U546" s="406">
        <v>787</v>
      </c>
      <c r="V546" s="406">
        <v>634</v>
      </c>
      <c r="W546" s="406">
        <v>691</v>
      </c>
      <c r="X546" s="406">
        <v>446</v>
      </c>
      <c r="Y546" s="406">
        <v>508</v>
      </c>
      <c r="Z546" s="406">
        <v>607</v>
      </c>
      <c r="AA546" s="406">
        <v>507</v>
      </c>
      <c r="AB546" s="406">
        <v>568</v>
      </c>
      <c r="AC546" s="406">
        <v>570</v>
      </c>
      <c r="AD546" s="406">
        <v>692</v>
      </c>
      <c r="AE546" s="406">
        <v>550</v>
      </c>
      <c r="AF546" s="406">
        <v>602</v>
      </c>
      <c r="AG546" s="406">
        <v>606</v>
      </c>
      <c r="AH546" s="406">
        <v>735</v>
      </c>
      <c r="AI546" s="406">
        <v>448</v>
      </c>
      <c r="AJ546" s="406">
        <v>538</v>
      </c>
      <c r="AK546" s="406">
        <v>623</v>
      </c>
      <c r="AL546" s="406">
        <v>728</v>
      </c>
      <c r="AM546" s="406">
        <v>507</v>
      </c>
      <c r="AN546" s="406">
        <v>519</v>
      </c>
      <c r="AO546" s="406">
        <v>588</v>
      </c>
      <c r="AP546" s="406">
        <v>547</v>
      </c>
      <c r="AQ546" s="406">
        <v>547</v>
      </c>
      <c r="AR546" s="406">
        <v>700</v>
      </c>
      <c r="AS546" s="406">
        <v>646</v>
      </c>
      <c r="AU546" t="s">
        <v>31</v>
      </c>
    </row>
    <row r="547" spans="4:47" ht="13.5" customHeight="1">
      <c r="D547" s="405" t="s">
        <v>33</v>
      </c>
      <c r="E547" s="405" t="s">
        <v>5597</v>
      </c>
      <c r="F547" s="407" t="s">
        <v>783</v>
      </c>
      <c r="G547" s="272">
        <v>8.1999999999999993</v>
      </c>
      <c r="H547" s="406">
        <v>399</v>
      </c>
      <c r="I547" s="406">
        <v>407</v>
      </c>
      <c r="J547" s="406">
        <v>465</v>
      </c>
      <c r="K547" s="406">
        <v>424</v>
      </c>
      <c r="L547" s="406">
        <v>415</v>
      </c>
      <c r="M547" s="406">
        <v>529</v>
      </c>
      <c r="N547" s="406">
        <v>451</v>
      </c>
      <c r="O547" s="406">
        <v>455</v>
      </c>
      <c r="P547" s="406">
        <v>460</v>
      </c>
      <c r="Q547" s="406">
        <v>513</v>
      </c>
      <c r="R547" s="406">
        <v>500</v>
      </c>
      <c r="S547" s="406">
        <v>549</v>
      </c>
      <c r="T547" s="406">
        <v>681</v>
      </c>
      <c r="U547" s="406">
        <v>732</v>
      </c>
      <c r="V547" s="406">
        <v>585</v>
      </c>
      <c r="W547" s="406">
        <v>640</v>
      </c>
      <c r="X547" s="406">
        <v>423</v>
      </c>
      <c r="Y547" s="406">
        <v>482</v>
      </c>
      <c r="Z547" s="406">
        <v>576</v>
      </c>
      <c r="AA547" s="406">
        <v>480</v>
      </c>
      <c r="AB547" s="406">
        <v>527</v>
      </c>
      <c r="AC547" s="406">
        <v>540</v>
      </c>
      <c r="AD547" s="406">
        <v>657</v>
      </c>
      <c r="AE547" s="406">
        <v>521</v>
      </c>
      <c r="AF547" s="406">
        <v>561</v>
      </c>
      <c r="AG547" s="406">
        <v>577</v>
      </c>
      <c r="AH547" s="406">
        <v>700</v>
      </c>
      <c r="AI547" s="406">
        <v>425</v>
      </c>
      <c r="AJ547" s="406">
        <v>509</v>
      </c>
      <c r="AK547" s="406">
        <v>590</v>
      </c>
      <c r="AL547" s="406">
        <v>690</v>
      </c>
      <c r="AM547" s="406">
        <v>468</v>
      </c>
      <c r="AN547" s="406">
        <v>490</v>
      </c>
      <c r="AO547" s="406">
        <v>555</v>
      </c>
      <c r="AP547" s="406">
        <v>513</v>
      </c>
      <c r="AQ547" s="406">
        <v>513</v>
      </c>
      <c r="AR547" s="406">
        <v>659</v>
      </c>
      <c r="AS547" s="406">
        <v>594</v>
      </c>
      <c r="AU547" t="s">
        <v>33</v>
      </c>
    </row>
    <row r="548" spans="4:47" ht="13.5" customHeight="1">
      <c r="D548" s="405" t="s">
        <v>3295</v>
      </c>
      <c r="E548" s="405" t="s">
        <v>5597</v>
      </c>
      <c r="F548" s="407" t="s">
        <v>783</v>
      </c>
      <c r="G548" s="272">
        <v>8.1999999999999993</v>
      </c>
      <c r="H548" s="406">
        <v>399</v>
      </c>
      <c r="I548" s="406">
        <v>407</v>
      </c>
      <c r="J548" s="406">
        <v>465</v>
      </c>
      <c r="K548" s="406">
        <v>424</v>
      </c>
      <c r="L548" s="406">
        <v>415</v>
      </c>
      <c r="M548" s="406">
        <v>529</v>
      </c>
      <c r="N548" s="406">
        <v>451</v>
      </c>
      <c r="O548" s="406">
        <v>455</v>
      </c>
      <c r="P548" s="406">
        <v>460</v>
      </c>
      <c r="Q548" s="406">
        <v>513</v>
      </c>
      <c r="R548" s="406">
        <v>500</v>
      </c>
      <c r="S548" s="406">
        <v>549</v>
      </c>
      <c r="T548" s="406">
        <v>681</v>
      </c>
      <c r="U548" s="406">
        <v>732</v>
      </c>
      <c r="V548" s="406">
        <v>585</v>
      </c>
      <c r="W548" s="406">
        <v>640</v>
      </c>
      <c r="X548" s="406">
        <v>423</v>
      </c>
      <c r="Y548" s="406">
        <v>482</v>
      </c>
      <c r="Z548" s="406">
        <v>576</v>
      </c>
      <c r="AA548" s="406">
        <v>480</v>
      </c>
      <c r="AB548" s="406">
        <v>527</v>
      </c>
      <c r="AC548" s="406">
        <v>540</v>
      </c>
      <c r="AD548" s="406">
        <v>657</v>
      </c>
      <c r="AE548" s="406">
        <v>521</v>
      </c>
      <c r="AF548" s="406">
        <v>561</v>
      </c>
      <c r="AG548" s="406">
        <v>577</v>
      </c>
      <c r="AH548" s="406">
        <v>700</v>
      </c>
      <c r="AI548" s="406">
        <v>425</v>
      </c>
      <c r="AJ548" s="406">
        <v>509</v>
      </c>
      <c r="AK548" s="406">
        <v>590</v>
      </c>
      <c r="AL548" s="406">
        <v>690</v>
      </c>
      <c r="AM548" s="406">
        <v>468</v>
      </c>
      <c r="AN548" s="406">
        <v>490</v>
      </c>
      <c r="AO548" s="406">
        <v>555</v>
      </c>
      <c r="AP548" s="406">
        <v>513</v>
      </c>
      <c r="AQ548" s="406">
        <v>513</v>
      </c>
      <c r="AR548" s="406">
        <v>659</v>
      </c>
      <c r="AS548" s="406">
        <v>594</v>
      </c>
      <c r="AU548" t="s">
        <v>33</v>
      </c>
    </row>
    <row r="549" spans="4:47" ht="13.5" customHeight="1">
      <c r="D549" s="405" t="s">
        <v>5303</v>
      </c>
      <c r="E549" s="405" t="s">
        <v>5597</v>
      </c>
      <c r="F549" s="407" t="s">
        <v>5299</v>
      </c>
      <c r="G549" s="272">
        <v>9</v>
      </c>
      <c r="H549" s="409" t="s">
        <v>2207</v>
      </c>
      <c r="I549" s="409" t="s">
        <v>2207</v>
      </c>
      <c r="J549" s="409" t="s">
        <v>2207</v>
      </c>
      <c r="K549" s="409" t="s">
        <v>2207</v>
      </c>
      <c r="L549" s="409" t="s">
        <v>2207</v>
      </c>
      <c r="M549" s="409" t="s">
        <v>2207</v>
      </c>
      <c r="N549" s="409" t="s">
        <v>2207</v>
      </c>
      <c r="O549" s="409" t="s">
        <v>2207</v>
      </c>
      <c r="P549" s="409" t="s">
        <v>2207</v>
      </c>
      <c r="Q549" s="409" t="s">
        <v>2207</v>
      </c>
      <c r="R549" s="409" t="s">
        <v>2207</v>
      </c>
      <c r="S549" s="406">
        <v>594</v>
      </c>
      <c r="T549" s="406">
        <v>737</v>
      </c>
      <c r="U549" s="406">
        <v>792</v>
      </c>
      <c r="V549" s="406">
        <v>626</v>
      </c>
      <c r="W549" s="406">
        <v>685</v>
      </c>
      <c r="X549" s="406">
        <v>483</v>
      </c>
      <c r="Y549" s="406">
        <v>551</v>
      </c>
      <c r="Z549" s="406">
        <v>645</v>
      </c>
      <c r="AA549" s="406">
        <v>541</v>
      </c>
      <c r="AB549" s="406">
        <v>565</v>
      </c>
      <c r="AC549" s="406">
        <v>621</v>
      </c>
      <c r="AD549" s="406">
        <v>737</v>
      </c>
      <c r="AE549" s="406">
        <v>588</v>
      </c>
      <c r="AF549" s="406">
        <v>599</v>
      </c>
      <c r="AG549" s="406">
        <v>657</v>
      </c>
      <c r="AH549" s="406">
        <v>779</v>
      </c>
      <c r="AI549" s="406">
        <v>0</v>
      </c>
      <c r="AJ549" s="406">
        <v>561</v>
      </c>
      <c r="AK549" s="406">
        <v>652</v>
      </c>
      <c r="AL549" s="406">
        <v>760</v>
      </c>
      <c r="AM549" s="406">
        <v>500</v>
      </c>
      <c r="AN549" s="406">
        <v>543</v>
      </c>
      <c r="AO549" s="406">
        <v>614</v>
      </c>
      <c r="AP549" s="406">
        <v>576</v>
      </c>
      <c r="AQ549" s="406">
        <v>576</v>
      </c>
      <c r="AR549" s="406">
        <v>736</v>
      </c>
      <c r="AS549" s="406">
        <v>639</v>
      </c>
      <c r="AU549" t="s">
        <v>5303</v>
      </c>
    </row>
    <row r="550" spans="4:47" ht="13.5" customHeight="1">
      <c r="D550" s="405" t="s">
        <v>5304</v>
      </c>
      <c r="E550" s="405" t="s">
        <v>5597</v>
      </c>
      <c r="F550" s="407" t="s">
        <v>5299</v>
      </c>
      <c r="G550" s="272">
        <v>9</v>
      </c>
      <c r="H550" s="409" t="s">
        <v>2207</v>
      </c>
      <c r="I550" s="409" t="s">
        <v>2207</v>
      </c>
      <c r="J550" s="409" t="s">
        <v>2207</v>
      </c>
      <c r="K550" s="409" t="s">
        <v>2207</v>
      </c>
      <c r="L550" s="409" t="s">
        <v>2207</v>
      </c>
      <c r="M550" s="409" t="s">
        <v>2207</v>
      </c>
      <c r="N550" s="409" t="s">
        <v>2207</v>
      </c>
      <c r="O550" s="409" t="s">
        <v>2207</v>
      </c>
      <c r="P550" s="409" t="s">
        <v>2207</v>
      </c>
      <c r="Q550" s="409" t="s">
        <v>2207</v>
      </c>
      <c r="R550" s="409" t="s">
        <v>2207</v>
      </c>
      <c r="S550" s="406">
        <v>594</v>
      </c>
      <c r="T550" s="406">
        <v>737</v>
      </c>
      <c r="U550" s="406">
        <v>792</v>
      </c>
      <c r="V550" s="406">
        <v>626</v>
      </c>
      <c r="W550" s="406">
        <v>685</v>
      </c>
      <c r="X550" s="406">
        <v>483</v>
      </c>
      <c r="Y550" s="406">
        <v>551</v>
      </c>
      <c r="Z550" s="406">
        <v>645</v>
      </c>
      <c r="AA550" s="406">
        <v>541</v>
      </c>
      <c r="AB550" s="406">
        <v>565</v>
      </c>
      <c r="AC550" s="406">
        <v>621</v>
      </c>
      <c r="AD550" s="406">
        <v>737</v>
      </c>
      <c r="AE550" s="406">
        <v>588</v>
      </c>
      <c r="AF550" s="406">
        <v>599</v>
      </c>
      <c r="AG550" s="406">
        <v>657</v>
      </c>
      <c r="AH550" s="406">
        <v>779</v>
      </c>
      <c r="AI550" s="406">
        <v>0</v>
      </c>
      <c r="AJ550" s="406">
        <v>561</v>
      </c>
      <c r="AK550" s="406">
        <v>652</v>
      </c>
      <c r="AL550" s="406">
        <v>760</v>
      </c>
      <c r="AM550" s="406">
        <v>500</v>
      </c>
      <c r="AN550" s="406">
        <v>543</v>
      </c>
      <c r="AO550" s="406">
        <v>614</v>
      </c>
      <c r="AP550" s="406">
        <v>576</v>
      </c>
      <c r="AQ550" s="406">
        <v>576</v>
      </c>
      <c r="AR550" s="406">
        <v>736</v>
      </c>
      <c r="AS550" s="406">
        <v>639</v>
      </c>
      <c r="AU550" t="s">
        <v>5303</v>
      </c>
    </row>
    <row r="551" spans="4:47" ht="13.5" customHeight="1">
      <c r="D551" s="405" t="s">
        <v>3296</v>
      </c>
      <c r="E551" s="405" t="s">
        <v>5597</v>
      </c>
      <c r="F551" s="407" t="s">
        <v>2952</v>
      </c>
      <c r="G551" s="272">
        <v>9.7999999999999989</v>
      </c>
      <c r="H551" s="406">
        <v>509</v>
      </c>
      <c r="I551" s="406">
        <v>528</v>
      </c>
      <c r="J551" s="406">
        <v>590</v>
      </c>
      <c r="K551" s="406">
        <v>536</v>
      </c>
      <c r="L551" s="406">
        <v>537</v>
      </c>
      <c r="M551" s="406">
        <v>669</v>
      </c>
      <c r="N551" s="406">
        <v>578</v>
      </c>
      <c r="O551" s="406">
        <v>519</v>
      </c>
      <c r="P551" s="406">
        <v>600</v>
      </c>
      <c r="Q551" s="406">
        <v>654</v>
      </c>
      <c r="R551" s="406">
        <v>612</v>
      </c>
      <c r="S551" s="406">
        <v>620</v>
      </c>
      <c r="T551" s="406">
        <v>776</v>
      </c>
      <c r="U551" s="406">
        <v>830</v>
      </c>
      <c r="V551" s="406">
        <v>667</v>
      </c>
      <c r="W551" s="406">
        <v>730</v>
      </c>
      <c r="X551" s="406">
        <v>543</v>
      </c>
      <c r="Y551" s="406">
        <v>619</v>
      </c>
      <c r="Z551" s="406">
        <v>714</v>
      </c>
      <c r="AA551" s="406">
        <v>602</v>
      </c>
      <c r="AB551" s="406">
        <v>602</v>
      </c>
      <c r="AC551" s="406">
        <v>702</v>
      </c>
      <c r="AD551" s="406">
        <v>817</v>
      </c>
      <c r="AE551" s="406">
        <v>655</v>
      </c>
      <c r="AF551" s="406">
        <v>636</v>
      </c>
      <c r="AG551" s="406">
        <v>737</v>
      </c>
      <c r="AH551" s="406">
        <v>858</v>
      </c>
      <c r="AI551" s="406">
        <v>538</v>
      </c>
      <c r="AJ551" s="406">
        <v>613</v>
      </c>
      <c r="AK551" s="406">
        <v>713</v>
      </c>
      <c r="AL551" s="406">
        <v>830</v>
      </c>
      <c r="AM551" s="406">
        <v>532</v>
      </c>
      <c r="AN551" s="406">
        <v>596</v>
      </c>
      <c r="AO551" s="406">
        <v>672</v>
      </c>
      <c r="AP551" s="406">
        <v>638</v>
      </c>
      <c r="AQ551" s="406">
        <v>638</v>
      </c>
      <c r="AR551" s="406">
        <v>813</v>
      </c>
      <c r="AS551" s="406">
        <v>683</v>
      </c>
      <c r="AU551" t="s">
        <v>2939</v>
      </c>
    </row>
    <row r="552" spans="4:47" ht="13.5" customHeight="1">
      <c r="D552" s="405" t="s">
        <v>2939</v>
      </c>
      <c r="E552" s="405" t="s">
        <v>5597</v>
      </c>
      <c r="F552" s="407" t="s">
        <v>2952</v>
      </c>
      <c r="G552" s="272">
        <v>9.7999999999999989</v>
      </c>
      <c r="H552" s="406">
        <v>509</v>
      </c>
      <c r="I552" s="406">
        <v>528</v>
      </c>
      <c r="J552" s="406">
        <v>590</v>
      </c>
      <c r="K552" s="406">
        <v>536</v>
      </c>
      <c r="L552" s="406">
        <v>537</v>
      </c>
      <c r="M552" s="406">
        <v>669</v>
      </c>
      <c r="N552" s="406">
        <v>578</v>
      </c>
      <c r="O552" s="406">
        <v>519</v>
      </c>
      <c r="P552" s="406">
        <v>600</v>
      </c>
      <c r="Q552" s="406">
        <v>654</v>
      </c>
      <c r="R552" s="406">
        <v>612</v>
      </c>
      <c r="S552" s="406">
        <v>620</v>
      </c>
      <c r="T552" s="406">
        <v>776</v>
      </c>
      <c r="U552" s="406">
        <v>830</v>
      </c>
      <c r="V552" s="406">
        <v>667</v>
      </c>
      <c r="W552" s="406">
        <v>730</v>
      </c>
      <c r="X552" s="406">
        <v>543</v>
      </c>
      <c r="Y552" s="406">
        <v>619</v>
      </c>
      <c r="Z552" s="406">
        <v>714</v>
      </c>
      <c r="AA552" s="406">
        <v>602</v>
      </c>
      <c r="AB552" s="406">
        <v>602</v>
      </c>
      <c r="AC552" s="406">
        <v>702</v>
      </c>
      <c r="AD552" s="406">
        <v>817</v>
      </c>
      <c r="AE552" s="406">
        <v>655</v>
      </c>
      <c r="AF552" s="406">
        <v>636</v>
      </c>
      <c r="AG552" s="406">
        <v>737</v>
      </c>
      <c r="AH552" s="406">
        <v>858</v>
      </c>
      <c r="AI552" s="406">
        <v>538</v>
      </c>
      <c r="AJ552" s="406">
        <v>613</v>
      </c>
      <c r="AK552" s="406">
        <v>713</v>
      </c>
      <c r="AL552" s="406">
        <v>830</v>
      </c>
      <c r="AM552" s="406">
        <v>532</v>
      </c>
      <c r="AN552" s="406">
        <v>596</v>
      </c>
      <c r="AO552" s="406">
        <v>672</v>
      </c>
      <c r="AP552" s="406">
        <v>638</v>
      </c>
      <c r="AQ552" s="406">
        <v>638</v>
      </c>
      <c r="AR552" s="406">
        <v>813</v>
      </c>
      <c r="AS552" s="406">
        <v>683</v>
      </c>
      <c r="AU552" t="s">
        <v>2939</v>
      </c>
    </row>
    <row r="553" spans="4:47" ht="13.5" customHeight="1">
      <c r="D553" s="405" t="s">
        <v>2968</v>
      </c>
      <c r="E553" s="405" t="s">
        <v>5597</v>
      </c>
      <c r="F553" s="407" t="s">
        <v>3786</v>
      </c>
      <c r="G553" s="272">
        <v>10.6</v>
      </c>
      <c r="H553" s="406">
        <v>495</v>
      </c>
      <c r="I553" s="406">
        <v>498</v>
      </c>
      <c r="J553" s="406">
        <v>592</v>
      </c>
      <c r="K553" s="406">
        <v>519</v>
      </c>
      <c r="L553" s="406">
        <v>520</v>
      </c>
      <c r="M553" s="406">
        <v>626</v>
      </c>
      <c r="N553" s="406">
        <v>600</v>
      </c>
      <c r="O553" s="406">
        <v>556</v>
      </c>
      <c r="P553" s="406">
        <v>567</v>
      </c>
      <c r="Q553" s="406">
        <v>642</v>
      </c>
      <c r="R553" s="406">
        <v>623</v>
      </c>
      <c r="S553" s="406">
        <v>624</v>
      </c>
      <c r="T553" s="406">
        <v>792</v>
      </c>
      <c r="U553" s="406">
        <v>841</v>
      </c>
      <c r="V553" s="406">
        <v>676</v>
      </c>
      <c r="W553" s="406">
        <v>739</v>
      </c>
      <c r="X553" s="406">
        <v>538</v>
      </c>
      <c r="Y553" s="406">
        <v>619</v>
      </c>
      <c r="Z553" s="406">
        <v>713</v>
      </c>
      <c r="AA553" s="406">
        <v>597</v>
      </c>
      <c r="AB553" s="406">
        <v>603</v>
      </c>
      <c r="AC553" s="406">
        <v>710</v>
      </c>
      <c r="AD553" s="406">
        <v>826</v>
      </c>
      <c r="AE553" s="406">
        <v>655</v>
      </c>
      <c r="AF553" s="406">
        <v>637</v>
      </c>
      <c r="AG553" s="406">
        <v>745</v>
      </c>
      <c r="AH553" s="406">
        <v>867</v>
      </c>
      <c r="AI553" s="406">
        <v>529</v>
      </c>
      <c r="AJ553" s="406">
        <v>613</v>
      </c>
      <c r="AK553" s="406">
        <v>721</v>
      </c>
      <c r="AL553" s="406">
        <v>839</v>
      </c>
      <c r="AM553" s="406">
        <v>527</v>
      </c>
      <c r="AN553" s="406">
        <v>597</v>
      </c>
      <c r="AO553" s="406">
        <v>671</v>
      </c>
      <c r="AP553" s="406">
        <v>641</v>
      </c>
      <c r="AQ553" s="406">
        <v>641</v>
      </c>
      <c r="AR553" s="406">
        <v>832</v>
      </c>
      <c r="AS553" s="406">
        <v>688</v>
      </c>
      <c r="AU553" t="s">
        <v>2968</v>
      </c>
    </row>
    <row r="554" spans="4:47" ht="13.5" customHeight="1">
      <c r="D554" s="405" t="s">
        <v>3297</v>
      </c>
      <c r="E554" s="405" t="s">
        <v>5597</v>
      </c>
      <c r="F554" s="407" t="s">
        <v>3786</v>
      </c>
      <c r="G554" s="272">
        <v>10.6</v>
      </c>
      <c r="H554" s="406">
        <v>495</v>
      </c>
      <c r="I554" s="406">
        <v>498</v>
      </c>
      <c r="J554" s="406">
        <v>592</v>
      </c>
      <c r="K554" s="406">
        <v>519</v>
      </c>
      <c r="L554" s="406">
        <v>520</v>
      </c>
      <c r="M554" s="406">
        <v>626</v>
      </c>
      <c r="N554" s="406">
        <v>600</v>
      </c>
      <c r="O554" s="406">
        <v>556</v>
      </c>
      <c r="P554" s="406">
        <v>567</v>
      </c>
      <c r="Q554" s="406">
        <v>642</v>
      </c>
      <c r="R554" s="406">
        <v>623</v>
      </c>
      <c r="S554" s="406">
        <v>624</v>
      </c>
      <c r="T554" s="406">
        <v>792</v>
      </c>
      <c r="U554" s="406">
        <v>841</v>
      </c>
      <c r="V554" s="406">
        <v>676</v>
      </c>
      <c r="W554" s="406">
        <v>739</v>
      </c>
      <c r="X554" s="406">
        <v>538</v>
      </c>
      <c r="Y554" s="406">
        <v>619</v>
      </c>
      <c r="Z554" s="406">
        <v>713</v>
      </c>
      <c r="AA554" s="406">
        <v>597</v>
      </c>
      <c r="AB554" s="406">
        <v>603</v>
      </c>
      <c r="AC554" s="406">
        <v>710</v>
      </c>
      <c r="AD554" s="406">
        <v>826</v>
      </c>
      <c r="AE554" s="406">
        <v>655</v>
      </c>
      <c r="AF554" s="406">
        <v>637</v>
      </c>
      <c r="AG554" s="406">
        <v>745</v>
      </c>
      <c r="AH554" s="406">
        <v>867</v>
      </c>
      <c r="AI554" s="406">
        <v>529</v>
      </c>
      <c r="AJ554" s="406">
        <v>613</v>
      </c>
      <c r="AK554" s="406">
        <v>721</v>
      </c>
      <c r="AL554" s="406">
        <v>839</v>
      </c>
      <c r="AM554" s="406">
        <v>527</v>
      </c>
      <c r="AN554" s="406">
        <v>597</v>
      </c>
      <c r="AO554" s="406">
        <v>671</v>
      </c>
      <c r="AP554" s="406">
        <v>641</v>
      </c>
      <c r="AQ554" s="406">
        <v>641</v>
      </c>
      <c r="AR554" s="406">
        <v>832</v>
      </c>
      <c r="AS554" s="406">
        <v>688</v>
      </c>
      <c r="AU554" t="s">
        <v>2968</v>
      </c>
    </row>
    <row r="555" spans="4:47" ht="13.5" customHeight="1">
      <c r="D555" s="405" t="s">
        <v>34</v>
      </c>
      <c r="E555" s="405" t="s">
        <v>5597</v>
      </c>
      <c r="F555" s="407" t="s">
        <v>787</v>
      </c>
      <c r="G555" s="272">
        <v>11.4</v>
      </c>
      <c r="H555" s="406">
        <v>459</v>
      </c>
      <c r="I555" s="406">
        <v>471</v>
      </c>
      <c r="J555" s="406">
        <v>538</v>
      </c>
      <c r="K555" s="406">
        <v>490</v>
      </c>
      <c r="L555" s="406">
        <v>480</v>
      </c>
      <c r="M555" s="406">
        <v>630</v>
      </c>
      <c r="N555" s="406">
        <v>526</v>
      </c>
      <c r="O555" s="406">
        <v>537</v>
      </c>
      <c r="P555" s="406">
        <v>550</v>
      </c>
      <c r="Q555" s="406">
        <v>606</v>
      </c>
      <c r="R555" s="406">
        <v>592</v>
      </c>
      <c r="S555" s="406">
        <v>650</v>
      </c>
      <c r="T555" s="406">
        <v>830</v>
      </c>
      <c r="U555" s="406">
        <v>877</v>
      </c>
      <c r="V555" s="406">
        <v>707</v>
      </c>
      <c r="W555" s="406">
        <v>773</v>
      </c>
      <c r="X555" s="406">
        <v>483</v>
      </c>
      <c r="Y555" s="406">
        <v>563</v>
      </c>
      <c r="Z555" s="406">
        <v>676</v>
      </c>
      <c r="AA555" s="406">
        <v>551</v>
      </c>
      <c r="AB555" s="406">
        <v>628</v>
      </c>
      <c r="AC555" s="406">
        <v>648</v>
      </c>
      <c r="AD555" s="406">
        <v>792</v>
      </c>
      <c r="AE555" s="406">
        <v>611</v>
      </c>
      <c r="AF555" s="406">
        <v>663</v>
      </c>
      <c r="AG555" s="406">
        <v>684</v>
      </c>
      <c r="AH555" s="406">
        <v>835</v>
      </c>
      <c r="AI555" s="406">
        <v>480</v>
      </c>
      <c r="AJ555" s="406">
        <v>598</v>
      </c>
      <c r="AK555" s="406">
        <v>708</v>
      </c>
      <c r="AL555" s="406">
        <v>829</v>
      </c>
      <c r="AM555" s="406">
        <v>548</v>
      </c>
      <c r="AN555" s="406">
        <v>577</v>
      </c>
      <c r="AO555" s="406">
        <v>653</v>
      </c>
      <c r="AP555" s="406">
        <v>622</v>
      </c>
      <c r="AQ555" s="406">
        <v>622</v>
      </c>
      <c r="AR555" s="406">
        <v>828</v>
      </c>
      <c r="AS555" s="406">
        <v>719</v>
      </c>
      <c r="AU555" t="s">
        <v>34</v>
      </c>
    </row>
    <row r="556" spans="4:47" ht="13.5" customHeight="1">
      <c r="D556" s="405" t="s">
        <v>3298</v>
      </c>
      <c r="E556" s="405" t="s">
        <v>5597</v>
      </c>
      <c r="F556" s="407" t="s">
        <v>787</v>
      </c>
      <c r="G556" s="272">
        <v>11.4</v>
      </c>
      <c r="H556" s="406">
        <v>459</v>
      </c>
      <c r="I556" s="406">
        <v>471</v>
      </c>
      <c r="J556" s="406">
        <v>538</v>
      </c>
      <c r="K556" s="406">
        <v>490</v>
      </c>
      <c r="L556" s="406">
        <v>480</v>
      </c>
      <c r="M556" s="406">
        <v>630</v>
      </c>
      <c r="N556" s="406">
        <v>526</v>
      </c>
      <c r="O556" s="406">
        <v>537</v>
      </c>
      <c r="P556" s="406">
        <v>550</v>
      </c>
      <c r="Q556" s="406">
        <v>606</v>
      </c>
      <c r="R556" s="406">
        <v>592</v>
      </c>
      <c r="S556" s="406">
        <v>650</v>
      </c>
      <c r="T556" s="406">
        <v>830</v>
      </c>
      <c r="U556" s="406">
        <v>877</v>
      </c>
      <c r="V556" s="406">
        <v>707</v>
      </c>
      <c r="W556" s="406">
        <v>773</v>
      </c>
      <c r="X556" s="406">
        <v>483</v>
      </c>
      <c r="Y556" s="406">
        <v>563</v>
      </c>
      <c r="Z556" s="406">
        <v>676</v>
      </c>
      <c r="AA556" s="406">
        <v>551</v>
      </c>
      <c r="AB556" s="406">
        <v>628</v>
      </c>
      <c r="AC556" s="406">
        <v>648</v>
      </c>
      <c r="AD556" s="406">
        <v>792</v>
      </c>
      <c r="AE556" s="406">
        <v>611</v>
      </c>
      <c r="AF556" s="406">
        <v>663</v>
      </c>
      <c r="AG556" s="406">
        <v>684</v>
      </c>
      <c r="AH556" s="406">
        <v>835</v>
      </c>
      <c r="AI556" s="406">
        <v>480</v>
      </c>
      <c r="AJ556" s="406">
        <v>598</v>
      </c>
      <c r="AK556" s="406">
        <v>708</v>
      </c>
      <c r="AL556" s="406">
        <v>829</v>
      </c>
      <c r="AM556" s="406">
        <v>548</v>
      </c>
      <c r="AN556" s="406">
        <v>577</v>
      </c>
      <c r="AO556" s="406">
        <v>653</v>
      </c>
      <c r="AP556" s="406">
        <v>622</v>
      </c>
      <c r="AQ556" s="406">
        <v>622</v>
      </c>
      <c r="AR556" s="406">
        <v>828</v>
      </c>
      <c r="AS556" s="406">
        <v>719</v>
      </c>
      <c r="AU556" t="s">
        <v>34</v>
      </c>
    </row>
    <row r="557" spans="4:47" ht="13.5" customHeight="1">
      <c r="D557" s="405" t="s">
        <v>409</v>
      </c>
      <c r="E557" s="405" t="s">
        <v>5597</v>
      </c>
      <c r="F557" s="407" t="s">
        <v>789</v>
      </c>
      <c r="G557" s="272">
        <v>8.9</v>
      </c>
      <c r="H557" s="406">
        <v>436</v>
      </c>
      <c r="I557" s="406">
        <v>445</v>
      </c>
      <c r="J557" s="406">
        <v>512</v>
      </c>
      <c r="K557" s="406">
        <v>481</v>
      </c>
      <c r="L557" s="406">
        <v>471</v>
      </c>
      <c r="M557" s="406">
        <v>585</v>
      </c>
      <c r="N557" s="406">
        <v>508</v>
      </c>
      <c r="O557" s="406">
        <v>493</v>
      </c>
      <c r="P557" s="406">
        <v>497</v>
      </c>
      <c r="Q557" s="406">
        <v>560</v>
      </c>
      <c r="R557" s="406">
        <v>545</v>
      </c>
      <c r="S557" s="406">
        <v>651</v>
      </c>
      <c r="T557" s="406">
        <v>796</v>
      </c>
      <c r="U557" s="406">
        <v>864</v>
      </c>
      <c r="V557" s="406">
        <v>650</v>
      </c>
      <c r="W557" s="406">
        <v>714</v>
      </c>
      <c r="X557" s="406">
        <v>487</v>
      </c>
      <c r="Y557" s="406">
        <v>552</v>
      </c>
      <c r="Z557" s="406">
        <v>661</v>
      </c>
      <c r="AA557" s="406">
        <v>552</v>
      </c>
      <c r="AB557" s="406">
        <v>593</v>
      </c>
      <c r="AC557" s="406">
        <v>613</v>
      </c>
      <c r="AD557" s="406">
        <v>745</v>
      </c>
      <c r="AE557" s="406">
        <v>592</v>
      </c>
      <c r="AF557" s="406">
        <v>661</v>
      </c>
      <c r="AG557" s="406">
        <v>686</v>
      </c>
      <c r="AH557" s="406">
        <v>831</v>
      </c>
      <c r="AI557" s="406">
        <v>494</v>
      </c>
      <c r="AJ557" s="406">
        <v>585</v>
      </c>
      <c r="AK557" s="406">
        <v>675</v>
      </c>
      <c r="AL557" s="406">
        <v>791</v>
      </c>
      <c r="AM557" s="406">
        <v>522</v>
      </c>
      <c r="AN557" s="406">
        <v>549</v>
      </c>
      <c r="AO557" s="406">
        <v>623</v>
      </c>
      <c r="AP557" s="406">
        <v>566</v>
      </c>
      <c r="AQ557" s="406">
        <v>566</v>
      </c>
      <c r="AR557" s="406">
        <v>730</v>
      </c>
      <c r="AS557" s="406">
        <v>697</v>
      </c>
      <c r="AU557" t="s">
        <v>409</v>
      </c>
    </row>
    <row r="558" spans="4:47" ht="13.5" customHeight="1">
      <c r="D558" s="405" t="s">
        <v>3299</v>
      </c>
      <c r="E558" s="405" t="s">
        <v>5597</v>
      </c>
      <c r="F558" s="407" t="s">
        <v>789</v>
      </c>
      <c r="G558" s="272">
        <v>8.9</v>
      </c>
      <c r="H558" s="406">
        <v>436</v>
      </c>
      <c r="I558" s="406">
        <v>445</v>
      </c>
      <c r="J558" s="406">
        <v>512</v>
      </c>
      <c r="K558" s="406">
        <v>481</v>
      </c>
      <c r="L558" s="406">
        <v>471</v>
      </c>
      <c r="M558" s="406">
        <v>585</v>
      </c>
      <c r="N558" s="406">
        <v>508</v>
      </c>
      <c r="O558" s="406">
        <v>493</v>
      </c>
      <c r="P558" s="406">
        <v>497</v>
      </c>
      <c r="Q558" s="406">
        <v>560</v>
      </c>
      <c r="R558" s="406">
        <v>545</v>
      </c>
      <c r="S558" s="406">
        <v>651</v>
      </c>
      <c r="T558" s="406">
        <v>796</v>
      </c>
      <c r="U558" s="406">
        <v>864</v>
      </c>
      <c r="V558" s="406">
        <v>650</v>
      </c>
      <c r="W558" s="406">
        <v>714</v>
      </c>
      <c r="X558" s="406">
        <v>487</v>
      </c>
      <c r="Y558" s="406">
        <v>552</v>
      </c>
      <c r="Z558" s="406">
        <v>661</v>
      </c>
      <c r="AA558" s="406">
        <v>552</v>
      </c>
      <c r="AB558" s="406">
        <v>593</v>
      </c>
      <c r="AC558" s="406">
        <v>613</v>
      </c>
      <c r="AD558" s="406">
        <v>745</v>
      </c>
      <c r="AE558" s="406">
        <v>592</v>
      </c>
      <c r="AF558" s="406">
        <v>661</v>
      </c>
      <c r="AG558" s="406">
        <v>686</v>
      </c>
      <c r="AH558" s="406">
        <v>831</v>
      </c>
      <c r="AI558" s="406">
        <v>494</v>
      </c>
      <c r="AJ558" s="406">
        <v>585</v>
      </c>
      <c r="AK558" s="406">
        <v>675</v>
      </c>
      <c r="AL558" s="406">
        <v>791</v>
      </c>
      <c r="AM558" s="406">
        <v>522</v>
      </c>
      <c r="AN558" s="406">
        <v>549</v>
      </c>
      <c r="AO558" s="406">
        <v>623</v>
      </c>
      <c r="AP558" s="406">
        <v>566</v>
      </c>
      <c r="AQ558" s="406">
        <v>566</v>
      </c>
      <c r="AR558" s="406">
        <v>730</v>
      </c>
      <c r="AS558" s="406">
        <v>697</v>
      </c>
      <c r="AU558" t="s">
        <v>3299</v>
      </c>
    </row>
    <row r="559" spans="4:47" ht="13.5" customHeight="1">
      <c r="D559" s="405" t="s">
        <v>5305</v>
      </c>
      <c r="E559" s="405" t="s">
        <v>5597</v>
      </c>
      <c r="F559" s="407" t="s">
        <v>5306</v>
      </c>
      <c r="G559" s="272">
        <v>9.6999999999999993</v>
      </c>
      <c r="H559" s="409" t="s">
        <v>2207</v>
      </c>
      <c r="I559" s="409" t="s">
        <v>2207</v>
      </c>
      <c r="J559" s="409" t="s">
        <v>2207</v>
      </c>
      <c r="K559" s="409" t="s">
        <v>2207</v>
      </c>
      <c r="L559" s="409" t="s">
        <v>2207</v>
      </c>
      <c r="M559" s="409" t="s">
        <v>2207</v>
      </c>
      <c r="N559" s="409" t="s">
        <v>2207</v>
      </c>
      <c r="O559" s="409" t="s">
        <v>2207</v>
      </c>
      <c r="P559" s="409" t="s">
        <v>2207</v>
      </c>
      <c r="Q559" s="409" t="s">
        <v>2207</v>
      </c>
      <c r="R559" s="409" t="s">
        <v>2207</v>
      </c>
      <c r="S559" s="406">
        <v>744</v>
      </c>
      <c r="T559" s="406">
        <v>903</v>
      </c>
      <c r="U559" s="406">
        <v>986</v>
      </c>
      <c r="V559" s="406">
        <v>714</v>
      </c>
      <c r="W559" s="406">
        <v>785</v>
      </c>
      <c r="X559" s="406">
        <v>570</v>
      </c>
      <c r="Y559" s="406">
        <v>645</v>
      </c>
      <c r="Z559" s="406">
        <v>757</v>
      </c>
      <c r="AA559" s="406">
        <v>638</v>
      </c>
      <c r="AB559" s="406">
        <v>654</v>
      </c>
      <c r="AC559" s="406">
        <v>720</v>
      </c>
      <c r="AD559" s="406">
        <v>855</v>
      </c>
      <c r="AE559" s="406">
        <v>685</v>
      </c>
      <c r="AF559" s="406">
        <v>722</v>
      </c>
      <c r="AG559" s="406">
        <v>792</v>
      </c>
      <c r="AH559" s="406">
        <v>939</v>
      </c>
      <c r="AI559" s="409" t="s">
        <v>2207</v>
      </c>
      <c r="AJ559" s="406">
        <v>661</v>
      </c>
      <c r="AK559" s="406">
        <v>762</v>
      </c>
      <c r="AL559" s="406">
        <v>890</v>
      </c>
      <c r="AM559" s="406">
        <v>577</v>
      </c>
      <c r="AN559" s="406">
        <v>626</v>
      </c>
      <c r="AO559" s="406">
        <v>709</v>
      </c>
      <c r="AP559" s="406">
        <v>631</v>
      </c>
      <c r="AQ559" s="406">
        <v>631</v>
      </c>
      <c r="AR559" s="406">
        <v>812</v>
      </c>
      <c r="AS559" s="406">
        <v>744</v>
      </c>
      <c r="AU559" t="s">
        <v>5305</v>
      </c>
    </row>
    <row r="560" spans="4:47" ht="13.5" customHeight="1">
      <c r="D560" s="405" t="s">
        <v>5307</v>
      </c>
      <c r="E560" s="405" t="s">
        <v>5597</v>
      </c>
      <c r="F560" s="407" t="s">
        <v>5306</v>
      </c>
      <c r="G560" s="272">
        <v>9.6999999999999993</v>
      </c>
      <c r="H560" s="409" t="s">
        <v>2207</v>
      </c>
      <c r="I560" s="409" t="s">
        <v>2207</v>
      </c>
      <c r="J560" s="409" t="s">
        <v>2207</v>
      </c>
      <c r="K560" s="409" t="s">
        <v>2207</v>
      </c>
      <c r="L560" s="409" t="s">
        <v>2207</v>
      </c>
      <c r="M560" s="409" t="s">
        <v>2207</v>
      </c>
      <c r="N560" s="409" t="s">
        <v>2207</v>
      </c>
      <c r="O560" s="409" t="s">
        <v>2207</v>
      </c>
      <c r="P560" s="409" t="s">
        <v>2207</v>
      </c>
      <c r="Q560" s="409" t="s">
        <v>2207</v>
      </c>
      <c r="R560" s="409" t="s">
        <v>2207</v>
      </c>
      <c r="S560" s="406">
        <v>744</v>
      </c>
      <c r="T560" s="406">
        <v>903</v>
      </c>
      <c r="U560" s="406">
        <v>986</v>
      </c>
      <c r="V560" s="406">
        <v>714</v>
      </c>
      <c r="W560" s="406">
        <v>785</v>
      </c>
      <c r="X560" s="406">
        <v>570</v>
      </c>
      <c r="Y560" s="406">
        <v>645</v>
      </c>
      <c r="Z560" s="406">
        <v>757</v>
      </c>
      <c r="AA560" s="406">
        <v>638</v>
      </c>
      <c r="AB560" s="406">
        <v>654</v>
      </c>
      <c r="AC560" s="406">
        <v>720</v>
      </c>
      <c r="AD560" s="406">
        <v>855</v>
      </c>
      <c r="AE560" s="406">
        <v>685</v>
      </c>
      <c r="AF560" s="406">
        <v>722</v>
      </c>
      <c r="AG560" s="406">
        <v>792</v>
      </c>
      <c r="AH560" s="406">
        <v>939</v>
      </c>
      <c r="AI560" s="409" t="s">
        <v>2207</v>
      </c>
      <c r="AJ560" s="406">
        <v>661</v>
      </c>
      <c r="AK560" s="406">
        <v>762</v>
      </c>
      <c r="AL560" s="406">
        <v>890</v>
      </c>
      <c r="AM560" s="406">
        <v>577</v>
      </c>
      <c r="AN560" s="406">
        <v>626</v>
      </c>
      <c r="AO560" s="406">
        <v>709</v>
      </c>
      <c r="AP560" s="406">
        <v>631</v>
      </c>
      <c r="AQ560" s="406">
        <v>631</v>
      </c>
      <c r="AR560" s="406">
        <v>812</v>
      </c>
      <c r="AS560" s="406">
        <v>744</v>
      </c>
      <c r="AU560" t="s">
        <v>5307</v>
      </c>
    </row>
    <row r="561" spans="4:47" ht="13.5" customHeight="1">
      <c r="D561" s="405" t="s">
        <v>2940</v>
      </c>
      <c r="E561" s="405" t="s">
        <v>5597</v>
      </c>
      <c r="F561" s="407" t="s">
        <v>2953</v>
      </c>
      <c r="G561" s="272">
        <v>10.6</v>
      </c>
      <c r="H561" s="406">
        <v>595</v>
      </c>
      <c r="I561" s="406">
        <v>617</v>
      </c>
      <c r="J561" s="406">
        <v>694</v>
      </c>
      <c r="K561" s="406">
        <v>647</v>
      </c>
      <c r="L561" s="406">
        <v>649</v>
      </c>
      <c r="M561" s="406">
        <v>784</v>
      </c>
      <c r="N561" s="406">
        <v>692</v>
      </c>
      <c r="O561" s="406">
        <v>606</v>
      </c>
      <c r="P561" s="406">
        <v>687</v>
      </c>
      <c r="Q561" s="406">
        <v>758</v>
      </c>
      <c r="R561" s="406">
        <v>710</v>
      </c>
      <c r="S561" s="406">
        <v>763</v>
      </c>
      <c r="T561" s="406">
        <v>934</v>
      </c>
      <c r="U561" s="406">
        <v>1014</v>
      </c>
      <c r="V561" s="406">
        <v>777</v>
      </c>
      <c r="W561" s="406">
        <v>855</v>
      </c>
      <c r="X561" s="406">
        <v>653</v>
      </c>
      <c r="Y561" s="406">
        <v>738</v>
      </c>
      <c r="Z561" s="406">
        <v>853</v>
      </c>
      <c r="AA561" s="406">
        <v>724</v>
      </c>
      <c r="AB561" s="406">
        <v>714</v>
      </c>
      <c r="AC561" s="406">
        <v>827</v>
      </c>
      <c r="AD561" s="406">
        <v>964</v>
      </c>
      <c r="AE561" s="406">
        <v>778</v>
      </c>
      <c r="AF561" s="406">
        <v>783</v>
      </c>
      <c r="AG561" s="406">
        <v>897</v>
      </c>
      <c r="AH561" s="406">
        <v>1046</v>
      </c>
      <c r="AI561" s="406">
        <v>656</v>
      </c>
      <c r="AJ561" s="406">
        <v>736</v>
      </c>
      <c r="AK561" s="406">
        <v>848</v>
      </c>
      <c r="AL561" s="406">
        <v>989</v>
      </c>
      <c r="AM561" s="406">
        <v>632</v>
      </c>
      <c r="AN561" s="406">
        <v>702</v>
      </c>
      <c r="AO561" s="406">
        <v>794</v>
      </c>
      <c r="AP561" s="406">
        <v>696</v>
      </c>
      <c r="AQ561" s="406">
        <v>696</v>
      </c>
      <c r="AR561" s="406">
        <v>893</v>
      </c>
      <c r="AS561" s="406">
        <v>791</v>
      </c>
      <c r="AU561" t="s">
        <v>2940</v>
      </c>
    </row>
    <row r="562" spans="4:47" ht="13.5" customHeight="1">
      <c r="D562" s="405" t="s">
        <v>3300</v>
      </c>
      <c r="E562" s="405" t="s">
        <v>5597</v>
      </c>
      <c r="F562" s="407" t="s">
        <v>2953</v>
      </c>
      <c r="G562" s="272">
        <v>10.6</v>
      </c>
      <c r="H562" s="406">
        <v>595</v>
      </c>
      <c r="I562" s="406">
        <v>617</v>
      </c>
      <c r="J562" s="406">
        <v>694</v>
      </c>
      <c r="K562" s="406">
        <v>647</v>
      </c>
      <c r="L562" s="406">
        <v>649</v>
      </c>
      <c r="M562" s="406">
        <v>784</v>
      </c>
      <c r="N562" s="406">
        <v>692</v>
      </c>
      <c r="O562" s="406">
        <v>606</v>
      </c>
      <c r="P562" s="406">
        <v>687</v>
      </c>
      <c r="Q562" s="406">
        <v>758</v>
      </c>
      <c r="R562" s="406">
        <v>710</v>
      </c>
      <c r="S562" s="406">
        <v>763</v>
      </c>
      <c r="T562" s="406">
        <v>934</v>
      </c>
      <c r="U562" s="406">
        <v>1014</v>
      </c>
      <c r="V562" s="406">
        <v>777</v>
      </c>
      <c r="W562" s="406">
        <v>855</v>
      </c>
      <c r="X562" s="406">
        <v>653</v>
      </c>
      <c r="Y562" s="406">
        <v>738</v>
      </c>
      <c r="Z562" s="406">
        <v>853</v>
      </c>
      <c r="AA562" s="406">
        <v>724</v>
      </c>
      <c r="AB562" s="406">
        <v>714</v>
      </c>
      <c r="AC562" s="406">
        <v>827</v>
      </c>
      <c r="AD562" s="406">
        <v>964</v>
      </c>
      <c r="AE562" s="406">
        <v>778</v>
      </c>
      <c r="AF562" s="406">
        <v>783</v>
      </c>
      <c r="AG562" s="406">
        <v>897</v>
      </c>
      <c r="AH562" s="406">
        <v>1046</v>
      </c>
      <c r="AI562" s="406">
        <v>656</v>
      </c>
      <c r="AJ562" s="406">
        <v>736</v>
      </c>
      <c r="AK562" s="406">
        <v>848</v>
      </c>
      <c r="AL562" s="406">
        <v>989</v>
      </c>
      <c r="AM562" s="406">
        <v>632</v>
      </c>
      <c r="AN562" s="406">
        <v>702</v>
      </c>
      <c r="AO562" s="406">
        <v>794</v>
      </c>
      <c r="AP562" s="406">
        <v>696</v>
      </c>
      <c r="AQ562" s="406">
        <v>696</v>
      </c>
      <c r="AR562" s="406">
        <v>893</v>
      </c>
      <c r="AS562" s="406">
        <v>791</v>
      </c>
      <c r="AU562" t="s">
        <v>3300</v>
      </c>
    </row>
    <row r="563" spans="4:47" ht="13.5" customHeight="1">
      <c r="D563" s="405" t="s">
        <v>2969</v>
      </c>
      <c r="E563" s="405" t="s">
        <v>5597</v>
      </c>
      <c r="F563" s="407" t="s">
        <v>3788</v>
      </c>
      <c r="G563" s="272">
        <v>11.5</v>
      </c>
      <c r="H563" s="406">
        <v>608</v>
      </c>
      <c r="I563" s="406">
        <v>609</v>
      </c>
      <c r="J563" s="406">
        <v>730</v>
      </c>
      <c r="K563" s="406">
        <v>650</v>
      </c>
      <c r="L563" s="406">
        <v>648</v>
      </c>
      <c r="M563" s="406">
        <v>794</v>
      </c>
      <c r="N563" s="406">
        <v>758</v>
      </c>
      <c r="O563" s="406">
        <v>667</v>
      </c>
      <c r="P563" s="406">
        <v>678</v>
      </c>
      <c r="Q563" s="406">
        <v>770</v>
      </c>
      <c r="R563" s="406">
        <v>748</v>
      </c>
      <c r="S563" s="406">
        <v>796</v>
      </c>
      <c r="T563" s="406">
        <v>981</v>
      </c>
      <c r="U563" s="406">
        <v>1062</v>
      </c>
      <c r="V563" s="406">
        <v>817</v>
      </c>
      <c r="W563" s="406">
        <v>898</v>
      </c>
      <c r="X563" s="406">
        <v>673</v>
      </c>
      <c r="Y563" s="406">
        <v>765</v>
      </c>
      <c r="Z563" s="406">
        <v>883</v>
      </c>
      <c r="AA563" s="406">
        <v>746</v>
      </c>
      <c r="AB563" s="406">
        <v>741</v>
      </c>
      <c r="AC563" s="406">
        <v>861</v>
      </c>
      <c r="AD563" s="406">
        <v>1004</v>
      </c>
      <c r="AE563" s="406">
        <v>806</v>
      </c>
      <c r="AF563" s="406">
        <v>809</v>
      </c>
      <c r="AG563" s="406">
        <v>931</v>
      </c>
      <c r="AH563" s="406">
        <v>1086</v>
      </c>
      <c r="AI563" s="406">
        <v>671</v>
      </c>
      <c r="AJ563" s="406">
        <v>762</v>
      </c>
      <c r="AK563" s="406">
        <v>883</v>
      </c>
      <c r="AL563" s="406">
        <v>1030</v>
      </c>
      <c r="AM563" s="406">
        <v>652</v>
      </c>
      <c r="AN563" s="406">
        <v>728</v>
      </c>
      <c r="AO563" s="406">
        <v>822</v>
      </c>
      <c r="AP563" s="406">
        <v>728</v>
      </c>
      <c r="AQ563" s="406">
        <v>728</v>
      </c>
      <c r="AR563" s="406">
        <v>942</v>
      </c>
      <c r="AS563" s="406">
        <v>827</v>
      </c>
      <c r="AU563" t="s">
        <v>2969</v>
      </c>
    </row>
    <row r="564" spans="4:47" ht="13.5" customHeight="1">
      <c r="D564" s="405" t="s">
        <v>3301</v>
      </c>
      <c r="E564" s="405" t="s">
        <v>5597</v>
      </c>
      <c r="F564" s="407" t="s">
        <v>3788</v>
      </c>
      <c r="G564" s="272">
        <v>11.5</v>
      </c>
      <c r="H564" s="406">
        <v>608</v>
      </c>
      <c r="I564" s="406">
        <v>609</v>
      </c>
      <c r="J564" s="406">
        <v>730</v>
      </c>
      <c r="K564" s="406">
        <v>650</v>
      </c>
      <c r="L564" s="406">
        <v>648</v>
      </c>
      <c r="M564" s="406">
        <v>794</v>
      </c>
      <c r="N564" s="406">
        <v>758</v>
      </c>
      <c r="O564" s="406">
        <v>667</v>
      </c>
      <c r="P564" s="406">
        <v>678</v>
      </c>
      <c r="Q564" s="406">
        <v>770</v>
      </c>
      <c r="R564" s="406">
        <v>748</v>
      </c>
      <c r="S564" s="406">
        <v>796</v>
      </c>
      <c r="T564" s="406">
        <v>981</v>
      </c>
      <c r="U564" s="406">
        <v>1062</v>
      </c>
      <c r="V564" s="406">
        <v>817</v>
      </c>
      <c r="W564" s="406">
        <v>898</v>
      </c>
      <c r="X564" s="406">
        <v>673</v>
      </c>
      <c r="Y564" s="406">
        <v>765</v>
      </c>
      <c r="Z564" s="406">
        <v>883</v>
      </c>
      <c r="AA564" s="406">
        <v>746</v>
      </c>
      <c r="AB564" s="406">
        <v>741</v>
      </c>
      <c r="AC564" s="406">
        <v>861</v>
      </c>
      <c r="AD564" s="406">
        <v>1004</v>
      </c>
      <c r="AE564" s="406">
        <v>806</v>
      </c>
      <c r="AF564" s="406">
        <v>809</v>
      </c>
      <c r="AG564" s="406">
        <v>931</v>
      </c>
      <c r="AH564" s="406">
        <v>1086</v>
      </c>
      <c r="AI564" s="406">
        <v>671</v>
      </c>
      <c r="AJ564" s="406">
        <v>762</v>
      </c>
      <c r="AK564" s="406">
        <v>883</v>
      </c>
      <c r="AL564" s="406">
        <v>1030</v>
      </c>
      <c r="AM564" s="406">
        <v>652</v>
      </c>
      <c r="AN564" s="406">
        <v>728</v>
      </c>
      <c r="AO564" s="406">
        <v>822</v>
      </c>
      <c r="AP564" s="406">
        <v>728</v>
      </c>
      <c r="AQ564" s="406">
        <v>728</v>
      </c>
      <c r="AR564" s="406">
        <v>942</v>
      </c>
      <c r="AS564" s="406">
        <v>827</v>
      </c>
      <c r="AU564" t="s">
        <v>3301</v>
      </c>
    </row>
    <row r="565" spans="4:47" ht="13.5" customHeight="1">
      <c r="D565" s="405" t="s">
        <v>410</v>
      </c>
      <c r="E565" s="405" t="s">
        <v>5597</v>
      </c>
      <c r="F565" s="407" t="s">
        <v>790</v>
      </c>
      <c r="G565" s="272">
        <v>12.4</v>
      </c>
      <c r="H565" s="406">
        <v>567</v>
      </c>
      <c r="I565" s="406">
        <v>581</v>
      </c>
      <c r="J565" s="406">
        <v>666</v>
      </c>
      <c r="K565" s="406">
        <v>626</v>
      </c>
      <c r="L565" s="406">
        <v>612</v>
      </c>
      <c r="M565" s="406">
        <v>770</v>
      </c>
      <c r="N565" s="406">
        <v>663</v>
      </c>
      <c r="O565" s="406">
        <v>648</v>
      </c>
      <c r="P565" s="406">
        <v>656</v>
      </c>
      <c r="Q565" s="406">
        <v>735</v>
      </c>
      <c r="R565" s="406">
        <v>717</v>
      </c>
      <c r="S565" s="406">
        <v>823</v>
      </c>
      <c r="T565" s="406">
        <v>1022</v>
      </c>
      <c r="U565" s="406">
        <v>1101</v>
      </c>
      <c r="V565" s="406">
        <v>851</v>
      </c>
      <c r="W565" s="406">
        <v>935</v>
      </c>
      <c r="X565" s="406">
        <v>615</v>
      </c>
      <c r="Y565" s="406">
        <v>706</v>
      </c>
      <c r="Z565" s="406">
        <v>845</v>
      </c>
      <c r="AA565" s="406">
        <v>699</v>
      </c>
      <c r="AB565" s="406">
        <v>769</v>
      </c>
      <c r="AC565" s="406">
        <v>796</v>
      </c>
      <c r="AD565" s="406">
        <v>970</v>
      </c>
      <c r="AE565" s="406">
        <v>761</v>
      </c>
      <c r="AF565" s="406">
        <v>837</v>
      </c>
      <c r="AG565" s="406">
        <v>868</v>
      </c>
      <c r="AH565" s="406">
        <v>1055</v>
      </c>
      <c r="AI565" s="406">
        <v>619</v>
      </c>
      <c r="AJ565" s="406">
        <v>749</v>
      </c>
      <c r="AK565" s="406">
        <v>874</v>
      </c>
      <c r="AL565" s="406">
        <v>1024</v>
      </c>
      <c r="AM565" s="406">
        <v>673</v>
      </c>
      <c r="AN565" s="406">
        <v>711</v>
      </c>
      <c r="AO565" s="406">
        <v>807</v>
      </c>
      <c r="AP565" s="406">
        <v>712</v>
      </c>
      <c r="AQ565" s="406">
        <v>712</v>
      </c>
      <c r="AR565" s="406">
        <v>943</v>
      </c>
      <c r="AS565" s="406">
        <v>861</v>
      </c>
      <c r="AU565" t="s">
        <v>410</v>
      </c>
    </row>
    <row r="566" spans="4:47" ht="13.5" customHeight="1">
      <c r="D566" s="405" t="s">
        <v>3302</v>
      </c>
      <c r="E566" s="405" t="s">
        <v>5597</v>
      </c>
      <c r="F566" s="407" t="s">
        <v>790</v>
      </c>
      <c r="G566" s="272">
        <v>12.4</v>
      </c>
      <c r="H566" s="406">
        <v>567</v>
      </c>
      <c r="I566" s="406">
        <v>581</v>
      </c>
      <c r="J566" s="406">
        <v>666</v>
      </c>
      <c r="K566" s="406">
        <v>626</v>
      </c>
      <c r="L566" s="406">
        <v>612</v>
      </c>
      <c r="M566" s="406">
        <v>770</v>
      </c>
      <c r="N566" s="406">
        <v>663</v>
      </c>
      <c r="O566" s="406">
        <v>648</v>
      </c>
      <c r="P566" s="406">
        <v>656</v>
      </c>
      <c r="Q566" s="406">
        <v>735</v>
      </c>
      <c r="R566" s="406">
        <v>717</v>
      </c>
      <c r="S566" s="406">
        <v>823</v>
      </c>
      <c r="T566" s="406">
        <v>1022</v>
      </c>
      <c r="U566" s="406">
        <v>1101</v>
      </c>
      <c r="V566" s="406">
        <v>851</v>
      </c>
      <c r="W566" s="406">
        <v>935</v>
      </c>
      <c r="X566" s="406">
        <v>615</v>
      </c>
      <c r="Y566" s="406">
        <v>706</v>
      </c>
      <c r="Z566" s="406">
        <v>845</v>
      </c>
      <c r="AA566" s="406">
        <v>699</v>
      </c>
      <c r="AB566" s="406">
        <v>769</v>
      </c>
      <c r="AC566" s="406">
        <v>796</v>
      </c>
      <c r="AD566" s="406">
        <v>970</v>
      </c>
      <c r="AE566" s="406">
        <v>761</v>
      </c>
      <c r="AF566" s="406">
        <v>837</v>
      </c>
      <c r="AG566" s="406">
        <v>868</v>
      </c>
      <c r="AH566" s="406">
        <v>1055</v>
      </c>
      <c r="AI566" s="406">
        <v>619</v>
      </c>
      <c r="AJ566" s="406">
        <v>749</v>
      </c>
      <c r="AK566" s="406">
        <v>874</v>
      </c>
      <c r="AL566" s="406">
        <v>1024</v>
      </c>
      <c r="AM566" s="406">
        <v>673</v>
      </c>
      <c r="AN566" s="406">
        <v>711</v>
      </c>
      <c r="AO566" s="406">
        <v>807</v>
      </c>
      <c r="AP566" s="406">
        <v>712</v>
      </c>
      <c r="AQ566" s="406">
        <v>712</v>
      </c>
      <c r="AR566" s="406">
        <v>943</v>
      </c>
      <c r="AS566" s="406">
        <v>861</v>
      </c>
      <c r="AU566" t="s">
        <v>3302</v>
      </c>
    </row>
    <row r="567" spans="4:47" ht="13.5" customHeight="1">
      <c r="D567" s="405" t="s">
        <v>417</v>
      </c>
      <c r="E567" s="405" t="s">
        <v>5597</v>
      </c>
      <c r="F567" s="407" t="s">
        <v>789</v>
      </c>
      <c r="G567" s="272">
        <v>9.5</v>
      </c>
      <c r="H567" s="406">
        <v>449</v>
      </c>
      <c r="I567" s="406">
        <v>459</v>
      </c>
      <c r="J567" s="406">
        <v>528</v>
      </c>
      <c r="K567" s="406">
        <v>494</v>
      </c>
      <c r="L567" s="406">
        <v>483</v>
      </c>
      <c r="M567" s="406">
        <v>609</v>
      </c>
      <c r="N567" s="406">
        <v>523</v>
      </c>
      <c r="O567" s="406">
        <v>519</v>
      </c>
      <c r="P567" s="406">
        <v>519</v>
      </c>
      <c r="Q567" s="406">
        <v>583</v>
      </c>
      <c r="R567" s="406">
        <v>568</v>
      </c>
      <c r="S567" s="406">
        <v>683</v>
      </c>
      <c r="T567" s="406">
        <v>841</v>
      </c>
      <c r="U567" s="406">
        <v>909</v>
      </c>
      <c r="V567" s="406">
        <v>690</v>
      </c>
      <c r="W567" s="406">
        <v>755</v>
      </c>
      <c r="X567" s="406">
        <v>500</v>
      </c>
      <c r="Y567" s="406">
        <v>571</v>
      </c>
      <c r="Z567" s="406">
        <v>685</v>
      </c>
      <c r="AA567" s="406">
        <v>567</v>
      </c>
      <c r="AB567" s="406">
        <v>625</v>
      </c>
      <c r="AC567" s="406">
        <v>640</v>
      </c>
      <c r="AD567" s="406">
        <v>780</v>
      </c>
      <c r="AE567" s="406">
        <v>613</v>
      </c>
      <c r="AF567" s="406">
        <v>693</v>
      </c>
      <c r="AG567" s="406">
        <v>713</v>
      </c>
      <c r="AH567" s="406">
        <v>866</v>
      </c>
      <c r="AI567" s="406">
        <v>505</v>
      </c>
      <c r="AJ567" s="406">
        <v>607</v>
      </c>
      <c r="AK567" s="406">
        <v>705</v>
      </c>
      <c r="AL567" s="406">
        <v>827</v>
      </c>
      <c r="AM567" s="406">
        <v>547</v>
      </c>
      <c r="AN567" s="406">
        <v>569</v>
      </c>
      <c r="AO567" s="406">
        <v>647</v>
      </c>
      <c r="AP567" s="406">
        <v>592</v>
      </c>
      <c r="AQ567" s="406">
        <v>592</v>
      </c>
      <c r="AR567" s="406">
        <v>775</v>
      </c>
      <c r="AS567" s="406">
        <v>737</v>
      </c>
      <c r="AU567" t="s">
        <v>417</v>
      </c>
    </row>
    <row r="568" spans="4:47" ht="13.5" customHeight="1">
      <c r="D568" s="405" t="s">
        <v>3305</v>
      </c>
      <c r="E568" s="405" t="s">
        <v>5597</v>
      </c>
      <c r="F568" s="407" t="s">
        <v>789</v>
      </c>
      <c r="G568" s="272">
        <v>9.5</v>
      </c>
      <c r="H568" s="406">
        <v>449</v>
      </c>
      <c r="I568" s="406">
        <v>459</v>
      </c>
      <c r="J568" s="406">
        <v>528</v>
      </c>
      <c r="K568" s="406">
        <v>494</v>
      </c>
      <c r="L568" s="406">
        <v>483</v>
      </c>
      <c r="M568" s="406">
        <v>609</v>
      </c>
      <c r="N568" s="406">
        <v>523</v>
      </c>
      <c r="O568" s="406">
        <v>519</v>
      </c>
      <c r="P568" s="406">
        <v>519</v>
      </c>
      <c r="Q568" s="406">
        <v>583</v>
      </c>
      <c r="R568" s="406">
        <v>568</v>
      </c>
      <c r="S568" s="406">
        <v>683</v>
      </c>
      <c r="T568" s="406">
        <v>841</v>
      </c>
      <c r="U568" s="406">
        <v>909</v>
      </c>
      <c r="V568" s="406">
        <v>690</v>
      </c>
      <c r="W568" s="406">
        <v>755</v>
      </c>
      <c r="X568" s="406">
        <v>500</v>
      </c>
      <c r="Y568" s="406">
        <v>571</v>
      </c>
      <c r="Z568" s="406">
        <v>685</v>
      </c>
      <c r="AA568" s="406">
        <v>567</v>
      </c>
      <c r="AB568" s="406">
        <v>625</v>
      </c>
      <c r="AC568" s="406">
        <v>640</v>
      </c>
      <c r="AD568" s="406">
        <v>780</v>
      </c>
      <c r="AE568" s="406">
        <v>613</v>
      </c>
      <c r="AF568" s="406">
        <v>693</v>
      </c>
      <c r="AG568" s="406">
        <v>713</v>
      </c>
      <c r="AH568" s="406">
        <v>866</v>
      </c>
      <c r="AI568" s="406">
        <v>505</v>
      </c>
      <c r="AJ568" s="406">
        <v>607</v>
      </c>
      <c r="AK568" s="406">
        <v>705</v>
      </c>
      <c r="AL568" s="406">
        <v>827</v>
      </c>
      <c r="AM568" s="406">
        <v>547</v>
      </c>
      <c r="AN568" s="406">
        <v>569</v>
      </c>
      <c r="AO568" s="406">
        <v>647</v>
      </c>
      <c r="AP568" s="406">
        <v>592</v>
      </c>
      <c r="AQ568" s="406">
        <v>592</v>
      </c>
      <c r="AR568" s="406">
        <v>775</v>
      </c>
      <c r="AS568" s="406">
        <v>737</v>
      </c>
      <c r="AU568" t="s">
        <v>3305</v>
      </c>
    </row>
    <row r="569" spans="4:47" ht="13.5" customHeight="1">
      <c r="D569" s="405" t="s">
        <v>5308</v>
      </c>
      <c r="E569" s="405" t="s">
        <v>5597</v>
      </c>
      <c r="F569" s="407" t="s">
        <v>5306</v>
      </c>
      <c r="G569" s="272">
        <v>10.5</v>
      </c>
      <c r="H569" s="409" t="s">
        <v>2207</v>
      </c>
      <c r="I569" s="409" t="s">
        <v>2207</v>
      </c>
      <c r="J569" s="409" t="s">
        <v>2207</v>
      </c>
      <c r="K569" s="409" t="s">
        <v>2207</v>
      </c>
      <c r="L569" s="409" t="s">
        <v>2207</v>
      </c>
      <c r="M569" s="409" t="s">
        <v>2207</v>
      </c>
      <c r="N569" s="409" t="s">
        <v>2207</v>
      </c>
      <c r="O569" s="409" t="s">
        <v>2207</v>
      </c>
      <c r="P569" s="409" t="s">
        <v>2207</v>
      </c>
      <c r="Q569" s="409" t="s">
        <v>2207</v>
      </c>
      <c r="R569" s="409" t="s">
        <v>2207</v>
      </c>
      <c r="S569" s="406">
        <v>778</v>
      </c>
      <c r="T569" s="406">
        <v>951</v>
      </c>
      <c r="U569" s="406">
        <v>1033</v>
      </c>
      <c r="V569" s="406">
        <v>756</v>
      </c>
      <c r="W569" s="406">
        <v>828</v>
      </c>
      <c r="X569" s="406">
        <v>591</v>
      </c>
      <c r="Y569" s="406">
        <v>673</v>
      </c>
      <c r="Z569" s="406">
        <v>790</v>
      </c>
      <c r="AA569" s="406">
        <v>661</v>
      </c>
      <c r="AB569" s="406">
        <v>688</v>
      </c>
      <c r="AC569" s="406">
        <v>758</v>
      </c>
      <c r="AD569" s="406">
        <v>900</v>
      </c>
      <c r="AE569" s="406">
        <v>715</v>
      </c>
      <c r="AF569" s="406">
        <v>756</v>
      </c>
      <c r="AG569" s="406">
        <v>829</v>
      </c>
      <c r="AH569" s="406">
        <v>984</v>
      </c>
      <c r="AI569" s="409" t="s">
        <v>2207</v>
      </c>
      <c r="AJ569" s="406">
        <v>690</v>
      </c>
      <c r="AK569" s="406">
        <v>801</v>
      </c>
      <c r="AL569" s="406">
        <v>936</v>
      </c>
      <c r="AM569" s="406">
        <v>604</v>
      </c>
      <c r="AN569" s="406">
        <v>654</v>
      </c>
      <c r="AO569" s="406">
        <v>740</v>
      </c>
      <c r="AP569" s="406">
        <v>667</v>
      </c>
      <c r="AQ569" s="406">
        <v>667</v>
      </c>
      <c r="AR569" s="406">
        <v>868</v>
      </c>
      <c r="AS569" s="406">
        <v>786</v>
      </c>
      <c r="AU569" t="s">
        <v>5308</v>
      </c>
    </row>
    <row r="570" spans="4:47" ht="13.5" customHeight="1">
      <c r="D570" s="405" t="s">
        <v>5309</v>
      </c>
      <c r="E570" s="405" t="s">
        <v>5597</v>
      </c>
      <c r="F570" s="407" t="s">
        <v>5306</v>
      </c>
      <c r="G570" s="272">
        <v>10.5</v>
      </c>
      <c r="H570" s="409" t="s">
        <v>2207</v>
      </c>
      <c r="I570" s="409" t="s">
        <v>2207</v>
      </c>
      <c r="J570" s="409" t="s">
        <v>2207</v>
      </c>
      <c r="K570" s="409" t="s">
        <v>2207</v>
      </c>
      <c r="L570" s="409" t="s">
        <v>2207</v>
      </c>
      <c r="M570" s="409" t="s">
        <v>2207</v>
      </c>
      <c r="N570" s="409" t="s">
        <v>2207</v>
      </c>
      <c r="O570" s="409" t="s">
        <v>2207</v>
      </c>
      <c r="P570" s="409" t="s">
        <v>2207</v>
      </c>
      <c r="Q570" s="409" t="s">
        <v>2207</v>
      </c>
      <c r="R570" s="409" t="s">
        <v>2207</v>
      </c>
      <c r="S570" s="406">
        <v>778</v>
      </c>
      <c r="T570" s="406">
        <v>951</v>
      </c>
      <c r="U570" s="406">
        <v>1033</v>
      </c>
      <c r="V570" s="406">
        <v>756</v>
      </c>
      <c r="W570" s="406">
        <v>828</v>
      </c>
      <c r="X570" s="406">
        <v>591</v>
      </c>
      <c r="Y570" s="406">
        <v>673</v>
      </c>
      <c r="Z570" s="406">
        <v>790</v>
      </c>
      <c r="AA570" s="406">
        <v>661</v>
      </c>
      <c r="AB570" s="406">
        <v>688</v>
      </c>
      <c r="AC570" s="406">
        <v>758</v>
      </c>
      <c r="AD570" s="406">
        <v>900</v>
      </c>
      <c r="AE570" s="406">
        <v>715</v>
      </c>
      <c r="AF570" s="406">
        <v>756</v>
      </c>
      <c r="AG570" s="406">
        <v>829</v>
      </c>
      <c r="AH570" s="406">
        <v>984</v>
      </c>
      <c r="AI570" s="409" t="s">
        <v>2207</v>
      </c>
      <c r="AJ570" s="406">
        <v>690</v>
      </c>
      <c r="AK570" s="406">
        <v>801</v>
      </c>
      <c r="AL570" s="406">
        <v>936</v>
      </c>
      <c r="AM570" s="406">
        <v>604</v>
      </c>
      <c r="AN570" s="406">
        <v>654</v>
      </c>
      <c r="AO570" s="406">
        <v>740</v>
      </c>
      <c r="AP570" s="406">
        <v>667</v>
      </c>
      <c r="AQ570" s="406">
        <v>667</v>
      </c>
      <c r="AR570" s="406">
        <v>868</v>
      </c>
      <c r="AS570" s="406">
        <v>786</v>
      </c>
      <c r="AU570" t="s">
        <v>5309</v>
      </c>
    </row>
    <row r="571" spans="4:47" ht="13.5" customHeight="1">
      <c r="D571" s="405" t="s">
        <v>2941</v>
      </c>
      <c r="E571" s="405" t="s">
        <v>5597</v>
      </c>
      <c r="F571" s="407" t="s">
        <v>2953</v>
      </c>
      <c r="G571" s="272">
        <v>11.4</v>
      </c>
      <c r="H571" s="406">
        <v>621</v>
      </c>
      <c r="I571" s="406">
        <v>646</v>
      </c>
      <c r="J571" s="406">
        <v>726</v>
      </c>
      <c r="K571" s="406">
        <v>674</v>
      </c>
      <c r="L571" s="406">
        <v>676</v>
      </c>
      <c r="M571" s="406">
        <v>826</v>
      </c>
      <c r="N571" s="406">
        <v>723</v>
      </c>
      <c r="O571" s="406">
        <v>635</v>
      </c>
      <c r="P571" s="406">
        <v>728</v>
      </c>
      <c r="Q571" s="406">
        <v>799</v>
      </c>
      <c r="R571" s="406">
        <v>748</v>
      </c>
      <c r="S571" s="406">
        <v>798</v>
      </c>
      <c r="T571" s="406">
        <v>986</v>
      </c>
      <c r="U571" s="406">
        <v>1064</v>
      </c>
      <c r="V571" s="406">
        <v>821</v>
      </c>
      <c r="W571" s="406">
        <v>901</v>
      </c>
      <c r="X571" s="406">
        <v>681</v>
      </c>
      <c r="Y571" s="406">
        <v>775</v>
      </c>
      <c r="Z571" s="406">
        <v>895</v>
      </c>
      <c r="AA571" s="406">
        <v>754</v>
      </c>
      <c r="AB571" s="406">
        <v>751</v>
      </c>
      <c r="AC571" s="406">
        <v>875</v>
      </c>
      <c r="AD571" s="406">
        <v>1020</v>
      </c>
      <c r="AE571" s="406">
        <v>816</v>
      </c>
      <c r="AF571" s="406">
        <v>819</v>
      </c>
      <c r="AG571" s="406">
        <v>945</v>
      </c>
      <c r="AH571" s="406">
        <v>1102</v>
      </c>
      <c r="AI571" s="406">
        <v>681</v>
      </c>
      <c r="AJ571" s="406">
        <v>772</v>
      </c>
      <c r="AK571" s="406">
        <v>896</v>
      </c>
      <c r="AL571" s="406">
        <v>1045</v>
      </c>
      <c r="AM571" s="406">
        <v>660</v>
      </c>
      <c r="AN571" s="406">
        <v>738</v>
      </c>
      <c r="AO571" s="406">
        <v>833</v>
      </c>
      <c r="AP571" s="406">
        <v>741</v>
      </c>
      <c r="AQ571" s="406">
        <v>741</v>
      </c>
      <c r="AR571" s="406">
        <v>960</v>
      </c>
      <c r="AS571" s="406">
        <v>835</v>
      </c>
      <c r="AU571" t="s">
        <v>2941</v>
      </c>
    </row>
    <row r="572" spans="4:47" ht="13.5" customHeight="1">
      <c r="D572" s="405" t="s">
        <v>3309</v>
      </c>
      <c r="E572" s="405" t="s">
        <v>5597</v>
      </c>
      <c r="F572" s="407" t="s">
        <v>2953</v>
      </c>
      <c r="G572" s="272">
        <v>11.4</v>
      </c>
      <c r="H572" s="406">
        <v>621</v>
      </c>
      <c r="I572" s="406">
        <v>646</v>
      </c>
      <c r="J572" s="406">
        <v>726</v>
      </c>
      <c r="K572" s="406">
        <v>674</v>
      </c>
      <c r="L572" s="406">
        <v>676</v>
      </c>
      <c r="M572" s="406">
        <v>826</v>
      </c>
      <c r="N572" s="406">
        <v>723</v>
      </c>
      <c r="O572" s="406">
        <v>635</v>
      </c>
      <c r="P572" s="406">
        <v>728</v>
      </c>
      <c r="Q572" s="406">
        <v>799</v>
      </c>
      <c r="R572" s="406">
        <v>748</v>
      </c>
      <c r="S572" s="406">
        <v>798</v>
      </c>
      <c r="T572" s="406">
        <v>986</v>
      </c>
      <c r="U572" s="406">
        <v>1064</v>
      </c>
      <c r="V572" s="406">
        <v>821</v>
      </c>
      <c r="W572" s="406">
        <v>901</v>
      </c>
      <c r="X572" s="406">
        <v>681</v>
      </c>
      <c r="Y572" s="406">
        <v>775</v>
      </c>
      <c r="Z572" s="406">
        <v>895</v>
      </c>
      <c r="AA572" s="406">
        <v>754</v>
      </c>
      <c r="AB572" s="406">
        <v>751</v>
      </c>
      <c r="AC572" s="406">
        <v>875</v>
      </c>
      <c r="AD572" s="406">
        <v>1020</v>
      </c>
      <c r="AE572" s="406">
        <v>816</v>
      </c>
      <c r="AF572" s="406">
        <v>819</v>
      </c>
      <c r="AG572" s="406">
        <v>945</v>
      </c>
      <c r="AH572" s="406">
        <v>1102</v>
      </c>
      <c r="AI572" s="406">
        <v>681</v>
      </c>
      <c r="AJ572" s="406">
        <v>772</v>
      </c>
      <c r="AK572" s="406">
        <v>896</v>
      </c>
      <c r="AL572" s="406">
        <v>1045</v>
      </c>
      <c r="AM572" s="406">
        <v>660</v>
      </c>
      <c r="AN572" s="406">
        <v>738</v>
      </c>
      <c r="AO572" s="406">
        <v>833</v>
      </c>
      <c r="AP572" s="406">
        <v>741</v>
      </c>
      <c r="AQ572" s="406">
        <v>741</v>
      </c>
      <c r="AR572" s="406">
        <v>960</v>
      </c>
      <c r="AS572" s="406">
        <v>835</v>
      </c>
      <c r="AU572" t="s">
        <v>3309</v>
      </c>
    </row>
    <row r="573" spans="4:47" ht="13.5" customHeight="1">
      <c r="D573" s="405" t="s">
        <v>2972</v>
      </c>
      <c r="E573" s="405" t="s">
        <v>5597</v>
      </c>
      <c r="F573" s="407" t="s">
        <v>3788</v>
      </c>
      <c r="G573" s="272">
        <v>12.4</v>
      </c>
      <c r="H573" s="406">
        <v>639</v>
      </c>
      <c r="I573" s="406">
        <v>642</v>
      </c>
      <c r="J573" s="406">
        <v>769</v>
      </c>
      <c r="K573" s="406">
        <v>682</v>
      </c>
      <c r="L573" s="406">
        <v>681</v>
      </c>
      <c r="M573" s="406">
        <v>833</v>
      </c>
      <c r="N573" s="406">
        <v>797</v>
      </c>
      <c r="O573" s="406">
        <v>708</v>
      </c>
      <c r="P573" s="406">
        <v>721</v>
      </c>
      <c r="Q573" s="406">
        <v>818</v>
      </c>
      <c r="R573" s="406">
        <v>795</v>
      </c>
      <c r="S573" s="406">
        <v>838</v>
      </c>
      <c r="T573" s="406">
        <v>1041</v>
      </c>
      <c r="U573" s="406">
        <v>1121</v>
      </c>
      <c r="V573" s="406">
        <v>870</v>
      </c>
      <c r="W573" s="406">
        <v>953</v>
      </c>
      <c r="X573" s="406">
        <v>707</v>
      </c>
      <c r="Y573" s="406">
        <v>808</v>
      </c>
      <c r="Z573" s="406">
        <v>933</v>
      </c>
      <c r="AA573" s="406">
        <v>783</v>
      </c>
      <c r="AB573" s="406">
        <v>784</v>
      </c>
      <c r="AC573" s="406">
        <v>917</v>
      </c>
      <c r="AD573" s="406">
        <v>1069</v>
      </c>
      <c r="AE573" s="406">
        <v>851</v>
      </c>
      <c r="AF573" s="406">
        <v>852</v>
      </c>
      <c r="AG573" s="406">
        <v>987</v>
      </c>
      <c r="AH573" s="406">
        <v>1151</v>
      </c>
      <c r="AI573" s="406">
        <v>702</v>
      </c>
      <c r="AJ573" s="406">
        <v>805</v>
      </c>
      <c r="AK573" s="406">
        <v>939</v>
      </c>
      <c r="AL573" s="406">
        <v>1094</v>
      </c>
      <c r="AM573" s="406">
        <v>686</v>
      </c>
      <c r="AN573" s="406">
        <v>771</v>
      </c>
      <c r="AO573" s="406">
        <v>870</v>
      </c>
      <c r="AP573" s="406">
        <v>781</v>
      </c>
      <c r="AQ573" s="406">
        <v>781</v>
      </c>
      <c r="AR573" s="406">
        <v>1019</v>
      </c>
      <c r="AS573" s="406">
        <v>879</v>
      </c>
      <c r="AU573" t="s">
        <v>2972</v>
      </c>
    </row>
    <row r="574" spans="4:47" ht="13.5" customHeight="1">
      <c r="D574" s="405" t="s">
        <v>3313</v>
      </c>
      <c r="E574" s="405" t="s">
        <v>5597</v>
      </c>
      <c r="F574" s="407" t="s">
        <v>3788</v>
      </c>
      <c r="G574" s="272">
        <v>12.4</v>
      </c>
      <c r="H574" s="406">
        <v>639</v>
      </c>
      <c r="I574" s="406">
        <v>642</v>
      </c>
      <c r="J574" s="406">
        <v>769</v>
      </c>
      <c r="K574" s="406">
        <v>682</v>
      </c>
      <c r="L574" s="406">
        <v>681</v>
      </c>
      <c r="M574" s="406">
        <v>833</v>
      </c>
      <c r="N574" s="406">
        <v>797</v>
      </c>
      <c r="O574" s="406">
        <v>708</v>
      </c>
      <c r="P574" s="406">
        <v>721</v>
      </c>
      <c r="Q574" s="406">
        <v>818</v>
      </c>
      <c r="R574" s="406">
        <v>795</v>
      </c>
      <c r="S574" s="406">
        <v>838</v>
      </c>
      <c r="T574" s="406">
        <v>1041</v>
      </c>
      <c r="U574" s="406">
        <v>1121</v>
      </c>
      <c r="V574" s="406">
        <v>870</v>
      </c>
      <c r="W574" s="406">
        <v>953</v>
      </c>
      <c r="X574" s="406">
        <v>707</v>
      </c>
      <c r="Y574" s="406">
        <v>808</v>
      </c>
      <c r="Z574" s="406">
        <v>933</v>
      </c>
      <c r="AA574" s="406">
        <v>783</v>
      </c>
      <c r="AB574" s="406">
        <v>784</v>
      </c>
      <c r="AC574" s="406">
        <v>917</v>
      </c>
      <c r="AD574" s="406">
        <v>1069</v>
      </c>
      <c r="AE574" s="406">
        <v>851</v>
      </c>
      <c r="AF574" s="406">
        <v>852</v>
      </c>
      <c r="AG574" s="406">
        <v>987</v>
      </c>
      <c r="AH574" s="406">
        <v>1151</v>
      </c>
      <c r="AI574" s="406">
        <v>702</v>
      </c>
      <c r="AJ574" s="406">
        <v>805</v>
      </c>
      <c r="AK574" s="406">
        <v>939</v>
      </c>
      <c r="AL574" s="406">
        <v>1094</v>
      </c>
      <c r="AM574" s="406">
        <v>686</v>
      </c>
      <c r="AN574" s="406">
        <v>771</v>
      </c>
      <c r="AO574" s="406">
        <v>870</v>
      </c>
      <c r="AP574" s="406">
        <v>781</v>
      </c>
      <c r="AQ574" s="406">
        <v>781</v>
      </c>
      <c r="AR574" s="406">
        <v>1019</v>
      </c>
      <c r="AS574" s="406">
        <v>879</v>
      </c>
      <c r="AU574" t="s">
        <v>3313</v>
      </c>
    </row>
    <row r="575" spans="4:47" ht="13.5" customHeight="1">
      <c r="D575" s="405" t="s">
        <v>418</v>
      </c>
      <c r="E575" s="405" t="s">
        <v>5597</v>
      </c>
      <c r="F575" s="407" t="s">
        <v>790</v>
      </c>
      <c r="G575" s="272">
        <v>13.299999999999999</v>
      </c>
      <c r="H575" s="406">
        <v>585</v>
      </c>
      <c r="I575" s="406">
        <v>600</v>
      </c>
      <c r="J575" s="406">
        <v>688</v>
      </c>
      <c r="K575" s="406">
        <v>644</v>
      </c>
      <c r="L575" s="406">
        <v>629</v>
      </c>
      <c r="M575" s="406">
        <v>804</v>
      </c>
      <c r="N575" s="406">
        <v>684</v>
      </c>
      <c r="O575" s="406">
        <v>604</v>
      </c>
      <c r="P575" s="406">
        <v>688</v>
      </c>
      <c r="Q575" s="406">
        <v>767</v>
      </c>
      <c r="R575" s="406">
        <v>457</v>
      </c>
      <c r="S575" s="406">
        <v>868</v>
      </c>
      <c r="T575" s="406">
        <v>1085</v>
      </c>
      <c r="U575" s="406">
        <v>1164</v>
      </c>
      <c r="V575" s="406">
        <v>906</v>
      </c>
      <c r="W575" s="406">
        <v>992</v>
      </c>
      <c r="X575" s="406">
        <v>633</v>
      </c>
      <c r="Y575" s="406">
        <v>732</v>
      </c>
      <c r="Z575" s="406">
        <v>879</v>
      </c>
      <c r="AA575" s="406">
        <v>720</v>
      </c>
      <c r="AB575" s="406">
        <v>814</v>
      </c>
      <c r="AC575" s="406">
        <v>833</v>
      </c>
      <c r="AD575" s="406">
        <v>1019</v>
      </c>
      <c r="AE575" s="406">
        <v>790</v>
      </c>
      <c r="AF575" s="406">
        <v>882</v>
      </c>
      <c r="AG575" s="406">
        <v>906</v>
      </c>
      <c r="AH575" s="406">
        <v>1104</v>
      </c>
      <c r="AI575" s="406">
        <v>634</v>
      </c>
      <c r="AJ575" s="406">
        <v>780</v>
      </c>
      <c r="AK575" s="406">
        <v>916</v>
      </c>
      <c r="AL575" s="406">
        <v>1074</v>
      </c>
      <c r="AM575" s="406">
        <v>709</v>
      </c>
      <c r="AN575" s="406">
        <v>739</v>
      </c>
      <c r="AO575" s="406">
        <v>839</v>
      </c>
      <c r="AP575" s="406">
        <v>749</v>
      </c>
      <c r="AQ575" s="406">
        <v>749</v>
      </c>
      <c r="AR575" s="406">
        <v>1006</v>
      </c>
      <c r="AS575" s="406">
        <v>916</v>
      </c>
      <c r="AU575" t="s">
        <v>418</v>
      </c>
    </row>
    <row r="576" spans="4:47" ht="13.5" customHeight="1">
      <c r="D576" s="405" t="s">
        <v>3317</v>
      </c>
      <c r="E576" s="405" t="s">
        <v>5597</v>
      </c>
      <c r="F576" s="407" t="s">
        <v>790</v>
      </c>
      <c r="G576" s="272">
        <v>13.299999999999999</v>
      </c>
      <c r="H576" s="406">
        <v>585</v>
      </c>
      <c r="I576" s="406">
        <v>600</v>
      </c>
      <c r="J576" s="406">
        <v>688</v>
      </c>
      <c r="K576" s="406">
        <v>644</v>
      </c>
      <c r="L576" s="406">
        <v>629</v>
      </c>
      <c r="M576" s="406">
        <v>804</v>
      </c>
      <c r="N576" s="406">
        <v>684</v>
      </c>
      <c r="O576" s="406">
        <v>604</v>
      </c>
      <c r="P576" s="406">
        <v>688</v>
      </c>
      <c r="Q576" s="406">
        <v>767</v>
      </c>
      <c r="R576" s="406">
        <v>457</v>
      </c>
      <c r="S576" s="406">
        <v>868</v>
      </c>
      <c r="T576" s="406">
        <v>1085</v>
      </c>
      <c r="U576" s="406">
        <v>1164</v>
      </c>
      <c r="V576" s="406">
        <v>906</v>
      </c>
      <c r="W576" s="406">
        <v>992</v>
      </c>
      <c r="X576" s="406">
        <v>633</v>
      </c>
      <c r="Y576" s="406">
        <v>732</v>
      </c>
      <c r="Z576" s="406">
        <v>879</v>
      </c>
      <c r="AA576" s="406">
        <v>720</v>
      </c>
      <c r="AB576" s="406">
        <v>814</v>
      </c>
      <c r="AC576" s="406">
        <v>833</v>
      </c>
      <c r="AD576" s="406">
        <v>1019</v>
      </c>
      <c r="AE576" s="406">
        <v>790</v>
      </c>
      <c r="AF576" s="406">
        <v>882</v>
      </c>
      <c r="AG576" s="406">
        <v>906</v>
      </c>
      <c r="AH576" s="406">
        <v>1104</v>
      </c>
      <c r="AI576" s="406">
        <v>634</v>
      </c>
      <c r="AJ576" s="406">
        <v>780</v>
      </c>
      <c r="AK576" s="406">
        <v>916</v>
      </c>
      <c r="AL576" s="406">
        <v>1074</v>
      </c>
      <c r="AM576" s="406">
        <v>709</v>
      </c>
      <c r="AN576" s="406">
        <v>739</v>
      </c>
      <c r="AO576" s="406">
        <v>839</v>
      </c>
      <c r="AP576" s="406">
        <v>749</v>
      </c>
      <c r="AQ576" s="406">
        <v>749</v>
      </c>
      <c r="AR576" s="406">
        <v>1006</v>
      </c>
      <c r="AS576" s="406">
        <v>916</v>
      </c>
      <c r="AU576" t="s">
        <v>3317</v>
      </c>
    </row>
    <row r="577" spans="4:47" ht="13.5" customHeight="1">
      <c r="D577" s="405" t="s">
        <v>419</v>
      </c>
      <c r="E577" s="405" t="s">
        <v>5597</v>
      </c>
      <c r="F577" s="407" t="s">
        <v>789</v>
      </c>
      <c r="G577" s="272">
        <v>10.199999999999999</v>
      </c>
      <c r="H577" s="406">
        <v>510</v>
      </c>
      <c r="I577" s="406">
        <v>520</v>
      </c>
      <c r="J577" s="406">
        <v>598</v>
      </c>
      <c r="K577" s="406">
        <v>556</v>
      </c>
      <c r="L577" s="406">
        <v>543</v>
      </c>
      <c r="M577" s="406">
        <v>688</v>
      </c>
      <c r="N577" s="406">
        <v>589</v>
      </c>
      <c r="O577" s="406">
        <v>523</v>
      </c>
      <c r="P577" s="406">
        <v>589</v>
      </c>
      <c r="Q577" s="406">
        <v>661</v>
      </c>
      <c r="R577" s="406">
        <v>641</v>
      </c>
      <c r="S577" s="406">
        <v>746</v>
      </c>
      <c r="T577" s="406">
        <v>916</v>
      </c>
      <c r="U577" s="406">
        <v>993</v>
      </c>
      <c r="V577" s="406">
        <v>760</v>
      </c>
      <c r="W577" s="406">
        <v>834</v>
      </c>
      <c r="X577" s="406">
        <v>559</v>
      </c>
      <c r="Y577" s="406">
        <v>638</v>
      </c>
      <c r="Z577" s="406">
        <v>765</v>
      </c>
      <c r="AA577" s="406">
        <v>634</v>
      </c>
      <c r="AB577" s="406">
        <v>694</v>
      </c>
      <c r="AC577" s="406">
        <v>716</v>
      </c>
      <c r="AD577" s="406">
        <v>872</v>
      </c>
      <c r="AE577" s="406">
        <v>687</v>
      </c>
      <c r="AF577" s="406">
        <v>762</v>
      </c>
      <c r="AG577" s="406">
        <v>788</v>
      </c>
      <c r="AH577" s="406">
        <v>957</v>
      </c>
      <c r="AI577" s="406">
        <v>563</v>
      </c>
      <c r="AJ577" s="406">
        <v>676</v>
      </c>
      <c r="AK577" s="406">
        <v>784</v>
      </c>
      <c r="AL577" s="406">
        <v>920</v>
      </c>
      <c r="AM577" s="406">
        <v>609</v>
      </c>
      <c r="AN577" s="406">
        <v>638</v>
      </c>
      <c r="AO577" s="406">
        <v>725</v>
      </c>
      <c r="AP577" s="406">
        <v>624</v>
      </c>
      <c r="AQ577" s="406">
        <v>624</v>
      </c>
      <c r="AR577" s="406">
        <v>825</v>
      </c>
      <c r="AS577" s="406">
        <v>768</v>
      </c>
      <c r="AU577" t="s">
        <v>419</v>
      </c>
    </row>
    <row r="578" spans="4:47" ht="13.5" customHeight="1">
      <c r="D578" s="405" t="s">
        <v>3319</v>
      </c>
      <c r="E578" s="405" t="s">
        <v>5597</v>
      </c>
      <c r="F578" s="407" t="s">
        <v>789</v>
      </c>
      <c r="G578" s="272">
        <v>10.199999999999999</v>
      </c>
      <c r="H578" s="406">
        <v>510</v>
      </c>
      <c r="I578" s="406">
        <v>520</v>
      </c>
      <c r="J578" s="406">
        <v>598</v>
      </c>
      <c r="K578" s="406">
        <v>556</v>
      </c>
      <c r="L578" s="406">
        <v>543</v>
      </c>
      <c r="M578" s="406">
        <v>688</v>
      </c>
      <c r="N578" s="406">
        <v>589</v>
      </c>
      <c r="O578" s="406">
        <v>523</v>
      </c>
      <c r="P578" s="406">
        <v>589</v>
      </c>
      <c r="Q578" s="406">
        <v>661</v>
      </c>
      <c r="R578" s="406">
        <v>641</v>
      </c>
      <c r="S578" s="406">
        <v>746</v>
      </c>
      <c r="T578" s="406">
        <v>916</v>
      </c>
      <c r="U578" s="406">
        <v>993</v>
      </c>
      <c r="V578" s="406">
        <v>760</v>
      </c>
      <c r="W578" s="406">
        <v>834</v>
      </c>
      <c r="X578" s="406">
        <v>559</v>
      </c>
      <c r="Y578" s="406">
        <v>638</v>
      </c>
      <c r="Z578" s="406">
        <v>765</v>
      </c>
      <c r="AA578" s="406">
        <v>634</v>
      </c>
      <c r="AB578" s="406">
        <v>694</v>
      </c>
      <c r="AC578" s="406">
        <v>716</v>
      </c>
      <c r="AD578" s="406">
        <v>872</v>
      </c>
      <c r="AE578" s="406">
        <v>687</v>
      </c>
      <c r="AF578" s="406">
        <v>762</v>
      </c>
      <c r="AG578" s="406">
        <v>788</v>
      </c>
      <c r="AH578" s="406">
        <v>957</v>
      </c>
      <c r="AI578" s="406">
        <v>563</v>
      </c>
      <c r="AJ578" s="406">
        <v>676</v>
      </c>
      <c r="AK578" s="406">
        <v>784</v>
      </c>
      <c r="AL578" s="406">
        <v>920</v>
      </c>
      <c r="AM578" s="406">
        <v>609</v>
      </c>
      <c r="AN578" s="406">
        <v>638</v>
      </c>
      <c r="AO578" s="406">
        <v>725</v>
      </c>
      <c r="AP578" s="406">
        <v>624</v>
      </c>
      <c r="AQ578" s="406">
        <v>624</v>
      </c>
      <c r="AR578" s="406">
        <v>825</v>
      </c>
      <c r="AS578" s="406">
        <v>768</v>
      </c>
      <c r="AU578" t="s">
        <v>3319</v>
      </c>
    </row>
    <row r="579" spans="4:47" ht="13.5" customHeight="1">
      <c r="D579" s="405" t="s">
        <v>5310</v>
      </c>
      <c r="E579" s="405" t="s">
        <v>5597</v>
      </c>
      <c r="F579" s="407" t="s">
        <v>5306</v>
      </c>
      <c r="G579" s="272">
        <v>11.2</v>
      </c>
      <c r="H579" s="409" t="s">
        <v>2207</v>
      </c>
      <c r="I579" s="409" t="s">
        <v>2207</v>
      </c>
      <c r="J579" s="409" t="s">
        <v>2207</v>
      </c>
      <c r="K579" s="409" t="s">
        <v>2207</v>
      </c>
      <c r="L579" s="409" t="s">
        <v>2207</v>
      </c>
      <c r="M579" s="409" t="s">
        <v>2207</v>
      </c>
      <c r="N579" s="409" t="s">
        <v>2207</v>
      </c>
      <c r="O579" s="409" t="s">
        <v>2207</v>
      </c>
      <c r="P579" s="409" t="s">
        <v>2207</v>
      </c>
      <c r="Q579" s="409" t="s">
        <v>2207</v>
      </c>
      <c r="R579" s="409" t="s">
        <v>2207</v>
      </c>
      <c r="S579" s="406">
        <v>788</v>
      </c>
      <c r="T579" s="406">
        <v>962</v>
      </c>
      <c r="U579" s="406">
        <v>1045</v>
      </c>
      <c r="V579" s="406">
        <v>809</v>
      </c>
      <c r="W579" s="406">
        <v>888</v>
      </c>
      <c r="X579" s="406">
        <v>631</v>
      </c>
      <c r="Y579" s="406">
        <v>722</v>
      </c>
      <c r="Z579" s="406">
        <v>848</v>
      </c>
      <c r="AA579" s="406">
        <v>706</v>
      </c>
      <c r="AB579" s="406">
        <v>738</v>
      </c>
      <c r="AC579" s="406">
        <v>816</v>
      </c>
      <c r="AD579" s="406">
        <v>970</v>
      </c>
      <c r="AE579" s="406">
        <v>767</v>
      </c>
      <c r="AF579" s="406">
        <v>806</v>
      </c>
      <c r="AG579" s="406">
        <v>887</v>
      </c>
      <c r="AH579" s="406">
        <v>1054</v>
      </c>
      <c r="AI579" s="409" t="s">
        <v>2207</v>
      </c>
      <c r="AJ579" s="406">
        <v>739</v>
      </c>
      <c r="AK579" s="406">
        <v>861</v>
      </c>
      <c r="AL579" s="406">
        <v>1007</v>
      </c>
      <c r="AM579" s="406">
        <v>646</v>
      </c>
      <c r="AN579" s="406">
        <v>703</v>
      </c>
      <c r="AO579" s="406">
        <v>796</v>
      </c>
      <c r="AP579" s="406">
        <v>701</v>
      </c>
      <c r="AQ579" s="406">
        <v>701</v>
      </c>
      <c r="AR579" s="406">
        <v>923</v>
      </c>
      <c r="AS579" s="406">
        <v>820</v>
      </c>
      <c r="AU579" t="s">
        <v>5310</v>
      </c>
    </row>
    <row r="580" spans="4:47" ht="13.5" customHeight="1">
      <c r="D580" s="405" t="s">
        <v>5311</v>
      </c>
      <c r="E580" s="405" t="s">
        <v>5597</v>
      </c>
      <c r="F580" s="407" t="s">
        <v>5306</v>
      </c>
      <c r="G580" s="272">
        <v>11.2</v>
      </c>
      <c r="H580" s="409" t="s">
        <v>2207</v>
      </c>
      <c r="I580" s="409" t="s">
        <v>2207</v>
      </c>
      <c r="J580" s="409" t="s">
        <v>2207</v>
      </c>
      <c r="K580" s="409" t="s">
        <v>2207</v>
      </c>
      <c r="L580" s="409" t="s">
        <v>2207</v>
      </c>
      <c r="M580" s="409" t="s">
        <v>2207</v>
      </c>
      <c r="N580" s="409" t="s">
        <v>2207</v>
      </c>
      <c r="O580" s="409" t="s">
        <v>2207</v>
      </c>
      <c r="P580" s="409" t="s">
        <v>2207</v>
      </c>
      <c r="Q580" s="409" t="s">
        <v>2207</v>
      </c>
      <c r="R580" s="409" t="s">
        <v>2207</v>
      </c>
      <c r="S580" s="406">
        <v>788</v>
      </c>
      <c r="T580" s="406">
        <v>962</v>
      </c>
      <c r="U580" s="406">
        <v>1045</v>
      </c>
      <c r="V580" s="406">
        <v>809</v>
      </c>
      <c r="W580" s="406">
        <v>888</v>
      </c>
      <c r="X580" s="406">
        <v>631</v>
      </c>
      <c r="Y580" s="406">
        <v>722</v>
      </c>
      <c r="Z580" s="406">
        <v>848</v>
      </c>
      <c r="AA580" s="406">
        <v>706</v>
      </c>
      <c r="AB580" s="406">
        <v>738</v>
      </c>
      <c r="AC580" s="406">
        <v>816</v>
      </c>
      <c r="AD580" s="406">
        <v>970</v>
      </c>
      <c r="AE580" s="406">
        <v>767</v>
      </c>
      <c r="AF580" s="406">
        <v>806</v>
      </c>
      <c r="AG580" s="406">
        <v>887</v>
      </c>
      <c r="AH580" s="406">
        <v>1054</v>
      </c>
      <c r="AI580" s="409" t="s">
        <v>2207</v>
      </c>
      <c r="AJ580" s="406">
        <v>739</v>
      </c>
      <c r="AK580" s="406">
        <v>861</v>
      </c>
      <c r="AL580" s="406">
        <v>1007</v>
      </c>
      <c r="AM580" s="406">
        <v>646</v>
      </c>
      <c r="AN580" s="406">
        <v>703</v>
      </c>
      <c r="AO580" s="406">
        <v>796</v>
      </c>
      <c r="AP580" s="406">
        <v>701</v>
      </c>
      <c r="AQ580" s="406">
        <v>701</v>
      </c>
      <c r="AR580" s="406">
        <v>923</v>
      </c>
      <c r="AS580" s="406">
        <v>820</v>
      </c>
      <c r="AU580" t="s">
        <v>5311</v>
      </c>
    </row>
    <row r="581" spans="4:47" ht="13.5" customHeight="1">
      <c r="D581" s="405" t="s">
        <v>2942</v>
      </c>
      <c r="E581" s="405" t="s">
        <v>5597</v>
      </c>
      <c r="F581" s="407" t="s">
        <v>2953</v>
      </c>
      <c r="G581" s="272">
        <v>12.2</v>
      </c>
      <c r="H581" s="406">
        <v>642</v>
      </c>
      <c r="I581" s="406">
        <v>669</v>
      </c>
      <c r="J581" s="406">
        <v>751</v>
      </c>
      <c r="K581" s="406">
        <v>694</v>
      </c>
      <c r="L581" s="406">
        <v>697</v>
      </c>
      <c r="M581" s="406">
        <v>861</v>
      </c>
      <c r="N581" s="406">
        <v>747</v>
      </c>
      <c r="O581" s="406">
        <v>658</v>
      </c>
      <c r="P581" s="406">
        <v>762</v>
      </c>
      <c r="Q581" s="406">
        <v>833</v>
      </c>
      <c r="R581" s="406">
        <v>781</v>
      </c>
      <c r="S581" s="406">
        <v>827</v>
      </c>
      <c r="T581" s="406">
        <v>1029</v>
      </c>
      <c r="U581" s="406">
        <v>1108</v>
      </c>
      <c r="V581" s="406">
        <v>857</v>
      </c>
      <c r="W581" s="406">
        <v>941</v>
      </c>
      <c r="X581" s="406">
        <v>703</v>
      </c>
      <c r="Y581" s="406">
        <v>805</v>
      </c>
      <c r="Z581" s="406">
        <v>930</v>
      </c>
      <c r="AA581" s="406">
        <v>778</v>
      </c>
      <c r="AB581" s="406">
        <v>781</v>
      </c>
      <c r="AC581" s="406">
        <v>916</v>
      </c>
      <c r="AD581" s="406">
        <v>1068</v>
      </c>
      <c r="AE581" s="406">
        <v>847</v>
      </c>
      <c r="AF581" s="406">
        <v>850</v>
      </c>
      <c r="AG581" s="406">
        <v>986</v>
      </c>
      <c r="AH581" s="406">
        <v>1150</v>
      </c>
      <c r="AI581" s="406">
        <v>700</v>
      </c>
      <c r="AJ581" s="406">
        <v>802</v>
      </c>
      <c r="AK581" s="406">
        <v>938</v>
      </c>
      <c r="AL581" s="406">
        <v>1094</v>
      </c>
      <c r="AM581" s="406">
        <v>682</v>
      </c>
      <c r="AN581" s="406">
        <v>768</v>
      </c>
      <c r="AO581" s="406">
        <v>867</v>
      </c>
      <c r="AP581" s="406">
        <v>778</v>
      </c>
      <c r="AQ581" s="406">
        <v>778</v>
      </c>
      <c r="AR581" s="406">
        <v>1020</v>
      </c>
      <c r="AS581" s="406">
        <v>872</v>
      </c>
      <c r="AU581" t="s">
        <v>2942</v>
      </c>
    </row>
    <row r="582" spans="4:47" ht="13.5" customHeight="1">
      <c r="D582" s="405" t="s">
        <v>3320</v>
      </c>
      <c r="E582" s="405" t="s">
        <v>5597</v>
      </c>
      <c r="F582" s="407" t="s">
        <v>2953</v>
      </c>
      <c r="G582" s="272">
        <v>12.2</v>
      </c>
      <c r="H582" s="406">
        <v>642</v>
      </c>
      <c r="I582" s="406">
        <v>669</v>
      </c>
      <c r="J582" s="406">
        <v>751</v>
      </c>
      <c r="K582" s="406">
        <v>694</v>
      </c>
      <c r="L582" s="406">
        <v>697</v>
      </c>
      <c r="M582" s="406">
        <v>861</v>
      </c>
      <c r="N582" s="406">
        <v>747</v>
      </c>
      <c r="O582" s="406">
        <v>658</v>
      </c>
      <c r="P582" s="406">
        <v>762</v>
      </c>
      <c r="Q582" s="406">
        <v>833</v>
      </c>
      <c r="R582" s="406">
        <v>781</v>
      </c>
      <c r="S582" s="406">
        <v>827</v>
      </c>
      <c r="T582" s="406">
        <v>1029</v>
      </c>
      <c r="U582" s="406">
        <v>1108</v>
      </c>
      <c r="V582" s="406">
        <v>857</v>
      </c>
      <c r="W582" s="406">
        <v>941</v>
      </c>
      <c r="X582" s="406">
        <v>703</v>
      </c>
      <c r="Y582" s="406">
        <v>805</v>
      </c>
      <c r="Z582" s="406">
        <v>930</v>
      </c>
      <c r="AA582" s="406">
        <v>778</v>
      </c>
      <c r="AB582" s="406">
        <v>781</v>
      </c>
      <c r="AC582" s="406">
        <v>916</v>
      </c>
      <c r="AD582" s="406">
        <v>1068</v>
      </c>
      <c r="AE582" s="406">
        <v>847</v>
      </c>
      <c r="AF582" s="406">
        <v>850</v>
      </c>
      <c r="AG582" s="406">
        <v>986</v>
      </c>
      <c r="AH582" s="406">
        <v>1150</v>
      </c>
      <c r="AI582" s="406">
        <v>700</v>
      </c>
      <c r="AJ582" s="406">
        <v>802</v>
      </c>
      <c r="AK582" s="406">
        <v>938</v>
      </c>
      <c r="AL582" s="406">
        <v>1094</v>
      </c>
      <c r="AM582" s="406">
        <v>682</v>
      </c>
      <c r="AN582" s="406">
        <v>768</v>
      </c>
      <c r="AO582" s="406">
        <v>867</v>
      </c>
      <c r="AP582" s="406">
        <v>778</v>
      </c>
      <c r="AQ582" s="406">
        <v>778</v>
      </c>
      <c r="AR582" s="406">
        <v>1020</v>
      </c>
      <c r="AS582" s="406">
        <v>872</v>
      </c>
      <c r="AU582" t="s">
        <v>3320</v>
      </c>
    </row>
    <row r="583" spans="4:47" ht="13.5" customHeight="1">
      <c r="D583" s="405" t="s">
        <v>2974</v>
      </c>
      <c r="E583" s="405" t="s">
        <v>5597</v>
      </c>
      <c r="F583" s="407" t="s">
        <v>3788</v>
      </c>
      <c r="G583" s="272">
        <v>13.299999999999999</v>
      </c>
      <c r="H583" s="406">
        <v>662</v>
      </c>
      <c r="I583" s="406">
        <v>666</v>
      </c>
      <c r="J583" s="406">
        <v>800</v>
      </c>
      <c r="K583" s="406">
        <v>706</v>
      </c>
      <c r="L583" s="406">
        <v>706</v>
      </c>
      <c r="M583" s="406">
        <v>865</v>
      </c>
      <c r="N583" s="406">
        <v>828</v>
      </c>
      <c r="O583" s="406">
        <v>743</v>
      </c>
      <c r="P583" s="406">
        <v>755</v>
      </c>
      <c r="Q583" s="406">
        <v>858</v>
      </c>
      <c r="R583" s="406">
        <v>835</v>
      </c>
      <c r="S583" s="406">
        <v>873</v>
      </c>
      <c r="T583" s="406">
        <v>1091</v>
      </c>
      <c r="U583" s="406">
        <v>1172</v>
      </c>
      <c r="V583" s="406">
        <v>912</v>
      </c>
      <c r="W583" s="406">
        <v>999</v>
      </c>
      <c r="X583" s="406">
        <v>734</v>
      </c>
      <c r="Y583" s="406">
        <v>844</v>
      </c>
      <c r="Z583" s="406">
        <v>974</v>
      </c>
      <c r="AA583" s="406">
        <v>813</v>
      </c>
      <c r="AB583" s="406">
        <v>820</v>
      </c>
      <c r="AC583" s="406">
        <v>965</v>
      </c>
      <c r="AD583" s="406">
        <v>1125</v>
      </c>
      <c r="AE583" s="406">
        <v>889</v>
      </c>
      <c r="AF583" s="406">
        <v>888</v>
      </c>
      <c r="AG583" s="406">
        <v>1035</v>
      </c>
      <c r="AH583" s="406">
        <v>1208</v>
      </c>
      <c r="AI583" s="406">
        <v>725</v>
      </c>
      <c r="AJ583" s="406">
        <v>841</v>
      </c>
      <c r="AK583" s="406">
        <v>987</v>
      </c>
      <c r="AL583" s="406">
        <v>1151</v>
      </c>
      <c r="AM583" s="406">
        <v>713</v>
      </c>
      <c r="AN583" s="406">
        <v>806</v>
      </c>
      <c r="AO583" s="406">
        <v>909</v>
      </c>
      <c r="AP583" s="406">
        <v>825</v>
      </c>
      <c r="AQ583" s="406">
        <v>825</v>
      </c>
      <c r="AR583" s="406">
        <v>1088</v>
      </c>
      <c r="AS583" s="406">
        <v>922</v>
      </c>
      <c r="AU583" t="s">
        <v>2974</v>
      </c>
    </row>
    <row r="584" spans="4:47" ht="13.5" customHeight="1">
      <c r="D584" s="405" t="s">
        <v>3321</v>
      </c>
      <c r="E584" s="405" t="s">
        <v>5597</v>
      </c>
      <c r="F584" s="407" t="s">
        <v>3788</v>
      </c>
      <c r="G584" s="272">
        <v>13.299999999999999</v>
      </c>
      <c r="H584" s="406">
        <v>662</v>
      </c>
      <c r="I584" s="406">
        <v>666</v>
      </c>
      <c r="J584" s="406">
        <v>800</v>
      </c>
      <c r="K584" s="406">
        <v>706</v>
      </c>
      <c r="L584" s="406">
        <v>706</v>
      </c>
      <c r="M584" s="406">
        <v>865</v>
      </c>
      <c r="N584" s="406">
        <v>828</v>
      </c>
      <c r="O584" s="406">
        <v>743</v>
      </c>
      <c r="P584" s="406">
        <v>755</v>
      </c>
      <c r="Q584" s="406">
        <v>858</v>
      </c>
      <c r="R584" s="406">
        <v>835</v>
      </c>
      <c r="S584" s="406">
        <v>873</v>
      </c>
      <c r="T584" s="406">
        <v>1091</v>
      </c>
      <c r="U584" s="406">
        <v>1172</v>
      </c>
      <c r="V584" s="406">
        <v>912</v>
      </c>
      <c r="W584" s="406">
        <v>999</v>
      </c>
      <c r="X584" s="406">
        <v>734</v>
      </c>
      <c r="Y584" s="406">
        <v>844</v>
      </c>
      <c r="Z584" s="406">
        <v>974</v>
      </c>
      <c r="AA584" s="406">
        <v>813</v>
      </c>
      <c r="AB584" s="406">
        <v>820</v>
      </c>
      <c r="AC584" s="406">
        <v>965</v>
      </c>
      <c r="AD584" s="406">
        <v>1125</v>
      </c>
      <c r="AE584" s="406">
        <v>889</v>
      </c>
      <c r="AF584" s="406">
        <v>888</v>
      </c>
      <c r="AG584" s="406">
        <v>1035</v>
      </c>
      <c r="AH584" s="406">
        <v>1208</v>
      </c>
      <c r="AI584" s="406">
        <v>725</v>
      </c>
      <c r="AJ584" s="406">
        <v>841</v>
      </c>
      <c r="AK584" s="406">
        <v>987</v>
      </c>
      <c r="AL584" s="406">
        <v>1151</v>
      </c>
      <c r="AM584" s="406">
        <v>713</v>
      </c>
      <c r="AN584" s="406">
        <v>806</v>
      </c>
      <c r="AO584" s="406">
        <v>909</v>
      </c>
      <c r="AP584" s="406">
        <v>825</v>
      </c>
      <c r="AQ584" s="406">
        <v>825</v>
      </c>
      <c r="AR584" s="406">
        <v>1088</v>
      </c>
      <c r="AS584" s="406">
        <v>922</v>
      </c>
      <c r="AU584" t="s">
        <v>3321</v>
      </c>
    </row>
    <row r="585" spans="4:47" ht="13.5" customHeight="1">
      <c r="D585" s="405" t="s">
        <v>420</v>
      </c>
      <c r="E585" s="405" t="s">
        <v>5597</v>
      </c>
      <c r="F585" s="407" t="s">
        <v>790</v>
      </c>
      <c r="G585" s="272">
        <v>14.299999999999999</v>
      </c>
      <c r="H585" s="406">
        <v>609</v>
      </c>
      <c r="I585" s="406">
        <v>627</v>
      </c>
      <c r="J585" s="406">
        <v>718</v>
      </c>
      <c r="K585" s="406">
        <v>669</v>
      </c>
      <c r="L585" s="406">
        <v>654</v>
      </c>
      <c r="M585" s="406">
        <v>847</v>
      </c>
      <c r="N585" s="406">
        <v>714</v>
      </c>
      <c r="O585" s="406">
        <v>632</v>
      </c>
      <c r="P585" s="406">
        <v>727</v>
      </c>
      <c r="Q585" s="406">
        <v>808</v>
      </c>
      <c r="R585" s="406">
        <v>789</v>
      </c>
      <c r="S585" s="406">
        <v>904</v>
      </c>
      <c r="T585" s="406">
        <v>1139</v>
      </c>
      <c r="U585" s="406">
        <v>1218</v>
      </c>
      <c r="V585" s="406">
        <v>951</v>
      </c>
      <c r="W585" s="406">
        <v>1042</v>
      </c>
      <c r="X585" s="406">
        <v>658</v>
      </c>
      <c r="Y585" s="406">
        <v>766</v>
      </c>
      <c r="Z585" s="406">
        <v>921</v>
      </c>
      <c r="AA585" s="406">
        <v>749</v>
      </c>
      <c r="AB585" s="406">
        <v>852</v>
      </c>
      <c r="AC585" s="406">
        <v>879</v>
      </c>
      <c r="AD585" s="406">
        <v>1077</v>
      </c>
      <c r="AE585" s="406">
        <v>828</v>
      </c>
      <c r="AF585" s="406">
        <v>920</v>
      </c>
      <c r="AG585" s="406">
        <v>951</v>
      </c>
      <c r="AH585" s="406">
        <v>1162</v>
      </c>
      <c r="AI585" s="406">
        <v>656</v>
      </c>
      <c r="AJ585" s="406">
        <v>818</v>
      </c>
      <c r="AK585" s="406">
        <v>967</v>
      </c>
      <c r="AL585" s="406">
        <v>1134</v>
      </c>
      <c r="AM585" s="406">
        <v>737</v>
      </c>
      <c r="AN585" s="406">
        <v>776</v>
      </c>
      <c r="AO585" s="406">
        <v>881</v>
      </c>
      <c r="AP585" s="406">
        <v>796</v>
      </c>
      <c r="AQ585" s="406">
        <v>796</v>
      </c>
      <c r="AR585" s="406">
        <v>1079</v>
      </c>
      <c r="AS585" s="406">
        <v>962</v>
      </c>
      <c r="AU585" t="s">
        <v>420</v>
      </c>
    </row>
    <row r="586" spans="4:47" ht="13.5" customHeight="1">
      <c r="D586" s="405" t="s">
        <v>3322</v>
      </c>
      <c r="E586" s="405" t="s">
        <v>5597</v>
      </c>
      <c r="F586" s="407" t="s">
        <v>790</v>
      </c>
      <c r="G586" s="272">
        <v>14.299999999999999</v>
      </c>
      <c r="H586" s="406">
        <v>609</v>
      </c>
      <c r="I586" s="406">
        <v>627</v>
      </c>
      <c r="J586" s="406">
        <v>718</v>
      </c>
      <c r="K586" s="406">
        <v>669</v>
      </c>
      <c r="L586" s="406">
        <v>654</v>
      </c>
      <c r="M586" s="406">
        <v>847</v>
      </c>
      <c r="N586" s="406">
        <v>714</v>
      </c>
      <c r="O586" s="406">
        <v>632</v>
      </c>
      <c r="P586" s="406">
        <v>727</v>
      </c>
      <c r="Q586" s="406">
        <v>808</v>
      </c>
      <c r="R586" s="406">
        <v>789</v>
      </c>
      <c r="S586" s="406">
        <v>904</v>
      </c>
      <c r="T586" s="406">
        <v>1139</v>
      </c>
      <c r="U586" s="406">
        <v>1218</v>
      </c>
      <c r="V586" s="406">
        <v>951</v>
      </c>
      <c r="W586" s="406">
        <v>1042</v>
      </c>
      <c r="X586" s="406">
        <v>658</v>
      </c>
      <c r="Y586" s="406">
        <v>766</v>
      </c>
      <c r="Z586" s="406">
        <v>921</v>
      </c>
      <c r="AA586" s="406">
        <v>749</v>
      </c>
      <c r="AB586" s="406">
        <v>852</v>
      </c>
      <c r="AC586" s="406">
        <v>879</v>
      </c>
      <c r="AD586" s="406">
        <v>1077</v>
      </c>
      <c r="AE586" s="406">
        <v>828</v>
      </c>
      <c r="AF586" s="406">
        <v>920</v>
      </c>
      <c r="AG586" s="406">
        <v>951</v>
      </c>
      <c r="AH586" s="406">
        <v>1162</v>
      </c>
      <c r="AI586" s="406">
        <v>656</v>
      </c>
      <c r="AJ586" s="406">
        <v>818</v>
      </c>
      <c r="AK586" s="406">
        <v>967</v>
      </c>
      <c r="AL586" s="406">
        <v>1134</v>
      </c>
      <c r="AM586" s="406">
        <v>737</v>
      </c>
      <c r="AN586" s="406">
        <v>776</v>
      </c>
      <c r="AO586" s="406">
        <v>881</v>
      </c>
      <c r="AP586" s="406">
        <v>796</v>
      </c>
      <c r="AQ586" s="406">
        <v>796</v>
      </c>
      <c r="AR586" s="406">
        <v>1079</v>
      </c>
      <c r="AS586" s="406">
        <v>962</v>
      </c>
      <c r="AU586" t="s">
        <v>3322</v>
      </c>
    </row>
    <row r="587" spans="4:47" ht="13.5" customHeight="1">
      <c r="D587" s="405" t="s">
        <v>431</v>
      </c>
      <c r="E587" s="404"/>
      <c r="F587" s="407" t="s">
        <v>928</v>
      </c>
      <c r="G587" s="272">
        <v>0.1</v>
      </c>
      <c r="H587" s="406">
        <v>27</v>
      </c>
      <c r="I587" s="406">
        <v>26</v>
      </c>
      <c r="J587" s="406">
        <v>30</v>
      </c>
      <c r="K587" s="406">
        <v>27</v>
      </c>
      <c r="L587" s="406">
        <v>26</v>
      </c>
      <c r="M587" s="406">
        <v>30</v>
      </c>
      <c r="N587" s="406">
        <v>28</v>
      </c>
      <c r="O587" s="406">
        <v>27</v>
      </c>
      <c r="P587" s="406">
        <v>26</v>
      </c>
      <c r="Q587" s="406">
        <v>30</v>
      </c>
      <c r="R587" s="406">
        <v>28</v>
      </c>
      <c r="S587" s="406">
        <v>27</v>
      </c>
      <c r="T587" s="406">
        <v>26</v>
      </c>
      <c r="U587" s="406">
        <v>30</v>
      </c>
      <c r="V587" s="406">
        <v>26</v>
      </c>
      <c r="W587" s="406">
        <v>30</v>
      </c>
      <c r="X587" s="406">
        <v>27</v>
      </c>
      <c r="Y587" s="406">
        <v>26</v>
      </c>
      <c r="Z587" s="406">
        <v>30</v>
      </c>
      <c r="AA587" s="406">
        <v>28</v>
      </c>
      <c r="AB587" s="406">
        <v>27</v>
      </c>
      <c r="AC587" s="406">
        <v>26</v>
      </c>
      <c r="AD587" s="406">
        <v>30</v>
      </c>
      <c r="AE587" s="406">
        <v>28</v>
      </c>
      <c r="AF587" s="406">
        <v>27</v>
      </c>
      <c r="AG587" s="406">
        <v>26</v>
      </c>
      <c r="AH587" s="406">
        <v>30</v>
      </c>
      <c r="AI587" s="406">
        <v>26</v>
      </c>
      <c r="AJ587" s="406">
        <v>27</v>
      </c>
      <c r="AK587" s="406">
        <v>26</v>
      </c>
      <c r="AL587" s="406">
        <v>30</v>
      </c>
      <c r="AM587" s="406">
        <v>27</v>
      </c>
      <c r="AN587" s="406">
        <v>26</v>
      </c>
      <c r="AO587" s="406">
        <v>30</v>
      </c>
      <c r="AP587" s="406">
        <v>30</v>
      </c>
      <c r="AQ587" s="406">
        <v>30</v>
      </c>
      <c r="AR587" s="406">
        <v>30</v>
      </c>
      <c r="AS587" s="406">
        <v>30</v>
      </c>
      <c r="AU587" t="s">
        <v>431</v>
      </c>
    </row>
    <row r="588" spans="4:47" ht="13.5" customHeight="1">
      <c r="D588" s="405" t="s">
        <v>432</v>
      </c>
      <c r="E588" s="404"/>
      <c r="F588" s="407" t="s">
        <v>598</v>
      </c>
      <c r="G588" s="272">
        <v>0.1</v>
      </c>
      <c r="H588" s="406">
        <v>32</v>
      </c>
      <c r="I588" s="406">
        <v>32</v>
      </c>
      <c r="J588" s="406">
        <v>37</v>
      </c>
      <c r="K588" s="406">
        <v>32</v>
      </c>
      <c r="L588" s="406">
        <v>32</v>
      </c>
      <c r="M588" s="406">
        <v>37</v>
      </c>
      <c r="N588" s="406">
        <v>34</v>
      </c>
      <c r="O588" s="406">
        <v>32</v>
      </c>
      <c r="P588" s="406">
        <v>32</v>
      </c>
      <c r="Q588" s="406">
        <v>37</v>
      </c>
      <c r="R588" s="406">
        <v>34</v>
      </c>
      <c r="S588" s="406">
        <v>32</v>
      </c>
      <c r="T588" s="406">
        <v>32</v>
      </c>
      <c r="U588" s="406">
        <v>37</v>
      </c>
      <c r="V588" s="406">
        <v>32</v>
      </c>
      <c r="W588" s="406">
        <v>37</v>
      </c>
      <c r="X588" s="406">
        <v>32</v>
      </c>
      <c r="Y588" s="406">
        <v>32</v>
      </c>
      <c r="Z588" s="406">
        <v>37</v>
      </c>
      <c r="AA588" s="406">
        <v>34</v>
      </c>
      <c r="AB588" s="406">
        <v>32</v>
      </c>
      <c r="AC588" s="406">
        <v>32</v>
      </c>
      <c r="AD588" s="406">
        <v>37</v>
      </c>
      <c r="AE588" s="406">
        <v>34</v>
      </c>
      <c r="AF588" s="406">
        <v>32</v>
      </c>
      <c r="AG588" s="406">
        <v>32</v>
      </c>
      <c r="AH588" s="406">
        <v>37</v>
      </c>
      <c r="AI588" s="406">
        <v>32</v>
      </c>
      <c r="AJ588" s="406">
        <v>32</v>
      </c>
      <c r="AK588" s="406">
        <v>32</v>
      </c>
      <c r="AL588" s="406">
        <v>37</v>
      </c>
      <c r="AM588" s="406">
        <v>32</v>
      </c>
      <c r="AN588" s="406">
        <v>32</v>
      </c>
      <c r="AO588" s="406">
        <v>37</v>
      </c>
      <c r="AP588" s="406">
        <v>38</v>
      </c>
      <c r="AQ588" s="406">
        <v>38</v>
      </c>
      <c r="AR588" s="406">
        <v>38</v>
      </c>
      <c r="AS588" s="406">
        <v>38</v>
      </c>
      <c r="AU588" t="s">
        <v>432</v>
      </c>
    </row>
    <row r="589" spans="4:47" ht="13.5" customHeight="1">
      <c r="D589" s="405" t="s">
        <v>433</v>
      </c>
      <c r="E589" s="404"/>
      <c r="F589" s="407" t="s">
        <v>599</v>
      </c>
      <c r="G589" s="272">
        <v>0.1</v>
      </c>
      <c r="H589" s="406">
        <v>51</v>
      </c>
      <c r="I589" s="406">
        <v>50</v>
      </c>
      <c r="J589" s="406">
        <v>57</v>
      </c>
      <c r="K589" s="406">
        <v>51</v>
      </c>
      <c r="L589" s="406">
        <v>50</v>
      </c>
      <c r="M589" s="406">
        <v>57</v>
      </c>
      <c r="N589" s="406">
        <v>55</v>
      </c>
      <c r="O589" s="406">
        <v>51</v>
      </c>
      <c r="P589" s="406">
        <v>50</v>
      </c>
      <c r="Q589" s="406">
        <v>57</v>
      </c>
      <c r="R589" s="406">
        <v>55</v>
      </c>
      <c r="S589" s="406">
        <v>51</v>
      </c>
      <c r="T589" s="406">
        <v>50</v>
      </c>
      <c r="U589" s="406">
        <v>57</v>
      </c>
      <c r="V589" s="406">
        <v>50</v>
      </c>
      <c r="W589" s="406">
        <v>57</v>
      </c>
      <c r="X589" s="406">
        <v>51</v>
      </c>
      <c r="Y589" s="406">
        <v>50</v>
      </c>
      <c r="Z589" s="406">
        <v>57</v>
      </c>
      <c r="AA589" s="406">
        <v>55</v>
      </c>
      <c r="AB589" s="406">
        <v>51</v>
      </c>
      <c r="AC589" s="406">
        <v>50</v>
      </c>
      <c r="AD589" s="406">
        <v>57</v>
      </c>
      <c r="AE589" s="406">
        <v>55</v>
      </c>
      <c r="AF589" s="406">
        <v>51</v>
      </c>
      <c r="AG589" s="406">
        <v>50</v>
      </c>
      <c r="AH589" s="406">
        <v>57</v>
      </c>
      <c r="AI589" s="406">
        <v>50</v>
      </c>
      <c r="AJ589" s="406">
        <v>51</v>
      </c>
      <c r="AK589" s="406">
        <v>50</v>
      </c>
      <c r="AL589" s="406">
        <v>57</v>
      </c>
      <c r="AM589" s="406">
        <v>51</v>
      </c>
      <c r="AN589" s="406">
        <v>50</v>
      </c>
      <c r="AO589" s="406">
        <v>57</v>
      </c>
      <c r="AP589" s="406">
        <v>62</v>
      </c>
      <c r="AQ589" s="406">
        <v>62</v>
      </c>
      <c r="AR589" s="406">
        <v>62</v>
      </c>
      <c r="AS589" s="406">
        <v>62</v>
      </c>
      <c r="AU589" t="s">
        <v>433</v>
      </c>
    </row>
    <row r="590" spans="4:47" ht="13.5" customHeight="1">
      <c r="D590" s="405" t="s">
        <v>435</v>
      </c>
      <c r="E590" s="404"/>
      <c r="F590" s="407" t="s">
        <v>930</v>
      </c>
      <c r="G590" s="272">
        <v>0.1</v>
      </c>
      <c r="H590" s="406">
        <v>31</v>
      </c>
      <c r="I590" s="406">
        <v>32</v>
      </c>
      <c r="J590" s="406">
        <v>36</v>
      </c>
      <c r="K590" s="406">
        <v>31</v>
      </c>
      <c r="L590" s="406">
        <v>32</v>
      </c>
      <c r="M590" s="406">
        <v>36</v>
      </c>
      <c r="N590" s="406">
        <v>33</v>
      </c>
      <c r="O590" s="406">
        <v>31</v>
      </c>
      <c r="P590" s="406">
        <v>32</v>
      </c>
      <c r="Q590" s="406">
        <v>36</v>
      </c>
      <c r="R590" s="406">
        <v>33</v>
      </c>
      <c r="S590" s="406">
        <v>31</v>
      </c>
      <c r="T590" s="406">
        <v>32</v>
      </c>
      <c r="U590" s="406">
        <v>36</v>
      </c>
      <c r="V590" s="406">
        <v>32</v>
      </c>
      <c r="W590" s="406">
        <v>36</v>
      </c>
      <c r="X590" s="406">
        <v>31</v>
      </c>
      <c r="Y590" s="406">
        <v>32</v>
      </c>
      <c r="Z590" s="406">
        <v>36</v>
      </c>
      <c r="AA590" s="406">
        <v>33</v>
      </c>
      <c r="AB590" s="406">
        <v>31</v>
      </c>
      <c r="AC590" s="406">
        <v>32</v>
      </c>
      <c r="AD590" s="406">
        <v>36</v>
      </c>
      <c r="AE590" s="406">
        <v>33</v>
      </c>
      <c r="AF590" s="406">
        <v>31</v>
      </c>
      <c r="AG590" s="406">
        <v>32</v>
      </c>
      <c r="AH590" s="406">
        <v>36</v>
      </c>
      <c r="AI590" s="406">
        <v>32</v>
      </c>
      <c r="AJ590" s="406">
        <v>31</v>
      </c>
      <c r="AK590" s="406">
        <v>32</v>
      </c>
      <c r="AL590" s="406">
        <v>36</v>
      </c>
      <c r="AM590" s="406">
        <v>31</v>
      </c>
      <c r="AN590" s="406">
        <v>32</v>
      </c>
      <c r="AO590" s="406">
        <v>36</v>
      </c>
      <c r="AP590" s="406">
        <v>39</v>
      </c>
      <c r="AQ590" s="406">
        <v>39</v>
      </c>
      <c r="AR590" s="406">
        <v>39</v>
      </c>
      <c r="AS590" s="406">
        <v>39</v>
      </c>
      <c r="AU590" t="s">
        <v>435</v>
      </c>
    </row>
    <row r="591" spans="4:47" ht="13.5" customHeight="1">
      <c r="D591" s="405" t="s">
        <v>436</v>
      </c>
      <c r="E591" s="404"/>
      <c r="F591" s="407" t="s">
        <v>931</v>
      </c>
      <c r="G591" s="272">
        <v>2.9</v>
      </c>
      <c r="H591" s="406">
        <v>397</v>
      </c>
      <c r="I591" s="406">
        <v>393</v>
      </c>
      <c r="J591" s="406">
        <v>451</v>
      </c>
      <c r="K591" s="406">
        <v>397</v>
      </c>
      <c r="L591" s="406">
        <v>393</v>
      </c>
      <c r="M591" s="406">
        <v>451</v>
      </c>
      <c r="N591" s="406">
        <v>418</v>
      </c>
      <c r="O591" s="406">
        <v>397</v>
      </c>
      <c r="P591" s="406">
        <v>393</v>
      </c>
      <c r="Q591" s="406">
        <v>451</v>
      </c>
      <c r="R591" s="406">
        <v>418</v>
      </c>
      <c r="S591" s="406">
        <v>397</v>
      </c>
      <c r="T591" s="406">
        <v>393</v>
      </c>
      <c r="U591" s="406">
        <v>451</v>
      </c>
      <c r="V591" s="406">
        <v>393</v>
      </c>
      <c r="W591" s="406">
        <v>451</v>
      </c>
      <c r="X591" s="406">
        <v>397</v>
      </c>
      <c r="Y591" s="406">
        <v>393</v>
      </c>
      <c r="Z591" s="406">
        <v>451</v>
      </c>
      <c r="AA591" s="406">
        <v>418</v>
      </c>
      <c r="AB591" s="406">
        <v>397</v>
      </c>
      <c r="AC591" s="406">
        <v>393</v>
      </c>
      <c r="AD591" s="406">
        <v>451</v>
      </c>
      <c r="AE591" s="406">
        <v>418</v>
      </c>
      <c r="AF591" s="406">
        <v>397</v>
      </c>
      <c r="AG591" s="406">
        <v>393</v>
      </c>
      <c r="AH591" s="406">
        <v>451</v>
      </c>
      <c r="AI591" s="406">
        <v>393</v>
      </c>
      <c r="AJ591" s="406">
        <v>397</v>
      </c>
      <c r="AK591" s="406">
        <v>393</v>
      </c>
      <c r="AL591" s="406">
        <v>451</v>
      </c>
      <c r="AM591" s="406">
        <v>397</v>
      </c>
      <c r="AN591" s="406">
        <v>393</v>
      </c>
      <c r="AO591" s="406">
        <v>451</v>
      </c>
      <c r="AP591" s="406">
        <v>476</v>
      </c>
      <c r="AQ591" s="406">
        <v>476</v>
      </c>
      <c r="AR591" s="406">
        <v>476</v>
      </c>
      <c r="AS591" s="406">
        <v>476</v>
      </c>
      <c r="AU591" t="s">
        <v>436</v>
      </c>
    </row>
    <row r="592" spans="4:47" ht="13.5" customHeight="1">
      <c r="D592" s="405" t="s">
        <v>1985</v>
      </c>
      <c r="E592" s="404"/>
      <c r="F592" s="407" t="s">
        <v>1991</v>
      </c>
      <c r="G592" s="272">
        <v>3.2</v>
      </c>
      <c r="H592" s="406">
        <v>519</v>
      </c>
      <c r="I592" s="406">
        <v>518</v>
      </c>
      <c r="J592" s="406">
        <v>613</v>
      </c>
      <c r="K592" s="406">
        <v>519</v>
      </c>
      <c r="L592" s="406">
        <v>518</v>
      </c>
      <c r="M592" s="406">
        <v>613</v>
      </c>
      <c r="N592" s="406">
        <v>546</v>
      </c>
      <c r="O592" s="406">
        <v>519</v>
      </c>
      <c r="P592" s="406">
        <v>518</v>
      </c>
      <c r="Q592" s="406">
        <v>613</v>
      </c>
      <c r="R592" s="406">
        <v>546</v>
      </c>
      <c r="S592" s="406">
        <v>519</v>
      </c>
      <c r="T592" s="406">
        <v>518</v>
      </c>
      <c r="U592" s="406">
        <v>613</v>
      </c>
      <c r="V592" s="406">
        <v>518</v>
      </c>
      <c r="W592" s="406">
        <v>613</v>
      </c>
      <c r="X592" s="406">
        <v>519</v>
      </c>
      <c r="Y592" s="406">
        <v>518</v>
      </c>
      <c r="Z592" s="406">
        <v>613</v>
      </c>
      <c r="AA592" s="406">
        <v>546</v>
      </c>
      <c r="AB592" s="406">
        <v>519</v>
      </c>
      <c r="AC592" s="406">
        <v>518</v>
      </c>
      <c r="AD592" s="406">
        <v>613</v>
      </c>
      <c r="AE592" s="406">
        <v>546</v>
      </c>
      <c r="AF592" s="406">
        <v>519</v>
      </c>
      <c r="AG592" s="406">
        <v>518</v>
      </c>
      <c r="AH592" s="406">
        <v>613</v>
      </c>
      <c r="AI592" s="406">
        <v>518</v>
      </c>
      <c r="AJ592" s="406">
        <v>519</v>
      </c>
      <c r="AK592" s="406">
        <v>518</v>
      </c>
      <c r="AL592" s="406">
        <v>613</v>
      </c>
      <c r="AM592" s="406">
        <v>519</v>
      </c>
      <c r="AN592" s="406">
        <v>518</v>
      </c>
      <c r="AO592" s="406">
        <v>613</v>
      </c>
      <c r="AP592" s="406">
        <v>601</v>
      </c>
      <c r="AQ592" s="406">
        <v>601</v>
      </c>
      <c r="AR592" s="406">
        <v>601</v>
      </c>
      <c r="AS592" s="406">
        <v>601</v>
      </c>
      <c r="AU592" t="s">
        <v>1985</v>
      </c>
    </row>
    <row r="593" spans="4:47" ht="13.5" customHeight="1">
      <c r="D593" s="405" t="s">
        <v>1987</v>
      </c>
      <c r="E593" s="404"/>
      <c r="F593" s="407" t="s">
        <v>1992</v>
      </c>
      <c r="G593" s="272">
        <v>3.2</v>
      </c>
      <c r="H593" s="406">
        <v>618</v>
      </c>
      <c r="I593" s="406">
        <v>609</v>
      </c>
      <c r="J593" s="406">
        <v>734</v>
      </c>
      <c r="K593" s="406">
        <v>618</v>
      </c>
      <c r="L593" s="406">
        <v>609</v>
      </c>
      <c r="M593" s="406">
        <v>734</v>
      </c>
      <c r="N593" s="409" t="s">
        <v>2207</v>
      </c>
      <c r="O593" s="406">
        <v>618</v>
      </c>
      <c r="P593" s="406">
        <v>609</v>
      </c>
      <c r="Q593" s="406">
        <v>734</v>
      </c>
      <c r="R593" s="409" t="s">
        <v>2207</v>
      </c>
      <c r="S593" s="406">
        <v>618</v>
      </c>
      <c r="T593" s="406">
        <v>609</v>
      </c>
      <c r="U593" s="406">
        <v>734</v>
      </c>
      <c r="V593" s="406">
        <v>609</v>
      </c>
      <c r="W593" s="406">
        <v>734</v>
      </c>
      <c r="X593" s="406">
        <v>618</v>
      </c>
      <c r="Y593" s="406">
        <v>609</v>
      </c>
      <c r="Z593" s="406">
        <v>734</v>
      </c>
      <c r="AA593" s="409" t="s">
        <v>2207</v>
      </c>
      <c r="AB593" s="406">
        <v>618</v>
      </c>
      <c r="AC593" s="406">
        <v>609</v>
      </c>
      <c r="AD593" s="406">
        <v>734</v>
      </c>
      <c r="AE593" s="409" t="s">
        <v>2207</v>
      </c>
      <c r="AF593" s="406">
        <v>618</v>
      </c>
      <c r="AG593" s="406">
        <v>609</v>
      </c>
      <c r="AH593" s="406">
        <v>734</v>
      </c>
      <c r="AI593" s="406">
        <v>609</v>
      </c>
      <c r="AJ593" s="406">
        <v>618</v>
      </c>
      <c r="AK593" s="406">
        <v>609</v>
      </c>
      <c r="AL593" s="406">
        <v>734</v>
      </c>
      <c r="AM593" s="406">
        <v>618</v>
      </c>
      <c r="AN593" s="406">
        <v>609</v>
      </c>
      <c r="AO593" s="406">
        <v>734</v>
      </c>
      <c r="AP593" s="406">
        <v>670</v>
      </c>
      <c r="AQ593" s="406">
        <v>670</v>
      </c>
      <c r="AR593" s="406">
        <v>670</v>
      </c>
      <c r="AS593" s="406">
        <v>670</v>
      </c>
      <c r="AU593" t="s">
        <v>1987</v>
      </c>
    </row>
    <row r="594" spans="4:47" ht="13.5" customHeight="1">
      <c r="D594" s="405" t="s">
        <v>1988</v>
      </c>
      <c r="E594" s="404"/>
      <c r="F594" s="407" t="s">
        <v>1993</v>
      </c>
      <c r="G594" s="272">
        <v>3.2</v>
      </c>
      <c r="H594" s="406">
        <v>538</v>
      </c>
      <c r="I594" s="406">
        <v>551</v>
      </c>
      <c r="J594" s="406">
        <v>654</v>
      </c>
      <c r="K594" s="406">
        <v>538</v>
      </c>
      <c r="L594" s="406">
        <v>551</v>
      </c>
      <c r="M594" s="406">
        <v>654</v>
      </c>
      <c r="N594" s="406">
        <v>590</v>
      </c>
      <c r="O594" s="406">
        <v>538</v>
      </c>
      <c r="P594" s="406">
        <v>551</v>
      </c>
      <c r="Q594" s="406">
        <v>654</v>
      </c>
      <c r="R594" s="406">
        <v>590</v>
      </c>
      <c r="S594" s="406">
        <v>538</v>
      </c>
      <c r="T594" s="406">
        <v>551</v>
      </c>
      <c r="U594" s="406">
        <v>654</v>
      </c>
      <c r="V594" s="406">
        <v>551</v>
      </c>
      <c r="W594" s="406">
        <v>654</v>
      </c>
      <c r="X594" s="406">
        <v>538</v>
      </c>
      <c r="Y594" s="406">
        <v>551</v>
      </c>
      <c r="Z594" s="406">
        <v>654</v>
      </c>
      <c r="AA594" s="406">
        <v>590</v>
      </c>
      <c r="AB594" s="406">
        <v>538</v>
      </c>
      <c r="AC594" s="406">
        <v>551</v>
      </c>
      <c r="AD594" s="406">
        <v>654</v>
      </c>
      <c r="AE594" s="406">
        <v>590</v>
      </c>
      <c r="AF594" s="406">
        <v>538</v>
      </c>
      <c r="AG594" s="406">
        <v>551</v>
      </c>
      <c r="AH594" s="406">
        <v>654</v>
      </c>
      <c r="AI594" s="406">
        <v>551</v>
      </c>
      <c r="AJ594" s="406">
        <v>538</v>
      </c>
      <c r="AK594" s="406">
        <v>551</v>
      </c>
      <c r="AL594" s="406">
        <v>654</v>
      </c>
      <c r="AM594" s="406">
        <v>538</v>
      </c>
      <c r="AN594" s="406">
        <v>551</v>
      </c>
      <c r="AO594" s="406">
        <v>654</v>
      </c>
      <c r="AP594" s="406">
        <v>594</v>
      </c>
      <c r="AQ594" s="406">
        <v>594</v>
      </c>
      <c r="AR594" s="406">
        <v>594</v>
      </c>
      <c r="AS594" s="406">
        <v>594</v>
      </c>
      <c r="AU594" t="s">
        <v>1988</v>
      </c>
    </row>
    <row r="595" spans="4:47" ht="13.5" customHeight="1">
      <c r="D595" s="405" t="s">
        <v>35</v>
      </c>
      <c r="E595" s="405" t="s">
        <v>5597</v>
      </c>
      <c r="F595" s="407" t="s">
        <v>795</v>
      </c>
      <c r="G595" s="272">
        <v>9</v>
      </c>
      <c r="H595" s="406">
        <v>686</v>
      </c>
      <c r="I595" s="406">
        <v>684</v>
      </c>
      <c r="J595" s="406">
        <v>783</v>
      </c>
      <c r="K595" s="406">
        <v>706</v>
      </c>
      <c r="L595" s="406">
        <v>695</v>
      </c>
      <c r="M595" s="406">
        <v>822</v>
      </c>
      <c r="N595" s="406">
        <v>751</v>
      </c>
      <c r="O595" s="406">
        <v>683</v>
      </c>
      <c r="P595" s="406">
        <v>714</v>
      </c>
      <c r="Q595" s="406">
        <v>805</v>
      </c>
      <c r="R595" s="406">
        <v>759</v>
      </c>
      <c r="S595" s="406">
        <v>951</v>
      </c>
      <c r="T595" s="406">
        <v>1046</v>
      </c>
      <c r="U595" s="406">
        <v>1152</v>
      </c>
      <c r="V595" s="406">
        <v>910</v>
      </c>
      <c r="W595" s="406">
        <v>1021</v>
      </c>
      <c r="X595" s="406">
        <v>735</v>
      </c>
      <c r="Y595" s="406">
        <v>788</v>
      </c>
      <c r="Z595" s="406">
        <v>932</v>
      </c>
      <c r="AA595" s="406">
        <v>824</v>
      </c>
      <c r="AB595" s="406">
        <v>762</v>
      </c>
      <c r="AC595" s="406">
        <v>829</v>
      </c>
      <c r="AD595" s="406">
        <v>990</v>
      </c>
      <c r="AE595" s="406">
        <v>852</v>
      </c>
      <c r="AF595" s="406">
        <v>829</v>
      </c>
      <c r="AG595" s="406">
        <v>898</v>
      </c>
      <c r="AH595" s="406">
        <v>1070</v>
      </c>
      <c r="AI595" s="406">
        <v>746</v>
      </c>
      <c r="AJ595" s="406">
        <v>786</v>
      </c>
      <c r="AK595" s="406">
        <v>848</v>
      </c>
      <c r="AL595" s="406">
        <v>1002</v>
      </c>
      <c r="AM595" s="406">
        <v>713</v>
      </c>
      <c r="AN595" s="406">
        <v>752</v>
      </c>
      <c r="AO595" s="406">
        <v>860</v>
      </c>
      <c r="AP595" s="406">
        <v>797</v>
      </c>
      <c r="AQ595" s="406">
        <v>797</v>
      </c>
      <c r="AR595" s="406">
        <v>914</v>
      </c>
      <c r="AS595" s="406">
        <v>869</v>
      </c>
      <c r="AU595" t="s">
        <v>35</v>
      </c>
    </row>
    <row r="596" spans="4:47" ht="13.5" customHeight="1">
      <c r="D596" s="405" t="s">
        <v>3330</v>
      </c>
      <c r="E596" s="405" t="s">
        <v>5597</v>
      </c>
      <c r="F596" s="407" t="s">
        <v>795</v>
      </c>
      <c r="G596" s="272">
        <v>9</v>
      </c>
      <c r="H596" s="406">
        <v>686</v>
      </c>
      <c r="I596" s="406">
        <v>684</v>
      </c>
      <c r="J596" s="406">
        <v>783</v>
      </c>
      <c r="K596" s="406">
        <v>706</v>
      </c>
      <c r="L596" s="406">
        <v>695</v>
      </c>
      <c r="M596" s="406">
        <v>822</v>
      </c>
      <c r="N596" s="406">
        <v>751</v>
      </c>
      <c r="O596" s="406">
        <v>683</v>
      </c>
      <c r="P596" s="406">
        <v>714</v>
      </c>
      <c r="Q596" s="406">
        <v>805</v>
      </c>
      <c r="R596" s="406">
        <v>759</v>
      </c>
      <c r="S596" s="406">
        <v>951</v>
      </c>
      <c r="T596" s="406">
        <v>1046</v>
      </c>
      <c r="U596" s="406">
        <v>1152</v>
      </c>
      <c r="V596" s="406">
        <v>910</v>
      </c>
      <c r="W596" s="406">
        <v>1021</v>
      </c>
      <c r="X596" s="406">
        <v>735</v>
      </c>
      <c r="Y596" s="406">
        <v>788</v>
      </c>
      <c r="Z596" s="406">
        <v>932</v>
      </c>
      <c r="AA596" s="406">
        <v>824</v>
      </c>
      <c r="AB596" s="406">
        <v>762</v>
      </c>
      <c r="AC596" s="406">
        <v>829</v>
      </c>
      <c r="AD596" s="406">
        <v>990</v>
      </c>
      <c r="AE596" s="406">
        <v>852</v>
      </c>
      <c r="AF596" s="406">
        <v>829</v>
      </c>
      <c r="AG596" s="406">
        <v>898</v>
      </c>
      <c r="AH596" s="406">
        <v>1070</v>
      </c>
      <c r="AI596" s="406">
        <v>746</v>
      </c>
      <c r="AJ596" s="406">
        <v>786</v>
      </c>
      <c r="AK596" s="406">
        <v>848</v>
      </c>
      <c r="AL596" s="406">
        <v>1002</v>
      </c>
      <c r="AM596" s="406">
        <v>713</v>
      </c>
      <c r="AN596" s="406">
        <v>752</v>
      </c>
      <c r="AO596" s="406">
        <v>860</v>
      </c>
      <c r="AP596" s="406">
        <v>797</v>
      </c>
      <c r="AQ596" s="406">
        <v>797</v>
      </c>
      <c r="AR596" s="406">
        <v>914</v>
      </c>
      <c r="AS596" s="406">
        <v>869</v>
      </c>
      <c r="AU596" t="s">
        <v>3330</v>
      </c>
    </row>
    <row r="597" spans="4:47" ht="13.5" customHeight="1">
      <c r="D597" s="405" t="s">
        <v>36</v>
      </c>
      <c r="E597" s="405" t="s">
        <v>5597</v>
      </c>
      <c r="F597" s="407" t="s">
        <v>796</v>
      </c>
      <c r="G597" s="272">
        <v>10.5</v>
      </c>
      <c r="H597" s="406">
        <v>712</v>
      </c>
      <c r="I597" s="406">
        <v>712</v>
      </c>
      <c r="J597" s="406">
        <v>814</v>
      </c>
      <c r="K597" s="406">
        <v>733</v>
      </c>
      <c r="L597" s="406">
        <v>722</v>
      </c>
      <c r="M597" s="406">
        <v>860</v>
      </c>
      <c r="N597" s="406">
        <v>783</v>
      </c>
      <c r="O597" s="406">
        <v>711</v>
      </c>
      <c r="P597" s="406">
        <v>750</v>
      </c>
      <c r="Q597" s="406">
        <v>842</v>
      </c>
      <c r="R597" s="406">
        <v>796</v>
      </c>
      <c r="S597" s="406">
        <v>983</v>
      </c>
      <c r="T597" s="406">
        <v>1087</v>
      </c>
      <c r="U597" s="406">
        <v>1196</v>
      </c>
      <c r="V597" s="406">
        <v>945</v>
      </c>
      <c r="W597" s="406">
        <v>1059</v>
      </c>
      <c r="X597" s="406">
        <v>760</v>
      </c>
      <c r="Y597" s="406">
        <v>819</v>
      </c>
      <c r="Z597" s="406">
        <v>970</v>
      </c>
      <c r="AA597" s="406">
        <v>852</v>
      </c>
      <c r="AB597" s="406">
        <v>791</v>
      </c>
      <c r="AC597" s="406">
        <v>868</v>
      </c>
      <c r="AD597" s="406">
        <v>1038</v>
      </c>
      <c r="AE597" s="406">
        <v>886</v>
      </c>
      <c r="AF597" s="406">
        <v>858</v>
      </c>
      <c r="AG597" s="406">
        <v>937</v>
      </c>
      <c r="AH597" s="406">
        <v>1119</v>
      </c>
      <c r="AI597" s="406">
        <v>769</v>
      </c>
      <c r="AJ597" s="406">
        <v>819</v>
      </c>
      <c r="AK597" s="406">
        <v>890</v>
      </c>
      <c r="AL597" s="406">
        <v>1051</v>
      </c>
      <c r="AM597" s="406">
        <v>740</v>
      </c>
      <c r="AN597" s="406">
        <v>786</v>
      </c>
      <c r="AO597" s="406">
        <v>899</v>
      </c>
      <c r="AP597" s="406">
        <v>832</v>
      </c>
      <c r="AQ597" s="406">
        <v>832</v>
      </c>
      <c r="AR597" s="406">
        <v>964</v>
      </c>
      <c r="AS597" s="406">
        <v>902</v>
      </c>
      <c r="AU597" t="s">
        <v>36</v>
      </c>
    </row>
    <row r="598" spans="4:47" ht="13.5" customHeight="1">
      <c r="D598" s="405" t="s">
        <v>3331</v>
      </c>
      <c r="E598" s="405" t="s">
        <v>5597</v>
      </c>
      <c r="F598" s="407" t="s">
        <v>796</v>
      </c>
      <c r="G598" s="272">
        <v>10.5</v>
      </c>
      <c r="H598" s="406">
        <v>712</v>
      </c>
      <c r="I598" s="406">
        <v>712</v>
      </c>
      <c r="J598" s="406">
        <v>814</v>
      </c>
      <c r="K598" s="406">
        <v>733</v>
      </c>
      <c r="L598" s="406">
        <v>722</v>
      </c>
      <c r="M598" s="406">
        <v>860</v>
      </c>
      <c r="N598" s="406">
        <v>783</v>
      </c>
      <c r="O598" s="406">
        <v>711</v>
      </c>
      <c r="P598" s="406">
        <v>750</v>
      </c>
      <c r="Q598" s="406">
        <v>842</v>
      </c>
      <c r="R598" s="406">
        <v>796</v>
      </c>
      <c r="S598" s="406">
        <v>983</v>
      </c>
      <c r="T598" s="406">
        <v>1087</v>
      </c>
      <c r="U598" s="406">
        <v>1196</v>
      </c>
      <c r="V598" s="406">
        <v>945</v>
      </c>
      <c r="W598" s="406">
        <v>1059</v>
      </c>
      <c r="X598" s="406">
        <v>760</v>
      </c>
      <c r="Y598" s="406">
        <v>819</v>
      </c>
      <c r="Z598" s="406">
        <v>970</v>
      </c>
      <c r="AA598" s="406">
        <v>852</v>
      </c>
      <c r="AB598" s="406">
        <v>791</v>
      </c>
      <c r="AC598" s="406">
        <v>868</v>
      </c>
      <c r="AD598" s="406">
        <v>1038</v>
      </c>
      <c r="AE598" s="406">
        <v>886</v>
      </c>
      <c r="AF598" s="406">
        <v>858</v>
      </c>
      <c r="AG598" s="406">
        <v>937</v>
      </c>
      <c r="AH598" s="406">
        <v>1119</v>
      </c>
      <c r="AI598" s="406">
        <v>769</v>
      </c>
      <c r="AJ598" s="406">
        <v>819</v>
      </c>
      <c r="AK598" s="406">
        <v>890</v>
      </c>
      <c r="AL598" s="406">
        <v>1051</v>
      </c>
      <c r="AM598" s="406">
        <v>740</v>
      </c>
      <c r="AN598" s="406">
        <v>786</v>
      </c>
      <c r="AO598" s="406">
        <v>899</v>
      </c>
      <c r="AP598" s="406">
        <v>832</v>
      </c>
      <c r="AQ598" s="406">
        <v>832</v>
      </c>
      <c r="AR598" s="406">
        <v>964</v>
      </c>
      <c r="AS598" s="406">
        <v>902</v>
      </c>
      <c r="AU598" t="s">
        <v>3331</v>
      </c>
    </row>
    <row r="599" spans="4:47" ht="13.5" customHeight="1">
      <c r="D599" s="405" t="s">
        <v>37</v>
      </c>
      <c r="E599" s="405" t="s">
        <v>5597</v>
      </c>
      <c r="F599" s="407" t="s">
        <v>797</v>
      </c>
      <c r="G599" s="272">
        <v>9</v>
      </c>
      <c r="H599" s="406">
        <v>631</v>
      </c>
      <c r="I599" s="406">
        <v>626</v>
      </c>
      <c r="J599" s="406">
        <v>720</v>
      </c>
      <c r="K599" s="406">
        <v>655</v>
      </c>
      <c r="L599" s="406">
        <v>637</v>
      </c>
      <c r="M599" s="406">
        <v>768</v>
      </c>
      <c r="N599" s="406">
        <v>683</v>
      </c>
      <c r="O599" s="406">
        <v>632</v>
      </c>
      <c r="P599" s="406">
        <v>664</v>
      </c>
      <c r="Q599" s="406">
        <v>754</v>
      </c>
      <c r="R599" s="406">
        <v>713</v>
      </c>
      <c r="S599" s="406">
        <v>839</v>
      </c>
      <c r="T599" s="406">
        <v>925</v>
      </c>
      <c r="U599" s="406">
        <v>1074</v>
      </c>
      <c r="V599" s="406">
        <v>868</v>
      </c>
      <c r="W599" s="406">
        <v>975</v>
      </c>
      <c r="X599" s="406">
        <v>646</v>
      </c>
      <c r="Y599" s="406">
        <v>695</v>
      </c>
      <c r="Z599" s="406">
        <v>826</v>
      </c>
      <c r="AA599" s="406">
        <v>724</v>
      </c>
      <c r="AB599" s="406">
        <v>672</v>
      </c>
      <c r="AC599" s="406">
        <v>738</v>
      </c>
      <c r="AD599" s="406">
        <v>884</v>
      </c>
      <c r="AE599" s="406">
        <v>753</v>
      </c>
      <c r="AF599" s="406">
        <v>708</v>
      </c>
      <c r="AG599" s="406">
        <v>774</v>
      </c>
      <c r="AH599" s="406">
        <v>927</v>
      </c>
      <c r="AI599" s="406">
        <v>654</v>
      </c>
      <c r="AJ599" s="406">
        <v>709</v>
      </c>
      <c r="AK599" s="406">
        <v>774</v>
      </c>
      <c r="AL599" s="406">
        <v>910</v>
      </c>
      <c r="AM599" s="406">
        <v>653</v>
      </c>
      <c r="AN599" s="406">
        <v>690</v>
      </c>
      <c r="AO599" s="406">
        <v>788</v>
      </c>
      <c r="AP599" s="406">
        <v>753</v>
      </c>
      <c r="AQ599" s="406">
        <v>753</v>
      </c>
      <c r="AR599" s="406">
        <v>862</v>
      </c>
      <c r="AS599" s="406">
        <v>822</v>
      </c>
      <c r="AU599" t="s">
        <v>37</v>
      </c>
    </row>
    <row r="600" spans="4:47" ht="13.5" customHeight="1">
      <c r="D600" s="405" t="s">
        <v>3332</v>
      </c>
      <c r="E600" s="405" t="s">
        <v>5597</v>
      </c>
      <c r="F600" s="407" t="s">
        <v>797</v>
      </c>
      <c r="G600" s="272">
        <v>9</v>
      </c>
      <c r="H600" s="406">
        <v>631</v>
      </c>
      <c r="I600" s="406">
        <v>626</v>
      </c>
      <c r="J600" s="406">
        <v>720</v>
      </c>
      <c r="K600" s="406">
        <v>655</v>
      </c>
      <c r="L600" s="406">
        <v>637</v>
      </c>
      <c r="M600" s="406">
        <v>768</v>
      </c>
      <c r="N600" s="406">
        <v>683</v>
      </c>
      <c r="O600" s="406">
        <v>632</v>
      </c>
      <c r="P600" s="406">
        <v>664</v>
      </c>
      <c r="Q600" s="406">
        <v>754</v>
      </c>
      <c r="R600" s="406">
        <v>713</v>
      </c>
      <c r="S600" s="406">
        <v>839</v>
      </c>
      <c r="T600" s="406">
        <v>925</v>
      </c>
      <c r="U600" s="406">
        <v>1074</v>
      </c>
      <c r="V600" s="406">
        <v>868</v>
      </c>
      <c r="W600" s="406">
        <v>975</v>
      </c>
      <c r="X600" s="406">
        <v>646</v>
      </c>
      <c r="Y600" s="406">
        <v>695</v>
      </c>
      <c r="Z600" s="406">
        <v>826</v>
      </c>
      <c r="AA600" s="406">
        <v>724</v>
      </c>
      <c r="AB600" s="406">
        <v>672</v>
      </c>
      <c r="AC600" s="406">
        <v>738</v>
      </c>
      <c r="AD600" s="406">
        <v>884</v>
      </c>
      <c r="AE600" s="406">
        <v>753</v>
      </c>
      <c r="AF600" s="406">
        <v>708</v>
      </c>
      <c r="AG600" s="406">
        <v>774</v>
      </c>
      <c r="AH600" s="406">
        <v>927</v>
      </c>
      <c r="AI600" s="406">
        <v>654</v>
      </c>
      <c r="AJ600" s="406">
        <v>709</v>
      </c>
      <c r="AK600" s="406">
        <v>774</v>
      </c>
      <c r="AL600" s="406">
        <v>910</v>
      </c>
      <c r="AM600" s="406">
        <v>653</v>
      </c>
      <c r="AN600" s="406">
        <v>690</v>
      </c>
      <c r="AO600" s="406">
        <v>788</v>
      </c>
      <c r="AP600" s="406">
        <v>753</v>
      </c>
      <c r="AQ600" s="406">
        <v>753</v>
      </c>
      <c r="AR600" s="406">
        <v>862</v>
      </c>
      <c r="AS600" s="406">
        <v>822</v>
      </c>
      <c r="AU600" t="s">
        <v>3332</v>
      </c>
    </row>
    <row r="601" spans="4:47" ht="13.5" customHeight="1">
      <c r="D601" s="405" t="s">
        <v>1706</v>
      </c>
      <c r="E601" s="404"/>
      <c r="F601" s="407" t="s">
        <v>1709</v>
      </c>
      <c r="G601" s="272">
        <v>13</v>
      </c>
      <c r="H601" s="406">
        <v>284</v>
      </c>
      <c r="I601" s="406">
        <v>285</v>
      </c>
      <c r="J601" s="406">
        <v>323</v>
      </c>
      <c r="K601" s="406">
        <v>284</v>
      </c>
      <c r="L601" s="406">
        <v>285</v>
      </c>
      <c r="M601" s="406">
        <v>323</v>
      </c>
      <c r="N601" s="406">
        <v>299</v>
      </c>
      <c r="O601" s="406">
        <v>284</v>
      </c>
      <c r="P601" s="406">
        <v>285</v>
      </c>
      <c r="Q601" s="406">
        <v>323</v>
      </c>
      <c r="R601" s="406">
        <v>299</v>
      </c>
      <c r="S601" s="406">
        <v>284</v>
      </c>
      <c r="T601" s="406">
        <v>285</v>
      </c>
      <c r="U601" s="406">
        <v>323</v>
      </c>
      <c r="V601" s="406">
        <v>285</v>
      </c>
      <c r="W601" s="406">
        <v>323</v>
      </c>
      <c r="X601" s="406">
        <v>284</v>
      </c>
      <c r="Y601" s="406">
        <v>285</v>
      </c>
      <c r="Z601" s="406">
        <v>323</v>
      </c>
      <c r="AA601" s="406">
        <v>299</v>
      </c>
      <c r="AB601" s="406">
        <v>284</v>
      </c>
      <c r="AC601" s="406">
        <v>285</v>
      </c>
      <c r="AD601" s="406">
        <v>323</v>
      </c>
      <c r="AE601" s="406">
        <v>299</v>
      </c>
      <c r="AF601" s="406">
        <v>284</v>
      </c>
      <c r="AG601" s="406">
        <v>285</v>
      </c>
      <c r="AH601" s="406">
        <v>323</v>
      </c>
      <c r="AI601" s="406">
        <v>285</v>
      </c>
      <c r="AJ601" s="406">
        <v>284</v>
      </c>
      <c r="AK601" s="406">
        <v>285</v>
      </c>
      <c r="AL601" s="406">
        <v>323</v>
      </c>
      <c r="AM601" s="406">
        <v>284</v>
      </c>
      <c r="AN601" s="406">
        <v>285</v>
      </c>
      <c r="AO601" s="406">
        <v>323</v>
      </c>
      <c r="AP601" s="406">
        <v>314</v>
      </c>
      <c r="AQ601" s="406">
        <v>314</v>
      </c>
      <c r="AR601" s="406">
        <v>314</v>
      </c>
      <c r="AS601" s="406">
        <v>314</v>
      </c>
      <c r="AU601" t="s">
        <v>1706</v>
      </c>
    </row>
    <row r="602" spans="4:47" ht="13.5" customHeight="1">
      <c r="D602" s="405" t="s">
        <v>1707</v>
      </c>
      <c r="E602" s="404"/>
      <c r="F602" s="407" t="s">
        <v>939</v>
      </c>
      <c r="G602" s="272">
        <v>14.4</v>
      </c>
      <c r="H602" s="406">
        <v>290</v>
      </c>
      <c r="I602" s="406">
        <v>291</v>
      </c>
      <c r="J602" s="406">
        <v>330</v>
      </c>
      <c r="K602" s="406">
        <v>290</v>
      </c>
      <c r="L602" s="406">
        <v>291</v>
      </c>
      <c r="M602" s="406">
        <v>330</v>
      </c>
      <c r="N602" s="406">
        <v>306</v>
      </c>
      <c r="O602" s="406">
        <v>290</v>
      </c>
      <c r="P602" s="406">
        <v>291</v>
      </c>
      <c r="Q602" s="406">
        <v>330</v>
      </c>
      <c r="R602" s="406">
        <v>306</v>
      </c>
      <c r="S602" s="406">
        <v>290</v>
      </c>
      <c r="T602" s="406">
        <v>291</v>
      </c>
      <c r="U602" s="406">
        <v>330</v>
      </c>
      <c r="V602" s="406">
        <v>291</v>
      </c>
      <c r="W602" s="406">
        <v>330</v>
      </c>
      <c r="X602" s="406">
        <v>290</v>
      </c>
      <c r="Y602" s="406">
        <v>291</v>
      </c>
      <c r="Z602" s="406">
        <v>330</v>
      </c>
      <c r="AA602" s="406">
        <v>306</v>
      </c>
      <c r="AB602" s="406">
        <v>290</v>
      </c>
      <c r="AC602" s="406">
        <v>291</v>
      </c>
      <c r="AD602" s="406">
        <v>330</v>
      </c>
      <c r="AE602" s="406">
        <v>306</v>
      </c>
      <c r="AF602" s="406">
        <v>290</v>
      </c>
      <c r="AG602" s="406">
        <v>291</v>
      </c>
      <c r="AH602" s="406">
        <v>330</v>
      </c>
      <c r="AI602" s="406">
        <v>291</v>
      </c>
      <c r="AJ602" s="406">
        <v>290</v>
      </c>
      <c r="AK602" s="406">
        <v>291</v>
      </c>
      <c r="AL602" s="406">
        <v>330</v>
      </c>
      <c r="AM602" s="406">
        <v>290</v>
      </c>
      <c r="AN602" s="406">
        <v>291</v>
      </c>
      <c r="AO602" s="406">
        <v>330</v>
      </c>
      <c r="AP602" s="406">
        <v>320</v>
      </c>
      <c r="AQ602" s="406">
        <v>320</v>
      </c>
      <c r="AR602" s="406">
        <v>320</v>
      </c>
      <c r="AS602" s="406">
        <v>320</v>
      </c>
      <c r="AU602" t="s">
        <v>1707</v>
      </c>
    </row>
    <row r="603" spans="4:47" ht="13.5" customHeight="1">
      <c r="D603" s="405" t="s">
        <v>1708</v>
      </c>
      <c r="E603" s="404"/>
      <c r="F603" s="407" t="s">
        <v>940</v>
      </c>
      <c r="G603" s="272">
        <v>15.9</v>
      </c>
      <c r="H603" s="406">
        <v>297</v>
      </c>
      <c r="I603" s="406">
        <v>299</v>
      </c>
      <c r="J603" s="406">
        <v>338</v>
      </c>
      <c r="K603" s="406">
        <v>297</v>
      </c>
      <c r="L603" s="406">
        <v>299</v>
      </c>
      <c r="M603" s="406">
        <v>338</v>
      </c>
      <c r="N603" s="406">
        <v>313</v>
      </c>
      <c r="O603" s="406">
        <v>297</v>
      </c>
      <c r="P603" s="406">
        <v>299</v>
      </c>
      <c r="Q603" s="406">
        <v>338</v>
      </c>
      <c r="R603" s="406">
        <v>313</v>
      </c>
      <c r="S603" s="406">
        <v>297</v>
      </c>
      <c r="T603" s="406">
        <v>299</v>
      </c>
      <c r="U603" s="406">
        <v>338</v>
      </c>
      <c r="V603" s="406">
        <v>299</v>
      </c>
      <c r="W603" s="406">
        <v>338</v>
      </c>
      <c r="X603" s="406">
        <v>297</v>
      </c>
      <c r="Y603" s="406">
        <v>299</v>
      </c>
      <c r="Z603" s="406">
        <v>338</v>
      </c>
      <c r="AA603" s="406">
        <v>313</v>
      </c>
      <c r="AB603" s="406">
        <v>297</v>
      </c>
      <c r="AC603" s="406">
        <v>299</v>
      </c>
      <c r="AD603" s="406">
        <v>338</v>
      </c>
      <c r="AE603" s="406">
        <v>313</v>
      </c>
      <c r="AF603" s="406">
        <v>297</v>
      </c>
      <c r="AG603" s="406">
        <v>299</v>
      </c>
      <c r="AH603" s="406">
        <v>338</v>
      </c>
      <c r="AI603" s="406">
        <v>299</v>
      </c>
      <c r="AJ603" s="406">
        <v>297</v>
      </c>
      <c r="AK603" s="406">
        <v>299</v>
      </c>
      <c r="AL603" s="406">
        <v>338</v>
      </c>
      <c r="AM603" s="406">
        <v>297</v>
      </c>
      <c r="AN603" s="406">
        <v>299</v>
      </c>
      <c r="AO603" s="406">
        <v>338</v>
      </c>
      <c r="AP603" s="406">
        <v>329</v>
      </c>
      <c r="AQ603" s="406">
        <v>329</v>
      </c>
      <c r="AR603" s="406">
        <v>329</v>
      </c>
      <c r="AS603" s="406">
        <v>329</v>
      </c>
      <c r="AU603" t="s">
        <v>1708</v>
      </c>
    </row>
    <row r="604" spans="4:47" ht="13.5" customHeight="1">
      <c r="D604" s="405" t="s">
        <v>4458</v>
      </c>
      <c r="E604" s="404"/>
      <c r="F604" s="407" t="s">
        <v>4463</v>
      </c>
      <c r="G604" s="272">
        <v>12</v>
      </c>
      <c r="H604" s="406">
        <v>481</v>
      </c>
      <c r="I604" s="406">
        <v>477</v>
      </c>
      <c r="J604" s="406">
        <v>532</v>
      </c>
      <c r="K604" s="406">
        <v>481</v>
      </c>
      <c r="L604" s="406">
        <v>477</v>
      </c>
      <c r="M604" s="406">
        <v>532</v>
      </c>
      <c r="N604" s="406">
        <v>496</v>
      </c>
      <c r="O604" s="406">
        <v>470</v>
      </c>
      <c r="P604" s="406">
        <v>477</v>
      </c>
      <c r="Q604" s="406">
        <v>537</v>
      </c>
      <c r="R604" s="406">
        <v>496</v>
      </c>
      <c r="S604" s="406">
        <v>566</v>
      </c>
      <c r="T604" s="406">
        <v>619</v>
      </c>
      <c r="U604" s="406">
        <v>657</v>
      </c>
      <c r="V604" s="406">
        <v>532</v>
      </c>
      <c r="W604" s="406">
        <v>588</v>
      </c>
      <c r="X604" s="406">
        <v>500</v>
      </c>
      <c r="Y604" s="406">
        <v>530</v>
      </c>
      <c r="Z604" s="406">
        <v>617</v>
      </c>
      <c r="AA604" s="406">
        <v>551</v>
      </c>
      <c r="AB604" s="406">
        <v>515</v>
      </c>
      <c r="AC604" s="406">
        <v>552</v>
      </c>
      <c r="AD604" s="406">
        <v>644</v>
      </c>
      <c r="AE604" s="406">
        <v>567</v>
      </c>
      <c r="AF604" s="406">
        <v>545</v>
      </c>
      <c r="AG604" s="406">
        <v>582</v>
      </c>
      <c r="AH604" s="406">
        <v>681</v>
      </c>
      <c r="AI604" s="406">
        <v>501</v>
      </c>
      <c r="AJ604" s="406">
        <v>518</v>
      </c>
      <c r="AK604" s="406">
        <v>555</v>
      </c>
      <c r="AL604" s="406">
        <v>648</v>
      </c>
      <c r="AM604" s="406">
        <v>482</v>
      </c>
      <c r="AN604" s="406">
        <v>508</v>
      </c>
      <c r="AO604" s="406">
        <v>580</v>
      </c>
      <c r="AP604" s="406">
        <v>526</v>
      </c>
      <c r="AQ604" s="406">
        <v>526</v>
      </c>
      <c r="AR604" s="406">
        <v>575</v>
      </c>
      <c r="AS604" s="406">
        <v>550</v>
      </c>
      <c r="AU604" t="s">
        <v>4458</v>
      </c>
    </row>
    <row r="605" spans="4:47" ht="13.5" customHeight="1">
      <c r="D605" s="405" t="s">
        <v>4459</v>
      </c>
      <c r="E605" s="404"/>
      <c r="F605" s="407" t="s">
        <v>4464</v>
      </c>
      <c r="G605" s="272">
        <v>13.5</v>
      </c>
      <c r="H605" s="406">
        <v>531</v>
      </c>
      <c r="I605" s="406">
        <v>527</v>
      </c>
      <c r="J605" s="406">
        <v>587</v>
      </c>
      <c r="K605" s="406">
        <v>531</v>
      </c>
      <c r="L605" s="406">
        <v>527</v>
      </c>
      <c r="M605" s="406">
        <v>587</v>
      </c>
      <c r="N605" s="406">
        <v>548</v>
      </c>
      <c r="O605" s="406">
        <v>518</v>
      </c>
      <c r="P605" s="406">
        <v>527</v>
      </c>
      <c r="Q605" s="406">
        <v>592</v>
      </c>
      <c r="R605" s="406">
        <v>548</v>
      </c>
      <c r="S605" s="406">
        <v>615</v>
      </c>
      <c r="T605" s="406">
        <v>676</v>
      </c>
      <c r="U605" s="406">
        <v>720</v>
      </c>
      <c r="V605" s="406">
        <v>589</v>
      </c>
      <c r="W605" s="406">
        <v>645</v>
      </c>
      <c r="X605" s="406">
        <v>546</v>
      </c>
      <c r="Y605" s="406">
        <v>580</v>
      </c>
      <c r="Z605" s="406">
        <v>675</v>
      </c>
      <c r="AA605" s="406">
        <v>602</v>
      </c>
      <c r="AB605" s="406">
        <v>563</v>
      </c>
      <c r="AC605" s="406">
        <v>605</v>
      </c>
      <c r="AD605" s="406">
        <v>706</v>
      </c>
      <c r="AE605" s="406">
        <v>621</v>
      </c>
      <c r="AF605" s="406">
        <v>594</v>
      </c>
      <c r="AG605" s="406">
        <v>636</v>
      </c>
      <c r="AH605" s="406">
        <v>742</v>
      </c>
      <c r="AI605" s="406">
        <v>548</v>
      </c>
      <c r="AJ605" s="406">
        <v>566</v>
      </c>
      <c r="AK605" s="406">
        <v>608</v>
      </c>
      <c r="AL605" s="406">
        <v>710</v>
      </c>
      <c r="AM605" s="406">
        <v>530</v>
      </c>
      <c r="AN605" s="406">
        <v>560</v>
      </c>
      <c r="AO605" s="406">
        <v>639</v>
      </c>
      <c r="AP605" s="406">
        <v>582</v>
      </c>
      <c r="AQ605" s="406">
        <v>582</v>
      </c>
      <c r="AR605" s="406">
        <v>638</v>
      </c>
      <c r="AS605" s="406">
        <v>605</v>
      </c>
      <c r="AU605" t="s">
        <v>4459</v>
      </c>
    </row>
    <row r="606" spans="4:47" ht="13.5" customHeight="1">
      <c r="D606" s="405" t="s">
        <v>1710</v>
      </c>
      <c r="E606" s="404"/>
      <c r="F606" s="407" t="s">
        <v>1711</v>
      </c>
      <c r="G606" s="272">
        <v>15</v>
      </c>
      <c r="H606" s="406">
        <v>529</v>
      </c>
      <c r="I606" s="406">
        <v>525</v>
      </c>
      <c r="J606" s="406">
        <v>592</v>
      </c>
      <c r="K606" s="406">
        <v>529</v>
      </c>
      <c r="L606" s="406">
        <v>525</v>
      </c>
      <c r="M606" s="406">
        <v>592</v>
      </c>
      <c r="N606" s="406">
        <v>546</v>
      </c>
      <c r="O606" s="406">
        <v>519</v>
      </c>
      <c r="P606" s="406">
        <v>525</v>
      </c>
      <c r="Q606" s="406">
        <v>592</v>
      </c>
      <c r="R606" s="406">
        <v>546</v>
      </c>
      <c r="S606" s="406">
        <v>616</v>
      </c>
      <c r="T606" s="406">
        <v>680</v>
      </c>
      <c r="U606" s="406">
        <v>729</v>
      </c>
      <c r="V606" s="406">
        <v>595</v>
      </c>
      <c r="W606" s="406">
        <v>650</v>
      </c>
      <c r="X606" s="406">
        <v>550</v>
      </c>
      <c r="Y606" s="406">
        <v>584</v>
      </c>
      <c r="Z606" s="406">
        <v>683</v>
      </c>
      <c r="AA606" s="406">
        <v>616</v>
      </c>
      <c r="AB606" s="406">
        <v>559</v>
      </c>
      <c r="AC606" s="406">
        <v>601</v>
      </c>
      <c r="AD606" s="406">
        <v>707</v>
      </c>
      <c r="AE606" s="406">
        <v>626</v>
      </c>
      <c r="AF606" s="406">
        <v>591</v>
      </c>
      <c r="AG606" s="406">
        <v>633</v>
      </c>
      <c r="AH606" s="406">
        <v>745</v>
      </c>
      <c r="AI606" s="406">
        <v>556</v>
      </c>
      <c r="AJ606" s="406">
        <v>571</v>
      </c>
      <c r="AK606" s="406">
        <v>608</v>
      </c>
      <c r="AL606" s="406">
        <v>713</v>
      </c>
      <c r="AM606" s="406">
        <v>540</v>
      </c>
      <c r="AN606" s="406">
        <v>570</v>
      </c>
      <c r="AO606" s="406">
        <v>648</v>
      </c>
      <c r="AP606" s="406">
        <v>594</v>
      </c>
      <c r="AQ606" s="406">
        <v>594</v>
      </c>
      <c r="AR606" s="406">
        <v>646</v>
      </c>
      <c r="AS606" s="406">
        <v>606</v>
      </c>
      <c r="AU606" t="s">
        <v>1710</v>
      </c>
    </row>
    <row r="607" spans="4:47" ht="13.5" customHeight="1">
      <c r="D607" s="405" t="s">
        <v>1983</v>
      </c>
      <c r="E607" s="405" t="s">
        <v>5597</v>
      </c>
      <c r="F607" s="407" t="s">
        <v>1984</v>
      </c>
      <c r="G607" s="272">
        <v>23.8</v>
      </c>
      <c r="H607" s="406">
        <v>634</v>
      </c>
      <c r="I607" s="406">
        <v>634</v>
      </c>
      <c r="J607" s="406">
        <v>727</v>
      </c>
      <c r="K607" s="406">
        <v>634</v>
      </c>
      <c r="L607" s="406">
        <v>634</v>
      </c>
      <c r="M607" s="406">
        <v>727</v>
      </c>
      <c r="N607" s="406">
        <v>676</v>
      </c>
      <c r="O607" s="406">
        <v>627</v>
      </c>
      <c r="P607" s="406">
        <v>658</v>
      </c>
      <c r="Q607" s="406">
        <v>751</v>
      </c>
      <c r="R607" s="406">
        <v>696</v>
      </c>
      <c r="S607" s="406">
        <v>767</v>
      </c>
      <c r="T607" s="406">
        <v>844</v>
      </c>
      <c r="U607" s="406">
        <v>981</v>
      </c>
      <c r="V607" s="406">
        <v>744</v>
      </c>
      <c r="W607" s="406">
        <v>834</v>
      </c>
      <c r="X607" s="406">
        <v>695</v>
      </c>
      <c r="Y607" s="406">
        <v>754</v>
      </c>
      <c r="Z607" s="406">
        <v>899</v>
      </c>
      <c r="AA607" s="406">
        <v>777</v>
      </c>
      <c r="AB607" s="406">
        <v>702</v>
      </c>
      <c r="AC607" s="406">
        <v>761</v>
      </c>
      <c r="AD607" s="406">
        <v>894</v>
      </c>
      <c r="AE607" s="406">
        <v>769</v>
      </c>
      <c r="AF607" s="406">
        <v>730</v>
      </c>
      <c r="AG607" s="406">
        <v>777</v>
      </c>
      <c r="AH607" s="406">
        <v>910</v>
      </c>
      <c r="AI607" s="406">
        <v>690</v>
      </c>
      <c r="AJ607" s="406">
        <v>723</v>
      </c>
      <c r="AK607" s="406">
        <v>783</v>
      </c>
      <c r="AL607" s="406">
        <v>919</v>
      </c>
      <c r="AM607" s="406">
        <v>656</v>
      </c>
      <c r="AN607" s="406">
        <v>688</v>
      </c>
      <c r="AO607" s="406">
        <v>787</v>
      </c>
      <c r="AP607" s="406">
        <v>660</v>
      </c>
      <c r="AQ607" s="406">
        <v>660</v>
      </c>
      <c r="AR607" s="406">
        <v>756</v>
      </c>
      <c r="AS607" s="406">
        <v>662</v>
      </c>
      <c r="AU607" t="s">
        <v>1983</v>
      </c>
    </row>
    <row r="608" spans="4:47" ht="13.5" customHeight="1">
      <c r="D608" s="405" t="s">
        <v>3333</v>
      </c>
      <c r="E608" s="405" t="s">
        <v>5597</v>
      </c>
      <c r="F608" s="407" t="s">
        <v>1984</v>
      </c>
      <c r="G608" s="272">
        <v>23.8</v>
      </c>
      <c r="H608" s="406">
        <v>634</v>
      </c>
      <c r="I608" s="406">
        <v>634</v>
      </c>
      <c r="J608" s="406">
        <v>727</v>
      </c>
      <c r="K608" s="406">
        <v>634</v>
      </c>
      <c r="L608" s="406">
        <v>634</v>
      </c>
      <c r="M608" s="406">
        <v>727</v>
      </c>
      <c r="N608" s="406">
        <v>676</v>
      </c>
      <c r="O608" s="406">
        <v>627</v>
      </c>
      <c r="P608" s="406">
        <v>658</v>
      </c>
      <c r="Q608" s="406">
        <v>751</v>
      </c>
      <c r="R608" s="406">
        <v>696</v>
      </c>
      <c r="S608" s="406">
        <v>767</v>
      </c>
      <c r="T608" s="406">
        <v>844</v>
      </c>
      <c r="U608" s="406">
        <v>981</v>
      </c>
      <c r="V608" s="406">
        <v>744</v>
      </c>
      <c r="W608" s="406">
        <v>834</v>
      </c>
      <c r="X608" s="406">
        <v>695</v>
      </c>
      <c r="Y608" s="406">
        <v>754</v>
      </c>
      <c r="Z608" s="406">
        <v>899</v>
      </c>
      <c r="AA608" s="406">
        <v>777</v>
      </c>
      <c r="AB608" s="406">
        <v>702</v>
      </c>
      <c r="AC608" s="406">
        <v>761</v>
      </c>
      <c r="AD608" s="406">
        <v>894</v>
      </c>
      <c r="AE608" s="406">
        <v>769</v>
      </c>
      <c r="AF608" s="406">
        <v>730</v>
      </c>
      <c r="AG608" s="406">
        <v>777</v>
      </c>
      <c r="AH608" s="406">
        <v>910</v>
      </c>
      <c r="AI608" s="406">
        <v>690</v>
      </c>
      <c r="AJ608" s="406">
        <v>723</v>
      </c>
      <c r="AK608" s="406">
        <v>783</v>
      </c>
      <c r="AL608" s="406">
        <v>919</v>
      </c>
      <c r="AM608" s="406">
        <v>656</v>
      </c>
      <c r="AN608" s="406">
        <v>688</v>
      </c>
      <c r="AO608" s="406">
        <v>787</v>
      </c>
      <c r="AP608" s="406">
        <v>660</v>
      </c>
      <c r="AQ608" s="406">
        <v>660</v>
      </c>
      <c r="AR608" s="406">
        <v>756</v>
      </c>
      <c r="AS608" s="406">
        <v>662</v>
      </c>
      <c r="AU608" t="s">
        <v>3333</v>
      </c>
    </row>
    <row r="609" spans="4:47" ht="13.5" customHeight="1">
      <c r="D609" s="405" t="s">
        <v>389</v>
      </c>
      <c r="E609" s="405" t="s">
        <v>5597</v>
      </c>
      <c r="F609" s="407" t="s">
        <v>798</v>
      </c>
      <c r="G609" s="272">
        <v>25.900000000000002</v>
      </c>
      <c r="H609" s="406">
        <v>653</v>
      </c>
      <c r="I609" s="406">
        <v>652</v>
      </c>
      <c r="J609" s="406">
        <v>751</v>
      </c>
      <c r="K609" s="406">
        <v>653</v>
      </c>
      <c r="L609" s="406">
        <v>652</v>
      </c>
      <c r="M609" s="406">
        <v>751</v>
      </c>
      <c r="N609" s="406">
        <v>698</v>
      </c>
      <c r="O609" s="406">
        <v>655</v>
      </c>
      <c r="P609" s="406">
        <v>691</v>
      </c>
      <c r="Q609" s="406">
        <v>788</v>
      </c>
      <c r="R609" s="406">
        <v>763</v>
      </c>
      <c r="S609" s="406">
        <v>827</v>
      </c>
      <c r="T609" s="406">
        <v>929</v>
      </c>
      <c r="U609" s="406">
        <v>1067</v>
      </c>
      <c r="V609" s="406">
        <v>816</v>
      </c>
      <c r="W609" s="406">
        <v>913</v>
      </c>
      <c r="X609" s="406">
        <v>691</v>
      </c>
      <c r="Y609" s="406">
        <v>750</v>
      </c>
      <c r="Z609" s="406">
        <v>892</v>
      </c>
      <c r="AA609" s="406">
        <v>776</v>
      </c>
      <c r="AB609" s="406">
        <v>720</v>
      </c>
      <c r="AC609" s="406">
        <v>798</v>
      </c>
      <c r="AD609" s="406">
        <v>958</v>
      </c>
      <c r="AE609" s="406">
        <v>807</v>
      </c>
      <c r="AF609" s="406">
        <v>791</v>
      </c>
      <c r="AG609" s="406">
        <v>870</v>
      </c>
      <c r="AH609" s="406">
        <v>1044</v>
      </c>
      <c r="AI609" s="406">
        <v>705</v>
      </c>
      <c r="AJ609" s="406">
        <v>786</v>
      </c>
      <c r="AK609" s="406">
        <v>864</v>
      </c>
      <c r="AL609" s="406">
        <v>1015</v>
      </c>
      <c r="AM609" s="406">
        <v>705</v>
      </c>
      <c r="AN609" s="406">
        <v>750</v>
      </c>
      <c r="AO609" s="406">
        <v>857</v>
      </c>
      <c r="AP609" s="406">
        <v>736</v>
      </c>
      <c r="AQ609" s="406">
        <v>736</v>
      </c>
      <c r="AR609" s="406">
        <v>870</v>
      </c>
      <c r="AS609" s="406">
        <v>829</v>
      </c>
      <c r="AU609" t="s">
        <v>389</v>
      </c>
    </row>
    <row r="610" spans="4:47" ht="13.5" customHeight="1">
      <c r="D610" s="405" t="s">
        <v>3334</v>
      </c>
      <c r="E610" s="405" t="s">
        <v>5597</v>
      </c>
      <c r="F610" s="407" t="s">
        <v>798</v>
      </c>
      <c r="G610" s="272">
        <v>25.900000000000002</v>
      </c>
      <c r="H610" s="406">
        <v>653</v>
      </c>
      <c r="I610" s="406">
        <v>652</v>
      </c>
      <c r="J610" s="406">
        <v>751</v>
      </c>
      <c r="K610" s="406">
        <v>653</v>
      </c>
      <c r="L610" s="406">
        <v>652</v>
      </c>
      <c r="M610" s="406">
        <v>751</v>
      </c>
      <c r="N610" s="406">
        <v>698</v>
      </c>
      <c r="O610" s="406">
        <v>655</v>
      </c>
      <c r="P610" s="406">
        <v>691</v>
      </c>
      <c r="Q610" s="406">
        <v>788</v>
      </c>
      <c r="R610" s="406">
        <v>763</v>
      </c>
      <c r="S610" s="406">
        <v>827</v>
      </c>
      <c r="T610" s="406">
        <v>929</v>
      </c>
      <c r="U610" s="406">
        <v>1067</v>
      </c>
      <c r="V610" s="406">
        <v>816</v>
      </c>
      <c r="W610" s="406">
        <v>913</v>
      </c>
      <c r="X610" s="406">
        <v>691</v>
      </c>
      <c r="Y610" s="406">
        <v>750</v>
      </c>
      <c r="Z610" s="406">
        <v>892</v>
      </c>
      <c r="AA610" s="406">
        <v>776</v>
      </c>
      <c r="AB610" s="406">
        <v>720</v>
      </c>
      <c r="AC610" s="406">
        <v>798</v>
      </c>
      <c r="AD610" s="406">
        <v>958</v>
      </c>
      <c r="AE610" s="406">
        <v>807</v>
      </c>
      <c r="AF610" s="406">
        <v>791</v>
      </c>
      <c r="AG610" s="406">
        <v>870</v>
      </c>
      <c r="AH610" s="406">
        <v>1044</v>
      </c>
      <c r="AI610" s="406">
        <v>705</v>
      </c>
      <c r="AJ610" s="406">
        <v>786</v>
      </c>
      <c r="AK610" s="406">
        <v>864</v>
      </c>
      <c r="AL610" s="406">
        <v>1015</v>
      </c>
      <c r="AM610" s="406">
        <v>705</v>
      </c>
      <c r="AN610" s="406">
        <v>750</v>
      </c>
      <c r="AO610" s="406">
        <v>857</v>
      </c>
      <c r="AP610" s="406">
        <v>736</v>
      </c>
      <c r="AQ610" s="406">
        <v>736</v>
      </c>
      <c r="AR610" s="406">
        <v>870</v>
      </c>
      <c r="AS610" s="406">
        <v>829</v>
      </c>
      <c r="AU610" t="s">
        <v>3334</v>
      </c>
    </row>
    <row r="611" spans="4:47" ht="13.5" customHeight="1">
      <c r="D611" s="405" t="s">
        <v>1038</v>
      </c>
      <c r="E611" s="404"/>
      <c r="F611" s="407" t="s">
        <v>934</v>
      </c>
      <c r="G611" s="272">
        <v>1.8</v>
      </c>
      <c r="H611" s="406">
        <v>230</v>
      </c>
      <c r="I611" s="406">
        <v>250</v>
      </c>
      <c r="J611" s="406">
        <v>287</v>
      </c>
      <c r="K611" s="406">
        <v>230</v>
      </c>
      <c r="L611" s="406">
        <v>250</v>
      </c>
      <c r="M611" s="406">
        <v>287</v>
      </c>
      <c r="N611" s="406">
        <v>255</v>
      </c>
      <c r="O611" s="406">
        <v>230</v>
      </c>
      <c r="P611" s="406">
        <v>250</v>
      </c>
      <c r="Q611" s="406">
        <v>287</v>
      </c>
      <c r="R611" s="406">
        <v>255</v>
      </c>
      <c r="S611" s="406">
        <v>230</v>
      </c>
      <c r="T611" s="406">
        <v>250</v>
      </c>
      <c r="U611" s="406">
        <v>287</v>
      </c>
      <c r="V611" s="406">
        <v>250</v>
      </c>
      <c r="W611" s="406">
        <v>287</v>
      </c>
      <c r="X611" s="406">
        <v>230</v>
      </c>
      <c r="Y611" s="406">
        <v>250</v>
      </c>
      <c r="Z611" s="406">
        <v>287</v>
      </c>
      <c r="AA611" s="406">
        <v>255</v>
      </c>
      <c r="AB611" s="406">
        <v>230</v>
      </c>
      <c r="AC611" s="406">
        <v>250</v>
      </c>
      <c r="AD611" s="406">
        <v>287</v>
      </c>
      <c r="AE611" s="406">
        <v>255</v>
      </c>
      <c r="AF611" s="406">
        <v>230</v>
      </c>
      <c r="AG611" s="406">
        <v>250</v>
      </c>
      <c r="AH611" s="406">
        <v>287</v>
      </c>
      <c r="AI611" s="406">
        <v>250</v>
      </c>
      <c r="AJ611" s="406">
        <v>230</v>
      </c>
      <c r="AK611" s="406">
        <v>250</v>
      </c>
      <c r="AL611" s="406">
        <v>287</v>
      </c>
      <c r="AM611" s="406">
        <v>230</v>
      </c>
      <c r="AN611" s="406">
        <v>250</v>
      </c>
      <c r="AO611" s="406">
        <v>287</v>
      </c>
      <c r="AP611" s="406">
        <v>281</v>
      </c>
      <c r="AQ611" s="406">
        <v>281</v>
      </c>
      <c r="AR611" s="406">
        <v>281</v>
      </c>
      <c r="AS611" s="406">
        <v>281</v>
      </c>
      <c r="AU611" t="s">
        <v>1038</v>
      </c>
    </row>
    <row r="612" spans="4:47" ht="13.5" customHeight="1">
      <c r="D612" s="405" t="s">
        <v>446</v>
      </c>
      <c r="E612" s="404"/>
      <c r="F612" s="407" t="s">
        <v>600</v>
      </c>
      <c r="G612" s="272">
        <v>5.8</v>
      </c>
      <c r="H612" s="406">
        <v>347</v>
      </c>
      <c r="I612" s="406">
        <v>394</v>
      </c>
      <c r="J612" s="406">
        <v>455</v>
      </c>
      <c r="K612" s="406">
        <v>347</v>
      </c>
      <c r="L612" s="406">
        <v>394</v>
      </c>
      <c r="M612" s="406">
        <v>455</v>
      </c>
      <c r="N612" s="406">
        <v>396</v>
      </c>
      <c r="O612" s="406">
        <v>347</v>
      </c>
      <c r="P612" s="406">
        <v>394</v>
      </c>
      <c r="Q612" s="406">
        <v>455</v>
      </c>
      <c r="R612" s="406">
        <v>396</v>
      </c>
      <c r="S612" s="406">
        <v>347</v>
      </c>
      <c r="T612" s="406">
        <v>394</v>
      </c>
      <c r="U612" s="406">
        <v>455</v>
      </c>
      <c r="V612" s="406">
        <v>394</v>
      </c>
      <c r="W612" s="406">
        <v>455</v>
      </c>
      <c r="X612" s="406">
        <v>347</v>
      </c>
      <c r="Y612" s="406">
        <v>394</v>
      </c>
      <c r="Z612" s="406">
        <v>455</v>
      </c>
      <c r="AA612" s="406">
        <v>396</v>
      </c>
      <c r="AB612" s="406">
        <v>347</v>
      </c>
      <c r="AC612" s="406">
        <v>394</v>
      </c>
      <c r="AD612" s="406">
        <v>455</v>
      </c>
      <c r="AE612" s="406">
        <v>396</v>
      </c>
      <c r="AF612" s="406">
        <v>347</v>
      </c>
      <c r="AG612" s="406">
        <v>394</v>
      </c>
      <c r="AH612" s="406">
        <v>455</v>
      </c>
      <c r="AI612" s="406">
        <v>394</v>
      </c>
      <c r="AJ612" s="406">
        <v>347</v>
      </c>
      <c r="AK612" s="406">
        <v>394</v>
      </c>
      <c r="AL612" s="406">
        <v>455</v>
      </c>
      <c r="AM612" s="406">
        <v>347</v>
      </c>
      <c r="AN612" s="406">
        <v>394</v>
      </c>
      <c r="AO612" s="406">
        <v>455</v>
      </c>
      <c r="AP612" s="406">
        <v>439</v>
      </c>
      <c r="AQ612" s="406">
        <v>439</v>
      </c>
      <c r="AR612" s="406">
        <v>439</v>
      </c>
      <c r="AS612" s="406">
        <v>439</v>
      </c>
      <c r="AU612" t="s">
        <v>446</v>
      </c>
    </row>
    <row r="613" spans="4:47" ht="13.5" customHeight="1">
      <c r="D613" s="405" t="s">
        <v>447</v>
      </c>
      <c r="E613" s="404"/>
      <c r="F613" s="407" t="s">
        <v>601</v>
      </c>
      <c r="G613" s="272">
        <v>5.8</v>
      </c>
      <c r="H613" s="406">
        <v>366</v>
      </c>
      <c r="I613" s="406">
        <v>412</v>
      </c>
      <c r="J613" s="406">
        <v>475</v>
      </c>
      <c r="K613" s="406">
        <v>366</v>
      </c>
      <c r="L613" s="406">
        <v>412</v>
      </c>
      <c r="M613" s="406">
        <v>475</v>
      </c>
      <c r="N613" s="406">
        <v>416</v>
      </c>
      <c r="O613" s="406">
        <v>366</v>
      </c>
      <c r="P613" s="406">
        <v>412</v>
      </c>
      <c r="Q613" s="406">
        <v>475</v>
      </c>
      <c r="R613" s="406">
        <v>416</v>
      </c>
      <c r="S613" s="406">
        <v>366</v>
      </c>
      <c r="T613" s="406">
        <v>412</v>
      </c>
      <c r="U613" s="406">
        <v>475</v>
      </c>
      <c r="V613" s="406">
        <v>412</v>
      </c>
      <c r="W613" s="406">
        <v>475</v>
      </c>
      <c r="X613" s="406">
        <v>366</v>
      </c>
      <c r="Y613" s="406">
        <v>412</v>
      </c>
      <c r="Z613" s="406">
        <v>475</v>
      </c>
      <c r="AA613" s="406">
        <v>416</v>
      </c>
      <c r="AB613" s="406">
        <v>366</v>
      </c>
      <c r="AC613" s="406">
        <v>412</v>
      </c>
      <c r="AD613" s="406">
        <v>475</v>
      </c>
      <c r="AE613" s="406">
        <v>416</v>
      </c>
      <c r="AF613" s="406">
        <v>366</v>
      </c>
      <c r="AG613" s="406">
        <v>412</v>
      </c>
      <c r="AH613" s="406">
        <v>475</v>
      </c>
      <c r="AI613" s="406">
        <v>412</v>
      </c>
      <c r="AJ613" s="406">
        <v>366</v>
      </c>
      <c r="AK613" s="406">
        <v>412</v>
      </c>
      <c r="AL613" s="406">
        <v>475</v>
      </c>
      <c r="AM613" s="406">
        <v>366</v>
      </c>
      <c r="AN613" s="406">
        <v>412</v>
      </c>
      <c r="AO613" s="406">
        <v>475</v>
      </c>
      <c r="AP613" s="406">
        <v>463</v>
      </c>
      <c r="AQ613" s="406">
        <v>463</v>
      </c>
      <c r="AR613" s="406">
        <v>463</v>
      </c>
      <c r="AS613" s="406">
        <v>463</v>
      </c>
      <c r="AU613" t="s">
        <v>447</v>
      </c>
    </row>
    <row r="614" spans="4:47" ht="13.5" customHeight="1">
      <c r="D614" s="405" t="s">
        <v>1041</v>
      </c>
      <c r="E614" s="404"/>
      <c r="F614" s="407" t="s">
        <v>1790</v>
      </c>
      <c r="G614" s="272">
        <v>8</v>
      </c>
      <c r="H614" s="406">
        <v>499</v>
      </c>
      <c r="I614" s="406">
        <v>572</v>
      </c>
      <c r="J614" s="406">
        <v>661</v>
      </c>
      <c r="K614" s="406">
        <v>499</v>
      </c>
      <c r="L614" s="406">
        <v>572</v>
      </c>
      <c r="M614" s="406">
        <v>661</v>
      </c>
      <c r="N614" s="406">
        <v>575</v>
      </c>
      <c r="O614" s="406">
        <v>499</v>
      </c>
      <c r="P614" s="406">
        <v>572</v>
      </c>
      <c r="Q614" s="406">
        <v>661</v>
      </c>
      <c r="R614" s="406">
        <v>575</v>
      </c>
      <c r="S614" s="406">
        <v>499</v>
      </c>
      <c r="T614" s="406">
        <v>572</v>
      </c>
      <c r="U614" s="406">
        <v>661</v>
      </c>
      <c r="V614" s="406">
        <v>572</v>
      </c>
      <c r="W614" s="406">
        <v>661</v>
      </c>
      <c r="X614" s="406">
        <v>499</v>
      </c>
      <c r="Y614" s="406">
        <v>572</v>
      </c>
      <c r="Z614" s="406">
        <v>661</v>
      </c>
      <c r="AA614" s="406">
        <v>575</v>
      </c>
      <c r="AB614" s="406">
        <v>499</v>
      </c>
      <c r="AC614" s="406">
        <v>572</v>
      </c>
      <c r="AD614" s="406">
        <v>661</v>
      </c>
      <c r="AE614" s="406">
        <v>575</v>
      </c>
      <c r="AF614" s="406">
        <v>499</v>
      </c>
      <c r="AG614" s="406">
        <v>572</v>
      </c>
      <c r="AH614" s="406">
        <v>661</v>
      </c>
      <c r="AI614" s="406">
        <v>572</v>
      </c>
      <c r="AJ614" s="406">
        <v>499</v>
      </c>
      <c r="AK614" s="406">
        <v>572</v>
      </c>
      <c r="AL614" s="406">
        <v>661</v>
      </c>
      <c r="AM614" s="406">
        <v>499</v>
      </c>
      <c r="AN614" s="406">
        <v>572</v>
      </c>
      <c r="AO614" s="406">
        <v>661</v>
      </c>
      <c r="AP614" s="406">
        <v>634</v>
      </c>
      <c r="AQ614" s="406">
        <v>634</v>
      </c>
      <c r="AR614" s="406">
        <v>634</v>
      </c>
      <c r="AS614" s="406">
        <v>634</v>
      </c>
      <c r="AU614" t="s">
        <v>1041</v>
      </c>
    </row>
    <row r="615" spans="4:47" ht="13.5" customHeight="1">
      <c r="D615" s="405" t="s">
        <v>1295</v>
      </c>
      <c r="E615" s="404"/>
      <c r="F615" s="407" t="s">
        <v>601</v>
      </c>
      <c r="G615" s="272">
        <v>2.9</v>
      </c>
      <c r="H615" s="406">
        <v>317</v>
      </c>
      <c r="I615" s="406">
        <v>347</v>
      </c>
      <c r="J615" s="406">
        <v>398</v>
      </c>
      <c r="K615" s="406">
        <v>317</v>
      </c>
      <c r="L615" s="406">
        <v>347</v>
      </c>
      <c r="M615" s="406">
        <v>398</v>
      </c>
      <c r="N615" s="406">
        <v>351</v>
      </c>
      <c r="O615" s="406">
        <v>317</v>
      </c>
      <c r="P615" s="406">
        <v>347</v>
      </c>
      <c r="Q615" s="406">
        <v>398</v>
      </c>
      <c r="R615" s="406">
        <v>351</v>
      </c>
      <c r="S615" s="406">
        <v>317</v>
      </c>
      <c r="T615" s="406">
        <v>347</v>
      </c>
      <c r="U615" s="406">
        <v>398</v>
      </c>
      <c r="V615" s="406">
        <v>347</v>
      </c>
      <c r="W615" s="406">
        <v>398</v>
      </c>
      <c r="X615" s="406">
        <v>317</v>
      </c>
      <c r="Y615" s="406">
        <v>347</v>
      </c>
      <c r="Z615" s="406">
        <v>398</v>
      </c>
      <c r="AA615" s="406">
        <v>351</v>
      </c>
      <c r="AB615" s="406">
        <v>317</v>
      </c>
      <c r="AC615" s="406">
        <v>347</v>
      </c>
      <c r="AD615" s="406">
        <v>398</v>
      </c>
      <c r="AE615" s="406">
        <v>351</v>
      </c>
      <c r="AF615" s="406">
        <v>317</v>
      </c>
      <c r="AG615" s="406">
        <v>347</v>
      </c>
      <c r="AH615" s="406">
        <v>398</v>
      </c>
      <c r="AI615" s="406">
        <v>347</v>
      </c>
      <c r="AJ615" s="406">
        <v>317</v>
      </c>
      <c r="AK615" s="406">
        <v>347</v>
      </c>
      <c r="AL615" s="406">
        <v>398</v>
      </c>
      <c r="AM615" s="406">
        <v>317</v>
      </c>
      <c r="AN615" s="406">
        <v>347</v>
      </c>
      <c r="AO615" s="406">
        <v>398</v>
      </c>
      <c r="AP615" s="406">
        <v>390</v>
      </c>
      <c r="AQ615" s="406">
        <v>390</v>
      </c>
      <c r="AR615" s="406">
        <v>390</v>
      </c>
      <c r="AS615" s="406">
        <v>390</v>
      </c>
      <c r="AU615" t="s">
        <v>1295</v>
      </c>
    </row>
    <row r="616" spans="4:47" ht="13.5" customHeight="1">
      <c r="D616" s="405" t="s">
        <v>448</v>
      </c>
      <c r="E616" s="404"/>
      <c r="F616" s="407" t="s">
        <v>602</v>
      </c>
      <c r="G616" s="272">
        <v>405</v>
      </c>
      <c r="H616" s="406">
        <v>405</v>
      </c>
      <c r="I616" s="406">
        <v>463</v>
      </c>
      <c r="J616" s="406">
        <v>536</v>
      </c>
      <c r="K616" s="406">
        <v>405</v>
      </c>
      <c r="L616" s="406">
        <v>463</v>
      </c>
      <c r="M616" s="406">
        <v>536</v>
      </c>
      <c r="N616" s="406">
        <v>467</v>
      </c>
      <c r="O616" s="406">
        <v>405</v>
      </c>
      <c r="P616" s="406">
        <v>463</v>
      </c>
      <c r="Q616" s="406">
        <v>536</v>
      </c>
      <c r="R616" s="406">
        <v>467</v>
      </c>
      <c r="S616" s="406">
        <v>405</v>
      </c>
      <c r="T616" s="406">
        <v>463</v>
      </c>
      <c r="U616" s="406">
        <v>536</v>
      </c>
      <c r="V616" s="406">
        <v>463</v>
      </c>
      <c r="W616" s="406">
        <v>536</v>
      </c>
      <c r="X616" s="406">
        <v>405</v>
      </c>
      <c r="Y616" s="406">
        <v>463</v>
      </c>
      <c r="Z616" s="406">
        <v>536</v>
      </c>
      <c r="AA616" s="406">
        <v>467</v>
      </c>
      <c r="AB616" s="406">
        <v>405</v>
      </c>
      <c r="AC616" s="406">
        <v>463</v>
      </c>
      <c r="AD616" s="406">
        <v>536</v>
      </c>
      <c r="AE616" s="406">
        <v>467</v>
      </c>
      <c r="AF616" s="406">
        <v>405</v>
      </c>
      <c r="AG616" s="406">
        <v>463</v>
      </c>
      <c r="AH616" s="406">
        <v>536</v>
      </c>
      <c r="AI616" s="406">
        <v>463</v>
      </c>
      <c r="AJ616" s="406">
        <v>405</v>
      </c>
      <c r="AK616" s="406">
        <v>463</v>
      </c>
      <c r="AL616" s="406">
        <v>536</v>
      </c>
      <c r="AM616" s="406">
        <v>405</v>
      </c>
      <c r="AN616" s="406">
        <v>463</v>
      </c>
      <c r="AO616" s="406">
        <v>536</v>
      </c>
      <c r="AP616" s="406">
        <v>515</v>
      </c>
      <c r="AQ616" s="406">
        <v>515</v>
      </c>
      <c r="AR616" s="406">
        <v>515</v>
      </c>
      <c r="AS616" s="406">
        <v>515</v>
      </c>
      <c r="AU616" t="s">
        <v>448</v>
      </c>
    </row>
    <row r="617" spans="4:47" ht="13.5" customHeight="1">
      <c r="D617" s="405" t="s">
        <v>449</v>
      </c>
      <c r="E617" s="404"/>
      <c r="F617" s="407" t="s">
        <v>603</v>
      </c>
      <c r="G617" s="272">
        <v>7.1999999999999993</v>
      </c>
      <c r="H617" s="406">
        <v>389</v>
      </c>
      <c r="I617" s="406">
        <v>440</v>
      </c>
      <c r="J617" s="406">
        <v>508</v>
      </c>
      <c r="K617" s="406">
        <v>389</v>
      </c>
      <c r="L617" s="406">
        <v>440</v>
      </c>
      <c r="M617" s="406">
        <v>508</v>
      </c>
      <c r="N617" s="406">
        <v>443</v>
      </c>
      <c r="O617" s="406">
        <v>389</v>
      </c>
      <c r="P617" s="406">
        <v>440</v>
      </c>
      <c r="Q617" s="406">
        <v>508</v>
      </c>
      <c r="R617" s="406">
        <v>443</v>
      </c>
      <c r="S617" s="406">
        <v>389</v>
      </c>
      <c r="T617" s="406">
        <v>440</v>
      </c>
      <c r="U617" s="406">
        <v>508</v>
      </c>
      <c r="V617" s="406">
        <v>440</v>
      </c>
      <c r="W617" s="406">
        <v>508</v>
      </c>
      <c r="X617" s="406">
        <v>389</v>
      </c>
      <c r="Y617" s="406">
        <v>440</v>
      </c>
      <c r="Z617" s="406">
        <v>508</v>
      </c>
      <c r="AA617" s="406">
        <v>443</v>
      </c>
      <c r="AB617" s="406">
        <v>389</v>
      </c>
      <c r="AC617" s="406">
        <v>440</v>
      </c>
      <c r="AD617" s="406">
        <v>508</v>
      </c>
      <c r="AE617" s="406">
        <v>443</v>
      </c>
      <c r="AF617" s="406">
        <v>389</v>
      </c>
      <c r="AG617" s="406">
        <v>440</v>
      </c>
      <c r="AH617" s="406">
        <v>508</v>
      </c>
      <c r="AI617" s="406">
        <v>440</v>
      </c>
      <c r="AJ617" s="406">
        <v>389</v>
      </c>
      <c r="AK617" s="406">
        <v>440</v>
      </c>
      <c r="AL617" s="406">
        <v>508</v>
      </c>
      <c r="AM617" s="406">
        <v>389</v>
      </c>
      <c r="AN617" s="406">
        <v>440</v>
      </c>
      <c r="AO617" s="406">
        <v>508</v>
      </c>
      <c r="AP617" s="406">
        <v>490</v>
      </c>
      <c r="AQ617" s="406">
        <v>490</v>
      </c>
      <c r="AR617" s="406">
        <v>490</v>
      </c>
      <c r="AS617" s="406">
        <v>490</v>
      </c>
      <c r="AU617" t="s">
        <v>449</v>
      </c>
    </row>
    <row r="618" spans="4:47" ht="13.5" customHeight="1">
      <c r="D618" s="405" t="s">
        <v>450</v>
      </c>
      <c r="E618" s="404"/>
      <c r="F618" s="407" t="s">
        <v>604</v>
      </c>
      <c r="G618" s="272">
        <v>23.5</v>
      </c>
      <c r="H618" s="406">
        <v>910</v>
      </c>
      <c r="I618" s="406">
        <v>1068</v>
      </c>
      <c r="J618" s="406">
        <v>1235</v>
      </c>
      <c r="K618" s="406">
        <v>910</v>
      </c>
      <c r="L618" s="406">
        <v>1068</v>
      </c>
      <c r="M618" s="406">
        <v>1235</v>
      </c>
      <c r="N618" s="406">
        <v>1064</v>
      </c>
      <c r="O618" s="406">
        <v>910</v>
      </c>
      <c r="P618" s="406">
        <v>1068</v>
      </c>
      <c r="Q618" s="406">
        <v>1235</v>
      </c>
      <c r="R618" s="406">
        <v>1064</v>
      </c>
      <c r="S618" s="406">
        <v>910</v>
      </c>
      <c r="T618" s="406">
        <v>1068</v>
      </c>
      <c r="U618" s="406">
        <v>1235</v>
      </c>
      <c r="V618" s="406">
        <v>1068</v>
      </c>
      <c r="W618" s="406">
        <v>1235</v>
      </c>
      <c r="X618" s="406">
        <v>910</v>
      </c>
      <c r="Y618" s="406">
        <v>1068</v>
      </c>
      <c r="Z618" s="406">
        <v>1235</v>
      </c>
      <c r="AA618" s="406">
        <v>1064</v>
      </c>
      <c r="AB618" s="406">
        <v>910</v>
      </c>
      <c r="AC618" s="406">
        <v>1068</v>
      </c>
      <c r="AD618" s="406">
        <v>1235</v>
      </c>
      <c r="AE618" s="406">
        <v>1064</v>
      </c>
      <c r="AF618" s="406">
        <v>910</v>
      </c>
      <c r="AG618" s="406">
        <v>1068</v>
      </c>
      <c r="AH618" s="406">
        <v>1235</v>
      </c>
      <c r="AI618" s="406">
        <v>1068</v>
      </c>
      <c r="AJ618" s="406">
        <v>910</v>
      </c>
      <c r="AK618" s="406">
        <v>1068</v>
      </c>
      <c r="AL618" s="406">
        <v>1235</v>
      </c>
      <c r="AM618" s="406">
        <v>910</v>
      </c>
      <c r="AN618" s="406">
        <v>1068</v>
      </c>
      <c r="AO618" s="406">
        <v>1235</v>
      </c>
      <c r="AP618" s="406">
        <v>1187</v>
      </c>
      <c r="AQ618" s="406">
        <v>1187</v>
      </c>
      <c r="AR618" s="406">
        <v>1187</v>
      </c>
      <c r="AS618" s="406">
        <v>1187</v>
      </c>
      <c r="AU618" t="s">
        <v>450</v>
      </c>
    </row>
    <row r="619" spans="4:47" ht="13.5" customHeight="1">
      <c r="D619" s="405" t="s">
        <v>451</v>
      </c>
      <c r="E619" s="404"/>
      <c r="F619" s="407" t="s">
        <v>605</v>
      </c>
      <c r="G619" s="272">
        <v>5.8</v>
      </c>
      <c r="H619" s="406">
        <v>461</v>
      </c>
      <c r="I619" s="406">
        <v>507</v>
      </c>
      <c r="J619" s="406">
        <v>580</v>
      </c>
      <c r="K619" s="406">
        <v>461</v>
      </c>
      <c r="L619" s="406">
        <v>507</v>
      </c>
      <c r="M619" s="406">
        <v>580</v>
      </c>
      <c r="N619" s="406">
        <v>536</v>
      </c>
      <c r="O619" s="406">
        <v>461</v>
      </c>
      <c r="P619" s="406">
        <v>507</v>
      </c>
      <c r="Q619" s="406">
        <v>580</v>
      </c>
      <c r="R619" s="406">
        <v>536</v>
      </c>
      <c r="S619" s="406">
        <v>461</v>
      </c>
      <c r="T619" s="406">
        <v>507</v>
      </c>
      <c r="U619" s="406">
        <v>580</v>
      </c>
      <c r="V619" s="406">
        <v>507</v>
      </c>
      <c r="W619" s="406">
        <v>580</v>
      </c>
      <c r="X619" s="406">
        <v>461</v>
      </c>
      <c r="Y619" s="406">
        <v>507</v>
      </c>
      <c r="Z619" s="406">
        <v>580</v>
      </c>
      <c r="AA619" s="406">
        <v>536</v>
      </c>
      <c r="AB619" s="406">
        <v>461</v>
      </c>
      <c r="AC619" s="406">
        <v>507</v>
      </c>
      <c r="AD619" s="406">
        <v>580</v>
      </c>
      <c r="AE619" s="406">
        <v>536</v>
      </c>
      <c r="AF619" s="406">
        <v>461</v>
      </c>
      <c r="AG619" s="406">
        <v>507</v>
      </c>
      <c r="AH619" s="406">
        <v>580</v>
      </c>
      <c r="AI619" s="406">
        <v>507</v>
      </c>
      <c r="AJ619" s="406">
        <v>461</v>
      </c>
      <c r="AK619" s="406">
        <v>507</v>
      </c>
      <c r="AL619" s="406">
        <v>580</v>
      </c>
      <c r="AM619" s="406">
        <v>461</v>
      </c>
      <c r="AN619" s="406">
        <v>507</v>
      </c>
      <c r="AO619" s="406">
        <v>580</v>
      </c>
      <c r="AP619" s="406">
        <v>574</v>
      </c>
      <c r="AQ619" s="406">
        <v>574</v>
      </c>
      <c r="AR619" s="406">
        <v>574</v>
      </c>
      <c r="AS619" s="406">
        <v>574</v>
      </c>
      <c r="AU619" t="s">
        <v>451</v>
      </c>
    </row>
    <row r="620" spans="4:47" ht="13.5" customHeight="1">
      <c r="D620" s="405" t="s">
        <v>452</v>
      </c>
      <c r="E620" s="404"/>
      <c r="F620" s="407" t="s">
        <v>606</v>
      </c>
      <c r="G620" s="272">
        <v>5.8</v>
      </c>
      <c r="H620" s="406">
        <v>464</v>
      </c>
      <c r="I620" s="406">
        <v>488</v>
      </c>
      <c r="J620" s="406">
        <v>564</v>
      </c>
      <c r="K620" s="406">
        <v>464</v>
      </c>
      <c r="L620" s="406">
        <v>488</v>
      </c>
      <c r="M620" s="406">
        <v>564</v>
      </c>
      <c r="N620" s="406">
        <v>544</v>
      </c>
      <c r="O620" s="406">
        <v>464</v>
      </c>
      <c r="P620" s="406">
        <v>488</v>
      </c>
      <c r="Q620" s="406">
        <v>564</v>
      </c>
      <c r="R620" s="406">
        <v>544</v>
      </c>
      <c r="S620" s="406">
        <v>464</v>
      </c>
      <c r="T620" s="406">
        <v>488</v>
      </c>
      <c r="U620" s="406">
        <v>564</v>
      </c>
      <c r="V620" s="406">
        <v>488</v>
      </c>
      <c r="W620" s="406">
        <v>564</v>
      </c>
      <c r="X620" s="406">
        <v>464</v>
      </c>
      <c r="Y620" s="406">
        <v>488</v>
      </c>
      <c r="Z620" s="406">
        <v>564</v>
      </c>
      <c r="AA620" s="406">
        <v>544</v>
      </c>
      <c r="AB620" s="406">
        <v>464</v>
      </c>
      <c r="AC620" s="406">
        <v>488</v>
      </c>
      <c r="AD620" s="406">
        <v>564</v>
      </c>
      <c r="AE620" s="406">
        <v>544</v>
      </c>
      <c r="AF620" s="406">
        <v>464</v>
      </c>
      <c r="AG620" s="406">
        <v>488</v>
      </c>
      <c r="AH620" s="406">
        <v>564</v>
      </c>
      <c r="AI620" s="406">
        <v>488</v>
      </c>
      <c r="AJ620" s="406">
        <v>464</v>
      </c>
      <c r="AK620" s="406">
        <v>488</v>
      </c>
      <c r="AL620" s="406">
        <v>564</v>
      </c>
      <c r="AM620" s="406">
        <v>464</v>
      </c>
      <c r="AN620" s="406">
        <v>488</v>
      </c>
      <c r="AO620" s="406">
        <v>564</v>
      </c>
      <c r="AP620" s="406">
        <v>553</v>
      </c>
      <c r="AQ620" s="406">
        <v>553</v>
      </c>
      <c r="AR620" s="406">
        <v>553</v>
      </c>
      <c r="AS620" s="406">
        <v>553</v>
      </c>
      <c r="AU620" t="s">
        <v>452</v>
      </c>
    </row>
    <row r="621" spans="4:47" ht="13.5" customHeight="1">
      <c r="D621" s="405" t="s">
        <v>453</v>
      </c>
      <c r="E621" s="404"/>
      <c r="F621" s="407" t="s">
        <v>607</v>
      </c>
      <c r="G621" s="272">
        <v>13.6</v>
      </c>
      <c r="H621" s="406">
        <v>628</v>
      </c>
      <c r="I621" s="406">
        <v>707</v>
      </c>
      <c r="J621" s="406">
        <v>815</v>
      </c>
      <c r="K621" s="406">
        <v>628</v>
      </c>
      <c r="L621" s="406">
        <v>707</v>
      </c>
      <c r="M621" s="406">
        <v>815</v>
      </c>
      <c r="N621" s="406">
        <v>713</v>
      </c>
      <c r="O621" s="406">
        <v>628</v>
      </c>
      <c r="P621" s="406">
        <v>707</v>
      </c>
      <c r="Q621" s="406">
        <v>815</v>
      </c>
      <c r="R621" s="406">
        <v>713</v>
      </c>
      <c r="S621" s="406">
        <v>628</v>
      </c>
      <c r="T621" s="406">
        <v>707</v>
      </c>
      <c r="U621" s="406">
        <v>815</v>
      </c>
      <c r="V621" s="406">
        <v>707</v>
      </c>
      <c r="W621" s="406">
        <v>815</v>
      </c>
      <c r="X621" s="406">
        <v>628</v>
      </c>
      <c r="Y621" s="406">
        <v>707</v>
      </c>
      <c r="Z621" s="406">
        <v>815</v>
      </c>
      <c r="AA621" s="406">
        <v>713</v>
      </c>
      <c r="AB621" s="406">
        <v>628</v>
      </c>
      <c r="AC621" s="406">
        <v>707</v>
      </c>
      <c r="AD621" s="406">
        <v>815</v>
      </c>
      <c r="AE621" s="406">
        <v>713</v>
      </c>
      <c r="AF621" s="406">
        <v>628</v>
      </c>
      <c r="AG621" s="406">
        <v>707</v>
      </c>
      <c r="AH621" s="406">
        <v>815</v>
      </c>
      <c r="AI621" s="406">
        <v>707</v>
      </c>
      <c r="AJ621" s="406">
        <v>628</v>
      </c>
      <c r="AK621" s="406">
        <v>707</v>
      </c>
      <c r="AL621" s="406">
        <v>815</v>
      </c>
      <c r="AM621" s="406">
        <v>628</v>
      </c>
      <c r="AN621" s="406">
        <v>707</v>
      </c>
      <c r="AO621" s="406">
        <v>815</v>
      </c>
      <c r="AP621" s="406">
        <v>791</v>
      </c>
      <c r="AQ621" s="406">
        <v>791</v>
      </c>
      <c r="AR621" s="406">
        <v>791</v>
      </c>
      <c r="AS621" s="406">
        <v>791</v>
      </c>
      <c r="AU621" t="s">
        <v>453</v>
      </c>
    </row>
    <row r="622" spans="4:47" ht="13.5" customHeight="1">
      <c r="D622" s="405" t="s">
        <v>459</v>
      </c>
      <c r="E622" s="404"/>
      <c r="F622" s="407" t="s">
        <v>608</v>
      </c>
      <c r="G622" s="272">
        <v>17.5</v>
      </c>
      <c r="H622" s="406">
        <v>961</v>
      </c>
      <c r="I622" s="406">
        <v>1084</v>
      </c>
      <c r="J622" s="406">
        <v>1247</v>
      </c>
      <c r="K622" s="406">
        <v>961</v>
      </c>
      <c r="L622" s="406">
        <v>1084</v>
      </c>
      <c r="M622" s="406">
        <v>1247</v>
      </c>
      <c r="N622" s="406" t="s">
        <v>2207</v>
      </c>
      <c r="O622" s="406">
        <v>961</v>
      </c>
      <c r="P622" s="406">
        <v>1084</v>
      </c>
      <c r="Q622" s="406">
        <v>1247</v>
      </c>
      <c r="R622" s="406" t="s">
        <v>2207</v>
      </c>
      <c r="S622" s="406">
        <v>961</v>
      </c>
      <c r="T622" s="406">
        <v>1084</v>
      </c>
      <c r="U622" s="406">
        <v>1247</v>
      </c>
      <c r="V622" s="406">
        <v>1084</v>
      </c>
      <c r="W622" s="406" t="s">
        <v>2207</v>
      </c>
      <c r="X622" s="406">
        <v>961</v>
      </c>
      <c r="Y622" s="406">
        <v>1084</v>
      </c>
      <c r="Z622" s="406">
        <v>1247</v>
      </c>
      <c r="AA622" s="406" t="s">
        <v>2207</v>
      </c>
      <c r="AB622" s="406">
        <v>961</v>
      </c>
      <c r="AC622" s="406">
        <v>1084</v>
      </c>
      <c r="AD622" s="406">
        <v>1247</v>
      </c>
      <c r="AE622" s="406" t="s">
        <v>2207</v>
      </c>
      <c r="AF622" s="406">
        <v>961</v>
      </c>
      <c r="AG622" s="406">
        <v>1084</v>
      </c>
      <c r="AH622" s="406">
        <v>1247</v>
      </c>
      <c r="AI622" s="406">
        <v>1084</v>
      </c>
      <c r="AJ622" s="406">
        <v>961</v>
      </c>
      <c r="AK622" s="406">
        <v>1084</v>
      </c>
      <c r="AL622" s="406">
        <v>1247</v>
      </c>
      <c r="AM622" s="406">
        <v>961</v>
      </c>
      <c r="AN622" s="406">
        <v>1084</v>
      </c>
      <c r="AO622" s="406">
        <v>1247</v>
      </c>
      <c r="AP622" s="406">
        <v>1227</v>
      </c>
      <c r="AQ622" s="406">
        <v>1227</v>
      </c>
      <c r="AR622" s="406">
        <v>1227</v>
      </c>
      <c r="AS622" s="406">
        <v>1227</v>
      </c>
      <c r="AU622" t="s">
        <v>459</v>
      </c>
    </row>
    <row r="623" spans="4:47" ht="13.5" customHeight="1">
      <c r="D623" s="405" t="s">
        <v>460</v>
      </c>
      <c r="E623" s="404"/>
      <c r="F623" s="407" t="s">
        <v>609</v>
      </c>
      <c r="G623" s="272">
        <v>22</v>
      </c>
      <c r="H623" s="406">
        <v>1043</v>
      </c>
      <c r="I623" s="406">
        <v>1188</v>
      </c>
      <c r="J623" s="406">
        <v>1367</v>
      </c>
      <c r="K623" s="406">
        <v>1043</v>
      </c>
      <c r="L623" s="406">
        <v>1188</v>
      </c>
      <c r="M623" s="406">
        <v>1367</v>
      </c>
      <c r="N623" s="406" t="s">
        <v>2207</v>
      </c>
      <c r="O623" s="406">
        <v>1043</v>
      </c>
      <c r="P623" s="406">
        <v>1188</v>
      </c>
      <c r="Q623" s="406">
        <v>1367</v>
      </c>
      <c r="R623" s="406" t="s">
        <v>2207</v>
      </c>
      <c r="S623" s="406">
        <v>1043</v>
      </c>
      <c r="T623" s="406">
        <v>1188</v>
      </c>
      <c r="U623" s="406">
        <v>1367</v>
      </c>
      <c r="V623" s="406">
        <v>1188</v>
      </c>
      <c r="W623" s="406" t="s">
        <v>2207</v>
      </c>
      <c r="X623" s="406">
        <v>1043</v>
      </c>
      <c r="Y623" s="406">
        <v>1188</v>
      </c>
      <c r="Z623" s="406">
        <v>1367</v>
      </c>
      <c r="AA623" s="406" t="s">
        <v>2207</v>
      </c>
      <c r="AB623" s="406">
        <v>1043</v>
      </c>
      <c r="AC623" s="406">
        <v>1188</v>
      </c>
      <c r="AD623" s="406">
        <v>1367</v>
      </c>
      <c r="AE623" s="406" t="s">
        <v>2207</v>
      </c>
      <c r="AF623" s="406">
        <v>1043</v>
      </c>
      <c r="AG623" s="406">
        <v>1188</v>
      </c>
      <c r="AH623" s="406">
        <v>1367</v>
      </c>
      <c r="AI623" s="406">
        <v>1188</v>
      </c>
      <c r="AJ623" s="406">
        <v>1043</v>
      </c>
      <c r="AK623" s="406">
        <v>1188</v>
      </c>
      <c r="AL623" s="406">
        <v>1367</v>
      </c>
      <c r="AM623" s="406">
        <v>1043</v>
      </c>
      <c r="AN623" s="406">
        <v>1188</v>
      </c>
      <c r="AO623" s="406">
        <v>1367</v>
      </c>
      <c r="AP623" s="406">
        <v>1345</v>
      </c>
      <c r="AQ623" s="406">
        <v>1345</v>
      </c>
      <c r="AR623" s="406">
        <v>1345</v>
      </c>
      <c r="AS623" s="406">
        <v>1345</v>
      </c>
      <c r="AU623" t="s">
        <v>460</v>
      </c>
    </row>
    <row r="624" spans="4:47" ht="13.5" customHeight="1">
      <c r="D624" s="405" t="s">
        <v>461</v>
      </c>
      <c r="E624" s="404"/>
      <c r="F624" s="407" t="s">
        <v>1934</v>
      </c>
      <c r="G624" s="272">
        <v>7.8999999999999995</v>
      </c>
      <c r="H624" s="406">
        <v>398</v>
      </c>
      <c r="I624" s="406">
        <v>472</v>
      </c>
      <c r="J624" s="406">
        <v>548</v>
      </c>
      <c r="K624" s="406">
        <v>398</v>
      </c>
      <c r="L624" s="406">
        <v>472</v>
      </c>
      <c r="M624" s="406">
        <v>548</v>
      </c>
      <c r="N624" s="406">
        <v>474</v>
      </c>
      <c r="O624" s="406">
        <v>398</v>
      </c>
      <c r="P624" s="406">
        <v>472</v>
      </c>
      <c r="Q624" s="406">
        <v>548</v>
      </c>
      <c r="R624" s="406">
        <v>474</v>
      </c>
      <c r="S624" s="406">
        <v>398</v>
      </c>
      <c r="T624" s="406">
        <v>472</v>
      </c>
      <c r="U624" s="406">
        <v>548</v>
      </c>
      <c r="V624" s="406">
        <v>472</v>
      </c>
      <c r="W624" s="406">
        <v>548</v>
      </c>
      <c r="X624" s="406">
        <v>398</v>
      </c>
      <c r="Y624" s="406">
        <v>472</v>
      </c>
      <c r="Z624" s="406">
        <v>548</v>
      </c>
      <c r="AA624" s="406">
        <v>474</v>
      </c>
      <c r="AB624" s="406">
        <v>398</v>
      </c>
      <c r="AC624" s="406">
        <v>472</v>
      </c>
      <c r="AD624" s="406">
        <v>548</v>
      </c>
      <c r="AE624" s="406">
        <v>474</v>
      </c>
      <c r="AF624" s="406">
        <v>398</v>
      </c>
      <c r="AG624" s="406">
        <v>472</v>
      </c>
      <c r="AH624" s="406">
        <v>548</v>
      </c>
      <c r="AI624" s="406">
        <v>472</v>
      </c>
      <c r="AJ624" s="406">
        <v>398</v>
      </c>
      <c r="AK624" s="406">
        <v>472</v>
      </c>
      <c r="AL624" s="406">
        <v>548</v>
      </c>
      <c r="AM624" s="406">
        <v>398</v>
      </c>
      <c r="AN624" s="406">
        <v>472</v>
      </c>
      <c r="AO624" s="406">
        <v>548</v>
      </c>
      <c r="AP624" s="406">
        <v>523</v>
      </c>
      <c r="AQ624" s="406">
        <v>523</v>
      </c>
      <c r="AR624" s="406">
        <v>523</v>
      </c>
      <c r="AS624" s="406">
        <v>523</v>
      </c>
      <c r="AU624" t="s">
        <v>461</v>
      </c>
    </row>
    <row r="625" spans="4:47" ht="13.5" customHeight="1">
      <c r="D625" s="405" t="s">
        <v>462</v>
      </c>
      <c r="E625" s="404"/>
      <c r="F625" s="407" t="s">
        <v>1933</v>
      </c>
      <c r="G625" s="272">
        <v>5</v>
      </c>
      <c r="H625" s="406">
        <v>301</v>
      </c>
      <c r="I625" s="406">
        <v>347</v>
      </c>
      <c r="J625" s="406">
        <v>402</v>
      </c>
      <c r="K625" s="406">
        <v>301</v>
      </c>
      <c r="L625" s="406">
        <v>347</v>
      </c>
      <c r="M625" s="406">
        <v>402</v>
      </c>
      <c r="N625" s="406">
        <v>348</v>
      </c>
      <c r="O625" s="406">
        <v>301</v>
      </c>
      <c r="P625" s="406">
        <v>347</v>
      </c>
      <c r="Q625" s="406">
        <v>402</v>
      </c>
      <c r="R625" s="406">
        <v>348</v>
      </c>
      <c r="S625" s="406">
        <v>301</v>
      </c>
      <c r="T625" s="406">
        <v>347</v>
      </c>
      <c r="U625" s="406">
        <v>402</v>
      </c>
      <c r="V625" s="406">
        <v>347</v>
      </c>
      <c r="W625" s="406">
        <v>402</v>
      </c>
      <c r="X625" s="406">
        <v>301</v>
      </c>
      <c r="Y625" s="406">
        <v>347</v>
      </c>
      <c r="Z625" s="406">
        <v>402</v>
      </c>
      <c r="AA625" s="406">
        <v>348</v>
      </c>
      <c r="AB625" s="406">
        <v>301</v>
      </c>
      <c r="AC625" s="406">
        <v>347</v>
      </c>
      <c r="AD625" s="406">
        <v>402</v>
      </c>
      <c r="AE625" s="406">
        <v>348</v>
      </c>
      <c r="AF625" s="406">
        <v>301</v>
      </c>
      <c r="AG625" s="406">
        <v>347</v>
      </c>
      <c r="AH625" s="406">
        <v>402</v>
      </c>
      <c r="AI625" s="406">
        <v>347</v>
      </c>
      <c r="AJ625" s="406">
        <v>301</v>
      </c>
      <c r="AK625" s="406">
        <v>347</v>
      </c>
      <c r="AL625" s="406">
        <v>402</v>
      </c>
      <c r="AM625" s="406">
        <v>301</v>
      </c>
      <c r="AN625" s="406">
        <v>347</v>
      </c>
      <c r="AO625" s="406">
        <v>402</v>
      </c>
      <c r="AP625" s="406">
        <v>386</v>
      </c>
      <c r="AQ625" s="406">
        <v>386</v>
      </c>
      <c r="AR625" s="406">
        <v>386</v>
      </c>
      <c r="AS625" s="406">
        <v>386</v>
      </c>
      <c r="AU625" t="s">
        <v>462</v>
      </c>
    </row>
    <row r="626" spans="4:47" ht="13.5" customHeight="1">
      <c r="D626" s="405" t="s">
        <v>2865</v>
      </c>
      <c r="E626" s="404"/>
      <c r="F626" s="407" t="s">
        <v>2925</v>
      </c>
      <c r="G626" s="272">
        <v>19.200000000000003</v>
      </c>
      <c r="H626" s="406">
        <v>1409</v>
      </c>
      <c r="I626" s="406">
        <v>1507</v>
      </c>
      <c r="J626" s="406">
        <v>1726</v>
      </c>
      <c r="K626" s="406">
        <v>1450</v>
      </c>
      <c r="L626" s="406">
        <v>1530</v>
      </c>
      <c r="M626" s="406">
        <v>1804</v>
      </c>
      <c r="N626" s="406">
        <v>1584</v>
      </c>
      <c r="O626" s="406">
        <v>1402</v>
      </c>
      <c r="P626" s="406">
        <v>1568</v>
      </c>
      <c r="Q626" s="406">
        <v>1778</v>
      </c>
      <c r="R626" s="406">
        <v>1600</v>
      </c>
      <c r="S626" s="406">
        <v>1784</v>
      </c>
      <c r="T626" s="406">
        <v>2035</v>
      </c>
      <c r="U626" s="406">
        <v>2357</v>
      </c>
      <c r="V626" s="406">
        <v>1828</v>
      </c>
      <c r="W626" s="406">
        <v>2034</v>
      </c>
      <c r="X626" s="406">
        <v>1443</v>
      </c>
      <c r="Y626" s="406">
        <v>1642</v>
      </c>
      <c r="Z626" s="406">
        <v>1925</v>
      </c>
      <c r="AA626" s="406">
        <v>1672</v>
      </c>
      <c r="AB626" s="406">
        <v>1496</v>
      </c>
      <c r="AC626" s="406">
        <v>1718</v>
      </c>
      <c r="AD626" s="406">
        <v>2020</v>
      </c>
      <c r="AE626" s="406">
        <v>1718</v>
      </c>
      <c r="AF626" s="406">
        <v>1564</v>
      </c>
      <c r="AG626" s="406">
        <v>1788</v>
      </c>
      <c r="AH626" s="406">
        <v>2102</v>
      </c>
      <c r="AI626" s="406">
        <v>1571</v>
      </c>
      <c r="AJ626" s="406">
        <v>1517</v>
      </c>
      <c r="AK626" s="406">
        <v>1740</v>
      </c>
      <c r="AL626" s="406">
        <v>2046</v>
      </c>
      <c r="AM626" s="406">
        <v>1422</v>
      </c>
      <c r="AN626" s="406">
        <v>1589</v>
      </c>
      <c r="AO626" s="406">
        <v>1820</v>
      </c>
      <c r="AP626" s="406">
        <v>1732</v>
      </c>
      <c r="AQ626" s="406">
        <v>1732</v>
      </c>
      <c r="AR626" s="406">
        <v>1905</v>
      </c>
      <c r="AS626" s="406">
        <v>1929</v>
      </c>
      <c r="AU626" t="s">
        <v>2865</v>
      </c>
    </row>
    <row r="627" spans="4:47" ht="13.5" customHeight="1">
      <c r="D627" s="405" t="s">
        <v>2866</v>
      </c>
      <c r="E627" s="404"/>
      <c r="F627" s="407" t="s">
        <v>2926</v>
      </c>
      <c r="G627" s="272">
        <v>19.200000000000003</v>
      </c>
      <c r="H627" s="406">
        <v>1579</v>
      </c>
      <c r="I627" s="406">
        <v>1693</v>
      </c>
      <c r="J627" s="406">
        <v>1937</v>
      </c>
      <c r="K627" s="406">
        <v>1658</v>
      </c>
      <c r="L627" s="406">
        <v>1742</v>
      </c>
      <c r="M627" s="406">
        <v>2069</v>
      </c>
      <c r="N627" s="406">
        <v>1810</v>
      </c>
      <c r="O627" s="406">
        <v>1581</v>
      </c>
      <c r="P627" s="406">
        <v>1790</v>
      </c>
      <c r="Q627" s="406">
        <v>2020</v>
      </c>
      <c r="R627" s="406">
        <v>1827</v>
      </c>
      <c r="S627" s="406">
        <v>2103</v>
      </c>
      <c r="T627" s="406">
        <v>2436</v>
      </c>
      <c r="U627" s="406">
        <v>2801</v>
      </c>
      <c r="V627" s="406">
        <v>2112</v>
      </c>
      <c r="W627" s="406">
        <v>2348</v>
      </c>
      <c r="X627" s="406">
        <v>1675</v>
      </c>
      <c r="Y627" s="406">
        <v>1918</v>
      </c>
      <c r="Z627" s="406">
        <v>2244</v>
      </c>
      <c r="AA627" s="406">
        <v>1926</v>
      </c>
      <c r="AB627" s="406">
        <v>1759</v>
      </c>
      <c r="AC627" s="406">
        <v>2042</v>
      </c>
      <c r="AD627" s="406">
        <v>2399</v>
      </c>
      <c r="AE627" s="406">
        <v>1999</v>
      </c>
      <c r="AF627" s="406">
        <v>1896</v>
      </c>
      <c r="AG627" s="406">
        <v>2182</v>
      </c>
      <c r="AH627" s="406">
        <v>2563</v>
      </c>
      <c r="AI627" s="406">
        <v>1805</v>
      </c>
      <c r="AJ627" s="406">
        <v>1802</v>
      </c>
      <c r="AK627" s="406">
        <v>2085</v>
      </c>
      <c r="AL627" s="406">
        <v>2450</v>
      </c>
      <c r="AM627" s="406">
        <v>1632</v>
      </c>
      <c r="AN627" s="406">
        <v>1838</v>
      </c>
      <c r="AO627" s="406">
        <v>2102</v>
      </c>
      <c r="AP627" s="406">
        <v>1952</v>
      </c>
      <c r="AQ627" s="406">
        <v>1952</v>
      </c>
      <c r="AR627" s="406">
        <v>2241</v>
      </c>
      <c r="AS627" s="406">
        <v>2247</v>
      </c>
      <c r="AU627" t="s">
        <v>2866</v>
      </c>
    </row>
    <row r="628" spans="4:47" ht="13.5" customHeight="1">
      <c r="D628" s="405" t="s">
        <v>2005</v>
      </c>
      <c r="E628" s="404"/>
      <c r="F628" s="407" t="s">
        <v>2006</v>
      </c>
      <c r="G628" s="272">
        <v>2.9</v>
      </c>
      <c r="H628" s="406">
        <v>390</v>
      </c>
      <c r="I628" s="406">
        <v>424</v>
      </c>
      <c r="J628" s="406">
        <v>488</v>
      </c>
      <c r="K628" s="406">
        <v>390</v>
      </c>
      <c r="L628" s="406">
        <v>424</v>
      </c>
      <c r="M628" s="406">
        <v>488</v>
      </c>
      <c r="N628" s="406">
        <v>435</v>
      </c>
      <c r="O628" s="406">
        <v>390</v>
      </c>
      <c r="P628" s="406">
        <v>424</v>
      </c>
      <c r="Q628" s="406">
        <v>488</v>
      </c>
      <c r="R628" s="406">
        <v>435</v>
      </c>
      <c r="S628" s="406">
        <v>390</v>
      </c>
      <c r="T628" s="406">
        <v>424</v>
      </c>
      <c r="U628" s="406">
        <v>488</v>
      </c>
      <c r="V628" s="406">
        <v>424</v>
      </c>
      <c r="W628" s="406">
        <v>488</v>
      </c>
      <c r="X628" s="406">
        <v>390</v>
      </c>
      <c r="Y628" s="406">
        <v>424</v>
      </c>
      <c r="Z628" s="406">
        <v>488</v>
      </c>
      <c r="AA628" s="406">
        <v>435</v>
      </c>
      <c r="AB628" s="406">
        <v>390</v>
      </c>
      <c r="AC628" s="406">
        <v>424</v>
      </c>
      <c r="AD628" s="406">
        <v>488</v>
      </c>
      <c r="AE628" s="406">
        <v>435</v>
      </c>
      <c r="AF628" s="406">
        <v>390</v>
      </c>
      <c r="AG628" s="406">
        <v>424</v>
      </c>
      <c r="AH628" s="406">
        <v>488</v>
      </c>
      <c r="AI628" s="406">
        <v>424</v>
      </c>
      <c r="AJ628" s="406">
        <v>390</v>
      </c>
      <c r="AK628" s="406">
        <v>424</v>
      </c>
      <c r="AL628" s="406">
        <v>488</v>
      </c>
      <c r="AM628" s="406">
        <v>390</v>
      </c>
      <c r="AN628" s="406">
        <v>424</v>
      </c>
      <c r="AO628" s="406">
        <v>488</v>
      </c>
      <c r="AP628" s="406">
        <v>466</v>
      </c>
      <c r="AQ628" s="406">
        <v>466</v>
      </c>
      <c r="AR628" s="406">
        <v>466</v>
      </c>
      <c r="AS628" s="406">
        <v>466</v>
      </c>
      <c r="AU628" t="s">
        <v>2005</v>
      </c>
    </row>
    <row r="629" spans="4:47" ht="13.5" customHeight="1">
      <c r="D629" s="405" t="s">
        <v>2003</v>
      </c>
      <c r="E629" s="404"/>
      <c r="F629" s="407" t="s">
        <v>2004</v>
      </c>
      <c r="G629" s="272">
        <v>1.5</v>
      </c>
      <c r="H629" s="406">
        <v>297</v>
      </c>
      <c r="I629" s="406">
        <v>327</v>
      </c>
      <c r="J629" s="406">
        <v>377</v>
      </c>
      <c r="K629" s="406">
        <v>297</v>
      </c>
      <c r="L629" s="406">
        <v>327</v>
      </c>
      <c r="M629" s="406">
        <v>377</v>
      </c>
      <c r="N629" s="406">
        <v>337</v>
      </c>
      <c r="O629" s="406">
        <v>297</v>
      </c>
      <c r="P629" s="406">
        <v>327</v>
      </c>
      <c r="Q629" s="406">
        <v>377</v>
      </c>
      <c r="R629" s="406">
        <v>337</v>
      </c>
      <c r="S629" s="406">
        <v>297</v>
      </c>
      <c r="T629" s="406">
        <v>327</v>
      </c>
      <c r="U629" s="406">
        <v>377</v>
      </c>
      <c r="V629" s="406">
        <v>327</v>
      </c>
      <c r="W629" s="406">
        <v>377</v>
      </c>
      <c r="X629" s="406">
        <v>297</v>
      </c>
      <c r="Y629" s="406">
        <v>327</v>
      </c>
      <c r="Z629" s="406">
        <v>377</v>
      </c>
      <c r="AA629" s="406">
        <v>337</v>
      </c>
      <c r="AB629" s="406">
        <v>297</v>
      </c>
      <c r="AC629" s="406">
        <v>327</v>
      </c>
      <c r="AD629" s="406">
        <v>377</v>
      </c>
      <c r="AE629" s="406">
        <v>337</v>
      </c>
      <c r="AF629" s="406">
        <v>297</v>
      </c>
      <c r="AG629" s="406">
        <v>327</v>
      </c>
      <c r="AH629" s="406">
        <v>377</v>
      </c>
      <c r="AI629" s="406">
        <v>327</v>
      </c>
      <c r="AJ629" s="406">
        <v>297</v>
      </c>
      <c r="AK629" s="406">
        <v>327</v>
      </c>
      <c r="AL629" s="406">
        <v>377</v>
      </c>
      <c r="AM629" s="406">
        <v>297</v>
      </c>
      <c r="AN629" s="406">
        <v>327</v>
      </c>
      <c r="AO629" s="406">
        <v>377</v>
      </c>
      <c r="AP629" s="406">
        <v>359</v>
      </c>
      <c r="AQ629" s="406">
        <v>359</v>
      </c>
      <c r="AR629" s="406">
        <v>359</v>
      </c>
      <c r="AS629" s="406">
        <v>359</v>
      </c>
      <c r="AU629" t="s">
        <v>2003</v>
      </c>
    </row>
    <row r="630" spans="4:47" ht="13.5" customHeight="1">
      <c r="D630" s="405" t="s">
        <v>463</v>
      </c>
      <c r="E630" s="404"/>
      <c r="F630" s="407" t="s">
        <v>1554</v>
      </c>
      <c r="G630" s="272">
        <v>5.0999999999999996</v>
      </c>
      <c r="H630" s="406">
        <v>606</v>
      </c>
      <c r="I630" s="406">
        <v>646</v>
      </c>
      <c r="J630" s="406">
        <v>792</v>
      </c>
      <c r="K630" s="406">
        <v>606</v>
      </c>
      <c r="L630" s="406">
        <v>646</v>
      </c>
      <c r="M630" s="406">
        <v>792</v>
      </c>
      <c r="N630" s="406">
        <v>665</v>
      </c>
      <c r="O630" s="406">
        <v>606</v>
      </c>
      <c r="P630" s="406">
        <v>646</v>
      </c>
      <c r="Q630" s="406">
        <v>792</v>
      </c>
      <c r="R630" s="406">
        <v>665</v>
      </c>
      <c r="S630" s="406">
        <v>606</v>
      </c>
      <c r="T630" s="406">
        <v>646</v>
      </c>
      <c r="U630" s="406">
        <v>792</v>
      </c>
      <c r="V630" s="406">
        <v>646</v>
      </c>
      <c r="W630" s="406">
        <v>792</v>
      </c>
      <c r="X630" s="406">
        <v>606</v>
      </c>
      <c r="Y630" s="406">
        <v>646</v>
      </c>
      <c r="Z630" s="406">
        <v>792</v>
      </c>
      <c r="AA630" s="406">
        <v>665</v>
      </c>
      <c r="AB630" s="406">
        <v>606</v>
      </c>
      <c r="AC630" s="406">
        <v>646</v>
      </c>
      <c r="AD630" s="406">
        <v>792</v>
      </c>
      <c r="AE630" s="406">
        <v>665</v>
      </c>
      <c r="AF630" s="406">
        <v>606</v>
      </c>
      <c r="AG630" s="406">
        <v>646</v>
      </c>
      <c r="AH630" s="406">
        <v>792</v>
      </c>
      <c r="AI630" s="406">
        <v>646</v>
      </c>
      <c r="AJ630" s="406">
        <v>606</v>
      </c>
      <c r="AK630" s="406">
        <v>646</v>
      </c>
      <c r="AL630" s="406">
        <v>792</v>
      </c>
      <c r="AM630" s="406">
        <v>606</v>
      </c>
      <c r="AN630" s="406">
        <v>646</v>
      </c>
      <c r="AO630" s="406">
        <v>792</v>
      </c>
      <c r="AP630" s="406">
        <v>714</v>
      </c>
      <c r="AQ630" s="406">
        <v>714</v>
      </c>
      <c r="AR630" s="406">
        <v>714</v>
      </c>
      <c r="AS630" s="406">
        <v>714</v>
      </c>
      <c r="AU630" t="s">
        <v>463</v>
      </c>
    </row>
    <row r="631" spans="4:47" ht="13.5" customHeight="1">
      <c r="D631" s="405" t="s">
        <v>1772</v>
      </c>
      <c r="E631" s="404"/>
      <c r="F631" s="407" t="s">
        <v>1773</v>
      </c>
      <c r="G631" s="272">
        <v>7.1999999999999993</v>
      </c>
      <c r="H631" s="406">
        <v>548</v>
      </c>
      <c r="I631" s="406">
        <v>620</v>
      </c>
      <c r="J631" s="406">
        <v>690</v>
      </c>
      <c r="K631" s="406">
        <v>548</v>
      </c>
      <c r="L631" s="406">
        <v>620</v>
      </c>
      <c r="M631" s="406">
        <v>690</v>
      </c>
      <c r="N631" s="406">
        <v>634</v>
      </c>
      <c r="O631" s="406">
        <v>548</v>
      </c>
      <c r="P631" s="406">
        <v>620</v>
      </c>
      <c r="Q631" s="406">
        <v>690</v>
      </c>
      <c r="R631" s="406">
        <v>634</v>
      </c>
      <c r="S631" s="406">
        <v>548</v>
      </c>
      <c r="T631" s="406">
        <v>620</v>
      </c>
      <c r="U631" s="406">
        <v>690</v>
      </c>
      <c r="V631" s="406">
        <v>620</v>
      </c>
      <c r="W631" s="406">
        <v>690</v>
      </c>
      <c r="X631" s="406">
        <v>548</v>
      </c>
      <c r="Y631" s="406">
        <v>620</v>
      </c>
      <c r="Z631" s="406">
        <v>690</v>
      </c>
      <c r="AA631" s="406">
        <v>634</v>
      </c>
      <c r="AB631" s="406">
        <v>548</v>
      </c>
      <c r="AC631" s="406">
        <v>620</v>
      </c>
      <c r="AD631" s="406">
        <v>690</v>
      </c>
      <c r="AE631" s="406">
        <v>634</v>
      </c>
      <c r="AF631" s="406">
        <v>548</v>
      </c>
      <c r="AG631" s="406">
        <v>620</v>
      </c>
      <c r="AH631" s="406">
        <v>690</v>
      </c>
      <c r="AI631" s="406">
        <v>620</v>
      </c>
      <c r="AJ631" s="406">
        <v>548</v>
      </c>
      <c r="AK631" s="406">
        <v>620</v>
      </c>
      <c r="AL631" s="406">
        <v>690</v>
      </c>
      <c r="AM631" s="406">
        <v>548</v>
      </c>
      <c r="AN631" s="406">
        <v>620</v>
      </c>
      <c r="AO631" s="406">
        <v>690</v>
      </c>
      <c r="AP631" s="406">
        <v>697</v>
      </c>
      <c r="AQ631" s="406">
        <v>697</v>
      </c>
      <c r="AR631" s="406">
        <v>697</v>
      </c>
      <c r="AS631" s="406">
        <v>697</v>
      </c>
      <c r="AU631" t="s">
        <v>1772</v>
      </c>
    </row>
    <row r="632" spans="4:47" ht="13.5" customHeight="1">
      <c r="D632" s="405" t="s">
        <v>3335</v>
      </c>
      <c r="E632" s="404"/>
      <c r="F632" s="407" t="s">
        <v>1773</v>
      </c>
      <c r="G632" s="272">
        <v>7.1999999999999993</v>
      </c>
      <c r="H632" s="406">
        <v>548</v>
      </c>
      <c r="I632" s="406">
        <v>620</v>
      </c>
      <c r="J632" s="406">
        <v>690</v>
      </c>
      <c r="K632" s="406">
        <v>548</v>
      </c>
      <c r="L632" s="406">
        <v>620</v>
      </c>
      <c r="M632" s="406">
        <v>690</v>
      </c>
      <c r="N632" s="406">
        <v>634</v>
      </c>
      <c r="O632" s="406">
        <v>548</v>
      </c>
      <c r="P632" s="406">
        <v>620</v>
      </c>
      <c r="Q632" s="406">
        <v>690</v>
      </c>
      <c r="R632" s="406">
        <v>634</v>
      </c>
      <c r="S632" s="406">
        <v>548</v>
      </c>
      <c r="T632" s="406">
        <v>620</v>
      </c>
      <c r="U632" s="406">
        <v>690</v>
      </c>
      <c r="V632" s="406">
        <v>620</v>
      </c>
      <c r="W632" s="406">
        <v>690</v>
      </c>
      <c r="X632" s="406">
        <v>548</v>
      </c>
      <c r="Y632" s="406">
        <v>620</v>
      </c>
      <c r="Z632" s="406">
        <v>690</v>
      </c>
      <c r="AA632" s="406">
        <v>634</v>
      </c>
      <c r="AB632" s="406">
        <v>548</v>
      </c>
      <c r="AC632" s="406">
        <v>620</v>
      </c>
      <c r="AD632" s="406">
        <v>690</v>
      </c>
      <c r="AE632" s="406">
        <v>634</v>
      </c>
      <c r="AF632" s="406">
        <v>548</v>
      </c>
      <c r="AG632" s="406">
        <v>620</v>
      </c>
      <c r="AH632" s="406">
        <v>690</v>
      </c>
      <c r="AI632" s="406">
        <v>620</v>
      </c>
      <c r="AJ632" s="406">
        <v>548</v>
      </c>
      <c r="AK632" s="406">
        <v>620</v>
      </c>
      <c r="AL632" s="406">
        <v>690</v>
      </c>
      <c r="AM632" s="406">
        <v>548</v>
      </c>
      <c r="AN632" s="406">
        <v>620</v>
      </c>
      <c r="AO632" s="406">
        <v>690</v>
      </c>
      <c r="AP632" s="406">
        <v>697</v>
      </c>
      <c r="AQ632" s="406">
        <v>697</v>
      </c>
      <c r="AR632" s="406">
        <v>697</v>
      </c>
      <c r="AS632" s="406">
        <v>697</v>
      </c>
      <c r="AU632" t="s">
        <v>3335</v>
      </c>
    </row>
    <row r="633" spans="4:47" ht="13.5" customHeight="1">
      <c r="D633" s="405" t="s">
        <v>38</v>
      </c>
      <c r="E633" s="405" t="s">
        <v>5597</v>
      </c>
      <c r="F633" s="407" t="s">
        <v>39</v>
      </c>
      <c r="G633" s="272">
        <v>15.1</v>
      </c>
      <c r="H633" s="406">
        <v>641</v>
      </c>
      <c r="I633" s="406">
        <v>641</v>
      </c>
      <c r="J633" s="406">
        <v>737</v>
      </c>
      <c r="K633" s="406">
        <v>662</v>
      </c>
      <c r="L633" s="406">
        <v>648</v>
      </c>
      <c r="M633" s="406">
        <v>788</v>
      </c>
      <c r="N633" s="406">
        <v>701</v>
      </c>
      <c r="O633" s="406">
        <v>643</v>
      </c>
      <c r="P633" s="406">
        <v>682</v>
      </c>
      <c r="Q633" s="406">
        <v>771</v>
      </c>
      <c r="R633" s="406">
        <v>756</v>
      </c>
      <c r="S633" s="406">
        <v>830</v>
      </c>
      <c r="T633" s="406">
        <v>991</v>
      </c>
      <c r="U633" s="406">
        <v>1018</v>
      </c>
      <c r="V633" s="406">
        <v>800</v>
      </c>
      <c r="W633" s="406">
        <v>884</v>
      </c>
      <c r="X633" s="406">
        <v>689</v>
      </c>
      <c r="Y633" s="406">
        <v>753</v>
      </c>
      <c r="Z633" s="406">
        <v>894</v>
      </c>
      <c r="AA633" s="406">
        <v>777</v>
      </c>
      <c r="AB633" s="406">
        <v>726</v>
      </c>
      <c r="AC633" s="406">
        <v>811</v>
      </c>
      <c r="AD633" s="406">
        <v>973</v>
      </c>
      <c r="AE633" s="406">
        <v>817</v>
      </c>
      <c r="AF633" s="406">
        <v>793</v>
      </c>
      <c r="AG633" s="406">
        <v>879</v>
      </c>
      <c r="AH633" s="406">
        <v>1054</v>
      </c>
      <c r="AI633" s="406">
        <v>696</v>
      </c>
      <c r="AJ633" s="406">
        <v>774</v>
      </c>
      <c r="AK633" s="406">
        <v>859</v>
      </c>
      <c r="AL633" s="406">
        <v>1007</v>
      </c>
      <c r="AM633" s="406">
        <v>690</v>
      </c>
      <c r="AN633" s="406">
        <v>748</v>
      </c>
      <c r="AO633" s="406">
        <v>847</v>
      </c>
      <c r="AP633" s="406">
        <v>787</v>
      </c>
      <c r="AQ633" s="406">
        <v>787</v>
      </c>
      <c r="AR633" s="406">
        <v>934</v>
      </c>
      <c r="AS633" s="406">
        <v>868</v>
      </c>
      <c r="AU633" t="s">
        <v>38</v>
      </c>
    </row>
    <row r="634" spans="4:47" ht="13.5" customHeight="1">
      <c r="D634" s="405" t="s">
        <v>3336</v>
      </c>
      <c r="E634" s="405" t="s">
        <v>5597</v>
      </c>
      <c r="F634" s="407" t="s">
        <v>39</v>
      </c>
      <c r="G634" s="272">
        <v>15.1</v>
      </c>
      <c r="H634" s="406">
        <v>641</v>
      </c>
      <c r="I634" s="406">
        <v>641</v>
      </c>
      <c r="J634" s="406">
        <v>737</v>
      </c>
      <c r="K634" s="406">
        <v>662</v>
      </c>
      <c r="L634" s="406">
        <v>648</v>
      </c>
      <c r="M634" s="406">
        <v>788</v>
      </c>
      <c r="N634" s="406">
        <v>701</v>
      </c>
      <c r="O634" s="406">
        <v>643</v>
      </c>
      <c r="P634" s="406">
        <v>682</v>
      </c>
      <c r="Q634" s="406">
        <v>771</v>
      </c>
      <c r="R634" s="406">
        <v>756</v>
      </c>
      <c r="S634" s="406">
        <v>830</v>
      </c>
      <c r="T634" s="406">
        <v>991</v>
      </c>
      <c r="U634" s="406">
        <v>1018</v>
      </c>
      <c r="V634" s="406">
        <v>800</v>
      </c>
      <c r="W634" s="406">
        <v>884</v>
      </c>
      <c r="X634" s="406">
        <v>689</v>
      </c>
      <c r="Y634" s="406">
        <v>753</v>
      </c>
      <c r="Z634" s="406">
        <v>894</v>
      </c>
      <c r="AA634" s="406">
        <v>777</v>
      </c>
      <c r="AB634" s="406">
        <v>726</v>
      </c>
      <c r="AC634" s="406">
        <v>811</v>
      </c>
      <c r="AD634" s="406">
        <v>973</v>
      </c>
      <c r="AE634" s="406">
        <v>817</v>
      </c>
      <c r="AF634" s="406">
        <v>793</v>
      </c>
      <c r="AG634" s="406">
        <v>879</v>
      </c>
      <c r="AH634" s="406">
        <v>1054</v>
      </c>
      <c r="AI634" s="406">
        <v>696</v>
      </c>
      <c r="AJ634" s="406">
        <v>774</v>
      </c>
      <c r="AK634" s="406">
        <v>859</v>
      </c>
      <c r="AL634" s="406">
        <v>1007</v>
      </c>
      <c r="AM634" s="406">
        <v>690</v>
      </c>
      <c r="AN634" s="406">
        <v>748</v>
      </c>
      <c r="AO634" s="406">
        <v>847</v>
      </c>
      <c r="AP634" s="406">
        <v>787</v>
      </c>
      <c r="AQ634" s="406">
        <v>787</v>
      </c>
      <c r="AR634" s="406">
        <v>934</v>
      </c>
      <c r="AS634" s="406">
        <v>868</v>
      </c>
      <c r="AU634" t="s">
        <v>3336</v>
      </c>
    </row>
    <row r="635" spans="4:47" ht="13.5" customHeight="1">
      <c r="D635" s="405" t="s">
        <v>40</v>
      </c>
      <c r="E635" s="405" t="s">
        <v>5597</v>
      </c>
      <c r="F635" s="407" t="s">
        <v>41</v>
      </c>
      <c r="G635" s="272">
        <v>15.1</v>
      </c>
      <c r="H635" s="406">
        <v>507</v>
      </c>
      <c r="I635" s="406">
        <v>511</v>
      </c>
      <c r="J635" s="406">
        <v>588</v>
      </c>
      <c r="K635" s="406">
        <v>529</v>
      </c>
      <c r="L635" s="406">
        <v>519</v>
      </c>
      <c r="M635" s="406">
        <v>639</v>
      </c>
      <c r="N635" s="406">
        <v>563</v>
      </c>
      <c r="O635" s="406">
        <v>512</v>
      </c>
      <c r="P635" s="406">
        <v>552</v>
      </c>
      <c r="Q635" s="406">
        <v>622</v>
      </c>
      <c r="R635" s="406">
        <v>616</v>
      </c>
      <c r="S635" s="406">
        <v>684</v>
      </c>
      <c r="T635" s="406">
        <v>841</v>
      </c>
      <c r="U635" s="406">
        <v>837</v>
      </c>
      <c r="V635" s="406">
        <v>676</v>
      </c>
      <c r="W635" s="406">
        <v>744</v>
      </c>
      <c r="X635" s="406">
        <v>554</v>
      </c>
      <c r="Y635" s="406">
        <v>616</v>
      </c>
      <c r="Z635" s="406">
        <v>732</v>
      </c>
      <c r="AA635" s="406">
        <v>628</v>
      </c>
      <c r="AB635" s="406">
        <v>591</v>
      </c>
      <c r="AC635" s="406">
        <v>674</v>
      </c>
      <c r="AD635" s="406">
        <v>812</v>
      </c>
      <c r="AE635" s="406">
        <v>668</v>
      </c>
      <c r="AF635" s="406">
        <v>658</v>
      </c>
      <c r="AG635" s="406">
        <v>742</v>
      </c>
      <c r="AH635" s="406">
        <v>893</v>
      </c>
      <c r="AI635" s="406">
        <v>564</v>
      </c>
      <c r="AJ635" s="406">
        <v>637</v>
      </c>
      <c r="AK635" s="406">
        <v>725</v>
      </c>
      <c r="AL635" s="406">
        <v>842</v>
      </c>
      <c r="AM635" s="406">
        <v>553</v>
      </c>
      <c r="AN635" s="406">
        <v>611</v>
      </c>
      <c r="AO635" s="406">
        <v>690</v>
      </c>
      <c r="AP635" s="406">
        <v>634</v>
      </c>
      <c r="AQ635" s="406">
        <v>634</v>
      </c>
      <c r="AR635" s="406">
        <v>780</v>
      </c>
      <c r="AS635" s="406">
        <v>726</v>
      </c>
      <c r="AU635" t="s">
        <v>40</v>
      </c>
    </row>
    <row r="636" spans="4:47" ht="13.5" customHeight="1">
      <c r="D636" s="405" t="s">
        <v>3337</v>
      </c>
      <c r="E636" s="405" t="s">
        <v>5597</v>
      </c>
      <c r="F636" s="407" t="s">
        <v>41</v>
      </c>
      <c r="G636" s="272">
        <v>15.1</v>
      </c>
      <c r="H636" s="406">
        <v>507</v>
      </c>
      <c r="I636" s="406">
        <v>511</v>
      </c>
      <c r="J636" s="406">
        <v>588</v>
      </c>
      <c r="K636" s="406">
        <v>529</v>
      </c>
      <c r="L636" s="406">
        <v>519</v>
      </c>
      <c r="M636" s="406">
        <v>639</v>
      </c>
      <c r="N636" s="406">
        <v>563</v>
      </c>
      <c r="O636" s="406">
        <v>512</v>
      </c>
      <c r="P636" s="406">
        <v>552</v>
      </c>
      <c r="Q636" s="406">
        <v>622</v>
      </c>
      <c r="R636" s="406">
        <v>616</v>
      </c>
      <c r="S636" s="406">
        <v>684</v>
      </c>
      <c r="T636" s="406">
        <v>841</v>
      </c>
      <c r="U636" s="406">
        <v>837</v>
      </c>
      <c r="V636" s="406">
        <v>676</v>
      </c>
      <c r="W636" s="406">
        <v>744</v>
      </c>
      <c r="X636" s="406">
        <v>554</v>
      </c>
      <c r="Y636" s="406">
        <v>616</v>
      </c>
      <c r="Z636" s="406">
        <v>732</v>
      </c>
      <c r="AA636" s="406">
        <v>628</v>
      </c>
      <c r="AB636" s="406">
        <v>591</v>
      </c>
      <c r="AC636" s="406">
        <v>674</v>
      </c>
      <c r="AD636" s="406">
        <v>812</v>
      </c>
      <c r="AE636" s="406">
        <v>668</v>
      </c>
      <c r="AF636" s="406">
        <v>658</v>
      </c>
      <c r="AG636" s="406">
        <v>742</v>
      </c>
      <c r="AH636" s="406">
        <v>893</v>
      </c>
      <c r="AI636" s="406">
        <v>564</v>
      </c>
      <c r="AJ636" s="406">
        <v>637</v>
      </c>
      <c r="AK636" s="406">
        <v>725</v>
      </c>
      <c r="AL636" s="406">
        <v>842</v>
      </c>
      <c r="AM636" s="406">
        <v>553</v>
      </c>
      <c r="AN636" s="406">
        <v>611</v>
      </c>
      <c r="AO636" s="406">
        <v>690</v>
      </c>
      <c r="AP636" s="406">
        <v>634</v>
      </c>
      <c r="AQ636" s="406">
        <v>634</v>
      </c>
      <c r="AR636" s="406">
        <v>780</v>
      </c>
      <c r="AS636" s="406">
        <v>726</v>
      </c>
      <c r="AU636" t="s">
        <v>3337</v>
      </c>
    </row>
    <row r="637" spans="4:47" ht="13.5" customHeight="1">
      <c r="D637" s="405" t="s">
        <v>4557</v>
      </c>
      <c r="E637" s="404"/>
      <c r="F637" s="407" t="s">
        <v>4584</v>
      </c>
      <c r="G637" s="272">
        <v>80</v>
      </c>
      <c r="H637" s="406">
        <v>8092</v>
      </c>
      <c r="I637" s="406">
        <v>8234</v>
      </c>
      <c r="J637" s="406">
        <v>9497</v>
      </c>
      <c r="K637" s="406">
        <v>8092</v>
      </c>
      <c r="L637" s="406">
        <v>8234</v>
      </c>
      <c r="M637" s="406">
        <v>9497</v>
      </c>
      <c r="N637" s="406">
        <v>8848</v>
      </c>
      <c r="O637" s="406">
        <v>8092</v>
      </c>
      <c r="P637" s="406">
        <v>8234</v>
      </c>
      <c r="Q637" s="406">
        <v>9497</v>
      </c>
      <c r="R637" s="406">
        <v>8848</v>
      </c>
      <c r="S637" s="406">
        <v>8092</v>
      </c>
      <c r="T637" s="406">
        <v>8234</v>
      </c>
      <c r="U637" s="406">
        <v>9497</v>
      </c>
      <c r="V637" s="406">
        <v>8234</v>
      </c>
      <c r="W637" s="406">
        <v>9497</v>
      </c>
      <c r="X637" s="406">
        <v>8092</v>
      </c>
      <c r="Y637" s="406">
        <v>8234</v>
      </c>
      <c r="Z637" s="406">
        <v>9497</v>
      </c>
      <c r="AA637" s="406">
        <v>8848</v>
      </c>
      <c r="AB637" s="406">
        <v>8092</v>
      </c>
      <c r="AC637" s="406">
        <v>8234</v>
      </c>
      <c r="AD637" s="406">
        <v>9497</v>
      </c>
      <c r="AE637" s="406">
        <v>8848</v>
      </c>
      <c r="AF637" s="406">
        <v>8092</v>
      </c>
      <c r="AG637" s="406">
        <v>8234</v>
      </c>
      <c r="AH637" s="406">
        <v>9497</v>
      </c>
      <c r="AI637" s="406">
        <v>8234</v>
      </c>
      <c r="AJ637" s="406">
        <v>8092</v>
      </c>
      <c r="AK637" s="406">
        <v>8234</v>
      </c>
      <c r="AL637" s="406">
        <v>9497</v>
      </c>
      <c r="AM637" s="406">
        <v>8092</v>
      </c>
      <c r="AN637" s="406">
        <v>8234</v>
      </c>
      <c r="AO637" s="406">
        <v>9497</v>
      </c>
      <c r="AP637" s="406">
        <v>8937</v>
      </c>
      <c r="AQ637" s="406">
        <v>8937</v>
      </c>
      <c r="AR637" s="406">
        <v>8937</v>
      </c>
      <c r="AS637" s="406">
        <v>8937</v>
      </c>
      <c r="AU637" t="s">
        <v>4557</v>
      </c>
    </row>
    <row r="638" spans="4:47" ht="13.5" customHeight="1">
      <c r="D638" s="405" t="s">
        <v>4555</v>
      </c>
      <c r="E638" s="404"/>
      <c r="F638" s="407" t="s">
        <v>4582</v>
      </c>
      <c r="G638" s="272">
        <v>80</v>
      </c>
      <c r="H638" s="406">
        <v>5196</v>
      </c>
      <c r="I638" s="406">
        <v>5367</v>
      </c>
      <c r="J638" s="406">
        <v>6198</v>
      </c>
      <c r="K638" s="406">
        <v>5196</v>
      </c>
      <c r="L638" s="406">
        <v>5367</v>
      </c>
      <c r="M638" s="406">
        <v>6198</v>
      </c>
      <c r="N638" s="406">
        <v>5808</v>
      </c>
      <c r="O638" s="406">
        <v>5196</v>
      </c>
      <c r="P638" s="406">
        <v>5367</v>
      </c>
      <c r="Q638" s="406">
        <v>6198</v>
      </c>
      <c r="R638" s="406">
        <v>5808</v>
      </c>
      <c r="S638" s="406">
        <v>5196</v>
      </c>
      <c r="T638" s="406">
        <v>5367</v>
      </c>
      <c r="U638" s="406">
        <v>6198</v>
      </c>
      <c r="V638" s="406">
        <v>5367</v>
      </c>
      <c r="W638" s="406">
        <v>6198</v>
      </c>
      <c r="X638" s="406">
        <v>5196</v>
      </c>
      <c r="Y638" s="406">
        <v>5367</v>
      </c>
      <c r="Z638" s="406">
        <v>6198</v>
      </c>
      <c r="AA638" s="406">
        <v>5808</v>
      </c>
      <c r="AB638" s="406">
        <v>5196</v>
      </c>
      <c r="AC638" s="406">
        <v>5367</v>
      </c>
      <c r="AD638" s="406">
        <v>6198</v>
      </c>
      <c r="AE638" s="406">
        <v>5808</v>
      </c>
      <c r="AF638" s="406">
        <v>5196</v>
      </c>
      <c r="AG638" s="406">
        <v>5367</v>
      </c>
      <c r="AH638" s="406">
        <v>6198</v>
      </c>
      <c r="AI638" s="406">
        <v>5367</v>
      </c>
      <c r="AJ638" s="406">
        <v>5196</v>
      </c>
      <c r="AK638" s="406">
        <v>5367</v>
      </c>
      <c r="AL638" s="406">
        <v>6198</v>
      </c>
      <c r="AM638" s="406">
        <v>5196</v>
      </c>
      <c r="AN638" s="406">
        <v>5367</v>
      </c>
      <c r="AO638" s="406">
        <v>6198</v>
      </c>
      <c r="AP638" s="406">
        <v>5783</v>
      </c>
      <c r="AQ638" s="406">
        <v>5783</v>
      </c>
      <c r="AR638" s="406">
        <v>5783</v>
      </c>
      <c r="AS638" s="406">
        <v>5783</v>
      </c>
      <c r="AU638" t="s">
        <v>4555</v>
      </c>
    </row>
    <row r="639" spans="4:47" ht="13.5" customHeight="1">
      <c r="D639" s="405" t="s">
        <v>4556</v>
      </c>
      <c r="E639" s="404"/>
      <c r="F639" s="407" t="s">
        <v>4583</v>
      </c>
      <c r="G639" s="272">
        <v>80</v>
      </c>
      <c r="H639" s="406">
        <v>7140</v>
      </c>
      <c r="I639" s="406">
        <v>7291</v>
      </c>
      <c r="J639" s="406">
        <v>8413</v>
      </c>
      <c r="K639" s="406">
        <v>7140</v>
      </c>
      <c r="L639" s="406">
        <v>7291</v>
      </c>
      <c r="M639" s="406">
        <v>8413</v>
      </c>
      <c r="N639" s="406">
        <v>7849</v>
      </c>
      <c r="O639" s="406">
        <v>7140</v>
      </c>
      <c r="P639" s="406">
        <v>7291</v>
      </c>
      <c r="Q639" s="406">
        <v>8413</v>
      </c>
      <c r="R639" s="406">
        <v>7849</v>
      </c>
      <c r="S639" s="406">
        <v>7140</v>
      </c>
      <c r="T639" s="406">
        <v>7291</v>
      </c>
      <c r="U639" s="406">
        <v>8413</v>
      </c>
      <c r="V639" s="406">
        <v>7291</v>
      </c>
      <c r="W639" s="406">
        <v>8413</v>
      </c>
      <c r="X639" s="406">
        <v>7140</v>
      </c>
      <c r="Y639" s="406">
        <v>7291</v>
      </c>
      <c r="Z639" s="406">
        <v>8413</v>
      </c>
      <c r="AA639" s="406">
        <v>7849</v>
      </c>
      <c r="AB639" s="406">
        <v>7140</v>
      </c>
      <c r="AC639" s="406">
        <v>7291</v>
      </c>
      <c r="AD639" s="406">
        <v>8413</v>
      </c>
      <c r="AE639" s="406">
        <v>7849</v>
      </c>
      <c r="AF639" s="406">
        <v>7140</v>
      </c>
      <c r="AG639" s="406">
        <v>7291</v>
      </c>
      <c r="AH639" s="406">
        <v>8413</v>
      </c>
      <c r="AI639" s="406">
        <v>7291</v>
      </c>
      <c r="AJ639" s="406">
        <v>7140</v>
      </c>
      <c r="AK639" s="406">
        <v>7291</v>
      </c>
      <c r="AL639" s="406">
        <v>8413</v>
      </c>
      <c r="AM639" s="406">
        <v>7140</v>
      </c>
      <c r="AN639" s="406">
        <v>7291</v>
      </c>
      <c r="AO639" s="406">
        <v>8413</v>
      </c>
      <c r="AP639" s="406">
        <v>7900</v>
      </c>
      <c r="AQ639" s="406">
        <v>7900</v>
      </c>
      <c r="AR639" s="406">
        <v>7900</v>
      </c>
      <c r="AS639" s="406">
        <v>7900</v>
      </c>
      <c r="AU639" t="s">
        <v>4556</v>
      </c>
    </row>
    <row r="640" spans="4:47" ht="13.5" customHeight="1">
      <c r="D640" s="405" t="s">
        <v>4560</v>
      </c>
      <c r="E640" s="404"/>
      <c r="F640" s="407" t="s">
        <v>4587</v>
      </c>
      <c r="G640" s="272">
        <v>80</v>
      </c>
      <c r="H640" s="406">
        <v>8125</v>
      </c>
      <c r="I640" s="406">
        <v>8271</v>
      </c>
      <c r="J640" s="406">
        <v>9542</v>
      </c>
      <c r="K640" s="406">
        <v>8125</v>
      </c>
      <c r="L640" s="406">
        <v>8271</v>
      </c>
      <c r="M640" s="406">
        <v>9542</v>
      </c>
      <c r="N640" s="406">
        <v>8890</v>
      </c>
      <c r="O640" s="406">
        <v>8125</v>
      </c>
      <c r="P640" s="406">
        <v>8271</v>
      </c>
      <c r="Q640" s="406">
        <v>9542</v>
      </c>
      <c r="R640" s="406">
        <v>8890</v>
      </c>
      <c r="S640" s="406">
        <v>8125</v>
      </c>
      <c r="T640" s="406">
        <v>8271</v>
      </c>
      <c r="U640" s="406">
        <v>9542</v>
      </c>
      <c r="V640" s="406">
        <v>8271</v>
      </c>
      <c r="W640" s="406">
        <v>9542</v>
      </c>
      <c r="X640" s="406">
        <v>8125</v>
      </c>
      <c r="Y640" s="406">
        <v>8271</v>
      </c>
      <c r="Z640" s="406">
        <v>9542</v>
      </c>
      <c r="AA640" s="406">
        <v>8890</v>
      </c>
      <c r="AB640" s="406">
        <v>8125</v>
      </c>
      <c r="AC640" s="406">
        <v>8271</v>
      </c>
      <c r="AD640" s="406">
        <v>9542</v>
      </c>
      <c r="AE640" s="406">
        <v>8890</v>
      </c>
      <c r="AF640" s="406">
        <v>8125</v>
      </c>
      <c r="AG640" s="406">
        <v>8271</v>
      </c>
      <c r="AH640" s="406">
        <v>9542</v>
      </c>
      <c r="AI640" s="406">
        <v>8271</v>
      </c>
      <c r="AJ640" s="406">
        <v>8125</v>
      </c>
      <c r="AK640" s="406">
        <v>8271</v>
      </c>
      <c r="AL640" s="406">
        <v>9542</v>
      </c>
      <c r="AM640" s="406">
        <v>8125</v>
      </c>
      <c r="AN640" s="406">
        <v>8271</v>
      </c>
      <c r="AO640" s="406">
        <v>9542</v>
      </c>
      <c r="AP640" s="406">
        <v>8976</v>
      </c>
      <c r="AQ640" s="406">
        <v>8976</v>
      </c>
      <c r="AR640" s="406">
        <v>8976</v>
      </c>
      <c r="AS640" s="406">
        <v>8976</v>
      </c>
      <c r="AU640" t="s">
        <v>4560</v>
      </c>
    </row>
    <row r="641" spans="4:47" ht="13.5" customHeight="1">
      <c r="D641" s="405" t="s">
        <v>4558</v>
      </c>
      <c r="E641" s="404"/>
      <c r="F641" s="407" t="s">
        <v>4585</v>
      </c>
      <c r="G641" s="272">
        <v>80</v>
      </c>
      <c r="H641" s="406">
        <v>5227</v>
      </c>
      <c r="I641" s="406">
        <v>5402</v>
      </c>
      <c r="J641" s="406">
        <v>6244</v>
      </c>
      <c r="K641" s="406">
        <v>5227</v>
      </c>
      <c r="L641" s="406">
        <v>5402</v>
      </c>
      <c r="M641" s="406">
        <v>6244</v>
      </c>
      <c r="N641" s="406">
        <v>5850</v>
      </c>
      <c r="O641" s="406">
        <v>5227</v>
      </c>
      <c r="P641" s="406">
        <v>5402</v>
      </c>
      <c r="Q641" s="406">
        <v>6244</v>
      </c>
      <c r="R641" s="406">
        <v>5850</v>
      </c>
      <c r="S641" s="406">
        <v>5227</v>
      </c>
      <c r="T641" s="406">
        <v>5402</v>
      </c>
      <c r="U641" s="406">
        <v>6244</v>
      </c>
      <c r="V641" s="406">
        <v>5402</v>
      </c>
      <c r="W641" s="406">
        <v>6244</v>
      </c>
      <c r="X641" s="406">
        <v>5227</v>
      </c>
      <c r="Y641" s="406">
        <v>5402</v>
      </c>
      <c r="Z641" s="406">
        <v>6244</v>
      </c>
      <c r="AA641" s="406">
        <v>5850</v>
      </c>
      <c r="AB641" s="406">
        <v>5227</v>
      </c>
      <c r="AC641" s="406">
        <v>5402</v>
      </c>
      <c r="AD641" s="406">
        <v>6244</v>
      </c>
      <c r="AE641" s="406">
        <v>5850</v>
      </c>
      <c r="AF641" s="406">
        <v>5227</v>
      </c>
      <c r="AG641" s="406">
        <v>5402</v>
      </c>
      <c r="AH641" s="406">
        <v>6244</v>
      </c>
      <c r="AI641" s="406">
        <v>5402</v>
      </c>
      <c r="AJ641" s="406">
        <v>5227</v>
      </c>
      <c r="AK641" s="406">
        <v>5402</v>
      </c>
      <c r="AL641" s="406">
        <v>6244</v>
      </c>
      <c r="AM641" s="406">
        <v>5227</v>
      </c>
      <c r="AN641" s="406">
        <v>5402</v>
      </c>
      <c r="AO641" s="406">
        <v>6244</v>
      </c>
      <c r="AP641" s="406">
        <v>5823</v>
      </c>
      <c r="AQ641" s="406">
        <v>5823</v>
      </c>
      <c r="AR641" s="406">
        <v>5823</v>
      </c>
      <c r="AS641" s="406">
        <v>5823</v>
      </c>
      <c r="AU641" t="s">
        <v>4558</v>
      </c>
    </row>
    <row r="642" spans="4:47" ht="13.5" customHeight="1">
      <c r="D642" s="405" t="s">
        <v>4559</v>
      </c>
      <c r="E642" s="404"/>
      <c r="F642" s="407" t="s">
        <v>4586</v>
      </c>
      <c r="G642" s="272">
        <v>80</v>
      </c>
      <c r="H642" s="406">
        <v>7172</v>
      </c>
      <c r="I642" s="406">
        <v>7328</v>
      </c>
      <c r="J642" s="406">
        <v>8458</v>
      </c>
      <c r="K642" s="406">
        <v>7172</v>
      </c>
      <c r="L642" s="406">
        <v>7328</v>
      </c>
      <c r="M642" s="406">
        <v>8458</v>
      </c>
      <c r="N642" s="406">
        <v>7891</v>
      </c>
      <c r="O642" s="406">
        <v>7172</v>
      </c>
      <c r="P642" s="406">
        <v>7328</v>
      </c>
      <c r="Q642" s="406">
        <v>8458</v>
      </c>
      <c r="R642" s="406">
        <v>7891</v>
      </c>
      <c r="S642" s="406">
        <v>7172</v>
      </c>
      <c r="T642" s="406">
        <v>7328</v>
      </c>
      <c r="U642" s="406">
        <v>8458</v>
      </c>
      <c r="V642" s="406">
        <v>7328</v>
      </c>
      <c r="W642" s="406">
        <v>8458</v>
      </c>
      <c r="X642" s="406">
        <v>7172</v>
      </c>
      <c r="Y642" s="406">
        <v>7328</v>
      </c>
      <c r="Z642" s="406">
        <v>8458</v>
      </c>
      <c r="AA642" s="406">
        <v>7891</v>
      </c>
      <c r="AB642" s="406">
        <v>7172</v>
      </c>
      <c r="AC642" s="406">
        <v>7328</v>
      </c>
      <c r="AD642" s="406">
        <v>8458</v>
      </c>
      <c r="AE642" s="406">
        <v>7891</v>
      </c>
      <c r="AF642" s="406">
        <v>7172</v>
      </c>
      <c r="AG642" s="406">
        <v>7328</v>
      </c>
      <c r="AH642" s="406">
        <v>8458</v>
      </c>
      <c r="AI642" s="406">
        <v>7328</v>
      </c>
      <c r="AJ642" s="406">
        <v>7172</v>
      </c>
      <c r="AK642" s="406">
        <v>7328</v>
      </c>
      <c r="AL642" s="406">
        <v>8458</v>
      </c>
      <c r="AM642" s="406">
        <v>7172</v>
      </c>
      <c r="AN642" s="406">
        <v>7328</v>
      </c>
      <c r="AO642" s="406">
        <v>8458</v>
      </c>
      <c r="AP642" s="406">
        <v>7939</v>
      </c>
      <c r="AQ642" s="406">
        <v>7939</v>
      </c>
      <c r="AR642" s="406">
        <v>7939</v>
      </c>
      <c r="AS642" s="406">
        <v>7939</v>
      </c>
      <c r="AU642" t="s">
        <v>4559</v>
      </c>
    </row>
    <row r="643" spans="4:47" ht="13.5" customHeight="1">
      <c r="D643" s="405" t="s">
        <v>4563</v>
      </c>
      <c r="E643" s="404"/>
      <c r="F643" s="407" t="s">
        <v>4590</v>
      </c>
      <c r="G643" s="272">
        <v>80</v>
      </c>
      <c r="H643" s="406">
        <v>8157</v>
      </c>
      <c r="I643" s="406">
        <v>8307</v>
      </c>
      <c r="J643" s="406">
        <v>9589</v>
      </c>
      <c r="K643" s="406">
        <v>8157</v>
      </c>
      <c r="L643" s="406">
        <v>8307</v>
      </c>
      <c r="M643" s="406">
        <v>9589</v>
      </c>
      <c r="N643" s="406">
        <v>8933</v>
      </c>
      <c r="O643" s="406">
        <v>8157</v>
      </c>
      <c r="P643" s="406">
        <v>8307</v>
      </c>
      <c r="Q643" s="406">
        <v>9589</v>
      </c>
      <c r="R643" s="406">
        <v>8933</v>
      </c>
      <c r="S643" s="406">
        <v>8157</v>
      </c>
      <c r="T643" s="406">
        <v>8307</v>
      </c>
      <c r="U643" s="406">
        <v>9589</v>
      </c>
      <c r="V643" s="406">
        <v>8307</v>
      </c>
      <c r="W643" s="406">
        <v>9589</v>
      </c>
      <c r="X643" s="406">
        <v>8157</v>
      </c>
      <c r="Y643" s="406">
        <v>8307</v>
      </c>
      <c r="Z643" s="406">
        <v>9589</v>
      </c>
      <c r="AA643" s="406">
        <v>8933</v>
      </c>
      <c r="AB643" s="406">
        <v>8157</v>
      </c>
      <c r="AC643" s="406">
        <v>8307</v>
      </c>
      <c r="AD643" s="406">
        <v>9589</v>
      </c>
      <c r="AE643" s="406">
        <v>8933</v>
      </c>
      <c r="AF643" s="406">
        <v>8157</v>
      </c>
      <c r="AG643" s="406">
        <v>8307</v>
      </c>
      <c r="AH643" s="406">
        <v>9589</v>
      </c>
      <c r="AI643" s="406">
        <v>8307</v>
      </c>
      <c r="AJ643" s="406">
        <v>8157</v>
      </c>
      <c r="AK643" s="406">
        <v>8307</v>
      </c>
      <c r="AL643" s="406">
        <v>9589</v>
      </c>
      <c r="AM643" s="406">
        <v>8157</v>
      </c>
      <c r="AN643" s="406">
        <v>8307</v>
      </c>
      <c r="AO643" s="406">
        <v>9589</v>
      </c>
      <c r="AP643" s="406">
        <v>9017</v>
      </c>
      <c r="AQ643" s="406">
        <v>9017</v>
      </c>
      <c r="AR643" s="406">
        <v>9017</v>
      </c>
      <c r="AS643" s="406">
        <v>9017</v>
      </c>
      <c r="AU643" t="s">
        <v>4563</v>
      </c>
    </row>
    <row r="644" spans="4:47" ht="13.5" customHeight="1">
      <c r="D644" s="405" t="s">
        <v>4561</v>
      </c>
      <c r="E644" s="404"/>
      <c r="F644" s="407" t="s">
        <v>4588</v>
      </c>
      <c r="G644" s="272">
        <v>80</v>
      </c>
      <c r="H644" s="406">
        <v>5261</v>
      </c>
      <c r="I644" s="406">
        <v>5440</v>
      </c>
      <c r="J644" s="406">
        <v>6291</v>
      </c>
      <c r="K644" s="406">
        <v>5261</v>
      </c>
      <c r="L644" s="406">
        <v>5440</v>
      </c>
      <c r="M644" s="406">
        <v>6291</v>
      </c>
      <c r="N644" s="406">
        <v>5893</v>
      </c>
      <c r="O644" s="406">
        <v>5261</v>
      </c>
      <c r="P644" s="406">
        <v>5440</v>
      </c>
      <c r="Q644" s="406">
        <v>6291</v>
      </c>
      <c r="R644" s="406">
        <v>5893</v>
      </c>
      <c r="S644" s="406">
        <v>5261</v>
      </c>
      <c r="T644" s="406">
        <v>5440</v>
      </c>
      <c r="U644" s="406">
        <v>6291</v>
      </c>
      <c r="V644" s="406">
        <v>5440</v>
      </c>
      <c r="W644" s="406">
        <v>6291</v>
      </c>
      <c r="X644" s="406">
        <v>5261</v>
      </c>
      <c r="Y644" s="406">
        <v>5440</v>
      </c>
      <c r="Z644" s="406">
        <v>6291</v>
      </c>
      <c r="AA644" s="406">
        <v>5893</v>
      </c>
      <c r="AB644" s="406">
        <v>5261</v>
      </c>
      <c r="AC644" s="406">
        <v>5440</v>
      </c>
      <c r="AD644" s="406">
        <v>6291</v>
      </c>
      <c r="AE644" s="406">
        <v>5893</v>
      </c>
      <c r="AF644" s="406">
        <v>5261</v>
      </c>
      <c r="AG644" s="406">
        <v>5440</v>
      </c>
      <c r="AH644" s="406">
        <v>6291</v>
      </c>
      <c r="AI644" s="406">
        <v>5440</v>
      </c>
      <c r="AJ644" s="406">
        <v>5261</v>
      </c>
      <c r="AK644" s="406">
        <v>5440</v>
      </c>
      <c r="AL644" s="406">
        <v>6291</v>
      </c>
      <c r="AM644" s="406">
        <v>5261</v>
      </c>
      <c r="AN644" s="406">
        <v>5440</v>
      </c>
      <c r="AO644" s="406">
        <v>6291</v>
      </c>
      <c r="AP644" s="406">
        <v>5863</v>
      </c>
      <c r="AQ644" s="406">
        <v>5863</v>
      </c>
      <c r="AR644" s="406">
        <v>5863</v>
      </c>
      <c r="AS644" s="406">
        <v>5863</v>
      </c>
      <c r="AU644" t="s">
        <v>4561</v>
      </c>
    </row>
    <row r="645" spans="4:47" ht="13.5" customHeight="1">
      <c r="D645" s="405" t="s">
        <v>4562</v>
      </c>
      <c r="E645" s="404"/>
      <c r="F645" s="407" t="s">
        <v>4589</v>
      </c>
      <c r="G645" s="272">
        <v>80</v>
      </c>
      <c r="H645" s="406">
        <v>7205</v>
      </c>
      <c r="I645" s="406">
        <v>7364</v>
      </c>
      <c r="J645" s="406">
        <v>8505</v>
      </c>
      <c r="K645" s="406">
        <v>7205</v>
      </c>
      <c r="L645" s="406">
        <v>7364</v>
      </c>
      <c r="M645" s="406">
        <v>8505</v>
      </c>
      <c r="N645" s="406">
        <v>7933</v>
      </c>
      <c r="O645" s="406">
        <v>7205</v>
      </c>
      <c r="P645" s="406">
        <v>7364</v>
      </c>
      <c r="Q645" s="406">
        <v>8505</v>
      </c>
      <c r="R645" s="406">
        <v>7933</v>
      </c>
      <c r="S645" s="406">
        <v>7205</v>
      </c>
      <c r="T645" s="406">
        <v>7364</v>
      </c>
      <c r="U645" s="406">
        <v>8505</v>
      </c>
      <c r="V645" s="406">
        <v>7364</v>
      </c>
      <c r="W645" s="406">
        <v>8505</v>
      </c>
      <c r="X645" s="406">
        <v>7205</v>
      </c>
      <c r="Y645" s="406">
        <v>7364</v>
      </c>
      <c r="Z645" s="406">
        <v>8505</v>
      </c>
      <c r="AA645" s="406">
        <v>7933</v>
      </c>
      <c r="AB645" s="406">
        <v>7205</v>
      </c>
      <c r="AC645" s="406">
        <v>7364</v>
      </c>
      <c r="AD645" s="406">
        <v>8505</v>
      </c>
      <c r="AE645" s="406">
        <v>7933</v>
      </c>
      <c r="AF645" s="406">
        <v>7205</v>
      </c>
      <c r="AG645" s="406">
        <v>7364</v>
      </c>
      <c r="AH645" s="406">
        <v>8505</v>
      </c>
      <c r="AI645" s="406">
        <v>7364</v>
      </c>
      <c r="AJ645" s="406">
        <v>7205</v>
      </c>
      <c r="AK645" s="406">
        <v>7364</v>
      </c>
      <c r="AL645" s="406">
        <v>8505</v>
      </c>
      <c r="AM645" s="406">
        <v>7205</v>
      </c>
      <c r="AN645" s="406">
        <v>7364</v>
      </c>
      <c r="AO645" s="406">
        <v>8505</v>
      </c>
      <c r="AP645" s="406">
        <v>7980</v>
      </c>
      <c r="AQ645" s="406">
        <v>7980</v>
      </c>
      <c r="AR645" s="406">
        <v>7980</v>
      </c>
      <c r="AS645" s="406">
        <v>7980</v>
      </c>
      <c r="AU645" t="s">
        <v>4562</v>
      </c>
    </row>
    <row r="646" spans="4:47" ht="13.5" customHeight="1">
      <c r="D646" s="405" t="s">
        <v>4565</v>
      </c>
      <c r="E646" s="404"/>
      <c r="F646" s="407" t="s">
        <v>4592</v>
      </c>
      <c r="G646" s="272">
        <v>80</v>
      </c>
      <c r="H646" s="406">
        <v>8236</v>
      </c>
      <c r="I646" s="406">
        <v>8381</v>
      </c>
      <c r="J646" s="406">
        <v>9670</v>
      </c>
      <c r="K646" s="406">
        <v>8236</v>
      </c>
      <c r="L646" s="406">
        <v>8381</v>
      </c>
      <c r="M646" s="406">
        <v>9670</v>
      </c>
      <c r="N646" s="406">
        <v>9008</v>
      </c>
      <c r="O646" s="406">
        <v>8236</v>
      </c>
      <c r="P646" s="406">
        <v>8381</v>
      </c>
      <c r="Q646" s="406">
        <v>9670</v>
      </c>
      <c r="R646" s="406">
        <v>9008</v>
      </c>
      <c r="S646" s="406">
        <v>8236</v>
      </c>
      <c r="T646" s="406">
        <v>8381</v>
      </c>
      <c r="U646" s="406">
        <v>9670</v>
      </c>
      <c r="V646" s="406">
        <v>8381</v>
      </c>
      <c r="W646" s="406">
        <v>9670</v>
      </c>
      <c r="X646" s="406">
        <v>8236</v>
      </c>
      <c r="Y646" s="406">
        <v>8381</v>
      </c>
      <c r="Z646" s="406">
        <v>9670</v>
      </c>
      <c r="AA646" s="406">
        <v>9008</v>
      </c>
      <c r="AB646" s="406">
        <v>8236</v>
      </c>
      <c r="AC646" s="406">
        <v>8381</v>
      </c>
      <c r="AD646" s="406">
        <v>9670</v>
      </c>
      <c r="AE646" s="406">
        <v>9008</v>
      </c>
      <c r="AF646" s="406">
        <v>8236</v>
      </c>
      <c r="AG646" s="406">
        <v>8381</v>
      </c>
      <c r="AH646" s="406">
        <v>9670</v>
      </c>
      <c r="AI646" s="406">
        <v>8381</v>
      </c>
      <c r="AJ646" s="406">
        <v>8236</v>
      </c>
      <c r="AK646" s="406">
        <v>8381</v>
      </c>
      <c r="AL646" s="406">
        <v>9670</v>
      </c>
      <c r="AM646" s="406">
        <v>8236</v>
      </c>
      <c r="AN646" s="406">
        <v>8381</v>
      </c>
      <c r="AO646" s="406">
        <v>9670</v>
      </c>
      <c r="AP646" s="406">
        <v>9099</v>
      </c>
      <c r="AQ646" s="406">
        <v>9099</v>
      </c>
      <c r="AR646" s="406">
        <v>9099</v>
      </c>
      <c r="AS646" s="406">
        <v>9099</v>
      </c>
      <c r="AU646" t="s">
        <v>4565</v>
      </c>
    </row>
    <row r="647" spans="4:47" ht="13.5" customHeight="1">
      <c r="D647" s="405" t="s">
        <v>4564</v>
      </c>
      <c r="E647" s="404"/>
      <c r="F647" s="407" t="s">
        <v>4591</v>
      </c>
      <c r="G647" s="272">
        <v>80</v>
      </c>
      <c r="H647" s="406">
        <v>7284</v>
      </c>
      <c r="I647" s="406">
        <v>7438</v>
      </c>
      <c r="J647" s="406">
        <v>8586</v>
      </c>
      <c r="K647" s="406">
        <v>7284</v>
      </c>
      <c r="L647" s="406">
        <v>7438</v>
      </c>
      <c r="M647" s="406">
        <v>8586</v>
      </c>
      <c r="N647" s="406">
        <v>8008</v>
      </c>
      <c r="O647" s="406">
        <v>7284</v>
      </c>
      <c r="P647" s="406">
        <v>7438</v>
      </c>
      <c r="Q647" s="406">
        <v>8586</v>
      </c>
      <c r="R647" s="406">
        <v>8008</v>
      </c>
      <c r="S647" s="406">
        <v>7284</v>
      </c>
      <c r="T647" s="406">
        <v>7438</v>
      </c>
      <c r="U647" s="406">
        <v>8586</v>
      </c>
      <c r="V647" s="406">
        <v>7438</v>
      </c>
      <c r="W647" s="406">
        <v>8586</v>
      </c>
      <c r="X647" s="406">
        <v>7284</v>
      </c>
      <c r="Y647" s="406">
        <v>7438</v>
      </c>
      <c r="Z647" s="406">
        <v>8586</v>
      </c>
      <c r="AA647" s="406">
        <v>8008</v>
      </c>
      <c r="AB647" s="406">
        <v>7284</v>
      </c>
      <c r="AC647" s="406">
        <v>7438</v>
      </c>
      <c r="AD647" s="406">
        <v>8586</v>
      </c>
      <c r="AE647" s="406">
        <v>8008</v>
      </c>
      <c r="AF647" s="406">
        <v>7284</v>
      </c>
      <c r="AG647" s="406">
        <v>7438</v>
      </c>
      <c r="AH647" s="406">
        <v>8586</v>
      </c>
      <c r="AI647" s="406">
        <v>7438</v>
      </c>
      <c r="AJ647" s="406">
        <v>7284</v>
      </c>
      <c r="AK647" s="406">
        <v>7438</v>
      </c>
      <c r="AL647" s="406">
        <v>8586</v>
      </c>
      <c r="AM647" s="406">
        <v>7284</v>
      </c>
      <c r="AN647" s="406">
        <v>7438</v>
      </c>
      <c r="AO647" s="406">
        <v>8586</v>
      </c>
      <c r="AP647" s="406">
        <v>8062</v>
      </c>
      <c r="AQ647" s="406">
        <v>8062</v>
      </c>
      <c r="AR647" s="406">
        <v>8062</v>
      </c>
      <c r="AS647" s="406">
        <v>8062</v>
      </c>
      <c r="AU647" t="s">
        <v>4564</v>
      </c>
    </row>
    <row r="648" spans="4:47" ht="13.5" customHeight="1">
      <c r="D648" s="405" t="s">
        <v>4567</v>
      </c>
      <c r="E648" s="404"/>
      <c r="F648" s="407" t="s">
        <v>4594</v>
      </c>
      <c r="G648" s="272">
        <v>80</v>
      </c>
      <c r="H648" s="406">
        <v>8269</v>
      </c>
      <c r="I648" s="406">
        <v>8418</v>
      </c>
      <c r="J648" s="406">
        <v>9716</v>
      </c>
      <c r="K648" s="406">
        <v>8269</v>
      </c>
      <c r="L648" s="406">
        <v>8418</v>
      </c>
      <c r="M648" s="406">
        <v>9716</v>
      </c>
      <c r="N648" s="406">
        <v>9050</v>
      </c>
      <c r="O648" s="406">
        <v>8269</v>
      </c>
      <c r="P648" s="406">
        <v>8418</v>
      </c>
      <c r="Q648" s="406">
        <v>9716</v>
      </c>
      <c r="R648" s="406">
        <v>9050</v>
      </c>
      <c r="S648" s="406">
        <v>8269</v>
      </c>
      <c r="T648" s="406">
        <v>8418</v>
      </c>
      <c r="U648" s="406">
        <v>9716</v>
      </c>
      <c r="V648" s="406">
        <v>8418</v>
      </c>
      <c r="W648" s="406">
        <v>9716</v>
      </c>
      <c r="X648" s="406">
        <v>8269</v>
      </c>
      <c r="Y648" s="406">
        <v>8418</v>
      </c>
      <c r="Z648" s="406">
        <v>9716</v>
      </c>
      <c r="AA648" s="406">
        <v>9050</v>
      </c>
      <c r="AB648" s="406">
        <v>8269</v>
      </c>
      <c r="AC648" s="406">
        <v>8418</v>
      </c>
      <c r="AD648" s="406">
        <v>9716</v>
      </c>
      <c r="AE648" s="406">
        <v>9050</v>
      </c>
      <c r="AF648" s="406">
        <v>8269</v>
      </c>
      <c r="AG648" s="406">
        <v>8418</v>
      </c>
      <c r="AH648" s="406">
        <v>9716</v>
      </c>
      <c r="AI648" s="406">
        <v>8418</v>
      </c>
      <c r="AJ648" s="406">
        <v>8269</v>
      </c>
      <c r="AK648" s="406">
        <v>8418</v>
      </c>
      <c r="AL648" s="406">
        <v>9716</v>
      </c>
      <c r="AM648" s="406">
        <v>8269</v>
      </c>
      <c r="AN648" s="406">
        <v>8418</v>
      </c>
      <c r="AO648" s="406">
        <v>9716</v>
      </c>
      <c r="AP648" s="406">
        <v>9139</v>
      </c>
      <c r="AQ648" s="406">
        <v>9139</v>
      </c>
      <c r="AR648" s="406">
        <v>9139</v>
      </c>
      <c r="AS648" s="406">
        <v>9139</v>
      </c>
      <c r="AU648" t="s">
        <v>4567</v>
      </c>
    </row>
    <row r="649" spans="4:47" ht="13.5" customHeight="1">
      <c r="D649" s="405" t="s">
        <v>4566</v>
      </c>
      <c r="E649" s="404"/>
      <c r="F649" s="407" t="s">
        <v>4593</v>
      </c>
      <c r="G649" s="272">
        <v>80</v>
      </c>
      <c r="H649" s="406">
        <v>7317</v>
      </c>
      <c r="I649" s="406">
        <v>7476</v>
      </c>
      <c r="J649" s="406">
        <v>8632</v>
      </c>
      <c r="K649" s="406">
        <v>7317</v>
      </c>
      <c r="L649" s="406">
        <v>7476</v>
      </c>
      <c r="M649" s="406">
        <v>8632</v>
      </c>
      <c r="N649" s="406">
        <v>8051</v>
      </c>
      <c r="O649" s="406">
        <v>7317</v>
      </c>
      <c r="P649" s="406">
        <v>7476</v>
      </c>
      <c r="Q649" s="406">
        <v>8632</v>
      </c>
      <c r="R649" s="406">
        <v>8051</v>
      </c>
      <c r="S649" s="406">
        <v>7317</v>
      </c>
      <c r="T649" s="406">
        <v>7476</v>
      </c>
      <c r="U649" s="406">
        <v>8632</v>
      </c>
      <c r="V649" s="406">
        <v>7476</v>
      </c>
      <c r="W649" s="406">
        <v>8632</v>
      </c>
      <c r="X649" s="406">
        <v>7317</v>
      </c>
      <c r="Y649" s="406">
        <v>7476</v>
      </c>
      <c r="Z649" s="406">
        <v>8632</v>
      </c>
      <c r="AA649" s="406">
        <v>8051</v>
      </c>
      <c r="AB649" s="406">
        <v>7317</v>
      </c>
      <c r="AC649" s="406">
        <v>7476</v>
      </c>
      <c r="AD649" s="406">
        <v>8632</v>
      </c>
      <c r="AE649" s="406">
        <v>8051</v>
      </c>
      <c r="AF649" s="406">
        <v>7317</v>
      </c>
      <c r="AG649" s="406">
        <v>7476</v>
      </c>
      <c r="AH649" s="406">
        <v>8632</v>
      </c>
      <c r="AI649" s="406">
        <v>7476</v>
      </c>
      <c r="AJ649" s="406">
        <v>7317</v>
      </c>
      <c r="AK649" s="406">
        <v>7476</v>
      </c>
      <c r="AL649" s="406">
        <v>8632</v>
      </c>
      <c r="AM649" s="406">
        <v>7317</v>
      </c>
      <c r="AN649" s="406">
        <v>7476</v>
      </c>
      <c r="AO649" s="406">
        <v>8632</v>
      </c>
      <c r="AP649" s="406">
        <v>8102</v>
      </c>
      <c r="AQ649" s="406">
        <v>8102</v>
      </c>
      <c r="AR649" s="406">
        <v>8102</v>
      </c>
      <c r="AS649" s="406">
        <v>8102</v>
      </c>
      <c r="AU649" t="s">
        <v>4566</v>
      </c>
    </row>
    <row r="650" spans="4:47" ht="13.5" customHeight="1">
      <c r="D650" s="405" t="s">
        <v>4569</v>
      </c>
      <c r="E650" s="404"/>
      <c r="F650" s="407" t="s">
        <v>4596</v>
      </c>
      <c r="G650" s="272">
        <v>80</v>
      </c>
      <c r="H650" s="406">
        <v>8303</v>
      </c>
      <c r="I650" s="406">
        <v>8455</v>
      </c>
      <c r="J650" s="406">
        <v>9764</v>
      </c>
      <c r="K650" s="406">
        <v>8303</v>
      </c>
      <c r="L650" s="406">
        <v>8455</v>
      </c>
      <c r="M650" s="406">
        <v>9764</v>
      </c>
      <c r="N650" s="406">
        <v>9094</v>
      </c>
      <c r="O650" s="406">
        <v>8303</v>
      </c>
      <c r="P650" s="406">
        <v>8455</v>
      </c>
      <c r="Q650" s="406">
        <v>9764</v>
      </c>
      <c r="R650" s="406">
        <v>9094</v>
      </c>
      <c r="S650" s="406">
        <v>8303</v>
      </c>
      <c r="T650" s="406">
        <v>8455</v>
      </c>
      <c r="U650" s="406">
        <v>9764</v>
      </c>
      <c r="V650" s="406">
        <v>8455</v>
      </c>
      <c r="W650" s="406">
        <v>9764</v>
      </c>
      <c r="X650" s="406">
        <v>8303</v>
      </c>
      <c r="Y650" s="406">
        <v>8455</v>
      </c>
      <c r="Z650" s="406">
        <v>9764</v>
      </c>
      <c r="AA650" s="406">
        <v>9094</v>
      </c>
      <c r="AB650" s="406">
        <v>8303</v>
      </c>
      <c r="AC650" s="406">
        <v>8455</v>
      </c>
      <c r="AD650" s="406">
        <v>9764</v>
      </c>
      <c r="AE650" s="406">
        <v>9094</v>
      </c>
      <c r="AF650" s="406">
        <v>8303</v>
      </c>
      <c r="AG650" s="406">
        <v>8455</v>
      </c>
      <c r="AH650" s="406">
        <v>9764</v>
      </c>
      <c r="AI650" s="406">
        <v>8455</v>
      </c>
      <c r="AJ650" s="406">
        <v>8303</v>
      </c>
      <c r="AK650" s="406">
        <v>8455</v>
      </c>
      <c r="AL650" s="406">
        <v>9764</v>
      </c>
      <c r="AM650" s="406">
        <v>8303</v>
      </c>
      <c r="AN650" s="406">
        <v>8455</v>
      </c>
      <c r="AO650" s="406">
        <v>9764</v>
      </c>
      <c r="AP650" s="406">
        <v>9181</v>
      </c>
      <c r="AQ650" s="406">
        <v>9181</v>
      </c>
      <c r="AR650" s="406">
        <v>9181</v>
      </c>
      <c r="AS650" s="406">
        <v>9181</v>
      </c>
      <c r="AU650" t="s">
        <v>4569</v>
      </c>
    </row>
    <row r="651" spans="4:47" ht="13.5" customHeight="1">
      <c r="D651" s="405" t="s">
        <v>4568</v>
      </c>
      <c r="E651" s="404"/>
      <c r="F651" s="407" t="s">
        <v>4595</v>
      </c>
      <c r="G651" s="272">
        <v>80</v>
      </c>
      <c r="H651" s="406">
        <v>7350</v>
      </c>
      <c r="I651" s="406">
        <v>7513</v>
      </c>
      <c r="J651" s="406">
        <v>8680</v>
      </c>
      <c r="K651" s="406">
        <v>7350</v>
      </c>
      <c r="L651" s="406">
        <v>7513</v>
      </c>
      <c r="M651" s="406">
        <v>8680</v>
      </c>
      <c r="N651" s="406">
        <v>8095</v>
      </c>
      <c r="O651" s="406">
        <v>7350</v>
      </c>
      <c r="P651" s="406">
        <v>7513</v>
      </c>
      <c r="Q651" s="406">
        <v>8680</v>
      </c>
      <c r="R651" s="406">
        <v>8095</v>
      </c>
      <c r="S651" s="406">
        <v>7350</v>
      </c>
      <c r="T651" s="406">
        <v>7513</v>
      </c>
      <c r="U651" s="406">
        <v>8680</v>
      </c>
      <c r="V651" s="406">
        <v>7513</v>
      </c>
      <c r="W651" s="406">
        <v>8680</v>
      </c>
      <c r="X651" s="406">
        <v>7350</v>
      </c>
      <c r="Y651" s="406">
        <v>7513</v>
      </c>
      <c r="Z651" s="406">
        <v>8680</v>
      </c>
      <c r="AA651" s="406">
        <v>8095</v>
      </c>
      <c r="AB651" s="406">
        <v>7350</v>
      </c>
      <c r="AC651" s="406">
        <v>7513</v>
      </c>
      <c r="AD651" s="406">
        <v>8680</v>
      </c>
      <c r="AE651" s="406">
        <v>8095</v>
      </c>
      <c r="AF651" s="406">
        <v>7350</v>
      </c>
      <c r="AG651" s="406">
        <v>7513</v>
      </c>
      <c r="AH651" s="406">
        <v>8680</v>
      </c>
      <c r="AI651" s="406">
        <v>7513</v>
      </c>
      <c r="AJ651" s="406">
        <v>7350</v>
      </c>
      <c r="AK651" s="406">
        <v>7513</v>
      </c>
      <c r="AL651" s="406">
        <v>8680</v>
      </c>
      <c r="AM651" s="406">
        <v>7350</v>
      </c>
      <c r="AN651" s="406">
        <v>7513</v>
      </c>
      <c r="AO651" s="406">
        <v>8680</v>
      </c>
      <c r="AP651" s="406">
        <v>8143</v>
      </c>
      <c r="AQ651" s="406">
        <v>8143</v>
      </c>
      <c r="AR651" s="406">
        <v>8143</v>
      </c>
      <c r="AS651" s="406">
        <v>8143</v>
      </c>
      <c r="AU651" t="s">
        <v>4568</v>
      </c>
    </row>
    <row r="652" spans="4:47" ht="13.5" customHeight="1">
      <c r="D652" s="405" t="s">
        <v>4571</v>
      </c>
      <c r="E652" s="404"/>
      <c r="F652" s="407" t="s">
        <v>4598</v>
      </c>
      <c r="G652" s="272">
        <v>100</v>
      </c>
      <c r="H652" s="406">
        <v>8411</v>
      </c>
      <c r="I652" s="406">
        <v>8559</v>
      </c>
      <c r="J652" s="406">
        <v>9878</v>
      </c>
      <c r="K652" s="406">
        <v>8411</v>
      </c>
      <c r="L652" s="406">
        <v>8559</v>
      </c>
      <c r="M652" s="406">
        <v>9878</v>
      </c>
      <c r="N652" s="406">
        <v>9199</v>
      </c>
      <c r="O652" s="406">
        <v>8411</v>
      </c>
      <c r="P652" s="406">
        <v>8559</v>
      </c>
      <c r="Q652" s="406">
        <v>9878</v>
      </c>
      <c r="R652" s="406">
        <v>9199</v>
      </c>
      <c r="S652" s="406">
        <v>8411</v>
      </c>
      <c r="T652" s="406">
        <v>8559</v>
      </c>
      <c r="U652" s="406">
        <v>9878</v>
      </c>
      <c r="V652" s="406">
        <v>8559</v>
      </c>
      <c r="W652" s="406">
        <v>9878</v>
      </c>
      <c r="X652" s="406">
        <v>8411</v>
      </c>
      <c r="Y652" s="406">
        <v>8559</v>
      </c>
      <c r="Z652" s="406">
        <v>9878</v>
      </c>
      <c r="AA652" s="406">
        <v>9199</v>
      </c>
      <c r="AB652" s="406">
        <v>8411</v>
      </c>
      <c r="AC652" s="406">
        <v>8559</v>
      </c>
      <c r="AD652" s="406">
        <v>9878</v>
      </c>
      <c r="AE652" s="406">
        <v>9199</v>
      </c>
      <c r="AF652" s="406">
        <v>8411</v>
      </c>
      <c r="AG652" s="406">
        <v>8559</v>
      </c>
      <c r="AH652" s="406">
        <v>9878</v>
      </c>
      <c r="AI652" s="406">
        <v>8559</v>
      </c>
      <c r="AJ652" s="406">
        <v>8411</v>
      </c>
      <c r="AK652" s="406">
        <v>8559</v>
      </c>
      <c r="AL652" s="406">
        <v>9878</v>
      </c>
      <c r="AM652" s="406">
        <v>8411</v>
      </c>
      <c r="AN652" s="406">
        <v>8559</v>
      </c>
      <c r="AO652" s="406">
        <v>9878</v>
      </c>
      <c r="AP652" s="406">
        <v>9294</v>
      </c>
      <c r="AQ652" s="406">
        <v>9294</v>
      </c>
      <c r="AR652" s="406">
        <v>9294</v>
      </c>
      <c r="AS652" s="406">
        <v>9294</v>
      </c>
      <c r="AU652" t="s">
        <v>4571</v>
      </c>
    </row>
    <row r="653" spans="4:47" ht="13.5" customHeight="1">
      <c r="D653" s="405" t="s">
        <v>4570</v>
      </c>
      <c r="E653" s="404"/>
      <c r="F653" s="407" t="s">
        <v>4597</v>
      </c>
      <c r="G653" s="272">
        <v>100</v>
      </c>
      <c r="H653" s="406">
        <v>7458</v>
      </c>
      <c r="I653" s="406">
        <v>7616</v>
      </c>
      <c r="J653" s="406">
        <v>8794</v>
      </c>
      <c r="K653" s="406">
        <v>7458</v>
      </c>
      <c r="L653" s="406">
        <v>7616</v>
      </c>
      <c r="M653" s="406">
        <v>8794</v>
      </c>
      <c r="N653" s="406">
        <v>8199</v>
      </c>
      <c r="O653" s="406">
        <v>7458</v>
      </c>
      <c r="P653" s="406">
        <v>7616</v>
      </c>
      <c r="Q653" s="406">
        <v>8794</v>
      </c>
      <c r="R653" s="406">
        <v>8199</v>
      </c>
      <c r="S653" s="406">
        <v>7458</v>
      </c>
      <c r="T653" s="406">
        <v>7616</v>
      </c>
      <c r="U653" s="406">
        <v>8794</v>
      </c>
      <c r="V653" s="406">
        <v>7616</v>
      </c>
      <c r="W653" s="406">
        <v>8794</v>
      </c>
      <c r="X653" s="406">
        <v>7458</v>
      </c>
      <c r="Y653" s="406">
        <v>7616</v>
      </c>
      <c r="Z653" s="406">
        <v>8794</v>
      </c>
      <c r="AA653" s="406">
        <v>8199</v>
      </c>
      <c r="AB653" s="406">
        <v>7458</v>
      </c>
      <c r="AC653" s="406">
        <v>7616</v>
      </c>
      <c r="AD653" s="406">
        <v>8794</v>
      </c>
      <c r="AE653" s="406">
        <v>8199</v>
      </c>
      <c r="AF653" s="406">
        <v>7458</v>
      </c>
      <c r="AG653" s="406">
        <v>7616</v>
      </c>
      <c r="AH653" s="406">
        <v>8794</v>
      </c>
      <c r="AI653" s="406">
        <v>7616</v>
      </c>
      <c r="AJ653" s="406">
        <v>7458</v>
      </c>
      <c r="AK653" s="406">
        <v>7616</v>
      </c>
      <c r="AL653" s="406">
        <v>8794</v>
      </c>
      <c r="AM653" s="406">
        <v>7458</v>
      </c>
      <c r="AN653" s="406">
        <v>7616</v>
      </c>
      <c r="AO653" s="406">
        <v>8794</v>
      </c>
      <c r="AP653" s="406">
        <v>8256</v>
      </c>
      <c r="AQ653" s="406">
        <v>8256</v>
      </c>
      <c r="AR653" s="406">
        <v>8256</v>
      </c>
      <c r="AS653" s="406">
        <v>8256</v>
      </c>
      <c r="AU653" t="s">
        <v>4570</v>
      </c>
    </row>
    <row r="654" spans="4:47" ht="13.5" customHeight="1">
      <c r="D654" s="405" t="s">
        <v>4573</v>
      </c>
      <c r="E654" s="404"/>
      <c r="F654" s="407" t="s">
        <v>4600</v>
      </c>
      <c r="G654" s="272">
        <v>100</v>
      </c>
      <c r="H654" s="406">
        <v>8445</v>
      </c>
      <c r="I654" s="406">
        <v>8596</v>
      </c>
      <c r="J654" s="406">
        <v>9925</v>
      </c>
      <c r="K654" s="406">
        <v>8445</v>
      </c>
      <c r="L654" s="406">
        <v>8596</v>
      </c>
      <c r="M654" s="406">
        <v>9925</v>
      </c>
      <c r="N654" s="406">
        <v>9243</v>
      </c>
      <c r="O654" s="406">
        <v>8445</v>
      </c>
      <c r="P654" s="406">
        <v>8596</v>
      </c>
      <c r="Q654" s="406">
        <v>9925</v>
      </c>
      <c r="R654" s="406">
        <v>9243</v>
      </c>
      <c r="S654" s="406">
        <v>8445</v>
      </c>
      <c r="T654" s="406">
        <v>8596</v>
      </c>
      <c r="U654" s="406">
        <v>9925</v>
      </c>
      <c r="V654" s="406">
        <v>8596</v>
      </c>
      <c r="W654" s="406">
        <v>9925</v>
      </c>
      <c r="X654" s="406">
        <v>8445</v>
      </c>
      <c r="Y654" s="406">
        <v>8596</v>
      </c>
      <c r="Z654" s="406">
        <v>9925</v>
      </c>
      <c r="AA654" s="406">
        <v>9243</v>
      </c>
      <c r="AB654" s="406">
        <v>8445</v>
      </c>
      <c r="AC654" s="406">
        <v>8596</v>
      </c>
      <c r="AD654" s="406">
        <v>9925</v>
      </c>
      <c r="AE654" s="406">
        <v>9243</v>
      </c>
      <c r="AF654" s="406">
        <v>8445</v>
      </c>
      <c r="AG654" s="406">
        <v>8596</v>
      </c>
      <c r="AH654" s="406">
        <v>9925</v>
      </c>
      <c r="AI654" s="406">
        <v>8596</v>
      </c>
      <c r="AJ654" s="406">
        <v>8445</v>
      </c>
      <c r="AK654" s="406">
        <v>8596</v>
      </c>
      <c r="AL654" s="406">
        <v>9925</v>
      </c>
      <c r="AM654" s="406">
        <v>8445</v>
      </c>
      <c r="AN654" s="406">
        <v>8596</v>
      </c>
      <c r="AO654" s="406">
        <v>9925</v>
      </c>
      <c r="AP654" s="406">
        <v>9335</v>
      </c>
      <c r="AQ654" s="406">
        <v>9335</v>
      </c>
      <c r="AR654" s="406">
        <v>9335</v>
      </c>
      <c r="AS654" s="406">
        <v>9335</v>
      </c>
      <c r="AU654" t="s">
        <v>4573</v>
      </c>
    </row>
    <row r="655" spans="4:47" ht="13.5" customHeight="1">
      <c r="D655" s="405" t="s">
        <v>4572</v>
      </c>
      <c r="E655" s="404"/>
      <c r="F655" s="407" t="s">
        <v>4599</v>
      </c>
      <c r="G655" s="272">
        <v>100</v>
      </c>
      <c r="H655" s="406">
        <v>7492</v>
      </c>
      <c r="I655" s="406">
        <v>7653</v>
      </c>
      <c r="J655" s="406">
        <v>8841</v>
      </c>
      <c r="K655" s="406">
        <v>7492</v>
      </c>
      <c r="L655" s="406">
        <v>7653</v>
      </c>
      <c r="M655" s="406">
        <v>8841</v>
      </c>
      <c r="N655" s="406">
        <v>8244</v>
      </c>
      <c r="O655" s="406">
        <v>7492</v>
      </c>
      <c r="P655" s="406">
        <v>7653</v>
      </c>
      <c r="Q655" s="406">
        <v>8841</v>
      </c>
      <c r="R655" s="406">
        <v>8244</v>
      </c>
      <c r="S655" s="406">
        <v>7492</v>
      </c>
      <c r="T655" s="406">
        <v>7653</v>
      </c>
      <c r="U655" s="406">
        <v>8841</v>
      </c>
      <c r="V655" s="406">
        <v>7653</v>
      </c>
      <c r="W655" s="406">
        <v>8841</v>
      </c>
      <c r="X655" s="406">
        <v>7492</v>
      </c>
      <c r="Y655" s="406">
        <v>7653</v>
      </c>
      <c r="Z655" s="406">
        <v>8841</v>
      </c>
      <c r="AA655" s="406">
        <v>8244</v>
      </c>
      <c r="AB655" s="406">
        <v>7492</v>
      </c>
      <c r="AC655" s="406">
        <v>7653</v>
      </c>
      <c r="AD655" s="406">
        <v>8841</v>
      </c>
      <c r="AE655" s="406">
        <v>8244</v>
      </c>
      <c r="AF655" s="406">
        <v>7492</v>
      </c>
      <c r="AG655" s="406">
        <v>7653</v>
      </c>
      <c r="AH655" s="406">
        <v>8841</v>
      </c>
      <c r="AI655" s="406">
        <v>7653</v>
      </c>
      <c r="AJ655" s="406">
        <v>7492</v>
      </c>
      <c r="AK655" s="406">
        <v>7653</v>
      </c>
      <c r="AL655" s="406">
        <v>8841</v>
      </c>
      <c r="AM655" s="406">
        <v>7492</v>
      </c>
      <c r="AN655" s="406">
        <v>7653</v>
      </c>
      <c r="AO655" s="406">
        <v>8841</v>
      </c>
      <c r="AP655" s="406">
        <v>8298</v>
      </c>
      <c r="AQ655" s="406">
        <v>8298</v>
      </c>
      <c r="AR655" s="406">
        <v>8298</v>
      </c>
      <c r="AS655" s="406">
        <v>8298</v>
      </c>
      <c r="AU655" t="s">
        <v>4572</v>
      </c>
    </row>
    <row r="656" spans="4:47" ht="13.5" customHeight="1">
      <c r="D656" s="405" t="s">
        <v>4575</v>
      </c>
      <c r="E656" s="404"/>
      <c r="F656" s="407" t="s">
        <v>4602</v>
      </c>
      <c r="G656" s="272">
        <v>100</v>
      </c>
      <c r="H656" s="406">
        <v>8479</v>
      </c>
      <c r="I656" s="406">
        <v>8634</v>
      </c>
      <c r="J656" s="406">
        <v>9973</v>
      </c>
      <c r="K656" s="406">
        <v>8479</v>
      </c>
      <c r="L656" s="406">
        <v>8634</v>
      </c>
      <c r="M656" s="406">
        <v>9973</v>
      </c>
      <c r="N656" s="406">
        <v>9288</v>
      </c>
      <c r="O656" s="406">
        <v>8479</v>
      </c>
      <c r="P656" s="406">
        <v>8634</v>
      </c>
      <c r="Q656" s="406">
        <v>9973</v>
      </c>
      <c r="R656" s="406">
        <v>9288</v>
      </c>
      <c r="S656" s="406">
        <v>8479</v>
      </c>
      <c r="T656" s="406">
        <v>8634</v>
      </c>
      <c r="U656" s="406">
        <v>9973</v>
      </c>
      <c r="V656" s="406">
        <v>8634</v>
      </c>
      <c r="W656" s="406">
        <v>9973</v>
      </c>
      <c r="X656" s="406">
        <v>8479</v>
      </c>
      <c r="Y656" s="406">
        <v>8634</v>
      </c>
      <c r="Z656" s="406">
        <v>9973</v>
      </c>
      <c r="AA656" s="406">
        <v>9288</v>
      </c>
      <c r="AB656" s="406">
        <v>8479</v>
      </c>
      <c r="AC656" s="406">
        <v>8634</v>
      </c>
      <c r="AD656" s="406">
        <v>9973</v>
      </c>
      <c r="AE656" s="406">
        <v>9288</v>
      </c>
      <c r="AF656" s="406">
        <v>8479</v>
      </c>
      <c r="AG656" s="406">
        <v>8634</v>
      </c>
      <c r="AH656" s="406">
        <v>9973</v>
      </c>
      <c r="AI656" s="406">
        <v>8634</v>
      </c>
      <c r="AJ656" s="406">
        <v>8479</v>
      </c>
      <c r="AK656" s="406">
        <v>8634</v>
      </c>
      <c r="AL656" s="406">
        <v>9973</v>
      </c>
      <c r="AM656" s="406">
        <v>8479</v>
      </c>
      <c r="AN656" s="406">
        <v>8634</v>
      </c>
      <c r="AO656" s="406">
        <v>9973</v>
      </c>
      <c r="AP656" s="406">
        <v>9376</v>
      </c>
      <c r="AQ656" s="406">
        <v>9376</v>
      </c>
      <c r="AR656" s="406">
        <v>9376</v>
      </c>
      <c r="AS656" s="406">
        <v>9376</v>
      </c>
      <c r="AU656" t="s">
        <v>4575</v>
      </c>
    </row>
    <row r="657" spans="4:47" ht="13.5" customHeight="1">
      <c r="D657" s="405" t="s">
        <v>4574</v>
      </c>
      <c r="E657" s="404"/>
      <c r="F657" s="407" t="s">
        <v>4601</v>
      </c>
      <c r="G657" s="272">
        <v>100</v>
      </c>
      <c r="H657" s="406">
        <v>7526</v>
      </c>
      <c r="I657" s="406">
        <v>7691</v>
      </c>
      <c r="J657" s="406">
        <v>8889</v>
      </c>
      <c r="K657" s="406">
        <v>7526</v>
      </c>
      <c r="L657" s="406">
        <v>7691</v>
      </c>
      <c r="M657" s="406">
        <v>8889</v>
      </c>
      <c r="N657" s="406">
        <v>8288</v>
      </c>
      <c r="O657" s="406">
        <v>7526</v>
      </c>
      <c r="P657" s="406">
        <v>7691</v>
      </c>
      <c r="Q657" s="406">
        <v>8889</v>
      </c>
      <c r="R657" s="406">
        <v>8288</v>
      </c>
      <c r="S657" s="406">
        <v>7526</v>
      </c>
      <c r="T657" s="406">
        <v>7691</v>
      </c>
      <c r="U657" s="406">
        <v>8889</v>
      </c>
      <c r="V657" s="406">
        <v>7691</v>
      </c>
      <c r="W657" s="406">
        <v>8889</v>
      </c>
      <c r="X657" s="406">
        <v>7526</v>
      </c>
      <c r="Y657" s="406">
        <v>7691</v>
      </c>
      <c r="Z657" s="406">
        <v>8889</v>
      </c>
      <c r="AA657" s="406">
        <v>8288</v>
      </c>
      <c r="AB657" s="406">
        <v>7526</v>
      </c>
      <c r="AC657" s="406">
        <v>7691</v>
      </c>
      <c r="AD657" s="406">
        <v>8889</v>
      </c>
      <c r="AE657" s="406">
        <v>8288</v>
      </c>
      <c r="AF657" s="406">
        <v>7526</v>
      </c>
      <c r="AG657" s="406">
        <v>7691</v>
      </c>
      <c r="AH657" s="406">
        <v>8889</v>
      </c>
      <c r="AI657" s="406">
        <v>7691</v>
      </c>
      <c r="AJ657" s="406">
        <v>7526</v>
      </c>
      <c r="AK657" s="406">
        <v>7691</v>
      </c>
      <c r="AL657" s="406">
        <v>8889</v>
      </c>
      <c r="AM657" s="406">
        <v>7526</v>
      </c>
      <c r="AN657" s="406">
        <v>7691</v>
      </c>
      <c r="AO657" s="406">
        <v>8889</v>
      </c>
      <c r="AP657" s="406">
        <v>8339</v>
      </c>
      <c r="AQ657" s="406">
        <v>8339</v>
      </c>
      <c r="AR657" s="406">
        <v>8339</v>
      </c>
      <c r="AS657" s="406">
        <v>8339</v>
      </c>
      <c r="AU657" t="s">
        <v>4574</v>
      </c>
    </row>
    <row r="658" spans="4:47" ht="13.5" customHeight="1">
      <c r="D658" s="405" t="s">
        <v>1085</v>
      </c>
      <c r="E658" s="404"/>
      <c r="F658" s="407" t="s">
        <v>1093</v>
      </c>
      <c r="G658" s="272">
        <v>1</v>
      </c>
      <c r="H658" s="406"/>
      <c r="I658" s="406">
        <v>120.06</v>
      </c>
      <c r="J658" s="406"/>
      <c r="K658" s="406"/>
      <c r="L658" s="406">
        <v>120.06</v>
      </c>
      <c r="M658" s="406"/>
      <c r="N658" s="406"/>
      <c r="O658" s="406"/>
      <c r="P658" s="406">
        <v>120.06</v>
      </c>
      <c r="Q658" s="406"/>
      <c r="R658" s="406"/>
      <c r="S658" s="406"/>
      <c r="T658" s="406">
        <v>120.06</v>
      </c>
      <c r="U658" s="406"/>
      <c r="V658" s="406">
        <v>120.06</v>
      </c>
      <c r="W658" s="406"/>
      <c r="X658" s="406"/>
      <c r="Y658" s="406">
        <v>120.06</v>
      </c>
      <c r="Z658" s="406"/>
      <c r="AA658" s="406"/>
      <c r="AB658" s="406"/>
      <c r="AC658" s="406">
        <v>120.06</v>
      </c>
      <c r="AD658" s="406"/>
      <c r="AE658" s="406"/>
      <c r="AF658" s="406"/>
      <c r="AG658" s="406">
        <v>120.06</v>
      </c>
      <c r="AH658" s="406"/>
      <c r="AI658" s="406">
        <v>120.06</v>
      </c>
      <c r="AJ658" s="406"/>
      <c r="AK658" s="406">
        <v>120.06</v>
      </c>
      <c r="AL658" s="406"/>
      <c r="AM658" s="406"/>
      <c r="AN658" s="406">
        <v>120.06</v>
      </c>
      <c r="AO658" s="406"/>
      <c r="AP658" s="406"/>
      <c r="AQ658" s="409" t="s">
        <v>2207</v>
      </c>
      <c r="AR658" s="406"/>
      <c r="AS658" s="409" t="s">
        <v>2207</v>
      </c>
      <c r="AU658" t="s">
        <v>1085</v>
      </c>
    </row>
    <row r="659" spans="4:47" ht="13.5" customHeight="1">
      <c r="D659" s="405" t="s">
        <v>1086</v>
      </c>
      <c r="E659" s="404"/>
      <c r="F659" s="407" t="s">
        <v>1093</v>
      </c>
      <c r="G659" s="272">
        <v>1</v>
      </c>
      <c r="H659" s="406"/>
      <c r="I659" s="406">
        <v>120.06</v>
      </c>
      <c r="J659" s="406"/>
      <c r="K659" s="406"/>
      <c r="L659" s="406">
        <v>120.06</v>
      </c>
      <c r="M659" s="406"/>
      <c r="N659" s="406"/>
      <c r="O659" s="406"/>
      <c r="P659" s="406">
        <v>120.06</v>
      </c>
      <c r="Q659" s="406"/>
      <c r="R659" s="406"/>
      <c r="S659" s="406"/>
      <c r="T659" s="406">
        <v>120.06</v>
      </c>
      <c r="U659" s="406"/>
      <c r="V659" s="406">
        <v>120.06</v>
      </c>
      <c r="W659" s="406"/>
      <c r="X659" s="406"/>
      <c r="Y659" s="406">
        <v>120.06</v>
      </c>
      <c r="Z659" s="406"/>
      <c r="AA659" s="406"/>
      <c r="AB659" s="406"/>
      <c r="AC659" s="406">
        <v>120.06</v>
      </c>
      <c r="AD659" s="406"/>
      <c r="AE659" s="406"/>
      <c r="AF659" s="406"/>
      <c r="AG659" s="406">
        <v>120.06</v>
      </c>
      <c r="AH659" s="406"/>
      <c r="AI659" s="406">
        <v>120.06</v>
      </c>
      <c r="AJ659" s="406"/>
      <c r="AK659" s="406">
        <v>120.06</v>
      </c>
      <c r="AL659" s="406"/>
      <c r="AM659" s="406"/>
      <c r="AN659" s="406">
        <v>120.06</v>
      </c>
      <c r="AO659" s="406"/>
      <c r="AP659" s="406"/>
      <c r="AQ659" s="409" t="s">
        <v>2207</v>
      </c>
      <c r="AR659" s="406"/>
      <c r="AS659" s="409" t="s">
        <v>2207</v>
      </c>
      <c r="AU659" t="s">
        <v>1086</v>
      </c>
    </row>
    <row r="660" spans="4:47" ht="13.5" customHeight="1">
      <c r="D660" s="405" t="s">
        <v>1087</v>
      </c>
      <c r="E660" s="404"/>
      <c r="F660" s="407" t="s">
        <v>1094</v>
      </c>
      <c r="G660" s="272">
        <v>1.7000000000000002</v>
      </c>
      <c r="H660" s="406"/>
      <c r="I660" s="406">
        <v>167.03</v>
      </c>
      <c r="J660" s="406"/>
      <c r="K660" s="406"/>
      <c r="L660" s="406">
        <v>167.03</v>
      </c>
      <c r="M660" s="406"/>
      <c r="N660" s="406"/>
      <c r="O660" s="406"/>
      <c r="P660" s="406">
        <v>167.03</v>
      </c>
      <c r="Q660" s="406"/>
      <c r="R660" s="406"/>
      <c r="S660" s="406"/>
      <c r="T660" s="406">
        <v>167.03</v>
      </c>
      <c r="U660" s="406"/>
      <c r="V660" s="406">
        <v>167.03</v>
      </c>
      <c r="W660" s="406"/>
      <c r="X660" s="406"/>
      <c r="Y660" s="406">
        <v>167.03</v>
      </c>
      <c r="Z660" s="406"/>
      <c r="AA660" s="406"/>
      <c r="AB660" s="406"/>
      <c r="AC660" s="406">
        <v>167.03</v>
      </c>
      <c r="AD660" s="406"/>
      <c r="AE660" s="406"/>
      <c r="AF660" s="406"/>
      <c r="AG660" s="406">
        <v>167.03</v>
      </c>
      <c r="AH660" s="406"/>
      <c r="AI660" s="406">
        <v>167.03</v>
      </c>
      <c r="AJ660" s="406"/>
      <c r="AK660" s="406">
        <v>167.03</v>
      </c>
      <c r="AL660" s="406"/>
      <c r="AM660" s="406"/>
      <c r="AN660" s="406">
        <v>167.03</v>
      </c>
      <c r="AO660" s="406"/>
      <c r="AP660" s="406"/>
      <c r="AQ660" s="409" t="s">
        <v>2207</v>
      </c>
      <c r="AR660" s="406"/>
      <c r="AS660" s="409" t="s">
        <v>2207</v>
      </c>
      <c r="AU660" t="s">
        <v>1087</v>
      </c>
    </row>
    <row r="661" spans="4:47" ht="13.5" customHeight="1">
      <c r="D661" s="405" t="s">
        <v>1088</v>
      </c>
      <c r="E661" s="404"/>
      <c r="F661" s="407" t="s">
        <v>1095</v>
      </c>
      <c r="G661" s="272">
        <v>0.7</v>
      </c>
      <c r="H661" s="406"/>
      <c r="I661" s="406">
        <v>83.52</v>
      </c>
      <c r="J661" s="406"/>
      <c r="K661" s="406"/>
      <c r="L661" s="406">
        <v>83.52</v>
      </c>
      <c r="M661" s="406"/>
      <c r="N661" s="406"/>
      <c r="O661" s="406"/>
      <c r="P661" s="406">
        <v>83.52</v>
      </c>
      <c r="Q661" s="406"/>
      <c r="R661" s="406"/>
      <c r="S661" s="406"/>
      <c r="T661" s="406">
        <v>83.52</v>
      </c>
      <c r="U661" s="406"/>
      <c r="V661" s="406">
        <v>83.52</v>
      </c>
      <c r="W661" s="406"/>
      <c r="X661" s="406"/>
      <c r="Y661" s="406">
        <v>83.52</v>
      </c>
      <c r="Z661" s="406"/>
      <c r="AA661" s="406"/>
      <c r="AB661" s="406"/>
      <c r="AC661" s="406">
        <v>83.52</v>
      </c>
      <c r="AD661" s="406"/>
      <c r="AE661" s="406"/>
      <c r="AF661" s="406"/>
      <c r="AG661" s="406">
        <v>83.52</v>
      </c>
      <c r="AH661" s="406"/>
      <c r="AI661" s="406">
        <v>83.52</v>
      </c>
      <c r="AJ661" s="406"/>
      <c r="AK661" s="406">
        <v>83.52</v>
      </c>
      <c r="AL661" s="406"/>
      <c r="AM661" s="406"/>
      <c r="AN661" s="406">
        <v>83.52</v>
      </c>
      <c r="AO661" s="406"/>
      <c r="AP661" s="406"/>
      <c r="AQ661" s="409" t="s">
        <v>2207</v>
      </c>
      <c r="AR661" s="406"/>
      <c r="AS661" s="409" t="s">
        <v>2207</v>
      </c>
      <c r="AU661" t="s">
        <v>1088</v>
      </c>
    </row>
    <row r="662" spans="4:47" ht="13.5" customHeight="1">
      <c r="D662" s="405" t="s">
        <v>1092</v>
      </c>
      <c r="E662" s="404"/>
      <c r="F662" s="407" t="s">
        <v>1095</v>
      </c>
      <c r="G662" s="272">
        <v>0.7</v>
      </c>
      <c r="H662" s="406"/>
      <c r="I662" s="406">
        <v>83.52</v>
      </c>
      <c r="J662" s="406"/>
      <c r="K662" s="406"/>
      <c r="L662" s="406">
        <v>83.52</v>
      </c>
      <c r="M662" s="406"/>
      <c r="N662" s="406"/>
      <c r="O662" s="406"/>
      <c r="P662" s="406">
        <v>83.52</v>
      </c>
      <c r="Q662" s="406"/>
      <c r="R662" s="406"/>
      <c r="S662" s="406"/>
      <c r="T662" s="406">
        <v>83.52</v>
      </c>
      <c r="U662" s="406"/>
      <c r="V662" s="406">
        <v>83.52</v>
      </c>
      <c r="W662" s="406"/>
      <c r="X662" s="406"/>
      <c r="Y662" s="406">
        <v>83.52</v>
      </c>
      <c r="Z662" s="406"/>
      <c r="AA662" s="406"/>
      <c r="AB662" s="406"/>
      <c r="AC662" s="406">
        <v>83.52</v>
      </c>
      <c r="AD662" s="406"/>
      <c r="AE662" s="406"/>
      <c r="AF662" s="406"/>
      <c r="AG662" s="406">
        <v>83.52</v>
      </c>
      <c r="AH662" s="406"/>
      <c r="AI662" s="406">
        <v>83.52</v>
      </c>
      <c r="AJ662" s="406"/>
      <c r="AK662" s="406">
        <v>83.52</v>
      </c>
      <c r="AL662" s="406"/>
      <c r="AM662" s="406"/>
      <c r="AN662" s="406">
        <v>83.52</v>
      </c>
      <c r="AO662" s="406"/>
      <c r="AP662" s="406"/>
      <c r="AQ662" s="409" t="s">
        <v>2207</v>
      </c>
      <c r="AR662" s="406"/>
      <c r="AS662" s="409" t="s">
        <v>2207</v>
      </c>
      <c r="AU662" t="s">
        <v>1092</v>
      </c>
    </row>
    <row r="663" spans="4:47" ht="13.5" customHeight="1">
      <c r="D663" s="405" t="s">
        <v>1089</v>
      </c>
      <c r="E663" s="404"/>
      <c r="F663" s="407" t="s">
        <v>1096</v>
      </c>
      <c r="G663" s="272">
        <v>1</v>
      </c>
      <c r="H663" s="406"/>
      <c r="I663" s="406">
        <v>117.45</v>
      </c>
      <c r="J663" s="406"/>
      <c r="K663" s="406"/>
      <c r="L663" s="406">
        <v>117.45</v>
      </c>
      <c r="M663" s="406"/>
      <c r="N663" s="406"/>
      <c r="O663" s="406"/>
      <c r="P663" s="406">
        <v>117.45</v>
      </c>
      <c r="Q663" s="406"/>
      <c r="R663" s="406"/>
      <c r="S663" s="406"/>
      <c r="T663" s="406">
        <v>117.45</v>
      </c>
      <c r="U663" s="406"/>
      <c r="V663" s="406">
        <v>117.45</v>
      </c>
      <c r="W663" s="406"/>
      <c r="X663" s="406"/>
      <c r="Y663" s="406">
        <v>117.45</v>
      </c>
      <c r="Z663" s="406"/>
      <c r="AA663" s="406"/>
      <c r="AB663" s="406"/>
      <c r="AC663" s="406">
        <v>117.45</v>
      </c>
      <c r="AD663" s="406"/>
      <c r="AE663" s="406"/>
      <c r="AF663" s="406"/>
      <c r="AG663" s="406">
        <v>117.45</v>
      </c>
      <c r="AH663" s="406"/>
      <c r="AI663" s="406">
        <v>117.45</v>
      </c>
      <c r="AJ663" s="406"/>
      <c r="AK663" s="406">
        <v>117.45</v>
      </c>
      <c r="AL663" s="406"/>
      <c r="AM663" s="406"/>
      <c r="AN663" s="406">
        <v>117.45</v>
      </c>
      <c r="AO663" s="406"/>
      <c r="AP663" s="406"/>
      <c r="AQ663" s="409" t="s">
        <v>2207</v>
      </c>
      <c r="AR663" s="406"/>
      <c r="AS663" s="409" t="s">
        <v>2207</v>
      </c>
      <c r="AU663" t="s">
        <v>1089</v>
      </c>
    </row>
    <row r="664" spans="4:47" ht="13.5" customHeight="1">
      <c r="D664" s="405" t="s">
        <v>1090</v>
      </c>
      <c r="E664" s="404"/>
      <c r="F664" s="407" t="s">
        <v>1096</v>
      </c>
      <c r="G664" s="272">
        <v>1</v>
      </c>
      <c r="H664" s="406"/>
      <c r="I664" s="406">
        <v>117.45</v>
      </c>
      <c r="J664" s="406"/>
      <c r="K664" s="406"/>
      <c r="L664" s="406">
        <v>117.45</v>
      </c>
      <c r="M664" s="406"/>
      <c r="N664" s="406"/>
      <c r="O664" s="406"/>
      <c r="P664" s="406">
        <v>117.45</v>
      </c>
      <c r="Q664" s="406"/>
      <c r="R664" s="406"/>
      <c r="S664" s="406"/>
      <c r="T664" s="406">
        <v>117.45</v>
      </c>
      <c r="U664" s="406"/>
      <c r="V664" s="406">
        <v>117.45</v>
      </c>
      <c r="W664" s="406"/>
      <c r="X664" s="406"/>
      <c r="Y664" s="406">
        <v>117.45</v>
      </c>
      <c r="Z664" s="406"/>
      <c r="AA664" s="406"/>
      <c r="AB664" s="406"/>
      <c r="AC664" s="406">
        <v>117.45</v>
      </c>
      <c r="AD664" s="406"/>
      <c r="AE664" s="406"/>
      <c r="AF664" s="406"/>
      <c r="AG664" s="406">
        <v>117.45</v>
      </c>
      <c r="AH664" s="406"/>
      <c r="AI664" s="406">
        <v>117.45</v>
      </c>
      <c r="AJ664" s="406"/>
      <c r="AK664" s="406">
        <v>117.45</v>
      </c>
      <c r="AL664" s="406"/>
      <c r="AM664" s="406"/>
      <c r="AN664" s="406">
        <v>117.45</v>
      </c>
      <c r="AO664" s="406"/>
      <c r="AP664" s="406"/>
      <c r="AQ664" s="409" t="s">
        <v>2207</v>
      </c>
      <c r="AR664" s="406"/>
      <c r="AS664" s="409" t="s">
        <v>2207</v>
      </c>
      <c r="AU664" t="s">
        <v>1090</v>
      </c>
    </row>
    <row r="665" spans="4:47" ht="13.5" customHeight="1">
      <c r="D665" s="405" t="s">
        <v>1091</v>
      </c>
      <c r="E665" s="404"/>
      <c r="F665" s="407" t="s">
        <v>1097</v>
      </c>
      <c r="G665" s="272">
        <v>1.4000000000000001</v>
      </c>
      <c r="H665" s="406"/>
      <c r="I665" s="406">
        <v>136.81</v>
      </c>
      <c r="J665" s="406"/>
      <c r="K665" s="406"/>
      <c r="L665" s="406">
        <v>136.81</v>
      </c>
      <c r="M665" s="406"/>
      <c r="N665" s="406"/>
      <c r="O665" s="406"/>
      <c r="P665" s="406">
        <v>136.81</v>
      </c>
      <c r="Q665" s="406"/>
      <c r="R665" s="406"/>
      <c r="S665" s="406"/>
      <c r="T665" s="406">
        <v>136.81</v>
      </c>
      <c r="U665" s="406"/>
      <c r="V665" s="406">
        <v>136.81</v>
      </c>
      <c r="W665" s="406"/>
      <c r="X665" s="406"/>
      <c r="Y665" s="406">
        <v>136.81</v>
      </c>
      <c r="Z665" s="406"/>
      <c r="AA665" s="406"/>
      <c r="AB665" s="406"/>
      <c r="AC665" s="406">
        <v>136.81</v>
      </c>
      <c r="AD665" s="406"/>
      <c r="AE665" s="406"/>
      <c r="AF665" s="406"/>
      <c r="AG665" s="406">
        <v>136.81</v>
      </c>
      <c r="AH665" s="406"/>
      <c r="AI665" s="406">
        <v>136.81</v>
      </c>
      <c r="AJ665" s="406"/>
      <c r="AK665" s="406">
        <v>136.81</v>
      </c>
      <c r="AL665" s="406"/>
      <c r="AM665" s="406"/>
      <c r="AN665" s="406">
        <v>136.81</v>
      </c>
      <c r="AO665" s="406"/>
      <c r="AP665" s="406"/>
      <c r="AQ665" s="409" t="s">
        <v>2207</v>
      </c>
      <c r="AR665" s="406"/>
      <c r="AS665" s="409" t="s">
        <v>2207</v>
      </c>
      <c r="AU665" t="s">
        <v>1091</v>
      </c>
    </row>
    <row r="666" spans="4:47" ht="13.5" customHeight="1">
      <c r="D666" s="405" t="s">
        <v>1098</v>
      </c>
      <c r="E666" s="404"/>
      <c r="F666" s="407" t="s">
        <v>1097</v>
      </c>
      <c r="G666" s="272">
        <v>1.4000000000000001</v>
      </c>
      <c r="H666" s="406"/>
      <c r="I666" s="406">
        <v>136.81</v>
      </c>
      <c r="J666" s="406"/>
      <c r="K666" s="406"/>
      <c r="L666" s="406">
        <v>136.81</v>
      </c>
      <c r="M666" s="406"/>
      <c r="N666" s="406"/>
      <c r="O666" s="406"/>
      <c r="P666" s="406">
        <v>136.81</v>
      </c>
      <c r="Q666" s="406"/>
      <c r="R666" s="406"/>
      <c r="S666" s="406"/>
      <c r="T666" s="406">
        <v>136.81</v>
      </c>
      <c r="U666" s="406"/>
      <c r="V666" s="406">
        <v>136.81</v>
      </c>
      <c r="W666" s="406"/>
      <c r="X666" s="406"/>
      <c r="Y666" s="406">
        <v>136.81</v>
      </c>
      <c r="Z666" s="406"/>
      <c r="AA666" s="406"/>
      <c r="AB666" s="406"/>
      <c r="AC666" s="406">
        <v>136.81</v>
      </c>
      <c r="AD666" s="406"/>
      <c r="AE666" s="406"/>
      <c r="AF666" s="406"/>
      <c r="AG666" s="406">
        <v>136.81</v>
      </c>
      <c r="AH666" s="406"/>
      <c r="AI666" s="406">
        <v>136.81</v>
      </c>
      <c r="AJ666" s="406"/>
      <c r="AK666" s="406">
        <v>136.81</v>
      </c>
      <c r="AL666" s="406"/>
      <c r="AM666" s="406"/>
      <c r="AN666" s="406">
        <v>136.81</v>
      </c>
      <c r="AO666" s="406"/>
      <c r="AP666" s="406"/>
      <c r="AQ666" s="409" t="s">
        <v>2207</v>
      </c>
      <c r="AR666" s="406"/>
      <c r="AS666" s="409" t="s">
        <v>2207</v>
      </c>
      <c r="AU666" t="s">
        <v>1098</v>
      </c>
    </row>
    <row r="667" spans="4:47" ht="13.5" customHeight="1">
      <c r="D667" s="405" t="s">
        <v>4875</v>
      </c>
      <c r="E667" s="404"/>
      <c r="F667" s="407" t="s">
        <v>5649</v>
      </c>
      <c r="G667" s="272">
        <v>0</v>
      </c>
      <c r="H667" s="406">
        <v>200</v>
      </c>
      <c r="I667" s="406">
        <v>200</v>
      </c>
      <c r="J667" s="406">
        <v>200</v>
      </c>
      <c r="K667" s="406">
        <v>200</v>
      </c>
      <c r="L667" s="406">
        <v>200</v>
      </c>
      <c r="M667" s="406">
        <v>200</v>
      </c>
      <c r="N667" s="406">
        <v>200</v>
      </c>
      <c r="O667" s="406">
        <v>200</v>
      </c>
      <c r="P667" s="406">
        <v>200</v>
      </c>
      <c r="Q667" s="406">
        <v>200</v>
      </c>
      <c r="R667" s="406">
        <v>200</v>
      </c>
      <c r="S667" s="406">
        <v>200</v>
      </c>
      <c r="T667" s="406">
        <v>200</v>
      </c>
      <c r="U667" s="406">
        <v>200</v>
      </c>
      <c r="V667" s="406">
        <v>200</v>
      </c>
      <c r="W667" s="406">
        <v>200</v>
      </c>
      <c r="X667" s="406">
        <v>320</v>
      </c>
      <c r="Y667" s="406">
        <v>354</v>
      </c>
      <c r="Z667" s="406">
        <v>364</v>
      </c>
      <c r="AA667" s="406">
        <v>378</v>
      </c>
      <c r="AB667" s="406">
        <v>200</v>
      </c>
      <c r="AC667" s="406">
        <v>200</v>
      </c>
      <c r="AD667" s="406">
        <v>200</v>
      </c>
      <c r="AE667" s="406">
        <v>200</v>
      </c>
      <c r="AF667" s="406">
        <v>200</v>
      </c>
      <c r="AG667" s="406">
        <v>200</v>
      </c>
      <c r="AH667" s="406">
        <v>200</v>
      </c>
      <c r="AI667" s="406">
        <v>200</v>
      </c>
      <c r="AJ667" s="406">
        <v>200</v>
      </c>
      <c r="AK667" s="406">
        <v>200</v>
      </c>
      <c r="AL667" s="406">
        <v>200</v>
      </c>
      <c r="AM667" s="406">
        <v>200</v>
      </c>
      <c r="AN667" s="406">
        <v>200</v>
      </c>
      <c r="AO667" s="406">
        <v>200</v>
      </c>
      <c r="AP667" s="406">
        <v>200</v>
      </c>
      <c r="AQ667" s="406">
        <v>200</v>
      </c>
      <c r="AR667" s="406">
        <v>200</v>
      </c>
      <c r="AS667" s="406">
        <v>200</v>
      </c>
      <c r="AU667" t="s">
        <v>4875</v>
      </c>
    </row>
    <row r="668" spans="4:47" ht="13.5" customHeight="1">
      <c r="D668" s="405" t="s">
        <v>4923</v>
      </c>
      <c r="E668" s="405"/>
      <c r="F668" s="407" t="s">
        <v>4964</v>
      </c>
      <c r="G668" s="272">
        <v>0</v>
      </c>
      <c r="H668" s="406">
        <v>78</v>
      </c>
      <c r="I668" s="406">
        <v>78</v>
      </c>
      <c r="J668" s="406">
        <v>78</v>
      </c>
      <c r="K668" s="406">
        <v>78</v>
      </c>
      <c r="L668" s="406">
        <v>78</v>
      </c>
      <c r="M668" s="406">
        <v>78</v>
      </c>
      <c r="N668" s="406">
        <v>78</v>
      </c>
      <c r="O668" s="406">
        <v>78</v>
      </c>
      <c r="P668" s="406">
        <v>78</v>
      </c>
      <c r="Q668" s="406">
        <v>78</v>
      </c>
      <c r="R668" s="406">
        <v>78</v>
      </c>
      <c r="S668" s="406">
        <v>78</v>
      </c>
      <c r="T668" s="406">
        <v>78</v>
      </c>
      <c r="U668" s="406">
        <v>78</v>
      </c>
      <c r="V668" s="406">
        <v>78</v>
      </c>
      <c r="W668" s="406">
        <v>78</v>
      </c>
      <c r="X668" s="406">
        <v>78</v>
      </c>
      <c r="Y668" s="406">
        <v>78</v>
      </c>
      <c r="Z668" s="406">
        <v>78</v>
      </c>
      <c r="AA668" s="406">
        <v>78</v>
      </c>
      <c r="AB668" s="406">
        <v>78</v>
      </c>
      <c r="AC668" s="406">
        <v>78</v>
      </c>
      <c r="AD668" s="406">
        <v>78</v>
      </c>
      <c r="AE668" s="406">
        <v>78</v>
      </c>
      <c r="AF668" s="406">
        <v>78</v>
      </c>
      <c r="AG668" s="406">
        <v>78</v>
      </c>
      <c r="AH668" s="406">
        <v>78</v>
      </c>
      <c r="AI668" s="406">
        <v>78</v>
      </c>
      <c r="AJ668" s="406">
        <v>78</v>
      </c>
      <c r="AK668" s="406">
        <v>78</v>
      </c>
      <c r="AL668" s="406">
        <v>78</v>
      </c>
      <c r="AM668" s="406">
        <v>78</v>
      </c>
      <c r="AN668" s="406">
        <v>78</v>
      </c>
      <c r="AO668" s="406">
        <v>78</v>
      </c>
      <c r="AP668" s="406">
        <v>78</v>
      </c>
      <c r="AQ668" s="406">
        <v>78</v>
      </c>
      <c r="AR668" s="406">
        <v>78</v>
      </c>
      <c r="AS668" s="406">
        <v>78</v>
      </c>
      <c r="AU668" t="s">
        <v>4923</v>
      </c>
    </row>
    <row r="669" spans="4:47" ht="13.5" customHeight="1">
      <c r="D669" s="405" t="s">
        <v>4924</v>
      </c>
      <c r="E669" s="405"/>
      <c r="F669" s="407" t="s">
        <v>4965</v>
      </c>
      <c r="G669" s="272">
        <v>0</v>
      </c>
      <c r="H669" s="406">
        <v>265</v>
      </c>
      <c r="I669" s="406">
        <v>265</v>
      </c>
      <c r="J669" s="406">
        <v>265</v>
      </c>
      <c r="K669" s="406">
        <v>265</v>
      </c>
      <c r="L669" s="406">
        <v>265</v>
      </c>
      <c r="M669" s="406">
        <v>265</v>
      </c>
      <c r="N669" s="406">
        <v>265</v>
      </c>
      <c r="O669" s="406">
        <v>265</v>
      </c>
      <c r="P669" s="406">
        <v>265</v>
      </c>
      <c r="Q669" s="406">
        <v>265</v>
      </c>
      <c r="R669" s="406">
        <v>265</v>
      </c>
      <c r="S669" s="406">
        <v>265</v>
      </c>
      <c r="T669" s="406">
        <v>265</v>
      </c>
      <c r="U669" s="406">
        <v>265</v>
      </c>
      <c r="V669" s="406">
        <v>265</v>
      </c>
      <c r="W669" s="406">
        <v>265</v>
      </c>
      <c r="X669" s="406">
        <v>265</v>
      </c>
      <c r="Y669" s="406">
        <v>265</v>
      </c>
      <c r="Z669" s="406">
        <v>265</v>
      </c>
      <c r="AA669" s="406">
        <v>265</v>
      </c>
      <c r="AB669" s="406">
        <v>265</v>
      </c>
      <c r="AC669" s="406">
        <v>265</v>
      </c>
      <c r="AD669" s="406">
        <v>265</v>
      </c>
      <c r="AE669" s="406">
        <v>265</v>
      </c>
      <c r="AF669" s="406">
        <v>265</v>
      </c>
      <c r="AG669" s="406">
        <v>265</v>
      </c>
      <c r="AH669" s="406">
        <v>265</v>
      </c>
      <c r="AI669" s="406">
        <v>265</v>
      </c>
      <c r="AJ669" s="406">
        <v>265</v>
      </c>
      <c r="AK669" s="406">
        <v>265</v>
      </c>
      <c r="AL669" s="406">
        <v>265</v>
      </c>
      <c r="AM669" s="406">
        <v>265</v>
      </c>
      <c r="AN669" s="406">
        <v>265</v>
      </c>
      <c r="AO669" s="406">
        <v>265</v>
      </c>
      <c r="AP669" s="406">
        <v>265</v>
      </c>
      <c r="AQ669" s="406">
        <v>265</v>
      </c>
      <c r="AR669" s="406">
        <v>265</v>
      </c>
      <c r="AS669" s="406">
        <v>265</v>
      </c>
      <c r="AU669" t="s">
        <v>4924</v>
      </c>
    </row>
    <row r="670" spans="4:47" ht="13.5" customHeight="1">
      <c r="D670" s="405" t="s">
        <v>470</v>
      </c>
      <c r="E670" s="404"/>
      <c r="F670" s="407" t="s">
        <v>1560</v>
      </c>
      <c r="G670" s="272">
        <v>26.3</v>
      </c>
      <c r="H670" s="406">
        <v>883</v>
      </c>
      <c r="I670" s="406">
        <v>1028</v>
      </c>
      <c r="J670" s="406">
        <v>1186</v>
      </c>
      <c r="K670" s="406">
        <v>883</v>
      </c>
      <c r="L670" s="406">
        <v>1028</v>
      </c>
      <c r="M670" s="406">
        <v>1186</v>
      </c>
      <c r="N670" s="406">
        <v>1018</v>
      </c>
      <c r="O670" s="406">
        <v>883</v>
      </c>
      <c r="P670" s="406">
        <v>1028</v>
      </c>
      <c r="Q670" s="406">
        <v>1186</v>
      </c>
      <c r="R670" s="406">
        <v>1018</v>
      </c>
      <c r="S670" s="406">
        <v>883</v>
      </c>
      <c r="T670" s="406">
        <v>1028</v>
      </c>
      <c r="U670" s="406">
        <v>1186</v>
      </c>
      <c r="V670" s="406">
        <v>1028</v>
      </c>
      <c r="W670" s="406">
        <v>1186</v>
      </c>
      <c r="X670" s="406">
        <v>883</v>
      </c>
      <c r="Y670" s="406">
        <v>1028</v>
      </c>
      <c r="Z670" s="406">
        <v>1186</v>
      </c>
      <c r="AA670" s="406">
        <v>1018</v>
      </c>
      <c r="AB670" s="406">
        <v>883</v>
      </c>
      <c r="AC670" s="406">
        <v>1028</v>
      </c>
      <c r="AD670" s="406">
        <v>1186</v>
      </c>
      <c r="AE670" s="406">
        <v>1018</v>
      </c>
      <c r="AF670" s="406">
        <v>883</v>
      </c>
      <c r="AG670" s="406">
        <v>1028</v>
      </c>
      <c r="AH670" s="406">
        <v>1186</v>
      </c>
      <c r="AI670" s="406">
        <v>1028</v>
      </c>
      <c r="AJ670" s="406">
        <v>883</v>
      </c>
      <c r="AK670" s="406">
        <v>1028</v>
      </c>
      <c r="AL670" s="406">
        <v>1186</v>
      </c>
      <c r="AM670" s="406">
        <v>883</v>
      </c>
      <c r="AN670" s="406">
        <v>1028</v>
      </c>
      <c r="AO670" s="406">
        <v>1186</v>
      </c>
      <c r="AP670" s="406">
        <v>1141</v>
      </c>
      <c r="AQ670" s="406">
        <v>1141</v>
      </c>
      <c r="AR670" s="406">
        <v>1141</v>
      </c>
      <c r="AS670" s="406">
        <v>1141</v>
      </c>
      <c r="AU670" t="s">
        <v>470</v>
      </c>
    </row>
    <row r="671" spans="4:47" ht="13.5" customHeight="1">
      <c r="D671" s="405" t="s">
        <v>4919</v>
      </c>
      <c r="E671" s="405"/>
      <c r="F671" s="407" t="s">
        <v>4960</v>
      </c>
      <c r="G671" s="272">
        <v>0</v>
      </c>
      <c r="H671" s="406">
        <v>41</v>
      </c>
      <c r="I671" s="406">
        <v>41</v>
      </c>
      <c r="J671" s="406">
        <v>41</v>
      </c>
      <c r="K671" s="406">
        <v>41</v>
      </c>
      <c r="L671" s="406">
        <v>41</v>
      </c>
      <c r="M671" s="406">
        <v>41</v>
      </c>
      <c r="N671" s="406">
        <v>41</v>
      </c>
      <c r="O671" s="406">
        <v>41</v>
      </c>
      <c r="P671" s="406">
        <v>41</v>
      </c>
      <c r="Q671" s="406">
        <v>41</v>
      </c>
      <c r="R671" s="406">
        <v>41</v>
      </c>
      <c r="S671" s="406">
        <v>41</v>
      </c>
      <c r="T671" s="406">
        <v>41</v>
      </c>
      <c r="U671" s="406">
        <v>41</v>
      </c>
      <c r="V671" s="406">
        <v>41</v>
      </c>
      <c r="W671" s="406">
        <v>41</v>
      </c>
      <c r="X671" s="406">
        <v>41</v>
      </c>
      <c r="Y671" s="406">
        <v>41</v>
      </c>
      <c r="Z671" s="406">
        <v>41</v>
      </c>
      <c r="AA671" s="406">
        <v>41</v>
      </c>
      <c r="AB671" s="406">
        <v>41</v>
      </c>
      <c r="AC671" s="406">
        <v>41</v>
      </c>
      <c r="AD671" s="406">
        <v>41</v>
      </c>
      <c r="AE671" s="406">
        <v>41</v>
      </c>
      <c r="AF671" s="406">
        <v>41</v>
      </c>
      <c r="AG671" s="406">
        <v>41</v>
      </c>
      <c r="AH671" s="406">
        <v>41</v>
      </c>
      <c r="AI671" s="406">
        <v>41</v>
      </c>
      <c r="AJ671" s="406">
        <v>41</v>
      </c>
      <c r="AK671" s="406">
        <v>41</v>
      </c>
      <c r="AL671" s="406">
        <v>41</v>
      </c>
      <c r="AM671" s="406">
        <v>41</v>
      </c>
      <c r="AN671" s="406">
        <v>41</v>
      </c>
      <c r="AO671" s="406">
        <v>41</v>
      </c>
      <c r="AP671" s="406">
        <v>41</v>
      </c>
      <c r="AQ671" s="406">
        <v>41</v>
      </c>
      <c r="AR671" s="406">
        <v>41</v>
      </c>
      <c r="AS671" s="406">
        <v>41</v>
      </c>
      <c r="AU671" t="s">
        <v>4919</v>
      </c>
    </row>
    <row r="672" spans="4:47" ht="13.5" customHeight="1">
      <c r="D672" s="405" t="s">
        <v>471</v>
      </c>
      <c r="E672" s="404"/>
      <c r="F672" s="407" t="s">
        <v>1561</v>
      </c>
      <c r="G672" s="272">
        <v>8.7999999999999989</v>
      </c>
      <c r="H672" s="406">
        <v>774</v>
      </c>
      <c r="I672" s="406">
        <v>883</v>
      </c>
      <c r="J672" s="406">
        <v>1023</v>
      </c>
      <c r="K672" s="406">
        <v>774</v>
      </c>
      <c r="L672" s="406">
        <v>883</v>
      </c>
      <c r="M672" s="406">
        <v>1023</v>
      </c>
      <c r="N672" s="406">
        <v>889</v>
      </c>
      <c r="O672" s="406">
        <v>774</v>
      </c>
      <c r="P672" s="406">
        <v>883</v>
      </c>
      <c r="Q672" s="406">
        <v>1023</v>
      </c>
      <c r="R672" s="406">
        <v>889</v>
      </c>
      <c r="S672" s="406">
        <v>774</v>
      </c>
      <c r="T672" s="406">
        <v>883</v>
      </c>
      <c r="U672" s="406">
        <v>1023</v>
      </c>
      <c r="V672" s="406">
        <v>883</v>
      </c>
      <c r="W672" s="406">
        <v>1023</v>
      </c>
      <c r="X672" s="406">
        <v>774</v>
      </c>
      <c r="Y672" s="406">
        <v>883</v>
      </c>
      <c r="Z672" s="406">
        <v>1023</v>
      </c>
      <c r="AA672" s="406">
        <v>889</v>
      </c>
      <c r="AB672" s="406">
        <v>774</v>
      </c>
      <c r="AC672" s="406">
        <v>883</v>
      </c>
      <c r="AD672" s="406">
        <v>1023</v>
      </c>
      <c r="AE672" s="406">
        <v>889</v>
      </c>
      <c r="AF672" s="406">
        <v>774</v>
      </c>
      <c r="AG672" s="406">
        <v>883</v>
      </c>
      <c r="AH672" s="406">
        <v>1023</v>
      </c>
      <c r="AI672" s="406">
        <v>883</v>
      </c>
      <c r="AJ672" s="406">
        <v>774</v>
      </c>
      <c r="AK672" s="406">
        <v>883</v>
      </c>
      <c r="AL672" s="406">
        <v>1023</v>
      </c>
      <c r="AM672" s="406">
        <v>774</v>
      </c>
      <c r="AN672" s="406">
        <v>883</v>
      </c>
      <c r="AO672" s="406">
        <v>1023</v>
      </c>
      <c r="AP672" s="406">
        <v>979</v>
      </c>
      <c r="AQ672" s="406">
        <v>979</v>
      </c>
      <c r="AR672" s="406">
        <v>979</v>
      </c>
      <c r="AS672" s="406">
        <v>979</v>
      </c>
      <c r="AU672" t="s">
        <v>471</v>
      </c>
    </row>
    <row r="673" spans="4:47" ht="13.5" customHeight="1">
      <c r="D673" s="405" t="s">
        <v>472</v>
      </c>
      <c r="E673" s="404"/>
      <c r="F673" s="407" t="s">
        <v>1561</v>
      </c>
      <c r="G673" s="272">
        <v>17.5</v>
      </c>
      <c r="H673" s="406">
        <v>878</v>
      </c>
      <c r="I673" s="406">
        <v>1004</v>
      </c>
      <c r="J673" s="406">
        <v>1163</v>
      </c>
      <c r="K673" s="406">
        <v>878</v>
      </c>
      <c r="L673" s="406">
        <v>1004</v>
      </c>
      <c r="M673" s="406">
        <v>1163</v>
      </c>
      <c r="N673" s="406">
        <v>1007</v>
      </c>
      <c r="O673" s="406">
        <v>878</v>
      </c>
      <c r="P673" s="406">
        <v>1004</v>
      </c>
      <c r="Q673" s="406">
        <v>1163</v>
      </c>
      <c r="R673" s="406">
        <v>1007</v>
      </c>
      <c r="S673" s="406">
        <v>878</v>
      </c>
      <c r="T673" s="406">
        <v>1004</v>
      </c>
      <c r="U673" s="406">
        <v>1163</v>
      </c>
      <c r="V673" s="406">
        <v>1004</v>
      </c>
      <c r="W673" s="406">
        <v>1163</v>
      </c>
      <c r="X673" s="406">
        <v>878</v>
      </c>
      <c r="Y673" s="406">
        <v>1004</v>
      </c>
      <c r="Z673" s="406">
        <v>1163</v>
      </c>
      <c r="AA673" s="406">
        <v>1007</v>
      </c>
      <c r="AB673" s="406">
        <v>878</v>
      </c>
      <c r="AC673" s="406">
        <v>1004</v>
      </c>
      <c r="AD673" s="406">
        <v>1163</v>
      </c>
      <c r="AE673" s="406">
        <v>1007</v>
      </c>
      <c r="AF673" s="406">
        <v>878</v>
      </c>
      <c r="AG673" s="406">
        <v>1004</v>
      </c>
      <c r="AH673" s="406">
        <v>1163</v>
      </c>
      <c r="AI673" s="406">
        <v>1004</v>
      </c>
      <c r="AJ673" s="406">
        <v>878</v>
      </c>
      <c r="AK673" s="406">
        <v>1004</v>
      </c>
      <c r="AL673" s="406">
        <v>1163</v>
      </c>
      <c r="AM673" s="406">
        <v>878</v>
      </c>
      <c r="AN673" s="406">
        <v>1004</v>
      </c>
      <c r="AO673" s="406">
        <v>1163</v>
      </c>
      <c r="AP673" s="406">
        <v>1113</v>
      </c>
      <c r="AQ673" s="406">
        <v>1113</v>
      </c>
      <c r="AR673" s="406">
        <v>1113</v>
      </c>
      <c r="AS673" s="406">
        <v>1113</v>
      </c>
      <c r="AU673" t="s">
        <v>472</v>
      </c>
    </row>
    <row r="674" spans="4:47" ht="13.5" customHeight="1">
      <c r="D674" s="405" t="s">
        <v>473</v>
      </c>
      <c r="E674" s="404"/>
      <c r="F674" s="407" t="s">
        <v>1935</v>
      </c>
      <c r="G674" s="272">
        <v>21.900000000000002</v>
      </c>
      <c r="H674" s="406">
        <v>1010</v>
      </c>
      <c r="I674" s="406">
        <v>1156</v>
      </c>
      <c r="J674" s="406">
        <v>1336</v>
      </c>
      <c r="K674" s="406">
        <v>1010</v>
      </c>
      <c r="L674" s="406">
        <v>1156</v>
      </c>
      <c r="M674" s="406">
        <v>1336</v>
      </c>
      <c r="N674" s="406">
        <v>1155</v>
      </c>
      <c r="O674" s="406">
        <v>1010</v>
      </c>
      <c r="P674" s="406">
        <v>1156</v>
      </c>
      <c r="Q674" s="406">
        <v>1336</v>
      </c>
      <c r="R674" s="406">
        <v>1155</v>
      </c>
      <c r="S674" s="406">
        <v>1010</v>
      </c>
      <c r="T674" s="406">
        <v>1156</v>
      </c>
      <c r="U674" s="406">
        <v>1336</v>
      </c>
      <c r="V674" s="406">
        <v>1156</v>
      </c>
      <c r="W674" s="406">
        <v>1336</v>
      </c>
      <c r="X674" s="406">
        <v>1010</v>
      </c>
      <c r="Y674" s="406">
        <v>1156</v>
      </c>
      <c r="Z674" s="406">
        <v>1336</v>
      </c>
      <c r="AA674" s="406">
        <v>1155</v>
      </c>
      <c r="AB674" s="406">
        <v>1010</v>
      </c>
      <c r="AC674" s="406">
        <v>1156</v>
      </c>
      <c r="AD674" s="406">
        <v>1336</v>
      </c>
      <c r="AE674" s="406">
        <v>1155</v>
      </c>
      <c r="AF674" s="406">
        <v>1010</v>
      </c>
      <c r="AG674" s="406">
        <v>1156</v>
      </c>
      <c r="AH674" s="406">
        <v>1336</v>
      </c>
      <c r="AI674" s="406">
        <v>1156</v>
      </c>
      <c r="AJ674" s="406">
        <v>1010</v>
      </c>
      <c r="AK674" s="406">
        <v>1156</v>
      </c>
      <c r="AL674" s="406">
        <v>1336</v>
      </c>
      <c r="AM674" s="406">
        <v>1010</v>
      </c>
      <c r="AN674" s="406">
        <v>1156</v>
      </c>
      <c r="AO674" s="406">
        <v>1336</v>
      </c>
      <c r="AP674" s="406">
        <v>1286</v>
      </c>
      <c r="AQ674" s="406">
        <v>1286</v>
      </c>
      <c r="AR674" s="406">
        <v>1286</v>
      </c>
      <c r="AS674" s="406">
        <v>1286</v>
      </c>
      <c r="AU674" t="s">
        <v>473</v>
      </c>
    </row>
    <row r="675" spans="4:47" ht="13.5" customHeight="1">
      <c r="D675" s="405" t="s">
        <v>474</v>
      </c>
      <c r="E675" s="404"/>
      <c r="F675" s="407" t="s">
        <v>1935</v>
      </c>
      <c r="G675" s="272">
        <v>30.700000000000003</v>
      </c>
      <c r="H675" s="406">
        <v>1218</v>
      </c>
      <c r="I675" s="406">
        <v>1398</v>
      </c>
      <c r="J675" s="406">
        <v>1616</v>
      </c>
      <c r="K675" s="406">
        <v>1218</v>
      </c>
      <c r="L675" s="406">
        <v>1398</v>
      </c>
      <c r="M675" s="406">
        <v>1616</v>
      </c>
      <c r="N675" s="406">
        <v>1390</v>
      </c>
      <c r="O675" s="406">
        <v>1218</v>
      </c>
      <c r="P675" s="406">
        <v>1398</v>
      </c>
      <c r="Q675" s="406">
        <v>1616</v>
      </c>
      <c r="R675" s="406">
        <v>1390</v>
      </c>
      <c r="S675" s="406">
        <v>1218</v>
      </c>
      <c r="T675" s="406">
        <v>1398</v>
      </c>
      <c r="U675" s="406">
        <v>1616</v>
      </c>
      <c r="V675" s="406">
        <v>1398</v>
      </c>
      <c r="W675" s="406">
        <v>1616</v>
      </c>
      <c r="X675" s="406">
        <v>1218</v>
      </c>
      <c r="Y675" s="406">
        <v>1398</v>
      </c>
      <c r="Z675" s="406">
        <v>1616</v>
      </c>
      <c r="AA675" s="406">
        <v>1390</v>
      </c>
      <c r="AB675" s="406">
        <v>1218</v>
      </c>
      <c r="AC675" s="406">
        <v>1398</v>
      </c>
      <c r="AD675" s="406">
        <v>1616</v>
      </c>
      <c r="AE675" s="406">
        <v>1390</v>
      </c>
      <c r="AF675" s="406">
        <v>1218</v>
      </c>
      <c r="AG675" s="406">
        <v>1398</v>
      </c>
      <c r="AH675" s="406">
        <v>1616</v>
      </c>
      <c r="AI675" s="406">
        <v>1398</v>
      </c>
      <c r="AJ675" s="406">
        <v>1218</v>
      </c>
      <c r="AK675" s="406">
        <v>1398</v>
      </c>
      <c r="AL675" s="406">
        <v>1616</v>
      </c>
      <c r="AM675" s="406">
        <v>1218</v>
      </c>
      <c r="AN675" s="406">
        <v>1398</v>
      </c>
      <c r="AO675" s="406">
        <v>1616</v>
      </c>
      <c r="AP675" s="406">
        <v>1554</v>
      </c>
      <c r="AQ675" s="406">
        <v>1554</v>
      </c>
      <c r="AR675" s="406">
        <v>1554</v>
      </c>
      <c r="AS675" s="406">
        <v>1554</v>
      </c>
      <c r="AU675" t="s">
        <v>474</v>
      </c>
    </row>
    <row r="676" spans="4:47" ht="13.5" customHeight="1">
      <c r="D676" s="405" t="s">
        <v>1023</v>
      </c>
      <c r="E676" s="404"/>
      <c r="F676" s="407" t="s">
        <v>1562</v>
      </c>
      <c r="G676" s="272">
        <v>10</v>
      </c>
      <c r="H676" s="406">
        <v>569</v>
      </c>
      <c r="I676" s="406">
        <v>618</v>
      </c>
      <c r="J676" s="406">
        <v>718</v>
      </c>
      <c r="K676" s="406">
        <v>569</v>
      </c>
      <c r="L676" s="406">
        <v>618</v>
      </c>
      <c r="M676" s="406">
        <v>718</v>
      </c>
      <c r="N676" s="406">
        <v>651</v>
      </c>
      <c r="O676" s="406">
        <v>569</v>
      </c>
      <c r="P676" s="406">
        <v>618</v>
      </c>
      <c r="Q676" s="406">
        <v>718</v>
      </c>
      <c r="R676" s="406">
        <v>651</v>
      </c>
      <c r="S676" s="406">
        <v>569</v>
      </c>
      <c r="T676" s="406">
        <v>618</v>
      </c>
      <c r="U676" s="406">
        <v>718</v>
      </c>
      <c r="V676" s="406">
        <v>618</v>
      </c>
      <c r="W676" s="406">
        <v>718</v>
      </c>
      <c r="X676" s="406">
        <v>569</v>
      </c>
      <c r="Y676" s="406">
        <v>618</v>
      </c>
      <c r="Z676" s="406">
        <v>718</v>
      </c>
      <c r="AA676" s="406">
        <v>651</v>
      </c>
      <c r="AB676" s="406">
        <v>569</v>
      </c>
      <c r="AC676" s="406">
        <v>618</v>
      </c>
      <c r="AD676" s="406">
        <v>718</v>
      </c>
      <c r="AE676" s="406">
        <v>651</v>
      </c>
      <c r="AF676" s="406">
        <v>569</v>
      </c>
      <c r="AG676" s="406">
        <v>618</v>
      </c>
      <c r="AH676" s="406">
        <v>718</v>
      </c>
      <c r="AI676" s="406">
        <v>618</v>
      </c>
      <c r="AJ676" s="406">
        <v>569</v>
      </c>
      <c r="AK676" s="406">
        <v>618</v>
      </c>
      <c r="AL676" s="406">
        <v>718</v>
      </c>
      <c r="AM676" s="406">
        <v>569</v>
      </c>
      <c r="AN676" s="406">
        <v>618</v>
      </c>
      <c r="AO676" s="406">
        <v>718</v>
      </c>
      <c r="AP676" s="406">
        <v>697</v>
      </c>
      <c r="AQ676" s="406">
        <v>697</v>
      </c>
      <c r="AR676" s="406">
        <v>697</v>
      </c>
      <c r="AS676" s="406">
        <v>697</v>
      </c>
      <c r="AU676" t="s">
        <v>1023</v>
      </c>
    </row>
    <row r="677" spans="4:47" ht="13.5" customHeight="1">
      <c r="D677" s="405" t="s">
        <v>475</v>
      </c>
      <c r="E677" s="404"/>
      <c r="F677" s="407" t="s">
        <v>1563</v>
      </c>
      <c r="G677" s="272">
        <v>17.3</v>
      </c>
      <c r="H677" s="406">
        <v>800</v>
      </c>
      <c r="I677" s="406">
        <v>884</v>
      </c>
      <c r="J677" s="406">
        <v>1031</v>
      </c>
      <c r="K677" s="406">
        <v>800</v>
      </c>
      <c r="L677" s="406">
        <v>884</v>
      </c>
      <c r="M677" s="406">
        <v>1031</v>
      </c>
      <c r="N677" s="406">
        <v>932</v>
      </c>
      <c r="O677" s="406">
        <v>800</v>
      </c>
      <c r="P677" s="406">
        <v>884</v>
      </c>
      <c r="Q677" s="406">
        <v>1031</v>
      </c>
      <c r="R677" s="406">
        <v>932</v>
      </c>
      <c r="S677" s="406">
        <v>800</v>
      </c>
      <c r="T677" s="406">
        <v>884</v>
      </c>
      <c r="U677" s="406">
        <v>1031</v>
      </c>
      <c r="V677" s="406">
        <v>884</v>
      </c>
      <c r="W677" s="406">
        <v>1031</v>
      </c>
      <c r="X677" s="406">
        <v>800</v>
      </c>
      <c r="Y677" s="406">
        <v>884</v>
      </c>
      <c r="Z677" s="406">
        <v>1031</v>
      </c>
      <c r="AA677" s="406">
        <v>932</v>
      </c>
      <c r="AB677" s="406">
        <v>800</v>
      </c>
      <c r="AC677" s="406">
        <v>884</v>
      </c>
      <c r="AD677" s="406">
        <v>1031</v>
      </c>
      <c r="AE677" s="406">
        <v>932</v>
      </c>
      <c r="AF677" s="406">
        <v>800</v>
      </c>
      <c r="AG677" s="406">
        <v>884</v>
      </c>
      <c r="AH677" s="406">
        <v>1031</v>
      </c>
      <c r="AI677" s="406">
        <v>884</v>
      </c>
      <c r="AJ677" s="406">
        <v>800</v>
      </c>
      <c r="AK677" s="406">
        <v>884</v>
      </c>
      <c r="AL677" s="406">
        <v>1031</v>
      </c>
      <c r="AM677" s="406">
        <v>800</v>
      </c>
      <c r="AN677" s="406">
        <v>884</v>
      </c>
      <c r="AO677" s="406">
        <v>1031</v>
      </c>
      <c r="AP677" s="406">
        <v>998</v>
      </c>
      <c r="AQ677" s="406">
        <v>998</v>
      </c>
      <c r="AR677" s="406">
        <v>998</v>
      </c>
      <c r="AS677" s="406">
        <v>998</v>
      </c>
      <c r="AU677" t="s">
        <v>475</v>
      </c>
    </row>
    <row r="678" spans="4:47" ht="13.5" customHeight="1">
      <c r="D678" s="405" t="s">
        <v>476</v>
      </c>
      <c r="E678" s="404"/>
      <c r="F678" s="407" t="s">
        <v>1559</v>
      </c>
      <c r="G678" s="272">
        <v>26.3</v>
      </c>
      <c r="H678" s="406">
        <v>873</v>
      </c>
      <c r="I678" s="406">
        <v>1018</v>
      </c>
      <c r="J678" s="406">
        <v>1176</v>
      </c>
      <c r="K678" s="406">
        <v>873</v>
      </c>
      <c r="L678" s="406">
        <v>1018</v>
      </c>
      <c r="M678" s="406">
        <v>1176</v>
      </c>
      <c r="N678" s="406">
        <v>1008</v>
      </c>
      <c r="O678" s="406">
        <v>873</v>
      </c>
      <c r="P678" s="406">
        <v>1018</v>
      </c>
      <c r="Q678" s="406">
        <v>1176</v>
      </c>
      <c r="R678" s="406">
        <v>1008</v>
      </c>
      <c r="S678" s="406">
        <v>873</v>
      </c>
      <c r="T678" s="406">
        <v>1018</v>
      </c>
      <c r="U678" s="406">
        <v>1176</v>
      </c>
      <c r="V678" s="406">
        <v>1018</v>
      </c>
      <c r="W678" s="406">
        <v>1176</v>
      </c>
      <c r="X678" s="406">
        <v>873</v>
      </c>
      <c r="Y678" s="406">
        <v>1018</v>
      </c>
      <c r="Z678" s="406">
        <v>1176</v>
      </c>
      <c r="AA678" s="406">
        <v>1008</v>
      </c>
      <c r="AB678" s="406">
        <v>873</v>
      </c>
      <c r="AC678" s="406">
        <v>1018</v>
      </c>
      <c r="AD678" s="406">
        <v>1176</v>
      </c>
      <c r="AE678" s="406">
        <v>1008</v>
      </c>
      <c r="AF678" s="406">
        <v>873</v>
      </c>
      <c r="AG678" s="406">
        <v>1018</v>
      </c>
      <c r="AH678" s="406">
        <v>1176</v>
      </c>
      <c r="AI678" s="406">
        <v>1018</v>
      </c>
      <c r="AJ678" s="406">
        <v>873</v>
      </c>
      <c r="AK678" s="406">
        <v>1018</v>
      </c>
      <c r="AL678" s="406">
        <v>1176</v>
      </c>
      <c r="AM678" s="406">
        <v>873</v>
      </c>
      <c r="AN678" s="406">
        <v>1018</v>
      </c>
      <c r="AO678" s="406">
        <v>1176</v>
      </c>
      <c r="AP678" s="406">
        <v>1130</v>
      </c>
      <c r="AQ678" s="406">
        <v>1130</v>
      </c>
      <c r="AR678" s="406">
        <v>1130</v>
      </c>
      <c r="AS678" s="406">
        <v>1130</v>
      </c>
      <c r="AU678" t="s">
        <v>476</v>
      </c>
    </row>
    <row r="679" spans="4:47" ht="13.5" customHeight="1">
      <c r="D679" s="405" t="s">
        <v>762</v>
      </c>
      <c r="E679" s="404"/>
      <c r="F679" s="407" t="s">
        <v>951</v>
      </c>
      <c r="G679" s="272">
        <v>18</v>
      </c>
      <c r="H679" s="406">
        <v>767</v>
      </c>
      <c r="I679" s="406">
        <v>755</v>
      </c>
      <c r="J679" s="406">
        <v>862</v>
      </c>
      <c r="K679" s="406">
        <v>767</v>
      </c>
      <c r="L679" s="406">
        <v>755</v>
      </c>
      <c r="M679" s="406">
        <v>862</v>
      </c>
      <c r="N679" s="406">
        <v>779</v>
      </c>
      <c r="O679" s="406">
        <v>752</v>
      </c>
      <c r="P679" s="406">
        <v>755</v>
      </c>
      <c r="Q679" s="406">
        <v>862</v>
      </c>
      <c r="R679" s="406">
        <v>807</v>
      </c>
      <c r="S679" s="406">
        <v>934</v>
      </c>
      <c r="T679" s="406">
        <v>1069</v>
      </c>
      <c r="U679" s="406">
        <v>1079</v>
      </c>
      <c r="V679" s="406">
        <v>863</v>
      </c>
      <c r="W679" s="406">
        <v>959</v>
      </c>
      <c r="X679" s="406">
        <v>774</v>
      </c>
      <c r="Y679" s="406">
        <v>774</v>
      </c>
      <c r="Z679" s="406">
        <v>1009</v>
      </c>
      <c r="AA679" s="406">
        <v>871</v>
      </c>
      <c r="AB679" s="406">
        <v>814</v>
      </c>
      <c r="AC679" s="406">
        <v>914</v>
      </c>
      <c r="AD679" s="406">
        <v>1100</v>
      </c>
      <c r="AE679" s="406">
        <v>915</v>
      </c>
      <c r="AF679" s="406">
        <v>876</v>
      </c>
      <c r="AG679" s="406">
        <v>978</v>
      </c>
      <c r="AH679" s="406">
        <v>1176</v>
      </c>
      <c r="AI679" s="406">
        <v>762</v>
      </c>
      <c r="AJ679" s="406">
        <v>865</v>
      </c>
      <c r="AK679" s="406">
        <v>956</v>
      </c>
      <c r="AL679" s="406">
        <v>1132</v>
      </c>
      <c r="AM679" s="406">
        <v>803</v>
      </c>
      <c r="AN679" s="406">
        <v>885</v>
      </c>
      <c r="AO679" s="406">
        <v>1013</v>
      </c>
      <c r="AP679" s="406">
        <v>878</v>
      </c>
      <c r="AQ679" s="406">
        <v>878</v>
      </c>
      <c r="AR679" s="406">
        <v>1052</v>
      </c>
      <c r="AS679" s="406">
        <v>882</v>
      </c>
      <c r="AU679" t="s">
        <v>762</v>
      </c>
    </row>
    <row r="680" spans="4:47" ht="13.5" customHeight="1">
      <c r="D680" s="405" t="s">
        <v>4529</v>
      </c>
      <c r="E680" s="404"/>
      <c r="F680" s="407" t="s">
        <v>4530</v>
      </c>
      <c r="G680" s="272">
        <v>14.9</v>
      </c>
      <c r="H680" s="406">
        <v>767</v>
      </c>
      <c r="I680" s="406">
        <v>755</v>
      </c>
      <c r="J680" s="406">
        <v>862</v>
      </c>
      <c r="K680" s="406">
        <v>767</v>
      </c>
      <c r="L680" s="406">
        <v>755</v>
      </c>
      <c r="M680" s="406">
        <v>862</v>
      </c>
      <c r="N680" s="406">
        <v>779</v>
      </c>
      <c r="O680" s="406">
        <v>752</v>
      </c>
      <c r="P680" s="406">
        <v>755</v>
      </c>
      <c r="Q680" s="406">
        <v>862</v>
      </c>
      <c r="R680" s="406">
        <v>807</v>
      </c>
      <c r="S680" s="406">
        <v>934</v>
      </c>
      <c r="T680" s="406">
        <v>1069</v>
      </c>
      <c r="U680" s="406">
        <v>1079</v>
      </c>
      <c r="V680" s="406">
        <v>863</v>
      </c>
      <c r="W680" s="406">
        <v>959</v>
      </c>
      <c r="X680" s="406">
        <v>774</v>
      </c>
      <c r="Y680" s="406">
        <v>849</v>
      </c>
      <c r="Z680" s="406">
        <v>1009</v>
      </c>
      <c r="AA680" s="406">
        <v>871</v>
      </c>
      <c r="AB680" s="406">
        <v>814</v>
      </c>
      <c r="AC680" s="406">
        <v>914</v>
      </c>
      <c r="AD680" s="406">
        <v>1100</v>
      </c>
      <c r="AE680" s="406">
        <v>915</v>
      </c>
      <c r="AF680" s="406">
        <v>876</v>
      </c>
      <c r="AG680" s="406">
        <v>978</v>
      </c>
      <c r="AH680" s="406">
        <v>1176</v>
      </c>
      <c r="AI680" s="406">
        <v>762</v>
      </c>
      <c r="AJ680" s="406">
        <v>865</v>
      </c>
      <c r="AK680" s="406">
        <v>956</v>
      </c>
      <c r="AL680" s="406">
        <v>1132</v>
      </c>
      <c r="AM680" s="406">
        <v>803</v>
      </c>
      <c r="AN680" s="406">
        <v>885</v>
      </c>
      <c r="AO680" s="406">
        <v>1013</v>
      </c>
      <c r="AP680" s="406">
        <v>878</v>
      </c>
      <c r="AQ680" s="406">
        <v>878</v>
      </c>
      <c r="AR680" s="406">
        <v>1052</v>
      </c>
      <c r="AS680" s="406">
        <v>882</v>
      </c>
      <c r="AU680" t="s">
        <v>4529</v>
      </c>
    </row>
    <row r="681" spans="4:47" ht="13.5" customHeight="1">
      <c r="D681" s="405" t="s">
        <v>2975</v>
      </c>
      <c r="E681" s="405" t="s">
        <v>5597</v>
      </c>
      <c r="F681" s="407" t="s">
        <v>3792</v>
      </c>
      <c r="G681" s="272">
        <v>4</v>
      </c>
      <c r="H681" s="406">
        <v>262</v>
      </c>
      <c r="I681" s="406">
        <v>260</v>
      </c>
      <c r="J681" s="406">
        <v>307</v>
      </c>
      <c r="K681" s="406">
        <v>274</v>
      </c>
      <c r="L681" s="406">
        <v>269</v>
      </c>
      <c r="M681" s="406">
        <v>319</v>
      </c>
      <c r="N681" s="406">
        <v>290</v>
      </c>
      <c r="O681" s="406">
        <v>260</v>
      </c>
      <c r="P681" s="406">
        <v>267</v>
      </c>
      <c r="Q681" s="406">
        <v>314</v>
      </c>
      <c r="R681" s="406">
        <v>288</v>
      </c>
      <c r="S681" s="406">
        <v>334</v>
      </c>
      <c r="T681" s="406">
        <v>372</v>
      </c>
      <c r="U681" s="406">
        <v>432</v>
      </c>
      <c r="V681" s="406">
        <v>327</v>
      </c>
      <c r="W681" s="406">
        <v>362</v>
      </c>
      <c r="X681" s="406">
        <v>289</v>
      </c>
      <c r="Y681" s="406">
        <v>305</v>
      </c>
      <c r="Z681" s="406">
        <v>365</v>
      </c>
      <c r="AA681" s="406">
        <v>326</v>
      </c>
      <c r="AB681" s="406">
        <v>294</v>
      </c>
      <c r="AC681" s="406">
        <v>313</v>
      </c>
      <c r="AD681" s="406">
        <v>376</v>
      </c>
      <c r="AE681" s="406">
        <v>329</v>
      </c>
      <c r="AF681" s="406">
        <v>328</v>
      </c>
      <c r="AG681" s="406">
        <v>348</v>
      </c>
      <c r="AH681" s="406">
        <v>417</v>
      </c>
      <c r="AI681" s="406">
        <v>298</v>
      </c>
      <c r="AJ681" s="406">
        <v>304</v>
      </c>
      <c r="AK681" s="406">
        <v>324</v>
      </c>
      <c r="AL681" s="406">
        <v>388</v>
      </c>
      <c r="AM681" s="406">
        <v>280</v>
      </c>
      <c r="AN681" s="406">
        <v>290</v>
      </c>
      <c r="AO681" s="406">
        <v>340</v>
      </c>
      <c r="AP681" s="406">
        <v>290</v>
      </c>
      <c r="AQ681" s="406">
        <v>290</v>
      </c>
      <c r="AR681" s="406">
        <v>321</v>
      </c>
      <c r="AS681" s="406">
        <v>340</v>
      </c>
      <c r="AU681" t="s">
        <v>2975</v>
      </c>
    </row>
    <row r="682" spans="4:47" ht="13.5" customHeight="1">
      <c r="D682" s="405" t="s">
        <v>3338</v>
      </c>
      <c r="E682" s="405" t="s">
        <v>5597</v>
      </c>
      <c r="F682" s="407" t="s">
        <v>5599</v>
      </c>
      <c r="G682" s="272">
        <v>4</v>
      </c>
      <c r="H682" s="406">
        <v>262</v>
      </c>
      <c r="I682" s="406">
        <v>260</v>
      </c>
      <c r="J682" s="406">
        <v>307</v>
      </c>
      <c r="K682" s="406">
        <v>274</v>
      </c>
      <c r="L682" s="406">
        <v>269</v>
      </c>
      <c r="M682" s="406">
        <v>319</v>
      </c>
      <c r="N682" s="406">
        <v>290</v>
      </c>
      <c r="O682" s="406">
        <v>260</v>
      </c>
      <c r="P682" s="406">
        <v>267</v>
      </c>
      <c r="Q682" s="406">
        <v>314</v>
      </c>
      <c r="R682" s="406">
        <v>288</v>
      </c>
      <c r="S682" s="406">
        <v>334</v>
      </c>
      <c r="T682" s="406">
        <v>372</v>
      </c>
      <c r="U682" s="406">
        <v>432</v>
      </c>
      <c r="V682" s="406">
        <v>327</v>
      </c>
      <c r="W682" s="406">
        <v>362</v>
      </c>
      <c r="X682" s="406">
        <v>289</v>
      </c>
      <c r="Y682" s="406">
        <v>305</v>
      </c>
      <c r="Z682" s="406">
        <v>365</v>
      </c>
      <c r="AA682" s="406">
        <v>326</v>
      </c>
      <c r="AB682" s="406">
        <v>294</v>
      </c>
      <c r="AC682" s="406">
        <v>313</v>
      </c>
      <c r="AD682" s="406">
        <v>376</v>
      </c>
      <c r="AE682" s="406">
        <v>329</v>
      </c>
      <c r="AF682" s="406">
        <v>328</v>
      </c>
      <c r="AG682" s="406">
        <v>348</v>
      </c>
      <c r="AH682" s="406">
        <v>417</v>
      </c>
      <c r="AI682" s="406">
        <v>298</v>
      </c>
      <c r="AJ682" s="406">
        <v>304</v>
      </c>
      <c r="AK682" s="406">
        <v>324</v>
      </c>
      <c r="AL682" s="406">
        <v>388</v>
      </c>
      <c r="AM682" s="406">
        <v>280</v>
      </c>
      <c r="AN682" s="406">
        <v>290</v>
      </c>
      <c r="AO682" s="406">
        <v>340</v>
      </c>
      <c r="AP682" s="406">
        <v>290</v>
      </c>
      <c r="AQ682" s="406">
        <v>290</v>
      </c>
      <c r="AR682" s="406">
        <v>321</v>
      </c>
      <c r="AS682" s="406">
        <v>340</v>
      </c>
      <c r="AU682" t="s">
        <v>3338</v>
      </c>
    </row>
    <row r="683" spans="4:47" ht="13.5" customHeight="1">
      <c r="D683" s="405" t="s">
        <v>2977</v>
      </c>
      <c r="E683" s="405" t="s">
        <v>5597</v>
      </c>
      <c r="F683" s="407" t="s">
        <v>3794</v>
      </c>
      <c r="G683" s="272">
        <v>4</v>
      </c>
      <c r="H683" s="406">
        <v>265</v>
      </c>
      <c r="I683" s="406">
        <v>264</v>
      </c>
      <c r="J683" s="406">
        <v>312</v>
      </c>
      <c r="K683" s="406">
        <v>278</v>
      </c>
      <c r="L683" s="406">
        <v>273</v>
      </c>
      <c r="M683" s="406">
        <v>326</v>
      </c>
      <c r="N683" s="406">
        <v>295</v>
      </c>
      <c r="O683" s="406">
        <v>264</v>
      </c>
      <c r="P683" s="406">
        <v>274</v>
      </c>
      <c r="Q683" s="406">
        <v>320</v>
      </c>
      <c r="R683" s="406">
        <v>295</v>
      </c>
      <c r="S683" s="406">
        <v>337</v>
      </c>
      <c r="T683" s="406">
        <v>379</v>
      </c>
      <c r="U683" s="406">
        <v>437</v>
      </c>
      <c r="V683" s="406">
        <v>332</v>
      </c>
      <c r="W683" s="406">
        <v>367</v>
      </c>
      <c r="X683" s="406">
        <v>292</v>
      </c>
      <c r="Y683" s="406">
        <v>311</v>
      </c>
      <c r="Z683" s="406">
        <v>372</v>
      </c>
      <c r="AA683" s="406">
        <v>329</v>
      </c>
      <c r="AB683" s="406">
        <v>300</v>
      </c>
      <c r="AC683" s="406">
        <v>323</v>
      </c>
      <c r="AD683" s="406">
        <v>387</v>
      </c>
      <c r="AE683" s="406">
        <v>335</v>
      </c>
      <c r="AF683" s="406">
        <v>334</v>
      </c>
      <c r="AG683" s="406">
        <v>358</v>
      </c>
      <c r="AH683" s="406">
        <v>428</v>
      </c>
      <c r="AI683" s="406">
        <v>301</v>
      </c>
      <c r="AJ683" s="406">
        <v>311</v>
      </c>
      <c r="AK683" s="406">
        <v>334</v>
      </c>
      <c r="AL683" s="406">
        <v>400</v>
      </c>
      <c r="AM683" s="406">
        <v>282</v>
      </c>
      <c r="AN683" s="406">
        <v>294</v>
      </c>
      <c r="AO683" s="406">
        <v>344</v>
      </c>
      <c r="AP683" s="406">
        <v>295</v>
      </c>
      <c r="AQ683" s="406">
        <v>295</v>
      </c>
      <c r="AR683" s="406">
        <v>330</v>
      </c>
      <c r="AS683" s="406">
        <v>345</v>
      </c>
      <c r="AU683" t="s">
        <v>2977</v>
      </c>
    </row>
    <row r="684" spans="4:47" ht="13.5" customHeight="1">
      <c r="D684" s="405" t="s">
        <v>3340</v>
      </c>
      <c r="E684" s="405" t="s">
        <v>5597</v>
      </c>
      <c r="F684" s="407" t="s">
        <v>3794</v>
      </c>
      <c r="G684" s="272">
        <v>4</v>
      </c>
      <c r="H684" s="406">
        <v>265</v>
      </c>
      <c r="I684" s="406">
        <v>264</v>
      </c>
      <c r="J684" s="406">
        <v>312</v>
      </c>
      <c r="K684" s="406">
        <v>278</v>
      </c>
      <c r="L684" s="406">
        <v>273</v>
      </c>
      <c r="M684" s="406">
        <v>326</v>
      </c>
      <c r="N684" s="406">
        <v>295</v>
      </c>
      <c r="O684" s="406">
        <v>264</v>
      </c>
      <c r="P684" s="406">
        <v>274</v>
      </c>
      <c r="Q684" s="406">
        <v>320</v>
      </c>
      <c r="R684" s="406">
        <v>295</v>
      </c>
      <c r="S684" s="406">
        <v>337</v>
      </c>
      <c r="T684" s="406">
        <v>379</v>
      </c>
      <c r="U684" s="406">
        <v>437</v>
      </c>
      <c r="V684" s="406">
        <v>332</v>
      </c>
      <c r="W684" s="406">
        <v>367</v>
      </c>
      <c r="X684" s="406">
        <v>292</v>
      </c>
      <c r="Y684" s="406">
        <v>311</v>
      </c>
      <c r="Z684" s="406">
        <v>372</v>
      </c>
      <c r="AA684" s="406">
        <v>329</v>
      </c>
      <c r="AB684" s="406">
        <v>300</v>
      </c>
      <c r="AC684" s="406">
        <v>323</v>
      </c>
      <c r="AD684" s="406">
        <v>387</v>
      </c>
      <c r="AE684" s="406">
        <v>335</v>
      </c>
      <c r="AF684" s="406">
        <v>334</v>
      </c>
      <c r="AG684" s="406">
        <v>358</v>
      </c>
      <c r="AH684" s="406">
        <v>428</v>
      </c>
      <c r="AI684" s="406">
        <v>301</v>
      </c>
      <c r="AJ684" s="406">
        <v>311</v>
      </c>
      <c r="AK684" s="406">
        <v>334</v>
      </c>
      <c r="AL684" s="406">
        <v>400</v>
      </c>
      <c r="AM684" s="406">
        <v>282</v>
      </c>
      <c r="AN684" s="406">
        <v>294</v>
      </c>
      <c r="AO684" s="406">
        <v>344</v>
      </c>
      <c r="AP684" s="406">
        <v>295</v>
      </c>
      <c r="AQ684" s="406">
        <v>295</v>
      </c>
      <c r="AR684" s="406">
        <v>330</v>
      </c>
      <c r="AS684" s="406">
        <v>345</v>
      </c>
      <c r="AU684" t="s">
        <v>3340</v>
      </c>
    </row>
    <row r="685" spans="4:47" ht="13.5" customHeight="1">
      <c r="D685" s="405" t="s">
        <v>2978</v>
      </c>
      <c r="E685" s="405" t="s">
        <v>5597</v>
      </c>
      <c r="F685" s="407" t="s">
        <v>3795</v>
      </c>
      <c r="G685" s="272">
        <v>5</v>
      </c>
      <c r="H685" s="406">
        <v>274</v>
      </c>
      <c r="I685" s="406">
        <v>269</v>
      </c>
      <c r="J685" s="406">
        <v>327</v>
      </c>
      <c r="K685" s="406">
        <v>282</v>
      </c>
      <c r="L685" s="406">
        <v>276</v>
      </c>
      <c r="M685" s="406">
        <v>338</v>
      </c>
      <c r="N685" s="406">
        <v>313</v>
      </c>
      <c r="O685" s="406">
        <v>278</v>
      </c>
      <c r="P685" s="406">
        <v>277</v>
      </c>
      <c r="Q685" s="406">
        <v>327</v>
      </c>
      <c r="R685" s="406">
        <v>306</v>
      </c>
      <c r="S685" s="406">
        <v>348</v>
      </c>
      <c r="T685" s="406">
        <v>392</v>
      </c>
      <c r="U685" s="406">
        <v>451</v>
      </c>
      <c r="V685" s="406">
        <v>346</v>
      </c>
      <c r="W685" s="406">
        <v>381</v>
      </c>
      <c r="X685" s="406">
        <v>301</v>
      </c>
      <c r="Y685" s="406">
        <v>320</v>
      </c>
      <c r="Z685" s="406">
        <v>384</v>
      </c>
      <c r="AA685" s="406">
        <v>341</v>
      </c>
      <c r="AB685" s="406">
        <v>309</v>
      </c>
      <c r="AC685" s="406">
        <v>332</v>
      </c>
      <c r="AD685" s="406">
        <v>400</v>
      </c>
      <c r="AE685" s="406">
        <v>346</v>
      </c>
      <c r="AF685" s="406">
        <v>343</v>
      </c>
      <c r="AG685" s="406">
        <v>367</v>
      </c>
      <c r="AH685" s="406">
        <v>441</v>
      </c>
      <c r="AI685" s="406">
        <v>309</v>
      </c>
      <c r="AJ685" s="406">
        <v>319</v>
      </c>
      <c r="AK685" s="406">
        <v>343</v>
      </c>
      <c r="AL685" s="406">
        <v>413</v>
      </c>
      <c r="AM685" s="406">
        <v>291</v>
      </c>
      <c r="AN685" s="406">
        <v>303</v>
      </c>
      <c r="AO685" s="406">
        <v>356</v>
      </c>
      <c r="AP685" s="406">
        <v>305</v>
      </c>
      <c r="AQ685" s="406">
        <v>305</v>
      </c>
      <c r="AR685" s="406">
        <v>340</v>
      </c>
      <c r="AS685" s="406">
        <v>355</v>
      </c>
      <c r="AU685" t="s">
        <v>2978</v>
      </c>
    </row>
    <row r="686" spans="4:47" ht="13.5" customHeight="1">
      <c r="D686" s="405" t="s">
        <v>3341</v>
      </c>
      <c r="E686" s="405" t="s">
        <v>5597</v>
      </c>
      <c r="F686" s="407" t="s">
        <v>5600</v>
      </c>
      <c r="G686" s="272">
        <v>5</v>
      </c>
      <c r="H686" s="406">
        <v>274</v>
      </c>
      <c r="I686" s="406">
        <v>269</v>
      </c>
      <c r="J686" s="406">
        <v>327</v>
      </c>
      <c r="K686" s="406">
        <v>282</v>
      </c>
      <c r="L686" s="406">
        <v>276</v>
      </c>
      <c r="M686" s="406">
        <v>338</v>
      </c>
      <c r="N686" s="406">
        <v>313</v>
      </c>
      <c r="O686" s="406">
        <v>278</v>
      </c>
      <c r="P686" s="406">
        <v>277</v>
      </c>
      <c r="Q686" s="406">
        <v>327</v>
      </c>
      <c r="R686" s="406">
        <v>306</v>
      </c>
      <c r="S686" s="406">
        <v>348</v>
      </c>
      <c r="T686" s="406">
        <v>392</v>
      </c>
      <c r="U686" s="406">
        <v>451</v>
      </c>
      <c r="V686" s="406">
        <v>346</v>
      </c>
      <c r="W686" s="406">
        <v>381</v>
      </c>
      <c r="X686" s="406">
        <v>301</v>
      </c>
      <c r="Y686" s="406">
        <v>320</v>
      </c>
      <c r="Z686" s="406">
        <v>384</v>
      </c>
      <c r="AA686" s="406">
        <v>341</v>
      </c>
      <c r="AB686" s="406">
        <v>309</v>
      </c>
      <c r="AC686" s="406">
        <v>332</v>
      </c>
      <c r="AD686" s="406">
        <v>400</v>
      </c>
      <c r="AE686" s="406">
        <v>346</v>
      </c>
      <c r="AF686" s="406">
        <v>343</v>
      </c>
      <c r="AG686" s="406">
        <v>367</v>
      </c>
      <c r="AH686" s="406">
        <v>441</v>
      </c>
      <c r="AI686" s="406">
        <v>309</v>
      </c>
      <c r="AJ686" s="406">
        <v>319</v>
      </c>
      <c r="AK686" s="406">
        <v>343</v>
      </c>
      <c r="AL686" s="406">
        <v>413</v>
      </c>
      <c r="AM686" s="406">
        <v>291</v>
      </c>
      <c r="AN686" s="406">
        <v>303</v>
      </c>
      <c r="AO686" s="406">
        <v>356</v>
      </c>
      <c r="AP686" s="406">
        <v>305</v>
      </c>
      <c r="AQ686" s="406">
        <v>305</v>
      </c>
      <c r="AR686" s="406">
        <v>340</v>
      </c>
      <c r="AS686" s="406">
        <v>355</v>
      </c>
      <c r="AU686" t="s">
        <v>3341</v>
      </c>
    </row>
    <row r="687" spans="4:47" ht="13.5" customHeight="1">
      <c r="D687" s="405" t="s">
        <v>2980</v>
      </c>
      <c r="E687" s="405" t="s">
        <v>5597</v>
      </c>
      <c r="F687" s="407" t="s">
        <v>3797</v>
      </c>
      <c r="G687" s="272">
        <v>5</v>
      </c>
      <c r="H687" s="406">
        <v>298</v>
      </c>
      <c r="I687" s="406">
        <v>298</v>
      </c>
      <c r="J687" s="406">
        <v>351</v>
      </c>
      <c r="K687" s="406">
        <v>312</v>
      </c>
      <c r="L687" s="406">
        <v>307</v>
      </c>
      <c r="M687" s="406">
        <v>369</v>
      </c>
      <c r="N687" s="406">
        <v>332</v>
      </c>
      <c r="O687" s="406">
        <v>297</v>
      </c>
      <c r="P687" s="406">
        <v>310</v>
      </c>
      <c r="Q687" s="406">
        <v>363</v>
      </c>
      <c r="R687" s="406">
        <v>333</v>
      </c>
      <c r="S687" s="406">
        <v>376</v>
      </c>
      <c r="T687" s="406">
        <v>427</v>
      </c>
      <c r="U687" s="406">
        <v>490</v>
      </c>
      <c r="V687" s="406">
        <v>378</v>
      </c>
      <c r="W687" s="406">
        <v>417</v>
      </c>
      <c r="X687" s="406">
        <v>325</v>
      </c>
      <c r="Y687" s="406">
        <v>347</v>
      </c>
      <c r="Z687" s="406">
        <v>416</v>
      </c>
      <c r="AA687" s="406">
        <v>367</v>
      </c>
      <c r="AB687" s="406">
        <v>336</v>
      </c>
      <c r="AC687" s="406">
        <v>364</v>
      </c>
      <c r="AD687" s="406">
        <v>437</v>
      </c>
      <c r="AE687" s="406">
        <v>375</v>
      </c>
      <c r="AF687" s="406">
        <v>370</v>
      </c>
      <c r="AG687" s="406">
        <v>399</v>
      </c>
      <c r="AH687" s="406">
        <v>478</v>
      </c>
      <c r="AI687" s="406">
        <v>331</v>
      </c>
      <c r="AJ687" s="406">
        <v>346</v>
      </c>
      <c r="AK687" s="406">
        <v>375</v>
      </c>
      <c r="AL687" s="406">
        <v>450</v>
      </c>
      <c r="AM687" s="406">
        <v>314</v>
      </c>
      <c r="AN687" s="406">
        <v>330</v>
      </c>
      <c r="AO687" s="406">
        <v>386</v>
      </c>
      <c r="AP687" s="406">
        <v>337</v>
      </c>
      <c r="AQ687" s="406">
        <v>337</v>
      </c>
      <c r="AR687" s="406">
        <v>381</v>
      </c>
      <c r="AS687" s="406">
        <v>386</v>
      </c>
      <c r="AU687" t="s">
        <v>2980</v>
      </c>
    </row>
    <row r="688" spans="4:47" ht="13.5" customHeight="1">
      <c r="D688" s="405" t="s">
        <v>3343</v>
      </c>
      <c r="E688" s="405" t="s">
        <v>5597</v>
      </c>
      <c r="F688" s="407" t="s">
        <v>3797</v>
      </c>
      <c r="G688" s="272">
        <v>5</v>
      </c>
      <c r="H688" s="406">
        <v>298</v>
      </c>
      <c r="I688" s="406">
        <v>298</v>
      </c>
      <c r="J688" s="406">
        <v>351</v>
      </c>
      <c r="K688" s="406">
        <v>312</v>
      </c>
      <c r="L688" s="406">
        <v>307</v>
      </c>
      <c r="M688" s="406">
        <v>369</v>
      </c>
      <c r="N688" s="406">
        <v>332</v>
      </c>
      <c r="O688" s="406">
        <v>297</v>
      </c>
      <c r="P688" s="406">
        <v>310</v>
      </c>
      <c r="Q688" s="406">
        <v>363</v>
      </c>
      <c r="R688" s="406">
        <v>333</v>
      </c>
      <c r="S688" s="406">
        <v>376</v>
      </c>
      <c r="T688" s="406">
        <v>427</v>
      </c>
      <c r="U688" s="406">
        <v>490</v>
      </c>
      <c r="V688" s="406">
        <v>378</v>
      </c>
      <c r="W688" s="406">
        <v>417</v>
      </c>
      <c r="X688" s="406">
        <v>325</v>
      </c>
      <c r="Y688" s="406">
        <v>347</v>
      </c>
      <c r="Z688" s="406">
        <v>416</v>
      </c>
      <c r="AA688" s="406">
        <v>367</v>
      </c>
      <c r="AB688" s="406">
        <v>336</v>
      </c>
      <c r="AC688" s="406">
        <v>364</v>
      </c>
      <c r="AD688" s="406">
        <v>437</v>
      </c>
      <c r="AE688" s="406">
        <v>375</v>
      </c>
      <c r="AF688" s="406">
        <v>370</v>
      </c>
      <c r="AG688" s="406">
        <v>399</v>
      </c>
      <c r="AH688" s="406">
        <v>478</v>
      </c>
      <c r="AI688" s="406">
        <v>331</v>
      </c>
      <c r="AJ688" s="406">
        <v>346</v>
      </c>
      <c r="AK688" s="406">
        <v>375</v>
      </c>
      <c r="AL688" s="406">
        <v>450</v>
      </c>
      <c r="AM688" s="406">
        <v>314</v>
      </c>
      <c r="AN688" s="406">
        <v>330</v>
      </c>
      <c r="AO688" s="406">
        <v>386</v>
      </c>
      <c r="AP688" s="406">
        <v>337</v>
      </c>
      <c r="AQ688" s="406">
        <v>337</v>
      </c>
      <c r="AR688" s="406">
        <v>381</v>
      </c>
      <c r="AS688" s="406">
        <v>386</v>
      </c>
      <c r="AU688" t="s">
        <v>3343</v>
      </c>
    </row>
    <row r="689" spans="4:47" ht="13.5" customHeight="1">
      <c r="D689" s="405" t="s">
        <v>4198</v>
      </c>
      <c r="E689" s="405" t="s">
        <v>5597</v>
      </c>
      <c r="F689" s="407" t="s">
        <v>4306</v>
      </c>
      <c r="G689" s="272">
        <v>6</v>
      </c>
      <c r="H689" s="406">
        <v>294</v>
      </c>
      <c r="I689" s="406">
        <v>293</v>
      </c>
      <c r="J689" s="406">
        <v>348</v>
      </c>
      <c r="K689" s="406">
        <v>309</v>
      </c>
      <c r="L689" s="406">
        <v>304</v>
      </c>
      <c r="M689" s="406">
        <v>366</v>
      </c>
      <c r="N689" s="406">
        <v>330</v>
      </c>
      <c r="O689" s="406">
        <v>292</v>
      </c>
      <c r="P689" s="406">
        <v>304</v>
      </c>
      <c r="Q689" s="406">
        <v>358</v>
      </c>
      <c r="R689" s="406">
        <v>329</v>
      </c>
      <c r="S689" s="406">
        <v>365</v>
      </c>
      <c r="T689" s="406">
        <v>416</v>
      </c>
      <c r="U689" s="406">
        <v>477</v>
      </c>
      <c r="V689" s="406">
        <v>369</v>
      </c>
      <c r="W689" s="406">
        <v>405</v>
      </c>
      <c r="X689" s="406">
        <v>319</v>
      </c>
      <c r="Y689" s="406">
        <v>340</v>
      </c>
      <c r="Z689" s="406">
        <v>410</v>
      </c>
      <c r="AA689" s="406">
        <v>361</v>
      </c>
      <c r="AB689" s="406">
        <v>329</v>
      </c>
      <c r="AC689" s="406">
        <v>356</v>
      </c>
      <c r="AD689" s="406">
        <v>430</v>
      </c>
      <c r="AE689" s="406">
        <v>369</v>
      </c>
      <c r="AF689" s="406">
        <v>363</v>
      </c>
      <c r="AG689" s="406">
        <v>391</v>
      </c>
      <c r="AH689" s="406">
        <v>471</v>
      </c>
      <c r="AI689" s="406">
        <v>327</v>
      </c>
      <c r="AJ689" s="406">
        <v>339</v>
      </c>
      <c r="AK689" s="406">
        <v>367</v>
      </c>
      <c r="AL689" s="406">
        <v>443</v>
      </c>
      <c r="AM689" s="406">
        <v>308</v>
      </c>
      <c r="AN689" s="406">
        <v>323</v>
      </c>
      <c r="AO689" s="406">
        <v>381</v>
      </c>
      <c r="AP689" s="406">
        <v>329</v>
      </c>
      <c r="AQ689" s="406">
        <v>329</v>
      </c>
      <c r="AR689" s="406">
        <v>371</v>
      </c>
      <c r="AS689" s="406">
        <v>374</v>
      </c>
      <c r="AU689" t="s">
        <v>4198</v>
      </c>
    </row>
    <row r="690" spans="4:47" ht="13.5" customHeight="1">
      <c r="D690" s="405" t="s">
        <v>4199</v>
      </c>
      <c r="E690" s="405" t="s">
        <v>5597</v>
      </c>
      <c r="F690" s="407" t="s">
        <v>5601</v>
      </c>
      <c r="G690" s="272">
        <v>6</v>
      </c>
      <c r="H690" s="406">
        <v>294</v>
      </c>
      <c r="I690" s="406">
        <v>293</v>
      </c>
      <c r="J690" s="406">
        <v>348</v>
      </c>
      <c r="K690" s="406">
        <v>309</v>
      </c>
      <c r="L690" s="406">
        <v>304</v>
      </c>
      <c r="M690" s="406">
        <v>366</v>
      </c>
      <c r="N690" s="406">
        <v>330</v>
      </c>
      <c r="O690" s="406">
        <v>292</v>
      </c>
      <c r="P690" s="406">
        <v>304</v>
      </c>
      <c r="Q690" s="406">
        <v>358</v>
      </c>
      <c r="R690" s="406">
        <v>329</v>
      </c>
      <c r="S690" s="406">
        <v>365</v>
      </c>
      <c r="T690" s="406">
        <v>416</v>
      </c>
      <c r="U690" s="406">
        <v>477</v>
      </c>
      <c r="V690" s="406">
        <v>369</v>
      </c>
      <c r="W690" s="406">
        <v>405</v>
      </c>
      <c r="X690" s="406">
        <v>319</v>
      </c>
      <c r="Y690" s="406">
        <v>340</v>
      </c>
      <c r="Z690" s="406">
        <v>410</v>
      </c>
      <c r="AA690" s="406">
        <v>361</v>
      </c>
      <c r="AB690" s="406">
        <v>329</v>
      </c>
      <c r="AC690" s="406">
        <v>356</v>
      </c>
      <c r="AD690" s="406">
        <v>430</v>
      </c>
      <c r="AE690" s="406">
        <v>369</v>
      </c>
      <c r="AF690" s="406">
        <v>363</v>
      </c>
      <c r="AG690" s="406">
        <v>391</v>
      </c>
      <c r="AH690" s="406">
        <v>471</v>
      </c>
      <c r="AI690" s="406">
        <v>327</v>
      </c>
      <c r="AJ690" s="406">
        <v>339</v>
      </c>
      <c r="AK690" s="406">
        <v>367</v>
      </c>
      <c r="AL690" s="406">
        <v>443</v>
      </c>
      <c r="AM690" s="406">
        <v>308</v>
      </c>
      <c r="AN690" s="406">
        <v>323</v>
      </c>
      <c r="AO690" s="406">
        <v>381</v>
      </c>
      <c r="AP690" s="406">
        <v>329</v>
      </c>
      <c r="AQ690" s="406">
        <v>329</v>
      </c>
      <c r="AR690" s="406">
        <v>371</v>
      </c>
      <c r="AS690" s="406">
        <v>374</v>
      </c>
      <c r="AU690" t="s">
        <v>4199</v>
      </c>
    </row>
    <row r="691" spans="4:47" ht="13.5" customHeight="1">
      <c r="D691" s="405" t="s">
        <v>4202</v>
      </c>
      <c r="E691" s="405" t="s">
        <v>5597</v>
      </c>
      <c r="F691" s="407" t="s">
        <v>4308</v>
      </c>
      <c r="G691" s="272">
        <v>6</v>
      </c>
      <c r="H691" s="406">
        <v>293</v>
      </c>
      <c r="I691" s="406">
        <v>289</v>
      </c>
      <c r="J691" s="406">
        <v>354</v>
      </c>
      <c r="K691" s="406">
        <v>303</v>
      </c>
      <c r="L691" s="406">
        <v>298</v>
      </c>
      <c r="M691" s="406">
        <v>368</v>
      </c>
      <c r="N691" s="406">
        <v>342</v>
      </c>
      <c r="O691" s="406">
        <v>303</v>
      </c>
      <c r="P691" s="406">
        <v>303</v>
      </c>
      <c r="Q691" s="406">
        <v>359</v>
      </c>
      <c r="R691" s="406">
        <v>337</v>
      </c>
      <c r="S691" s="406">
        <v>368</v>
      </c>
      <c r="T691" s="406">
        <v>427</v>
      </c>
      <c r="U691" s="406">
        <v>485</v>
      </c>
      <c r="V691" s="406">
        <v>374</v>
      </c>
      <c r="W691" s="406">
        <v>411</v>
      </c>
      <c r="X691" s="406">
        <v>321</v>
      </c>
      <c r="Y691" s="406">
        <v>346</v>
      </c>
      <c r="Z691" s="406">
        <v>416</v>
      </c>
      <c r="AA691" s="406">
        <v>363</v>
      </c>
      <c r="AB691" s="406">
        <v>335</v>
      </c>
      <c r="AC691" s="406">
        <v>367</v>
      </c>
      <c r="AD691" s="406">
        <v>443</v>
      </c>
      <c r="AE691" s="406">
        <v>375</v>
      </c>
      <c r="AF691" s="406">
        <v>369</v>
      </c>
      <c r="AG691" s="406">
        <v>402</v>
      </c>
      <c r="AH691" s="406">
        <v>484</v>
      </c>
      <c r="AI691" s="406">
        <v>326</v>
      </c>
      <c r="AJ691" s="406">
        <v>345</v>
      </c>
      <c r="AK691" s="406">
        <v>378</v>
      </c>
      <c r="AL691" s="406">
        <v>456</v>
      </c>
      <c r="AM691" s="406">
        <v>310</v>
      </c>
      <c r="AN691" s="406">
        <v>328</v>
      </c>
      <c r="AO691" s="406">
        <v>387</v>
      </c>
      <c r="AP691" s="406">
        <v>337</v>
      </c>
      <c r="AQ691" s="406">
        <v>337</v>
      </c>
      <c r="AR691" s="406">
        <v>391</v>
      </c>
      <c r="AS691" s="406">
        <v>382</v>
      </c>
      <c r="AU691" t="s">
        <v>4202</v>
      </c>
    </row>
    <row r="692" spans="4:47" ht="13.5" customHeight="1">
      <c r="D692" s="405" t="s">
        <v>4205</v>
      </c>
      <c r="E692" s="405" t="s">
        <v>5597</v>
      </c>
      <c r="F692" s="407" t="s">
        <v>4308</v>
      </c>
      <c r="G692" s="272">
        <v>6</v>
      </c>
      <c r="H692" s="406">
        <v>293</v>
      </c>
      <c r="I692" s="406">
        <v>289</v>
      </c>
      <c r="J692" s="406">
        <v>354</v>
      </c>
      <c r="K692" s="406">
        <v>303</v>
      </c>
      <c r="L692" s="406">
        <v>298</v>
      </c>
      <c r="M692" s="406">
        <v>368</v>
      </c>
      <c r="N692" s="406">
        <v>342</v>
      </c>
      <c r="O692" s="406">
        <v>303</v>
      </c>
      <c r="P692" s="406">
        <v>303</v>
      </c>
      <c r="Q692" s="406">
        <v>359</v>
      </c>
      <c r="R692" s="406">
        <v>337</v>
      </c>
      <c r="S692" s="406">
        <v>368</v>
      </c>
      <c r="T692" s="406">
        <v>427</v>
      </c>
      <c r="U692" s="406">
        <v>485</v>
      </c>
      <c r="V692" s="406">
        <v>374</v>
      </c>
      <c r="W692" s="406">
        <v>411</v>
      </c>
      <c r="X692" s="406">
        <v>321</v>
      </c>
      <c r="Y692" s="406">
        <v>346</v>
      </c>
      <c r="Z692" s="406">
        <v>416</v>
      </c>
      <c r="AA692" s="406">
        <v>363</v>
      </c>
      <c r="AB692" s="406">
        <v>335</v>
      </c>
      <c r="AC692" s="406">
        <v>367</v>
      </c>
      <c r="AD692" s="406">
        <v>443</v>
      </c>
      <c r="AE692" s="406">
        <v>375</v>
      </c>
      <c r="AF692" s="406">
        <v>369</v>
      </c>
      <c r="AG692" s="406">
        <v>402</v>
      </c>
      <c r="AH692" s="406">
        <v>484</v>
      </c>
      <c r="AI692" s="406">
        <v>326</v>
      </c>
      <c r="AJ692" s="406">
        <v>345</v>
      </c>
      <c r="AK692" s="406">
        <v>378</v>
      </c>
      <c r="AL692" s="406">
        <v>456</v>
      </c>
      <c r="AM692" s="406">
        <v>310</v>
      </c>
      <c r="AN692" s="406">
        <v>328</v>
      </c>
      <c r="AO692" s="406">
        <v>387</v>
      </c>
      <c r="AP692" s="406">
        <v>337</v>
      </c>
      <c r="AQ692" s="406">
        <v>337</v>
      </c>
      <c r="AR692" s="406">
        <v>391</v>
      </c>
      <c r="AS692" s="406">
        <v>382</v>
      </c>
      <c r="AU692" t="s">
        <v>4205</v>
      </c>
    </row>
    <row r="693" spans="4:47" ht="13.5" customHeight="1">
      <c r="D693" s="405" t="s">
        <v>54</v>
      </c>
      <c r="E693" s="405" t="s">
        <v>5597</v>
      </c>
      <c r="F693" s="407" t="s">
        <v>800</v>
      </c>
      <c r="G693" s="272">
        <v>10</v>
      </c>
      <c r="H693" s="406">
        <v>368</v>
      </c>
      <c r="I693" s="406">
        <v>370</v>
      </c>
      <c r="J693" s="406">
        <v>443</v>
      </c>
      <c r="K693" s="406">
        <v>391</v>
      </c>
      <c r="L693" s="406">
        <v>382</v>
      </c>
      <c r="M693" s="406">
        <v>482</v>
      </c>
      <c r="N693" s="406">
        <v>411</v>
      </c>
      <c r="O693" s="406">
        <v>371</v>
      </c>
      <c r="P693" s="406">
        <v>398</v>
      </c>
      <c r="Q693" s="406">
        <v>469</v>
      </c>
      <c r="R693" s="406">
        <v>406</v>
      </c>
      <c r="S693" s="406">
        <v>477</v>
      </c>
      <c r="T693" s="406">
        <v>572</v>
      </c>
      <c r="U693" s="406">
        <v>640</v>
      </c>
      <c r="V693" s="406">
        <v>509</v>
      </c>
      <c r="W693" s="406">
        <v>556</v>
      </c>
      <c r="X693" s="406">
        <v>391</v>
      </c>
      <c r="Y693" s="406">
        <v>430</v>
      </c>
      <c r="Z693" s="406">
        <v>531</v>
      </c>
      <c r="AA693" s="406">
        <v>442</v>
      </c>
      <c r="AB693" s="406">
        <v>412</v>
      </c>
      <c r="AC693" s="406">
        <v>464</v>
      </c>
      <c r="AD693" s="406">
        <v>579</v>
      </c>
      <c r="AE693" s="406">
        <v>465</v>
      </c>
      <c r="AF693" s="406">
        <v>448</v>
      </c>
      <c r="AG693" s="406">
        <v>501</v>
      </c>
      <c r="AH693" s="406">
        <v>621</v>
      </c>
      <c r="AI693" s="406">
        <v>397</v>
      </c>
      <c r="AJ693" s="406">
        <v>453</v>
      </c>
      <c r="AK693" s="406">
        <v>505</v>
      </c>
      <c r="AL693" s="406">
        <v>612</v>
      </c>
      <c r="AM693" s="406">
        <v>404</v>
      </c>
      <c r="AN693" s="406">
        <v>434</v>
      </c>
      <c r="AO693" s="406">
        <v>515</v>
      </c>
      <c r="AP693" s="406">
        <v>463</v>
      </c>
      <c r="AQ693" s="406">
        <v>463</v>
      </c>
      <c r="AR693" s="406">
        <v>554</v>
      </c>
      <c r="AS693" s="406">
        <v>510</v>
      </c>
      <c r="AU693" t="s">
        <v>54</v>
      </c>
    </row>
    <row r="694" spans="4:47" ht="13.5" customHeight="1">
      <c r="D694" s="405" t="s">
        <v>3346</v>
      </c>
      <c r="E694" s="405" t="s">
        <v>5597</v>
      </c>
      <c r="F694" s="407" t="s">
        <v>800</v>
      </c>
      <c r="G694" s="272">
        <v>10</v>
      </c>
      <c r="H694" s="406">
        <v>368</v>
      </c>
      <c r="I694" s="406">
        <v>370</v>
      </c>
      <c r="J694" s="406">
        <v>443</v>
      </c>
      <c r="K694" s="406">
        <v>391</v>
      </c>
      <c r="L694" s="406">
        <v>382</v>
      </c>
      <c r="M694" s="406">
        <v>482</v>
      </c>
      <c r="N694" s="406">
        <v>411</v>
      </c>
      <c r="O694" s="406">
        <v>371</v>
      </c>
      <c r="P694" s="406">
        <v>398</v>
      </c>
      <c r="Q694" s="406">
        <v>469</v>
      </c>
      <c r="R694" s="406">
        <v>406</v>
      </c>
      <c r="S694" s="406">
        <v>477</v>
      </c>
      <c r="T694" s="406">
        <v>572</v>
      </c>
      <c r="U694" s="406">
        <v>640</v>
      </c>
      <c r="V694" s="406">
        <v>509</v>
      </c>
      <c r="W694" s="406">
        <v>556</v>
      </c>
      <c r="X694" s="406">
        <v>391</v>
      </c>
      <c r="Y694" s="406">
        <v>430</v>
      </c>
      <c r="Z694" s="406">
        <v>531</v>
      </c>
      <c r="AA694" s="406">
        <v>442</v>
      </c>
      <c r="AB694" s="406">
        <v>412</v>
      </c>
      <c r="AC694" s="406">
        <v>464</v>
      </c>
      <c r="AD694" s="406">
        <v>579</v>
      </c>
      <c r="AE694" s="406">
        <v>465</v>
      </c>
      <c r="AF694" s="406">
        <v>448</v>
      </c>
      <c r="AG694" s="406">
        <v>501</v>
      </c>
      <c r="AH694" s="406">
        <v>621</v>
      </c>
      <c r="AI694" s="406">
        <v>397</v>
      </c>
      <c r="AJ694" s="406">
        <v>453</v>
      </c>
      <c r="AK694" s="406">
        <v>505</v>
      </c>
      <c r="AL694" s="406">
        <v>612</v>
      </c>
      <c r="AM694" s="406">
        <v>404</v>
      </c>
      <c r="AN694" s="406">
        <v>434</v>
      </c>
      <c r="AO694" s="406">
        <v>515</v>
      </c>
      <c r="AP694" s="406">
        <v>463</v>
      </c>
      <c r="AQ694" s="406">
        <v>463</v>
      </c>
      <c r="AR694" s="406">
        <v>554</v>
      </c>
      <c r="AS694" s="406">
        <v>510</v>
      </c>
      <c r="AU694" t="s">
        <v>3346</v>
      </c>
    </row>
    <row r="695" spans="4:47" ht="13.5" customHeight="1">
      <c r="D695" s="405" t="s">
        <v>5312</v>
      </c>
      <c r="E695" s="405" t="s">
        <v>5597</v>
      </c>
      <c r="F695" s="407" t="s">
        <v>5313</v>
      </c>
      <c r="G695" s="272">
        <v>11</v>
      </c>
      <c r="H695" s="409" t="s">
        <v>2207</v>
      </c>
      <c r="I695" s="409" t="s">
        <v>2207</v>
      </c>
      <c r="J695" s="409" t="s">
        <v>2207</v>
      </c>
      <c r="K695" s="409" t="s">
        <v>2207</v>
      </c>
      <c r="L695" s="409" t="s">
        <v>2207</v>
      </c>
      <c r="M695" s="409" t="s">
        <v>2207</v>
      </c>
      <c r="N695" s="409" t="s">
        <v>2207</v>
      </c>
      <c r="O695" s="409" t="s">
        <v>2207</v>
      </c>
      <c r="P695" s="409" t="s">
        <v>2207</v>
      </c>
      <c r="Q695" s="409" t="s">
        <v>2207</v>
      </c>
      <c r="R695" s="409" t="s">
        <v>2207</v>
      </c>
      <c r="S695" s="406">
        <v>540</v>
      </c>
      <c r="T695" s="406">
        <v>632</v>
      </c>
      <c r="U695" s="406">
        <v>716</v>
      </c>
      <c r="V695" s="406">
        <v>599</v>
      </c>
      <c r="W695" s="406">
        <v>656</v>
      </c>
      <c r="X695" s="406">
        <v>480</v>
      </c>
      <c r="Y695" s="406">
        <v>520</v>
      </c>
      <c r="Z695" s="406">
        <v>640</v>
      </c>
      <c r="AA695" s="406">
        <v>540</v>
      </c>
      <c r="AB695" s="406">
        <v>499</v>
      </c>
      <c r="AC695" s="406">
        <v>552</v>
      </c>
      <c r="AD695" s="406">
        <v>685</v>
      </c>
      <c r="AE695" s="406">
        <v>562</v>
      </c>
      <c r="AF695" s="406">
        <v>535</v>
      </c>
      <c r="AG695" s="406">
        <v>588</v>
      </c>
      <c r="AH695" s="406">
        <v>727</v>
      </c>
      <c r="AI695" s="406">
        <v>0</v>
      </c>
      <c r="AJ695" s="406">
        <v>540</v>
      </c>
      <c r="AK695" s="406">
        <v>592</v>
      </c>
      <c r="AL695" s="406">
        <v>719</v>
      </c>
      <c r="AM695" s="406">
        <v>493</v>
      </c>
      <c r="AN695" s="406">
        <v>522</v>
      </c>
      <c r="AO695" s="406">
        <v>619</v>
      </c>
      <c r="AP695" s="406">
        <v>537</v>
      </c>
      <c r="AQ695" s="406">
        <v>537</v>
      </c>
      <c r="AR695" s="406">
        <v>623</v>
      </c>
      <c r="AS695" s="406">
        <v>584</v>
      </c>
      <c r="AU695" t="s">
        <v>5312</v>
      </c>
    </row>
    <row r="696" spans="4:47" ht="13.5" customHeight="1">
      <c r="D696" s="405" t="s">
        <v>5314</v>
      </c>
      <c r="E696" s="405" t="s">
        <v>5597</v>
      </c>
      <c r="F696" s="407" t="s">
        <v>5602</v>
      </c>
      <c r="G696" s="272">
        <v>11</v>
      </c>
      <c r="H696" s="409" t="s">
        <v>2207</v>
      </c>
      <c r="I696" s="409" t="s">
        <v>2207</v>
      </c>
      <c r="J696" s="409" t="s">
        <v>2207</v>
      </c>
      <c r="K696" s="409" t="s">
        <v>2207</v>
      </c>
      <c r="L696" s="409" t="s">
        <v>2207</v>
      </c>
      <c r="M696" s="409" t="s">
        <v>2207</v>
      </c>
      <c r="N696" s="409" t="s">
        <v>2207</v>
      </c>
      <c r="O696" s="409" t="s">
        <v>2207</v>
      </c>
      <c r="P696" s="409" t="s">
        <v>2207</v>
      </c>
      <c r="Q696" s="409" t="s">
        <v>2207</v>
      </c>
      <c r="R696" s="409" t="s">
        <v>2207</v>
      </c>
      <c r="S696" s="406">
        <v>540</v>
      </c>
      <c r="T696" s="406">
        <v>632</v>
      </c>
      <c r="U696" s="406">
        <v>716</v>
      </c>
      <c r="V696" s="406">
        <v>599</v>
      </c>
      <c r="W696" s="406">
        <v>656</v>
      </c>
      <c r="X696" s="406">
        <v>480</v>
      </c>
      <c r="Y696" s="406">
        <v>520</v>
      </c>
      <c r="Z696" s="406">
        <v>640</v>
      </c>
      <c r="AA696" s="406">
        <v>540</v>
      </c>
      <c r="AB696" s="406">
        <v>499</v>
      </c>
      <c r="AC696" s="406">
        <v>552</v>
      </c>
      <c r="AD696" s="406">
        <v>685</v>
      </c>
      <c r="AE696" s="406">
        <v>562</v>
      </c>
      <c r="AF696" s="406">
        <v>535</v>
      </c>
      <c r="AG696" s="406">
        <v>588</v>
      </c>
      <c r="AH696" s="406">
        <v>727</v>
      </c>
      <c r="AI696" s="406">
        <v>0</v>
      </c>
      <c r="AJ696" s="406">
        <v>540</v>
      </c>
      <c r="AK696" s="406">
        <v>592</v>
      </c>
      <c r="AL696" s="406">
        <v>719</v>
      </c>
      <c r="AM696" s="406">
        <v>493</v>
      </c>
      <c r="AN696" s="406">
        <v>522</v>
      </c>
      <c r="AO696" s="406">
        <v>619</v>
      </c>
      <c r="AP696" s="406">
        <v>537</v>
      </c>
      <c r="AQ696" s="406">
        <v>537</v>
      </c>
      <c r="AR696" s="406">
        <v>623</v>
      </c>
      <c r="AS696" s="406">
        <v>584</v>
      </c>
      <c r="AU696" t="s">
        <v>5314</v>
      </c>
    </row>
    <row r="697" spans="4:47" ht="13.5" customHeight="1">
      <c r="D697" s="405" t="s">
        <v>5315</v>
      </c>
      <c r="E697" s="405" t="s">
        <v>5597</v>
      </c>
      <c r="F697" s="407" t="s">
        <v>5316</v>
      </c>
      <c r="G697" s="272">
        <v>11</v>
      </c>
      <c r="H697" s="409" t="s">
        <v>2207</v>
      </c>
      <c r="I697" s="409" t="s">
        <v>2207</v>
      </c>
      <c r="J697" s="409" t="s">
        <v>2207</v>
      </c>
      <c r="K697" s="409" t="s">
        <v>2207</v>
      </c>
      <c r="L697" s="409" t="s">
        <v>2207</v>
      </c>
      <c r="M697" s="409" t="s">
        <v>2207</v>
      </c>
      <c r="N697" s="409" t="s">
        <v>2207</v>
      </c>
      <c r="O697" s="409" t="s">
        <v>2207</v>
      </c>
      <c r="P697" s="409" t="s">
        <v>2207</v>
      </c>
      <c r="Q697" s="409" t="s">
        <v>2207</v>
      </c>
      <c r="R697" s="409" t="s">
        <v>2207</v>
      </c>
      <c r="S697" s="406">
        <v>527</v>
      </c>
      <c r="T697" s="406">
        <v>631</v>
      </c>
      <c r="U697" s="406">
        <v>707</v>
      </c>
      <c r="V697" s="406">
        <v>549</v>
      </c>
      <c r="W697" s="406">
        <v>600</v>
      </c>
      <c r="X697" s="406">
        <v>424</v>
      </c>
      <c r="Y697" s="406">
        <v>466</v>
      </c>
      <c r="Z697" s="406">
        <v>576</v>
      </c>
      <c r="AA697" s="406">
        <v>479</v>
      </c>
      <c r="AB697" s="406">
        <v>447</v>
      </c>
      <c r="AC697" s="406">
        <v>504</v>
      </c>
      <c r="AD697" s="406">
        <v>629</v>
      </c>
      <c r="AE697" s="406">
        <v>505</v>
      </c>
      <c r="AF697" s="406">
        <v>483</v>
      </c>
      <c r="AG697" s="406">
        <v>541</v>
      </c>
      <c r="AH697" s="406">
        <v>672</v>
      </c>
      <c r="AI697" s="406">
        <v>0</v>
      </c>
      <c r="AJ697" s="406">
        <v>490</v>
      </c>
      <c r="AK697" s="406">
        <v>547</v>
      </c>
      <c r="AL697" s="406">
        <v>663</v>
      </c>
      <c r="AM697" s="406">
        <v>437</v>
      </c>
      <c r="AN697" s="406">
        <v>471</v>
      </c>
      <c r="AO697" s="406">
        <v>558</v>
      </c>
      <c r="AP697" s="406">
        <v>494</v>
      </c>
      <c r="AQ697" s="406">
        <v>494</v>
      </c>
      <c r="AR697" s="406">
        <v>594</v>
      </c>
      <c r="AS697" s="406">
        <v>540</v>
      </c>
      <c r="AU697" t="s">
        <v>5315</v>
      </c>
    </row>
    <row r="698" spans="4:47" ht="13.5" customHeight="1">
      <c r="D698" s="405" t="s">
        <v>5317</v>
      </c>
      <c r="E698" s="405" t="s">
        <v>5597</v>
      </c>
      <c r="F698" s="407" t="s">
        <v>5316</v>
      </c>
      <c r="G698" s="272">
        <v>11</v>
      </c>
      <c r="H698" s="409" t="s">
        <v>2207</v>
      </c>
      <c r="I698" s="409" t="s">
        <v>2207</v>
      </c>
      <c r="J698" s="409" t="s">
        <v>2207</v>
      </c>
      <c r="K698" s="409" t="s">
        <v>2207</v>
      </c>
      <c r="L698" s="409" t="s">
        <v>2207</v>
      </c>
      <c r="M698" s="409" t="s">
        <v>2207</v>
      </c>
      <c r="N698" s="409" t="s">
        <v>2207</v>
      </c>
      <c r="O698" s="409" t="s">
        <v>2207</v>
      </c>
      <c r="P698" s="409" t="s">
        <v>2207</v>
      </c>
      <c r="Q698" s="409" t="s">
        <v>2207</v>
      </c>
      <c r="R698" s="409" t="s">
        <v>2207</v>
      </c>
      <c r="S698" s="406">
        <v>527</v>
      </c>
      <c r="T698" s="406">
        <v>631</v>
      </c>
      <c r="U698" s="406">
        <v>707</v>
      </c>
      <c r="V698" s="406">
        <v>549</v>
      </c>
      <c r="W698" s="406">
        <v>600</v>
      </c>
      <c r="X698" s="406">
        <v>424</v>
      </c>
      <c r="Y698" s="406">
        <v>466</v>
      </c>
      <c r="Z698" s="406">
        <v>576</v>
      </c>
      <c r="AA698" s="406">
        <v>479</v>
      </c>
      <c r="AB698" s="406">
        <v>447</v>
      </c>
      <c r="AC698" s="406">
        <v>504</v>
      </c>
      <c r="AD698" s="406">
        <v>629</v>
      </c>
      <c r="AE698" s="406">
        <v>505</v>
      </c>
      <c r="AF698" s="406">
        <v>483</v>
      </c>
      <c r="AG698" s="406">
        <v>541</v>
      </c>
      <c r="AH698" s="406">
        <v>672</v>
      </c>
      <c r="AI698" s="406">
        <v>0</v>
      </c>
      <c r="AJ698" s="406">
        <v>490</v>
      </c>
      <c r="AK698" s="406">
        <v>547</v>
      </c>
      <c r="AL698" s="406">
        <v>663</v>
      </c>
      <c r="AM698" s="406">
        <v>437</v>
      </c>
      <c r="AN698" s="406">
        <v>471</v>
      </c>
      <c r="AO698" s="406">
        <v>558</v>
      </c>
      <c r="AP698" s="406">
        <v>494</v>
      </c>
      <c r="AQ698" s="406">
        <v>494</v>
      </c>
      <c r="AR698" s="406">
        <v>594</v>
      </c>
      <c r="AS698" s="406">
        <v>540</v>
      </c>
      <c r="AU698" t="s">
        <v>5317</v>
      </c>
    </row>
    <row r="699" spans="4:47" ht="13.5" customHeight="1">
      <c r="D699" s="405" t="s">
        <v>56</v>
      </c>
      <c r="E699" s="405" t="s">
        <v>5597</v>
      </c>
      <c r="F699" s="407" t="s">
        <v>802</v>
      </c>
      <c r="G699" s="272">
        <v>12</v>
      </c>
      <c r="H699" s="406">
        <v>460</v>
      </c>
      <c r="I699" s="406">
        <v>459</v>
      </c>
      <c r="J699" s="406">
        <v>549</v>
      </c>
      <c r="K699" s="406">
        <v>486</v>
      </c>
      <c r="L699" s="406">
        <v>474</v>
      </c>
      <c r="M699" s="406">
        <v>586</v>
      </c>
      <c r="N699" s="406">
        <v>507</v>
      </c>
      <c r="O699" s="406">
        <v>460</v>
      </c>
      <c r="P699" s="406">
        <v>483</v>
      </c>
      <c r="Q699" s="406">
        <v>572</v>
      </c>
      <c r="R699" s="406">
        <v>491</v>
      </c>
      <c r="S699" s="406">
        <v>557</v>
      </c>
      <c r="T699" s="406">
        <v>656</v>
      </c>
      <c r="U699" s="406">
        <v>742</v>
      </c>
      <c r="V699" s="406">
        <v>599</v>
      </c>
      <c r="W699" s="406">
        <v>656</v>
      </c>
      <c r="X699" s="406">
        <v>480</v>
      </c>
      <c r="Y699" s="406">
        <v>520</v>
      </c>
      <c r="Z699" s="406">
        <v>640</v>
      </c>
      <c r="AA699" s="406">
        <v>540</v>
      </c>
      <c r="AB699" s="406">
        <v>499</v>
      </c>
      <c r="AC699" s="406">
        <v>552</v>
      </c>
      <c r="AD699" s="406">
        <v>685</v>
      </c>
      <c r="AE699" s="406">
        <v>562</v>
      </c>
      <c r="AF699" s="406">
        <v>535</v>
      </c>
      <c r="AG699" s="406">
        <v>588</v>
      </c>
      <c r="AH699" s="406">
        <v>727</v>
      </c>
      <c r="AI699" s="406">
        <v>489</v>
      </c>
      <c r="AJ699" s="406">
        <v>540</v>
      </c>
      <c r="AK699" s="406">
        <v>592</v>
      </c>
      <c r="AL699" s="406">
        <v>719</v>
      </c>
      <c r="AM699" s="406">
        <v>493</v>
      </c>
      <c r="AN699" s="406">
        <v>522</v>
      </c>
      <c r="AO699" s="406">
        <v>619</v>
      </c>
      <c r="AP699" s="406">
        <v>537</v>
      </c>
      <c r="AQ699" s="406">
        <v>537</v>
      </c>
      <c r="AR699" s="406">
        <v>623</v>
      </c>
      <c r="AS699" s="406">
        <v>584</v>
      </c>
      <c r="AU699" t="s">
        <v>56</v>
      </c>
    </row>
    <row r="700" spans="4:47" ht="13.5" customHeight="1">
      <c r="D700" s="405" t="s">
        <v>3348</v>
      </c>
      <c r="E700" s="405" t="s">
        <v>5597</v>
      </c>
      <c r="F700" s="407" t="s">
        <v>5603</v>
      </c>
      <c r="G700" s="272">
        <v>12</v>
      </c>
      <c r="H700" s="406">
        <v>460</v>
      </c>
      <c r="I700" s="406">
        <v>459</v>
      </c>
      <c r="J700" s="406">
        <v>549</v>
      </c>
      <c r="K700" s="406">
        <v>486</v>
      </c>
      <c r="L700" s="406">
        <v>474</v>
      </c>
      <c r="M700" s="406">
        <v>586</v>
      </c>
      <c r="N700" s="406">
        <v>507</v>
      </c>
      <c r="O700" s="406">
        <v>460</v>
      </c>
      <c r="P700" s="406">
        <v>483</v>
      </c>
      <c r="Q700" s="406">
        <v>572</v>
      </c>
      <c r="R700" s="406">
        <v>491</v>
      </c>
      <c r="S700" s="406">
        <v>557</v>
      </c>
      <c r="T700" s="406">
        <v>656</v>
      </c>
      <c r="U700" s="406">
        <v>742</v>
      </c>
      <c r="V700" s="406">
        <v>599</v>
      </c>
      <c r="W700" s="406">
        <v>656</v>
      </c>
      <c r="X700" s="406">
        <v>480</v>
      </c>
      <c r="Y700" s="406">
        <v>520</v>
      </c>
      <c r="Z700" s="406">
        <v>640</v>
      </c>
      <c r="AA700" s="406">
        <v>540</v>
      </c>
      <c r="AB700" s="406">
        <v>499</v>
      </c>
      <c r="AC700" s="406">
        <v>552</v>
      </c>
      <c r="AD700" s="406">
        <v>685</v>
      </c>
      <c r="AE700" s="406">
        <v>562</v>
      </c>
      <c r="AF700" s="406">
        <v>535</v>
      </c>
      <c r="AG700" s="406">
        <v>588</v>
      </c>
      <c r="AH700" s="406">
        <v>727</v>
      </c>
      <c r="AI700" s="406">
        <v>489</v>
      </c>
      <c r="AJ700" s="406">
        <v>540</v>
      </c>
      <c r="AK700" s="406">
        <v>592</v>
      </c>
      <c r="AL700" s="406">
        <v>719</v>
      </c>
      <c r="AM700" s="406">
        <v>493</v>
      </c>
      <c r="AN700" s="406">
        <v>522</v>
      </c>
      <c r="AO700" s="406">
        <v>619</v>
      </c>
      <c r="AP700" s="406">
        <v>537</v>
      </c>
      <c r="AQ700" s="406">
        <v>537</v>
      </c>
      <c r="AR700" s="406">
        <v>623</v>
      </c>
      <c r="AS700" s="406">
        <v>584</v>
      </c>
      <c r="AU700" t="s">
        <v>3348</v>
      </c>
    </row>
    <row r="701" spans="4:47" ht="13.5" customHeight="1">
      <c r="D701" s="405" t="s">
        <v>57</v>
      </c>
      <c r="E701" s="405" t="s">
        <v>5597</v>
      </c>
      <c r="F701" s="407" t="s">
        <v>803</v>
      </c>
      <c r="G701" s="272">
        <v>12</v>
      </c>
      <c r="H701" s="406">
        <v>435</v>
      </c>
      <c r="I701" s="406">
        <v>436</v>
      </c>
      <c r="J701" s="406">
        <v>523</v>
      </c>
      <c r="K701" s="406">
        <v>461</v>
      </c>
      <c r="L701" s="406">
        <v>450</v>
      </c>
      <c r="M701" s="406">
        <v>570</v>
      </c>
      <c r="N701" s="406">
        <v>484</v>
      </c>
      <c r="O701" s="406">
        <v>438</v>
      </c>
      <c r="P701" s="406">
        <v>471</v>
      </c>
      <c r="Q701" s="406">
        <v>555</v>
      </c>
      <c r="R701" s="406">
        <v>476</v>
      </c>
      <c r="S701" s="406">
        <v>543</v>
      </c>
      <c r="T701" s="406">
        <v>656</v>
      </c>
      <c r="U701" s="406">
        <v>733</v>
      </c>
      <c r="V701" s="406">
        <v>589</v>
      </c>
      <c r="W701" s="406">
        <v>644</v>
      </c>
      <c r="X701" s="406">
        <v>456</v>
      </c>
      <c r="Y701" s="406">
        <v>502</v>
      </c>
      <c r="Z701" s="406">
        <v>621</v>
      </c>
      <c r="AA701" s="406">
        <v>515</v>
      </c>
      <c r="AB701" s="406">
        <v>482</v>
      </c>
      <c r="AC701" s="406">
        <v>544</v>
      </c>
      <c r="AD701" s="406">
        <v>679</v>
      </c>
      <c r="AE701" s="406">
        <v>544</v>
      </c>
      <c r="AF701" s="406">
        <v>518</v>
      </c>
      <c r="AG701" s="406">
        <v>581</v>
      </c>
      <c r="AH701" s="406">
        <v>722</v>
      </c>
      <c r="AI701" s="406">
        <v>462</v>
      </c>
      <c r="AJ701" s="406">
        <v>526</v>
      </c>
      <c r="AK701" s="406">
        <v>588</v>
      </c>
      <c r="AL701" s="406">
        <v>714</v>
      </c>
      <c r="AM701" s="406">
        <v>470</v>
      </c>
      <c r="AN701" s="406">
        <v>507</v>
      </c>
      <c r="AO701" s="406">
        <v>601</v>
      </c>
      <c r="AP701" s="406">
        <v>524</v>
      </c>
      <c r="AQ701" s="406">
        <v>524</v>
      </c>
      <c r="AR701" s="406">
        <v>633</v>
      </c>
      <c r="AS701" s="406">
        <v>570</v>
      </c>
      <c r="AU701" t="s">
        <v>57</v>
      </c>
    </row>
    <row r="702" spans="4:47" ht="13.5" customHeight="1">
      <c r="D702" s="405" t="s">
        <v>3351</v>
      </c>
      <c r="E702" s="405" t="s">
        <v>5597</v>
      </c>
      <c r="F702" s="407" t="s">
        <v>803</v>
      </c>
      <c r="G702" s="272">
        <v>12</v>
      </c>
      <c r="H702" s="406">
        <v>435</v>
      </c>
      <c r="I702" s="406">
        <v>436</v>
      </c>
      <c r="J702" s="406">
        <v>523</v>
      </c>
      <c r="K702" s="406">
        <v>461</v>
      </c>
      <c r="L702" s="406">
        <v>450</v>
      </c>
      <c r="M702" s="406">
        <v>570</v>
      </c>
      <c r="N702" s="406">
        <v>484</v>
      </c>
      <c r="O702" s="406">
        <v>438</v>
      </c>
      <c r="P702" s="406">
        <v>471</v>
      </c>
      <c r="Q702" s="406">
        <v>555</v>
      </c>
      <c r="R702" s="406">
        <v>476</v>
      </c>
      <c r="S702" s="406">
        <v>543</v>
      </c>
      <c r="T702" s="406">
        <v>656</v>
      </c>
      <c r="U702" s="406">
        <v>733</v>
      </c>
      <c r="V702" s="406">
        <v>589</v>
      </c>
      <c r="W702" s="406">
        <v>644</v>
      </c>
      <c r="X702" s="406">
        <v>456</v>
      </c>
      <c r="Y702" s="406">
        <v>502</v>
      </c>
      <c r="Z702" s="406">
        <v>621</v>
      </c>
      <c r="AA702" s="406">
        <v>515</v>
      </c>
      <c r="AB702" s="406">
        <v>482</v>
      </c>
      <c r="AC702" s="406">
        <v>544</v>
      </c>
      <c r="AD702" s="406">
        <v>679</v>
      </c>
      <c r="AE702" s="406">
        <v>544</v>
      </c>
      <c r="AF702" s="406">
        <v>518</v>
      </c>
      <c r="AG702" s="406">
        <v>581</v>
      </c>
      <c r="AH702" s="406">
        <v>722</v>
      </c>
      <c r="AI702" s="406">
        <v>462</v>
      </c>
      <c r="AJ702" s="406">
        <v>526</v>
      </c>
      <c r="AK702" s="406">
        <v>588</v>
      </c>
      <c r="AL702" s="406">
        <v>714</v>
      </c>
      <c r="AM702" s="406">
        <v>470</v>
      </c>
      <c r="AN702" s="406">
        <v>507</v>
      </c>
      <c r="AO702" s="406">
        <v>601</v>
      </c>
      <c r="AP702" s="406">
        <v>524</v>
      </c>
      <c r="AQ702" s="406">
        <v>524</v>
      </c>
      <c r="AR702" s="406">
        <v>633</v>
      </c>
      <c r="AS702" s="406">
        <v>570</v>
      </c>
      <c r="AU702" t="s">
        <v>3351</v>
      </c>
    </row>
    <row r="703" spans="4:47" ht="13.5" customHeight="1">
      <c r="D703" s="405" t="s">
        <v>2981</v>
      </c>
      <c r="E703" s="405" t="s">
        <v>5597</v>
      </c>
      <c r="F703" s="407" t="s">
        <v>3798</v>
      </c>
      <c r="G703" s="272">
        <v>13</v>
      </c>
      <c r="H703" s="406">
        <v>482</v>
      </c>
      <c r="I703" s="406">
        <v>475</v>
      </c>
      <c r="J703" s="406">
        <v>587</v>
      </c>
      <c r="K703" s="406">
        <v>502</v>
      </c>
      <c r="L703" s="406">
        <v>494</v>
      </c>
      <c r="M703" s="406">
        <v>618</v>
      </c>
      <c r="N703" s="406">
        <v>573</v>
      </c>
      <c r="O703" s="406">
        <v>500</v>
      </c>
      <c r="P703" s="406">
        <v>502</v>
      </c>
      <c r="Q703" s="406">
        <v>600</v>
      </c>
      <c r="R703" s="406">
        <v>561</v>
      </c>
      <c r="S703" s="406">
        <v>575</v>
      </c>
      <c r="T703" s="406">
        <v>682</v>
      </c>
      <c r="U703" s="406">
        <v>768</v>
      </c>
      <c r="V703" s="406">
        <v>621</v>
      </c>
      <c r="W703" s="406">
        <v>679</v>
      </c>
      <c r="X703" s="406">
        <v>510</v>
      </c>
      <c r="Y703" s="406">
        <v>553</v>
      </c>
      <c r="Z703" s="406">
        <v>672</v>
      </c>
      <c r="AA703" s="406">
        <v>582</v>
      </c>
      <c r="AB703" s="406">
        <v>539</v>
      </c>
      <c r="AC703" s="406">
        <v>594</v>
      </c>
      <c r="AD703" s="406">
        <v>723</v>
      </c>
      <c r="AE703" s="406">
        <v>607</v>
      </c>
      <c r="AF703" s="406">
        <v>573</v>
      </c>
      <c r="AG703" s="406">
        <v>629</v>
      </c>
      <c r="AH703" s="406">
        <v>765</v>
      </c>
      <c r="AI703" s="406">
        <v>513</v>
      </c>
      <c r="AJ703" s="406">
        <v>549</v>
      </c>
      <c r="AK703" s="406">
        <v>605</v>
      </c>
      <c r="AL703" s="406">
        <v>736</v>
      </c>
      <c r="AM703" s="406">
        <v>499</v>
      </c>
      <c r="AN703" s="406">
        <v>531</v>
      </c>
      <c r="AO703" s="406">
        <v>631</v>
      </c>
      <c r="AP703" s="406">
        <v>549</v>
      </c>
      <c r="AQ703" s="406">
        <v>549</v>
      </c>
      <c r="AR703" s="406">
        <v>642</v>
      </c>
      <c r="AS703" s="406">
        <v>598</v>
      </c>
      <c r="AU703" t="s">
        <v>2981</v>
      </c>
    </row>
    <row r="704" spans="4:47" ht="13.5" customHeight="1">
      <c r="D704" s="405" t="s">
        <v>3353</v>
      </c>
      <c r="E704" s="405" t="s">
        <v>5597</v>
      </c>
      <c r="F704" s="407" t="s">
        <v>5604</v>
      </c>
      <c r="G704" s="272">
        <v>13</v>
      </c>
      <c r="H704" s="406">
        <v>482</v>
      </c>
      <c r="I704" s="406">
        <v>475</v>
      </c>
      <c r="J704" s="406">
        <v>587</v>
      </c>
      <c r="K704" s="406">
        <v>502</v>
      </c>
      <c r="L704" s="406">
        <v>494</v>
      </c>
      <c r="M704" s="406">
        <v>618</v>
      </c>
      <c r="N704" s="406">
        <v>573</v>
      </c>
      <c r="O704" s="406">
        <v>500</v>
      </c>
      <c r="P704" s="406">
        <v>502</v>
      </c>
      <c r="Q704" s="406">
        <v>600</v>
      </c>
      <c r="R704" s="406">
        <v>561</v>
      </c>
      <c r="S704" s="406">
        <v>575</v>
      </c>
      <c r="T704" s="406">
        <v>682</v>
      </c>
      <c r="U704" s="406">
        <v>768</v>
      </c>
      <c r="V704" s="406">
        <v>621</v>
      </c>
      <c r="W704" s="406">
        <v>679</v>
      </c>
      <c r="X704" s="406">
        <v>510</v>
      </c>
      <c r="Y704" s="406">
        <v>553</v>
      </c>
      <c r="Z704" s="406">
        <v>672</v>
      </c>
      <c r="AA704" s="406">
        <v>582</v>
      </c>
      <c r="AB704" s="406">
        <v>539</v>
      </c>
      <c r="AC704" s="406">
        <v>594</v>
      </c>
      <c r="AD704" s="406">
        <v>723</v>
      </c>
      <c r="AE704" s="406">
        <v>607</v>
      </c>
      <c r="AF704" s="406">
        <v>573</v>
      </c>
      <c r="AG704" s="406">
        <v>629</v>
      </c>
      <c r="AH704" s="406">
        <v>765</v>
      </c>
      <c r="AI704" s="406">
        <v>513</v>
      </c>
      <c r="AJ704" s="406">
        <v>549</v>
      </c>
      <c r="AK704" s="406">
        <v>605</v>
      </c>
      <c r="AL704" s="406">
        <v>736</v>
      </c>
      <c r="AM704" s="406">
        <v>499</v>
      </c>
      <c r="AN704" s="406">
        <v>531</v>
      </c>
      <c r="AO704" s="406">
        <v>631</v>
      </c>
      <c r="AP704" s="406">
        <v>549</v>
      </c>
      <c r="AQ704" s="406">
        <v>549</v>
      </c>
      <c r="AR704" s="406">
        <v>642</v>
      </c>
      <c r="AS704" s="406">
        <v>598</v>
      </c>
      <c r="AU704" t="s">
        <v>3353</v>
      </c>
    </row>
    <row r="705" spans="4:47" ht="13.5" customHeight="1">
      <c r="D705" s="405" t="s">
        <v>2984</v>
      </c>
      <c r="E705" s="405" t="s">
        <v>5597</v>
      </c>
      <c r="F705" s="407" t="s">
        <v>3801</v>
      </c>
      <c r="G705" s="272">
        <v>13</v>
      </c>
      <c r="H705" s="406">
        <v>494</v>
      </c>
      <c r="I705" s="406">
        <v>487</v>
      </c>
      <c r="J705" s="406">
        <v>604</v>
      </c>
      <c r="K705" s="406">
        <v>515</v>
      </c>
      <c r="L705" s="406">
        <v>507</v>
      </c>
      <c r="M705" s="406">
        <v>636</v>
      </c>
      <c r="N705" s="406">
        <v>591</v>
      </c>
      <c r="O705" s="406">
        <v>523</v>
      </c>
      <c r="P705" s="406">
        <v>525</v>
      </c>
      <c r="Q705" s="406">
        <v>626</v>
      </c>
      <c r="R705" s="406">
        <v>588</v>
      </c>
      <c r="S705" s="406">
        <v>597</v>
      </c>
      <c r="T705" s="406">
        <v>720</v>
      </c>
      <c r="U705" s="406">
        <v>804</v>
      </c>
      <c r="V705" s="406">
        <v>650</v>
      </c>
      <c r="W705" s="406">
        <v>711</v>
      </c>
      <c r="X705" s="406">
        <v>525</v>
      </c>
      <c r="Y705" s="406">
        <v>576</v>
      </c>
      <c r="Z705" s="406">
        <v>699</v>
      </c>
      <c r="AA705" s="406">
        <v>598</v>
      </c>
      <c r="AB705" s="406">
        <v>563</v>
      </c>
      <c r="AC705" s="406">
        <v>630</v>
      </c>
      <c r="AD705" s="406">
        <v>766</v>
      </c>
      <c r="AE705" s="406">
        <v>631</v>
      </c>
      <c r="AF705" s="406">
        <v>597</v>
      </c>
      <c r="AG705" s="406">
        <v>665</v>
      </c>
      <c r="AH705" s="406">
        <v>807</v>
      </c>
      <c r="AI705" s="406">
        <v>524</v>
      </c>
      <c r="AJ705" s="406">
        <v>574</v>
      </c>
      <c r="AK705" s="406">
        <v>641</v>
      </c>
      <c r="AL705" s="406">
        <v>778</v>
      </c>
      <c r="AM705" s="406">
        <v>514</v>
      </c>
      <c r="AN705" s="406">
        <v>554</v>
      </c>
      <c r="AO705" s="406">
        <v>657</v>
      </c>
      <c r="AP705" s="406">
        <v>579</v>
      </c>
      <c r="AQ705" s="406">
        <v>579</v>
      </c>
      <c r="AR705" s="406">
        <v>697</v>
      </c>
      <c r="AS705" s="406">
        <v>628</v>
      </c>
      <c r="AU705" t="s">
        <v>2984</v>
      </c>
    </row>
    <row r="706" spans="4:47" ht="13.5" customHeight="1">
      <c r="D706" s="405" t="s">
        <v>3356</v>
      </c>
      <c r="E706" s="405" t="s">
        <v>5597</v>
      </c>
      <c r="F706" s="407" t="s">
        <v>3801</v>
      </c>
      <c r="G706" s="272">
        <v>13</v>
      </c>
      <c r="H706" s="406">
        <v>494</v>
      </c>
      <c r="I706" s="406">
        <v>487</v>
      </c>
      <c r="J706" s="406">
        <v>604</v>
      </c>
      <c r="K706" s="406">
        <v>515</v>
      </c>
      <c r="L706" s="406">
        <v>507</v>
      </c>
      <c r="M706" s="406">
        <v>636</v>
      </c>
      <c r="N706" s="406">
        <v>591</v>
      </c>
      <c r="O706" s="406">
        <v>523</v>
      </c>
      <c r="P706" s="406">
        <v>525</v>
      </c>
      <c r="Q706" s="406">
        <v>626</v>
      </c>
      <c r="R706" s="406">
        <v>588</v>
      </c>
      <c r="S706" s="406">
        <v>597</v>
      </c>
      <c r="T706" s="406">
        <v>720</v>
      </c>
      <c r="U706" s="406">
        <v>804</v>
      </c>
      <c r="V706" s="406">
        <v>650</v>
      </c>
      <c r="W706" s="406">
        <v>711</v>
      </c>
      <c r="X706" s="406">
        <v>525</v>
      </c>
      <c r="Y706" s="406">
        <v>576</v>
      </c>
      <c r="Z706" s="406">
        <v>699</v>
      </c>
      <c r="AA706" s="406">
        <v>598</v>
      </c>
      <c r="AB706" s="406">
        <v>563</v>
      </c>
      <c r="AC706" s="406">
        <v>630</v>
      </c>
      <c r="AD706" s="406">
        <v>766</v>
      </c>
      <c r="AE706" s="406">
        <v>631</v>
      </c>
      <c r="AF706" s="406">
        <v>597</v>
      </c>
      <c r="AG706" s="406">
        <v>665</v>
      </c>
      <c r="AH706" s="406">
        <v>807</v>
      </c>
      <c r="AI706" s="406">
        <v>524</v>
      </c>
      <c r="AJ706" s="406">
        <v>574</v>
      </c>
      <c r="AK706" s="406">
        <v>641</v>
      </c>
      <c r="AL706" s="406">
        <v>778</v>
      </c>
      <c r="AM706" s="406">
        <v>514</v>
      </c>
      <c r="AN706" s="406">
        <v>554</v>
      </c>
      <c r="AO706" s="406">
        <v>657</v>
      </c>
      <c r="AP706" s="406">
        <v>579</v>
      </c>
      <c r="AQ706" s="406">
        <v>579</v>
      </c>
      <c r="AR706" s="406">
        <v>697</v>
      </c>
      <c r="AS706" s="406">
        <v>628</v>
      </c>
      <c r="AU706" t="s">
        <v>3356</v>
      </c>
    </row>
    <row r="707" spans="4:47" ht="13.5" customHeight="1">
      <c r="D707" s="405" t="s">
        <v>58</v>
      </c>
      <c r="E707" s="405" t="s">
        <v>5597</v>
      </c>
      <c r="F707" s="407" t="s">
        <v>804</v>
      </c>
      <c r="G707" s="272">
        <v>14</v>
      </c>
      <c r="H707" s="406">
        <v>477</v>
      </c>
      <c r="I707" s="406">
        <v>477</v>
      </c>
      <c r="J707" s="406">
        <v>574</v>
      </c>
      <c r="K707" s="406">
        <v>506</v>
      </c>
      <c r="L707" s="406">
        <v>495</v>
      </c>
      <c r="M707" s="406">
        <v>617</v>
      </c>
      <c r="N707" s="406">
        <v>529</v>
      </c>
      <c r="O707" s="406">
        <v>478</v>
      </c>
      <c r="P707" s="406">
        <v>506</v>
      </c>
      <c r="Q707" s="406">
        <v>601</v>
      </c>
      <c r="R707" s="406">
        <v>514</v>
      </c>
      <c r="S707" s="406">
        <v>596</v>
      </c>
      <c r="T707" s="406">
        <v>710</v>
      </c>
      <c r="U707" s="406">
        <v>799</v>
      </c>
      <c r="V707" s="406">
        <v>648</v>
      </c>
      <c r="W707" s="406">
        <v>708</v>
      </c>
      <c r="X707" s="406">
        <v>497</v>
      </c>
      <c r="Y707" s="406">
        <v>543</v>
      </c>
      <c r="Z707" s="406">
        <v>671</v>
      </c>
      <c r="AA707" s="406">
        <v>561</v>
      </c>
      <c r="AB707" s="406">
        <v>521</v>
      </c>
      <c r="AC707" s="406">
        <v>581</v>
      </c>
      <c r="AD707" s="406">
        <v>725</v>
      </c>
      <c r="AE707" s="406">
        <v>587</v>
      </c>
      <c r="AF707" s="406">
        <v>557</v>
      </c>
      <c r="AG707" s="406">
        <v>617</v>
      </c>
      <c r="AH707" s="406">
        <v>768</v>
      </c>
      <c r="AI707" s="406">
        <v>506</v>
      </c>
      <c r="AJ707" s="406">
        <v>570</v>
      </c>
      <c r="AK707" s="406">
        <v>630</v>
      </c>
      <c r="AL707" s="406">
        <v>767</v>
      </c>
      <c r="AM707" s="406">
        <v>517</v>
      </c>
      <c r="AN707" s="406">
        <v>552</v>
      </c>
      <c r="AO707" s="406">
        <v>656</v>
      </c>
      <c r="AP707" s="406">
        <v>573</v>
      </c>
      <c r="AQ707" s="406">
        <v>573</v>
      </c>
      <c r="AR707" s="406">
        <v>673</v>
      </c>
      <c r="AS707" s="406">
        <v>621</v>
      </c>
      <c r="AU707" t="s">
        <v>58</v>
      </c>
    </row>
    <row r="708" spans="4:47" ht="13.5" customHeight="1">
      <c r="D708" s="405" t="s">
        <v>3358</v>
      </c>
      <c r="E708" s="405" t="s">
        <v>5597</v>
      </c>
      <c r="F708" s="407" t="s">
        <v>5605</v>
      </c>
      <c r="G708" s="272">
        <v>14</v>
      </c>
      <c r="H708" s="406">
        <v>477</v>
      </c>
      <c r="I708" s="406">
        <v>477</v>
      </c>
      <c r="J708" s="406">
        <v>574</v>
      </c>
      <c r="K708" s="406">
        <v>506</v>
      </c>
      <c r="L708" s="406">
        <v>495</v>
      </c>
      <c r="M708" s="406">
        <v>617</v>
      </c>
      <c r="N708" s="406">
        <v>529</v>
      </c>
      <c r="O708" s="406">
        <v>478</v>
      </c>
      <c r="P708" s="406">
        <v>506</v>
      </c>
      <c r="Q708" s="406">
        <v>601</v>
      </c>
      <c r="R708" s="406">
        <v>514</v>
      </c>
      <c r="S708" s="406">
        <v>596</v>
      </c>
      <c r="T708" s="406">
        <v>710</v>
      </c>
      <c r="U708" s="406">
        <v>799</v>
      </c>
      <c r="V708" s="406">
        <v>648</v>
      </c>
      <c r="W708" s="406">
        <v>708</v>
      </c>
      <c r="X708" s="406">
        <v>497</v>
      </c>
      <c r="Y708" s="406">
        <v>543</v>
      </c>
      <c r="Z708" s="406">
        <v>671</v>
      </c>
      <c r="AA708" s="406">
        <v>561</v>
      </c>
      <c r="AB708" s="406">
        <v>521</v>
      </c>
      <c r="AC708" s="406">
        <v>581</v>
      </c>
      <c r="AD708" s="406">
        <v>725</v>
      </c>
      <c r="AE708" s="406">
        <v>587</v>
      </c>
      <c r="AF708" s="406">
        <v>557</v>
      </c>
      <c r="AG708" s="406">
        <v>617</v>
      </c>
      <c r="AH708" s="406">
        <v>768</v>
      </c>
      <c r="AI708" s="406">
        <v>506</v>
      </c>
      <c r="AJ708" s="406">
        <v>570</v>
      </c>
      <c r="AK708" s="406">
        <v>630</v>
      </c>
      <c r="AL708" s="406">
        <v>767</v>
      </c>
      <c r="AM708" s="406">
        <v>517</v>
      </c>
      <c r="AN708" s="406">
        <v>552</v>
      </c>
      <c r="AO708" s="406">
        <v>656</v>
      </c>
      <c r="AP708" s="406">
        <v>573</v>
      </c>
      <c r="AQ708" s="406">
        <v>573</v>
      </c>
      <c r="AR708" s="406">
        <v>673</v>
      </c>
      <c r="AS708" s="406">
        <v>621</v>
      </c>
      <c r="AU708" t="s">
        <v>3358</v>
      </c>
    </row>
    <row r="709" spans="4:47" ht="13.5" customHeight="1">
      <c r="D709" s="405" t="s">
        <v>61</v>
      </c>
      <c r="E709" s="405" t="s">
        <v>5597</v>
      </c>
      <c r="F709" s="407" t="s">
        <v>806</v>
      </c>
      <c r="G709" s="272">
        <v>14</v>
      </c>
      <c r="H709" s="406">
        <v>485</v>
      </c>
      <c r="I709" s="406">
        <v>488</v>
      </c>
      <c r="J709" s="406">
        <v>585</v>
      </c>
      <c r="K709" s="406">
        <v>515</v>
      </c>
      <c r="L709" s="406">
        <v>503</v>
      </c>
      <c r="M709" s="406">
        <v>641</v>
      </c>
      <c r="N709" s="406">
        <v>542</v>
      </c>
      <c r="O709" s="406">
        <v>490</v>
      </c>
      <c r="P709" s="406">
        <v>529</v>
      </c>
      <c r="Q709" s="406">
        <v>623</v>
      </c>
      <c r="R709" s="406">
        <v>536</v>
      </c>
      <c r="S709" s="406">
        <v>611</v>
      </c>
      <c r="T709" s="406">
        <v>743</v>
      </c>
      <c r="U709" s="406">
        <v>827</v>
      </c>
      <c r="V709" s="406">
        <v>670</v>
      </c>
      <c r="W709" s="406">
        <v>733</v>
      </c>
      <c r="X709" s="406">
        <v>506</v>
      </c>
      <c r="Y709" s="406">
        <v>560</v>
      </c>
      <c r="Z709" s="406">
        <v>694</v>
      </c>
      <c r="AA709" s="406">
        <v>572</v>
      </c>
      <c r="AB709" s="406">
        <v>538</v>
      </c>
      <c r="AC709" s="406">
        <v>610</v>
      </c>
      <c r="AD709" s="406">
        <v>763</v>
      </c>
      <c r="AE709" s="406">
        <v>607</v>
      </c>
      <c r="AF709" s="406">
        <v>573</v>
      </c>
      <c r="AG709" s="406">
        <v>646</v>
      </c>
      <c r="AH709" s="406">
        <v>806</v>
      </c>
      <c r="AI709" s="406">
        <v>512</v>
      </c>
      <c r="AJ709" s="406">
        <v>590</v>
      </c>
      <c r="AK709" s="406">
        <v>662</v>
      </c>
      <c r="AL709" s="406">
        <v>805</v>
      </c>
      <c r="AM709" s="406">
        <v>528</v>
      </c>
      <c r="AN709" s="406">
        <v>570</v>
      </c>
      <c r="AO709" s="406">
        <v>677</v>
      </c>
      <c r="AP709" s="406">
        <v>599</v>
      </c>
      <c r="AQ709" s="406">
        <v>599</v>
      </c>
      <c r="AR709" s="406">
        <v>726</v>
      </c>
      <c r="AS709" s="406">
        <v>647</v>
      </c>
      <c r="AU709" t="s">
        <v>61</v>
      </c>
    </row>
    <row r="710" spans="4:47" ht="13.5" customHeight="1">
      <c r="D710" s="405" t="s">
        <v>3361</v>
      </c>
      <c r="E710" s="405" t="s">
        <v>5597</v>
      </c>
      <c r="F710" s="407" t="s">
        <v>806</v>
      </c>
      <c r="G710" s="272">
        <v>14</v>
      </c>
      <c r="H710" s="406">
        <v>485</v>
      </c>
      <c r="I710" s="406">
        <v>488</v>
      </c>
      <c r="J710" s="406">
        <v>585</v>
      </c>
      <c r="K710" s="406">
        <v>515</v>
      </c>
      <c r="L710" s="406">
        <v>503</v>
      </c>
      <c r="M710" s="406">
        <v>641</v>
      </c>
      <c r="N710" s="406">
        <v>542</v>
      </c>
      <c r="O710" s="406">
        <v>490</v>
      </c>
      <c r="P710" s="406">
        <v>529</v>
      </c>
      <c r="Q710" s="406">
        <v>623</v>
      </c>
      <c r="R710" s="406">
        <v>536</v>
      </c>
      <c r="S710" s="406">
        <v>611</v>
      </c>
      <c r="T710" s="406">
        <v>743</v>
      </c>
      <c r="U710" s="406">
        <v>827</v>
      </c>
      <c r="V710" s="406">
        <v>670</v>
      </c>
      <c r="W710" s="406">
        <v>733</v>
      </c>
      <c r="X710" s="406">
        <v>506</v>
      </c>
      <c r="Y710" s="406">
        <v>560</v>
      </c>
      <c r="Z710" s="406">
        <v>694</v>
      </c>
      <c r="AA710" s="406">
        <v>572</v>
      </c>
      <c r="AB710" s="406">
        <v>538</v>
      </c>
      <c r="AC710" s="406">
        <v>610</v>
      </c>
      <c r="AD710" s="406">
        <v>763</v>
      </c>
      <c r="AE710" s="406">
        <v>607</v>
      </c>
      <c r="AF710" s="406">
        <v>573</v>
      </c>
      <c r="AG710" s="406">
        <v>646</v>
      </c>
      <c r="AH710" s="406">
        <v>806</v>
      </c>
      <c r="AI710" s="406">
        <v>512</v>
      </c>
      <c r="AJ710" s="406">
        <v>590</v>
      </c>
      <c r="AK710" s="406">
        <v>662</v>
      </c>
      <c r="AL710" s="406">
        <v>805</v>
      </c>
      <c r="AM710" s="406">
        <v>528</v>
      </c>
      <c r="AN710" s="406">
        <v>570</v>
      </c>
      <c r="AO710" s="406">
        <v>677</v>
      </c>
      <c r="AP710" s="406">
        <v>599</v>
      </c>
      <c r="AQ710" s="406">
        <v>599</v>
      </c>
      <c r="AR710" s="406">
        <v>726</v>
      </c>
      <c r="AS710" s="406">
        <v>647</v>
      </c>
      <c r="AU710" t="s">
        <v>3361</v>
      </c>
    </row>
    <row r="711" spans="4:47" ht="13.5" customHeight="1">
      <c r="D711" s="405" t="s">
        <v>2987</v>
      </c>
      <c r="E711" s="405" t="s">
        <v>5597</v>
      </c>
      <c r="F711" s="407" t="s">
        <v>3794</v>
      </c>
      <c r="G711" s="272">
        <v>5.0999999999999996</v>
      </c>
      <c r="H711" s="406">
        <v>281</v>
      </c>
      <c r="I711" s="406">
        <v>279</v>
      </c>
      <c r="J711" s="406">
        <v>329</v>
      </c>
      <c r="K711" s="406">
        <v>293</v>
      </c>
      <c r="L711" s="406">
        <v>288</v>
      </c>
      <c r="M711" s="406">
        <v>343</v>
      </c>
      <c r="N711" s="406">
        <v>310</v>
      </c>
      <c r="O711" s="406">
        <v>278</v>
      </c>
      <c r="P711" s="406">
        <v>288</v>
      </c>
      <c r="Q711" s="406">
        <v>337</v>
      </c>
      <c r="R711" s="406">
        <v>310</v>
      </c>
      <c r="S711" s="406">
        <v>355</v>
      </c>
      <c r="T711" s="406">
        <v>397</v>
      </c>
      <c r="U711" s="406">
        <v>459</v>
      </c>
      <c r="V711" s="406">
        <v>351</v>
      </c>
      <c r="W711" s="406">
        <v>389</v>
      </c>
      <c r="X711" s="406">
        <v>307</v>
      </c>
      <c r="Y711" s="406">
        <v>326</v>
      </c>
      <c r="Z711" s="406">
        <v>389</v>
      </c>
      <c r="AA711" s="406">
        <v>346</v>
      </c>
      <c r="AB711" s="406">
        <v>315</v>
      </c>
      <c r="AC711" s="406">
        <v>338</v>
      </c>
      <c r="AD711" s="406">
        <v>405</v>
      </c>
      <c r="AE711" s="406">
        <v>351</v>
      </c>
      <c r="AF711" s="406">
        <v>349</v>
      </c>
      <c r="AG711" s="406">
        <v>373</v>
      </c>
      <c r="AH711" s="406">
        <v>446</v>
      </c>
      <c r="AI711" s="409">
        <v>316</v>
      </c>
      <c r="AJ711" s="406">
        <v>325</v>
      </c>
      <c r="AK711" s="406">
        <v>349</v>
      </c>
      <c r="AL711" s="406">
        <v>418</v>
      </c>
      <c r="AM711" s="406">
        <v>296</v>
      </c>
      <c r="AN711" s="406">
        <v>309</v>
      </c>
      <c r="AO711" s="406">
        <v>361</v>
      </c>
      <c r="AP711" s="409">
        <v>312</v>
      </c>
      <c r="AQ711" s="409">
        <v>312</v>
      </c>
      <c r="AR711" s="409">
        <v>347</v>
      </c>
      <c r="AS711" s="409">
        <v>361</v>
      </c>
      <c r="AU711" t="s">
        <v>2987</v>
      </c>
    </row>
    <row r="712" spans="4:47" ht="13.5" customHeight="1">
      <c r="D712" s="405" t="s">
        <v>3364</v>
      </c>
      <c r="E712" s="405" t="s">
        <v>5597</v>
      </c>
      <c r="F712" s="407" t="s">
        <v>3794</v>
      </c>
      <c r="G712" s="272">
        <v>5.0999999999999996</v>
      </c>
      <c r="H712" s="406">
        <v>281</v>
      </c>
      <c r="I712" s="406">
        <v>279</v>
      </c>
      <c r="J712" s="406">
        <v>329</v>
      </c>
      <c r="K712" s="406">
        <v>293</v>
      </c>
      <c r="L712" s="406">
        <v>288</v>
      </c>
      <c r="M712" s="406">
        <v>343</v>
      </c>
      <c r="N712" s="406">
        <v>310</v>
      </c>
      <c r="O712" s="406">
        <v>278</v>
      </c>
      <c r="P712" s="406">
        <v>288</v>
      </c>
      <c r="Q712" s="406">
        <v>337</v>
      </c>
      <c r="R712" s="406">
        <v>310</v>
      </c>
      <c r="S712" s="406">
        <v>355</v>
      </c>
      <c r="T712" s="406">
        <v>397</v>
      </c>
      <c r="U712" s="406">
        <v>459</v>
      </c>
      <c r="V712" s="406">
        <v>351</v>
      </c>
      <c r="W712" s="406">
        <v>389</v>
      </c>
      <c r="X712" s="406">
        <v>307</v>
      </c>
      <c r="Y712" s="406">
        <v>326</v>
      </c>
      <c r="Z712" s="406">
        <v>389</v>
      </c>
      <c r="AA712" s="406">
        <v>346</v>
      </c>
      <c r="AB712" s="406">
        <v>315</v>
      </c>
      <c r="AC712" s="406">
        <v>338</v>
      </c>
      <c r="AD712" s="406">
        <v>405</v>
      </c>
      <c r="AE712" s="406">
        <v>351</v>
      </c>
      <c r="AF712" s="406">
        <v>349</v>
      </c>
      <c r="AG712" s="406">
        <v>373</v>
      </c>
      <c r="AH712" s="406">
        <v>446</v>
      </c>
      <c r="AI712" s="409">
        <v>316</v>
      </c>
      <c r="AJ712" s="406">
        <v>325</v>
      </c>
      <c r="AK712" s="406">
        <v>349</v>
      </c>
      <c r="AL712" s="406">
        <v>418</v>
      </c>
      <c r="AM712" s="406">
        <v>296</v>
      </c>
      <c r="AN712" s="406">
        <v>309</v>
      </c>
      <c r="AO712" s="406">
        <v>361</v>
      </c>
      <c r="AP712" s="409">
        <v>312</v>
      </c>
      <c r="AQ712" s="409">
        <v>312</v>
      </c>
      <c r="AR712" s="409">
        <v>347</v>
      </c>
      <c r="AS712" s="409">
        <v>361</v>
      </c>
      <c r="AU712" t="s">
        <v>3364</v>
      </c>
    </row>
    <row r="713" spans="4:47" ht="13.5" customHeight="1">
      <c r="D713" s="405" t="s">
        <v>2989</v>
      </c>
      <c r="E713" s="405" t="s">
        <v>5597</v>
      </c>
      <c r="F713" s="407" t="s">
        <v>3797</v>
      </c>
      <c r="G713" s="272">
        <v>6.3999999999999995</v>
      </c>
      <c r="H713" s="406">
        <v>294</v>
      </c>
      <c r="I713" s="406">
        <v>294</v>
      </c>
      <c r="J713" s="406">
        <v>347</v>
      </c>
      <c r="K713" s="406">
        <v>309</v>
      </c>
      <c r="L713" s="406">
        <v>304</v>
      </c>
      <c r="M713" s="406">
        <v>365</v>
      </c>
      <c r="N713" s="406">
        <v>328</v>
      </c>
      <c r="O713" s="406">
        <v>293</v>
      </c>
      <c r="P713" s="406">
        <v>306</v>
      </c>
      <c r="Q713" s="406">
        <v>358</v>
      </c>
      <c r="R713" s="406">
        <v>329</v>
      </c>
      <c r="S713" s="406">
        <v>373</v>
      </c>
      <c r="T713" s="406">
        <v>423</v>
      </c>
      <c r="U713" s="406">
        <v>486</v>
      </c>
      <c r="V713" s="406">
        <v>375</v>
      </c>
      <c r="W713" s="406">
        <v>414</v>
      </c>
      <c r="X713" s="406">
        <v>321</v>
      </c>
      <c r="Y713" s="406">
        <v>343</v>
      </c>
      <c r="Z713" s="406">
        <v>412</v>
      </c>
      <c r="AA713" s="406">
        <v>362</v>
      </c>
      <c r="AB713" s="406">
        <v>332</v>
      </c>
      <c r="AC713" s="406">
        <v>360</v>
      </c>
      <c r="AD713" s="406">
        <v>433</v>
      </c>
      <c r="AE713" s="406">
        <v>371</v>
      </c>
      <c r="AF713" s="406">
        <v>366</v>
      </c>
      <c r="AG713" s="406">
        <v>395</v>
      </c>
      <c r="AH713" s="406">
        <v>474</v>
      </c>
      <c r="AI713" s="409">
        <v>328</v>
      </c>
      <c r="AJ713" s="406">
        <v>343</v>
      </c>
      <c r="AK713" s="406">
        <v>371</v>
      </c>
      <c r="AL713" s="406">
        <v>446</v>
      </c>
      <c r="AM713" s="406">
        <v>311</v>
      </c>
      <c r="AN713" s="406">
        <v>326</v>
      </c>
      <c r="AO713" s="406">
        <v>382</v>
      </c>
      <c r="AP713" s="409">
        <v>333</v>
      </c>
      <c r="AQ713" s="409">
        <v>333</v>
      </c>
      <c r="AR713" s="409">
        <v>377</v>
      </c>
      <c r="AS713" s="409">
        <v>382</v>
      </c>
      <c r="AU713" t="s">
        <v>2989</v>
      </c>
    </row>
    <row r="714" spans="4:47" ht="13.5" customHeight="1">
      <c r="D714" s="405" t="s">
        <v>3366</v>
      </c>
      <c r="E714" s="405" t="s">
        <v>5597</v>
      </c>
      <c r="F714" s="407" t="s">
        <v>3797</v>
      </c>
      <c r="G714" s="272">
        <v>6.3999999999999995</v>
      </c>
      <c r="H714" s="406">
        <v>294</v>
      </c>
      <c r="I714" s="406">
        <v>294</v>
      </c>
      <c r="J714" s="406">
        <v>347</v>
      </c>
      <c r="K714" s="406">
        <v>309</v>
      </c>
      <c r="L714" s="406">
        <v>304</v>
      </c>
      <c r="M714" s="406">
        <v>365</v>
      </c>
      <c r="N714" s="406">
        <v>328</v>
      </c>
      <c r="O714" s="406">
        <v>293</v>
      </c>
      <c r="P714" s="406">
        <v>306</v>
      </c>
      <c r="Q714" s="406">
        <v>358</v>
      </c>
      <c r="R714" s="406">
        <v>329</v>
      </c>
      <c r="S714" s="406">
        <v>373</v>
      </c>
      <c r="T714" s="406">
        <v>423</v>
      </c>
      <c r="U714" s="406">
        <v>486</v>
      </c>
      <c r="V714" s="406">
        <v>375</v>
      </c>
      <c r="W714" s="406">
        <v>414</v>
      </c>
      <c r="X714" s="406">
        <v>321</v>
      </c>
      <c r="Y714" s="406">
        <v>343</v>
      </c>
      <c r="Z714" s="406">
        <v>412</v>
      </c>
      <c r="AA714" s="406">
        <v>362</v>
      </c>
      <c r="AB714" s="406">
        <v>332</v>
      </c>
      <c r="AC714" s="406">
        <v>360</v>
      </c>
      <c r="AD714" s="406">
        <v>433</v>
      </c>
      <c r="AE714" s="406">
        <v>371</v>
      </c>
      <c r="AF714" s="406">
        <v>366</v>
      </c>
      <c r="AG714" s="406">
        <v>395</v>
      </c>
      <c r="AH714" s="406">
        <v>474</v>
      </c>
      <c r="AI714" s="409">
        <v>328</v>
      </c>
      <c r="AJ714" s="406">
        <v>343</v>
      </c>
      <c r="AK714" s="406">
        <v>371</v>
      </c>
      <c r="AL714" s="406">
        <v>446</v>
      </c>
      <c r="AM714" s="406">
        <v>311</v>
      </c>
      <c r="AN714" s="406">
        <v>326</v>
      </c>
      <c r="AO714" s="406">
        <v>382</v>
      </c>
      <c r="AP714" s="409">
        <v>333</v>
      </c>
      <c r="AQ714" s="409">
        <v>333</v>
      </c>
      <c r="AR714" s="409">
        <v>377</v>
      </c>
      <c r="AS714" s="409">
        <v>382</v>
      </c>
      <c r="AU714" t="s">
        <v>3366</v>
      </c>
    </row>
    <row r="715" spans="4:47" ht="13.5" customHeight="1">
      <c r="D715" s="405" t="s">
        <v>4208</v>
      </c>
      <c r="E715" s="405" t="s">
        <v>5597</v>
      </c>
      <c r="F715" s="407" t="s">
        <v>4308</v>
      </c>
      <c r="G715" s="272">
        <v>7.6</v>
      </c>
      <c r="H715" s="406">
        <v>300</v>
      </c>
      <c r="I715" s="406">
        <v>295</v>
      </c>
      <c r="J715" s="406">
        <v>361</v>
      </c>
      <c r="K715" s="406">
        <v>310</v>
      </c>
      <c r="L715" s="406">
        <v>304</v>
      </c>
      <c r="M715" s="406">
        <v>376</v>
      </c>
      <c r="N715" s="406">
        <v>349</v>
      </c>
      <c r="O715" s="406">
        <v>309</v>
      </c>
      <c r="P715" s="406">
        <v>309</v>
      </c>
      <c r="Q715" s="406">
        <v>366</v>
      </c>
      <c r="R715" s="406">
        <v>344</v>
      </c>
      <c r="S715" s="406">
        <v>375</v>
      </c>
      <c r="T715" s="406">
        <v>435</v>
      </c>
      <c r="U715" s="406">
        <v>495</v>
      </c>
      <c r="V715" s="406">
        <v>383</v>
      </c>
      <c r="W715" s="406">
        <v>421</v>
      </c>
      <c r="X715" s="406">
        <v>327</v>
      </c>
      <c r="Y715" s="406">
        <v>352</v>
      </c>
      <c r="Z715" s="406">
        <v>424</v>
      </c>
      <c r="AA715" s="406">
        <v>370</v>
      </c>
      <c r="AB715" s="406">
        <v>341</v>
      </c>
      <c r="AC715" s="406">
        <v>374</v>
      </c>
      <c r="AD715" s="406">
        <v>451</v>
      </c>
      <c r="AE715" s="406">
        <v>382</v>
      </c>
      <c r="AF715" s="406">
        <v>376</v>
      </c>
      <c r="AG715" s="406">
        <v>409</v>
      </c>
      <c r="AH715" s="406">
        <v>492</v>
      </c>
      <c r="AI715" s="409">
        <v>332</v>
      </c>
      <c r="AJ715" s="406">
        <v>352</v>
      </c>
      <c r="AK715" s="406">
        <v>385</v>
      </c>
      <c r="AL715" s="406">
        <v>464</v>
      </c>
      <c r="AM715" s="406">
        <v>316</v>
      </c>
      <c r="AN715" s="406">
        <v>335</v>
      </c>
      <c r="AO715" s="406">
        <v>394</v>
      </c>
      <c r="AP715" s="409">
        <v>345</v>
      </c>
      <c r="AQ715" s="409">
        <v>345</v>
      </c>
      <c r="AR715" s="409">
        <v>398</v>
      </c>
      <c r="AS715" s="409">
        <v>389</v>
      </c>
      <c r="AU715" t="s">
        <v>4208</v>
      </c>
    </row>
    <row r="716" spans="4:47" ht="13.5" customHeight="1">
      <c r="D716" s="405" t="s">
        <v>4211</v>
      </c>
      <c r="E716" s="405" t="s">
        <v>5597</v>
      </c>
      <c r="F716" s="407" t="s">
        <v>4308</v>
      </c>
      <c r="G716" s="272">
        <v>7.6</v>
      </c>
      <c r="H716" s="406">
        <v>300</v>
      </c>
      <c r="I716" s="406">
        <v>295</v>
      </c>
      <c r="J716" s="406">
        <v>361</v>
      </c>
      <c r="K716" s="406">
        <v>310</v>
      </c>
      <c r="L716" s="406">
        <v>304</v>
      </c>
      <c r="M716" s="406">
        <v>376</v>
      </c>
      <c r="N716" s="406">
        <v>349</v>
      </c>
      <c r="O716" s="406">
        <v>309</v>
      </c>
      <c r="P716" s="406">
        <v>309</v>
      </c>
      <c r="Q716" s="406">
        <v>366</v>
      </c>
      <c r="R716" s="406">
        <v>344</v>
      </c>
      <c r="S716" s="406">
        <v>375</v>
      </c>
      <c r="T716" s="406">
        <v>435</v>
      </c>
      <c r="U716" s="406">
        <v>495</v>
      </c>
      <c r="V716" s="406">
        <v>383</v>
      </c>
      <c r="W716" s="406">
        <v>421</v>
      </c>
      <c r="X716" s="406">
        <v>327</v>
      </c>
      <c r="Y716" s="406">
        <v>352</v>
      </c>
      <c r="Z716" s="406">
        <v>424</v>
      </c>
      <c r="AA716" s="406">
        <v>370</v>
      </c>
      <c r="AB716" s="406">
        <v>341</v>
      </c>
      <c r="AC716" s="406">
        <v>374</v>
      </c>
      <c r="AD716" s="406">
        <v>451</v>
      </c>
      <c r="AE716" s="406">
        <v>382</v>
      </c>
      <c r="AF716" s="406">
        <v>376</v>
      </c>
      <c r="AG716" s="406">
        <v>409</v>
      </c>
      <c r="AH716" s="406">
        <v>492</v>
      </c>
      <c r="AI716" s="409">
        <v>332</v>
      </c>
      <c r="AJ716" s="406">
        <v>352</v>
      </c>
      <c r="AK716" s="406">
        <v>385</v>
      </c>
      <c r="AL716" s="406">
        <v>464</v>
      </c>
      <c r="AM716" s="406">
        <v>316</v>
      </c>
      <c r="AN716" s="406">
        <v>335</v>
      </c>
      <c r="AO716" s="406">
        <v>394</v>
      </c>
      <c r="AP716" s="409">
        <v>345</v>
      </c>
      <c r="AQ716" s="409">
        <v>345</v>
      </c>
      <c r="AR716" s="409">
        <v>398</v>
      </c>
      <c r="AS716" s="409">
        <v>389</v>
      </c>
      <c r="AU716" t="s">
        <v>4211</v>
      </c>
    </row>
    <row r="717" spans="4:47" ht="13.5" customHeight="1">
      <c r="D717" s="405" t="s">
        <v>63</v>
      </c>
      <c r="E717" s="405" t="s">
        <v>5597</v>
      </c>
      <c r="F717" s="407" t="s">
        <v>800</v>
      </c>
      <c r="G717" s="272">
        <v>12.7</v>
      </c>
      <c r="H717" s="406">
        <v>386</v>
      </c>
      <c r="I717" s="406">
        <v>387</v>
      </c>
      <c r="J717" s="406">
        <v>464</v>
      </c>
      <c r="K717" s="406">
        <v>409</v>
      </c>
      <c r="L717" s="406">
        <v>400</v>
      </c>
      <c r="M717" s="406">
        <v>502</v>
      </c>
      <c r="N717" s="406">
        <v>429</v>
      </c>
      <c r="O717" s="406">
        <v>389</v>
      </c>
      <c r="P717" s="406">
        <v>416</v>
      </c>
      <c r="Q717" s="406">
        <v>490</v>
      </c>
      <c r="R717" s="406">
        <v>428</v>
      </c>
      <c r="S717" s="406">
        <v>500</v>
      </c>
      <c r="T717" s="406">
        <v>595</v>
      </c>
      <c r="U717" s="406">
        <v>668</v>
      </c>
      <c r="V717" s="406">
        <v>533</v>
      </c>
      <c r="W717" s="406">
        <v>584</v>
      </c>
      <c r="X717" s="406">
        <v>409</v>
      </c>
      <c r="Y717" s="406">
        <v>448</v>
      </c>
      <c r="Z717" s="406">
        <v>553</v>
      </c>
      <c r="AA717" s="406">
        <v>461</v>
      </c>
      <c r="AB717" s="406">
        <v>430</v>
      </c>
      <c r="AC717" s="406">
        <v>482</v>
      </c>
      <c r="AD717" s="406">
        <v>600</v>
      </c>
      <c r="AE717" s="406">
        <v>484</v>
      </c>
      <c r="AF717" s="406">
        <v>465</v>
      </c>
      <c r="AG717" s="406">
        <v>519</v>
      </c>
      <c r="AH717" s="406">
        <v>642</v>
      </c>
      <c r="AI717" s="409">
        <v>415</v>
      </c>
      <c r="AJ717" s="406">
        <v>473</v>
      </c>
      <c r="AK717" s="406">
        <v>526</v>
      </c>
      <c r="AL717" s="406">
        <v>637</v>
      </c>
      <c r="AM717" s="406">
        <v>424</v>
      </c>
      <c r="AN717" s="406">
        <v>455</v>
      </c>
      <c r="AO717" s="406">
        <v>538</v>
      </c>
      <c r="AP717" s="409">
        <v>487</v>
      </c>
      <c r="AQ717" s="409">
        <v>487</v>
      </c>
      <c r="AR717" s="409">
        <v>577</v>
      </c>
      <c r="AS717" s="409">
        <v>533</v>
      </c>
      <c r="AU717" t="s">
        <v>63</v>
      </c>
    </row>
    <row r="718" spans="4:47" ht="13.5" customHeight="1">
      <c r="D718" s="405" t="s">
        <v>3369</v>
      </c>
      <c r="E718" s="405" t="s">
        <v>5597</v>
      </c>
      <c r="F718" s="407" t="s">
        <v>800</v>
      </c>
      <c r="G718" s="272">
        <v>12.7</v>
      </c>
      <c r="H718" s="406">
        <v>386</v>
      </c>
      <c r="I718" s="406">
        <v>387</v>
      </c>
      <c r="J718" s="406">
        <v>464</v>
      </c>
      <c r="K718" s="406">
        <v>409</v>
      </c>
      <c r="L718" s="406">
        <v>400</v>
      </c>
      <c r="M718" s="406">
        <v>502</v>
      </c>
      <c r="N718" s="406">
        <v>429</v>
      </c>
      <c r="O718" s="406">
        <v>389</v>
      </c>
      <c r="P718" s="406">
        <v>416</v>
      </c>
      <c r="Q718" s="406">
        <v>490</v>
      </c>
      <c r="R718" s="406">
        <v>428</v>
      </c>
      <c r="S718" s="406">
        <v>500</v>
      </c>
      <c r="T718" s="406">
        <v>595</v>
      </c>
      <c r="U718" s="406">
        <v>668</v>
      </c>
      <c r="V718" s="406">
        <v>533</v>
      </c>
      <c r="W718" s="406">
        <v>584</v>
      </c>
      <c r="X718" s="406">
        <v>409</v>
      </c>
      <c r="Y718" s="406">
        <v>448</v>
      </c>
      <c r="Z718" s="406">
        <v>553</v>
      </c>
      <c r="AA718" s="406">
        <v>461</v>
      </c>
      <c r="AB718" s="406">
        <v>430</v>
      </c>
      <c r="AC718" s="406">
        <v>482</v>
      </c>
      <c r="AD718" s="406">
        <v>600</v>
      </c>
      <c r="AE718" s="406">
        <v>484</v>
      </c>
      <c r="AF718" s="406">
        <v>465</v>
      </c>
      <c r="AG718" s="406">
        <v>519</v>
      </c>
      <c r="AH718" s="406">
        <v>642</v>
      </c>
      <c r="AI718" s="409">
        <v>415</v>
      </c>
      <c r="AJ718" s="406">
        <v>473</v>
      </c>
      <c r="AK718" s="406">
        <v>526</v>
      </c>
      <c r="AL718" s="406">
        <v>637</v>
      </c>
      <c r="AM718" s="406">
        <v>424</v>
      </c>
      <c r="AN718" s="406">
        <v>455</v>
      </c>
      <c r="AO718" s="406">
        <v>538</v>
      </c>
      <c r="AP718" s="409">
        <v>487</v>
      </c>
      <c r="AQ718" s="409">
        <v>487</v>
      </c>
      <c r="AR718" s="409">
        <v>577</v>
      </c>
      <c r="AS718" s="409">
        <v>533</v>
      </c>
      <c r="AU718" t="s">
        <v>3369</v>
      </c>
    </row>
    <row r="719" spans="4:47" ht="13.5" customHeight="1">
      <c r="D719" s="405" t="s">
        <v>5318</v>
      </c>
      <c r="E719" s="405" t="s">
        <v>5597</v>
      </c>
      <c r="F719" s="407" t="s">
        <v>5316</v>
      </c>
      <c r="G719" s="272">
        <v>14</v>
      </c>
      <c r="H719" s="409" t="s">
        <v>2207</v>
      </c>
      <c r="I719" s="409" t="s">
        <v>2207</v>
      </c>
      <c r="J719" s="409" t="s">
        <v>2207</v>
      </c>
      <c r="K719" s="409" t="s">
        <v>2207</v>
      </c>
      <c r="L719" s="409" t="s">
        <v>2207</v>
      </c>
      <c r="M719" s="409" t="s">
        <v>2207</v>
      </c>
      <c r="N719" s="409" t="s">
        <v>2207</v>
      </c>
      <c r="O719" s="409" t="s">
        <v>2207</v>
      </c>
      <c r="P719" s="409" t="s">
        <v>2207</v>
      </c>
      <c r="Q719" s="409" t="s">
        <v>2207</v>
      </c>
      <c r="R719" s="409" t="s">
        <v>2207</v>
      </c>
      <c r="S719" s="409">
        <v>560</v>
      </c>
      <c r="T719" s="409">
        <v>665</v>
      </c>
      <c r="U719" s="409">
        <v>748</v>
      </c>
      <c r="V719" s="406">
        <v>580</v>
      </c>
      <c r="W719" s="406">
        <v>635</v>
      </c>
      <c r="X719" s="406">
        <v>446</v>
      </c>
      <c r="Y719" s="406">
        <v>489</v>
      </c>
      <c r="Z719" s="406">
        <v>603</v>
      </c>
      <c r="AA719" s="406">
        <v>503</v>
      </c>
      <c r="AB719" s="406">
        <v>470</v>
      </c>
      <c r="AC719" s="406">
        <v>527</v>
      </c>
      <c r="AD719" s="406">
        <v>656</v>
      </c>
      <c r="AE719" s="406">
        <v>529</v>
      </c>
      <c r="AF719" s="406">
        <v>505</v>
      </c>
      <c r="AG719" s="406">
        <v>564</v>
      </c>
      <c r="AH719" s="406">
        <v>698</v>
      </c>
      <c r="AI719" s="409">
        <v>0</v>
      </c>
      <c r="AJ719" s="406">
        <v>515</v>
      </c>
      <c r="AK719" s="406">
        <v>573</v>
      </c>
      <c r="AL719" s="406">
        <v>694</v>
      </c>
      <c r="AM719" s="406">
        <v>463</v>
      </c>
      <c r="AN719" s="406">
        <v>497</v>
      </c>
      <c r="AO719" s="406">
        <v>587</v>
      </c>
      <c r="AP719" s="409">
        <v>523</v>
      </c>
      <c r="AQ719" s="409">
        <v>523</v>
      </c>
      <c r="AR719" s="409">
        <v>622</v>
      </c>
      <c r="AS719" s="409">
        <v>569</v>
      </c>
      <c r="AU719" t="s">
        <v>5318</v>
      </c>
    </row>
    <row r="720" spans="4:47" ht="13.5" customHeight="1">
      <c r="D720" s="405" t="s">
        <v>5319</v>
      </c>
      <c r="E720" s="405" t="s">
        <v>5597</v>
      </c>
      <c r="F720" s="407" t="s">
        <v>5316</v>
      </c>
      <c r="G720" s="272">
        <v>14</v>
      </c>
      <c r="H720" s="409" t="s">
        <v>2207</v>
      </c>
      <c r="I720" s="409" t="s">
        <v>2207</v>
      </c>
      <c r="J720" s="409" t="s">
        <v>2207</v>
      </c>
      <c r="K720" s="409" t="s">
        <v>2207</v>
      </c>
      <c r="L720" s="409" t="s">
        <v>2207</v>
      </c>
      <c r="M720" s="409" t="s">
        <v>2207</v>
      </c>
      <c r="N720" s="409" t="s">
        <v>2207</v>
      </c>
      <c r="O720" s="409" t="s">
        <v>2207</v>
      </c>
      <c r="P720" s="409" t="s">
        <v>2207</v>
      </c>
      <c r="Q720" s="409" t="s">
        <v>2207</v>
      </c>
      <c r="R720" s="409" t="s">
        <v>2207</v>
      </c>
      <c r="S720" s="409">
        <v>560</v>
      </c>
      <c r="T720" s="409">
        <v>665</v>
      </c>
      <c r="U720" s="409">
        <v>748</v>
      </c>
      <c r="V720" s="406">
        <v>580</v>
      </c>
      <c r="W720" s="406">
        <v>635</v>
      </c>
      <c r="X720" s="406">
        <v>446</v>
      </c>
      <c r="Y720" s="406">
        <v>489</v>
      </c>
      <c r="Z720" s="406">
        <v>603</v>
      </c>
      <c r="AA720" s="406">
        <v>503</v>
      </c>
      <c r="AB720" s="406">
        <v>470</v>
      </c>
      <c r="AC720" s="406">
        <v>527</v>
      </c>
      <c r="AD720" s="406">
        <v>656</v>
      </c>
      <c r="AE720" s="406">
        <v>529</v>
      </c>
      <c r="AF720" s="406">
        <v>505</v>
      </c>
      <c r="AG720" s="406">
        <v>564</v>
      </c>
      <c r="AH720" s="406">
        <v>698</v>
      </c>
      <c r="AI720" s="409">
        <v>0</v>
      </c>
      <c r="AJ720" s="406">
        <v>515</v>
      </c>
      <c r="AK720" s="406">
        <v>573</v>
      </c>
      <c r="AL720" s="406">
        <v>694</v>
      </c>
      <c r="AM720" s="406">
        <v>463</v>
      </c>
      <c r="AN720" s="406">
        <v>497</v>
      </c>
      <c r="AO720" s="406">
        <v>587</v>
      </c>
      <c r="AP720" s="409">
        <v>523</v>
      </c>
      <c r="AQ720" s="409">
        <v>523</v>
      </c>
      <c r="AR720" s="409">
        <v>622</v>
      </c>
      <c r="AS720" s="409">
        <v>569</v>
      </c>
      <c r="AU720" t="s">
        <v>5319</v>
      </c>
    </row>
    <row r="721" spans="4:47" ht="13.5" customHeight="1">
      <c r="D721" s="405" t="s">
        <v>66</v>
      </c>
      <c r="E721" s="405" t="s">
        <v>5597</v>
      </c>
      <c r="F721" s="407" t="s">
        <v>803</v>
      </c>
      <c r="G721" s="272">
        <v>15.2</v>
      </c>
      <c r="H721" s="406">
        <v>462</v>
      </c>
      <c r="I721" s="406">
        <v>463</v>
      </c>
      <c r="J721" s="406">
        <v>554</v>
      </c>
      <c r="K721" s="406">
        <v>488</v>
      </c>
      <c r="L721" s="406">
        <v>477</v>
      </c>
      <c r="M721" s="406">
        <v>601</v>
      </c>
      <c r="N721" s="406">
        <v>512</v>
      </c>
      <c r="O721" s="406">
        <v>465</v>
      </c>
      <c r="P721" s="406">
        <v>498</v>
      </c>
      <c r="Q721" s="406">
        <v>585</v>
      </c>
      <c r="R721" s="406">
        <v>509</v>
      </c>
      <c r="S721" s="406">
        <v>578</v>
      </c>
      <c r="T721" s="406">
        <v>692</v>
      </c>
      <c r="U721" s="406">
        <v>775</v>
      </c>
      <c r="V721" s="406">
        <v>626</v>
      </c>
      <c r="W721" s="406">
        <v>685</v>
      </c>
      <c r="X721" s="406">
        <v>482</v>
      </c>
      <c r="Y721" s="406">
        <v>530</v>
      </c>
      <c r="Z721" s="406">
        <v>653</v>
      </c>
      <c r="AA721" s="406">
        <v>544</v>
      </c>
      <c r="AB721" s="406">
        <v>509</v>
      </c>
      <c r="AC721" s="406">
        <v>572</v>
      </c>
      <c r="AD721" s="406">
        <v>711</v>
      </c>
      <c r="AE721" s="406">
        <v>573</v>
      </c>
      <c r="AF721" s="406">
        <v>544</v>
      </c>
      <c r="AG721" s="406">
        <v>608</v>
      </c>
      <c r="AH721" s="406">
        <v>754</v>
      </c>
      <c r="AI721" s="409">
        <v>489</v>
      </c>
      <c r="AJ721" s="406">
        <v>556</v>
      </c>
      <c r="AK721" s="406">
        <v>619</v>
      </c>
      <c r="AL721" s="406">
        <v>751</v>
      </c>
      <c r="AM721" s="406">
        <v>501</v>
      </c>
      <c r="AN721" s="406">
        <v>538</v>
      </c>
      <c r="AO721" s="406">
        <v>636</v>
      </c>
      <c r="AP721" s="409">
        <v>559</v>
      </c>
      <c r="AQ721" s="409">
        <v>559</v>
      </c>
      <c r="AR721" s="409">
        <v>667</v>
      </c>
      <c r="AS721" s="409">
        <v>605</v>
      </c>
      <c r="AU721" t="s">
        <v>66</v>
      </c>
    </row>
    <row r="722" spans="4:47" ht="13.5" customHeight="1">
      <c r="D722" s="405" t="s">
        <v>3373</v>
      </c>
      <c r="E722" s="405" t="s">
        <v>5597</v>
      </c>
      <c r="F722" s="407" t="s">
        <v>803</v>
      </c>
      <c r="G722" s="272">
        <v>15.2</v>
      </c>
      <c r="H722" s="406">
        <v>462</v>
      </c>
      <c r="I722" s="406">
        <v>463</v>
      </c>
      <c r="J722" s="406">
        <v>554</v>
      </c>
      <c r="K722" s="406">
        <v>488</v>
      </c>
      <c r="L722" s="406">
        <v>477</v>
      </c>
      <c r="M722" s="406">
        <v>601</v>
      </c>
      <c r="N722" s="406">
        <v>512</v>
      </c>
      <c r="O722" s="406">
        <v>465</v>
      </c>
      <c r="P722" s="406">
        <v>498</v>
      </c>
      <c r="Q722" s="406">
        <v>585</v>
      </c>
      <c r="R722" s="406">
        <v>509</v>
      </c>
      <c r="S722" s="406">
        <v>578</v>
      </c>
      <c r="T722" s="406">
        <v>692</v>
      </c>
      <c r="U722" s="406">
        <v>775</v>
      </c>
      <c r="V722" s="406">
        <v>626</v>
      </c>
      <c r="W722" s="406">
        <v>685</v>
      </c>
      <c r="X722" s="406">
        <v>482</v>
      </c>
      <c r="Y722" s="406">
        <v>530</v>
      </c>
      <c r="Z722" s="406">
        <v>653</v>
      </c>
      <c r="AA722" s="406">
        <v>544</v>
      </c>
      <c r="AB722" s="406">
        <v>509</v>
      </c>
      <c r="AC722" s="406">
        <v>572</v>
      </c>
      <c r="AD722" s="406">
        <v>711</v>
      </c>
      <c r="AE722" s="406">
        <v>573</v>
      </c>
      <c r="AF722" s="406">
        <v>544</v>
      </c>
      <c r="AG722" s="406">
        <v>608</v>
      </c>
      <c r="AH722" s="406">
        <v>754</v>
      </c>
      <c r="AI722" s="409">
        <v>489</v>
      </c>
      <c r="AJ722" s="406">
        <v>556</v>
      </c>
      <c r="AK722" s="406">
        <v>619</v>
      </c>
      <c r="AL722" s="406">
        <v>751</v>
      </c>
      <c r="AM722" s="406">
        <v>501</v>
      </c>
      <c r="AN722" s="406">
        <v>538</v>
      </c>
      <c r="AO722" s="406">
        <v>636</v>
      </c>
      <c r="AP722" s="409">
        <v>559</v>
      </c>
      <c r="AQ722" s="409">
        <v>559</v>
      </c>
      <c r="AR722" s="409">
        <v>667</v>
      </c>
      <c r="AS722" s="409">
        <v>605</v>
      </c>
      <c r="AU722" t="s">
        <v>3373</v>
      </c>
    </row>
    <row r="723" spans="4:47" ht="13.5" customHeight="1">
      <c r="D723" s="405" t="s">
        <v>2992</v>
      </c>
      <c r="E723" s="405" t="s">
        <v>5597</v>
      </c>
      <c r="F723" s="407" t="s">
        <v>3801</v>
      </c>
      <c r="G723" s="272">
        <v>16.5</v>
      </c>
      <c r="H723" s="406">
        <v>528</v>
      </c>
      <c r="I723" s="406">
        <v>521</v>
      </c>
      <c r="J723" s="406">
        <v>642</v>
      </c>
      <c r="K723" s="406">
        <v>549</v>
      </c>
      <c r="L723" s="406">
        <v>540</v>
      </c>
      <c r="M723" s="406">
        <v>674</v>
      </c>
      <c r="N723" s="406">
        <v>626</v>
      </c>
      <c r="O723" s="406">
        <v>556</v>
      </c>
      <c r="P723" s="406">
        <v>558</v>
      </c>
      <c r="Q723" s="406">
        <v>664</v>
      </c>
      <c r="R723" s="406">
        <v>623</v>
      </c>
      <c r="S723" s="406">
        <v>633</v>
      </c>
      <c r="T723" s="406">
        <v>757</v>
      </c>
      <c r="U723" s="406">
        <v>848</v>
      </c>
      <c r="V723" s="406">
        <v>688</v>
      </c>
      <c r="W723" s="406">
        <v>755</v>
      </c>
      <c r="X723" s="406">
        <v>558</v>
      </c>
      <c r="Y723" s="406">
        <v>610</v>
      </c>
      <c r="Z723" s="406">
        <v>738</v>
      </c>
      <c r="AA723" s="406">
        <v>634</v>
      </c>
      <c r="AB723" s="406">
        <v>596</v>
      </c>
      <c r="AC723" s="406">
        <v>664</v>
      </c>
      <c r="AD723" s="406">
        <v>805</v>
      </c>
      <c r="AE723" s="406">
        <v>668</v>
      </c>
      <c r="AF723" s="406">
        <v>630</v>
      </c>
      <c r="AG723" s="406">
        <v>699</v>
      </c>
      <c r="AH723" s="406">
        <v>847</v>
      </c>
      <c r="AI723" s="409">
        <v>558</v>
      </c>
      <c r="AJ723" s="406">
        <v>607</v>
      </c>
      <c r="AK723" s="406">
        <v>675</v>
      </c>
      <c r="AL723" s="406">
        <v>818</v>
      </c>
      <c r="AM723" s="406">
        <v>548</v>
      </c>
      <c r="AN723" s="406">
        <v>588</v>
      </c>
      <c r="AO723" s="406">
        <v>695</v>
      </c>
      <c r="AP723" s="409">
        <v>616</v>
      </c>
      <c r="AQ723" s="409">
        <v>616</v>
      </c>
      <c r="AR723" s="409">
        <v>734</v>
      </c>
      <c r="AS723" s="409">
        <v>666</v>
      </c>
      <c r="AU723" t="s">
        <v>2992</v>
      </c>
    </row>
    <row r="724" spans="4:47" ht="13.5" customHeight="1">
      <c r="D724" s="405" t="s">
        <v>3377</v>
      </c>
      <c r="E724" s="405" t="s">
        <v>5597</v>
      </c>
      <c r="F724" s="407" t="s">
        <v>3801</v>
      </c>
      <c r="G724" s="272">
        <v>16.5</v>
      </c>
      <c r="H724" s="406">
        <v>528</v>
      </c>
      <c r="I724" s="406">
        <v>521</v>
      </c>
      <c r="J724" s="406">
        <v>642</v>
      </c>
      <c r="K724" s="406">
        <v>549</v>
      </c>
      <c r="L724" s="406">
        <v>540</v>
      </c>
      <c r="M724" s="406">
        <v>674</v>
      </c>
      <c r="N724" s="406">
        <v>626</v>
      </c>
      <c r="O724" s="406">
        <v>556</v>
      </c>
      <c r="P724" s="406">
        <v>558</v>
      </c>
      <c r="Q724" s="406">
        <v>664</v>
      </c>
      <c r="R724" s="406">
        <v>623</v>
      </c>
      <c r="S724" s="406">
        <v>633</v>
      </c>
      <c r="T724" s="406">
        <v>757</v>
      </c>
      <c r="U724" s="406">
        <v>848</v>
      </c>
      <c r="V724" s="406">
        <v>688</v>
      </c>
      <c r="W724" s="406">
        <v>755</v>
      </c>
      <c r="X724" s="406">
        <v>558</v>
      </c>
      <c r="Y724" s="406">
        <v>610</v>
      </c>
      <c r="Z724" s="406">
        <v>738</v>
      </c>
      <c r="AA724" s="406">
        <v>634</v>
      </c>
      <c r="AB724" s="406">
        <v>596</v>
      </c>
      <c r="AC724" s="406">
        <v>664</v>
      </c>
      <c r="AD724" s="406">
        <v>805</v>
      </c>
      <c r="AE724" s="406">
        <v>668</v>
      </c>
      <c r="AF724" s="406">
        <v>630</v>
      </c>
      <c r="AG724" s="406">
        <v>699</v>
      </c>
      <c r="AH724" s="406">
        <v>847</v>
      </c>
      <c r="AI724" s="409">
        <v>558</v>
      </c>
      <c r="AJ724" s="406">
        <v>607</v>
      </c>
      <c r="AK724" s="406">
        <v>675</v>
      </c>
      <c r="AL724" s="406">
        <v>818</v>
      </c>
      <c r="AM724" s="406">
        <v>548</v>
      </c>
      <c r="AN724" s="406">
        <v>588</v>
      </c>
      <c r="AO724" s="406">
        <v>695</v>
      </c>
      <c r="AP724" s="409">
        <v>616</v>
      </c>
      <c r="AQ724" s="409">
        <v>616</v>
      </c>
      <c r="AR724" s="409">
        <v>734</v>
      </c>
      <c r="AS724" s="409">
        <v>666</v>
      </c>
      <c r="AU724" t="s">
        <v>3377</v>
      </c>
    </row>
    <row r="725" spans="4:47" ht="13.5" customHeight="1">
      <c r="D725" s="405" t="s">
        <v>70</v>
      </c>
      <c r="E725" s="405" t="s">
        <v>5597</v>
      </c>
      <c r="F725" s="407" t="s">
        <v>806</v>
      </c>
      <c r="G725" s="272">
        <v>17.8</v>
      </c>
      <c r="H725" s="406">
        <v>520</v>
      </c>
      <c r="I725" s="406">
        <v>521</v>
      </c>
      <c r="J725" s="406">
        <v>624</v>
      </c>
      <c r="K725" s="406">
        <v>549</v>
      </c>
      <c r="L725" s="406">
        <v>536</v>
      </c>
      <c r="M725" s="406">
        <v>679</v>
      </c>
      <c r="N725" s="406">
        <v>577</v>
      </c>
      <c r="O725" s="406">
        <v>524</v>
      </c>
      <c r="P725" s="406">
        <v>563</v>
      </c>
      <c r="Q725" s="406">
        <v>661</v>
      </c>
      <c r="R725" s="406">
        <v>576</v>
      </c>
      <c r="S725" s="406">
        <v>655</v>
      </c>
      <c r="T725" s="406">
        <v>786</v>
      </c>
      <c r="U725" s="406">
        <v>880</v>
      </c>
      <c r="V725" s="406">
        <v>716</v>
      </c>
      <c r="W725" s="406">
        <v>784</v>
      </c>
      <c r="X725" s="406">
        <v>539</v>
      </c>
      <c r="Y725" s="406">
        <v>594</v>
      </c>
      <c r="Z725" s="406">
        <v>734</v>
      </c>
      <c r="AA725" s="406">
        <v>609</v>
      </c>
      <c r="AB725" s="406">
        <v>571</v>
      </c>
      <c r="AC725" s="406">
        <v>644</v>
      </c>
      <c r="AD725" s="406">
        <v>803</v>
      </c>
      <c r="AE725" s="406">
        <v>644</v>
      </c>
      <c r="AF725" s="406">
        <v>607</v>
      </c>
      <c r="AG725" s="406">
        <v>680</v>
      </c>
      <c r="AH725" s="406">
        <v>846</v>
      </c>
      <c r="AI725" s="409">
        <v>546</v>
      </c>
      <c r="AJ725" s="406">
        <v>628</v>
      </c>
      <c r="AK725" s="406">
        <v>701</v>
      </c>
      <c r="AL725" s="406">
        <v>851</v>
      </c>
      <c r="AM725" s="406">
        <v>566</v>
      </c>
      <c r="AN725" s="406">
        <v>609</v>
      </c>
      <c r="AO725" s="406">
        <v>721</v>
      </c>
      <c r="AP725" s="409">
        <v>642</v>
      </c>
      <c r="AQ725" s="409">
        <v>642</v>
      </c>
      <c r="AR725" s="409">
        <v>769</v>
      </c>
      <c r="AS725" s="409">
        <v>689</v>
      </c>
      <c r="AU725" t="s">
        <v>70</v>
      </c>
    </row>
    <row r="726" spans="4:47" ht="13.5" customHeight="1">
      <c r="D726" s="405" t="s">
        <v>3381</v>
      </c>
      <c r="E726" s="405" t="s">
        <v>5597</v>
      </c>
      <c r="F726" s="407" t="s">
        <v>806</v>
      </c>
      <c r="G726" s="272">
        <v>17.8</v>
      </c>
      <c r="H726" s="406">
        <v>520</v>
      </c>
      <c r="I726" s="406">
        <v>521</v>
      </c>
      <c r="J726" s="406">
        <v>624</v>
      </c>
      <c r="K726" s="406">
        <v>549</v>
      </c>
      <c r="L726" s="406">
        <v>536</v>
      </c>
      <c r="M726" s="406">
        <v>679</v>
      </c>
      <c r="N726" s="406">
        <v>577</v>
      </c>
      <c r="O726" s="406">
        <v>524</v>
      </c>
      <c r="P726" s="406">
        <v>563</v>
      </c>
      <c r="Q726" s="406">
        <v>661</v>
      </c>
      <c r="R726" s="406">
        <v>576</v>
      </c>
      <c r="S726" s="406">
        <v>655</v>
      </c>
      <c r="T726" s="406">
        <v>786</v>
      </c>
      <c r="U726" s="406">
        <v>880</v>
      </c>
      <c r="V726" s="406">
        <v>716</v>
      </c>
      <c r="W726" s="406">
        <v>784</v>
      </c>
      <c r="X726" s="406">
        <v>539</v>
      </c>
      <c r="Y726" s="406">
        <v>594</v>
      </c>
      <c r="Z726" s="406">
        <v>734</v>
      </c>
      <c r="AA726" s="406">
        <v>609</v>
      </c>
      <c r="AB726" s="406">
        <v>571</v>
      </c>
      <c r="AC726" s="406">
        <v>644</v>
      </c>
      <c r="AD726" s="406">
        <v>803</v>
      </c>
      <c r="AE726" s="406">
        <v>644</v>
      </c>
      <c r="AF726" s="406">
        <v>607</v>
      </c>
      <c r="AG726" s="406">
        <v>680</v>
      </c>
      <c r="AH726" s="406">
        <v>846</v>
      </c>
      <c r="AI726" s="409">
        <v>546</v>
      </c>
      <c r="AJ726" s="406">
        <v>628</v>
      </c>
      <c r="AK726" s="406">
        <v>701</v>
      </c>
      <c r="AL726" s="406">
        <v>851</v>
      </c>
      <c r="AM726" s="406">
        <v>566</v>
      </c>
      <c r="AN726" s="406">
        <v>609</v>
      </c>
      <c r="AO726" s="406">
        <v>721</v>
      </c>
      <c r="AP726" s="409">
        <v>642</v>
      </c>
      <c r="AQ726" s="409">
        <v>642</v>
      </c>
      <c r="AR726" s="409">
        <v>769</v>
      </c>
      <c r="AS726" s="409">
        <v>689</v>
      </c>
      <c r="AU726" t="s">
        <v>3381</v>
      </c>
    </row>
    <row r="727" spans="4:47" ht="13.5" customHeight="1">
      <c r="D727" s="405" t="s">
        <v>1530</v>
      </c>
      <c r="E727" s="405" t="s">
        <v>5597</v>
      </c>
      <c r="F727" s="407" t="s">
        <v>1536</v>
      </c>
      <c r="G727" s="272">
        <v>20.3</v>
      </c>
      <c r="H727" s="406">
        <v>617</v>
      </c>
      <c r="I727" s="406">
        <v>624</v>
      </c>
      <c r="J727" s="406">
        <v>740</v>
      </c>
      <c r="K727" s="406">
        <v>650</v>
      </c>
      <c r="L727" s="406">
        <v>642</v>
      </c>
      <c r="M727" s="406">
        <v>805</v>
      </c>
      <c r="N727" s="406">
        <v>632</v>
      </c>
      <c r="O727" s="406">
        <v>622</v>
      </c>
      <c r="P727" s="406">
        <v>676</v>
      </c>
      <c r="Q727" s="406">
        <v>787</v>
      </c>
      <c r="R727" s="406">
        <v>648</v>
      </c>
      <c r="S727" s="406">
        <v>790</v>
      </c>
      <c r="T727" s="406">
        <v>942</v>
      </c>
      <c r="U727" s="406">
        <v>1059</v>
      </c>
      <c r="V727" s="406">
        <v>798</v>
      </c>
      <c r="W727" s="406">
        <v>874</v>
      </c>
      <c r="X727" s="406">
        <v>684</v>
      </c>
      <c r="Y727" s="406">
        <v>754</v>
      </c>
      <c r="Z727" s="406">
        <v>929</v>
      </c>
      <c r="AA727" s="406">
        <v>715</v>
      </c>
      <c r="AB727" s="406">
        <v>721</v>
      </c>
      <c r="AC727" s="406">
        <v>816</v>
      </c>
      <c r="AD727" s="406">
        <v>1014</v>
      </c>
      <c r="AE727" s="406">
        <v>756</v>
      </c>
      <c r="AF727" s="406">
        <v>900</v>
      </c>
      <c r="AG727" s="406">
        <v>998</v>
      </c>
      <c r="AH727" s="406">
        <v>1229</v>
      </c>
      <c r="AI727" s="409">
        <v>651</v>
      </c>
      <c r="AJ727" s="406">
        <v>747</v>
      </c>
      <c r="AK727" s="406">
        <v>831</v>
      </c>
      <c r="AL727" s="406">
        <v>1008</v>
      </c>
      <c r="AM727" s="406">
        <v>661</v>
      </c>
      <c r="AN727" s="406">
        <v>711</v>
      </c>
      <c r="AO727" s="406">
        <v>842</v>
      </c>
      <c r="AP727" s="409">
        <v>683</v>
      </c>
      <c r="AQ727" s="409">
        <v>683</v>
      </c>
      <c r="AR727" s="409">
        <v>830</v>
      </c>
      <c r="AS727" s="409">
        <v>773</v>
      </c>
      <c r="AU727" t="s">
        <v>1530</v>
      </c>
    </row>
    <row r="728" spans="4:47" ht="13.5" customHeight="1">
      <c r="D728" s="405" t="s">
        <v>3385</v>
      </c>
      <c r="E728" s="405" t="s">
        <v>5597</v>
      </c>
      <c r="F728" s="407" t="s">
        <v>1536</v>
      </c>
      <c r="G728" s="272">
        <v>20.3</v>
      </c>
      <c r="H728" s="406">
        <v>617</v>
      </c>
      <c r="I728" s="406">
        <v>624</v>
      </c>
      <c r="J728" s="406">
        <v>740</v>
      </c>
      <c r="K728" s="406">
        <v>650</v>
      </c>
      <c r="L728" s="406">
        <v>642</v>
      </c>
      <c r="M728" s="406">
        <v>805</v>
      </c>
      <c r="N728" s="406">
        <v>632</v>
      </c>
      <c r="O728" s="406">
        <v>622</v>
      </c>
      <c r="P728" s="406">
        <v>676</v>
      </c>
      <c r="Q728" s="406">
        <v>787</v>
      </c>
      <c r="R728" s="406">
        <v>648</v>
      </c>
      <c r="S728" s="406">
        <v>790</v>
      </c>
      <c r="T728" s="406">
        <v>942</v>
      </c>
      <c r="U728" s="406">
        <v>1059</v>
      </c>
      <c r="V728" s="406">
        <v>798</v>
      </c>
      <c r="W728" s="406">
        <v>874</v>
      </c>
      <c r="X728" s="406">
        <v>684</v>
      </c>
      <c r="Y728" s="406">
        <v>754</v>
      </c>
      <c r="Z728" s="406">
        <v>929</v>
      </c>
      <c r="AA728" s="406">
        <v>715</v>
      </c>
      <c r="AB728" s="406">
        <v>721</v>
      </c>
      <c r="AC728" s="406">
        <v>816</v>
      </c>
      <c r="AD728" s="406">
        <v>1014</v>
      </c>
      <c r="AE728" s="406">
        <v>756</v>
      </c>
      <c r="AF728" s="406">
        <v>900</v>
      </c>
      <c r="AG728" s="406">
        <v>998</v>
      </c>
      <c r="AH728" s="406">
        <v>1229</v>
      </c>
      <c r="AI728" s="409">
        <v>651</v>
      </c>
      <c r="AJ728" s="406">
        <v>747</v>
      </c>
      <c r="AK728" s="406">
        <v>831</v>
      </c>
      <c r="AL728" s="406">
        <v>1008</v>
      </c>
      <c r="AM728" s="406">
        <v>661</v>
      </c>
      <c r="AN728" s="406">
        <v>711</v>
      </c>
      <c r="AO728" s="406">
        <v>842</v>
      </c>
      <c r="AP728" s="409">
        <v>683</v>
      </c>
      <c r="AQ728" s="409">
        <v>683</v>
      </c>
      <c r="AR728" s="409">
        <v>830</v>
      </c>
      <c r="AS728" s="409">
        <v>773</v>
      </c>
      <c r="AU728" t="s">
        <v>3385</v>
      </c>
    </row>
    <row r="729" spans="4:47" ht="13.5" customHeight="1">
      <c r="D729" s="405" t="s">
        <v>1235</v>
      </c>
      <c r="E729" s="405" t="s">
        <v>5597</v>
      </c>
      <c r="F729" s="407" t="s">
        <v>810</v>
      </c>
      <c r="G729" s="272">
        <v>16</v>
      </c>
      <c r="H729" s="406">
        <v>564</v>
      </c>
      <c r="I729" s="406">
        <v>567</v>
      </c>
      <c r="J729" s="406">
        <v>682</v>
      </c>
      <c r="K729" s="406">
        <v>604</v>
      </c>
      <c r="L729" s="406">
        <v>590</v>
      </c>
      <c r="M729" s="406">
        <v>747</v>
      </c>
      <c r="N729" s="406">
        <v>634</v>
      </c>
      <c r="O729" s="406">
        <v>569</v>
      </c>
      <c r="P729" s="406">
        <v>613</v>
      </c>
      <c r="Q729" s="406">
        <v>724</v>
      </c>
      <c r="R729" s="406">
        <v>613</v>
      </c>
      <c r="S729" s="406">
        <v>742</v>
      </c>
      <c r="T729" s="406">
        <v>892</v>
      </c>
      <c r="U729" s="406">
        <v>999</v>
      </c>
      <c r="V729" s="406">
        <v>773</v>
      </c>
      <c r="W729" s="406">
        <v>845</v>
      </c>
      <c r="X729" s="406">
        <v>611</v>
      </c>
      <c r="Y729" s="406">
        <v>673</v>
      </c>
      <c r="Z729" s="406">
        <v>832</v>
      </c>
      <c r="AA729" s="406">
        <v>690</v>
      </c>
      <c r="AB729" s="406">
        <v>642</v>
      </c>
      <c r="AC729" s="406">
        <v>726</v>
      </c>
      <c r="AD729" s="406">
        <v>906</v>
      </c>
      <c r="AE729" s="406">
        <v>724</v>
      </c>
      <c r="AF729" s="406">
        <v>713</v>
      </c>
      <c r="AG729" s="406">
        <v>798</v>
      </c>
      <c r="AH729" s="406">
        <v>991</v>
      </c>
      <c r="AI729" s="406">
        <v>622</v>
      </c>
      <c r="AJ729" s="406">
        <v>700</v>
      </c>
      <c r="AK729" s="406">
        <v>783</v>
      </c>
      <c r="AL729" s="406">
        <v>951</v>
      </c>
      <c r="AM729" s="406">
        <v>615</v>
      </c>
      <c r="AN729" s="406">
        <v>664</v>
      </c>
      <c r="AO729" s="406">
        <v>788</v>
      </c>
      <c r="AP729" s="406">
        <v>667</v>
      </c>
      <c r="AQ729" s="406">
        <v>667</v>
      </c>
      <c r="AR729" s="406">
        <v>812</v>
      </c>
      <c r="AS729" s="406">
        <v>762</v>
      </c>
      <c r="AU729" t="s">
        <v>1235</v>
      </c>
    </row>
    <row r="730" spans="4:47" ht="13.5" customHeight="1">
      <c r="D730" s="405" t="s">
        <v>3389</v>
      </c>
      <c r="E730" s="405" t="s">
        <v>5597</v>
      </c>
      <c r="F730" s="407" t="s">
        <v>5606</v>
      </c>
      <c r="G730" s="272">
        <v>16</v>
      </c>
      <c r="H730" s="406">
        <v>564</v>
      </c>
      <c r="I730" s="406">
        <v>567</v>
      </c>
      <c r="J730" s="406">
        <v>682</v>
      </c>
      <c r="K730" s="406">
        <v>604</v>
      </c>
      <c r="L730" s="406">
        <v>590</v>
      </c>
      <c r="M730" s="406">
        <v>747</v>
      </c>
      <c r="N730" s="406">
        <v>634</v>
      </c>
      <c r="O730" s="406">
        <v>569</v>
      </c>
      <c r="P730" s="406">
        <v>613</v>
      </c>
      <c r="Q730" s="406">
        <v>724</v>
      </c>
      <c r="R730" s="406">
        <v>613</v>
      </c>
      <c r="S730" s="406">
        <v>742</v>
      </c>
      <c r="T730" s="406">
        <v>892</v>
      </c>
      <c r="U730" s="406">
        <v>999</v>
      </c>
      <c r="V730" s="406">
        <v>773</v>
      </c>
      <c r="W730" s="406">
        <v>845</v>
      </c>
      <c r="X730" s="406">
        <v>611</v>
      </c>
      <c r="Y730" s="406">
        <v>673</v>
      </c>
      <c r="Z730" s="406">
        <v>832</v>
      </c>
      <c r="AA730" s="406">
        <v>690</v>
      </c>
      <c r="AB730" s="406">
        <v>642</v>
      </c>
      <c r="AC730" s="406">
        <v>726</v>
      </c>
      <c r="AD730" s="406">
        <v>906</v>
      </c>
      <c r="AE730" s="406">
        <v>724</v>
      </c>
      <c r="AF730" s="406">
        <v>713</v>
      </c>
      <c r="AG730" s="406">
        <v>798</v>
      </c>
      <c r="AH730" s="406">
        <v>991</v>
      </c>
      <c r="AI730" s="406">
        <v>622</v>
      </c>
      <c r="AJ730" s="406">
        <v>700</v>
      </c>
      <c r="AK730" s="406">
        <v>783</v>
      </c>
      <c r="AL730" s="406">
        <v>951</v>
      </c>
      <c r="AM730" s="406">
        <v>615</v>
      </c>
      <c r="AN730" s="406">
        <v>664</v>
      </c>
      <c r="AO730" s="406">
        <v>788</v>
      </c>
      <c r="AP730" s="406">
        <v>667</v>
      </c>
      <c r="AQ730" s="406">
        <v>667</v>
      </c>
      <c r="AR730" s="406">
        <v>812</v>
      </c>
      <c r="AS730" s="406">
        <v>762</v>
      </c>
      <c r="AU730" t="s">
        <v>3389</v>
      </c>
    </row>
    <row r="731" spans="4:47" ht="13.5" customHeight="1">
      <c r="D731" s="405" t="s">
        <v>1236</v>
      </c>
      <c r="E731" s="405" t="s">
        <v>5597</v>
      </c>
      <c r="F731" s="407" t="s">
        <v>818</v>
      </c>
      <c r="G731" s="272">
        <v>18</v>
      </c>
      <c r="H731" s="406">
        <v>585</v>
      </c>
      <c r="I731" s="406">
        <v>590</v>
      </c>
      <c r="J731" s="406">
        <v>711</v>
      </c>
      <c r="K731" s="406">
        <v>628</v>
      </c>
      <c r="L731" s="406">
        <v>614</v>
      </c>
      <c r="M731" s="406">
        <v>784</v>
      </c>
      <c r="N731" s="406">
        <v>661</v>
      </c>
      <c r="O731" s="406">
        <v>591</v>
      </c>
      <c r="P731" s="406">
        <v>642</v>
      </c>
      <c r="Q731" s="406">
        <v>758</v>
      </c>
      <c r="R731" s="406">
        <v>637</v>
      </c>
      <c r="S731" s="406">
        <v>769</v>
      </c>
      <c r="T731" s="406">
        <v>937</v>
      </c>
      <c r="U731" s="406">
        <v>1042</v>
      </c>
      <c r="V731" s="406">
        <v>811</v>
      </c>
      <c r="W731" s="406">
        <v>885</v>
      </c>
      <c r="X731" s="406">
        <v>630</v>
      </c>
      <c r="Y731" s="406">
        <v>699</v>
      </c>
      <c r="Z731" s="406">
        <v>867</v>
      </c>
      <c r="AA731" s="406">
        <v>713</v>
      </c>
      <c r="AB731" s="406">
        <v>667</v>
      </c>
      <c r="AC731" s="406">
        <v>759</v>
      </c>
      <c r="AD731" s="406">
        <v>951</v>
      </c>
      <c r="AE731" s="406">
        <v>753</v>
      </c>
      <c r="AF731" s="406">
        <v>738</v>
      </c>
      <c r="AG731" s="406">
        <v>831</v>
      </c>
      <c r="AH731" s="406">
        <v>1036</v>
      </c>
      <c r="AI731" s="406">
        <v>641</v>
      </c>
      <c r="AJ731" s="406">
        <v>728</v>
      </c>
      <c r="AK731" s="406">
        <v>819</v>
      </c>
      <c r="AL731" s="406">
        <v>997</v>
      </c>
      <c r="AM731" s="406">
        <v>637</v>
      </c>
      <c r="AN731" s="406">
        <v>691</v>
      </c>
      <c r="AO731" s="406">
        <v>822</v>
      </c>
      <c r="AP731" s="406">
        <v>700</v>
      </c>
      <c r="AQ731" s="406">
        <v>700</v>
      </c>
      <c r="AR731" s="406">
        <v>862</v>
      </c>
      <c r="AS731" s="406">
        <v>795</v>
      </c>
      <c r="AU731" t="s">
        <v>1236</v>
      </c>
    </row>
    <row r="732" spans="4:47" ht="13.5" customHeight="1">
      <c r="D732" s="405" t="s">
        <v>3393</v>
      </c>
      <c r="E732" s="405" t="s">
        <v>5597</v>
      </c>
      <c r="F732" s="407" t="s">
        <v>5607</v>
      </c>
      <c r="G732" s="272">
        <v>18</v>
      </c>
      <c r="H732" s="406">
        <v>585</v>
      </c>
      <c r="I732" s="406">
        <v>590</v>
      </c>
      <c r="J732" s="406">
        <v>711</v>
      </c>
      <c r="K732" s="406">
        <v>628</v>
      </c>
      <c r="L732" s="406">
        <v>614</v>
      </c>
      <c r="M732" s="406">
        <v>784</v>
      </c>
      <c r="N732" s="406">
        <v>661</v>
      </c>
      <c r="O732" s="406">
        <v>591</v>
      </c>
      <c r="P732" s="406">
        <v>642</v>
      </c>
      <c r="Q732" s="406">
        <v>758</v>
      </c>
      <c r="R732" s="406">
        <v>637</v>
      </c>
      <c r="S732" s="406">
        <v>769</v>
      </c>
      <c r="T732" s="406">
        <v>937</v>
      </c>
      <c r="U732" s="406">
        <v>1042</v>
      </c>
      <c r="V732" s="406">
        <v>811</v>
      </c>
      <c r="W732" s="406">
        <v>885</v>
      </c>
      <c r="X732" s="406">
        <v>630</v>
      </c>
      <c r="Y732" s="406">
        <v>699</v>
      </c>
      <c r="Z732" s="406">
        <v>867</v>
      </c>
      <c r="AA732" s="406">
        <v>713</v>
      </c>
      <c r="AB732" s="406">
        <v>667</v>
      </c>
      <c r="AC732" s="406">
        <v>759</v>
      </c>
      <c r="AD732" s="406">
        <v>951</v>
      </c>
      <c r="AE732" s="406">
        <v>753</v>
      </c>
      <c r="AF732" s="406">
        <v>738</v>
      </c>
      <c r="AG732" s="406">
        <v>831</v>
      </c>
      <c r="AH732" s="406">
        <v>1036</v>
      </c>
      <c r="AI732" s="406">
        <v>641</v>
      </c>
      <c r="AJ732" s="406">
        <v>728</v>
      </c>
      <c r="AK732" s="406">
        <v>819</v>
      </c>
      <c r="AL732" s="406">
        <v>997</v>
      </c>
      <c r="AM732" s="406">
        <v>637</v>
      </c>
      <c r="AN732" s="406">
        <v>691</v>
      </c>
      <c r="AO732" s="406">
        <v>822</v>
      </c>
      <c r="AP732" s="406">
        <v>700</v>
      </c>
      <c r="AQ732" s="406">
        <v>700</v>
      </c>
      <c r="AR732" s="406">
        <v>862</v>
      </c>
      <c r="AS732" s="406">
        <v>795</v>
      </c>
      <c r="AU732" t="s">
        <v>3393</v>
      </c>
    </row>
    <row r="733" spans="4:47" ht="13.5" customHeight="1">
      <c r="D733" s="405" t="s">
        <v>2996</v>
      </c>
      <c r="E733" s="405" t="s">
        <v>5597</v>
      </c>
      <c r="F733" s="407" t="s">
        <v>3805</v>
      </c>
      <c r="G733" s="272">
        <v>19</v>
      </c>
      <c r="H733" s="406">
        <v>638</v>
      </c>
      <c r="I733" s="406">
        <v>638</v>
      </c>
      <c r="J733" s="406">
        <v>787</v>
      </c>
      <c r="K733" s="406">
        <v>677</v>
      </c>
      <c r="L733" s="406">
        <v>669</v>
      </c>
      <c r="M733" s="406">
        <v>845</v>
      </c>
      <c r="N733" s="406">
        <v>772</v>
      </c>
      <c r="O733" s="406">
        <v>671</v>
      </c>
      <c r="P733" s="406">
        <v>694</v>
      </c>
      <c r="Q733" s="406">
        <v>826</v>
      </c>
      <c r="R733" s="406">
        <v>771</v>
      </c>
      <c r="S733" s="406">
        <v>816</v>
      </c>
      <c r="T733" s="406">
        <v>993</v>
      </c>
      <c r="U733" s="406">
        <v>1105</v>
      </c>
      <c r="V733" s="406">
        <v>865</v>
      </c>
      <c r="W733" s="406">
        <v>945</v>
      </c>
      <c r="X733" s="406">
        <v>698</v>
      </c>
      <c r="Y733" s="406">
        <v>772</v>
      </c>
      <c r="Z733" s="406">
        <v>938</v>
      </c>
      <c r="AA733" s="406">
        <v>797</v>
      </c>
      <c r="AB733" s="406">
        <v>751</v>
      </c>
      <c r="AC733" s="406">
        <v>848</v>
      </c>
      <c r="AD733" s="406">
        <v>1033</v>
      </c>
      <c r="AE733" s="406">
        <v>842</v>
      </c>
      <c r="AF733" s="406">
        <v>820</v>
      </c>
      <c r="AG733" s="406">
        <v>918</v>
      </c>
      <c r="AH733" s="406">
        <v>1116</v>
      </c>
      <c r="AI733" s="406">
        <v>699</v>
      </c>
      <c r="AJ733" s="406">
        <v>772</v>
      </c>
      <c r="AK733" s="406">
        <v>869</v>
      </c>
      <c r="AL733" s="406">
        <v>1059</v>
      </c>
      <c r="AM733" s="406">
        <v>677</v>
      </c>
      <c r="AN733" s="406">
        <v>735</v>
      </c>
      <c r="AO733" s="406">
        <v>875</v>
      </c>
      <c r="AP733" s="406">
        <v>752</v>
      </c>
      <c r="AQ733" s="406">
        <v>752</v>
      </c>
      <c r="AR733" s="406">
        <v>925</v>
      </c>
      <c r="AS733" s="406">
        <v>850</v>
      </c>
      <c r="AU733" t="s">
        <v>2996</v>
      </c>
    </row>
    <row r="734" spans="4:47" ht="13.5" customHeight="1">
      <c r="D734" s="405" t="s">
        <v>3397</v>
      </c>
      <c r="E734" s="405" t="s">
        <v>5597</v>
      </c>
      <c r="F734" s="407" t="s">
        <v>5608</v>
      </c>
      <c r="G734" s="272">
        <v>19</v>
      </c>
      <c r="H734" s="406">
        <v>638</v>
      </c>
      <c r="I734" s="406">
        <v>638</v>
      </c>
      <c r="J734" s="406">
        <v>787</v>
      </c>
      <c r="K734" s="406">
        <v>677</v>
      </c>
      <c r="L734" s="406">
        <v>669</v>
      </c>
      <c r="M734" s="406">
        <v>845</v>
      </c>
      <c r="N734" s="406">
        <v>772</v>
      </c>
      <c r="O734" s="406">
        <v>671</v>
      </c>
      <c r="P734" s="406">
        <v>694</v>
      </c>
      <c r="Q734" s="406">
        <v>826</v>
      </c>
      <c r="R734" s="406">
        <v>771</v>
      </c>
      <c r="S734" s="406">
        <v>816</v>
      </c>
      <c r="T734" s="406">
        <v>993</v>
      </c>
      <c r="U734" s="406">
        <v>1105</v>
      </c>
      <c r="V734" s="406">
        <v>865</v>
      </c>
      <c r="W734" s="406">
        <v>945</v>
      </c>
      <c r="X734" s="406">
        <v>698</v>
      </c>
      <c r="Y734" s="406">
        <v>772</v>
      </c>
      <c r="Z734" s="406">
        <v>938</v>
      </c>
      <c r="AA734" s="406">
        <v>797</v>
      </c>
      <c r="AB734" s="406">
        <v>751</v>
      </c>
      <c r="AC734" s="406">
        <v>848</v>
      </c>
      <c r="AD734" s="406">
        <v>1033</v>
      </c>
      <c r="AE734" s="406">
        <v>842</v>
      </c>
      <c r="AF734" s="406">
        <v>820</v>
      </c>
      <c r="AG734" s="406">
        <v>918</v>
      </c>
      <c r="AH734" s="406">
        <v>1116</v>
      </c>
      <c r="AI734" s="406">
        <v>699</v>
      </c>
      <c r="AJ734" s="406">
        <v>772</v>
      </c>
      <c r="AK734" s="406">
        <v>869</v>
      </c>
      <c r="AL734" s="406">
        <v>1059</v>
      </c>
      <c r="AM734" s="406">
        <v>677</v>
      </c>
      <c r="AN734" s="406">
        <v>735</v>
      </c>
      <c r="AO734" s="406">
        <v>875</v>
      </c>
      <c r="AP734" s="406">
        <v>752</v>
      </c>
      <c r="AQ734" s="406">
        <v>752</v>
      </c>
      <c r="AR734" s="406">
        <v>925</v>
      </c>
      <c r="AS734" s="406">
        <v>850</v>
      </c>
      <c r="AU734" t="s">
        <v>3397</v>
      </c>
    </row>
    <row r="735" spans="4:47" ht="13.5" customHeight="1">
      <c r="D735" s="405" t="s">
        <v>1237</v>
      </c>
      <c r="E735" s="405" t="s">
        <v>5597</v>
      </c>
      <c r="F735" s="407" t="s">
        <v>814</v>
      </c>
      <c r="G735" s="272">
        <v>20</v>
      </c>
      <c r="H735" s="406">
        <v>637</v>
      </c>
      <c r="I735" s="406">
        <v>643</v>
      </c>
      <c r="J735" s="406">
        <v>776</v>
      </c>
      <c r="K735" s="406">
        <v>684</v>
      </c>
      <c r="L735" s="406">
        <v>669</v>
      </c>
      <c r="M735" s="406">
        <v>857</v>
      </c>
      <c r="N735" s="406">
        <v>721</v>
      </c>
      <c r="O735" s="406">
        <v>645</v>
      </c>
      <c r="P735" s="406">
        <v>702</v>
      </c>
      <c r="Q735" s="406">
        <v>829</v>
      </c>
      <c r="R735" s="406">
        <v>698</v>
      </c>
      <c r="S735" s="406">
        <v>840</v>
      </c>
      <c r="T735" s="406">
        <v>1025</v>
      </c>
      <c r="U735" s="406">
        <v>1140</v>
      </c>
      <c r="V735" s="406">
        <v>896</v>
      </c>
      <c r="W735" s="406">
        <v>978</v>
      </c>
      <c r="X735" s="406">
        <v>683</v>
      </c>
      <c r="Y735" s="406">
        <v>760</v>
      </c>
      <c r="Z735" s="406">
        <v>944</v>
      </c>
      <c r="AA735" s="406">
        <v>774</v>
      </c>
      <c r="AB735" s="406">
        <v>726</v>
      </c>
      <c r="AC735" s="406">
        <v>829</v>
      </c>
      <c r="AD735" s="406">
        <v>1040</v>
      </c>
      <c r="AE735" s="406">
        <v>820</v>
      </c>
      <c r="AF735" s="406">
        <v>797</v>
      </c>
      <c r="AG735" s="406">
        <v>901</v>
      </c>
      <c r="AH735" s="406">
        <v>1125</v>
      </c>
      <c r="AI735" s="406">
        <v>694</v>
      </c>
      <c r="AJ735" s="406">
        <v>795</v>
      </c>
      <c r="AK735" s="406">
        <v>897</v>
      </c>
      <c r="AL735" s="406">
        <v>1093</v>
      </c>
      <c r="AM735" s="406">
        <v>697</v>
      </c>
      <c r="AN735" s="406">
        <v>758</v>
      </c>
      <c r="AO735" s="406">
        <v>903</v>
      </c>
      <c r="AP735" s="406">
        <v>779</v>
      </c>
      <c r="AQ735" s="406">
        <v>779</v>
      </c>
      <c r="AR735" s="406">
        <v>961</v>
      </c>
      <c r="AS735" s="406">
        <v>875</v>
      </c>
      <c r="AU735" t="s">
        <v>1237</v>
      </c>
    </row>
    <row r="736" spans="4:47" ht="13.5" customHeight="1">
      <c r="D736" s="405" t="s">
        <v>3401</v>
      </c>
      <c r="E736" s="405" t="s">
        <v>5597</v>
      </c>
      <c r="F736" s="407" t="s">
        <v>5609</v>
      </c>
      <c r="G736" s="272">
        <v>20</v>
      </c>
      <c r="H736" s="406">
        <v>637</v>
      </c>
      <c r="I736" s="406">
        <v>643</v>
      </c>
      <c r="J736" s="406">
        <v>776</v>
      </c>
      <c r="K736" s="406">
        <v>684</v>
      </c>
      <c r="L736" s="406">
        <v>669</v>
      </c>
      <c r="M736" s="406">
        <v>857</v>
      </c>
      <c r="N736" s="406">
        <v>721</v>
      </c>
      <c r="O736" s="406">
        <v>645</v>
      </c>
      <c r="P736" s="406">
        <v>702</v>
      </c>
      <c r="Q736" s="406">
        <v>829</v>
      </c>
      <c r="R736" s="406">
        <v>698</v>
      </c>
      <c r="S736" s="406">
        <v>840</v>
      </c>
      <c r="T736" s="406">
        <v>1025</v>
      </c>
      <c r="U736" s="406">
        <v>1140</v>
      </c>
      <c r="V736" s="406">
        <v>896</v>
      </c>
      <c r="W736" s="406">
        <v>978</v>
      </c>
      <c r="X736" s="406">
        <v>683</v>
      </c>
      <c r="Y736" s="406">
        <v>760</v>
      </c>
      <c r="Z736" s="406">
        <v>944</v>
      </c>
      <c r="AA736" s="406">
        <v>774</v>
      </c>
      <c r="AB736" s="406">
        <v>726</v>
      </c>
      <c r="AC736" s="406">
        <v>829</v>
      </c>
      <c r="AD736" s="406">
        <v>1040</v>
      </c>
      <c r="AE736" s="406">
        <v>820</v>
      </c>
      <c r="AF736" s="406">
        <v>797</v>
      </c>
      <c r="AG736" s="406">
        <v>901</v>
      </c>
      <c r="AH736" s="406">
        <v>1125</v>
      </c>
      <c r="AI736" s="406">
        <v>694</v>
      </c>
      <c r="AJ736" s="406">
        <v>795</v>
      </c>
      <c r="AK736" s="406">
        <v>897</v>
      </c>
      <c r="AL736" s="406">
        <v>1093</v>
      </c>
      <c r="AM736" s="406">
        <v>697</v>
      </c>
      <c r="AN736" s="406">
        <v>758</v>
      </c>
      <c r="AO736" s="406">
        <v>903</v>
      </c>
      <c r="AP736" s="406">
        <v>779</v>
      </c>
      <c r="AQ736" s="406">
        <v>779</v>
      </c>
      <c r="AR736" s="406">
        <v>961</v>
      </c>
      <c r="AS736" s="406">
        <v>875</v>
      </c>
      <c r="AU736" t="s">
        <v>3401</v>
      </c>
    </row>
    <row r="737" spans="4:47" ht="13.5" customHeight="1">
      <c r="D737" s="405" t="s">
        <v>1250</v>
      </c>
      <c r="E737" s="405" t="s">
        <v>5597</v>
      </c>
      <c r="F737" s="407" t="s">
        <v>810</v>
      </c>
      <c r="G737" s="272">
        <v>20.3</v>
      </c>
      <c r="H737" s="406">
        <v>606</v>
      </c>
      <c r="I737" s="406">
        <v>608</v>
      </c>
      <c r="J737" s="406">
        <v>729</v>
      </c>
      <c r="K737" s="406">
        <v>646</v>
      </c>
      <c r="L737" s="406">
        <v>631</v>
      </c>
      <c r="M737" s="406">
        <v>794</v>
      </c>
      <c r="N737" s="406">
        <v>678</v>
      </c>
      <c r="O737" s="406">
        <v>610</v>
      </c>
      <c r="P737" s="406">
        <v>653</v>
      </c>
      <c r="Q737" s="406">
        <v>770</v>
      </c>
      <c r="R737" s="406">
        <v>664</v>
      </c>
      <c r="S737" s="406">
        <v>792</v>
      </c>
      <c r="T737" s="406">
        <v>944</v>
      </c>
      <c r="U737" s="406">
        <v>1061</v>
      </c>
      <c r="V737" s="406">
        <v>826</v>
      </c>
      <c r="W737" s="406">
        <v>906</v>
      </c>
      <c r="X737" s="406">
        <v>652</v>
      </c>
      <c r="Y737" s="406">
        <v>715</v>
      </c>
      <c r="Z737" s="406">
        <v>881</v>
      </c>
      <c r="AA737" s="406">
        <v>735</v>
      </c>
      <c r="AB737" s="406">
        <v>683</v>
      </c>
      <c r="AC737" s="406">
        <v>767</v>
      </c>
      <c r="AD737" s="406">
        <v>955</v>
      </c>
      <c r="AE737" s="406">
        <v>770</v>
      </c>
      <c r="AF737" s="406">
        <v>754</v>
      </c>
      <c r="AG737" s="406">
        <v>840</v>
      </c>
      <c r="AH737" s="406">
        <v>1040</v>
      </c>
      <c r="AI737" s="406">
        <v>664</v>
      </c>
      <c r="AJ737" s="406">
        <v>748</v>
      </c>
      <c r="AK737" s="406">
        <v>832</v>
      </c>
      <c r="AL737" s="406">
        <v>1009</v>
      </c>
      <c r="AM737" s="406">
        <v>663</v>
      </c>
      <c r="AN737" s="406">
        <v>712</v>
      </c>
      <c r="AO737" s="406">
        <v>843</v>
      </c>
      <c r="AP737" s="406">
        <v>720</v>
      </c>
      <c r="AQ737" s="406">
        <v>720</v>
      </c>
      <c r="AR737" s="406">
        <v>866</v>
      </c>
      <c r="AS737" s="406">
        <v>815</v>
      </c>
      <c r="AU737" t="s">
        <v>1250</v>
      </c>
    </row>
    <row r="738" spans="4:47" ht="13.5" customHeight="1">
      <c r="D738" s="405" t="s">
        <v>3405</v>
      </c>
      <c r="E738" s="405" t="s">
        <v>5597</v>
      </c>
      <c r="F738" s="407" t="s">
        <v>810</v>
      </c>
      <c r="G738" s="272">
        <v>20.3</v>
      </c>
      <c r="H738" s="406">
        <v>606</v>
      </c>
      <c r="I738" s="406">
        <v>608</v>
      </c>
      <c r="J738" s="406">
        <v>729</v>
      </c>
      <c r="K738" s="406">
        <v>646</v>
      </c>
      <c r="L738" s="406">
        <v>631</v>
      </c>
      <c r="M738" s="406">
        <v>794</v>
      </c>
      <c r="N738" s="406">
        <v>678</v>
      </c>
      <c r="O738" s="406">
        <v>610</v>
      </c>
      <c r="P738" s="406">
        <v>653</v>
      </c>
      <c r="Q738" s="406">
        <v>770</v>
      </c>
      <c r="R738" s="406">
        <v>664</v>
      </c>
      <c r="S738" s="406">
        <v>792</v>
      </c>
      <c r="T738" s="406">
        <v>944</v>
      </c>
      <c r="U738" s="406">
        <v>1061</v>
      </c>
      <c r="V738" s="406">
        <v>826</v>
      </c>
      <c r="W738" s="406">
        <v>906</v>
      </c>
      <c r="X738" s="406">
        <v>652</v>
      </c>
      <c r="Y738" s="406">
        <v>715</v>
      </c>
      <c r="Z738" s="406">
        <v>881</v>
      </c>
      <c r="AA738" s="406">
        <v>735</v>
      </c>
      <c r="AB738" s="406">
        <v>683</v>
      </c>
      <c r="AC738" s="406">
        <v>767</v>
      </c>
      <c r="AD738" s="406">
        <v>955</v>
      </c>
      <c r="AE738" s="406">
        <v>770</v>
      </c>
      <c r="AF738" s="406">
        <v>754</v>
      </c>
      <c r="AG738" s="406">
        <v>840</v>
      </c>
      <c r="AH738" s="406">
        <v>1040</v>
      </c>
      <c r="AI738" s="406">
        <v>664</v>
      </c>
      <c r="AJ738" s="406">
        <v>748</v>
      </c>
      <c r="AK738" s="406">
        <v>832</v>
      </c>
      <c r="AL738" s="406">
        <v>1009</v>
      </c>
      <c r="AM738" s="406">
        <v>663</v>
      </c>
      <c r="AN738" s="406">
        <v>712</v>
      </c>
      <c r="AO738" s="406">
        <v>843</v>
      </c>
      <c r="AP738" s="406">
        <v>720</v>
      </c>
      <c r="AQ738" s="406">
        <v>720</v>
      </c>
      <c r="AR738" s="406">
        <v>866</v>
      </c>
      <c r="AS738" s="406">
        <v>815</v>
      </c>
      <c r="AU738" t="s">
        <v>3405</v>
      </c>
    </row>
    <row r="739" spans="4:47" ht="13.5" customHeight="1">
      <c r="D739" s="405" t="s">
        <v>72</v>
      </c>
      <c r="E739" s="405" t="s">
        <v>5597</v>
      </c>
      <c r="F739" s="407" t="s">
        <v>818</v>
      </c>
      <c r="G739" s="272">
        <v>22.8</v>
      </c>
      <c r="H739" s="406">
        <v>633</v>
      </c>
      <c r="I739" s="406">
        <v>637</v>
      </c>
      <c r="J739" s="406">
        <v>765</v>
      </c>
      <c r="K739" s="406">
        <v>676</v>
      </c>
      <c r="L739" s="406">
        <v>661</v>
      </c>
      <c r="M739" s="406">
        <v>838</v>
      </c>
      <c r="N739" s="406">
        <v>711</v>
      </c>
      <c r="O739" s="406">
        <v>639</v>
      </c>
      <c r="P739" s="406">
        <v>689</v>
      </c>
      <c r="Q739" s="406">
        <v>812</v>
      </c>
      <c r="R739" s="406">
        <v>695</v>
      </c>
      <c r="S739" s="406">
        <v>829</v>
      </c>
      <c r="T739" s="406">
        <v>998</v>
      </c>
      <c r="U739" s="406">
        <v>1116</v>
      </c>
      <c r="V739" s="406">
        <v>874</v>
      </c>
      <c r="W739" s="406">
        <v>957</v>
      </c>
      <c r="X739" s="406">
        <v>678</v>
      </c>
      <c r="Y739" s="406">
        <v>748</v>
      </c>
      <c r="Z739" s="406">
        <v>925</v>
      </c>
      <c r="AA739" s="406">
        <v>766</v>
      </c>
      <c r="AB739" s="406">
        <v>715</v>
      </c>
      <c r="AC739" s="406">
        <v>809</v>
      </c>
      <c r="AD739" s="406">
        <v>1010</v>
      </c>
      <c r="AE739" s="406">
        <v>806</v>
      </c>
      <c r="AF739" s="406">
        <v>786</v>
      </c>
      <c r="AG739" s="406">
        <v>881</v>
      </c>
      <c r="AH739" s="406">
        <v>1095</v>
      </c>
      <c r="AI739" s="406">
        <v>690</v>
      </c>
      <c r="AJ739" s="406">
        <v>784</v>
      </c>
      <c r="AK739" s="406">
        <v>877</v>
      </c>
      <c r="AL739" s="406">
        <v>1066</v>
      </c>
      <c r="AM739" s="406">
        <v>692</v>
      </c>
      <c r="AN739" s="406">
        <v>747</v>
      </c>
      <c r="AO739" s="406">
        <v>887</v>
      </c>
      <c r="AP739" s="406">
        <v>764</v>
      </c>
      <c r="AQ739" s="406">
        <v>764</v>
      </c>
      <c r="AR739" s="406">
        <v>927</v>
      </c>
      <c r="AS739" s="406">
        <v>858</v>
      </c>
      <c r="AU739" t="s">
        <v>72</v>
      </c>
    </row>
    <row r="740" spans="4:47" ht="13.5" customHeight="1">
      <c r="D740" s="405" t="s">
        <v>3409</v>
      </c>
      <c r="E740" s="405" t="s">
        <v>5597</v>
      </c>
      <c r="F740" s="407" t="s">
        <v>818</v>
      </c>
      <c r="G740" s="272">
        <v>22.8</v>
      </c>
      <c r="H740" s="406">
        <v>633</v>
      </c>
      <c r="I740" s="406">
        <v>637</v>
      </c>
      <c r="J740" s="406">
        <v>765</v>
      </c>
      <c r="K740" s="406">
        <v>676</v>
      </c>
      <c r="L740" s="406">
        <v>661</v>
      </c>
      <c r="M740" s="406">
        <v>838</v>
      </c>
      <c r="N740" s="406">
        <v>711</v>
      </c>
      <c r="O740" s="406">
        <v>639</v>
      </c>
      <c r="P740" s="406">
        <v>689</v>
      </c>
      <c r="Q740" s="406">
        <v>812</v>
      </c>
      <c r="R740" s="406">
        <v>695</v>
      </c>
      <c r="S740" s="406">
        <v>829</v>
      </c>
      <c r="T740" s="406">
        <v>998</v>
      </c>
      <c r="U740" s="406">
        <v>1116</v>
      </c>
      <c r="V740" s="406">
        <v>874</v>
      </c>
      <c r="W740" s="406">
        <v>957</v>
      </c>
      <c r="X740" s="406">
        <v>678</v>
      </c>
      <c r="Y740" s="406">
        <v>748</v>
      </c>
      <c r="Z740" s="406">
        <v>925</v>
      </c>
      <c r="AA740" s="406">
        <v>766</v>
      </c>
      <c r="AB740" s="406">
        <v>715</v>
      </c>
      <c r="AC740" s="406">
        <v>809</v>
      </c>
      <c r="AD740" s="406">
        <v>1010</v>
      </c>
      <c r="AE740" s="406">
        <v>806</v>
      </c>
      <c r="AF740" s="406">
        <v>786</v>
      </c>
      <c r="AG740" s="406">
        <v>881</v>
      </c>
      <c r="AH740" s="406">
        <v>1095</v>
      </c>
      <c r="AI740" s="406">
        <v>690</v>
      </c>
      <c r="AJ740" s="406">
        <v>784</v>
      </c>
      <c r="AK740" s="406">
        <v>877</v>
      </c>
      <c r="AL740" s="406">
        <v>1066</v>
      </c>
      <c r="AM740" s="406">
        <v>692</v>
      </c>
      <c r="AN740" s="406">
        <v>747</v>
      </c>
      <c r="AO740" s="406">
        <v>887</v>
      </c>
      <c r="AP740" s="406">
        <v>764</v>
      </c>
      <c r="AQ740" s="406">
        <v>764</v>
      </c>
      <c r="AR740" s="406">
        <v>927</v>
      </c>
      <c r="AS740" s="406">
        <v>858</v>
      </c>
      <c r="AU740" t="s">
        <v>3409</v>
      </c>
    </row>
    <row r="741" spans="4:47" ht="13.5" customHeight="1">
      <c r="D741" s="405" t="s">
        <v>3000</v>
      </c>
      <c r="E741" s="405" t="s">
        <v>5597</v>
      </c>
      <c r="F741" s="407" t="s">
        <v>3805</v>
      </c>
      <c r="G741" s="272">
        <v>24.1</v>
      </c>
      <c r="H741" s="406">
        <v>701</v>
      </c>
      <c r="I741" s="406">
        <v>699</v>
      </c>
      <c r="J741" s="406">
        <v>857</v>
      </c>
      <c r="K741" s="406">
        <v>740</v>
      </c>
      <c r="L741" s="406">
        <v>730</v>
      </c>
      <c r="M741" s="406">
        <v>915</v>
      </c>
      <c r="N741" s="406">
        <v>836</v>
      </c>
      <c r="O741" s="406">
        <v>732</v>
      </c>
      <c r="P741" s="406">
        <v>755</v>
      </c>
      <c r="Q741" s="406">
        <v>896</v>
      </c>
      <c r="R741" s="406">
        <v>836</v>
      </c>
      <c r="S741" s="406">
        <v>882</v>
      </c>
      <c r="T741" s="406">
        <v>1061</v>
      </c>
      <c r="U741" s="406">
        <v>1188</v>
      </c>
      <c r="V741" s="406">
        <v>936</v>
      </c>
      <c r="W741" s="406">
        <v>1024</v>
      </c>
      <c r="X741" s="406">
        <v>760</v>
      </c>
      <c r="Y741" s="406">
        <v>834</v>
      </c>
      <c r="Z741" s="406">
        <v>1012</v>
      </c>
      <c r="AA741" s="406">
        <v>864</v>
      </c>
      <c r="AB741" s="406">
        <v>812</v>
      </c>
      <c r="AC741" s="406">
        <v>910</v>
      </c>
      <c r="AD741" s="406">
        <v>1106</v>
      </c>
      <c r="AE741" s="406">
        <v>910</v>
      </c>
      <c r="AF741" s="406">
        <v>881</v>
      </c>
      <c r="AG741" s="406">
        <v>980</v>
      </c>
      <c r="AH741" s="406">
        <v>1189</v>
      </c>
      <c r="AI741" s="406">
        <v>762</v>
      </c>
      <c r="AJ741" s="406">
        <v>833</v>
      </c>
      <c r="AK741" s="406">
        <v>932</v>
      </c>
      <c r="AL741" s="406">
        <v>1132</v>
      </c>
      <c r="AM741" s="406">
        <v>738</v>
      </c>
      <c r="AN741" s="406">
        <v>796</v>
      </c>
      <c r="AO741" s="406">
        <v>945</v>
      </c>
      <c r="AP741" s="406">
        <v>820</v>
      </c>
      <c r="AQ741" s="406">
        <v>820</v>
      </c>
      <c r="AR741" s="406">
        <v>993</v>
      </c>
      <c r="AS741" s="406">
        <v>918</v>
      </c>
      <c r="AU741" t="s">
        <v>3000</v>
      </c>
    </row>
    <row r="742" spans="4:47" ht="13.5" customHeight="1">
      <c r="D742" s="405" t="s">
        <v>3413</v>
      </c>
      <c r="E742" s="405" t="s">
        <v>5597</v>
      </c>
      <c r="F742" s="407" t="s">
        <v>3805</v>
      </c>
      <c r="G742" s="272">
        <v>24.1</v>
      </c>
      <c r="H742" s="406">
        <v>701</v>
      </c>
      <c r="I742" s="406">
        <v>699</v>
      </c>
      <c r="J742" s="406">
        <v>857</v>
      </c>
      <c r="K742" s="406">
        <v>740</v>
      </c>
      <c r="L742" s="406">
        <v>730</v>
      </c>
      <c r="M742" s="406">
        <v>915</v>
      </c>
      <c r="N742" s="406">
        <v>836</v>
      </c>
      <c r="O742" s="406">
        <v>732</v>
      </c>
      <c r="P742" s="406">
        <v>755</v>
      </c>
      <c r="Q742" s="406">
        <v>896</v>
      </c>
      <c r="R742" s="406">
        <v>836</v>
      </c>
      <c r="S742" s="406">
        <v>882</v>
      </c>
      <c r="T742" s="406">
        <v>1061</v>
      </c>
      <c r="U742" s="406">
        <v>1188</v>
      </c>
      <c r="V742" s="406">
        <v>936</v>
      </c>
      <c r="W742" s="406">
        <v>1024</v>
      </c>
      <c r="X742" s="406">
        <v>760</v>
      </c>
      <c r="Y742" s="406">
        <v>834</v>
      </c>
      <c r="Z742" s="406">
        <v>1012</v>
      </c>
      <c r="AA742" s="406">
        <v>864</v>
      </c>
      <c r="AB742" s="406">
        <v>812</v>
      </c>
      <c r="AC742" s="406">
        <v>910</v>
      </c>
      <c r="AD742" s="406">
        <v>1106</v>
      </c>
      <c r="AE742" s="406">
        <v>910</v>
      </c>
      <c r="AF742" s="406">
        <v>881</v>
      </c>
      <c r="AG742" s="406">
        <v>980</v>
      </c>
      <c r="AH742" s="406">
        <v>1189</v>
      </c>
      <c r="AI742" s="406">
        <v>762</v>
      </c>
      <c r="AJ742" s="406">
        <v>833</v>
      </c>
      <c r="AK742" s="406">
        <v>932</v>
      </c>
      <c r="AL742" s="406">
        <v>1132</v>
      </c>
      <c r="AM742" s="406">
        <v>738</v>
      </c>
      <c r="AN742" s="406">
        <v>796</v>
      </c>
      <c r="AO742" s="406">
        <v>945</v>
      </c>
      <c r="AP742" s="406">
        <v>820</v>
      </c>
      <c r="AQ742" s="406">
        <v>820</v>
      </c>
      <c r="AR742" s="406">
        <v>993</v>
      </c>
      <c r="AS742" s="406">
        <v>918</v>
      </c>
      <c r="AU742" t="s">
        <v>3413</v>
      </c>
    </row>
    <row r="743" spans="4:47" ht="13.5" customHeight="1">
      <c r="D743" s="405" t="s">
        <v>1251</v>
      </c>
      <c r="E743" s="405" t="s">
        <v>5597</v>
      </c>
      <c r="F743" s="407" t="s">
        <v>814</v>
      </c>
      <c r="G743" s="272">
        <v>25.400000000000002</v>
      </c>
      <c r="H743" s="406">
        <v>690</v>
      </c>
      <c r="I743" s="406">
        <v>695</v>
      </c>
      <c r="J743" s="406">
        <v>835</v>
      </c>
      <c r="K743" s="406">
        <v>737</v>
      </c>
      <c r="L743" s="406">
        <v>720</v>
      </c>
      <c r="M743" s="406">
        <v>917</v>
      </c>
      <c r="N743" s="406">
        <v>776</v>
      </c>
      <c r="O743" s="406">
        <v>697</v>
      </c>
      <c r="P743" s="406">
        <v>753</v>
      </c>
      <c r="Q743" s="406">
        <v>888</v>
      </c>
      <c r="R743" s="406">
        <v>763</v>
      </c>
      <c r="S743" s="406">
        <v>904</v>
      </c>
      <c r="T743" s="406">
        <v>1092</v>
      </c>
      <c r="U743" s="406">
        <v>1220</v>
      </c>
      <c r="V743" s="406">
        <v>964</v>
      </c>
      <c r="W743" s="406">
        <v>1056</v>
      </c>
      <c r="X743" s="406">
        <v>735</v>
      </c>
      <c r="Y743" s="406">
        <v>813</v>
      </c>
      <c r="Z743" s="406">
        <v>1006</v>
      </c>
      <c r="AA743" s="406">
        <v>831</v>
      </c>
      <c r="AB743" s="406">
        <v>777</v>
      </c>
      <c r="AC743" s="406">
        <v>881</v>
      </c>
      <c r="AD743" s="406">
        <v>1102</v>
      </c>
      <c r="AE743" s="406">
        <v>877</v>
      </c>
      <c r="AF743" s="406">
        <v>848</v>
      </c>
      <c r="AG743" s="406">
        <v>954</v>
      </c>
      <c r="AH743" s="406">
        <v>1187</v>
      </c>
      <c r="AI743" s="406">
        <v>746</v>
      </c>
      <c r="AJ743" s="406">
        <v>856</v>
      </c>
      <c r="AK743" s="406">
        <v>959</v>
      </c>
      <c r="AL743" s="406">
        <v>1166</v>
      </c>
      <c r="AM743" s="406">
        <v>758</v>
      </c>
      <c r="AN743" s="406">
        <v>819</v>
      </c>
      <c r="AO743" s="406">
        <v>972</v>
      </c>
      <c r="AP743" s="406">
        <v>847</v>
      </c>
      <c r="AQ743" s="406">
        <v>847</v>
      </c>
      <c r="AR743" s="406">
        <v>1029</v>
      </c>
      <c r="AS743" s="406">
        <v>943</v>
      </c>
      <c r="AU743" t="s">
        <v>1251</v>
      </c>
    </row>
    <row r="744" spans="4:47" ht="13.5" customHeight="1">
      <c r="D744" s="405" t="s">
        <v>3416</v>
      </c>
      <c r="E744" s="405" t="s">
        <v>5597</v>
      </c>
      <c r="F744" s="407" t="s">
        <v>814</v>
      </c>
      <c r="G744" s="272">
        <v>25.400000000000002</v>
      </c>
      <c r="H744" s="406">
        <v>690</v>
      </c>
      <c r="I744" s="406">
        <v>695</v>
      </c>
      <c r="J744" s="406">
        <v>835</v>
      </c>
      <c r="K744" s="406">
        <v>737</v>
      </c>
      <c r="L744" s="406">
        <v>720</v>
      </c>
      <c r="M744" s="406">
        <v>917</v>
      </c>
      <c r="N744" s="406">
        <v>776</v>
      </c>
      <c r="O744" s="406">
        <v>697</v>
      </c>
      <c r="P744" s="406">
        <v>753</v>
      </c>
      <c r="Q744" s="406">
        <v>888</v>
      </c>
      <c r="R744" s="406">
        <v>763</v>
      </c>
      <c r="S744" s="406">
        <v>904</v>
      </c>
      <c r="T744" s="406">
        <v>1092</v>
      </c>
      <c r="U744" s="406">
        <v>1220</v>
      </c>
      <c r="V744" s="406">
        <v>964</v>
      </c>
      <c r="W744" s="406">
        <v>1056</v>
      </c>
      <c r="X744" s="406">
        <v>735</v>
      </c>
      <c r="Y744" s="406">
        <v>813</v>
      </c>
      <c r="Z744" s="406">
        <v>1006</v>
      </c>
      <c r="AA744" s="406">
        <v>831</v>
      </c>
      <c r="AB744" s="406">
        <v>777</v>
      </c>
      <c r="AC744" s="406">
        <v>881</v>
      </c>
      <c r="AD744" s="406">
        <v>1102</v>
      </c>
      <c r="AE744" s="406">
        <v>877</v>
      </c>
      <c r="AF744" s="406">
        <v>848</v>
      </c>
      <c r="AG744" s="406">
        <v>954</v>
      </c>
      <c r="AH744" s="406">
        <v>1187</v>
      </c>
      <c r="AI744" s="406">
        <v>746</v>
      </c>
      <c r="AJ744" s="406">
        <v>856</v>
      </c>
      <c r="AK744" s="406">
        <v>959</v>
      </c>
      <c r="AL744" s="406">
        <v>1166</v>
      </c>
      <c r="AM744" s="406">
        <v>758</v>
      </c>
      <c r="AN744" s="406">
        <v>819</v>
      </c>
      <c r="AO744" s="406">
        <v>972</v>
      </c>
      <c r="AP744" s="406">
        <v>847</v>
      </c>
      <c r="AQ744" s="406">
        <v>847</v>
      </c>
      <c r="AR744" s="406">
        <v>1029</v>
      </c>
      <c r="AS744" s="406">
        <v>943</v>
      </c>
      <c r="AU744" t="s">
        <v>3416</v>
      </c>
    </row>
    <row r="745" spans="4:47" ht="13.5" customHeight="1">
      <c r="D745" s="405" t="s">
        <v>1266</v>
      </c>
      <c r="E745" s="405" t="s">
        <v>5597</v>
      </c>
      <c r="F745" s="407" t="s">
        <v>825</v>
      </c>
      <c r="G745" s="272">
        <v>20</v>
      </c>
      <c r="H745" s="406">
        <v>963</v>
      </c>
      <c r="I745" s="406">
        <v>1083</v>
      </c>
      <c r="J745" s="406">
        <v>1290</v>
      </c>
      <c r="K745" s="406">
        <v>996</v>
      </c>
      <c r="L745" s="406">
        <v>1103</v>
      </c>
      <c r="M745" s="406">
        <v>1336</v>
      </c>
      <c r="N745" s="406">
        <v>1110</v>
      </c>
      <c r="O745" s="406">
        <v>956</v>
      </c>
      <c r="P745" s="406">
        <v>1114</v>
      </c>
      <c r="Q745" s="406">
        <v>1317</v>
      </c>
      <c r="R745" s="406">
        <v>1053</v>
      </c>
      <c r="S745" s="406">
        <v>1230</v>
      </c>
      <c r="T745" s="406">
        <v>1415</v>
      </c>
      <c r="U745" s="406">
        <v>1680</v>
      </c>
      <c r="V745" s="406">
        <v>1332</v>
      </c>
      <c r="W745" s="406">
        <v>1448</v>
      </c>
      <c r="X745" s="406">
        <v>997</v>
      </c>
      <c r="Y745" s="406">
        <v>1189</v>
      </c>
      <c r="Z745" s="406">
        <v>1449</v>
      </c>
      <c r="AA745" s="406">
        <v>1196</v>
      </c>
      <c r="AB745" s="406">
        <v>1016</v>
      </c>
      <c r="AC745" s="406">
        <v>1223</v>
      </c>
      <c r="AD745" s="406">
        <v>1497</v>
      </c>
      <c r="AE745" s="406">
        <v>1216</v>
      </c>
      <c r="AF745" s="406">
        <v>1087</v>
      </c>
      <c r="AG745" s="406">
        <v>1296</v>
      </c>
      <c r="AH745" s="406">
        <v>1583</v>
      </c>
      <c r="AI745" s="406">
        <v>1156</v>
      </c>
      <c r="AJ745" s="406">
        <v>1054</v>
      </c>
      <c r="AK745" s="406">
        <v>1261</v>
      </c>
      <c r="AL745" s="406">
        <v>1526</v>
      </c>
      <c r="AM745" s="406">
        <v>985</v>
      </c>
      <c r="AN745" s="406">
        <v>1153</v>
      </c>
      <c r="AO745" s="406">
        <v>1364</v>
      </c>
      <c r="AP745" s="406">
        <v>1230</v>
      </c>
      <c r="AQ745" s="406">
        <v>1230</v>
      </c>
      <c r="AR745" s="406">
        <v>1333</v>
      </c>
      <c r="AS745" s="406">
        <v>1326</v>
      </c>
      <c r="AU745" t="s">
        <v>1266</v>
      </c>
    </row>
    <row r="746" spans="4:47" ht="13.5" customHeight="1">
      <c r="D746" s="405" t="s">
        <v>3420</v>
      </c>
      <c r="E746" s="405" t="s">
        <v>5597</v>
      </c>
      <c r="F746" s="407" t="s">
        <v>825</v>
      </c>
      <c r="G746" s="272">
        <v>20</v>
      </c>
      <c r="H746" s="406">
        <v>963</v>
      </c>
      <c r="I746" s="406">
        <v>1083</v>
      </c>
      <c r="J746" s="406">
        <v>1290</v>
      </c>
      <c r="K746" s="406">
        <v>996</v>
      </c>
      <c r="L746" s="406">
        <v>1103</v>
      </c>
      <c r="M746" s="406">
        <v>1336</v>
      </c>
      <c r="N746" s="406">
        <v>1110</v>
      </c>
      <c r="O746" s="406">
        <v>956</v>
      </c>
      <c r="P746" s="406">
        <v>1114</v>
      </c>
      <c r="Q746" s="406">
        <v>1317</v>
      </c>
      <c r="R746" s="406">
        <v>1053</v>
      </c>
      <c r="S746" s="406">
        <v>1230</v>
      </c>
      <c r="T746" s="406">
        <v>1415</v>
      </c>
      <c r="U746" s="406">
        <v>1680</v>
      </c>
      <c r="V746" s="406">
        <v>1332</v>
      </c>
      <c r="W746" s="406">
        <v>1448</v>
      </c>
      <c r="X746" s="406">
        <v>997</v>
      </c>
      <c r="Y746" s="406">
        <v>1189</v>
      </c>
      <c r="Z746" s="406">
        <v>1449</v>
      </c>
      <c r="AA746" s="406">
        <v>1196</v>
      </c>
      <c r="AB746" s="406">
        <v>1016</v>
      </c>
      <c r="AC746" s="406">
        <v>1223</v>
      </c>
      <c r="AD746" s="406">
        <v>1497</v>
      </c>
      <c r="AE746" s="406">
        <v>1216</v>
      </c>
      <c r="AF746" s="406">
        <v>1087</v>
      </c>
      <c r="AG746" s="406">
        <v>1296</v>
      </c>
      <c r="AH746" s="406">
        <v>1583</v>
      </c>
      <c r="AI746" s="406">
        <v>1156</v>
      </c>
      <c r="AJ746" s="406">
        <v>1054</v>
      </c>
      <c r="AK746" s="406">
        <v>1261</v>
      </c>
      <c r="AL746" s="406">
        <v>1526</v>
      </c>
      <c r="AM746" s="406">
        <v>985</v>
      </c>
      <c r="AN746" s="406">
        <v>1153</v>
      </c>
      <c r="AO746" s="406">
        <v>1364</v>
      </c>
      <c r="AP746" s="406">
        <v>1230</v>
      </c>
      <c r="AQ746" s="406">
        <v>1230</v>
      </c>
      <c r="AR746" s="406">
        <v>1333</v>
      </c>
      <c r="AS746" s="406">
        <v>1326</v>
      </c>
      <c r="AU746" t="s">
        <v>3420</v>
      </c>
    </row>
    <row r="747" spans="4:47" ht="13.5" customHeight="1">
      <c r="D747" s="405" t="s">
        <v>75</v>
      </c>
      <c r="E747" s="405" t="s">
        <v>5597</v>
      </c>
      <c r="F747" s="407" t="s">
        <v>821</v>
      </c>
      <c r="G747" s="272">
        <v>14</v>
      </c>
      <c r="H747" s="406">
        <v>729</v>
      </c>
      <c r="I747" s="406">
        <v>818</v>
      </c>
      <c r="J747" s="406">
        <v>972</v>
      </c>
      <c r="K747" s="406">
        <v>745</v>
      </c>
      <c r="L747" s="406">
        <v>828</v>
      </c>
      <c r="M747" s="406">
        <v>993</v>
      </c>
      <c r="N747" s="406">
        <v>833</v>
      </c>
      <c r="O747" s="406">
        <v>720</v>
      </c>
      <c r="P747" s="406">
        <v>832</v>
      </c>
      <c r="Q747" s="406">
        <v>985</v>
      </c>
      <c r="R747" s="406">
        <v>791</v>
      </c>
      <c r="S747" s="406">
        <v>898</v>
      </c>
      <c r="T747" s="406">
        <v>1026</v>
      </c>
      <c r="U747" s="406">
        <v>1224</v>
      </c>
      <c r="V747" s="406">
        <v>997</v>
      </c>
      <c r="W747" s="406">
        <v>1085</v>
      </c>
      <c r="X747" s="406">
        <v>740</v>
      </c>
      <c r="Y747" s="406">
        <v>877</v>
      </c>
      <c r="Z747" s="406">
        <v>1067</v>
      </c>
      <c r="AA747" s="406">
        <v>891</v>
      </c>
      <c r="AB747" s="406">
        <v>749</v>
      </c>
      <c r="AC747" s="406">
        <v>892</v>
      </c>
      <c r="AD747" s="406">
        <v>1089</v>
      </c>
      <c r="AE747" s="406">
        <v>900</v>
      </c>
      <c r="AF747" s="406">
        <v>784</v>
      </c>
      <c r="AG747" s="406">
        <v>929</v>
      </c>
      <c r="AH747" s="406">
        <v>1131</v>
      </c>
      <c r="AI747" s="406">
        <v>862</v>
      </c>
      <c r="AJ747" s="406">
        <v>768</v>
      </c>
      <c r="AK747" s="406">
        <v>912</v>
      </c>
      <c r="AL747" s="406">
        <v>1104</v>
      </c>
      <c r="AM747" s="406">
        <v>735</v>
      </c>
      <c r="AN747" s="406">
        <v>855</v>
      </c>
      <c r="AO747" s="406">
        <v>1011</v>
      </c>
      <c r="AP747" s="406">
        <v>926</v>
      </c>
      <c r="AQ747" s="406">
        <v>926</v>
      </c>
      <c r="AR747" s="406">
        <v>974</v>
      </c>
      <c r="AS747" s="406">
        <v>973</v>
      </c>
      <c r="AU747" t="s">
        <v>75</v>
      </c>
    </row>
    <row r="748" spans="4:47" ht="13.5" customHeight="1">
      <c r="D748" s="405" t="s">
        <v>3424</v>
      </c>
      <c r="E748" s="405" t="s">
        <v>5597</v>
      </c>
      <c r="F748" s="407" t="s">
        <v>821</v>
      </c>
      <c r="G748" s="272">
        <v>14</v>
      </c>
      <c r="H748" s="406">
        <v>729</v>
      </c>
      <c r="I748" s="406">
        <v>818</v>
      </c>
      <c r="J748" s="406">
        <v>972</v>
      </c>
      <c r="K748" s="406">
        <v>745</v>
      </c>
      <c r="L748" s="406">
        <v>828</v>
      </c>
      <c r="M748" s="406">
        <v>993</v>
      </c>
      <c r="N748" s="406">
        <v>833</v>
      </c>
      <c r="O748" s="406">
        <v>720</v>
      </c>
      <c r="P748" s="406">
        <v>832</v>
      </c>
      <c r="Q748" s="406">
        <v>985</v>
      </c>
      <c r="R748" s="406">
        <v>791</v>
      </c>
      <c r="S748" s="406">
        <v>898</v>
      </c>
      <c r="T748" s="406">
        <v>1026</v>
      </c>
      <c r="U748" s="406">
        <v>1224</v>
      </c>
      <c r="V748" s="406">
        <v>997</v>
      </c>
      <c r="W748" s="406">
        <v>1085</v>
      </c>
      <c r="X748" s="406">
        <v>740</v>
      </c>
      <c r="Y748" s="406">
        <v>877</v>
      </c>
      <c r="Z748" s="406">
        <v>1067</v>
      </c>
      <c r="AA748" s="406">
        <v>891</v>
      </c>
      <c r="AB748" s="406">
        <v>749</v>
      </c>
      <c r="AC748" s="406">
        <v>892</v>
      </c>
      <c r="AD748" s="406">
        <v>1089</v>
      </c>
      <c r="AE748" s="406">
        <v>900</v>
      </c>
      <c r="AF748" s="406">
        <v>784</v>
      </c>
      <c r="AG748" s="406">
        <v>929</v>
      </c>
      <c r="AH748" s="406">
        <v>1131</v>
      </c>
      <c r="AI748" s="406">
        <v>862</v>
      </c>
      <c r="AJ748" s="406">
        <v>768</v>
      </c>
      <c r="AK748" s="406">
        <v>912</v>
      </c>
      <c r="AL748" s="406">
        <v>1104</v>
      </c>
      <c r="AM748" s="406">
        <v>735</v>
      </c>
      <c r="AN748" s="406">
        <v>855</v>
      </c>
      <c r="AO748" s="406">
        <v>1011</v>
      </c>
      <c r="AP748" s="406">
        <v>926</v>
      </c>
      <c r="AQ748" s="406">
        <v>926</v>
      </c>
      <c r="AR748" s="406">
        <v>974</v>
      </c>
      <c r="AS748" s="406">
        <v>973</v>
      </c>
      <c r="AU748" t="s">
        <v>3424</v>
      </c>
    </row>
    <row r="749" spans="4:47" ht="13.5" customHeight="1">
      <c r="D749" t="s">
        <v>4525</v>
      </c>
      <c r="F749" t="s">
        <v>4527</v>
      </c>
      <c r="G749" s="272">
        <v>14</v>
      </c>
      <c r="H749">
        <v>897</v>
      </c>
      <c r="I749">
        <v>942</v>
      </c>
      <c r="J749">
        <v>1103</v>
      </c>
      <c r="K749">
        <v>920</v>
      </c>
      <c r="L749">
        <v>956</v>
      </c>
      <c r="M749">
        <v>1143</v>
      </c>
      <c r="N749">
        <v>996</v>
      </c>
      <c r="O749">
        <v>889</v>
      </c>
      <c r="P749">
        <v>973</v>
      </c>
      <c r="Q749">
        <v>1132</v>
      </c>
      <c r="R749">
        <v>1005</v>
      </c>
      <c r="S749">
        <v>1027</v>
      </c>
      <c r="T749">
        <v>1202</v>
      </c>
      <c r="U749">
        <v>1422</v>
      </c>
      <c r="V749">
        <v>1162</v>
      </c>
      <c r="W749">
        <v>1270</v>
      </c>
      <c r="X749">
        <v>909</v>
      </c>
      <c r="Y749">
        <v>1015</v>
      </c>
      <c r="Z749">
        <v>1215</v>
      </c>
      <c r="AA749">
        <v>1048</v>
      </c>
      <c r="AB749">
        <v>936</v>
      </c>
      <c r="AC749">
        <v>1055</v>
      </c>
      <c r="AD749">
        <v>1265</v>
      </c>
      <c r="AE749">
        <v>1073</v>
      </c>
      <c r="AF749">
        <v>971</v>
      </c>
      <c r="AG749">
        <v>1090</v>
      </c>
      <c r="AH749">
        <v>1306</v>
      </c>
      <c r="AI749">
        <v>978</v>
      </c>
      <c r="AJ749">
        <v>947</v>
      </c>
      <c r="AK749">
        <v>1066</v>
      </c>
      <c r="AL749">
        <v>1277</v>
      </c>
      <c r="AM749">
        <v>898</v>
      </c>
      <c r="AN749">
        <v>984</v>
      </c>
      <c r="AO749">
        <v>1152</v>
      </c>
      <c r="AP749">
        <v>1079</v>
      </c>
      <c r="AQ749">
        <v>1079</v>
      </c>
      <c r="AR749">
        <v>1170</v>
      </c>
      <c r="AS749">
        <v>1123</v>
      </c>
      <c r="AU749" t="s">
        <v>4525</v>
      </c>
    </row>
    <row r="750" spans="4:47" ht="13.5" customHeight="1">
      <c r="D750" t="s">
        <v>4526</v>
      </c>
      <c r="F750" t="s">
        <v>4527</v>
      </c>
      <c r="G750" s="272">
        <v>14</v>
      </c>
      <c r="H750">
        <v>897</v>
      </c>
      <c r="I750">
        <v>942</v>
      </c>
      <c r="J750">
        <v>1103</v>
      </c>
      <c r="K750">
        <v>920</v>
      </c>
      <c r="L750">
        <v>956</v>
      </c>
      <c r="M750">
        <v>1143</v>
      </c>
      <c r="N750">
        <v>996</v>
      </c>
      <c r="O750">
        <v>889</v>
      </c>
      <c r="P750">
        <v>973</v>
      </c>
      <c r="Q750">
        <v>1132</v>
      </c>
      <c r="R750">
        <v>1005</v>
      </c>
      <c r="S750">
        <v>1027</v>
      </c>
      <c r="T750">
        <v>1202</v>
      </c>
      <c r="U750">
        <v>1422</v>
      </c>
      <c r="V750">
        <v>1162</v>
      </c>
      <c r="W750">
        <v>1270</v>
      </c>
      <c r="X750">
        <v>909</v>
      </c>
      <c r="Y750">
        <v>1015</v>
      </c>
      <c r="Z750">
        <v>1215</v>
      </c>
      <c r="AA750">
        <v>1048</v>
      </c>
      <c r="AB750">
        <v>936</v>
      </c>
      <c r="AC750">
        <v>1055</v>
      </c>
      <c r="AD750">
        <v>1265</v>
      </c>
      <c r="AE750">
        <v>1073</v>
      </c>
      <c r="AF750">
        <v>971</v>
      </c>
      <c r="AG750">
        <v>1090</v>
      </c>
      <c r="AH750">
        <v>1306</v>
      </c>
      <c r="AI750">
        <v>978</v>
      </c>
      <c r="AJ750">
        <v>947</v>
      </c>
      <c r="AK750">
        <v>1066</v>
      </c>
      <c r="AL750">
        <v>1277</v>
      </c>
      <c r="AM750">
        <v>898</v>
      </c>
      <c r="AN750">
        <v>984</v>
      </c>
      <c r="AO750">
        <v>1152</v>
      </c>
      <c r="AP750">
        <v>1079</v>
      </c>
      <c r="AQ750">
        <v>1079</v>
      </c>
      <c r="AR750">
        <v>1170</v>
      </c>
      <c r="AS750">
        <v>1123</v>
      </c>
      <c r="AU750" t="s">
        <v>4526</v>
      </c>
    </row>
    <row r="751" spans="4:47" ht="13.5" customHeight="1">
      <c r="D751" s="405" t="s">
        <v>4633</v>
      </c>
      <c r="E751" s="404"/>
      <c r="F751" s="407" t="s">
        <v>4640</v>
      </c>
      <c r="G751" s="272">
        <v>4.3999999999999995</v>
      </c>
      <c r="H751" s="409" t="s">
        <v>2207</v>
      </c>
      <c r="I751" s="409" t="s">
        <v>2207</v>
      </c>
      <c r="J751" s="409" t="s">
        <v>2207</v>
      </c>
      <c r="K751" s="409" t="s">
        <v>2207</v>
      </c>
      <c r="L751" s="409" t="s">
        <v>2207</v>
      </c>
      <c r="M751" s="409" t="s">
        <v>2207</v>
      </c>
      <c r="N751" s="409" t="s">
        <v>2207</v>
      </c>
      <c r="O751" s="409" t="s">
        <v>2207</v>
      </c>
      <c r="P751" s="409" t="s">
        <v>2207</v>
      </c>
      <c r="Q751" s="409" t="s">
        <v>2207</v>
      </c>
      <c r="R751" s="409" t="s">
        <v>2207</v>
      </c>
      <c r="S751" s="406">
        <v>468</v>
      </c>
      <c r="T751" s="406">
        <v>505</v>
      </c>
      <c r="U751" s="406">
        <v>527</v>
      </c>
      <c r="V751" s="406">
        <v>406</v>
      </c>
      <c r="W751" s="406">
        <v>456</v>
      </c>
      <c r="X751" s="406">
        <v>413</v>
      </c>
      <c r="Y751" s="406">
        <v>434</v>
      </c>
      <c r="Z751" s="406">
        <v>508</v>
      </c>
      <c r="AA751" s="406">
        <v>451</v>
      </c>
      <c r="AB751" s="406">
        <v>425</v>
      </c>
      <c r="AC751" s="406">
        <v>452</v>
      </c>
      <c r="AD751" s="406">
        <v>531</v>
      </c>
      <c r="AE751" s="406">
        <v>465</v>
      </c>
      <c r="AF751" s="406">
        <v>455</v>
      </c>
      <c r="AG751" s="406">
        <v>483</v>
      </c>
      <c r="AH751" s="406">
        <v>567</v>
      </c>
      <c r="AI751" s="406">
        <v>408</v>
      </c>
      <c r="AJ751" s="406">
        <v>428</v>
      </c>
      <c r="AK751" s="406">
        <v>442</v>
      </c>
      <c r="AL751" s="406">
        <v>534</v>
      </c>
      <c r="AM751" s="406">
        <v>392</v>
      </c>
      <c r="AN751" s="406">
        <v>410</v>
      </c>
      <c r="AO751" s="406">
        <v>471</v>
      </c>
      <c r="AP751" s="406">
        <v>419</v>
      </c>
      <c r="AQ751" s="406">
        <v>419</v>
      </c>
      <c r="AR751" s="406">
        <v>462</v>
      </c>
      <c r="AS751" s="406">
        <v>445</v>
      </c>
      <c r="AU751" t="s">
        <v>4633</v>
      </c>
    </row>
    <row r="752" spans="4:47" ht="13.5" customHeight="1">
      <c r="D752" s="405" t="s">
        <v>4634</v>
      </c>
      <c r="E752" s="404"/>
      <c r="F752" s="407" t="s">
        <v>4641</v>
      </c>
      <c r="G752" s="272">
        <v>5.0999999999999996</v>
      </c>
      <c r="H752" s="409" t="s">
        <v>2207</v>
      </c>
      <c r="I752" s="409" t="s">
        <v>2207</v>
      </c>
      <c r="J752" s="409" t="s">
        <v>2207</v>
      </c>
      <c r="K752" s="409" t="s">
        <v>2207</v>
      </c>
      <c r="L752" s="409" t="s">
        <v>2207</v>
      </c>
      <c r="M752" s="409" t="s">
        <v>2207</v>
      </c>
      <c r="N752" s="409" t="s">
        <v>2207</v>
      </c>
      <c r="O752" s="409" t="s">
        <v>2207</v>
      </c>
      <c r="P752" s="409" t="s">
        <v>2207</v>
      </c>
      <c r="Q752" s="409" t="s">
        <v>2207</v>
      </c>
      <c r="R752" s="409" t="s">
        <v>2207</v>
      </c>
      <c r="S752" s="406">
        <v>490</v>
      </c>
      <c r="T752" s="406">
        <v>534</v>
      </c>
      <c r="U752" s="406">
        <v>557</v>
      </c>
      <c r="V752" s="406">
        <v>429</v>
      </c>
      <c r="W752" s="406">
        <v>480</v>
      </c>
      <c r="X752" s="406">
        <v>430</v>
      </c>
      <c r="Y752" s="406">
        <v>454</v>
      </c>
      <c r="Z752" s="406">
        <v>531</v>
      </c>
      <c r="AA752" s="406">
        <v>470</v>
      </c>
      <c r="AB752" s="406">
        <v>445</v>
      </c>
      <c r="AC752" s="406">
        <v>476</v>
      </c>
      <c r="AD752" s="406">
        <v>558</v>
      </c>
      <c r="AE752" s="406">
        <v>486</v>
      </c>
      <c r="AF752" s="406">
        <v>475</v>
      </c>
      <c r="AG752" s="406">
        <v>507</v>
      </c>
      <c r="AH752" s="406">
        <v>595</v>
      </c>
      <c r="AI752" s="406">
        <v>424</v>
      </c>
      <c r="AJ752" s="406">
        <v>448</v>
      </c>
      <c r="AK752" s="406">
        <v>479</v>
      </c>
      <c r="AL752" s="406">
        <v>562</v>
      </c>
      <c r="AM752" s="406">
        <v>412</v>
      </c>
      <c r="AN752" s="406">
        <v>433</v>
      </c>
      <c r="AO752" s="406">
        <v>497</v>
      </c>
      <c r="AP752" s="406">
        <v>442</v>
      </c>
      <c r="AQ752" s="406">
        <v>442</v>
      </c>
      <c r="AR752" s="406">
        <v>492</v>
      </c>
      <c r="AS752" s="406">
        <v>466</v>
      </c>
      <c r="AU752" t="s">
        <v>4634</v>
      </c>
    </row>
    <row r="753" spans="4:47" ht="13.5" customHeight="1">
      <c r="D753" s="405" t="s">
        <v>4635</v>
      </c>
      <c r="E753" s="404"/>
      <c r="F753" s="407" t="s">
        <v>4642</v>
      </c>
      <c r="G753" s="272">
        <v>5.8</v>
      </c>
      <c r="H753" s="409" t="s">
        <v>2207</v>
      </c>
      <c r="I753" s="409" t="s">
        <v>2207</v>
      </c>
      <c r="J753" s="409" t="s">
        <v>2207</v>
      </c>
      <c r="K753" s="409" t="s">
        <v>2207</v>
      </c>
      <c r="L753" s="409" t="s">
        <v>2207</v>
      </c>
      <c r="M753" s="409" t="s">
        <v>2207</v>
      </c>
      <c r="N753" s="409" t="s">
        <v>2207</v>
      </c>
      <c r="O753" s="409" t="s">
        <v>2207</v>
      </c>
      <c r="P753" s="409" t="s">
        <v>2207</v>
      </c>
      <c r="Q753" s="409" t="s">
        <v>2207</v>
      </c>
      <c r="R753" s="409" t="s">
        <v>2207</v>
      </c>
      <c r="S753" s="406">
        <v>513</v>
      </c>
      <c r="T753" s="406">
        <v>562</v>
      </c>
      <c r="U753" s="406">
        <v>586</v>
      </c>
      <c r="V753" s="406">
        <v>451</v>
      </c>
      <c r="W753" s="406">
        <v>505</v>
      </c>
      <c r="X753" s="406">
        <v>447</v>
      </c>
      <c r="Y753" s="406">
        <v>473</v>
      </c>
      <c r="Z753" s="406">
        <v>554</v>
      </c>
      <c r="AA753" s="406">
        <v>488</v>
      </c>
      <c r="AB753" s="406">
        <v>465</v>
      </c>
      <c r="AC753" s="406">
        <v>499</v>
      </c>
      <c r="AD753" s="406">
        <v>586</v>
      </c>
      <c r="AE753" s="406">
        <v>507</v>
      </c>
      <c r="AF753" s="406">
        <v>495</v>
      </c>
      <c r="AG753" s="406">
        <v>530</v>
      </c>
      <c r="AH753" s="406">
        <v>622</v>
      </c>
      <c r="AI753" s="406">
        <v>440</v>
      </c>
      <c r="AJ753" s="406">
        <v>468</v>
      </c>
      <c r="AK753" s="406">
        <v>502</v>
      </c>
      <c r="AL753" s="406">
        <v>589</v>
      </c>
      <c r="AM753" s="406">
        <v>432</v>
      </c>
      <c r="AN753" s="406">
        <v>456</v>
      </c>
      <c r="AO753" s="406">
        <v>523</v>
      </c>
      <c r="AP753" s="406">
        <v>465</v>
      </c>
      <c r="AQ753" s="406">
        <v>465</v>
      </c>
      <c r="AR753" s="406">
        <v>523</v>
      </c>
      <c r="AS753" s="406">
        <v>488</v>
      </c>
      <c r="AU753" t="s">
        <v>4635</v>
      </c>
    </row>
    <row r="754" spans="4:47" ht="13.5" customHeight="1">
      <c r="D754" s="405" t="s">
        <v>4636</v>
      </c>
      <c r="E754" s="404"/>
      <c r="F754" s="407" t="s">
        <v>4643</v>
      </c>
      <c r="G754" s="272">
        <v>6.5</v>
      </c>
      <c r="H754" s="409" t="s">
        <v>2207</v>
      </c>
      <c r="I754" s="409" t="s">
        <v>2207</v>
      </c>
      <c r="J754" s="409" t="s">
        <v>2207</v>
      </c>
      <c r="K754" s="409" t="s">
        <v>2207</v>
      </c>
      <c r="L754" s="409" t="s">
        <v>2207</v>
      </c>
      <c r="M754" s="409" t="s">
        <v>2207</v>
      </c>
      <c r="N754" s="409" t="s">
        <v>2207</v>
      </c>
      <c r="O754" s="409" t="s">
        <v>2207</v>
      </c>
      <c r="P754" s="409" t="s">
        <v>2207</v>
      </c>
      <c r="Q754" s="409" t="s">
        <v>2207</v>
      </c>
      <c r="R754" s="409" t="s">
        <v>2207</v>
      </c>
      <c r="S754" s="406">
        <v>536</v>
      </c>
      <c r="T754" s="406">
        <v>589</v>
      </c>
      <c r="U754" s="406">
        <v>616</v>
      </c>
      <c r="V754" s="406">
        <v>474</v>
      </c>
      <c r="W754" s="406">
        <v>529</v>
      </c>
      <c r="X754" s="406">
        <v>464</v>
      </c>
      <c r="Y754" s="406">
        <v>493</v>
      </c>
      <c r="Z754" s="406">
        <v>576</v>
      </c>
      <c r="AA754" s="406">
        <v>506</v>
      </c>
      <c r="AB754" s="406">
        <v>484</v>
      </c>
      <c r="AC754" s="406">
        <v>522</v>
      </c>
      <c r="AD754" s="406">
        <v>613</v>
      </c>
      <c r="AE754" s="406">
        <v>528</v>
      </c>
      <c r="AF754" s="406">
        <v>515</v>
      </c>
      <c r="AG754" s="406">
        <v>553</v>
      </c>
      <c r="AH754" s="406">
        <v>649</v>
      </c>
      <c r="AI754" s="406">
        <v>456</v>
      </c>
      <c r="AJ754" s="406">
        <v>487</v>
      </c>
      <c r="AK754" s="406">
        <v>525</v>
      </c>
      <c r="AL754" s="406">
        <v>617</v>
      </c>
      <c r="AM754" s="406">
        <v>451</v>
      </c>
      <c r="AN754" s="406">
        <v>479</v>
      </c>
      <c r="AO754" s="406">
        <v>550</v>
      </c>
      <c r="AP754" s="406">
        <v>488</v>
      </c>
      <c r="AQ754" s="406">
        <v>488</v>
      </c>
      <c r="AR754" s="406">
        <v>553</v>
      </c>
      <c r="AS754" s="406">
        <v>509</v>
      </c>
      <c r="AU754" t="s">
        <v>4636</v>
      </c>
    </row>
    <row r="755" spans="4:47" ht="13.5" customHeight="1">
      <c r="D755" s="405" t="s">
        <v>4637</v>
      </c>
      <c r="E755" s="404"/>
      <c r="F755" s="407" t="s">
        <v>4644</v>
      </c>
      <c r="G755" s="272">
        <v>7.3</v>
      </c>
      <c r="H755" s="409" t="s">
        <v>2207</v>
      </c>
      <c r="I755" s="409" t="s">
        <v>2207</v>
      </c>
      <c r="J755" s="409" t="s">
        <v>2207</v>
      </c>
      <c r="K755" s="409" t="s">
        <v>2207</v>
      </c>
      <c r="L755" s="409" t="s">
        <v>2207</v>
      </c>
      <c r="M755" s="409" t="s">
        <v>2207</v>
      </c>
      <c r="N755" s="409" t="s">
        <v>2207</v>
      </c>
      <c r="O755" s="409" t="s">
        <v>2207</v>
      </c>
      <c r="P755" s="409" t="s">
        <v>2207</v>
      </c>
      <c r="Q755" s="409" t="s">
        <v>2207</v>
      </c>
      <c r="R755" s="409" t="s">
        <v>2207</v>
      </c>
      <c r="S755" s="406">
        <v>558</v>
      </c>
      <c r="T755" s="406">
        <v>617</v>
      </c>
      <c r="U755" s="406">
        <v>646</v>
      </c>
      <c r="V755" s="406">
        <v>496</v>
      </c>
      <c r="W755" s="406">
        <v>555</v>
      </c>
      <c r="X755" s="406">
        <v>481</v>
      </c>
      <c r="Y755" s="406">
        <v>512</v>
      </c>
      <c r="Z755" s="406">
        <v>599</v>
      </c>
      <c r="AA755" s="406">
        <v>525</v>
      </c>
      <c r="AB755" s="406">
        <v>504</v>
      </c>
      <c r="AC755" s="406">
        <v>545</v>
      </c>
      <c r="AD755" s="406">
        <v>640</v>
      </c>
      <c r="AE755" s="406">
        <v>549</v>
      </c>
      <c r="AF755" s="406">
        <v>534</v>
      </c>
      <c r="AG755" s="406">
        <v>576</v>
      </c>
      <c r="AH755" s="406">
        <v>677</v>
      </c>
      <c r="AI755" s="406">
        <v>472</v>
      </c>
      <c r="AJ755" s="406">
        <v>507</v>
      </c>
      <c r="AK755" s="406">
        <v>549</v>
      </c>
      <c r="AL755" s="406">
        <v>644</v>
      </c>
      <c r="AM755" s="406">
        <v>471</v>
      </c>
      <c r="AN755" s="406">
        <v>502</v>
      </c>
      <c r="AO755" s="406">
        <v>576</v>
      </c>
      <c r="AP755" s="406">
        <v>511</v>
      </c>
      <c r="AQ755" s="406">
        <v>511</v>
      </c>
      <c r="AR755" s="406">
        <v>583</v>
      </c>
      <c r="AS755" s="406">
        <v>530</v>
      </c>
      <c r="AU755" t="s">
        <v>4637</v>
      </c>
    </row>
    <row r="756" spans="4:47" ht="13.5" customHeight="1">
      <c r="D756" s="405" t="s">
        <v>4638</v>
      </c>
      <c r="E756" s="404"/>
      <c r="F756" s="407" t="s">
        <v>4645</v>
      </c>
      <c r="G756" s="272">
        <v>8</v>
      </c>
      <c r="H756" s="409" t="s">
        <v>2207</v>
      </c>
      <c r="I756" s="409" t="s">
        <v>2207</v>
      </c>
      <c r="J756" s="409" t="s">
        <v>2207</v>
      </c>
      <c r="K756" s="409" t="s">
        <v>2207</v>
      </c>
      <c r="L756" s="409" t="s">
        <v>2207</v>
      </c>
      <c r="M756" s="409" t="s">
        <v>2207</v>
      </c>
      <c r="N756" s="409" t="s">
        <v>2207</v>
      </c>
      <c r="O756" s="409" t="s">
        <v>2207</v>
      </c>
      <c r="P756" s="409" t="s">
        <v>2207</v>
      </c>
      <c r="Q756" s="409" t="s">
        <v>2207</v>
      </c>
      <c r="R756" s="409" t="s">
        <v>2207</v>
      </c>
      <c r="S756" s="406">
        <v>618</v>
      </c>
      <c r="T756" s="406">
        <v>683</v>
      </c>
      <c r="U756" s="406">
        <v>721</v>
      </c>
      <c r="V756" s="406">
        <v>558</v>
      </c>
      <c r="W756" s="406">
        <v>624</v>
      </c>
      <c r="X756" s="406">
        <v>541</v>
      </c>
      <c r="Y756" s="406">
        <v>576</v>
      </c>
      <c r="Z756" s="406">
        <v>673</v>
      </c>
      <c r="AA756" s="406">
        <v>591</v>
      </c>
      <c r="AB756" s="406">
        <v>567</v>
      </c>
      <c r="AC756" s="406">
        <v>613</v>
      </c>
      <c r="AD756" s="406">
        <v>719</v>
      </c>
      <c r="AE756" s="406">
        <v>618</v>
      </c>
      <c r="AF756" s="406">
        <v>597</v>
      </c>
      <c r="AG756" s="406">
        <v>643</v>
      </c>
      <c r="AH756" s="406">
        <v>755</v>
      </c>
      <c r="AI756" s="406">
        <v>532</v>
      </c>
      <c r="AJ756" s="406">
        <v>562</v>
      </c>
      <c r="AK756" s="406">
        <v>582</v>
      </c>
      <c r="AL756" s="406">
        <v>710</v>
      </c>
      <c r="AM756" s="406">
        <v>534</v>
      </c>
      <c r="AN756" s="406">
        <v>568</v>
      </c>
      <c r="AO756" s="406">
        <v>651</v>
      </c>
      <c r="AP756" s="406">
        <v>558</v>
      </c>
      <c r="AQ756" s="406">
        <v>558</v>
      </c>
      <c r="AR756" s="406">
        <v>637</v>
      </c>
      <c r="AS756" s="406">
        <v>576</v>
      </c>
      <c r="AU756" t="s">
        <v>4638</v>
      </c>
    </row>
    <row r="757" spans="4:47" ht="13.5" customHeight="1">
      <c r="D757" s="405" t="s">
        <v>4639</v>
      </c>
      <c r="E757" s="404"/>
      <c r="F757" s="407" t="s">
        <v>4646</v>
      </c>
      <c r="G757" s="272">
        <v>8.6999999999999993</v>
      </c>
      <c r="H757" s="409" t="s">
        <v>2207</v>
      </c>
      <c r="I757" s="409" t="s">
        <v>2207</v>
      </c>
      <c r="J757" s="409" t="s">
        <v>2207</v>
      </c>
      <c r="K757" s="409" t="s">
        <v>2207</v>
      </c>
      <c r="L757" s="409" t="s">
        <v>2207</v>
      </c>
      <c r="M757" s="409" t="s">
        <v>2207</v>
      </c>
      <c r="N757" s="409" t="s">
        <v>2207</v>
      </c>
      <c r="O757" s="409" t="s">
        <v>2207</v>
      </c>
      <c r="P757" s="409" t="s">
        <v>2207</v>
      </c>
      <c r="Q757" s="409" t="s">
        <v>2207</v>
      </c>
      <c r="R757" s="409" t="s">
        <v>2207</v>
      </c>
      <c r="S757" s="406">
        <v>641</v>
      </c>
      <c r="T757" s="406">
        <v>711</v>
      </c>
      <c r="U757" s="406">
        <v>751</v>
      </c>
      <c r="V757" s="406">
        <v>580</v>
      </c>
      <c r="W757" s="406">
        <v>649</v>
      </c>
      <c r="X757" s="406">
        <v>557</v>
      </c>
      <c r="Y757" s="406">
        <v>595</v>
      </c>
      <c r="Z757" s="406">
        <v>696</v>
      </c>
      <c r="AA757" s="406">
        <v>609</v>
      </c>
      <c r="AB757" s="406">
        <v>586</v>
      </c>
      <c r="AC757" s="406">
        <v>636</v>
      </c>
      <c r="AD757" s="406">
        <v>746</v>
      </c>
      <c r="AE757" s="406">
        <v>638</v>
      </c>
      <c r="AF757" s="406">
        <v>616</v>
      </c>
      <c r="AG757" s="406">
        <v>667</v>
      </c>
      <c r="AH757" s="406">
        <v>782</v>
      </c>
      <c r="AI757" s="406">
        <v>548</v>
      </c>
      <c r="AJ757" s="406">
        <v>589</v>
      </c>
      <c r="AK757" s="406">
        <v>639</v>
      </c>
      <c r="AL757" s="406">
        <v>750</v>
      </c>
      <c r="AM757" s="406">
        <v>553</v>
      </c>
      <c r="AN757" s="406">
        <v>590</v>
      </c>
      <c r="AO757" s="406">
        <v>677</v>
      </c>
      <c r="AP757" s="406">
        <v>581</v>
      </c>
      <c r="AQ757" s="406">
        <v>581</v>
      </c>
      <c r="AR757" s="406">
        <v>668</v>
      </c>
      <c r="AS757" s="406">
        <v>597</v>
      </c>
      <c r="AU757" t="s">
        <v>4639</v>
      </c>
    </row>
    <row r="758" spans="4:47" ht="13.5" customHeight="1">
      <c r="D758" s="405" t="s">
        <v>4378</v>
      </c>
      <c r="E758" s="405"/>
      <c r="F758" s="407" t="s">
        <v>4383</v>
      </c>
      <c r="G758" s="272">
        <v>12</v>
      </c>
      <c r="H758" s="406">
        <v>712</v>
      </c>
      <c r="I758" s="406">
        <v>706</v>
      </c>
      <c r="J758" s="406">
        <v>774</v>
      </c>
      <c r="K758" s="406">
        <v>712</v>
      </c>
      <c r="L758" s="406">
        <v>706</v>
      </c>
      <c r="M758" s="406">
        <v>774</v>
      </c>
      <c r="N758" s="406">
        <v>736</v>
      </c>
      <c r="O758" s="406">
        <v>698</v>
      </c>
      <c r="P758" s="406">
        <v>706</v>
      </c>
      <c r="Q758" s="406">
        <v>774</v>
      </c>
      <c r="R758" s="406">
        <v>736</v>
      </c>
      <c r="S758" s="406">
        <v>902</v>
      </c>
      <c r="T758" s="406">
        <v>1013</v>
      </c>
      <c r="U758" s="406">
        <v>1026</v>
      </c>
      <c r="V758" s="406">
        <v>778</v>
      </c>
      <c r="W758" s="406">
        <v>869</v>
      </c>
      <c r="X758" s="406">
        <v>743</v>
      </c>
      <c r="Y758" s="406">
        <v>807</v>
      </c>
      <c r="Z758" s="406">
        <v>943</v>
      </c>
      <c r="AA758" s="406">
        <v>851</v>
      </c>
      <c r="AB758" s="406">
        <v>789</v>
      </c>
      <c r="AC758" s="406">
        <v>873</v>
      </c>
      <c r="AD758" s="406">
        <v>1025</v>
      </c>
      <c r="AE758" s="406">
        <v>861</v>
      </c>
      <c r="AF758" s="406">
        <v>850</v>
      </c>
      <c r="AG758" s="406">
        <v>935</v>
      </c>
      <c r="AH758" s="406">
        <v>1098</v>
      </c>
      <c r="AI758" s="406">
        <v>726</v>
      </c>
      <c r="AJ758" s="406">
        <v>795</v>
      </c>
      <c r="AK758" s="406">
        <v>879</v>
      </c>
      <c r="AL758" s="406">
        <v>1033</v>
      </c>
      <c r="AM758" s="406">
        <v>723</v>
      </c>
      <c r="AN758" s="406">
        <v>790</v>
      </c>
      <c r="AO758" s="406">
        <v>907</v>
      </c>
      <c r="AP758" s="406">
        <v>783</v>
      </c>
      <c r="AQ758" s="406">
        <v>783</v>
      </c>
      <c r="AR758" s="406">
        <v>927</v>
      </c>
      <c r="AS758" s="406">
        <v>821</v>
      </c>
      <c r="AU758" t="s">
        <v>4378</v>
      </c>
    </row>
    <row r="759" spans="4:47" ht="13.5" customHeight="1">
      <c r="D759" s="405" t="s">
        <v>1971</v>
      </c>
      <c r="E759" s="405"/>
      <c r="F759" s="407" t="s">
        <v>1975</v>
      </c>
      <c r="G759" s="272">
        <v>12</v>
      </c>
      <c r="H759" s="406">
        <v>982</v>
      </c>
      <c r="I759" s="406">
        <v>968</v>
      </c>
      <c r="J759" s="406">
        <v>1075</v>
      </c>
      <c r="K759" s="406">
        <v>982</v>
      </c>
      <c r="L759" s="406">
        <v>968</v>
      </c>
      <c r="M759" s="406">
        <v>1075</v>
      </c>
      <c r="N759" s="406">
        <v>1014</v>
      </c>
      <c r="O759" s="406">
        <v>963</v>
      </c>
      <c r="P759" s="406">
        <v>968</v>
      </c>
      <c r="Q759" s="406">
        <v>1075</v>
      </c>
      <c r="R759" s="406">
        <v>1014</v>
      </c>
      <c r="S759" s="406">
        <v>1187</v>
      </c>
      <c r="T759" s="406">
        <v>1308</v>
      </c>
      <c r="U759" s="406">
        <v>1380</v>
      </c>
      <c r="V759" s="406">
        <v>1024</v>
      </c>
      <c r="W759" s="406">
        <v>1139</v>
      </c>
      <c r="X759" s="406">
        <v>1028</v>
      </c>
      <c r="Y759" s="406">
        <v>1117</v>
      </c>
      <c r="Z759" s="406">
        <v>1332</v>
      </c>
      <c r="AA759" s="406">
        <v>1150</v>
      </c>
      <c r="AB759" s="406">
        <v>1044</v>
      </c>
      <c r="AC759" s="406">
        <v>1133</v>
      </c>
      <c r="AD759" s="406">
        <v>1331</v>
      </c>
      <c r="AE759" s="406">
        <v>1145</v>
      </c>
      <c r="AF759" s="406">
        <v>1105</v>
      </c>
      <c r="AG759" s="406">
        <v>1195</v>
      </c>
      <c r="AH759" s="406">
        <v>1404</v>
      </c>
      <c r="AI759" s="406">
        <v>988</v>
      </c>
      <c r="AJ759" s="406">
        <v>1061</v>
      </c>
      <c r="AK759" s="406">
        <v>1141</v>
      </c>
      <c r="AL759" s="406">
        <v>1351</v>
      </c>
      <c r="AM759" s="406">
        <v>993</v>
      </c>
      <c r="AN759" s="406">
        <v>1060</v>
      </c>
      <c r="AO759" s="406">
        <v>1217</v>
      </c>
      <c r="AP759" s="406">
        <v>1085</v>
      </c>
      <c r="AQ759" s="406">
        <v>1085</v>
      </c>
      <c r="AR759" s="406">
        <v>1229</v>
      </c>
      <c r="AS759" s="406">
        <v>1099</v>
      </c>
      <c r="AU759" t="s">
        <v>1971</v>
      </c>
    </row>
    <row r="760" spans="4:47" ht="13.5" customHeight="1">
      <c r="D760" s="405" t="s">
        <v>4379</v>
      </c>
      <c r="E760" s="405"/>
      <c r="F760" s="407" t="s">
        <v>4384</v>
      </c>
      <c r="G760" s="272">
        <v>13.5</v>
      </c>
      <c r="H760" s="406">
        <v>771</v>
      </c>
      <c r="I760" s="406">
        <v>766</v>
      </c>
      <c r="J760" s="406">
        <v>837</v>
      </c>
      <c r="K760" s="406">
        <v>771</v>
      </c>
      <c r="L760" s="406">
        <v>766</v>
      </c>
      <c r="M760" s="406">
        <v>837</v>
      </c>
      <c r="N760" s="406">
        <v>798</v>
      </c>
      <c r="O760" s="406">
        <v>756</v>
      </c>
      <c r="P760" s="406">
        <v>766</v>
      </c>
      <c r="Q760" s="406">
        <v>837</v>
      </c>
      <c r="R760" s="406">
        <v>798</v>
      </c>
      <c r="S760" s="406">
        <v>965</v>
      </c>
      <c r="T760" s="406">
        <v>1089</v>
      </c>
      <c r="U760" s="406">
        <v>1108</v>
      </c>
      <c r="V760" s="406">
        <v>841</v>
      </c>
      <c r="W760" s="406">
        <v>940</v>
      </c>
      <c r="X760" s="406">
        <v>795</v>
      </c>
      <c r="Y760" s="406">
        <v>866</v>
      </c>
      <c r="Z760" s="406">
        <v>1012</v>
      </c>
      <c r="AA760" s="406">
        <v>914</v>
      </c>
      <c r="AB760" s="406">
        <v>848</v>
      </c>
      <c r="AC760" s="406">
        <v>942</v>
      </c>
      <c r="AD760" s="406">
        <v>1106</v>
      </c>
      <c r="AE760" s="406">
        <v>925</v>
      </c>
      <c r="AF760" s="406">
        <v>909</v>
      </c>
      <c r="AG760" s="406">
        <v>1004</v>
      </c>
      <c r="AH760" s="406">
        <v>1179</v>
      </c>
      <c r="AI760" s="406">
        <v>776</v>
      </c>
      <c r="AJ760" s="406">
        <v>854</v>
      </c>
      <c r="AK760" s="406">
        <v>948</v>
      </c>
      <c r="AL760" s="406">
        <v>1113</v>
      </c>
      <c r="AM760" s="406">
        <v>782</v>
      </c>
      <c r="AN760" s="406">
        <v>857</v>
      </c>
      <c r="AO760" s="406">
        <v>984</v>
      </c>
      <c r="AP760" s="406">
        <v>851</v>
      </c>
      <c r="AQ760" s="406">
        <v>851</v>
      </c>
      <c r="AR760" s="406">
        <v>1015</v>
      </c>
      <c r="AS760" s="406">
        <v>886</v>
      </c>
      <c r="AU760" t="s">
        <v>4379</v>
      </c>
    </row>
    <row r="761" spans="4:47" ht="13.5" customHeight="1">
      <c r="D761" s="405" t="s">
        <v>1972</v>
      </c>
      <c r="E761" s="405"/>
      <c r="F761" s="407" t="s">
        <v>1976</v>
      </c>
      <c r="G761" s="272">
        <v>13.5</v>
      </c>
      <c r="H761" s="406">
        <v>1052</v>
      </c>
      <c r="I761" s="406">
        <v>1038</v>
      </c>
      <c r="J761" s="406">
        <v>1150</v>
      </c>
      <c r="K761" s="406">
        <v>1052</v>
      </c>
      <c r="L761" s="406">
        <v>1038</v>
      </c>
      <c r="M761" s="406">
        <v>1150</v>
      </c>
      <c r="N761" s="406">
        <v>1087</v>
      </c>
      <c r="O761" s="406">
        <v>1032</v>
      </c>
      <c r="P761" s="406">
        <v>1038</v>
      </c>
      <c r="Q761" s="406">
        <v>1150</v>
      </c>
      <c r="R761" s="406">
        <v>1087</v>
      </c>
      <c r="S761" s="406">
        <v>1263</v>
      </c>
      <c r="T761" s="406">
        <v>1397</v>
      </c>
      <c r="U761" s="406">
        <v>1477</v>
      </c>
      <c r="V761" s="406">
        <v>1097</v>
      </c>
      <c r="W761" s="406">
        <v>1221</v>
      </c>
      <c r="X761" s="406">
        <v>1094</v>
      </c>
      <c r="Y761" s="406">
        <v>1192</v>
      </c>
      <c r="Z761" s="406">
        <v>1424</v>
      </c>
      <c r="AA761" s="406">
        <v>1224</v>
      </c>
      <c r="AB761" s="406">
        <v>1113</v>
      </c>
      <c r="AC761" s="406">
        <v>1212</v>
      </c>
      <c r="AD761" s="406">
        <v>1424</v>
      </c>
      <c r="AE761" s="406">
        <v>1219</v>
      </c>
      <c r="AF761" s="406">
        <v>1174</v>
      </c>
      <c r="AG761" s="406">
        <v>1274</v>
      </c>
      <c r="AH761" s="406">
        <v>1497</v>
      </c>
      <c r="AI761" s="406">
        <v>1049</v>
      </c>
      <c r="AJ761" s="406">
        <v>1130</v>
      </c>
      <c r="AK761" s="406">
        <v>1220</v>
      </c>
      <c r="AL761" s="406">
        <v>1444</v>
      </c>
      <c r="AM761" s="406">
        <v>1062</v>
      </c>
      <c r="AN761" s="406">
        <v>1137</v>
      </c>
      <c r="AO761" s="406">
        <v>1306</v>
      </c>
      <c r="AP761" s="406">
        <v>1165</v>
      </c>
      <c r="AQ761" s="406">
        <v>1165</v>
      </c>
      <c r="AR761" s="406">
        <v>1328</v>
      </c>
      <c r="AS761" s="406">
        <v>1171</v>
      </c>
      <c r="AU761" t="s">
        <v>1972</v>
      </c>
    </row>
    <row r="762" spans="4:47" ht="13.5" customHeight="1">
      <c r="D762" s="405" t="s">
        <v>4380</v>
      </c>
      <c r="E762" s="405"/>
      <c r="F762" s="407" t="s">
        <v>4385</v>
      </c>
      <c r="G762" s="272">
        <v>15</v>
      </c>
      <c r="H762" s="406">
        <v>813</v>
      </c>
      <c r="I762" s="406">
        <v>808</v>
      </c>
      <c r="J762" s="406">
        <v>882</v>
      </c>
      <c r="K762" s="406">
        <v>813</v>
      </c>
      <c r="L762" s="406">
        <v>808</v>
      </c>
      <c r="M762" s="406">
        <v>882</v>
      </c>
      <c r="N762" s="406">
        <v>842</v>
      </c>
      <c r="O762" s="406">
        <v>798</v>
      </c>
      <c r="P762" s="406">
        <v>808</v>
      </c>
      <c r="Q762" s="406">
        <v>882</v>
      </c>
      <c r="R762" s="406">
        <v>842</v>
      </c>
      <c r="S762" s="406">
        <v>1014</v>
      </c>
      <c r="T762" s="406">
        <v>1151</v>
      </c>
      <c r="U762" s="406">
        <v>1173</v>
      </c>
      <c r="V762" s="406">
        <v>891</v>
      </c>
      <c r="W762" s="406">
        <v>995</v>
      </c>
      <c r="X762" s="406">
        <v>830</v>
      </c>
      <c r="Y762" s="406">
        <v>908</v>
      </c>
      <c r="Z762" s="406">
        <v>1061</v>
      </c>
      <c r="AA762" s="406">
        <v>958</v>
      </c>
      <c r="AB762" s="406">
        <v>890</v>
      </c>
      <c r="AC762" s="406">
        <v>993</v>
      </c>
      <c r="AD762" s="406">
        <v>1167</v>
      </c>
      <c r="AE762" s="406">
        <v>970</v>
      </c>
      <c r="AF762" s="406">
        <v>951</v>
      </c>
      <c r="AG762" s="406">
        <v>1055</v>
      </c>
      <c r="AH762" s="406">
        <v>1239</v>
      </c>
      <c r="AI762" s="406">
        <v>809</v>
      </c>
      <c r="AJ762" s="406">
        <v>896</v>
      </c>
      <c r="AK762" s="406">
        <v>1000</v>
      </c>
      <c r="AL762" s="406">
        <v>1174</v>
      </c>
      <c r="AM762" s="406">
        <v>824</v>
      </c>
      <c r="AN762" s="406">
        <v>908</v>
      </c>
      <c r="AO762" s="406">
        <v>1042</v>
      </c>
      <c r="AP762" s="406">
        <v>901</v>
      </c>
      <c r="AQ762" s="406">
        <v>901</v>
      </c>
      <c r="AR762" s="406">
        <v>1083</v>
      </c>
      <c r="AS762" s="406">
        <v>932</v>
      </c>
      <c r="AU762" t="s">
        <v>4380</v>
      </c>
    </row>
    <row r="763" spans="4:47" ht="13.5" customHeight="1">
      <c r="D763" s="405" t="s">
        <v>1973</v>
      </c>
      <c r="E763" s="405"/>
      <c r="F763" s="407" t="s">
        <v>1977</v>
      </c>
      <c r="G763" s="272">
        <v>15</v>
      </c>
      <c r="H763" s="406">
        <v>1103</v>
      </c>
      <c r="I763" s="406">
        <v>1089</v>
      </c>
      <c r="J763" s="406">
        <v>1205</v>
      </c>
      <c r="K763" s="406">
        <v>1103</v>
      </c>
      <c r="L763" s="406">
        <v>1089</v>
      </c>
      <c r="M763" s="406">
        <v>1205</v>
      </c>
      <c r="N763" s="406">
        <v>1140</v>
      </c>
      <c r="O763" s="406">
        <v>1082</v>
      </c>
      <c r="P763" s="406">
        <v>1089</v>
      </c>
      <c r="Q763" s="406">
        <v>1205</v>
      </c>
      <c r="R763" s="406">
        <v>1140</v>
      </c>
      <c r="S763" s="406">
        <v>1323</v>
      </c>
      <c r="T763" s="406">
        <v>1470</v>
      </c>
      <c r="U763" s="406">
        <v>1557</v>
      </c>
      <c r="V763" s="406">
        <v>1153</v>
      </c>
      <c r="W763" s="406">
        <v>1285</v>
      </c>
      <c r="X763" s="406">
        <v>1142</v>
      </c>
      <c r="Y763" s="406">
        <v>1249</v>
      </c>
      <c r="Z763" s="406">
        <v>1493</v>
      </c>
      <c r="AA763" s="406">
        <v>1278</v>
      </c>
      <c r="AB763" s="406">
        <v>1164</v>
      </c>
      <c r="AC763" s="406">
        <v>1273</v>
      </c>
      <c r="AD763" s="406">
        <v>1495</v>
      </c>
      <c r="AE763" s="406">
        <v>1274</v>
      </c>
      <c r="AF763" s="406">
        <v>1225</v>
      </c>
      <c r="AG763" s="406">
        <v>1335</v>
      </c>
      <c r="AH763" s="406">
        <v>1568</v>
      </c>
      <c r="AI763" s="406">
        <v>1090</v>
      </c>
      <c r="AJ763" s="406">
        <v>1181</v>
      </c>
      <c r="AK763" s="406">
        <v>1281</v>
      </c>
      <c r="AL763" s="406">
        <v>1515</v>
      </c>
      <c r="AM763" s="406">
        <v>1113</v>
      </c>
      <c r="AN763" s="406">
        <v>1197</v>
      </c>
      <c r="AO763" s="406">
        <v>1374</v>
      </c>
      <c r="AP763" s="406">
        <v>1225</v>
      </c>
      <c r="AQ763" s="406">
        <v>1225</v>
      </c>
      <c r="AR763" s="406">
        <v>1406</v>
      </c>
      <c r="AS763" s="406">
        <v>1224</v>
      </c>
      <c r="AU763" t="s">
        <v>1973</v>
      </c>
    </row>
    <row r="764" spans="4:47" ht="13.5" customHeight="1">
      <c r="D764" s="405" t="s">
        <v>4381</v>
      </c>
      <c r="E764" s="405"/>
      <c r="F764" s="407" t="s">
        <v>4386</v>
      </c>
      <c r="G764" s="272">
        <v>16.5</v>
      </c>
      <c r="H764" s="406">
        <v>894</v>
      </c>
      <c r="I764" s="406">
        <v>888</v>
      </c>
      <c r="J764" s="406">
        <v>968</v>
      </c>
      <c r="K764" s="406">
        <v>894</v>
      </c>
      <c r="L764" s="406">
        <v>888</v>
      </c>
      <c r="M764" s="406">
        <v>968</v>
      </c>
      <c r="N764" s="406">
        <v>925</v>
      </c>
      <c r="O764" s="406">
        <v>876</v>
      </c>
      <c r="P764" s="406">
        <v>888</v>
      </c>
      <c r="Q764" s="406">
        <v>968</v>
      </c>
      <c r="R764" s="406">
        <v>925</v>
      </c>
      <c r="S764" s="406">
        <v>1094</v>
      </c>
      <c r="T764" s="406">
        <v>1243</v>
      </c>
      <c r="U764" s="406">
        <v>1276</v>
      </c>
      <c r="V764" s="406">
        <v>972</v>
      </c>
      <c r="W764" s="406">
        <v>1086</v>
      </c>
      <c r="X764" s="406">
        <v>902</v>
      </c>
      <c r="Y764" s="406">
        <v>988</v>
      </c>
      <c r="Z764" s="406">
        <v>1154</v>
      </c>
      <c r="AA764" s="406">
        <v>1043</v>
      </c>
      <c r="AB764" s="406">
        <v>969</v>
      </c>
      <c r="AC764" s="406">
        <v>1083</v>
      </c>
      <c r="AD764" s="406">
        <v>1271</v>
      </c>
      <c r="AE764" s="406">
        <v>1056</v>
      </c>
      <c r="AF764" s="406">
        <v>1030</v>
      </c>
      <c r="AG764" s="406">
        <v>1144</v>
      </c>
      <c r="AH764" s="406">
        <v>1344</v>
      </c>
      <c r="AI764" s="406">
        <v>880</v>
      </c>
      <c r="AJ764" s="406">
        <v>975</v>
      </c>
      <c r="AK764" s="406">
        <v>1089</v>
      </c>
      <c r="AL764" s="406">
        <v>1279</v>
      </c>
      <c r="AM764" s="406">
        <v>903</v>
      </c>
      <c r="AN764" s="406">
        <v>996</v>
      </c>
      <c r="AO764" s="406">
        <v>1143</v>
      </c>
      <c r="AP764" s="406">
        <v>945</v>
      </c>
      <c r="AQ764" s="406">
        <v>945</v>
      </c>
      <c r="AR764" s="406">
        <v>1145</v>
      </c>
      <c r="AS764" s="406">
        <v>971</v>
      </c>
      <c r="AU764" t="s">
        <v>4381</v>
      </c>
    </row>
    <row r="765" spans="4:47" ht="13.5" customHeight="1">
      <c r="D765" s="405" t="s">
        <v>1974</v>
      </c>
      <c r="E765" s="405"/>
      <c r="F765" s="407" t="s">
        <v>1978</v>
      </c>
      <c r="G765" s="272">
        <v>16.5</v>
      </c>
      <c r="H765" s="406">
        <v>1194</v>
      </c>
      <c r="I765" s="406">
        <v>1179</v>
      </c>
      <c r="J765" s="406">
        <v>1304</v>
      </c>
      <c r="K765" s="406">
        <v>1194</v>
      </c>
      <c r="L765" s="406">
        <v>1179</v>
      </c>
      <c r="M765" s="406">
        <v>1304</v>
      </c>
      <c r="N765" s="406">
        <v>1233</v>
      </c>
      <c r="O765" s="406">
        <v>1171</v>
      </c>
      <c r="P765" s="406">
        <v>1179</v>
      </c>
      <c r="Q765" s="406">
        <v>1304</v>
      </c>
      <c r="R765" s="406">
        <v>1233</v>
      </c>
      <c r="S765" s="406">
        <v>1415</v>
      </c>
      <c r="T765" s="406">
        <v>1575</v>
      </c>
      <c r="U765" s="406">
        <v>1674</v>
      </c>
      <c r="V765" s="406">
        <v>1244</v>
      </c>
      <c r="W765" s="406">
        <v>1387</v>
      </c>
      <c r="X765" s="406">
        <v>1228</v>
      </c>
      <c r="Y765" s="406">
        <v>1345</v>
      </c>
      <c r="Z765" s="406">
        <v>1609</v>
      </c>
      <c r="AA765" s="406">
        <v>1375</v>
      </c>
      <c r="AB765" s="406">
        <v>1254</v>
      </c>
      <c r="AC765" s="406">
        <v>1373</v>
      </c>
      <c r="AD765" s="406">
        <v>1613</v>
      </c>
      <c r="AE765" s="406">
        <v>1371</v>
      </c>
      <c r="AF765" s="406">
        <v>1314</v>
      </c>
      <c r="AG765" s="406">
        <v>1434</v>
      </c>
      <c r="AH765" s="406">
        <v>1685</v>
      </c>
      <c r="AI765" s="406">
        <v>1171</v>
      </c>
      <c r="AJ765" s="406">
        <v>1270</v>
      </c>
      <c r="AK765" s="406">
        <v>1381</v>
      </c>
      <c r="AL765" s="406">
        <v>1633</v>
      </c>
      <c r="AM765" s="406">
        <v>1202</v>
      </c>
      <c r="AN765" s="406">
        <v>1294</v>
      </c>
      <c r="AO765" s="406">
        <v>1487</v>
      </c>
      <c r="AP765" s="406">
        <v>1280</v>
      </c>
      <c r="AQ765" s="406">
        <v>1280</v>
      </c>
      <c r="AR765" s="406">
        <v>1480</v>
      </c>
      <c r="AS765" s="406">
        <v>1271</v>
      </c>
      <c r="AU765" t="s">
        <v>1974</v>
      </c>
    </row>
    <row r="766" spans="4:47" ht="13.5" customHeight="1">
      <c r="D766" s="405" t="s">
        <v>4382</v>
      </c>
      <c r="E766" s="405"/>
      <c r="F766" s="407" t="s">
        <v>4387</v>
      </c>
      <c r="G766" s="272">
        <v>18</v>
      </c>
      <c r="H766" s="406">
        <v>961</v>
      </c>
      <c r="I766" s="406">
        <v>955</v>
      </c>
      <c r="J766" s="406">
        <v>1052</v>
      </c>
      <c r="K766" s="406">
        <v>961</v>
      </c>
      <c r="L766" s="406">
        <v>955</v>
      </c>
      <c r="M766" s="406">
        <v>1052</v>
      </c>
      <c r="N766" s="406">
        <v>964</v>
      </c>
      <c r="O766" s="406">
        <v>943</v>
      </c>
      <c r="P766" s="406">
        <v>955</v>
      </c>
      <c r="Q766" s="406">
        <v>1052</v>
      </c>
      <c r="R766" s="406">
        <v>964</v>
      </c>
      <c r="S766" s="406">
        <v>1134</v>
      </c>
      <c r="T766" s="406">
        <v>1295</v>
      </c>
      <c r="U766" s="406">
        <v>1329</v>
      </c>
      <c r="V766" s="406">
        <v>1011</v>
      </c>
      <c r="W766" s="406">
        <v>1130</v>
      </c>
      <c r="X766" s="406">
        <v>930</v>
      </c>
      <c r="Y766" s="406">
        <v>1022</v>
      </c>
      <c r="Z766" s="406">
        <v>1194</v>
      </c>
      <c r="AA766" s="406">
        <v>1023</v>
      </c>
      <c r="AB766" s="406">
        <v>1004</v>
      </c>
      <c r="AC766" s="406">
        <v>1126</v>
      </c>
      <c r="AD766" s="406">
        <v>1323</v>
      </c>
      <c r="AE766" s="406">
        <v>1092</v>
      </c>
      <c r="AF766" s="406">
        <v>1064</v>
      </c>
      <c r="AG766" s="406">
        <v>1188</v>
      </c>
      <c r="AH766" s="406">
        <v>1395</v>
      </c>
      <c r="AI766" s="406">
        <v>905</v>
      </c>
      <c r="AJ766" s="406">
        <v>1010</v>
      </c>
      <c r="AK766" s="406">
        <v>1132</v>
      </c>
      <c r="AL766" s="406">
        <v>1330</v>
      </c>
      <c r="AM766" s="406">
        <v>938</v>
      </c>
      <c r="AN766" s="406">
        <v>1038</v>
      </c>
      <c r="AO766" s="406">
        <v>1192</v>
      </c>
      <c r="AP766" s="406">
        <v>986</v>
      </c>
      <c r="AQ766" s="406">
        <v>986</v>
      </c>
      <c r="AR766" s="406">
        <v>1205</v>
      </c>
      <c r="AS766" s="406">
        <v>1008</v>
      </c>
      <c r="AU766" t="s">
        <v>4382</v>
      </c>
    </row>
    <row r="767" spans="4:47" ht="13.5" customHeight="1">
      <c r="D767" s="405" t="s">
        <v>1949</v>
      </c>
      <c r="E767" s="405"/>
      <c r="F767" s="407" t="s">
        <v>1950</v>
      </c>
      <c r="G767" s="272">
        <v>18</v>
      </c>
      <c r="H767" s="406">
        <v>1245</v>
      </c>
      <c r="I767" s="406">
        <v>1230</v>
      </c>
      <c r="J767" s="406">
        <v>1368</v>
      </c>
      <c r="K767" s="406">
        <v>1245</v>
      </c>
      <c r="L767" s="406">
        <v>1230</v>
      </c>
      <c r="M767" s="406">
        <v>1368</v>
      </c>
      <c r="N767" s="406">
        <v>1256</v>
      </c>
      <c r="O767" s="406">
        <v>1220</v>
      </c>
      <c r="P767" s="406">
        <v>1230</v>
      </c>
      <c r="Q767" s="406">
        <v>1368</v>
      </c>
      <c r="R767" s="406">
        <v>1256</v>
      </c>
      <c r="S767" s="406">
        <v>1466</v>
      </c>
      <c r="T767" s="406">
        <v>1638</v>
      </c>
      <c r="U767" s="406">
        <v>1740</v>
      </c>
      <c r="V767" s="406">
        <v>1291</v>
      </c>
      <c r="W767" s="406">
        <v>1439</v>
      </c>
      <c r="X767" s="406">
        <v>1213</v>
      </c>
      <c r="Y767" s="406">
        <v>1314</v>
      </c>
      <c r="Z767" s="406">
        <v>1536</v>
      </c>
      <c r="AA767" s="406">
        <v>1340</v>
      </c>
      <c r="AB767" s="406">
        <v>1285</v>
      </c>
      <c r="AC767" s="406">
        <v>1417</v>
      </c>
      <c r="AD767" s="406">
        <v>1665</v>
      </c>
      <c r="AE767" s="406">
        <v>1403</v>
      </c>
      <c r="AF767" s="406">
        <v>1348</v>
      </c>
      <c r="AG767" s="406">
        <v>1481</v>
      </c>
      <c r="AH767" s="406">
        <v>1740</v>
      </c>
      <c r="AI767" s="406">
        <v>1182</v>
      </c>
      <c r="AJ767" s="406">
        <v>1312</v>
      </c>
      <c r="AK767" s="406">
        <v>1432</v>
      </c>
      <c r="AL767" s="406">
        <v>1693</v>
      </c>
      <c r="AM767" s="406">
        <v>1244</v>
      </c>
      <c r="AN767" s="406">
        <v>1345</v>
      </c>
      <c r="AO767" s="406">
        <v>1544</v>
      </c>
      <c r="AP767" s="406">
        <v>1318</v>
      </c>
      <c r="AQ767" s="406">
        <v>1318</v>
      </c>
      <c r="AR767" s="406">
        <v>1537</v>
      </c>
      <c r="AS767" s="406">
        <v>1314</v>
      </c>
      <c r="AU767" t="s">
        <v>1949</v>
      </c>
    </row>
    <row r="768" spans="4:47" ht="13.5" customHeight="1">
      <c r="D768" s="405" t="s">
        <v>2091</v>
      </c>
      <c r="E768" s="404"/>
      <c r="F768" s="407" t="s">
        <v>2092</v>
      </c>
      <c r="G768" s="272">
        <v>6</v>
      </c>
      <c r="H768" s="406">
        <v>699</v>
      </c>
      <c r="I768" s="406">
        <v>701</v>
      </c>
      <c r="J768" s="406">
        <v>777</v>
      </c>
      <c r="K768" s="406">
        <v>699</v>
      </c>
      <c r="L768" s="406">
        <v>701</v>
      </c>
      <c r="M768" s="406">
        <v>777</v>
      </c>
      <c r="N768" s="406">
        <v>729</v>
      </c>
      <c r="O768" s="406">
        <v>685</v>
      </c>
      <c r="P768" s="406">
        <v>701</v>
      </c>
      <c r="Q768" s="406">
        <v>775</v>
      </c>
      <c r="R768" s="406">
        <v>729</v>
      </c>
      <c r="S768" s="406">
        <v>957</v>
      </c>
      <c r="T768" s="406">
        <v>1036</v>
      </c>
      <c r="U768" s="406">
        <v>1025</v>
      </c>
      <c r="V768" s="406">
        <v>776</v>
      </c>
      <c r="W768" s="406">
        <v>871</v>
      </c>
      <c r="X768" s="406">
        <v>787</v>
      </c>
      <c r="Y768" s="406">
        <v>829</v>
      </c>
      <c r="Z768" s="406">
        <v>972</v>
      </c>
      <c r="AA768" s="406">
        <v>874</v>
      </c>
      <c r="AB768" s="406">
        <v>802</v>
      </c>
      <c r="AC768" s="406">
        <v>853</v>
      </c>
      <c r="AD768" s="406">
        <v>1004</v>
      </c>
      <c r="AE768" s="406">
        <v>885</v>
      </c>
      <c r="AF768" s="406">
        <v>896</v>
      </c>
      <c r="AG768" s="406">
        <v>949</v>
      </c>
      <c r="AH768" s="406">
        <v>1116</v>
      </c>
      <c r="AI768" s="406">
        <v>792</v>
      </c>
      <c r="AJ768" s="406">
        <v>808</v>
      </c>
      <c r="AK768" s="406">
        <v>858</v>
      </c>
      <c r="AL768" s="406">
        <v>1008</v>
      </c>
      <c r="AM768" s="406">
        <v>720</v>
      </c>
      <c r="AN768" s="406">
        <v>754</v>
      </c>
      <c r="AO768" s="406">
        <v>865</v>
      </c>
      <c r="AP768" s="406">
        <v>769</v>
      </c>
      <c r="AQ768" s="406">
        <v>769</v>
      </c>
      <c r="AR768" s="406">
        <v>860</v>
      </c>
      <c r="AS768" s="406">
        <v>849</v>
      </c>
      <c r="AU768" t="s">
        <v>2091</v>
      </c>
    </row>
    <row r="769" spans="4:47" ht="13.5" customHeight="1">
      <c r="D769" s="405" t="s">
        <v>77</v>
      </c>
      <c r="E769" s="404"/>
      <c r="F769" s="407" t="s">
        <v>827</v>
      </c>
      <c r="G769" s="272">
        <v>7.5</v>
      </c>
      <c r="H769" s="406">
        <v>716</v>
      </c>
      <c r="I769" s="406">
        <v>700</v>
      </c>
      <c r="J769" s="406">
        <v>805</v>
      </c>
      <c r="K769" s="406">
        <v>716</v>
      </c>
      <c r="L769" s="406">
        <v>700</v>
      </c>
      <c r="M769" s="406">
        <v>805</v>
      </c>
      <c r="N769" s="406">
        <v>733</v>
      </c>
      <c r="O769" s="406">
        <v>702</v>
      </c>
      <c r="P769" s="406">
        <v>700</v>
      </c>
      <c r="Q769" s="406">
        <v>805</v>
      </c>
      <c r="R769" s="406">
        <v>755</v>
      </c>
      <c r="S769" s="406">
        <v>977</v>
      </c>
      <c r="T769" s="406">
        <v>1062</v>
      </c>
      <c r="U769" s="406">
        <v>1050</v>
      </c>
      <c r="V769" s="406">
        <v>797</v>
      </c>
      <c r="W769" s="406">
        <v>894</v>
      </c>
      <c r="X769" s="406">
        <v>805</v>
      </c>
      <c r="Y769" s="406">
        <v>851</v>
      </c>
      <c r="Z769" s="406">
        <v>1007</v>
      </c>
      <c r="AA769" s="406">
        <v>899</v>
      </c>
      <c r="AB769" s="406">
        <v>819</v>
      </c>
      <c r="AC769" s="406">
        <v>889</v>
      </c>
      <c r="AD769" s="406">
        <v>1046</v>
      </c>
      <c r="AE769" s="406">
        <v>915</v>
      </c>
      <c r="AF769" s="406">
        <v>913</v>
      </c>
      <c r="AG769" s="406">
        <v>974</v>
      </c>
      <c r="AH769" s="406">
        <v>1159</v>
      </c>
      <c r="AI769" s="406">
        <v>798</v>
      </c>
      <c r="AJ769" s="406">
        <v>849</v>
      </c>
      <c r="AK769" s="406">
        <v>893</v>
      </c>
      <c r="AL769" s="406">
        <v>1066</v>
      </c>
      <c r="AM769" s="406">
        <v>761</v>
      </c>
      <c r="AN769" s="406">
        <v>802</v>
      </c>
      <c r="AO769" s="406">
        <v>921</v>
      </c>
      <c r="AP769" s="406">
        <v>790</v>
      </c>
      <c r="AQ769" s="406">
        <v>790</v>
      </c>
      <c r="AR769" s="406">
        <v>891</v>
      </c>
      <c r="AS769" s="406">
        <v>867</v>
      </c>
      <c r="AU769" t="s">
        <v>77</v>
      </c>
    </row>
    <row r="770" spans="4:47" ht="13.5" customHeight="1">
      <c r="D770" s="405" t="s">
        <v>78</v>
      </c>
      <c r="E770" s="404"/>
      <c r="F770" s="407" t="s">
        <v>828</v>
      </c>
      <c r="G770" s="272">
        <v>9</v>
      </c>
      <c r="H770" s="406">
        <v>759</v>
      </c>
      <c r="I770" s="406">
        <v>743</v>
      </c>
      <c r="J770" s="406">
        <v>854</v>
      </c>
      <c r="K770" s="406">
        <v>759</v>
      </c>
      <c r="L770" s="406">
        <v>743</v>
      </c>
      <c r="M770" s="406">
        <v>854</v>
      </c>
      <c r="N770" s="406">
        <v>776</v>
      </c>
      <c r="O770" s="406">
        <v>745</v>
      </c>
      <c r="P770" s="406">
        <v>743</v>
      </c>
      <c r="Q770" s="406">
        <v>854</v>
      </c>
      <c r="R770" s="406">
        <v>802</v>
      </c>
      <c r="S770" s="406">
        <v>1024</v>
      </c>
      <c r="T770" s="406">
        <v>1121</v>
      </c>
      <c r="U770" s="406">
        <v>1112</v>
      </c>
      <c r="V770" s="406">
        <v>843</v>
      </c>
      <c r="W770" s="406">
        <v>944</v>
      </c>
      <c r="X770" s="406">
        <v>839</v>
      </c>
      <c r="Y770" s="406">
        <v>893</v>
      </c>
      <c r="Z770" s="406">
        <v>1057</v>
      </c>
      <c r="AA770" s="406">
        <v>939</v>
      </c>
      <c r="AB770" s="406">
        <v>860</v>
      </c>
      <c r="AC770" s="406">
        <v>928</v>
      </c>
      <c r="AD770" s="406">
        <v>1108</v>
      </c>
      <c r="AE770" s="406">
        <v>961</v>
      </c>
      <c r="AF770" s="406">
        <v>954</v>
      </c>
      <c r="AG770" s="406">
        <v>1024</v>
      </c>
      <c r="AH770" s="406">
        <v>1221</v>
      </c>
      <c r="AI770" s="406">
        <v>833</v>
      </c>
      <c r="AJ770" s="406">
        <v>893</v>
      </c>
      <c r="AK770" s="406">
        <v>947</v>
      </c>
      <c r="AL770" s="406">
        <v>1129</v>
      </c>
      <c r="AM770" s="406">
        <v>805</v>
      </c>
      <c r="AN770" s="406">
        <v>855</v>
      </c>
      <c r="AO770" s="406">
        <v>981</v>
      </c>
      <c r="AP770" s="406">
        <v>838</v>
      </c>
      <c r="AQ770" s="406">
        <v>838</v>
      </c>
      <c r="AR770" s="406">
        <v>954</v>
      </c>
      <c r="AS770" s="406">
        <v>910</v>
      </c>
      <c r="AU770" t="s">
        <v>78</v>
      </c>
    </row>
    <row r="771" spans="4:47" ht="13.5" customHeight="1">
      <c r="D771" s="405" t="s">
        <v>79</v>
      </c>
      <c r="E771" s="404"/>
      <c r="F771" s="407" t="s">
        <v>829</v>
      </c>
      <c r="G771" s="272">
        <v>10.5</v>
      </c>
      <c r="H771" s="406">
        <v>814</v>
      </c>
      <c r="I771" s="406">
        <v>797</v>
      </c>
      <c r="J771" s="406">
        <v>916</v>
      </c>
      <c r="K771" s="406">
        <v>814</v>
      </c>
      <c r="L771" s="406">
        <v>797</v>
      </c>
      <c r="M771" s="406">
        <v>916</v>
      </c>
      <c r="N771" s="406">
        <v>831</v>
      </c>
      <c r="O771" s="406">
        <v>823</v>
      </c>
      <c r="P771" s="406">
        <v>797</v>
      </c>
      <c r="Q771" s="406">
        <v>916</v>
      </c>
      <c r="R771" s="406">
        <v>861</v>
      </c>
      <c r="S771" s="406">
        <v>1089</v>
      </c>
      <c r="T771" s="406">
        <v>1196</v>
      </c>
      <c r="U771" s="406">
        <v>1195</v>
      </c>
      <c r="V771" s="406">
        <v>899</v>
      </c>
      <c r="W771" s="406">
        <v>1005</v>
      </c>
      <c r="X771" s="406">
        <v>885</v>
      </c>
      <c r="Y771" s="406">
        <v>945</v>
      </c>
      <c r="Z771" s="406">
        <v>1120</v>
      </c>
      <c r="AA771" s="406">
        <v>991</v>
      </c>
      <c r="AB771" s="406">
        <v>911</v>
      </c>
      <c r="AC771" s="406">
        <v>989</v>
      </c>
      <c r="AD771" s="406">
        <v>1182</v>
      </c>
      <c r="AE771" s="406">
        <v>1019</v>
      </c>
      <c r="AF771" s="406">
        <v>1005</v>
      </c>
      <c r="AG771" s="406">
        <v>1085</v>
      </c>
      <c r="AH771" s="406">
        <v>1295</v>
      </c>
      <c r="AI771" s="406">
        <v>878</v>
      </c>
      <c r="AJ771" s="406">
        <v>948</v>
      </c>
      <c r="AK771" s="406">
        <v>1012</v>
      </c>
      <c r="AL771" s="406">
        <v>1206</v>
      </c>
      <c r="AM771" s="406">
        <v>860</v>
      </c>
      <c r="AN771" s="406">
        <v>919</v>
      </c>
      <c r="AO771" s="406">
        <v>1054</v>
      </c>
      <c r="AP771" s="406">
        <v>898</v>
      </c>
      <c r="AQ771" s="406">
        <v>898</v>
      </c>
      <c r="AR771" s="406">
        <v>1029</v>
      </c>
      <c r="AS771" s="406">
        <v>962</v>
      </c>
      <c r="AU771" t="s">
        <v>79</v>
      </c>
    </row>
    <row r="772" spans="4:47" ht="13.5" customHeight="1">
      <c r="D772" s="405" t="s">
        <v>80</v>
      </c>
      <c r="E772" s="404"/>
      <c r="F772" s="407" t="s">
        <v>830</v>
      </c>
      <c r="G772" s="272">
        <v>12</v>
      </c>
      <c r="H772" s="406">
        <v>864</v>
      </c>
      <c r="I772" s="406">
        <v>848</v>
      </c>
      <c r="J772" s="406">
        <v>974</v>
      </c>
      <c r="K772" s="406">
        <v>864</v>
      </c>
      <c r="L772" s="406">
        <v>848</v>
      </c>
      <c r="M772" s="406">
        <v>974</v>
      </c>
      <c r="N772" s="406">
        <v>888</v>
      </c>
      <c r="O772" s="406">
        <v>848</v>
      </c>
      <c r="P772" s="406">
        <v>848</v>
      </c>
      <c r="Q772" s="406">
        <v>974</v>
      </c>
      <c r="R772" s="406">
        <v>924</v>
      </c>
      <c r="S772" s="406">
        <v>1147</v>
      </c>
      <c r="T772" s="406">
        <v>1265</v>
      </c>
      <c r="U772" s="406">
        <v>1269</v>
      </c>
      <c r="V772" s="406">
        <v>954</v>
      </c>
      <c r="W772" s="406">
        <v>1068</v>
      </c>
      <c r="X772" s="406">
        <v>926</v>
      </c>
      <c r="Y772" s="406">
        <v>994</v>
      </c>
      <c r="Z772" s="406">
        <v>1179</v>
      </c>
      <c r="AA772" s="406">
        <v>1038</v>
      </c>
      <c r="AB772" s="406">
        <v>957</v>
      </c>
      <c r="AC772" s="406">
        <v>1045</v>
      </c>
      <c r="AD772" s="406">
        <v>1251</v>
      </c>
      <c r="AE772" s="406">
        <v>1072</v>
      </c>
      <c r="AF772" s="406">
        <v>1052</v>
      </c>
      <c r="AG772" s="406">
        <v>1141</v>
      </c>
      <c r="AH772" s="406">
        <v>1364</v>
      </c>
      <c r="AI772" s="406">
        <v>919</v>
      </c>
      <c r="AJ772" s="406">
        <v>1000</v>
      </c>
      <c r="AK772" s="406">
        <v>1073</v>
      </c>
      <c r="AL772" s="406">
        <v>1277</v>
      </c>
      <c r="AM772" s="406">
        <v>912</v>
      </c>
      <c r="AN772" s="406">
        <v>979</v>
      </c>
      <c r="AO772" s="406">
        <v>1123</v>
      </c>
      <c r="AP772" s="406">
        <v>954</v>
      </c>
      <c r="AQ772" s="406">
        <v>954</v>
      </c>
      <c r="AR772" s="406">
        <v>1100</v>
      </c>
      <c r="AS772" s="406">
        <v>1013</v>
      </c>
      <c r="AU772" t="s">
        <v>80</v>
      </c>
    </row>
    <row r="773" spans="4:47" ht="13.5" customHeight="1">
      <c r="D773" s="405" t="s">
        <v>81</v>
      </c>
      <c r="E773" s="404"/>
      <c r="F773" s="407" t="s">
        <v>831</v>
      </c>
      <c r="G773" s="272">
        <v>13.5</v>
      </c>
      <c r="H773" s="406">
        <v>927</v>
      </c>
      <c r="I773" s="406">
        <v>910</v>
      </c>
      <c r="J773" s="406">
        <v>1046</v>
      </c>
      <c r="K773" s="406">
        <v>927</v>
      </c>
      <c r="L773" s="406">
        <v>910</v>
      </c>
      <c r="M773" s="406">
        <v>1046</v>
      </c>
      <c r="N773" s="406">
        <v>952</v>
      </c>
      <c r="O773" s="406">
        <v>909</v>
      </c>
      <c r="P773" s="406">
        <v>910</v>
      </c>
      <c r="Q773" s="406">
        <v>1046</v>
      </c>
      <c r="R773" s="406">
        <v>992</v>
      </c>
      <c r="S773" s="406">
        <v>1213</v>
      </c>
      <c r="T773" s="406">
        <v>1342</v>
      </c>
      <c r="U773" s="406">
        <v>1354</v>
      </c>
      <c r="V773" s="406">
        <v>1019</v>
      </c>
      <c r="W773" s="406">
        <v>1139</v>
      </c>
      <c r="X773" s="406">
        <v>981</v>
      </c>
      <c r="Y773" s="406">
        <v>1055</v>
      </c>
      <c r="Z773" s="406">
        <v>1252</v>
      </c>
      <c r="AA773" s="406">
        <v>1099</v>
      </c>
      <c r="AB773" s="406">
        <v>1017</v>
      </c>
      <c r="AC773" s="406">
        <v>1115</v>
      </c>
      <c r="AD773" s="406">
        <v>1335</v>
      </c>
      <c r="AE773" s="406">
        <v>1139</v>
      </c>
      <c r="AF773" s="406">
        <v>1111</v>
      </c>
      <c r="AG773" s="406">
        <v>1211</v>
      </c>
      <c r="AH773" s="406">
        <v>1449</v>
      </c>
      <c r="AI773" s="406">
        <v>973</v>
      </c>
      <c r="AJ773" s="406">
        <v>1063</v>
      </c>
      <c r="AK773" s="406">
        <v>1146</v>
      </c>
      <c r="AL773" s="406">
        <v>1363</v>
      </c>
      <c r="AM773" s="406">
        <v>975</v>
      </c>
      <c r="AN773" s="406">
        <v>1050</v>
      </c>
      <c r="AO773" s="406">
        <v>1205</v>
      </c>
      <c r="AP773" s="406">
        <v>1026</v>
      </c>
      <c r="AQ773" s="406">
        <v>1026</v>
      </c>
      <c r="AR773" s="406">
        <v>1188</v>
      </c>
      <c r="AS773" s="406">
        <v>1078</v>
      </c>
      <c r="AU773" t="s">
        <v>81</v>
      </c>
    </row>
    <row r="774" spans="4:47" ht="13.5" customHeight="1">
      <c r="D774" s="405" t="s">
        <v>82</v>
      </c>
      <c r="E774" s="404"/>
      <c r="F774" s="407" t="s">
        <v>832</v>
      </c>
      <c r="G774" s="272">
        <v>15</v>
      </c>
      <c r="H774" s="406">
        <v>969</v>
      </c>
      <c r="I774" s="406">
        <v>952</v>
      </c>
      <c r="J774" s="406">
        <v>1093</v>
      </c>
      <c r="K774" s="406">
        <v>969</v>
      </c>
      <c r="L774" s="406">
        <v>952</v>
      </c>
      <c r="M774" s="406">
        <v>1093</v>
      </c>
      <c r="N774" s="406">
        <v>995</v>
      </c>
      <c r="O774" s="406">
        <v>950</v>
      </c>
      <c r="P774" s="406">
        <v>952</v>
      </c>
      <c r="Q774" s="406">
        <v>1093</v>
      </c>
      <c r="R774" s="406">
        <v>1039</v>
      </c>
      <c r="S774" s="406">
        <v>1263</v>
      </c>
      <c r="T774" s="406">
        <v>1405</v>
      </c>
      <c r="U774" s="406">
        <v>1419</v>
      </c>
      <c r="V774" s="406">
        <v>1067</v>
      </c>
      <c r="W774" s="406">
        <v>1192</v>
      </c>
      <c r="X774" s="406">
        <v>1014</v>
      </c>
      <c r="Y774" s="406">
        <v>1095</v>
      </c>
      <c r="Z774" s="406">
        <v>1301</v>
      </c>
      <c r="AA774" s="406">
        <v>1138</v>
      </c>
      <c r="AB774" s="406">
        <v>1056</v>
      </c>
      <c r="AC774" s="406">
        <v>1174</v>
      </c>
      <c r="AD774" s="406">
        <v>1395</v>
      </c>
      <c r="AE774" s="406">
        <v>1183</v>
      </c>
      <c r="AF774" s="406">
        <v>1150</v>
      </c>
      <c r="AG774" s="406">
        <v>1259</v>
      </c>
      <c r="AH774" s="406">
        <v>1508</v>
      </c>
      <c r="AI774" s="406">
        <v>1005</v>
      </c>
      <c r="AJ774" s="406">
        <v>1106</v>
      </c>
      <c r="AK774" s="406">
        <v>1198</v>
      </c>
      <c r="AL774" s="406">
        <v>1424</v>
      </c>
      <c r="AM774" s="406">
        <v>1018</v>
      </c>
      <c r="AN774" s="406">
        <v>1101</v>
      </c>
      <c r="AO774" s="406">
        <v>1264</v>
      </c>
      <c r="AP774" s="406">
        <v>1076</v>
      </c>
      <c r="AQ774" s="406">
        <v>1076</v>
      </c>
      <c r="AR774" s="406">
        <v>1257</v>
      </c>
      <c r="AS774" s="406">
        <v>1123</v>
      </c>
      <c r="AU774" t="s">
        <v>82</v>
      </c>
    </row>
    <row r="775" spans="4:47" ht="13.5" customHeight="1">
      <c r="D775" s="405" t="s">
        <v>1568</v>
      </c>
      <c r="E775" s="404"/>
      <c r="F775" s="407" t="s">
        <v>1569</v>
      </c>
      <c r="G775" s="272">
        <v>16.5</v>
      </c>
      <c r="H775" s="406">
        <v>1023</v>
      </c>
      <c r="I775" s="406">
        <v>1019</v>
      </c>
      <c r="J775" s="406">
        <v>1147</v>
      </c>
      <c r="K775" s="406">
        <v>1023</v>
      </c>
      <c r="L775" s="406">
        <v>1019</v>
      </c>
      <c r="M775" s="406">
        <v>1147</v>
      </c>
      <c r="N775" s="406">
        <v>1080</v>
      </c>
      <c r="O775" s="406">
        <v>1003</v>
      </c>
      <c r="P775" s="406">
        <v>1019</v>
      </c>
      <c r="Q775" s="406">
        <v>1147</v>
      </c>
      <c r="R775" s="406">
        <v>1080</v>
      </c>
      <c r="S775" s="406">
        <v>1304</v>
      </c>
      <c r="T775" s="406">
        <v>1458</v>
      </c>
      <c r="U775" s="406">
        <v>1474</v>
      </c>
      <c r="V775" s="406">
        <v>1108</v>
      </c>
      <c r="W775" s="406">
        <v>1238</v>
      </c>
      <c r="X775" s="406">
        <v>1059</v>
      </c>
      <c r="Y775" s="406">
        <v>1148</v>
      </c>
      <c r="Z775" s="406">
        <v>1361</v>
      </c>
      <c r="AA775" s="406">
        <v>1189</v>
      </c>
      <c r="AB775" s="406">
        <v>1106</v>
      </c>
      <c r="AC775" s="406">
        <v>1224</v>
      </c>
      <c r="AD775" s="406">
        <v>1467</v>
      </c>
      <c r="AE775" s="406">
        <v>1240</v>
      </c>
      <c r="AF775" s="406">
        <v>1200</v>
      </c>
      <c r="AG775" s="406">
        <v>1320</v>
      </c>
      <c r="AH775" s="406">
        <v>1580</v>
      </c>
      <c r="AI775" s="406">
        <v>1051</v>
      </c>
      <c r="AJ775" s="406">
        <v>1128</v>
      </c>
      <c r="AK775" s="406">
        <v>1223</v>
      </c>
      <c r="AL775" s="406">
        <v>1453</v>
      </c>
      <c r="AM775" s="406">
        <v>1055</v>
      </c>
      <c r="AN775" s="406">
        <v>1147</v>
      </c>
      <c r="AO775" s="406">
        <v>1316</v>
      </c>
      <c r="AP775" s="406">
        <v>1121</v>
      </c>
      <c r="AQ775" s="406">
        <v>1121</v>
      </c>
      <c r="AR775" s="406">
        <v>1320</v>
      </c>
      <c r="AS775" s="406">
        <v>1160</v>
      </c>
      <c r="AU775" t="s">
        <v>1568</v>
      </c>
    </row>
    <row r="776" spans="4:47" ht="13.5" customHeight="1">
      <c r="D776" s="405" t="s">
        <v>83</v>
      </c>
      <c r="E776" s="404"/>
      <c r="F776" s="407" t="s">
        <v>1162</v>
      </c>
      <c r="G776" s="272">
        <v>18</v>
      </c>
      <c r="H776" s="406">
        <v>1058</v>
      </c>
      <c r="I776" s="406">
        <v>1041</v>
      </c>
      <c r="J776" s="406">
        <v>1195</v>
      </c>
      <c r="K776" s="406">
        <v>1058</v>
      </c>
      <c r="L776" s="406">
        <v>1041</v>
      </c>
      <c r="M776" s="406">
        <v>1195</v>
      </c>
      <c r="N776" s="406">
        <v>1086</v>
      </c>
      <c r="O776" s="406">
        <v>1038</v>
      </c>
      <c r="P776" s="406">
        <v>1041</v>
      </c>
      <c r="Q776" s="406">
        <v>1195</v>
      </c>
      <c r="R776" s="406">
        <v>1127</v>
      </c>
      <c r="S776" s="406">
        <v>1366</v>
      </c>
      <c r="T776" s="406">
        <v>1537</v>
      </c>
      <c r="U776" s="406">
        <v>1559</v>
      </c>
      <c r="V776" s="406">
        <v>1176</v>
      </c>
      <c r="W776" s="406">
        <v>1307</v>
      </c>
      <c r="X776" s="406">
        <v>1086</v>
      </c>
      <c r="Y776" s="406">
        <v>1182</v>
      </c>
      <c r="Z776" s="406">
        <v>1405</v>
      </c>
      <c r="AA776" s="406">
        <v>1221</v>
      </c>
      <c r="AB776" s="406">
        <v>1139</v>
      </c>
      <c r="AC776" s="406">
        <v>1266</v>
      </c>
      <c r="AD776" s="406">
        <v>1521</v>
      </c>
      <c r="AE776" s="406">
        <v>1278</v>
      </c>
      <c r="AF776" s="406">
        <v>1233</v>
      </c>
      <c r="AG776" s="406">
        <v>1362</v>
      </c>
      <c r="AH776" s="406">
        <v>1634</v>
      </c>
      <c r="AI776" s="406">
        <v>1077</v>
      </c>
      <c r="AJ776" s="406">
        <v>1197</v>
      </c>
      <c r="AK776" s="406">
        <v>1310</v>
      </c>
      <c r="AL776" s="406">
        <v>1554</v>
      </c>
      <c r="AM776" s="406">
        <v>1109</v>
      </c>
      <c r="AN776" s="406">
        <v>1211</v>
      </c>
      <c r="AO776" s="406">
        <v>1388</v>
      </c>
      <c r="AP776" s="406">
        <v>1186</v>
      </c>
      <c r="AQ776" s="406">
        <v>1186</v>
      </c>
      <c r="AR776" s="406">
        <v>1403</v>
      </c>
      <c r="AS776" s="406">
        <v>1219</v>
      </c>
      <c r="AU776" t="s">
        <v>83</v>
      </c>
    </row>
    <row r="777" spans="4:47" ht="13.5" customHeight="1">
      <c r="D777" s="405" t="s">
        <v>84</v>
      </c>
      <c r="E777" s="404"/>
      <c r="F777" s="407" t="s">
        <v>1163</v>
      </c>
      <c r="G777" s="272">
        <v>15</v>
      </c>
      <c r="H777" s="406">
        <v>836</v>
      </c>
      <c r="I777" s="406">
        <v>822</v>
      </c>
      <c r="J777" s="406">
        <v>944</v>
      </c>
      <c r="K777" s="406">
        <v>836</v>
      </c>
      <c r="L777" s="406">
        <v>822</v>
      </c>
      <c r="M777" s="406">
        <v>944</v>
      </c>
      <c r="N777" s="406">
        <v>857</v>
      </c>
      <c r="O777" s="406">
        <v>819</v>
      </c>
      <c r="P777" s="406">
        <v>822</v>
      </c>
      <c r="Q777" s="406">
        <v>944</v>
      </c>
      <c r="R777" s="406">
        <v>900</v>
      </c>
      <c r="S777" s="406">
        <v>1116</v>
      </c>
      <c r="T777" s="406">
        <v>1255</v>
      </c>
      <c r="U777" s="406">
        <v>1237</v>
      </c>
      <c r="V777" s="406">
        <v>948</v>
      </c>
      <c r="W777" s="406">
        <v>1057</v>
      </c>
      <c r="X777" s="406">
        <v>879</v>
      </c>
      <c r="Y777" s="406">
        <v>958</v>
      </c>
      <c r="Z777" s="406">
        <v>1139</v>
      </c>
      <c r="AA777" s="406">
        <v>988</v>
      </c>
      <c r="AB777" s="406">
        <v>921</v>
      </c>
      <c r="AC777" s="406">
        <v>1037</v>
      </c>
      <c r="AD777" s="406">
        <v>1234</v>
      </c>
      <c r="AE777" s="406">
        <v>1034</v>
      </c>
      <c r="AF777" s="406">
        <v>1015</v>
      </c>
      <c r="AG777" s="406">
        <v>1122</v>
      </c>
      <c r="AH777" s="406">
        <v>1347</v>
      </c>
      <c r="AI777" s="406">
        <v>873</v>
      </c>
      <c r="AJ777" s="406">
        <v>970</v>
      </c>
      <c r="AK777" s="406">
        <v>1065</v>
      </c>
      <c r="AL777" s="406">
        <v>1262</v>
      </c>
      <c r="AM777" s="406">
        <v>882</v>
      </c>
      <c r="AN777" s="406">
        <v>966</v>
      </c>
      <c r="AO777" s="406">
        <v>1108</v>
      </c>
      <c r="AP777" s="406">
        <v>930</v>
      </c>
      <c r="AQ777" s="406">
        <v>930</v>
      </c>
      <c r="AR777" s="406">
        <v>1111</v>
      </c>
      <c r="AS777" s="406">
        <v>983</v>
      </c>
      <c r="AU777" t="s">
        <v>84</v>
      </c>
    </row>
    <row r="778" spans="4:47" ht="13.5" customHeight="1">
      <c r="D778" s="405" t="s">
        <v>85</v>
      </c>
      <c r="E778" s="404"/>
      <c r="F778" s="407" t="s">
        <v>1164</v>
      </c>
      <c r="G778" s="272">
        <v>18</v>
      </c>
      <c r="H778" s="406">
        <v>917</v>
      </c>
      <c r="I778" s="406">
        <v>904</v>
      </c>
      <c r="J778" s="406">
        <v>1037</v>
      </c>
      <c r="K778" s="406">
        <v>917</v>
      </c>
      <c r="L778" s="406">
        <v>904</v>
      </c>
      <c r="M778" s="406">
        <v>1037</v>
      </c>
      <c r="N778" s="406">
        <v>941</v>
      </c>
      <c r="O778" s="406">
        <v>899</v>
      </c>
      <c r="P778" s="406">
        <v>904</v>
      </c>
      <c r="Q778" s="406">
        <v>1037</v>
      </c>
      <c r="R778" s="406">
        <v>992</v>
      </c>
      <c r="S778" s="406">
        <v>1207</v>
      </c>
      <c r="T778" s="406">
        <v>1376</v>
      </c>
      <c r="U778" s="406">
        <v>1363</v>
      </c>
      <c r="V778" s="406">
        <v>1048</v>
      </c>
      <c r="W778" s="406">
        <v>1163</v>
      </c>
      <c r="X778" s="406">
        <v>944</v>
      </c>
      <c r="Y778" s="406">
        <v>1037</v>
      </c>
      <c r="Z778" s="406">
        <v>1234</v>
      </c>
      <c r="AA778" s="406">
        <v>1063</v>
      </c>
      <c r="AB778" s="406">
        <v>996</v>
      </c>
      <c r="AC778" s="406">
        <v>1121</v>
      </c>
      <c r="AD778" s="406">
        <v>1350</v>
      </c>
      <c r="AE778" s="406">
        <v>1120</v>
      </c>
      <c r="AF778" s="406">
        <v>1091</v>
      </c>
      <c r="AG778" s="406">
        <v>1217</v>
      </c>
      <c r="AH778" s="406">
        <v>1463</v>
      </c>
      <c r="AI778" s="406">
        <v>937</v>
      </c>
      <c r="AJ778" s="406">
        <v>1054</v>
      </c>
      <c r="AK778" s="406">
        <v>1169</v>
      </c>
      <c r="AL778" s="406">
        <v>1382</v>
      </c>
      <c r="AM778" s="406">
        <v>966</v>
      </c>
      <c r="AN778" s="406">
        <v>1068</v>
      </c>
      <c r="AO778" s="406">
        <v>1223</v>
      </c>
      <c r="AP778" s="406">
        <v>1031</v>
      </c>
      <c r="AQ778" s="406">
        <v>1031</v>
      </c>
      <c r="AR778" s="406">
        <v>1248</v>
      </c>
      <c r="AS778" s="406">
        <v>1073</v>
      </c>
      <c r="AU778" t="s">
        <v>85</v>
      </c>
    </row>
    <row r="779" spans="4:47" ht="13.5" customHeight="1">
      <c r="D779" s="405" t="s">
        <v>2217</v>
      </c>
      <c r="E779" s="404"/>
      <c r="F779" s="407" t="s">
        <v>95</v>
      </c>
      <c r="G779" s="272">
        <v>12</v>
      </c>
      <c r="H779" s="406">
        <v>1543</v>
      </c>
      <c r="I779" s="406">
        <v>1547</v>
      </c>
      <c r="J779" s="406">
        <v>1749</v>
      </c>
      <c r="K779" s="406">
        <v>1543</v>
      </c>
      <c r="L779" s="406">
        <v>1547</v>
      </c>
      <c r="M779" s="406">
        <v>1749</v>
      </c>
      <c r="N779" s="406">
        <v>1638</v>
      </c>
      <c r="O779" s="406">
        <v>1543</v>
      </c>
      <c r="P779" s="406">
        <v>1547</v>
      </c>
      <c r="Q779" s="406">
        <v>1749</v>
      </c>
      <c r="R779" s="406">
        <v>1638</v>
      </c>
      <c r="S779" s="406">
        <v>2005</v>
      </c>
      <c r="T779" s="406">
        <v>2140</v>
      </c>
      <c r="U779" s="406">
        <v>2334</v>
      </c>
      <c r="V779" s="406">
        <v>1892</v>
      </c>
      <c r="W779" s="406">
        <v>2134</v>
      </c>
      <c r="X779" s="406">
        <v>1628</v>
      </c>
      <c r="Y779" s="406">
        <v>1704</v>
      </c>
      <c r="Z779" s="406">
        <v>1998</v>
      </c>
      <c r="AA779" s="406">
        <v>1785</v>
      </c>
      <c r="AB779" s="406">
        <v>1676</v>
      </c>
      <c r="AC779" s="406">
        <v>1772</v>
      </c>
      <c r="AD779" s="406">
        <v>2082</v>
      </c>
      <c r="AE779" s="406">
        <v>1840</v>
      </c>
      <c r="AF779" s="406">
        <v>1759</v>
      </c>
      <c r="AG779" s="406">
        <v>1857</v>
      </c>
      <c r="AH779" s="406">
        <v>2182</v>
      </c>
      <c r="AI779" s="406">
        <v>1625</v>
      </c>
      <c r="AJ779" s="406">
        <v>1680</v>
      </c>
      <c r="AK779" s="406">
        <v>1776</v>
      </c>
      <c r="AL779" s="406">
        <v>2111</v>
      </c>
      <c r="AM779" s="406">
        <v>1577</v>
      </c>
      <c r="AN779" s="406">
        <v>1638</v>
      </c>
      <c r="AO779" s="406">
        <v>1881</v>
      </c>
      <c r="AP779" s="406">
        <v>1721</v>
      </c>
      <c r="AQ779" s="406">
        <v>1709</v>
      </c>
      <c r="AR779" s="406">
        <v>1855</v>
      </c>
      <c r="AS779" s="406">
        <v>1784</v>
      </c>
      <c r="AU779" t="s">
        <v>2217</v>
      </c>
    </row>
    <row r="780" spans="4:47" ht="13.5" customHeight="1">
      <c r="D780" s="405" t="s">
        <v>4299</v>
      </c>
      <c r="E780" s="404"/>
      <c r="F780" s="407" t="s">
        <v>4321</v>
      </c>
      <c r="G780" s="272">
        <v>1.6</v>
      </c>
      <c r="H780" s="406">
        <v>335</v>
      </c>
      <c r="I780" s="406">
        <v>328</v>
      </c>
      <c r="J780" s="406">
        <v>376</v>
      </c>
      <c r="K780" s="406">
        <v>335</v>
      </c>
      <c r="L780" s="406">
        <v>328</v>
      </c>
      <c r="M780" s="406">
        <v>376</v>
      </c>
      <c r="N780" s="406">
        <v>351</v>
      </c>
      <c r="O780" s="406">
        <v>329</v>
      </c>
      <c r="P780" s="406">
        <v>328</v>
      </c>
      <c r="Q780" s="406">
        <v>376</v>
      </c>
      <c r="R780" s="406">
        <v>351</v>
      </c>
      <c r="S780" s="409" t="s">
        <v>2207</v>
      </c>
      <c r="T780" s="409" t="s">
        <v>2207</v>
      </c>
      <c r="U780" s="409" t="s">
        <v>2207</v>
      </c>
      <c r="V780" s="406">
        <v>349</v>
      </c>
      <c r="W780" s="406">
        <v>393</v>
      </c>
      <c r="X780" s="406">
        <v>328</v>
      </c>
      <c r="Y780" s="406">
        <v>345</v>
      </c>
      <c r="Z780" s="406">
        <v>405</v>
      </c>
      <c r="AA780" s="406">
        <v>364</v>
      </c>
      <c r="AB780" s="406">
        <v>328</v>
      </c>
      <c r="AC780" s="406">
        <v>345</v>
      </c>
      <c r="AD780" s="406">
        <v>405</v>
      </c>
      <c r="AE780" s="406">
        <v>364</v>
      </c>
      <c r="AF780" s="409" t="s">
        <v>2207</v>
      </c>
      <c r="AG780" s="409" t="s">
        <v>2207</v>
      </c>
      <c r="AH780" s="409" t="s">
        <v>2207</v>
      </c>
      <c r="AI780" s="406">
        <v>355</v>
      </c>
      <c r="AJ780" s="406">
        <v>328</v>
      </c>
      <c r="AK780" s="406">
        <v>345</v>
      </c>
      <c r="AL780" s="406">
        <v>405</v>
      </c>
      <c r="AM780" s="406">
        <v>328</v>
      </c>
      <c r="AN780" s="406">
        <v>345</v>
      </c>
      <c r="AO780" s="406">
        <v>405</v>
      </c>
      <c r="AP780" s="406">
        <v>357</v>
      </c>
      <c r="AQ780" s="406">
        <v>357</v>
      </c>
      <c r="AR780" s="406">
        <v>387</v>
      </c>
      <c r="AS780" s="406">
        <v>364</v>
      </c>
      <c r="AU780" t="s">
        <v>4299</v>
      </c>
    </row>
    <row r="781" spans="4:47" ht="13.5" customHeight="1">
      <c r="D781" s="405" t="s">
        <v>4300</v>
      </c>
      <c r="E781" s="404"/>
      <c r="F781" s="407" t="s">
        <v>4322</v>
      </c>
      <c r="G781" s="272">
        <v>1.8</v>
      </c>
      <c r="H781" s="406">
        <v>346</v>
      </c>
      <c r="I781" s="406">
        <v>338</v>
      </c>
      <c r="J781" s="406">
        <v>388</v>
      </c>
      <c r="K781" s="406">
        <v>346</v>
      </c>
      <c r="L781" s="406">
        <v>338</v>
      </c>
      <c r="M781" s="406">
        <v>388</v>
      </c>
      <c r="N781" s="406">
        <v>363</v>
      </c>
      <c r="O781" s="406">
        <v>339</v>
      </c>
      <c r="P781" s="406">
        <v>338</v>
      </c>
      <c r="Q781" s="406">
        <v>388</v>
      </c>
      <c r="R781" s="406">
        <v>363</v>
      </c>
      <c r="S781" s="409" t="s">
        <v>2207</v>
      </c>
      <c r="T781" s="409" t="s">
        <v>2207</v>
      </c>
      <c r="U781" s="409" t="s">
        <v>2207</v>
      </c>
      <c r="V781" s="406">
        <v>357</v>
      </c>
      <c r="W781" s="406">
        <v>402</v>
      </c>
      <c r="X781" s="406">
        <v>337</v>
      </c>
      <c r="Y781" s="406">
        <v>355</v>
      </c>
      <c r="Z781" s="406">
        <v>417</v>
      </c>
      <c r="AA781" s="406">
        <v>374</v>
      </c>
      <c r="AB781" s="406">
        <v>337</v>
      </c>
      <c r="AC781" s="406">
        <v>355</v>
      </c>
      <c r="AD781" s="406">
        <v>417</v>
      </c>
      <c r="AE781" s="406">
        <v>374</v>
      </c>
      <c r="AF781" s="409" t="s">
        <v>2207</v>
      </c>
      <c r="AG781" s="409" t="s">
        <v>2207</v>
      </c>
      <c r="AH781" s="409" t="s">
        <v>2207</v>
      </c>
      <c r="AI781" s="406">
        <v>363</v>
      </c>
      <c r="AJ781" s="406">
        <v>337</v>
      </c>
      <c r="AK781" s="406">
        <v>355</v>
      </c>
      <c r="AL781" s="406">
        <v>417</v>
      </c>
      <c r="AM781" s="406">
        <v>337</v>
      </c>
      <c r="AN781" s="406">
        <v>355</v>
      </c>
      <c r="AO781" s="406">
        <v>417</v>
      </c>
      <c r="AP781" s="406">
        <v>364</v>
      </c>
      <c r="AQ781" s="406">
        <v>364</v>
      </c>
      <c r="AR781" s="406">
        <v>395</v>
      </c>
      <c r="AS781" s="406">
        <v>371</v>
      </c>
      <c r="AU781" t="s">
        <v>4300</v>
      </c>
    </row>
    <row r="782" spans="4:47" ht="13.5" customHeight="1">
      <c r="D782" s="405" t="s">
        <v>4301</v>
      </c>
      <c r="E782" s="404"/>
      <c r="F782" s="407" t="s">
        <v>4323</v>
      </c>
      <c r="G782" s="272">
        <v>2</v>
      </c>
      <c r="H782" s="406">
        <v>356</v>
      </c>
      <c r="I782" s="406">
        <v>348</v>
      </c>
      <c r="J782" s="406">
        <v>399</v>
      </c>
      <c r="K782" s="406">
        <v>356</v>
      </c>
      <c r="L782" s="406">
        <v>348</v>
      </c>
      <c r="M782" s="406">
        <v>399</v>
      </c>
      <c r="N782" s="406">
        <v>374</v>
      </c>
      <c r="O782" s="406">
        <v>349</v>
      </c>
      <c r="P782" s="406">
        <v>348</v>
      </c>
      <c r="Q782" s="406">
        <v>399</v>
      </c>
      <c r="R782" s="406">
        <v>374</v>
      </c>
      <c r="S782" s="409" t="s">
        <v>2207</v>
      </c>
      <c r="T782" s="409" t="s">
        <v>2207</v>
      </c>
      <c r="U782" s="409" t="s">
        <v>2207</v>
      </c>
      <c r="V782" s="406">
        <v>364</v>
      </c>
      <c r="W782" s="406">
        <v>409</v>
      </c>
      <c r="X782" s="406">
        <v>345</v>
      </c>
      <c r="Y782" s="406">
        <v>365</v>
      </c>
      <c r="Z782" s="406">
        <v>429</v>
      </c>
      <c r="AA782" s="406">
        <v>383</v>
      </c>
      <c r="AB782" s="406">
        <v>345</v>
      </c>
      <c r="AC782" s="406">
        <v>365</v>
      </c>
      <c r="AD782" s="406">
        <v>429</v>
      </c>
      <c r="AE782" s="406">
        <v>383</v>
      </c>
      <c r="AF782" s="409" t="s">
        <v>2207</v>
      </c>
      <c r="AG782" s="409" t="s">
        <v>2207</v>
      </c>
      <c r="AH782" s="409" t="s">
        <v>2207</v>
      </c>
      <c r="AI782" s="406">
        <v>371</v>
      </c>
      <c r="AJ782" s="406">
        <v>345</v>
      </c>
      <c r="AK782" s="406">
        <v>365</v>
      </c>
      <c r="AL782" s="406">
        <v>429</v>
      </c>
      <c r="AM782" s="406">
        <v>345</v>
      </c>
      <c r="AN782" s="406">
        <v>365</v>
      </c>
      <c r="AO782" s="406">
        <v>429</v>
      </c>
      <c r="AP782" s="406">
        <v>371</v>
      </c>
      <c r="AQ782" s="406">
        <v>371</v>
      </c>
      <c r="AR782" s="406">
        <v>401</v>
      </c>
      <c r="AS782" s="406">
        <v>377</v>
      </c>
      <c r="AU782" t="s">
        <v>4301</v>
      </c>
    </row>
    <row r="783" spans="4:47" ht="13.5" customHeight="1">
      <c r="D783" s="405" t="s">
        <v>4302</v>
      </c>
      <c r="E783" s="404"/>
      <c r="F783" s="407" t="s">
        <v>4324</v>
      </c>
      <c r="G783" s="272">
        <v>2.2000000000000002</v>
      </c>
      <c r="H783" s="406">
        <v>367</v>
      </c>
      <c r="I783" s="406">
        <v>359</v>
      </c>
      <c r="J783" s="406">
        <v>411</v>
      </c>
      <c r="K783" s="406">
        <v>367</v>
      </c>
      <c r="L783" s="406">
        <v>359</v>
      </c>
      <c r="M783" s="406">
        <v>411</v>
      </c>
      <c r="N783" s="406">
        <v>386</v>
      </c>
      <c r="O783" s="406">
        <v>359</v>
      </c>
      <c r="P783" s="406">
        <v>359</v>
      </c>
      <c r="Q783" s="406">
        <v>411</v>
      </c>
      <c r="R783" s="406">
        <v>386</v>
      </c>
      <c r="S783" s="409" t="s">
        <v>2207</v>
      </c>
      <c r="T783" s="409" t="s">
        <v>2207</v>
      </c>
      <c r="U783" s="409" t="s">
        <v>2207</v>
      </c>
      <c r="V783" s="406">
        <v>372</v>
      </c>
      <c r="W783" s="406">
        <v>418</v>
      </c>
      <c r="X783" s="406">
        <v>354</v>
      </c>
      <c r="Y783" s="406">
        <v>376</v>
      </c>
      <c r="Z783" s="406">
        <v>441</v>
      </c>
      <c r="AA783" s="406">
        <v>393</v>
      </c>
      <c r="AB783" s="406">
        <v>354</v>
      </c>
      <c r="AC783" s="406">
        <v>376</v>
      </c>
      <c r="AD783" s="406">
        <v>441</v>
      </c>
      <c r="AE783" s="406">
        <v>393</v>
      </c>
      <c r="AF783" s="409" t="s">
        <v>2207</v>
      </c>
      <c r="AG783" s="409" t="s">
        <v>2207</v>
      </c>
      <c r="AH783" s="409" t="s">
        <v>2207</v>
      </c>
      <c r="AI783" s="406">
        <v>379</v>
      </c>
      <c r="AJ783" s="406">
        <v>354</v>
      </c>
      <c r="AK783" s="406">
        <v>376</v>
      </c>
      <c r="AL783" s="406">
        <v>441</v>
      </c>
      <c r="AM783" s="406">
        <v>354</v>
      </c>
      <c r="AN783" s="406">
        <v>376</v>
      </c>
      <c r="AO783" s="406">
        <v>441</v>
      </c>
      <c r="AP783" s="406">
        <v>378</v>
      </c>
      <c r="AQ783" s="406">
        <v>378</v>
      </c>
      <c r="AR783" s="406">
        <v>408</v>
      </c>
      <c r="AS783" s="406">
        <v>385</v>
      </c>
      <c r="AU783" t="s">
        <v>4302</v>
      </c>
    </row>
    <row r="784" spans="4:47" ht="13.5" customHeight="1">
      <c r="D784" s="405" t="s">
        <v>4303</v>
      </c>
      <c r="E784" s="404"/>
      <c r="F784" s="407" t="s">
        <v>4325</v>
      </c>
      <c r="G784" s="272">
        <v>2.3000000000000003</v>
      </c>
      <c r="H784" s="406">
        <v>377</v>
      </c>
      <c r="I784" s="406">
        <v>369</v>
      </c>
      <c r="J784" s="406">
        <v>423</v>
      </c>
      <c r="K784" s="406">
        <v>377</v>
      </c>
      <c r="L784" s="406">
        <v>369</v>
      </c>
      <c r="M784" s="406">
        <v>423</v>
      </c>
      <c r="N784" s="406">
        <v>398</v>
      </c>
      <c r="O784" s="406">
        <v>370</v>
      </c>
      <c r="P784" s="406">
        <v>369</v>
      </c>
      <c r="Q784" s="406">
        <v>423</v>
      </c>
      <c r="R784" s="406">
        <v>398</v>
      </c>
      <c r="S784" s="409" t="s">
        <v>2207</v>
      </c>
      <c r="T784" s="409" t="s">
        <v>2207</v>
      </c>
      <c r="U784" s="409" t="s">
        <v>2207</v>
      </c>
      <c r="V784" s="406">
        <v>382</v>
      </c>
      <c r="W784" s="406">
        <v>429</v>
      </c>
      <c r="X784" s="406">
        <v>363</v>
      </c>
      <c r="Y784" s="406">
        <v>386</v>
      </c>
      <c r="Z784" s="406">
        <v>453</v>
      </c>
      <c r="AA784" s="406">
        <v>403</v>
      </c>
      <c r="AB784" s="406">
        <v>363</v>
      </c>
      <c r="AC784" s="406">
        <v>386</v>
      </c>
      <c r="AD784" s="406">
        <v>453</v>
      </c>
      <c r="AE784" s="406">
        <v>403</v>
      </c>
      <c r="AF784" s="409" t="s">
        <v>2207</v>
      </c>
      <c r="AG784" s="409" t="s">
        <v>2207</v>
      </c>
      <c r="AH784" s="409" t="s">
        <v>2207</v>
      </c>
      <c r="AI784" s="406">
        <v>387</v>
      </c>
      <c r="AJ784" s="406">
        <v>363</v>
      </c>
      <c r="AK784" s="406">
        <v>386</v>
      </c>
      <c r="AL784" s="406">
        <v>453</v>
      </c>
      <c r="AM784" s="406">
        <v>363</v>
      </c>
      <c r="AN784" s="406">
        <v>386</v>
      </c>
      <c r="AO784" s="406">
        <v>453</v>
      </c>
      <c r="AP784" s="406">
        <v>387</v>
      </c>
      <c r="AQ784" s="406">
        <v>387</v>
      </c>
      <c r="AR784" s="406">
        <v>419</v>
      </c>
      <c r="AS784" s="406">
        <v>393</v>
      </c>
      <c r="AU784" t="s">
        <v>4303</v>
      </c>
    </row>
    <row r="785" spans="4:47" ht="13.5" customHeight="1">
      <c r="D785" s="405" t="s">
        <v>88</v>
      </c>
      <c r="E785" s="404"/>
      <c r="F785" s="407" t="s">
        <v>833</v>
      </c>
      <c r="G785" s="272">
        <v>6</v>
      </c>
      <c r="H785" s="406">
        <v>803</v>
      </c>
      <c r="I785" s="406">
        <v>784</v>
      </c>
      <c r="J785" s="406">
        <v>901</v>
      </c>
      <c r="K785" s="406">
        <v>803</v>
      </c>
      <c r="L785" s="406">
        <v>784</v>
      </c>
      <c r="M785" s="406">
        <v>901</v>
      </c>
      <c r="N785" s="406">
        <v>823</v>
      </c>
      <c r="O785" s="406">
        <v>787</v>
      </c>
      <c r="P785" s="406">
        <v>784</v>
      </c>
      <c r="Q785" s="406">
        <v>901</v>
      </c>
      <c r="R785" s="406">
        <v>842</v>
      </c>
      <c r="S785" s="406">
        <v>1163</v>
      </c>
      <c r="T785" s="406">
        <v>1265</v>
      </c>
      <c r="U785" s="406">
        <v>1225</v>
      </c>
      <c r="V785" s="406">
        <v>935</v>
      </c>
      <c r="W785" s="406">
        <v>1050</v>
      </c>
      <c r="X785" s="406">
        <v>944</v>
      </c>
      <c r="Y785" s="406">
        <v>987</v>
      </c>
      <c r="Z785" s="406">
        <v>1166</v>
      </c>
      <c r="AA785" s="406">
        <v>1053</v>
      </c>
      <c r="AB785" s="406">
        <v>948</v>
      </c>
      <c r="AC785" s="406">
        <v>1001</v>
      </c>
      <c r="AD785" s="406">
        <v>1187</v>
      </c>
      <c r="AE785" s="406">
        <v>1057</v>
      </c>
      <c r="AF785" s="406">
        <v>1073</v>
      </c>
      <c r="AG785" s="406">
        <v>1129</v>
      </c>
      <c r="AH785" s="406">
        <v>1338</v>
      </c>
      <c r="AI785" s="406">
        <v>936</v>
      </c>
      <c r="AJ785" s="406">
        <v>978</v>
      </c>
      <c r="AK785" s="406">
        <v>1011</v>
      </c>
      <c r="AL785" s="406">
        <v>1211</v>
      </c>
      <c r="AM785" s="406">
        <v>859</v>
      </c>
      <c r="AN785" s="406">
        <v>892</v>
      </c>
      <c r="AO785" s="406">
        <v>1024</v>
      </c>
      <c r="AP785" s="406">
        <v>917</v>
      </c>
      <c r="AQ785" s="406">
        <v>917</v>
      </c>
      <c r="AR785" s="406">
        <v>1038</v>
      </c>
      <c r="AS785" s="406">
        <v>1024</v>
      </c>
      <c r="AU785" t="s">
        <v>88</v>
      </c>
    </row>
    <row r="786" spans="4:47" ht="13.5" customHeight="1">
      <c r="D786" s="405" t="s">
        <v>89</v>
      </c>
      <c r="E786" s="404"/>
      <c r="F786" s="407" t="s">
        <v>834</v>
      </c>
      <c r="G786" s="272">
        <v>7.5</v>
      </c>
      <c r="H786" s="406">
        <v>848</v>
      </c>
      <c r="I786" s="406">
        <v>829</v>
      </c>
      <c r="J786" s="406">
        <v>953</v>
      </c>
      <c r="K786" s="406">
        <v>848</v>
      </c>
      <c r="L786" s="406">
        <v>829</v>
      </c>
      <c r="M786" s="406">
        <v>953</v>
      </c>
      <c r="N786" s="406">
        <v>869</v>
      </c>
      <c r="O786" s="406">
        <v>832</v>
      </c>
      <c r="P786" s="406">
        <v>829</v>
      </c>
      <c r="Q786" s="406">
        <v>953</v>
      </c>
      <c r="R786" s="406">
        <v>892</v>
      </c>
      <c r="S786" s="406">
        <v>1201</v>
      </c>
      <c r="T786" s="406">
        <v>1304</v>
      </c>
      <c r="U786" s="406">
        <v>1272</v>
      </c>
      <c r="V786" s="406">
        <v>965</v>
      </c>
      <c r="W786" s="406">
        <v>1083</v>
      </c>
      <c r="X786" s="406">
        <v>981</v>
      </c>
      <c r="Y786" s="406">
        <v>1031</v>
      </c>
      <c r="Z786" s="406">
        <v>1219</v>
      </c>
      <c r="AA786" s="406">
        <v>1095</v>
      </c>
      <c r="AB786" s="406">
        <v>990</v>
      </c>
      <c r="AC786" s="406">
        <v>1052</v>
      </c>
      <c r="AD786" s="406">
        <v>1251</v>
      </c>
      <c r="AE786" s="406">
        <v>1105</v>
      </c>
      <c r="AF786" s="406">
        <v>1116</v>
      </c>
      <c r="AG786" s="406">
        <v>1180</v>
      </c>
      <c r="AH786" s="406">
        <v>1401</v>
      </c>
      <c r="AI786" s="406">
        <v>972</v>
      </c>
      <c r="AJ786" s="406">
        <v>1024</v>
      </c>
      <c r="AK786" s="406">
        <v>1067</v>
      </c>
      <c r="AL786" s="406">
        <v>1277</v>
      </c>
      <c r="AM786" s="406">
        <v>905</v>
      </c>
      <c r="AN786" s="406">
        <v>947</v>
      </c>
      <c r="AO786" s="406">
        <v>1087</v>
      </c>
      <c r="AP786" s="406">
        <v>948</v>
      </c>
      <c r="AQ786" s="406">
        <v>948</v>
      </c>
      <c r="AR786" s="406">
        <v>1070</v>
      </c>
      <c r="AS786" s="406">
        <v>1052</v>
      </c>
      <c r="AU786" t="s">
        <v>89</v>
      </c>
    </row>
    <row r="787" spans="4:47" ht="13.5" customHeight="1">
      <c r="D787" s="405" t="s">
        <v>90</v>
      </c>
      <c r="E787" s="404"/>
      <c r="F787" s="407" t="s">
        <v>835</v>
      </c>
      <c r="G787" s="272">
        <v>9</v>
      </c>
      <c r="H787" s="406">
        <v>1003</v>
      </c>
      <c r="I787" s="406">
        <v>980</v>
      </c>
      <c r="J787" s="406">
        <v>1126</v>
      </c>
      <c r="K787" s="406">
        <v>1003</v>
      </c>
      <c r="L787" s="406">
        <v>980</v>
      </c>
      <c r="M787" s="406">
        <v>1126</v>
      </c>
      <c r="N787" s="406">
        <v>1027</v>
      </c>
      <c r="O787" s="406">
        <v>983</v>
      </c>
      <c r="P787" s="406">
        <v>980</v>
      </c>
      <c r="Q787" s="406">
        <v>1126</v>
      </c>
      <c r="R787" s="406">
        <v>1054</v>
      </c>
      <c r="S787" s="406">
        <v>1238</v>
      </c>
      <c r="T787" s="406">
        <v>1342</v>
      </c>
      <c r="U787" s="406">
        <v>1316</v>
      </c>
      <c r="V787" s="406">
        <v>995</v>
      </c>
      <c r="W787" s="406">
        <v>1115</v>
      </c>
      <c r="X787" s="406">
        <v>1124</v>
      </c>
      <c r="Y787" s="406">
        <v>1183</v>
      </c>
      <c r="Z787" s="406">
        <v>1399</v>
      </c>
      <c r="AA787" s="406">
        <v>1255</v>
      </c>
      <c r="AB787" s="406">
        <v>1138</v>
      </c>
      <c r="AC787" s="406">
        <v>1212</v>
      </c>
      <c r="AD787" s="406">
        <v>1441</v>
      </c>
      <c r="AE787" s="406">
        <v>1270</v>
      </c>
      <c r="AF787" s="406">
        <v>1264</v>
      </c>
      <c r="AG787" s="406">
        <v>1340</v>
      </c>
      <c r="AH787" s="406">
        <v>1592</v>
      </c>
      <c r="AI787" s="406">
        <v>1117</v>
      </c>
      <c r="AJ787" s="406">
        <v>1177</v>
      </c>
      <c r="AK787" s="406">
        <v>1231</v>
      </c>
      <c r="AL787" s="406">
        <v>1469</v>
      </c>
      <c r="AM787" s="406">
        <v>1058</v>
      </c>
      <c r="AN787" s="406">
        <v>1108</v>
      </c>
      <c r="AO787" s="406">
        <v>1271</v>
      </c>
      <c r="AP787" s="406">
        <v>1099</v>
      </c>
      <c r="AQ787" s="406">
        <v>1099</v>
      </c>
      <c r="AR787" s="406">
        <v>1220</v>
      </c>
      <c r="AS787" s="406">
        <v>1080</v>
      </c>
      <c r="AU787" t="s">
        <v>90</v>
      </c>
    </row>
    <row r="788" spans="4:47" ht="13.5" customHeight="1">
      <c r="D788" s="405" t="s">
        <v>91</v>
      </c>
      <c r="E788" s="404"/>
      <c r="F788" s="407" t="s">
        <v>836</v>
      </c>
      <c r="G788" s="272">
        <v>10.5</v>
      </c>
      <c r="H788" s="406">
        <v>936</v>
      </c>
      <c r="I788" s="406">
        <v>916</v>
      </c>
      <c r="J788" s="406">
        <v>1053</v>
      </c>
      <c r="K788" s="406">
        <v>936</v>
      </c>
      <c r="L788" s="406">
        <v>916</v>
      </c>
      <c r="M788" s="406">
        <v>1053</v>
      </c>
      <c r="N788" s="406">
        <v>957</v>
      </c>
      <c r="O788" s="406">
        <v>918</v>
      </c>
      <c r="P788" s="406">
        <v>916</v>
      </c>
      <c r="Q788" s="406">
        <v>1053</v>
      </c>
      <c r="R788" s="406">
        <v>988</v>
      </c>
      <c r="S788" s="406">
        <v>1280</v>
      </c>
      <c r="T788" s="406">
        <v>1392</v>
      </c>
      <c r="U788" s="406">
        <v>1371</v>
      </c>
      <c r="V788" s="406">
        <v>1034</v>
      </c>
      <c r="W788" s="406">
        <v>1157</v>
      </c>
      <c r="X788" s="406">
        <v>1052</v>
      </c>
      <c r="Y788" s="406">
        <v>1116</v>
      </c>
      <c r="Z788" s="406">
        <v>1321</v>
      </c>
      <c r="AA788" s="406">
        <v>1177</v>
      </c>
      <c r="AB788" s="406">
        <v>1072</v>
      </c>
      <c r="AC788" s="406">
        <v>1153</v>
      </c>
      <c r="AD788" s="406">
        <v>1374</v>
      </c>
      <c r="AE788" s="406">
        <v>1198</v>
      </c>
      <c r="AF788" s="406">
        <v>1197</v>
      </c>
      <c r="AG788" s="406">
        <v>1281</v>
      </c>
      <c r="AH788" s="406">
        <v>1525</v>
      </c>
      <c r="AI788" s="406">
        <v>1042</v>
      </c>
      <c r="AJ788" s="406">
        <v>1114</v>
      </c>
      <c r="AK788" s="406">
        <v>1175</v>
      </c>
      <c r="AL788" s="406">
        <v>1404</v>
      </c>
      <c r="AM788" s="406">
        <v>995</v>
      </c>
      <c r="AN788" s="406">
        <v>1053</v>
      </c>
      <c r="AO788" s="406">
        <v>1208</v>
      </c>
      <c r="AP788" s="406">
        <v>1018</v>
      </c>
      <c r="AQ788" s="406">
        <v>1018</v>
      </c>
      <c r="AR788" s="406">
        <v>1148</v>
      </c>
      <c r="AS788" s="406">
        <v>1115</v>
      </c>
      <c r="AU788" t="s">
        <v>91</v>
      </c>
    </row>
    <row r="789" spans="4:47" ht="13.5" customHeight="1">
      <c r="D789" s="405" t="s">
        <v>92</v>
      </c>
      <c r="E789" s="404"/>
      <c r="F789" s="407" t="s">
        <v>837</v>
      </c>
      <c r="G789" s="272">
        <v>12</v>
      </c>
      <c r="H789" s="406">
        <v>958</v>
      </c>
      <c r="I789" s="406">
        <v>940</v>
      </c>
      <c r="J789" s="406">
        <v>1079</v>
      </c>
      <c r="K789" s="406">
        <v>958</v>
      </c>
      <c r="L789" s="406">
        <v>940</v>
      </c>
      <c r="M789" s="406">
        <v>1079</v>
      </c>
      <c r="N789" s="406">
        <v>985</v>
      </c>
      <c r="O789" s="406">
        <v>940</v>
      </c>
      <c r="P789" s="406">
        <v>940</v>
      </c>
      <c r="Q789" s="406">
        <v>1079</v>
      </c>
      <c r="R789" s="406">
        <v>1021</v>
      </c>
      <c r="S789" s="406">
        <v>1312</v>
      </c>
      <c r="T789" s="406">
        <v>1433</v>
      </c>
      <c r="U789" s="406">
        <v>1413</v>
      </c>
      <c r="V789" s="406">
        <v>1062</v>
      </c>
      <c r="W789" s="406">
        <v>1186</v>
      </c>
      <c r="X789" s="406">
        <v>1066</v>
      </c>
      <c r="Y789" s="406">
        <v>1136</v>
      </c>
      <c r="Z789" s="406">
        <v>1345</v>
      </c>
      <c r="AA789" s="406">
        <v>1193</v>
      </c>
      <c r="AB789" s="406">
        <v>1090</v>
      </c>
      <c r="AC789" s="406">
        <v>1180</v>
      </c>
      <c r="AD789" s="406">
        <v>1410</v>
      </c>
      <c r="AE789" s="406">
        <v>1219</v>
      </c>
      <c r="AF789" s="406">
        <v>1216</v>
      </c>
      <c r="AG789" s="406">
        <v>1309</v>
      </c>
      <c r="AH789" s="406">
        <v>1560</v>
      </c>
      <c r="AI789" s="406">
        <v>1055</v>
      </c>
      <c r="AJ789" s="406">
        <v>1137</v>
      </c>
      <c r="AK789" s="406">
        <v>1207</v>
      </c>
      <c r="AL789" s="406">
        <v>1441</v>
      </c>
      <c r="AM789" s="406">
        <v>1018</v>
      </c>
      <c r="AN789" s="406">
        <v>1085</v>
      </c>
      <c r="AO789" s="406">
        <v>1244</v>
      </c>
      <c r="AP789" s="406">
        <v>1043</v>
      </c>
      <c r="AQ789" s="406">
        <v>1043</v>
      </c>
      <c r="AR789" s="406">
        <v>1186</v>
      </c>
      <c r="AS789" s="406">
        <v>1132</v>
      </c>
      <c r="AU789" t="s">
        <v>92</v>
      </c>
    </row>
    <row r="790" spans="4:47" ht="13.5" customHeight="1">
      <c r="D790" s="405" t="s">
        <v>2093</v>
      </c>
      <c r="E790" s="404"/>
      <c r="F790" s="407" t="s">
        <v>2094</v>
      </c>
      <c r="G790" s="272">
        <v>13.5</v>
      </c>
      <c r="H790" s="406">
        <v>1050</v>
      </c>
      <c r="I790" s="406">
        <v>1042</v>
      </c>
      <c r="J790" s="406">
        <v>1181</v>
      </c>
      <c r="K790" s="406">
        <v>1050</v>
      </c>
      <c r="L790" s="406">
        <v>1042</v>
      </c>
      <c r="M790" s="406">
        <v>1181</v>
      </c>
      <c r="N790" s="406">
        <v>1103</v>
      </c>
      <c r="O790" s="406">
        <v>1030</v>
      </c>
      <c r="P790" s="406">
        <v>1042</v>
      </c>
      <c r="Q790" s="406">
        <v>1177</v>
      </c>
      <c r="R790" s="406">
        <v>1103</v>
      </c>
      <c r="S790" s="406">
        <v>1393</v>
      </c>
      <c r="T790" s="406">
        <v>1526</v>
      </c>
      <c r="U790" s="406">
        <v>1516</v>
      </c>
      <c r="V790" s="406">
        <v>1142</v>
      </c>
      <c r="W790" s="406">
        <v>1276</v>
      </c>
      <c r="X790" s="406">
        <v>1149</v>
      </c>
      <c r="Y790" s="406">
        <v>1227</v>
      </c>
      <c r="Z790" s="406">
        <v>1439</v>
      </c>
      <c r="AA790" s="406">
        <v>1274</v>
      </c>
      <c r="AB790" s="406">
        <v>1195</v>
      </c>
      <c r="AC790" s="406">
        <v>1296</v>
      </c>
      <c r="AD790" s="406">
        <v>1526</v>
      </c>
      <c r="AE790" s="406">
        <v>1316</v>
      </c>
      <c r="AF790" s="406">
        <v>1317</v>
      </c>
      <c r="AG790" s="406">
        <v>1421</v>
      </c>
      <c r="AH790" s="406">
        <v>1673</v>
      </c>
      <c r="AI790" s="406">
        <v>1140</v>
      </c>
      <c r="AJ790" s="406">
        <v>1179</v>
      </c>
      <c r="AK790" s="406">
        <v>1265</v>
      </c>
      <c r="AL790" s="406">
        <v>1485</v>
      </c>
      <c r="AM790" s="406">
        <v>1074</v>
      </c>
      <c r="AN790" s="406">
        <v>1149</v>
      </c>
      <c r="AO790" s="406">
        <v>1318</v>
      </c>
      <c r="AP790" s="406">
        <v>1128</v>
      </c>
      <c r="AQ790" s="406">
        <v>1128</v>
      </c>
      <c r="AR790" s="406">
        <v>1288</v>
      </c>
      <c r="AS790" s="406">
        <v>1211</v>
      </c>
      <c r="AU790" t="s">
        <v>2093</v>
      </c>
    </row>
    <row r="791" spans="4:47" ht="13.5" customHeight="1">
      <c r="D791" s="405" t="s">
        <v>93</v>
      </c>
      <c r="E791" s="404"/>
      <c r="F791" s="407" t="s">
        <v>838</v>
      </c>
      <c r="G791" s="272">
        <v>15</v>
      </c>
      <c r="H791" s="406">
        <v>1073</v>
      </c>
      <c r="I791" s="406">
        <v>1054</v>
      </c>
      <c r="J791" s="406">
        <v>1210</v>
      </c>
      <c r="K791" s="406">
        <v>1073</v>
      </c>
      <c r="L791" s="406">
        <v>1054</v>
      </c>
      <c r="M791" s="406">
        <v>1210</v>
      </c>
      <c r="N791" s="406">
        <v>1102</v>
      </c>
      <c r="O791" s="406">
        <v>1053</v>
      </c>
      <c r="P791" s="406">
        <v>1054</v>
      </c>
      <c r="Q791" s="406">
        <v>1210</v>
      </c>
      <c r="R791" s="406">
        <v>1148</v>
      </c>
      <c r="S791" s="406">
        <v>1441</v>
      </c>
      <c r="T791" s="406">
        <v>1587</v>
      </c>
      <c r="U791" s="406">
        <v>1580</v>
      </c>
      <c r="V791" s="406">
        <v>1187</v>
      </c>
      <c r="W791" s="406">
        <v>1326</v>
      </c>
      <c r="X791" s="406">
        <v>1163</v>
      </c>
      <c r="Y791" s="406">
        <v>1247</v>
      </c>
      <c r="Z791" s="406">
        <v>1478</v>
      </c>
      <c r="AA791" s="406">
        <v>1303</v>
      </c>
      <c r="AB791" s="406">
        <v>1198</v>
      </c>
      <c r="AC791" s="406">
        <v>1308</v>
      </c>
      <c r="AD791" s="406">
        <v>1565</v>
      </c>
      <c r="AE791" s="406">
        <v>1341</v>
      </c>
      <c r="AF791" s="406">
        <v>1324</v>
      </c>
      <c r="AG791" s="406">
        <v>1436</v>
      </c>
      <c r="AH791" s="406">
        <v>1715</v>
      </c>
      <c r="AI791" s="406">
        <v>1152</v>
      </c>
      <c r="AJ791" s="406">
        <v>1253</v>
      </c>
      <c r="AK791" s="406">
        <v>1343</v>
      </c>
      <c r="AL791" s="406">
        <v>1600</v>
      </c>
      <c r="AM791" s="406">
        <v>1134</v>
      </c>
      <c r="AN791" s="406">
        <v>1218</v>
      </c>
      <c r="AO791" s="406">
        <v>1397</v>
      </c>
      <c r="AP791" s="406">
        <v>1176</v>
      </c>
      <c r="AQ791" s="406">
        <v>1176</v>
      </c>
      <c r="AR791" s="406">
        <v>1354</v>
      </c>
      <c r="AS791" s="406">
        <v>1251</v>
      </c>
      <c r="AU791" t="s">
        <v>93</v>
      </c>
    </row>
    <row r="792" spans="4:47" ht="13.5" customHeight="1">
      <c r="D792" s="405" t="s">
        <v>1270</v>
      </c>
      <c r="E792" s="405" t="s">
        <v>5597</v>
      </c>
      <c r="F792" s="407" t="s">
        <v>1929</v>
      </c>
      <c r="G792" s="272">
        <v>25.900000000000002</v>
      </c>
      <c r="H792" s="406">
        <v>643</v>
      </c>
      <c r="I792" s="406">
        <v>643</v>
      </c>
      <c r="J792" s="406">
        <v>756</v>
      </c>
      <c r="K792" s="406">
        <v>663</v>
      </c>
      <c r="L792" s="406">
        <v>655</v>
      </c>
      <c r="M792" s="406">
        <v>788</v>
      </c>
      <c r="N792" s="406">
        <v>718</v>
      </c>
      <c r="O792" s="406">
        <v>641</v>
      </c>
      <c r="P792" s="406">
        <v>666</v>
      </c>
      <c r="Q792" s="406">
        <v>773</v>
      </c>
      <c r="R792" s="406">
        <v>722</v>
      </c>
      <c r="S792" s="406">
        <v>822</v>
      </c>
      <c r="T792" s="406">
        <v>932</v>
      </c>
      <c r="U792" s="406">
        <v>1008</v>
      </c>
      <c r="V792" s="406">
        <v>800</v>
      </c>
      <c r="W792" s="406">
        <v>885</v>
      </c>
      <c r="X792" s="406">
        <v>698</v>
      </c>
      <c r="Y792" s="406">
        <v>743</v>
      </c>
      <c r="Z792" s="406">
        <v>899</v>
      </c>
      <c r="AA792" s="406">
        <v>795</v>
      </c>
      <c r="AB792" s="406">
        <v>719</v>
      </c>
      <c r="AC792" s="406">
        <v>777</v>
      </c>
      <c r="AD792" s="406">
        <v>946</v>
      </c>
      <c r="AE792" s="406">
        <v>817</v>
      </c>
      <c r="AF792" s="406">
        <v>786</v>
      </c>
      <c r="AG792" s="406">
        <v>845</v>
      </c>
      <c r="AH792" s="406">
        <v>1026</v>
      </c>
      <c r="AI792" s="406">
        <v>710</v>
      </c>
      <c r="AJ792" s="406">
        <v>740</v>
      </c>
      <c r="AK792" s="406">
        <v>793</v>
      </c>
      <c r="AL792" s="406">
        <v>957</v>
      </c>
      <c r="AM792" s="406">
        <v>672</v>
      </c>
      <c r="AN792" s="406">
        <v>705</v>
      </c>
      <c r="AO792" s="406">
        <v>827</v>
      </c>
      <c r="AP792" s="406">
        <v>742</v>
      </c>
      <c r="AQ792" s="406">
        <v>742</v>
      </c>
      <c r="AR792" s="406">
        <v>844</v>
      </c>
      <c r="AS792" s="406">
        <v>817</v>
      </c>
      <c r="AU792" t="s">
        <v>1270</v>
      </c>
    </row>
    <row r="793" spans="4:47" ht="13.5" customHeight="1">
      <c r="D793" s="405" t="s">
        <v>3426</v>
      </c>
      <c r="E793" s="405" t="s">
        <v>5597</v>
      </c>
      <c r="F793" s="407" t="s">
        <v>1929</v>
      </c>
      <c r="G793" s="272">
        <v>25.900000000000002</v>
      </c>
      <c r="H793" s="406">
        <v>643</v>
      </c>
      <c r="I793" s="406">
        <v>643</v>
      </c>
      <c r="J793" s="406">
        <v>756</v>
      </c>
      <c r="K793" s="406">
        <v>663</v>
      </c>
      <c r="L793" s="406">
        <v>655</v>
      </c>
      <c r="M793" s="406">
        <v>788</v>
      </c>
      <c r="N793" s="406">
        <v>718</v>
      </c>
      <c r="O793" s="406">
        <v>641</v>
      </c>
      <c r="P793" s="406">
        <v>666</v>
      </c>
      <c r="Q793" s="406">
        <v>773</v>
      </c>
      <c r="R793" s="406">
        <v>722</v>
      </c>
      <c r="S793" s="406">
        <v>822</v>
      </c>
      <c r="T793" s="406">
        <v>932</v>
      </c>
      <c r="U793" s="406">
        <v>1008</v>
      </c>
      <c r="V793" s="406">
        <v>800</v>
      </c>
      <c r="W793" s="406">
        <v>885</v>
      </c>
      <c r="X793" s="406">
        <v>698</v>
      </c>
      <c r="Y793" s="406">
        <v>743</v>
      </c>
      <c r="Z793" s="406">
        <v>899</v>
      </c>
      <c r="AA793" s="406">
        <v>795</v>
      </c>
      <c r="AB793" s="406">
        <v>719</v>
      </c>
      <c r="AC793" s="406">
        <v>777</v>
      </c>
      <c r="AD793" s="406">
        <v>946</v>
      </c>
      <c r="AE793" s="406">
        <v>817</v>
      </c>
      <c r="AF793" s="406">
        <v>786</v>
      </c>
      <c r="AG793" s="406">
        <v>845</v>
      </c>
      <c r="AH793" s="406">
        <v>1026</v>
      </c>
      <c r="AI793" s="406">
        <v>710</v>
      </c>
      <c r="AJ793" s="406">
        <v>740</v>
      </c>
      <c r="AK793" s="406">
        <v>793</v>
      </c>
      <c r="AL793" s="406">
        <v>957</v>
      </c>
      <c r="AM793" s="406">
        <v>672</v>
      </c>
      <c r="AN793" s="406">
        <v>705</v>
      </c>
      <c r="AO793" s="406">
        <v>827</v>
      </c>
      <c r="AP793" s="406">
        <v>742</v>
      </c>
      <c r="AQ793" s="406">
        <v>742</v>
      </c>
      <c r="AR793" s="406">
        <v>844</v>
      </c>
      <c r="AS793" s="406">
        <v>817</v>
      </c>
      <c r="AU793" t="s">
        <v>3426</v>
      </c>
    </row>
    <row r="794" spans="4:47" ht="13.5" customHeight="1">
      <c r="D794" s="405" t="s">
        <v>96</v>
      </c>
      <c r="E794" s="405" t="s">
        <v>5597</v>
      </c>
      <c r="F794" s="407" t="s">
        <v>839</v>
      </c>
      <c r="G794" s="272">
        <v>25.900000000000002</v>
      </c>
      <c r="H794" s="406">
        <v>1152</v>
      </c>
      <c r="I794" s="406">
        <v>1140</v>
      </c>
      <c r="J794" s="406">
        <v>1322</v>
      </c>
      <c r="K794" s="406">
        <v>1175</v>
      </c>
      <c r="L794" s="406">
        <v>1152</v>
      </c>
      <c r="M794" s="406">
        <v>1366</v>
      </c>
      <c r="N794" s="406">
        <v>1227</v>
      </c>
      <c r="O794" s="406">
        <v>1141</v>
      </c>
      <c r="P794" s="406">
        <v>1174</v>
      </c>
      <c r="Q794" s="406">
        <v>1352</v>
      </c>
      <c r="R794" s="406">
        <v>1249</v>
      </c>
      <c r="S794" s="406">
        <v>1554</v>
      </c>
      <c r="T794" s="406">
        <v>1763</v>
      </c>
      <c r="U794" s="406">
        <v>2023</v>
      </c>
      <c r="V794" s="406">
        <v>1738</v>
      </c>
      <c r="W794" s="406">
        <v>1894</v>
      </c>
      <c r="X794" s="406">
        <v>1151</v>
      </c>
      <c r="Y794" s="406">
        <v>1218</v>
      </c>
      <c r="Z794" s="406">
        <v>1450</v>
      </c>
      <c r="AA794" s="406">
        <v>1295</v>
      </c>
      <c r="AB794" s="406">
        <v>1175</v>
      </c>
      <c r="AC794" s="406">
        <v>1256</v>
      </c>
      <c r="AD794" s="406">
        <v>1503</v>
      </c>
      <c r="AE794" s="406">
        <v>1321</v>
      </c>
      <c r="AF794" s="406">
        <v>1210</v>
      </c>
      <c r="AG794" s="406">
        <v>1292</v>
      </c>
      <c r="AH794" s="406">
        <v>1546</v>
      </c>
      <c r="AI794" s="406">
        <v>1181</v>
      </c>
      <c r="AJ794" s="406">
        <v>1226</v>
      </c>
      <c r="AK794" s="406">
        <v>1315</v>
      </c>
      <c r="AL794" s="406">
        <v>1540</v>
      </c>
      <c r="AM794" s="406">
        <v>1177</v>
      </c>
      <c r="AN794" s="406">
        <v>1229</v>
      </c>
      <c r="AO794" s="406">
        <v>1404</v>
      </c>
      <c r="AP794" s="406">
        <v>1353</v>
      </c>
      <c r="AQ794" s="406">
        <v>1353</v>
      </c>
      <c r="AR794" s="406">
        <v>1443</v>
      </c>
      <c r="AS794" s="406">
        <v>1469</v>
      </c>
      <c r="AU794" t="s">
        <v>96</v>
      </c>
    </row>
    <row r="795" spans="4:47" ht="13.5" customHeight="1">
      <c r="D795" s="405" t="s">
        <v>3233</v>
      </c>
      <c r="E795" s="405" t="s">
        <v>5597</v>
      </c>
      <c r="F795" s="407" t="s">
        <v>839</v>
      </c>
      <c r="G795" s="272">
        <v>25.900000000000002</v>
      </c>
      <c r="H795" s="406">
        <v>1152</v>
      </c>
      <c r="I795" s="406">
        <v>1140</v>
      </c>
      <c r="J795" s="406">
        <v>1322</v>
      </c>
      <c r="K795" s="406">
        <v>1175</v>
      </c>
      <c r="L795" s="406">
        <v>1152</v>
      </c>
      <c r="M795" s="406">
        <v>1366</v>
      </c>
      <c r="N795" s="406">
        <v>1227</v>
      </c>
      <c r="O795" s="406">
        <v>1141</v>
      </c>
      <c r="P795" s="406">
        <v>1174</v>
      </c>
      <c r="Q795" s="406">
        <v>1352</v>
      </c>
      <c r="R795" s="406">
        <v>1249</v>
      </c>
      <c r="S795" s="406">
        <v>1554</v>
      </c>
      <c r="T795" s="406">
        <v>1763</v>
      </c>
      <c r="U795" s="406">
        <v>2023</v>
      </c>
      <c r="V795" s="406">
        <v>1738</v>
      </c>
      <c r="W795" s="406">
        <v>1894</v>
      </c>
      <c r="X795" s="406">
        <v>1151</v>
      </c>
      <c r="Y795" s="406">
        <v>1218</v>
      </c>
      <c r="Z795" s="406">
        <v>1450</v>
      </c>
      <c r="AA795" s="406">
        <v>1295</v>
      </c>
      <c r="AB795" s="406">
        <v>1175</v>
      </c>
      <c r="AC795" s="406">
        <v>1256</v>
      </c>
      <c r="AD795" s="406">
        <v>1503</v>
      </c>
      <c r="AE795" s="406">
        <v>1321</v>
      </c>
      <c r="AF795" s="406">
        <v>1210</v>
      </c>
      <c r="AG795" s="406">
        <v>1292</v>
      </c>
      <c r="AH795" s="406">
        <v>1546</v>
      </c>
      <c r="AI795" s="406">
        <v>1181</v>
      </c>
      <c r="AJ795" s="406">
        <v>1226</v>
      </c>
      <c r="AK795" s="406">
        <v>1315</v>
      </c>
      <c r="AL795" s="406">
        <v>1540</v>
      </c>
      <c r="AM795" s="406">
        <v>1177</v>
      </c>
      <c r="AN795" s="406">
        <v>1229</v>
      </c>
      <c r="AO795" s="406">
        <v>1404</v>
      </c>
      <c r="AP795" s="406">
        <v>1353</v>
      </c>
      <c r="AQ795" s="406">
        <v>1353</v>
      </c>
      <c r="AR795" s="406">
        <v>1443</v>
      </c>
      <c r="AS795" s="406">
        <v>1469</v>
      </c>
      <c r="AU795" t="s">
        <v>3233</v>
      </c>
    </row>
    <row r="796" spans="4:47" ht="13.5" customHeight="1">
      <c r="D796" s="405" t="s">
        <v>1927</v>
      </c>
      <c r="E796" s="405"/>
      <c r="F796" s="407" t="s">
        <v>1932</v>
      </c>
      <c r="G796" s="272">
        <v>25.900000000000002</v>
      </c>
      <c r="H796" s="406">
        <v>556</v>
      </c>
      <c r="I796" s="406">
        <v>565</v>
      </c>
      <c r="J796" s="406">
        <v>666</v>
      </c>
      <c r="K796" s="406">
        <v>595</v>
      </c>
      <c r="L796" s="406">
        <v>592</v>
      </c>
      <c r="M796" s="406">
        <v>721</v>
      </c>
      <c r="N796" s="406">
        <v>657</v>
      </c>
      <c r="O796" s="406">
        <v>557</v>
      </c>
      <c r="P796" s="406">
        <v>601</v>
      </c>
      <c r="Q796" s="406">
        <v>694</v>
      </c>
      <c r="R796" s="406">
        <v>658</v>
      </c>
      <c r="S796" s="406">
        <v>791</v>
      </c>
      <c r="T796" s="406">
        <v>928</v>
      </c>
      <c r="U796" s="406">
        <v>983</v>
      </c>
      <c r="V796" s="406">
        <v>758</v>
      </c>
      <c r="W796" s="406">
        <v>835</v>
      </c>
      <c r="X796" s="406">
        <v>630</v>
      </c>
      <c r="Y796" s="406">
        <v>692</v>
      </c>
      <c r="Z796" s="406">
        <v>843</v>
      </c>
      <c r="AA796" s="406">
        <v>723</v>
      </c>
      <c r="AB796" s="406">
        <v>661</v>
      </c>
      <c r="AC796" s="406">
        <v>744</v>
      </c>
      <c r="AD796" s="406">
        <v>915</v>
      </c>
      <c r="AE796" s="406">
        <v>757</v>
      </c>
      <c r="AF796" s="406">
        <v>763</v>
      </c>
      <c r="AG796" s="406">
        <v>849</v>
      </c>
      <c r="AH796" s="406">
        <v>1038</v>
      </c>
      <c r="AI796" s="406">
        <v>649</v>
      </c>
      <c r="AJ796" s="406">
        <v>701</v>
      </c>
      <c r="AK796" s="406">
        <v>783</v>
      </c>
      <c r="AL796" s="406">
        <v>939</v>
      </c>
      <c r="AM796" s="406">
        <v>601</v>
      </c>
      <c r="AN796" s="406">
        <v>653</v>
      </c>
      <c r="AO796" s="406">
        <v>765</v>
      </c>
      <c r="AP796" s="406">
        <v>651</v>
      </c>
      <c r="AQ796" s="406">
        <v>651</v>
      </c>
      <c r="AR796" s="406">
        <v>797</v>
      </c>
      <c r="AS796" s="406">
        <v>778</v>
      </c>
      <c r="AU796" t="s">
        <v>1927</v>
      </c>
    </row>
    <row r="797" spans="4:47" ht="13.5" customHeight="1">
      <c r="D797" s="405" t="s">
        <v>1271</v>
      </c>
      <c r="E797" s="405" t="s">
        <v>5597</v>
      </c>
      <c r="F797" s="407" t="s">
        <v>1930</v>
      </c>
      <c r="G797" s="272">
        <v>25.900000000000002</v>
      </c>
      <c r="H797" s="406">
        <v>446</v>
      </c>
      <c r="I797" s="406">
        <v>451</v>
      </c>
      <c r="J797" s="406">
        <v>536</v>
      </c>
      <c r="K797" s="406">
        <v>466</v>
      </c>
      <c r="L797" s="406">
        <v>464</v>
      </c>
      <c r="M797" s="406">
        <v>568</v>
      </c>
      <c r="N797" s="406">
        <v>515</v>
      </c>
      <c r="O797" s="406">
        <v>448</v>
      </c>
      <c r="P797" s="406">
        <v>475</v>
      </c>
      <c r="Q797" s="406">
        <v>553</v>
      </c>
      <c r="R797" s="406">
        <v>519</v>
      </c>
      <c r="S797" s="406">
        <v>620</v>
      </c>
      <c r="T797" s="406">
        <v>725</v>
      </c>
      <c r="U797" s="406">
        <v>757</v>
      </c>
      <c r="V797" s="406">
        <v>612</v>
      </c>
      <c r="W797" s="406">
        <v>672</v>
      </c>
      <c r="X797" s="406">
        <v>502</v>
      </c>
      <c r="Y797" s="406">
        <v>543</v>
      </c>
      <c r="Z797" s="406">
        <v>663</v>
      </c>
      <c r="AA797" s="406">
        <v>577</v>
      </c>
      <c r="AB797" s="406">
        <v>522</v>
      </c>
      <c r="AC797" s="406">
        <v>577</v>
      </c>
      <c r="AD797" s="406">
        <v>710</v>
      </c>
      <c r="AE797" s="406">
        <v>599</v>
      </c>
      <c r="AF797" s="406">
        <v>589</v>
      </c>
      <c r="AG797" s="406">
        <v>645</v>
      </c>
      <c r="AH797" s="406">
        <v>790</v>
      </c>
      <c r="AI797" s="406">
        <v>514</v>
      </c>
      <c r="AJ797" s="406">
        <v>544</v>
      </c>
      <c r="AK797" s="406">
        <v>598</v>
      </c>
      <c r="AL797" s="406">
        <v>722</v>
      </c>
      <c r="AM797" s="406">
        <v>476</v>
      </c>
      <c r="AN797" s="406">
        <v>509</v>
      </c>
      <c r="AO797" s="406">
        <v>601</v>
      </c>
      <c r="AP797" s="406">
        <v>528</v>
      </c>
      <c r="AQ797" s="406">
        <v>528</v>
      </c>
      <c r="AR797" s="406">
        <v>630</v>
      </c>
      <c r="AS797" s="406">
        <v>605</v>
      </c>
      <c r="AU797" t="s">
        <v>1271</v>
      </c>
    </row>
    <row r="798" spans="4:47" ht="13.5" customHeight="1">
      <c r="D798" s="405" t="s">
        <v>3427</v>
      </c>
      <c r="E798" s="405" t="s">
        <v>5597</v>
      </c>
      <c r="F798" s="407" t="s">
        <v>1930</v>
      </c>
      <c r="G798" s="272">
        <v>25.900000000000002</v>
      </c>
      <c r="H798" s="406">
        <v>446</v>
      </c>
      <c r="I798" s="406">
        <v>451</v>
      </c>
      <c r="J798" s="406">
        <v>536</v>
      </c>
      <c r="K798" s="406">
        <v>466</v>
      </c>
      <c r="L798" s="406">
        <v>464</v>
      </c>
      <c r="M798" s="406">
        <v>568</v>
      </c>
      <c r="N798" s="406">
        <v>515</v>
      </c>
      <c r="O798" s="406">
        <v>448</v>
      </c>
      <c r="P798" s="406">
        <v>475</v>
      </c>
      <c r="Q798" s="406">
        <v>553</v>
      </c>
      <c r="R798" s="406">
        <v>519</v>
      </c>
      <c r="S798" s="406">
        <v>620</v>
      </c>
      <c r="T798" s="406">
        <v>725</v>
      </c>
      <c r="U798" s="406">
        <v>757</v>
      </c>
      <c r="V798" s="406">
        <v>612</v>
      </c>
      <c r="W798" s="406">
        <v>672</v>
      </c>
      <c r="X798" s="406">
        <v>502</v>
      </c>
      <c r="Y798" s="406">
        <v>543</v>
      </c>
      <c r="Z798" s="406">
        <v>663</v>
      </c>
      <c r="AA798" s="406">
        <v>577</v>
      </c>
      <c r="AB798" s="406">
        <v>522</v>
      </c>
      <c r="AC798" s="406">
        <v>577</v>
      </c>
      <c r="AD798" s="406">
        <v>710</v>
      </c>
      <c r="AE798" s="406">
        <v>599</v>
      </c>
      <c r="AF798" s="406">
        <v>589</v>
      </c>
      <c r="AG798" s="406">
        <v>645</v>
      </c>
      <c r="AH798" s="406">
        <v>790</v>
      </c>
      <c r="AI798" s="406">
        <v>514</v>
      </c>
      <c r="AJ798" s="406">
        <v>544</v>
      </c>
      <c r="AK798" s="406">
        <v>598</v>
      </c>
      <c r="AL798" s="406">
        <v>722</v>
      </c>
      <c r="AM798" s="406">
        <v>476</v>
      </c>
      <c r="AN798" s="406">
        <v>509</v>
      </c>
      <c r="AO798" s="406">
        <v>601</v>
      </c>
      <c r="AP798" s="406">
        <v>528</v>
      </c>
      <c r="AQ798" s="406">
        <v>528</v>
      </c>
      <c r="AR798" s="406">
        <v>630</v>
      </c>
      <c r="AS798" s="406">
        <v>605</v>
      </c>
      <c r="AU798" t="s">
        <v>3427</v>
      </c>
    </row>
    <row r="799" spans="4:47" ht="13.5" customHeight="1">
      <c r="D799" s="405" t="s">
        <v>1272</v>
      </c>
      <c r="E799" s="405" t="s">
        <v>5597</v>
      </c>
      <c r="F799" s="407" t="s">
        <v>1931</v>
      </c>
      <c r="G799" s="272">
        <v>35.300000000000004</v>
      </c>
      <c r="H799" s="406">
        <v>517</v>
      </c>
      <c r="I799" s="406">
        <v>526</v>
      </c>
      <c r="J799" s="406">
        <v>619</v>
      </c>
      <c r="K799" s="406">
        <v>538</v>
      </c>
      <c r="L799" s="406">
        <v>535</v>
      </c>
      <c r="M799" s="406">
        <v>671</v>
      </c>
      <c r="N799" s="406">
        <v>601</v>
      </c>
      <c r="O799" s="406">
        <v>521</v>
      </c>
      <c r="P799" s="406">
        <v>570</v>
      </c>
      <c r="Q799" s="406">
        <v>651</v>
      </c>
      <c r="R799" s="406">
        <v>618</v>
      </c>
      <c r="S799" s="406">
        <v>696</v>
      </c>
      <c r="T799" s="406">
        <v>831</v>
      </c>
      <c r="U799" s="406">
        <v>866</v>
      </c>
      <c r="V799" s="406">
        <v>703</v>
      </c>
      <c r="W799" s="406">
        <v>773</v>
      </c>
      <c r="X799" s="406">
        <v>565</v>
      </c>
      <c r="Y799" s="406">
        <v>626</v>
      </c>
      <c r="Z799" s="406">
        <v>765</v>
      </c>
      <c r="AA799" s="406">
        <v>651</v>
      </c>
      <c r="AB799" s="406">
        <v>602</v>
      </c>
      <c r="AC799" s="406">
        <v>684</v>
      </c>
      <c r="AD799" s="406">
        <v>845</v>
      </c>
      <c r="AE799" s="406">
        <v>691</v>
      </c>
      <c r="AF799" s="406">
        <v>669</v>
      </c>
      <c r="AG799" s="406">
        <v>752</v>
      </c>
      <c r="AH799" s="406">
        <v>925</v>
      </c>
      <c r="AI799" s="406">
        <v>576</v>
      </c>
      <c r="AJ799" s="406">
        <v>632</v>
      </c>
      <c r="AK799" s="406">
        <v>713</v>
      </c>
      <c r="AL799" s="406">
        <v>857</v>
      </c>
      <c r="AM799" s="406">
        <v>548</v>
      </c>
      <c r="AN799" s="406">
        <v>600</v>
      </c>
      <c r="AO799" s="406">
        <v>704</v>
      </c>
      <c r="AP799" s="406">
        <v>621</v>
      </c>
      <c r="AQ799" s="406">
        <v>621</v>
      </c>
      <c r="AR799" s="406">
        <v>768</v>
      </c>
      <c r="AS799" s="406">
        <v>697</v>
      </c>
      <c r="AU799" t="s">
        <v>1272</v>
      </c>
    </row>
    <row r="800" spans="4:47" ht="13.5" customHeight="1">
      <c r="D800" s="405" t="s">
        <v>3428</v>
      </c>
      <c r="E800" s="405" t="s">
        <v>5597</v>
      </c>
      <c r="F800" s="407" t="s">
        <v>1931</v>
      </c>
      <c r="G800" s="272">
        <v>35.300000000000004</v>
      </c>
      <c r="H800" s="406">
        <v>517</v>
      </c>
      <c r="I800" s="406">
        <v>526</v>
      </c>
      <c r="J800" s="406">
        <v>619</v>
      </c>
      <c r="K800" s="406">
        <v>538</v>
      </c>
      <c r="L800" s="406">
        <v>535</v>
      </c>
      <c r="M800" s="406">
        <v>671</v>
      </c>
      <c r="N800" s="406">
        <v>601</v>
      </c>
      <c r="O800" s="406">
        <v>521</v>
      </c>
      <c r="P800" s="406">
        <v>570</v>
      </c>
      <c r="Q800" s="406">
        <v>651</v>
      </c>
      <c r="R800" s="406">
        <v>618</v>
      </c>
      <c r="S800" s="406">
        <v>696</v>
      </c>
      <c r="T800" s="406">
        <v>831</v>
      </c>
      <c r="U800" s="406">
        <v>866</v>
      </c>
      <c r="V800" s="406">
        <v>703</v>
      </c>
      <c r="W800" s="406">
        <v>773</v>
      </c>
      <c r="X800" s="406">
        <v>565</v>
      </c>
      <c r="Y800" s="406">
        <v>626</v>
      </c>
      <c r="Z800" s="406">
        <v>765</v>
      </c>
      <c r="AA800" s="406">
        <v>651</v>
      </c>
      <c r="AB800" s="406">
        <v>602</v>
      </c>
      <c r="AC800" s="406">
        <v>684</v>
      </c>
      <c r="AD800" s="406">
        <v>845</v>
      </c>
      <c r="AE800" s="406">
        <v>691</v>
      </c>
      <c r="AF800" s="406">
        <v>669</v>
      </c>
      <c r="AG800" s="406">
        <v>752</v>
      </c>
      <c r="AH800" s="406">
        <v>925</v>
      </c>
      <c r="AI800" s="406">
        <v>576</v>
      </c>
      <c r="AJ800" s="406">
        <v>632</v>
      </c>
      <c r="AK800" s="406">
        <v>713</v>
      </c>
      <c r="AL800" s="406">
        <v>857</v>
      </c>
      <c r="AM800" s="406">
        <v>548</v>
      </c>
      <c r="AN800" s="406">
        <v>600</v>
      </c>
      <c r="AO800" s="406">
        <v>704</v>
      </c>
      <c r="AP800" s="406">
        <v>621</v>
      </c>
      <c r="AQ800" s="406">
        <v>621</v>
      </c>
      <c r="AR800" s="406">
        <v>768</v>
      </c>
      <c r="AS800" s="406">
        <v>697</v>
      </c>
      <c r="AU800" t="s">
        <v>3428</v>
      </c>
    </row>
    <row r="801" spans="4:47" ht="13.5" customHeight="1">
      <c r="D801" s="405" t="s">
        <v>1396</v>
      </c>
      <c r="E801" s="404"/>
      <c r="F801" s="407" t="s">
        <v>1415</v>
      </c>
      <c r="G801" s="272">
        <v>0.1</v>
      </c>
      <c r="H801" s="406">
        <v>35</v>
      </c>
      <c r="I801" s="406">
        <v>38</v>
      </c>
      <c r="J801" s="406">
        <v>45</v>
      </c>
      <c r="K801" s="406">
        <v>47</v>
      </c>
      <c r="L801" s="406">
        <v>47</v>
      </c>
      <c r="M801" s="406">
        <v>57</v>
      </c>
      <c r="N801" s="406">
        <v>50</v>
      </c>
      <c r="O801" s="406">
        <v>36</v>
      </c>
      <c r="P801" s="406">
        <v>45</v>
      </c>
      <c r="Q801" s="406">
        <v>52</v>
      </c>
      <c r="R801" s="406">
        <v>48</v>
      </c>
      <c r="S801" s="406">
        <v>106</v>
      </c>
      <c r="T801" s="406">
        <v>126</v>
      </c>
      <c r="U801" s="406">
        <v>142</v>
      </c>
      <c r="V801" s="406">
        <v>72</v>
      </c>
      <c r="W801" s="406">
        <v>82</v>
      </c>
      <c r="X801" s="406">
        <v>65</v>
      </c>
      <c r="Y801" s="406">
        <v>76</v>
      </c>
      <c r="Z801" s="406">
        <v>91</v>
      </c>
      <c r="AA801" s="406">
        <v>74</v>
      </c>
      <c r="AB801" s="406">
        <v>68</v>
      </c>
      <c r="AC801" s="406">
        <v>82</v>
      </c>
      <c r="AD801" s="406">
        <v>101</v>
      </c>
      <c r="AE801" s="406">
        <v>77</v>
      </c>
      <c r="AF801" s="406">
        <v>104</v>
      </c>
      <c r="AG801" s="406">
        <v>119</v>
      </c>
      <c r="AH801" s="406">
        <v>144</v>
      </c>
      <c r="AI801" s="406">
        <v>69</v>
      </c>
      <c r="AJ801" s="406">
        <v>82</v>
      </c>
      <c r="AK801" s="406">
        <v>96</v>
      </c>
      <c r="AL801" s="406">
        <v>113</v>
      </c>
      <c r="AM801" s="406">
        <v>57</v>
      </c>
      <c r="AN801" s="406">
        <v>67</v>
      </c>
      <c r="AO801" s="406">
        <v>76</v>
      </c>
      <c r="AP801" s="406">
        <v>40</v>
      </c>
      <c r="AQ801" s="406">
        <v>40</v>
      </c>
      <c r="AR801" s="406">
        <v>70</v>
      </c>
      <c r="AS801" s="406">
        <v>85</v>
      </c>
      <c r="AU801" t="s">
        <v>1396</v>
      </c>
    </row>
    <row r="802" spans="4:47" ht="13.5" customHeight="1">
      <c r="D802" s="405" t="s">
        <v>3002</v>
      </c>
      <c r="E802" s="404"/>
      <c r="F802" s="407" t="s">
        <v>4390</v>
      </c>
      <c r="G802" s="272">
        <v>0.1</v>
      </c>
      <c r="H802" s="406">
        <v>39</v>
      </c>
      <c r="I802" s="406">
        <v>40</v>
      </c>
      <c r="J802" s="406">
        <v>54</v>
      </c>
      <c r="K802" s="406">
        <v>47</v>
      </c>
      <c r="L802" s="406">
        <v>47</v>
      </c>
      <c r="M802" s="406">
        <v>65</v>
      </c>
      <c r="N802" s="406">
        <v>63</v>
      </c>
      <c r="O802" s="406">
        <v>47</v>
      </c>
      <c r="P802" s="406">
        <v>48</v>
      </c>
      <c r="Q802" s="406">
        <v>55</v>
      </c>
      <c r="R802" s="406">
        <v>57</v>
      </c>
      <c r="S802" s="406">
        <v>110</v>
      </c>
      <c r="T802" s="406">
        <v>133</v>
      </c>
      <c r="U802" s="406">
        <v>148</v>
      </c>
      <c r="V802" s="406">
        <v>78</v>
      </c>
      <c r="W802" s="406">
        <v>88</v>
      </c>
      <c r="X802" s="406">
        <v>71</v>
      </c>
      <c r="Y802" s="406">
        <v>84</v>
      </c>
      <c r="Z802" s="406">
        <v>98</v>
      </c>
      <c r="AA802" s="406">
        <v>78</v>
      </c>
      <c r="AB802" s="406">
        <v>79</v>
      </c>
      <c r="AC802" s="406">
        <v>96</v>
      </c>
      <c r="AD802" s="406">
        <v>113</v>
      </c>
      <c r="AE802" s="406">
        <v>83</v>
      </c>
      <c r="AF802" s="406">
        <v>113</v>
      </c>
      <c r="AG802" s="406">
        <v>131</v>
      </c>
      <c r="AH802" s="406">
        <v>154</v>
      </c>
      <c r="AI802" s="406">
        <v>73</v>
      </c>
      <c r="AJ802" s="406">
        <v>89</v>
      </c>
      <c r="AK802" s="406">
        <v>107</v>
      </c>
      <c r="AL802" s="406">
        <v>126</v>
      </c>
      <c r="AM802" s="406">
        <v>60</v>
      </c>
      <c r="AN802" s="406">
        <v>71</v>
      </c>
      <c r="AO802" s="406">
        <v>82</v>
      </c>
      <c r="AP802" s="406">
        <v>50</v>
      </c>
      <c r="AQ802" s="406">
        <v>50</v>
      </c>
      <c r="AR802" s="406">
        <v>87</v>
      </c>
      <c r="AS802" s="406">
        <v>91</v>
      </c>
      <c r="AU802" t="s">
        <v>3002</v>
      </c>
    </row>
    <row r="803" spans="4:47" ht="13.5" customHeight="1">
      <c r="D803" s="405" t="s">
        <v>1397</v>
      </c>
      <c r="E803" s="404"/>
      <c r="F803" s="407" t="s">
        <v>1416</v>
      </c>
      <c r="G803" s="272">
        <v>0.1</v>
      </c>
      <c r="H803" s="406">
        <v>43</v>
      </c>
      <c r="I803" s="406">
        <v>49</v>
      </c>
      <c r="J803" s="406">
        <v>56</v>
      </c>
      <c r="K803" s="406">
        <v>59</v>
      </c>
      <c r="L803" s="406">
        <v>60</v>
      </c>
      <c r="M803" s="406">
        <v>75</v>
      </c>
      <c r="N803" s="406">
        <v>64</v>
      </c>
      <c r="O803" s="406">
        <v>46</v>
      </c>
      <c r="P803" s="406">
        <v>60</v>
      </c>
      <c r="Q803" s="406">
        <v>67</v>
      </c>
      <c r="R803" s="406">
        <v>63</v>
      </c>
      <c r="S803" s="406">
        <v>117</v>
      </c>
      <c r="T803" s="406">
        <v>144</v>
      </c>
      <c r="U803" s="406">
        <v>159</v>
      </c>
      <c r="V803" s="406">
        <v>86</v>
      </c>
      <c r="W803" s="406">
        <v>98</v>
      </c>
      <c r="X803" s="406">
        <v>74</v>
      </c>
      <c r="Y803" s="406">
        <v>89</v>
      </c>
      <c r="Z803" s="406">
        <v>108</v>
      </c>
      <c r="AA803" s="406">
        <v>84</v>
      </c>
      <c r="AB803" s="406">
        <v>81</v>
      </c>
      <c r="AC803" s="406">
        <v>102</v>
      </c>
      <c r="AD803" s="406">
        <v>126</v>
      </c>
      <c r="AE803" s="406">
        <v>92</v>
      </c>
      <c r="AF803" s="406">
        <v>116</v>
      </c>
      <c r="AG803" s="406">
        <v>138</v>
      </c>
      <c r="AH803" s="406">
        <v>169</v>
      </c>
      <c r="AI803" s="406">
        <v>76</v>
      </c>
      <c r="AJ803" s="406">
        <v>97</v>
      </c>
      <c r="AK803" s="406">
        <v>118</v>
      </c>
      <c r="AL803" s="406">
        <v>139</v>
      </c>
      <c r="AM803" s="406">
        <v>65</v>
      </c>
      <c r="AN803" s="406">
        <v>79</v>
      </c>
      <c r="AO803" s="406">
        <v>89</v>
      </c>
      <c r="AP803" s="406">
        <v>59</v>
      </c>
      <c r="AQ803" s="406">
        <v>59</v>
      </c>
      <c r="AR803" s="406">
        <v>105</v>
      </c>
      <c r="AS803" s="406">
        <v>100</v>
      </c>
      <c r="AU803" t="s">
        <v>1397</v>
      </c>
    </row>
    <row r="804" spans="4:47" ht="13.5" customHeight="1">
      <c r="D804" s="405" t="s">
        <v>1398</v>
      </c>
      <c r="E804" s="404"/>
      <c r="F804" s="407" t="s">
        <v>1417</v>
      </c>
      <c r="G804" s="272">
        <v>0.2</v>
      </c>
      <c r="H804" s="406">
        <v>52</v>
      </c>
      <c r="I804" s="406">
        <v>59</v>
      </c>
      <c r="J804" s="406">
        <v>68</v>
      </c>
      <c r="K804" s="406">
        <v>71</v>
      </c>
      <c r="L804" s="406">
        <v>72</v>
      </c>
      <c r="M804" s="406">
        <v>92</v>
      </c>
      <c r="N804" s="406">
        <v>78</v>
      </c>
      <c r="O804" s="406">
        <v>56</v>
      </c>
      <c r="P804" s="406">
        <v>76</v>
      </c>
      <c r="Q804" s="406">
        <v>82</v>
      </c>
      <c r="R804" s="406">
        <v>77</v>
      </c>
      <c r="S804" s="406">
        <v>130</v>
      </c>
      <c r="T804" s="406">
        <v>166</v>
      </c>
      <c r="U804" s="406">
        <v>180</v>
      </c>
      <c r="V804" s="406">
        <v>103</v>
      </c>
      <c r="W804" s="406">
        <v>116</v>
      </c>
      <c r="X804" s="406">
        <v>82</v>
      </c>
      <c r="Y804" s="406">
        <v>102</v>
      </c>
      <c r="Z804" s="406">
        <v>124</v>
      </c>
      <c r="AA804" s="406">
        <v>94</v>
      </c>
      <c r="AB804" s="406">
        <v>93</v>
      </c>
      <c r="AC804" s="406">
        <v>121</v>
      </c>
      <c r="AD804" s="406">
        <v>152</v>
      </c>
      <c r="AE804" s="406">
        <v>106</v>
      </c>
      <c r="AF804" s="406">
        <v>129</v>
      </c>
      <c r="AG804" s="406">
        <v>158</v>
      </c>
      <c r="AH804" s="406">
        <v>194</v>
      </c>
      <c r="AI804" s="406">
        <v>83</v>
      </c>
      <c r="AJ804" s="406">
        <v>111</v>
      </c>
      <c r="AK804" s="406">
        <v>139</v>
      </c>
      <c r="AL804" s="406">
        <v>164</v>
      </c>
      <c r="AM804" s="406">
        <v>75</v>
      </c>
      <c r="AN804" s="406">
        <v>93</v>
      </c>
      <c r="AO804" s="406">
        <v>105</v>
      </c>
      <c r="AP804" s="406">
        <v>79</v>
      </c>
      <c r="AQ804" s="406">
        <v>79</v>
      </c>
      <c r="AR804" s="406">
        <v>139</v>
      </c>
      <c r="AS804" s="406">
        <v>118</v>
      </c>
      <c r="AU804" t="s">
        <v>1398</v>
      </c>
    </row>
    <row r="805" spans="4:47" ht="13.5" customHeight="1">
      <c r="D805" s="405" t="s">
        <v>1205</v>
      </c>
      <c r="E805" s="404"/>
      <c r="F805" s="407" t="s">
        <v>1216</v>
      </c>
      <c r="G805" s="272">
        <v>0.2</v>
      </c>
      <c r="H805" s="406">
        <v>60</v>
      </c>
      <c r="I805" s="406">
        <v>66</v>
      </c>
      <c r="J805" s="406">
        <v>78</v>
      </c>
      <c r="K805" s="406">
        <v>83</v>
      </c>
      <c r="L805" s="406">
        <v>80</v>
      </c>
      <c r="M805" s="406">
        <v>108</v>
      </c>
      <c r="N805" s="406">
        <v>89</v>
      </c>
      <c r="O805" s="406">
        <v>66</v>
      </c>
      <c r="P805" s="406">
        <v>86</v>
      </c>
      <c r="Q805" s="406">
        <v>97</v>
      </c>
      <c r="R805" s="406">
        <v>94</v>
      </c>
      <c r="S805" s="406">
        <v>143</v>
      </c>
      <c r="T805" s="406">
        <v>188</v>
      </c>
      <c r="U805" s="406">
        <v>201</v>
      </c>
      <c r="V805" s="406">
        <v>119</v>
      </c>
      <c r="W805" s="406">
        <v>135</v>
      </c>
      <c r="X805" s="406">
        <v>90</v>
      </c>
      <c r="Y805" s="406">
        <v>115</v>
      </c>
      <c r="Z805" s="406">
        <v>141</v>
      </c>
      <c r="AA805" s="406">
        <v>104</v>
      </c>
      <c r="AB805" s="406">
        <v>106</v>
      </c>
      <c r="AC805" s="406">
        <v>141</v>
      </c>
      <c r="AD805" s="406">
        <v>177</v>
      </c>
      <c r="AE805" s="406">
        <v>121</v>
      </c>
      <c r="AF805" s="406">
        <v>141</v>
      </c>
      <c r="AG805" s="406">
        <v>177</v>
      </c>
      <c r="AH805" s="406">
        <v>220</v>
      </c>
      <c r="AI805" s="406">
        <v>90</v>
      </c>
      <c r="AJ805" s="406">
        <v>126</v>
      </c>
      <c r="AK805" s="406">
        <v>161</v>
      </c>
      <c r="AL805" s="406">
        <v>190</v>
      </c>
      <c r="AM805" s="406">
        <v>84</v>
      </c>
      <c r="AN805" s="406">
        <v>107</v>
      </c>
      <c r="AO805" s="406">
        <v>121</v>
      </c>
      <c r="AP805" s="406">
        <v>98</v>
      </c>
      <c r="AQ805" s="406">
        <v>98</v>
      </c>
      <c r="AR805" s="406">
        <v>174</v>
      </c>
      <c r="AS805" s="406">
        <v>137</v>
      </c>
      <c r="AU805" t="s">
        <v>1205</v>
      </c>
    </row>
    <row r="806" spans="4:47" ht="13.5" customHeight="1">
      <c r="D806" s="405" t="s">
        <v>5320</v>
      </c>
      <c r="E806" s="404"/>
      <c r="F806" s="407" t="s">
        <v>5321</v>
      </c>
      <c r="G806" s="272">
        <v>0.2</v>
      </c>
      <c r="H806" s="409" t="s">
        <v>2207</v>
      </c>
      <c r="I806" s="409" t="s">
        <v>2207</v>
      </c>
      <c r="J806" s="409" t="s">
        <v>2207</v>
      </c>
      <c r="K806" s="409" t="s">
        <v>2207</v>
      </c>
      <c r="L806" s="409" t="s">
        <v>2207</v>
      </c>
      <c r="M806" s="409" t="s">
        <v>2207</v>
      </c>
      <c r="N806" s="409" t="s">
        <v>2207</v>
      </c>
      <c r="O806" s="409" t="s">
        <v>2207</v>
      </c>
      <c r="P806" s="409" t="s">
        <v>2207</v>
      </c>
      <c r="Q806" s="409" t="s">
        <v>2207</v>
      </c>
      <c r="R806" s="409" t="s">
        <v>2207</v>
      </c>
      <c r="S806" s="406">
        <v>149</v>
      </c>
      <c r="T806" s="406">
        <v>199</v>
      </c>
      <c r="U806" s="406">
        <v>212</v>
      </c>
      <c r="V806" s="406">
        <v>138</v>
      </c>
      <c r="W806" s="406">
        <v>156</v>
      </c>
      <c r="X806" s="406">
        <v>105</v>
      </c>
      <c r="Y806" s="406">
        <v>133</v>
      </c>
      <c r="Z806" s="406">
        <v>162</v>
      </c>
      <c r="AA806" s="406">
        <v>121</v>
      </c>
      <c r="AB806" s="406">
        <v>123</v>
      </c>
      <c r="AC806" s="406">
        <v>162</v>
      </c>
      <c r="AD806" s="406">
        <v>203</v>
      </c>
      <c r="AE806" s="406">
        <v>141</v>
      </c>
      <c r="AF806" s="406">
        <v>158</v>
      </c>
      <c r="AG806" s="406">
        <v>198</v>
      </c>
      <c r="AH806" s="406">
        <v>246</v>
      </c>
      <c r="AI806" s="406">
        <v>0</v>
      </c>
      <c r="AJ806" s="406">
        <v>144</v>
      </c>
      <c r="AK806" s="406">
        <v>183</v>
      </c>
      <c r="AL806" s="406">
        <v>216</v>
      </c>
      <c r="AM806" s="406">
        <v>100</v>
      </c>
      <c r="AN806" s="406">
        <v>125</v>
      </c>
      <c r="AO806" s="406">
        <v>142</v>
      </c>
      <c r="AP806" s="406">
        <v>108</v>
      </c>
      <c r="AQ806" s="406">
        <v>108</v>
      </c>
      <c r="AR806" s="406">
        <v>192</v>
      </c>
      <c r="AS806" s="406">
        <v>146</v>
      </c>
      <c r="AU806" t="s">
        <v>5320</v>
      </c>
    </row>
    <row r="807" spans="4:47" ht="13.5" customHeight="1">
      <c r="D807" s="405" t="s">
        <v>1207</v>
      </c>
      <c r="E807" s="404"/>
      <c r="F807" s="407" t="s">
        <v>1218</v>
      </c>
      <c r="G807" s="272">
        <v>0.2</v>
      </c>
      <c r="H807" s="406">
        <v>91</v>
      </c>
      <c r="I807" s="406">
        <v>98</v>
      </c>
      <c r="J807" s="406">
        <v>113</v>
      </c>
      <c r="K807" s="406">
        <v>117</v>
      </c>
      <c r="L807" s="406">
        <v>114</v>
      </c>
      <c r="M807" s="406">
        <v>151</v>
      </c>
      <c r="N807" s="406">
        <v>125</v>
      </c>
      <c r="O807" s="406">
        <v>98</v>
      </c>
      <c r="P807" s="406">
        <v>122</v>
      </c>
      <c r="Q807" s="406">
        <v>136</v>
      </c>
      <c r="R807" s="406">
        <v>131</v>
      </c>
      <c r="S807" s="406">
        <v>174</v>
      </c>
      <c r="T807" s="406">
        <v>228</v>
      </c>
      <c r="U807" s="406">
        <v>246</v>
      </c>
      <c r="V807" s="406">
        <v>156</v>
      </c>
      <c r="W807" s="406">
        <v>176</v>
      </c>
      <c r="X807" s="406">
        <v>120</v>
      </c>
      <c r="Y807" s="406">
        <v>150</v>
      </c>
      <c r="Z807" s="406">
        <v>183</v>
      </c>
      <c r="AA807" s="406">
        <v>138</v>
      </c>
      <c r="AB807" s="406">
        <v>140</v>
      </c>
      <c r="AC807" s="406">
        <v>182</v>
      </c>
      <c r="AD807" s="406">
        <v>228</v>
      </c>
      <c r="AE807" s="406">
        <v>160</v>
      </c>
      <c r="AF807" s="406">
        <v>175</v>
      </c>
      <c r="AG807" s="406">
        <v>219</v>
      </c>
      <c r="AH807" s="406">
        <v>271</v>
      </c>
      <c r="AI807" s="406">
        <v>119</v>
      </c>
      <c r="AJ807" s="406">
        <v>162</v>
      </c>
      <c r="AK807" s="406">
        <v>204</v>
      </c>
      <c r="AL807" s="406">
        <v>241</v>
      </c>
      <c r="AM807" s="406">
        <v>115</v>
      </c>
      <c r="AN807" s="406">
        <v>142</v>
      </c>
      <c r="AO807" s="406">
        <v>162</v>
      </c>
      <c r="AP807" s="406">
        <v>117</v>
      </c>
      <c r="AQ807" s="406">
        <v>117</v>
      </c>
      <c r="AR807" s="406">
        <v>209</v>
      </c>
      <c r="AS807" s="406">
        <v>155</v>
      </c>
      <c r="AU807" t="s">
        <v>1207</v>
      </c>
    </row>
    <row r="808" spans="4:47" ht="13.5" customHeight="1">
      <c r="D808" s="405" t="s">
        <v>3003</v>
      </c>
      <c r="E808" s="404"/>
      <c r="F808" s="407" t="s">
        <v>4180</v>
      </c>
      <c r="G808" s="272">
        <v>0.2</v>
      </c>
      <c r="H808" s="406">
        <v>94</v>
      </c>
      <c r="I808" s="406">
        <v>96</v>
      </c>
      <c r="J808" s="406">
        <v>128</v>
      </c>
      <c r="K808" s="406">
        <v>114</v>
      </c>
      <c r="L808" s="406">
        <v>115</v>
      </c>
      <c r="M808" s="406">
        <v>159</v>
      </c>
      <c r="N808" s="406">
        <v>155</v>
      </c>
      <c r="O808" s="406">
        <v>120</v>
      </c>
      <c r="P808" s="406">
        <v>122</v>
      </c>
      <c r="Q808" s="406">
        <v>141</v>
      </c>
      <c r="R808" s="406">
        <v>144</v>
      </c>
      <c r="S808" s="406">
        <v>181</v>
      </c>
      <c r="T808" s="406">
        <v>240</v>
      </c>
      <c r="U808" s="406">
        <v>257</v>
      </c>
      <c r="V808" s="406">
        <v>164</v>
      </c>
      <c r="W808" s="406">
        <v>186</v>
      </c>
      <c r="X808" s="406">
        <v>130</v>
      </c>
      <c r="Y808" s="406">
        <v>163</v>
      </c>
      <c r="Z808" s="406">
        <v>190</v>
      </c>
      <c r="AA808" s="406">
        <v>141</v>
      </c>
      <c r="AB808" s="406">
        <v>159</v>
      </c>
      <c r="AC808" s="406">
        <v>204</v>
      </c>
      <c r="AD808" s="406">
        <v>241</v>
      </c>
      <c r="AE808" s="406">
        <v>167</v>
      </c>
      <c r="AF808" s="406">
        <v>193</v>
      </c>
      <c r="AG808" s="406">
        <v>239</v>
      </c>
      <c r="AH808" s="406">
        <v>282</v>
      </c>
      <c r="AI808" s="406">
        <v>123</v>
      </c>
      <c r="AJ808" s="406">
        <v>170</v>
      </c>
      <c r="AK808" s="406">
        <v>215</v>
      </c>
      <c r="AL808" s="406">
        <v>254</v>
      </c>
      <c r="AM808" s="406">
        <v>120</v>
      </c>
      <c r="AN808" s="406">
        <v>149</v>
      </c>
      <c r="AO808" s="406">
        <v>169</v>
      </c>
      <c r="AP808" s="406">
        <v>127</v>
      </c>
      <c r="AQ808" s="406">
        <v>127</v>
      </c>
      <c r="AR808" s="406">
        <v>226</v>
      </c>
      <c r="AS808" s="406">
        <v>164</v>
      </c>
      <c r="AU808" t="s">
        <v>3003</v>
      </c>
    </row>
    <row r="809" spans="4:47" ht="13.5" customHeight="1">
      <c r="D809" s="405" t="s">
        <v>1208</v>
      </c>
      <c r="E809" s="404"/>
      <c r="F809" s="407" t="s">
        <v>1219</v>
      </c>
      <c r="G809" s="272">
        <v>0.2</v>
      </c>
      <c r="H809" s="406">
        <v>100</v>
      </c>
      <c r="I809" s="406">
        <v>108</v>
      </c>
      <c r="J809" s="406">
        <v>125</v>
      </c>
      <c r="K809" s="406">
        <v>129</v>
      </c>
      <c r="L809" s="406">
        <v>125</v>
      </c>
      <c r="M809" s="406">
        <v>168</v>
      </c>
      <c r="N809" s="406">
        <v>138</v>
      </c>
      <c r="O809" s="406">
        <v>108</v>
      </c>
      <c r="P809" s="406">
        <v>137</v>
      </c>
      <c r="Q809" s="406">
        <v>151</v>
      </c>
      <c r="R809" s="406">
        <v>146</v>
      </c>
      <c r="S809" s="406">
        <v>188</v>
      </c>
      <c r="T809" s="406">
        <v>250</v>
      </c>
      <c r="U809" s="406">
        <v>267</v>
      </c>
      <c r="V809" s="406">
        <v>173</v>
      </c>
      <c r="W809" s="406">
        <v>195</v>
      </c>
      <c r="X809" s="406">
        <v>128</v>
      </c>
      <c r="Y809" s="406">
        <v>163</v>
      </c>
      <c r="Z809" s="406">
        <v>200</v>
      </c>
      <c r="AA809" s="406">
        <v>148</v>
      </c>
      <c r="AB809" s="406">
        <v>152</v>
      </c>
      <c r="AC809" s="406">
        <v>202</v>
      </c>
      <c r="AD809" s="406">
        <v>253</v>
      </c>
      <c r="AE809" s="406">
        <v>175</v>
      </c>
      <c r="AF809" s="406">
        <v>188</v>
      </c>
      <c r="AG809" s="406">
        <v>238</v>
      </c>
      <c r="AH809" s="406">
        <v>296</v>
      </c>
      <c r="AI809" s="406">
        <v>127</v>
      </c>
      <c r="AJ809" s="406">
        <v>177</v>
      </c>
      <c r="AK809" s="406">
        <v>226</v>
      </c>
      <c r="AL809" s="406">
        <v>267</v>
      </c>
      <c r="AM809" s="406">
        <v>124</v>
      </c>
      <c r="AN809" s="406">
        <v>156</v>
      </c>
      <c r="AO809" s="406">
        <v>177</v>
      </c>
      <c r="AP809" s="406">
        <v>137</v>
      </c>
      <c r="AQ809" s="406">
        <v>137</v>
      </c>
      <c r="AR809" s="406">
        <v>243</v>
      </c>
      <c r="AS809" s="406">
        <v>173</v>
      </c>
      <c r="AU809" t="s">
        <v>1208</v>
      </c>
    </row>
    <row r="810" spans="4:47" ht="13.5" customHeight="1">
      <c r="D810" s="405" t="s">
        <v>1209</v>
      </c>
      <c r="E810" s="404"/>
      <c r="F810" s="407" t="s">
        <v>1220</v>
      </c>
      <c r="G810" s="272">
        <v>0.1</v>
      </c>
      <c r="H810" s="406">
        <v>58</v>
      </c>
      <c r="I810" s="406">
        <v>59</v>
      </c>
      <c r="J810" s="406">
        <v>68</v>
      </c>
      <c r="K810" s="406">
        <v>66</v>
      </c>
      <c r="L810" s="406">
        <v>65</v>
      </c>
      <c r="M810" s="406">
        <v>75</v>
      </c>
      <c r="N810" s="406">
        <v>69</v>
      </c>
      <c r="O810" s="406">
        <v>56</v>
      </c>
      <c r="P810" s="406">
        <v>68</v>
      </c>
      <c r="Q810" s="406">
        <v>95</v>
      </c>
      <c r="R810" s="406">
        <v>91</v>
      </c>
      <c r="S810" s="406">
        <v>118</v>
      </c>
      <c r="T810" s="406">
        <v>146</v>
      </c>
      <c r="U810" s="406">
        <v>161</v>
      </c>
      <c r="V810" s="406">
        <v>88</v>
      </c>
      <c r="W810" s="406">
        <v>99</v>
      </c>
      <c r="X810" s="406">
        <v>74</v>
      </c>
      <c r="Y810" s="406">
        <v>90</v>
      </c>
      <c r="Z810" s="406">
        <v>109</v>
      </c>
      <c r="AA810" s="406">
        <v>85</v>
      </c>
      <c r="AB810" s="406">
        <v>82</v>
      </c>
      <c r="AC810" s="406">
        <v>103</v>
      </c>
      <c r="AD810" s="406">
        <v>129</v>
      </c>
      <c r="AE810" s="406">
        <v>93</v>
      </c>
      <c r="AF810" s="406">
        <v>117</v>
      </c>
      <c r="AG810" s="406">
        <v>140</v>
      </c>
      <c r="AH810" s="406">
        <v>171</v>
      </c>
      <c r="AI810" s="406">
        <v>77</v>
      </c>
      <c r="AJ810" s="406">
        <v>98</v>
      </c>
      <c r="AK810" s="406">
        <v>119</v>
      </c>
      <c r="AL810" s="406">
        <v>141</v>
      </c>
      <c r="AM810" s="406">
        <v>66</v>
      </c>
      <c r="AN810" s="406">
        <v>80</v>
      </c>
      <c r="AO810" s="406">
        <v>91</v>
      </c>
      <c r="AP810" s="406">
        <v>59</v>
      </c>
      <c r="AQ810" s="406">
        <v>59</v>
      </c>
      <c r="AR810" s="406">
        <v>105</v>
      </c>
      <c r="AS810" s="406">
        <v>102</v>
      </c>
      <c r="AU810" t="s">
        <v>1209</v>
      </c>
    </row>
    <row r="811" spans="4:47" ht="13.5" customHeight="1">
      <c r="D811" s="405" t="s">
        <v>1210</v>
      </c>
      <c r="E811" s="404"/>
      <c r="F811" s="407" t="s">
        <v>1221</v>
      </c>
      <c r="G811" s="272">
        <v>0.2</v>
      </c>
      <c r="H811" s="406">
        <v>71</v>
      </c>
      <c r="I811" s="406">
        <v>79</v>
      </c>
      <c r="J811" s="406">
        <v>91</v>
      </c>
      <c r="K811" s="406">
        <v>93</v>
      </c>
      <c r="L811" s="406">
        <v>91</v>
      </c>
      <c r="M811" s="406">
        <v>130</v>
      </c>
      <c r="N811" s="406">
        <v>102</v>
      </c>
      <c r="O811" s="406">
        <v>79</v>
      </c>
      <c r="P811" s="406">
        <v>107</v>
      </c>
      <c r="Q811" s="406">
        <v>117</v>
      </c>
      <c r="R811" s="406">
        <v>114</v>
      </c>
      <c r="S811" s="406">
        <v>160</v>
      </c>
      <c r="T811" s="406">
        <v>216</v>
      </c>
      <c r="U811" s="406">
        <v>229</v>
      </c>
      <c r="V811" s="406">
        <v>141</v>
      </c>
      <c r="W811" s="406">
        <v>160</v>
      </c>
      <c r="X811" s="406">
        <v>101</v>
      </c>
      <c r="Y811" s="406">
        <v>132</v>
      </c>
      <c r="Z811" s="406">
        <v>162</v>
      </c>
      <c r="AA811" s="406">
        <v>117</v>
      </c>
      <c r="AB811" s="406">
        <v>122</v>
      </c>
      <c r="AC811" s="406">
        <v>166</v>
      </c>
      <c r="AD811" s="406">
        <v>209</v>
      </c>
      <c r="AE811" s="406">
        <v>140</v>
      </c>
      <c r="AF811" s="406">
        <v>157</v>
      </c>
      <c r="AG811" s="406">
        <v>202</v>
      </c>
      <c r="AH811" s="406">
        <v>252</v>
      </c>
      <c r="AI811" s="406">
        <v>99</v>
      </c>
      <c r="AJ811" s="406">
        <v>145</v>
      </c>
      <c r="AK811" s="406">
        <v>189</v>
      </c>
      <c r="AL811" s="406">
        <v>223</v>
      </c>
      <c r="AM811" s="406">
        <v>96</v>
      </c>
      <c r="AN811" s="406">
        <v>125</v>
      </c>
      <c r="AO811" s="406">
        <v>141</v>
      </c>
      <c r="AP811" s="406">
        <v>122</v>
      </c>
      <c r="AQ811" s="406">
        <v>122</v>
      </c>
      <c r="AR811" s="406">
        <v>217</v>
      </c>
      <c r="AS811" s="406">
        <v>160</v>
      </c>
      <c r="AU811" t="s">
        <v>1210</v>
      </c>
    </row>
    <row r="812" spans="4:47" ht="13.5" customHeight="1">
      <c r="D812" s="405" t="s">
        <v>5322</v>
      </c>
      <c r="E812" s="404"/>
      <c r="F812" s="407" t="s">
        <v>5323</v>
      </c>
      <c r="G812" s="272">
        <v>0.30000000000000004</v>
      </c>
      <c r="H812" s="409" t="s">
        <v>2207</v>
      </c>
      <c r="I812" s="409" t="s">
        <v>2207</v>
      </c>
      <c r="J812" s="409" t="s">
        <v>2207</v>
      </c>
      <c r="K812" s="409" t="s">
        <v>2207</v>
      </c>
      <c r="L812" s="409" t="s">
        <v>2207</v>
      </c>
      <c r="M812" s="409" t="s">
        <v>2207</v>
      </c>
      <c r="N812" s="409" t="s">
        <v>2207</v>
      </c>
      <c r="O812" s="409" t="s">
        <v>2207</v>
      </c>
      <c r="P812" s="409" t="s">
        <v>2207</v>
      </c>
      <c r="Q812" s="409" t="s">
        <v>2207</v>
      </c>
      <c r="R812" s="409" t="s">
        <v>2207</v>
      </c>
      <c r="S812" s="406">
        <v>168</v>
      </c>
      <c r="T812" s="406">
        <v>229</v>
      </c>
      <c r="U812" s="406">
        <v>243</v>
      </c>
      <c r="V812" s="406">
        <v>162</v>
      </c>
      <c r="W812" s="406">
        <v>183</v>
      </c>
      <c r="X812" s="406">
        <v>117</v>
      </c>
      <c r="Y812" s="406">
        <v>152</v>
      </c>
      <c r="Z812" s="406">
        <v>186</v>
      </c>
      <c r="AA812" s="406">
        <v>136</v>
      </c>
      <c r="AB812" s="406">
        <v>141</v>
      </c>
      <c r="AC812" s="406">
        <v>189</v>
      </c>
      <c r="AD812" s="406">
        <v>238</v>
      </c>
      <c r="AE812" s="406">
        <v>162</v>
      </c>
      <c r="AF812" s="406">
        <v>176</v>
      </c>
      <c r="AG812" s="406">
        <v>226</v>
      </c>
      <c r="AH812" s="406">
        <v>281</v>
      </c>
      <c r="AI812" s="406">
        <v>0</v>
      </c>
      <c r="AJ812" s="406">
        <v>165</v>
      </c>
      <c r="AK812" s="406">
        <v>214</v>
      </c>
      <c r="AL812" s="406">
        <v>252</v>
      </c>
      <c r="AM812" s="406">
        <v>113</v>
      </c>
      <c r="AN812" s="406">
        <v>145</v>
      </c>
      <c r="AO812" s="406">
        <v>164</v>
      </c>
      <c r="AP812" s="406">
        <v>135</v>
      </c>
      <c r="AQ812" s="406">
        <v>135</v>
      </c>
      <c r="AR812" s="406">
        <v>239</v>
      </c>
      <c r="AS812" s="406">
        <v>172</v>
      </c>
      <c r="AU812" t="s">
        <v>5322</v>
      </c>
    </row>
    <row r="813" spans="4:47" ht="13.5" customHeight="1">
      <c r="D813" s="405" t="s">
        <v>1211</v>
      </c>
      <c r="E813" s="404"/>
      <c r="F813" s="407" t="s">
        <v>1222</v>
      </c>
      <c r="G813" s="272">
        <v>0.2</v>
      </c>
      <c r="H813" s="406">
        <v>103</v>
      </c>
      <c r="I813" s="406">
        <v>112</v>
      </c>
      <c r="J813" s="406">
        <v>130</v>
      </c>
      <c r="K813" s="406">
        <v>129</v>
      </c>
      <c r="L813" s="406">
        <v>126</v>
      </c>
      <c r="M813" s="406">
        <v>177</v>
      </c>
      <c r="N813" s="406">
        <v>141</v>
      </c>
      <c r="O813" s="406">
        <v>113</v>
      </c>
      <c r="P813" s="406">
        <v>147</v>
      </c>
      <c r="Q813" s="406">
        <v>161</v>
      </c>
      <c r="R813" s="406">
        <v>155</v>
      </c>
      <c r="S813" s="406">
        <v>195</v>
      </c>
      <c r="T813" s="406">
        <v>262</v>
      </c>
      <c r="U813" s="406">
        <v>279</v>
      </c>
      <c r="V813" s="406">
        <v>182</v>
      </c>
      <c r="W813" s="406">
        <v>206</v>
      </c>
      <c r="X813" s="406">
        <v>133</v>
      </c>
      <c r="Y813" s="406">
        <v>171</v>
      </c>
      <c r="Z813" s="406">
        <v>209</v>
      </c>
      <c r="AA813" s="406">
        <v>154</v>
      </c>
      <c r="AB813" s="406">
        <v>159</v>
      </c>
      <c r="AC813" s="406">
        <v>212</v>
      </c>
      <c r="AD813" s="406">
        <v>267</v>
      </c>
      <c r="AE813" s="406">
        <v>183</v>
      </c>
      <c r="AF813" s="406">
        <v>195</v>
      </c>
      <c r="AG813" s="406">
        <v>249</v>
      </c>
      <c r="AH813" s="406">
        <v>310</v>
      </c>
      <c r="AI813" s="406">
        <v>130</v>
      </c>
      <c r="AJ813" s="406">
        <v>185</v>
      </c>
      <c r="AK813" s="406">
        <v>238</v>
      </c>
      <c r="AL813" s="406">
        <v>281</v>
      </c>
      <c r="AM813" s="406">
        <v>129</v>
      </c>
      <c r="AN813" s="406">
        <v>164</v>
      </c>
      <c r="AO813" s="406">
        <v>186</v>
      </c>
      <c r="AP813" s="406">
        <v>147</v>
      </c>
      <c r="AQ813" s="406">
        <v>147</v>
      </c>
      <c r="AR813" s="406">
        <v>260</v>
      </c>
      <c r="AS813" s="406">
        <v>183</v>
      </c>
      <c r="AU813" t="s">
        <v>1211</v>
      </c>
    </row>
    <row r="814" spans="4:47" ht="13.5" customHeight="1">
      <c r="D814" s="405" t="s">
        <v>3004</v>
      </c>
      <c r="E814" s="404"/>
      <c r="F814" s="407" t="s">
        <v>4181</v>
      </c>
      <c r="G814" s="272">
        <v>0.30000000000000004</v>
      </c>
      <c r="H814" s="406">
        <v>106</v>
      </c>
      <c r="I814" s="406">
        <v>108</v>
      </c>
      <c r="J814" s="406">
        <v>146</v>
      </c>
      <c r="K814" s="406">
        <v>128</v>
      </c>
      <c r="L814" s="406">
        <v>128</v>
      </c>
      <c r="M814" s="406">
        <v>178</v>
      </c>
      <c r="N814" s="406">
        <v>174</v>
      </c>
      <c r="O814" s="406">
        <v>143</v>
      </c>
      <c r="P814" s="406">
        <v>146</v>
      </c>
      <c r="Q814" s="406">
        <v>168</v>
      </c>
      <c r="R814" s="406">
        <v>172</v>
      </c>
      <c r="S814" s="406">
        <v>203</v>
      </c>
      <c r="T814" s="406">
        <v>276</v>
      </c>
      <c r="U814" s="406">
        <v>292</v>
      </c>
      <c r="V814" s="406">
        <v>192</v>
      </c>
      <c r="W814" s="406">
        <v>218</v>
      </c>
      <c r="X814" s="406">
        <v>146</v>
      </c>
      <c r="Y814" s="406">
        <v>187</v>
      </c>
      <c r="Z814" s="406">
        <v>217</v>
      </c>
      <c r="AA814" s="406">
        <v>158</v>
      </c>
      <c r="AB814" s="406">
        <v>184</v>
      </c>
      <c r="AC814" s="406">
        <v>241</v>
      </c>
      <c r="AD814" s="406">
        <v>284</v>
      </c>
      <c r="AE814" s="406">
        <v>191</v>
      </c>
      <c r="AF814" s="406">
        <v>218</v>
      </c>
      <c r="AG814" s="406">
        <v>276</v>
      </c>
      <c r="AH814" s="406">
        <v>325</v>
      </c>
      <c r="AI814" s="406">
        <v>134</v>
      </c>
      <c r="AJ814" s="406">
        <v>194</v>
      </c>
      <c r="AK814" s="406">
        <v>251</v>
      </c>
      <c r="AL814" s="406">
        <v>297</v>
      </c>
      <c r="AM814" s="406">
        <v>135</v>
      </c>
      <c r="AN814" s="406">
        <v>172</v>
      </c>
      <c r="AO814" s="406">
        <v>196</v>
      </c>
      <c r="AP814" s="406">
        <v>159</v>
      </c>
      <c r="AQ814" s="406">
        <v>159</v>
      </c>
      <c r="AR814" s="406">
        <v>282</v>
      </c>
      <c r="AS814" s="406">
        <v>194</v>
      </c>
      <c r="AU814" t="s">
        <v>3004</v>
      </c>
    </row>
    <row r="815" spans="4:47" ht="13.5" customHeight="1">
      <c r="D815" s="405" t="s">
        <v>1212</v>
      </c>
      <c r="E815" s="404"/>
      <c r="F815" s="407" t="s">
        <v>1223</v>
      </c>
      <c r="G815" s="272">
        <v>0.30000000000000004</v>
      </c>
      <c r="H815" s="406">
        <v>114</v>
      </c>
      <c r="I815" s="406">
        <v>125</v>
      </c>
      <c r="J815" s="406">
        <v>143</v>
      </c>
      <c r="K815" s="406">
        <v>143</v>
      </c>
      <c r="L815" s="406">
        <v>140</v>
      </c>
      <c r="M815" s="406">
        <v>199</v>
      </c>
      <c r="N815" s="406">
        <v>157</v>
      </c>
      <c r="O815" s="406">
        <v>126</v>
      </c>
      <c r="P815" s="406">
        <v>166</v>
      </c>
      <c r="Q815" s="406">
        <v>181</v>
      </c>
      <c r="R815" s="406">
        <v>174</v>
      </c>
      <c r="S815" s="406">
        <v>212</v>
      </c>
      <c r="T815" s="406">
        <v>290</v>
      </c>
      <c r="U815" s="406">
        <v>306</v>
      </c>
      <c r="V815" s="406">
        <v>203</v>
      </c>
      <c r="W815" s="406">
        <v>229</v>
      </c>
      <c r="X815" s="406">
        <v>143</v>
      </c>
      <c r="Y815" s="406">
        <v>187</v>
      </c>
      <c r="Z815" s="406">
        <v>230</v>
      </c>
      <c r="AA815" s="406">
        <v>166</v>
      </c>
      <c r="AB815" s="406">
        <v>175</v>
      </c>
      <c r="AC815" s="406">
        <v>237</v>
      </c>
      <c r="AD815" s="406">
        <v>299</v>
      </c>
      <c r="AE815" s="406">
        <v>201</v>
      </c>
      <c r="AF815" s="406">
        <v>210</v>
      </c>
      <c r="AG815" s="406">
        <v>273</v>
      </c>
      <c r="AH815" s="406">
        <v>342</v>
      </c>
      <c r="AI815" s="406">
        <v>139</v>
      </c>
      <c r="AJ815" s="406">
        <v>204</v>
      </c>
      <c r="AK815" s="406">
        <v>265</v>
      </c>
      <c r="AL815" s="406">
        <v>313</v>
      </c>
      <c r="AM815" s="406">
        <v>141</v>
      </c>
      <c r="AN815" s="406">
        <v>181</v>
      </c>
      <c r="AO815" s="406">
        <v>206</v>
      </c>
      <c r="AP815" s="406">
        <v>171</v>
      </c>
      <c r="AQ815" s="406">
        <v>171</v>
      </c>
      <c r="AR815" s="406">
        <v>304</v>
      </c>
      <c r="AS815" s="406">
        <v>206</v>
      </c>
      <c r="AU815" t="s">
        <v>1212</v>
      </c>
    </row>
    <row r="816" spans="4:47" ht="13.5" customHeight="1">
      <c r="D816" s="405" t="s">
        <v>1419</v>
      </c>
      <c r="E816" s="404"/>
      <c r="F816" s="407" t="s">
        <v>1420</v>
      </c>
      <c r="G816" s="272">
        <v>0.1</v>
      </c>
      <c r="H816" s="406">
        <v>52</v>
      </c>
      <c r="I816" s="406">
        <v>59</v>
      </c>
      <c r="J816" s="406">
        <v>68</v>
      </c>
      <c r="K816" s="406">
        <v>66</v>
      </c>
      <c r="L816" s="406">
        <v>67</v>
      </c>
      <c r="M816" s="406">
        <v>89</v>
      </c>
      <c r="N816" s="406">
        <v>73</v>
      </c>
      <c r="O816" s="406">
        <v>56</v>
      </c>
      <c r="P816" s="406">
        <v>76</v>
      </c>
      <c r="Q816" s="406">
        <v>84</v>
      </c>
      <c r="R816" s="406">
        <v>79</v>
      </c>
      <c r="S816" s="406">
        <v>130</v>
      </c>
      <c r="T816" s="406">
        <v>166</v>
      </c>
      <c r="U816" s="406">
        <v>180</v>
      </c>
      <c r="V816" s="406">
        <v>103</v>
      </c>
      <c r="W816" s="406">
        <v>116</v>
      </c>
      <c r="X816" s="406">
        <v>82</v>
      </c>
      <c r="Y816" s="406">
        <v>102</v>
      </c>
      <c r="Z816" s="406">
        <v>124</v>
      </c>
      <c r="AA816" s="406">
        <v>94</v>
      </c>
      <c r="AB816" s="406">
        <v>93</v>
      </c>
      <c r="AC816" s="406">
        <v>121</v>
      </c>
      <c r="AD816" s="406">
        <v>152</v>
      </c>
      <c r="AE816" s="406">
        <v>106</v>
      </c>
      <c r="AF816" s="406">
        <v>129</v>
      </c>
      <c r="AG816" s="406">
        <v>158</v>
      </c>
      <c r="AH816" s="406">
        <v>194</v>
      </c>
      <c r="AI816" s="406">
        <v>83</v>
      </c>
      <c r="AJ816" s="406">
        <v>111</v>
      </c>
      <c r="AK816" s="406">
        <v>139</v>
      </c>
      <c r="AL816" s="406">
        <v>164</v>
      </c>
      <c r="AM816" s="406">
        <v>75</v>
      </c>
      <c r="AN816" s="406">
        <v>93</v>
      </c>
      <c r="AO816" s="406">
        <v>105</v>
      </c>
      <c r="AP816" s="406">
        <v>79</v>
      </c>
      <c r="AQ816" s="406">
        <v>79</v>
      </c>
      <c r="AR816" s="406">
        <v>139</v>
      </c>
      <c r="AS816" s="406">
        <v>118</v>
      </c>
      <c r="AU816" t="s">
        <v>1419</v>
      </c>
    </row>
    <row r="817" spans="4:47" ht="13.5" customHeight="1">
      <c r="D817" s="405" t="s">
        <v>1421</v>
      </c>
      <c r="E817" s="404"/>
      <c r="F817" s="407" t="s">
        <v>1426</v>
      </c>
      <c r="G817" s="272">
        <v>0.2</v>
      </c>
      <c r="H817" s="406">
        <v>69</v>
      </c>
      <c r="I817" s="406">
        <v>79</v>
      </c>
      <c r="J817" s="406">
        <v>90</v>
      </c>
      <c r="K817" s="406">
        <v>86</v>
      </c>
      <c r="L817" s="406">
        <v>88</v>
      </c>
      <c r="M817" s="406">
        <v>125</v>
      </c>
      <c r="N817" s="406">
        <v>97</v>
      </c>
      <c r="O817" s="406">
        <v>77</v>
      </c>
      <c r="P817" s="406">
        <v>109</v>
      </c>
      <c r="Q817" s="406">
        <v>115</v>
      </c>
      <c r="R817" s="406">
        <v>108</v>
      </c>
      <c r="S817" s="406">
        <v>156</v>
      </c>
      <c r="T817" s="406">
        <v>210</v>
      </c>
      <c r="U817" s="406">
        <v>224</v>
      </c>
      <c r="V817" s="406">
        <v>137</v>
      </c>
      <c r="W817" s="406">
        <v>155</v>
      </c>
      <c r="X817" s="406">
        <v>99</v>
      </c>
      <c r="Y817" s="406">
        <v>129</v>
      </c>
      <c r="Z817" s="406">
        <v>158</v>
      </c>
      <c r="AA817" s="406">
        <v>115</v>
      </c>
      <c r="AB817" s="406">
        <v>119</v>
      </c>
      <c r="AC817" s="406">
        <v>161</v>
      </c>
      <c r="AD817" s="406">
        <v>203</v>
      </c>
      <c r="AE817" s="406">
        <v>137</v>
      </c>
      <c r="AF817" s="406">
        <v>154</v>
      </c>
      <c r="AG817" s="406">
        <v>198</v>
      </c>
      <c r="AH817" s="406">
        <v>246</v>
      </c>
      <c r="AI817" s="406">
        <v>97</v>
      </c>
      <c r="AJ817" s="406">
        <v>142</v>
      </c>
      <c r="AK817" s="406">
        <v>183</v>
      </c>
      <c r="AL817" s="406">
        <v>217</v>
      </c>
      <c r="AM817" s="406">
        <v>94</v>
      </c>
      <c r="AN817" s="406">
        <v>121</v>
      </c>
      <c r="AO817" s="406">
        <v>138</v>
      </c>
      <c r="AP817" s="406">
        <v>117</v>
      </c>
      <c r="AQ817" s="406">
        <v>117</v>
      </c>
      <c r="AR817" s="406">
        <v>209</v>
      </c>
      <c r="AS817" s="406">
        <v>156</v>
      </c>
      <c r="AU817" t="s">
        <v>1421</v>
      </c>
    </row>
    <row r="818" spans="4:47" ht="13.5" customHeight="1">
      <c r="D818" s="405" t="s">
        <v>1422</v>
      </c>
      <c r="E818" s="404"/>
      <c r="F818" s="407" t="s">
        <v>1427</v>
      </c>
      <c r="G818" s="272">
        <v>0.30000000000000004</v>
      </c>
      <c r="H818" s="406">
        <v>85</v>
      </c>
      <c r="I818" s="406">
        <v>100</v>
      </c>
      <c r="J818" s="406">
        <v>112</v>
      </c>
      <c r="K818" s="406">
        <v>106</v>
      </c>
      <c r="L818" s="406">
        <v>109</v>
      </c>
      <c r="M818" s="406">
        <v>161</v>
      </c>
      <c r="N818" s="406">
        <v>122</v>
      </c>
      <c r="O818" s="406">
        <v>97</v>
      </c>
      <c r="P818" s="406">
        <v>142</v>
      </c>
      <c r="Q818" s="406">
        <v>147</v>
      </c>
      <c r="R818" s="406">
        <v>138</v>
      </c>
      <c r="S818" s="406">
        <v>183</v>
      </c>
      <c r="T818" s="406">
        <v>255</v>
      </c>
      <c r="U818" s="406">
        <v>267</v>
      </c>
      <c r="V818" s="406">
        <v>171</v>
      </c>
      <c r="W818" s="406">
        <v>194</v>
      </c>
      <c r="X818" s="406">
        <v>116</v>
      </c>
      <c r="Y818" s="406">
        <v>156</v>
      </c>
      <c r="Z818" s="406">
        <v>192</v>
      </c>
      <c r="AA818" s="406">
        <v>135</v>
      </c>
      <c r="AB818" s="406">
        <v>144</v>
      </c>
      <c r="AC818" s="406">
        <v>201</v>
      </c>
      <c r="AD818" s="406">
        <v>255</v>
      </c>
      <c r="AE818" s="406">
        <v>167</v>
      </c>
      <c r="AF818" s="406">
        <v>180</v>
      </c>
      <c r="AG818" s="406">
        <v>237</v>
      </c>
      <c r="AH818" s="406">
        <v>298</v>
      </c>
      <c r="AI818" s="406">
        <v>111</v>
      </c>
      <c r="AJ818" s="406">
        <v>172</v>
      </c>
      <c r="AK818" s="406">
        <v>228</v>
      </c>
      <c r="AL818" s="406">
        <v>269</v>
      </c>
      <c r="AM818" s="406">
        <v>113</v>
      </c>
      <c r="AN818" s="406">
        <v>150</v>
      </c>
      <c r="AO818" s="406">
        <v>170</v>
      </c>
      <c r="AP818" s="406">
        <v>156</v>
      </c>
      <c r="AQ818" s="406">
        <v>156</v>
      </c>
      <c r="AR818" s="406">
        <v>278</v>
      </c>
      <c r="AS818" s="406">
        <v>193</v>
      </c>
      <c r="AU818" t="s">
        <v>1422</v>
      </c>
    </row>
    <row r="819" spans="4:47" ht="13.5" customHeight="1">
      <c r="D819" s="405" t="s">
        <v>1423</v>
      </c>
      <c r="E819" s="404"/>
      <c r="F819" s="407" t="s">
        <v>1428</v>
      </c>
      <c r="G819" s="272">
        <v>0.30000000000000004</v>
      </c>
      <c r="H819" s="406">
        <v>102</v>
      </c>
      <c r="I819" s="406">
        <v>120</v>
      </c>
      <c r="J819" s="406">
        <v>133</v>
      </c>
      <c r="K819" s="406">
        <v>126</v>
      </c>
      <c r="L819" s="406">
        <v>129</v>
      </c>
      <c r="M819" s="406">
        <v>197</v>
      </c>
      <c r="N819" s="406">
        <v>146</v>
      </c>
      <c r="O819" s="406">
        <v>118</v>
      </c>
      <c r="P819" s="406">
        <v>179</v>
      </c>
      <c r="Q819" s="406">
        <v>185</v>
      </c>
      <c r="R819" s="406">
        <v>174</v>
      </c>
      <c r="S819" s="406">
        <v>210</v>
      </c>
      <c r="T819" s="406">
        <v>300</v>
      </c>
      <c r="U819" s="406">
        <v>311</v>
      </c>
      <c r="V819" s="406">
        <v>206</v>
      </c>
      <c r="W819" s="406">
        <v>232</v>
      </c>
      <c r="X819" s="406">
        <v>133</v>
      </c>
      <c r="Y819" s="406">
        <v>183</v>
      </c>
      <c r="Z819" s="406">
        <v>226</v>
      </c>
      <c r="AA819" s="406">
        <v>156</v>
      </c>
      <c r="AB819" s="406">
        <v>170</v>
      </c>
      <c r="AC819" s="406">
        <v>241</v>
      </c>
      <c r="AD819" s="406">
        <v>307</v>
      </c>
      <c r="AE819" s="406">
        <v>197</v>
      </c>
      <c r="AF819" s="406">
        <v>206</v>
      </c>
      <c r="AG819" s="406">
        <v>277</v>
      </c>
      <c r="AH819" s="406">
        <v>349</v>
      </c>
      <c r="AI819" s="406">
        <v>125</v>
      </c>
      <c r="AJ819" s="406">
        <v>202</v>
      </c>
      <c r="AK819" s="406">
        <v>272</v>
      </c>
      <c r="AL819" s="406">
        <v>321</v>
      </c>
      <c r="AM819" s="406">
        <v>132</v>
      </c>
      <c r="AN819" s="406">
        <v>178</v>
      </c>
      <c r="AO819" s="406">
        <v>202</v>
      </c>
      <c r="AP819" s="406">
        <v>195</v>
      </c>
      <c r="AQ819" s="406">
        <v>195</v>
      </c>
      <c r="AR819" s="406">
        <v>347</v>
      </c>
      <c r="AS819" s="406">
        <v>230</v>
      </c>
      <c r="AU819" t="s">
        <v>1423</v>
      </c>
    </row>
    <row r="820" spans="4:47" ht="13.5" customHeight="1">
      <c r="D820" s="405" t="s">
        <v>1424</v>
      </c>
      <c r="E820" s="404"/>
      <c r="F820" s="407" t="s">
        <v>1429</v>
      </c>
      <c r="G820" s="272">
        <v>0.4</v>
      </c>
      <c r="H820" s="406">
        <v>140</v>
      </c>
      <c r="I820" s="406">
        <v>162</v>
      </c>
      <c r="J820" s="406">
        <v>180</v>
      </c>
      <c r="K820" s="406">
        <v>168</v>
      </c>
      <c r="L820" s="406">
        <v>171</v>
      </c>
      <c r="M820" s="406">
        <v>258</v>
      </c>
      <c r="N820" s="406">
        <v>193</v>
      </c>
      <c r="O820" s="406">
        <v>158</v>
      </c>
      <c r="P820" s="406">
        <v>234</v>
      </c>
      <c r="Q820" s="406">
        <v>243</v>
      </c>
      <c r="R820" s="406">
        <v>228</v>
      </c>
      <c r="S820" s="406">
        <v>255</v>
      </c>
      <c r="T820" s="406">
        <v>364</v>
      </c>
      <c r="U820" s="406">
        <v>378</v>
      </c>
      <c r="V820" s="406">
        <v>260</v>
      </c>
      <c r="W820" s="406">
        <v>293</v>
      </c>
      <c r="X820" s="406">
        <v>171</v>
      </c>
      <c r="Y820" s="406">
        <v>231</v>
      </c>
      <c r="Z820" s="406">
        <v>285</v>
      </c>
      <c r="AA820" s="406">
        <v>200</v>
      </c>
      <c r="AB820" s="406">
        <v>217</v>
      </c>
      <c r="AC820" s="406">
        <v>303</v>
      </c>
      <c r="AD820" s="406">
        <v>384</v>
      </c>
      <c r="AE820" s="406">
        <v>251</v>
      </c>
      <c r="AF820" s="406">
        <v>253</v>
      </c>
      <c r="AG820" s="406">
        <v>339</v>
      </c>
      <c r="AH820" s="406">
        <v>427</v>
      </c>
      <c r="AI820" s="406">
        <v>161</v>
      </c>
      <c r="AJ820" s="406">
        <v>254</v>
      </c>
      <c r="AK820" s="406">
        <v>338</v>
      </c>
      <c r="AL820" s="406">
        <v>399</v>
      </c>
      <c r="AM820" s="406">
        <v>173</v>
      </c>
      <c r="AN820" s="406">
        <v>228</v>
      </c>
      <c r="AO820" s="406">
        <v>259</v>
      </c>
      <c r="AP820" s="406">
        <v>234</v>
      </c>
      <c r="AQ820" s="406">
        <v>234</v>
      </c>
      <c r="AR820" s="406">
        <v>416</v>
      </c>
      <c r="AS820" s="406">
        <v>267</v>
      </c>
      <c r="AU820" t="s">
        <v>1424</v>
      </c>
    </row>
    <row r="821" spans="4:47" ht="13.5" customHeight="1">
      <c r="D821" s="405" t="s">
        <v>3005</v>
      </c>
      <c r="E821" s="404"/>
      <c r="F821" s="407" t="s">
        <v>4182</v>
      </c>
      <c r="G821" s="272">
        <v>0.4</v>
      </c>
      <c r="H821" s="406">
        <v>143</v>
      </c>
      <c r="I821" s="406">
        <v>147</v>
      </c>
      <c r="J821" s="406">
        <v>200</v>
      </c>
      <c r="K821" s="406">
        <v>167</v>
      </c>
      <c r="L821" s="406">
        <v>169</v>
      </c>
      <c r="M821" s="406">
        <v>233</v>
      </c>
      <c r="N821" s="406">
        <v>232</v>
      </c>
      <c r="O821" s="406">
        <v>211</v>
      </c>
      <c r="P821" s="406">
        <v>216</v>
      </c>
      <c r="Q821" s="406">
        <v>249</v>
      </c>
      <c r="R821" s="406">
        <v>255</v>
      </c>
      <c r="S821" s="406">
        <v>269</v>
      </c>
      <c r="T821" s="406">
        <v>387</v>
      </c>
      <c r="U821" s="406">
        <v>399</v>
      </c>
      <c r="V821" s="406">
        <v>277</v>
      </c>
      <c r="W821" s="406">
        <v>313</v>
      </c>
      <c r="X821" s="406">
        <v>193</v>
      </c>
      <c r="Y821" s="406">
        <v>259</v>
      </c>
      <c r="Z821" s="406">
        <v>300</v>
      </c>
      <c r="AA821" s="406">
        <v>208</v>
      </c>
      <c r="AB821" s="406">
        <v>258</v>
      </c>
      <c r="AC821" s="406">
        <v>349</v>
      </c>
      <c r="AD821" s="406">
        <v>413</v>
      </c>
      <c r="AE821" s="406">
        <v>266</v>
      </c>
      <c r="AF821" s="406">
        <v>292</v>
      </c>
      <c r="AG821" s="406">
        <v>384</v>
      </c>
      <c r="AH821" s="406">
        <v>454</v>
      </c>
      <c r="AI821" s="406">
        <v>168</v>
      </c>
      <c r="AJ821" s="406">
        <v>269</v>
      </c>
      <c r="AK821" s="406">
        <v>360</v>
      </c>
      <c r="AL821" s="406">
        <v>426</v>
      </c>
      <c r="AM821" s="406">
        <v>183</v>
      </c>
      <c r="AN821" s="406">
        <v>243</v>
      </c>
      <c r="AO821" s="406">
        <v>275</v>
      </c>
      <c r="AP821" s="406">
        <v>253</v>
      </c>
      <c r="AQ821" s="406">
        <v>253</v>
      </c>
      <c r="AR821" s="406">
        <v>451</v>
      </c>
      <c r="AS821" s="406">
        <v>286</v>
      </c>
      <c r="AU821" t="s">
        <v>3005</v>
      </c>
    </row>
    <row r="822" spans="4:47" ht="13.5" customHeight="1">
      <c r="D822" s="405" t="s">
        <v>1425</v>
      </c>
      <c r="E822" s="404"/>
      <c r="F822" s="407" t="s">
        <v>1430</v>
      </c>
      <c r="G822" s="272">
        <v>0.4</v>
      </c>
      <c r="H822" s="406">
        <v>157</v>
      </c>
      <c r="I822" s="406">
        <v>182</v>
      </c>
      <c r="J822" s="406">
        <v>201</v>
      </c>
      <c r="K822" s="406">
        <v>188</v>
      </c>
      <c r="L822" s="406">
        <v>192</v>
      </c>
      <c r="M822" s="406">
        <v>294</v>
      </c>
      <c r="N822" s="406">
        <v>218</v>
      </c>
      <c r="O822" s="406">
        <v>180</v>
      </c>
      <c r="P822" s="406">
        <v>268</v>
      </c>
      <c r="Q822" s="406">
        <v>276</v>
      </c>
      <c r="R822" s="406">
        <v>259</v>
      </c>
      <c r="S822" s="406">
        <v>282</v>
      </c>
      <c r="T822" s="406">
        <v>409</v>
      </c>
      <c r="U822" s="406">
        <v>421</v>
      </c>
      <c r="V822" s="406">
        <v>294</v>
      </c>
      <c r="W822" s="406">
        <v>332</v>
      </c>
      <c r="X822" s="406">
        <v>188</v>
      </c>
      <c r="Y822" s="406">
        <v>258</v>
      </c>
      <c r="Z822" s="406">
        <v>319</v>
      </c>
      <c r="AA822" s="406">
        <v>221</v>
      </c>
      <c r="AB822" s="406">
        <v>243</v>
      </c>
      <c r="AC822" s="406">
        <v>343</v>
      </c>
      <c r="AD822" s="406">
        <v>436</v>
      </c>
      <c r="AE822" s="406">
        <v>281</v>
      </c>
      <c r="AF822" s="406">
        <v>278</v>
      </c>
      <c r="AG822" s="406">
        <v>379</v>
      </c>
      <c r="AH822" s="406">
        <v>478</v>
      </c>
      <c r="AI822" s="406">
        <v>175</v>
      </c>
      <c r="AJ822" s="406">
        <v>284</v>
      </c>
      <c r="AK822" s="406">
        <v>382</v>
      </c>
      <c r="AL822" s="406">
        <v>452</v>
      </c>
      <c r="AM822" s="406">
        <v>192</v>
      </c>
      <c r="AN822" s="406">
        <v>257</v>
      </c>
      <c r="AO822" s="406">
        <v>291</v>
      </c>
      <c r="AP822" s="406">
        <v>273</v>
      </c>
      <c r="AQ822" s="406">
        <v>273</v>
      </c>
      <c r="AR822" s="406">
        <v>485</v>
      </c>
      <c r="AS822" s="406">
        <v>304</v>
      </c>
      <c r="AU822" t="s">
        <v>1425</v>
      </c>
    </row>
    <row r="823" spans="4:47" ht="13.5" customHeight="1">
      <c r="D823" s="405" t="s">
        <v>1224</v>
      </c>
      <c r="E823" s="404"/>
      <c r="F823" s="407" t="s">
        <v>5142</v>
      </c>
      <c r="G823" s="272">
        <v>0.9</v>
      </c>
      <c r="H823" s="406">
        <v>344</v>
      </c>
      <c r="I823" s="406">
        <v>379</v>
      </c>
      <c r="J823" s="406">
        <v>434</v>
      </c>
      <c r="K823" s="406">
        <v>413</v>
      </c>
      <c r="L823" s="406">
        <v>402</v>
      </c>
      <c r="M823" s="406">
        <v>502</v>
      </c>
      <c r="N823" s="406">
        <v>462</v>
      </c>
      <c r="O823" s="406">
        <v>388</v>
      </c>
      <c r="P823" s="406">
        <v>531</v>
      </c>
      <c r="Q823" s="406">
        <v>567</v>
      </c>
      <c r="R823" s="406">
        <v>547</v>
      </c>
      <c r="S823" s="406">
        <v>634</v>
      </c>
      <c r="T823" s="406">
        <v>877</v>
      </c>
      <c r="U823" s="406">
        <v>920</v>
      </c>
      <c r="V823" s="406">
        <v>585</v>
      </c>
      <c r="W823" s="406">
        <v>661</v>
      </c>
      <c r="X823" s="406">
        <v>424</v>
      </c>
      <c r="Y823" s="406">
        <v>560</v>
      </c>
      <c r="Z823" s="406">
        <v>459</v>
      </c>
      <c r="AA823" s="406">
        <v>494</v>
      </c>
      <c r="AB823" s="406">
        <v>523</v>
      </c>
      <c r="AC823" s="406">
        <v>715</v>
      </c>
      <c r="AD823" s="406">
        <v>903</v>
      </c>
      <c r="AE823" s="406">
        <v>602</v>
      </c>
      <c r="AF823" s="406">
        <v>737</v>
      </c>
      <c r="AG823" s="406">
        <v>933</v>
      </c>
      <c r="AH823" s="406">
        <v>1160</v>
      </c>
      <c r="AI823" s="406">
        <v>363</v>
      </c>
      <c r="AJ823" s="406">
        <v>611</v>
      </c>
      <c r="AK823" s="406">
        <v>801</v>
      </c>
      <c r="AL823" s="406">
        <v>946</v>
      </c>
      <c r="AM823" s="406">
        <v>420</v>
      </c>
      <c r="AN823" s="406">
        <v>543</v>
      </c>
      <c r="AO823" s="406">
        <v>617</v>
      </c>
      <c r="AP823" s="406">
        <v>519</v>
      </c>
      <c r="AQ823" s="406">
        <v>519</v>
      </c>
      <c r="AR823" s="406">
        <v>924</v>
      </c>
      <c r="AS823" s="406">
        <v>631</v>
      </c>
      <c r="AU823" t="s">
        <v>1224</v>
      </c>
    </row>
    <row r="824" spans="4:47" ht="13.5" customHeight="1">
      <c r="D824" s="405" t="s">
        <v>5324</v>
      </c>
      <c r="E824" s="404"/>
      <c r="F824" s="407" t="s">
        <v>5325</v>
      </c>
      <c r="G824" s="272">
        <v>0.9</v>
      </c>
      <c r="H824" s="409" t="s">
        <v>2207</v>
      </c>
      <c r="I824" s="409" t="s">
        <v>2207</v>
      </c>
      <c r="J824" s="409" t="s">
        <v>2207</v>
      </c>
      <c r="K824" s="409" t="s">
        <v>2207</v>
      </c>
      <c r="L824" s="409" t="s">
        <v>2207</v>
      </c>
      <c r="M824" s="409" t="s">
        <v>2207</v>
      </c>
      <c r="N824" s="409" t="s">
        <v>2207</v>
      </c>
      <c r="O824" s="409" t="s">
        <v>2207</v>
      </c>
      <c r="P824" s="409" t="s">
        <v>2207</v>
      </c>
      <c r="Q824" s="409" t="s">
        <v>2207</v>
      </c>
      <c r="R824" s="409" t="s">
        <v>2207</v>
      </c>
      <c r="S824" s="406">
        <v>647</v>
      </c>
      <c r="T824" s="406">
        <v>899</v>
      </c>
      <c r="U824" s="406">
        <v>942</v>
      </c>
      <c r="V824" s="406">
        <v>602</v>
      </c>
      <c r="W824" s="406">
        <v>680</v>
      </c>
      <c r="X824" s="406">
        <v>433</v>
      </c>
      <c r="Y824" s="406">
        <v>573</v>
      </c>
      <c r="Z824" s="406">
        <v>476</v>
      </c>
      <c r="AA824" s="406">
        <v>505</v>
      </c>
      <c r="AB824" s="406">
        <v>536</v>
      </c>
      <c r="AC824" s="406">
        <v>735</v>
      </c>
      <c r="AD824" s="406">
        <v>929</v>
      </c>
      <c r="AE824" s="406">
        <v>617</v>
      </c>
      <c r="AF824" s="406">
        <v>750</v>
      </c>
      <c r="AG824" s="406">
        <v>953</v>
      </c>
      <c r="AH824" s="406">
        <v>1186</v>
      </c>
      <c r="AI824" s="406">
        <v>0</v>
      </c>
      <c r="AJ824" s="406">
        <v>626</v>
      </c>
      <c r="AK824" s="406">
        <v>823</v>
      </c>
      <c r="AL824" s="406">
        <v>972</v>
      </c>
      <c r="AM824" s="406">
        <v>430</v>
      </c>
      <c r="AN824" s="406">
        <v>558</v>
      </c>
      <c r="AO824" s="406">
        <v>633</v>
      </c>
      <c r="AP824" s="406">
        <v>539</v>
      </c>
      <c r="AQ824" s="406">
        <v>539</v>
      </c>
      <c r="AR824" s="406">
        <v>959</v>
      </c>
      <c r="AS824" s="406">
        <v>650</v>
      </c>
      <c r="AU824" t="s">
        <v>5324</v>
      </c>
    </row>
    <row r="825" spans="4:47" ht="13.5" customHeight="1">
      <c r="D825" s="405" t="s">
        <v>1225</v>
      </c>
      <c r="E825" s="404"/>
      <c r="F825" s="407" t="s">
        <v>5143</v>
      </c>
      <c r="G825" s="272">
        <v>0.9</v>
      </c>
      <c r="H825" s="406">
        <v>361</v>
      </c>
      <c r="I825" s="406">
        <v>398</v>
      </c>
      <c r="J825" s="406">
        <v>456</v>
      </c>
      <c r="K825" s="406">
        <v>432</v>
      </c>
      <c r="L825" s="406">
        <v>422</v>
      </c>
      <c r="M825" s="406">
        <v>538</v>
      </c>
      <c r="N825" s="406">
        <v>486</v>
      </c>
      <c r="O825" s="406">
        <v>409</v>
      </c>
      <c r="P825" s="406">
        <v>562</v>
      </c>
      <c r="Q825" s="406">
        <v>598</v>
      </c>
      <c r="R825" s="406">
        <v>576</v>
      </c>
      <c r="S825" s="406">
        <v>661</v>
      </c>
      <c r="T825" s="406">
        <v>922</v>
      </c>
      <c r="U825" s="406">
        <v>963</v>
      </c>
      <c r="V825" s="406">
        <v>619</v>
      </c>
      <c r="W825" s="406">
        <v>699</v>
      </c>
      <c r="X825" s="406">
        <v>441</v>
      </c>
      <c r="Y825" s="406">
        <v>586</v>
      </c>
      <c r="Z825" s="406">
        <v>493</v>
      </c>
      <c r="AA825" s="406">
        <v>515</v>
      </c>
      <c r="AB825" s="406">
        <v>548</v>
      </c>
      <c r="AC825" s="406">
        <v>755</v>
      </c>
      <c r="AD825" s="406">
        <v>955</v>
      </c>
      <c r="AE825" s="406">
        <v>632</v>
      </c>
      <c r="AF825" s="406">
        <v>763</v>
      </c>
      <c r="AG825" s="406">
        <v>973</v>
      </c>
      <c r="AH825" s="406">
        <v>1212</v>
      </c>
      <c r="AI825" s="406">
        <v>377</v>
      </c>
      <c r="AJ825" s="406">
        <v>641</v>
      </c>
      <c r="AK825" s="406">
        <v>845</v>
      </c>
      <c r="AL825" s="406">
        <v>998</v>
      </c>
      <c r="AM825" s="406">
        <v>439</v>
      </c>
      <c r="AN825" s="406">
        <v>572</v>
      </c>
      <c r="AO825" s="406">
        <v>649</v>
      </c>
      <c r="AP825" s="406">
        <v>558</v>
      </c>
      <c r="AQ825" s="406">
        <v>558</v>
      </c>
      <c r="AR825" s="406">
        <v>993</v>
      </c>
      <c r="AS825" s="406">
        <v>668</v>
      </c>
      <c r="AU825" t="s">
        <v>1225</v>
      </c>
    </row>
    <row r="826" spans="4:47" ht="13.5" customHeight="1">
      <c r="D826" s="405" t="s">
        <v>3006</v>
      </c>
      <c r="E826" s="404"/>
      <c r="F826" s="407" t="s">
        <v>5144</v>
      </c>
      <c r="G826" s="272">
        <v>1</v>
      </c>
      <c r="H826" s="406">
        <v>366</v>
      </c>
      <c r="I826" s="406">
        <v>409</v>
      </c>
      <c r="J826" s="406">
        <v>481</v>
      </c>
      <c r="K826" s="406">
        <v>434</v>
      </c>
      <c r="L826" s="406">
        <v>441</v>
      </c>
      <c r="M826" s="406">
        <v>539</v>
      </c>
      <c r="N826" s="406">
        <v>527</v>
      </c>
      <c r="O826" s="406">
        <v>445</v>
      </c>
      <c r="P826" s="406">
        <v>590</v>
      </c>
      <c r="Q826" s="406">
        <v>629</v>
      </c>
      <c r="R826" s="406">
        <v>606</v>
      </c>
      <c r="S826" s="406">
        <v>674</v>
      </c>
      <c r="T826" s="406">
        <v>944</v>
      </c>
      <c r="U826" s="406">
        <v>985</v>
      </c>
      <c r="V826" s="406">
        <v>636</v>
      </c>
      <c r="W826" s="406">
        <v>719</v>
      </c>
      <c r="X826" s="406">
        <v>480</v>
      </c>
      <c r="Y826" s="406">
        <v>630</v>
      </c>
      <c r="Z826" s="406">
        <v>732</v>
      </c>
      <c r="AA826" s="406">
        <v>518</v>
      </c>
      <c r="AB826" s="406">
        <v>594</v>
      </c>
      <c r="AC826" s="406">
        <v>834</v>
      </c>
      <c r="AD826" s="406">
        <v>986</v>
      </c>
      <c r="AE826" s="406">
        <v>647</v>
      </c>
      <c r="AF826" s="406">
        <v>831</v>
      </c>
      <c r="AG826" s="406">
        <v>1045</v>
      </c>
      <c r="AH826" s="406">
        <v>1234</v>
      </c>
      <c r="AI826" s="406">
        <v>387</v>
      </c>
      <c r="AJ826" s="406">
        <v>657</v>
      </c>
      <c r="AK826" s="406">
        <v>867</v>
      </c>
      <c r="AL826" s="406">
        <v>1024</v>
      </c>
      <c r="AM826" s="406">
        <v>448</v>
      </c>
      <c r="AN826" s="406">
        <v>586</v>
      </c>
      <c r="AO826" s="406">
        <v>665</v>
      </c>
      <c r="AP826" s="406">
        <v>577</v>
      </c>
      <c r="AQ826" s="406">
        <v>577</v>
      </c>
      <c r="AR826" s="406">
        <v>1027</v>
      </c>
      <c r="AS826" s="406">
        <v>687</v>
      </c>
      <c r="AU826" t="s">
        <v>3006</v>
      </c>
    </row>
    <row r="827" spans="4:47" ht="13.5" customHeight="1">
      <c r="D827" s="405" t="s">
        <v>1226</v>
      </c>
      <c r="E827" s="404"/>
      <c r="F827" s="407" t="s">
        <v>5145</v>
      </c>
      <c r="G827" s="272">
        <v>1</v>
      </c>
      <c r="H827" s="406">
        <v>380</v>
      </c>
      <c r="I827" s="406">
        <v>421</v>
      </c>
      <c r="J827" s="406">
        <v>481</v>
      </c>
      <c r="K827" s="406">
        <v>456</v>
      </c>
      <c r="L827" s="406">
        <v>444</v>
      </c>
      <c r="M827" s="406">
        <v>580</v>
      </c>
      <c r="N827" s="406">
        <v>514</v>
      </c>
      <c r="O827" s="406">
        <v>432</v>
      </c>
      <c r="P827" s="406">
        <v>601</v>
      </c>
      <c r="Q827" s="406">
        <v>639</v>
      </c>
      <c r="R827" s="406">
        <v>617</v>
      </c>
      <c r="S827" s="406">
        <v>688</v>
      </c>
      <c r="T827" s="406">
        <v>966</v>
      </c>
      <c r="U827" s="406">
        <v>1007</v>
      </c>
      <c r="V827" s="406">
        <v>653</v>
      </c>
      <c r="W827" s="406">
        <v>738</v>
      </c>
      <c r="X827" s="406">
        <v>458</v>
      </c>
      <c r="Y827" s="406">
        <v>613</v>
      </c>
      <c r="Z827" s="406">
        <v>527</v>
      </c>
      <c r="AA827" s="406">
        <v>535</v>
      </c>
      <c r="AB827" s="406">
        <v>574</v>
      </c>
      <c r="AC827" s="406">
        <v>795</v>
      </c>
      <c r="AD827" s="406">
        <v>1006</v>
      </c>
      <c r="AE827" s="406">
        <v>662</v>
      </c>
      <c r="AF827" s="406">
        <v>788</v>
      </c>
      <c r="AG827" s="406">
        <v>1013</v>
      </c>
      <c r="AH827" s="406">
        <v>1263</v>
      </c>
      <c r="AI827" s="406">
        <v>391</v>
      </c>
      <c r="AJ827" s="406">
        <v>672</v>
      </c>
      <c r="AK827" s="406">
        <v>889</v>
      </c>
      <c r="AL827" s="406">
        <v>1050</v>
      </c>
      <c r="AM827" s="406">
        <v>458</v>
      </c>
      <c r="AN827" s="406">
        <v>601</v>
      </c>
      <c r="AO827" s="406">
        <v>681</v>
      </c>
      <c r="AP827" s="406">
        <v>596</v>
      </c>
      <c r="AQ827" s="406">
        <v>596</v>
      </c>
      <c r="AR827" s="406">
        <v>1061</v>
      </c>
      <c r="AS827" s="406">
        <v>704</v>
      </c>
      <c r="AU827" t="s">
        <v>1226</v>
      </c>
    </row>
    <row r="828" spans="4:47" ht="13.5" customHeight="1">
      <c r="D828" s="405" t="s">
        <v>1281</v>
      </c>
      <c r="E828" s="404"/>
      <c r="F828" s="407" t="s">
        <v>5146</v>
      </c>
      <c r="G828" s="272">
        <v>1</v>
      </c>
      <c r="H828" s="406">
        <v>500</v>
      </c>
      <c r="I828" s="406">
        <v>537</v>
      </c>
      <c r="J828" s="406">
        <v>623</v>
      </c>
      <c r="K828" s="406">
        <v>628</v>
      </c>
      <c r="L828" s="406">
        <v>612</v>
      </c>
      <c r="M828" s="406">
        <v>733</v>
      </c>
      <c r="N828" s="406">
        <v>677</v>
      </c>
      <c r="O828" s="406">
        <v>541</v>
      </c>
      <c r="P828" s="406">
        <v>684</v>
      </c>
      <c r="Q828" s="406">
        <v>758</v>
      </c>
      <c r="R828" s="406">
        <v>728</v>
      </c>
      <c r="S828" s="406">
        <v>956</v>
      </c>
      <c r="T828" s="406">
        <v>1233</v>
      </c>
      <c r="U828" s="406">
        <v>1336</v>
      </c>
      <c r="V828" s="406">
        <v>772</v>
      </c>
      <c r="W828" s="406">
        <v>874</v>
      </c>
      <c r="X828" s="406">
        <v>652</v>
      </c>
      <c r="Y828" s="406">
        <v>808</v>
      </c>
      <c r="Z828" s="406">
        <v>792</v>
      </c>
      <c r="AA828" s="406">
        <v>750</v>
      </c>
      <c r="AB828" s="406">
        <v>748</v>
      </c>
      <c r="AC828" s="406">
        <v>967</v>
      </c>
      <c r="AD828" s="406">
        <v>1207</v>
      </c>
      <c r="AE828" s="406">
        <v>854</v>
      </c>
      <c r="AF828" s="406">
        <v>1176</v>
      </c>
      <c r="AG828" s="406">
        <v>1404</v>
      </c>
      <c r="AH828" s="406">
        <v>1721</v>
      </c>
      <c r="AI828" s="406">
        <v>566</v>
      </c>
      <c r="AJ828" s="406">
        <v>872</v>
      </c>
      <c r="AK828" s="406">
        <v>1088</v>
      </c>
      <c r="AL828" s="406">
        <v>1285</v>
      </c>
      <c r="AM828" s="406">
        <v>615</v>
      </c>
      <c r="AN828" s="406">
        <v>754</v>
      </c>
      <c r="AO828" s="406">
        <v>858</v>
      </c>
      <c r="AP828" s="406">
        <v>583</v>
      </c>
      <c r="AQ828" s="406">
        <v>583</v>
      </c>
      <c r="AR828" s="406">
        <v>1038</v>
      </c>
      <c r="AS828" s="406">
        <v>828</v>
      </c>
      <c r="AU828" t="s">
        <v>1281</v>
      </c>
    </row>
    <row r="829" spans="4:47" ht="13.5" customHeight="1">
      <c r="D829" s="405" t="s">
        <v>5326</v>
      </c>
      <c r="E829" s="404"/>
      <c r="F829" s="407" t="s">
        <v>5327</v>
      </c>
      <c r="G829" s="272">
        <v>1.1000000000000001</v>
      </c>
      <c r="H829" s="409" t="s">
        <v>2207</v>
      </c>
      <c r="I829" s="409" t="s">
        <v>2207</v>
      </c>
      <c r="J829" s="409" t="s">
        <v>2207</v>
      </c>
      <c r="K829" s="409" t="s">
        <v>2207</v>
      </c>
      <c r="L829" s="409" t="s">
        <v>2207</v>
      </c>
      <c r="M829" s="409" t="s">
        <v>2207</v>
      </c>
      <c r="N829" s="409" t="s">
        <v>2207</v>
      </c>
      <c r="O829" s="409" t="s">
        <v>2207</v>
      </c>
      <c r="P829" s="409" t="s">
        <v>2207</v>
      </c>
      <c r="Q829" s="409" t="s">
        <v>2207</v>
      </c>
      <c r="R829" s="409" t="s">
        <v>2207</v>
      </c>
      <c r="S829" s="406">
        <v>971</v>
      </c>
      <c r="T829" s="406">
        <v>1259</v>
      </c>
      <c r="U829" s="406">
        <v>1360</v>
      </c>
      <c r="V829" s="406">
        <v>791</v>
      </c>
      <c r="W829" s="406">
        <v>896</v>
      </c>
      <c r="X829" s="406">
        <v>662</v>
      </c>
      <c r="Y829" s="406">
        <v>823</v>
      </c>
      <c r="Z829" s="406">
        <v>811</v>
      </c>
      <c r="AA829" s="406">
        <v>762</v>
      </c>
      <c r="AB829" s="406">
        <v>763</v>
      </c>
      <c r="AC829" s="406">
        <v>990</v>
      </c>
      <c r="AD829" s="406">
        <v>1236</v>
      </c>
      <c r="AE829" s="406">
        <v>871</v>
      </c>
      <c r="AF829" s="406">
        <v>1191</v>
      </c>
      <c r="AG829" s="406">
        <v>1426</v>
      </c>
      <c r="AH829" s="406">
        <v>1750</v>
      </c>
      <c r="AI829" s="406">
        <v>0</v>
      </c>
      <c r="AJ829" s="406">
        <v>889</v>
      </c>
      <c r="AK829" s="406">
        <v>1113</v>
      </c>
      <c r="AL829" s="406">
        <v>1315</v>
      </c>
      <c r="AM829" s="406">
        <v>626</v>
      </c>
      <c r="AN829" s="406">
        <v>770</v>
      </c>
      <c r="AO829" s="406">
        <v>877</v>
      </c>
      <c r="AP829" s="406">
        <v>605</v>
      </c>
      <c r="AQ829" s="406">
        <v>605</v>
      </c>
      <c r="AR829" s="406">
        <v>1077</v>
      </c>
      <c r="AS829" s="406">
        <v>849</v>
      </c>
      <c r="AU829" t="s">
        <v>5326</v>
      </c>
    </row>
    <row r="830" spans="4:47" ht="13.5" customHeight="1">
      <c r="D830" s="405" t="s">
        <v>1282</v>
      </c>
      <c r="E830" s="404"/>
      <c r="F830" s="407" t="s">
        <v>5147</v>
      </c>
      <c r="G830" s="272">
        <v>1</v>
      </c>
      <c r="H830" s="406">
        <v>520</v>
      </c>
      <c r="I830" s="406">
        <v>561</v>
      </c>
      <c r="J830" s="406">
        <v>649</v>
      </c>
      <c r="K830" s="406">
        <v>655</v>
      </c>
      <c r="L830" s="406">
        <v>638</v>
      </c>
      <c r="M830" s="406">
        <v>774</v>
      </c>
      <c r="N830" s="406">
        <v>708</v>
      </c>
      <c r="O830" s="406">
        <v>565</v>
      </c>
      <c r="P830" s="406">
        <v>719</v>
      </c>
      <c r="Q830" s="406">
        <v>793</v>
      </c>
      <c r="R830" s="406">
        <v>762</v>
      </c>
      <c r="S830" s="406">
        <v>986</v>
      </c>
      <c r="T830" s="406">
        <v>1284</v>
      </c>
      <c r="U830" s="406">
        <v>1385</v>
      </c>
      <c r="V830" s="406">
        <v>810</v>
      </c>
      <c r="W830" s="406">
        <v>917</v>
      </c>
      <c r="X830" s="406">
        <v>671</v>
      </c>
      <c r="Y830" s="406">
        <v>838</v>
      </c>
      <c r="Z830" s="406">
        <v>830</v>
      </c>
      <c r="AA830" s="406">
        <v>773</v>
      </c>
      <c r="AB830" s="406">
        <v>777</v>
      </c>
      <c r="AC830" s="406">
        <v>1012</v>
      </c>
      <c r="AD830" s="406">
        <v>1265</v>
      </c>
      <c r="AE830" s="406">
        <v>888</v>
      </c>
      <c r="AF830" s="406">
        <v>1205</v>
      </c>
      <c r="AG830" s="406">
        <v>1448</v>
      </c>
      <c r="AH830" s="406">
        <v>1779</v>
      </c>
      <c r="AI830" s="406">
        <v>582</v>
      </c>
      <c r="AJ830" s="406">
        <v>906</v>
      </c>
      <c r="AK830" s="406">
        <v>1138</v>
      </c>
      <c r="AL830" s="406">
        <v>1344</v>
      </c>
      <c r="AM830" s="406">
        <v>637</v>
      </c>
      <c r="AN830" s="406">
        <v>786</v>
      </c>
      <c r="AO830" s="406">
        <v>895</v>
      </c>
      <c r="AP830" s="406">
        <v>626</v>
      </c>
      <c r="AQ830" s="406">
        <v>626</v>
      </c>
      <c r="AR830" s="406">
        <v>1116</v>
      </c>
      <c r="AS830" s="406">
        <v>870</v>
      </c>
      <c r="AU830" t="s">
        <v>1282</v>
      </c>
    </row>
    <row r="831" spans="4:47" ht="13.5" customHeight="1">
      <c r="D831" s="405" t="s">
        <v>3007</v>
      </c>
      <c r="E831" s="404"/>
      <c r="F831" s="407" t="s">
        <v>5148</v>
      </c>
      <c r="G831" s="272">
        <v>1.1000000000000001</v>
      </c>
      <c r="H831" s="406">
        <v>529</v>
      </c>
      <c r="I831" s="406">
        <v>578</v>
      </c>
      <c r="J831" s="406">
        <v>683</v>
      </c>
      <c r="K831" s="406">
        <v>655</v>
      </c>
      <c r="L831" s="406">
        <v>664</v>
      </c>
      <c r="M831" s="406">
        <v>797</v>
      </c>
      <c r="N831" s="406">
        <v>769</v>
      </c>
      <c r="O831" s="406">
        <v>606</v>
      </c>
      <c r="P831" s="406">
        <v>754</v>
      </c>
      <c r="Q831" s="406">
        <v>826</v>
      </c>
      <c r="R831" s="406">
        <v>794</v>
      </c>
      <c r="S831" s="406">
        <v>1001</v>
      </c>
      <c r="T831" s="406">
        <v>1309</v>
      </c>
      <c r="U831" s="406">
        <v>1409</v>
      </c>
      <c r="V831" s="406">
        <v>829</v>
      </c>
      <c r="W831" s="406">
        <v>938</v>
      </c>
      <c r="X831" s="406">
        <v>712</v>
      </c>
      <c r="Y831" s="406">
        <v>883</v>
      </c>
      <c r="Z831" s="406">
        <v>1029</v>
      </c>
      <c r="AA831" s="406">
        <v>773</v>
      </c>
      <c r="AB831" s="406">
        <v>797</v>
      </c>
      <c r="AC831" s="406">
        <v>1098</v>
      </c>
      <c r="AD831" s="406">
        <v>1296</v>
      </c>
      <c r="AE831" s="406">
        <v>901</v>
      </c>
      <c r="AF831" s="406">
        <v>1272</v>
      </c>
      <c r="AG831" s="406">
        <v>1519</v>
      </c>
      <c r="AH831" s="406">
        <v>1792</v>
      </c>
      <c r="AI831" s="406">
        <v>596</v>
      </c>
      <c r="AJ831" s="406">
        <v>923</v>
      </c>
      <c r="AK831" s="406">
        <v>1163</v>
      </c>
      <c r="AL831" s="406">
        <v>1373</v>
      </c>
      <c r="AM831" s="406">
        <v>648</v>
      </c>
      <c r="AN831" s="406">
        <v>802</v>
      </c>
      <c r="AO831" s="406">
        <v>913</v>
      </c>
      <c r="AP831" s="406">
        <v>648</v>
      </c>
      <c r="AQ831" s="406">
        <v>648</v>
      </c>
      <c r="AR831" s="406">
        <v>1154</v>
      </c>
      <c r="AS831" s="406">
        <v>891</v>
      </c>
      <c r="AU831" t="s">
        <v>3007</v>
      </c>
    </row>
    <row r="832" spans="4:47" ht="13.5" customHeight="1">
      <c r="D832" s="405" t="s">
        <v>1283</v>
      </c>
      <c r="E832" s="404"/>
      <c r="F832" s="407" t="s">
        <v>5149</v>
      </c>
      <c r="G832" s="272">
        <v>1.1000000000000001</v>
      </c>
      <c r="H832" s="406">
        <v>540</v>
      </c>
      <c r="I832" s="406">
        <v>584</v>
      </c>
      <c r="J832" s="406">
        <v>675</v>
      </c>
      <c r="K832" s="406">
        <v>682</v>
      </c>
      <c r="L832" s="406">
        <v>664</v>
      </c>
      <c r="M832" s="406">
        <v>816</v>
      </c>
      <c r="N832" s="406">
        <v>738</v>
      </c>
      <c r="O832" s="406">
        <v>589</v>
      </c>
      <c r="P832" s="406">
        <v>756</v>
      </c>
      <c r="Q832" s="406">
        <v>833</v>
      </c>
      <c r="R832" s="406">
        <v>802</v>
      </c>
      <c r="S832" s="406">
        <v>1016</v>
      </c>
      <c r="T832" s="406">
        <v>1334</v>
      </c>
      <c r="U832" s="406">
        <v>1433</v>
      </c>
      <c r="V832" s="406">
        <v>848</v>
      </c>
      <c r="W832" s="406">
        <v>960</v>
      </c>
      <c r="X832" s="406">
        <v>690</v>
      </c>
      <c r="Y832" s="406">
        <v>868</v>
      </c>
      <c r="Z832" s="406">
        <v>868</v>
      </c>
      <c r="AA832" s="406">
        <v>796</v>
      </c>
      <c r="AB832" s="406">
        <v>805</v>
      </c>
      <c r="AC832" s="406">
        <v>1056</v>
      </c>
      <c r="AD832" s="406">
        <v>1323</v>
      </c>
      <c r="AE832" s="406">
        <v>922</v>
      </c>
      <c r="AF832" s="406">
        <v>1234</v>
      </c>
      <c r="AG832" s="406">
        <v>1493</v>
      </c>
      <c r="AH832" s="406">
        <v>1837</v>
      </c>
      <c r="AI832" s="406">
        <v>598</v>
      </c>
      <c r="AJ832" s="406">
        <v>940</v>
      </c>
      <c r="AK832" s="406">
        <v>1187</v>
      </c>
      <c r="AL832" s="406">
        <v>1402</v>
      </c>
      <c r="AM832" s="406">
        <v>658</v>
      </c>
      <c r="AN832" s="406">
        <v>818</v>
      </c>
      <c r="AO832" s="406">
        <v>931</v>
      </c>
      <c r="AP832" s="406">
        <v>670</v>
      </c>
      <c r="AQ832" s="406">
        <v>670</v>
      </c>
      <c r="AR832" s="406">
        <v>1193</v>
      </c>
      <c r="AS832" s="406">
        <v>912</v>
      </c>
      <c r="AU832" t="s">
        <v>1283</v>
      </c>
    </row>
    <row r="833" spans="4:47" ht="13.5" customHeight="1">
      <c r="D833" s="405" t="s">
        <v>4533</v>
      </c>
      <c r="E833" s="404"/>
      <c r="F833" s="407" t="s">
        <v>1217</v>
      </c>
      <c r="G833" s="272">
        <v>0.2</v>
      </c>
      <c r="H833" s="406">
        <v>61</v>
      </c>
      <c r="I833" s="406">
        <v>67</v>
      </c>
      <c r="J833" s="406">
        <v>79</v>
      </c>
      <c r="K833" s="406">
        <v>84</v>
      </c>
      <c r="L833" s="406">
        <v>81</v>
      </c>
      <c r="M833" s="406">
        <v>110</v>
      </c>
      <c r="N833" s="406">
        <v>90</v>
      </c>
      <c r="O833" s="406">
        <v>67</v>
      </c>
      <c r="P833" s="406">
        <v>87</v>
      </c>
      <c r="Q833" s="406">
        <v>98</v>
      </c>
      <c r="R833" s="406">
        <v>95</v>
      </c>
      <c r="S833" s="406">
        <v>143</v>
      </c>
      <c r="T833" s="406">
        <v>188</v>
      </c>
      <c r="U833" s="406">
        <v>201</v>
      </c>
      <c r="V833" s="406">
        <v>119</v>
      </c>
      <c r="W833" s="406">
        <v>135</v>
      </c>
      <c r="X833" s="406">
        <v>90</v>
      </c>
      <c r="Y833" s="406">
        <v>115</v>
      </c>
      <c r="Z833" s="406">
        <v>141</v>
      </c>
      <c r="AA833" s="406">
        <v>104</v>
      </c>
      <c r="AB833" s="406">
        <v>106</v>
      </c>
      <c r="AC833" s="406">
        <v>141</v>
      </c>
      <c r="AD833" s="406">
        <v>177</v>
      </c>
      <c r="AE833" s="406">
        <v>121</v>
      </c>
      <c r="AF833" s="406">
        <v>141</v>
      </c>
      <c r="AG833" s="406">
        <v>177</v>
      </c>
      <c r="AH833" s="406">
        <v>220</v>
      </c>
      <c r="AI833" s="406">
        <v>90</v>
      </c>
      <c r="AJ833" s="406">
        <v>126</v>
      </c>
      <c r="AK833" s="406">
        <v>161</v>
      </c>
      <c r="AL833" s="406">
        <v>190</v>
      </c>
      <c r="AM833" s="406">
        <v>84</v>
      </c>
      <c r="AN833" s="406">
        <v>107</v>
      </c>
      <c r="AO833" s="406">
        <v>121</v>
      </c>
      <c r="AP833" s="406">
        <v>100</v>
      </c>
      <c r="AQ833" s="406">
        <v>100</v>
      </c>
      <c r="AR833" s="406">
        <v>177</v>
      </c>
      <c r="AS833" s="406">
        <v>137</v>
      </c>
      <c r="AU833" t="s">
        <v>4533</v>
      </c>
    </row>
    <row r="834" spans="4:47" ht="13.5" customHeight="1">
      <c r="D834" s="405" t="s">
        <v>4534</v>
      </c>
      <c r="E834" s="404"/>
      <c r="F834" s="407" t="s">
        <v>4471</v>
      </c>
      <c r="G834" s="272">
        <v>0.2</v>
      </c>
      <c r="H834" s="406">
        <v>72</v>
      </c>
      <c r="I834" s="406">
        <v>84</v>
      </c>
      <c r="J834" s="406">
        <v>94</v>
      </c>
      <c r="K834" s="406">
        <v>95</v>
      </c>
      <c r="L834" s="406">
        <v>98</v>
      </c>
      <c r="M834" s="406">
        <v>134</v>
      </c>
      <c r="N834" s="406">
        <v>107</v>
      </c>
      <c r="O834" s="406">
        <v>80</v>
      </c>
      <c r="P834" s="406">
        <v>115</v>
      </c>
      <c r="Q834" s="406">
        <v>123</v>
      </c>
      <c r="R834" s="406">
        <v>116</v>
      </c>
      <c r="S834" s="406">
        <v>160</v>
      </c>
      <c r="T834" s="406">
        <v>216</v>
      </c>
      <c r="U834" s="406">
        <v>229</v>
      </c>
      <c r="V834" s="406">
        <v>141</v>
      </c>
      <c r="W834" s="406">
        <v>160</v>
      </c>
      <c r="X834" s="406">
        <v>107</v>
      </c>
      <c r="Y834" s="406">
        <v>138</v>
      </c>
      <c r="Z834" s="406">
        <v>160</v>
      </c>
      <c r="AA834" s="406">
        <v>115</v>
      </c>
      <c r="AB834" s="406">
        <v>134</v>
      </c>
      <c r="AC834" s="406">
        <v>178</v>
      </c>
      <c r="AD834" s="406">
        <v>210</v>
      </c>
      <c r="AE834" s="406">
        <v>139</v>
      </c>
      <c r="AF834" s="406">
        <v>169</v>
      </c>
      <c r="AG834" s="406">
        <v>213</v>
      </c>
      <c r="AH834" s="406">
        <v>251</v>
      </c>
      <c r="AI834" s="406">
        <v>101</v>
      </c>
      <c r="AJ834" s="406">
        <v>145</v>
      </c>
      <c r="AK834" s="406">
        <v>189</v>
      </c>
      <c r="AL834" s="406">
        <v>223</v>
      </c>
      <c r="AM834" s="406">
        <v>96</v>
      </c>
      <c r="AN834" s="406">
        <v>125</v>
      </c>
      <c r="AO834" s="406">
        <v>141</v>
      </c>
      <c r="AP834" s="406">
        <v>116</v>
      </c>
      <c r="AQ834" s="406">
        <v>116</v>
      </c>
      <c r="AR834" s="406">
        <v>206</v>
      </c>
      <c r="AS834" s="406">
        <v>160</v>
      </c>
      <c r="AU834" t="s">
        <v>4534</v>
      </c>
    </row>
    <row r="835" spans="4:47" ht="13.5" customHeight="1">
      <c r="D835" s="405" t="s">
        <v>4535</v>
      </c>
      <c r="E835" s="404"/>
      <c r="F835" s="407" t="s">
        <v>4472</v>
      </c>
      <c r="G835" s="272">
        <v>0.30000000000000004</v>
      </c>
      <c r="H835" s="406">
        <v>83</v>
      </c>
      <c r="I835" s="406">
        <v>97</v>
      </c>
      <c r="J835" s="406">
        <v>108</v>
      </c>
      <c r="K835" s="406">
        <v>106</v>
      </c>
      <c r="L835" s="406">
        <v>109</v>
      </c>
      <c r="M835" s="406">
        <v>156</v>
      </c>
      <c r="N835" s="406">
        <v>121</v>
      </c>
      <c r="O835" s="406">
        <v>93</v>
      </c>
      <c r="P835" s="406">
        <v>137</v>
      </c>
      <c r="Q835" s="406">
        <v>145</v>
      </c>
      <c r="R835" s="406">
        <v>136</v>
      </c>
      <c r="S835" s="406">
        <v>176</v>
      </c>
      <c r="T835" s="406">
        <v>244</v>
      </c>
      <c r="U835" s="406">
        <v>256</v>
      </c>
      <c r="V835" s="406">
        <v>162</v>
      </c>
      <c r="W835" s="406">
        <v>184</v>
      </c>
      <c r="X835" s="406">
        <v>119</v>
      </c>
      <c r="Y835" s="406">
        <v>156</v>
      </c>
      <c r="Z835" s="406">
        <v>181</v>
      </c>
      <c r="AA835" s="406">
        <v>128</v>
      </c>
      <c r="AB835" s="406">
        <v>153</v>
      </c>
      <c r="AC835" s="406">
        <v>205</v>
      </c>
      <c r="AD835" s="406">
        <v>243</v>
      </c>
      <c r="AE835" s="406">
        <v>159</v>
      </c>
      <c r="AF835" s="406">
        <v>188</v>
      </c>
      <c r="AG835" s="406">
        <v>240</v>
      </c>
      <c r="AH835" s="406">
        <v>284</v>
      </c>
      <c r="AI835" s="406">
        <v>110</v>
      </c>
      <c r="AJ835" s="406">
        <v>164</v>
      </c>
      <c r="AK835" s="406">
        <v>216</v>
      </c>
      <c r="AL835" s="406">
        <v>256</v>
      </c>
      <c r="AM835" s="406">
        <v>108</v>
      </c>
      <c r="AN835" s="406">
        <v>143</v>
      </c>
      <c r="AO835" s="406">
        <v>162</v>
      </c>
      <c r="AP835" s="406">
        <v>140</v>
      </c>
      <c r="AQ835" s="406">
        <v>140</v>
      </c>
      <c r="AR835" s="406">
        <v>249</v>
      </c>
      <c r="AS835" s="406">
        <v>183</v>
      </c>
      <c r="AU835" t="s">
        <v>4535</v>
      </c>
    </row>
    <row r="836" spans="4:47" ht="13.5" customHeight="1">
      <c r="D836" s="405" t="s">
        <v>4536</v>
      </c>
      <c r="E836" s="404"/>
      <c r="F836" s="407" t="s">
        <v>4544</v>
      </c>
      <c r="G836" s="272">
        <v>0.30000000000000004</v>
      </c>
      <c r="H836" s="406">
        <v>93</v>
      </c>
      <c r="I836" s="406">
        <v>104</v>
      </c>
      <c r="J836" s="406">
        <v>120</v>
      </c>
      <c r="K836" s="406">
        <v>117</v>
      </c>
      <c r="L836" s="406">
        <v>114</v>
      </c>
      <c r="M836" s="406">
        <v>176</v>
      </c>
      <c r="N836" s="406">
        <v>131</v>
      </c>
      <c r="O836" s="406">
        <v>106</v>
      </c>
      <c r="P836" s="406">
        <v>150</v>
      </c>
      <c r="Q836" s="406">
        <v>161</v>
      </c>
      <c r="R836" s="406">
        <v>156</v>
      </c>
      <c r="S836" s="406">
        <v>194</v>
      </c>
      <c r="T836" s="406">
        <v>272</v>
      </c>
      <c r="U836" s="406">
        <v>283</v>
      </c>
      <c r="V836" s="406">
        <v>184</v>
      </c>
      <c r="W836" s="406">
        <v>208</v>
      </c>
      <c r="X836" s="406">
        <v>122</v>
      </c>
      <c r="Y836" s="406">
        <v>166</v>
      </c>
      <c r="Z836" s="406">
        <v>205</v>
      </c>
      <c r="AA836" s="406">
        <v>143</v>
      </c>
      <c r="AB836" s="406">
        <v>154</v>
      </c>
      <c r="AC836" s="406">
        <v>216</v>
      </c>
      <c r="AD836" s="406">
        <v>274</v>
      </c>
      <c r="AE836" s="406">
        <v>178</v>
      </c>
      <c r="AF836" s="406">
        <v>190</v>
      </c>
      <c r="AG836" s="406">
        <v>252</v>
      </c>
      <c r="AH836" s="406">
        <v>317</v>
      </c>
      <c r="AI836" s="406">
        <v>117</v>
      </c>
      <c r="AJ836" s="406">
        <v>183</v>
      </c>
      <c r="AK836" s="406">
        <v>244</v>
      </c>
      <c r="AL836" s="406">
        <v>288</v>
      </c>
      <c r="AM836" s="406">
        <v>120</v>
      </c>
      <c r="AN836" s="406">
        <v>160</v>
      </c>
      <c r="AO836" s="406">
        <v>182</v>
      </c>
      <c r="AP836" s="406">
        <v>174</v>
      </c>
      <c r="AQ836" s="406">
        <v>174</v>
      </c>
      <c r="AR836" s="406">
        <v>309</v>
      </c>
      <c r="AS836" s="406">
        <v>207</v>
      </c>
      <c r="AU836" t="s">
        <v>4536</v>
      </c>
    </row>
    <row r="837" spans="4:47" ht="13.5" customHeight="1">
      <c r="D837" s="405" t="s">
        <v>4537</v>
      </c>
      <c r="E837" s="404"/>
      <c r="F837" s="407" t="s">
        <v>4545</v>
      </c>
      <c r="G837" s="272">
        <v>0.30000000000000004</v>
      </c>
      <c r="H837" s="406">
        <v>103</v>
      </c>
      <c r="I837" s="406">
        <v>116</v>
      </c>
      <c r="J837" s="406">
        <v>133</v>
      </c>
      <c r="K837" s="406">
        <v>127</v>
      </c>
      <c r="L837" s="406">
        <v>124</v>
      </c>
      <c r="M837" s="406">
        <v>198</v>
      </c>
      <c r="N837" s="406">
        <v>145</v>
      </c>
      <c r="O837" s="406">
        <v>119</v>
      </c>
      <c r="P837" s="406">
        <v>171</v>
      </c>
      <c r="Q837" s="406">
        <v>182</v>
      </c>
      <c r="R837" s="406">
        <v>176</v>
      </c>
      <c r="S837" s="406">
        <v>210</v>
      </c>
      <c r="T837" s="406">
        <v>300</v>
      </c>
      <c r="U837" s="406">
        <v>311</v>
      </c>
      <c r="V837" s="406">
        <v>206</v>
      </c>
      <c r="W837" s="406">
        <v>232</v>
      </c>
      <c r="X837" s="406">
        <v>133</v>
      </c>
      <c r="Y837" s="406">
        <v>183</v>
      </c>
      <c r="Z837" s="406">
        <v>226</v>
      </c>
      <c r="AA837" s="406">
        <v>156</v>
      </c>
      <c r="AB837" s="406">
        <v>170</v>
      </c>
      <c r="AC837" s="406">
        <v>241</v>
      </c>
      <c r="AD837" s="406">
        <v>307</v>
      </c>
      <c r="AE837" s="406">
        <v>197</v>
      </c>
      <c r="AF837" s="406">
        <v>206</v>
      </c>
      <c r="AG837" s="406">
        <v>277</v>
      </c>
      <c r="AH837" s="406">
        <v>349</v>
      </c>
      <c r="AI837" s="406">
        <v>125</v>
      </c>
      <c r="AJ837" s="406">
        <v>202</v>
      </c>
      <c r="AK837" s="406">
        <v>272</v>
      </c>
      <c r="AL837" s="406">
        <v>321</v>
      </c>
      <c r="AM837" s="406">
        <v>132</v>
      </c>
      <c r="AN837" s="406">
        <v>178</v>
      </c>
      <c r="AO837" s="406">
        <v>202</v>
      </c>
      <c r="AP837" s="406">
        <v>198</v>
      </c>
      <c r="AQ837" s="406">
        <v>198</v>
      </c>
      <c r="AR837" s="406">
        <v>353</v>
      </c>
      <c r="AS837" s="406">
        <v>230</v>
      </c>
      <c r="AU837" t="s">
        <v>4537</v>
      </c>
    </row>
    <row r="838" spans="4:47" ht="13.5" customHeight="1">
      <c r="D838" s="405" t="s">
        <v>4538</v>
      </c>
      <c r="E838" s="404"/>
      <c r="F838" s="407" t="s">
        <v>4541</v>
      </c>
      <c r="G838" s="272">
        <v>0.1</v>
      </c>
      <c r="H838" s="406">
        <v>58</v>
      </c>
      <c r="I838" s="406">
        <v>64</v>
      </c>
      <c r="J838" s="406">
        <v>75</v>
      </c>
      <c r="K838" s="406">
        <v>80</v>
      </c>
      <c r="L838" s="406">
        <v>64</v>
      </c>
      <c r="M838" s="406">
        <v>75</v>
      </c>
      <c r="N838" s="406">
        <v>86</v>
      </c>
      <c r="O838" s="406">
        <v>64</v>
      </c>
      <c r="P838" s="406">
        <v>83</v>
      </c>
      <c r="Q838" s="406">
        <v>93</v>
      </c>
      <c r="R838" s="406">
        <v>90</v>
      </c>
      <c r="S838" s="406">
        <v>126</v>
      </c>
      <c r="T838" s="406">
        <v>160</v>
      </c>
      <c r="U838" s="406">
        <v>174</v>
      </c>
      <c r="V838" s="406">
        <v>99</v>
      </c>
      <c r="W838" s="406">
        <v>111</v>
      </c>
      <c r="X838" s="406">
        <v>86</v>
      </c>
      <c r="Y838" s="406">
        <v>109</v>
      </c>
      <c r="Z838" s="406">
        <v>134</v>
      </c>
      <c r="AA838" s="406">
        <v>99</v>
      </c>
      <c r="AB838" s="406">
        <v>101</v>
      </c>
      <c r="AC838" s="406">
        <v>134</v>
      </c>
      <c r="AD838" s="406">
        <v>168</v>
      </c>
      <c r="AE838" s="406">
        <v>115</v>
      </c>
      <c r="AF838" s="406">
        <v>134</v>
      </c>
      <c r="AG838" s="406">
        <v>168</v>
      </c>
      <c r="AH838" s="406">
        <v>209</v>
      </c>
      <c r="AI838" s="406">
        <v>86</v>
      </c>
      <c r="AJ838" s="406">
        <v>120</v>
      </c>
      <c r="AK838" s="406">
        <v>153</v>
      </c>
      <c r="AL838" s="406">
        <v>181</v>
      </c>
      <c r="AM838" s="406">
        <v>80</v>
      </c>
      <c r="AN838" s="406">
        <v>102</v>
      </c>
      <c r="AO838" s="406">
        <v>115</v>
      </c>
      <c r="AP838" s="406">
        <v>95</v>
      </c>
      <c r="AQ838" s="406">
        <v>95</v>
      </c>
      <c r="AR838" s="406">
        <v>168</v>
      </c>
      <c r="AS838" s="406">
        <v>130</v>
      </c>
      <c r="AU838" t="s">
        <v>4538</v>
      </c>
    </row>
    <row r="839" spans="4:47" ht="13.5" customHeight="1">
      <c r="D839" s="405" t="s">
        <v>2224</v>
      </c>
      <c r="E839" s="404"/>
      <c r="F839" s="407" t="s">
        <v>2225</v>
      </c>
      <c r="G839" s="272">
        <v>0.2</v>
      </c>
      <c r="H839" s="409" t="s">
        <v>2207</v>
      </c>
      <c r="I839" s="409" t="s">
        <v>2207</v>
      </c>
      <c r="J839" s="409" t="s">
        <v>2207</v>
      </c>
      <c r="K839" s="409" t="s">
        <v>2207</v>
      </c>
      <c r="L839" s="409" t="s">
        <v>2207</v>
      </c>
      <c r="M839" s="409" t="s">
        <v>2207</v>
      </c>
      <c r="N839" s="409" t="s">
        <v>2207</v>
      </c>
      <c r="O839" s="409" t="s">
        <v>2207</v>
      </c>
      <c r="P839" s="409" t="s">
        <v>2207</v>
      </c>
      <c r="Q839" s="409" t="s">
        <v>2207</v>
      </c>
      <c r="R839" s="409" t="s">
        <v>2207</v>
      </c>
      <c r="S839" s="406">
        <v>144</v>
      </c>
      <c r="T839" s="406">
        <v>189</v>
      </c>
      <c r="U839" s="406">
        <v>203</v>
      </c>
      <c r="V839" s="406">
        <v>121</v>
      </c>
      <c r="W839" s="406">
        <v>137</v>
      </c>
      <c r="X839" s="406">
        <v>91</v>
      </c>
      <c r="Y839" s="406">
        <v>116</v>
      </c>
      <c r="Z839" s="406">
        <v>142</v>
      </c>
      <c r="AA839" s="406">
        <v>105</v>
      </c>
      <c r="AB839" s="406">
        <v>107</v>
      </c>
      <c r="AC839" s="406">
        <v>142</v>
      </c>
      <c r="AD839" s="406">
        <v>179</v>
      </c>
      <c r="AE839" s="406">
        <v>122</v>
      </c>
      <c r="AF839" s="406">
        <v>142</v>
      </c>
      <c r="AG839" s="406">
        <v>179</v>
      </c>
      <c r="AH839" s="406">
        <v>222</v>
      </c>
      <c r="AI839" s="406">
        <v>92</v>
      </c>
      <c r="AJ839" s="406">
        <v>127</v>
      </c>
      <c r="AK839" s="406">
        <v>163</v>
      </c>
      <c r="AL839" s="406">
        <v>192</v>
      </c>
      <c r="AM839" s="406">
        <v>85</v>
      </c>
      <c r="AN839" s="406">
        <v>108</v>
      </c>
      <c r="AO839" s="406">
        <v>122</v>
      </c>
      <c r="AP839" s="409" t="s">
        <v>2207</v>
      </c>
      <c r="AQ839" s="409" t="s">
        <v>2207</v>
      </c>
      <c r="AR839" s="409" t="s">
        <v>2207</v>
      </c>
      <c r="AS839" s="409" t="s">
        <v>2207</v>
      </c>
      <c r="AU839" t="s">
        <v>2224</v>
      </c>
    </row>
    <row r="840" spans="4:47" ht="13.5" customHeight="1">
      <c r="D840" s="405" t="s">
        <v>5074</v>
      </c>
      <c r="E840" s="404"/>
      <c r="F840" s="407" t="s">
        <v>5642</v>
      </c>
      <c r="G840" s="272">
        <v>0.9</v>
      </c>
      <c r="H840" s="406">
        <v>405</v>
      </c>
      <c r="I840" s="406">
        <v>490</v>
      </c>
      <c r="J840" s="406">
        <v>558</v>
      </c>
      <c r="K840" s="406">
        <v>463</v>
      </c>
      <c r="L840" s="406">
        <v>531</v>
      </c>
      <c r="M840" s="406">
        <v>659</v>
      </c>
      <c r="N840" s="406">
        <v>529</v>
      </c>
      <c r="O840" s="406">
        <v>509</v>
      </c>
      <c r="P840" s="406">
        <v>634</v>
      </c>
      <c r="Q840" s="406">
        <v>610</v>
      </c>
      <c r="R840" s="406">
        <v>637</v>
      </c>
      <c r="S840" s="406">
        <v>634</v>
      </c>
      <c r="T840" s="406">
        <v>877</v>
      </c>
      <c r="U840" s="406">
        <v>920</v>
      </c>
      <c r="V840" s="406">
        <v>585</v>
      </c>
      <c r="W840" s="406">
        <v>661</v>
      </c>
      <c r="X840" s="406">
        <v>470</v>
      </c>
      <c r="Y840" s="406">
        <v>614</v>
      </c>
      <c r="Z840" s="406">
        <v>705</v>
      </c>
      <c r="AA840" s="406">
        <v>488</v>
      </c>
      <c r="AB840" s="406">
        <v>587</v>
      </c>
      <c r="AC840" s="406">
        <v>819</v>
      </c>
      <c r="AD840" s="406">
        <v>957</v>
      </c>
      <c r="AE840" s="406">
        <v>601</v>
      </c>
      <c r="AF840" s="406">
        <v>825</v>
      </c>
      <c r="AG840" s="406">
        <v>1029</v>
      </c>
      <c r="AH840" s="406">
        <v>1205</v>
      </c>
      <c r="AI840" s="406">
        <v>366</v>
      </c>
      <c r="AJ840" s="406">
        <v>650</v>
      </c>
      <c r="AK840" s="406">
        <v>851</v>
      </c>
      <c r="AL840" s="406">
        <v>996</v>
      </c>
      <c r="AM840" s="406">
        <v>438</v>
      </c>
      <c r="AN840" s="406">
        <v>570</v>
      </c>
      <c r="AO840" s="406">
        <v>639</v>
      </c>
      <c r="AP840" s="406">
        <v>504</v>
      </c>
      <c r="AQ840" s="406">
        <v>504</v>
      </c>
      <c r="AR840" s="406">
        <v>896</v>
      </c>
      <c r="AS840" s="406">
        <v>631</v>
      </c>
      <c r="AU840" t="s">
        <v>5074</v>
      </c>
    </row>
    <row r="841" spans="4:47" ht="13.5" customHeight="1">
      <c r="D841" s="405" t="s">
        <v>5328</v>
      </c>
      <c r="E841" s="404"/>
      <c r="F841" s="407" t="s">
        <v>5329</v>
      </c>
      <c r="G841" s="272">
        <v>0.9</v>
      </c>
      <c r="H841" s="409" t="s">
        <v>2207</v>
      </c>
      <c r="I841" s="409" t="s">
        <v>2207</v>
      </c>
      <c r="J841" s="409" t="s">
        <v>2207</v>
      </c>
      <c r="K841" s="409" t="s">
        <v>2207</v>
      </c>
      <c r="L841" s="409" t="s">
        <v>2207</v>
      </c>
      <c r="M841" s="409" t="s">
        <v>2207</v>
      </c>
      <c r="N841" s="409" t="s">
        <v>2207</v>
      </c>
      <c r="O841" s="409" t="s">
        <v>2207</v>
      </c>
      <c r="P841" s="409" t="s">
        <v>2207</v>
      </c>
      <c r="Q841" s="409" t="s">
        <v>2207</v>
      </c>
      <c r="R841" s="409" t="s">
        <v>2207</v>
      </c>
      <c r="S841" s="406">
        <v>647</v>
      </c>
      <c r="T841" s="406">
        <v>899</v>
      </c>
      <c r="U841" s="406">
        <v>942</v>
      </c>
      <c r="V841" s="406">
        <v>612</v>
      </c>
      <c r="W841" s="406">
        <v>692</v>
      </c>
      <c r="X841" s="406">
        <v>490</v>
      </c>
      <c r="Y841" s="406">
        <v>640</v>
      </c>
      <c r="Z841" s="406">
        <v>735</v>
      </c>
      <c r="AA841" s="406">
        <v>510</v>
      </c>
      <c r="AB841" s="406">
        <v>613</v>
      </c>
      <c r="AC841" s="406">
        <v>852</v>
      </c>
      <c r="AD841" s="406">
        <v>996</v>
      </c>
      <c r="AE841" s="406">
        <v>628</v>
      </c>
      <c r="AF841" s="406">
        <v>851</v>
      </c>
      <c r="AG841" s="406">
        <v>1062</v>
      </c>
      <c r="AH841" s="406">
        <v>1244</v>
      </c>
      <c r="AI841" s="406">
        <v>0</v>
      </c>
      <c r="AJ841" s="406">
        <v>676</v>
      </c>
      <c r="AK841" s="406">
        <v>884</v>
      </c>
      <c r="AL841" s="406">
        <v>1035</v>
      </c>
      <c r="AM841" s="406">
        <v>459</v>
      </c>
      <c r="AN841" s="406">
        <v>595</v>
      </c>
      <c r="AO841" s="406">
        <v>668</v>
      </c>
      <c r="AP841" s="406">
        <v>523</v>
      </c>
      <c r="AQ841" s="406">
        <v>523</v>
      </c>
      <c r="AR841" s="406">
        <v>930</v>
      </c>
      <c r="AS841" s="406">
        <v>650</v>
      </c>
      <c r="AU841" t="s">
        <v>5328</v>
      </c>
    </row>
    <row r="842" spans="4:47" ht="13.5" customHeight="1">
      <c r="D842" s="405" t="s">
        <v>5075</v>
      </c>
      <c r="E842" s="404"/>
      <c r="F842" s="407" t="s">
        <v>5643</v>
      </c>
      <c r="G842" s="272">
        <v>0.9</v>
      </c>
      <c r="H842" s="406">
        <v>444</v>
      </c>
      <c r="I842" s="406">
        <v>531</v>
      </c>
      <c r="J842" s="406">
        <v>605</v>
      </c>
      <c r="K842" s="406">
        <v>505</v>
      </c>
      <c r="L842" s="406">
        <v>573</v>
      </c>
      <c r="M842" s="406">
        <v>720</v>
      </c>
      <c r="N842" s="406">
        <v>576</v>
      </c>
      <c r="O842" s="406">
        <v>550</v>
      </c>
      <c r="P842" s="406">
        <v>689</v>
      </c>
      <c r="Q842" s="406">
        <v>668</v>
      </c>
      <c r="R842" s="406">
        <v>691</v>
      </c>
      <c r="S842" s="406">
        <v>679</v>
      </c>
      <c r="T842" s="406">
        <v>941</v>
      </c>
      <c r="U842" s="406">
        <v>987</v>
      </c>
      <c r="V842" s="406">
        <v>639</v>
      </c>
      <c r="W842" s="406">
        <v>722</v>
      </c>
      <c r="X842" s="406">
        <v>510</v>
      </c>
      <c r="Y842" s="406">
        <v>665</v>
      </c>
      <c r="Z842" s="406">
        <v>765</v>
      </c>
      <c r="AA842" s="406">
        <v>532</v>
      </c>
      <c r="AB842" s="406">
        <v>639</v>
      </c>
      <c r="AC842" s="406">
        <v>885</v>
      </c>
      <c r="AD842" s="406">
        <v>1035</v>
      </c>
      <c r="AE842" s="406">
        <v>655</v>
      </c>
      <c r="AF842" s="406">
        <v>876</v>
      </c>
      <c r="AG842" s="406">
        <v>1095</v>
      </c>
      <c r="AH842" s="406">
        <v>1283</v>
      </c>
      <c r="AI842" s="406">
        <v>402</v>
      </c>
      <c r="AJ842" s="406">
        <v>702</v>
      </c>
      <c r="AK842" s="406">
        <v>917</v>
      </c>
      <c r="AL842" s="406">
        <v>1074</v>
      </c>
      <c r="AM842" s="406">
        <v>479</v>
      </c>
      <c r="AN842" s="406">
        <v>620</v>
      </c>
      <c r="AO842" s="406">
        <v>696</v>
      </c>
      <c r="AP842" s="406">
        <v>542</v>
      </c>
      <c r="AQ842" s="406">
        <v>542</v>
      </c>
      <c r="AR842" s="406">
        <v>964</v>
      </c>
      <c r="AS842" s="406">
        <v>668</v>
      </c>
      <c r="AU842" t="s">
        <v>5075</v>
      </c>
    </row>
    <row r="843" spans="4:47" ht="13.5" customHeight="1">
      <c r="D843" s="405" t="s">
        <v>5076</v>
      </c>
      <c r="E843" s="404"/>
      <c r="F843" s="407" t="s">
        <v>5644</v>
      </c>
      <c r="G843" s="272">
        <v>1</v>
      </c>
      <c r="H843" s="406">
        <v>446</v>
      </c>
      <c r="I843" s="406">
        <v>516</v>
      </c>
      <c r="J843" s="406">
        <v>624</v>
      </c>
      <c r="K843" s="406">
        <v>503</v>
      </c>
      <c r="L843" s="406">
        <v>570</v>
      </c>
      <c r="M843" s="406">
        <v>695</v>
      </c>
      <c r="N843" s="406">
        <v>613</v>
      </c>
      <c r="O843" s="406">
        <v>603</v>
      </c>
      <c r="P843" s="406">
        <v>670</v>
      </c>
      <c r="Q843" s="406">
        <v>674</v>
      </c>
      <c r="R843" s="406">
        <v>717</v>
      </c>
      <c r="S843" s="406">
        <v>693</v>
      </c>
      <c r="T843" s="406">
        <v>963</v>
      </c>
      <c r="U843" s="406">
        <v>1008</v>
      </c>
      <c r="V843" s="406">
        <v>656</v>
      </c>
      <c r="W843" s="406">
        <v>741</v>
      </c>
      <c r="X843" s="406">
        <v>520</v>
      </c>
      <c r="Y843" s="406">
        <v>680</v>
      </c>
      <c r="Z843" s="406">
        <v>781</v>
      </c>
      <c r="AA843" s="406">
        <v>542</v>
      </c>
      <c r="AB843" s="406">
        <v>654</v>
      </c>
      <c r="AC843" s="406">
        <v>907</v>
      </c>
      <c r="AD843" s="406">
        <v>1061</v>
      </c>
      <c r="AE843" s="406">
        <v>670</v>
      </c>
      <c r="AF843" s="406">
        <v>892</v>
      </c>
      <c r="AG843" s="406">
        <v>1118</v>
      </c>
      <c r="AH843" s="406">
        <v>1309</v>
      </c>
      <c r="AI843" s="406">
        <v>407</v>
      </c>
      <c r="AJ843" s="406">
        <v>717</v>
      </c>
      <c r="AK843" s="406">
        <v>939</v>
      </c>
      <c r="AL843" s="406">
        <v>1100</v>
      </c>
      <c r="AM843" s="406">
        <v>488</v>
      </c>
      <c r="AN843" s="406">
        <v>635</v>
      </c>
      <c r="AO843" s="406">
        <v>712</v>
      </c>
      <c r="AP843" s="406">
        <v>561</v>
      </c>
      <c r="AQ843" s="406">
        <v>561</v>
      </c>
      <c r="AR843" s="406">
        <v>998</v>
      </c>
      <c r="AS843" s="406">
        <v>687</v>
      </c>
      <c r="AU843" t="s">
        <v>5076</v>
      </c>
    </row>
    <row r="844" spans="4:47" ht="13.5" customHeight="1">
      <c r="D844" s="405" t="s">
        <v>5077</v>
      </c>
      <c r="E844" s="404"/>
      <c r="F844" s="407" t="s">
        <v>5645</v>
      </c>
      <c r="G844" s="272">
        <v>1</v>
      </c>
      <c r="H844" s="406">
        <v>438</v>
      </c>
      <c r="I844" s="406">
        <v>552</v>
      </c>
      <c r="J844" s="406">
        <v>626</v>
      </c>
      <c r="K844" s="406">
        <v>525</v>
      </c>
      <c r="L844" s="406">
        <v>594</v>
      </c>
      <c r="M844" s="406">
        <v>756</v>
      </c>
      <c r="N844" s="406">
        <v>600</v>
      </c>
      <c r="O844" s="406">
        <v>570</v>
      </c>
      <c r="P844" s="406">
        <v>723</v>
      </c>
      <c r="Q844" s="406">
        <v>701</v>
      </c>
      <c r="R844" s="406">
        <v>722</v>
      </c>
      <c r="S844" s="406">
        <v>706</v>
      </c>
      <c r="T844" s="406">
        <v>985</v>
      </c>
      <c r="U844" s="406">
        <v>1030</v>
      </c>
      <c r="V844" s="406">
        <v>673</v>
      </c>
      <c r="W844" s="406">
        <v>761</v>
      </c>
      <c r="X844" s="406">
        <v>530</v>
      </c>
      <c r="Y844" s="406">
        <v>694</v>
      </c>
      <c r="Z844" s="406">
        <v>798</v>
      </c>
      <c r="AA844" s="406">
        <v>552</v>
      </c>
      <c r="AB844" s="406">
        <v>669</v>
      </c>
      <c r="AC844" s="406">
        <v>929</v>
      </c>
      <c r="AD844" s="406">
        <v>1087</v>
      </c>
      <c r="AE844" s="406">
        <v>686</v>
      </c>
      <c r="AF844" s="406">
        <v>907</v>
      </c>
      <c r="AG844" s="406">
        <v>1140</v>
      </c>
      <c r="AH844" s="406">
        <v>1335</v>
      </c>
      <c r="AI844" s="406">
        <v>416</v>
      </c>
      <c r="AJ844" s="406">
        <v>732</v>
      </c>
      <c r="AK844" s="406">
        <v>961</v>
      </c>
      <c r="AL844" s="406">
        <v>1126</v>
      </c>
      <c r="AM844" s="406">
        <v>498</v>
      </c>
      <c r="AN844" s="406">
        <v>649</v>
      </c>
      <c r="AO844" s="406">
        <v>728</v>
      </c>
      <c r="AP844" s="406">
        <v>578</v>
      </c>
      <c r="AQ844" s="406">
        <v>578</v>
      </c>
      <c r="AR844" s="406">
        <v>1030</v>
      </c>
      <c r="AS844" s="406">
        <v>704</v>
      </c>
      <c r="AU844" t="s">
        <v>5077</v>
      </c>
    </row>
    <row r="845" spans="4:47" ht="13.5" customHeight="1">
      <c r="D845" s="405" t="s">
        <v>5078</v>
      </c>
      <c r="E845" s="404"/>
      <c r="F845" s="407" t="s">
        <v>5146</v>
      </c>
      <c r="G845" s="272">
        <v>1</v>
      </c>
      <c r="H845" s="406">
        <v>596</v>
      </c>
      <c r="I845" s="406">
        <v>688</v>
      </c>
      <c r="J845" s="406">
        <v>788</v>
      </c>
      <c r="K845" s="406">
        <v>707</v>
      </c>
      <c r="L845" s="406">
        <v>781</v>
      </c>
      <c r="M845" s="406">
        <v>937</v>
      </c>
      <c r="N845" s="406">
        <v>785</v>
      </c>
      <c r="O845" s="406">
        <v>726</v>
      </c>
      <c r="P845" s="406">
        <v>859</v>
      </c>
      <c r="Q845" s="406">
        <v>841</v>
      </c>
      <c r="R845" s="406">
        <v>878</v>
      </c>
      <c r="S845" s="406">
        <v>956</v>
      </c>
      <c r="T845" s="406">
        <v>1233</v>
      </c>
      <c r="U845" s="406">
        <v>1336</v>
      </c>
      <c r="V845" s="406">
        <v>772</v>
      </c>
      <c r="W845" s="406">
        <v>874</v>
      </c>
      <c r="X845" s="406">
        <v>700</v>
      </c>
      <c r="Y845" s="406">
        <v>865</v>
      </c>
      <c r="Z845" s="406">
        <v>998</v>
      </c>
      <c r="AA845" s="406">
        <v>739</v>
      </c>
      <c r="AB845" s="406">
        <v>790</v>
      </c>
      <c r="AC845" s="406">
        <v>1080</v>
      </c>
      <c r="AD845" s="406">
        <v>1264</v>
      </c>
      <c r="AE845" s="406">
        <v>850</v>
      </c>
      <c r="AF845" s="406">
        <v>1265</v>
      </c>
      <c r="AG845" s="406">
        <v>1501</v>
      </c>
      <c r="AH845" s="406">
        <v>1759</v>
      </c>
      <c r="AI845" s="406">
        <v>571</v>
      </c>
      <c r="AJ845" s="406">
        <v>916</v>
      </c>
      <c r="AK845" s="406">
        <v>1145</v>
      </c>
      <c r="AL845" s="406">
        <v>1341</v>
      </c>
      <c r="AM845" s="406">
        <v>636</v>
      </c>
      <c r="AN845" s="406">
        <v>785</v>
      </c>
      <c r="AO845" s="406">
        <v>883</v>
      </c>
      <c r="AP845" s="406">
        <v>710</v>
      </c>
      <c r="AQ845" s="406">
        <v>676</v>
      </c>
      <c r="AR845" s="406">
        <v>1204</v>
      </c>
      <c r="AS845" s="406">
        <v>1030</v>
      </c>
      <c r="AU845" t="s">
        <v>5078</v>
      </c>
    </row>
    <row r="846" spans="4:47" ht="13.5" customHeight="1">
      <c r="D846" s="405" t="s">
        <v>5330</v>
      </c>
      <c r="E846" s="404"/>
      <c r="F846" s="407" t="s">
        <v>5327</v>
      </c>
      <c r="G846" s="272">
        <v>1.1000000000000001</v>
      </c>
      <c r="H846" s="409" t="s">
        <v>2207</v>
      </c>
      <c r="I846" s="409" t="s">
        <v>2207</v>
      </c>
      <c r="J846" s="409" t="s">
        <v>2207</v>
      </c>
      <c r="K846" s="409" t="s">
        <v>2207</v>
      </c>
      <c r="L846" s="409" t="s">
        <v>2207</v>
      </c>
      <c r="M846" s="409" t="s">
        <v>2207</v>
      </c>
      <c r="N846" s="409" t="s">
        <v>2207</v>
      </c>
      <c r="O846" s="409" t="s">
        <v>2207</v>
      </c>
      <c r="P846" s="409" t="s">
        <v>2207</v>
      </c>
      <c r="Q846" s="409" t="s">
        <v>2207</v>
      </c>
      <c r="R846" s="409" t="s">
        <v>2207</v>
      </c>
      <c r="S846" s="406">
        <v>971</v>
      </c>
      <c r="T846" s="406">
        <v>1259</v>
      </c>
      <c r="U846" s="406">
        <v>1360</v>
      </c>
      <c r="V846" s="406">
        <v>811</v>
      </c>
      <c r="W846" s="406">
        <v>918</v>
      </c>
      <c r="X846" s="406">
        <v>732</v>
      </c>
      <c r="Y846" s="406">
        <v>904</v>
      </c>
      <c r="Z846" s="406">
        <v>1043</v>
      </c>
      <c r="AA846" s="406">
        <v>774</v>
      </c>
      <c r="AB846" s="406">
        <v>828</v>
      </c>
      <c r="AC846" s="406">
        <v>1127</v>
      </c>
      <c r="AD846" s="406">
        <v>1319</v>
      </c>
      <c r="AE846" s="406">
        <v>891</v>
      </c>
      <c r="AF846" s="406">
        <v>1304</v>
      </c>
      <c r="AG846" s="406">
        <v>1548</v>
      </c>
      <c r="AH846" s="406">
        <v>1814</v>
      </c>
      <c r="AI846" s="406">
        <v>0</v>
      </c>
      <c r="AJ846" s="406">
        <v>954</v>
      </c>
      <c r="AK846" s="406">
        <v>1192</v>
      </c>
      <c r="AL846" s="406">
        <v>1396</v>
      </c>
      <c r="AM846" s="406">
        <v>668</v>
      </c>
      <c r="AN846" s="406">
        <v>823</v>
      </c>
      <c r="AO846" s="406">
        <v>926</v>
      </c>
      <c r="AP846" s="406">
        <v>736</v>
      </c>
      <c r="AQ846" s="406">
        <v>719</v>
      </c>
      <c r="AR846" s="406">
        <v>1280</v>
      </c>
      <c r="AS846" s="406">
        <v>1072</v>
      </c>
      <c r="AU846" t="s">
        <v>5330</v>
      </c>
    </row>
    <row r="847" spans="4:47" ht="13.5" customHeight="1">
      <c r="D847" s="405" t="s">
        <v>5079</v>
      </c>
      <c r="E847" s="404"/>
      <c r="F847" s="407" t="s">
        <v>5147</v>
      </c>
      <c r="G847" s="272">
        <v>1</v>
      </c>
      <c r="H847" s="406">
        <v>660</v>
      </c>
      <c r="I847" s="406">
        <v>756</v>
      </c>
      <c r="J847" s="406">
        <v>864</v>
      </c>
      <c r="K847" s="406">
        <v>778</v>
      </c>
      <c r="L847" s="406">
        <v>852</v>
      </c>
      <c r="M847" s="406">
        <v>1028</v>
      </c>
      <c r="N847" s="406">
        <v>861</v>
      </c>
      <c r="O847" s="406">
        <v>793</v>
      </c>
      <c r="P847" s="406">
        <v>940</v>
      </c>
      <c r="Q847" s="406">
        <v>928</v>
      </c>
      <c r="R847" s="406">
        <v>959</v>
      </c>
      <c r="S847" s="406">
        <v>1023</v>
      </c>
      <c r="T847" s="406">
        <v>1322</v>
      </c>
      <c r="U847" s="406">
        <v>1431</v>
      </c>
      <c r="V847" s="406">
        <v>850</v>
      </c>
      <c r="W847" s="406">
        <v>962</v>
      </c>
      <c r="X847" s="406">
        <v>764</v>
      </c>
      <c r="Y847" s="406">
        <v>942</v>
      </c>
      <c r="Z847" s="406">
        <v>1088</v>
      </c>
      <c r="AA847" s="406">
        <v>809</v>
      </c>
      <c r="AB847" s="406">
        <v>866</v>
      </c>
      <c r="AC847" s="406">
        <v>1173</v>
      </c>
      <c r="AD847" s="406">
        <v>1374</v>
      </c>
      <c r="AE847" s="406">
        <v>932</v>
      </c>
      <c r="AF847" s="406">
        <v>1342</v>
      </c>
      <c r="AG847" s="406">
        <v>1595</v>
      </c>
      <c r="AH847" s="406">
        <v>1869</v>
      </c>
      <c r="AI847" s="406">
        <v>631</v>
      </c>
      <c r="AJ847" s="406">
        <v>992</v>
      </c>
      <c r="AK847" s="406">
        <v>1238</v>
      </c>
      <c r="AL847" s="406">
        <v>1451</v>
      </c>
      <c r="AM847" s="406">
        <v>700</v>
      </c>
      <c r="AN847" s="406">
        <v>860</v>
      </c>
      <c r="AO847" s="406">
        <v>969</v>
      </c>
      <c r="AP847" s="406">
        <v>761</v>
      </c>
      <c r="AQ847" s="406">
        <v>761</v>
      </c>
      <c r="AR847" s="406">
        <v>1356</v>
      </c>
      <c r="AS847" s="406">
        <v>1114</v>
      </c>
      <c r="AU847" t="s">
        <v>5079</v>
      </c>
    </row>
    <row r="848" spans="4:47" ht="13.5" customHeight="1">
      <c r="D848" s="405" t="s">
        <v>5080</v>
      </c>
      <c r="E848" s="404"/>
      <c r="F848" s="407" t="s">
        <v>5148</v>
      </c>
      <c r="G848" s="272">
        <v>1.1000000000000001</v>
      </c>
      <c r="H848" s="406">
        <v>665</v>
      </c>
      <c r="I848" s="406">
        <v>740</v>
      </c>
      <c r="J848" s="406">
        <v>891</v>
      </c>
      <c r="K848" s="406">
        <v>773</v>
      </c>
      <c r="L848" s="406">
        <v>843</v>
      </c>
      <c r="M848" s="406">
        <v>1029</v>
      </c>
      <c r="N848" s="406">
        <v>919</v>
      </c>
      <c r="O848" s="406">
        <v>848</v>
      </c>
      <c r="P848" s="406">
        <v>923</v>
      </c>
      <c r="Q848" s="406">
        <v>931</v>
      </c>
      <c r="R848" s="406">
        <v>989</v>
      </c>
      <c r="S848" s="406">
        <v>1038</v>
      </c>
      <c r="T848" s="406">
        <v>1346</v>
      </c>
      <c r="U848" s="406">
        <v>1456</v>
      </c>
      <c r="V848" s="406">
        <v>869</v>
      </c>
      <c r="W848" s="406">
        <v>984</v>
      </c>
      <c r="X848" s="406">
        <v>775</v>
      </c>
      <c r="Y848" s="406">
        <v>958</v>
      </c>
      <c r="Z848" s="406">
        <v>1107</v>
      </c>
      <c r="AA848" s="406">
        <v>821</v>
      </c>
      <c r="AB848" s="406">
        <v>884</v>
      </c>
      <c r="AC848" s="406">
        <v>1198</v>
      </c>
      <c r="AD848" s="406">
        <v>1403</v>
      </c>
      <c r="AE848" s="406">
        <v>949</v>
      </c>
      <c r="AF848" s="406">
        <v>1359</v>
      </c>
      <c r="AG848" s="406">
        <v>1620</v>
      </c>
      <c r="AH848" s="406">
        <v>1899</v>
      </c>
      <c r="AI848" s="406">
        <v>636</v>
      </c>
      <c r="AJ848" s="406">
        <v>1010</v>
      </c>
      <c r="AK848" s="406">
        <v>1263</v>
      </c>
      <c r="AL848" s="406">
        <v>1481</v>
      </c>
      <c r="AM848" s="406">
        <v>711</v>
      </c>
      <c r="AN848" s="406">
        <v>876</v>
      </c>
      <c r="AO848" s="406">
        <v>987</v>
      </c>
      <c r="AP848" s="406">
        <v>804</v>
      </c>
      <c r="AQ848" s="406">
        <v>804</v>
      </c>
      <c r="AR848" s="406">
        <v>1432</v>
      </c>
      <c r="AS848" s="406">
        <v>1155</v>
      </c>
      <c r="AU848" t="s">
        <v>5080</v>
      </c>
    </row>
    <row r="849" spans="4:47" ht="13.5" customHeight="1">
      <c r="D849" s="405" t="s">
        <v>5081</v>
      </c>
      <c r="E849" s="404"/>
      <c r="F849" s="407" t="s">
        <v>5149</v>
      </c>
      <c r="G849" s="272">
        <v>1.1000000000000001</v>
      </c>
      <c r="H849" s="406">
        <v>680</v>
      </c>
      <c r="I849" s="406">
        <v>781</v>
      </c>
      <c r="J849" s="406">
        <v>890</v>
      </c>
      <c r="K849" s="406">
        <v>805</v>
      </c>
      <c r="L849" s="406">
        <v>880</v>
      </c>
      <c r="M849" s="406">
        <v>1070</v>
      </c>
      <c r="N849" s="406">
        <v>893</v>
      </c>
      <c r="O849" s="406">
        <v>816</v>
      </c>
      <c r="P849" s="406">
        <v>977</v>
      </c>
      <c r="Q849" s="406">
        <v>965</v>
      </c>
      <c r="R849" s="406">
        <v>995</v>
      </c>
      <c r="S849" s="406">
        <v>1053</v>
      </c>
      <c r="T849" s="406">
        <v>1372</v>
      </c>
      <c r="U849" s="406">
        <v>1480</v>
      </c>
      <c r="V849" s="406">
        <v>888</v>
      </c>
      <c r="W849" s="406">
        <v>1005</v>
      </c>
      <c r="X849" s="406">
        <v>786</v>
      </c>
      <c r="Y849" s="406">
        <v>974</v>
      </c>
      <c r="Z849" s="406">
        <v>1125</v>
      </c>
      <c r="AA849" s="406">
        <v>832</v>
      </c>
      <c r="AB849" s="406">
        <v>900</v>
      </c>
      <c r="AC849" s="406">
        <v>1223</v>
      </c>
      <c r="AD849" s="406">
        <v>1432</v>
      </c>
      <c r="AE849" s="406">
        <v>966</v>
      </c>
      <c r="AF849" s="406">
        <v>1376</v>
      </c>
      <c r="AG849" s="406">
        <v>1644</v>
      </c>
      <c r="AH849" s="406">
        <v>1928</v>
      </c>
      <c r="AI849" s="406">
        <v>648</v>
      </c>
      <c r="AJ849" s="406">
        <v>1026</v>
      </c>
      <c r="AK849" s="406">
        <v>1288</v>
      </c>
      <c r="AL849" s="406">
        <v>1510</v>
      </c>
      <c r="AM849" s="406">
        <v>722</v>
      </c>
      <c r="AN849" s="406">
        <v>892</v>
      </c>
      <c r="AO849" s="406">
        <v>1005</v>
      </c>
      <c r="AP849" s="406">
        <v>847</v>
      </c>
      <c r="AQ849" s="406">
        <v>847</v>
      </c>
      <c r="AR849" s="406">
        <v>1508</v>
      </c>
      <c r="AS849" s="406">
        <v>1197</v>
      </c>
      <c r="AU849" t="s">
        <v>5081</v>
      </c>
    </row>
    <row r="850" spans="4:47" ht="13.5" customHeight="1">
      <c r="D850" s="405" t="s">
        <v>4539</v>
      </c>
      <c r="E850" s="404"/>
      <c r="F850" s="407" t="s">
        <v>4543</v>
      </c>
      <c r="G850" s="272">
        <v>0.2</v>
      </c>
      <c r="H850" s="406">
        <v>75</v>
      </c>
      <c r="I850" s="406">
        <v>84</v>
      </c>
      <c r="J850" s="406">
        <v>97</v>
      </c>
      <c r="K850" s="406">
        <v>95</v>
      </c>
      <c r="L850" s="406">
        <v>93</v>
      </c>
      <c r="M850" s="406">
        <v>140</v>
      </c>
      <c r="N850" s="406">
        <v>106</v>
      </c>
      <c r="O850" s="406">
        <v>86</v>
      </c>
      <c r="P850" s="406">
        <v>117</v>
      </c>
      <c r="Q850" s="406">
        <v>124</v>
      </c>
      <c r="R850" s="406">
        <v>121</v>
      </c>
      <c r="S850" s="406">
        <v>163</v>
      </c>
      <c r="T850" s="406">
        <v>221</v>
      </c>
      <c r="U850" s="406">
        <v>234</v>
      </c>
      <c r="V850" s="406">
        <v>145</v>
      </c>
      <c r="W850" s="406">
        <v>165</v>
      </c>
      <c r="X850" s="406">
        <v>102</v>
      </c>
      <c r="Y850" s="406">
        <v>135</v>
      </c>
      <c r="Z850" s="406">
        <v>166</v>
      </c>
      <c r="AA850" s="406">
        <v>119</v>
      </c>
      <c r="AB850" s="406">
        <v>125</v>
      </c>
      <c r="AC850" s="406">
        <v>172</v>
      </c>
      <c r="AD850" s="406">
        <v>218</v>
      </c>
      <c r="AE850" s="406">
        <v>144</v>
      </c>
      <c r="AF850" s="406">
        <v>159</v>
      </c>
      <c r="AG850" s="406">
        <v>207</v>
      </c>
      <c r="AH850" s="406">
        <v>258</v>
      </c>
      <c r="AI850" s="406">
        <v>99</v>
      </c>
      <c r="AJ850" s="406">
        <v>149</v>
      </c>
      <c r="AK850" s="406">
        <v>196</v>
      </c>
      <c r="AL850" s="406">
        <v>231</v>
      </c>
      <c r="AM850" s="406">
        <v>98</v>
      </c>
      <c r="AN850" s="406">
        <v>129</v>
      </c>
      <c r="AO850" s="406">
        <v>146</v>
      </c>
      <c r="AP850" s="406">
        <v>143</v>
      </c>
      <c r="AQ850" s="406">
        <v>143</v>
      </c>
      <c r="AR850" s="406">
        <v>255</v>
      </c>
      <c r="AS850" s="406">
        <v>176</v>
      </c>
      <c r="AU850" t="s">
        <v>4539</v>
      </c>
    </row>
    <row r="851" spans="4:47" ht="13.5" customHeight="1">
      <c r="D851" s="405" t="s">
        <v>4540</v>
      </c>
      <c r="E851" s="404"/>
      <c r="F851" s="407" t="s">
        <v>4542</v>
      </c>
      <c r="G851" s="272">
        <v>0.30000000000000004</v>
      </c>
      <c r="H851" s="406">
        <v>79</v>
      </c>
      <c r="I851" s="406">
        <v>88</v>
      </c>
      <c r="J851" s="406">
        <v>102</v>
      </c>
      <c r="K851" s="406">
        <v>100</v>
      </c>
      <c r="L851" s="406">
        <v>98</v>
      </c>
      <c r="M851" s="406">
        <v>147</v>
      </c>
      <c r="N851" s="406">
        <v>112</v>
      </c>
      <c r="O851" s="406">
        <v>90</v>
      </c>
      <c r="P851" s="406">
        <v>123</v>
      </c>
      <c r="Q851" s="406">
        <v>131</v>
      </c>
      <c r="R851" s="406">
        <v>127</v>
      </c>
      <c r="S851" s="406">
        <v>178</v>
      </c>
      <c r="T851" s="406">
        <v>246</v>
      </c>
      <c r="U851" s="406">
        <v>258</v>
      </c>
      <c r="V851" s="406">
        <v>164</v>
      </c>
      <c r="W851" s="406">
        <v>186</v>
      </c>
      <c r="X851" s="406">
        <v>107</v>
      </c>
      <c r="Y851" s="406">
        <v>142</v>
      </c>
      <c r="Z851" s="406">
        <v>175</v>
      </c>
      <c r="AA851" s="406">
        <v>125</v>
      </c>
      <c r="AB851" s="406">
        <v>132</v>
      </c>
      <c r="AC851" s="406">
        <v>181</v>
      </c>
      <c r="AD851" s="406">
        <v>229</v>
      </c>
      <c r="AE851" s="406">
        <v>152</v>
      </c>
      <c r="AF851" s="406">
        <v>167</v>
      </c>
      <c r="AG851" s="406">
        <v>218</v>
      </c>
      <c r="AH851" s="406">
        <v>272</v>
      </c>
      <c r="AI851" s="406">
        <v>104</v>
      </c>
      <c r="AJ851" s="406">
        <v>157</v>
      </c>
      <c r="AK851" s="406">
        <v>206</v>
      </c>
      <c r="AL851" s="406">
        <v>243</v>
      </c>
      <c r="AM851" s="406">
        <v>103</v>
      </c>
      <c r="AN851" s="406">
        <v>136</v>
      </c>
      <c r="AO851" s="406">
        <v>154</v>
      </c>
      <c r="AP851" s="406">
        <v>151</v>
      </c>
      <c r="AQ851" s="406">
        <v>151</v>
      </c>
      <c r="AR851" s="406">
        <v>268</v>
      </c>
      <c r="AS851" s="406">
        <v>185</v>
      </c>
      <c r="AU851" t="s">
        <v>4540</v>
      </c>
    </row>
    <row r="852" spans="4:47" ht="13.5" customHeight="1">
      <c r="D852" s="405" t="s">
        <v>478</v>
      </c>
      <c r="E852" s="404"/>
      <c r="F852" s="407" t="s">
        <v>613</v>
      </c>
      <c r="G852" s="272">
        <v>18.3</v>
      </c>
      <c r="H852" s="406">
        <v>3764</v>
      </c>
      <c r="I852" s="406">
        <v>3795</v>
      </c>
      <c r="J852" s="406">
        <v>4444</v>
      </c>
      <c r="K852" s="406">
        <v>3764</v>
      </c>
      <c r="L852" s="406">
        <v>3795</v>
      </c>
      <c r="M852" s="406">
        <v>4444</v>
      </c>
      <c r="N852" s="409" t="s">
        <v>2207</v>
      </c>
      <c r="O852" s="406">
        <v>3764</v>
      </c>
      <c r="P852" s="406">
        <v>3795</v>
      </c>
      <c r="Q852" s="406">
        <v>4444</v>
      </c>
      <c r="R852" s="409" t="s">
        <v>2207</v>
      </c>
      <c r="S852" s="406">
        <v>3764</v>
      </c>
      <c r="T852" s="406">
        <v>3795</v>
      </c>
      <c r="U852" s="406">
        <v>4444</v>
      </c>
      <c r="V852" s="406">
        <v>3795</v>
      </c>
      <c r="W852" s="406">
        <v>4444</v>
      </c>
      <c r="X852" s="406">
        <v>3764</v>
      </c>
      <c r="Y852" s="406">
        <v>3795</v>
      </c>
      <c r="Z852" s="406">
        <v>4444</v>
      </c>
      <c r="AA852" s="409" t="s">
        <v>2207</v>
      </c>
      <c r="AB852" s="406">
        <v>3764</v>
      </c>
      <c r="AC852" s="406">
        <v>3795</v>
      </c>
      <c r="AD852" s="406">
        <v>4444</v>
      </c>
      <c r="AE852" s="409" t="s">
        <v>2207</v>
      </c>
      <c r="AF852" s="406">
        <v>3764</v>
      </c>
      <c r="AG852" s="406">
        <v>3795</v>
      </c>
      <c r="AH852" s="406">
        <v>4444</v>
      </c>
      <c r="AI852" s="406">
        <v>3795</v>
      </c>
      <c r="AJ852" s="406">
        <v>3764</v>
      </c>
      <c r="AK852" s="406">
        <v>3795</v>
      </c>
      <c r="AL852" s="406">
        <v>4444</v>
      </c>
      <c r="AM852" s="406">
        <v>3764</v>
      </c>
      <c r="AN852" s="406">
        <v>3795</v>
      </c>
      <c r="AO852" s="406">
        <v>4444</v>
      </c>
      <c r="AP852" s="406">
        <v>4175</v>
      </c>
      <c r="AQ852" s="406">
        <v>4175</v>
      </c>
      <c r="AR852" s="406">
        <v>4175</v>
      </c>
      <c r="AS852" s="406">
        <v>4175</v>
      </c>
      <c r="AU852" t="s">
        <v>478</v>
      </c>
    </row>
    <row r="853" spans="4:47" ht="13.5" customHeight="1">
      <c r="D853" s="405" t="s">
        <v>479</v>
      </c>
      <c r="E853" s="404"/>
      <c r="F853" s="407" t="s">
        <v>614</v>
      </c>
      <c r="G853" s="272">
        <v>21.3</v>
      </c>
      <c r="H853" s="406">
        <v>3833</v>
      </c>
      <c r="I853" s="406">
        <v>3864</v>
      </c>
      <c r="J853" s="406">
        <v>4523</v>
      </c>
      <c r="K853" s="406">
        <v>3833</v>
      </c>
      <c r="L853" s="406">
        <v>3864</v>
      </c>
      <c r="M853" s="406">
        <v>4523</v>
      </c>
      <c r="N853" s="409" t="s">
        <v>2207</v>
      </c>
      <c r="O853" s="406">
        <v>3833</v>
      </c>
      <c r="P853" s="406">
        <v>3864</v>
      </c>
      <c r="Q853" s="406">
        <v>4523</v>
      </c>
      <c r="R853" s="409" t="s">
        <v>2207</v>
      </c>
      <c r="S853" s="406">
        <v>3833</v>
      </c>
      <c r="T853" s="406">
        <v>3864</v>
      </c>
      <c r="U853" s="406">
        <v>4523</v>
      </c>
      <c r="V853" s="406">
        <v>3864</v>
      </c>
      <c r="W853" s="406">
        <v>4523</v>
      </c>
      <c r="X853" s="406">
        <v>3833</v>
      </c>
      <c r="Y853" s="406">
        <v>3864</v>
      </c>
      <c r="Z853" s="406">
        <v>4523</v>
      </c>
      <c r="AA853" s="409" t="s">
        <v>2207</v>
      </c>
      <c r="AB853" s="406">
        <v>3833</v>
      </c>
      <c r="AC853" s="406">
        <v>3864</v>
      </c>
      <c r="AD853" s="406">
        <v>4523</v>
      </c>
      <c r="AE853" s="409" t="s">
        <v>2207</v>
      </c>
      <c r="AF853" s="406">
        <v>3833</v>
      </c>
      <c r="AG853" s="406">
        <v>3864</v>
      </c>
      <c r="AH853" s="406">
        <v>4523</v>
      </c>
      <c r="AI853" s="406">
        <v>3864</v>
      </c>
      <c r="AJ853" s="406">
        <v>3833</v>
      </c>
      <c r="AK853" s="406">
        <v>3864</v>
      </c>
      <c r="AL853" s="406">
        <v>4523</v>
      </c>
      <c r="AM853" s="406">
        <v>3833</v>
      </c>
      <c r="AN853" s="406">
        <v>3864</v>
      </c>
      <c r="AO853" s="406">
        <v>4523</v>
      </c>
      <c r="AP853" s="406">
        <v>4251</v>
      </c>
      <c r="AQ853" s="406">
        <v>4251</v>
      </c>
      <c r="AR853" s="406">
        <v>4251</v>
      </c>
      <c r="AS853" s="406">
        <v>4251</v>
      </c>
      <c r="AU853" t="s">
        <v>479</v>
      </c>
    </row>
    <row r="854" spans="4:47" ht="13.5" customHeight="1">
      <c r="D854" s="405" t="s">
        <v>480</v>
      </c>
      <c r="E854" s="404"/>
      <c r="F854" s="407" t="s">
        <v>615</v>
      </c>
      <c r="G854" s="272">
        <v>24.3</v>
      </c>
      <c r="H854" s="406">
        <v>4016</v>
      </c>
      <c r="I854" s="406">
        <v>4045</v>
      </c>
      <c r="J854" s="406">
        <v>4731</v>
      </c>
      <c r="K854" s="406">
        <v>4016</v>
      </c>
      <c r="L854" s="406">
        <v>4045</v>
      </c>
      <c r="M854" s="406">
        <v>4731</v>
      </c>
      <c r="N854" s="409" t="s">
        <v>2207</v>
      </c>
      <c r="O854" s="406">
        <v>4016</v>
      </c>
      <c r="P854" s="406">
        <v>4045</v>
      </c>
      <c r="Q854" s="406">
        <v>4731</v>
      </c>
      <c r="R854" s="409" t="s">
        <v>2207</v>
      </c>
      <c r="S854" s="406">
        <v>4016</v>
      </c>
      <c r="T854" s="406">
        <v>4045</v>
      </c>
      <c r="U854" s="406">
        <v>4731</v>
      </c>
      <c r="V854" s="406">
        <v>4045</v>
      </c>
      <c r="W854" s="406">
        <v>4731</v>
      </c>
      <c r="X854" s="406">
        <v>4016</v>
      </c>
      <c r="Y854" s="406">
        <v>4045</v>
      </c>
      <c r="Z854" s="406">
        <v>4731</v>
      </c>
      <c r="AA854" s="409" t="s">
        <v>2207</v>
      </c>
      <c r="AB854" s="406">
        <v>4016</v>
      </c>
      <c r="AC854" s="406">
        <v>4045</v>
      </c>
      <c r="AD854" s="406">
        <v>4731</v>
      </c>
      <c r="AE854" s="409" t="s">
        <v>2207</v>
      </c>
      <c r="AF854" s="406">
        <v>4016</v>
      </c>
      <c r="AG854" s="406">
        <v>4045</v>
      </c>
      <c r="AH854" s="406">
        <v>4731</v>
      </c>
      <c r="AI854" s="406">
        <v>4045</v>
      </c>
      <c r="AJ854" s="406">
        <v>4016</v>
      </c>
      <c r="AK854" s="406">
        <v>4045</v>
      </c>
      <c r="AL854" s="406">
        <v>4731</v>
      </c>
      <c r="AM854" s="406">
        <v>4016</v>
      </c>
      <c r="AN854" s="406">
        <v>4045</v>
      </c>
      <c r="AO854" s="406">
        <v>4731</v>
      </c>
      <c r="AP854" s="406">
        <v>4449</v>
      </c>
      <c r="AQ854" s="406">
        <v>4449</v>
      </c>
      <c r="AR854" s="406">
        <v>4449</v>
      </c>
      <c r="AS854" s="406">
        <v>4449</v>
      </c>
      <c r="AU854" t="s">
        <v>480</v>
      </c>
    </row>
    <row r="855" spans="4:47" ht="13.5" customHeight="1">
      <c r="D855" s="405" t="s">
        <v>1106</v>
      </c>
      <c r="E855" s="405" t="s">
        <v>5597</v>
      </c>
      <c r="F855" s="407" t="s">
        <v>1107</v>
      </c>
      <c r="G855" s="272">
        <v>6</v>
      </c>
      <c r="H855" s="406">
        <v>337</v>
      </c>
      <c r="I855" s="406">
        <v>338</v>
      </c>
      <c r="J855" s="406">
        <v>388</v>
      </c>
      <c r="K855" s="406">
        <v>354</v>
      </c>
      <c r="L855" s="406">
        <v>345</v>
      </c>
      <c r="M855" s="406">
        <v>423</v>
      </c>
      <c r="N855" s="406">
        <v>373</v>
      </c>
      <c r="O855" s="406">
        <v>340</v>
      </c>
      <c r="P855" s="406">
        <v>365</v>
      </c>
      <c r="Q855" s="406">
        <v>412</v>
      </c>
      <c r="R855" s="406">
        <v>396</v>
      </c>
      <c r="S855" s="406">
        <v>406</v>
      </c>
      <c r="T855" s="406">
        <v>485</v>
      </c>
      <c r="U855" s="406">
        <v>530</v>
      </c>
      <c r="V855" s="406">
        <v>406</v>
      </c>
      <c r="W855" s="406">
        <v>451</v>
      </c>
      <c r="X855" s="406">
        <v>346</v>
      </c>
      <c r="Y855" s="406">
        <v>382</v>
      </c>
      <c r="Z855" s="406">
        <v>455</v>
      </c>
      <c r="AA855" s="406">
        <v>391</v>
      </c>
      <c r="AB855" s="406">
        <v>366</v>
      </c>
      <c r="AC855" s="406">
        <v>415</v>
      </c>
      <c r="AD855" s="406">
        <v>500</v>
      </c>
      <c r="AE855" s="406">
        <v>413</v>
      </c>
      <c r="AF855" s="406">
        <v>402</v>
      </c>
      <c r="AG855" s="406">
        <v>451</v>
      </c>
      <c r="AH855" s="406">
        <v>543</v>
      </c>
      <c r="AI855" s="406">
        <v>351</v>
      </c>
      <c r="AJ855" s="406">
        <v>397</v>
      </c>
      <c r="AK855" s="406">
        <v>448</v>
      </c>
      <c r="AL855" s="406">
        <v>523</v>
      </c>
      <c r="AM855" s="406">
        <v>349</v>
      </c>
      <c r="AN855" s="406">
        <v>380</v>
      </c>
      <c r="AO855" s="406">
        <v>431</v>
      </c>
      <c r="AP855" s="406">
        <v>402</v>
      </c>
      <c r="AQ855" s="406">
        <v>402</v>
      </c>
      <c r="AR855" s="406">
        <v>489</v>
      </c>
      <c r="AS855" s="406">
        <v>450</v>
      </c>
      <c r="AU855" t="s">
        <v>1106</v>
      </c>
    </row>
    <row r="856" spans="4:47" ht="13.5" customHeight="1">
      <c r="D856" s="405" t="s">
        <v>3234</v>
      </c>
      <c r="E856" s="405" t="s">
        <v>5597</v>
      </c>
      <c r="F856" s="407" t="s">
        <v>1107</v>
      </c>
      <c r="G856" s="272">
        <v>6</v>
      </c>
      <c r="H856" s="406">
        <v>337</v>
      </c>
      <c r="I856" s="406">
        <v>338</v>
      </c>
      <c r="J856" s="406">
        <v>388</v>
      </c>
      <c r="K856" s="406">
        <v>354</v>
      </c>
      <c r="L856" s="406">
        <v>345</v>
      </c>
      <c r="M856" s="406">
        <v>423</v>
      </c>
      <c r="N856" s="406">
        <v>373</v>
      </c>
      <c r="O856" s="406">
        <v>340</v>
      </c>
      <c r="P856" s="406">
        <v>365</v>
      </c>
      <c r="Q856" s="406">
        <v>412</v>
      </c>
      <c r="R856" s="406">
        <v>396</v>
      </c>
      <c r="S856" s="406">
        <v>406</v>
      </c>
      <c r="T856" s="406">
        <v>485</v>
      </c>
      <c r="U856" s="406">
        <v>530</v>
      </c>
      <c r="V856" s="406">
        <v>406</v>
      </c>
      <c r="W856" s="406">
        <v>451</v>
      </c>
      <c r="X856" s="406">
        <v>346</v>
      </c>
      <c r="Y856" s="406">
        <v>382</v>
      </c>
      <c r="Z856" s="406">
        <v>455</v>
      </c>
      <c r="AA856" s="406">
        <v>391</v>
      </c>
      <c r="AB856" s="406">
        <v>366</v>
      </c>
      <c r="AC856" s="406">
        <v>415</v>
      </c>
      <c r="AD856" s="406">
        <v>500</v>
      </c>
      <c r="AE856" s="406">
        <v>413</v>
      </c>
      <c r="AF856" s="406">
        <v>402</v>
      </c>
      <c r="AG856" s="406">
        <v>451</v>
      </c>
      <c r="AH856" s="406">
        <v>543</v>
      </c>
      <c r="AI856" s="406">
        <v>351</v>
      </c>
      <c r="AJ856" s="406">
        <v>397</v>
      </c>
      <c r="AK856" s="406">
        <v>448</v>
      </c>
      <c r="AL856" s="406">
        <v>523</v>
      </c>
      <c r="AM856" s="406">
        <v>349</v>
      </c>
      <c r="AN856" s="406">
        <v>380</v>
      </c>
      <c r="AO856" s="406">
        <v>431</v>
      </c>
      <c r="AP856" s="406">
        <v>402</v>
      </c>
      <c r="AQ856" s="406">
        <v>402</v>
      </c>
      <c r="AR856" s="406">
        <v>489</v>
      </c>
      <c r="AS856" s="406">
        <v>450</v>
      </c>
      <c r="AU856" t="s">
        <v>3234</v>
      </c>
    </row>
    <row r="857" spans="4:47" ht="13.5" customHeight="1">
      <c r="D857" s="405" t="s">
        <v>1108</v>
      </c>
      <c r="E857" s="404"/>
      <c r="F857" s="407" t="s">
        <v>1109</v>
      </c>
      <c r="G857" s="272">
        <v>10.4</v>
      </c>
      <c r="H857" s="406">
        <v>471</v>
      </c>
      <c r="I857" s="406">
        <v>475</v>
      </c>
      <c r="J857" s="406">
        <v>547</v>
      </c>
      <c r="K857" s="406">
        <v>505</v>
      </c>
      <c r="L857" s="406">
        <v>492</v>
      </c>
      <c r="M857" s="406">
        <v>608</v>
      </c>
      <c r="N857" s="406">
        <v>533</v>
      </c>
      <c r="O857" s="406">
        <v>478</v>
      </c>
      <c r="P857" s="406">
        <v>522</v>
      </c>
      <c r="Q857" s="406">
        <v>587</v>
      </c>
      <c r="R857" s="406">
        <v>570</v>
      </c>
      <c r="S857" s="406">
        <v>667</v>
      </c>
      <c r="T857" s="406">
        <v>809</v>
      </c>
      <c r="U857" s="406">
        <v>878</v>
      </c>
      <c r="V857" s="406">
        <v>658</v>
      </c>
      <c r="W857" s="406">
        <v>729</v>
      </c>
      <c r="X857" s="406">
        <v>555</v>
      </c>
      <c r="Y857" s="406">
        <v>617</v>
      </c>
      <c r="Z857" s="406">
        <v>735</v>
      </c>
      <c r="AA857" s="406">
        <v>628</v>
      </c>
      <c r="AB857" s="406">
        <v>588</v>
      </c>
      <c r="AC857" s="406">
        <v>672</v>
      </c>
      <c r="AD857" s="406">
        <v>812</v>
      </c>
      <c r="AE857" s="406">
        <v>664</v>
      </c>
      <c r="AF857" s="406">
        <v>659</v>
      </c>
      <c r="AG857" s="406">
        <v>744</v>
      </c>
      <c r="AH857" s="406">
        <v>897</v>
      </c>
      <c r="AI857" s="406">
        <v>563</v>
      </c>
      <c r="AJ857" s="406">
        <v>643</v>
      </c>
      <c r="AK857" s="406">
        <v>732</v>
      </c>
      <c r="AL857" s="406">
        <v>853</v>
      </c>
      <c r="AM857" s="406">
        <v>556</v>
      </c>
      <c r="AN857" s="406">
        <v>611</v>
      </c>
      <c r="AO857" s="406">
        <v>691</v>
      </c>
      <c r="AP857" s="406">
        <v>632</v>
      </c>
      <c r="AQ857" s="406">
        <v>632</v>
      </c>
      <c r="AR857" s="406">
        <v>784</v>
      </c>
      <c r="AS857" s="406">
        <v>728</v>
      </c>
      <c r="AU857" t="s">
        <v>1108</v>
      </c>
    </row>
    <row r="858" spans="4:47" ht="13.5" customHeight="1">
      <c r="D858" s="405" t="s">
        <v>5051</v>
      </c>
      <c r="E858" s="404"/>
      <c r="F858" s="407" t="s">
        <v>5062</v>
      </c>
      <c r="G858" s="272">
        <v>0</v>
      </c>
      <c r="H858" s="406">
        <v>100</v>
      </c>
      <c r="I858" s="406">
        <v>100</v>
      </c>
      <c r="J858" s="406">
        <v>100</v>
      </c>
      <c r="K858" s="406">
        <v>100</v>
      </c>
      <c r="L858" s="406">
        <v>100</v>
      </c>
      <c r="M858" s="406">
        <v>100</v>
      </c>
      <c r="N858" s="406">
        <v>100</v>
      </c>
      <c r="O858" s="406">
        <v>100</v>
      </c>
      <c r="P858" s="406">
        <v>100</v>
      </c>
      <c r="Q858" s="406">
        <v>100</v>
      </c>
      <c r="R858" s="406">
        <v>100</v>
      </c>
      <c r="S858" s="406">
        <v>100</v>
      </c>
      <c r="T858" s="406">
        <v>100</v>
      </c>
      <c r="U858" s="406">
        <v>100</v>
      </c>
      <c r="V858" s="406">
        <v>100</v>
      </c>
      <c r="W858" s="406">
        <v>100</v>
      </c>
      <c r="X858" s="406">
        <v>100</v>
      </c>
      <c r="Y858" s="406">
        <v>100</v>
      </c>
      <c r="Z858" s="406">
        <v>100</v>
      </c>
      <c r="AA858" s="406">
        <v>100</v>
      </c>
      <c r="AB858" s="406">
        <v>100</v>
      </c>
      <c r="AC858" s="406">
        <v>100</v>
      </c>
      <c r="AD858" s="406">
        <v>100</v>
      </c>
      <c r="AE858" s="406">
        <v>100</v>
      </c>
      <c r="AF858" s="406">
        <v>100</v>
      </c>
      <c r="AG858" s="406">
        <v>100</v>
      </c>
      <c r="AH858" s="406">
        <v>100</v>
      </c>
      <c r="AI858" s="406">
        <v>100</v>
      </c>
      <c r="AJ858" s="406">
        <v>100</v>
      </c>
      <c r="AK858" s="406">
        <v>100</v>
      </c>
      <c r="AL858" s="406">
        <v>100</v>
      </c>
      <c r="AM858" s="406">
        <v>100</v>
      </c>
      <c r="AN858" s="406">
        <v>100</v>
      </c>
      <c r="AO858" s="406">
        <v>100</v>
      </c>
      <c r="AP858" s="406">
        <v>100</v>
      </c>
      <c r="AQ858" s="406">
        <v>100</v>
      </c>
      <c r="AR858" s="406">
        <v>100</v>
      </c>
      <c r="AS858" s="406">
        <v>100</v>
      </c>
      <c r="AU858" t="s">
        <v>5051</v>
      </c>
    </row>
    <row r="859" spans="4:47" ht="13.5" customHeight="1">
      <c r="D859" s="405" t="s">
        <v>5052</v>
      </c>
      <c r="E859" s="404"/>
      <c r="F859" s="407" t="s">
        <v>5063</v>
      </c>
      <c r="G859" s="272">
        <v>0</v>
      </c>
      <c r="H859" s="406">
        <v>100</v>
      </c>
      <c r="I859" s="406">
        <v>100</v>
      </c>
      <c r="J859" s="406">
        <v>100</v>
      </c>
      <c r="K859" s="406">
        <v>100</v>
      </c>
      <c r="L859" s="406">
        <v>100</v>
      </c>
      <c r="M859" s="406">
        <v>100</v>
      </c>
      <c r="N859" s="406">
        <v>100</v>
      </c>
      <c r="O859" s="406">
        <v>100</v>
      </c>
      <c r="P859" s="406">
        <v>100</v>
      </c>
      <c r="Q859" s="406">
        <v>100</v>
      </c>
      <c r="R859" s="406">
        <v>100</v>
      </c>
      <c r="S859" s="406">
        <v>100</v>
      </c>
      <c r="T859" s="406">
        <v>100</v>
      </c>
      <c r="U859" s="406">
        <v>100</v>
      </c>
      <c r="V859" s="406">
        <v>100</v>
      </c>
      <c r="W859" s="406">
        <v>100</v>
      </c>
      <c r="X859" s="406">
        <v>100</v>
      </c>
      <c r="Y859" s="406">
        <v>100</v>
      </c>
      <c r="Z859" s="406">
        <v>100</v>
      </c>
      <c r="AA859" s="406">
        <v>100</v>
      </c>
      <c r="AB859" s="406">
        <v>100</v>
      </c>
      <c r="AC859" s="406">
        <v>100</v>
      </c>
      <c r="AD859" s="406">
        <v>100</v>
      </c>
      <c r="AE859" s="406">
        <v>100</v>
      </c>
      <c r="AF859" s="406">
        <v>100</v>
      </c>
      <c r="AG859" s="406">
        <v>100</v>
      </c>
      <c r="AH859" s="406">
        <v>100</v>
      </c>
      <c r="AI859" s="406">
        <v>100</v>
      </c>
      <c r="AJ859" s="406">
        <v>100</v>
      </c>
      <c r="AK859" s="406">
        <v>100</v>
      </c>
      <c r="AL859" s="406">
        <v>100</v>
      </c>
      <c r="AM859" s="406">
        <v>100</v>
      </c>
      <c r="AN859" s="406">
        <v>100</v>
      </c>
      <c r="AO859" s="406">
        <v>100</v>
      </c>
      <c r="AP859" s="406">
        <v>100</v>
      </c>
      <c r="AQ859" s="406">
        <v>100</v>
      </c>
      <c r="AR859" s="406">
        <v>100</v>
      </c>
      <c r="AS859" s="406">
        <v>100</v>
      </c>
      <c r="AU859" t="s">
        <v>5052</v>
      </c>
    </row>
    <row r="860" spans="4:47" ht="13.5" customHeight="1">
      <c r="D860" s="405" t="s">
        <v>98</v>
      </c>
      <c r="E860" s="404"/>
      <c r="F860" s="407" t="s">
        <v>99</v>
      </c>
      <c r="G860" s="272">
        <v>6.6999999999999993</v>
      </c>
      <c r="H860" s="406">
        <v>675</v>
      </c>
      <c r="I860" s="406">
        <v>661</v>
      </c>
      <c r="J860" s="406">
        <v>757</v>
      </c>
      <c r="K860" s="406">
        <v>675</v>
      </c>
      <c r="L860" s="406">
        <v>661</v>
      </c>
      <c r="M860" s="406">
        <v>757</v>
      </c>
      <c r="N860" s="406">
        <v>685</v>
      </c>
      <c r="O860" s="406">
        <v>685</v>
      </c>
      <c r="P860" s="406">
        <v>661</v>
      </c>
      <c r="Q860" s="406">
        <v>757</v>
      </c>
      <c r="R860" s="406">
        <v>700</v>
      </c>
      <c r="S860" s="406">
        <v>886</v>
      </c>
      <c r="T860" s="406">
        <v>964</v>
      </c>
      <c r="U860" s="406">
        <v>995</v>
      </c>
      <c r="V860" s="406">
        <v>857</v>
      </c>
      <c r="W860" s="406">
        <v>962</v>
      </c>
      <c r="X860" s="406">
        <v>634</v>
      </c>
      <c r="Y860" s="406">
        <v>678</v>
      </c>
      <c r="Z860" s="406">
        <v>793</v>
      </c>
      <c r="AA860" s="406">
        <v>689</v>
      </c>
      <c r="AB860" s="406">
        <v>661</v>
      </c>
      <c r="AC860" s="406">
        <v>719</v>
      </c>
      <c r="AD860" s="406">
        <v>844</v>
      </c>
      <c r="AE860" s="406">
        <v>725</v>
      </c>
      <c r="AF860" s="406">
        <v>722</v>
      </c>
      <c r="AG860" s="406">
        <v>780</v>
      </c>
      <c r="AH860" s="406">
        <v>916</v>
      </c>
      <c r="AI860" s="406">
        <v>621</v>
      </c>
      <c r="AJ860" s="406">
        <v>682</v>
      </c>
      <c r="AK860" s="406">
        <v>740</v>
      </c>
      <c r="AL860" s="406">
        <v>869</v>
      </c>
      <c r="AM860" s="406">
        <v>595</v>
      </c>
      <c r="AN860" s="406">
        <v>639</v>
      </c>
      <c r="AO860" s="406">
        <v>733</v>
      </c>
      <c r="AP860" s="406">
        <v>631</v>
      </c>
      <c r="AQ860" s="406">
        <v>631</v>
      </c>
      <c r="AR860" s="406">
        <v>724</v>
      </c>
      <c r="AS860" s="406">
        <v>682</v>
      </c>
      <c r="AU860" t="s">
        <v>98</v>
      </c>
    </row>
    <row r="861" spans="4:47" ht="13.5" customHeight="1">
      <c r="D861" s="405" t="s">
        <v>101</v>
      </c>
      <c r="E861" s="404"/>
      <c r="F861" s="407" t="s">
        <v>102</v>
      </c>
      <c r="G861" s="272">
        <v>6.6999999999999993</v>
      </c>
      <c r="H861" s="406">
        <v>730</v>
      </c>
      <c r="I861" s="406">
        <v>714</v>
      </c>
      <c r="J861" s="406">
        <v>824</v>
      </c>
      <c r="K861" s="406">
        <v>730</v>
      </c>
      <c r="L861" s="406">
        <v>714</v>
      </c>
      <c r="M861" s="406">
        <v>824</v>
      </c>
      <c r="N861" s="406">
        <v>754</v>
      </c>
      <c r="O861" s="406">
        <v>727</v>
      </c>
      <c r="P861" s="406">
        <v>714</v>
      </c>
      <c r="Q861" s="406">
        <v>824</v>
      </c>
      <c r="R861" s="406">
        <v>788</v>
      </c>
      <c r="S861" s="406">
        <v>1077</v>
      </c>
      <c r="T861" s="406">
        <v>1171</v>
      </c>
      <c r="U861" s="406">
        <v>1176</v>
      </c>
      <c r="V861" s="406">
        <v>938</v>
      </c>
      <c r="W861" s="406">
        <v>1053</v>
      </c>
      <c r="X861" s="406">
        <v>818</v>
      </c>
      <c r="Y861" s="406">
        <v>866</v>
      </c>
      <c r="Z861" s="406">
        <v>1014</v>
      </c>
      <c r="AA861" s="406">
        <v>891</v>
      </c>
      <c r="AB861" s="406">
        <v>852</v>
      </c>
      <c r="AC861" s="406">
        <v>913</v>
      </c>
      <c r="AD861" s="406">
        <v>1072</v>
      </c>
      <c r="AE861" s="406">
        <v>937</v>
      </c>
      <c r="AF861" s="406">
        <v>928</v>
      </c>
      <c r="AG861" s="406">
        <v>991</v>
      </c>
      <c r="AH861" s="406">
        <v>1164</v>
      </c>
      <c r="AI861" s="406">
        <v>816</v>
      </c>
      <c r="AJ861" s="406">
        <v>858</v>
      </c>
      <c r="AK861" s="406">
        <v>919</v>
      </c>
      <c r="AL861" s="406">
        <v>1079</v>
      </c>
      <c r="AM861" s="406">
        <v>753</v>
      </c>
      <c r="AN861" s="406">
        <v>797</v>
      </c>
      <c r="AO861" s="406">
        <v>914</v>
      </c>
      <c r="AP861" s="406">
        <v>806</v>
      </c>
      <c r="AQ861" s="406">
        <v>806</v>
      </c>
      <c r="AR861" s="406">
        <v>917</v>
      </c>
      <c r="AS861" s="406">
        <v>888</v>
      </c>
      <c r="AU861" t="s">
        <v>101</v>
      </c>
    </row>
    <row r="862" spans="4:47" ht="13.5" customHeight="1">
      <c r="D862" s="405" t="s">
        <v>4337</v>
      </c>
      <c r="E862" s="404"/>
      <c r="F862" s="407" t="s">
        <v>5653</v>
      </c>
      <c r="G862" s="272">
        <v>0</v>
      </c>
      <c r="H862" s="410" t="s">
        <v>4377</v>
      </c>
      <c r="I862" s="406" t="s">
        <v>4377</v>
      </c>
      <c r="J862" s="406" t="s">
        <v>4377</v>
      </c>
      <c r="K862" s="406" t="s">
        <v>4377</v>
      </c>
      <c r="L862" s="406" t="s">
        <v>4377</v>
      </c>
      <c r="M862" s="406" t="s">
        <v>4377</v>
      </c>
      <c r="N862" s="406" t="s">
        <v>4377</v>
      </c>
      <c r="O862" s="406" t="s">
        <v>4377</v>
      </c>
      <c r="P862" s="406" t="s">
        <v>4377</v>
      </c>
      <c r="Q862" s="406" t="s">
        <v>4377</v>
      </c>
      <c r="R862" s="406" t="s">
        <v>4377</v>
      </c>
      <c r="S862" s="406" t="s">
        <v>4377</v>
      </c>
      <c r="T862" s="406" t="s">
        <v>4377</v>
      </c>
      <c r="U862" s="406" t="s">
        <v>4377</v>
      </c>
      <c r="V862" s="406" t="s">
        <v>4377</v>
      </c>
      <c r="W862" s="406" t="s">
        <v>4377</v>
      </c>
      <c r="X862" s="406" t="s">
        <v>4377</v>
      </c>
      <c r="Y862" s="406" t="s">
        <v>4377</v>
      </c>
      <c r="Z862" s="406" t="s">
        <v>4377</v>
      </c>
      <c r="AA862" s="406" t="s">
        <v>4377</v>
      </c>
      <c r="AB862" s="406" t="s">
        <v>4377</v>
      </c>
      <c r="AC862" s="406" t="s">
        <v>4377</v>
      </c>
      <c r="AD862" s="406" t="s">
        <v>4377</v>
      </c>
      <c r="AE862" s="406" t="s">
        <v>4377</v>
      </c>
      <c r="AF862" s="406" t="s">
        <v>4377</v>
      </c>
      <c r="AG862" s="406" t="s">
        <v>4377</v>
      </c>
      <c r="AH862" s="406" t="s">
        <v>4377</v>
      </c>
      <c r="AI862" s="406" t="s">
        <v>4377</v>
      </c>
      <c r="AJ862" s="406" t="s">
        <v>4377</v>
      </c>
      <c r="AK862" s="406" t="s">
        <v>4377</v>
      </c>
      <c r="AL862" s="406" t="s">
        <v>4377</v>
      </c>
      <c r="AM862" s="406" t="s">
        <v>4377</v>
      </c>
      <c r="AN862" s="406" t="s">
        <v>4377</v>
      </c>
      <c r="AO862" s="406" t="s">
        <v>4377</v>
      </c>
      <c r="AP862" s="406" t="s">
        <v>4377</v>
      </c>
      <c r="AQ862" s="406" t="s">
        <v>4377</v>
      </c>
      <c r="AR862" s="406" t="s">
        <v>4377</v>
      </c>
      <c r="AS862" s="406" t="s">
        <v>4377</v>
      </c>
      <c r="AU862" t="s">
        <v>4337</v>
      </c>
    </row>
    <row r="863" spans="4:47" ht="13.5" customHeight="1">
      <c r="D863" s="405" t="s">
        <v>4172</v>
      </c>
      <c r="E863" s="404"/>
      <c r="F863" s="407" t="s">
        <v>5638</v>
      </c>
      <c r="G863" s="272">
        <v>0</v>
      </c>
      <c r="H863" s="406">
        <v>42</v>
      </c>
      <c r="I863" s="406">
        <v>42</v>
      </c>
      <c r="J863" s="406">
        <v>42</v>
      </c>
      <c r="K863" s="406">
        <v>42</v>
      </c>
      <c r="L863" s="406">
        <v>42</v>
      </c>
      <c r="M863" s="406">
        <v>42</v>
      </c>
      <c r="N863" s="406">
        <v>42</v>
      </c>
      <c r="O863" s="406">
        <v>42</v>
      </c>
      <c r="P863" s="406">
        <v>42</v>
      </c>
      <c r="Q863" s="406">
        <v>42</v>
      </c>
      <c r="R863" s="406">
        <v>42</v>
      </c>
      <c r="S863" s="406">
        <v>42</v>
      </c>
      <c r="T863" s="406">
        <v>42</v>
      </c>
      <c r="U863" s="406">
        <v>42</v>
      </c>
      <c r="V863" s="406">
        <v>42</v>
      </c>
      <c r="W863" s="406">
        <v>42</v>
      </c>
      <c r="X863" s="406">
        <v>42</v>
      </c>
      <c r="Y863" s="406">
        <v>42</v>
      </c>
      <c r="Z863" s="406">
        <v>42</v>
      </c>
      <c r="AA863" s="406">
        <v>42</v>
      </c>
      <c r="AB863" s="406">
        <v>42</v>
      </c>
      <c r="AC863" s="406">
        <v>42</v>
      </c>
      <c r="AD863" s="406">
        <v>42</v>
      </c>
      <c r="AE863" s="406">
        <v>42</v>
      </c>
      <c r="AF863" s="406">
        <v>42</v>
      </c>
      <c r="AG863" s="406">
        <v>42</v>
      </c>
      <c r="AH863" s="406">
        <v>42</v>
      </c>
      <c r="AI863" s="406">
        <v>42</v>
      </c>
      <c r="AJ863" s="406">
        <v>42</v>
      </c>
      <c r="AK863" s="406">
        <v>42</v>
      </c>
      <c r="AL863" s="406">
        <v>42</v>
      </c>
      <c r="AM863" s="406">
        <v>42</v>
      </c>
      <c r="AN863" s="406">
        <v>42</v>
      </c>
      <c r="AO863" s="406">
        <v>42</v>
      </c>
      <c r="AP863" s="409" t="s">
        <v>2207</v>
      </c>
      <c r="AQ863" s="409" t="s">
        <v>2207</v>
      </c>
      <c r="AR863" s="409" t="s">
        <v>2207</v>
      </c>
      <c r="AS863" s="409" t="s">
        <v>2207</v>
      </c>
      <c r="AU863" t="s">
        <v>4172</v>
      </c>
    </row>
    <row r="864" spans="4:47" ht="13.5" customHeight="1">
      <c r="D864" s="405" t="s">
        <v>2275</v>
      </c>
      <c r="E864" s="404"/>
      <c r="F864" s="407" t="s">
        <v>2276</v>
      </c>
      <c r="G864" s="272">
        <v>0.1</v>
      </c>
      <c r="H864" s="409" t="s">
        <v>2207</v>
      </c>
      <c r="I864" s="409" t="s">
        <v>2207</v>
      </c>
      <c r="J864" s="409" t="s">
        <v>2207</v>
      </c>
      <c r="K864" s="409" t="s">
        <v>2207</v>
      </c>
      <c r="L864" s="409" t="s">
        <v>2207</v>
      </c>
      <c r="M864" s="409" t="s">
        <v>2207</v>
      </c>
      <c r="N864" s="409" t="s">
        <v>2207</v>
      </c>
      <c r="O864" s="409" t="s">
        <v>2207</v>
      </c>
      <c r="P864" s="409" t="s">
        <v>2207</v>
      </c>
      <c r="Q864" s="409" t="s">
        <v>2207</v>
      </c>
      <c r="R864" s="409" t="s">
        <v>2207</v>
      </c>
      <c r="S864" s="406">
        <v>155</v>
      </c>
      <c r="T864" s="406">
        <v>166</v>
      </c>
      <c r="U864" s="406">
        <v>195</v>
      </c>
      <c r="V864" s="406">
        <v>179</v>
      </c>
      <c r="W864" s="406">
        <v>203</v>
      </c>
      <c r="X864" s="406">
        <v>155</v>
      </c>
      <c r="Y864" s="406">
        <v>166</v>
      </c>
      <c r="Z864" s="406">
        <v>195</v>
      </c>
      <c r="AA864" s="406">
        <v>172</v>
      </c>
      <c r="AB864" s="406">
        <v>155</v>
      </c>
      <c r="AC864" s="406">
        <v>166</v>
      </c>
      <c r="AD864" s="406">
        <v>195</v>
      </c>
      <c r="AE864" s="406">
        <v>172</v>
      </c>
      <c r="AF864" s="406">
        <v>155</v>
      </c>
      <c r="AG864" s="406">
        <v>166</v>
      </c>
      <c r="AH864" s="406">
        <v>195</v>
      </c>
      <c r="AI864" s="406">
        <v>182</v>
      </c>
      <c r="AJ864" s="406">
        <v>155</v>
      </c>
      <c r="AK864" s="406">
        <v>166</v>
      </c>
      <c r="AL864" s="406">
        <v>195</v>
      </c>
      <c r="AM864" s="406">
        <v>155</v>
      </c>
      <c r="AN864" s="406">
        <v>162</v>
      </c>
      <c r="AO864" s="406">
        <v>187</v>
      </c>
      <c r="AP864" s="406">
        <v>40</v>
      </c>
      <c r="AQ864" s="406">
        <v>40</v>
      </c>
      <c r="AR864" s="406">
        <v>70</v>
      </c>
      <c r="AS864" s="406">
        <v>46</v>
      </c>
      <c r="AU864" t="s">
        <v>2275</v>
      </c>
    </row>
    <row r="865" spans="4:47" ht="13.5" customHeight="1">
      <c r="D865" s="405" t="s">
        <v>2277</v>
      </c>
      <c r="E865" s="404"/>
      <c r="F865" s="407" t="s">
        <v>2278</v>
      </c>
      <c r="G865" s="272">
        <v>0.1</v>
      </c>
      <c r="H865" s="409" t="s">
        <v>2207</v>
      </c>
      <c r="I865" s="409" t="s">
        <v>2207</v>
      </c>
      <c r="J865" s="409" t="s">
        <v>2207</v>
      </c>
      <c r="K865" s="409" t="s">
        <v>2207</v>
      </c>
      <c r="L865" s="409" t="s">
        <v>2207</v>
      </c>
      <c r="M865" s="409" t="s">
        <v>2207</v>
      </c>
      <c r="N865" s="409" t="s">
        <v>2207</v>
      </c>
      <c r="O865" s="409" t="s">
        <v>2207</v>
      </c>
      <c r="P865" s="409" t="s">
        <v>2207</v>
      </c>
      <c r="Q865" s="409" t="s">
        <v>2207</v>
      </c>
      <c r="R865" s="409" t="s">
        <v>2207</v>
      </c>
      <c r="S865" s="406">
        <v>174</v>
      </c>
      <c r="T865" s="406">
        <v>193</v>
      </c>
      <c r="U865" s="406">
        <v>228</v>
      </c>
      <c r="V865" s="406">
        <v>183</v>
      </c>
      <c r="W865" s="406">
        <v>208</v>
      </c>
      <c r="X865" s="406">
        <v>174</v>
      </c>
      <c r="Y865" s="406">
        <v>193</v>
      </c>
      <c r="Z865" s="406">
        <v>228</v>
      </c>
      <c r="AA865" s="406">
        <v>193</v>
      </c>
      <c r="AB865" s="406">
        <v>174</v>
      </c>
      <c r="AC865" s="406">
        <v>193</v>
      </c>
      <c r="AD865" s="406">
        <v>228</v>
      </c>
      <c r="AE865" s="406">
        <v>193</v>
      </c>
      <c r="AF865" s="406">
        <v>174</v>
      </c>
      <c r="AG865" s="406">
        <v>193</v>
      </c>
      <c r="AH865" s="406">
        <v>228</v>
      </c>
      <c r="AI865" s="406">
        <v>191</v>
      </c>
      <c r="AJ865" s="406">
        <v>174</v>
      </c>
      <c r="AK865" s="406">
        <v>193</v>
      </c>
      <c r="AL865" s="406">
        <v>228</v>
      </c>
      <c r="AM865" s="406">
        <v>174</v>
      </c>
      <c r="AN865" s="406">
        <v>190</v>
      </c>
      <c r="AO865" s="406">
        <v>218</v>
      </c>
      <c r="AP865" s="406">
        <v>45</v>
      </c>
      <c r="AQ865" s="406">
        <v>45</v>
      </c>
      <c r="AR865" s="406">
        <v>79</v>
      </c>
      <c r="AS865" s="406">
        <v>50</v>
      </c>
      <c r="AU865" t="s">
        <v>2277</v>
      </c>
    </row>
    <row r="866" spans="4:47" ht="13.5" customHeight="1">
      <c r="D866" s="405" t="s">
        <v>2343</v>
      </c>
      <c r="E866" s="404"/>
      <c r="F866" s="407" t="s">
        <v>4106</v>
      </c>
      <c r="G866" s="272">
        <v>0.1</v>
      </c>
      <c r="H866" s="409" t="s">
        <v>2207</v>
      </c>
      <c r="I866" s="409" t="s">
        <v>2207</v>
      </c>
      <c r="J866" s="409" t="s">
        <v>2207</v>
      </c>
      <c r="K866" s="409" t="s">
        <v>2207</v>
      </c>
      <c r="L866" s="409" t="s">
        <v>2207</v>
      </c>
      <c r="M866" s="409" t="s">
        <v>2207</v>
      </c>
      <c r="N866" s="409" t="s">
        <v>2207</v>
      </c>
      <c r="O866" s="409" t="s">
        <v>2207</v>
      </c>
      <c r="P866" s="409" t="s">
        <v>2207</v>
      </c>
      <c r="Q866" s="409" t="s">
        <v>2207</v>
      </c>
      <c r="R866" s="409" t="s">
        <v>2207</v>
      </c>
      <c r="S866" s="406">
        <v>289</v>
      </c>
      <c r="T866" s="406">
        <v>314</v>
      </c>
      <c r="U866" s="406">
        <v>370</v>
      </c>
      <c r="V866" s="406">
        <v>252</v>
      </c>
      <c r="W866" s="406">
        <v>285</v>
      </c>
      <c r="X866" s="406">
        <v>289</v>
      </c>
      <c r="Y866" s="406">
        <v>314</v>
      </c>
      <c r="Z866" s="406">
        <v>370</v>
      </c>
      <c r="AA866" s="406">
        <v>320</v>
      </c>
      <c r="AB866" s="406">
        <v>289</v>
      </c>
      <c r="AC866" s="406">
        <v>314</v>
      </c>
      <c r="AD866" s="406">
        <v>370</v>
      </c>
      <c r="AE866" s="406">
        <v>320</v>
      </c>
      <c r="AF866" s="406">
        <v>289</v>
      </c>
      <c r="AG866" s="406">
        <v>314</v>
      </c>
      <c r="AH866" s="406">
        <v>370</v>
      </c>
      <c r="AI866" s="406">
        <v>265</v>
      </c>
      <c r="AJ866" s="406">
        <v>289</v>
      </c>
      <c r="AK866" s="406">
        <v>314</v>
      </c>
      <c r="AL866" s="406">
        <v>370</v>
      </c>
      <c r="AM866" s="406">
        <v>289</v>
      </c>
      <c r="AN866" s="406">
        <v>308</v>
      </c>
      <c r="AO866" s="406">
        <v>354</v>
      </c>
      <c r="AP866" s="406">
        <v>55</v>
      </c>
      <c r="AQ866" s="406">
        <v>55</v>
      </c>
      <c r="AR866" s="406">
        <v>97</v>
      </c>
      <c r="AS866" s="406">
        <v>60</v>
      </c>
      <c r="AU866" t="s">
        <v>2343</v>
      </c>
    </row>
    <row r="867" spans="4:47" ht="13.5" customHeight="1">
      <c r="D867" s="405" t="s">
        <v>5331</v>
      </c>
      <c r="E867" s="404"/>
      <c r="F867" s="407" t="s">
        <v>5332</v>
      </c>
      <c r="G867" s="272">
        <v>0.1</v>
      </c>
      <c r="H867" s="409" t="s">
        <v>2207</v>
      </c>
      <c r="I867" s="409" t="s">
        <v>2207</v>
      </c>
      <c r="J867" s="409" t="s">
        <v>2207</v>
      </c>
      <c r="K867" s="409" t="s">
        <v>2207</v>
      </c>
      <c r="L867" s="409" t="s">
        <v>2207</v>
      </c>
      <c r="M867" s="409" t="s">
        <v>2207</v>
      </c>
      <c r="N867" s="409" t="s">
        <v>2207</v>
      </c>
      <c r="O867" s="409" t="s">
        <v>2207</v>
      </c>
      <c r="P867" s="409" t="s">
        <v>2207</v>
      </c>
      <c r="Q867" s="409" t="s">
        <v>2207</v>
      </c>
      <c r="R867" s="409" t="s">
        <v>2207</v>
      </c>
      <c r="S867" s="406">
        <v>291</v>
      </c>
      <c r="T867" s="406">
        <v>317</v>
      </c>
      <c r="U867" s="406">
        <v>373</v>
      </c>
      <c r="V867" s="406">
        <v>254</v>
      </c>
      <c r="W867" s="406">
        <v>287</v>
      </c>
      <c r="X867" s="406">
        <v>291</v>
      </c>
      <c r="Y867" s="406">
        <v>317</v>
      </c>
      <c r="Z867" s="406">
        <v>373</v>
      </c>
      <c r="AA867" s="406">
        <v>322</v>
      </c>
      <c r="AB867" s="406">
        <v>291</v>
      </c>
      <c r="AC867" s="406">
        <v>317</v>
      </c>
      <c r="AD867" s="406">
        <v>373</v>
      </c>
      <c r="AE867" s="406">
        <v>322</v>
      </c>
      <c r="AF867" s="406">
        <v>291</v>
      </c>
      <c r="AG867" s="406">
        <v>317</v>
      </c>
      <c r="AH867" s="406">
        <v>373</v>
      </c>
      <c r="AI867" s="406">
        <v>0</v>
      </c>
      <c r="AJ867" s="406">
        <v>291</v>
      </c>
      <c r="AK867" s="406">
        <v>317</v>
      </c>
      <c r="AL867" s="406">
        <v>373</v>
      </c>
      <c r="AM867" s="406">
        <v>291</v>
      </c>
      <c r="AN867" s="406">
        <v>311</v>
      </c>
      <c r="AO867" s="406">
        <v>357</v>
      </c>
      <c r="AP867" s="406">
        <v>57</v>
      </c>
      <c r="AQ867" s="406">
        <v>57</v>
      </c>
      <c r="AR867" s="406">
        <v>101</v>
      </c>
      <c r="AS867" s="406">
        <v>62</v>
      </c>
      <c r="AU867" t="s">
        <v>5331</v>
      </c>
    </row>
    <row r="868" spans="4:47" ht="13.5" customHeight="1">
      <c r="D868" s="405" t="s">
        <v>2344</v>
      </c>
      <c r="E868" s="404"/>
      <c r="F868" s="407" t="s">
        <v>4107</v>
      </c>
      <c r="G868" s="272">
        <v>0.1</v>
      </c>
      <c r="H868" s="409" t="s">
        <v>2207</v>
      </c>
      <c r="I868" s="409" t="s">
        <v>2207</v>
      </c>
      <c r="J868" s="409" t="s">
        <v>2207</v>
      </c>
      <c r="K868" s="409" t="s">
        <v>2207</v>
      </c>
      <c r="L868" s="409" t="s">
        <v>2207</v>
      </c>
      <c r="M868" s="409" t="s">
        <v>2207</v>
      </c>
      <c r="N868" s="409" t="s">
        <v>2207</v>
      </c>
      <c r="O868" s="409" t="s">
        <v>2207</v>
      </c>
      <c r="P868" s="409" t="s">
        <v>2207</v>
      </c>
      <c r="Q868" s="409" t="s">
        <v>2207</v>
      </c>
      <c r="R868" s="409" t="s">
        <v>2207</v>
      </c>
      <c r="S868" s="406">
        <v>293</v>
      </c>
      <c r="T868" s="406">
        <v>319</v>
      </c>
      <c r="U868" s="406">
        <v>375</v>
      </c>
      <c r="V868" s="406">
        <v>255</v>
      </c>
      <c r="W868" s="406">
        <v>289</v>
      </c>
      <c r="X868" s="406">
        <v>293</v>
      </c>
      <c r="Y868" s="406">
        <v>319</v>
      </c>
      <c r="Z868" s="406">
        <v>375</v>
      </c>
      <c r="AA868" s="406">
        <v>324</v>
      </c>
      <c r="AB868" s="406">
        <v>293</v>
      </c>
      <c r="AC868" s="406">
        <v>319</v>
      </c>
      <c r="AD868" s="406">
        <v>375</v>
      </c>
      <c r="AE868" s="406">
        <v>324</v>
      </c>
      <c r="AF868" s="406">
        <v>293</v>
      </c>
      <c r="AG868" s="406">
        <v>319</v>
      </c>
      <c r="AH868" s="406">
        <v>375</v>
      </c>
      <c r="AI868" s="406">
        <v>267</v>
      </c>
      <c r="AJ868" s="406">
        <v>293</v>
      </c>
      <c r="AK868" s="406">
        <v>319</v>
      </c>
      <c r="AL868" s="406">
        <v>375</v>
      </c>
      <c r="AM868" s="406">
        <v>293</v>
      </c>
      <c r="AN868" s="406">
        <v>313</v>
      </c>
      <c r="AO868" s="406">
        <v>360</v>
      </c>
      <c r="AP868" s="406">
        <v>59</v>
      </c>
      <c r="AQ868" s="406">
        <v>59</v>
      </c>
      <c r="AR868" s="406">
        <v>104</v>
      </c>
      <c r="AS868" s="406">
        <v>63</v>
      </c>
      <c r="AU868" t="s">
        <v>2344</v>
      </c>
    </row>
    <row r="869" spans="4:47" ht="13.5" customHeight="1">
      <c r="D869" s="405" t="s">
        <v>3008</v>
      </c>
      <c r="E869" s="404"/>
      <c r="F869" s="407" t="s">
        <v>4105</v>
      </c>
      <c r="G869" s="272">
        <v>0.1</v>
      </c>
      <c r="H869" s="409" t="s">
        <v>2207</v>
      </c>
      <c r="I869" s="409" t="s">
        <v>2207</v>
      </c>
      <c r="J869" s="409" t="s">
        <v>2207</v>
      </c>
      <c r="K869" s="409" t="s">
        <v>2207</v>
      </c>
      <c r="L869" s="409" t="s">
        <v>2207</v>
      </c>
      <c r="M869" s="409" t="s">
        <v>2207</v>
      </c>
      <c r="N869" s="409" t="s">
        <v>2207</v>
      </c>
      <c r="O869" s="409" t="s">
        <v>2207</v>
      </c>
      <c r="P869" s="409" t="s">
        <v>2207</v>
      </c>
      <c r="Q869" s="409" t="s">
        <v>2207</v>
      </c>
      <c r="R869" s="409" t="s">
        <v>2207</v>
      </c>
      <c r="S869" s="406">
        <v>348</v>
      </c>
      <c r="T869" s="406">
        <v>376</v>
      </c>
      <c r="U869" s="406">
        <v>443</v>
      </c>
      <c r="V869" s="406">
        <v>306</v>
      </c>
      <c r="W869" s="406">
        <v>348</v>
      </c>
      <c r="X869" s="406">
        <v>348</v>
      </c>
      <c r="Y869" s="406">
        <v>376</v>
      </c>
      <c r="Z869" s="406">
        <v>443</v>
      </c>
      <c r="AA869" s="406">
        <v>385</v>
      </c>
      <c r="AB869" s="406">
        <v>348</v>
      </c>
      <c r="AC869" s="406">
        <v>376</v>
      </c>
      <c r="AD869" s="406">
        <v>443</v>
      </c>
      <c r="AE869" s="406">
        <v>385</v>
      </c>
      <c r="AF869" s="406">
        <v>348</v>
      </c>
      <c r="AG869" s="406">
        <v>376</v>
      </c>
      <c r="AH869" s="406">
        <v>443</v>
      </c>
      <c r="AI869" s="406">
        <v>323</v>
      </c>
      <c r="AJ869" s="406">
        <v>348</v>
      </c>
      <c r="AK869" s="406">
        <v>376</v>
      </c>
      <c r="AL869" s="406">
        <v>443</v>
      </c>
      <c r="AM869" s="406">
        <v>348</v>
      </c>
      <c r="AN869" s="406">
        <v>368</v>
      </c>
      <c r="AO869" s="406">
        <v>424</v>
      </c>
      <c r="AP869" s="406">
        <v>61</v>
      </c>
      <c r="AQ869" s="406">
        <v>61</v>
      </c>
      <c r="AR869" s="406">
        <v>108</v>
      </c>
      <c r="AS869" s="406">
        <v>65</v>
      </c>
      <c r="AU869" t="s">
        <v>3008</v>
      </c>
    </row>
    <row r="870" spans="4:47" ht="13.5" customHeight="1">
      <c r="D870" s="405" t="s">
        <v>2345</v>
      </c>
      <c r="E870" s="404"/>
      <c r="F870" s="407" t="s">
        <v>4108</v>
      </c>
      <c r="G870" s="272">
        <v>0.1</v>
      </c>
      <c r="H870" s="409" t="s">
        <v>2207</v>
      </c>
      <c r="I870" s="409" t="s">
        <v>2207</v>
      </c>
      <c r="J870" s="409" t="s">
        <v>2207</v>
      </c>
      <c r="K870" s="409" t="s">
        <v>2207</v>
      </c>
      <c r="L870" s="409" t="s">
        <v>2207</v>
      </c>
      <c r="M870" s="409" t="s">
        <v>2207</v>
      </c>
      <c r="N870" s="409" t="s">
        <v>2207</v>
      </c>
      <c r="O870" s="409" t="s">
        <v>2207</v>
      </c>
      <c r="P870" s="409" t="s">
        <v>2207</v>
      </c>
      <c r="Q870" s="409" t="s">
        <v>2207</v>
      </c>
      <c r="R870" s="409" t="s">
        <v>2207</v>
      </c>
      <c r="S870" s="406">
        <v>349</v>
      </c>
      <c r="T870" s="406">
        <v>378</v>
      </c>
      <c r="U870" s="406">
        <v>445</v>
      </c>
      <c r="V870" s="406">
        <v>308</v>
      </c>
      <c r="W870" s="406">
        <v>349</v>
      </c>
      <c r="X870" s="406">
        <v>349</v>
      </c>
      <c r="Y870" s="406">
        <v>378</v>
      </c>
      <c r="Z870" s="406">
        <v>445</v>
      </c>
      <c r="AA870" s="406">
        <v>387</v>
      </c>
      <c r="AB870" s="406">
        <v>349</v>
      </c>
      <c r="AC870" s="406">
        <v>378</v>
      </c>
      <c r="AD870" s="406">
        <v>445</v>
      </c>
      <c r="AE870" s="406">
        <v>387</v>
      </c>
      <c r="AF870" s="406">
        <v>349</v>
      </c>
      <c r="AG870" s="406">
        <v>378</v>
      </c>
      <c r="AH870" s="406">
        <v>445</v>
      </c>
      <c r="AI870" s="406">
        <v>324</v>
      </c>
      <c r="AJ870" s="406">
        <v>349</v>
      </c>
      <c r="AK870" s="406">
        <v>378</v>
      </c>
      <c r="AL870" s="406">
        <v>445</v>
      </c>
      <c r="AM870" s="406">
        <v>349</v>
      </c>
      <c r="AN870" s="406">
        <v>371</v>
      </c>
      <c r="AO870" s="406">
        <v>427</v>
      </c>
      <c r="AP870" s="406">
        <v>63</v>
      </c>
      <c r="AQ870" s="406">
        <v>63</v>
      </c>
      <c r="AR870" s="406">
        <v>111</v>
      </c>
      <c r="AS870" s="406">
        <v>66</v>
      </c>
      <c r="AU870" t="s">
        <v>2345</v>
      </c>
    </row>
    <row r="871" spans="4:47" ht="13.5" customHeight="1">
      <c r="D871" s="405" t="s">
        <v>2346</v>
      </c>
      <c r="E871" s="404"/>
      <c r="F871" s="407" t="s">
        <v>4109</v>
      </c>
      <c r="G871" s="272">
        <v>0.1</v>
      </c>
      <c r="H871" s="409" t="s">
        <v>2207</v>
      </c>
      <c r="I871" s="409" t="s">
        <v>2207</v>
      </c>
      <c r="J871" s="409" t="s">
        <v>2207</v>
      </c>
      <c r="K871" s="409" t="s">
        <v>2207</v>
      </c>
      <c r="L871" s="409" t="s">
        <v>2207</v>
      </c>
      <c r="M871" s="409" t="s">
        <v>2207</v>
      </c>
      <c r="N871" s="409" t="s">
        <v>2207</v>
      </c>
      <c r="O871" s="409" t="s">
        <v>2207</v>
      </c>
      <c r="P871" s="409" t="s">
        <v>2207</v>
      </c>
      <c r="Q871" s="409" t="s">
        <v>2207</v>
      </c>
      <c r="R871" s="409" t="s">
        <v>2207</v>
      </c>
      <c r="S871" s="406">
        <v>340</v>
      </c>
      <c r="T871" s="406">
        <v>389</v>
      </c>
      <c r="U871" s="406">
        <v>458</v>
      </c>
      <c r="V871" s="406">
        <v>309</v>
      </c>
      <c r="W871" s="406">
        <v>350</v>
      </c>
      <c r="X871" s="406">
        <v>340</v>
      </c>
      <c r="Y871" s="406">
        <v>389</v>
      </c>
      <c r="Z871" s="406">
        <v>458</v>
      </c>
      <c r="AA871" s="406">
        <v>376</v>
      </c>
      <c r="AB871" s="406">
        <v>340</v>
      </c>
      <c r="AC871" s="406">
        <v>389</v>
      </c>
      <c r="AD871" s="406">
        <v>458</v>
      </c>
      <c r="AE871" s="406">
        <v>376</v>
      </c>
      <c r="AF871" s="406">
        <v>340</v>
      </c>
      <c r="AG871" s="406">
        <v>389</v>
      </c>
      <c r="AH871" s="406">
        <v>458</v>
      </c>
      <c r="AI871" s="406">
        <v>288</v>
      </c>
      <c r="AJ871" s="406">
        <v>340</v>
      </c>
      <c r="AK871" s="406">
        <v>389</v>
      </c>
      <c r="AL871" s="406">
        <v>458</v>
      </c>
      <c r="AM871" s="406">
        <v>340</v>
      </c>
      <c r="AN871" s="406">
        <v>381</v>
      </c>
      <c r="AO871" s="406">
        <v>439</v>
      </c>
      <c r="AP871" s="406">
        <v>119</v>
      </c>
      <c r="AQ871" s="406">
        <v>119</v>
      </c>
      <c r="AR871" s="406">
        <v>211</v>
      </c>
      <c r="AS871" s="406">
        <v>100</v>
      </c>
      <c r="AU871" t="s">
        <v>2346</v>
      </c>
    </row>
    <row r="872" spans="4:47" ht="13.5" customHeight="1">
      <c r="D872" s="405" t="s">
        <v>5333</v>
      </c>
      <c r="E872" s="404"/>
      <c r="F872" s="407" t="s">
        <v>5334</v>
      </c>
      <c r="G872" s="272">
        <v>0.30000000000000004</v>
      </c>
      <c r="H872" s="409" t="s">
        <v>2207</v>
      </c>
      <c r="I872" s="409" t="s">
        <v>2207</v>
      </c>
      <c r="J872" s="409" t="s">
        <v>2207</v>
      </c>
      <c r="K872" s="409" t="s">
        <v>2207</v>
      </c>
      <c r="L872" s="409" t="s">
        <v>2207</v>
      </c>
      <c r="M872" s="409" t="s">
        <v>2207</v>
      </c>
      <c r="N872" s="409" t="s">
        <v>2207</v>
      </c>
      <c r="O872" s="409" t="s">
        <v>2207</v>
      </c>
      <c r="P872" s="409" t="s">
        <v>2207</v>
      </c>
      <c r="Q872" s="409" t="s">
        <v>2207</v>
      </c>
      <c r="R872" s="409" t="s">
        <v>2207</v>
      </c>
      <c r="S872" s="406">
        <v>344</v>
      </c>
      <c r="T872" s="406">
        <v>394</v>
      </c>
      <c r="U872" s="406">
        <v>465</v>
      </c>
      <c r="V872" s="406">
        <v>313</v>
      </c>
      <c r="W872" s="406">
        <v>355</v>
      </c>
      <c r="X872" s="406">
        <v>344</v>
      </c>
      <c r="Y872" s="406">
        <v>394</v>
      </c>
      <c r="Z872" s="406">
        <v>465</v>
      </c>
      <c r="AA872" s="406">
        <v>380</v>
      </c>
      <c r="AB872" s="406">
        <v>344</v>
      </c>
      <c r="AC872" s="406">
        <v>394</v>
      </c>
      <c r="AD872" s="406">
        <v>465</v>
      </c>
      <c r="AE872" s="406">
        <v>380</v>
      </c>
      <c r="AF872" s="406">
        <v>344</v>
      </c>
      <c r="AG872" s="406">
        <v>394</v>
      </c>
      <c r="AH872" s="406">
        <v>465</v>
      </c>
      <c r="AI872" s="406">
        <v>0</v>
      </c>
      <c r="AJ872" s="406">
        <v>344</v>
      </c>
      <c r="AK872" s="406">
        <v>394</v>
      </c>
      <c r="AL872" s="406">
        <v>465</v>
      </c>
      <c r="AM872" s="406">
        <v>344</v>
      </c>
      <c r="AN872" s="406">
        <v>386</v>
      </c>
      <c r="AO872" s="406">
        <v>445</v>
      </c>
      <c r="AP872" s="406">
        <v>124</v>
      </c>
      <c r="AQ872" s="406">
        <v>124</v>
      </c>
      <c r="AR872" s="406">
        <v>219</v>
      </c>
      <c r="AS872" s="406">
        <v>103</v>
      </c>
      <c r="AU872" t="s">
        <v>5333</v>
      </c>
    </row>
    <row r="873" spans="4:47" ht="13.5" customHeight="1">
      <c r="D873" s="405" t="s">
        <v>2347</v>
      </c>
      <c r="E873" s="404"/>
      <c r="F873" s="407" t="s">
        <v>4110</v>
      </c>
      <c r="G873" s="272">
        <v>0.1</v>
      </c>
      <c r="H873" s="409" t="s">
        <v>2207</v>
      </c>
      <c r="I873" s="409" t="s">
        <v>2207</v>
      </c>
      <c r="J873" s="409" t="s">
        <v>2207</v>
      </c>
      <c r="K873" s="409" t="s">
        <v>2207</v>
      </c>
      <c r="L873" s="409" t="s">
        <v>2207</v>
      </c>
      <c r="M873" s="409" t="s">
        <v>2207</v>
      </c>
      <c r="N873" s="409" t="s">
        <v>2207</v>
      </c>
      <c r="O873" s="409" t="s">
        <v>2207</v>
      </c>
      <c r="P873" s="409" t="s">
        <v>2207</v>
      </c>
      <c r="Q873" s="409" t="s">
        <v>2207</v>
      </c>
      <c r="R873" s="409" t="s">
        <v>2207</v>
      </c>
      <c r="S873" s="406">
        <v>348</v>
      </c>
      <c r="T873" s="406">
        <v>399</v>
      </c>
      <c r="U873" s="406">
        <v>471</v>
      </c>
      <c r="V873" s="406">
        <v>317</v>
      </c>
      <c r="W873" s="406">
        <v>360</v>
      </c>
      <c r="X873" s="406">
        <v>348</v>
      </c>
      <c r="Y873" s="406">
        <v>399</v>
      </c>
      <c r="Z873" s="406">
        <v>471</v>
      </c>
      <c r="AA873" s="406">
        <v>384</v>
      </c>
      <c r="AB873" s="406">
        <v>348</v>
      </c>
      <c r="AC873" s="406">
        <v>399</v>
      </c>
      <c r="AD873" s="406">
        <v>471</v>
      </c>
      <c r="AE873" s="406">
        <v>384</v>
      </c>
      <c r="AF873" s="406">
        <v>348</v>
      </c>
      <c r="AG873" s="406">
        <v>399</v>
      </c>
      <c r="AH873" s="406">
        <v>471</v>
      </c>
      <c r="AI873" s="406">
        <v>292</v>
      </c>
      <c r="AJ873" s="406">
        <v>348</v>
      </c>
      <c r="AK873" s="406">
        <v>399</v>
      </c>
      <c r="AL873" s="406">
        <v>471</v>
      </c>
      <c r="AM873" s="406">
        <v>348</v>
      </c>
      <c r="AN873" s="406">
        <v>391</v>
      </c>
      <c r="AO873" s="406">
        <v>451</v>
      </c>
      <c r="AP873" s="406">
        <v>128</v>
      </c>
      <c r="AQ873" s="406">
        <v>128</v>
      </c>
      <c r="AR873" s="406">
        <v>227</v>
      </c>
      <c r="AS873" s="406">
        <v>106</v>
      </c>
      <c r="AU873" t="s">
        <v>2347</v>
      </c>
    </row>
    <row r="874" spans="4:47" ht="13.5" customHeight="1">
      <c r="D874" s="405" t="s">
        <v>3009</v>
      </c>
      <c r="E874" s="404"/>
      <c r="F874" s="407" t="s">
        <v>4111</v>
      </c>
      <c r="G874" s="272">
        <v>0.1</v>
      </c>
      <c r="H874" s="409" t="s">
        <v>2207</v>
      </c>
      <c r="I874" s="409" t="s">
        <v>2207</v>
      </c>
      <c r="J874" s="409" t="s">
        <v>2207</v>
      </c>
      <c r="K874" s="409" t="s">
        <v>2207</v>
      </c>
      <c r="L874" s="409" t="s">
        <v>2207</v>
      </c>
      <c r="M874" s="409" t="s">
        <v>2207</v>
      </c>
      <c r="N874" s="409" t="s">
        <v>2207</v>
      </c>
      <c r="O874" s="409" t="s">
        <v>2207</v>
      </c>
      <c r="P874" s="409" t="s">
        <v>2207</v>
      </c>
      <c r="Q874" s="409" t="s">
        <v>2207</v>
      </c>
      <c r="R874" s="409" t="s">
        <v>2207</v>
      </c>
      <c r="S874" s="406">
        <v>405</v>
      </c>
      <c r="T874" s="406">
        <v>459</v>
      </c>
      <c r="U874" s="406">
        <v>541</v>
      </c>
      <c r="V874" s="406">
        <v>370</v>
      </c>
      <c r="W874" s="406">
        <v>420</v>
      </c>
      <c r="X874" s="406">
        <v>405</v>
      </c>
      <c r="Y874" s="406">
        <v>459</v>
      </c>
      <c r="Z874" s="406">
        <v>541</v>
      </c>
      <c r="AA874" s="406">
        <v>447</v>
      </c>
      <c r="AB874" s="406">
        <v>405</v>
      </c>
      <c r="AC874" s="406">
        <v>459</v>
      </c>
      <c r="AD874" s="406">
        <v>541</v>
      </c>
      <c r="AE874" s="406">
        <v>447</v>
      </c>
      <c r="AF874" s="406">
        <v>405</v>
      </c>
      <c r="AG874" s="406">
        <v>459</v>
      </c>
      <c r="AH874" s="406">
        <v>541</v>
      </c>
      <c r="AI874" s="406">
        <v>348</v>
      </c>
      <c r="AJ874" s="406">
        <v>405</v>
      </c>
      <c r="AK874" s="406">
        <v>459</v>
      </c>
      <c r="AL874" s="406">
        <v>541</v>
      </c>
      <c r="AM874" s="406">
        <v>405</v>
      </c>
      <c r="AN874" s="406">
        <v>450</v>
      </c>
      <c r="AO874" s="406">
        <v>519</v>
      </c>
      <c r="AP874" s="406">
        <v>133</v>
      </c>
      <c r="AQ874" s="406">
        <v>133</v>
      </c>
      <c r="AR874" s="406">
        <v>235</v>
      </c>
      <c r="AS874" s="406">
        <v>109</v>
      </c>
      <c r="AU874" t="s">
        <v>3009</v>
      </c>
    </row>
    <row r="875" spans="4:47" ht="13.5" customHeight="1">
      <c r="D875" s="405" t="s">
        <v>2348</v>
      </c>
      <c r="E875" s="404"/>
      <c r="F875" s="407" t="s">
        <v>4112</v>
      </c>
      <c r="G875" s="272">
        <v>0.1</v>
      </c>
      <c r="H875" s="409" t="s">
        <v>2207</v>
      </c>
      <c r="I875" s="409" t="s">
        <v>2207</v>
      </c>
      <c r="J875" s="409" t="s">
        <v>2207</v>
      </c>
      <c r="K875" s="409" t="s">
        <v>2207</v>
      </c>
      <c r="L875" s="409" t="s">
        <v>2207</v>
      </c>
      <c r="M875" s="409" t="s">
        <v>2207</v>
      </c>
      <c r="N875" s="409" t="s">
        <v>2207</v>
      </c>
      <c r="O875" s="409" t="s">
        <v>2207</v>
      </c>
      <c r="P875" s="409" t="s">
        <v>2207</v>
      </c>
      <c r="Q875" s="409" t="s">
        <v>2207</v>
      </c>
      <c r="R875" s="409" t="s">
        <v>2207</v>
      </c>
      <c r="S875" s="406">
        <v>408</v>
      </c>
      <c r="T875" s="406">
        <v>464</v>
      </c>
      <c r="U875" s="406">
        <v>547</v>
      </c>
      <c r="V875" s="406">
        <v>374</v>
      </c>
      <c r="W875" s="406">
        <v>424</v>
      </c>
      <c r="X875" s="406">
        <v>408</v>
      </c>
      <c r="Y875" s="406">
        <v>464</v>
      </c>
      <c r="Z875" s="406">
        <v>547</v>
      </c>
      <c r="AA875" s="406">
        <v>451</v>
      </c>
      <c r="AB875" s="406">
        <v>408</v>
      </c>
      <c r="AC875" s="406">
        <v>464</v>
      </c>
      <c r="AD875" s="406">
        <v>547</v>
      </c>
      <c r="AE875" s="406">
        <v>451</v>
      </c>
      <c r="AF875" s="406">
        <v>408</v>
      </c>
      <c r="AG875" s="406">
        <v>464</v>
      </c>
      <c r="AH875" s="406">
        <v>547</v>
      </c>
      <c r="AI875" s="406">
        <v>350</v>
      </c>
      <c r="AJ875" s="406">
        <v>408</v>
      </c>
      <c r="AK875" s="406">
        <v>464</v>
      </c>
      <c r="AL875" s="406">
        <v>547</v>
      </c>
      <c r="AM875" s="406">
        <v>408</v>
      </c>
      <c r="AN875" s="406">
        <v>455</v>
      </c>
      <c r="AO875" s="406">
        <v>524</v>
      </c>
      <c r="AP875" s="406">
        <v>137</v>
      </c>
      <c r="AQ875" s="406">
        <v>137</v>
      </c>
      <c r="AR875" s="406">
        <v>243</v>
      </c>
      <c r="AS875" s="406">
        <v>112</v>
      </c>
      <c r="AU875" t="s">
        <v>2348</v>
      </c>
    </row>
    <row r="876" spans="4:47" ht="13.5" customHeight="1">
      <c r="D876" s="405" t="s">
        <v>2279</v>
      </c>
      <c r="E876" s="404"/>
      <c r="F876" s="407" t="s">
        <v>2280</v>
      </c>
      <c r="G876" s="272">
        <v>0.1</v>
      </c>
      <c r="H876" s="406" t="s">
        <v>2207</v>
      </c>
      <c r="I876" s="406" t="s">
        <v>2207</v>
      </c>
      <c r="J876" s="406" t="s">
        <v>2207</v>
      </c>
      <c r="K876" s="406" t="s">
        <v>2207</v>
      </c>
      <c r="L876" s="406" t="s">
        <v>2207</v>
      </c>
      <c r="M876" s="406" t="s">
        <v>2207</v>
      </c>
      <c r="N876" s="406" t="s">
        <v>2207</v>
      </c>
      <c r="O876" s="406" t="s">
        <v>2207</v>
      </c>
      <c r="P876" s="406" t="s">
        <v>2207</v>
      </c>
      <c r="Q876" s="406" t="s">
        <v>2207</v>
      </c>
      <c r="R876" s="406" t="s">
        <v>2207</v>
      </c>
      <c r="S876" s="406">
        <v>153</v>
      </c>
      <c r="T876" s="406">
        <v>162</v>
      </c>
      <c r="U876" s="406">
        <v>191</v>
      </c>
      <c r="V876" s="406">
        <v>179</v>
      </c>
      <c r="W876" s="406">
        <v>203</v>
      </c>
      <c r="X876" s="406">
        <v>153</v>
      </c>
      <c r="Y876" s="406">
        <v>162</v>
      </c>
      <c r="Z876" s="406">
        <v>191</v>
      </c>
      <c r="AA876" s="406">
        <v>170</v>
      </c>
      <c r="AB876" s="406">
        <v>153</v>
      </c>
      <c r="AC876" s="406">
        <v>162</v>
      </c>
      <c r="AD876" s="406">
        <v>191</v>
      </c>
      <c r="AE876" s="406">
        <v>170</v>
      </c>
      <c r="AF876" s="406">
        <v>153</v>
      </c>
      <c r="AG876" s="406">
        <v>162</v>
      </c>
      <c r="AH876" s="406">
        <v>191</v>
      </c>
      <c r="AI876" s="406">
        <v>181</v>
      </c>
      <c r="AJ876" s="406">
        <v>153</v>
      </c>
      <c r="AK876" s="406">
        <v>162</v>
      </c>
      <c r="AL876" s="406">
        <v>191</v>
      </c>
      <c r="AM876" s="406">
        <v>153</v>
      </c>
      <c r="AN876" s="406">
        <v>159</v>
      </c>
      <c r="AO876" s="406">
        <v>183</v>
      </c>
      <c r="AP876" s="406">
        <v>40</v>
      </c>
      <c r="AQ876" s="406">
        <v>40</v>
      </c>
      <c r="AR876" s="406">
        <v>70</v>
      </c>
      <c r="AS876" s="406">
        <v>46</v>
      </c>
      <c r="AU876" t="s">
        <v>2279</v>
      </c>
    </row>
    <row r="877" spans="4:47" ht="13.5" customHeight="1">
      <c r="D877" s="405" t="s">
        <v>2281</v>
      </c>
      <c r="E877" s="404"/>
      <c r="F877" s="407" t="s">
        <v>2282</v>
      </c>
      <c r="G877" s="272">
        <v>0.1</v>
      </c>
      <c r="H877" s="406" t="s">
        <v>2207</v>
      </c>
      <c r="I877" s="406" t="s">
        <v>2207</v>
      </c>
      <c r="J877" s="406" t="s">
        <v>2207</v>
      </c>
      <c r="K877" s="406" t="s">
        <v>2207</v>
      </c>
      <c r="L877" s="406" t="s">
        <v>2207</v>
      </c>
      <c r="M877" s="406" t="s">
        <v>2207</v>
      </c>
      <c r="N877" s="406" t="s">
        <v>2207</v>
      </c>
      <c r="O877" s="406" t="s">
        <v>2207</v>
      </c>
      <c r="P877" s="406" t="s">
        <v>2207</v>
      </c>
      <c r="Q877" s="406" t="s">
        <v>2207</v>
      </c>
      <c r="R877" s="406" t="s">
        <v>2207</v>
      </c>
      <c r="S877" s="406">
        <v>170</v>
      </c>
      <c r="T877" s="406">
        <v>186</v>
      </c>
      <c r="U877" s="406">
        <v>220</v>
      </c>
      <c r="V877" s="406">
        <v>179</v>
      </c>
      <c r="W877" s="406">
        <v>203</v>
      </c>
      <c r="X877" s="406">
        <v>170</v>
      </c>
      <c r="Y877" s="406">
        <v>186</v>
      </c>
      <c r="Z877" s="406">
        <v>220</v>
      </c>
      <c r="AA877" s="406">
        <v>188</v>
      </c>
      <c r="AB877" s="406">
        <v>170</v>
      </c>
      <c r="AC877" s="406">
        <v>186</v>
      </c>
      <c r="AD877" s="406">
        <v>220</v>
      </c>
      <c r="AE877" s="406">
        <v>188</v>
      </c>
      <c r="AF877" s="406">
        <v>170</v>
      </c>
      <c r="AG877" s="406">
        <v>186</v>
      </c>
      <c r="AH877" s="406">
        <v>220</v>
      </c>
      <c r="AI877" s="406">
        <v>189</v>
      </c>
      <c r="AJ877" s="406">
        <v>170</v>
      </c>
      <c r="AK877" s="406">
        <v>186</v>
      </c>
      <c r="AL877" s="406">
        <v>220</v>
      </c>
      <c r="AM877" s="406">
        <v>170</v>
      </c>
      <c r="AN877" s="406">
        <v>183</v>
      </c>
      <c r="AO877" s="406">
        <v>210</v>
      </c>
      <c r="AP877" s="406">
        <v>40</v>
      </c>
      <c r="AQ877" s="406">
        <v>40</v>
      </c>
      <c r="AR877" s="406">
        <v>70</v>
      </c>
      <c r="AS877" s="406">
        <v>46</v>
      </c>
      <c r="AU877" t="s">
        <v>2281</v>
      </c>
    </row>
    <row r="878" spans="4:47" ht="13.5" customHeight="1">
      <c r="D878" s="405" t="s">
        <v>2251</v>
      </c>
      <c r="E878" s="404"/>
      <c r="F878" s="407" t="s">
        <v>2252</v>
      </c>
      <c r="G878" s="272">
        <v>0.1</v>
      </c>
      <c r="H878" s="409" t="s">
        <v>2207</v>
      </c>
      <c r="I878" s="409" t="s">
        <v>2207</v>
      </c>
      <c r="J878" s="409" t="s">
        <v>2207</v>
      </c>
      <c r="K878" s="409" t="s">
        <v>2207</v>
      </c>
      <c r="L878" s="409" t="s">
        <v>2207</v>
      </c>
      <c r="M878" s="409" t="s">
        <v>2207</v>
      </c>
      <c r="N878" s="409" t="s">
        <v>2207</v>
      </c>
      <c r="O878" s="409" t="s">
        <v>2207</v>
      </c>
      <c r="P878" s="409" t="s">
        <v>2207</v>
      </c>
      <c r="Q878" s="409" t="s">
        <v>2207</v>
      </c>
      <c r="R878" s="409" t="s">
        <v>2207</v>
      </c>
      <c r="S878" s="406">
        <v>146</v>
      </c>
      <c r="T878" s="406">
        <v>151</v>
      </c>
      <c r="U878" s="406">
        <v>178</v>
      </c>
      <c r="V878" s="406">
        <v>179</v>
      </c>
      <c r="W878" s="406">
        <v>203</v>
      </c>
      <c r="X878" s="406">
        <v>146</v>
      </c>
      <c r="Y878" s="406">
        <v>151</v>
      </c>
      <c r="Z878" s="406">
        <v>178</v>
      </c>
      <c r="AA878" s="406">
        <v>162</v>
      </c>
      <c r="AB878" s="406">
        <v>146</v>
      </c>
      <c r="AC878" s="406">
        <v>151</v>
      </c>
      <c r="AD878" s="406">
        <v>178</v>
      </c>
      <c r="AE878" s="406">
        <v>162</v>
      </c>
      <c r="AF878" s="406">
        <v>146</v>
      </c>
      <c r="AG878" s="406">
        <v>151</v>
      </c>
      <c r="AH878" s="406">
        <v>178</v>
      </c>
      <c r="AI878" s="406">
        <v>177</v>
      </c>
      <c r="AJ878" s="406">
        <v>146</v>
      </c>
      <c r="AK878" s="406">
        <v>151</v>
      </c>
      <c r="AL878" s="406">
        <v>178</v>
      </c>
      <c r="AM878" s="406">
        <v>146</v>
      </c>
      <c r="AN878" s="406">
        <v>149</v>
      </c>
      <c r="AO878" s="406">
        <v>171</v>
      </c>
      <c r="AP878" s="406">
        <v>40</v>
      </c>
      <c r="AQ878" s="406">
        <v>40</v>
      </c>
      <c r="AR878" s="406">
        <v>70</v>
      </c>
      <c r="AS878" s="406">
        <v>46</v>
      </c>
      <c r="AU878" t="s">
        <v>2251</v>
      </c>
    </row>
    <row r="879" spans="4:47" ht="13.5" customHeight="1">
      <c r="D879" s="405" t="s">
        <v>3861</v>
      </c>
      <c r="E879" s="404"/>
      <c r="F879" s="407" t="s">
        <v>3862</v>
      </c>
      <c r="G879" s="272">
        <v>0.1</v>
      </c>
      <c r="H879" s="409" t="s">
        <v>2207</v>
      </c>
      <c r="I879" s="409" t="s">
        <v>2207</v>
      </c>
      <c r="J879" s="409" t="s">
        <v>2207</v>
      </c>
      <c r="K879" s="409" t="s">
        <v>2207</v>
      </c>
      <c r="L879" s="409" t="s">
        <v>2207</v>
      </c>
      <c r="M879" s="409" t="s">
        <v>2207</v>
      </c>
      <c r="N879" s="409" t="s">
        <v>2207</v>
      </c>
      <c r="O879" s="409" t="s">
        <v>2207</v>
      </c>
      <c r="P879" s="409" t="s">
        <v>2207</v>
      </c>
      <c r="Q879" s="409" t="s">
        <v>2207</v>
      </c>
      <c r="R879" s="409" t="s">
        <v>2207</v>
      </c>
      <c r="S879" s="406">
        <v>147</v>
      </c>
      <c r="T879" s="406">
        <v>154</v>
      </c>
      <c r="U879" s="406">
        <v>181</v>
      </c>
      <c r="V879" s="406">
        <v>179</v>
      </c>
      <c r="W879" s="406">
        <v>203</v>
      </c>
      <c r="X879" s="406">
        <v>147</v>
      </c>
      <c r="Y879" s="406">
        <v>154</v>
      </c>
      <c r="Z879" s="406">
        <v>181</v>
      </c>
      <c r="AA879" s="406">
        <v>163</v>
      </c>
      <c r="AB879" s="406">
        <v>147</v>
      </c>
      <c r="AC879" s="406">
        <v>154</v>
      </c>
      <c r="AD879" s="406">
        <v>181</v>
      </c>
      <c r="AE879" s="406">
        <v>163</v>
      </c>
      <c r="AF879" s="406">
        <v>147</v>
      </c>
      <c r="AG879" s="406">
        <v>154</v>
      </c>
      <c r="AH879" s="406">
        <v>181</v>
      </c>
      <c r="AI879" s="406">
        <v>177</v>
      </c>
      <c r="AJ879" s="406">
        <v>147</v>
      </c>
      <c r="AK879" s="406">
        <v>154</v>
      </c>
      <c r="AL879" s="406">
        <v>181</v>
      </c>
      <c r="AM879" s="406">
        <v>147</v>
      </c>
      <c r="AN879" s="406">
        <v>151</v>
      </c>
      <c r="AO879" s="406">
        <v>173</v>
      </c>
      <c r="AP879" s="406">
        <v>40</v>
      </c>
      <c r="AQ879" s="406">
        <v>40</v>
      </c>
      <c r="AR879" s="406">
        <v>70</v>
      </c>
      <c r="AS879" s="406">
        <v>46</v>
      </c>
      <c r="AU879" t="s">
        <v>3861</v>
      </c>
    </row>
    <row r="880" spans="4:47" ht="13.5" customHeight="1">
      <c r="D880" s="405" t="s">
        <v>2253</v>
      </c>
      <c r="E880" s="404"/>
      <c r="F880" s="407" t="s">
        <v>2254</v>
      </c>
      <c r="G880" s="272">
        <v>0.1</v>
      </c>
      <c r="H880" s="409" t="s">
        <v>2207</v>
      </c>
      <c r="I880" s="409" t="s">
        <v>2207</v>
      </c>
      <c r="J880" s="409" t="s">
        <v>2207</v>
      </c>
      <c r="K880" s="409" t="s">
        <v>2207</v>
      </c>
      <c r="L880" s="409" t="s">
        <v>2207</v>
      </c>
      <c r="M880" s="409" t="s">
        <v>2207</v>
      </c>
      <c r="N880" s="409" t="s">
        <v>2207</v>
      </c>
      <c r="O880" s="409" t="s">
        <v>2207</v>
      </c>
      <c r="P880" s="409" t="s">
        <v>2207</v>
      </c>
      <c r="Q880" s="409" t="s">
        <v>2207</v>
      </c>
      <c r="R880" s="409" t="s">
        <v>2207</v>
      </c>
      <c r="S880" s="406">
        <v>149</v>
      </c>
      <c r="T880" s="406">
        <v>156</v>
      </c>
      <c r="U880" s="406">
        <v>184</v>
      </c>
      <c r="V880" s="406">
        <v>179</v>
      </c>
      <c r="W880" s="406">
        <v>203</v>
      </c>
      <c r="X880" s="406">
        <v>149</v>
      </c>
      <c r="Y880" s="406">
        <v>156</v>
      </c>
      <c r="Z880" s="406">
        <v>184</v>
      </c>
      <c r="AA880" s="406">
        <v>165</v>
      </c>
      <c r="AB880" s="406">
        <v>149</v>
      </c>
      <c r="AC880" s="406">
        <v>156</v>
      </c>
      <c r="AD880" s="406">
        <v>184</v>
      </c>
      <c r="AE880" s="406">
        <v>165</v>
      </c>
      <c r="AF880" s="406">
        <v>149</v>
      </c>
      <c r="AG880" s="406">
        <v>156</v>
      </c>
      <c r="AH880" s="406">
        <v>184</v>
      </c>
      <c r="AI880" s="406">
        <v>179</v>
      </c>
      <c r="AJ880" s="406">
        <v>149</v>
      </c>
      <c r="AK880" s="406">
        <v>156</v>
      </c>
      <c r="AL880" s="406">
        <v>184</v>
      </c>
      <c r="AM880" s="406">
        <v>149</v>
      </c>
      <c r="AN880" s="406">
        <v>153</v>
      </c>
      <c r="AO880" s="406">
        <v>176</v>
      </c>
      <c r="AP880" s="406">
        <v>40</v>
      </c>
      <c r="AQ880" s="406">
        <v>40</v>
      </c>
      <c r="AR880" s="406">
        <v>70</v>
      </c>
      <c r="AS880" s="406">
        <v>46</v>
      </c>
      <c r="AU880" t="s">
        <v>2253</v>
      </c>
    </row>
    <row r="881" spans="4:47" ht="13.5" customHeight="1">
      <c r="D881" s="405" t="s">
        <v>2255</v>
      </c>
      <c r="E881" s="404"/>
      <c r="F881" s="407" t="s">
        <v>2256</v>
      </c>
      <c r="G881" s="272">
        <v>0.1</v>
      </c>
      <c r="H881" s="409" t="s">
        <v>2207</v>
      </c>
      <c r="I881" s="409" t="s">
        <v>2207</v>
      </c>
      <c r="J881" s="409" t="s">
        <v>2207</v>
      </c>
      <c r="K881" s="409" t="s">
        <v>2207</v>
      </c>
      <c r="L881" s="409" t="s">
        <v>2207</v>
      </c>
      <c r="M881" s="409" t="s">
        <v>2207</v>
      </c>
      <c r="N881" s="409" t="s">
        <v>2207</v>
      </c>
      <c r="O881" s="409" t="s">
        <v>2207</v>
      </c>
      <c r="P881" s="409" t="s">
        <v>2207</v>
      </c>
      <c r="Q881" s="409" t="s">
        <v>2207</v>
      </c>
      <c r="R881" s="409" t="s">
        <v>2207</v>
      </c>
      <c r="S881" s="406">
        <v>152</v>
      </c>
      <c r="T881" s="406">
        <v>161</v>
      </c>
      <c r="U881" s="406">
        <v>189</v>
      </c>
      <c r="V881" s="406">
        <v>179</v>
      </c>
      <c r="W881" s="406">
        <v>203</v>
      </c>
      <c r="X881" s="406">
        <v>152</v>
      </c>
      <c r="Y881" s="406">
        <v>161</v>
      </c>
      <c r="Z881" s="406">
        <v>189</v>
      </c>
      <c r="AA881" s="406">
        <v>169</v>
      </c>
      <c r="AB881" s="406">
        <v>152</v>
      </c>
      <c r="AC881" s="406">
        <v>161</v>
      </c>
      <c r="AD881" s="406">
        <v>189</v>
      </c>
      <c r="AE881" s="406">
        <v>169</v>
      </c>
      <c r="AF881" s="406">
        <v>152</v>
      </c>
      <c r="AG881" s="406">
        <v>161</v>
      </c>
      <c r="AH881" s="406">
        <v>189</v>
      </c>
      <c r="AI881" s="406">
        <v>180</v>
      </c>
      <c r="AJ881" s="406">
        <v>152</v>
      </c>
      <c r="AK881" s="406">
        <v>161</v>
      </c>
      <c r="AL881" s="406">
        <v>189</v>
      </c>
      <c r="AM881" s="406">
        <v>152</v>
      </c>
      <c r="AN881" s="406">
        <v>158</v>
      </c>
      <c r="AO881" s="406">
        <v>181</v>
      </c>
      <c r="AP881" s="406">
        <v>40</v>
      </c>
      <c r="AQ881" s="406">
        <v>40</v>
      </c>
      <c r="AR881" s="406">
        <v>70</v>
      </c>
      <c r="AS881" s="406">
        <v>46</v>
      </c>
      <c r="AU881" t="s">
        <v>2255</v>
      </c>
    </row>
    <row r="882" spans="4:47" ht="13.5" customHeight="1">
      <c r="D882" s="405" t="s">
        <v>2257</v>
      </c>
      <c r="E882" s="404"/>
      <c r="F882" s="407" t="s">
        <v>2258</v>
      </c>
      <c r="G882" s="272">
        <v>0.1</v>
      </c>
      <c r="H882" s="409" t="s">
        <v>2207</v>
      </c>
      <c r="I882" s="409" t="s">
        <v>2207</v>
      </c>
      <c r="J882" s="409" t="s">
        <v>2207</v>
      </c>
      <c r="K882" s="409" t="s">
        <v>2207</v>
      </c>
      <c r="L882" s="409" t="s">
        <v>2207</v>
      </c>
      <c r="M882" s="409" t="s">
        <v>2207</v>
      </c>
      <c r="N882" s="409" t="s">
        <v>2207</v>
      </c>
      <c r="O882" s="409" t="s">
        <v>2207</v>
      </c>
      <c r="P882" s="409" t="s">
        <v>2207</v>
      </c>
      <c r="Q882" s="409" t="s">
        <v>2207</v>
      </c>
      <c r="R882" s="409" t="s">
        <v>2207</v>
      </c>
      <c r="S882" s="406">
        <v>155</v>
      </c>
      <c r="T882" s="406">
        <v>166</v>
      </c>
      <c r="U882" s="406">
        <v>195</v>
      </c>
      <c r="V882" s="406">
        <v>179</v>
      </c>
      <c r="W882" s="406">
        <v>203</v>
      </c>
      <c r="X882" s="406">
        <v>155</v>
      </c>
      <c r="Y882" s="406">
        <v>166</v>
      </c>
      <c r="Z882" s="406">
        <v>195</v>
      </c>
      <c r="AA882" s="406">
        <v>172</v>
      </c>
      <c r="AB882" s="406">
        <v>155</v>
      </c>
      <c r="AC882" s="406">
        <v>166</v>
      </c>
      <c r="AD882" s="406">
        <v>195</v>
      </c>
      <c r="AE882" s="406">
        <v>172</v>
      </c>
      <c r="AF882" s="406">
        <v>155</v>
      </c>
      <c r="AG882" s="406">
        <v>166</v>
      </c>
      <c r="AH882" s="406">
        <v>195</v>
      </c>
      <c r="AI882" s="406">
        <v>182</v>
      </c>
      <c r="AJ882" s="406">
        <v>155</v>
      </c>
      <c r="AK882" s="406">
        <v>166</v>
      </c>
      <c r="AL882" s="406">
        <v>195</v>
      </c>
      <c r="AM882" s="406">
        <v>155</v>
      </c>
      <c r="AN882" s="406">
        <v>162</v>
      </c>
      <c r="AO882" s="406">
        <v>187</v>
      </c>
      <c r="AP882" s="406">
        <v>40</v>
      </c>
      <c r="AQ882" s="406">
        <v>40</v>
      </c>
      <c r="AR882" s="406">
        <v>70</v>
      </c>
      <c r="AS882" s="406">
        <v>46</v>
      </c>
      <c r="AU882" t="s">
        <v>2257</v>
      </c>
    </row>
    <row r="883" spans="4:47" ht="13.5" customHeight="1">
      <c r="D883" s="405" t="s">
        <v>5335</v>
      </c>
      <c r="E883" s="404"/>
      <c r="F883" s="407" t="s">
        <v>5336</v>
      </c>
      <c r="G883" s="272">
        <v>0.1</v>
      </c>
      <c r="H883" s="409" t="s">
        <v>2207</v>
      </c>
      <c r="I883" s="409" t="s">
        <v>2207</v>
      </c>
      <c r="J883" s="409" t="s">
        <v>2207</v>
      </c>
      <c r="K883" s="409" t="s">
        <v>2207</v>
      </c>
      <c r="L883" s="409" t="s">
        <v>2207</v>
      </c>
      <c r="M883" s="409" t="s">
        <v>2207</v>
      </c>
      <c r="N883" s="409" t="s">
        <v>2207</v>
      </c>
      <c r="O883" s="409" t="s">
        <v>2207</v>
      </c>
      <c r="P883" s="409" t="s">
        <v>2207</v>
      </c>
      <c r="Q883" s="409" t="s">
        <v>2207</v>
      </c>
      <c r="R883" s="409" t="s">
        <v>2207</v>
      </c>
      <c r="S883" s="406">
        <v>168</v>
      </c>
      <c r="T883" s="406">
        <v>179</v>
      </c>
      <c r="U883" s="406">
        <v>211</v>
      </c>
      <c r="V883" s="406">
        <v>189</v>
      </c>
      <c r="W883" s="406">
        <v>214</v>
      </c>
      <c r="X883" s="406">
        <v>168</v>
      </c>
      <c r="Y883" s="406">
        <v>179</v>
      </c>
      <c r="Z883" s="406">
        <v>211</v>
      </c>
      <c r="AA883" s="406">
        <v>186</v>
      </c>
      <c r="AB883" s="406">
        <v>168</v>
      </c>
      <c r="AC883" s="406">
        <v>179</v>
      </c>
      <c r="AD883" s="406">
        <v>211</v>
      </c>
      <c r="AE883" s="406">
        <v>186</v>
      </c>
      <c r="AF883" s="406">
        <v>168</v>
      </c>
      <c r="AG883" s="406">
        <v>179</v>
      </c>
      <c r="AH883" s="406">
        <v>211</v>
      </c>
      <c r="AI883" s="406">
        <v>0</v>
      </c>
      <c r="AJ883" s="406">
        <v>168</v>
      </c>
      <c r="AK883" s="406">
        <v>179</v>
      </c>
      <c r="AL883" s="406">
        <v>211</v>
      </c>
      <c r="AM883" s="406">
        <v>168</v>
      </c>
      <c r="AN883" s="406">
        <v>175</v>
      </c>
      <c r="AO883" s="406">
        <v>202</v>
      </c>
      <c r="AP883" s="406">
        <v>40</v>
      </c>
      <c r="AQ883" s="406">
        <v>40</v>
      </c>
      <c r="AR883" s="406">
        <v>70</v>
      </c>
      <c r="AS883" s="406">
        <v>46</v>
      </c>
      <c r="AU883" t="s">
        <v>5335</v>
      </c>
    </row>
    <row r="884" spans="4:47" ht="13.5" customHeight="1">
      <c r="D884" s="405" t="s">
        <v>2259</v>
      </c>
      <c r="E884" s="404"/>
      <c r="F884" s="407" t="s">
        <v>2260</v>
      </c>
      <c r="G884" s="272">
        <v>0.1</v>
      </c>
      <c r="H884" s="409" t="s">
        <v>2207</v>
      </c>
      <c r="I884" s="409" t="s">
        <v>2207</v>
      </c>
      <c r="J884" s="409" t="s">
        <v>2207</v>
      </c>
      <c r="K884" s="409" t="s">
        <v>2207</v>
      </c>
      <c r="L884" s="409" t="s">
        <v>2207</v>
      </c>
      <c r="M884" s="409" t="s">
        <v>2207</v>
      </c>
      <c r="N884" s="409" t="s">
        <v>2207</v>
      </c>
      <c r="O884" s="409" t="s">
        <v>2207</v>
      </c>
      <c r="P884" s="409" t="s">
        <v>2207</v>
      </c>
      <c r="Q884" s="409" t="s">
        <v>2207</v>
      </c>
      <c r="R884" s="409" t="s">
        <v>2207</v>
      </c>
      <c r="S884" s="406">
        <v>180</v>
      </c>
      <c r="T884" s="406">
        <v>192</v>
      </c>
      <c r="U884" s="406">
        <v>226</v>
      </c>
      <c r="V884" s="406">
        <v>198</v>
      </c>
      <c r="W884" s="406">
        <v>225</v>
      </c>
      <c r="X884" s="406">
        <v>180</v>
      </c>
      <c r="Y884" s="406">
        <v>192</v>
      </c>
      <c r="Z884" s="406">
        <v>226</v>
      </c>
      <c r="AA884" s="406">
        <v>200</v>
      </c>
      <c r="AB884" s="406">
        <v>180</v>
      </c>
      <c r="AC884" s="406">
        <v>192</v>
      </c>
      <c r="AD884" s="406">
        <v>226</v>
      </c>
      <c r="AE884" s="406">
        <v>200</v>
      </c>
      <c r="AF884" s="406">
        <v>180</v>
      </c>
      <c r="AG884" s="406">
        <v>192</v>
      </c>
      <c r="AH884" s="406">
        <v>226</v>
      </c>
      <c r="AI884" s="406">
        <v>206</v>
      </c>
      <c r="AJ884" s="406">
        <v>180</v>
      </c>
      <c r="AK884" s="406">
        <v>192</v>
      </c>
      <c r="AL884" s="406">
        <v>226</v>
      </c>
      <c r="AM884" s="406">
        <v>180</v>
      </c>
      <c r="AN884" s="406">
        <v>188</v>
      </c>
      <c r="AO884" s="406">
        <v>217</v>
      </c>
      <c r="AP884" s="406">
        <v>40</v>
      </c>
      <c r="AQ884" s="406">
        <v>40</v>
      </c>
      <c r="AR884" s="406">
        <v>70</v>
      </c>
      <c r="AS884" s="406">
        <v>46</v>
      </c>
      <c r="AU884" t="s">
        <v>2259</v>
      </c>
    </row>
    <row r="885" spans="4:47" ht="13.5" customHeight="1">
      <c r="D885" s="405" t="s">
        <v>3010</v>
      </c>
      <c r="E885" s="404"/>
      <c r="F885" s="407" t="s">
        <v>4103</v>
      </c>
      <c r="G885" s="272">
        <v>0.1</v>
      </c>
      <c r="H885" s="409" t="s">
        <v>2207</v>
      </c>
      <c r="I885" s="409" t="s">
        <v>2207</v>
      </c>
      <c r="J885" s="409" t="s">
        <v>2207</v>
      </c>
      <c r="K885" s="409" t="s">
        <v>2207</v>
      </c>
      <c r="L885" s="409" t="s">
        <v>2207</v>
      </c>
      <c r="M885" s="409" t="s">
        <v>2207</v>
      </c>
      <c r="N885" s="409" t="s">
        <v>2207</v>
      </c>
      <c r="O885" s="409" t="s">
        <v>2207</v>
      </c>
      <c r="P885" s="409" t="s">
        <v>2207</v>
      </c>
      <c r="Q885" s="409" t="s">
        <v>2207</v>
      </c>
      <c r="R885" s="409" t="s">
        <v>2207</v>
      </c>
      <c r="S885" s="406">
        <v>182</v>
      </c>
      <c r="T885" s="406">
        <v>195</v>
      </c>
      <c r="U885" s="406">
        <v>229</v>
      </c>
      <c r="V885" s="406">
        <v>198</v>
      </c>
      <c r="W885" s="406">
        <v>225</v>
      </c>
      <c r="X885" s="406">
        <v>182</v>
      </c>
      <c r="Y885" s="406">
        <v>195</v>
      </c>
      <c r="Z885" s="406">
        <v>229</v>
      </c>
      <c r="AA885" s="406">
        <v>201</v>
      </c>
      <c r="AB885" s="406">
        <v>182</v>
      </c>
      <c r="AC885" s="406">
        <v>195</v>
      </c>
      <c r="AD885" s="406">
        <v>229</v>
      </c>
      <c r="AE885" s="406">
        <v>201</v>
      </c>
      <c r="AF885" s="406">
        <v>182</v>
      </c>
      <c r="AG885" s="406">
        <v>195</v>
      </c>
      <c r="AH885" s="406">
        <v>229</v>
      </c>
      <c r="AI885" s="406">
        <v>207</v>
      </c>
      <c r="AJ885" s="406">
        <v>182</v>
      </c>
      <c r="AK885" s="406">
        <v>195</v>
      </c>
      <c r="AL885" s="406">
        <v>229</v>
      </c>
      <c r="AM885" s="406">
        <v>182</v>
      </c>
      <c r="AN885" s="406">
        <v>191</v>
      </c>
      <c r="AO885" s="406">
        <v>219</v>
      </c>
      <c r="AP885" s="406">
        <v>40</v>
      </c>
      <c r="AQ885" s="406">
        <v>40</v>
      </c>
      <c r="AR885" s="406">
        <v>70</v>
      </c>
      <c r="AS885" s="406">
        <v>46</v>
      </c>
      <c r="AU885" t="s">
        <v>3010</v>
      </c>
    </row>
    <row r="886" spans="4:47" ht="13.5" customHeight="1">
      <c r="D886" s="405" t="s">
        <v>2261</v>
      </c>
      <c r="E886" s="404"/>
      <c r="F886" s="407" t="s">
        <v>2262</v>
      </c>
      <c r="G886" s="272">
        <v>0.1</v>
      </c>
      <c r="H886" s="409" t="s">
        <v>2207</v>
      </c>
      <c r="I886" s="409" t="s">
        <v>2207</v>
      </c>
      <c r="J886" s="409" t="s">
        <v>2207</v>
      </c>
      <c r="K886" s="409" t="s">
        <v>2207</v>
      </c>
      <c r="L886" s="409" t="s">
        <v>2207</v>
      </c>
      <c r="M886" s="409" t="s">
        <v>2207</v>
      </c>
      <c r="N886" s="409" t="s">
        <v>2207</v>
      </c>
      <c r="O886" s="409" t="s">
        <v>2207</v>
      </c>
      <c r="P886" s="409" t="s">
        <v>2207</v>
      </c>
      <c r="Q886" s="409" t="s">
        <v>2207</v>
      </c>
      <c r="R886" s="409" t="s">
        <v>2207</v>
      </c>
      <c r="S886" s="406">
        <v>194</v>
      </c>
      <c r="T886" s="406">
        <v>208</v>
      </c>
      <c r="U886" s="406">
        <v>245</v>
      </c>
      <c r="V886" s="406">
        <v>198</v>
      </c>
      <c r="W886" s="406">
        <v>226</v>
      </c>
      <c r="X886" s="406">
        <v>194</v>
      </c>
      <c r="Y886" s="406">
        <v>208</v>
      </c>
      <c r="Z886" s="406">
        <v>245</v>
      </c>
      <c r="AA886" s="406">
        <v>215</v>
      </c>
      <c r="AB886" s="406">
        <v>194</v>
      </c>
      <c r="AC886" s="406">
        <v>208</v>
      </c>
      <c r="AD886" s="406">
        <v>245</v>
      </c>
      <c r="AE886" s="406">
        <v>215</v>
      </c>
      <c r="AF886" s="406">
        <v>194</v>
      </c>
      <c r="AG886" s="406">
        <v>208</v>
      </c>
      <c r="AH886" s="406">
        <v>245</v>
      </c>
      <c r="AI886" s="406">
        <v>209</v>
      </c>
      <c r="AJ886" s="406">
        <v>194</v>
      </c>
      <c r="AK886" s="406">
        <v>208</v>
      </c>
      <c r="AL886" s="406">
        <v>245</v>
      </c>
      <c r="AM886" s="406">
        <v>194</v>
      </c>
      <c r="AN886" s="406">
        <v>204</v>
      </c>
      <c r="AO886" s="406">
        <v>235</v>
      </c>
      <c r="AP886" s="406">
        <v>40</v>
      </c>
      <c r="AQ886" s="406">
        <v>40</v>
      </c>
      <c r="AR886" s="406">
        <v>71</v>
      </c>
      <c r="AS886" s="406">
        <v>47</v>
      </c>
      <c r="AU886" t="s">
        <v>2261</v>
      </c>
    </row>
    <row r="887" spans="4:47" ht="13.5" customHeight="1">
      <c r="D887" s="405" t="s">
        <v>2263</v>
      </c>
      <c r="E887" s="404"/>
      <c r="F887" s="407" t="s">
        <v>2264</v>
      </c>
      <c r="G887" s="272">
        <v>0.1</v>
      </c>
      <c r="H887" s="409" t="s">
        <v>2207</v>
      </c>
      <c r="I887" s="409" t="s">
        <v>2207</v>
      </c>
      <c r="J887" s="409" t="s">
        <v>2207</v>
      </c>
      <c r="K887" s="409" t="s">
        <v>2207</v>
      </c>
      <c r="L887" s="409" t="s">
        <v>2207</v>
      </c>
      <c r="M887" s="409" t="s">
        <v>2207</v>
      </c>
      <c r="N887" s="409" t="s">
        <v>2207</v>
      </c>
      <c r="O887" s="409" t="s">
        <v>2207</v>
      </c>
      <c r="P887" s="409" t="s">
        <v>2207</v>
      </c>
      <c r="Q887" s="409" t="s">
        <v>2207</v>
      </c>
      <c r="R887" s="409" t="s">
        <v>2207</v>
      </c>
      <c r="S887" s="406">
        <v>153</v>
      </c>
      <c r="T887" s="406">
        <v>162</v>
      </c>
      <c r="U887" s="406">
        <v>191</v>
      </c>
      <c r="V887" s="406">
        <v>179</v>
      </c>
      <c r="W887" s="406">
        <v>203</v>
      </c>
      <c r="X887" s="406">
        <v>153</v>
      </c>
      <c r="Y887" s="406">
        <v>162</v>
      </c>
      <c r="Z887" s="406">
        <v>191</v>
      </c>
      <c r="AA887" s="406">
        <v>170</v>
      </c>
      <c r="AB887" s="406">
        <v>153</v>
      </c>
      <c r="AC887" s="406">
        <v>162</v>
      </c>
      <c r="AD887" s="406">
        <v>191</v>
      </c>
      <c r="AE887" s="406">
        <v>170</v>
      </c>
      <c r="AF887" s="406">
        <v>153</v>
      </c>
      <c r="AG887" s="406">
        <v>162</v>
      </c>
      <c r="AH887" s="406">
        <v>191</v>
      </c>
      <c r="AI887" s="406">
        <v>180</v>
      </c>
      <c r="AJ887" s="406">
        <v>153</v>
      </c>
      <c r="AK887" s="406">
        <v>162</v>
      </c>
      <c r="AL887" s="406">
        <v>191</v>
      </c>
      <c r="AM887" s="406">
        <v>153</v>
      </c>
      <c r="AN887" s="406">
        <v>159</v>
      </c>
      <c r="AO887" s="406">
        <v>183</v>
      </c>
      <c r="AP887" s="406">
        <v>40</v>
      </c>
      <c r="AQ887" s="406">
        <v>40</v>
      </c>
      <c r="AR887" s="406">
        <v>70</v>
      </c>
      <c r="AS887" s="406">
        <v>46</v>
      </c>
      <c r="AU887" t="s">
        <v>2263</v>
      </c>
    </row>
    <row r="888" spans="4:47" ht="13.5" customHeight="1">
      <c r="D888" s="405" t="s">
        <v>3863</v>
      </c>
      <c r="E888" s="404"/>
      <c r="F888" s="407" t="s">
        <v>3864</v>
      </c>
      <c r="G888" s="272">
        <v>0.1</v>
      </c>
      <c r="H888" s="409" t="s">
        <v>2207</v>
      </c>
      <c r="I888" s="409" t="s">
        <v>2207</v>
      </c>
      <c r="J888" s="409" t="s">
        <v>2207</v>
      </c>
      <c r="K888" s="409" t="s">
        <v>2207</v>
      </c>
      <c r="L888" s="409" t="s">
        <v>2207</v>
      </c>
      <c r="M888" s="409" t="s">
        <v>2207</v>
      </c>
      <c r="N888" s="409" t="s">
        <v>2207</v>
      </c>
      <c r="O888" s="409" t="s">
        <v>2207</v>
      </c>
      <c r="P888" s="409" t="s">
        <v>2207</v>
      </c>
      <c r="Q888" s="409" t="s">
        <v>2207</v>
      </c>
      <c r="R888" s="409" t="s">
        <v>2207</v>
      </c>
      <c r="S888" s="406">
        <v>157</v>
      </c>
      <c r="T888" s="406">
        <v>167</v>
      </c>
      <c r="U888" s="406">
        <v>197</v>
      </c>
      <c r="V888" s="406">
        <v>179</v>
      </c>
      <c r="W888" s="406">
        <v>203</v>
      </c>
      <c r="X888" s="406">
        <v>157</v>
      </c>
      <c r="Y888" s="406">
        <v>167</v>
      </c>
      <c r="Z888" s="406">
        <v>197</v>
      </c>
      <c r="AA888" s="406">
        <v>174</v>
      </c>
      <c r="AB888" s="406">
        <v>157</v>
      </c>
      <c r="AC888" s="406">
        <v>167</v>
      </c>
      <c r="AD888" s="406">
        <v>197</v>
      </c>
      <c r="AE888" s="406">
        <v>174</v>
      </c>
      <c r="AF888" s="406">
        <v>157</v>
      </c>
      <c r="AG888" s="406">
        <v>167</v>
      </c>
      <c r="AH888" s="406">
        <v>197</v>
      </c>
      <c r="AI888" s="406">
        <v>182</v>
      </c>
      <c r="AJ888" s="406">
        <v>157</v>
      </c>
      <c r="AK888" s="406">
        <v>167</v>
      </c>
      <c r="AL888" s="406">
        <v>197</v>
      </c>
      <c r="AM888" s="406">
        <v>157</v>
      </c>
      <c r="AN888" s="406">
        <v>164</v>
      </c>
      <c r="AO888" s="406">
        <v>189</v>
      </c>
      <c r="AP888" s="406">
        <v>40</v>
      </c>
      <c r="AQ888" s="406">
        <v>40</v>
      </c>
      <c r="AR888" s="406">
        <v>70</v>
      </c>
      <c r="AS888" s="406">
        <v>46</v>
      </c>
      <c r="AU888" t="s">
        <v>3863</v>
      </c>
    </row>
    <row r="889" spans="4:47" ht="13.5" customHeight="1">
      <c r="D889" s="405" t="s">
        <v>2265</v>
      </c>
      <c r="E889" s="404"/>
      <c r="F889" s="407" t="s">
        <v>2266</v>
      </c>
      <c r="G889" s="272">
        <v>0.1</v>
      </c>
      <c r="H889" s="409" t="s">
        <v>2207</v>
      </c>
      <c r="I889" s="409" t="s">
        <v>2207</v>
      </c>
      <c r="J889" s="409" t="s">
        <v>2207</v>
      </c>
      <c r="K889" s="409" t="s">
        <v>2207</v>
      </c>
      <c r="L889" s="409" t="s">
        <v>2207</v>
      </c>
      <c r="M889" s="409" t="s">
        <v>2207</v>
      </c>
      <c r="N889" s="409" t="s">
        <v>2207</v>
      </c>
      <c r="O889" s="409" t="s">
        <v>2207</v>
      </c>
      <c r="P889" s="409" t="s">
        <v>2207</v>
      </c>
      <c r="Q889" s="409" t="s">
        <v>2207</v>
      </c>
      <c r="R889" s="409" t="s">
        <v>2207</v>
      </c>
      <c r="S889" s="406">
        <v>160</v>
      </c>
      <c r="T889" s="406">
        <v>173</v>
      </c>
      <c r="U889" s="406">
        <v>203</v>
      </c>
      <c r="V889" s="406">
        <v>179</v>
      </c>
      <c r="W889" s="406">
        <v>203</v>
      </c>
      <c r="X889" s="406">
        <v>160</v>
      </c>
      <c r="Y889" s="406">
        <v>173</v>
      </c>
      <c r="Z889" s="406">
        <v>203</v>
      </c>
      <c r="AA889" s="406">
        <v>177</v>
      </c>
      <c r="AB889" s="406">
        <v>160</v>
      </c>
      <c r="AC889" s="406">
        <v>173</v>
      </c>
      <c r="AD889" s="406">
        <v>203</v>
      </c>
      <c r="AE889" s="406">
        <v>177</v>
      </c>
      <c r="AF889" s="406">
        <v>160</v>
      </c>
      <c r="AG889" s="406">
        <v>173</v>
      </c>
      <c r="AH889" s="406">
        <v>203</v>
      </c>
      <c r="AI889" s="406">
        <v>184</v>
      </c>
      <c r="AJ889" s="406">
        <v>160</v>
      </c>
      <c r="AK889" s="406">
        <v>173</v>
      </c>
      <c r="AL889" s="406">
        <v>203</v>
      </c>
      <c r="AM889" s="406">
        <v>160</v>
      </c>
      <c r="AN889" s="406">
        <v>169</v>
      </c>
      <c r="AO889" s="406">
        <v>195</v>
      </c>
      <c r="AP889" s="406">
        <v>40</v>
      </c>
      <c r="AQ889" s="406">
        <v>40</v>
      </c>
      <c r="AR889" s="406">
        <v>70</v>
      </c>
      <c r="AS889" s="406">
        <v>46</v>
      </c>
      <c r="AU889" t="s">
        <v>2265</v>
      </c>
    </row>
    <row r="890" spans="4:47" ht="13.5" customHeight="1">
      <c r="D890" s="405" t="s">
        <v>2267</v>
      </c>
      <c r="E890" s="404"/>
      <c r="F890" s="407" t="s">
        <v>2268</v>
      </c>
      <c r="G890" s="272">
        <v>0.1</v>
      </c>
      <c r="H890" s="409" t="s">
        <v>2207</v>
      </c>
      <c r="I890" s="409" t="s">
        <v>2207</v>
      </c>
      <c r="J890" s="409" t="s">
        <v>2207</v>
      </c>
      <c r="K890" s="409" t="s">
        <v>2207</v>
      </c>
      <c r="L890" s="409" t="s">
        <v>2207</v>
      </c>
      <c r="M890" s="409" t="s">
        <v>2207</v>
      </c>
      <c r="N890" s="409" t="s">
        <v>2207</v>
      </c>
      <c r="O890" s="409" t="s">
        <v>2207</v>
      </c>
      <c r="P890" s="409" t="s">
        <v>2207</v>
      </c>
      <c r="Q890" s="409" t="s">
        <v>2207</v>
      </c>
      <c r="R890" s="409" t="s">
        <v>2207</v>
      </c>
      <c r="S890" s="406">
        <v>167</v>
      </c>
      <c r="T890" s="406">
        <v>183</v>
      </c>
      <c r="U890" s="406">
        <v>215</v>
      </c>
      <c r="V890" s="406">
        <v>179</v>
      </c>
      <c r="W890" s="406">
        <v>203</v>
      </c>
      <c r="X890" s="406">
        <v>167</v>
      </c>
      <c r="Y890" s="406">
        <v>183</v>
      </c>
      <c r="Z890" s="406">
        <v>215</v>
      </c>
      <c r="AA890" s="406">
        <v>185</v>
      </c>
      <c r="AB890" s="406">
        <v>167</v>
      </c>
      <c r="AC890" s="406">
        <v>183</v>
      </c>
      <c r="AD890" s="406">
        <v>215</v>
      </c>
      <c r="AE890" s="406">
        <v>185</v>
      </c>
      <c r="AF890" s="406">
        <v>167</v>
      </c>
      <c r="AG890" s="406">
        <v>183</v>
      </c>
      <c r="AH890" s="406">
        <v>215</v>
      </c>
      <c r="AI890" s="406">
        <v>188</v>
      </c>
      <c r="AJ890" s="406">
        <v>167</v>
      </c>
      <c r="AK890" s="406">
        <v>183</v>
      </c>
      <c r="AL890" s="406">
        <v>215</v>
      </c>
      <c r="AM890" s="406">
        <v>167</v>
      </c>
      <c r="AN890" s="406">
        <v>179</v>
      </c>
      <c r="AO890" s="406">
        <v>206</v>
      </c>
      <c r="AP890" s="406">
        <v>40</v>
      </c>
      <c r="AQ890" s="406">
        <v>40</v>
      </c>
      <c r="AR890" s="406">
        <v>70</v>
      </c>
      <c r="AS890" s="406">
        <v>46</v>
      </c>
      <c r="AU890" t="s">
        <v>2267</v>
      </c>
    </row>
    <row r="891" spans="4:47" ht="13.5" customHeight="1">
      <c r="D891" s="405" t="s">
        <v>2269</v>
      </c>
      <c r="E891" s="404"/>
      <c r="F891" s="407" t="s">
        <v>2270</v>
      </c>
      <c r="G891" s="272">
        <v>0.1</v>
      </c>
      <c r="H891" s="409" t="s">
        <v>2207</v>
      </c>
      <c r="I891" s="409" t="s">
        <v>2207</v>
      </c>
      <c r="J891" s="409" t="s">
        <v>2207</v>
      </c>
      <c r="K891" s="409" t="s">
        <v>2207</v>
      </c>
      <c r="L891" s="409" t="s">
        <v>2207</v>
      </c>
      <c r="M891" s="409" t="s">
        <v>2207</v>
      </c>
      <c r="N891" s="409" t="s">
        <v>2207</v>
      </c>
      <c r="O891" s="409" t="s">
        <v>2207</v>
      </c>
      <c r="P891" s="409" t="s">
        <v>2207</v>
      </c>
      <c r="Q891" s="409" t="s">
        <v>2207</v>
      </c>
      <c r="R891" s="409" t="s">
        <v>2207</v>
      </c>
      <c r="S891" s="406">
        <v>174</v>
      </c>
      <c r="T891" s="406">
        <v>193</v>
      </c>
      <c r="U891" s="406">
        <v>228</v>
      </c>
      <c r="V891" s="406">
        <v>183</v>
      </c>
      <c r="W891" s="406">
        <v>208</v>
      </c>
      <c r="X891" s="406">
        <v>174</v>
      </c>
      <c r="Y891" s="406">
        <v>193</v>
      </c>
      <c r="Z891" s="406">
        <v>228</v>
      </c>
      <c r="AA891" s="406">
        <v>193</v>
      </c>
      <c r="AB891" s="406">
        <v>174</v>
      </c>
      <c r="AC891" s="406">
        <v>193</v>
      </c>
      <c r="AD891" s="406">
        <v>228</v>
      </c>
      <c r="AE891" s="406">
        <v>193</v>
      </c>
      <c r="AF891" s="406">
        <v>174</v>
      </c>
      <c r="AG891" s="406">
        <v>193</v>
      </c>
      <c r="AH891" s="406">
        <v>228</v>
      </c>
      <c r="AI891" s="406">
        <v>191</v>
      </c>
      <c r="AJ891" s="406">
        <v>174</v>
      </c>
      <c r="AK891" s="406">
        <v>193</v>
      </c>
      <c r="AL891" s="406">
        <v>228</v>
      </c>
      <c r="AM891" s="406">
        <v>174</v>
      </c>
      <c r="AN891" s="406">
        <v>190</v>
      </c>
      <c r="AO891" s="406">
        <v>218</v>
      </c>
      <c r="AP891" s="406">
        <v>45</v>
      </c>
      <c r="AQ891" s="406">
        <v>45</v>
      </c>
      <c r="AR891" s="406">
        <v>79</v>
      </c>
      <c r="AS891" s="406">
        <v>50</v>
      </c>
      <c r="AU891" t="s">
        <v>2269</v>
      </c>
    </row>
    <row r="892" spans="4:47" ht="13.5" customHeight="1">
      <c r="D892" s="405" t="s">
        <v>5337</v>
      </c>
      <c r="E892" s="404"/>
      <c r="F892" s="407" t="s">
        <v>5338</v>
      </c>
      <c r="G892" s="272">
        <v>0.1</v>
      </c>
      <c r="H892" s="409" t="s">
        <v>2207</v>
      </c>
      <c r="I892" s="409" t="s">
        <v>2207</v>
      </c>
      <c r="J892" s="409" t="s">
        <v>2207</v>
      </c>
      <c r="K892" s="409" t="s">
        <v>2207</v>
      </c>
      <c r="L892" s="409" t="s">
        <v>2207</v>
      </c>
      <c r="M892" s="409" t="s">
        <v>2207</v>
      </c>
      <c r="N892" s="409" t="s">
        <v>2207</v>
      </c>
      <c r="O892" s="409" t="s">
        <v>2207</v>
      </c>
      <c r="P892" s="409" t="s">
        <v>2207</v>
      </c>
      <c r="Q892" s="409" t="s">
        <v>2207</v>
      </c>
      <c r="R892" s="409" t="s">
        <v>2207</v>
      </c>
      <c r="S892" s="406">
        <v>189</v>
      </c>
      <c r="T892" s="406">
        <v>210</v>
      </c>
      <c r="U892" s="406">
        <v>247</v>
      </c>
      <c r="V892" s="406">
        <v>197</v>
      </c>
      <c r="W892" s="406">
        <v>224</v>
      </c>
      <c r="X892" s="406">
        <v>189</v>
      </c>
      <c r="Y892" s="406">
        <v>210</v>
      </c>
      <c r="Z892" s="406">
        <v>247</v>
      </c>
      <c r="AA892" s="406">
        <v>209</v>
      </c>
      <c r="AB892" s="406">
        <v>189</v>
      </c>
      <c r="AC892" s="406">
        <v>210</v>
      </c>
      <c r="AD892" s="406">
        <v>247</v>
      </c>
      <c r="AE892" s="406">
        <v>209</v>
      </c>
      <c r="AF892" s="406">
        <v>189</v>
      </c>
      <c r="AG892" s="406">
        <v>210</v>
      </c>
      <c r="AH892" s="406">
        <v>247</v>
      </c>
      <c r="AI892" s="406">
        <v>0</v>
      </c>
      <c r="AJ892" s="406">
        <v>189</v>
      </c>
      <c r="AK892" s="406">
        <v>210</v>
      </c>
      <c r="AL892" s="406">
        <v>247</v>
      </c>
      <c r="AM892" s="406">
        <v>189</v>
      </c>
      <c r="AN892" s="406">
        <v>206</v>
      </c>
      <c r="AO892" s="406">
        <v>237</v>
      </c>
      <c r="AP892" s="406">
        <v>49</v>
      </c>
      <c r="AQ892" s="406">
        <v>49</v>
      </c>
      <c r="AR892" s="406">
        <v>86</v>
      </c>
      <c r="AS892" s="406">
        <v>53</v>
      </c>
      <c r="AU892" t="s">
        <v>5337</v>
      </c>
    </row>
    <row r="893" spans="4:47" ht="13.5" customHeight="1">
      <c r="D893" s="405" t="s">
        <v>2271</v>
      </c>
      <c r="E893" s="404"/>
      <c r="F893" s="407" t="s">
        <v>2272</v>
      </c>
      <c r="G893" s="272">
        <v>0.1</v>
      </c>
      <c r="H893" s="409" t="s">
        <v>2207</v>
      </c>
      <c r="I893" s="409" t="s">
        <v>2207</v>
      </c>
      <c r="J893" s="409" t="s">
        <v>2207</v>
      </c>
      <c r="K893" s="409" t="s">
        <v>2207</v>
      </c>
      <c r="L893" s="409" t="s">
        <v>2207</v>
      </c>
      <c r="M893" s="409" t="s">
        <v>2207</v>
      </c>
      <c r="N893" s="409" t="s">
        <v>2207</v>
      </c>
      <c r="O893" s="409" t="s">
        <v>2207</v>
      </c>
      <c r="P893" s="409" t="s">
        <v>2207</v>
      </c>
      <c r="Q893" s="409" t="s">
        <v>2207</v>
      </c>
      <c r="R893" s="409" t="s">
        <v>2207</v>
      </c>
      <c r="S893" s="406">
        <v>203</v>
      </c>
      <c r="T893" s="406">
        <v>226</v>
      </c>
      <c r="U893" s="406">
        <v>266</v>
      </c>
      <c r="V893" s="406">
        <v>211</v>
      </c>
      <c r="W893" s="406">
        <v>239</v>
      </c>
      <c r="X893" s="406">
        <v>203</v>
      </c>
      <c r="Y893" s="406">
        <v>226</v>
      </c>
      <c r="Z893" s="406">
        <v>266</v>
      </c>
      <c r="AA893" s="406">
        <v>224</v>
      </c>
      <c r="AB893" s="406">
        <v>203</v>
      </c>
      <c r="AC893" s="406">
        <v>226</v>
      </c>
      <c r="AD893" s="406">
        <v>266</v>
      </c>
      <c r="AE893" s="406">
        <v>224</v>
      </c>
      <c r="AF893" s="406">
        <v>203</v>
      </c>
      <c r="AG893" s="406">
        <v>226</v>
      </c>
      <c r="AH893" s="406">
        <v>266</v>
      </c>
      <c r="AI893" s="406">
        <v>217</v>
      </c>
      <c r="AJ893" s="406">
        <v>203</v>
      </c>
      <c r="AK893" s="406">
        <v>226</v>
      </c>
      <c r="AL893" s="406">
        <v>266</v>
      </c>
      <c r="AM893" s="406">
        <v>203</v>
      </c>
      <c r="AN893" s="406">
        <v>221</v>
      </c>
      <c r="AO893" s="406">
        <v>255</v>
      </c>
      <c r="AP893" s="406">
        <v>52</v>
      </c>
      <c r="AQ893" s="406">
        <v>52</v>
      </c>
      <c r="AR893" s="406">
        <v>92</v>
      </c>
      <c r="AS893" s="406">
        <v>56</v>
      </c>
      <c r="AU893" t="s">
        <v>2271</v>
      </c>
    </row>
    <row r="894" spans="4:47" ht="13.5" customHeight="1">
      <c r="D894" s="405" t="s">
        <v>3011</v>
      </c>
      <c r="E894" s="404"/>
      <c r="F894" s="407" t="s">
        <v>4104</v>
      </c>
      <c r="G894" s="272">
        <v>0.1</v>
      </c>
      <c r="H894" s="409" t="s">
        <v>2207</v>
      </c>
      <c r="I894" s="409" t="s">
        <v>2207</v>
      </c>
      <c r="J894" s="409" t="s">
        <v>2207</v>
      </c>
      <c r="K894" s="409" t="s">
        <v>2207</v>
      </c>
      <c r="L894" s="409" t="s">
        <v>2207</v>
      </c>
      <c r="M894" s="409" t="s">
        <v>2207</v>
      </c>
      <c r="N894" s="409" t="s">
        <v>2207</v>
      </c>
      <c r="O894" s="409" t="s">
        <v>2207</v>
      </c>
      <c r="P894" s="409" t="s">
        <v>2207</v>
      </c>
      <c r="Q894" s="409" t="s">
        <v>2207</v>
      </c>
      <c r="R894" s="409" t="s">
        <v>2207</v>
      </c>
      <c r="S894" s="406">
        <v>206</v>
      </c>
      <c r="T894" s="406">
        <v>231</v>
      </c>
      <c r="U894" s="406">
        <v>272</v>
      </c>
      <c r="V894" s="406">
        <v>215</v>
      </c>
      <c r="W894" s="406">
        <v>244</v>
      </c>
      <c r="X894" s="406">
        <v>206</v>
      </c>
      <c r="Y894" s="406">
        <v>231</v>
      </c>
      <c r="Z894" s="406">
        <v>272</v>
      </c>
      <c r="AA894" s="406">
        <v>228</v>
      </c>
      <c r="AB894" s="406">
        <v>206</v>
      </c>
      <c r="AC894" s="406">
        <v>231</v>
      </c>
      <c r="AD894" s="406">
        <v>272</v>
      </c>
      <c r="AE894" s="406">
        <v>228</v>
      </c>
      <c r="AF894" s="406">
        <v>206</v>
      </c>
      <c r="AG894" s="406">
        <v>231</v>
      </c>
      <c r="AH894" s="406">
        <v>272</v>
      </c>
      <c r="AI894" s="406">
        <v>219</v>
      </c>
      <c r="AJ894" s="406">
        <v>206</v>
      </c>
      <c r="AK894" s="406">
        <v>231</v>
      </c>
      <c r="AL894" s="406">
        <v>272</v>
      </c>
      <c r="AM894" s="406">
        <v>206</v>
      </c>
      <c r="AN894" s="406">
        <v>226</v>
      </c>
      <c r="AO894" s="406">
        <v>261</v>
      </c>
      <c r="AP894" s="406">
        <v>58</v>
      </c>
      <c r="AQ894" s="406">
        <v>58</v>
      </c>
      <c r="AR894" s="406">
        <v>103</v>
      </c>
      <c r="AS894" s="406">
        <v>59</v>
      </c>
      <c r="AU894" t="s">
        <v>3011</v>
      </c>
    </row>
    <row r="895" spans="4:47" ht="13.5" customHeight="1">
      <c r="D895" s="405" t="s">
        <v>2273</v>
      </c>
      <c r="E895" s="404"/>
      <c r="F895" s="407" t="s">
        <v>2274</v>
      </c>
      <c r="G895" s="272">
        <v>0.1</v>
      </c>
      <c r="H895" s="409" t="s">
        <v>2207</v>
      </c>
      <c r="I895" s="409" t="s">
        <v>2207</v>
      </c>
      <c r="J895" s="409" t="s">
        <v>2207</v>
      </c>
      <c r="K895" s="409" t="s">
        <v>2207</v>
      </c>
      <c r="L895" s="409" t="s">
        <v>2207</v>
      </c>
      <c r="M895" s="409" t="s">
        <v>2207</v>
      </c>
      <c r="N895" s="409" t="s">
        <v>2207</v>
      </c>
      <c r="O895" s="409" t="s">
        <v>2207</v>
      </c>
      <c r="P895" s="409" t="s">
        <v>2207</v>
      </c>
      <c r="Q895" s="409" t="s">
        <v>2207</v>
      </c>
      <c r="R895" s="409" t="s">
        <v>2207</v>
      </c>
      <c r="S895" s="406">
        <v>221</v>
      </c>
      <c r="T895" s="406">
        <v>247</v>
      </c>
      <c r="U895" s="406">
        <v>291</v>
      </c>
      <c r="V895" s="406">
        <v>219</v>
      </c>
      <c r="W895" s="406">
        <v>248</v>
      </c>
      <c r="X895" s="406">
        <v>221</v>
      </c>
      <c r="Y895" s="406">
        <v>247</v>
      </c>
      <c r="Z895" s="406">
        <v>291</v>
      </c>
      <c r="AA895" s="406">
        <v>244</v>
      </c>
      <c r="AB895" s="406">
        <v>221</v>
      </c>
      <c r="AC895" s="406">
        <v>247</v>
      </c>
      <c r="AD895" s="406">
        <v>291</v>
      </c>
      <c r="AE895" s="406">
        <v>244</v>
      </c>
      <c r="AF895" s="406">
        <v>221</v>
      </c>
      <c r="AG895" s="406">
        <v>247</v>
      </c>
      <c r="AH895" s="406">
        <v>291</v>
      </c>
      <c r="AI895" s="406">
        <v>221</v>
      </c>
      <c r="AJ895" s="406">
        <v>221</v>
      </c>
      <c r="AK895" s="406">
        <v>247</v>
      </c>
      <c r="AL895" s="406">
        <v>291</v>
      </c>
      <c r="AM895" s="406">
        <v>221</v>
      </c>
      <c r="AN895" s="406">
        <v>242</v>
      </c>
      <c r="AO895" s="406">
        <v>279</v>
      </c>
      <c r="AP895" s="406">
        <v>63</v>
      </c>
      <c r="AQ895" s="406">
        <v>63</v>
      </c>
      <c r="AR895" s="406">
        <v>111</v>
      </c>
      <c r="AS895" s="406">
        <v>62</v>
      </c>
      <c r="AU895" t="s">
        <v>2273</v>
      </c>
    </row>
    <row r="896" spans="4:47" ht="13.5" customHeight="1">
      <c r="D896" s="405" t="s">
        <v>4460</v>
      </c>
      <c r="E896" s="405"/>
      <c r="F896" s="407" t="s">
        <v>4466</v>
      </c>
      <c r="G896" s="272">
        <v>15</v>
      </c>
      <c r="H896" s="406">
        <v>554</v>
      </c>
      <c r="I896" s="406">
        <v>552</v>
      </c>
      <c r="J896" s="406">
        <v>632</v>
      </c>
      <c r="K896" s="406">
        <v>579</v>
      </c>
      <c r="L896" s="406">
        <v>575</v>
      </c>
      <c r="M896" s="406">
        <v>664</v>
      </c>
      <c r="N896" s="406">
        <v>631</v>
      </c>
      <c r="O896" s="406">
        <v>552</v>
      </c>
      <c r="P896" s="406">
        <v>598</v>
      </c>
      <c r="Q896" s="406">
        <v>650</v>
      </c>
      <c r="R896" s="406">
        <v>622</v>
      </c>
      <c r="S896" s="406">
        <v>666</v>
      </c>
      <c r="T896" s="406">
        <v>763</v>
      </c>
      <c r="U896" s="406">
        <v>853</v>
      </c>
      <c r="V896" s="406">
        <v>668</v>
      </c>
      <c r="W896" s="406">
        <v>708</v>
      </c>
      <c r="X896" s="406">
        <v>585</v>
      </c>
      <c r="Y896" s="406">
        <v>642</v>
      </c>
      <c r="Z896" s="406">
        <v>733</v>
      </c>
      <c r="AA896" s="406">
        <v>641</v>
      </c>
      <c r="AB896" s="406">
        <v>618</v>
      </c>
      <c r="AC896" s="406">
        <v>692</v>
      </c>
      <c r="AD896" s="406">
        <v>795</v>
      </c>
      <c r="AE896" s="406">
        <v>670</v>
      </c>
      <c r="AF896" s="406">
        <v>687</v>
      </c>
      <c r="AG896" s="406">
        <v>762</v>
      </c>
      <c r="AH896" s="406">
        <v>877</v>
      </c>
      <c r="AI896" s="406">
        <v>597</v>
      </c>
      <c r="AJ896" s="406">
        <v>640</v>
      </c>
      <c r="AK896" s="406">
        <v>714</v>
      </c>
      <c r="AL896" s="406">
        <v>820</v>
      </c>
      <c r="AM896" s="406">
        <v>564</v>
      </c>
      <c r="AN896" s="406">
        <v>608</v>
      </c>
      <c r="AO896" s="406">
        <v>678</v>
      </c>
      <c r="AP896" s="406">
        <v>623</v>
      </c>
      <c r="AQ896" s="406">
        <v>623</v>
      </c>
      <c r="AR896" s="406">
        <v>744</v>
      </c>
      <c r="AS896" s="406">
        <v>712</v>
      </c>
      <c r="AU896" t="s">
        <v>4460</v>
      </c>
    </row>
    <row r="897" spans="4:47" ht="13.5" customHeight="1">
      <c r="D897" s="405" t="s">
        <v>4461</v>
      </c>
      <c r="E897" s="405"/>
      <c r="F897" s="407" t="s">
        <v>4467</v>
      </c>
      <c r="G897" s="272">
        <v>16.5</v>
      </c>
      <c r="H897" s="406">
        <v>629</v>
      </c>
      <c r="I897" s="406">
        <v>629</v>
      </c>
      <c r="J897" s="406">
        <v>708</v>
      </c>
      <c r="K897" s="406">
        <v>655</v>
      </c>
      <c r="L897" s="406">
        <v>652</v>
      </c>
      <c r="M897" s="406">
        <v>741</v>
      </c>
      <c r="N897" s="406">
        <v>708</v>
      </c>
      <c r="O897" s="406">
        <v>627</v>
      </c>
      <c r="P897" s="406">
        <v>681</v>
      </c>
      <c r="Q897" s="406">
        <v>731</v>
      </c>
      <c r="R897" s="406">
        <v>703</v>
      </c>
      <c r="S897" s="406">
        <v>737</v>
      </c>
      <c r="T897" s="406">
        <v>850</v>
      </c>
      <c r="U897" s="406">
        <v>936</v>
      </c>
      <c r="V897" s="406">
        <v>767</v>
      </c>
      <c r="W897" s="406">
        <v>787</v>
      </c>
      <c r="X897" s="406">
        <v>659</v>
      </c>
      <c r="Y897" s="406">
        <v>725</v>
      </c>
      <c r="Z897" s="406">
        <v>816</v>
      </c>
      <c r="AA897" s="406">
        <v>719</v>
      </c>
      <c r="AB897" s="406">
        <v>697</v>
      </c>
      <c r="AC897" s="406">
        <v>781</v>
      </c>
      <c r="AD897" s="406">
        <v>886</v>
      </c>
      <c r="AE897" s="406">
        <v>752</v>
      </c>
      <c r="AF897" s="406">
        <v>765</v>
      </c>
      <c r="AG897" s="406">
        <v>851</v>
      </c>
      <c r="AH897" s="406">
        <v>968</v>
      </c>
      <c r="AI897" s="406">
        <v>674</v>
      </c>
      <c r="AJ897" s="406">
        <v>718</v>
      </c>
      <c r="AK897" s="406">
        <v>803</v>
      </c>
      <c r="AL897" s="406">
        <v>911</v>
      </c>
      <c r="AM897" s="406">
        <v>638</v>
      </c>
      <c r="AN897" s="406">
        <v>690</v>
      </c>
      <c r="AO897" s="406">
        <v>757</v>
      </c>
      <c r="AP897" s="406">
        <v>717</v>
      </c>
      <c r="AQ897" s="406">
        <v>717</v>
      </c>
      <c r="AR897" s="406">
        <v>850</v>
      </c>
      <c r="AS897" s="406">
        <v>805</v>
      </c>
      <c r="AU897" t="s">
        <v>4461</v>
      </c>
    </row>
    <row r="898" spans="4:47" ht="13.5" customHeight="1">
      <c r="D898" s="405" t="s">
        <v>2434</v>
      </c>
      <c r="E898" s="405"/>
      <c r="F898" s="407" t="s">
        <v>2435</v>
      </c>
      <c r="G898" s="272">
        <v>18</v>
      </c>
      <c r="H898" s="406">
        <v>609</v>
      </c>
      <c r="I898" s="406">
        <v>609</v>
      </c>
      <c r="J898" s="406">
        <v>688</v>
      </c>
      <c r="K898" s="406">
        <v>635</v>
      </c>
      <c r="L898" s="406">
        <v>633</v>
      </c>
      <c r="M898" s="406">
        <v>721</v>
      </c>
      <c r="N898" s="406">
        <v>691</v>
      </c>
      <c r="O898" s="406">
        <v>618</v>
      </c>
      <c r="P898" s="406">
        <v>667</v>
      </c>
      <c r="Q898" s="406">
        <v>714</v>
      </c>
      <c r="R898" s="406">
        <v>688</v>
      </c>
      <c r="S898" s="406">
        <v>743</v>
      </c>
      <c r="T898" s="406">
        <v>864</v>
      </c>
      <c r="U898" s="406">
        <v>948</v>
      </c>
      <c r="V898" s="406">
        <v>776</v>
      </c>
      <c r="W898" s="406">
        <v>797</v>
      </c>
      <c r="X898" s="406">
        <v>656</v>
      </c>
      <c r="Y898" s="406">
        <v>726</v>
      </c>
      <c r="Z898" s="406">
        <v>817</v>
      </c>
      <c r="AA898" s="406">
        <v>716</v>
      </c>
      <c r="AB898" s="406">
        <v>699</v>
      </c>
      <c r="AC898" s="406">
        <v>788</v>
      </c>
      <c r="AD898" s="406">
        <v>895</v>
      </c>
      <c r="AE898" s="406">
        <v>752</v>
      </c>
      <c r="AF898" s="406">
        <v>767</v>
      </c>
      <c r="AG898" s="406">
        <v>858</v>
      </c>
      <c r="AH898" s="406">
        <v>977</v>
      </c>
      <c r="AI898" s="406">
        <v>669</v>
      </c>
      <c r="AJ898" s="406">
        <v>720</v>
      </c>
      <c r="AK898" s="406">
        <v>810</v>
      </c>
      <c r="AL898" s="406">
        <v>920</v>
      </c>
      <c r="AM898" s="406">
        <v>635</v>
      </c>
      <c r="AN898" s="406">
        <v>691</v>
      </c>
      <c r="AO898" s="406">
        <v>758</v>
      </c>
      <c r="AP898" s="406">
        <v>720</v>
      </c>
      <c r="AQ898" s="406">
        <v>720</v>
      </c>
      <c r="AR898" s="406">
        <v>866</v>
      </c>
      <c r="AS898" s="406">
        <v>817</v>
      </c>
      <c r="AU898" t="s">
        <v>2434</v>
      </c>
    </row>
    <row r="899" spans="4:47" ht="13.5" customHeight="1">
      <c r="D899" s="405" t="s">
        <v>4691</v>
      </c>
      <c r="E899" s="405" t="s">
        <v>5597</v>
      </c>
      <c r="F899" s="407" t="s">
        <v>4840</v>
      </c>
      <c r="G899" s="272">
        <v>9.2999999999999989</v>
      </c>
      <c r="H899" s="409" t="s">
        <v>2207</v>
      </c>
      <c r="I899" s="409" t="s">
        <v>2207</v>
      </c>
      <c r="J899" s="409" t="s">
        <v>2207</v>
      </c>
      <c r="K899" s="409" t="s">
        <v>2207</v>
      </c>
      <c r="L899" s="409" t="s">
        <v>2207</v>
      </c>
      <c r="M899" s="409" t="s">
        <v>2207</v>
      </c>
      <c r="N899" s="409" t="s">
        <v>2207</v>
      </c>
      <c r="O899" s="409" t="s">
        <v>2207</v>
      </c>
      <c r="P899" s="409" t="s">
        <v>2207</v>
      </c>
      <c r="Q899" s="409" t="s">
        <v>2207</v>
      </c>
      <c r="R899" s="409" t="s">
        <v>2207</v>
      </c>
      <c r="S899" s="406">
        <v>922</v>
      </c>
      <c r="T899" s="406">
        <v>1097</v>
      </c>
      <c r="U899" s="406">
        <v>1293</v>
      </c>
      <c r="V899" s="406">
        <v>1074</v>
      </c>
      <c r="W899" s="406">
        <v>1192</v>
      </c>
      <c r="X899" s="406">
        <v>860</v>
      </c>
      <c r="Y899" s="406">
        <v>892</v>
      </c>
      <c r="Z899" s="406">
        <v>1095</v>
      </c>
      <c r="AA899" s="406">
        <v>948</v>
      </c>
      <c r="AB899" s="406">
        <v>876</v>
      </c>
      <c r="AC899" s="406">
        <v>917</v>
      </c>
      <c r="AD899" s="406">
        <v>1190</v>
      </c>
      <c r="AE899" s="406">
        <v>961</v>
      </c>
      <c r="AF899" s="406">
        <v>911</v>
      </c>
      <c r="AG899" s="406">
        <v>952</v>
      </c>
      <c r="AH899" s="406">
        <v>1167</v>
      </c>
      <c r="AI899" s="406">
        <v>870</v>
      </c>
      <c r="AJ899" s="406">
        <v>887</v>
      </c>
      <c r="AK899" s="406">
        <v>928</v>
      </c>
      <c r="AL899" s="406">
        <v>1139</v>
      </c>
      <c r="AM899" s="406">
        <v>849</v>
      </c>
      <c r="AN899" s="406">
        <v>864</v>
      </c>
      <c r="AO899" s="406">
        <v>1037</v>
      </c>
      <c r="AP899" s="406">
        <v>937</v>
      </c>
      <c r="AQ899" s="406">
        <v>937</v>
      </c>
      <c r="AR899" s="406">
        <v>997</v>
      </c>
      <c r="AS899" s="406">
        <v>982</v>
      </c>
      <c r="AU899" t="s">
        <v>4691</v>
      </c>
    </row>
    <row r="900" spans="4:47" ht="13.5" customHeight="1">
      <c r="D900" s="405" t="s">
        <v>4692</v>
      </c>
      <c r="E900" s="405" t="s">
        <v>5597</v>
      </c>
      <c r="F900" s="407" t="s">
        <v>4840</v>
      </c>
      <c r="G900" s="272">
        <v>9.2999999999999989</v>
      </c>
      <c r="H900" s="409" t="s">
        <v>2207</v>
      </c>
      <c r="I900" s="409" t="s">
        <v>2207</v>
      </c>
      <c r="J900" s="409" t="s">
        <v>2207</v>
      </c>
      <c r="K900" s="409" t="s">
        <v>2207</v>
      </c>
      <c r="L900" s="409" t="s">
        <v>2207</v>
      </c>
      <c r="M900" s="409" t="s">
        <v>2207</v>
      </c>
      <c r="N900" s="409" t="s">
        <v>2207</v>
      </c>
      <c r="O900" s="409" t="s">
        <v>2207</v>
      </c>
      <c r="P900" s="409" t="s">
        <v>2207</v>
      </c>
      <c r="Q900" s="409" t="s">
        <v>2207</v>
      </c>
      <c r="R900" s="409" t="s">
        <v>2207</v>
      </c>
      <c r="S900" s="406">
        <v>922</v>
      </c>
      <c r="T900" s="406">
        <v>1097</v>
      </c>
      <c r="U900" s="406">
        <v>1293</v>
      </c>
      <c r="V900" s="406">
        <v>1074</v>
      </c>
      <c r="W900" s="406">
        <v>1192</v>
      </c>
      <c r="X900" s="406">
        <v>860</v>
      </c>
      <c r="Y900" s="406">
        <v>892</v>
      </c>
      <c r="Z900" s="406">
        <v>1095</v>
      </c>
      <c r="AA900" s="406">
        <v>948</v>
      </c>
      <c r="AB900" s="406">
        <v>876</v>
      </c>
      <c r="AC900" s="406">
        <v>917</v>
      </c>
      <c r="AD900" s="406">
        <v>1190</v>
      </c>
      <c r="AE900" s="406">
        <v>961</v>
      </c>
      <c r="AF900" s="406">
        <v>911</v>
      </c>
      <c r="AG900" s="406">
        <v>952</v>
      </c>
      <c r="AH900" s="406">
        <v>1167</v>
      </c>
      <c r="AI900" s="406">
        <v>870</v>
      </c>
      <c r="AJ900" s="406">
        <v>887</v>
      </c>
      <c r="AK900" s="406">
        <v>928</v>
      </c>
      <c r="AL900" s="406">
        <v>1139</v>
      </c>
      <c r="AM900" s="406">
        <v>849</v>
      </c>
      <c r="AN900" s="406">
        <v>864</v>
      </c>
      <c r="AO900" s="406">
        <v>1037</v>
      </c>
      <c r="AP900" s="406">
        <v>937</v>
      </c>
      <c r="AQ900" s="406">
        <v>937</v>
      </c>
      <c r="AR900" s="406">
        <v>997</v>
      </c>
      <c r="AS900" s="406">
        <v>982</v>
      </c>
      <c r="AU900" t="s">
        <v>4692</v>
      </c>
    </row>
    <row r="901" spans="4:47" ht="13.5" customHeight="1">
      <c r="D901" s="405" t="s">
        <v>4693</v>
      </c>
      <c r="E901" s="405" t="s">
        <v>5597</v>
      </c>
      <c r="F901" s="407" t="s">
        <v>4841</v>
      </c>
      <c r="G901" s="272">
        <v>10.6</v>
      </c>
      <c r="H901" s="409" t="s">
        <v>2207</v>
      </c>
      <c r="I901" s="409" t="s">
        <v>2207</v>
      </c>
      <c r="J901" s="409" t="s">
        <v>2207</v>
      </c>
      <c r="K901" s="409" t="s">
        <v>2207</v>
      </c>
      <c r="L901" s="409" t="s">
        <v>2207</v>
      </c>
      <c r="M901" s="409" t="s">
        <v>2207</v>
      </c>
      <c r="N901" s="409" t="s">
        <v>2207</v>
      </c>
      <c r="O901" s="409" t="s">
        <v>2207</v>
      </c>
      <c r="P901" s="409" t="s">
        <v>2207</v>
      </c>
      <c r="Q901" s="409" t="s">
        <v>2207</v>
      </c>
      <c r="R901" s="409" t="s">
        <v>2207</v>
      </c>
      <c r="S901" s="406">
        <v>950</v>
      </c>
      <c r="T901" s="406">
        <v>1133</v>
      </c>
      <c r="U901" s="406">
        <v>1332</v>
      </c>
      <c r="V901" s="406">
        <v>1107</v>
      </c>
      <c r="W901" s="406">
        <v>1227</v>
      </c>
      <c r="X901" s="406">
        <v>883</v>
      </c>
      <c r="Y901" s="406">
        <v>920</v>
      </c>
      <c r="Z901" s="406">
        <v>1128</v>
      </c>
      <c r="AA901" s="406">
        <v>972</v>
      </c>
      <c r="AB901" s="406">
        <v>904</v>
      </c>
      <c r="AC901" s="406">
        <v>950</v>
      </c>
      <c r="AD901" s="406">
        <v>1230</v>
      </c>
      <c r="AE901" s="406">
        <v>990</v>
      </c>
      <c r="AF901" s="406">
        <v>938</v>
      </c>
      <c r="AG901" s="406">
        <v>985</v>
      </c>
      <c r="AH901" s="406">
        <v>1208</v>
      </c>
      <c r="AI901" s="406">
        <v>891</v>
      </c>
      <c r="AJ901" s="406">
        <v>914</v>
      </c>
      <c r="AK901" s="406">
        <v>961</v>
      </c>
      <c r="AL901" s="406">
        <v>1179</v>
      </c>
      <c r="AM901" s="406">
        <v>872</v>
      </c>
      <c r="AN901" s="406">
        <v>891</v>
      </c>
      <c r="AO901" s="406">
        <v>1069</v>
      </c>
      <c r="AP901" s="406">
        <v>969</v>
      </c>
      <c r="AQ901" s="406">
        <v>969</v>
      </c>
      <c r="AR901" s="406">
        <v>1041</v>
      </c>
      <c r="AS901" s="406">
        <v>1013</v>
      </c>
      <c r="AU901" t="s">
        <v>4693</v>
      </c>
    </row>
    <row r="902" spans="4:47" ht="13.5" customHeight="1">
      <c r="D902" s="405" t="s">
        <v>4694</v>
      </c>
      <c r="E902" s="405" t="s">
        <v>5597</v>
      </c>
      <c r="F902" s="407" t="s">
        <v>4841</v>
      </c>
      <c r="G902" s="272">
        <v>10.6</v>
      </c>
      <c r="H902" s="409" t="s">
        <v>2207</v>
      </c>
      <c r="I902" s="409" t="s">
        <v>2207</v>
      </c>
      <c r="J902" s="409" t="s">
        <v>2207</v>
      </c>
      <c r="K902" s="409" t="s">
        <v>2207</v>
      </c>
      <c r="L902" s="409" t="s">
        <v>2207</v>
      </c>
      <c r="M902" s="409" t="s">
        <v>2207</v>
      </c>
      <c r="N902" s="409" t="s">
        <v>2207</v>
      </c>
      <c r="O902" s="409" t="s">
        <v>2207</v>
      </c>
      <c r="P902" s="409" t="s">
        <v>2207</v>
      </c>
      <c r="Q902" s="409" t="s">
        <v>2207</v>
      </c>
      <c r="R902" s="409" t="s">
        <v>2207</v>
      </c>
      <c r="S902" s="406">
        <v>950</v>
      </c>
      <c r="T902" s="406">
        <v>1133</v>
      </c>
      <c r="U902" s="406">
        <v>1332</v>
      </c>
      <c r="V902" s="406">
        <v>1107</v>
      </c>
      <c r="W902" s="406">
        <v>1227</v>
      </c>
      <c r="X902" s="406">
        <v>883</v>
      </c>
      <c r="Y902" s="406">
        <v>920</v>
      </c>
      <c r="Z902" s="406">
        <v>1128</v>
      </c>
      <c r="AA902" s="406">
        <v>972</v>
      </c>
      <c r="AB902" s="406">
        <v>904</v>
      </c>
      <c r="AC902" s="406">
        <v>950</v>
      </c>
      <c r="AD902" s="406">
        <v>1230</v>
      </c>
      <c r="AE902" s="406">
        <v>990</v>
      </c>
      <c r="AF902" s="406">
        <v>938</v>
      </c>
      <c r="AG902" s="406">
        <v>985</v>
      </c>
      <c r="AH902" s="406">
        <v>1208</v>
      </c>
      <c r="AI902" s="406">
        <v>891</v>
      </c>
      <c r="AJ902" s="406">
        <v>914</v>
      </c>
      <c r="AK902" s="406">
        <v>961</v>
      </c>
      <c r="AL902" s="406">
        <v>1179</v>
      </c>
      <c r="AM902" s="406">
        <v>872</v>
      </c>
      <c r="AN902" s="406">
        <v>891</v>
      </c>
      <c r="AO902" s="406">
        <v>1069</v>
      </c>
      <c r="AP902" s="406">
        <v>969</v>
      </c>
      <c r="AQ902" s="406">
        <v>969</v>
      </c>
      <c r="AR902" s="406">
        <v>1041</v>
      </c>
      <c r="AS902" s="406">
        <v>1013</v>
      </c>
      <c r="AU902" t="s">
        <v>4694</v>
      </c>
    </row>
    <row r="903" spans="4:47" ht="13.5" customHeight="1">
      <c r="D903" s="405" t="s">
        <v>4695</v>
      </c>
      <c r="E903" s="405" t="s">
        <v>5597</v>
      </c>
      <c r="F903" s="407" t="s">
        <v>4842</v>
      </c>
      <c r="G903" s="272">
        <v>11.9</v>
      </c>
      <c r="H903" s="409" t="s">
        <v>2207</v>
      </c>
      <c r="I903" s="409" t="s">
        <v>2207</v>
      </c>
      <c r="J903" s="409" t="s">
        <v>2207</v>
      </c>
      <c r="K903" s="409" t="s">
        <v>2207</v>
      </c>
      <c r="L903" s="409" t="s">
        <v>2207</v>
      </c>
      <c r="M903" s="409" t="s">
        <v>2207</v>
      </c>
      <c r="N903" s="409" t="s">
        <v>2207</v>
      </c>
      <c r="O903" s="409" t="s">
        <v>2207</v>
      </c>
      <c r="P903" s="409" t="s">
        <v>2207</v>
      </c>
      <c r="Q903" s="409" t="s">
        <v>2207</v>
      </c>
      <c r="R903" s="409" t="s">
        <v>2207</v>
      </c>
      <c r="S903" s="406">
        <v>974</v>
      </c>
      <c r="T903" s="406">
        <v>1166</v>
      </c>
      <c r="U903" s="406">
        <v>1366</v>
      </c>
      <c r="V903" s="406">
        <v>1137</v>
      </c>
      <c r="W903" s="406">
        <v>1259</v>
      </c>
      <c r="X903" s="406">
        <v>902</v>
      </c>
      <c r="Y903" s="406">
        <v>944</v>
      </c>
      <c r="Z903" s="406">
        <v>1157</v>
      </c>
      <c r="AA903" s="406">
        <v>992</v>
      </c>
      <c r="AB903" s="406">
        <v>928</v>
      </c>
      <c r="AC903" s="406">
        <v>981</v>
      </c>
      <c r="AD903" s="406">
        <v>1267</v>
      </c>
      <c r="AE903" s="406">
        <v>1015</v>
      </c>
      <c r="AF903" s="406">
        <v>962</v>
      </c>
      <c r="AG903" s="406">
        <v>1016</v>
      </c>
      <c r="AH903" s="406">
        <v>1244</v>
      </c>
      <c r="AI903" s="406">
        <v>909</v>
      </c>
      <c r="AJ903" s="406">
        <v>938</v>
      </c>
      <c r="AK903" s="406">
        <v>992</v>
      </c>
      <c r="AL903" s="406">
        <v>1216</v>
      </c>
      <c r="AM903" s="406">
        <v>892</v>
      </c>
      <c r="AN903" s="406">
        <v>915</v>
      </c>
      <c r="AO903" s="406">
        <v>1096</v>
      </c>
      <c r="AP903" s="406">
        <v>998</v>
      </c>
      <c r="AQ903" s="406">
        <v>998</v>
      </c>
      <c r="AR903" s="406">
        <v>1082</v>
      </c>
      <c r="AS903" s="406">
        <v>1042</v>
      </c>
      <c r="AU903" t="s">
        <v>4695</v>
      </c>
    </row>
    <row r="904" spans="4:47" ht="13.5" customHeight="1">
      <c r="D904" s="405" t="s">
        <v>4696</v>
      </c>
      <c r="E904" s="405" t="s">
        <v>5597</v>
      </c>
      <c r="F904" s="407" t="s">
        <v>4842</v>
      </c>
      <c r="G904" s="272">
        <v>11.9</v>
      </c>
      <c r="H904" s="409" t="s">
        <v>2207</v>
      </c>
      <c r="I904" s="409" t="s">
        <v>2207</v>
      </c>
      <c r="J904" s="409" t="s">
        <v>2207</v>
      </c>
      <c r="K904" s="409" t="s">
        <v>2207</v>
      </c>
      <c r="L904" s="409" t="s">
        <v>2207</v>
      </c>
      <c r="M904" s="409" t="s">
        <v>2207</v>
      </c>
      <c r="N904" s="409" t="s">
        <v>2207</v>
      </c>
      <c r="O904" s="409" t="s">
        <v>2207</v>
      </c>
      <c r="P904" s="409" t="s">
        <v>2207</v>
      </c>
      <c r="Q904" s="409" t="s">
        <v>2207</v>
      </c>
      <c r="R904" s="409" t="s">
        <v>2207</v>
      </c>
      <c r="S904" s="406">
        <v>974</v>
      </c>
      <c r="T904" s="406">
        <v>1166</v>
      </c>
      <c r="U904" s="406">
        <v>1366</v>
      </c>
      <c r="V904" s="406">
        <v>1137</v>
      </c>
      <c r="W904" s="406">
        <v>1259</v>
      </c>
      <c r="X904" s="406">
        <v>902</v>
      </c>
      <c r="Y904" s="406">
        <v>944</v>
      </c>
      <c r="Z904" s="406">
        <v>1157</v>
      </c>
      <c r="AA904" s="406">
        <v>992</v>
      </c>
      <c r="AB904" s="406">
        <v>928</v>
      </c>
      <c r="AC904" s="406">
        <v>981</v>
      </c>
      <c r="AD904" s="406">
        <v>1267</v>
      </c>
      <c r="AE904" s="406">
        <v>1015</v>
      </c>
      <c r="AF904" s="406">
        <v>962</v>
      </c>
      <c r="AG904" s="406">
        <v>1016</v>
      </c>
      <c r="AH904" s="406">
        <v>1244</v>
      </c>
      <c r="AI904" s="406">
        <v>909</v>
      </c>
      <c r="AJ904" s="406">
        <v>938</v>
      </c>
      <c r="AK904" s="406">
        <v>992</v>
      </c>
      <c r="AL904" s="406">
        <v>1216</v>
      </c>
      <c r="AM904" s="406">
        <v>892</v>
      </c>
      <c r="AN904" s="406">
        <v>915</v>
      </c>
      <c r="AO904" s="406">
        <v>1096</v>
      </c>
      <c r="AP904" s="406">
        <v>998</v>
      </c>
      <c r="AQ904" s="406">
        <v>998</v>
      </c>
      <c r="AR904" s="406">
        <v>1082</v>
      </c>
      <c r="AS904" s="406">
        <v>1042</v>
      </c>
      <c r="AU904" t="s">
        <v>4696</v>
      </c>
    </row>
    <row r="905" spans="4:47" ht="13.5" customHeight="1">
      <c r="D905" s="405" t="s">
        <v>4697</v>
      </c>
      <c r="E905" s="404"/>
      <c r="F905" s="407" t="s">
        <v>4844</v>
      </c>
      <c r="G905" s="272">
        <v>9.2999999999999989</v>
      </c>
      <c r="H905" s="409" t="s">
        <v>2207</v>
      </c>
      <c r="I905" s="409" t="s">
        <v>2207</v>
      </c>
      <c r="J905" s="409" t="s">
        <v>2207</v>
      </c>
      <c r="K905" s="409" t="s">
        <v>2207</v>
      </c>
      <c r="L905" s="409" t="s">
        <v>2207</v>
      </c>
      <c r="M905" s="409" t="s">
        <v>2207</v>
      </c>
      <c r="N905" s="409" t="s">
        <v>2207</v>
      </c>
      <c r="O905" s="409" t="s">
        <v>2207</v>
      </c>
      <c r="P905" s="409" t="s">
        <v>2207</v>
      </c>
      <c r="Q905" s="409" t="s">
        <v>2207</v>
      </c>
      <c r="R905" s="409" t="s">
        <v>2207</v>
      </c>
      <c r="S905" s="406">
        <v>1140</v>
      </c>
      <c r="T905" s="406">
        <v>1320</v>
      </c>
      <c r="U905" s="406">
        <v>1435</v>
      </c>
      <c r="V905" s="406">
        <v>1216</v>
      </c>
      <c r="W905" s="406">
        <v>1352</v>
      </c>
      <c r="X905" s="406">
        <v>1044</v>
      </c>
      <c r="Y905" s="406">
        <v>1080</v>
      </c>
      <c r="Z905" s="406">
        <v>1315</v>
      </c>
      <c r="AA905" s="406">
        <v>1140</v>
      </c>
      <c r="AB905" s="406">
        <v>1059</v>
      </c>
      <c r="AC905" s="406">
        <v>1103</v>
      </c>
      <c r="AD905" s="406">
        <v>1407</v>
      </c>
      <c r="AE905" s="406">
        <v>1164</v>
      </c>
      <c r="AF905" s="406">
        <v>1119</v>
      </c>
      <c r="AG905" s="406">
        <v>1165</v>
      </c>
      <c r="AH905" s="406">
        <v>1417</v>
      </c>
      <c r="AI905" s="406">
        <v>1041</v>
      </c>
      <c r="AJ905" s="406">
        <v>1065</v>
      </c>
      <c r="AK905" s="406">
        <v>1109</v>
      </c>
      <c r="AL905" s="406">
        <v>1351</v>
      </c>
      <c r="AM905" s="406">
        <v>993</v>
      </c>
      <c r="AN905" s="406">
        <v>1015</v>
      </c>
      <c r="AO905" s="406">
        <v>1212</v>
      </c>
      <c r="AP905" s="406">
        <v>1067</v>
      </c>
      <c r="AQ905" s="406">
        <v>1067</v>
      </c>
      <c r="AR905" s="406">
        <v>1174</v>
      </c>
      <c r="AS905" s="406">
        <v>1125</v>
      </c>
      <c r="AU905" t="s">
        <v>4697</v>
      </c>
    </row>
    <row r="906" spans="4:47" ht="13.5" customHeight="1">
      <c r="D906" s="405" t="s">
        <v>4698</v>
      </c>
      <c r="E906" s="404"/>
      <c r="F906" s="407" t="s">
        <v>4845</v>
      </c>
      <c r="G906" s="272">
        <v>10.6</v>
      </c>
      <c r="H906" s="409" t="s">
        <v>2207</v>
      </c>
      <c r="I906" s="409" t="s">
        <v>2207</v>
      </c>
      <c r="J906" s="409" t="s">
        <v>2207</v>
      </c>
      <c r="K906" s="409" t="s">
        <v>2207</v>
      </c>
      <c r="L906" s="409" t="s">
        <v>2207</v>
      </c>
      <c r="M906" s="409" t="s">
        <v>2207</v>
      </c>
      <c r="N906" s="409" t="s">
        <v>2207</v>
      </c>
      <c r="O906" s="409" t="s">
        <v>2207</v>
      </c>
      <c r="P906" s="409" t="s">
        <v>2207</v>
      </c>
      <c r="Q906" s="409" t="s">
        <v>2207</v>
      </c>
      <c r="R906" s="409" t="s">
        <v>2207</v>
      </c>
      <c r="S906" s="406">
        <v>1173</v>
      </c>
      <c r="T906" s="406">
        <v>1362</v>
      </c>
      <c r="U906" s="406">
        <v>1479</v>
      </c>
      <c r="V906" s="406">
        <v>1252</v>
      </c>
      <c r="W906" s="406">
        <v>1391</v>
      </c>
      <c r="X906" s="406">
        <v>1072</v>
      </c>
      <c r="Y906" s="406">
        <v>1113</v>
      </c>
      <c r="Z906" s="406">
        <v>1354</v>
      </c>
      <c r="AA906" s="406">
        <v>1170</v>
      </c>
      <c r="AB906" s="406">
        <v>1092</v>
      </c>
      <c r="AC906" s="406">
        <v>1142</v>
      </c>
      <c r="AD906" s="406">
        <v>1454</v>
      </c>
      <c r="AE906" s="406">
        <v>1198</v>
      </c>
      <c r="AF906" s="406">
        <v>1152</v>
      </c>
      <c r="AG906" s="406">
        <v>1203</v>
      </c>
      <c r="AH906" s="406">
        <v>1463</v>
      </c>
      <c r="AI906" s="406">
        <v>1068</v>
      </c>
      <c r="AJ906" s="406">
        <v>1098</v>
      </c>
      <c r="AK906" s="406">
        <v>1148</v>
      </c>
      <c r="AL906" s="406">
        <v>1398</v>
      </c>
      <c r="AM906" s="406">
        <v>1026</v>
      </c>
      <c r="AN906" s="406">
        <v>1053</v>
      </c>
      <c r="AO906" s="406">
        <v>1257</v>
      </c>
      <c r="AP906" s="406">
        <v>1090</v>
      </c>
      <c r="AQ906" s="406">
        <v>1090</v>
      </c>
      <c r="AR906" s="406">
        <v>1151</v>
      </c>
      <c r="AS906" s="406">
        <v>1159</v>
      </c>
      <c r="AU906" t="s">
        <v>4698</v>
      </c>
    </row>
    <row r="907" spans="4:47" ht="13.5" customHeight="1">
      <c r="D907" s="405" t="s">
        <v>4699</v>
      </c>
      <c r="E907" s="404"/>
      <c r="F907" s="407" t="s">
        <v>4846</v>
      </c>
      <c r="G907" s="272">
        <v>11.9</v>
      </c>
      <c r="H907" s="409" t="s">
        <v>2207</v>
      </c>
      <c r="I907" s="409" t="s">
        <v>2207</v>
      </c>
      <c r="J907" s="409" t="s">
        <v>2207</v>
      </c>
      <c r="K907" s="409" t="s">
        <v>2207</v>
      </c>
      <c r="L907" s="409" t="s">
        <v>2207</v>
      </c>
      <c r="M907" s="409" t="s">
        <v>2207</v>
      </c>
      <c r="N907" s="409" t="s">
        <v>2207</v>
      </c>
      <c r="O907" s="409" t="s">
        <v>2207</v>
      </c>
      <c r="P907" s="409" t="s">
        <v>2207</v>
      </c>
      <c r="Q907" s="409" t="s">
        <v>2207</v>
      </c>
      <c r="R907" s="409" t="s">
        <v>2207</v>
      </c>
      <c r="S907" s="406">
        <v>1205</v>
      </c>
      <c r="T907" s="406">
        <v>1403</v>
      </c>
      <c r="U907" s="406">
        <v>1521</v>
      </c>
      <c r="V907" s="406">
        <v>1287</v>
      </c>
      <c r="W907" s="406">
        <v>1428</v>
      </c>
      <c r="X907" s="406">
        <v>1097</v>
      </c>
      <c r="Y907" s="406">
        <v>1142</v>
      </c>
      <c r="Z907" s="406">
        <v>1389</v>
      </c>
      <c r="AA907" s="406">
        <v>1196</v>
      </c>
      <c r="AB907" s="406">
        <v>1121</v>
      </c>
      <c r="AC907" s="406">
        <v>1177</v>
      </c>
      <c r="AD907" s="406">
        <v>1497</v>
      </c>
      <c r="AE907" s="406">
        <v>1228</v>
      </c>
      <c r="AF907" s="406">
        <v>1181</v>
      </c>
      <c r="AG907" s="406">
        <v>1239</v>
      </c>
      <c r="AH907" s="406">
        <v>1506</v>
      </c>
      <c r="AI907" s="406">
        <v>1092</v>
      </c>
      <c r="AJ907" s="406">
        <v>1127</v>
      </c>
      <c r="AK907" s="406">
        <v>1183</v>
      </c>
      <c r="AL907" s="406">
        <v>1440</v>
      </c>
      <c r="AM907" s="406">
        <v>1055</v>
      </c>
      <c r="AN907" s="406">
        <v>1088</v>
      </c>
      <c r="AO907" s="406">
        <v>1298</v>
      </c>
      <c r="AP907" s="406">
        <v>1138</v>
      </c>
      <c r="AQ907" s="406">
        <v>1138</v>
      </c>
      <c r="AR907" s="406">
        <v>1221</v>
      </c>
      <c r="AS907" s="406">
        <v>1191</v>
      </c>
      <c r="AU907" t="s">
        <v>4699</v>
      </c>
    </row>
    <row r="908" spans="4:47" ht="13.5" customHeight="1">
      <c r="D908" s="405" t="s">
        <v>4700</v>
      </c>
      <c r="E908" s="404"/>
      <c r="F908" s="407" t="s">
        <v>4847</v>
      </c>
      <c r="G908" s="272">
        <v>13.2</v>
      </c>
      <c r="H908" s="409" t="s">
        <v>2207</v>
      </c>
      <c r="I908" s="409" t="s">
        <v>2207</v>
      </c>
      <c r="J908" s="409" t="s">
        <v>2207</v>
      </c>
      <c r="K908" s="409" t="s">
        <v>2207</v>
      </c>
      <c r="L908" s="409" t="s">
        <v>2207</v>
      </c>
      <c r="M908" s="409" t="s">
        <v>2207</v>
      </c>
      <c r="N908" s="409" t="s">
        <v>2207</v>
      </c>
      <c r="O908" s="409" t="s">
        <v>2207</v>
      </c>
      <c r="P908" s="409" t="s">
        <v>2207</v>
      </c>
      <c r="Q908" s="409" t="s">
        <v>2207</v>
      </c>
      <c r="R908" s="409" t="s">
        <v>2207</v>
      </c>
      <c r="S908" s="406">
        <v>1236</v>
      </c>
      <c r="T908" s="406">
        <v>1444</v>
      </c>
      <c r="U908" s="406">
        <v>1563</v>
      </c>
      <c r="V908" s="406">
        <v>1322</v>
      </c>
      <c r="W908" s="406">
        <v>1466</v>
      </c>
      <c r="X908" s="406">
        <v>1122</v>
      </c>
      <c r="Y908" s="406">
        <v>1171</v>
      </c>
      <c r="Z908" s="406">
        <v>1424</v>
      </c>
      <c r="AA908" s="406">
        <v>1223</v>
      </c>
      <c r="AB908" s="406">
        <v>1150</v>
      </c>
      <c r="AC908" s="406">
        <v>1213</v>
      </c>
      <c r="AD908" s="406">
        <v>1540</v>
      </c>
      <c r="AE908" s="406">
        <v>1259</v>
      </c>
      <c r="AF908" s="406">
        <v>1211</v>
      </c>
      <c r="AG908" s="406">
        <v>1275</v>
      </c>
      <c r="AH908" s="406">
        <v>1549</v>
      </c>
      <c r="AI908" s="406">
        <v>1115</v>
      </c>
      <c r="AJ908" s="406">
        <v>1156</v>
      </c>
      <c r="AK908" s="406">
        <v>1219</v>
      </c>
      <c r="AL908" s="406">
        <v>1483</v>
      </c>
      <c r="AM908" s="406">
        <v>1084</v>
      </c>
      <c r="AN908" s="406">
        <v>1123</v>
      </c>
      <c r="AO908" s="406">
        <v>1339</v>
      </c>
      <c r="AP908" s="406">
        <v>1173</v>
      </c>
      <c r="AQ908" s="406">
        <v>1173</v>
      </c>
      <c r="AR908" s="406">
        <v>1268</v>
      </c>
      <c r="AS908" s="406">
        <v>1223</v>
      </c>
      <c r="AU908" t="s">
        <v>4700</v>
      </c>
    </row>
    <row r="909" spans="4:47" ht="13.5" customHeight="1">
      <c r="D909" s="405" t="s">
        <v>4701</v>
      </c>
      <c r="E909" s="404"/>
      <c r="F909" s="407" t="s">
        <v>4848</v>
      </c>
      <c r="G909" s="272">
        <v>14.5</v>
      </c>
      <c r="H909" s="409" t="s">
        <v>2207</v>
      </c>
      <c r="I909" s="409" t="s">
        <v>2207</v>
      </c>
      <c r="J909" s="409" t="s">
        <v>2207</v>
      </c>
      <c r="K909" s="409" t="s">
        <v>2207</v>
      </c>
      <c r="L909" s="409" t="s">
        <v>2207</v>
      </c>
      <c r="M909" s="409" t="s">
        <v>2207</v>
      </c>
      <c r="N909" s="409" t="s">
        <v>2207</v>
      </c>
      <c r="O909" s="409" t="s">
        <v>2207</v>
      </c>
      <c r="P909" s="409" t="s">
        <v>2207</v>
      </c>
      <c r="Q909" s="409" t="s">
        <v>2207</v>
      </c>
      <c r="R909" s="409" t="s">
        <v>2207</v>
      </c>
      <c r="S909" s="406">
        <v>1269</v>
      </c>
      <c r="T909" s="406">
        <v>1486</v>
      </c>
      <c r="U909" s="406">
        <v>1606</v>
      </c>
      <c r="V909" s="406">
        <v>1358</v>
      </c>
      <c r="W909" s="406">
        <v>1504</v>
      </c>
      <c r="X909" s="406">
        <v>1148</v>
      </c>
      <c r="Y909" s="406">
        <v>1202</v>
      </c>
      <c r="Z909" s="406">
        <v>1460</v>
      </c>
      <c r="AA909" s="406">
        <v>1251</v>
      </c>
      <c r="AB909" s="406">
        <v>1181</v>
      </c>
      <c r="AC909" s="406">
        <v>1250</v>
      </c>
      <c r="AD909" s="406">
        <v>1583</v>
      </c>
      <c r="AE909" s="406">
        <v>1291</v>
      </c>
      <c r="AF909" s="406">
        <v>1241</v>
      </c>
      <c r="AG909" s="406">
        <v>1311</v>
      </c>
      <c r="AH909" s="406">
        <v>1592</v>
      </c>
      <c r="AI909" s="406">
        <v>1139</v>
      </c>
      <c r="AJ909" s="406">
        <v>1202</v>
      </c>
      <c r="AK909" s="406">
        <v>1271</v>
      </c>
      <c r="AL909" s="406">
        <v>1545</v>
      </c>
      <c r="AM909" s="406">
        <v>1115</v>
      </c>
      <c r="AN909" s="406">
        <v>1159</v>
      </c>
      <c r="AO909" s="406">
        <v>1381</v>
      </c>
      <c r="AP909" s="406">
        <v>1209</v>
      </c>
      <c r="AQ909" s="406">
        <v>1209</v>
      </c>
      <c r="AR909" s="406">
        <v>1316</v>
      </c>
      <c r="AS909" s="406">
        <v>1256</v>
      </c>
      <c r="AU909" t="s">
        <v>4701</v>
      </c>
    </row>
    <row r="910" spans="4:47" ht="13.5" customHeight="1">
      <c r="D910" s="405" t="s">
        <v>4702</v>
      </c>
      <c r="E910" s="404"/>
      <c r="F910" s="407" t="s">
        <v>4849</v>
      </c>
      <c r="G910" s="272">
        <v>15.9</v>
      </c>
      <c r="H910" s="409" t="s">
        <v>2207</v>
      </c>
      <c r="I910" s="409" t="s">
        <v>2207</v>
      </c>
      <c r="J910" s="409" t="s">
        <v>2207</v>
      </c>
      <c r="K910" s="409" t="s">
        <v>2207</v>
      </c>
      <c r="L910" s="409" t="s">
        <v>2207</v>
      </c>
      <c r="M910" s="409" t="s">
        <v>2207</v>
      </c>
      <c r="N910" s="409" t="s">
        <v>2207</v>
      </c>
      <c r="O910" s="409" t="s">
        <v>2207</v>
      </c>
      <c r="P910" s="409" t="s">
        <v>2207</v>
      </c>
      <c r="Q910" s="409" t="s">
        <v>2207</v>
      </c>
      <c r="R910" s="409" t="s">
        <v>2207</v>
      </c>
      <c r="S910" s="406">
        <v>1301</v>
      </c>
      <c r="T910" s="406">
        <v>1527</v>
      </c>
      <c r="U910" s="406">
        <v>1648</v>
      </c>
      <c r="V910" s="406">
        <v>1394</v>
      </c>
      <c r="W910" s="406">
        <v>1543</v>
      </c>
      <c r="X910" s="406">
        <v>1174</v>
      </c>
      <c r="Y910" s="406">
        <v>1232</v>
      </c>
      <c r="Z910" s="406">
        <v>1497</v>
      </c>
      <c r="AA910" s="406">
        <v>1278</v>
      </c>
      <c r="AB910" s="406">
        <v>1211</v>
      </c>
      <c r="AC910" s="406">
        <v>1286</v>
      </c>
      <c r="AD910" s="406">
        <v>1627</v>
      </c>
      <c r="AE910" s="406">
        <v>1322</v>
      </c>
      <c r="AF910" s="406">
        <v>1272</v>
      </c>
      <c r="AG910" s="406">
        <v>1348</v>
      </c>
      <c r="AH910" s="406">
        <v>1636</v>
      </c>
      <c r="AI910" s="406">
        <v>1164</v>
      </c>
      <c r="AJ910" s="406">
        <v>1232</v>
      </c>
      <c r="AK910" s="406">
        <v>1308</v>
      </c>
      <c r="AL910" s="406">
        <v>1589</v>
      </c>
      <c r="AM910" s="406">
        <v>1145</v>
      </c>
      <c r="AN910" s="406">
        <v>1195</v>
      </c>
      <c r="AO910" s="406">
        <v>1423</v>
      </c>
      <c r="AP910" s="406">
        <v>1245</v>
      </c>
      <c r="AQ910" s="406">
        <v>1245</v>
      </c>
      <c r="AR910" s="406">
        <v>1364</v>
      </c>
      <c r="AS910" s="406">
        <v>1289</v>
      </c>
      <c r="AU910" t="s">
        <v>4702</v>
      </c>
    </row>
    <row r="911" spans="4:47" ht="13.5" customHeight="1">
      <c r="D911" s="405" t="s">
        <v>4703</v>
      </c>
      <c r="E911" s="404"/>
      <c r="F911" s="407" t="s">
        <v>4850</v>
      </c>
      <c r="G911" s="272">
        <v>17.200000000000003</v>
      </c>
      <c r="H911" s="409" t="s">
        <v>2207</v>
      </c>
      <c r="I911" s="409" t="s">
        <v>2207</v>
      </c>
      <c r="J911" s="409" t="s">
        <v>2207</v>
      </c>
      <c r="K911" s="409" t="s">
        <v>2207</v>
      </c>
      <c r="L911" s="409" t="s">
        <v>2207</v>
      </c>
      <c r="M911" s="409" t="s">
        <v>2207</v>
      </c>
      <c r="N911" s="409" t="s">
        <v>2207</v>
      </c>
      <c r="O911" s="409" t="s">
        <v>2207</v>
      </c>
      <c r="P911" s="409" t="s">
        <v>2207</v>
      </c>
      <c r="Q911" s="409" t="s">
        <v>2207</v>
      </c>
      <c r="R911" s="409" t="s">
        <v>2207</v>
      </c>
      <c r="S911" s="406">
        <v>1335</v>
      </c>
      <c r="T911" s="406">
        <v>1571</v>
      </c>
      <c r="U911" s="406">
        <v>1693</v>
      </c>
      <c r="V911" s="406">
        <v>1431</v>
      </c>
      <c r="W911" s="406">
        <v>1583</v>
      </c>
      <c r="X911" s="406">
        <v>1201</v>
      </c>
      <c r="Y911" s="406">
        <v>1264</v>
      </c>
      <c r="Z911" s="406">
        <v>1535</v>
      </c>
      <c r="AA911" s="406">
        <v>1307</v>
      </c>
      <c r="AB911" s="406">
        <v>1243</v>
      </c>
      <c r="AC911" s="406">
        <v>1324</v>
      </c>
      <c r="AD911" s="406">
        <v>1673</v>
      </c>
      <c r="AE911" s="406">
        <v>1355</v>
      </c>
      <c r="AF911" s="406">
        <v>1303</v>
      </c>
      <c r="AG911" s="406">
        <v>1386</v>
      </c>
      <c r="AH911" s="406">
        <v>1682</v>
      </c>
      <c r="AI911" s="406">
        <v>1189</v>
      </c>
      <c r="AJ911" s="406">
        <v>1264</v>
      </c>
      <c r="AK911" s="406">
        <v>1346</v>
      </c>
      <c r="AL911" s="406">
        <v>1635</v>
      </c>
      <c r="AM911" s="406">
        <v>1177</v>
      </c>
      <c r="AN911" s="406">
        <v>1232</v>
      </c>
      <c r="AO911" s="406">
        <v>1466</v>
      </c>
      <c r="AP911" s="406">
        <v>1282</v>
      </c>
      <c r="AQ911" s="406">
        <v>1282</v>
      </c>
      <c r="AR911" s="406">
        <v>1414</v>
      </c>
      <c r="AS911" s="406">
        <v>1324</v>
      </c>
      <c r="AU911" t="s">
        <v>4703</v>
      </c>
    </row>
    <row r="912" spans="4:47" ht="13.5" customHeight="1">
      <c r="D912" s="405" t="s">
        <v>4704</v>
      </c>
      <c r="E912" s="404"/>
      <c r="F912" s="407" t="s">
        <v>4851</v>
      </c>
      <c r="G912" s="272">
        <v>18.5</v>
      </c>
      <c r="H912" s="409" t="s">
        <v>2207</v>
      </c>
      <c r="I912" s="409" t="s">
        <v>2207</v>
      </c>
      <c r="J912" s="409" t="s">
        <v>2207</v>
      </c>
      <c r="K912" s="409" t="s">
        <v>2207</v>
      </c>
      <c r="L912" s="409" t="s">
        <v>2207</v>
      </c>
      <c r="M912" s="409" t="s">
        <v>2207</v>
      </c>
      <c r="N912" s="409" t="s">
        <v>2207</v>
      </c>
      <c r="O912" s="409" t="s">
        <v>2207</v>
      </c>
      <c r="P912" s="409" t="s">
        <v>2207</v>
      </c>
      <c r="Q912" s="409" t="s">
        <v>2207</v>
      </c>
      <c r="R912" s="409" t="s">
        <v>2207</v>
      </c>
      <c r="S912" s="406">
        <v>1366</v>
      </c>
      <c r="T912" s="406">
        <v>1611</v>
      </c>
      <c r="U912" s="406">
        <v>1735</v>
      </c>
      <c r="V912" s="406">
        <v>1465</v>
      </c>
      <c r="W912" s="406">
        <v>1620</v>
      </c>
      <c r="X912" s="406">
        <v>1225</v>
      </c>
      <c r="Y912" s="406">
        <v>1293</v>
      </c>
      <c r="Z912" s="406">
        <v>1569</v>
      </c>
      <c r="AA912" s="406">
        <v>1333</v>
      </c>
      <c r="AB912" s="406">
        <v>1272</v>
      </c>
      <c r="AC912" s="406">
        <v>1359</v>
      </c>
      <c r="AD912" s="406">
        <v>1715</v>
      </c>
      <c r="AE912" s="406">
        <v>1386</v>
      </c>
      <c r="AF912" s="406">
        <v>1332</v>
      </c>
      <c r="AG912" s="406">
        <v>1421</v>
      </c>
      <c r="AH912" s="406">
        <v>1724</v>
      </c>
      <c r="AI912" s="406">
        <v>1212</v>
      </c>
      <c r="AJ912" s="406">
        <v>1293</v>
      </c>
      <c r="AK912" s="406">
        <v>1381</v>
      </c>
      <c r="AL912" s="406">
        <v>1677</v>
      </c>
      <c r="AM912" s="406">
        <v>1206</v>
      </c>
      <c r="AN912" s="406">
        <v>1267</v>
      </c>
      <c r="AO912" s="406">
        <v>1506</v>
      </c>
      <c r="AP912" s="406">
        <v>1316</v>
      </c>
      <c r="AQ912" s="406">
        <v>1316</v>
      </c>
      <c r="AR912" s="406">
        <v>1460</v>
      </c>
      <c r="AS912" s="406">
        <v>1355</v>
      </c>
      <c r="AU912" t="s">
        <v>4704</v>
      </c>
    </row>
    <row r="913" spans="4:47" ht="13.5" customHeight="1">
      <c r="D913" s="405" t="s">
        <v>4705</v>
      </c>
      <c r="E913" s="404"/>
      <c r="F913" s="407" t="s">
        <v>4835</v>
      </c>
      <c r="G913" s="272">
        <v>13.2</v>
      </c>
      <c r="H913" s="409" t="s">
        <v>2207</v>
      </c>
      <c r="I913" s="409" t="s">
        <v>2207</v>
      </c>
      <c r="J913" s="409" t="s">
        <v>2207</v>
      </c>
      <c r="K913" s="409" t="s">
        <v>2207</v>
      </c>
      <c r="L913" s="409" t="s">
        <v>2207</v>
      </c>
      <c r="M913" s="409" t="s">
        <v>2207</v>
      </c>
      <c r="N913" s="409" t="s">
        <v>2207</v>
      </c>
      <c r="O913" s="409" t="s">
        <v>2207</v>
      </c>
      <c r="P913" s="409" t="s">
        <v>2207</v>
      </c>
      <c r="Q913" s="409" t="s">
        <v>2207</v>
      </c>
      <c r="R913" s="409" t="s">
        <v>2207</v>
      </c>
      <c r="S913" s="406">
        <v>1090</v>
      </c>
      <c r="T913" s="406">
        <v>1293</v>
      </c>
      <c r="U913" s="406">
        <v>1513</v>
      </c>
      <c r="V913" s="406">
        <v>1218</v>
      </c>
      <c r="W913" s="406">
        <v>1350</v>
      </c>
      <c r="X913" s="406">
        <v>987</v>
      </c>
      <c r="Y913" s="406">
        <v>1034</v>
      </c>
      <c r="Z913" s="406">
        <v>1263</v>
      </c>
      <c r="AA913" s="406">
        <v>1085</v>
      </c>
      <c r="AB913" s="406">
        <v>1011</v>
      </c>
      <c r="AC913" s="406">
        <v>1071</v>
      </c>
      <c r="AD913" s="406">
        <v>1374</v>
      </c>
      <c r="AE913" s="406">
        <v>1105</v>
      </c>
      <c r="AF913" s="406">
        <v>1080</v>
      </c>
      <c r="AG913" s="406">
        <v>1141</v>
      </c>
      <c r="AH913" s="406">
        <v>1393</v>
      </c>
      <c r="AI913" s="406">
        <v>1001</v>
      </c>
      <c r="AJ913" s="406">
        <v>1033</v>
      </c>
      <c r="AK913" s="406">
        <v>1093</v>
      </c>
      <c r="AL913" s="406">
        <v>1336</v>
      </c>
      <c r="AM913" s="406">
        <v>966</v>
      </c>
      <c r="AN913" s="406">
        <v>992</v>
      </c>
      <c r="AO913" s="406">
        <v>1186</v>
      </c>
      <c r="AP913" s="406">
        <v>1046</v>
      </c>
      <c r="AQ913" s="406">
        <v>1046</v>
      </c>
      <c r="AR913" s="406">
        <v>1142</v>
      </c>
      <c r="AS913" s="406">
        <v>1136</v>
      </c>
      <c r="AU913" t="s">
        <v>4705</v>
      </c>
    </row>
    <row r="914" spans="4:47" ht="13.5" customHeight="1">
      <c r="D914" s="405" t="s">
        <v>4706</v>
      </c>
      <c r="E914" s="405" t="s">
        <v>5597</v>
      </c>
      <c r="F914" s="407" t="s">
        <v>4843</v>
      </c>
      <c r="G914" s="272">
        <v>13.2</v>
      </c>
      <c r="H914" s="409" t="s">
        <v>2207</v>
      </c>
      <c r="I914" s="409" t="s">
        <v>2207</v>
      </c>
      <c r="J914" s="409" t="s">
        <v>2207</v>
      </c>
      <c r="K914" s="409" t="s">
        <v>2207</v>
      </c>
      <c r="L914" s="409" t="s">
        <v>2207</v>
      </c>
      <c r="M914" s="409" t="s">
        <v>2207</v>
      </c>
      <c r="N914" s="409" t="s">
        <v>2207</v>
      </c>
      <c r="O914" s="409" t="s">
        <v>2207</v>
      </c>
      <c r="P914" s="409" t="s">
        <v>2207</v>
      </c>
      <c r="Q914" s="409" t="s">
        <v>2207</v>
      </c>
      <c r="R914" s="409" t="s">
        <v>2207</v>
      </c>
      <c r="S914" s="406">
        <v>998</v>
      </c>
      <c r="T914" s="406">
        <v>1200</v>
      </c>
      <c r="U914" s="406">
        <v>1400</v>
      </c>
      <c r="V914" s="406">
        <v>1166</v>
      </c>
      <c r="W914" s="406">
        <v>1291</v>
      </c>
      <c r="X914" s="406">
        <v>922</v>
      </c>
      <c r="Y914" s="406">
        <v>968</v>
      </c>
      <c r="Z914" s="406">
        <v>1186</v>
      </c>
      <c r="AA914" s="406">
        <v>1014</v>
      </c>
      <c r="AB914" s="406">
        <v>952</v>
      </c>
      <c r="AC914" s="406">
        <v>1012</v>
      </c>
      <c r="AD914" s="406">
        <v>1304</v>
      </c>
      <c r="AE914" s="406">
        <v>1040</v>
      </c>
      <c r="AF914" s="406">
        <v>987</v>
      </c>
      <c r="AG914" s="406">
        <v>1046</v>
      </c>
      <c r="AH914" s="406">
        <v>1281</v>
      </c>
      <c r="AI914" s="406">
        <v>928</v>
      </c>
      <c r="AJ914" s="406">
        <v>963</v>
      </c>
      <c r="AK914" s="406">
        <v>1022</v>
      </c>
      <c r="AL914" s="406">
        <v>1253</v>
      </c>
      <c r="AM914" s="406">
        <v>912</v>
      </c>
      <c r="AN914" s="406">
        <v>939</v>
      </c>
      <c r="AO914" s="406">
        <v>1125</v>
      </c>
      <c r="AP914" s="406">
        <v>1027</v>
      </c>
      <c r="AQ914" s="406">
        <v>1027</v>
      </c>
      <c r="AR914" s="406">
        <v>1124</v>
      </c>
      <c r="AS914" s="406">
        <v>1071</v>
      </c>
      <c r="AU914" t="s">
        <v>4706</v>
      </c>
    </row>
    <row r="915" spans="4:47" ht="13.5" customHeight="1">
      <c r="D915" s="405" t="s">
        <v>4707</v>
      </c>
      <c r="E915" s="405" t="s">
        <v>5597</v>
      </c>
      <c r="F915" s="407" t="s">
        <v>4843</v>
      </c>
      <c r="G915" s="272">
        <v>13.2</v>
      </c>
      <c r="H915" s="409" t="s">
        <v>2207</v>
      </c>
      <c r="I915" s="409" t="s">
        <v>2207</v>
      </c>
      <c r="J915" s="409" t="s">
        <v>2207</v>
      </c>
      <c r="K915" s="409" t="s">
        <v>2207</v>
      </c>
      <c r="L915" s="409" t="s">
        <v>2207</v>
      </c>
      <c r="M915" s="409" t="s">
        <v>2207</v>
      </c>
      <c r="N915" s="409" t="s">
        <v>2207</v>
      </c>
      <c r="O915" s="409" t="s">
        <v>2207</v>
      </c>
      <c r="P915" s="409" t="s">
        <v>2207</v>
      </c>
      <c r="Q915" s="409" t="s">
        <v>2207</v>
      </c>
      <c r="R915" s="409" t="s">
        <v>2207</v>
      </c>
      <c r="S915" s="406">
        <v>998</v>
      </c>
      <c r="T915" s="406">
        <v>1200</v>
      </c>
      <c r="U915" s="406">
        <v>1400</v>
      </c>
      <c r="V915" s="406">
        <v>1166</v>
      </c>
      <c r="W915" s="406">
        <v>1291</v>
      </c>
      <c r="X915" s="406">
        <v>922</v>
      </c>
      <c r="Y915" s="406">
        <v>968</v>
      </c>
      <c r="Z915" s="406">
        <v>1186</v>
      </c>
      <c r="AA915" s="406">
        <v>1014</v>
      </c>
      <c r="AB915" s="406">
        <v>952</v>
      </c>
      <c r="AC915" s="406">
        <v>1012</v>
      </c>
      <c r="AD915" s="406">
        <v>1304</v>
      </c>
      <c r="AE915" s="406">
        <v>1040</v>
      </c>
      <c r="AF915" s="406">
        <v>987</v>
      </c>
      <c r="AG915" s="406">
        <v>1046</v>
      </c>
      <c r="AH915" s="406">
        <v>1281</v>
      </c>
      <c r="AI915" s="406">
        <v>928</v>
      </c>
      <c r="AJ915" s="406">
        <v>963</v>
      </c>
      <c r="AK915" s="406">
        <v>1022</v>
      </c>
      <c r="AL915" s="406">
        <v>1253</v>
      </c>
      <c r="AM915" s="406">
        <v>912</v>
      </c>
      <c r="AN915" s="406">
        <v>939</v>
      </c>
      <c r="AO915" s="406">
        <v>1125</v>
      </c>
      <c r="AP915" s="406">
        <v>1027</v>
      </c>
      <c r="AQ915" s="406">
        <v>1027</v>
      </c>
      <c r="AR915" s="406">
        <v>1124</v>
      </c>
      <c r="AS915" s="406">
        <v>1071</v>
      </c>
      <c r="AU915" t="s">
        <v>4707</v>
      </c>
    </row>
    <row r="916" spans="4:47" ht="13.5" customHeight="1">
      <c r="D916" s="405" t="s">
        <v>4708</v>
      </c>
      <c r="E916" s="404"/>
      <c r="F916" s="407" t="s">
        <v>4836</v>
      </c>
      <c r="G916" s="272">
        <v>14.5</v>
      </c>
      <c r="H916" s="409" t="s">
        <v>2207</v>
      </c>
      <c r="I916" s="409" t="s">
        <v>2207</v>
      </c>
      <c r="J916" s="409" t="s">
        <v>2207</v>
      </c>
      <c r="K916" s="409" t="s">
        <v>2207</v>
      </c>
      <c r="L916" s="409" t="s">
        <v>2207</v>
      </c>
      <c r="M916" s="409" t="s">
        <v>2207</v>
      </c>
      <c r="N916" s="409" t="s">
        <v>2207</v>
      </c>
      <c r="O916" s="409" t="s">
        <v>2207</v>
      </c>
      <c r="P916" s="409" t="s">
        <v>2207</v>
      </c>
      <c r="Q916" s="409" t="s">
        <v>2207</v>
      </c>
      <c r="R916" s="409" t="s">
        <v>2207</v>
      </c>
      <c r="S916" s="406">
        <v>1115</v>
      </c>
      <c r="T916" s="406">
        <v>1327</v>
      </c>
      <c r="U916" s="406">
        <v>1549</v>
      </c>
      <c r="V916" s="406">
        <v>1249</v>
      </c>
      <c r="W916" s="406">
        <v>1383</v>
      </c>
      <c r="X916" s="406">
        <v>1008</v>
      </c>
      <c r="Y916" s="406">
        <v>1059</v>
      </c>
      <c r="Z916" s="406">
        <v>1293</v>
      </c>
      <c r="AA916" s="406">
        <v>1107</v>
      </c>
      <c r="AB916" s="406">
        <v>1037</v>
      </c>
      <c r="AC916" s="406">
        <v>1103</v>
      </c>
      <c r="AD916" s="406">
        <v>1412</v>
      </c>
      <c r="AE916" s="406">
        <v>1131</v>
      </c>
      <c r="AF916" s="406">
        <v>1105</v>
      </c>
      <c r="AG916" s="406">
        <v>1173</v>
      </c>
      <c r="AH916" s="406">
        <v>1430</v>
      </c>
      <c r="AI916" s="406">
        <v>1020</v>
      </c>
      <c r="AJ916" s="406">
        <v>1058</v>
      </c>
      <c r="AK916" s="406">
        <v>1124</v>
      </c>
      <c r="AL916" s="406">
        <v>1374</v>
      </c>
      <c r="AM916" s="406">
        <v>986</v>
      </c>
      <c r="AN916" s="406">
        <v>1017</v>
      </c>
      <c r="AO916" s="406">
        <v>1215</v>
      </c>
      <c r="AP916" s="406">
        <v>1076</v>
      </c>
      <c r="AQ916" s="406">
        <v>1076</v>
      </c>
      <c r="AR916" s="406">
        <v>1185</v>
      </c>
      <c r="AS916" s="406">
        <v>1165</v>
      </c>
      <c r="AU916" t="s">
        <v>4708</v>
      </c>
    </row>
    <row r="917" spans="4:47" ht="13.5" customHeight="1">
      <c r="D917" s="405" t="s">
        <v>4709</v>
      </c>
      <c r="E917" s="404"/>
      <c r="F917" s="407" t="s">
        <v>4837</v>
      </c>
      <c r="G917" s="272">
        <v>15.9</v>
      </c>
      <c r="H917" s="409" t="s">
        <v>2207</v>
      </c>
      <c r="I917" s="409" t="s">
        <v>2207</v>
      </c>
      <c r="J917" s="409" t="s">
        <v>2207</v>
      </c>
      <c r="K917" s="409" t="s">
        <v>2207</v>
      </c>
      <c r="L917" s="409" t="s">
        <v>2207</v>
      </c>
      <c r="M917" s="409" t="s">
        <v>2207</v>
      </c>
      <c r="N917" s="409" t="s">
        <v>2207</v>
      </c>
      <c r="O917" s="409" t="s">
        <v>2207</v>
      </c>
      <c r="P917" s="409" t="s">
        <v>2207</v>
      </c>
      <c r="Q917" s="409" t="s">
        <v>2207</v>
      </c>
      <c r="R917" s="409" t="s">
        <v>2207</v>
      </c>
      <c r="S917" s="406">
        <v>1140</v>
      </c>
      <c r="T917" s="406">
        <v>1363</v>
      </c>
      <c r="U917" s="406">
        <v>1585</v>
      </c>
      <c r="V917" s="406">
        <v>1279</v>
      </c>
      <c r="W917" s="406">
        <v>1416</v>
      </c>
      <c r="X917" s="406">
        <v>1029</v>
      </c>
      <c r="Y917" s="406">
        <v>1085</v>
      </c>
      <c r="Z917" s="406">
        <v>1324</v>
      </c>
      <c r="AA917" s="406">
        <v>1129</v>
      </c>
      <c r="AB917" s="406">
        <v>1062</v>
      </c>
      <c r="AC917" s="406">
        <v>1135</v>
      </c>
      <c r="AD917" s="406">
        <v>1450</v>
      </c>
      <c r="AE917" s="406">
        <v>1158</v>
      </c>
      <c r="AF917" s="406">
        <v>1131</v>
      </c>
      <c r="AG917" s="406">
        <v>1204</v>
      </c>
      <c r="AH917" s="406">
        <v>1469</v>
      </c>
      <c r="AI917" s="406">
        <v>1040</v>
      </c>
      <c r="AJ917" s="406">
        <v>1083</v>
      </c>
      <c r="AK917" s="406">
        <v>1156</v>
      </c>
      <c r="AL917" s="406">
        <v>1412</v>
      </c>
      <c r="AM917" s="406">
        <v>1007</v>
      </c>
      <c r="AN917" s="406">
        <v>1042</v>
      </c>
      <c r="AO917" s="406">
        <v>1245</v>
      </c>
      <c r="AP917" s="406">
        <v>1107</v>
      </c>
      <c r="AQ917" s="406">
        <v>1107</v>
      </c>
      <c r="AR917" s="406">
        <v>1227</v>
      </c>
      <c r="AS917" s="406">
        <v>1195</v>
      </c>
      <c r="AU917" t="s">
        <v>4709</v>
      </c>
    </row>
    <row r="918" spans="4:47" ht="13.5" customHeight="1">
      <c r="D918" s="405" t="s">
        <v>4710</v>
      </c>
      <c r="E918" s="404"/>
      <c r="F918" s="407" t="s">
        <v>4838</v>
      </c>
      <c r="G918" s="272">
        <v>17.200000000000003</v>
      </c>
      <c r="H918" s="409" t="s">
        <v>2207</v>
      </c>
      <c r="I918" s="409" t="s">
        <v>2207</v>
      </c>
      <c r="J918" s="409" t="s">
        <v>2207</v>
      </c>
      <c r="K918" s="409" t="s">
        <v>2207</v>
      </c>
      <c r="L918" s="409" t="s">
        <v>2207</v>
      </c>
      <c r="M918" s="409" t="s">
        <v>2207</v>
      </c>
      <c r="N918" s="409" t="s">
        <v>2207</v>
      </c>
      <c r="O918" s="409" t="s">
        <v>2207</v>
      </c>
      <c r="P918" s="409" t="s">
        <v>2207</v>
      </c>
      <c r="Q918" s="409" t="s">
        <v>2207</v>
      </c>
      <c r="R918" s="409" t="s">
        <v>2207</v>
      </c>
      <c r="S918" s="406">
        <v>1167</v>
      </c>
      <c r="T918" s="406">
        <v>1399</v>
      </c>
      <c r="U918" s="406">
        <v>1622</v>
      </c>
      <c r="V918" s="406">
        <v>1312</v>
      </c>
      <c r="W918" s="406">
        <v>1451</v>
      </c>
      <c r="X918" s="406">
        <v>1050</v>
      </c>
      <c r="Y918" s="406">
        <v>1111</v>
      </c>
      <c r="Z918" s="406">
        <v>1356</v>
      </c>
      <c r="AA918" s="406">
        <v>1153</v>
      </c>
      <c r="AB918" s="406">
        <v>1089</v>
      </c>
      <c r="AC918" s="406">
        <v>1167</v>
      </c>
      <c r="AD918" s="406">
        <v>1490</v>
      </c>
      <c r="AE918" s="406">
        <v>1185</v>
      </c>
      <c r="AF918" s="406">
        <v>1157</v>
      </c>
      <c r="AG918" s="406">
        <v>1237</v>
      </c>
      <c r="AH918" s="406">
        <v>1508</v>
      </c>
      <c r="AI918" s="406">
        <v>1060</v>
      </c>
      <c r="AJ918" s="406">
        <v>1110</v>
      </c>
      <c r="AK918" s="406">
        <v>1189</v>
      </c>
      <c r="AL918" s="406">
        <v>1452</v>
      </c>
      <c r="AM918" s="406">
        <v>1029</v>
      </c>
      <c r="AN918" s="406">
        <v>1068</v>
      </c>
      <c r="AO918" s="406">
        <v>1275</v>
      </c>
      <c r="AP918" s="406">
        <v>1138</v>
      </c>
      <c r="AQ918" s="406">
        <v>1138</v>
      </c>
      <c r="AR918" s="406">
        <v>1271</v>
      </c>
      <c r="AS918" s="406">
        <v>1226</v>
      </c>
      <c r="AU918" t="s">
        <v>4710</v>
      </c>
    </row>
    <row r="919" spans="4:47" ht="13.5" customHeight="1">
      <c r="D919" s="405" t="s">
        <v>4711</v>
      </c>
      <c r="E919" s="404"/>
      <c r="F919" s="407" t="s">
        <v>4839</v>
      </c>
      <c r="G919" s="272">
        <v>18.5</v>
      </c>
      <c r="H919" s="409" t="s">
        <v>2207</v>
      </c>
      <c r="I919" s="409" t="s">
        <v>2207</v>
      </c>
      <c r="J919" s="409" t="s">
        <v>2207</v>
      </c>
      <c r="K919" s="409" t="s">
        <v>2207</v>
      </c>
      <c r="L919" s="409" t="s">
        <v>2207</v>
      </c>
      <c r="M919" s="409" t="s">
        <v>2207</v>
      </c>
      <c r="N919" s="409" t="s">
        <v>2207</v>
      </c>
      <c r="O919" s="409" t="s">
        <v>2207</v>
      </c>
      <c r="P919" s="409" t="s">
        <v>2207</v>
      </c>
      <c r="Q919" s="409" t="s">
        <v>2207</v>
      </c>
      <c r="R919" s="409" t="s">
        <v>2207</v>
      </c>
      <c r="S919" s="406">
        <v>1191</v>
      </c>
      <c r="T919" s="406">
        <v>1431</v>
      </c>
      <c r="U919" s="406">
        <v>1656</v>
      </c>
      <c r="V919" s="406">
        <v>1341</v>
      </c>
      <c r="W919" s="406">
        <v>1482</v>
      </c>
      <c r="X919" s="406">
        <v>1070</v>
      </c>
      <c r="Y919" s="406">
        <v>1135</v>
      </c>
      <c r="Z919" s="406">
        <v>1384</v>
      </c>
      <c r="AA919" s="406">
        <v>1173</v>
      </c>
      <c r="AB919" s="406">
        <v>1112</v>
      </c>
      <c r="AC919" s="406">
        <v>1197</v>
      </c>
      <c r="AD919" s="406">
        <v>1526</v>
      </c>
      <c r="AE919" s="406">
        <v>1210</v>
      </c>
      <c r="AF919" s="406">
        <v>1181</v>
      </c>
      <c r="AG919" s="406">
        <v>1267</v>
      </c>
      <c r="AH919" s="406">
        <v>1544</v>
      </c>
      <c r="AI919" s="406">
        <v>1078</v>
      </c>
      <c r="AJ919" s="406">
        <v>1134</v>
      </c>
      <c r="AK919" s="406">
        <v>1219</v>
      </c>
      <c r="AL919" s="406">
        <v>1488</v>
      </c>
      <c r="AM919" s="406">
        <v>1049</v>
      </c>
      <c r="AN919" s="406">
        <v>1091</v>
      </c>
      <c r="AO919" s="406">
        <v>1302</v>
      </c>
      <c r="AP919" s="406">
        <v>1166</v>
      </c>
      <c r="AQ919" s="406">
        <v>1166</v>
      </c>
      <c r="AR919" s="406">
        <v>1312</v>
      </c>
      <c r="AS919" s="406">
        <v>1254</v>
      </c>
      <c r="AU919" t="s">
        <v>4711</v>
      </c>
    </row>
    <row r="920" spans="4:47" ht="13.5" customHeight="1">
      <c r="D920" s="405" t="s">
        <v>4712</v>
      </c>
      <c r="E920" s="404"/>
      <c r="F920" s="407" t="s">
        <v>4852</v>
      </c>
      <c r="G920" s="272">
        <v>25.1</v>
      </c>
      <c r="H920" s="409" t="s">
        <v>2207</v>
      </c>
      <c r="I920" s="409" t="s">
        <v>2207</v>
      </c>
      <c r="J920" s="409" t="s">
        <v>2207</v>
      </c>
      <c r="K920" s="409" t="s">
        <v>2207</v>
      </c>
      <c r="L920" s="409" t="s">
        <v>2207</v>
      </c>
      <c r="M920" s="409" t="s">
        <v>2207</v>
      </c>
      <c r="N920" s="409" t="s">
        <v>2207</v>
      </c>
      <c r="O920" s="409" t="s">
        <v>2207</v>
      </c>
      <c r="P920" s="409" t="s">
        <v>2207</v>
      </c>
      <c r="Q920" s="409" t="s">
        <v>2207</v>
      </c>
      <c r="R920" s="409" t="s">
        <v>2207</v>
      </c>
      <c r="S920" s="406">
        <v>1848</v>
      </c>
      <c r="T920" s="406">
        <v>2169</v>
      </c>
      <c r="U920" s="406">
        <v>2378</v>
      </c>
      <c r="V920" s="406">
        <v>1920</v>
      </c>
      <c r="W920" s="406">
        <v>2117</v>
      </c>
      <c r="X920" s="406">
        <v>1636</v>
      </c>
      <c r="Y920" s="406">
        <v>1733</v>
      </c>
      <c r="Z920" s="406">
        <v>2086</v>
      </c>
      <c r="AA920" s="406">
        <v>1783</v>
      </c>
      <c r="AB920" s="406">
        <v>1693</v>
      </c>
      <c r="AC920" s="406">
        <v>1818</v>
      </c>
      <c r="AD920" s="406">
        <v>2255</v>
      </c>
      <c r="AE920" s="406">
        <v>1843</v>
      </c>
      <c r="AF920" s="406">
        <v>1822</v>
      </c>
      <c r="AG920" s="406">
        <v>1949</v>
      </c>
      <c r="AH920" s="406">
        <v>2347</v>
      </c>
      <c r="AI920" s="406">
        <v>1636</v>
      </c>
      <c r="AJ920" s="406">
        <v>1735</v>
      </c>
      <c r="AK920" s="406">
        <v>1861</v>
      </c>
      <c r="AL920" s="406">
        <v>2243</v>
      </c>
      <c r="AM920" s="406">
        <v>1554</v>
      </c>
      <c r="AN920" s="406">
        <v>1622</v>
      </c>
      <c r="AO920" s="406">
        <v>1912</v>
      </c>
      <c r="AP920" s="406">
        <v>1739</v>
      </c>
      <c r="AQ920" s="406">
        <v>1739</v>
      </c>
      <c r="AR920" s="406">
        <v>1968</v>
      </c>
      <c r="AS920" s="406">
        <v>1839</v>
      </c>
      <c r="AU920" t="s">
        <v>4712</v>
      </c>
    </row>
    <row r="921" spans="4:47" ht="13.5" customHeight="1">
      <c r="D921" s="405" t="s">
        <v>4713</v>
      </c>
      <c r="E921" s="404"/>
      <c r="F921" s="407" t="s">
        <v>4853</v>
      </c>
      <c r="G921" s="272">
        <v>26.400000000000002</v>
      </c>
      <c r="H921" s="409" t="s">
        <v>2207</v>
      </c>
      <c r="I921" s="409" t="s">
        <v>2207</v>
      </c>
      <c r="J921" s="409" t="s">
        <v>2207</v>
      </c>
      <c r="K921" s="409" t="s">
        <v>2207</v>
      </c>
      <c r="L921" s="409" t="s">
        <v>2207</v>
      </c>
      <c r="M921" s="409" t="s">
        <v>2207</v>
      </c>
      <c r="N921" s="409" t="s">
        <v>2207</v>
      </c>
      <c r="O921" s="409" t="s">
        <v>2207</v>
      </c>
      <c r="P921" s="409" t="s">
        <v>2207</v>
      </c>
      <c r="Q921" s="409" t="s">
        <v>2207</v>
      </c>
      <c r="R921" s="409" t="s">
        <v>2207</v>
      </c>
      <c r="S921" s="406">
        <v>1861</v>
      </c>
      <c r="T921" s="406">
        <v>2179</v>
      </c>
      <c r="U921" s="406">
        <v>2396</v>
      </c>
      <c r="V921" s="406">
        <v>1924</v>
      </c>
      <c r="W921" s="406">
        <v>2129</v>
      </c>
      <c r="X921" s="406">
        <v>1648</v>
      </c>
      <c r="Y921" s="406">
        <v>1750</v>
      </c>
      <c r="Z921" s="406">
        <v>2109</v>
      </c>
      <c r="AA921" s="406">
        <v>1798</v>
      </c>
      <c r="AB921" s="406">
        <v>1710</v>
      </c>
      <c r="AC921" s="406">
        <v>1841</v>
      </c>
      <c r="AD921" s="406">
        <v>2286</v>
      </c>
      <c r="AE921" s="406">
        <v>1862</v>
      </c>
      <c r="AF921" s="406">
        <v>1839</v>
      </c>
      <c r="AG921" s="406">
        <v>1972</v>
      </c>
      <c r="AH921" s="406">
        <v>2377</v>
      </c>
      <c r="AI921" s="406">
        <v>1648</v>
      </c>
      <c r="AJ921" s="406">
        <v>1737</v>
      </c>
      <c r="AK921" s="406">
        <v>1868</v>
      </c>
      <c r="AL921" s="406">
        <v>2255</v>
      </c>
      <c r="AM921" s="406">
        <v>1571</v>
      </c>
      <c r="AN921" s="406">
        <v>1645</v>
      </c>
      <c r="AO921" s="406">
        <v>1941</v>
      </c>
      <c r="AP921" s="406">
        <v>1744</v>
      </c>
      <c r="AQ921" s="406">
        <v>1744</v>
      </c>
      <c r="AR921" s="406">
        <v>1973</v>
      </c>
      <c r="AS921" s="406">
        <v>1889</v>
      </c>
      <c r="AU921" t="s">
        <v>4713</v>
      </c>
    </row>
    <row r="922" spans="4:47" ht="13.5" customHeight="1">
      <c r="D922" s="405" t="s">
        <v>4714</v>
      </c>
      <c r="E922" s="404"/>
      <c r="F922" s="407" t="s">
        <v>4854</v>
      </c>
      <c r="G922" s="272">
        <v>27.700000000000003</v>
      </c>
      <c r="H922" s="409" t="s">
        <v>2207</v>
      </c>
      <c r="I922" s="409" t="s">
        <v>2207</v>
      </c>
      <c r="J922" s="409" t="s">
        <v>2207</v>
      </c>
      <c r="K922" s="409" t="s">
        <v>2207</v>
      </c>
      <c r="L922" s="409" t="s">
        <v>2207</v>
      </c>
      <c r="M922" s="409" t="s">
        <v>2207</v>
      </c>
      <c r="N922" s="409" t="s">
        <v>2207</v>
      </c>
      <c r="O922" s="409" t="s">
        <v>2207</v>
      </c>
      <c r="P922" s="409" t="s">
        <v>2207</v>
      </c>
      <c r="Q922" s="409" t="s">
        <v>2207</v>
      </c>
      <c r="R922" s="409" t="s">
        <v>2207</v>
      </c>
      <c r="S922" s="406">
        <v>1889</v>
      </c>
      <c r="T922" s="406">
        <v>2210</v>
      </c>
      <c r="U922" s="406">
        <v>2432</v>
      </c>
      <c r="V922" s="406">
        <v>1952</v>
      </c>
      <c r="W922" s="406">
        <v>2158</v>
      </c>
      <c r="X922" s="406">
        <v>1679</v>
      </c>
      <c r="Y922" s="406">
        <v>1786</v>
      </c>
      <c r="Z922" s="406">
        <v>2152</v>
      </c>
      <c r="AA922" s="406">
        <v>1832</v>
      </c>
      <c r="AB922" s="406">
        <v>1745</v>
      </c>
      <c r="AC922" s="406">
        <v>1883</v>
      </c>
      <c r="AD922" s="406">
        <v>2336</v>
      </c>
      <c r="AE922" s="406">
        <v>1900</v>
      </c>
      <c r="AF922" s="406">
        <v>1875</v>
      </c>
      <c r="AG922" s="406">
        <v>2014</v>
      </c>
      <c r="AH922" s="406">
        <v>2428</v>
      </c>
      <c r="AI922" s="406">
        <v>1678</v>
      </c>
      <c r="AJ922" s="406">
        <v>1773</v>
      </c>
      <c r="AK922" s="406">
        <v>1910</v>
      </c>
      <c r="AL922" s="406">
        <v>2306</v>
      </c>
      <c r="AM922" s="406">
        <v>1607</v>
      </c>
      <c r="AN922" s="406">
        <v>1686</v>
      </c>
      <c r="AO922" s="406">
        <v>1989</v>
      </c>
      <c r="AP922" s="406">
        <v>1770</v>
      </c>
      <c r="AQ922" s="406">
        <v>1770</v>
      </c>
      <c r="AR922" s="406">
        <v>2046</v>
      </c>
      <c r="AS922" s="406">
        <v>1916</v>
      </c>
      <c r="AU922" t="s">
        <v>4714</v>
      </c>
    </row>
    <row r="923" spans="4:47" ht="13.5" customHeight="1">
      <c r="D923" s="405" t="s">
        <v>4715</v>
      </c>
      <c r="E923" s="404"/>
      <c r="F923" s="407" t="s">
        <v>4855</v>
      </c>
      <c r="G923" s="272">
        <v>29</v>
      </c>
      <c r="H923" s="409" t="s">
        <v>2207</v>
      </c>
      <c r="I923" s="409" t="s">
        <v>2207</v>
      </c>
      <c r="J923" s="409" t="s">
        <v>2207</v>
      </c>
      <c r="K923" s="409" t="s">
        <v>2207</v>
      </c>
      <c r="L923" s="409" t="s">
        <v>2207</v>
      </c>
      <c r="M923" s="409" t="s">
        <v>2207</v>
      </c>
      <c r="N923" s="409" t="s">
        <v>2207</v>
      </c>
      <c r="O923" s="409" t="s">
        <v>2207</v>
      </c>
      <c r="P923" s="409" t="s">
        <v>2207</v>
      </c>
      <c r="Q923" s="409" t="s">
        <v>2207</v>
      </c>
      <c r="R923" s="409" t="s">
        <v>2207</v>
      </c>
      <c r="S923" s="406">
        <v>1928</v>
      </c>
      <c r="T923" s="406">
        <v>2256</v>
      </c>
      <c r="U923" s="406">
        <v>2482</v>
      </c>
      <c r="V923" s="406">
        <v>1990</v>
      </c>
      <c r="W923" s="406">
        <v>2200</v>
      </c>
      <c r="X923" s="406">
        <v>1710</v>
      </c>
      <c r="Y923" s="406">
        <v>1821</v>
      </c>
      <c r="Z923" s="406">
        <v>2194</v>
      </c>
      <c r="AA923" s="406">
        <v>1865</v>
      </c>
      <c r="AB923" s="406">
        <v>1781</v>
      </c>
      <c r="AC923" s="406">
        <v>1924</v>
      </c>
      <c r="AD923" s="406">
        <v>2386</v>
      </c>
      <c r="AE923" s="406">
        <v>1937</v>
      </c>
      <c r="AF923" s="406">
        <v>1910</v>
      </c>
      <c r="AG923" s="406">
        <v>2056</v>
      </c>
      <c r="AH923" s="406">
        <v>2478</v>
      </c>
      <c r="AI923" s="406">
        <v>1708</v>
      </c>
      <c r="AJ923" s="406">
        <v>1808</v>
      </c>
      <c r="AK923" s="406">
        <v>1952</v>
      </c>
      <c r="AL923" s="406">
        <v>2356</v>
      </c>
      <c r="AM923" s="406">
        <v>1643</v>
      </c>
      <c r="AN923" s="406">
        <v>1727</v>
      </c>
      <c r="AO923" s="406">
        <v>2037</v>
      </c>
      <c r="AP923" s="406">
        <v>1796</v>
      </c>
      <c r="AQ923" s="406">
        <v>1796</v>
      </c>
      <c r="AR923" s="406">
        <v>2025</v>
      </c>
      <c r="AS923" s="406">
        <v>1952</v>
      </c>
      <c r="AU923" t="s">
        <v>4715</v>
      </c>
    </row>
    <row r="924" spans="4:47" ht="13.5" customHeight="1">
      <c r="D924" s="405" t="s">
        <v>4716</v>
      </c>
      <c r="E924" s="405" t="s">
        <v>5597</v>
      </c>
      <c r="F924" s="407" t="s">
        <v>4856</v>
      </c>
      <c r="G924" s="272">
        <v>19.8</v>
      </c>
      <c r="H924" s="409" t="s">
        <v>2207</v>
      </c>
      <c r="I924" s="409" t="s">
        <v>2207</v>
      </c>
      <c r="J924" s="409" t="s">
        <v>2207</v>
      </c>
      <c r="K924" s="409" t="s">
        <v>2207</v>
      </c>
      <c r="L924" s="409" t="s">
        <v>2207</v>
      </c>
      <c r="M924" s="409" t="s">
        <v>2207</v>
      </c>
      <c r="N924" s="409" t="s">
        <v>2207</v>
      </c>
      <c r="O924" s="409" t="s">
        <v>2207</v>
      </c>
      <c r="P924" s="409" t="s">
        <v>2207</v>
      </c>
      <c r="Q924" s="409" t="s">
        <v>2207</v>
      </c>
      <c r="R924" s="409" t="s">
        <v>2207</v>
      </c>
      <c r="S924" s="406">
        <v>2031</v>
      </c>
      <c r="T924" s="406">
        <v>2333</v>
      </c>
      <c r="U924" s="406">
        <v>2472</v>
      </c>
      <c r="V924" s="406">
        <v>1989</v>
      </c>
      <c r="W924" s="406">
        <v>2209</v>
      </c>
      <c r="X924" s="406">
        <v>1771</v>
      </c>
      <c r="Y924" s="406">
        <v>1855</v>
      </c>
      <c r="Z924" s="406">
        <v>2229</v>
      </c>
      <c r="AA924" s="406">
        <v>1928</v>
      </c>
      <c r="AB924" s="406">
        <v>1809</v>
      </c>
      <c r="AC924" s="406">
        <v>1913</v>
      </c>
      <c r="AD924" s="406">
        <v>2366</v>
      </c>
      <c r="AE924" s="406">
        <v>1982</v>
      </c>
      <c r="AF924" s="406">
        <v>1964</v>
      </c>
      <c r="AG924" s="406">
        <v>2072</v>
      </c>
      <c r="AH924" s="406">
        <v>2489</v>
      </c>
      <c r="AI924" s="406">
        <v>1764</v>
      </c>
      <c r="AJ924" s="406">
        <v>1862</v>
      </c>
      <c r="AK924" s="406">
        <v>1967</v>
      </c>
      <c r="AL924" s="406">
        <v>2366</v>
      </c>
      <c r="AM924" s="406">
        <v>1641</v>
      </c>
      <c r="AN924" s="406">
        <v>1697</v>
      </c>
      <c r="AO924" s="406">
        <v>1999</v>
      </c>
      <c r="AP924" s="406">
        <v>1817</v>
      </c>
      <c r="AQ924" s="406">
        <v>1817</v>
      </c>
      <c r="AR924" s="406">
        <v>2022</v>
      </c>
      <c r="AS924" s="406">
        <v>1887</v>
      </c>
      <c r="AU924" t="s">
        <v>4716</v>
      </c>
    </row>
    <row r="925" spans="4:47" ht="13.5" customHeight="1">
      <c r="D925" s="405" t="s">
        <v>4717</v>
      </c>
      <c r="E925" s="405" t="s">
        <v>5597</v>
      </c>
      <c r="F925" s="407" t="s">
        <v>4856</v>
      </c>
      <c r="G925" s="272">
        <v>19.8</v>
      </c>
      <c r="H925" s="409" t="s">
        <v>2207</v>
      </c>
      <c r="I925" s="409" t="s">
        <v>2207</v>
      </c>
      <c r="J925" s="409" t="s">
        <v>2207</v>
      </c>
      <c r="K925" s="409" t="s">
        <v>2207</v>
      </c>
      <c r="L925" s="409" t="s">
        <v>2207</v>
      </c>
      <c r="M925" s="409" t="s">
        <v>2207</v>
      </c>
      <c r="N925" s="409" t="s">
        <v>2207</v>
      </c>
      <c r="O925" s="409" t="s">
        <v>2207</v>
      </c>
      <c r="P925" s="409" t="s">
        <v>2207</v>
      </c>
      <c r="Q925" s="409" t="s">
        <v>2207</v>
      </c>
      <c r="R925" s="409" t="s">
        <v>2207</v>
      </c>
      <c r="S925" s="406">
        <v>2031</v>
      </c>
      <c r="T925" s="406">
        <v>2333</v>
      </c>
      <c r="U925" s="406">
        <v>2472</v>
      </c>
      <c r="V925" s="406">
        <v>1989</v>
      </c>
      <c r="W925" s="406">
        <v>2209</v>
      </c>
      <c r="X925" s="406">
        <v>1771</v>
      </c>
      <c r="Y925" s="406">
        <v>1855</v>
      </c>
      <c r="Z925" s="406">
        <v>2229</v>
      </c>
      <c r="AA925" s="406">
        <v>1928</v>
      </c>
      <c r="AB925" s="406">
        <v>1809</v>
      </c>
      <c r="AC925" s="406">
        <v>1913</v>
      </c>
      <c r="AD925" s="406">
        <v>2366</v>
      </c>
      <c r="AE925" s="406">
        <v>1982</v>
      </c>
      <c r="AF925" s="406">
        <v>1964</v>
      </c>
      <c r="AG925" s="406">
        <v>2072</v>
      </c>
      <c r="AH925" s="406">
        <v>2489</v>
      </c>
      <c r="AI925" s="406">
        <v>1764</v>
      </c>
      <c r="AJ925" s="406">
        <v>1862</v>
      </c>
      <c r="AK925" s="406">
        <v>1967</v>
      </c>
      <c r="AL925" s="406">
        <v>2366</v>
      </c>
      <c r="AM925" s="406">
        <v>1641</v>
      </c>
      <c r="AN925" s="406">
        <v>1697</v>
      </c>
      <c r="AO925" s="406">
        <v>1999</v>
      </c>
      <c r="AP925" s="406">
        <v>1817</v>
      </c>
      <c r="AQ925" s="406">
        <v>1817</v>
      </c>
      <c r="AR925" s="406">
        <v>2022</v>
      </c>
      <c r="AS925" s="406">
        <v>1887</v>
      </c>
      <c r="AU925" t="s">
        <v>4717</v>
      </c>
    </row>
    <row r="926" spans="4:47" ht="13.5" customHeight="1">
      <c r="D926" s="405" t="s">
        <v>4718</v>
      </c>
      <c r="E926" s="404"/>
      <c r="F926" s="407" t="s">
        <v>4858</v>
      </c>
      <c r="G926" s="272">
        <v>21.1</v>
      </c>
      <c r="H926" s="409" t="s">
        <v>2207</v>
      </c>
      <c r="I926" s="409" t="s">
        <v>2207</v>
      </c>
      <c r="J926" s="409" t="s">
        <v>2207</v>
      </c>
      <c r="K926" s="409" t="s">
        <v>2207</v>
      </c>
      <c r="L926" s="409" t="s">
        <v>2207</v>
      </c>
      <c r="M926" s="409" t="s">
        <v>2207</v>
      </c>
      <c r="N926" s="409" t="s">
        <v>2207</v>
      </c>
      <c r="O926" s="409" t="s">
        <v>2207</v>
      </c>
      <c r="P926" s="409" t="s">
        <v>2207</v>
      </c>
      <c r="Q926" s="409" t="s">
        <v>2207</v>
      </c>
      <c r="R926" s="409" t="s">
        <v>2207</v>
      </c>
      <c r="S926" s="406">
        <v>2150</v>
      </c>
      <c r="T926" s="406">
        <v>2463</v>
      </c>
      <c r="U926" s="406">
        <v>2623</v>
      </c>
      <c r="V926" s="406">
        <v>2072</v>
      </c>
      <c r="W926" s="406">
        <v>2303</v>
      </c>
      <c r="X926" s="406">
        <v>1858</v>
      </c>
      <c r="Y926" s="406">
        <v>1947</v>
      </c>
      <c r="Z926" s="406">
        <v>2339</v>
      </c>
      <c r="AA926" s="406">
        <v>2023</v>
      </c>
      <c r="AB926" s="406">
        <v>1894</v>
      </c>
      <c r="AC926" s="406">
        <v>2006</v>
      </c>
      <c r="AD926" s="406">
        <v>2476</v>
      </c>
      <c r="AE926" s="406">
        <v>2075</v>
      </c>
      <c r="AF926" s="406">
        <v>2084</v>
      </c>
      <c r="AG926" s="406">
        <v>2199</v>
      </c>
      <c r="AH926" s="406">
        <v>2640</v>
      </c>
      <c r="AI926" s="406">
        <v>1858</v>
      </c>
      <c r="AJ926" s="406">
        <v>1958</v>
      </c>
      <c r="AK926" s="406">
        <v>2071</v>
      </c>
      <c r="AL926" s="406">
        <v>2489</v>
      </c>
      <c r="AM926" s="406">
        <v>1717</v>
      </c>
      <c r="AN926" s="406">
        <v>1777</v>
      </c>
      <c r="AO926" s="406">
        <v>2091</v>
      </c>
      <c r="AP926" s="406">
        <v>1867</v>
      </c>
      <c r="AQ926" s="406">
        <v>1867</v>
      </c>
      <c r="AR926" s="406">
        <v>2085</v>
      </c>
      <c r="AS926" s="406">
        <v>1983</v>
      </c>
      <c r="AU926" t="s">
        <v>4718</v>
      </c>
    </row>
    <row r="927" spans="4:47" ht="13.5" customHeight="1">
      <c r="D927" s="405" t="s">
        <v>4719</v>
      </c>
      <c r="E927" s="405" t="s">
        <v>5597</v>
      </c>
      <c r="F927" s="407" t="s">
        <v>4857</v>
      </c>
      <c r="G927" s="272">
        <v>22.5</v>
      </c>
      <c r="H927" s="409" t="s">
        <v>2207</v>
      </c>
      <c r="I927" s="409" t="s">
        <v>2207</v>
      </c>
      <c r="J927" s="409" t="s">
        <v>2207</v>
      </c>
      <c r="K927" s="409" t="s">
        <v>2207</v>
      </c>
      <c r="L927" s="409" t="s">
        <v>2207</v>
      </c>
      <c r="M927" s="409" t="s">
        <v>2207</v>
      </c>
      <c r="N927" s="409" t="s">
        <v>2207</v>
      </c>
      <c r="O927" s="409" t="s">
        <v>2207</v>
      </c>
      <c r="P927" s="409" t="s">
        <v>2207</v>
      </c>
      <c r="Q927" s="409" t="s">
        <v>2207</v>
      </c>
      <c r="R927" s="409" t="s">
        <v>2207</v>
      </c>
      <c r="S927" s="406">
        <v>2125</v>
      </c>
      <c r="T927" s="406">
        <v>2431</v>
      </c>
      <c r="U927" s="406">
        <v>2588</v>
      </c>
      <c r="V927" s="406">
        <v>2080</v>
      </c>
      <c r="W927" s="406">
        <v>2310</v>
      </c>
      <c r="X927" s="406">
        <v>1875</v>
      </c>
      <c r="Y927" s="406">
        <v>1969</v>
      </c>
      <c r="Z927" s="406">
        <v>2364</v>
      </c>
      <c r="AA927" s="406">
        <v>2041</v>
      </c>
      <c r="AB927" s="406">
        <v>1922</v>
      </c>
      <c r="AC927" s="406">
        <v>2039</v>
      </c>
      <c r="AD927" s="406">
        <v>2516</v>
      </c>
      <c r="AE927" s="406">
        <v>2103</v>
      </c>
      <c r="AF927" s="406">
        <v>2077</v>
      </c>
      <c r="AG927" s="406">
        <v>2198</v>
      </c>
      <c r="AH927" s="406">
        <v>2639</v>
      </c>
      <c r="AI927" s="406">
        <v>1868</v>
      </c>
      <c r="AJ927" s="406">
        <v>1944</v>
      </c>
      <c r="AK927" s="406">
        <v>2063</v>
      </c>
      <c r="AL927" s="406">
        <v>2480</v>
      </c>
      <c r="AM927" s="406">
        <v>1754</v>
      </c>
      <c r="AN927" s="406">
        <v>1821</v>
      </c>
      <c r="AO927" s="406">
        <v>2142</v>
      </c>
      <c r="AP927" s="406">
        <v>1915</v>
      </c>
      <c r="AQ927" s="406">
        <v>1915</v>
      </c>
      <c r="AR927" s="406">
        <v>2121</v>
      </c>
      <c r="AS927" s="406">
        <v>2075</v>
      </c>
      <c r="AU927" t="s">
        <v>4719</v>
      </c>
    </row>
    <row r="928" spans="4:47" ht="13.5" customHeight="1">
      <c r="D928" s="405" t="s">
        <v>4720</v>
      </c>
      <c r="E928" s="405" t="s">
        <v>5597</v>
      </c>
      <c r="F928" s="407" t="s">
        <v>4857</v>
      </c>
      <c r="G928" s="272">
        <v>22.5</v>
      </c>
      <c r="H928" s="409" t="s">
        <v>2207</v>
      </c>
      <c r="I928" s="409" t="s">
        <v>2207</v>
      </c>
      <c r="J928" s="409" t="s">
        <v>2207</v>
      </c>
      <c r="K928" s="409" t="s">
        <v>2207</v>
      </c>
      <c r="L928" s="409" t="s">
        <v>2207</v>
      </c>
      <c r="M928" s="409" t="s">
        <v>2207</v>
      </c>
      <c r="N928" s="409" t="s">
        <v>2207</v>
      </c>
      <c r="O928" s="409" t="s">
        <v>2207</v>
      </c>
      <c r="P928" s="409" t="s">
        <v>2207</v>
      </c>
      <c r="Q928" s="409" t="s">
        <v>2207</v>
      </c>
      <c r="R928" s="409" t="s">
        <v>2207</v>
      </c>
      <c r="S928" s="406">
        <v>2125</v>
      </c>
      <c r="T928" s="406">
        <v>2431</v>
      </c>
      <c r="U928" s="406">
        <v>2588</v>
      </c>
      <c r="V928" s="406">
        <v>2080</v>
      </c>
      <c r="W928" s="406">
        <v>2310</v>
      </c>
      <c r="X928" s="406">
        <v>1875</v>
      </c>
      <c r="Y928" s="406">
        <v>1969</v>
      </c>
      <c r="Z928" s="406">
        <v>2364</v>
      </c>
      <c r="AA928" s="406">
        <v>2041</v>
      </c>
      <c r="AB928" s="406">
        <v>1922</v>
      </c>
      <c r="AC928" s="406">
        <v>2039</v>
      </c>
      <c r="AD928" s="406">
        <v>2516</v>
      </c>
      <c r="AE928" s="406">
        <v>2103</v>
      </c>
      <c r="AF928" s="406">
        <v>2077</v>
      </c>
      <c r="AG928" s="406">
        <v>2198</v>
      </c>
      <c r="AH928" s="406">
        <v>2639</v>
      </c>
      <c r="AI928" s="406">
        <v>1868</v>
      </c>
      <c r="AJ928" s="406">
        <v>1944</v>
      </c>
      <c r="AK928" s="406">
        <v>2063</v>
      </c>
      <c r="AL928" s="406">
        <v>2480</v>
      </c>
      <c r="AM928" s="406">
        <v>1754</v>
      </c>
      <c r="AN928" s="406">
        <v>1821</v>
      </c>
      <c r="AO928" s="406">
        <v>2142</v>
      </c>
      <c r="AP928" s="406">
        <v>1915</v>
      </c>
      <c r="AQ928" s="406">
        <v>1915</v>
      </c>
      <c r="AR928" s="406">
        <v>2121</v>
      </c>
      <c r="AS928" s="406">
        <v>2075</v>
      </c>
      <c r="AU928" t="s">
        <v>4720</v>
      </c>
    </row>
    <row r="929" spans="4:47" ht="13.5" customHeight="1">
      <c r="D929" s="405" t="s">
        <v>4721</v>
      </c>
      <c r="E929" s="404"/>
      <c r="F929" s="407" t="s">
        <v>4859</v>
      </c>
      <c r="G929" s="272">
        <v>23.8</v>
      </c>
      <c r="H929" s="409" t="s">
        <v>2207</v>
      </c>
      <c r="I929" s="409" t="s">
        <v>2207</v>
      </c>
      <c r="J929" s="409" t="s">
        <v>2207</v>
      </c>
      <c r="K929" s="409" t="s">
        <v>2207</v>
      </c>
      <c r="L929" s="409" t="s">
        <v>2207</v>
      </c>
      <c r="M929" s="409" t="s">
        <v>2207</v>
      </c>
      <c r="N929" s="409" t="s">
        <v>2207</v>
      </c>
      <c r="O929" s="409" t="s">
        <v>2207</v>
      </c>
      <c r="P929" s="409" t="s">
        <v>2207</v>
      </c>
      <c r="Q929" s="409" t="s">
        <v>2207</v>
      </c>
      <c r="R929" s="409" t="s">
        <v>2207</v>
      </c>
      <c r="S929" s="406">
        <v>2242</v>
      </c>
      <c r="T929" s="406">
        <v>2560</v>
      </c>
      <c r="U929" s="406">
        <v>2738</v>
      </c>
      <c r="V929" s="406">
        <v>2163</v>
      </c>
      <c r="W929" s="406">
        <v>2403</v>
      </c>
      <c r="X929" s="406">
        <v>1961</v>
      </c>
      <c r="Y929" s="406">
        <v>2060</v>
      </c>
      <c r="Z929" s="406">
        <v>2472</v>
      </c>
      <c r="AA929" s="406">
        <v>2135</v>
      </c>
      <c r="AB929" s="406">
        <v>2006</v>
      </c>
      <c r="AC929" s="406">
        <v>2131</v>
      </c>
      <c r="AD929" s="406">
        <v>2625</v>
      </c>
      <c r="AE929" s="406">
        <v>2195</v>
      </c>
      <c r="AF929" s="406">
        <v>2196</v>
      </c>
      <c r="AG929" s="406">
        <v>2325</v>
      </c>
      <c r="AH929" s="406">
        <v>2789</v>
      </c>
      <c r="AI929" s="406">
        <v>1961</v>
      </c>
      <c r="AJ929" s="406">
        <v>2040</v>
      </c>
      <c r="AK929" s="406">
        <v>2165</v>
      </c>
      <c r="AL929" s="406">
        <v>2602</v>
      </c>
      <c r="AM929" s="406">
        <v>1829</v>
      </c>
      <c r="AN929" s="406">
        <v>1900</v>
      </c>
      <c r="AO929" s="406">
        <v>2234</v>
      </c>
      <c r="AP929" s="406">
        <v>1965</v>
      </c>
      <c r="AQ929" s="406">
        <v>1965</v>
      </c>
      <c r="AR929" s="406">
        <v>2183</v>
      </c>
      <c r="AS929" s="406">
        <v>2170</v>
      </c>
      <c r="AU929" t="s">
        <v>4721</v>
      </c>
    </row>
    <row r="930" spans="4:47" ht="13.5" customHeight="1">
      <c r="D930" s="405" t="s">
        <v>4722</v>
      </c>
      <c r="E930" s="404"/>
      <c r="F930" s="407" t="s">
        <v>4860</v>
      </c>
      <c r="G930" s="272">
        <v>25.1</v>
      </c>
      <c r="H930" s="409" t="s">
        <v>2207</v>
      </c>
      <c r="I930" s="409" t="s">
        <v>2207</v>
      </c>
      <c r="J930" s="409" t="s">
        <v>2207</v>
      </c>
      <c r="K930" s="409" t="s">
        <v>2207</v>
      </c>
      <c r="L930" s="409" t="s">
        <v>2207</v>
      </c>
      <c r="M930" s="409" t="s">
        <v>2207</v>
      </c>
      <c r="N930" s="409" t="s">
        <v>2207</v>
      </c>
      <c r="O930" s="409" t="s">
        <v>2207</v>
      </c>
      <c r="P930" s="409" t="s">
        <v>2207</v>
      </c>
      <c r="Q930" s="409" t="s">
        <v>2207</v>
      </c>
      <c r="R930" s="409" t="s">
        <v>2207</v>
      </c>
      <c r="S930" s="406">
        <v>2269</v>
      </c>
      <c r="T930" s="406">
        <v>2597</v>
      </c>
      <c r="U930" s="406">
        <v>2776</v>
      </c>
      <c r="V930" s="406">
        <v>2196</v>
      </c>
      <c r="W930" s="406">
        <v>2437</v>
      </c>
      <c r="X930" s="406">
        <v>1983</v>
      </c>
      <c r="Y930" s="406">
        <v>2087</v>
      </c>
      <c r="Z930" s="406">
        <v>2504</v>
      </c>
      <c r="AA930" s="406">
        <v>2159</v>
      </c>
      <c r="AB930" s="406">
        <v>2033</v>
      </c>
      <c r="AC930" s="406">
        <v>2164</v>
      </c>
      <c r="AD930" s="406">
        <v>2665</v>
      </c>
      <c r="AE930" s="406">
        <v>2222</v>
      </c>
      <c r="AF930" s="406">
        <v>2223</v>
      </c>
      <c r="AG930" s="406">
        <v>2358</v>
      </c>
      <c r="AH930" s="406">
        <v>2829</v>
      </c>
      <c r="AI930" s="406">
        <v>1982</v>
      </c>
      <c r="AJ930" s="406">
        <v>2066</v>
      </c>
      <c r="AK930" s="406">
        <v>2198</v>
      </c>
      <c r="AL930" s="406">
        <v>2642</v>
      </c>
      <c r="AM930" s="406">
        <v>1851</v>
      </c>
      <c r="AN930" s="406">
        <v>1926</v>
      </c>
      <c r="AO930" s="406">
        <v>2265</v>
      </c>
      <c r="AP930" s="406">
        <v>1997</v>
      </c>
      <c r="AQ930" s="406">
        <v>1997</v>
      </c>
      <c r="AR930" s="406">
        <v>2227</v>
      </c>
      <c r="AS930" s="406">
        <v>2202</v>
      </c>
      <c r="AU930" t="s">
        <v>4722</v>
      </c>
    </row>
    <row r="931" spans="4:47" ht="13.5" customHeight="1">
      <c r="D931" s="405" t="s">
        <v>4723</v>
      </c>
      <c r="E931" s="404"/>
      <c r="F931" s="407" t="s">
        <v>4861</v>
      </c>
      <c r="G931" s="272">
        <v>26.400000000000002</v>
      </c>
      <c r="H931" s="409" t="s">
        <v>2207</v>
      </c>
      <c r="I931" s="409" t="s">
        <v>2207</v>
      </c>
      <c r="J931" s="409" t="s">
        <v>2207</v>
      </c>
      <c r="K931" s="409" t="s">
        <v>2207</v>
      </c>
      <c r="L931" s="409" t="s">
        <v>2207</v>
      </c>
      <c r="M931" s="409" t="s">
        <v>2207</v>
      </c>
      <c r="N931" s="409" t="s">
        <v>2207</v>
      </c>
      <c r="O931" s="409" t="s">
        <v>2207</v>
      </c>
      <c r="P931" s="409" t="s">
        <v>2207</v>
      </c>
      <c r="Q931" s="409" t="s">
        <v>2207</v>
      </c>
      <c r="R931" s="409" t="s">
        <v>2207</v>
      </c>
      <c r="S931" s="406">
        <v>2293</v>
      </c>
      <c r="T931" s="406">
        <v>2629</v>
      </c>
      <c r="U931" s="406">
        <v>2809</v>
      </c>
      <c r="V931" s="406">
        <v>2224</v>
      </c>
      <c r="W931" s="406">
        <v>2468</v>
      </c>
      <c r="X931" s="406">
        <v>2002</v>
      </c>
      <c r="Y931" s="406">
        <v>2110</v>
      </c>
      <c r="Z931" s="406">
        <v>2532</v>
      </c>
      <c r="AA931" s="406">
        <v>2179</v>
      </c>
      <c r="AB931" s="406">
        <v>2056</v>
      </c>
      <c r="AC931" s="406">
        <v>2194</v>
      </c>
      <c r="AD931" s="406">
        <v>2701</v>
      </c>
      <c r="AE931" s="406">
        <v>2247</v>
      </c>
      <c r="AF931" s="406">
        <v>2246</v>
      </c>
      <c r="AG931" s="406">
        <v>2387</v>
      </c>
      <c r="AH931" s="406">
        <v>2865</v>
      </c>
      <c r="AI931" s="406">
        <v>1999</v>
      </c>
      <c r="AJ931" s="406">
        <v>2090</v>
      </c>
      <c r="AK931" s="406">
        <v>2228</v>
      </c>
      <c r="AL931" s="406">
        <v>2677</v>
      </c>
      <c r="AM931" s="406">
        <v>1870</v>
      </c>
      <c r="AN931" s="406">
        <v>1949</v>
      </c>
      <c r="AO931" s="406">
        <v>2291</v>
      </c>
      <c r="AP931" s="406">
        <v>2025</v>
      </c>
      <c r="AQ931" s="406">
        <v>2025</v>
      </c>
      <c r="AR931" s="406">
        <v>2267</v>
      </c>
      <c r="AS931" s="406">
        <v>2230</v>
      </c>
      <c r="AU931" t="s">
        <v>4723</v>
      </c>
    </row>
    <row r="932" spans="4:47" ht="13.5" customHeight="1">
      <c r="D932" s="405" t="s">
        <v>4724</v>
      </c>
      <c r="E932" s="404"/>
      <c r="F932" s="407" t="s">
        <v>4862</v>
      </c>
      <c r="G932" s="272">
        <v>27.700000000000003</v>
      </c>
      <c r="H932" s="409" t="s">
        <v>2207</v>
      </c>
      <c r="I932" s="409" t="s">
        <v>2207</v>
      </c>
      <c r="J932" s="409" t="s">
        <v>2207</v>
      </c>
      <c r="K932" s="409" t="s">
        <v>2207</v>
      </c>
      <c r="L932" s="409" t="s">
        <v>2207</v>
      </c>
      <c r="M932" s="409" t="s">
        <v>2207</v>
      </c>
      <c r="N932" s="409" t="s">
        <v>2207</v>
      </c>
      <c r="O932" s="409" t="s">
        <v>2207</v>
      </c>
      <c r="P932" s="409" t="s">
        <v>2207</v>
      </c>
      <c r="Q932" s="409" t="s">
        <v>2207</v>
      </c>
      <c r="R932" s="409" t="s">
        <v>2207</v>
      </c>
      <c r="S932" s="406">
        <v>2325</v>
      </c>
      <c r="T932" s="406">
        <v>2657</v>
      </c>
      <c r="U932" s="406">
        <v>2845</v>
      </c>
      <c r="V932" s="406">
        <v>2247</v>
      </c>
      <c r="W932" s="406">
        <v>2492</v>
      </c>
      <c r="X932" s="406">
        <v>2043</v>
      </c>
      <c r="Y932" s="406">
        <v>2156</v>
      </c>
      <c r="Z932" s="406">
        <v>2587</v>
      </c>
      <c r="AA932" s="406">
        <v>2223</v>
      </c>
      <c r="AB932" s="406">
        <v>2102</v>
      </c>
      <c r="AC932" s="406">
        <v>2246</v>
      </c>
      <c r="AD932" s="406">
        <v>2763</v>
      </c>
      <c r="AE932" s="406">
        <v>2295</v>
      </c>
      <c r="AF932" s="406">
        <v>2292</v>
      </c>
      <c r="AG932" s="406">
        <v>2439</v>
      </c>
      <c r="AH932" s="406">
        <v>2927</v>
      </c>
      <c r="AI932" s="406">
        <v>2039</v>
      </c>
      <c r="AJ932" s="406">
        <v>2136</v>
      </c>
      <c r="AK932" s="406">
        <v>2280</v>
      </c>
      <c r="AL932" s="406">
        <v>2739</v>
      </c>
      <c r="AM932" s="406">
        <v>1920</v>
      </c>
      <c r="AN932" s="406">
        <v>2006</v>
      </c>
      <c r="AO932" s="406">
        <v>2358</v>
      </c>
      <c r="AP932" s="406">
        <v>2047</v>
      </c>
      <c r="AQ932" s="406">
        <v>2047</v>
      </c>
      <c r="AR932" s="406">
        <v>2370</v>
      </c>
      <c r="AS932" s="406">
        <v>2252</v>
      </c>
      <c r="AU932" t="s">
        <v>4724</v>
      </c>
    </row>
    <row r="933" spans="4:47" ht="13.5" customHeight="1">
      <c r="D933" s="405" t="s">
        <v>4725</v>
      </c>
      <c r="E933" s="404"/>
      <c r="F933" s="407" t="s">
        <v>4863</v>
      </c>
      <c r="G933" s="272">
        <v>29</v>
      </c>
      <c r="H933" s="409" t="s">
        <v>2207</v>
      </c>
      <c r="I933" s="409" t="s">
        <v>2207</v>
      </c>
      <c r="J933" s="409" t="s">
        <v>2207</v>
      </c>
      <c r="K933" s="409" t="s">
        <v>2207</v>
      </c>
      <c r="L933" s="409" t="s">
        <v>2207</v>
      </c>
      <c r="M933" s="409" t="s">
        <v>2207</v>
      </c>
      <c r="N933" s="409" t="s">
        <v>2207</v>
      </c>
      <c r="O933" s="409" t="s">
        <v>2207</v>
      </c>
      <c r="P933" s="409" t="s">
        <v>2207</v>
      </c>
      <c r="Q933" s="409" t="s">
        <v>2207</v>
      </c>
      <c r="R933" s="409" t="s">
        <v>2207</v>
      </c>
      <c r="S933" s="406">
        <v>2350</v>
      </c>
      <c r="T933" s="406">
        <v>2691</v>
      </c>
      <c r="U933" s="406">
        <v>2881</v>
      </c>
      <c r="V933" s="406">
        <v>2278</v>
      </c>
      <c r="W933" s="406">
        <v>2525</v>
      </c>
      <c r="X933" s="406">
        <v>2064</v>
      </c>
      <c r="Y933" s="406">
        <v>2182</v>
      </c>
      <c r="Z933" s="406">
        <v>2617</v>
      </c>
      <c r="AA933" s="406">
        <v>2245</v>
      </c>
      <c r="AB933" s="406">
        <v>2128</v>
      </c>
      <c r="AC933" s="406">
        <v>2278</v>
      </c>
      <c r="AD933" s="406">
        <v>2801</v>
      </c>
      <c r="AE933" s="406">
        <v>2322</v>
      </c>
      <c r="AF933" s="406">
        <v>2317</v>
      </c>
      <c r="AG933" s="406">
        <v>2471</v>
      </c>
      <c r="AH933" s="406">
        <v>2965</v>
      </c>
      <c r="AI933" s="406">
        <v>2059</v>
      </c>
      <c r="AJ933" s="406">
        <v>2161</v>
      </c>
      <c r="AK933" s="406">
        <v>2312</v>
      </c>
      <c r="AL933" s="406">
        <v>2778</v>
      </c>
      <c r="AM933" s="406">
        <v>1941</v>
      </c>
      <c r="AN933" s="406">
        <v>2031</v>
      </c>
      <c r="AO933" s="406">
        <v>2388</v>
      </c>
      <c r="AP933" s="406">
        <v>2077</v>
      </c>
      <c r="AQ933" s="406">
        <v>2077</v>
      </c>
      <c r="AR933" s="406">
        <v>2412</v>
      </c>
      <c r="AS933" s="406">
        <v>2282</v>
      </c>
      <c r="AU933" t="s">
        <v>4725</v>
      </c>
    </row>
    <row r="934" spans="4:47" ht="13.5" customHeight="1">
      <c r="D934" s="405" t="s">
        <v>4726</v>
      </c>
      <c r="E934" s="404"/>
      <c r="F934" s="407" t="s">
        <v>4864</v>
      </c>
      <c r="G934" s="272">
        <v>23.8</v>
      </c>
      <c r="H934" s="409" t="s">
        <v>2207</v>
      </c>
      <c r="I934" s="409" t="s">
        <v>2207</v>
      </c>
      <c r="J934" s="409" t="s">
        <v>2207</v>
      </c>
      <c r="K934" s="409" t="s">
        <v>2207</v>
      </c>
      <c r="L934" s="409" t="s">
        <v>2207</v>
      </c>
      <c r="M934" s="409" t="s">
        <v>2207</v>
      </c>
      <c r="N934" s="409" t="s">
        <v>2207</v>
      </c>
      <c r="O934" s="409" t="s">
        <v>2207</v>
      </c>
      <c r="P934" s="409" t="s">
        <v>2207</v>
      </c>
      <c r="Q934" s="409" t="s">
        <v>2207</v>
      </c>
      <c r="R934" s="409" t="s">
        <v>2207</v>
      </c>
      <c r="S934" s="406">
        <v>1567</v>
      </c>
      <c r="T934" s="406">
        <v>1854</v>
      </c>
      <c r="U934" s="406">
        <v>2147</v>
      </c>
      <c r="V934" s="406">
        <v>1674</v>
      </c>
      <c r="W934" s="406">
        <v>1848</v>
      </c>
      <c r="X934" s="406">
        <v>1388</v>
      </c>
      <c r="Y934" s="406">
        <v>1477</v>
      </c>
      <c r="Z934" s="406">
        <v>1787</v>
      </c>
      <c r="AA934" s="406">
        <v>1523</v>
      </c>
      <c r="AB934" s="406">
        <v>1437</v>
      </c>
      <c r="AC934" s="406">
        <v>1552</v>
      </c>
      <c r="AD934" s="406">
        <v>1944</v>
      </c>
      <c r="AE934" s="406">
        <v>1563</v>
      </c>
      <c r="AF934" s="406">
        <v>1574</v>
      </c>
      <c r="AG934" s="406">
        <v>1692</v>
      </c>
      <c r="AH934" s="406">
        <v>2045</v>
      </c>
      <c r="AI934" s="406">
        <v>1412</v>
      </c>
      <c r="AJ934" s="406">
        <v>1479</v>
      </c>
      <c r="AK934" s="406">
        <v>1595</v>
      </c>
      <c r="AL934" s="406">
        <v>1932</v>
      </c>
      <c r="AM934" s="406">
        <v>1346</v>
      </c>
      <c r="AN934" s="406">
        <v>1406</v>
      </c>
      <c r="AO934" s="406">
        <v>1663</v>
      </c>
      <c r="AP934" s="406">
        <v>1444</v>
      </c>
      <c r="AQ934" s="406">
        <v>1444</v>
      </c>
      <c r="AR934" s="406">
        <v>1637</v>
      </c>
      <c r="AS934" s="406">
        <v>1624</v>
      </c>
      <c r="AU934" t="s">
        <v>4726</v>
      </c>
    </row>
    <row r="935" spans="4:47" ht="13.5" customHeight="1">
      <c r="D935" s="405" t="s">
        <v>4727</v>
      </c>
      <c r="E935" s="404"/>
      <c r="F935" s="407" t="s">
        <v>4865</v>
      </c>
      <c r="G935" s="272">
        <v>26.400000000000002</v>
      </c>
      <c r="H935" s="409" t="s">
        <v>2207</v>
      </c>
      <c r="I935" s="409" t="s">
        <v>2207</v>
      </c>
      <c r="J935" s="409" t="s">
        <v>2207</v>
      </c>
      <c r="K935" s="409" t="s">
        <v>2207</v>
      </c>
      <c r="L935" s="409" t="s">
        <v>2207</v>
      </c>
      <c r="M935" s="409" t="s">
        <v>2207</v>
      </c>
      <c r="N935" s="409" t="s">
        <v>2207</v>
      </c>
      <c r="O935" s="409" t="s">
        <v>2207</v>
      </c>
      <c r="P935" s="409" t="s">
        <v>2207</v>
      </c>
      <c r="Q935" s="409" t="s">
        <v>2207</v>
      </c>
      <c r="R935" s="409" t="s">
        <v>2207</v>
      </c>
      <c r="S935" s="406">
        <v>1617</v>
      </c>
      <c r="T935" s="406">
        <v>1923</v>
      </c>
      <c r="U935" s="406">
        <v>2217</v>
      </c>
      <c r="V935" s="406">
        <v>1735</v>
      </c>
      <c r="W935" s="406">
        <v>1914</v>
      </c>
      <c r="X935" s="406">
        <v>1429</v>
      </c>
      <c r="Y935" s="406">
        <v>1527</v>
      </c>
      <c r="Z935" s="406">
        <v>1847</v>
      </c>
      <c r="AA935" s="406">
        <v>1566</v>
      </c>
      <c r="AB935" s="406">
        <v>1487</v>
      </c>
      <c r="AC935" s="406">
        <v>1614</v>
      </c>
      <c r="AD935" s="406">
        <v>2020</v>
      </c>
      <c r="AE935" s="406">
        <v>1615</v>
      </c>
      <c r="AF935" s="406">
        <v>1624</v>
      </c>
      <c r="AG935" s="406">
        <v>1754</v>
      </c>
      <c r="AH935" s="406">
        <v>2121</v>
      </c>
      <c r="AI935" s="406">
        <v>1449</v>
      </c>
      <c r="AJ935" s="406">
        <v>1530</v>
      </c>
      <c r="AK935" s="406">
        <v>1658</v>
      </c>
      <c r="AL935" s="406">
        <v>2007</v>
      </c>
      <c r="AM935" s="406">
        <v>1387</v>
      </c>
      <c r="AN935" s="406">
        <v>1455</v>
      </c>
      <c r="AO935" s="406">
        <v>1721</v>
      </c>
      <c r="AP935" s="406">
        <v>1504</v>
      </c>
      <c r="AQ935" s="406">
        <v>1504</v>
      </c>
      <c r="AR935" s="406">
        <v>1721</v>
      </c>
      <c r="AS935" s="406">
        <v>1682</v>
      </c>
      <c r="AU935" t="s">
        <v>4727</v>
      </c>
    </row>
    <row r="936" spans="4:47" ht="13.5" customHeight="1">
      <c r="D936" s="405" t="s">
        <v>4728</v>
      </c>
      <c r="E936" s="404"/>
      <c r="F936" s="407" t="s">
        <v>4866</v>
      </c>
      <c r="G936" s="272">
        <v>29</v>
      </c>
      <c r="H936" s="409" t="s">
        <v>2207</v>
      </c>
      <c r="I936" s="409" t="s">
        <v>2207</v>
      </c>
      <c r="J936" s="409" t="s">
        <v>2207</v>
      </c>
      <c r="K936" s="409" t="s">
        <v>2207</v>
      </c>
      <c r="L936" s="409" t="s">
        <v>2207</v>
      </c>
      <c r="M936" s="409" t="s">
        <v>2207</v>
      </c>
      <c r="N936" s="409" t="s">
        <v>2207</v>
      </c>
      <c r="O936" s="409" t="s">
        <v>2207</v>
      </c>
      <c r="P936" s="409" t="s">
        <v>2207</v>
      </c>
      <c r="Q936" s="409" t="s">
        <v>2207</v>
      </c>
      <c r="R936" s="409" t="s">
        <v>2207</v>
      </c>
      <c r="S936" s="406">
        <v>1668</v>
      </c>
      <c r="T936" s="406">
        <v>1994</v>
      </c>
      <c r="U936" s="406">
        <v>2291</v>
      </c>
      <c r="V936" s="406">
        <v>1798</v>
      </c>
      <c r="W936" s="406">
        <v>1981</v>
      </c>
      <c r="X936" s="406">
        <v>1472</v>
      </c>
      <c r="Y936" s="406">
        <v>1579</v>
      </c>
      <c r="Z936" s="406">
        <v>1909</v>
      </c>
      <c r="AA936" s="406">
        <v>1612</v>
      </c>
      <c r="AB936" s="406">
        <v>1539</v>
      </c>
      <c r="AC936" s="406">
        <v>1678</v>
      </c>
      <c r="AD936" s="406">
        <v>2097</v>
      </c>
      <c r="AE936" s="406">
        <v>1669</v>
      </c>
      <c r="AF936" s="406">
        <v>1676</v>
      </c>
      <c r="AG936" s="406">
        <v>1818</v>
      </c>
      <c r="AH936" s="406">
        <v>2198</v>
      </c>
      <c r="AI936" s="406">
        <v>1489</v>
      </c>
      <c r="AJ936" s="406">
        <v>1581</v>
      </c>
      <c r="AK936" s="406">
        <v>1722</v>
      </c>
      <c r="AL936" s="406">
        <v>2085</v>
      </c>
      <c r="AM936" s="406">
        <v>1429</v>
      </c>
      <c r="AN936" s="406">
        <v>1505</v>
      </c>
      <c r="AO936" s="406">
        <v>1781</v>
      </c>
      <c r="AP936" s="406">
        <v>1565</v>
      </c>
      <c r="AQ936" s="406">
        <v>1565</v>
      </c>
      <c r="AR936" s="406">
        <v>1807</v>
      </c>
      <c r="AS936" s="406">
        <v>1743</v>
      </c>
      <c r="AU936" t="s">
        <v>4728</v>
      </c>
    </row>
    <row r="937" spans="4:47" ht="13.5" customHeight="1">
      <c r="D937" s="405" t="s">
        <v>4729</v>
      </c>
      <c r="E937" s="404"/>
      <c r="F937" s="407" t="s">
        <v>4867</v>
      </c>
      <c r="G937" s="272">
        <v>19.8</v>
      </c>
      <c r="H937" s="409" t="s">
        <v>2207</v>
      </c>
      <c r="I937" s="409" t="s">
        <v>2207</v>
      </c>
      <c r="J937" s="409" t="s">
        <v>2207</v>
      </c>
      <c r="K937" s="409" t="s">
        <v>2207</v>
      </c>
      <c r="L937" s="409" t="s">
        <v>2207</v>
      </c>
      <c r="M937" s="409" t="s">
        <v>2207</v>
      </c>
      <c r="N937" s="409" t="s">
        <v>2207</v>
      </c>
      <c r="O937" s="409" t="s">
        <v>2207</v>
      </c>
      <c r="P937" s="409" t="s">
        <v>2207</v>
      </c>
      <c r="Q937" s="409" t="s">
        <v>2207</v>
      </c>
      <c r="R937" s="409" t="s">
        <v>2207</v>
      </c>
      <c r="S937" s="406">
        <v>2360</v>
      </c>
      <c r="T937" s="406">
        <v>2668</v>
      </c>
      <c r="U937" s="406">
        <v>2748</v>
      </c>
      <c r="V937" s="406">
        <v>2211</v>
      </c>
      <c r="W937" s="406">
        <v>2460</v>
      </c>
      <c r="X937" s="406">
        <v>2042</v>
      </c>
      <c r="Y937" s="406">
        <v>2131</v>
      </c>
      <c r="Z937" s="406">
        <v>2553</v>
      </c>
      <c r="AA937" s="406">
        <v>2217</v>
      </c>
      <c r="AB937" s="406">
        <v>2078</v>
      </c>
      <c r="AC937" s="406">
        <v>2188</v>
      </c>
      <c r="AD937" s="406">
        <v>2688</v>
      </c>
      <c r="AE937" s="406">
        <v>2280</v>
      </c>
      <c r="AF937" s="406">
        <v>2260</v>
      </c>
      <c r="AG937" s="406">
        <v>2373</v>
      </c>
      <c r="AH937" s="406">
        <v>2843</v>
      </c>
      <c r="AI937" s="406">
        <v>2025</v>
      </c>
      <c r="AJ937" s="406">
        <v>2127</v>
      </c>
      <c r="AK937" s="406">
        <v>2237</v>
      </c>
      <c r="AL937" s="406">
        <v>2683</v>
      </c>
      <c r="AM937" s="406">
        <v>1881</v>
      </c>
      <c r="AN937" s="406">
        <v>1947</v>
      </c>
      <c r="AO937" s="406">
        <v>2288</v>
      </c>
      <c r="AP937" s="406">
        <v>2040</v>
      </c>
      <c r="AQ937" s="406">
        <v>2040</v>
      </c>
      <c r="AR937" s="406">
        <v>2245</v>
      </c>
      <c r="AS937" s="406">
        <v>2119</v>
      </c>
      <c r="AU937" t="s">
        <v>4729</v>
      </c>
    </row>
    <row r="938" spans="4:47" ht="13.5" customHeight="1">
      <c r="D938" s="405" t="s">
        <v>4730</v>
      </c>
      <c r="E938" s="404"/>
      <c r="F938" s="407" t="s">
        <v>4868</v>
      </c>
      <c r="G938" s="272">
        <v>21.1</v>
      </c>
      <c r="H938" s="409" t="s">
        <v>2207</v>
      </c>
      <c r="I938" s="409" t="s">
        <v>2207</v>
      </c>
      <c r="J938" s="409" t="s">
        <v>2207</v>
      </c>
      <c r="K938" s="409" t="s">
        <v>2207</v>
      </c>
      <c r="L938" s="409" t="s">
        <v>2207</v>
      </c>
      <c r="M938" s="409" t="s">
        <v>2207</v>
      </c>
      <c r="N938" s="409" t="s">
        <v>2207</v>
      </c>
      <c r="O938" s="409" t="s">
        <v>2207</v>
      </c>
      <c r="P938" s="409" t="s">
        <v>2207</v>
      </c>
      <c r="Q938" s="409" t="s">
        <v>2207</v>
      </c>
      <c r="R938" s="409" t="s">
        <v>2207</v>
      </c>
      <c r="S938" s="406">
        <v>2400</v>
      </c>
      <c r="T938" s="406">
        <v>2718</v>
      </c>
      <c r="U938" s="406">
        <v>2801</v>
      </c>
      <c r="V938" s="406">
        <v>2253</v>
      </c>
      <c r="W938" s="406">
        <v>2505</v>
      </c>
      <c r="X938" s="406">
        <v>2074</v>
      </c>
      <c r="Y938" s="406">
        <v>2168</v>
      </c>
      <c r="Z938" s="406">
        <v>2597</v>
      </c>
      <c r="AA938" s="406">
        <v>2251</v>
      </c>
      <c r="AB938" s="406">
        <v>2115</v>
      </c>
      <c r="AC938" s="406">
        <v>2230</v>
      </c>
      <c r="AD938" s="406">
        <v>2739</v>
      </c>
      <c r="AE938" s="406">
        <v>2318</v>
      </c>
      <c r="AF938" s="406">
        <v>2296</v>
      </c>
      <c r="AG938" s="406">
        <v>2416</v>
      </c>
      <c r="AH938" s="406">
        <v>2894</v>
      </c>
      <c r="AI938" s="406">
        <v>2055</v>
      </c>
      <c r="AJ938" s="406">
        <v>2163</v>
      </c>
      <c r="AK938" s="406">
        <v>2280</v>
      </c>
      <c r="AL938" s="406">
        <v>2734</v>
      </c>
      <c r="AM938" s="406">
        <v>1917</v>
      </c>
      <c r="AN938" s="406">
        <v>1989</v>
      </c>
      <c r="AO938" s="406">
        <v>2337</v>
      </c>
      <c r="AP938" s="406">
        <v>2083</v>
      </c>
      <c r="AQ938" s="406">
        <v>2083</v>
      </c>
      <c r="AR938" s="406">
        <v>2300</v>
      </c>
      <c r="AS938" s="406">
        <v>2159</v>
      </c>
      <c r="AU938" t="s">
        <v>4730</v>
      </c>
    </row>
    <row r="939" spans="4:47" ht="13.5" customHeight="1">
      <c r="D939" s="405" t="s">
        <v>4731</v>
      </c>
      <c r="E939" s="404"/>
      <c r="F939" s="407" t="s">
        <v>4869</v>
      </c>
      <c r="G939" s="272">
        <v>22.5</v>
      </c>
      <c r="H939" s="409" t="s">
        <v>2207</v>
      </c>
      <c r="I939" s="409" t="s">
        <v>2207</v>
      </c>
      <c r="J939" s="409" t="s">
        <v>2207</v>
      </c>
      <c r="K939" s="409" t="s">
        <v>2207</v>
      </c>
      <c r="L939" s="409" t="s">
        <v>2207</v>
      </c>
      <c r="M939" s="409" t="s">
        <v>2207</v>
      </c>
      <c r="N939" s="409" t="s">
        <v>2207</v>
      </c>
      <c r="O939" s="409" t="s">
        <v>2207</v>
      </c>
      <c r="P939" s="409" t="s">
        <v>2207</v>
      </c>
      <c r="Q939" s="409" t="s">
        <v>2207</v>
      </c>
      <c r="R939" s="409" t="s">
        <v>2207</v>
      </c>
      <c r="S939" s="406">
        <v>2453</v>
      </c>
      <c r="T939" s="406">
        <v>2767</v>
      </c>
      <c r="U939" s="406">
        <v>2864</v>
      </c>
      <c r="V939" s="406">
        <v>2303</v>
      </c>
      <c r="W939" s="406">
        <v>2561</v>
      </c>
      <c r="X939" s="406">
        <v>2146</v>
      </c>
      <c r="Y939" s="406">
        <v>2245</v>
      </c>
      <c r="Z939" s="406">
        <v>2689</v>
      </c>
      <c r="AA939" s="406">
        <v>2330</v>
      </c>
      <c r="AB939" s="406">
        <v>2191</v>
      </c>
      <c r="AC939" s="406">
        <v>2314</v>
      </c>
      <c r="AD939" s="406">
        <v>2839</v>
      </c>
      <c r="AE939" s="406">
        <v>2402</v>
      </c>
      <c r="AF939" s="406">
        <v>2373</v>
      </c>
      <c r="AG939" s="406">
        <v>2499</v>
      </c>
      <c r="AH939" s="406">
        <v>2993</v>
      </c>
      <c r="AI939" s="406">
        <v>2129</v>
      </c>
      <c r="AJ939" s="406">
        <v>2210</v>
      </c>
      <c r="AK939" s="406">
        <v>2333</v>
      </c>
      <c r="AL939" s="406">
        <v>2797</v>
      </c>
      <c r="AM939" s="406">
        <v>1994</v>
      </c>
      <c r="AN939" s="406">
        <v>2071</v>
      </c>
      <c r="AO939" s="406">
        <v>2432</v>
      </c>
      <c r="AP939" s="406">
        <v>2139</v>
      </c>
      <c r="AQ939" s="406">
        <v>2139</v>
      </c>
      <c r="AR939" s="406">
        <v>2344</v>
      </c>
      <c r="AS939" s="406">
        <v>2308</v>
      </c>
      <c r="AU939" t="s">
        <v>4731</v>
      </c>
    </row>
    <row r="940" spans="4:47" ht="13.5" customHeight="1">
      <c r="D940" s="405" t="s">
        <v>4732</v>
      </c>
      <c r="E940" s="404"/>
      <c r="F940" s="407" t="s">
        <v>4870</v>
      </c>
      <c r="G940" s="272">
        <v>23.8</v>
      </c>
      <c r="H940" s="409" t="s">
        <v>2207</v>
      </c>
      <c r="I940" s="409" t="s">
        <v>2207</v>
      </c>
      <c r="J940" s="409" t="s">
        <v>2207</v>
      </c>
      <c r="K940" s="409" t="s">
        <v>2207</v>
      </c>
      <c r="L940" s="409" t="s">
        <v>2207</v>
      </c>
      <c r="M940" s="409" t="s">
        <v>2207</v>
      </c>
      <c r="N940" s="409" t="s">
        <v>2207</v>
      </c>
      <c r="O940" s="409" t="s">
        <v>2207</v>
      </c>
      <c r="P940" s="409" t="s">
        <v>2207</v>
      </c>
      <c r="Q940" s="409" t="s">
        <v>2207</v>
      </c>
      <c r="R940" s="409" t="s">
        <v>2207</v>
      </c>
      <c r="S940" s="406">
        <v>2493</v>
      </c>
      <c r="T940" s="406">
        <v>2817</v>
      </c>
      <c r="U940" s="406">
        <v>2916</v>
      </c>
      <c r="V940" s="406">
        <v>2344</v>
      </c>
      <c r="W940" s="406">
        <v>2605</v>
      </c>
      <c r="X940" s="406">
        <v>2177</v>
      </c>
      <c r="Y940" s="406">
        <v>2281</v>
      </c>
      <c r="Z940" s="406">
        <v>2731</v>
      </c>
      <c r="AA940" s="406">
        <v>2364</v>
      </c>
      <c r="AB940" s="406">
        <v>2227</v>
      </c>
      <c r="AC940" s="406">
        <v>2356</v>
      </c>
      <c r="AD940" s="406">
        <v>2889</v>
      </c>
      <c r="AE940" s="406">
        <v>2439</v>
      </c>
      <c r="AF940" s="406">
        <v>2409</v>
      </c>
      <c r="AG940" s="406">
        <v>2541</v>
      </c>
      <c r="AH940" s="406">
        <v>3043</v>
      </c>
      <c r="AI940" s="406">
        <v>2159</v>
      </c>
      <c r="AJ940" s="406">
        <v>2245</v>
      </c>
      <c r="AK940" s="406">
        <v>2375</v>
      </c>
      <c r="AL940" s="406">
        <v>2847</v>
      </c>
      <c r="AM940" s="406">
        <v>2029</v>
      </c>
      <c r="AN940" s="406">
        <v>2112</v>
      </c>
      <c r="AO940" s="406">
        <v>2480</v>
      </c>
      <c r="AP940" s="406">
        <v>2181</v>
      </c>
      <c r="AQ940" s="406">
        <v>2181</v>
      </c>
      <c r="AR940" s="406">
        <v>2398</v>
      </c>
      <c r="AS940" s="406">
        <v>2347</v>
      </c>
      <c r="AU940" t="s">
        <v>4732</v>
      </c>
    </row>
    <row r="941" spans="4:47" ht="13.5" customHeight="1">
      <c r="D941" s="405" t="s">
        <v>4733</v>
      </c>
      <c r="E941" s="404"/>
      <c r="F941" s="407" t="s">
        <v>4871</v>
      </c>
      <c r="G941" s="272">
        <v>25.1</v>
      </c>
      <c r="H941" s="409" t="s">
        <v>2207</v>
      </c>
      <c r="I941" s="409" t="s">
        <v>2207</v>
      </c>
      <c r="J941" s="409" t="s">
        <v>2207</v>
      </c>
      <c r="K941" s="409" t="s">
        <v>2207</v>
      </c>
      <c r="L941" s="409" t="s">
        <v>2207</v>
      </c>
      <c r="M941" s="409" t="s">
        <v>2207</v>
      </c>
      <c r="N941" s="409" t="s">
        <v>2207</v>
      </c>
      <c r="O941" s="409" t="s">
        <v>2207</v>
      </c>
      <c r="P941" s="409" t="s">
        <v>2207</v>
      </c>
      <c r="Q941" s="409" t="s">
        <v>2207</v>
      </c>
      <c r="R941" s="409" t="s">
        <v>2207</v>
      </c>
      <c r="S941" s="406">
        <v>2534</v>
      </c>
      <c r="T941" s="406">
        <v>2867</v>
      </c>
      <c r="U941" s="406">
        <v>2970</v>
      </c>
      <c r="V941" s="406">
        <v>2385</v>
      </c>
      <c r="W941" s="406">
        <v>2651</v>
      </c>
      <c r="X941" s="406">
        <v>2209</v>
      </c>
      <c r="Y941" s="406">
        <v>2317</v>
      </c>
      <c r="Z941" s="406">
        <v>2774</v>
      </c>
      <c r="AA941" s="406">
        <v>2397</v>
      </c>
      <c r="AB941" s="406">
        <v>2263</v>
      </c>
      <c r="AC941" s="406">
        <v>2398</v>
      </c>
      <c r="AD941" s="406">
        <v>2940</v>
      </c>
      <c r="AE941" s="406">
        <v>2477</v>
      </c>
      <c r="AF941" s="406">
        <v>2445</v>
      </c>
      <c r="AG941" s="406">
        <v>2584</v>
      </c>
      <c r="AH941" s="406">
        <v>3094</v>
      </c>
      <c r="AI941" s="406">
        <v>2188</v>
      </c>
      <c r="AJ941" s="406">
        <v>2296</v>
      </c>
      <c r="AK941" s="406">
        <v>2432</v>
      </c>
      <c r="AL941" s="406">
        <v>2916</v>
      </c>
      <c r="AM941" s="406">
        <v>2065</v>
      </c>
      <c r="AN941" s="406">
        <v>2154</v>
      </c>
      <c r="AO941" s="406">
        <v>2529</v>
      </c>
      <c r="AP941" s="406">
        <v>2223</v>
      </c>
      <c r="AQ941" s="406">
        <v>2223</v>
      </c>
      <c r="AR941" s="406">
        <v>2452</v>
      </c>
      <c r="AS941" s="406">
        <v>2386</v>
      </c>
      <c r="AU941" t="s">
        <v>4733</v>
      </c>
    </row>
    <row r="942" spans="4:47" ht="13.5" customHeight="1">
      <c r="D942" s="405" t="s">
        <v>4734</v>
      </c>
      <c r="E942" s="404"/>
      <c r="F942" s="407" t="s">
        <v>4872</v>
      </c>
      <c r="G942" s="272">
        <v>26.400000000000002</v>
      </c>
      <c r="H942" s="409" t="s">
        <v>2207</v>
      </c>
      <c r="I942" s="409" t="s">
        <v>2207</v>
      </c>
      <c r="J942" s="409" t="s">
        <v>2207</v>
      </c>
      <c r="K942" s="409" t="s">
        <v>2207</v>
      </c>
      <c r="L942" s="409" t="s">
        <v>2207</v>
      </c>
      <c r="M942" s="409" t="s">
        <v>2207</v>
      </c>
      <c r="N942" s="409" t="s">
        <v>2207</v>
      </c>
      <c r="O942" s="409" t="s">
        <v>2207</v>
      </c>
      <c r="P942" s="409" t="s">
        <v>2207</v>
      </c>
      <c r="Q942" s="409" t="s">
        <v>2207</v>
      </c>
      <c r="R942" s="409" t="s">
        <v>2207</v>
      </c>
      <c r="S942" s="406">
        <v>2571</v>
      </c>
      <c r="T942" s="406">
        <v>2914</v>
      </c>
      <c r="U942" s="406">
        <v>3019</v>
      </c>
      <c r="V942" s="406">
        <v>2424</v>
      </c>
      <c r="W942" s="406">
        <v>2692</v>
      </c>
      <c r="X942" s="406">
        <v>2238</v>
      </c>
      <c r="Y942" s="406">
        <v>2351</v>
      </c>
      <c r="Z942" s="406">
        <v>2814</v>
      </c>
      <c r="AA942" s="406">
        <v>2429</v>
      </c>
      <c r="AB942" s="406">
        <v>2296</v>
      </c>
      <c r="AC942" s="406">
        <v>2438</v>
      </c>
      <c r="AD942" s="406">
        <v>2987</v>
      </c>
      <c r="AE942" s="406">
        <v>2512</v>
      </c>
      <c r="AF942" s="406">
        <v>2478</v>
      </c>
      <c r="AG942" s="406">
        <v>2624</v>
      </c>
      <c r="AH942" s="406">
        <v>3141</v>
      </c>
      <c r="AI942" s="406">
        <v>2216</v>
      </c>
      <c r="AJ942" s="406">
        <v>2330</v>
      </c>
      <c r="AK942" s="406">
        <v>2472</v>
      </c>
      <c r="AL942" s="406">
        <v>2963</v>
      </c>
      <c r="AM942" s="406">
        <v>2099</v>
      </c>
      <c r="AN942" s="406">
        <v>2193</v>
      </c>
      <c r="AO942" s="406">
        <v>2574</v>
      </c>
      <c r="AP942" s="406">
        <v>2263</v>
      </c>
      <c r="AQ942" s="406">
        <v>2263</v>
      </c>
      <c r="AR942" s="406">
        <v>2504</v>
      </c>
      <c r="AS942" s="406">
        <v>2423</v>
      </c>
      <c r="AU942" t="s">
        <v>4734</v>
      </c>
    </row>
    <row r="943" spans="4:47" ht="13.5" customHeight="1">
      <c r="D943" s="405" t="s">
        <v>4735</v>
      </c>
      <c r="E943" s="404"/>
      <c r="F943" s="407" t="s">
        <v>4873</v>
      </c>
      <c r="G943" s="272">
        <v>27.700000000000003</v>
      </c>
      <c r="H943" s="409" t="s">
        <v>2207</v>
      </c>
      <c r="I943" s="409" t="s">
        <v>2207</v>
      </c>
      <c r="J943" s="409" t="s">
        <v>2207</v>
      </c>
      <c r="K943" s="409" t="s">
        <v>2207</v>
      </c>
      <c r="L943" s="409" t="s">
        <v>2207</v>
      </c>
      <c r="M943" s="409" t="s">
        <v>2207</v>
      </c>
      <c r="N943" s="409" t="s">
        <v>2207</v>
      </c>
      <c r="O943" s="409" t="s">
        <v>2207</v>
      </c>
      <c r="P943" s="409" t="s">
        <v>2207</v>
      </c>
      <c r="Q943" s="409" t="s">
        <v>2207</v>
      </c>
      <c r="R943" s="409" t="s">
        <v>2207</v>
      </c>
      <c r="S943" s="406">
        <v>2590</v>
      </c>
      <c r="T943" s="406">
        <v>2927</v>
      </c>
      <c r="U943" s="406">
        <v>3039</v>
      </c>
      <c r="V943" s="406">
        <v>2437</v>
      </c>
      <c r="W943" s="406">
        <v>2705</v>
      </c>
      <c r="X943" s="406">
        <v>2269</v>
      </c>
      <c r="Y943" s="406">
        <v>2387</v>
      </c>
      <c r="Z943" s="406">
        <v>2857</v>
      </c>
      <c r="AA943" s="406">
        <v>2462</v>
      </c>
      <c r="AB943" s="406">
        <v>2332</v>
      </c>
      <c r="AC943" s="406">
        <v>2480</v>
      </c>
      <c r="AD943" s="406">
        <v>3037</v>
      </c>
      <c r="AE943" s="406">
        <v>2550</v>
      </c>
      <c r="AF943" s="406">
        <v>2514</v>
      </c>
      <c r="AG943" s="406">
        <v>2665</v>
      </c>
      <c r="AH943" s="406">
        <v>3192</v>
      </c>
      <c r="AI943" s="406">
        <v>2245</v>
      </c>
      <c r="AJ943" s="406">
        <v>2366</v>
      </c>
      <c r="AK943" s="406">
        <v>2514</v>
      </c>
      <c r="AL943" s="406">
        <v>3014</v>
      </c>
      <c r="AM943" s="406">
        <v>2134</v>
      </c>
      <c r="AN943" s="406">
        <v>2234</v>
      </c>
      <c r="AO943" s="406">
        <v>2622</v>
      </c>
      <c r="AP943" s="406">
        <v>2273</v>
      </c>
      <c r="AQ943" s="406">
        <v>2273</v>
      </c>
      <c r="AR943" s="406">
        <v>2595</v>
      </c>
      <c r="AS943" s="406">
        <v>2436</v>
      </c>
      <c r="AU943" t="s">
        <v>4735</v>
      </c>
    </row>
    <row r="944" spans="4:47" ht="13.5" customHeight="1">
      <c r="D944" s="405" t="s">
        <v>4736</v>
      </c>
      <c r="E944" s="404"/>
      <c r="F944" s="407" t="s">
        <v>4874</v>
      </c>
      <c r="G944" s="272">
        <v>29</v>
      </c>
      <c r="H944" s="409" t="s">
        <v>2207</v>
      </c>
      <c r="I944" s="409" t="s">
        <v>2207</v>
      </c>
      <c r="J944" s="409" t="s">
        <v>2207</v>
      </c>
      <c r="K944" s="409" t="s">
        <v>2207</v>
      </c>
      <c r="L944" s="409" t="s">
        <v>2207</v>
      </c>
      <c r="M944" s="409" t="s">
        <v>2207</v>
      </c>
      <c r="N944" s="409" t="s">
        <v>2207</v>
      </c>
      <c r="O944" s="409" t="s">
        <v>2207</v>
      </c>
      <c r="P944" s="409" t="s">
        <v>2207</v>
      </c>
      <c r="Q944" s="409" t="s">
        <v>2207</v>
      </c>
      <c r="R944" s="409" t="s">
        <v>2207</v>
      </c>
      <c r="S944" s="406">
        <v>2629</v>
      </c>
      <c r="T944" s="406">
        <v>2976</v>
      </c>
      <c r="U944" s="406">
        <v>3090</v>
      </c>
      <c r="V944" s="406">
        <v>2477</v>
      </c>
      <c r="W944" s="406">
        <v>2749</v>
      </c>
      <c r="X944" s="406">
        <v>2299</v>
      </c>
      <c r="Y944" s="406">
        <v>2422</v>
      </c>
      <c r="Z944" s="406">
        <v>2898</v>
      </c>
      <c r="AA944" s="406">
        <v>2494</v>
      </c>
      <c r="AB944" s="406">
        <v>2367</v>
      </c>
      <c r="AC944" s="406">
        <v>2521</v>
      </c>
      <c r="AD944" s="406">
        <v>3086</v>
      </c>
      <c r="AE944" s="406">
        <v>2586</v>
      </c>
      <c r="AF944" s="406">
        <v>2549</v>
      </c>
      <c r="AG944" s="406">
        <v>2707</v>
      </c>
      <c r="AH944" s="406">
        <v>3241</v>
      </c>
      <c r="AI944" s="406">
        <v>2275</v>
      </c>
      <c r="AJ944" s="406">
        <v>2400</v>
      </c>
      <c r="AK944" s="406">
        <v>2555</v>
      </c>
      <c r="AL944" s="406">
        <v>3063</v>
      </c>
      <c r="AM944" s="406">
        <v>2169</v>
      </c>
      <c r="AN944" s="406">
        <v>2274</v>
      </c>
      <c r="AO944" s="406">
        <v>2670</v>
      </c>
      <c r="AP944" s="406">
        <v>2314</v>
      </c>
      <c r="AQ944" s="406">
        <v>2314</v>
      </c>
      <c r="AR944" s="406">
        <v>2648</v>
      </c>
      <c r="AS944" s="406">
        <v>2474</v>
      </c>
      <c r="AU944" t="s">
        <v>4736</v>
      </c>
    </row>
    <row r="945" spans="4:47" ht="13.5" customHeight="1">
      <c r="D945" s="405" t="s">
        <v>2218</v>
      </c>
      <c r="E945" s="404"/>
      <c r="F945" s="407" t="s">
        <v>2219</v>
      </c>
      <c r="G945" s="272">
        <v>17.5</v>
      </c>
      <c r="H945" s="409" t="s">
        <v>2207</v>
      </c>
      <c r="I945" s="409" t="s">
        <v>2207</v>
      </c>
      <c r="J945" s="409" t="s">
        <v>2207</v>
      </c>
      <c r="K945" s="409" t="s">
        <v>2207</v>
      </c>
      <c r="L945" s="409" t="s">
        <v>2207</v>
      </c>
      <c r="M945" s="409" t="s">
        <v>2207</v>
      </c>
      <c r="N945" s="409" t="s">
        <v>2207</v>
      </c>
      <c r="O945" s="409" t="s">
        <v>2207</v>
      </c>
      <c r="P945" s="409" t="s">
        <v>2207</v>
      </c>
      <c r="Q945" s="409" t="s">
        <v>2207</v>
      </c>
      <c r="R945" s="409" t="s">
        <v>2207</v>
      </c>
      <c r="S945" s="406">
        <v>1999</v>
      </c>
      <c r="T945" s="406">
        <v>2343</v>
      </c>
      <c r="U945" s="406">
        <v>2545</v>
      </c>
      <c r="V945" s="406">
        <v>2191</v>
      </c>
      <c r="W945" s="406">
        <v>1958</v>
      </c>
      <c r="X945" s="406">
        <v>1415</v>
      </c>
      <c r="Y945" s="406">
        <v>1628</v>
      </c>
      <c r="Z945" s="406">
        <v>2138</v>
      </c>
      <c r="AA945" s="406">
        <v>1777</v>
      </c>
      <c r="AB945" s="406">
        <v>1438</v>
      </c>
      <c r="AC945" s="406">
        <v>1667</v>
      </c>
      <c r="AD945" s="406">
        <v>2194</v>
      </c>
      <c r="AE945" s="406">
        <v>1802</v>
      </c>
      <c r="AF945" s="406">
        <v>1509</v>
      </c>
      <c r="AG945" s="406">
        <v>1740</v>
      </c>
      <c r="AH945" s="406">
        <v>2279</v>
      </c>
      <c r="AI945" s="406">
        <v>1591</v>
      </c>
      <c r="AJ945" s="406">
        <v>1474</v>
      </c>
      <c r="AK945" s="406">
        <v>1703</v>
      </c>
      <c r="AL945" s="406">
        <v>2219</v>
      </c>
      <c r="AM945" s="406">
        <v>1400</v>
      </c>
      <c r="AN945" s="406">
        <v>1581</v>
      </c>
      <c r="AO945" s="406">
        <v>2021</v>
      </c>
      <c r="AP945" s="409" t="s">
        <v>2207</v>
      </c>
      <c r="AQ945" s="409" t="s">
        <v>2207</v>
      </c>
      <c r="AR945" s="409" t="s">
        <v>2207</v>
      </c>
      <c r="AS945" s="409" t="s">
        <v>2207</v>
      </c>
      <c r="AU945" t="s">
        <v>2218</v>
      </c>
    </row>
    <row r="946" spans="4:47" ht="13.5" customHeight="1">
      <c r="D946" s="405" t="s">
        <v>2220</v>
      </c>
      <c r="E946" s="404"/>
      <c r="F946" s="407" t="s">
        <v>2221</v>
      </c>
      <c r="G946" s="272">
        <v>20.5</v>
      </c>
      <c r="H946" s="409" t="s">
        <v>2207</v>
      </c>
      <c r="I946" s="409" t="s">
        <v>2207</v>
      </c>
      <c r="J946" s="409" t="s">
        <v>2207</v>
      </c>
      <c r="K946" s="409" t="s">
        <v>2207</v>
      </c>
      <c r="L946" s="409" t="s">
        <v>2207</v>
      </c>
      <c r="M946" s="409" t="s">
        <v>2207</v>
      </c>
      <c r="N946" s="409" t="s">
        <v>2207</v>
      </c>
      <c r="O946" s="409" t="s">
        <v>2207</v>
      </c>
      <c r="P946" s="409" t="s">
        <v>2207</v>
      </c>
      <c r="Q946" s="409" t="s">
        <v>2207</v>
      </c>
      <c r="R946" s="409" t="s">
        <v>2207</v>
      </c>
      <c r="S946" s="406">
        <v>2040</v>
      </c>
      <c r="T946" s="406">
        <v>2403</v>
      </c>
      <c r="U946" s="406">
        <v>2607</v>
      </c>
      <c r="V946" s="406">
        <v>2242</v>
      </c>
      <c r="W946" s="406">
        <v>2015</v>
      </c>
      <c r="X946" s="406">
        <v>1444</v>
      </c>
      <c r="Y946" s="406">
        <v>1667</v>
      </c>
      <c r="Z946" s="406">
        <v>2187</v>
      </c>
      <c r="AA946" s="406">
        <v>1811</v>
      </c>
      <c r="AB946" s="406">
        <v>1476</v>
      </c>
      <c r="AC946" s="406">
        <v>1720</v>
      </c>
      <c r="AD946" s="406">
        <v>2260</v>
      </c>
      <c r="AE946" s="406">
        <v>1846</v>
      </c>
      <c r="AF946" s="406">
        <v>1547</v>
      </c>
      <c r="AG946" s="406">
        <v>1792</v>
      </c>
      <c r="AH946" s="406">
        <v>2346</v>
      </c>
      <c r="AI946" s="406">
        <v>1619</v>
      </c>
      <c r="AJ946" s="406">
        <v>1517</v>
      </c>
      <c r="AK946" s="406">
        <v>1760</v>
      </c>
      <c r="AL946" s="406">
        <v>2286</v>
      </c>
      <c r="AM946" s="406">
        <v>1432</v>
      </c>
      <c r="AN946" s="406">
        <v>1622</v>
      </c>
      <c r="AO946" s="406">
        <v>2068</v>
      </c>
      <c r="AP946" s="409" t="s">
        <v>2207</v>
      </c>
      <c r="AQ946" s="409" t="s">
        <v>2207</v>
      </c>
      <c r="AR946" s="409" t="s">
        <v>2207</v>
      </c>
      <c r="AS946" s="409" t="s">
        <v>2207</v>
      </c>
      <c r="AU946" t="s">
        <v>2220</v>
      </c>
    </row>
    <row r="947" spans="4:47" ht="13.5" customHeight="1">
      <c r="D947" s="405" t="s">
        <v>2222</v>
      </c>
      <c r="E947" s="404"/>
      <c r="F947" s="407" t="s">
        <v>2223</v>
      </c>
      <c r="G947" s="272">
        <v>29</v>
      </c>
      <c r="H947" s="409" t="s">
        <v>2207</v>
      </c>
      <c r="I947" s="409" t="s">
        <v>2207</v>
      </c>
      <c r="J947" s="409" t="s">
        <v>2207</v>
      </c>
      <c r="K947" s="409" t="s">
        <v>2207</v>
      </c>
      <c r="L947" s="409" t="s">
        <v>2207</v>
      </c>
      <c r="M947" s="409" t="s">
        <v>2207</v>
      </c>
      <c r="N947" s="409" t="s">
        <v>2207</v>
      </c>
      <c r="O947" s="409" t="s">
        <v>2207</v>
      </c>
      <c r="P947" s="409" t="s">
        <v>2207</v>
      </c>
      <c r="Q947" s="409" t="s">
        <v>2207</v>
      </c>
      <c r="R947" s="409" t="s">
        <v>2207</v>
      </c>
      <c r="S947" s="406">
        <v>2691</v>
      </c>
      <c r="T947" s="406">
        <v>3118</v>
      </c>
      <c r="U947" s="406">
        <v>3481</v>
      </c>
      <c r="V947" s="406">
        <v>2988</v>
      </c>
      <c r="W947" s="406">
        <v>2838</v>
      </c>
      <c r="X947" s="406">
        <v>1962</v>
      </c>
      <c r="Y947" s="406">
        <v>2305</v>
      </c>
      <c r="Z947" s="406">
        <v>2939</v>
      </c>
      <c r="AA947" s="406">
        <v>2470</v>
      </c>
      <c r="AB947" s="406">
        <v>1984</v>
      </c>
      <c r="AC947" s="406">
        <v>2344</v>
      </c>
      <c r="AD947" s="406">
        <v>2995</v>
      </c>
      <c r="AE947" s="406">
        <v>2495</v>
      </c>
      <c r="AF947" s="406">
        <v>2056</v>
      </c>
      <c r="AG947" s="406">
        <v>2417</v>
      </c>
      <c r="AH947" s="406">
        <v>3080</v>
      </c>
      <c r="AI947" s="406">
        <v>2269</v>
      </c>
      <c r="AJ947" s="406">
        <v>2021</v>
      </c>
      <c r="AK947" s="406">
        <v>2380</v>
      </c>
      <c r="AL947" s="406">
        <v>3020</v>
      </c>
      <c r="AM947" s="406">
        <v>1947</v>
      </c>
      <c r="AN947" s="406">
        <v>2245</v>
      </c>
      <c r="AO947" s="406">
        <v>2789</v>
      </c>
      <c r="AP947" s="409" t="s">
        <v>2207</v>
      </c>
      <c r="AQ947" s="409" t="s">
        <v>2207</v>
      </c>
      <c r="AR947" s="409" t="s">
        <v>2207</v>
      </c>
      <c r="AS947" s="409" t="s">
        <v>2207</v>
      </c>
      <c r="AU947" t="s">
        <v>2222</v>
      </c>
    </row>
    <row r="948" spans="4:47" ht="13.5" customHeight="1">
      <c r="D948" s="405" t="s">
        <v>1936</v>
      </c>
      <c r="E948" s="404"/>
      <c r="F948" s="407" t="s">
        <v>1945</v>
      </c>
      <c r="G948" s="272">
        <v>0.1</v>
      </c>
      <c r="H948" s="408">
        <v>29.22</v>
      </c>
      <c r="I948" s="408">
        <v>29.22</v>
      </c>
      <c r="J948" s="408">
        <v>29.22</v>
      </c>
      <c r="K948" s="408">
        <v>29.22</v>
      </c>
      <c r="L948" s="408">
        <v>29.22</v>
      </c>
      <c r="M948" s="408">
        <v>29.22</v>
      </c>
      <c r="N948" s="408">
        <v>29.22</v>
      </c>
      <c r="O948" s="408">
        <v>29.22</v>
      </c>
      <c r="P948" s="408">
        <v>29.22</v>
      </c>
      <c r="Q948" s="408">
        <v>29.22</v>
      </c>
      <c r="R948" s="408">
        <v>29.22</v>
      </c>
      <c r="S948" s="408">
        <v>29.22</v>
      </c>
      <c r="T948" s="408">
        <v>29.22</v>
      </c>
      <c r="U948" s="408">
        <v>29.22</v>
      </c>
      <c r="V948" s="408">
        <v>29.22</v>
      </c>
      <c r="W948" s="408">
        <v>29.22</v>
      </c>
      <c r="X948" s="408">
        <v>29.22</v>
      </c>
      <c r="Y948" s="408">
        <v>29.22</v>
      </c>
      <c r="Z948" s="408">
        <v>29.22</v>
      </c>
      <c r="AA948" s="408">
        <v>29.22</v>
      </c>
      <c r="AB948" s="408">
        <v>29.22</v>
      </c>
      <c r="AC948" s="408">
        <v>29.22</v>
      </c>
      <c r="AD948" s="408">
        <v>29.22</v>
      </c>
      <c r="AE948" s="408">
        <v>29.22</v>
      </c>
      <c r="AF948" s="408">
        <v>29.22</v>
      </c>
      <c r="AG948" s="408">
        <v>29.22</v>
      </c>
      <c r="AH948" s="408">
        <v>29.22</v>
      </c>
      <c r="AI948" s="408">
        <v>29.22</v>
      </c>
      <c r="AJ948" s="408">
        <v>29.22</v>
      </c>
      <c r="AK948" s="408">
        <v>29.22</v>
      </c>
      <c r="AL948" s="408">
        <v>29.22</v>
      </c>
      <c r="AM948" s="408">
        <v>29.22</v>
      </c>
      <c r="AN948" s="408">
        <v>29.22</v>
      </c>
      <c r="AO948" s="408">
        <v>29.22</v>
      </c>
      <c r="AP948" s="408">
        <v>29.22</v>
      </c>
      <c r="AQ948" s="408">
        <v>29.22</v>
      </c>
      <c r="AR948" s="408">
        <v>29.22</v>
      </c>
      <c r="AS948" s="408">
        <v>29.22</v>
      </c>
      <c r="AU948" t="s">
        <v>1936</v>
      </c>
    </row>
    <row r="949" spans="4:47" ht="13.5" customHeight="1">
      <c r="D949" s="405" t="s">
        <v>1938</v>
      </c>
      <c r="E949" s="404"/>
      <c r="F949" s="407" t="s">
        <v>5635</v>
      </c>
      <c r="G949" s="272">
        <v>0.1</v>
      </c>
      <c r="H949" s="408">
        <v>1.88</v>
      </c>
      <c r="I949" s="408">
        <v>1.88</v>
      </c>
      <c r="J949" s="408">
        <v>1.88</v>
      </c>
      <c r="K949" s="408">
        <v>1.88</v>
      </c>
      <c r="L949" s="408">
        <v>1.88</v>
      </c>
      <c r="M949" s="408">
        <v>1.88</v>
      </c>
      <c r="N949" s="408">
        <v>1.88</v>
      </c>
      <c r="O949" s="408">
        <v>1.88</v>
      </c>
      <c r="P949" s="408">
        <v>1.88</v>
      </c>
      <c r="Q949" s="408">
        <v>1.88</v>
      </c>
      <c r="R949" s="408">
        <v>1.88</v>
      </c>
      <c r="S949" s="408">
        <v>1.88</v>
      </c>
      <c r="T949" s="408">
        <v>1.88</v>
      </c>
      <c r="U949" s="408">
        <v>1.88</v>
      </c>
      <c r="V949" s="408">
        <v>1.88</v>
      </c>
      <c r="W949" s="408">
        <v>1.88</v>
      </c>
      <c r="X949" s="408">
        <v>1.88</v>
      </c>
      <c r="Y949" s="408">
        <v>1.88</v>
      </c>
      <c r="Z949" s="408">
        <v>1.88</v>
      </c>
      <c r="AA949" s="408">
        <v>1.88</v>
      </c>
      <c r="AB949" s="408">
        <v>1.88</v>
      </c>
      <c r="AC949" s="408">
        <v>1.88</v>
      </c>
      <c r="AD949" s="408">
        <v>1.88</v>
      </c>
      <c r="AE949" s="408">
        <v>1.88</v>
      </c>
      <c r="AF949" s="408">
        <v>1.88</v>
      </c>
      <c r="AG949" s="408">
        <v>1.88</v>
      </c>
      <c r="AH949" s="408">
        <v>1.88</v>
      </c>
      <c r="AI949" s="408">
        <v>1.88</v>
      </c>
      <c r="AJ949" s="408">
        <v>1.88</v>
      </c>
      <c r="AK949" s="408">
        <v>1.88</v>
      </c>
      <c r="AL949" s="408">
        <v>1.88</v>
      </c>
      <c r="AM949" s="408">
        <v>1.88</v>
      </c>
      <c r="AN949" s="408">
        <v>1.88</v>
      </c>
      <c r="AO949" s="408">
        <v>1.88</v>
      </c>
      <c r="AP949" s="408">
        <v>1.88</v>
      </c>
      <c r="AQ949" s="408">
        <v>1.88</v>
      </c>
      <c r="AR949" s="408">
        <v>1.88</v>
      </c>
      <c r="AS949" s="408">
        <v>1.88</v>
      </c>
      <c r="AU949" t="s">
        <v>1938</v>
      </c>
    </row>
    <row r="950" spans="4:47" ht="13.5" customHeight="1">
      <c r="D950" s="405" t="s">
        <v>1937</v>
      </c>
      <c r="E950" s="404"/>
      <c r="F950" s="407" t="s">
        <v>5636</v>
      </c>
      <c r="G950" s="272">
        <v>0.1</v>
      </c>
      <c r="H950" s="408">
        <v>11.29</v>
      </c>
      <c r="I950" s="408">
        <v>11.29</v>
      </c>
      <c r="J950" s="408">
        <v>11.29</v>
      </c>
      <c r="K950" s="408">
        <v>11.29</v>
      </c>
      <c r="L950" s="408">
        <v>11.29</v>
      </c>
      <c r="M950" s="408">
        <v>11.29</v>
      </c>
      <c r="N950" s="408">
        <v>11.29</v>
      </c>
      <c r="O950" s="408">
        <v>11.29</v>
      </c>
      <c r="P950" s="408">
        <v>11.29</v>
      </c>
      <c r="Q950" s="408">
        <v>11.29</v>
      </c>
      <c r="R950" s="408">
        <v>11.29</v>
      </c>
      <c r="S950" s="408">
        <v>11.29</v>
      </c>
      <c r="T950" s="408">
        <v>11.29</v>
      </c>
      <c r="U950" s="408">
        <v>11.29</v>
      </c>
      <c r="V950" s="408">
        <v>11.29</v>
      </c>
      <c r="W950" s="408">
        <v>11.29</v>
      </c>
      <c r="X950" s="408">
        <v>11.29</v>
      </c>
      <c r="Y950" s="408">
        <v>11.29</v>
      </c>
      <c r="Z950" s="408">
        <v>11.29</v>
      </c>
      <c r="AA950" s="408">
        <v>11.29</v>
      </c>
      <c r="AB950" s="408">
        <v>11.29</v>
      </c>
      <c r="AC950" s="408">
        <v>11.29</v>
      </c>
      <c r="AD950" s="408">
        <v>11.29</v>
      </c>
      <c r="AE950" s="408">
        <v>11.29</v>
      </c>
      <c r="AF950" s="408">
        <v>11.29</v>
      </c>
      <c r="AG950" s="408">
        <v>11.29</v>
      </c>
      <c r="AH950" s="408">
        <v>11.29</v>
      </c>
      <c r="AI950" s="408">
        <v>11.29</v>
      </c>
      <c r="AJ950" s="408">
        <v>11.29</v>
      </c>
      <c r="AK950" s="408">
        <v>11.29</v>
      </c>
      <c r="AL950" s="408">
        <v>11.29</v>
      </c>
      <c r="AM950" s="408">
        <v>11.29</v>
      </c>
      <c r="AN950" s="408">
        <v>11.29</v>
      </c>
      <c r="AO950" s="408">
        <v>11.29</v>
      </c>
      <c r="AP950" s="408">
        <v>11.29</v>
      </c>
      <c r="AQ950" s="408">
        <v>11.29</v>
      </c>
      <c r="AR950" s="408">
        <v>11.29</v>
      </c>
      <c r="AS950" s="408">
        <v>11.29</v>
      </c>
      <c r="AU950" t="s">
        <v>1937</v>
      </c>
    </row>
    <row r="951" spans="4:47" ht="13.5" customHeight="1">
      <c r="D951" s="405" t="s">
        <v>1940</v>
      </c>
      <c r="E951" s="404"/>
      <c r="F951" s="407" t="s">
        <v>1943</v>
      </c>
      <c r="G951" s="272">
        <v>0.1</v>
      </c>
      <c r="H951" s="408">
        <v>3</v>
      </c>
      <c r="I951" s="408">
        <v>3</v>
      </c>
      <c r="J951" s="408">
        <v>3</v>
      </c>
      <c r="K951" s="408">
        <v>3</v>
      </c>
      <c r="L951" s="408">
        <v>3</v>
      </c>
      <c r="M951" s="408">
        <v>3</v>
      </c>
      <c r="N951" s="408">
        <v>3</v>
      </c>
      <c r="O951" s="408">
        <v>3</v>
      </c>
      <c r="P951" s="408">
        <v>3</v>
      </c>
      <c r="Q951" s="408">
        <v>3</v>
      </c>
      <c r="R951" s="408">
        <v>3</v>
      </c>
      <c r="S951" s="408">
        <v>3</v>
      </c>
      <c r="T951" s="408">
        <v>3</v>
      </c>
      <c r="U951" s="408">
        <v>3</v>
      </c>
      <c r="V951" s="408">
        <v>3</v>
      </c>
      <c r="W951" s="408">
        <v>3</v>
      </c>
      <c r="X951" s="408">
        <v>3</v>
      </c>
      <c r="Y951" s="408">
        <v>3</v>
      </c>
      <c r="Z951" s="408">
        <v>3</v>
      </c>
      <c r="AA951" s="408">
        <v>3</v>
      </c>
      <c r="AB951" s="408">
        <v>3</v>
      </c>
      <c r="AC951" s="408">
        <v>3</v>
      </c>
      <c r="AD951" s="408">
        <v>3</v>
      </c>
      <c r="AE951" s="408">
        <v>3</v>
      </c>
      <c r="AF951" s="408">
        <v>3</v>
      </c>
      <c r="AG951" s="408">
        <v>3</v>
      </c>
      <c r="AH951" s="408">
        <v>3</v>
      </c>
      <c r="AI951" s="408">
        <v>3</v>
      </c>
      <c r="AJ951" s="408">
        <v>3</v>
      </c>
      <c r="AK951" s="408">
        <v>3</v>
      </c>
      <c r="AL951" s="408">
        <v>3</v>
      </c>
      <c r="AM951" s="408">
        <v>3</v>
      </c>
      <c r="AN951" s="408">
        <v>3</v>
      </c>
      <c r="AO951" s="408">
        <v>3</v>
      </c>
      <c r="AP951" s="408">
        <v>3</v>
      </c>
      <c r="AQ951" s="408">
        <v>3</v>
      </c>
      <c r="AR951" s="408">
        <v>3</v>
      </c>
      <c r="AS951" s="408">
        <v>3</v>
      </c>
      <c r="AU951" t="s">
        <v>1940</v>
      </c>
    </row>
    <row r="952" spans="4:47" ht="13.5" customHeight="1">
      <c r="D952" s="405" t="s">
        <v>1946</v>
      </c>
      <c r="E952" s="404"/>
      <c r="F952" s="407" t="s">
        <v>1944</v>
      </c>
      <c r="G952" s="272">
        <v>0.1</v>
      </c>
      <c r="H952" s="408">
        <v>6.03</v>
      </c>
      <c r="I952" s="408">
        <v>6.03</v>
      </c>
      <c r="J952" s="408">
        <v>6.03</v>
      </c>
      <c r="K952" s="408">
        <v>6.03</v>
      </c>
      <c r="L952" s="408">
        <v>6.03</v>
      </c>
      <c r="M952" s="408">
        <v>6.03</v>
      </c>
      <c r="N952" s="408">
        <v>6.03</v>
      </c>
      <c r="O952" s="408">
        <v>6.03</v>
      </c>
      <c r="P952" s="408">
        <v>6.03</v>
      </c>
      <c r="Q952" s="408">
        <v>6.03</v>
      </c>
      <c r="R952" s="408">
        <v>6.03</v>
      </c>
      <c r="S952" s="408">
        <v>6.03</v>
      </c>
      <c r="T952" s="408">
        <v>6.03</v>
      </c>
      <c r="U952" s="408">
        <v>6.03</v>
      </c>
      <c r="V952" s="408">
        <v>6.03</v>
      </c>
      <c r="W952" s="408">
        <v>6.03</v>
      </c>
      <c r="X952" s="408">
        <v>6.03</v>
      </c>
      <c r="Y952" s="408">
        <v>6.03</v>
      </c>
      <c r="Z952" s="408">
        <v>6.03</v>
      </c>
      <c r="AA952" s="408">
        <v>6.03</v>
      </c>
      <c r="AB952" s="408">
        <v>6.03</v>
      </c>
      <c r="AC952" s="408">
        <v>6.03</v>
      </c>
      <c r="AD952" s="408">
        <v>6.03</v>
      </c>
      <c r="AE952" s="408">
        <v>6.03</v>
      </c>
      <c r="AF952" s="408">
        <v>6.03</v>
      </c>
      <c r="AG952" s="408">
        <v>6.03</v>
      </c>
      <c r="AH952" s="408">
        <v>6.03</v>
      </c>
      <c r="AI952" s="408">
        <v>6.03</v>
      </c>
      <c r="AJ952" s="408">
        <v>6.03</v>
      </c>
      <c r="AK952" s="408">
        <v>6.03</v>
      </c>
      <c r="AL952" s="408">
        <v>6.03</v>
      </c>
      <c r="AM952" s="408">
        <v>6.03</v>
      </c>
      <c r="AN952" s="408">
        <v>6.03</v>
      </c>
      <c r="AO952" s="408">
        <v>6.03</v>
      </c>
      <c r="AP952" s="408">
        <v>6.03</v>
      </c>
      <c r="AQ952" s="408">
        <v>6.03</v>
      </c>
      <c r="AR952" s="408">
        <v>6.03</v>
      </c>
      <c r="AS952" s="408">
        <v>6.03</v>
      </c>
      <c r="AU952" t="s">
        <v>1946</v>
      </c>
    </row>
    <row r="953" spans="4:47" ht="13.5" customHeight="1">
      <c r="D953" s="405" t="s">
        <v>1763</v>
      </c>
      <c r="E953" s="404"/>
      <c r="F953" s="407" t="s">
        <v>1794</v>
      </c>
      <c r="G953" s="272">
        <v>0.79999999999999993</v>
      </c>
      <c r="H953" s="406">
        <v>130</v>
      </c>
      <c r="I953" s="406">
        <v>130</v>
      </c>
      <c r="J953" s="406">
        <v>130</v>
      </c>
      <c r="K953" s="406">
        <v>130</v>
      </c>
      <c r="L953" s="406">
        <v>130</v>
      </c>
      <c r="M953" s="406">
        <v>130</v>
      </c>
      <c r="N953" s="406">
        <v>130</v>
      </c>
      <c r="O953" s="406">
        <v>130</v>
      </c>
      <c r="P953" s="406">
        <v>130</v>
      </c>
      <c r="Q953" s="406">
        <v>130</v>
      </c>
      <c r="R953" s="406">
        <v>130</v>
      </c>
      <c r="S953" s="406">
        <v>130</v>
      </c>
      <c r="T953" s="406">
        <v>130</v>
      </c>
      <c r="U953" s="406">
        <v>130</v>
      </c>
      <c r="V953" s="406">
        <v>130</v>
      </c>
      <c r="W953" s="406">
        <v>130</v>
      </c>
      <c r="X953" s="406">
        <v>130</v>
      </c>
      <c r="Y953" s="406">
        <v>130</v>
      </c>
      <c r="Z953" s="406">
        <v>130</v>
      </c>
      <c r="AA953" s="406">
        <v>130</v>
      </c>
      <c r="AB953" s="406">
        <v>130</v>
      </c>
      <c r="AC953" s="406">
        <v>130</v>
      </c>
      <c r="AD953" s="406">
        <v>130</v>
      </c>
      <c r="AE953" s="406">
        <v>130</v>
      </c>
      <c r="AF953" s="406">
        <v>130</v>
      </c>
      <c r="AG953" s="406">
        <v>130</v>
      </c>
      <c r="AH953" s="406">
        <v>130</v>
      </c>
      <c r="AI953" s="406">
        <v>130</v>
      </c>
      <c r="AJ953" s="406">
        <v>130</v>
      </c>
      <c r="AK953" s="406">
        <v>130</v>
      </c>
      <c r="AL953" s="406">
        <v>130</v>
      </c>
      <c r="AM953" s="406">
        <v>130</v>
      </c>
      <c r="AN953" s="406">
        <v>130</v>
      </c>
      <c r="AO953" s="406">
        <v>130</v>
      </c>
      <c r="AP953" s="406">
        <v>130</v>
      </c>
      <c r="AQ953" s="406">
        <v>130</v>
      </c>
      <c r="AR953" s="406">
        <v>130</v>
      </c>
      <c r="AS953" s="406">
        <v>130</v>
      </c>
      <c r="AU953" t="s">
        <v>1763</v>
      </c>
    </row>
    <row r="954" spans="4:47" ht="13.5" customHeight="1">
      <c r="D954" s="405" t="s">
        <v>1762</v>
      </c>
      <c r="E954" s="404"/>
      <c r="F954" s="407" t="s">
        <v>1796</v>
      </c>
      <c r="G954" s="272">
        <v>2.1</v>
      </c>
      <c r="H954" s="406">
        <v>140</v>
      </c>
      <c r="I954" s="406">
        <v>140</v>
      </c>
      <c r="J954" s="406">
        <v>140</v>
      </c>
      <c r="K954" s="406">
        <v>140</v>
      </c>
      <c r="L954" s="406">
        <v>140</v>
      </c>
      <c r="M954" s="406">
        <v>140</v>
      </c>
      <c r="N954" s="406">
        <v>140</v>
      </c>
      <c r="O954" s="406">
        <v>140</v>
      </c>
      <c r="P954" s="406">
        <v>140</v>
      </c>
      <c r="Q954" s="406">
        <v>140</v>
      </c>
      <c r="R954" s="406">
        <v>140</v>
      </c>
      <c r="S954" s="406">
        <v>140</v>
      </c>
      <c r="T954" s="406">
        <v>140</v>
      </c>
      <c r="U954" s="406">
        <v>140</v>
      </c>
      <c r="V954" s="406">
        <v>140</v>
      </c>
      <c r="W954" s="406">
        <v>140</v>
      </c>
      <c r="X954" s="406">
        <v>140</v>
      </c>
      <c r="Y954" s="406">
        <v>140</v>
      </c>
      <c r="Z954" s="406">
        <v>140</v>
      </c>
      <c r="AA954" s="406">
        <v>140</v>
      </c>
      <c r="AB954" s="406">
        <v>140</v>
      </c>
      <c r="AC954" s="406">
        <v>140</v>
      </c>
      <c r="AD954" s="406">
        <v>140</v>
      </c>
      <c r="AE954" s="406">
        <v>140</v>
      </c>
      <c r="AF954" s="406">
        <v>140</v>
      </c>
      <c r="AG954" s="406">
        <v>140</v>
      </c>
      <c r="AH954" s="406">
        <v>140</v>
      </c>
      <c r="AI954" s="406">
        <v>140</v>
      </c>
      <c r="AJ954" s="406">
        <v>140</v>
      </c>
      <c r="AK954" s="406">
        <v>140</v>
      </c>
      <c r="AL954" s="406">
        <v>140</v>
      </c>
      <c r="AM954" s="406">
        <v>140</v>
      </c>
      <c r="AN954" s="406">
        <v>140</v>
      </c>
      <c r="AO954" s="406">
        <v>140</v>
      </c>
      <c r="AP954" s="406">
        <v>140</v>
      </c>
      <c r="AQ954" s="406">
        <v>140</v>
      </c>
      <c r="AR954" s="406">
        <v>140</v>
      </c>
      <c r="AS954" s="406">
        <v>140</v>
      </c>
      <c r="AU954" t="s">
        <v>1762</v>
      </c>
    </row>
    <row r="955" spans="4:47" ht="13.5" customHeight="1">
      <c r="D955" s="405" t="s">
        <v>4338</v>
      </c>
      <c r="E955" s="404"/>
      <c r="F955" s="407" t="s">
        <v>5639</v>
      </c>
      <c r="G955" s="272">
        <v>0.2</v>
      </c>
      <c r="H955" s="406">
        <v>50</v>
      </c>
      <c r="I955" s="406">
        <v>50</v>
      </c>
      <c r="J955" s="406">
        <v>50</v>
      </c>
      <c r="K955" s="406">
        <v>50</v>
      </c>
      <c r="L955" s="406">
        <v>50</v>
      </c>
      <c r="M955" s="406">
        <v>50</v>
      </c>
      <c r="N955" s="406">
        <v>50</v>
      </c>
      <c r="O955" s="406">
        <v>50</v>
      </c>
      <c r="P955" s="406">
        <v>50</v>
      </c>
      <c r="Q955" s="406">
        <v>50</v>
      </c>
      <c r="R955" s="406">
        <v>50</v>
      </c>
      <c r="S955" s="406">
        <v>50</v>
      </c>
      <c r="T955" s="406">
        <v>50</v>
      </c>
      <c r="U955" s="406">
        <v>50</v>
      </c>
      <c r="V955" s="406">
        <v>50</v>
      </c>
      <c r="W955" s="406">
        <v>50</v>
      </c>
      <c r="X955" s="406">
        <v>50</v>
      </c>
      <c r="Y955" s="406">
        <v>50</v>
      </c>
      <c r="Z955" s="406">
        <v>50</v>
      </c>
      <c r="AA955" s="406">
        <v>50</v>
      </c>
      <c r="AB955" s="406">
        <v>50</v>
      </c>
      <c r="AC955" s="406">
        <v>50</v>
      </c>
      <c r="AD955" s="406">
        <v>50</v>
      </c>
      <c r="AE955" s="406">
        <v>50</v>
      </c>
      <c r="AF955" s="406">
        <v>50</v>
      </c>
      <c r="AG955" s="406">
        <v>50</v>
      </c>
      <c r="AH955" s="406">
        <v>50</v>
      </c>
      <c r="AI955" s="406">
        <v>50</v>
      </c>
      <c r="AJ955" s="406">
        <v>50</v>
      </c>
      <c r="AK955" s="406">
        <v>50</v>
      </c>
      <c r="AL955" s="406">
        <v>50</v>
      </c>
      <c r="AM955" s="406">
        <v>50</v>
      </c>
      <c r="AN955" s="406">
        <v>50</v>
      </c>
      <c r="AO955" s="406">
        <v>50</v>
      </c>
      <c r="AP955" s="406">
        <v>50</v>
      </c>
      <c r="AQ955" s="406">
        <v>50</v>
      </c>
      <c r="AR955" s="406">
        <v>50</v>
      </c>
      <c r="AS955" s="406">
        <v>50</v>
      </c>
      <c r="AU955" t="s">
        <v>4338</v>
      </c>
    </row>
    <row r="956" spans="4:47" ht="13.5" customHeight="1">
      <c r="D956" s="405" t="s">
        <v>4877</v>
      </c>
      <c r="E956" s="404"/>
      <c r="F956" s="407" t="s">
        <v>5640</v>
      </c>
      <c r="G956" s="272">
        <v>0.1</v>
      </c>
      <c r="H956" s="406">
        <v>60</v>
      </c>
      <c r="I956" s="406">
        <v>60</v>
      </c>
      <c r="J956" s="406">
        <v>60</v>
      </c>
      <c r="K956" s="406">
        <v>60</v>
      </c>
      <c r="L956" s="406">
        <v>60</v>
      </c>
      <c r="M956" s="406">
        <v>60</v>
      </c>
      <c r="N956" s="406">
        <v>60</v>
      </c>
      <c r="O956" s="406">
        <v>60</v>
      </c>
      <c r="P956" s="406">
        <v>60</v>
      </c>
      <c r="Q956" s="406">
        <v>60</v>
      </c>
      <c r="R956" s="406">
        <v>60</v>
      </c>
      <c r="S956" s="406">
        <v>60</v>
      </c>
      <c r="T956" s="406">
        <v>60</v>
      </c>
      <c r="U956" s="406">
        <v>60</v>
      </c>
      <c r="V956" s="406">
        <v>60</v>
      </c>
      <c r="W956" s="406">
        <v>60</v>
      </c>
      <c r="X956" s="406">
        <v>60</v>
      </c>
      <c r="Y956" s="406">
        <v>60</v>
      </c>
      <c r="Z956" s="406">
        <v>60</v>
      </c>
      <c r="AA956" s="406">
        <v>60</v>
      </c>
      <c r="AB956" s="406">
        <v>60</v>
      </c>
      <c r="AC956" s="406">
        <v>60</v>
      </c>
      <c r="AD956" s="406">
        <v>60</v>
      </c>
      <c r="AE956" s="406">
        <v>60</v>
      </c>
      <c r="AF956" s="406">
        <v>60</v>
      </c>
      <c r="AG956" s="406">
        <v>60</v>
      </c>
      <c r="AH956" s="406">
        <v>60</v>
      </c>
      <c r="AI956" s="406">
        <v>60</v>
      </c>
      <c r="AJ956" s="406">
        <v>60</v>
      </c>
      <c r="AK956" s="406">
        <v>60</v>
      </c>
      <c r="AL956" s="406">
        <v>60</v>
      </c>
      <c r="AM956" s="406">
        <v>60</v>
      </c>
      <c r="AN956" s="406">
        <v>60</v>
      </c>
      <c r="AO956" s="406">
        <v>60</v>
      </c>
      <c r="AP956" s="406">
        <v>60</v>
      </c>
      <c r="AQ956" s="406">
        <v>60</v>
      </c>
      <c r="AR956" s="406">
        <v>60</v>
      </c>
      <c r="AS956" s="406">
        <v>60</v>
      </c>
      <c r="AU956" t="s">
        <v>4877</v>
      </c>
    </row>
    <row r="957" spans="4:47" ht="13.5" customHeight="1">
      <c r="D957" s="405" t="s">
        <v>2034</v>
      </c>
      <c r="E957" s="404"/>
      <c r="F957" s="407" t="s">
        <v>2037</v>
      </c>
      <c r="G957" s="272">
        <v>0.6</v>
      </c>
      <c r="H957" s="406">
        <v>157</v>
      </c>
      <c r="I957" s="406">
        <v>157</v>
      </c>
      <c r="J957" s="406">
        <v>157</v>
      </c>
      <c r="K957" s="406">
        <v>157</v>
      </c>
      <c r="L957" s="406">
        <v>157</v>
      </c>
      <c r="M957" s="406">
        <v>157</v>
      </c>
      <c r="N957" s="406">
        <v>157</v>
      </c>
      <c r="O957" s="406">
        <v>157</v>
      </c>
      <c r="P957" s="406">
        <v>157</v>
      </c>
      <c r="Q957" s="406">
        <v>157</v>
      </c>
      <c r="R957" s="406">
        <v>157</v>
      </c>
      <c r="S957" s="406">
        <v>157</v>
      </c>
      <c r="T957" s="406">
        <v>157</v>
      </c>
      <c r="U957" s="406">
        <v>157</v>
      </c>
      <c r="V957" s="406">
        <v>157</v>
      </c>
      <c r="W957" s="406">
        <v>157</v>
      </c>
      <c r="X957" s="406">
        <v>157</v>
      </c>
      <c r="Y957" s="406">
        <v>157</v>
      </c>
      <c r="Z957" s="406">
        <v>157</v>
      </c>
      <c r="AA957" s="406">
        <v>157</v>
      </c>
      <c r="AB957" s="406">
        <v>157</v>
      </c>
      <c r="AC957" s="406">
        <v>157</v>
      </c>
      <c r="AD957" s="406">
        <v>157</v>
      </c>
      <c r="AE957" s="406">
        <v>157</v>
      </c>
      <c r="AF957" s="406">
        <v>157</v>
      </c>
      <c r="AG957" s="406">
        <v>157</v>
      </c>
      <c r="AH957" s="406">
        <v>157</v>
      </c>
      <c r="AI957" s="406">
        <v>157</v>
      </c>
      <c r="AJ957" s="406">
        <v>157</v>
      </c>
      <c r="AK957" s="406">
        <v>157</v>
      </c>
      <c r="AL957" s="406">
        <v>157</v>
      </c>
      <c r="AM957" s="406">
        <v>157</v>
      </c>
      <c r="AN957" s="406">
        <v>157</v>
      </c>
      <c r="AO957" s="406">
        <v>157</v>
      </c>
      <c r="AP957" s="406">
        <v>157</v>
      </c>
      <c r="AQ957" s="406">
        <v>157</v>
      </c>
      <c r="AR957" s="406">
        <v>157</v>
      </c>
      <c r="AS957" s="406">
        <v>157</v>
      </c>
      <c r="AU957" t="s">
        <v>2034</v>
      </c>
    </row>
    <row r="958" spans="4:47" ht="13.5" customHeight="1">
      <c r="D958" s="405" t="s">
        <v>2035</v>
      </c>
      <c r="E958" s="404"/>
      <c r="F958" s="407" t="s">
        <v>2037</v>
      </c>
      <c r="G958" s="272">
        <v>0.79999999999999993</v>
      </c>
      <c r="H958" s="406">
        <v>194</v>
      </c>
      <c r="I958" s="406">
        <v>194</v>
      </c>
      <c r="J958" s="406">
        <v>194</v>
      </c>
      <c r="K958" s="406">
        <v>194</v>
      </c>
      <c r="L958" s="406">
        <v>194</v>
      </c>
      <c r="M958" s="406">
        <v>194</v>
      </c>
      <c r="N958" s="406">
        <v>194</v>
      </c>
      <c r="O958" s="406">
        <v>194</v>
      </c>
      <c r="P958" s="406">
        <v>194</v>
      </c>
      <c r="Q958" s="406">
        <v>194</v>
      </c>
      <c r="R958" s="406">
        <v>194</v>
      </c>
      <c r="S958" s="406">
        <v>194</v>
      </c>
      <c r="T958" s="406">
        <v>194</v>
      </c>
      <c r="U958" s="406">
        <v>194</v>
      </c>
      <c r="V958" s="406">
        <v>194</v>
      </c>
      <c r="W958" s="406">
        <v>194</v>
      </c>
      <c r="X958" s="406">
        <v>194</v>
      </c>
      <c r="Y958" s="406">
        <v>194</v>
      </c>
      <c r="Z958" s="406">
        <v>194</v>
      </c>
      <c r="AA958" s="406">
        <v>194</v>
      </c>
      <c r="AB958" s="406">
        <v>194</v>
      </c>
      <c r="AC958" s="406">
        <v>194</v>
      </c>
      <c r="AD958" s="406">
        <v>194</v>
      </c>
      <c r="AE958" s="406">
        <v>194</v>
      </c>
      <c r="AF958" s="406">
        <v>194</v>
      </c>
      <c r="AG958" s="406">
        <v>194</v>
      </c>
      <c r="AH958" s="406">
        <v>194</v>
      </c>
      <c r="AI958" s="406">
        <v>194</v>
      </c>
      <c r="AJ958" s="406">
        <v>194</v>
      </c>
      <c r="AK958" s="406">
        <v>194</v>
      </c>
      <c r="AL958" s="406">
        <v>194</v>
      </c>
      <c r="AM958" s="406">
        <v>194</v>
      </c>
      <c r="AN958" s="406">
        <v>194</v>
      </c>
      <c r="AO958" s="406">
        <v>194</v>
      </c>
      <c r="AP958" s="406">
        <v>194</v>
      </c>
      <c r="AQ958" s="406">
        <v>194</v>
      </c>
      <c r="AR958" s="406">
        <v>194</v>
      </c>
      <c r="AS958" s="406">
        <v>194</v>
      </c>
      <c r="AU958" t="s">
        <v>2035</v>
      </c>
    </row>
    <row r="959" spans="4:47" ht="13.5" customHeight="1">
      <c r="D959" s="405" t="s">
        <v>2036</v>
      </c>
      <c r="E959" s="404"/>
      <c r="F959" s="407" t="s">
        <v>2037</v>
      </c>
      <c r="G959" s="272">
        <v>0.9</v>
      </c>
      <c r="H959" s="406">
        <v>231</v>
      </c>
      <c r="I959" s="406">
        <v>231</v>
      </c>
      <c r="J959" s="406">
        <v>231</v>
      </c>
      <c r="K959" s="406">
        <v>231</v>
      </c>
      <c r="L959" s="406">
        <v>231</v>
      </c>
      <c r="M959" s="406">
        <v>231</v>
      </c>
      <c r="N959" s="406">
        <v>231</v>
      </c>
      <c r="O959" s="406">
        <v>231</v>
      </c>
      <c r="P959" s="406">
        <v>231</v>
      </c>
      <c r="Q959" s="406">
        <v>231</v>
      </c>
      <c r="R959" s="406">
        <v>231</v>
      </c>
      <c r="S959" s="406">
        <v>231</v>
      </c>
      <c r="T959" s="406">
        <v>231</v>
      </c>
      <c r="U959" s="406">
        <v>231</v>
      </c>
      <c r="V959" s="406">
        <v>231</v>
      </c>
      <c r="W959" s="406">
        <v>231</v>
      </c>
      <c r="X959" s="406">
        <v>231</v>
      </c>
      <c r="Y959" s="406">
        <v>231</v>
      </c>
      <c r="Z959" s="406">
        <v>231</v>
      </c>
      <c r="AA959" s="406">
        <v>231</v>
      </c>
      <c r="AB959" s="406">
        <v>231</v>
      </c>
      <c r="AC959" s="406">
        <v>231</v>
      </c>
      <c r="AD959" s="406">
        <v>231</v>
      </c>
      <c r="AE959" s="406">
        <v>231</v>
      </c>
      <c r="AF959" s="406">
        <v>231</v>
      </c>
      <c r="AG959" s="406">
        <v>231</v>
      </c>
      <c r="AH959" s="406">
        <v>231</v>
      </c>
      <c r="AI959" s="406">
        <v>231</v>
      </c>
      <c r="AJ959" s="406">
        <v>231</v>
      </c>
      <c r="AK959" s="406">
        <v>231</v>
      </c>
      <c r="AL959" s="406">
        <v>231</v>
      </c>
      <c r="AM959" s="406">
        <v>231</v>
      </c>
      <c r="AN959" s="406">
        <v>231</v>
      </c>
      <c r="AO959" s="406">
        <v>231</v>
      </c>
      <c r="AP959" s="406">
        <v>231</v>
      </c>
      <c r="AQ959" s="406">
        <v>231</v>
      </c>
      <c r="AR959" s="406">
        <v>231</v>
      </c>
      <c r="AS959" s="406">
        <v>231</v>
      </c>
      <c r="AU959" t="s">
        <v>2036</v>
      </c>
    </row>
    <row r="960" spans="4:47" ht="13.5" customHeight="1">
      <c r="D960" s="405" t="s">
        <v>1761</v>
      </c>
      <c r="E960" s="404"/>
      <c r="F960" s="407" t="s">
        <v>1760</v>
      </c>
      <c r="G960" s="272">
        <v>0.30000000000000004</v>
      </c>
      <c r="H960" s="406">
        <v>30</v>
      </c>
      <c r="I960" s="406">
        <v>30</v>
      </c>
      <c r="J960" s="406">
        <v>30</v>
      </c>
      <c r="K960" s="406">
        <v>30</v>
      </c>
      <c r="L960" s="406">
        <v>30</v>
      </c>
      <c r="M960" s="406">
        <v>30</v>
      </c>
      <c r="N960" s="406">
        <v>30</v>
      </c>
      <c r="O960" s="406">
        <v>30</v>
      </c>
      <c r="P960" s="406">
        <v>30</v>
      </c>
      <c r="Q960" s="406">
        <v>30</v>
      </c>
      <c r="R960" s="406">
        <v>30</v>
      </c>
      <c r="S960" s="406">
        <v>30</v>
      </c>
      <c r="T960" s="406">
        <v>30</v>
      </c>
      <c r="U960" s="406">
        <v>30</v>
      </c>
      <c r="V960" s="406">
        <v>30</v>
      </c>
      <c r="W960" s="406">
        <v>30</v>
      </c>
      <c r="X960" s="406">
        <v>30</v>
      </c>
      <c r="Y960" s="406">
        <v>30</v>
      </c>
      <c r="Z960" s="406">
        <v>30</v>
      </c>
      <c r="AA960" s="406">
        <v>30</v>
      </c>
      <c r="AB960" s="406">
        <v>30</v>
      </c>
      <c r="AC960" s="406">
        <v>30</v>
      </c>
      <c r="AD960" s="406">
        <v>30</v>
      </c>
      <c r="AE960" s="406">
        <v>30</v>
      </c>
      <c r="AF960" s="406">
        <v>30</v>
      </c>
      <c r="AG960" s="406">
        <v>30</v>
      </c>
      <c r="AH960" s="406">
        <v>30</v>
      </c>
      <c r="AI960" s="406">
        <v>30</v>
      </c>
      <c r="AJ960" s="406">
        <v>30</v>
      </c>
      <c r="AK960" s="406">
        <v>30</v>
      </c>
      <c r="AL960" s="406">
        <v>30</v>
      </c>
      <c r="AM960" s="406">
        <v>30</v>
      </c>
      <c r="AN960" s="406">
        <v>30</v>
      </c>
      <c r="AO960" s="406">
        <v>30</v>
      </c>
      <c r="AP960" s="406">
        <v>30</v>
      </c>
      <c r="AQ960" s="406">
        <v>30</v>
      </c>
      <c r="AR960" s="406">
        <v>30</v>
      </c>
      <c r="AS960" s="406">
        <v>30</v>
      </c>
      <c r="AU960" t="s">
        <v>1761</v>
      </c>
    </row>
    <row r="961" spans="4:47" ht="13.5" customHeight="1">
      <c r="D961" s="405" t="s">
        <v>103</v>
      </c>
      <c r="E961" s="404"/>
      <c r="F961" s="407" t="s">
        <v>1016</v>
      </c>
      <c r="G961" s="272">
        <v>5.6999999999999993</v>
      </c>
      <c r="H961" s="406">
        <v>409</v>
      </c>
      <c r="I961" s="406">
        <v>403</v>
      </c>
      <c r="J961" s="406">
        <v>467</v>
      </c>
      <c r="K961" s="406">
        <v>424</v>
      </c>
      <c r="L961" s="406">
        <v>414</v>
      </c>
      <c r="M961" s="406">
        <v>484</v>
      </c>
      <c r="N961" s="406">
        <v>441</v>
      </c>
      <c r="O961" s="406">
        <v>405</v>
      </c>
      <c r="P961" s="406">
        <v>413</v>
      </c>
      <c r="Q961" s="406">
        <v>476</v>
      </c>
      <c r="R961" s="406">
        <v>457</v>
      </c>
      <c r="S961" s="406">
        <v>579</v>
      </c>
      <c r="T961" s="406">
        <v>636</v>
      </c>
      <c r="U961" s="406">
        <v>675</v>
      </c>
      <c r="V961" s="406">
        <v>508</v>
      </c>
      <c r="W961" s="406">
        <v>569</v>
      </c>
      <c r="X961" s="406">
        <v>469</v>
      </c>
      <c r="Y961" s="406">
        <v>497</v>
      </c>
      <c r="Z961" s="406">
        <v>587</v>
      </c>
      <c r="AA961" s="406">
        <v>525</v>
      </c>
      <c r="AB961" s="406">
        <v>479</v>
      </c>
      <c r="AC961" s="406">
        <v>513</v>
      </c>
      <c r="AD961" s="406">
        <v>611</v>
      </c>
      <c r="AE961" s="406">
        <v>535</v>
      </c>
      <c r="AF961" s="406">
        <v>546</v>
      </c>
      <c r="AG961" s="406">
        <v>582</v>
      </c>
      <c r="AH961" s="406">
        <v>692</v>
      </c>
      <c r="AI961" s="406">
        <v>479</v>
      </c>
      <c r="AJ961" s="406">
        <v>503</v>
      </c>
      <c r="AK961" s="406">
        <v>533</v>
      </c>
      <c r="AL961" s="406">
        <v>632</v>
      </c>
      <c r="AM961" s="406">
        <v>448</v>
      </c>
      <c r="AN961" s="406">
        <v>468</v>
      </c>
      <c r="AO961" s="406">
        <v>535</v>
      </c>
      <c r="AP961" s="406">
        <v>475</v>
      </c>
      <c r="AQ961" s="406">
        <v>475</v>
      </c>
      <c r="AR961" s="406">
        <v>543</v>
      </c>
      <c r="AS961" s="406">
        <v>552</v>
      </c>
      <c r="AU961" t="s">
        <v>103</v>
      </c>
    </row>
    <row r="962" spans="4:47" ht="13.5" customHeight="1">
      <c r="D962" s="405" t="s">
        <v>3431</v>
      </c>
      <c r="E962" s="404"/>
      <c r="F962" s="407" t="s">
        <v>1016</v>
      </c>
      <c r="G962" s="272">
        <v>5.6999999999999993</v>
      </c>
      <c r="H962" s="406">
        <v>409</v>
      </c>
      <c r="I962" s="406">
        <v>403</v>
      </c>
      <c r="J962" s="406">
        <v>467</v>
      </c>
      <c r="K962" s="406">
        <v>424</v>
      </c>
      <c r="L962" s="406">
        <v>414</v>
      </c>
      <c r="M962" s="406">
        <v>484</v>
      </c>
      <c r="N962" s="406">
        <v>441</v>
      </c>
      <c r="O962" s="406">
        <v>405</v>
      </c>
      <c r="P962" s="406">
        <v>413</v>
      </c>
      <c r="Q962" s="406">
        <v>476</v>
      </c>
      <c r="R962" s="406">
        <v>457</v>
      </c>
      <c r="S962" s="406">
        <v>579</v>
      </c>
      <c r="T962" s="406">
        <v>636</v>
      </c>
      <c r="U962" s="406">
        <v>675</v>
      </c>
      <c r="V962" s="406">
        <v>508</v>
      </c>
      <c r="W962" s="406">
        <v>569</v>
      </c>
      <c r="X962" s="406">
        <v>469</v>
      </c>
      <c r="Y962" s="406">
        <v>497</v>
      </c>
      <c r="Z962" s="406">
        <v>587</v>
      </c>
      <c r="AA962" s="406">
        <v>525</v>
      </c>
      <c r="AB962" s="406">
        <v>479</v>
      </c>
      <c r="AC962" s="406">
        <v>513</v>
      </c>
      <c r="AD962" s="406">
        <v>611</v>
      </c>
      <c r="AE962" s="406">
        <v>535</v>
      </c>
      <c r="AF962" s="406">
        <v>546</v>
      </c>
      <c r="AG962" s="406">
        <v>582</v>
      </c>
      <c r="AH962" s="406">
        <v>692</v>
      </c>
      <c r="AI962" s="406">
        <v>479</v>
      </c>
      <c r="AJ962" s="406">
        <v>503</v>
      </c>
      <c r="AK962" s="406">
        <v>533</v>
      </c>
      <c r="AL962" s="406">
        <v>632</v>
      </c>
      <c r="AM962" s="406">
        <v>448</v>
      </c>
      <c r="AN962" s="406">
        <v>468</v>
      </c>
      <c r="AO962" s="406">
        <v>535</v>
      </c>
      <c r="AP962" s="406">
        <v>475</v>
      </c>
      <c r="AQ962" s="406">
        <v>475</v>
      </c>
      <c r="AR962" s="406">
        <v>543</v>
      </c>
      <c r="AS962" s="406">
        <v>552</v>
      </c>
      <c r="AU962" t="s">
        <v>3431</v>
      </c>
    </row>
    <row r="963" spans="4:47" ht="13.5" customHeight="1">
      <c r="D963" s="405" t="s">
        <v>104</v>
      </c>
      <c r="E963" s="404"/>
      <c r="F963" s="407" t="s">
        <v>1017</v>
      </c>
      <c r="G963" s="272">
        <v>7.1</v>
      </c>
      <c r="H963" s="406">
        <v>427</v>
      </c>
      <c r="I963" s="406">
        <v>422</v>
      </c>
      <c r="J963" s="406">
        <v>489</v>
      </c>
      <c r="K963" s="406">
        <v>442</v>
      </c>
      <c r="L963" s="406">
        <v>432</v>
      </c>
      <c r="M963" s="406">
        <v>509</v>
      </c>
      <c r="N963" s="406">
        <v>462</v>
      </c>
      <c r="O963" s="406">
        <v>423</v>
      </c>
      <c r="P963" s="406">
        <v>436</v>
      </c>
      <c r="Q963" s="406">
        <v>501</v>
      </c>
      <c r="R963" s="406">
        <v>483</v>
      </c>
      <c r="S963" s="406">
        <v>599</v>
      </c>
      <c r="T963" s="406">
        <v>663</v>
      </c>
      <c r="U963" s="406">
        <v>702</v>
      </c>
      <c r="V963" s="406">
        <v>531</v>
      </c>
      <c r="W963" s="406">
        <v>592</v>
      </c>
      <c r="X963" s="406">
        <v>486</v>
      </c>
      <c r="Y963" s="406">
        <v>518</v>
      </c>
      <c r="Z963" s="406">
        <v>613</v>
      </c>
      <c r="AA963" s="406">
        <v>544</v>
      </c>
      <c r="AB963" s="406">
        <v>499</v>
      </c>
      <c r="AC963" s="406">
        <v>541</v>
      </c>
      <c r="AD963" s="406">
        <v>646</v>
      </c>
      <c r="AE963" s="406">
        <v>558</v>
      </c>
      <c r="AF963" s="406">
        <v>566</v>
      </c>
      <c r="AG963" s="406">
        <v>609</v>
      </c>
      <c r="AH963" s="406">
        <v>726</v>
      </c>
      <c r="AI963" s="406">
        <v>494</v>
      </c>
      <c r="AJ963" s="406">
        <v>526</v>
      </c>
      <c r="AK963" s="406">
        <v>563</v>
      </c>
      <c r="AL963" s="406">
        <v>667</v>
      </c>
      <c r="AM963" s="406">
        <v>467</v>
      </c>
      <c r="AN963" s="406">
        <v>492</v>
      </c>
      <c r="AO963" s="406">
        <v>563</v>
      </c>
      <c r="AP963" s="406">
        <v>498</v>
      </c>
      <c r="AQ963" s="406">
        <v>498</v>
      </c>
      <c r="AR963" s="406">
        <v>577</v>
      </c>
      <c r="AS963" s="406">
        <v>574</v>
      </c>
      <c r="AU963" t="s">
        <v>104</v>
      </c>
    </row>
    <row r="964" spans="4:47" ht="13.5" customHeight="1">
      <c r="D964" s="405" t="s">
        <v>3432</v>
      </c>
      <c r="E964" s="404"/>
      <c r="F964" s="407" t="s">
        <v>1017</v>
      </c>
      <c r="G964" s="272">
        <v>7.1</v>
      </c>
      <c r="H964" s="406">
        <v>427</v>
      </c>
      <c r="I964" s="406">
        <v>422</v>
      </c>
      <c r="J964" s="406">
        <v>489</v>
      </c>
      <c r="K964" s="406">
        <v>442</v>
      </c>
      <c r="L964" s="406">
        <v>432</v>
      </c>
      <c r="M964" s="406">
        <v>509</v>
      </c>
      <c r="N964" s="406">
        <v>462</v>
      </c>
      <c r="O964" s="406">
        <v>423</v>
      </c>
      <c r="P964" s="406">
        <v>436</v>
      </c>
      <c r="Q964" s="406">
        <v>501</v>
      </c>
      <c r="R964" s="406">
        <v>483</v>
      </c>
      <c r="S964" s="406">
        <v>599</v>
      </c>
      <c r="T964" s="406">
        <v>663</v>
      </c>
      <c r="U964" s="406">
        <v>702</v>
      </c>
      <c r="V964" s="406">
        <v>531</v>
      </c>
      <c r="W964" s="406">
        <v>592</v>
      </c>
      <c r="X964" s="406">
        <v>486</v>
      </c>
      <c r="Y964" s="406">
        <v>518</v>
      </c>
      <c r="Z964" s="406">
        <v>613</v>
      </c>
      <c r="AA964" s="406">
        <v>544</v>
      </c>
      <c r="AB964" s="406">
        <v>499</v>
      </c>
      <c r="AC964" s="406">
        <v>541</v>
      </c>
      <c r="AD964" s="406">
        <v>646</v>
      </c>
      <c r="AE964" s="406">
        <v>558</v>
      </c>
      <c r="AF964" s="406">
        <v>566</v>
      </c>
      <c r="AG964" s="406">
        <v>609</v>
      </c>
      <c r="AH964" s="406">
        <v>726</v>
      </c>
      <c r="AI964" s="406">
        <v>494</v>
      </c>
      <c r="AJ964" s="406">
        <v>526</v>
      </c>
      <c r="AK964" s="406">
        <v>563</v>
      </c>
      <c r="AL964" s="406">
        <v>667</v>
      </c>
      <c r="AM964" s="406">
        <v>467</v>
      </c>
      <c r="AN964" s="406">
        <v>492</v>
      </c>
      <c r="AO964" s="406">
        <v>563</v>
      </c>
      <c r="AP964" s="406">
        <v>498</v>
      </c>
      <c r="AQ964" s="406">
        <v>498</v>
      </c>
      <c r="AR964" s="406">
        <v>577</v>
      </c>
      <c r="AS964" s="406">
        <v>574</v>
      </c>
      <c r="AU964" t="s">
        <v>3432</v>
      </c>
    </row>
    <row r="965" spans="4:47" ht="13.5" customHeight="1">
      <c r="D965" s="405" t="s">
        <v>105</v>
      </c>
      <c r="E965" s="404"/>
      <c r="F965" s="407" t="s">
        <v>1018</v>
      </c>
      <c r="G965" s="272">
        <v>8.5</v>
      </c>
      <c r="H965" s="406">
        <v>446</v>
      </c>
      <c r="I965" s="406">
        <v>443</v>
      </c>
      <c r="J965" s="406">
        <v>512</v>
      </c>
      <c r="K965" s="406">
        <v>462</v>
      </c>
      <c r="L965" s="406">
        <v>451</v>
      </c>
      <c r="M965" s="406">
        <v>537</v>
      </c>
      <c r="N965" s="406">
        <v>484</v>
      </c>
      <c r="O965" s="406">
        <v>444</v>
      </c>
      <c r="P965" s="406">
        <v>460</v>
      </c>
      <c r="Q965" s="406">
        <v>528</v>
      </c>
      <c r="R965" s="406">
        <v>511</v>
      </c>
      <c r="S965" s="406">
        <v>621</v>
      </c>
      <c r="T965" s="406">
        <v>691</v>
      </c>
      <c r="U965" s="406">
        <v>733</v>
      </c>
      <c r="V965" s="406">
        <v>554</v>
      </c>
      <c r="W965" s="406">
        <v>618</v>
      </c>
      <c r="X965" s="406">
        <v>503</v>
      </c>
      <c r="Y965" s="406">
        <v>540</v>
      </c>
      <c r="Z965" s="406">
        <v>641</v>
      </c>
      <c r="AA965" s="406">
        <v>564</v>
      </c>
      <c r="AB965" s="406">
        <v>521</v>
      </c>
      <c r="AC965" s="406">
        <v>569</v>
      </c>
      <c r="AD965" s="406">
        <v>681</v>
      </c>
      <c r="AE965" s="406">
        <v>583</v>
      </c>
      <c r="AF965" s="406">
        <v>588</v>
      </c>
      <c r="AG965" s="406">
        <v>638</v>
      </c>
      <c r="AH965" s="406">
        <v>762</v>
      </c>
      <c r="AI965" s="406">
        <v>511</v>
      </c>
      <c r="AJ965" s="406">
        <v>551</v>
      </c>
      <c r="AK965" s="406">
        <v>595</v>
      </c>
      <c r="AL965" s="406">
        <v>704</v>
      </c>
      <c r="AM965" s="406">
        <v>488</v>
      </c>
      <c r="AN965" s="406">
        <v>518</v>
      </c>
      <c r="AO965" s="406">
        <v>592</v>
      </c>
      <c r="AP965" s="406">
        <v>523</v>
      </c>
      <c r="AQ965" s="406">
        <v>523</v>
      </c>
      <c r="AR965" s="406">
        <v>612</v>
      </c>
      <c r="AS965" s="406">
        <v>597</v>
      </c>
      <c r="AU965" t="s">
        <v>105</v>
      </c>
    </row>
    <row r="966" spans="4:47" ht="13.5" customHeight="1">
      <c r="D966" s="405" t="s">
        <v>3433</v>
      </c>
      <c r="E966" s="404"/>
      <c r="F966" s="407" t="s">
        <v>1018</v>
      </c>
      <c r="G966" s="272">
        <v>8.5</v>
      </c>
      <c r="H966" s="406">
        <v>446</v>
      </c>
      <c r="I966" s="406">
        <v>443</v>
      </c>
      <c r="J966" s="406">
        <v>512</v>
      </c>
      <c r="K966" s="406">
        <v>462</v>
      </c>
      <c r="L966" s="406">
        <v>451</v>
      </c>
      <c r="M966" s="406">
        <v>537</v>
      </c>
      <c r="N966" s="406">
        <v>484</v>
      </c>
      <c r="O966" s="406">
        <v>444</v>
      </c>
      <c r="P966" s="406">
        <v>460</v>
      </c>
      <c r="Q966" s="406">
        <v>528</v>
      </c>
      <c r="R966" s="406">
        <v>511</v>
      </c>
      <c r="S966" s="406">
        <v>621</v>
      </c>
      <c r="T966" s="406">
        <v>691</v>
      </c>
      <c r="U966" s="406">
        <v>733</v>
      </c>
      <c r="V966" s="406">
        <v>554</v>
      </c>
      <c r="W966" s="406">
        <v>618</v>
      </c>
      <c r="X966" s="406">
        <v>503</v>
      </c>
      <c r="Y966" s="406">
        <v>540</v>
      </c>
      <c r="Z966" s="406">
        <v>641</v>
      </c>
      <c r="AA966" s="406">
        <v>564</v>
      </c>
      <c r="AB966" s="406">
        <v>521</v>
      </c>
      <c r="AC966" s="406">
        <v>569</v>
      </c>
      <c r="AD966" s="406">
        <v>681</v>
      </c>
      <c r="AE966" s="406">
        <v>583</v>
      </c>
      <c r="AF966" s="406">
        <v>588</v>
      </c>
      <c r="AG966" s="406">
        <v>638</v>
      </c>
      <c r="AH966" s="406">
        <v>762</v>
      </c>
      <c r="AI966" s="406">
        <v>511</v>
      </c>
      <c r="AJ966" s="406">
        <v>551</v>
      </c>
      <c r="AK966" s="406">
        <v>595</v>
      </c>
      <c r="AL966" s="406">
        <v>704</v>
      </c>
      <c r="AM966" s="406">
        <v>488</v>
      </c>
      <c r="AN966" s="406">
        <v>518</v>
      </c>
      <c r="AO966" s="406">
        <v>592</v>
      </c>
      <c r="AP966" s="406">
        <v>523</v>
      </c>
      <c r="AQ966" s="406">
        <v>523</v>
      </c>
      <c r="AR966" s="406">
        <v>612</v>
      </c>
      <c r="AS966" s="406">
        <v>597</v>
      </c>
      <c r="AU966" t="s">
        <v>3433</v>
      </c>
    </row>
    <row r="967" spans="4:47" ht="13.5" customHeight="1">
      <c r="D967" s="405" t="s">
        <v>106</v>
      </c>
      <c r="E967" s="404"/>
      <c r="F967" s="407" t="s">
        <v>1019</v>
      </c>
      <c r="G967" s="272">
        <v>11.299999999999999</v>
      </c>
      <c r="H967" s="406">
        <v>488</v>
      </c>
      <c r="I967" s="406">
        <v>486</v>
      </c>
      <c r="J967" s="406">
        <v>562</v>
      </c>
      <c r="K967" s="406">
        <v>505</v>
      </c>
      <c r="L967" s="406">
        <v>493</v>
      </c>
      <c r="M967" s="406">
        <v>594</v>
      </c>
      <c r="N967" s="406">
        <v>531</v>
      </c>
      <c r="O967" s="406">
        <v>487</v>
      </c>
      <c r="P967" s="406">
        <v>511</v>
      </c>
      <c r="Q967" s="406">
        <v>584</v>
      </c>
      <c r="R967" s="406">
        <v>570</v>
      </c>
      <c r="S967" s="406">
        <v>668</v>
      </c>
      <c r="T967" s="406">
        <v>752</v>
      </c>
      <c r="U967" s="406">
        <v>797</v>
      </c>
      <c r="V967" s="406">
        <v>605</v>
      </c>
      <c r="W967" s="406">
        <v>674</v>
      </c>
      <c r="X967" s="406">
        <v>540</v>
      </c>
      <c r="Y967" s="406">
        <v>587</v>
      </c>
      <c r="Z967" s="406">
        <v>697</v>
      </c>
      <c r="AA967" s="406">
        <v>606</v>
      </c>
      <c r="AB967" s="406">
        <v>565</v>
      </c>
      <c r="AC967" s="406">
        <v>628</v>
      </c>
      <c r="AD967" s="406">
        <v>754</v>
      </c>
      <c r="AE967" s="406">
        <v>634</v>
      </c>
      <c r="AF967" s="406">
        <v>632</v>
      </c>
      <c r="AG967" s="406">
        <v>696</v>
      </c>
      <c r="AH967" s="406">
        <v>835</v>
      </c>
      <c r="AI967" s="406">
        <v>546</v>
      </c>
      <c r="AJ967" s="406">
        <v>601</v>
      </c>
      <c r="AK967" s="406">
        <v>659</v>
      </c>
      <c r="AL967" s="406">
        <v>779</v>
      </c>
      <c r="AM967" s="406">
        <v>531</v>
      </c>
      <c r="AN967" s="406">
        <v>571</v>
      </c>
      <c r="AO967" s="406">
        <v>652</v>
      </c>
      <c r="AP967" s="406">
        <v>575</v>
      </c>
      <c r="AQ967" s="406">
        <v>575</v>
      </c>
      <c r="AR967" s="406">
        <v>683</v>
      </c>
      <c r="AS967" s="406">
        <v>646</v>
      </c>
      <c r="AU967" t="s">
        <v>106</v>
      </c>
    </row>
    <row r="968" spans="4:47" ht="13.5" customHeight="1">
      <c r="D968" s="405" t="s">
        <v>3434</v>
      </c>
      <c r="E968" s="404"/>
      <c r="F968" s="407" t="s">
        <v>1019</v>
      </c>
      <c r="G968" s="272">
        <v>11.299999999999999</v>
      </c>
      <c r="H968" s="406">
        <v>488</v>
      </c>
      <c r="I968" s="406">
        <v>486</v>
      </c>
      <c r="J968" s="406">
        <v>562</v>
      </c>
      <c r="K968" s="406">
        <v>505</v>
      </c>
      <c r="L968" s="406">
        <v>493</v>
      </c>
      <c r="M968" s="406">
        <v>594</v>
      </c>
      <c r="N968" s="406">
        <v>531</v>
      </c>
      <c r="O968" s="406">
        <v>487</v>
      </c>
      <c r="P968" s="406">
        <v>511</v>
      </c>
      <c r="Q968" s="406">
        <v>584</v>
      </c>
      <c r="R968" s="406">
        <v>570</v>
      </c>
      <c r="S968" s="406">
        <v>668</v>
      </c>
      <c r="T968" s="406">
        <v>752</v>
      </c>
      <c r="U968" s="406">
        <v>797</v>
      </c>
      <c r="V968" s="406">
        <v>605</v>
      </c>
      <c r="W968" s="406">
        <v>674</v>
      </c>
      <c r="X968" s="406">
        <v>540</v>
      </c>
      <c r="Y968" s="406">
        <v>587</v>
      </c>
      <c r="Z968" s="406">
        <v>697</v>
      </c>
      <c r="AA968" s="406">
        <v>606</v>
      </c>
      <c r="AB968" s="406">
        <v>565</v>
      </c>
      <c r="AC968" s="406">
        <v>628</v>
      </c>
      <c r="AD968" s="406">
        <v>754</v>
      </c>
      <c r="AE968" s="406">
        <v>634</v>
      </c>
      <c r="AF968" s="406">
        <v>632</v>
      </c>
      <c r="AG968" s="406">
        <v>696</v>
      </c>
      <c r="AH968" s="406">
        <v>835</v>
      </c>
      <c r="AI968" s="406">
        <v>546</v>
      </c>
      <c r="AJ968" s="406">
        <v>601</v>
      </c>
      <c r="AK968" s="406">
        <v>659</v>
      </c>
      <c r="AL968" s="406">
        <v>779</v>
      </c>
      <c r="AM968" s="406">
        <v>531</v>
      </c>
      <c r="AN968" s="406">
        <v>571</v>
      </c>
      <c r="AO968" s="406">
        <v>652</v>
      </c>
      <c r="AP968" s="406">
        <v>575</v>
      </c>
      <c r="AQ968" s="406">
        <v>575</v>
      </c>
      <c r="AR968" s="406">
        <v>683</v>
      </c>
      <c r="AS968" s="406">
        <v>646</v>
      </c>
      <c r="AU968" t="s">
        <v>3434</v>
      </c>
    </row>
    <row r="969" spans="4:47" ht="13.5" customHeight="1">
      <c r="D969" s="405" t="s">
        <v>107</v>
      </c>
      <c r="E969" s="404"/>
      <c r="F969" s="407" t="s">
        <v>1020</v>
      </c>
      <c r="G969" s="272">
        <v>14.2</v>
      </c>
      <c r="H969" s="406">
        <v>713</v>
      </c>
      <c r="I969" s="406">
        <v>707</v>
      </c>
      <c r="J969" s="406">
        <v>820</v>
      </c>
      <c r="K969" s="406">
        <v>744</v>
      </c>
      <c r="L969" s="406">
        <v>727</v>
      </c>
      <c r="M969" s="406">
        <v>862</v>
      </c>
      <c r="N969" s="406">
        <v>779</v>
      </c>
      <c r="O969" s="406">
        <v>709</v>
      </c>
      <c r="P969" s="406">
        <v>735</v>
      </c>
      <c r="Q969" s="406">
        <v>845</v>
      </c>
      <c r="R969" s="406">
        <v>817</v>
      </c>
      <c r="S969" s="406">
        <v>1056</v>
      </c>
      <c r="T969" s="406">
        <v>1181</v>
      </c>
      <c r="U969" s="406">
        <v>1235</v>
      </c>
      <c r="V969" s="406">
        <v>916</v>
      </c>
      <c r="W969" s="406">
        <v>1021</v>
      </c>
      <c r="X969" s="406">
        <v>835</v>
      </c>
      <c r="Y969" s="406">
        <v>897</v>
      </c>
      <c r="Z969" s="406">
        <v>1063</v>
      </c>
      <c r="AA969" s="406">
        <v>936</v>
      </c>
      <c r="AB969" s="406">
        <v>862</v>
      </c>
      <c r="AC969" s="406">
        <v>942</v>
      </c>
      <c r="AD969" s="406">
        <v>1128</v>
      </c>
      <c r="AE969" s="406">
        <v>965</v>
      </c>
      <c r="AF969" s="406">
        <v>996</v>
      </c>
      <c r="AG969" s="406">
        <v>1079</v>
      </c>
      <c r="AH969" s="406">
        <v>1289</v>
      </c>
      <c r="AI969" s="406">
        <v>849</v>
      </c>
      <c r="AJ969" s="406">
        <v>912</v>
      </c>
      <c r="AK969" s="406">
        <v>984</v>
      </c>
      <c r="AL969" s="406">
        <v>1166</v>
      </c>
      <c r="AM969" s="406">
        <v>794</v>
      </c>
      <c r="AN969" s="406">
        <v>844</v>
      </c>
      <c r="AO969" s="406">
        <v>964</v>
      </c>
      <c r="AP969" s="406">
        <v>840</v>
      </c>
      <c r="AQ969" s="406">
        <v>840</v>
      </c>
      <c r="AR969" s="406">
        <v>997</v>
      </c>
      <c r="AS969" s="406">
        <v>990</v>
      </c>
      <c r="AU969" t="s">
        <v>107</v>
      </c>
    </row>
    <row r="970" spans="4:47" ht="13.5" customHeight="1">
      <c r="D970" s="405" t="s">
        <v>108</v>
      </c>
      <c r="E970" s="404"/>
      <c r="F970" s="407" t="s">
        <v>1021</v>
      </c>
      <c r="G970" s="272">
        <v>17</v>
      </c>
      <c r="H970" s="406">
        <v>755</v>
      </c>
      <c r="I970" s="406">
        <v>751</v>
      </c>
      <c r="J970" s="406">
        <v>870</v>
      </c>
      <c r="K970" s="406">
        <v>787</v>
      </c>
      <c r="L970" s="406">
        <v>769</v>
      </c>
      <c r="M970" s="406">
        <v>920</v>
      </c>
      <c r="N970" s="406">
        <v>826</v>
      </c>
      <c r="O970" s="406">
        <v>753</v>
      </c>
      <c r="P970" s="406">
        <v>786</v>
      </c>
      <c r="Q970" s="406">
        <v>901</v>
      </c>
      <c r="R970" s="406">
        <v>876</v>
      </c>
      <c r="S970" s="406">
        <v>1105</v>
      </c>
      <c r="T970" s="406">
        <v>1244</v>
      </c>
      <c r="U970" s="406">
        <v>1302</v>
      </c>
      <c r="V970" s="406">
        <v>969</v>
      </c>
      <c r="W970" s="406">
        <v>1079</v>
      </c>
      <c r="X970" s="406">
        <v>872</v>
      </c>
      <c r="Y970" s="406">
        <v>944</v>
      </c>
      <c r="Z970" s="406">
        <v>1121</v>
      </c>
      <c r="AA970" s="406">
        <v>980</v>
      </c>
      <c r="AB970" s="406">
        <v>908</v>
      </c>
      <c r="AC970" s="406">
        <v>1002</v>
      </c>
      <c r="AD970" s="406">
        <v>1202</v>
      </c>
      <c r="AE970" s="406">
        <v>1018</v>
      </c>
      <c r="AF970" s="406">
        <v>1042</v>
      </c>
      <c r="AG970" s="406">
        <v>1139</v>
      </c>
      <c r="AH970" s="406">
        <v>1363</v>
      </c>
      <c r="AI970" s="406">
        <v>885</v>
      </c>
      <c r="AJ970" s="406">
        <v>964</v>
      </c>
      <c r="AK970" s="406">
        <v>1049</v>
      </c>
      <c r="AL970" s="406">
        <v>1242</v>
      </c>
      <c r="AM970" s="406">
        <v>838</v>
      </c>
      <c r="AN970" s="406">
        <v>898</v>
      </c>
      <c r="AO970" s="406">
        <v>1026</v>
      </c>
      <c r="AP970" s="406">
        <v>893</v>
      </c>
      <c r="AQ970" s="406">
        <v>893</v>
      </c>
      <c r="AR970" s="406">
        <v>1070</v>
      </c>
      <c r="AS970" s="406">
        <v>1041</v>
      </c>
      <c r="AU970" t="s">
        <v>108</v>
      </c>
    </row>
    <row r="971" spans="4:47" ht="13.5" customHeight="1">
      <c r="D971" s="405" t="s">
        <v>109</v>
      </c>
      <c r="E971" s="405" t="s">
        <v>5597</v>
      </c>
      <c r="F971" s="407" t="s">
        <v>840</v>
      </c>
      <c r="G971" s="272">
        <v>14.2</v>
      </c>
      <c r="H971" s="406">
        <v>540</v>
      </c>
      <c r="I971" s="406">
        <v>532</v>
      </c>
      <c r="J971" s="406">
        <v>614</v>
      </c>
      <c r="K971" s="406">
        <v>555</v>
      </c>
      <c r="L971" s="406">
        <v>542</v>
      </c>
      <c r="M971" s="406">
        <v>631</v>
      </c>
      <c r="N971" s="406">
        <v>578</v>
      </c>
      <c r="O971" s="406">
        <v>533</v>
      </c>
      <c r="P971" s="406">
        <v>542</v>
      </c>
      <c r="Q971" s="406">
        <v>623</v>
      </c>
      <c r="R971" s="406">
        <v>607</v>
      </c>
      <c r="S971" s="406">
        <v>730</v>
      </c>
      <c r="T971" s="406">
        <v>814</v>
      </c>
      <c r="U971" s="406">
        <v>864</v>
      </c>
      <c r="V971" s="406">
        <v>681</v>
      </c>
      <c r="W971" s="406">
        <v>751</v>
      </c>
      <c r="X971" s="406">
        <v>597</v>
      </c>
      <c r="Y971" s="406">
        <v>628</v>
      </c>
      <c r="Z971" s="406">
        <v>740</v>
      </c>
      <c r="AA971" s="406">
        <v>668</v>
      </c>
      <c r="AB971" s="406">
        <v>606</v>
      </c>
      <c r="AC971" s="406">
        <v>645</v>
      </c>
      <c r="AD971" s="406">
        <v>764</v>
      </c>
      <c r="AE971" s="406">
        <v>678</v>
      </c>
      <c r="AF971" s="406">
        <v>673</v>
      </c>
      <c r="AG971" s="406">
        <v>713</v>
      </c>
      <c r="AH971" s="406">
        <v>845</v>
      </c>
      <c r="AI971" s="406">
        <v>610</v>
      </c>
      <c r="AJ971" s="406">
        <v>641</v>
      </c>
      <c r="AK971" s="406">
        <v>679</v>
      </c>
      <c r="AL971" s="406">
        <v>797</v>
      </c>
      <c r="AM971" s="406">
        <v>586</v>
      </c>
      <c r="AN971" s="406">
        <v>611</v>
      </c>
      <c r="AO971" s="406">
        <v>694</v>
      </c>
      <c r="AP971" s="406">
        <v>635</v>
      </c>
      <c r="AQ971" s="406">
        <v>635</v>
      </c>
      <c r="AR971" s="406">
        <v>703</v>
      </c>
      <c r="AS971" s="406">
        <v>711</v>
      </c>
      <c r="AU971" t="s">
        <v>109</v>
      </c>
    </row>
    <row r="972" spans="4:47" ht="13.5" customHeight="1">
      <c r="D972" s="405" t="s">
        <v>3435</v>
      </c>
      <c r="E972" s="405" t="s">
        <v>5597</v>
      </c>
      <c r="F972" s="407" t="s">
        <v>840</v>
      </c>
      <c r="G972" s="272">
        <v>14.2</v>
      </c>
      <c r="H972" s="406">
        <v>540</v>
      </c>
      <c r="I972" s="406">
        <v>532</v>
      </c>
      <c r="J972" s="406">
        <v>614</v>
      </c>
      <c r="K972" s="406">
        <v>555</v>
      </c>
      <c r="L972" s="406">
        <v>542</v>
      </c>
      <c r="M972" s="406">
        <v>631</v>
      </c>
      <c r="N972" s="406">
        <v>578</v>
      </c>
      <c r="O972" s="406">
        <v>533</v>
      </c>
      <c r="P972" s="406">
        <v>542</v>
      </c>
      <c r="Q972" s="406">
        <v>623</v>
      </c>
      <c r="R972" s="406">
        <v>607</v>
      </c>
      <c r="S972" s="406">
        <v>730</v>
      </c>
      <c r="T972" s="406">
        <v>814</v>
      </c>
      <c r="U972" s="406">
        <v>864</v>
      </c>
      <c r="V972" s="406">
        <v>681</v>
      </c>
      <c r="W972" s="406">
        <v>751</v>
      </c>
      <c r="X972" s="406">
        <v>597</v>
      </c>
      <c r="Y972" s="406">
        <v>628</v>
      </c>
      <c r="Z972" s="406">
        <v>740</v>
      </c>
      <c r="AA972" s="406">
        <v>668</v>
      </c>
      <c r="AB972" s="406">
        <v>606</v>
      </c>
      <c r="AC972" s="406">
        <v>645</v>
      </c>
      <c r="AD972" s="406">
        <v>764</v>
      </c>
      <c r="AE972" s="406">
        <v>678</v>
      </c>
      <c r="AF972" s="406">
        <v>673</v>
      </c>
      <c r="AG972" s="406">
        <v>713</v>
      </c>
      <c r="AH972" s="406">
        <v>845</v>
      </c>
      <c r="AI972" s="406">
        <v>610</v>
      </c>
      <c r="AJ972" s="406">
        <v>641</v>
      </c>
      <c r="AK972" s="406">
        <v>679</v>
      </c>
      <c r="AL972" s="406">
        <v>797</v>
      </c>
      <c r="AM972" s="406">
        <v>586</v>
      </c>
      <c r="AN972" s="406">
        <v>611</v>
      </c>
      <c r="AO972" s="406">
        <v>694</v>
      </c>
      <c r="AP972" s="406">
        <v>635</v>
      </c>
      <c r="AQ972" s="406">
        <v>635</v>
      </c>
      <c r="AR972" s="406">
        <v>703</v>
      </c>
      <c r="AS972" s="406">
        <v>711</v>
      </c>
      <c r="AU972" t="s">
        <v>3435</v>
      </c>
    </row>
    <row r="973" spans="4:47" ht="13.5" customHeight="1">
      <c r="D973" s="405" t="s">
        <v>110</v>
      </c>
      <c r="E973" s="405" t="s">
        <v>5597</v>
      </c>
      <c r="F973" s="407" t="s">
        <v>841</v>
      </c>
      <c r="G973" s="272">
        <v>19.8</v>
      </c>
      <c r="H973" s="406">
        <v>551</v>
      </c>
      <c r="I973" s="406">
        <v>544</v>
      </c>
      <c r="J973" s="406">
        <v>628</v>
      </c>
      <c r="K973" s="406">
        <v>567</v>
      </c>
      <c r="L973" s="406">
        <v>554</v>
      </c>
      <c r="M973" s="406">
        <v>651</v>
      </c>
      <c r="N973" s="406">
        <v>592</v>
      </c>
      <c r="O973" s="406">
        <v>546</v>
      </c>
      <c r="P973" s="406">
        <v>560</v>
      </c>
      <c r="Q973" s="406">
        <v>642</v>
      </c>
      <c r="R973" s="406">
        <v>628</v>
      </c>
      <c r="S973" s="406">
        <v>743</v>
      </c>
      <c r="T973" s="406">
        <v>832</v>
      </c>
      <c r="U973" s="406">
        <v>881</v>
      </c>
      <c r="V973" s="406">
        <v>689</v>
      </c>
      <c r="W973" s="406">
        <v>763</v>
      </c>
      <c r="X973" s="406">
        <v>605</v>
      </c>
      <c r="Y973" s="406">
        <v>643</v>
      </c>
      <c r="Z973" s="406">
        <v>759</v>
      </c>
      <c r="AA973" s="406">
        <v>678</v>
      </c>
      <c r="AB973" s="406">
        <v>620</v>
      </c>
      <c r="AC973" s="406">
        <v>668</v>
      </c>
      <c r="AD973" s="406">
        <v>795</v>
      </c>
      <c r="AE973" s="406">
        <v>695</v>
      </c>
      <c r="AF973" s="406">
        <v>687</v>
      </c>
      <c r="AG973" s="406">
        <v>737</v>
      </c>
      <c r="AH973" s="406">
        <v>876</v>
      </c>
      <c r="AI973" s="406">
        <v>616</v>
      </c>
      <c r="AJ973" s="406">
        <v>658</v>
      </c>
      <c r="AK973" s="406">
        <v>704</v>
      </c>
      <c r="AL973" s="406">
        <v>828</v>
      </c>
      <c r="AM973" s="406">
        <v>597</v>
      </c>
      <c r="AN973" s="406">
        <v>628</v>
      </c>
      <c r="AO973" s="406">
        <v>715</v>
      </c>
      <c r="AP973" s="406">
        <v>649</v>
      </c>
      <c r="AQ973" s="406">
        <v>649</v>
      </c>
      <c r="AR973" s="406">
        <v>731</v>
      </c>
      <c r="AS973" s="406">
        <v>724</v>
      </c>
      <c r="AU973" t="s">
        <v>110</v>
      </c>
    </row>
    <row r="974" spans="4:47" ht="13.5" customHeight="1">
      <c r="D974" s="405" t="s">
        <v>3436</v>
      </c>
      <c r="E974" s="405" t="s">
        <v>5597</v>
      </c>
      <c r="F974" s="407" t="s">
        <v>841</v>
      </c>
      <c r="G974" s="272">
        <v>19.8</v>
      </c>
      <c r="H974" s="406">
        <v>551</v>
      </c>
      <c r="I974" s="406">
        <v>544</v>
      </c>
      <c r="J974" s="406">
        <v>628</v>
      </c>
      <c r="K974" s="406">
        <v>567</v>
      </c>
      <c r="L974" s="406">
        <v>554</v>
      </c>
      <c r="M974" s="406">
        <v>651</v>
      </c>
      <c r="N974" s="406">
        <v>592</v>
      </c>
      <c r="O974" s="406">
        <v>546</v>
      </c>
      <c r="P974" s="406">
        <v>560</v>
      </c>
      <c r="Q974" s="406">
        <v>642</v>
      </c>
      <c r="R974" s="406">
        <v>628</v>
      </c>
      <c r="S974" s="406">
        <v>743</v>
      </c>
      <c r="T974" s="406">
        <v>832</v>
      </c>
      <c r="U974" s="406">
        <v>881</v>
      </c>
      <c r="V974" s="406">
        <v>689</v>
      </c>
      <c r="W974" s="406">
        <v>763</v>
      </c>
      <c r="X974" s="406">
        <v>605</v>
      </c>
      <c r="Y974" s="406">
        <v>643</v>
      </c>
      <c r="Z974" s="406">
        <v>759</v>
      </c>
      <c r="AA974" s="406">
        <v>678</v>
      </c>
      <c r="AB974" s="406">
        <v>620</v>
      </c>
      <c r="AC974" s="406">
        <v>668</v>
      </c>
      <c r="AD974" s="406">
        <v>795</v>
      </c>
      <c r="AE974" s="406">
        <v>695</v>
      </c>
      <c r="AF974" s="406">
        <v>687</v>
      </c>
      <c r="AG974" s="406">
        <v>737</v>
      </c>
      <c r="AH974" s="406">
        <v>876</v>
      </c>
      <c r="AI974" s="406">
        <v>616</v>
      </c>
      <c r="AJ974" s="406">
        <v>658</v>
      </c>
      <c r="AK974" s="406">
        <v>704</v>
      </c>
      <c r="AL974" s="406">
        <v>828</v>
      </c>
      <c r="AM974" s="406">
        <v>597</v>
      </c>
      <c r="AN974" s="406">
        <v>628</v>
      </c>
      <c r="AO974" s="406">
        <v>715</v>
      </c>
      <c r="AP974" s="406">
        <v>649</v>
      </c>
      <c r="AQ974" s="406">
        <v>649</v>
      </c>
      <c r="AR974" s="406">
        <v>731</v>
      </c>
      <c r="AS974" s="406">
        <v>724</v>
      </c>
      <c r="AU974" t="s">
        <v>3436</v>
      </c>
    </row>
    <row r="975" spans="4:47" ht="13.5" customHeight="1">
      <c r="D975" s="405" t="s">
        <v>111</v>
      </c>
      <c r="E975" s="405" t="s">
        <v>5597</v>
      </c>
      <c r="F975" s="407" t="s">
        <v>842</v>
      </c>
      <c r="G975" s="272">
        <v>19.8</v>
      </c>
      <c r="H975" s="406">
        <v>568</v>
      </c>
      <c r="I975" s="406">
        <v>563</v>
      </c>
      <c r="J975" s="406">
        <v>649</v>
      </c>
      <c r="K975" s="406">
        <v>584</v>
      </c>
      <c r="L975" s="406">
        <v>572</v>
      </c>
      <c r="M975" s="406">
        <v>673</v>
      </c>
      <c r="N975" s="406">
        <v>612</v>
      </c>
      <c r="O975" s="406">
        <v>563</v>
      </c>
      <c r="P975" s="406">
        <v>581</v>
      </c>
      <c r="Q975" s="406">
        <v>664</v>
      </c>
      <c r="R975" s="406">
        <v>651</v>
      </c>
      <c r="S975" s="406">
        <v>760</v>
      </c>
      <c r="T975" s="406">
        <v>861</v>
      </c>
      <c r="U975" s="406">
        <v>906</v>
      </c>
      <c r="V975" s="406">
        <v>718</v>
      </c>
      <c r="W975" s="406">
        <v>786</v>
      </c>
      <c r="X975" s="406">
        <v>621</v>
      </c>
      <c r="Y975" s="406">
        <v>663</v>
      </c>
      <c r="Z975" s="406">
        <v>783</v>
      </c>
      <c r="AA975" s="406">
        <v>698</v>
      </c>
      <c r="AB975" s="406">
        <v>639</v>
      </c>
      <c r="AC975" s="406">
        <v>692</v>
      </c>
      <c r="AD975" s="406">
        <v>824</v>
      </c>
      <c r="AE975" s="406">
        <v>717</v>
      </c>
      <c r="AF975" s="406">
        <v>706</v>
      </c>
      <c r="AG975" s="406">
        <v>761</v>
      </c>
      <c r="AH975" s="406">
        <v>904</v>
      </c>
      <c r="AI975" s="406">
        <v>634</v>
      </c>
      <c r="AJ975" s="406">
        <v>679</v>
      </c>
      <c r="AK975" s="406">
        <v>732</v>
      </c>
      <c r="AL975" s="406">
        <v>858</v>
      </c>
      <c r="AM975" s="406">
        <v>616</v>
      </c>
      <c r="AN975" s="406">
        <v>652</v>
      </c>
      <c r="AO975" s="406">
        <v>739</v>
      </c>
      <c r="AP975" s="406">
        <v>674</v>
      </c>
      <c r="AQ975" s="406">
        <v>674</v>
      </c>
      <c r="AR975" s="406">
        <v>762</v>
      </c>
      <c r="AS975" s="406">
        <v>748</v>
      </c>
      <c r="AU975" t="s">
        <v>111</v>
      </c>
    </row>
    <row r="976" spans="4:47" ht="13.5" customHeight="1">
      <c r="D976" s="405" t="s">
        <v>3437</v>
      </c>
      <c r="E976" s="405" t="s">
        <v>5597</v>
      </c>
      <c r="F976" s="407" t="s">
        <v>842</v>
      </c>
      <c r="G976" s="272">
        <v>19.8</v>
      </c>
      <c r="H976" s="406">
        <v>568</v>
      </c>
      <c r="I976" s="406">
        <v>563</v>
      </c>
      <c r="J976" s="406">
        <v>649</v>
      </c>
      <c r="K976" s="406">
        <v>584</v>
      </c>
      <c r="L976" s="406">
        <v>572</v>
      </c>
      <c r="M976" s="406">
        <v>673</v>
      </c>
      <c r="N976" s="406">
        <v>612</v>
      </c>
      <c r="O976" s="406">
        <v>563</v>
      </c>
      <c r="P976" s="406">
        <v>581</v>
      </c>
      <c r="Q976" s="406">
        <v>664</v>
      </c>
      <c r="R976" s="406">
        <v>651</v>
      </c>
      <c r="S976" s="406">
        <v>760</v>
      </c>
      <c r="T976" s="406">
        <v>861</v>
      </c>
      <c r="U976" s="406">
        <v>906</v>
      </c>
      <c r="V976" s="406">
        <v>718</v>
      </c>
      <c r="W976" s="406">
        <v>786</v>
      </c>
      <c r="X976" s="406">
        <v>621</v>
      </c>
      <c r="Y976" s="406">
        <v>663</v>
      </c>
      <c r="Z976" s="406">
        <v>783</v>
      </c>
      <c r="AA976" s="406">
        <v>698</v>
      </c>
      <c r="AB976" s="406">
        <v>639</v>
      </c>
      <c r="AC976" s="406">
        <v>692</v>
      </c>
      <c r="AD976" s="406">
        <v>824</v>
      </c>
      <c r="AE976" s="406">
        <v>717</v>
      </c>
      <c r="AF976" s="406">
        <v>706</v>
      </c>
      <c r="AG976" s="406">
        <v>761</v>
      </c>
      <c r="AH976" s="406">
        <v>904</v>
      </c>
      <c r="AI976" s="406">
        <v>634</v>
      </c>
      <c r="AJ976" s="406">
        <v>679</v>
      </c>
      <c r="AK976" s="406">
        <v>732</v>
      </c>
      <c r="AL976" s="406">
        <v>858</v>
      </c>
      <c r="AM976" s="406">
        <v>616</v>
      </c>
      <c r="AN976" s="406">
        <v>652</v>
      </c>
      <c r="AO976" s="406">
        <v>739</v>
      </c>
      <c r="AP976" s="406">
        <v>674</v>
      </c>
      <c r="AQ976" s="406">
        <v>674</v>
      </c>
      <c r="AR976" s="406">
        <v>762</v>
      </c>
      <c r="AS976" s="406">
        <v>748</v>
      </c>
      <c r="AU976" t="s">
        <v>3437</v>
      </c>
    </row>
    <row r="977" spans="4:47" ht="13.5" customHeight="1">
      <c r="D977" s="405" t="s">
        <v>484</v>
      </c>
      <c r="E977" s="404"/>
      <c r="F977" s="407" t="s">
        <v>1555</v>
      </c>
      <c r="G977" s="272">
        <v>0.1</v>
      </c>
      <c r="H977" s="406">
        <v>25</v>
      </c>
      <c r="I977" s="406">
        <v>25</v>
      </c>
      <c r="J977" s="406">
        <v>29</v>
      </c>
      <c r="K977" s="406">
        <v>25</v>
      </c>
      <c r="L977" s="406">
        <v>25</v>
      </c>
      <c r="M977" s="406">
        <v>29</v>
      </c>
      <c r="N977" s="406">
        <v>26</v>
      </c>
      <c r="O977" s="406">
        <v>25</v>
      </c>
      <c r="P977" s="406">
        <v>25</v>
      </c>
      <c r="Q977" s="406">
        <v>29</v>
      </c>
      <c r="R977" s="406">
        <v>26</v>
      </c>
      <c r="S977" s="406">
        <v>25</v>
      </c>
      <c r="T977" s="406">
        <v>25</v>
      </c>
      <c r="U977" s="406">
        <v>29</v>
      </c>
      <c r="V977" s="406">
        <v>25</v>
      </c>
      <c r="W977" s="406">
        <v>29</v>
      </c>
      <c r="X977" s="406">
        <v>25</v>
      </c>
      <c r="Y977" s="406">
        <v>25</v>
      </c>
      <c r="Z977" s="406">
        <v>29</v>
      </c>
      <c r="AA977" s="406">
        <v>26</v>
      </c>
      <c r="AB977" s="406">
        <v>25</v>
      </c>
      <c r="AC977" s="406">
        <v>25</v>
      </c>
      <c r="AD977" s="406">
        <v>29</v>
      </c>
      <c r="AE977" s="406">
        <v>26</v>
      </c>
      <c r="AF977" s="406">
        <v>25</v>
      </c>
      <c r="AG977" s="406">
        <v>25</v>
      </c>
      <c r="AH977" s="406">
        <v>29</v>
      </c>
      <c r="AI977" s="406">
        <v>25</v>
      </c>
      <c r="AJ977" s="406">
        <v>25</v>
      </c>
      <c r="AK977" s="406">
        <v>25</v>
      </c>
      <c r="AL977" s="406">
        <v>29</v>
      </c>
      <c r="AM977" s="406">
        <v>25</v>
      </c>
      <c r="AN977" s="406">
        <v>25</v>
      </c>
      <c r="AO977" s="406">
        <v>29</v>
      </c>
      <c r="AP977" s="406">
        <v>28</v>
      </c>
      <c r="AQ977" s="406">
        <v>28</v>
      </c>
      <c r="AR977" s="406">
        <v>28</v>
      </c>
      <c r="AS977" s="406">
        <v>28</v>
      </c>
      <c r="AU977" t="s">
        <v>484</v>
      </c>
    </row>
    <row r="978" spans="4:47" ht="13.5" customHeight="1">
      <c r="D978" s="405" t="s">
        <v>485</v>
      </c>
      <c r="E978" s="404"/>
      <c r="F978" s="407" t="s">
        <v>1556</v>
      </c>
      <c r="G978" s="272">
        <v>0.1</v>
      </c>
      <c r="H978" s="406">
        <v>29</v>
      </c>
      <c r="I978" s="406">
        <v>30</v>
      </c>
      <c r="J978" s="406">
        <v>34</v>
      </c>
      <c r="K978" s="406">
        <v>29</v>
      </c>
      <c r="L978" s="406">
        <v>30</v>
      </c>
      <c r="M978" s="406">
        <v>34</v>
      </c>
      <c r="N978" s="406">
        <v>31</v>
      </c>
      <c r="O978" s="406">
        <v>29</v>
      </c>
      <c r="P978" s="406">
        <v>30</v>
      </c>
      <c r="Q978" s="406">
        <v>34</v>
      </c>
      <c r="R978" s="406">
        <v>31</v>
      </c>
      <c r="S978" s="406">
        <v>29</v>
      </c>
      <c r="T978" s="406">
        <v>30</v>
      </c>
      <c r="U978" s="406">
        <v>34</v>
      </c>
      <c r="V978" s="406">
        <v>30</v>
      </c>
      <c r="W978" s="406">
        <v>34</v>
      </c>
      <c r="X978" s="406">
        <v>29</v>
      </c>
      <c r="Y978" s="406">
        <v>30</v>
      </c>
      <c r="Z978" s="406">
        <v>34</v>
      </c>
      <c r="AA978" s="406">
        <v>31</v>
      </c>
      <c r="AB978" s="406">
        <v>29</v>
      </c>
      <c r="AC978" s="406">
        <v>30</v>
      </c>
      <c r="AD978" s="406">
        <v>34</v>
      </c>
      <c r="AE978" s="406">
        <v>31</v>
      </c>
      <c r="AF978" s="406">
        <v>29</v>
      </c>
      <c r="AG978" s="406">
        <v>30</v>
      </c>
      <c r="AH978" s="406">
        <v>34</v>
      </c>
      <c r="AI978" s="406">
        <v>30</v>
      </c>
      <c r="AJ978" s="406">
        <v>29</v>
      </c>
      <c r="AK978" s="406">
        <v>30</v>
      </c>
      <c r="AL978" s="406">
        <v>34</v>
      </c>
      <c r="AM978" s="406">
        <v>29</v>
      </c>
      <c r="AN978" s="406">
        <v>30</v>
      </c>
      <c r="AO978" s="406">
        <v>34</v>
      </c>
      <c r="AP978" s="406">
        <v>34</v>
      </c>
      <c r="AQ978" s="406">
        <v>34</v>
      </c>
      <c r="AR978" s="406">
        <v>34</v>
      </c>
      <c r="AS978" s="406">
        <v>34</v>
      </c>
      <c r="AU978" t="s">
        <v>485</v>
      </c>
    </row>
    <row r="979" spans="4:47" ht="13.5" customHeight="1">
      <c r="D979" s="405" t="s">
        <v>486</v>
      </c>
      <c r="E979" s="404"/>
      <c r="F979" s="407" t="s">
        <v>1557</v>
      </c>
      <c r="G979" s="272">
        <v>0.1</v>
      </c>
      <c r="H979" s="406">
        <v>44</v>
      </c>
      <c r="I979" s="406">
        <v>44</v>
      </c>
      <c r="J979" s="406">
        <v>50</v>
      </c>
      <c r="K979" s="406">
        <v>44</v>
      </c>
      <c r="L979" s="406">
        <v>44</v>
      </c>
      <c r="M979" s="406">
        <v>50</v>
      </c>
      <c r="N979" s="406">
        <v>48</v>
      </c>
      <c r="O979" s="406">
        <v>44</v>
      </c>
      <c r="P979" s="406">
        <v>44</v>
      </c>
      <c r="Q979" s="406">
        <v>50</v>
      </c>
      <c r="R979" s="406">
        <v>48</v>
      </c>
      <c r="S979" s="406">
        <v>44</v>
      </c>
      <c r="T979" s="406">
        <v>44</v>
      </c>
      <c r="U979" s="406">
        <v>50</v>
      </c>
      <c r="V979" s="406">
        <v>44</v>
      </c>
      <c r="W979" s="406">
        <v>50</v>
      </c>
      <c r="X979" s="406">
        <v>44</v>
      </c>
      <c r="Y979" s="406">
        <v>44</v>
      </c>
      <c r="Z979" s="406">
        <v>50</v>
      </c>
      <c r="AA979" s="406">
        <v>48</v>
      </c>
      <c r="AB979" s="406">
        <v>44</v>
      </c>
      <c r="AC979" s="406">
        <v>44</v>
      </c>
      <c r="AD979" s="406">
        <v>50</v>
      </c>
      <c r="AE979" s="406">
        <v>48</v>
      </c>
      <c r="AF979" s="406">
        <v>44</v>
      </c>
      <c r="AG979" s="406">
        <v>44</v>
      </c>
      <c r="AH979" s="406">
        <v>50</v>
      </c>
      <c r="AI979" s="406">
        <v>44</v>
      </c>
      <c r="AJ979" s="406">
        <v>44</v>
      </c>
      <c r="AK979" s="406">
        <v>44</v>
      </c>
      <c r="AL979" s="406">
        <v>50</v>
      </c>
      <c r="AM979" s="406">
        <v>44</v>
      </c>
      <c r="AN979" s="406">
        <v>44</v>
      </c>
      <c r="AO979" s="406">
        <v>50</v>
      </c>
      <c r="AP979" s="406">
        <v>53</v>
      </c>
      <c r="AQ979" s="406">
        <v>53</v>
      </c>
      <c r="AR979" s="406">
        <v>53</v>
      </c>
      <c r="AS979" s="406">
        <v>53</v>
      </c>
      <c r="AU979" t="s">
        <v>486</v>
      </c>
    </row>
    <row r="980" spans="4:47" ht="13.5" customHeight="1">
      <c r="D980" s="405" t="s">
        <v>112</v>
      </c>
      <c r="E980" s="404"/>
      <c r="F980" s="407" t="s">
        <v>1031</v>
      </c>
      <c r="G980" s="272">
        <v>5.6999999999999993</v>
      </c>
      <c r="H980" s="406">
        <v>651</v>
      </c>
      <c r="I980" s="406">
        <v>635</v>
      </c>
      <c r="J980" s="406">
        <v>731</v>
      </c>
      <c r="K980" s="406">
        <v>651</v>
      </c>
      <c r="L980" s="406">
        <v>635</v>
      </c>
      <c r="M980" s="406">
        <v>731</v>
      </c>
      <c r="N980" s="406">
        <v>669</v>
      </c>
      <c r="O980" s="406">
        <v>638</v>
      </c>
      <c r="P980" s="406">
        <v>635</v>
      </c>
      <c r="Q980" s="406">
        <v>731</v>
      </c>
      <c r="R980" s="406">
        <v>686</v>
      </c>
      <c r="S980" s="406">
        <v>924</v>
      </c>
      <c r="T980" s="406">
        <v>1000</v>
      </c>
      <c r="U980" s="406">
        <v>983</v>
      </c>
      <c r="V980" s="406">
        <v>756</v>
      </c>
      <c r="W980" s="406">
        <v>850</v>
      </c>
      <c r="X980" s="406">
        <v>755</v>
      </c>
      <c r="Y980" s="406">
        <v>788</v>
      </c>
      <c r="Z980" s="406">
        <v>930</v>
      </c>
      <c r="AA980" s="406">
        <v>842</v>
      </c>
      <c r="AB980" s="406">
        <v>759</v>
      </c>
      <c r="AC980" s="406">
        <v>799</v>
      </c>
      <c r="AD980" s="406">
        <v>947</v>
      </c>
      <c r="AE980" s="406">
        <v>846</v>
      </c>
      <c r="AF980" s="406">
        <v>853</v>
      </c>
      <c r="AG980" s="406">
        <v>895</v>
      </c>
      <c r="AH980" s="406">
        <v>1060</v>
      </c>
      <c r="AI980" s="406">
        <v>751</v>
      </c>
      <c r="AJ980" s="406">
        <v>782</v>
      </c>
      <c r="AK980" s="406">
        <v>807</v>
      </c>
      <c r="AL980" s="406">
        <v>966</v>
      </c>
      <c r="AM980" s="406">
        <v>694</v>
      </c>
      <c r="AN980" s="406">
        <v>719</v>
      </c>
      <c r="AO980" s="406">
        <v>825</v>
      </c>
      <c r="AP980" s="406">
        <v>745</v>
      </c>
      <c r="AQ980" s="406">
        <v>745</v>
      </c>
      <c r="AR980" s="406">
        <v>836</v>
      </c>
      <c r="AS980" s="406">
        <v>825</v>
      </c>
      <c r="AU980" t="s">
        <v>112</v>
      </c>
    </row>
    <row r="981" spans="4:47" ht="13.5" customHeight="1">
      <c r="D981" s="405" t="s">
        <v>113</v>
      </c>
      <c r="E981" s="404"/>
      <c r="F981" s="407" t="s">
        <v>1032</v>
      </c>
      <c r="G981" s="272">
        <v>7.1</v>
      </c>
      <c r="H981" s="406">
        <v>687</v>
      </c>
      <c r="I981" s="406">
        <v>671</v>
      </c>
      <c r="J981" s="406">
        <v>772</v>
      </c>
      <c r="K981" s="406">
        <v>687</v>
      </c>
      <c r="L981" s="406">
        <v>671</v>
      </c>
      <c r="M981" s="406">
        <v>772</v>
      </c>
      <c r="N981" s="406">
        <v>705</v>
      </c>
      <c r="O981" s="406">
        <v>673</v>
      </c>
      <c r="P981" s="406">
        <v>671</v>
      </c>
      <c r="Q981" s="406">
        <v>772</v>
      </c>
      <c r="R981" s="406">
        <v>726</v>
      </c>
      <c r="S981" s="406">
        <v>954</v>
      </c>
      <c r="T981" s="406">
        <v>1033</v>
      </c>
      <c r="U981" s="406">
        <v>1020</v>
      </c>
      <c r="V981" s="406">
        <v>783</v>
      </c>
      <c r="W981" s="406">
        <v>879</v>
      </c>
      <c r="X981" s="406">
        <v>785</v>
      </c>
      <c r="Y981" s="406">
        <v>823</v>
      </c>
      <c r="Z981" s="406">
        <v>972</v>
      </c>
      <c r="AA981" s="406">
        <v>876</v>
      </c>
      <c r="AB981" s="406">
        <v>792</v>
      </c>
      <c r="AC981" s="406">
        <v>839</v>
      </c>
      <c r="AD981" s="406">
        <v>997</v>
      </c>
      <c r="AE981" s="406">
        <v>884</v>
      </c>
      <c r="AF981" s="406">
        <v>887</v>
      </c>
      <c r="AG981" s="406">
        <v>935</v>
      </c>
      <c r="AH981" s="406">
        <v>1110</v>
      </c>
      <c r="AI981" s="406">
        <v>780</v>
      </c>
      <c r="AJ981" s="406">
        <v>819</v>
      </c>
      <c r="AK981" s="406">
        <v>851</v>
      </c>
      <c r="AL981" s="406">
        <v>1017</v>
      </c>
      <c r="AM981" s="406">
        <v>731</v>
      </c>
      <c r="AN981" s="406">
        <v>762</v>
      </c>
      <c r="AO981" s="406">
        <v>874</v>
      </c>
      <c r="AP981" s="406">
        <v>771</v>
      </c>
      <c r="AQ981" s="406">
        <v>771</v>
      </c>
      <c r="AR981" s="406">
        <v>862</v>
      </c>
      <c r="AS981" s="406">
        <v>849</v>
      </c>
      <c r="AU981" t="s">
        <v>113</v>
      </c>
    </row>
    <row r="982" spans="4:47" ht="13.5" customHeight="1">
      <c r="D982" s="405" t="s">
        <v>114</v>
      </c>
      <c r="E982" s="404"/>
      <c r="F982" s="407" t="s">
        <v>1033</v>
      </c>
      <c r="G982" s="272">
        <v>8.5</v>
      </c>
      <c r="H982" s="406">
        <v>721</v>
      </c>
      <c r="I982" s="406">
        <v>705</v>
      </c>
      <c r="J982" s="406">
        <v>811</v>
      </c>
      <c r="K982" s="406">
        <v>721</v>
      </c>
      <c r="L982" s="406">
        <v>705</v>
      </c>
      <c r="M982" s="406">
        <v>811</v>
      </c>
      <c r="N982" s="406">
        <v>740</v>
      </c>
      <c r="O982" s="406">
        <v>707</v>
      </c>
      <c r="P982" s="406">
        <v>705</v>
      </c>
      <c r="Q982" s="406">
        <v>811</v>
      </c>
      <c r="R982" s="406">
        <v>765</v>
      </c>
      <c r="S982" s="406">
        <v>984</v>
      </c>
      <c r="T982" s="406">
        <v>1065</v>
      </c>
      <c r="U982" s="406">
        <v>1057</v>
      </c>
      <c r="V982" s="406">
        <v>809</v>
      </c>
      <c r="W982" s="406">
        <v>907</v>
      </c>
      <c r="X982" s="406">
        <v>813</v>
      </c>
      <c r="Y982" s="406">
        <v>856</v>
      </c>
      <c r="Z982" s="406">
        <v>1012</v>
      </c>
      <c r="AA982" s="406">
        <v>908</v>
      </c>
      <c r="AB982" s="406">
        <v>825</v>
      </c>
      <c r="AC982" s="406">
        <v>879</v>
      </c>
      <c r="AD982" s="406">
        <v>1045</v>
      </c>
      <c r="AE982" s="406">
        <v>920</v>
      </c>
      <c r="AF982" s="406">
        <v>919</v>
      </c>
      <c r="AG982" s="406">
        <v>975</v>
      </c>
      <c r="AH982" s="406">
        <v>1158</v>
      </c>
      <c r="AI982" s="406">
        <v>809</v>
      </c>
      <c r="AJ982" s="406">
        <v>854</v>
      </c>
      <c r="AK982" s="406">
        <v>894</v>
      </c>
      <c r="AL982" s="406">
        <v>1067</v>
      </c>
      <c r="AM982" s="406">
        <v>766</v>
      </c>
      <c r="AN982" s="406">
        <v>803</v>
      </c>
      <c r="AO982" s="406">
        <v>921</v>
      </c>
      <c r="AP982" s="406">
        <v>796</v>
      </c>
      <c r="AQ982" s="406">
        <v>796</v>
      </c>
      <c r="AR982" s="406">
        <v>887</v>
      </c>
      <c r="AS982" s="406">
        <v>873</v>
      </c>
      <c r="AU982" t="s">
        <v>114</v>
      </c>
    </row>
    <row r="983" spans="4:47" ht="13.5" customHeight="1">
      <c r="D983" s="405" t="s">
        <v>115</v>
      </c>
      <c r="E983" s="404"/>
      <c r="F983" s="407" t="s">
        <v>1034</v>
      </c>
      <c r="G983" s="272">
        <v>9.9</v>
      </c>
      <c r="H983" s="406">
        <v>746</v>
      </c>
      <c r="I983" s="406">
        <v>730</v>
      </c>
      <c r="J983" s="406">
        <v>839</v>
      </c>
      <c r="K983" s="406">
        <v>746</v>
      </c>
      <c r="L983" s="406">
        <v>730</v>
      </c>
      <c r="M983" s="406">
        <v>839</v>
      </c>
      <c r="N983" s="406">
        <v>765</v>
      </c>
      <c r="O983" s="406">
        <v>731</v>
      </c>
      <c r="P983" s="406">
        <v>730</v>
      </c>
      <c r="Q983" s="406">
        <v>839</v>
      </c>
      <c r="R983" s="406">
        <v>793</v>
      </c>
      <c r="S983" s="406">
        <v>1007</v>
      </c>
      <c r="T983" s="406">
        <v>1091</v>
      </c>
      <c r="U983" s="406">
        <v>1086</v>
      </c>
      <c r="V983" s="406">
        <v>828</v>
      </c>
      <c r="W983" s="406">
        <v>926</v>
      </c>
      <c r="X983" s="406">
        <v>832</v>
      </c>
      <c r="Y983" s="406">
        <v>880</v>
      </c>
      <c r="Z983" s="406">
        <v>1041</v>
      </c>
      <c r="AA983" s="406">
        <v>930</v>
      </c>
      <c r="AB983" s="406">
        <v>847</v>
      </c>
      <c r="AC983" s="406">
        <v>908</v>
      </c>
      <c r="AD983" s="406">
        <v>1082</v>
      </c>
      <c r="AE983" s="406">
        <v>947</v>
      </c>
      <c r="AF983" s="406">
        <v>942</v>
      </c>
      <c r="AG983" s="406">
        <v>1004</v>
      </c>
      <c r="AH983" s="406">
        <v>1195</v>
      </c>
      <c r="AI983" s="406">
        <v>827</v>
      </c>
      <c r="AJ983" s="406">
        <v>879</v>
      </c>
      <c r="AK983" s="406">
        <v>925</v>
      </c>
      <c r="AL983" s="406">
        <v>1104</v>
      </c>
      <c r="AM983" s="406">
        <v>791</v>
      </c>
      <c r="AN983" s="406">
        <v>834</v>
      </c>
      <c r="AO983" s="406">
        <v>957</v>
      </c>
      <c r="AP983" s="406">
        <v>816</v>
      </c>
      <c r="AQ983" s="406">
        <v>816</v>
      </c>
      <c r="AR983" s="406">
        <v>912</v>
      </c>
      <c r="AS983" s="406">
        <v>889</v>
      </c>
      <c r="AU983" t="s">
        <v>115</v>
      </c>
    </row>
    <row r="984" spans="4:47" ht="13.5" customHeight="1">
      <c r="D984" s="405" t="s">
        <v>116</v>
      </c>
      <c r="E984" s="404"/>
      <c r="F984" s="407" t="s">
        <v>1035</v>
      </c>
      <c r="G984" s="272">
        <v>11.299999999999999</v>
      </c>
      <c r="H984" s="406">
        <v>784</v>
      </c>
      <c r="I984" s="406">
        <v>768</v>
      </c>
      <c r="J984" s="406">
        <v>883</v>
      </c>
      <c r="K984" s="406">
        <v>784</v>
      </c>
      <c r="L984" s="406">
        <v>768</v>
      </c>
      <c r="M984" s="406">
        <v>883</v>
      </c>
      <c r="N984" s="406">
        <v>807</v>
      </c>
      <c r="O984" s="406">
        <v>769</v>
      </c>
      <c r="P984" s="406">
        <v>768</v>
      </c>
      <c r="Q984" s="406">
        <v>883</v>
      </c>
      <c r="R984" s="406">
        <v>840</v>
      </c>
      <c r="S984" s="406">
        <v>1047</v>
      </c>
      <c r="T984" s="406">
        <v>1139</v>
      </c>
      <c r="U984" s="406">
        <v>1137</v>
      </c>
      <c r="V984" s="406">
        <v>865</v>
      </c>
      <c r="W984" s="406">
        <v>968</v>
      </c>
      <c r="X984" s="406">
        <v>863</v>
      </c>
      <c r="Y984" s="406">
        <v>916</v>
      </c>
      <c r="Z984" s="406">
        <v>1084</v>
      </c>
      <c r="AA984" s="406">
        <v>965</v>
      </c>
      <c r="AB984" s="406">
        <v>882</v>
      </c>
      <c r="AC984" s="406">
        <v>950</v>
      </c>
      <c r="AD984" s="406">
        <v>1132</v>
      </c>
      <c r="AE984" s="406">
        <v>986</v>
      </c>
      <c r="AF984" s="406">
        <v>976</v>
      </c>
      <c r="AG984" s="406">
        <v>1046</v>
      </c>
      <c r="AH984" s="406">
        <v>1246</v>
      </c>
      <c r="AI984" s="406">
        <v>858</v>
      </c>
      <c r="AJ984" s="406">
        <v>917</v>
      </c>
      <c r="AK984" s="406">
        <v>970</v>
      </c>
      <c r="AL984" s="406">
        <v>1157</v>
      </c>
      <c r="AM984" s="406">
        <v>829</v>
      </c>
      <c r="AN984" s="406">
        <v>878</v>
      </c>
      <c r="AO984" s="406">
        <v>1007</v>
      </c>
      <c r="AP984" s="406">
        <v>856</v>
      </c>
      <c r="AQ984" s="406">
        <v>856</v>
      </c>
      <c r="AR984" s="406">
        <v>962</v>
      </c>
      <c r="AS984" s="406">
        <v>924</v>
      </c>
      <c r="AU984" t="s">
        <v>116</v>
      </c>
    </row>
    <row r="985" spans="4:47" ht="13.5" customHeight="1">
      <c r="D985" s="405" t="s">
        <v>117</v>
      </c>
      <c r="E985" s="405" t="s">
        <v>5597</v>
      </c>
      <c r="F985" s="407" t="s">
        <v>1022</v>
      </c>
      <c r="G985" s="272">
        <v>11.299999999999999</v>
      </c>
      <c r="H985" s="406">
        <v>384</v>
      </c>
      <c r="I985" s="406">
        <v>385</v>
      </c>
      <c r="J985" s="406">
        <v>446</v>
      </c>
      <c r="K985" s="406">
        <v>401</v>
      </c>
      <c r="L985" s="406">
        <v>393</v>
      </c>
      <c r="M985" s="406">
        <v>479</v>
      </c>
      <c r="N985" s="406">
        <v>425</v>
      </c>
      <c r="O985" s="406">
        <v>386</v>
      </c>
      <c r="P985" s="406">
        <v>411</v>
      </c>
      <c r="Q985" s="406">
        <v>468</v>
      </c>
      <c r="R985" s="406">
        <v>463</v>
      </c>
      <c r="S985" s="406">
        <v>549</v>
      </c>
      <c r="T985" s="406">
        <v>631</v>
      </c>
      <c r="U985" s="406">
        <v>650</v>
      </c>
      <c r="V985" s="406">
        <v>512</v>
      </c>
      <c r="W985" s="406">
        <v>568</v>
      </c>
      <c r="X985" s="406">
        <v>434</v>
      </c>
      <c r="Y985" s="406">
        <v>479</v>
      </c>
      <c r="Z985" s="406">
        <v>571</v>
      </c>
      <c r="AA985" s="406">
        <v>490</v>
      </c>
      <c r="AB985" s="406">
        <v>460</v>
      </c>
      <c r="AC985" s="406">
        <v>520</v>
      </c>
      <c r="AD985" s="406">
        <v>628</v>
      </c>
      <c r="AE985" s="406">
        <v>517</v>
      </c>
      <c r="AF985" s="406">
        <v>527</v>
      </c>
      <c r="AG985" s="406">
        <v>589</v>
      </c>
      <c r="AH985" s="406">
        <v>708</v>
      </c>
      <c r="AI985" s="406">
        <v>444</v>
      </c>
      <c r="AJ985" s="406">
        <v>495</v>
      </c>
      <c r="AK985" s="406">
        <v>555</v>
      </c>
      <c r="AL985" s="406">
        <v>651</v>
      </c>
      <c r="AM985" s="406">
        <v>425</v>
      </c>
      <c r="AN985" s="406">
        <v>465</v>
      </c>
      <c r="AO985" s="406">
        <v>530</v>
      </c>
      <c r="AP985" s="406">
        <v>462</v>
      </c>
      <c r="AQ985" s="406">
        <v>462</v>
      </c>
      <c r="AR985" s="406">
        <v>570</v>
      </c>
      <c r="AS985" s="406">
        <v>539</v>
      </c>
      <c r="AU985" t="s">
        <v>117</v>
      </c>
    </row>
    <row r="986" spans="4:47" ht="13.5" customHeight="1">
      <c r="D986" s="405" t="s">
        <v>3439</v>
      </c>
      <c r="E986" s="405" t="s">
        <v>5597</v>
      </c>
      <c r="F986" s="407" t="s">
        <v>1022</v>
      </c>
      <c r="G986" s="272">
        <v>11.299999999999999</v>
      </c>
      <c r="H986" s="406">
        <v>384</v>
      </c>
      <c r="I986" s="406">
        <v>385</v>
      </c>
      <c r="J986" s="406">
        <v>446</v>
      </c>
      <c r="K986" s="406">
        <v>401</v>
      </c>
      <c r="L986" s="406">
        <v>393</v>
      </c>
      <c r="M986" s="406">
        <v>479</v>
      </c>
      <c r="N986" s="406">
        <v>425</v>
      </c>
      <c r="O986" s="406">
        <v>386</v>
      </c>
      <c r="P986" s="406">
        <v>411</v>
      </c>
      <c r="Q986" s="406">
        <v>468</v>
      </c>
      <c r="R986" s="406">
        <v>463</v>
      </c>
      <c r="S986" s="406">
        <v>549</v>
      </c>
      <c r="T986" s="406">
        <v>631</v>
      </c>
      <c r="U986" s="406">
        <v>650</v>
      </c>
      <c r="V986" s="406">
        <v>512</v>
      </c>
      <c r="W986" s="406">
        <v>568</v>
      </c>
      <c r="X986" s="406">
        <v>434</v>
      </c>
      <c r="Y986" s="406">
        <v>479</v>
      </c>
      <c r="Z986" s="406">
        <v>571</v>
      </c>
      <c r="AA986" s="406">
        <v>490</v>
      </c>
      <c r="AB986" s="406">
        <v>460</v>
      </c>
      <c r="AC986" s="406">
        <v>520</v>
      </c>
      <c r="AD986" s="406">
        <v>628</v>
      </c>
      <c r="AE986" s="406">
        <v>517</v>
      </c>
      <c r="AF986" s="406">
        <v>527</v>
      </c>
      <c r="AG986" s="406">
        <v>589</v>
      </c>
      <c r="AH986" s="406">
        <v>708</v>
      </c>
      <c r="AI986" s="406">
        <v>444</v>
      </c>
      <c r="AJ986" s="406">
        <v>495</v>
      </c>
      <c r="AK986" s="406">
        <v>555</v>
      </c>
      <c r="AL986" s="406">
        <v>651</v>
      </c>
      <c r="AM986" s="406">
        <v>425</v>
      </c>
      <c r="AN986" s="406">
        <v>465</v>
      </c>
      <c r="AO986" s="406">
        <v>530</v>
      </c>
      <c r="AP986" s="406">
        <v>462</v>
      </c>
      <c r="AQ986" s="406">
        <v>462</v>
      </c>
      <c r="AR986" s="406">
        <v>570</v>
      </c>
      <c r="AS986" s="406">
        <v>539</v>
      </c>
      <c r="AU986" t="s">
        <v>3439</v>
      </c>
    </row>
    <row r="987" spans="4:47" ht="13.5" customHeight="1">
      <c r="D987" s="405" t="s">
        <v>118</v>
      </c>
      <c r="E987" s="404"/>
      <c r="F987" s="407" t="s">
        <v>843</v>
      </c>
      <c r="G987" s="272">
        <v>17</v>
      </c>
      <c r="H987" s="406">
        <v>543</v>
      </c>
      <c r="I987" s="406">
        <v>546</v>
      </c>
      <c r="J987" s="406">
        <v>634</v>
      </c>
      <c r="K987" s="406">
        <v>575</v>
      </c>
      <c r="L987" s="406">
        <v>564</v>
      </c>
      <c r="M987" s="406">
        <v>683</v>
      </c>
      <c r="N987" s="406">
        <v>609</v>
      </c>
      <c r="O987" s="406">
        <v>545</v>
      </c>
      <c r="P987" s="406">
        <v>581</v>
      </c>
      <c r="Q987" s="406">
        <v>665</v>
      </c>
      <c r="R987" s="406">
        <v>681</v>
      </c>
      <c r="S987" s="406">
        <v>892</v>
      </c>
      <c r="T987" s="406">
        <v>1027</v>
      </c>
      <c r="U987" s="406">
        <v>1038</v>
      </c>
      <c r="V987" s="406">
        <v>801</v>
      </c>
      <c r="W987" s="406">
        <v>888</v>
      </c>
      <c r="X987" s="406">
        <v>657</v>
      </c>
      <c r="Y987" s="406">
        <v>725</v>
      </c>
      <c r="Z987" s="406">
        <v>863</v>
      </c>
      <c r="AA987" s="406">
        <v>741</v>
      </c>
      <c r="AB987" s="406">
        <v>692</v>
      </c>
      <c r="AC987" s="406">
        <v>783</v>
      </c>
      <c r="AD987" s="406">
        <v>944</v>
      </c>
      <c r="AE987" s="406">
        <v>779</v>
      </c>
      <c r="AF987" s="406">
        <v>826</v>
      </c>
      <c r="AG987" s="406">
        <v>919</v>
      </c>
      <c r="AH987" s="406">
        <v>1105</v>
      </c>
      <c r="AI987" s="406">
        <v>676</v>
      </c>
      <c r="AJ987" s="406">
        <v>769</v>
      </c>
      <c r="AK987" s="406">
        <v>861</v>
      </c>
      <c r="AL987" s="406">
        <v>1009</v>
      </c>
      <c r="AM987" s="406">
        <v>643</v>
      </c>
      <c r="AN987" s="406">
        <v>703</v>
      </c>
      <c r="AO987" s="406">
        <v>802</v>
      </c>
      <c r="AP987" s="406">
        <v>686</v>
      </c>
      <c r="AQ987" s="406">
        <v>686</v>
      </c>
      <c r="AR987" s="406">
        <v>863</v>
      </c>
      <c r="AS987" s="406">
        <v>841</v>
      </c>
      <c r="AU987" t="s">
        <v>118</v>
      </c>
    </row>
    <row r="988" spans="4:47" ht="13.5" customHeight="1">
      <c r="D988" s="405" t="s">
        <v>4609</v>
      </c>
      <c r="E988" s="404"/>
      <c r="F988" s="407" t="s">
        <v>5656</v>
      </c>
      <c r="G988" s="272">
        <v>0</v>
      </c>
      <c r="H988" s="408">
        <v>0.75</v>
      </c>
      <c r="I988" s="408">
        <v>0.75</v>
      </c>
      <c r="J988" s="408">
        <v>0.75</v>
      </c>
      <c r="K988" s="408">
        <v>0.75</v>
      </c>
      <c r="L988" s="408">
        <v>0.75</v>
      </c>
      <c r="M988" s="408">
        <v>0.75</v>
      </c>
      <c r="N988" s="408">
        <v>0.75</v>
      </c>
      <c r="O988" s="408">
        <v>0</v>
      </c>
      <c r="P988" s="408">
        <v>0.75</v>
      </c>
      <c r="Q988" s="408">
        <v>0.75</v>
      </c>
      <c r="R988" s="408">
        <v>0.75</v>
      </c>
      <c r="S988" s="408">
        <v>0.75</v>
      </c>
      <c r="T988" s="408">
        <v>0.75</v>
      </c>
      <c r="U988" s="408">
        <v>0.75</v>
      </c>
      <c r="V988" s="408">
        <v>0.75</v>
      </c>
      <c r="W988" s="408">
        <v>0.75</v>
      </c>
      <c r="X988" s="408">
        <v>0.75</v>
      </c>
      <c r="Y988" s="408">
        <v>0.75</v>
      </c>
      <c r="Z988" s="408">
        <v>0.75</v>
      </c>
      <c r="AA988" s="408">
        <v>0.75</v>
      </c>
      <c r="AB988" s="408">
        <v>0.75</v>
      </c>
      <c r="AC988" s="408">
        <v>0.75</v>
      </c>
      <c r="AD988" s="408">
        <v>0.75</v>
      </c>
      <c r="AE988" s="408">
        <v>0.75</v>
      </c>
      <c r="AF988" s="408">
        <v>0.75</v>
      </c>
      <c r="AG988" s="408">
        <v>0.75</v>
      </c>
      <c r="AH988" s="408">
        <v>0.75</v>
      </c>
      <c r="AI988" s="408">
        <v>0.75</v>
      </c>
      <c r="AJ988" s="408">
        <v>0.75</v>
      </c>
      <c r="AK988" s="408">
        <v>0.75</v>
      </c>
      <c r="AL988" s="408">
        <v>0.75</v>
      </c>
      <c r="AM988" s="408">
        <v>0.75</v>
      </c>
      <c r="AN988" s="408">
        <v>0.75</v>
      </c>
      <c r="AO988" s="408">
        <v>0.75</v>
      </c>
      <c r="AP988" s="408">
        <v>0.75</v>
      </c>
      <c r="AQ988" s="408">
        <v>0.75</v>
      </c>
      <c r="AR988" s="408">
        <v>0.75</v>
      </c>
      <c r="AS988" s="408">
        <v>0.75</v>
      </c>
      <c r="AU988" t="s">
        <v>4609</v>
      </c>
    </row>
    <row r="989" spans="4:47" ht="13.5" customHeight="1">
      <c r="D989" s="405" t="s">
        <v>487</v>
      </c>
      <c r="E989" s="404"/>
      <c r="F989" s="407" t="s">
        <v>617</v>
      </c>
      <c r="G989" s="272">
        <v>0.30000000000000004</v>
      </c>
      <c r="H989" s="406">
        <v>67</v>
      </c>
      <c r="I989" s="406">
        <v>66</v>
      </c>
      <c r="J989" s="406">
        <v>77</v>
      </c>
      <c r="K989" s="406">
        <v>67</v>
      </c>
      <c r="L989" s="406">
        <v>66</v>
      </c>
      <c r="M989" s="406">
        <v>77</v>
      </c>
      <c r="N989" s="406">
        <v>70</v>
      </c>
      <c r="O989" s="406">
        <v>67</v>
      </c>
      <c r="P989" s="406">
        <v>66</v>
      </c>
      <c r="Q989" s="406">
        <v>77</v>
      </c>
      <c r="R989" s="406">
        <v>70</v>
      </c>
      <c r="S989" s="406">
        <v>67</v>
      </c>
      <c r="T989" s="406">
        <v>66</v>
      </c>
      <c r="U989" s="406">
        <v>77</v>
      </c>
      <c r="V989" s="406">
        <v>66</v>
      </c>
      <c r="W989" s="406">
        <v>77</v>
      </c>
      <c r="X989" s="406">
        <v>67</v>
      </c>
      <c r="Y989" s="406">
        <v>66</v>
      </c>
      <c r="Z989" s="406">
        <v>77</v>
      </c>
      <c r="AA989" s="406">
        <v>70</v>
      </c>
      <c r="AB989" s="406">
        <v>67</v>
      </c>
      <c r="AC989" s="406">
        <v>66</v>
      </c>
      <c r="AD989" s="406">
        <v>77</v>
      </c>
      <c r="AE989" s="406">
        <v>70</v>
      </c>
      <c r="AF989" s="406">
        <v>67</v>
      </c>
      <c r="AG989" s="406">
        <v>66</v>
      </c>
      <c r="AH989" s="406">
        <v>77</v>
      </c>
      <c r="AI989" s="406">
        <v>66</v>
      </c>
      <c r="AJ989" s="406">
        <v>67</v>
      </c>
      <c r="AK989" s="406">
        <v>66</v>
      </c>
      <c r="AL989" s="406">
        <v>77</v>
      </c>
      <c r="AM989" s="406">
        <v>67</v>
      </c>
      <c r="AN989" s="406">
        <v>66</v>
      </c>
      <c r="AO989" s="406">
        <v>77</v>
      </c>
      <c r="AP989" s="406">
        <v>75</v>
      </c>
      <c r="AQ989" s="406">
        <v>75</v>
      </c>
      <c r="AR989" s="406">
        <v>75</v>
      </c>
      <c r="AS989" s="406">
        <v>75</v>
      </c>
      <c r="AU989" t="s">
        <v>487</v>
      </c>
    </row>
    <row r="990" spans="4:47" ht="13.5" customHeight="1">
      <c r="D990" s="405" t="s">
        <v>488</v>
      </c>
      <c r="E990" s="404"/>
      <c r="F990" s="407" t="s">
        <v>618</v>
      </c>
      <c r="G990" s="272">
        <v>0.30000000000000004</v>
      </c>
      <c r="H990" s="406">
        <v>68</v>
      </c>
      <c r="I990" s="406">
        <v>66</v>
      </c>
      <c r="J990" s="406">
        <v>79</v>
      </c>
      <c r="K990" s="406">
        <v>68</v>
      </c>
      <c r="L990" s="406">
        <v>66</v>
      </c>
      <c r="M990" s="406">
        <v>79</v>
      </c>
      <c r="N990" s="406">
        <v>70</v>
      </c>
      <c r="O990" s="406">
        <v>68</v>
      </c>
      <c r="P990" s="406">
        <v>66</v>
      </c>
      <c r="Q990" s="406">
        <v>79</v>
      </c>
      <c r="R990" s="406">
        <v>70</v>
      </c>
      <c r="S990" s="406">
        <v>68</v>
      </c>
      <c r="T990" s="406">
        <v>66</v>
      </c>
      <c r="U990" s="406">
        <v>79</v>
      </c>
      <c r="V990" s="406">
        <v>66</v>
      </c>
      <c r="W990" s="406">
        <v>79</v>
      </c>
      <c r="X990" s="406">
        <v>68</v>
      </c>
      <c r="Y990" s="406">
        <v>66</v>
      </c>
      <c r="Z990" s="406">
        <v>79</v>
      </c>
      <c r="AA990" s="406">
        <v>70</v>
      </c>
      <c r="AB990" s="406">
        <v>68</v>
      </c>
      <c r="AC990" s="406">
        <v>66</v>
      </c>
      <c r="AD990" s="406">
        <v>79</v>
      </c>
      <c r="AE990" s="406">
        <v>70</v>
      </c>
      <c r="AF990" s="406">
        <v>68</v>
      </c>
      <c r="AG990" s="406">
        <v>66</v>
      </c>
      <c r="AH990" s="406">
        <v>79</v>
      </c>
      <c r="AI990" s="406">
        <v>66</v>
      </c>
      <c r="AJ990" s="406">
        <v>68</v>
      </c>
      <c r="AK990" s="406">
        <v>66</v>
      </c>
      <c r="AL990" s="406">
        <v>79</v>
      </c>
      <c r="AM990" s="406">
        <v>68</v>
      </c>
      <c r="AN990" s="406">
        <v>66</v>
      </c>
      <c r="AO990" s="406">
        <v>79</v>
      </c>
      <c r="AP990" s="406">
        <v>74</v>
      </c>
      <c r="AQ990" s="406">
        <v>74</v>
      </c>
      <c r="AR990" s="406">
        <v>74</v>
      </c>
      <c r="AS990" s="406">
        <v>74</v>
      </c>
      <c r="AU990" t="s">
        <v>488</v>
      </c>
    </row>
    <row r="991" spans="4:47" ht="13.5" customHeight="1">
      <c r="D991" s="405" t="s">
        <v>4473</v>
      </c>
      <c r="E991" s="404"/>
      <c r="F991" s="407" t="s">
        <v>5212</v>
      </c>
      <c r="G991" s="272">
        <v>0.30000000000000004</v>
      </c>
      <c r="H991" s="406">
        <v>71</v>
      </c>
      <c r="I991" s="406">
        <v>70</v>
      </c>
      <c r="J991" s="406">
        <v>83</v>
      </c>
      <c r="K991" s="406">
        <v>71</v>
      </c>
      <c r="L991" s="406">
        <v>70</v>
      </c>
      <c r="M991" s="406">
        <v>83</v>
      </c>
      <c r="N991" s="406">
        <v>73</v>
      </c>
      <c r="O991" s="406">
        <v>71</v>
      </c>
      <c r="P991" s="406">
        <v>70</v>
      </c>
      <c r="Q991" s="406">
        <v>83</v>
      </c>
      <c r="R991" s="406">
        <v>73</v>
      </c>
      <c r="S991" s="406">
        <v>71</v>
      </c>
      <c r="T991" s="406">
        <v>70</v>
      </c>
      <c r="U991" s="406">
        <v>83</v>
      </c>
      <c r="V991" s="406">
        <v>70</v>
      </c>
      <c r="W991" s="406">
        <v>83</v>
      </c>
      <c r="X991" s="406">
        <v>71</v>
      </c>
      <c r="Y991" s="406">
        <v>70</v>
      </c>
      <c r="Z991" s="406">
        <v>83</v>
      </c>
      <c r="AA991" s="406">
        <v>73</v>
      </c>
      <c r="AB991" s="406">
        <v>71</v>
      </c>
      <c r="AC991" s="406">
        <v>70</v>
      </c>
      <c r="AD991" s="406">
        <v>83</v>
      </c>
      <c r="AE991" s="406">
        <v>73</v>
      </c>
      <c r="AF991" s="406">
        <v>71</v>
      </c>
      <c r="AG991" s="406">
        <v>70</v>
      </c>
      <c r="AH991" s="406">
        <v>83</v>
      </c>
      <c r="AI991" s="406">
        <v>70</v>
      </c>
      <c r="AJ991" s="406">
        <v>71</v>
      </c>
      <c r="AK991" s="406">
        <v>70</v>
      </c>
      <c r="AL991" s="406">
        <v>83</v>
      </c>
      <c r="AM991" s="406">
        <v>71</v>
      </c>
      <c r="AN991" s="406">
        <v>70</v>
      </c>
      <c r="AO991" s="406">
        <v>83</v>
      </c>
      <c r="AP991" s="406">
        <v>77</v>
      </c>
      <c r="AQ991" s="406">
        <v>77</v>
      </c>
      <c r="AR991" s="406">
        <v>77</v>
      </c>
      <c r="AS991" s="406">
        <v>77</v>
      </c>
      <c r="AU991" t="s">
        <v>4473</v>
      </c>
    </row>
    <row r="992" spans="4:47" ht="13.5" customHeight="1">
      <c r="D992" s="405" t="s">
        <v>4474</v>
      </c>
      <c r="E992" s="404"/>
      <c r="F992" s="407" t="s">
        <v>5213</v>
      </c>
      <c r="G992" s="272">
        <v>0.30000000000000004</v>
      </c>
      <c r="H992" s="406">
        <v>74</v>
      </c>
      <c r="I992" s="406">
        <v>72</v>
      </c>
      <c r="J992" s="406">
        <v>87</v>
      </c>
      <c r="K992" s="406">
        <v>74</v>
      </c>
      <c r="L992" s="406">
        <v>72</v>
      </c>
      <c r="M992" s="406">
        <v>87</v>
      </c>
      <c r="N992" s="406">
        <v>76</v>
      </c>
      <c r="O992" s="406">
        <v>74</v>
      </c>
      <c r="P992" s="406">
        <v>72</v>
      </c>
      <c r="Q992" s="406">
        <v>87</v>
      </c>
      <c r="R992" s="406">
        <v>76</v>
      </c>
      <c r="S992" s="406">
        <v>74</v>
      </c>
      <c r="T992" s="406">
        <v>72</v>
      </c>
      <c r="U992" s="406">
        <v>87</v>
      </c>
      <c r="V992" s="406">
        <v>72</v>
      </c>
      <c r="W992" s="406">
        <v>87</v>
      </c>
      <c r="X992" s="406">
        <v>74</v>
      </c>
      <c r="Y992" s="406">
        <v>72</v>
      </c>
      <c r="Z992" s="406">
        <v>87</v>
      </c>
      <c r="AA992" s="406">
        <v>76</v>
      </c>
      <c r="AB992" s="406">
        <v>74</v>
      </c>
      <c r="AC992" s="406">
        <v>72</v>
      </c>
      <c r="AD992" s="406">
        <v>87</v>
      </c>
      <c r="AE992" s="406">
        <v>76</v>
      </c>
      <c r="AF992" s="406">
        <v>74</v>
      </c>
      <c r="AG992" s="406">
        <v>72</v>
      </c>
      <c r="AH992" s="406">
        <v>87</v>
      </c>
      <c r="AI992" s="406">
        <v>72</v>
      </c>
      <c r="AJ992" s="406">
        <v>74</v>
      </c>
      <c r="AK992" s="406">
        <v>72</v>
      </c>
      <c r="AL992" s="406">
        <v>87</v>
      </c>
      <c r="AM992" s="406">
        <v>74</v>
      </c>
      <c r="AN992" s="406">
        <v>72</v>
      </c>
      <c r="AO992" s="406">
        <v>87</v>
      </c>
      <c r="AP992" s="406">
        <v>80</v>
      </c>
      <c r="AQ992" s="406">
        <v>80</v>
      </c>
      <c r="AR992" s="406">
        <v>80</v>
      </c>
      <c r="AS992" s="406">
        <v>80</v>
      </c>
      <c r="AU992" t="s">
        <v>4474</v>
      </c>
    </row>
    <row r="993" spans="4:47" ht="13.5" customHeight="1">
      <c r="D993" s="405" t="s">
        <v>489</v>
      </c>
      <c r="E993" s="404"/>
      <c r="F993" s="407" t="s">
        <v>619</v>
      </c>
      <c r="G993" s="272">
        <v>0.6</v>
      </c>
      <c r="H993" s="406">
        <v>83</v>
      </c>
      <c r="I993" s="406">
        <v>81</v>
      </c>
      <c r="J993" s="406">
        <v>97</v>
      </c>
      <c r="K993" s="406">
        <v>83</v>
      </c>
      <c r="L993" s="406">
        <v>81</v>
      </c>
      <c r="M993" s="406">
        <v>97</v>
      </c>
      <c r="N993" s="406">
        <v>85</v>
      </c>
      <c r="O993" s="406">
        <v>83</v>
      </c>
      <c r="P993" s="406">
        <v>81</v>
      </c>
      <c r="Q993" s="406">
        <v>97</v>
      </c>
      <c r="R993" s="406">
        <v>85</v>
      </c>
      <c r="S993" s="406">
        <v>83</v>
      </c>
      <c r="T993" s="406">
        <v>81</v>
      </c>
      <c r="U993" s="406">
        <v>97</v>
      </c>
      <c r="V993" s="406">
        <v>81</v>
      </c>
      <c r="W993" s="406">
        <v>97</v>
      </c>
      <c r="X993" s="406">
        <v>83</v>
      </c>
      <c r="Y993" s="406">
        <v>81</v>
      </c>
      <c r="Z993" s="406">
        <v>97</v>
      </c>
      <c r="AA993" s="406">
        <v>85</v>
      </c>
      <c r="AB993" s="406">
        <v>83</v>
      </c>
      <c r="AC993" s="406">
        <v>81</v>
      </c>
      <c r="AD993" s="406">
        <v>97</v>
      </c>
      <c r="AE993" s="406">
        <v>85</v>
      </c>
      <c r="AF993" s="406">
        <v>83</v>
      </c>
      <c r="AG993" s="406">
        <v>81</v>
      </c>
      <c r="AH993" s="406">
        <v>97</v>
      </c>
      <c r="AI993" s="406">
        <v>81</v>
      </c>
      <c r="AJ993" s="406">
        <v>83</v>
      </c>
      <c r="AK993" s="406">
        <v>81</v>
      </c>
      <c r="AL993" s="406">
        <v>97</v>
      </c>
      <c r="AM993" s="406">
        <v>83</v>
      </c>
      <c r="AN993" s="406">
        <v>81</v>
      </c>
      <c r="AO993" s="406">
        <v>97</v>
      </c>
      <c r="AP993" s="406">
        <v>93</v>
      </c>
      <c r="AQ993" s="406">
        <v>93</v>
      </c>
      <c r="AR993" s="406">
        <v>93</v>
      </c>
      <c r="AS993" s="406">
        <v>93</v>
      </c>
      <c r="AU993" t="s">
        <v>489</v>
      </c>
    </row>
    <row r="994" spans="4:47" ht="13.5" customHeight="1">
      <c r="D994" s="405" t="s">
        <v>490</v>
      </c>
      <c r="E994" s="404"/>
      <c r="F994" s="407" t="s">
        <v>620</v>
      </c>
      <c r="G994" s="272">
        <v>0.6</v>
      </c>
      <c r="H994" s="406">
        <v>84</v>
      </c>
      <c r="I994" s="406">
        <v>82</v>
      </c>
      <c r="J994" s="406">
        <v>99</v>
      </c>
      <c r="K994" s="406">
        <v>84</v>
      </c>
      <c r="L994" s="406">
        <v>82</v>
      </c>
      <c r="M994" s="406">
        <v>99</v>
      </c>
      <c r="N994" s="406">
        <v>86</v>
      </c>
      <c r="O994" s="406">
        <v>84</v>
      </c>
      <c r="P994" s="406">
        <v>82</v>
      </c>
      <c r="Q994" s="406">
        <v>99</v>
      </c>
      <c r="R994" s="406">
        <v>86</v>
      </c>
      <c r="S994" s="406">
        <v>84</v>
      </c>
      <c r="T994" s="406">
        <v>82</v>
      </c>
      <c r="U994" s="406">
        <v>99</v>
      </c>
      <c r="V994" s="406">
        <v>82</v>
      </c>
      <c r="W994" s="406">
        <v>99</v>
      </c>
      <c r="X994" s="406">
        <v>84</v>
      </c>
      <c r="Y994" s="406">
        <v>82</v>
      </c>
      <c r="Z994" s="406">
        <v>99</v>
      </c>
      <c r="AA994" s="406">
        <v>86</v>
      </c>
      <c r="AB994" s="406">
        <v>84</v>
      </c>
      <c r="AC994" s="406">
        <v>82</v>
      </c>
      <c r="AD994" s="406">
        <v>99</v>
      </c>
      <c r="AE994" s="406">
        <v>86</v>
      </c>
      <c r="AF994" s="406">
        <v>84</v>
      </c>
      <c r="AG994" s="406">
        <v>82</v>
      </c>
      <c r="AH994" s="406">
        <v>99</v>
      </c>
      <c r="AI994" s="406">
        <v>82</v>
      </c>
      <c r="AJ994" s="406">
        <v>84</v>
      </c>
      <c r="AK994" s="406">
        <v>82</v>
      </c>
      <c r="AL994" s="406">
        <v>99</v>
      </c>
      <c r="AM994" s="406">
        <v>84</v>
      </c>
      <c r="AN994" s="406">
        <v>82</v>
      </c>
      <c r="AO994" s="406">
        <v>99</v>
      </c>
      <c r="AP994" s="406">
        <v>94</v>
      </c>
      <c r="AQ994" s="406">
        <v>94</v>
      </c>
      <c r="AR994" s="406">
        <v>94</v>
      </c>
      <c r="AS994" s="406">
        <v>94</v>
      </c>
      <c r="AU994" t="s">
        <v>490</v>
      </c>
    </row>
    <row r="995" spans="4:47" ht="13.5" customHeight="1">
      <c r="D995" s="405" t="s">
        <v>491</v>
      </c>
      <c r="E995" s="404"/>
      <c r="F995" s="407" t="s">
        <v>621</v>
      </c>
      <c r="G995" s="272">
        <v>0.30000000000000004</v>
      </c>
      <c r="H995" s="406">
        <v>76</v>
      </c>
      <c r="I995" s="406">
        <v>72</v>
      </c>
      <c r="J995" s="406">
        <v>90</v>
      </c>
      <c r="K995" s="406">
        <v>76</v>
      </c>
      <c r="L995" s="406">
        <v>72</v>
      </c>
      <c r="M995" s="406">
        <v>90</v>
      </c>
      <c r="N995" s="406">
        <v>76</v>
      </c>
      <c r="O995" s="406">
        <v>76</v>
      </c>
      <c r="P995" s="406">
        <v>72</v>
      </c>
      <c r="Q995" s="406">
        <v>90</v>
      </c>
      <c r="R995" s="406">
        <v>76</v>
      </c>
      <c r="S995" s="406">
        <v>76</v>
      </c>
      <c r="T995" s="406">
        <v>72</v>
      </c>
      <c r="U995" s="406">
        <v>90</v>
      </c>
      <c r="V995" s="406">
        <v>72</v>
      </c>
      <c r="W995" s="406">
        <v>90</v>
      </c>
      <c r="X995" s="406">
        <v>76</v>
      </c>
      <c r="Y995" s="406">
        <v>72</v>
      </c>
      <c r="Z995" s="406">
        <v>90</v>
      </c>
      <c r="AA995" s="406">
        <v>76</v>
      </c>
      <c r="AB995" s="406">
        <v>76</v>
      </c>
      <c r="AC995" s="406">
        <v>72</v>
      </c>
      <c r="AD995" s="406">
        <v>90</v>
      </c>
      <c r="AE995" s="406">
        <v>76</v>
      </c>
      <c r="AF995" s="406">
        <v>76</v>
      </c>
      <c r="AG995" s="406">
        <v>72</v>
      </c>
      <c r="AH995" s="406">
        <v>90</v>
      </c>
      <c r="AI995" s="406">
        <v>72</v>
      </c>
      <c r="AJ995" s="406">
        <v>76</v>
      </c>
      <c r="AK995" s="406">
        <v>72</v>
      </c>
      <c r="AL995" s="406">
        <v>90</v>
      </c>
      <c r="AM995" s="406">
        <v>76</v>
      </c>
      <c r="AN995" s="406">
        <v>72</v>
      </c>
      <c r="AO995" s="406">
        <v>90</v>
      </c>
      <c r="AP995" s="406">
        <v>81</v>
      </c>
      <c r="AQ995" s="406">
        <v>81</v>
      </c>
      <c r="AR995" s="406">
        <v>81</v>
      </c>
      <c r="AS995" s="406">
        <v>81</v>
      </c>
      <c r="AU995" t="s">
        <v>491</v>
      </c>
    </row>
    <row r="996" spans="4:47" ht="13.5" customHeight="1">
      <c r="D996" s="405" t="s">
        <v>492</v>
      </c>
      <c r="E996" s="404"/>
      <c r="F996" s="407" t="s">
        <v>622</v>
      </c>
      <c r="G996" s="272">
        <v>0.4</v>
      </c>
      <c r="H996" s="406">
        <v>81</v>
      </c>
      <c r="I996" s="406">
        <v>78</v>
      </c>
      <c r="J996" s="406">
        <v>96</v>
      </c>
      <c r="K996" s="406">
        <v>81</v>
      </c>
      <c r="L996" s="406">
        <v>78</v>
      </c>
      <c r="M996" s="406">
        <v>96</v>
      </c>
      <c r="N996" s="406">
        <v>82</v>
      </c>
      <c r="O996" s="406">
        <v>81</v>
      </c>
      <c r="P996" s="406">
        <v>78</v>
      </c>
      <c r="Q996" s="406">
        <v>96</v>
      </c>
      <c r="R996" s="406">
        <v>82</v>
      </c>
      <c r="S996" s="406">
        <v>81</v>
      </c>
      <c r="T996" s="406">
        <v>78</v>
      </c>
      <c r="U996" s="406">
        <v>96</v>
      </c>
      <c r="V996" s="406">
        <v>78</v>
      </c>
      <c r="W996" s="406">
        <v>96</v>
      </c>
      <c r="X996" s="406">
        <v>81</v>
      </c>
      <c r="Y996" s="406">
        <v>78</v>
      </c>
      <c r="Z996" s="406">
        <v>96</v>
      </c>
      <c r="AA996" s="406">
        <v>82</v>
      </c>
      <c r="AB996" s="406">
        <v>81</v>
      </c>
      <c r="AC996" s="406">
        <v>78</v>
      </c>
      <c r="AD996" s="406">
        <v>96</v>
      </c>
      <c r="AE996" s="406">
        <v>82</v>
      </c>
      <c r="AF996" s="406">
        <v>81</v>
      </c>
      <c r="AG996" s="406">
        <v>78</v>
      </c>
      <c r="AH996" s="406">
        <v>96</v>
      </c>
      <c r="AI996" s="406">
        <v>78</v>
      </c>
      <c r="AJ996" s="406">
        <v>81</v>
      </c>
      <c r="AK996" s="406">
        <v>78</v>
      </c>
      <c r="AL996" s="406">
        <v>96</v>
      </c>
      <c r="AM996" s="406">
        <v>81</v>
      </c>
      <c r="AN996" s="406">
        <v>78</v>
      </c>
      <c r="AO996" s="406">
        <v>96</v>
      </c>
      <c r="AP996" s="406">
        <v>88</v>
      </c>
      <c r="AQ996" s="406">
        <v>88</v>
      </c>
      <c r="AR996" s="406">
        <v>88</v>
      </c>
      <c r="AS996" s="406">
        <v>88</v>
      </c>
      <c r="AU996" t="s">
        <v>492</v>
      </c>
    </row>
    <row r="997" spans="4:47" ht="13.5" customHeight="1">
      <c r="D997" s="405" t="s">
        <v>119</v>
      </c>
      <c r="E997" s="405" t="s">
        <v>5597</v>
      </c>
      <c r="F997" s="407" t="s">
        <v>844</v>
      </c>
      <c r="G997" s="272">
        <v>6.3</v>
      </c>
      <c r="H997" s="406">
        <v>585</v>
      </c>
      <c r="I997" s="406">
        <v>586</v>
      </c>
      <c r="J997" s="406">
        <v>679</v>
      </c>
      <c r="K997" s="406">
        <v>624</v>
      </c>
      <c r="L997" s="406">
        <v>611</v>
      </c>
      <c r="M997" s="406">
        <v>730</v>
      </c>
      <c r="N997" s="406">
        <v>655</v>
      </c>
      <c r="O997" s="406">
        <v>586</v>
      </c>
      <c r="P997" s="406">
        <v>616</v>
      </c>
      <c r="Q997" s="406">
        <v>706</v>
      </c>
      <c r="R997" s="406">
        <v>681</v>
      </c>
      <c r="S997" s="406">
        <v>912</v>
      </c>
      <c r="T997" s="406">
        <v>1048</v>
      </c>
      <c r="U997" s="406">
        <v>1061</v>
      </c>
      <c r="V997" s="406">
        <v>798</v>
      </c>
      <c r="W997" s="406">
        <v>882</v>
      </c>
      <c r="X997" s="406">
        <v>707</v>
      </c>
      <c r="Y997" s="406">
        <v>771</v>
      </c>
      <c r="Z997" s="406">
        <v>916</v>
      </c>
      <c r="AA997" s="406">
        <v>796</v>
      </c>
      <c r="AB997" s="406">
        <v>738</v>
      </c>
      <c r="AC997" s="406">
        <v>822</v>
      </c>
      <c r="AD997" s="406">
        <v>987</v>
      </c>
      <c r="AE997" s="406">
        <v>829</v>
      </c>
      <c r="AF997" s="406">
        <v>872</v>
      </c>
      <c r="AG997" s="406">
        <v>958</v>
      </c>
      <c r="AH997" s="406">
        <v>1147</v>
      </c>
      <c r="AI997" s="406">
        <v>724</v>
      </c>
      <c r="AJ997" s="406">
        <v>785</v>
      </c>
      <c r="AK997" s="406">
        <v>865</v>
      </c>
      <c r="AL997" s="406">
        <v>1019</v>
      </c>
      <c r="AM997" s="406">
        <v>660</v>
      </c>
      <c r="AN997" s="406">
        <v>713</v>
      </c>
      <c r="AO997" s="406">
        <v>812</v>
      </c>
      <c r="AP997" s="406">
        <v>715</v>
      </c>
      <c r="AQ997" s="406">
        <v>715</v>
      </c>
      <c r="AR997" s="406">
        <v>890</v>
      </c>
      <c r="AS997" s="406">
        <v>868</v>
      </c>
      <c r="AU997" t="s">
        <v>119</v>
      </c>
    </row>
    <row r="998" spans="4:47" ht="13.5" customHeight="1">
      <c r="D998" s="405" t="s">
        <v>3440</v>
      </c>
      <c r="E998" s="405" t="s">
        <v>5597</v>
      </c>
      <c r="F998" s="407" t="s">
        <v>844</v>
      </c>
      <c r="G998" s="272">
        <v>6.3</v>
      </c>
      <c r="H998" s="406">
        <v>585</v>
      </c>
      <c r="I998" s="406">
        <v>586</v>
      </c>
      <c r="J998" s="406">
        <v>679</v>
      </c>
      <c r="K998" s="406">
        <v>624</v>
      </c>
      <c r="L998" s="406">
        <v>611</v>
      </c>
      <c r="M998" s="406">
        <v>730</v>
      </c>
      <c r="N998" s="406">
        <v>655</v>
      </c>
      <c r="O998" s="406">
        <v>586</v>
      </c>
      <c r="P998" s="406">
        <v>616</v>
      </c>
      <c r="Q998" s="406">
        <v>706</v>
      </c>
      <c r="R998" s="406">
        <v>681</v>
      </c>
      <c r="S998" s="406">
        <v>912</v>
      </c>
      <c r="T998" s="406">
        <v>1048</v>
      </c>
      <c r="U998" s="406">
        <v>1061</v>
      </c>
      <c r="V998" s="406">
        <v>798</v>
      </c>
      <c r="W998" s="406">
        <v>882</v>
      </c>
      <c r="X998" s="406">
        <v>707</v>
      </c>
      <c r="Y998" s="406">
        <v>771</v>
      </c>
      <c r="Z998" s="406">
        <v>916</v>
      </c>
      <c r="AA998" s="406">
        <v>796</v>
      </c>
      <c r="AB998" s="406">
        <v>738</v>
      </c>
      <c r="AC998" s="406">
        <v>822</v>
      </c>
      <c r="AD998" s="406">
        <v>987</v>
      </c>
      <c r="AE998" s="406">
        <v>829</v>
      </c>
      <c r="AF998" s="406">
        <v>872</v>
      </c>
      <c r="AG998" s="406">
        <v>958</v>
      </c>
      <c r="AH998" s="406">
        <v>1147</v>
      </c>
      <c r="AI998" s="406">
        <v>724</v>
      </c>
      <c r="AJ998" s="406">
        <v>785</v>
      </c>
      <c r="AK998" s="406">
        <v>865</v>
      </c>
      <c r="AL998" s="406">
        <v>1019</v>
      </c>
      <c r="AM998" s="406">
        <v>660</v>
      </c>
      <c r="AN998" s="406">
        <v>713</v>
      </c>
      <c r="AO998" s="406">
        <v>812</v>
      </c>
      <c r="AP998" s="406">
        <v>715</v>
      </c>
      <c r="AQ998" s="406">
        <v>715</v>
      </c>
      <c r="AR998" s="406">
        <v>890</v>
      </c>
      <c r="AS998" s="406">
        <v>868</v>
      </c>
      <c r="AU998" t="s">
        <v>3440</v>
      </c>
    </row>
    <row r="999" spans="4:47" ht="13.5" customHeight="1">
      <c r="D999" s="405" t="s">
        <v>120</v>
      </c>
      <c r="E999" s="405" t="s">
        <v>5597</v>
      </c>
      <c r="F999" s="407" t="s">
        <v>845</v>
      </c>
      <c r="G999" s="272">
        <v>7.8</v>
      </c>
      <c r="H999" s="406">
        <v>620</v>
      </c>
      <c r="I999" s="406">
        <v>624</v>
      </c>
      <c r="J999" s="406">
        <v>722</v>
      </c>
      <c r="K999" s="406">
        <v>660</v>
      </c>
      <c r="L999" s="406">
        <v>646</v>
      </c>
      <c r="M999" s="406">
        <v>786</v>
      </c>
      <c r="N999" s="406">
        <v>697</v>
      </c>
      <c r="O999" s="406">
        <v>624</v>
      </c>
      <c r="P999" s="406">
        <v>667</v>
      </c>
      <c r="Q999" s="406">
        <v>760</v>
      </c>
      <c r="R999" s="406">
        <v>737</v>
      </c>
      <c r="S999" s="406">
        <v>953</v>
      </c>
      <c r="T999" s="406">
        <v>1108</v>
      </c>
      <c r="U999" s="406">
        <v>1120</v>
      </c>
      <c r="V999" s="406">
        <v>846</v>
      </c>
      <c r="W999" s="406">
        <v>934</v>
      </c>
      <c r="X999" s="406">
        <v>739</v>
      </c>
      <c r="Y999" s="406">
        <v>815</v>
      </c>
      <c r="Z999" s="406">
        <v>971</v>
      </c>
      <c r="AA999" s="406">
        <v>833</v>
      </c>
      <c r="AB999" s="406">
        <v>780</v>
      </c>
      <c r="AC999" s="406">
        <v>882</v>
      </c>
      <c r="AD999" s="406">
        <v>1064</v>
      </c>
      <c r="AE999" s="406">
        <v>878</v>
      </c>
      <c r="AF999" s="406">
        <v>914</v>
      </c>
      <c r="AG999" s="406">
        <v>1019</v>
      </c>
      <c r="AH999" s="406">
        <v>1225</v>
      </c>
      <c r="AI999" s="406">
        <v>753</v>
      </c>
      <c r="AJ999" s="406">
        <v>834</v>
      </c>
      <c r="AK999" s="406">
        <v>932</v>
      </c>
      <c r="AL999" s="406">
        <v>1097</v>
      </c>
      <c r="AM999" s="406">
        <v>698</v>
      </c>
      <c r="AN999" s="406">
        <v>764</v>
      </c>
      <c r="AO999" s="406">
        <v>870</v>
      </c>
      <c r="AP999" s="406">
        <v>766</v>
      </c>
      <c r="AQ999" s="406">
        <v>766</v>
      </c>
      <c r="AR999" s="406">
        <v>971</v>
      </c>
      <c r="AS999" s="406">
        <v>918</v>
      </c>
      <c r="AU999" t="s">
        <v>120</v>
      </c>
    </row>
    <row r="1000" spans="4:47" ht="13.5" customHeight="1">
      <c r="D1000" s="405" t="s">
        <v>3441</v>
      </c>
      <c r="E1000" s="405" t="s">
        <v>5597</v>
      </c>
      <c r="F1000" s="407" t="s">
        <v>845</v>
      </c>
      <c r="G1000" s="272">
        <v>7.8</v>
      </c>
      <c r="H1000" s="406">
        <v>620</v>
      </c>
      <c r="I1000" s="406">
        <v>624</v>
      </c>
      <c r="J1000" s="406">
        <v>722</v>
      </c>
      <c r="K1000" s="406">
        <v>660</v>
      </c>
      <c r="L1000" s="406">
        <v>646</v>
      </c>
      <c r="M1000" s="406">
        <v>786</v>
      </c>
      <c r="N1000" s="406">
        <v>697</v>
      </c>
      <c r="O1000" s="406">
        <v>624</v>
      </c>
      <c r="P1000" s="406">
        <v>667</v>
      </c>
      <c r="Q1000" s="406">
        <v>760</v>
      </c>
      <c r="R1000" s="406">
        <v>737</v>
      </c>
      <c r="S1000" s="406">
        <v>953</v>
      </c>
      <c r="T1000" s="406">
        <v>1108</v>
      </c>
      <c r="U1000" s="406">
        <v>1120</v>
      </c>
      <c r="V1000" s="406">
        <v>846</v>
      </c>
      <c r="W1000" s="406">
        <v>934</v>
      </c>
      <c r="X1000" s="406">
        <v>739</v>
      </c>
      <c r="Y1000" s="406">
        <v>815</v>
      </c>
      <c r="Z1000" s="406">
        <v>971</v>
      </c>
      <c r="AA1000" s="406">
        <v>833</v>
      </c>
      <c r="AB1000" s="406">
        <v>780</v>
      </c>
      <c r="AC1000" s="406">
        <v>882</v>
      </c>
      <c r="AD1000" s="406">
        <v>1064</v>
      </c>
      <c r="AE1000" s="406">
        <v>878</v>
      </c>
      <c r="AF1000" s="406">
        <v>914</v>
      </c>
      <c r="AG1000" s="406">
        <v>1019</v>
      </c>
      <c r="AH1000" s="406">
        <v>1225</v>
      </c>
      <c r="AI1000" s="406">
        <v>753</v>
      </c>
      <c r="AJ1000" s="406">
        <v>834</v>
      </c>
      <c r="AK1000" s="406">
        <v>932</v>
      </c>
      <c r="AL1000" s="406">
        <v>1097</v>
      </c>
      <c r="AM1000" s="406">
        <v>698</v>
      </c>
      <c r="AN1000" s="406">
        <v>764</v>
      </c>
      <c r="AO1000" s="406">
        <v>870</v>
      </c>
      <c r="AP1000" s="406">
        <v>766</v>
      </c>
      <c r="AQ1000" s="406">
        <v>766</v>
      </c>
      <c r="AR1000" s="406">
        <v>971</v>
      </c>
      <c r="AS1000" s="406">
        <v>918</v>
      </c>
      <c r="AU1000" t="s">
        <v>3441</v>
      </c>
    </row>
    <row r="1001" spans="4:47" ht="13.5" customHeight="1">
      <c r="D1001" s="405" t="s">
        <v>121</v>
      </c>
      <c r="E1001" s="405" t="s">
        <v>5597</v>
      </c>
      <c r="F1001" s="407" t="s">
        <v>846</v>
      </c>
      <c r="G1001" s="272">
        <v>9.4</v>
      </c>
      <c r="H1001" s="406">
        <v>656</v>
      </c>
      <c r="I1001" s="406">
        <v>662</v>
      </c>
      <c r="J1001" s="406">
        <v>766</v>
      </c>
      <c r="K1001" s="406">
        <v>697</v>
      </c>
      <c r="L1001" s="406">
        <v>683</v>
      </c>
      <c r="M1001" s="406">
        <v>843</v>
      </c>
      <c r="N1001" s="406">
        <v>740</v>
      </c>
      <c r="O1001" s="406">
        <v>664</v>
      </c>
      <c r="P1001" s="406">
        <v>719</v>
      </c>
      <c r="Q1001" s="406">
        <v>814</v>
      </c>
      <c r="R1001" s="406">
        <v>794</v>
      </c>
      <c r="S1001" s="406">
        <v>995</v>
      </c>
      <c r="T1001" s="406">
        <v>1169</v>
      </c>
      <c r="U1001" s="406">
        <v>1181</v>
      </c>
      <c r="V1001" s="406">
        <v>895</v>
      </c>
      <c r="W1001" s="406">
        <v>988</v>
      </c>
      <c r="X1001" s="406">
        <v>771</v>
      </c>
      <c r="Y1001" s="406">
        <v>861</v>
      </c>
      <c r="Z1001" s="406">
        <v>1027</v>
      </c>
      <c r="AA1001" s="406">
        <v>871</v>
      </c>
      <c r="AB1001" s="406">
        <v>823</v>
      </c>
      <c r="AC1001" s="406">
        <v>944</v>
      </c>
      <c r="AD1001" s="406">
        <v>1142</v>
      </c>
      <c r="AE1001" s="406">
        <v>928</v>
      </c>
      <c r="AF1001" s="406">
        <v>957</v>
      </c>
      <c r="AG1001" s="406">
        <v>1080</v>
      </c>
      <c r="AH1001" s="406">
        <v>1303</v>
      </c>
      <c r="AI1001" s="406">
        <v>782</v>
      </c>
      <c r="AJ1001" s="406">
        <v>884</v>
      </c>
      <c r="AK1001" s="406">
        <v>999</v>
      </c>
      <c r="AL1001" s="406">
        <v>1177</v>
      </c>
      <c r="AM1001" s="406">
        <v>737</v>
      </c>
      <c r="AN1001" s="406">
        <v>816</v>
      </c>
      <c r="AO1001" s="406">
        <v>929</v>
      </c>
      <c r="AP1001" s="406">
        <v>818</v>
      </c>
      <c r="AQ1001" s="406">
        <v>818</v>
      </c>
      <c r="AR1001" s="406">
        <v>1052</v>
      </c>
      <c r="AS1001" s="406">
        <v>968</v>
      </c>
      <c r="AU1001" t="s">
        <v>121</v>
      </c>
    </row>
    <row r="1002" spans="4:47" ht="13.5" customHeight="1">
      <c r="D1002" s="405" t="s">
        <v>3442</v>
      </c>
      <c r="E1002" s="405" t="s">
        <v>5597</v>
      </c>
      <c r="F1002" s="407" t="s">
        <v>846</v>
      </c>
      <c r="G1002" s="272">
        <v>9.4</v>
      </c>
      <c r="H1002" s="406">
        <v>656</v>
      </c>
      <c r="I1002" s="406">
        <v>662</v>
      </c>
      <c r="J1002" s="406">
        <v>766</v>
      </c>
      <c r="K1002" s="406">
        <v>697</v>
      </c>
      <c r="L1002" s="406">
        <v>683</v>
      </c>
      <c r="M1002" s="406">
        <v>843</v>
      </c>
      <c r="N1002" s="406">
        <v>740</v>
      </c>
      <c r="O1002" s="406">
        <v>664</v>
      </c>
      <c r="P1002" s="406">
        <v>719</v>
      </c>
      <c r="Q1002" s="406">
        <v>814</v>
      </c>
      <c r="R1002" s="406">
        <v>794</v>
      </c>
      <c r="S1002" s="406">
        <v>995</v>
      </c>
      <c r="T1002" s="406">
        <v>1169</v>
      </c>
      <c r="U1002" s="406">
        <v>1181</v>
      </c>
      <c r="V1002" s="406">
        <v>895</v>
      </c>
      <c r="W1002" s="406">
        <v>988</v>
      </c>
      <c r="X1002" s="406">
        <v>771</v>
      </c>
      <c r="Y1002" s="406">
        <v>861</v>
      </c>
      <c r="Z1002" s="406">
        <v>1027</v>
      </c>
      <c r="AA1002" s="406">
        <v>871</v>
      </c>
      <c r="AB1002" s="406">
        <v>823</v>
      </c>
      <c r="AC1002" s="406">
        <v>944</v>
      </c>
      <c r="AD1002" s="406">
        <v>1142</v>
      </c>
      <c r="AE1002" s="406">
        <v>928</v>
      </c>
      <c r="AF1002" s="406">
        <v>957</v>
      </c>
      <c r="AG1002" s="406">
        <v>1080</v>
      </c>
      <c r="AH1002" s="406">
        <v>1303</v>
      </c>
      <c r="AI1002" s="406">
        <v>782</v>
      </c>
      <c r="AJ1002" s="406">
        <v>884</v>
      </c>
      <c r="AK1002" s="406">
        <v>999</v>
      </c>
      <c r="AL1002" s="406">
        <v>1177</v>
      </c>
      <c r="AM1002" s="406">
        <v>737</v>
      </c>
      <c r="AN1002" s="406">
        <v>816</v>
      </c>
      <c r="AO1002" s="406">
        <v>929</v>
      </c>
      <c r="AP1002" s="406">
        <v>818</v>
      </c>
      <c r="AQ1002" s="406">
        <v>818</v>
      </c>
      <c r="AR1002" s="406">
        <v>1052</v>
      </c>
      <c r="AS1002" s="406">
        <v>968</v>
      </c>
      <c r="AU1002" t="s">
        <v>3442</v>
      </c>
    </row>
    <row r="1003" spans="4:47" ht="13.5" customHeight="1">
      <c r="D1003" s="405" t="s">
        <v>398</v>
      </c>
      <c r="E1003" s="404"/>
      <c r="F1003" s="407" t="s">
        <v>847</v>
      </c>
      <c r="G1003" s="272">
        <v>12.5</v>
      </c>
      <c r="H1003" s="406">
        <v>843</v>
      </c>
      <c r="I1003" s="406">
        <v>852</v>
      </c>
      <c r="J1003" s="406">
        <v>990</v>
      </c>
      <c r="K1003" s="406">
        <v>921</v>
      </c>
      <c r="L1003" s="406">
        <v>901</v>
      </c>
      <c r="M1003" s="406">
        <v>1098</v>
      </c>
      <c r="N1003" s="406">
        <v>973</v>
      </c>
      <c r="O1003" s="406">
        <v>851</v>
      </c>
      <c r="P1003" s="406">
        <v>919</v>
      </c>
      <c r="Q1003" s="406">
        <v>1049</v>
      </c>
      <c r="R1003" s="406">
        <v>1025</v>
      </c>
      <c r="S1003" s="406">
        <v>1299</v>
      </c>
      <c r="T1003" s="406">
        <v>1512</v>
      </c>
      <c r="U1003" s="406">
        <v>1573</v>
      </c>
      <c r="V1003" s="406">
        <v>1129</v>
      </c>
      <c r="W1003" s="406">
        <v>1253</v>
      </c>
      <c r="X1003" s="406">
        <v>1004</v>
      </c>
      <c r="Y1003" s="406">
        <v>1121</v>
      </c>
      <c r="Z1003" s="406">
        <v>1339</v>
      </c>
      <c r="AA1003" s="406">
        <v>1133</v>
      </c>
      <c r="AB1003" s="406">
        <v>1066</v>
      </c>
      <c r="AC1003" s="406">
        <v>1225</v>
      </c>
      <c r="AD1003" s="406">
        <v>1484</v>
      </c>
      <c r="AE1003" s="406">
        <v>1201</v>
      </c>
      <c r="AF1003" s="406">
        <v>1271</v>
      </c>
      <c r="AG1003" s="406">
        <v>1434</v>
      </c>
      <c r="AH1003" s="406">
        <v>1730</v>
      </c>
      <c r="AI1003" s="406">
        <v>1024</v>
      </c>
      <c r="AJ1003" s="406">
        <v>1157</v>
      </c>
      <c r="AK1003" s="406">
        <v>1311</v>
      </c>
      <c r="AL1003" s="406">
        <v>1544</v>
      </c>
      <c r="AM1003" s="406">
        <v>957</v>
      </c>
      <c r="AN1003" s="406">
        <v>1061</v>
      </c>
      <c r="AO1003" s="406">
        <v>1210</v>
      </c>
      <c r="AP1003" s="406">
        <v>998</v>
      </c>
      <c r="AQ1003" s="406">
        <v>998</v>
      </c>
      <c r="AR1003" s="406">
        <v>1291</v>
      </c>
      <c r="AS1003" s="406">
        <v>1246</v>
      </c>
      <c r="AU1003" t="s">
        <v>398</v>
      </c>
    </row>
    <row r="1004" spans="4:47" ht="13.5" customHeight="1">
      <c r="D1004" s="405" t="s">
        <v>399</v>
      </c>
      <c r="E1004" s="404"/>
      <c r="F1004" s="407" t="s">
        <v>848</v>
      </c>
      <c r="G1004" s="272">
        <v>14.1</v>
      </c>
      <c r="H1004" s="406">
        <v>922</v>
      </c>
      <c r="I1004" s="406">
        <v>933</v>
      </c>
      <c r="J1004" s="406">
        <v>1083</v>
      </c>
      <c r="K1004" s="406">
        <v>1001</v>
      </c>
      <c r="L1004" s="406">
        <v>980</v>
      </c>
      <c r="M1004" s="406">
        <v>1204</v>
      </c>
      <c r="N1004" s="406">
        <v>1061</v>
      </c>
      <c r="O1004" s="406">
        <v>934</v>
      </c>
      <c r="P1004" s="406">
        <v>1013</v>
      </c>
      <c r="Q1004" s="406">
        <v>1153</v>
      </c>
      <c r="R1004" s="406">
        <v>1127</v>
      </c>
      <c r="S1004" s="406">
        <v>1379</v>
      </c>
      <c r="T1004" s="406">
        <v>1615</v>
      </c>
      <c r="U1004" s="406">
        <v>1684</v>
      </c>
      <c r="V1004" s="406">
        <v>1221</v>
      </c>
      <c r="W1004" s="406">
        <v>1355</v>
      </c>
      <c r="X1004" s="406">
        <v>1078</v>
      </c>
      <c r="Y1004" s="406">
        <v>1209</v>
      </c>
      <c r="Z1004" s="406">
        <v>1445</v>
      </c>
      <c r="AA1004" s="406">
        <v>1219</v>
      </c>
      <c r="AB1004" s="406">
        <v>1151</v>
      </c>
      <c r="AC1004" s="406">
        <v>1329</v>
      </c>
      <c r="AD1004" s="406">
        <v>1613</v>
      </c>
      <c r="AE1004" s="406">
        <v>1298</v>
      </c>
      <c r="AF1004" s="406">
        <v>1357</v>
      </c>
      <c r="AG1004" s="406">
        <v>1539</v>
      </c>
      <c r="AH1004" s="406">
        <v>1859</v>
      </c>
      <c r="AI1004" s="406">
        <v>1097</v>
      </c>
      <c r="AJ1004" s="406">
        <v>1249</v>
      </c>
      <c r="AK1004" s="406">
        <v>1422</v>
      </c>
      <c r="AL1004" s="406">
        <v>1675</v>
      </c>
      <c r="AM1004" s="406">
        <v>1038</v>
      </c>
      <c r="AN1004" s="406">
        <v>1155</v>
      </c>
      <c r="AO1004" s="406">
        <v>1317</v>
      </c>
      <c r="AP1004" s="406">
        <v>1102</v>
      </c>
      <c r="AQ1004" s="406">
        <v>1102</v>
      </c>
      <c r="AR1004" s="406">
        <v>1428</v>
      </c>
      <c r="AS1004" s="406">
        <v>1347</v>
      </c>
      <c r="AU1004" t="s">
        <v>399</v>
      </c>
    </row>
    <row r="1005" spans="4:47" ht="13.5" customHeight="1">
      <c r="D1005" s="405" t="s">
        <v>400</v>
      </c>
      <c r="E1005" s="404"/>
      <c r="F1005" s="407" t="s">
        <v>849</v>
      </c>
      <c r="G1005" s="272">
        <v>15.6</v>
      </c>
      <c r="H1005" s="406">
        <v>970</v>
      </c>
      <c r="I1005" s="406">
        <v>984</v>
      </c>
      <c r="J1005" s="406">
        <v>1141</v>
      </c>
      <c r="K1005" s="406">
        <v>1050</v>
      </c>
      <c r="L1005" s="406">
        <v>1028</v>
      </c>
      <c r="M1005" s="406">
        <v>1275</v>
      </c>
      <c r="N1005" s="406">
        <v>1116</v>
      </c>
      <c r="O1005" s="406">
        <v>985</v>
      </c>
      <c r="P1005" s="406">
        <v>1077</v>
      </c>
      <c r="Q1005" s="406">
        <v>1221</v>
      </c>
      <c r="R1005" s="406">
        <v>1195</v>
      </c>
      <c r="S1005" s="406">
        <v>1446</v>
      </c>
      <c r="T1005" s="406">
        <v>1703</v>
      </c>
      <c r="U1005" s="406">
        <v>1776</v>
      </c>
      <c r="V1005" s="406">
        <v>1285</v>
      </c>
      <c r="W1005" s="406">
        <v>1426</v>
      </c>
      <c r="X1005" s="406">
        <v>1120</v>
      </c>
      <c r="Y1005" s="406">
        <v>1263</v>
      </c>
      <c r="Z1005" s="406">
        <v>1511</v>
      </c>
      <c r="AA1005" s="406">
        <v>1268</v>
      </c>
      <c r="AB1005" s="406">
        <v>1203</v>
      </c>
      <c r="AC1005" s="406">
        <v>1398</v>
      </c>
      <c r="AD1005" s="406">
        <v>1699</v>
      </c>
      <c r="AE1005" s="406">
        <v>1358</v>
      </c>
      <c r="AF1005" s="406">
        <v>1408</v>
      </c>
      <c r="AG1005" s="406">
        <v>1607</v>
      </c>
      <c r="AH1005" s="406">
        <v>1945</v>
      </c>
      <c r="AI1005" s="406">
        <v>1136</v>
      </c>
      <c r="AJ1005" s="406">
        <v>1306</v>
      </c>
      <c r="AK1005" s="406">
        <v>1496</v>
      </c>
      <c r="AL1005" s="406">
        <v>1761</v>
      </c>
      <c r="AM1005" s="406">
        <v>1086</v>
      </c>
      <c r="AN1005" s="406">
        <v>1215</v>
      </c>
      <c r="AO1005" s="406">
        <v>1384</v>
      </c>
      <c r="AP1005" s="406">
        <v>1172</v>
      </c>
      <c r="AQ1005" s="406">
        <v>1172</v>
      </c>
      <c r="AR1005" s="406">
        <v>1530</v>
      </c>
      <c r="AS1005" s="406">
        <v>1414</v>
      </c>
      <c r="AU1005" t="s">
        <v>400</v>
      </c>
    </row>
    <row r="1006" spans="4:47" ht="13.5" customHeight="1">
      <c r="D1006" s="405" t="s">
        <v>401</v>
      </c>
      <c r="E1006" s="404"/>
      <c r="F1006" s="407" t="s">
        <v>850</v>
      </c>
      <c r="G1006" s="272">
        <v>17.200000000000003</v>
      </c>
      <c r="H1006" s="406">
        <v>1007</v>
      </c>
      <c r="I1006" s="406">
        <v>1023</v>
      </c>
      <c r="J1006" s="406">
        <v>1175</v>
      </c>
      <c r="K1006" s="406">
        <v>1088</v>
      </c>
      <c r="L1006" s="406">
        <v>1066</v>
      </c>
      <c r="M1006" s="406">
        <v>1322</v>
      </c>
      <c r="N1006" s="406">
        <v>1196</v>
      </c>
      <c r="O1006" s="406">
        <v>1025</v>
      </c>
      <c r="P1006" s="406">
        <v>1130</v>
      </c>
      <c r="Q1006" s="406">
        <v>1265</v>
      </c>
      <c r="R1006" s="406">
        <v>1253</v>
      </c>
      <c r="S1006" s="406">
        <v>1498</v>
      </c>
      <c r="T1006" s="406">
        <v>1781</v>
      </c>
      <c r="U1006" s="406">
        <v>1853</v>
      </c>
      <c r="V1006" s="406">
        <v>1348</v>
      </c>
      <c r="W1006" s="406">
        <v>1494</v>
      </c>
      <c r="X1006" s="406">
        <v>1155</v>
      </c>
      <c r="Y1006" s="406">
        <v>1312</v>
      </c>
      <c r="Z1006" s="406">
        <v>1572</v>
      </c>
      <c r="AA1006" s="406">
        <v>1309</v>
      </c>
      <c r="AB1006" s="406">
        <v>1250</v>
      </c>
      <c r="AC1006" s="406">
        <v>1465</v>
      </c>
      <c r="AD1006" s="406">
        <v>1784</v>
      </c>
      <c r="AE1006" s="406">
        <v>1412</v>
      </c>
      <c r="AF1006" s="406">
        <v>1455</v>
      </c>
      <c r="AG1006" s="406">
        <v>1674</v>
      </c>
      <c r="AH1006" s="406">
        <v>2030</v>
      </c>
      <c r="AI1006" s="406">
        <v>1169</v>
      </c>
      <c r="AJ1006" s="406">
        <v>1360</v>
      </c>
      <c r="AK1006" s="406">
        <v>1570</v>
      </c>
      <c r="AL1006" s="406">
        <v>1849</v>
      </c>
      <c r="AM1006" s="406">
        <v>1128</v>
      </c>
      <c r="AN1006" s="406">
        <v>1271</v>
      </c>
      <c r="AO1006" s="406">
        <v>1448</v>
      </c>
      <c r="AP1006" s="406">
        <v>1239</v>
      </c>
      <c r="AQ1006" s="406">
        <v>1239</v>
      </c>
      <c r="AR1006" s="406">
        <v>1638</v>
      </c>
      <c r="AS1006" s="406">
        <v>1478</v>
      </c>
      <c r="AU1006" t="s">
        <v>401</v>
      </c>
    </row>
    <row r="1007" spans="4:47" ht="13.5" customHeight="1">
      <c r="D1007" s="405" t="s">
        <v>402</v>
      </c>
      <c r="E1007" s="404"/>
      <c r="F1007" s="407" t="s">
        <v>851</v>
      </c>
      <c r="G1007" s="272">
        <v>18.700000000000003</v>
      </c>
      <c r="H1007" s="406">
        <v>1041</v>
      </c>
      <c r="I1007" s="406">
        <v>1061</v>
      </c>
      <c r="J1007" s="406">
        <v>1229</v>
      </c>
      <c r="K1007" s="406">
        <v>1123</v>
      </c>
      <c r="L1007" s="406">
        <v>1101</v>
      </c>
      <c r="M1007" s="406">
        <v>1389</v>
      </c>
      <c r="N1007" s="406">
        <v>1201</v>
      </c>
      <c r="O1007" s="406">
        <v>1063</v>
      </c>
      <c r="P1007" s="406">
        <v>1180</v>
      </c>
      <c r="Q1007" s="406">
        <v>1329</v>
      </c>
      <c r="R1007" s="406">
        <v>1309</v>
      </c>
      <c r="S1007" s="406">
        <v>1544</v>
      </c>
      <c r="T1007" s="406">
        <v>1851</v>
      </c>
      <c r="U1007" s="406">
        <v>1921</v>
      </c>
      <c r="V1007" s="406">
        <v>1403</v>
      </c>
      <c r="W1007" s="406">
        <v>1555</v>
      </c>
      <c r="X1007" s="406">
        <v>1186</v>
      </c>
      <c r="Y1007" s="406">
        <v>1356</v>
      </c>
      <c r="Z1007" s="406">
        <v>1626</v>
      </c>
      <c r="AA1007" s="406">
        <v>1345</v>
      </c>
      <c r="AB1007" s="406">
        <v>1292</v>
      </c>
      <c r="AC1007" s="406">
        <v>1525</v>
      </c>
      <c r="AD1007" s="406">
        <v>1860</v>
      </c>
      <c r="AE1007" s="406">
        <v>1461</v>
      </c>
      <c r="AF1007" s="406">
        <v>1497</v>
      </c>
      <c r="AG1007" s="406">
        <v>1734</v>
      </c>
      <c r="AH1007" s="406">
        <v>2106</v>
      </c>
      <c r="AI1007" s="406">
        <v>1196</v>
      </c>
      <c r="AJ1007" s="406">
        <v>1408</v>
      </c>
      <c r="AK1007" s="406">
        <v>1636</v>
      </c>
      <c r="AL1007" s="406">
        <v>1926</v>
      </c>
      <c r="AM1007" s="406">
        <v>1165</v>
      </c>
      <c r="AN1007" s="406">
        <v>1321</v>
      </c>
      <c r="AO1007" s="406">
        <v>1504</v>
      </c>
      <c r="AP1007" s="406">
        <v>1298</v>
      </c>
      <c r="AQ1007" s="406">
        <v>1298</v>
      </c>
      <c r="AR1007" s="406">
        <v>1734</v>
      </c>
      <c r="AS1007" s="406">
        <v>1533</v>
      </c>
      <c r="AU1007" t="s">
        <v>402</v>
      </c>
    </row>
    <row r="1008" spans="4:47" ht="13.5" customHeight="1">
      <c r="D1008" s="405" t="s">
        <v>122</v>
      </c>
      <c r="E1008" s="405" t="s">
        <v>5597</v>
      </c>
      <c r="F1008" s="407" t="s">
        <v>852</v>
      </c>
      <c r="G1008" s="272">
        <v>11</v>
      </c>
      <c r="H1008" s="406">
        <v>689</v>
      </c>
      <c r="I1008" s="406">
        <v>699</v>
      </c>
      <c r="J1008" s="406">
        <v>808</v>
      </c>
      <c r="K1008" s="406">
        <v>731</v>
      </c>
      <c r="L1008" s="406">
        <v>717</v>
      </c>
      <c r="M1008" s="406">
        <v>898</v>
      </c>
      <c r="N1008" s="406">
        <v>780</v>
      </c>
      <c r="O1008" s="406">
        <v>701</v>
      </c>
      <c r="P1008" s="406">
        <v>768</v>
      </c>
      <c r="Q1008" s="406">
        <v>866</v>
      </c>
      <c r="R1008" s="406">
        <v>848</v>
      </c>
      <c r="S1008" s="406">
        <v>1033</v>
      </c>
      <c r="T1008" s="406">
        <v>1226</v>
      </c>
      <c r="U1008" s="406">
        <v>1239</v>
      </c>
      <c r="V1008" s="406">
        <v>941</v>
      </c>
      <c r="W1008" s="406">
        <v>1038</v>
      </c>
      <c r="X1008" s="406">
        <v>801</v>
      </c>
      <c r="Y1008" s="406">
        <v>903</v>
      </c>
      <c r="Z1008" s="406">
        <v>1079</v>
      </c>
      <c r="AA1008" s="406">
        <v>907</v>
      </c>
      <c r="AB1008" s="406">
        <v>864</v>
      </c>
      <c r="AC1008" s="406">
        <v>1003</v>
      </c>
      <c r="AD1008" s="406">
        <v>1217</v>
      </c>
      <c r="AE1008" s="406">
        <v>976</v>
      </c>
      <c r="AF1008" s="406">
        <v>998</v>
      </c>
      <c r="AG1008" s="406">
        <v>1139</v>
      </c>
      <c r="AH1008" s="406">
        <v>1378</v>
      </c>
      <c r="AI1008" s="406">
        <v>809</v>
      </c>
      <c r="AJ1008" s="406">
        <v>930</v>
      </c>
      <c r="AK1008" s="406">
        <v>1064</v>
      </c>
      <c r="AL1008" s="406">
        <v>1253</v>
      </c>
      <c r="AM1008" s="406">
        <v>773</v>
      </c>
      <c r="AN1008" s="406">
        <v>865</v>
      </c>
      <c r="AO1008" s="406">
        <v>984</v>
      </c>
      <c r="AP1008" s="406">
        <v>867</v>
      </c>
      <c r="AQ1008" s="406">
        <v>867</v>
      </c>
      <c r="AR1008" s="406">
        <v>1131</v>
      </c>
      <c r="AS1008" s="406">
        <v>1016</v>
      </c>
      <c r="AU1008" t="s">
        <v>122</v>
      </c>
    </row>
    <row r="1009" spans="4:47" ht="13.5" customHeight="1">
      <c r="D1009" s="405" t="s">
        <v>3443</v>
      </c>
      <c r="E1009" s="405" t="s">
        <v>5597</v>
      </c>
      <c r="F1009" s="407" t="s">
        <v>852</v>
      </c>
      <c r="G1009" s="272">
        <v>11</v>
      </c>
      <c r="H1009" s="406">
        <v>689</v>
      </c>
      <c r="I1009" s="406">
        <v>699</v>
      </c>
      <c r="J1009" s="406">
        <v>808</v>
      </c>
      <c r="K1009" s="406">
        <v>731</v>
      </c>
      <c r="L1009" s="406">
        <v>717</v>
      </c>
      <c r="M1009" s="406">
        <v>898</v>
      </c>
      <c r="N1009" s="406">
        <v>780</v>
      </c>
      <c r="O1009" s="406">
        <v>701</v>
      </c>
      <c r="P1009" s="406">
        <v>768</v>
      </c>
      <c r="Q1009" s="406">
        <v>866</v>
      </c>
      <c r="R1009" s="406">
        <v>848</v>
      </c>
      <c r="S1009" s="406">
        <v>1033</v>
      </c>
      <c r="T1009" s="406">
        <v>1226</v>
      </c>
      <c r="U1009" s="406">
        <v>1239</v>
      </c>
      <c r="V1009" s="406">
        <v>941</v>
      </c>
      <c r="W1009" s="406">
        <v>1038</v>
      </c>
      <c r="X1009" s="406">
        <v>801</v>
      </c>
      <c r="Y1009" s="406">
        <v>903</v>
      </c>
      <c r="Z1009" s="406">
        <v>1079</v>
      </c>
      <c r="AA1009" s="406">
        <v>907</v>
      </c>
      <c r="AB1009" s="406">
        <v>864</v>
      </c>
      <c r="AC1009" s="406">
        <v>1003</v>
      </c>
      <c r="AD1009" s="406">
        <v>1217</v>
      </c>
      <c r="AE1009" s="406">
        <v>976</v>
      </c>
      <c r="AF1009" s="406">
        <v>998</v>
      </c>
      <c r="AG1009" s="406">
        <v>1139</v>
      </c>
      <c r="AH1009" s="406">
        <v>1378</v>
      </c>
      <c r="AI1009" s="406">
        <v>809</v>
      </c>
      <c r="AJ1009" s="406">
        <v>930</v>
      </c>
      <c r="AK1009" s="406">
        <v>1064</v>
      </c>
      <c r="AL1009" s="406">
        <v>1253</v>
      </c>
      <c r="AM1009" s="406">
        <v>773</v>
      </c>
      <c r="AN1009" s="406">
        <v>865</v>
      </c>
      <c r="AO1009" s="406">
        <v>984</v>
      </c>
      <c r="AP1009" s="406">
        <v>867</v>
      </c>
      <c r="AQ1009" s="406">
        <v>867</v>
      </c>
      <c r="AR1009" s="406">
        <v>1131</v>
      </c>
      <c r="AS1009" s="406">
        <v>1016</v>
      </c>
      <c r="AU1009" t="s">
        <v>3443</v>
      </c>
    </row>
    <row r="1010" spans="4:47" ht="13.5" customHeight="1">
      <c r="D1010" s="405" t="s">
        <v>123</v>
      </c>
      <c r="E1010" s="405" t="s">
        <v>5597</v>
      </c>
      <c r="F1010" s="407" t="s">
        <v>853</v>
      </c>
      <c r="G1010" s="272">
        <v>12.5</v>
      </c>
      <c r="H1010" s="406">
        <v>726</v>
      </c>
      <c r="I1010" s="406">
        <v>739</v>
      </c>
      <c r="J1010" s="406">
        <v>854</v>
      </c>
      <c r="K1010" s="406">
        <v>769</v>
      </c>
      <c r="L1010" s="406">
        <v>755</v>
      </c>
      <c r="M1010" s="406">
        <v>957</v>
      </c>
      <c r="N1010" s="406">
        <v>825</v>
      </c>
      <c r="O1010" s="406">
        <v>741</v>
      </c>
      <c r="P1010" s="406">
        <v>822</v>
      </c>
      <c r="Q1010" s="406">
        <v>922</v>
      </c>
      <c r="R1010" s="406">
        <v>907</v>
      </c>
      <c r="S1010" s="406">
        <v>1075</v>
      </c>
      <c r="T1010" s="406">
        <v>1287</v>
      </c>
      <c r="U1010" s="406">
        <v>1299</v>
      </c>
      <c r="V1010" s="406">
        <v>990</v>
      </c>
      <c r="W1010" s="406">
        <v>1091</v>
      </c>
      <c r="X1010" s="406">
        <v>833</v>
      </c>
      <c r="Y1010" s="406">
        <v>948</v>
      </c>
      <c r="Z1010" s="406">
        <v>1135</v>
      </c>
      <c r="AA1010" s="406">
        <v>945</v>
      </c>
      <c r="AB1010" s="406">
        <v>907</v>
      </c>
      <c r="AC1010" s="406">
        <v>1064</v>
      </c>
      <c r="AD1010" s="406">
        <v>1295</v>
      </c>
      <c r="AE1010" s="406">
        <v>1026</v>
      </c>
      <c r="AF1010" s="406">
        <v>1041</v>
      </c>
      <c r="AG1010" s="406">
        <v>1201</v>
      </c>
      <c r="AH1010" s="406">
        <v>1456</v>
      </c>
      <c r="AI1010" s="406">
        <v>839</v>
      </c>
      <c r="AJ1010" s="406">
        <v>980</v>
      </c>
      <c r="AK1010" s="406">
        <v>1132</v>
      </c>
      <c r="AL1010" s="406">
        <v>1333</v>
      </c>
      <c r="AM1010" s="406">
        <v>812</v>
      </c>
      <c r="AN1010" s="406">
        <v>917</v>
      </c>
      <c r="AO1010" s="406">
        <v>1043</v>
      </c>
      <c r="AP1010" s="406">
        <v>919</v>
      </c>
      <c r="AQ1010" s="406">
        <v>919</v>
      </c>
      <c r="AR1010" s="406">
        <v>1213</v>
      </c>
      <c r="AS1010" s="406">
        <v>1066</v>
      </c>
      <c r="AU1010" t="s">
        <v>123</v>
      </c>
    </row>
    <row r="1011" spans="4:47" ht="13.5" customHeight="1">
      <c r="D1011" s="405" t="s">
        <v>3444</v>
      </c>
      <c r="E1011" s="405" t="s">
        <v>5597</v>
      </c>
      <c r="F1011" s="407" t="s">
        <v>853</v>
      </c>
      <c r="G1011" s="272">
        <v>12.5</v>
      </c>
      <c r="H1011" s="406">
        <v>726</v>
      </c>
      <c r="I1011" s="406">
        <v>739</v>
      </c>
      <c r="J1011" s="406">
        <v>854</v>
      </c>
      <c r="K1011" s="406">
        <v>769</v>
      </c>
      <c r="L1011" s="406">
        <v>755</v>
      </c>
      <c r="M1011" s="406">
        <v>957</v>
      </c>
      <c r="N1011" s="406">
        <v>825</v>
      </c>
      <c r="O1011" s="406">
        <v>741</v>
      </c>
      <c r="P1011" s="406">
        <v>822</v>
      </c>
      <c r="Q1011" s="406">
        <v>922</v>
      </c>
      <c r="R1011" s="406">
        <v>907</v>
      </c>
      <c r="S1011" s="406">
        <v>1075</v>
      </c>
      <c r="T1011" s="406">
        <v>1287</v>
      </c>
      <c r="U1011" s="406">
        <v>1299</v>
      </c>
      <c r="V1011" s="406">
        <v>990</v>
      </c>
      <c r="W1011" s="406">
        <v>1091</v>
      </c>
      <c r="X1011" s="406">
        <v>833</v>
      </c>
      <c r="Y1011" s="406">
        <v>948</v>
      </c>
      <c r="Z1011" s="406">
        <v>1135</v>
      </c>
      <c r="AA1011" s="406">
        <v>945</v>
      </c>
      <c r="AB1011" s="406">
        <v>907</v>
      </c>
      <c r="AC1011" s="406">
        <v>1064</v>
      </c>
      <c r="AD1011" s="406">
        <v>1295</v>
      </c>
      <c r="AE1011" s="406">
        <v>1026</v>
      </c>
      <c r="AF1011" s="406">
        <v>1041</v>
      </c>
      <c r="AG1011" s="406">
        <v>1201</v>
      </c>
      <c r="AH1011" s="406">
        <v>1456</v>
      </c>
      <c r="AI1011" s="406">
        <v>839</v>
      </c>
      <c r="AJ1011" s="406">
        <v>980</v>
      </c>
      <c r="AK1011" s="406">
        <v>1132</v>
      </c>
      <c r="AL1011" s="406">
        <v>1333</v>
      </c>
      <c r="AM1011" s="406">
        <v>812</v>
      </c>
      <c r="AN1011" s="406">
        <v>917</v>
      </c>
      <c r="AO1011" s="406">
        <v>1043</v>
      </c>
      <c r="AP1011" s="406">
        <v>919</v>
      </c>
      <c r="AQ1011" s="406">
        <v>919</v>
      </c>
      <c r="AR1011" s="406">
        <v>1213</v>
      </c>
      <c r="AS1011" s="406">
        <v>1066</v>
      </c>
      <c r="AU1011" t="s">
        <v>3444</v>
      </c>
    </row>
    <row r="1012" spans="4:47" ht="13.5" customHeight="1">
      <c r="D1012" s="405" t="s">
        <v>403</v>
      </c>
      <c r="E1012" s="404"/>
      <c r="F1012" s="407" t="s">
        <v>854</v>
      </c>
      <c r="G1012" s="272">
        <v>25</v>
      </c>
      <c r="H1012" s="406">
        <v>1537</v>
      </c>
      <c r="I1012" s="406">
        <v>1560</v>
      </c>
      <c r="J1012" s="406">
        <v>1814</v>
      </c>
      <c r="K1012" s="406">
        <v>1693</v>
      </c>
      <c r="L1012" s="406">
        <v>1659</v>
      </c>
      <c r="M1012" s="406">
        <v>2030</v>
      </c>
      <c r="N1012" s="406">
        <v>1794</v>
      </c>
      <c r="O1012" s="406">
        <v>1558</v>
      </c>
      <c r="P1012" s="406">
        <v>1695</v>
      </c>
      <c r="Q1012" s="406">
        <v>1934</v>
      </c>
      <c r="R1012" s="406">
        <v>1893</v>
      </c>
      <c r="S1012" s="406">
        <v>2448</v>
      </c>
      <c r="T1012" s="406">
        <v>2875</v>
      </c>
      <c r="U1012" s="406">
        <v>2977</v>
      </c>
      <c r="V1012" s="406">
        <v>2113</v>
      </c>
      <c r="W1012" s="406">
        <v>2343</v>
      </c>
      <c r="X1012" s="406">
        <v>1864</v>
      </c>
      <c r="Y1012" s="406">
        <v>2096</v>
      </c>
      <c r="Z1012" s="406">
        <v>2505</v>
      </c>
      <c r="AA1012" s="406">
        <v>2108</v>
      </c>
      <c r="AB1012" s="406">
        <v>1988</v>
      </c>
      <c r="AC1012" s="406">
        <v>2303</v>
      </c>
      <c r="AD1012" s="406">
        <v>2796</v>
      </c>
      <c r="AE1012" s="406">
        <v>2243</v>
      </c>
      <c r="AF1012" s="406">
        <v>2398</v>
      </c>
      <c r="AG1012" s="406">
        <v>2721</v>
      </c>
      <c r="AH1012" s="406">
        <v>3288</v>
      </c>
      <c r="AI1012" s="406">
        <v>1902</v>
      </c>
      <c r="AJ1012" s="406">
        <v>2166</v>
      </c>
      <c r="AK1012" s="406">
        <v>2472</v>
      </c>
      <c r="AL1012" s="406">
        <v>2912</v>
      </c>
      <c r="AM1012" s="406">
        <v>1767</v>
      </c>
      <c r="AN1012" s="406">
        <v>1976</v>
      </c>
      <c r="AO1012" s="406">
        <v>2250</v>
      </c>
      <c r="AP1012" s="406">
        <v>1832</v>
      </c>
      <c r="AQ1012" s="406">
        <v>1832</v>
      </c>
      <c r="AR1012" s="406">
        <v>2417</v>
      </c>
      <c r="AS1012" s="406">
        <v>2327</v>
      </c>
      <c r="AU1012" t="s">
        <v>403</v>
      </c>
    </row>
    <row r="1013" spans="4:47" ht="13.5" customHeight="1">
      <c r="D1013" s="405" t="s">
        <v>124</v>
      </c>
      <c r="E1013" s="404"/>
      <c r="F1013" s="407" t="s">
        <v>855</v>
      </c>
      <c r="G1013" s="272">
        <v>21.900000000000002</v>
      </c>
      <c r="H1013" s="406">
        <v>1218</v>
      </c>
      <c r="I1013" s="406">
        <v>1241</v>
      </c>
      <c r="J1013" s="406">
        <v>1436</v>
      </c>
      <c r="K1013" s="406">
        <v>1302</v>
      </c>
      <c r="L1013" s="406">
        <v>1278</v>
      </c>
      <c r="M1013" s="406">
        <v>1616</v>
      </c>
      <c r="N1013" s="406">
        <v>1395</v>
      </c>
      <c r="O1013" s="406">
        <v>1244</v>
      </c>
      <c r="P1013" s="406">
        <v>1381</v>
      </c>
      <c r="Q1013" s="406">
        <v>1552</v>
      </c>
      <c r="R1013" s="406">
        <v>1527</v>
      </c>
      <c r="S1013" s="406">
        <v>1907</v>
      </c>
      <c r="T1013" s="406">
        <v>2293</v>
      </c>
      <c r="U1013" s="406">
        <v>2295</v>
      </c>
      <c r="V1013" s="406">
        <v>1723</v>
      </c>
      <c r="W1013" s="406">
        <v>1898</v>
      </c>
      <c r="X1013" s="406">
        <v>1447</v>
      </c>
      <c r="Y1013" s="406">
        <v>1648</v>
      </c>
      <c r="Z1013" s="406">
        <v>1972</v>
      </c>
      <c r="AA1013" s="406">
        <v>1641</v>
      </c>
      <c r="AB1013" s="406">
        <v>1573</v>
      </c>
      <c r="AC1013" s="406">
        <v>1846</v>
      </c>
      <c r="AD1013" s="406">
        <v>2247</v>
      </c>
      <c r="AE1013" s="406">
        <v>1778</v>
      </c>
      <c r="AF1013" s="406">
        <v>1841</v>
      </c>
      <c r="AG1013" s="406">
        <v>2120</v>
      </c>
      <c r="AH1013" s="406">
        <v>2568</v>
      </c>
      <c r="AI1013" s="406">
        <v>1460</v>
      </c>
      <c r="AJ1013" s="406">
        <v>1701</v>
      </c>
      <c r="AK1013" s="406">
        <v>1966</v>
      </c>
      <c r="AL1013" s="406">
        <v>2315</v>
      </c>
      <c r="AM1013" s="406">
        <v>1386</v>
      </c>
      <c r="AN1013" s="406">
        <v>1571</v>
      </c>
      <c r="AO1013" s="406">
        <v>1784</v>
      </c>
      <c r="AP1013" s="406">
        <v>1556</v>
      </c>
      <c r="AQ1013" s="406">
        <v>1556</v>
      </c>
      <c r="AR1013" s="406">
        <v>2083</v>
      </c>
      <c r="AS1013" s="406">
        <v>1852</v>
      </c>
      <c r="AU1013" t="s">
        <v>124</v>
      </c>
    </row>
    <row r="1014" spans="4:47" ht="13.5" customHeight="1">
      <c r="D1014" s="405" t="s">
        <v>125</v>
      </c>
      <c r="E1014" s="404"/>
      <c r="F1014" s="407" t="s">
        <v>856</v>
      </c>
      <c r="G1014" s="272">
        <v>25</v>
      </c>
      <c r="H1014" s="406">
        <v>1381</v>
      </c>
      <c r="I1014" s="406">
        <v>1408</v>
      </c>
      <c r="J1014" s="406">
        <v>1628</v>
      </c>
      <c r="K1014" s="406">
        <v>1467</v>
      </c>
      <c r="L1014" s="406">
        <v>1440</v>
      </c>
      <c r="M1014" s="406">
        <v>1834</v>
      </c>
      <c r="N1014" s="406">
        <v>1577</v>
      </c>
      <c r="O1014" s="406">
        <v>1412</v>
      </c>
      <c r="P1014" s="406">
        <v>1573</v>
      </c>
      <c r="Q1014" s="406">
        <v>1764</v>
      </c>
      <c r="R1014" s="406">
        <v>1736</v>
      </c>
      <c r="S1014" s="406">
        <v>2065</v>
      </c>
      <c r="T1014" s="406">
        <v>2491</v>
      </c>
      <c r="U1014" s="406">
        <v>2509</v>
      </c>
      <c r="V1014" s="406">
        <v>1901</v>
      </c>
      <c r="W1014" s="406">
        <v>2095</v>
      </c>
      <c r="X1014" s="406">
        <v>1597</v>
      </c>
      <c r="Y1014" s="406">
        <v>1826</v>
      </c>
      <c r="Z1014" s="406">
        <v>2187</v>
      </c>
      <c r="AA1014" s="406">
        <v>1813</v>
      </c>
      <c r="AB1014" s="406">
        <v>1745</v>
      </c>
      <c r="AC1014" s="406">
        <v>2057</v>
      </c>
      <c r="AD1014" s="406">
        <v>2506</v>
      </c>
      <c r="AE1014" s="406">
        <v>1974</v>
      </c>
      <c r="AF1014" s="406">
        <v>2013</v>
      </c>
      <c r="AG1014" s="406">
        <v>2331</v>
      </c>
      <c r="AH1014" s="406">
        <v>2828</v>
      </c>
      <c r="AI1014" s="406">
        <v>1607</v>
      </c>
      <c r="AJ1014" s="406">
        <v>1887</v>
      </c>
      <c r="AK1014" s="406">
        <v>2190</v>
      </c>
      <c r="AL1014" s="406">
        <v>2578</v>
      </c>
      <c r="AM1014" s="406">
        <v>1550</v>
      </c>
      <c r="AN1014" s="406">
        <v>1761</v>
      </c>
      <c r="AO1014" s="406">
        <v>2001</v>
      </c>
      <c r="AP1014" s="406">
        <v>1757</v>
      </c>
      <c r="AQ1014" s="406">
        <v>1757</v>
      </c>
      <c r="AR1014" s="406">
        <v>2344</v>
      </c>
      <c r="AS1014" s="406">
        <v>2050</v>
      </c>
      <c r="AU1014" t="s">
        <v>125</v>
      </c>
    </row>
    <row r="1015" spans="4:47" ht="13.5" customHeight="1">
      <c r="D1015" s="405" t="s">
        <v>126</v>
      </c>
      <c r="E1015" s="405" t="s">
        <v>5597</v>
      </c>
      <c r="F1015" s="407" t="s">
        <v>857</v>
      </c>
      <c r="G1015" s="272">
        <v>9.4</v>
      </c>
      <c r="H1015" s="406">
        <v>883</v>
      </c>
      <c r="I1015" s="406">
        <v>894</v>
      </c>
      <c r="J1015" s="406">
        <v>1020</v>
      </c>
      <c r="K1015" s="406">
        <v>923</v>
      </c>
      <c r="L1015" s="406">
        <v>916</v>
      </c>
      <c r="M1015" s="406">
        <v>1097</v>
      </c>
      <c r="N1015" s="406">
        <v>999</v>
      </c>
      <c r="O1015" s="406">
        <v>886</v>
      </c>
      <c r="P1015" s="406">
        <v>955</v>
      </c>
      <c r="Q1015" s="406">
        <v>1065</v>
      </c>
      <c r="R1015" s="406">
        <v>1015</v>
      </c>
      <c r="S1015" s="406">
        <v>1303</v>
      </c>
      <c r="T1015" s="406">
        <v>1484</v>
      </c>
      <c r="U1015" s="406">
        <v>1565</v>
      </c>
      <c r="V1015" s="406">
        <v>1221</v>
      </c>
      <c r="W1015" s="406">
        <v>1358</v>
      </c>
      <c r="X1015" s="406">
        <v>991</v>
      </c>
      <c r="Y1015" s="406">
        <v>1087</v>
      </c>
      <c r="Z1015" s="406">
        <v>1288</v>
      </c>
      <c r="AA1015" s="406">
        <v>1115</v>
      </c>
      <c r="AB1015" s="406">
        <v>1043</v>
      </c>
      <c r="AC1015" s="406">
        <v>1170</v>
      </c>
      <c r="AD1015" s="406">
        <v>1403</v>
      </c>
      <c r="AE1015" s="406">
        <v>1172</v>
      </c>
      <c r="AF1015" s="406">
        <v>1177</v>
      </c>
      <c r="AG1015" s="406">
        <v>1307</v>
      </c>
      <c r="AH1015" s="406">
        <v>1564</v>
      </c>
      <c r="AI1015" s="406">
        <v>1009</v>
      </c>
      <c r="AJ1015" s="406">
        <v>1092</v>
      </c>
      <c r="AK1015" s="406">
        <v>1213</v>
      </c>
      <c r="AL1015" s="406">
        <v>1428</v>
      </c>
      <c r="AM1015" s="406">
        <v>946</v>
      </c>
      <c r="AN1015" s="406">
        <v>1025</v>
      </c>
      <c r="AO1015" s="406">
        <v>1169</v>
      </c>
      <c r="AP1015" s="406">
        <v>1052</v>
      </c>
      <c r="AQ1015" s="406">
        <v>1052</v>
      </c>
      <c r="AR1015" s="406">
        <v>1286</v>
      </c>
      <c r="AS1015" s="406">
        <v>1206</v>
      </c>
      <c r="AU1015" t="s">
        <v>126</v>
      </c>
    </row>
    <row r="1016" spans="4:47" ht="13.5" customHeight="1">
      <c r="D1016" s="405" t="s">
        <v>3445</v>
      </c>
      <c r="E1016" s="405" t="s">
        <v>5597</v>
      </c>
      <c r="F1016" s="407" t="s">
        <v>857</v>
      </c>
      <c r="G1016" s="272">
        <v>9.4</v>
      </c>
      <c r="H1016" s="406">
        <v>883</v>
      </c>
      <c r="I1016" s="406">
        <v>894</v>
      </c>
      <c r="J1016" s="406">
        <v>1020</v>
      </c>
      <c r="K1016" s="406">
        <v>923</v>
      </c>
      <c r="L1016" s="406">
        <v>916</v>
      </c>
      <c r="M1016" s="406">
        <v>1097</v>
      </c>
      <c r="N1016" s="406">
        <v>999</v>
      </c>
      <c r="O1016" s="406">
        <v>886</v>
      </c>
      <c r="P1016" s="406">
        <v>955</v>
      </c>
      <c r="Q1016" s="406">
        <v>1065</v>
      </c>
      <c r="R1016" s="406">
        <v>1015</v>
      </c>
      <c r="S1016" s="406">
        <v>1303</v>
      </c>
      <c r="T1016" s="406">
        <v>1484</v>
      </c>
      <c r="U1016" s="406">
        <v>1565</v>
      </c>
      <c r="V1016" s="406">
        <v>1221</v>
      </c>
      <c r="W1016" s="406">
        <v>1358</v>
      </c>
      <c r="X1016" s="406">
        <v>991</v>
      </c>
      <c r="Y1016" s="406">
        <v>1087</v>
      </c>
      <c r="Z1016" s="406">
        <v>1288</v>
      </c>
      <c r="AA1016" s="406">
        <v>1115</v>
      </c>
      <c r="AB1016" s="406">
        <v>1043</v>
      </c>
      <c r="AC1016" s="406">
        <v>1170</v>
      </c>
      <c r="AD1016" s="406">
        <v>1403</v>
      </c>
      <c r="AE1016" s="406">
        <v>1172</v>
      </c>
      <c r="AF1016" s="406">
        <v>1177</v>
      </c>
      <c r="AG1016" s="406">
        <v>1307</v>
      </c>
      <c r="AH1016" s="406">
        <v>1564</v>
      </c>
      <c r="AI1016" s="406">
        <v>1009</v>
      </c>
      <c r="AJ1016" s="406">
        <v>1092</v>
      </c>
      <c r="AK1016" s="406">
        <v>1213</v>
      </c>
      <c r="AL1016" s="406">
        <v>1428</v>
      </c>
      <c r="AM1016" s="406">
        <v>946</v>
      </c>
      <c r="AN1016" s="406">
        <v>1025</v>
      </c>
      <c r="AO1016" s="406">
        <v>1169</v>
      </c>
      <c r="AP1016" s="406">
        <v>1052</v>
      </c>
      <c r="AQ1016" s="406">
        <v>1052</v>
      </c>
      <c r="AR1016" s="406">
        <v>1286</v>
      </c>
      <c r="AS1016" s="406">
        <v>1206</v>
      </c>
      <c r="AU1016" t="s">
        <v>3445</v>
      </c>
    </row>
    <row r="1017" spans="4:47" ht="13.5" customHeight="1">
      <c r="D1017" s="405" t="s">
        <v>127</v>
      </c>
      <c r="E1017" s="405" t="s">
        <v>5597</v>
      </c>
      <c r="F1017" s="407" t="s">
        <v>858</v>
      </c>
      <c r="G1017" s="272">
        <v>11</v>
      </c>
      <c r="H1017" s="406">
        <v>917</v>
      </c>
      <c r="I1017" s="406">
        <v>933</v>
      </c>
      <c r="J1017" s="406">
        <v>1063</v>
      </c>
      <c r="K1017" s="406">
        <v>959</v>
      </c>
      <c r="L1017" s="406">
        <v>953</v>
      </c>
      <c r="M1017" s="406">
        <v>1154</v>
      </c>
      <c r="N1017" s="406">
        <v>1045</v>
      </c>
      <c r="O1017" s="406">
        <v>924</v>
      </c>
      <c r="P1017" s="406">
        <v>1008</v>
      </c>
      <c r="Q1017" s="406">
        <v>1118</v>
      </c>
      <c r="R1017" s="406">
        <v>1070</v>
      </c>
      <c r="S1017" s="406">
        <v>1343</v>
      </c>
      <c r="T1017" s="406">
        <v>1542</v>
      </c>
      <c r="U1017" s="406">
        <v>1623</v>
      </c>
      <c r="V1017" s="406">
        <v>1268</v>
      </c>
      <c r="W1017" s="406">
        <v>1409</v>
      </c>
      <c r="X1017" s="406">
        <v>1022</v>
      </c>
      <c r="Y1017" s="406">
        <v>1131</v>
      </c>
      <c r="Z1017" s="406">
        <v>1343</v>
      </c>
      <c r="AA1017" s="406">
        <v>1152</v>
      </c>
      <c r="AB1017" s="406">
        <v>1085</v>
      </c>
      <c r="AC1017" s="406">
        <v>1231</v>
      </c>
      <c r="AD1017" s="406">
        <v>1480</v>
      </c>
      <c r="AE1017" s="406">
        <v>1221</v>
      </c>
      <c r="AF1017" s="406">
        <v>1220</v>
      </c>
      <c r="AG1017" s="406">
        <v>1367</v>
      </c>
      <c r="AH1017" s="406">
        <v>1641</v>
      </c>
      <c r="AI1017" s="406">
        <v>1037</v>
      </c>
      <c r="AJ1017" s="406">
        <v>1140</v>
      </c>
      <c r="AK1017" s="406">
        <v>1278</v>
      </c>
      <c r="AL1017" s="406">
        <v>1505</v>
      </c>
      <c r="AM1017" s="406">
        <v>983</v>
      </c>
      <c r="AN1017" s="406">
        <v>1075</v>
      </c>
      <c r="AO1017" s="406">
        <v>1225</v>
      </c>
      <c r="AP1017" s="406">
        <v>1102</v>
      </c>
      <c r="AQ1017" s="406">
        <v>1102</v>
      </c>
      <c r="AR1017" s="406">
        <v>1366</v>
      </c>
      <c r="AS1017" s="406">
        <v>1254</v>
      </c>
      <c r="AU1017" t="s">
        <v>127</v>
      </c>
    </row>
    <row r="1018" spans="4:47" ht="13.5" customHeight="1">
      <c r="D1018" s="405" t="s">
        <v>3446</v>
      </c>
      <c r="E1018" s="405" t="s">
        <v>5597</v>
      </c>
      <c r="F1018" s="407" t="s">
        <v>858</v>
      </c>
      <c r="G1018" s="272">
        <v>11</v>
      </c>
      <c r="H1018" s="406">
        <v>917</v>
      </c>
      <c r="I1018" s="406">
        <v>933</v>
      </c>
      <c r="J1018" s="406">
        <v>1063</v>
      </c>
      <c r="K1018" s="406">
        <v>959</v>
      </c>
      <c r="L1018" s="406">
        <v>953</v>
      </c>
      <c r="M1018" s="406">
        <v>1154</v>
      </c>
      <c r="N1018" s="406">
        <v>1045</v>
      </c>
      <c r="O1018" s="406">
        <v>924</v>
      </c>
      <c r="P1018" s="406">
        <v>1008</v>
      </c>
      <c r="Q1018" s="406">
        <v>1118</v>
      </c>
      <c r="R1018" s="406">
        <v>1070</v>
      </c>
      <c r="S1018" s="406">
        <v>1343</v>
      </c>
      <c r="T1018" s="406">
        <v>1542</v>
      </c>
      <c r="U1018" s="406">
        <v>1623</v>
      </c>
      <c r="V1018" s="406">
        <v>1268</v>
      </c>
      <c r="W1018" s="406">
        <v>1409</v>
      </c>
      <c r="X1018" s="406">
        <v>1022</v>
      </c>
      <c r="Y1018" s="406">
        <v>1131</v>
      </c>
      <c r="Z1018" s="406">
        <v>1343</v>
      </c>
      <c r="AA1018" s="406">
        <v>1152</v>
      </c>
      <c r="AB1018" s="406">
        <v>1085</v>
      </c>
      <c r="AC1018" s="406">
        <v>1231</v>
      </c>
      <c r="AD1018" s="406">
        <v>1480</v>
      </c>
      <c r="AE1018" s="406">
        <v>1221</v>
      </c>
      <c r="AF1018" s="406">
        <v>1220</v>
      </c>
      <c r="AG1018" s="406">
        <v>1367</v>
      </c>
      <c r="AH1018" s="406">
        <v>1641</v>
      </c>
      <c r="AI1018" s="406">
        <v>1037</v>
      </c>
      <c r="AJ1018" s="406">
        <v>1140</v>
      </c>
      <c r="AK1018" s="406">
        <v>1278</v>
      </c>
      <c r="AL1018" s="406">
        <v>1505</v>
      </c>
      <c r="AM1018" s="406">
        <v>983</v>
      </c>
      <c r="AN1018" s="406">
        <v>1075</v>
      </c>
      <c r="AO1018" s="406">
        <v>1225</v>
      </c>
      <c r="AP1018" s="406">
        <v>1102</v>
      </c>
      <c r="AQ1018" s="406">
        <v>1102</v>
      </c>
      <c r="AR1018" s="406">
        <v>1366</v>
      </c>
      <c r="AS1018" s="406">
        <v>1254</v>
      </c>
      <c r="AU1018" t="s">
        <v>3446</v>
      </c>
    </row>
    <row r="1019" spans="4:47" ht="13.5" customHeight="1">
      <c r="D1019" s="405" t="s">
        <v>128</v>
      </c>
      <c r="E1019" s="405" t="s">
        <v>5597</v>
      </c>
      <c r="F1019" s="407" t="s">
        <v>859</v>
      </c>
      <c r="G1019" s="272">
        <v>9.4</v>
      </c>
      <c r="H1019" s="406">
        <v>790</v>
      </c>
      <c r="I1019" s="406">
        <v>794</v>
      </c>
      <c r="J1019" s="406">
        <v>912</v>
      </c>
      <c r="K1019" s="406">
        <v>837</v>
      </c>
      <c r="L1019" s="406">
        <v>816</v>
      </c>
      <c r="M1019" s="406">
        <v>1008</v>
      </c>
      <c r="N1019" s="406">
        <v>880</v>
      </c>
      <c r="O1019" s="406">
        <v>800</v>
      </c>
      <c r="P1019" s="406">
        <v>869</v>
      </c>
      <c r="Q1019" s="406">
        <v>980</v>
      </c>
      <c r="R1019" s="406">
        <v>928</v>
      </c>
      <c r="S1019" s="406">
        <v>1082</v>
      </c>
      <c r="T1019" s="406">
        <v>1243</v>
      </c>
      <c r="U1019" s="406">
        <v>1410</v>
      </c>
      <c r="V1019" s="406">
        <v>1107</v>
      </c>
      <c r="W1019" s="406">
        <v>1235</v>
      </c>
      <c r="X1019" s="406">
        <v>833</v>
      </c>
      <c r="Y1019" s="406">
        <v>923</v>
      </c>
      <c r="Z1019" s="406">
        <v>1101</v>
      </c>
      <c r="AA1019" s="406">
        <v>939</v>
      </c>
      <c r="AB1019" s="406">
        <v>886</v>
      </c>
      <c r="AC1019" s="406">
        <v>1007</v>
      </c>
      <c r="AD1019" s="406">
        <v>1218</v>
      </c>
      <c r="AE1019" s="406">
        <v>997</v>
      </c>
      <c r="AF1019" s="406">
        <v>957</v>
      </c>
      <c r="AG1019" s="406">
        <v>1080</v>
      </c>
      <c r="AH1019" s="406">
        <v>1303</v>
      </c>
      <c r="AI1019" s="406">
        <v>841</v>
      </c>
      <c r="AJ1019" s="406">
        <v>949</v>
      </c>
      <c r="AK1019" s="406">
        <v>1071</v>
      </c>
      <c r="AL1019" s="406">
        <v>1257</v>
      </c>
      <c r="AM1019" s="406">
        <v>838</v>
      </c>
      <c r="AN1019" s="406">
        <v>911</v>
      </c>
      <c r="AO1019" s="406">
        <v>1038</v>
      </c>
      <c r="AP1019" s="406">
        <v>981</v>
      </c>
      <c r="AQ1019" s="406">
        <v>981</v>
      </c>
      <c r="AR1019" s="406">
        <v>1199</v>
      </c>
      <c r="AS1019" s="406">
        <v>1098</v>
      </c>
      <c r="AU1019" t="s">
        <v>128</v>
      </c>
    </row>
    <row r="1020" spans="4:47" ht="13.5" customHeight="1">
      <c r="D1020" s="405" t="s">
        <v>3447</v>
      </c>
      <c r="E1020" s="405" t="s">
        <v>5597</v>
      </c>
      <c r="F1020" s="407" t="s">
        <v>859</v>
      </c>
      <c r="G1020" s="272">
        <v>9.4</v>
      </c>
      <c r="H1020" s="406">
        <v>790</v>
      </c>
      <c r="I1020" s="406">
        <v>794</v>
      </c>
      <c r="J1020" s="406">
        <v>912</v>
      </c>
      <c r="K1020" s="406">
        <v>837</v>
      </c>
      <c r="L1020" s="406">
        <v>816</v>
      </c>
      <c r="M1020" s="406">
        <v>1008</v>
      </c>
      <c r="N1020" s="406">
        <v>880</v>
      </c>
      <c r="O1020" s="406">
        <v>800</v>
      </c>
      <c r="P1020" s="406">
        <v>869</v>
      </c>
      <c r="Q1020" s="406">
        <v>980</v>
      </c>
      <c r="R1020" s="406">
        <v>928</v>
      </c>
      <c r="S1020" s="406">
        <v>1082</v>
      </c>
      <c r="T1020" s="406">
        <v>1243</v>
      </c>
      <c r="U1020" s="406">
        <v>1410</v>
      </c>
      <c r="V1020" s="406">
        <v>1107</v>
      </c>
      <c r="W1020" s="406">
        <v>1235</v>
      </c>
      <c r="X1020" s="406">
        <v>833</v>
      </c>
      <c r="Y1020" s="406">
        <v>923</v>
      </c>
      <c r="Z1020" s="406">
        <v>1101</v>
      </c>
      <c r="AA1020" s="406">
        <v>939</v>
      </c>
      <c r="AB1020" s="406">
        <v>886</v>
      </c>
      <c r="AC1020" s="406">
        <v>1007</v>
      </c>
      <c r="AD1020" s="406">
        <v>1218</v>
      </c>
      <c r="AE1020" s="406">
        <v>997</v>
      </c>
      <c r="AF1020" s="406">
        <v>957</v>
      </c>
      <c r="AG1020" s="406">
        <v>1080</v>
      </c>
      <c r="AH1020" s="406">
        <v>1303</v>
      </c>
      <c r="AI1020" s="406">
        <v>841</v>
      </c>
      <c r="AJ1020" s="406">
        <v>949</v>
      </c>
      <c r="AK1020" s="406">
        <v>1071</v>
      </c>
      <c r="AL1020" s="406">
        <v>1257</v>
      </c>
      <c r="AM1020" s="406">
        <v>838</v>
      </c>
      <c r="AN1020" s="406">
        <v>911</v>
      </c>
      <c r="AO1020" s="406">
        <v>1038</v>
      </c>
      <c r="AP1020" s="406">
        <v>981</v>
      </c>
      <c r="AQ1020" s="406">
        <v>981</v>
      </c>
      <c r="AR1020" s="406">
        <v>1199</v>
      </c>
      <c r="AS1020" s="406">
        <v>1098</v>
      </c>
      <c r="AU1020" t="s">
        <v>3447</v>
      </c>
    </row>
    <row r="1021" spans="4:47" ht="13.5" customHeight="1">
      <c r="D1021" s="405" t="s">
        <v>129</v>
      </c>
      <c r="E1021" s="404"/>
      <c r="F1021" s="407" t="s">
        <v>860</v>
      </c>
      <c r="G1021" s="272">
        <v>7.8</v>
      </c>
      <c r="H1021" s="406">
        <v>1074</v>
      </c>
      <c r="I1021" s="406">
        <v>1054</v>
      </c>
      <c r="J1021" s="406">
        <v>1211</v>
      </c>
      <c r="K1021" s="406">
        <v>1074</v>
      </c>
      <c r="L1021" s="406">
        <v>1054</v>
      </c>
      <c r="M1021" s="406">
        <v>1211</v>
      </c>
      <c r="N1021" s="406">
        <v>1097</v>
      </c>
      <c r="O1021" s="406">
        <v>1053</v>
      </c>
      <c r="P1021" s="406">
        <v>1054</v>
      </c>
      <c r="Q1021" s="406">
        <v>1211</v>
      </c>
      <c r="R1021" s="406">
        <v>1134</v>
      </c>
      <c r="S1021" s="406">
        <v>1728</v>
      </c>
      <c r="T1021" s="406">
        <v>1921</v>
      </c>
      <c r="U1021" s="406">
        <v>1707</v>
      </c>
      <c r="V1021" s="406">
        <v>1350</v>
      </c>
      <c r="W1021" s="406">
        <v>1503</v>
      </c>
      <c r="X1021" s="406">
        <v>1338</v>
      </c>
      <c r="Y1021" s="406">
        <v>1426</v>
      </c>
      <c r="Z1021" s="406">
        <v>1688</v>
      </c>
      <c r="AA1021" s="406">
        <v>1498</v>
      </c>
      <c r="AB1021" s="406">
        <v>1356</v>
      </c>
      <c r="AC1021" s="406">
        <v>1468</v>
      </c>
      <c r="AD1021" s="406">
        <v>1752</v>
      </c>
      <c r="AE1021" s="406">
        <v>1517</v>
      </c>
      <c r="AF1021" s="406">
        <v>1607</v>
      </c>
      <c r="AG1021" s="406">
        <v>1724</v>
      </c>
      <c r="AH1021" s="406">
        <v>2054</v>
      </c>
      <c r="AI1021" s="406">
        <v>1328</v>
      </c>
      <c r="AJ1021" s="406">
        <v>1416</v>
      </c>
      <c r="AK1021" s="406">
        <v>1509</v>
      </c>
      <c r="AL1021" s="406">
        <v>1794</v>
      </c>
      <c r="AM1021" s="406">
        <v>1178</v>
      </c>
      <c r="AN1021" s="406">
        <v>1261</v>
      </c>
      <c r="AO1021" s="406">
        <v>1445</v>
      </c>
      <c r="AP1021" s="406">
        <v>1210</v>
      </c>
      <c r="AQ1021" s="406">
        <v>1210</v>
      </c>
      <c r="AR1021" s="406">
        <v>1453</v>
      </c>
      <c r="AS1021" s="406">
        <v>1430</v>
      </c>
      <c r="AU1021" t="s">
        <v>129</v>
      </c>
    </row>
    <row r="1022" spans="4:47" ht="13.5" customHeight="1">
      <c r="D1022" s="405" t="s">
        <v>130</v>
      </c>
      <c r="E1022" s="404"/>
      <c r="F1022" s="407" t="s">
        <v>861</v>
      </c>
      <c r="G1022" s="272">
        <v>11</v>
      </c>
      <c r="H1022" s="406">
        <v>1197</v>
      </c>
      <c r="I1022" s="406">
        <v>1177</v>
      </c>
      <c r="J1022" s="406">
        <v>1352</v>
      </c>
      <c r="K1022" s="406">
        <v>1197</v>
      </c>
      <c r="L1022" s="406">
        <v>1177</v>
      </c>
      <c r="M1022" s="406">
        <v>1352</v>
      </c>
      <c r="N1022" s="406">
        <v>1219</v>
      </c>
      <c r="O1022" s="406">
        <v>1174</v>
      </c>
      <c r="P1022" s="406">
        <v>1177</v>
      </c>
      <c r="Q1022" s="406">
        <v>1352</v>
      </c>
      <c r="R1022" s="406">
        <v>1270</v>
      </c>
      <c r="S1022" s="406">
        <v>1813</v>
      </c>
      <c r="T1022" s="406">
        <v>2020</v>
      </c>
      <c r="U1022" s="406">
        <v>1813</v>
      </c>
      <c r="V1022" s="406">
        <v>1425</v>
      </c>
      <c r="W1022" s="406">
        <v>1584</v>
      </c>
      <c r="X1022" s="406">
        <v>1430</v>
      </c>
      <c r="Y1022" s="406">
        <v>1543</v>
      </c>
      <c r="Z1022" s="406">
        <v>1831</v>
      </c>
      <c r="AA1022" s="406">
        <v>1604</v>
      </c>
      <c r="AB1022" s="406">
        <v>1468</v>
      </c>
      <c r="AC1022" s="406">
        <v>1617</v>
      </c>
      <c r="AD1022" s="406">
        <v>1939</v>
      </c>
      <c r="AE1022" s="406">
        <v>1646</v>
      </c>
      <c r="AF1022" s="406">
        <v>1720</v>
      </c>
      <c r="AG1022" s="406">
        <v>1873</v>
      </c>
      <c r="AH1022" s="406">
        <v>2240</v>
      </c>
      <c r="AI1022" s="406">
        <v>1416</v>
      </c>
      <c r="AJ1022" s="406">
        <v>1542</v>
      </c>
      <c r="AK1022" s="406">
        <v>1671</v>
      </c>
      <c r="AL1022" s="406">
        <v>1984</v>
      </c>
      <c r="AM1022" s="406">
        <v>1304</v>
      </c>
      <c r="AN1022" s="406">
        <v>1420</v>
      </c>
      <c r="AO1022" s="406">
        <v>1628</v>
      </c>
      <c r="AP1022" s="406">
        <v>1290</v>
      </c>
      <c r="AQ1022" s="406">
        <v>1290</v>
      </c>
      <c r="AR1022" s="406">
        <v>1549</v>
      </c>
      <c r="AS1022" s="406">
        <v>1500</v>
      </c>
      <c r="AU1022" t="s">
        <v>130</v>
      </c>
    </row>
    <row r="1023" spans="4:47" ht="13.5" customHeight="1">
      <c r="D1023" s="405" t="s">
        <v>3232</v>
      </c>
      <c r="E1023" s="404"/>
      <c r="F1023" s="407" t="s">
        <v>3809</v>
      </c>
      <c r="G1023" s="272">
        <v>0</v>
      </c>
      <c r="H1023" s="406">
        <v>96</v>
      </c>
      <c r="I1023" s="406">
        <v>96</v>
      </c>
      <c r="J1023" s="406">
        <v>96</v>
      </c>
      <c r="K1023" s="406">
        <v>96</v>
      </c>
      <c r="L1023" s="406">
        <v>96</v>
      </c>
      <c r="M1023" s="406">
        <v>96</v>
      </c>
      <c r="N1023" s="406">
        <v>96</v>
      </c>
      <c r="O1023" s="406">
        <v>96</v>
      </c>
      <c r="P1023" s="406">
        <v>96</v>
      </c>
      <c r="Q1023" s="406">
        <v>96</v>
      </c>
      <c r="R1023" s="406">
        <v>96</v>
      </c>
      <c r="S1023" s="406">
        <v>96</v>
      </c>
      <c r="T1023" s="406">
        <v>96</v>
      </c>
      <c r="U1023" s="406">
        <v>96</v>
      </c>
      <c r="V1023" s="406">
        <v>96</v>
      </c>
      <c r="W1023" s="406">
        <v>96</v>
      </c>
      <c r="X1023" s="406">
        <v>96</v>
      </c>
      <c r="Y1023" s="406">
        <v>96</v>
      </c>
      <c r="Z1023" s="406">
        <v>96</v>
      </c>
      <c r="AA1023" s="406">
        <v>96</v>
      </c>
      <c r="AB1023" s="406">
        <v>96</v>
      </c>
      <c r="AC1023" s="406">
        <v>96</v>
      </c>
      <c r="AD1023" s="406">
        <v>96</v>
      </c>
      <c r="AE1023" s="406">
        <v>96</v>
      </c>
      <c r="AF1023" s="406">
        <v>96</v>
      </c>
      <c r="AG1023" s="406">
        <v>96</v>
      </c>
      <c r="AH1023" s="406">
        <v>96</v>
      </c>
      <c r="AI1023" s="406">
        <v>96</v>
      </c>
      <c r="AJ1023" s="406">
        <v>96</v>
      </c>
      <c r="AK1023" s="406">
        <v>96</v>
      </c>
      <c r="AL1023" s="406">
        <v>96</v>
      </c>
      <c r="AM1023" s="406">
        <v>96</v>
      </c>
      <c r="AN1023" s="406">
        <v>96</v>
      </c>
      <c r="AO1023" s="406">
        <v>96</v>
      </c>
      <c r="AP1023" s="406">
        <v>96</v>
      </c>
      <c r="AQ1023" s="406">
        <v>96</v>
      </c>
      <c r="AR1023" s="406">
        <v>96</v>
      </c>
      <c r="AS1023" s="406">
        <v>96</v>
      </c>
      <c r="AU1023" t="s">
        <v>3232</v>
      </c>
    </row>
    <row r="1024" spans="4:47" ht="13.5" customHeight="1">
      <c r="D1024" s="405" t="s">
        <v>404</v>
      </c>
      <c r="E1024" s="404"/>
      <c r="F1024" s="407" t="s">
        <v>862</v>
      </c>
      <c r="G1024" s="272">
        <v>12.5</v>
      </c>
      <c r="H1024" s="406">
        <v>683</v>
      </c>
      <c r="I1024" s="406">
        <v>697</v>
      </c>
      <c r="J1024" s="406">
        <v>812</v>
      </c>
      <c r="K1024" s="406">
        <v>761</v>
      </c>
      <c r="L1024" s="406">
        <v>746</v>
      </c>
      <c r="M1024" s="406">
        <v>919</v>
      </c>
      <c r="N1024" s="406">
        <v>809</v>
      </c>
      <c r="O1024" s="406">
        <v>695</v>
      </c>
      <c r="P1024" s="406">
        <v>764</v>
      </c>
      <c r="Q1024" s="406">
        <v>871</v>
      </c>
      <c r="R1024" s="406">
        <v>860</v>
      </c>
      <c r="S1024" s="406">
        <v>1134</v>
      </c>
      <c r="T1024" s="406">
        <v>1344</v>
      </c>
      <c r="U1024" s="406">
        <v>1369</v>
      </c>
      <c r="V1024" s="406">
        <v>988</v>
      </c>
      <c r="W1024" s="406">
        <v>1092</v>
      </c>
      <c r="X1024" s="406">
        <v>844</v>
      </c>
      <c r="Y1024" s="406">
        <v>958</v>
      </c>
      <c r="Z1024" s="406">
        <v>1147</v>
      </c>
      <c r="AA1024" s="406">
        <v>956</v>
      </c>
      <c r="AB1024" s="406">
        <v>906</v>
      </c>
      <c r="AC1024" s="406">
        <v>1062</v>
      </c>
      <c r="AD1024" s="406">
        <v>1292</v>
      </c>
      <c r="AE1024" s="406">
        <v>1024</v>
      </c>
      <c r="AF1024" s="406">
        <v>1111</v>
      </c>
      <c r="AG1024" s="406">
        <v>1271</v>
      </c>
      <c r="AH1024" s="406">
        <v>1538</v>
      </c>
      <c r="AI1024" s="406">
        <v>866</v>
      </c>
      <c r="AJ1024" s="406">
        <v>996</v>
      </c>
      <c r="AK1024" s="406">
        <v>1152</v>
      </c>
      <c r="AL1024" s="406">
        <v>1351</v>
      </c>
      <c r="AM1024" s="406">
        <v>797</v>
      </c>
      <c r="AN1024" s="406">
        <v>901</v>
      </c>
      <c r="AO1024" s="406">
        <v>1025</v>
      </c>
      <c r="AP1024" s="406">
        <v>824</v>
      </c>
      <c r="AQ1024" s="406">
        <v>824</v>
      </c>
      <c r="AR1024" s="406">
        <v>1116</v>
      </c>
      <c r="AS1024" s="406">
        <v>1077</v>
      </c>
      <c r="AU1024" t="s">
        <v>404</v>
      </c>
    </row>
    <row r="1025" spans="4:47" ht="13.5" customHeight="1">
      <c r="D1025" s="405" t="s">
        <v>421</v>
      </c>
      <c r="E1025" s="404"/>
      <c r="F1025" s="407" t="s">
        <v>863</v>
      </c>
      <c r="G1025" s="272">
        <v>14.1</v>
      </c>
      <c r="H1025" s="406">
        <v>759</v>
      </c>
      <c r="I1025" s="406">
        <v>775</v>
      </c>
      <c r="J1025" s="406">
        <v>901</v>
      </c>
      <c r="K1025" s="406">
        <v>838</v>
      </c>
      <c r="L1025" s="406">
        <v>822</v>
      </c>
      <c r="M1025" s="406">
        <v>1022</v>
      </c>
      <c r="N1025" s="406">
        <v>893</v>
      </c>
      <c r="O1025" s="406">
        <v>773</v>
      </c>
      <c r="P1025" s="406">
        <v>855</v>
      </c>
      <c r="Q1025" s="406">
        <v>971</v>
      </c>
      <c r="R1025" s="406">
        <v>958</v>
      </c>
      <c r="S1025" s="406">
        <v>1210</v>
      </c>
      <c r="T1025" s="406">
        <v>1442</v>
      </c>
      <c r="U1025" s="406">
        <v>1474</v>
      </c>
      <c r="V1025" s="406">
        <v>1076</v>
      </c>
      <c r="W1025" s="406">
        <v>1190</v>
      </c>
      <c r="X1025" s="406">
        <v>915</v>
      </c>
      <c r="Y1025" s="406">
        <v>1043</v>
      </c>
      <c r="Z1025" s="406">
        <v>1249</v>
      </c>
      <c r="AA1025" s="406">
        <v>1037</v>
      </c>
      <c r="AB1025" s="406">
        <v>988</v>
      </c>
      <c r="AC1025" s="406">
        <v>1163</v>
      </c>
      <c r="AD1025" s="406">
        <v>1417</v>
      </c>
      <c r="AE1025" s="406">
        <v>1117</v>
      </c>
      <c r="AF1025" s="406">
        <v>1193</v>
      </c>
      <c r="AG1025" s="406">
        <v>1372</v>
      </c>
      <c r="AH1025" s="406">
        <v>1663</v>
      </c>
      <c r="AI1025" s="406">
        <v>935</v>
      </c>
      <c r="AJ1025" s="406">
        <v>1085</v>
      </c>
      <c r="AK1025" s="406">
        <v>1259</v>
      </c>
      <c r="AL1025" s="406">
        <v>1478</v>
      </c>
      <c r="AM1025" s="406">
        <v>874</v>
      </c>
      <c r="AN1025" s="406">
        <v>991</v>
      </c>
      <c r="AO1025" s="406">
        <v>1128</v>
      </c>
      <c r="AP1025" s="406">
        <v>924</v>
      </c>
      <c r="AQ1025" s="406">
        <v>924</v>
      </c>
      <c r="AR1025" s="406">
        <v>1249</v>
      </c>
      <c r="AS1025" s="406">
        <v>1175</v>
      </c>
      <c r="AU1025" t="s">
        <v>421</v>
      </c>
    </row>
    <row r="1026" spans="4:47" ht="13.5" customHeight="1">
      <c r="D1026" s="405" t="s">
        <v>405</v>
      </c>
      <c r="E1026" s="404"/>
      <c r="F1026" s="407" t="s">
        <v>864</v>
      </c>
      <c r="G1026" s="272">
        <v>15.6</v>
      </c>
      <c r="H1026" s="406">
        <v>788</v>
      </c>
      <c r="I1026" s="406">
        <v>807</v>
      </c>
      <c r="J1026" s="406">
        <v>938</v>
      </c>
      <c r="K1026" s="406">
        <v>868</v>
      </c>
      <c r="L1026" s="406">
        <v>852</v>
      </c>
      <c r="M1026" s="406">
        <v>1072</v>
      </c>
      <c r="N1026" s="406">
        <v>929</v>
      </c>
      <c r="O1026" s="406">
        <v>807</v>
      </c>
      <c r="P1026" s="406">
        <v>900</v>
      </c>
      <c r="Q1026" s="406">
        <v>1018</v>
      </c>
      <c r="R1026" s="406">
        <v>1008</v>
      </c>
      <c r="S1026" s="406">
        <v>1246</v>
      </c>
      <c r="T1026" s="406">
        <v>1500</v>
      </c>
      <c r="U1026" s="406">
        <v>1529</v>
      </c>
      <c r="V1026" s="406">
        <v>1121</v>
      </c>
      <c r="W1026" s="406">
        <v>1239</v>
      </c>
      <c r="X1026" s="406">
        <v>939</v>
      </c>
      <c r="Y1026" s="406">
        <v>1078</v>
      </c>
      <c r="Z1026" s="406">
        <v>1293</v>
      </c>
      <c r="AA1026" s="406">
        <v>1066</v>
      </c>
      <c r="AB1026" s="406">
        <v>1022</v>
      </c>
      <c r="AC1026" s="406">
        <v>1213</v>
      </c>
      <c r="AD1026" s="406">
        <v>1481</v>
      </c>
      <c r="AE1026" s="406">
        <v>1156</v>
      </c>
      <c r="AF1026" s="406">
        <v>1227</v>
      </c>
      <c r="AG1026" s="406">
        <v>1422</v>
      </c>
      <c r="AH1026" s="406">
        <v>1727</v>
      </c>
      <c r="AI1026" s="406">
        <v>956</v>
      </c>
      <c r="AJ1026" s="406">
        <v>1124</v>
      </c>
      <c r="AK1026" s="406">
        <v>1315</v>
      </c>
      <c r="AL1026" s="406">
        <v>1543</v>
      </c>
      <c r="AM1026" s="406">
        <v>904</v>
      </c>
      <c r="AN1026" s="406">
        <v>1032</v>
      </c>
      <c r="AO1026" s="406">
        <v>1175</v>
      </c>
      <c r="AP1026" s="406">
        <v>973</v>
      </c>
      <c r="AQ1026" s="406">
        <v>973</v>
      </c>
      <c r="AR1026" s="406">
        <v>1332</v>
      </c>
      <c r="AS1026" s="406">
        <v>1222</v>
      </c>
      <c r="AU1026" t="s">
        <v>405</v>
      </c>
    </row>
    <row r="1027" spans="4:47" ht="13.5" customHeight="1">
      <c r="D1027" s="405" t="s">
        <v>673</v>
      </c>
      <c r="E1027" s="404"/>
      <c r="F1027" s="407" t="s">
        <v>865</v>
      </c>
      <c r="G1027" s="272">
        <v>17.200000000000003</v>
      </c>
      <c r="H1027" s="406">
        <v>820</v>
      </c>
      <c r="I1027" s="406">
        <v>842</v>
      </c>
      <c r="J1027" s="406">
        <v>967</v>
      </c>
      <c r="K1027" s="406">
        <v>901</v>
      </c>
      <c r="L1027" s="406">
        <v>885</v>
      </c>
      <c r="M1027" s="406">
        <v>1114</v>
      </c>
      <c r="N1027" s="406">
        <v>1005</v>
      </c>
      <c r="O1027" s="406">
        <v>842</v>
      </c>
      <c r="P1027" s="406">
        <v>949</v>
      </c>
      <c r="Q1027" s="406">
        <v>1057</v>
      </c>
      <c r="R1027" s="406">
        <v>1061</v>
      </c>
      <c r="S1027" s="406">
        <v>1292</v>
      </c>
      <c r="T1027" s="406">
        <v>1572</v>
      </c>
      <c r="U1027" s="406">
        <v>1598</v>
      </c>
      <c r="V1027" s="406">
        <v>1179</v>
      </c>
      <c r="W1027" s="406">
        <v>1303</v>
      </c>
      <c r="X1027" s="406">
        <v>969</v>
      </c>
      <c r="Y1027" s="406">
        <v>1123</v>
      </c>
      <c r="Z1027" s="406">
        <v>1349</v>
      </c>
      <c r="AA1027" s="406">
        <v>1103</v>
      </c>
      <c r="AB1027" s="406">
        <v>1064</v>
      </c>
      <c r="AC1027" s="406">
        <v>1275</v>
      </c>
      <c r="AD1027" s="406">
        <v>1561</v>
      </c>
      <c r="AE1027" s="406">
        <v>1206</v>
      </c>
      <c r="AF1027" s="406">
        <v>1269</v>
      </c>
      <c r="AG1027" s="406">
        <v>1484</v>
      </c>
      <c r="AH1027" s="406">
        <v>1807</v>
      </c>
      <c r="AI1027" s="406">
        <v>984</v>
      </c>
      <c r="AJ1027" s="406">
        <v>1173</v>
      </c>
      <c r="AK1027" s="406">
        <v>1384</v>
      </c>
      <c r="AL1027" s="406">
        <v>1624</v>
      </c>
      <c r="AM1027" s="406">
        <v>941</v>
      </c>
      <c r="AN1027" s="406">
        <v>1084</v>
      </c>
      <c r="AO1027" s="406">
        <v>1233</v>
      </c>
      <c r="AP1027" s="406">
        <v>1035</v>
      </c>
      <c r="AQ1027" s="406">
        <v>1035</v>
      </c>
      <c r="AR1027" s="406">
        <v>1434</v>
      </c>
      <c r="AS1027" s="406">
        <v>1281</v>
      </c>
      <c r="AU1027" t="s">
        <v>673</v>
      </c>
    </row>
    <row r="1028" spans="4:47" ht="13.5" customHeight="1">
      <c r="D1028" s="405" t="s">
        <v>406</v>
      </c>
      <c r="E1028" s="404"/>
      <c r="F1028" s="407" t="s">
        <v>866</v>
      </c>
      <c r="G1028" s="272">
        <v>18.700000000000003</v>
      </c>
      <c r="H1028" s="406">
        <v>850</v>
      </c>
      <c r="I1028" s="406">
        <v>875</v>
      </c>
      <c r="J1028" s="406">
        <v>1015</v>
      </c>
      <c r="K1028" s="406">
        <v>932</v>
      </c>
      <c r="L1028" s="406">
        <v>915</v>
      </c>
      <c r="M1028" s="406">
        <v>1175</v>
      </c>
      <c r="N1028" s="406">
        <v>1004</v>
      </c>
      <c r="O1028" s="406">
        <v>876</v>
      </c>
      <c r="P1028" s="406">
        <v>994</v>
      </c>
      <c r="Q1028" s="406">
        <v>1116</v>
      </c>
      <c r="R1028" s="406">
        <v>1111</v>
      </c>
      <c r="S1028" s="406">
        <v>1332</v>
      </c>
      <c r="T1028" s="406">
        <v>1634</v>
      </c>
      <c r="U1028" s="406">
        <v>1658</v>
      </c>
      <c r="V1028" s="406">
        <v>1229</v>
      </c>
      <c r="W1028" s="406">
        <v>1358</v>
      </c>
      <c r="X1028" s="406">
        <v>995</v>
      </c>
      <c r="Y1028" s="406">
        <v>1162</v>
      </c>
      <c r="Z1028" s="406">
        <v>1397</v>
      </c>
      <c r="AA1028" s="406">
        <v>1134</v>
      </c>
      <c r="AB1028" s="406">
        <v>1101</v>
      </c>
      <c r="AC1028" s="406">
        <v>1330</v>
      </c>
      <c r="AD1028" s="406">
        <v>1631</v>
      </c>
      <c r="AE1028" s="406">
        <v>1249</v>
      </c>
      <c r="AF1028" s="406">
        <v>1306</v>
      </c>
      <c r="AG1028" s="406">
        <v>1540</v>
      </c>
      <c r="AH1028" s="406">
        <v>1877</v>
      </c>
      <c r="AI1028" s="406">
        <v>1007</v>
      </c>
      <c r="AJ1028" s="406">
        <v>1217</v>
      </c>
      <c r="AK1028" s="406">
        <v>1445</v>
      </c>
      <c r="AL1028" s="406">
        <v>1696</v>
      </c>
      <c r="AM1028" s="406">
        <v>973</v>
      </c>
      <c r="AN1028" s="406">
        <v>1129</v>
      </c>
      <c r="AO1028" s="406">
        <v>1284</v>
      </c>
      <c r="AP1028" s="406">
        <v>1089</v>
      </c>
      <c r="AQ1028" s="406">
        <v>1089</v>
      </c>
      <c r="AR1028" s="406">
        <v>1525</v>
      </c>
      <c r="AS1028" s="406">
        <v>1332</v>
      </c>
      <c r="AU1028" t="s">
        <v>406</v>
      </c>
    </row>
    <row r="1029" spans="4:47" ht="13.5" customHeight="1">
      <c r="D1029" s="405" t="s">
        <v>131</v>
      </c>
      <c r="E1029" s="405" t="s">
        <v>5597</v>
      </c>
      <c r="F1029" s="407" t="s">
        <v>867</v>
      </c>
      <c r="G1029" s="272">
        <v>12.5</v>
      </c>
      <c r="H1029" s="406">
        <v>611</v>
      </c>
      <c r="I1029" s="406">
        <v>628</v>
      </c>
      <c r="J1029" s="406">
        <v>726</v>
      </c>
      <c r="K1029" s="406">
        <v>654</v>
      </c>
      <c r="L1029" s="406">
        <v>644</v>
      </c>
      <c r="M1029" s="406">
        <v>829</v>
      </c>
      <c r="N1029" s="406">
        <v>707</v>
      </c>
      <c r="O1029" s="406">
        <v>628</v>
      </c>
      <c r="P1029" s="406">
        <v>710</v>
      </c>
      <c r="Q1029" s="406">
        <v>794</v>
      </c>
      <c r="R1029" s="406">
        <v>789</v>
      </c>
      <c r="S1029" s="406">
        <v>949</v>
      </c>
      <c r="T1029" s="406">
        <v>1165</v>
      </c>
      <c r="U1029" s="406">
        <v>1149</v>
      </c>
      <c r="V1029" s="406">
        <v>898</v>
      </c>
      <c r="W1029" s="406">
        <v>981</v>
      </c>
      <c r="X1029" s="406">
        <v>717</v>
      </c>
      <c r="Y1029" s="406">
        <v>830</v>
      </c>
      <c r="Z1029" s="406">
        <v>995</v>
      </c>
      <c r="AA1029" s="406">
        <v>816</v>
      </c>
      <c r="AB1029" s="406">
        <v>791</v>
      </c>
      <c r="AC1029" s="406">
        <v>946</v>
      </c>
      <c r="AD1029" s="406">
        <v>1155</v>
      </c>
      <c r="AE1029" s="406">
        <v>897</v>
      </c>
      <c r="AF1029" s="406">
        <v>924</v>
      </c>
      <c r="AG1029" s="406">
        <v>1082</v>
      </c>
      <c r="AH1029" s="406">
        <v>1316</v>
      </c>
      <c r="AI1029" s="406">
        <v>726</v>
      </c>
      <c r="AJ1029" s="406">
        <v>864</v>
      </c>
      <c r="AK1029" s="406">
        <v>1020</v>
      </c>
      <c r="AL1029" s="406">
        <v>1193</v>
      </c>
      <c r="AM1029" s="406">
        <v>695</v>
      </c>
      <c r="AN1029" s="406">
        <v>802</v>
      </c>
      <c r="AO1029" s="406">
        <v>909</v>
      </c>
      <c r="AP1029" s="406">
        <v>796</v>
      </c>
      <c r="AQ1029" s="406">
        <v>796</v>
      </c>
      <c r="AR1029" s="406">
        <v>1089</v>
      </c>
      <c r="AS1029" s="406">
        <v>948</v>
      </c>
      <c r="AU1029" t="s">
        <v>131</v>
      </c>
    </row>
    <row r="1030" spans="4:47" ht="13.5" customHeight="1">
      <c r="D1030" s="405" t="s">
        <v>3448</v>
      </c>
      <c r="E1030" s="405" t="s">
        <v>5597</v>
      </c>
      <c r="F1030" s="407" t="s">
        <v>867</v>
      </c>
      <c r="G1030" s="272">
        <v>12.5</v>
      </c>
      <c r="H1030" s="406">
        <v>611</v>
      </c>
      <c r="I1030" s="406">
        <v>628</v>
      </c>
      <c r="J1030" s="406">
        <v>726</v>
      </c>
      <c r="K1030" s="406">
        <v>654</v>
      </c>
      <c r="L1030" s="406">
        <v>644</v>
      </c>
      <c r="M1030" s="406">
        <v>829</v>
      </c>
      <c r="N1030" s="406">
        <v>707</v>
      </c>
      <c r="O1030" s="406">
        <v>628</v>
      </c>
      <c r="P1030" s="406">
        <v>710</v>
      </c>
      <c r="Q1030" s="406">
        <v>794</v>
      </c>
      <c r="R1030" s="406">
        <v>789</v>
      </c>
      <c r="S1030" s="406">
        <v>949</v>
      </c>
      <c r="T1030" s="406">
        <v>1165</v>
      </c>
      <c r="U1030" s="406">
        <v>1149</v>
      </c>
      <c r="V1030" s="406">
        <v>898</v>
      </c>
      <c r="W1030" s="406">
        <v>981</v>
      </c>
      <c r="X1030" s="406">
        <v>717</v>
      </c>
      <c r="Y1030" s="406">
        <v>830</v>
      </c>
      <c r="Z1030" s="406">
        <v>995</v>
      </c>
      <c r="AA1030" s="406">
        <v>816</v>
      </c>
      <c r="AB1030" s="406">
        <v>791</v>
      </c>
      <c r="AC1030" s="406">
        <v>946</v>
      </c>
      <c r="AD1030" s="406">
        <v>1155</v>
      </c>
      <c r="AE1030" s="406">
        <v>897</v>
      </c>
      <c r="AF1030" s="406">
        <v>924</v>
      </c>
      <c r="AG1030" s="406">
        <v>1082</v>
      </c>
      <c r="AH1030" s="406">
        <v>1316</v>
      </c>
      <c r="AI1030" s="406">
        <v>726</v>
      </c>
      <c r="AJ1030" s="406">
        <v>864</v>
      </c>
      <c r="AK1030" s="406">
        <v>1020</v>
      </c>
      <c r="AL1030" s="406">
        <v>1193</v>
      </c>
      <c r="AM1030" s="406">
        <v>695</v>
      </c>
      <c r="AN1030" s="406">
        <v>802</v>
      </c>
      <c r="AO1030" s="406">
        <v>909</v>
      </c>
      <c r="AP1030" s="406">
        <v>796</v>
      </c>
      <c r="AQ1030" s="406">
        <v>796</v>
      </c>
      <c r="AR1030" s="406">
        <v>1089</v>
      </c>
      <c r="AS1030" s="406">
        <v>948</v>
      </c>
      <c r="AU1030" t="s">
        <v>3448</v>
      </c>
    </row>
    <row r="1031" spans="4:47" ht="13.5" customHeight="1">
      <c r="D1031" s="405" t="s">
        <v>407</v>
      </c>
      <c r="E1031" s="404"/>
      <c r="F1031" s="407" t="s">
        <v>868</v>
      </c>
      <c r="G1031" s="272">
        <v>25</v>
      </c>
      <c r="H1031" s="406">
        <v>1288</v>
      </c>
      <c r="I1031" s="406">
        <v>1318</v>
      </c>
      <c r="J1031" s="406">
        <v>1535</v>
      </c>
      <c r="K1031" s="406">
        <v>1444</v>
      </c>
      <c r="L1031" s="406">
        <v>1416</v>
      </c>
      <c r="M1031" s="406">
        <v>1751</v>
      </c>
      <c r="N1031" s="406">
        <v>1537</v>
      </c>
      <c r="O1031" s="406">
        <v>1313</v>
      </c>
      <c r="P1031" s="406">
        <v>1452</v>
      </c>
      <c r="Q1031" s="406">
        <v>1655</v>
      </c>
      <c r="R1031" s="406">
        <v>1635</v>
      </c>
      <c r="S1031" s="406">
        <v>2178</v>
      </c>
      <c r="T1031" s="406">
        <v>2600</v>
      </c>
      <c r="U1031" s="406">
        <v>2643</v>
      </c>
      <c r="V1031" s="406">
        <v>1892</v>
      </c>
      <c r="W1031" s="406">
        <v>2091</v>
      </c>
      <c r="X1031" s="406">
        <v>1611</v>
      </c>
      <c r="Y1031" s="406">
        <v>1838</v>
      </c>
      <c r="Z1031" s="406">
        <v>2202</v>
      </c>
      <c r="AA1031" s="406">
        <v>1828</v>
      </c>
      <c r="AB1031" s="406">
        <v>1736</v>
      </c>
      <c r="AC1031" s="406">
        <v>2046</v>
      </c>
      <c r="AD1031" s="406">
        <v>2493</v>
      </c>
      <c r="AE1031" s="406">
        <v>1963</v>
      </c>
      <c r="AF1031" s="406">
        <v>2146</v>
      </c>
      <c r="AG1031" s="406">
        <v>2464</v>
      </c>
      <c r="AH1031" s="406">
        <v>2985</v>
      </c>
      <c r="AI1031" s="406">
        <v>1654</v>
      </c>
      <c r="AJ1031" s="406">
        <v>1912</v>
      </c>
      <c r="AK1031" s="406">
        <v>2223</v>
      </c>
      <c r="AL1031" s="406">
        <v>2607</v>
      </c>
      <c r="AM1031" s="406">
        <v>1513</v>
      </c>
      <c r="AN1031" s="406">
        <v>1722</v>
      </c>
      <c r="AO1031" s="406">
        <v>1958</v>
      </c>
      <c r="AP1031" s="406">
        <v>1559</v>
      </c>
      <c r="AQ1031" s="406">
        <v>1559</v>
      </c>
      <c r="AR1031" s="406">
        <v>2143</v>
      </c>
      <c r="AS1031" s="406">
        <v>2065</v>
      </c>
      <c r="AU1031" t="s">
        <v>407</v>
      </c>
    </row>
    <row r="1032" spans="4:47" ht="13.5" customHeight="1">
      <c r="D1032" s="405" t="s">
        <v>132</v>
      </c>
      <c r="E1032" s="404"/>
      <c r="F1032" s="407" t="s">
        <v>869</v>
      </c>
      <c r="G1032" s="272">
        <v>25</v>
      </c>
      <c r="H1032" s="406">
        <v>1125</v>
      </c>
      <c r="I1032" s="406">
        <v>1160</v>
      </c>
      <c r="J1032" s="406">
        <v>1342</v>
      </c>
      <c r="K1032" s="406">
        <v>1211</v>
      </c>
      <c r="L1032" s="406">
        <v>1191</v>
      </c>
      <c r="M1032" s="406">
        <v>1548</v>
      </c>
      <c r="N1032" s="406">
        <v>1313</v>
      </c>
      <c r="O1032" s="406">
        <v>1161</v>
      </c>
      <c r="P1032" s="406">
        <v>1325</v>
      </c>
      <c r="Q1032" s="406">
        <v>1478</v>
      </c>
      <c r="R1032" s="406">
        <v>1471</v>
      </c>
      <c r="S1032" s="406">
        <v>1791</v>
      </c>
      <c r="T1032" s="406">
        <v>2212</v>
      </c>
      <c r="U1032" s="406">
        <v>2169</v>
      </c>
      <c r="V1032" s="406">
        <v>1675</v>
      </c>
      <c r="W1032" s="406">
        <v>1839</v>
      </c>
      <c r="X1032" s="406">
        <v>1339</v>
      </c>
      <c r="Y1032" s="406">
        <v>1562</v>
      </c>
      <c r="Z1032" s="406">
        <v>1876</v>
      </c>
      <c r="AA1032" s="406">
        <v>1526</v>
      </c>
      <c r="AB1032" s="406">
        <v>1486</v>
      </c>
      <c r="AC1032" s="406">
        <v>1794</v>
      </c>
      <c r="AD1032" s="406">
        <v>2196</v>
      </c>
      <c r="AE1032" s="406">
        <v>1687</v>
      </c>
      <c r="AF1032" s="406">
        <v>1754</v>
      </c>
      <c r="AG1032" s="406">
        <v>2067</v>
      </c>
      <c r="AH1032" s="406">
        <v>2517</v>
      </c>
      <c r="AI1032" s="406">
        <v>1353</v>
      </c>
      <c r="AJ1032" s="406">
        <v>1627</v>
      </c>
      <c r="AK1032" s="406">
        <v>1935</v>
      </c>
      <c r="AL1032" s="406">
        <v>2266</v>
      </c>
      <c r="AM1032" s="406">
        <v>1290</v>
      </c>
      <c r="AN1032" s="406">
        <v>1501</v>
      </c>
      <c r="AO1032" s="406">
        <v>1702</v>
      </c>
      <c r="AP1032" s="406">
        <v>1477</v>
      </c>
      <c r="AQ1032" s="406">
        <v>1477</v>
      </c>
      <c r="AR1032" s="406">
        <v>2064</v>
      </c>
      <c r="AS1032" s="406">
        <v>1781</v>
      </c>
      <c r="AU1032" t="s">
        <v>132</v>
      </c>
    </row>
    <row r="1033" spans="4:47" ht="13.5" customHeight="1">
      <c r="D1033" s="405" t="s">
        <v>4921</v>
      </c>
      <c r="E1033" s="405"/>
      <c r="F1033" s="407" t="s">
        <v>4962</v>
      </c>
      <c r="G1033" s="272">
        <v>0</v>
      </c>
      <c r="H1033" s="406">
        <v>72</v>
      </c>
      <c r="I1033" s="406">
        <v>72</v>
      </c>
      <c r="J1033" s="406">
        <v>72</v>
      </c>
      <c r="K1033" s="406">
        <v>72</v>
      </c>
      <c r="L1033" s="406">
        <v>72</v>
      </c>
      <c r="M1033" s="406">
        <v>72</v>
      </c>
      <c r="N1033" s="406">
        <v>72</v>
      </c>
      <c r="O1033" s="406">
        <v>72</v>
      </c>
      <c r="P1033" s="406">
        <v>72</v>
      </c>
      <c r="Q1033" s="406">
        <v>72</v>
      </c>
      <c r="R1033" s="406">
        <v>72</v>
      </c>
      <c r="S1033" s="406">
        <v>72</v>
      </c>
      <c r="T1033" s="406">
        <v>72</v>
      </c>
      <c r="U1033" s="406">
        <v>72</v>
      </c>
      <c r="V1033" s="406">
        <v>72</v>
      </c>
      <c r="W1033" s="406">
        <v>72</v>
      </c>
      <c r="X1033" s="406">
        <v>72</v>
      </c>
      <c r="Y1033" s="406">
        <v>72</v>
      </c>
      <c r="Z1033" s="406">
        <v>72</v>
      </c>
      <c r="AA1033" s="406">
        <v>72</v>
      </c>
      <c r="AB1033" s="406">
        <v>72</v>
      </c>
      <c r="AC1033" s="406">
        <v>72</v>
      </c>
      <c r="AD1033" s="406">
        <v>72</v>
      </c>
      <c r="AE1033" s="406">
        <v>72</v>
      </c>
      <c r="AF1033" s="406">
        <v>72</v>
      </c>
      <c r="AG1033" s="406">
        <v>72</v>
      </c>
      <c r="AH1033" s="406">
        <v>72</v>
      </c>
      <c r="AI1033" s="406">
        <v>72</v>
      </c>
      <c r="AJ1033" s="406">
        <v>72</v>
      </c>
      <c r="AK1033" s="406">
        <v>72</v>
      </c>
      <c r="AL1033" s="406">
        <v>72</v>
      </c>
      <c r="AM1033" s="406">
        <v>72</v>
      </c>
      <c r="AN1033" s="406">
        <v>72</v>
      </c>
      <c r="AO1033" s="406">
        <v>72</v>
      </c>
      <c r="AP1033" s="406">
        <v>72</v>
      </c>
      <c r="AQ1033" s="406">
        <v>72</v>
      </c>
      <c r="AR1033" s="406">
        <v>72</v>
      </c>
      <c r="AS1033" s="406">
        <v>72</v>
      </c>
      <c r="AU1033" t="s">
        <v>4921</v>
      </c>
    </row>
    <row r="1034" spans="4:47" ht="13.5" customHeight="1">
      <c r="D1034" s="405" t="s">
        <v>4946</v>
      </c>
      <c r="E1034" s="405"/>
      <c r="F1034" s="407" t="s">
        <v>4966</v>
      </c>
      <c r="G1034" s="272">
        <v>0</v>
      </c>
      <c r="H1034" s="406">
        <v>221</v>
      </c>
      <c r="I1034" s="406">
        <v>221</v>
      </c>
      <c r="J1034" s="406">
        <v>221</v>
      </c>
      <c r="K1034" s="406">
        <v>221</v>
      </c>
      <c r="L1034" s="406">
        <v>221</v>
      </c>
      <c r="M1034" s="406">
        <v>221</v>
      </c>
      <c r="N1034" s="406">
        <v>221</v>
      </c>
      <c r="O1034" s="406">
        <v>221</v>
      </c>
      <c r="P1034" s="406">
        <v>221</v>
      </c>
      <c r="Q1034" s="406">
        <v>221</v>
      </c>
      <c r="R1034" s="406">
        <v>221</v>
      </c>
      <c r="S1034" s="406">
        <v>221</v>
      </c>
      <c r="T1034" s="406">
        <v>221</v>
      </c>
      <c r="U1034" s="406">
        <v>221</v>
      </c>
      <c r="V1034" s="406">
        <v>221</v>
      </c>
      <c r="W1034" s="406">
        <v>221</v>
      </c>
      <c r="X1034" s="406">
        <v>221</v>
      </c>
      <c r="Y1034" s="406">
        <v>221</v>
      </c>
      <c r="Z1034" s="406">
        <v>221</v>
      </c>
      <c r="AA1034" s="406">
        <v>221</v>
      </c>
      <c r="AB1034" s="406">
        <v>221</v>
      </c>
      <c r="AC1034" s="406">
        <v>221</v>
      </c>
      <c r="AD1034" s="406">
        <v>221</v>
      </c>
      <c r="AE1034" s="406">
        <v>221</v>
      </c>
      <c r="AF1034" s="406">
        <v>221</v>
      </c>
      <c r="AG1034" s="406">
        <v>221</v>
      </c>
      <c r="AH1034" s="406">
        <v>221</v>
      </c>
      <c r="AI1034" s="406">
        <v>221</v>
      </c>
      <c r="AJ1034" s="406">
        <v>221</v>
      </c>
      <c r="AK1034" s="406">
        <v>221</v>
      </c>
      <c r="AL1034" s="406">
        <v>221</v>
      </c>
      <c r="AM1034" s="406">
        <v>221</v>
      </c>
      <c r="AN1034" s="406">
        <v>221</v>
      </c>
      <c r="AO1034" s="406">
        <v>221</v>
      </c>
      <c r="AP1034" s="406">
        <v>221</v>
      </c>
      <c r="AQ1034" s="406">
        <v>221</v>
      </c>
      <c r="AR1034" s="406">
        <v>221</v>
      </c>
      <c r="AS1034" s="406">
        <v>221</v>
      </c>
      <c r="AU1034" t="s">
        <v>4946</v>
      </c>
    </row>
    <row r="1035" spans="4:47" ht="13.5" customHeight="1">
      <c r="D1035" s="405" t="s">
        <v>4925</v>
      </c>
      <c r="E1035" s="411"/>
      <c r="F1035" s="407" t="s">
        <v>4967</v>
      </c>
      <c r="G1035" s="272">
        <v>0</v>
      </c>
      <c r="H1035" s="406">
        <v>221</v>
      </c>
      <c r="I1035" s="406">
        <v>221</v>
      </c>
      <c r="J1035" s="406">
        <v>221</v>
      </c>
      <c r="K1035" s="406">
        <v>221</v>
      </c>
      <c r="L1035" s="406">
        <v>221</v>
      </c>
      <c r="M1035" s="406">
        <v>221</v>
      </c>
      <c r="N1035" s="406">
        <v>221</v>
      </c>
      <c r="O1035" s="406">
        <v>221</v>
      </c>
      <c r="P1035" s="406">
        <v>221</v>
      </c>
      <c r="Q1035" s="406">
        <v>221</v>
      </c>
      <c r="R1035" s="406">
        <v>221</v>
      </c>
      <c r="S1035" s="406">
        <v>221</v>
      </c>
      <c r="T1035" s="406">
        <v>221</v>
      </c>
      <c r="U1035" s="406">
        <v>221</v>
      </c>
      <c r="V1035" s="406">
        <v>221</v>
      </c>
      <c r="W1035" s="406">
        <v>221</v>
      </c>
      <c r="X1035" s="406">
        <v>221</v>
      </c>
      <c r="Y1035" s="406">
        <v>221</v>
      </c>
      <c r="Z1035" s="406">
        <v>221</v>
      </c>
      <c r="AA1035" s="406">
        <v>221</v>
      </c>
      <c r="AB1035" s="406">
        <v>221</v>
      </c>
      <c r="AC1035" s="406">
        <v>221</v>
      </c>
      <c r="AD1035" s="406">
        <v>221</v>
      </c>
      <c r="AE1035" s="406">
        <v>221</v>
      </c>
      <c r="AF1035" s="406">
        <v>221</v>
      </c>
      <c r="AG1035" s="406">
        <v>221</v>
      </c>
      <c r="AH1035" s="406">
        <v>221</v>
      </c>
      <c r="AI1035" s="406">
        <v>221</v>
      </c>
      <c r="AJ1035" s="406">
        <v>221</v>
      </c>
      <c r="AK1035" s="406">
        <v>221</v>
      </c>
      <c r="AL1035" s="406">
        <v>221</v>
      </c>
      <c r="AM1035" s="406">
        <v>221</v>
      </c>
      <c r="AN1035" s="406">
        <v>221</v>
      </c>
      <c r="AO1035" s="406">
        <v>221</v>
      </c>
      <c r="AP1035" s="406">
        <v>221</v>
      </c>
      <c r="AQ1035" s="406">
        <v>221</v>
      </c>
      <c r="AR1035" s="406">
        <v>221</v>
      </c>
      <c r="AS1035" s="406">
        <v>221</v>
      </c>
      <c r="AU1035" t="s">
        <v>4925</v>
      </c>
    </row>
    <row r="1036" spans="4:47" ht="13.5" customHeight="1">
      <c r="D1036" s="405" t="s">
        <v>4926</v>
      </c>
      <c r="E1036" s="405"/>
      <c r="F1036" s="407" t="s">
        <v>4968</v>
      </c>
      <c r="G1036" s="272">
        <v>0</v>
      </c>
      <c r="H1036" s="406">
        <v>253</v>
      </c>
      <c r="I1036" s="406">
        <v>253</v>
      </c>
      <c r="J1036" s="406">
        <v>253</v>
      </c>
      <c r="K1036" s="406">
        <v>253</v>
      </c>
      <c r="L1036" s="406">
        <v>253</v>
      </c>
      <c r="M1036" s="406">
        <v>253</v>
      </c>
      <c r="N1036" s="406">
        <v>253</v>
      </c>
      <c r="O1036" s="406">
        <v>253</v>
      </c>
      <c r="P1036" s="406">
        <v>253</v>
      </c>
      <c r="Q1036" s="406">
        <v>253</v>
      </c>
      <c r="R1036" s="406">
        <v>253</v>
      </c>
      <c r="S1036" s="406">
        <v>253</v>
      </c>
      <c r="T1036" s="406">
        <v>253</v>
      </c>
      <c r="U1036" s="406">
        <v>253</v>
      </c>
      <c r="V1036" s="406">
        <v>253</v>
      </c>
      <c r="W1036" s="406">
        <v>253</v>
      </c>
      <c r="X1036" s="406">
        <v>253</v>
      </c>
      <c r="Y1036" s="406">
        <v>253</v>
      </c>
      <c r="Z1036" s="406">
        <v>253</v>
      </c>
      <c r="AA1036" s="406">
        <v>253</v>
      </c>
      <c r="AB1036" s="406">
        <v>253</v>
      </c>
      <c r="AC1036" s="406">
        <v>253</v>
      </c>
      <c r="AD1036" s="406">
        <v>253</v>
      </c>
      <c r="AE1036" s="406">
        <v>253</v>
      </c>
      <c r="AF1036" s="406">
        <v>253</v>
      </c>
      <c r="AG1036" s="406">
        <v>253</v>
      </c>
      <c r="AH1036" s="406">
        <v>253</v>
      </c>
      <c r="AI1036" s="406">
        <v>253</v>
      </c>
      <c r="AJ1036" s="406">
        <v>253</v>
      </c>
      <c r="AK1036" s="406">
        <v>253</v>
      </c>
      <c r="AL1036" s="406">
        <v>253</v>
      </c>
      <c r="AM1036" s="406">
        <v>253</v>
      </c>
      <c r="AN1036" s="406">
        <v>253</v>
      </c>
      <c r="AO1036" s="406">
        <v>253</v>
      </c>
      <c r="AP1036" s="406">
        <v>253</v>
      </c>
      <c r="AQ1036" s="406">
        <v>253</v>
      </c>
      <c r="AR1036" s="406">
        <v>253</v>
      </c>
      <c r="AS1036" s="406">
        <v>253</v>
      </c>
      <c r="AU1036" t="s">
        <v>4926</v>
      </c>
    </row>
    <row r="1037" spans="4:47" ht="13.5" customHeight="1">
      <c r="D1037" s="405" t="s">
        <v>4927</v>
      </c>
      <c r="E1037" s="405"/>
      <c r="F1037" s="407" t="s">
        <v>4969</v>
      </c>
      <c r="G1037" s="272">
        <v>0</v>
      </c>
      <c r="H1037" s="406">
        <v>338</v>
      </c>
      <c r="I1037" s="406">
        <v>338</v>
      </c>
      <c r="J1037" s="406">
        <v>338</v>
      </c>
      <c r="K1037" s="406">
        <v>338</v>
      </c>
      <c r="L1037" s="406">
        <v>338</v>
      </c>
      <c r="M1037" s="406">
        <v>338</v>
      </c>
      <c r="N1037" s="406">
        <v>338</v>
      </c>
      <c r="O1037" s="406">
        <v>338</v>
      </c>
      <c r="P1037" s="406">
        <v>338</v>
      </c>
      <c r="Q1037" s="406">
        <v>338</v>
      </c>
      <c r="R1037" s="406">
        <v>338</v>
      </c>
      <c r="S1037" s="406">
        <v>338</v>
      </c>
      <c r="T1037" s="406">
        <v>338</v>
      </c>
      <c r="U1037" s="406">
        <v>338</v>
      </c>
      <c r="V1037" s="406">
        <v>338</v>
      </c>
      <c r="W1037" s="406">
        <v>338</v>
      </c>
      <c r="X1037" s="406">
        <v>338</v>
      </c>
      <c r="Y1037" s="406">
        <v>338</v>
      </c>
      <c r="Z1037" s="406">
        <v>338</v>
      </c>
      <c r="AA1037" s="406">
        <v>338</v>
      </c>
      <c r="AB1037" s="406">
        <v>338</v>
      </c>
      <c r="AC1037" s="406">
        <v>338</v>
      </c>
      <c r="AD1037" s="406">
        <v>338</v>
      </c>
      <c r="AE1037" s="406">
        <v>338</v>
      </c>
      <c r="AF1037" s="406">
        <v>338</v>
      </c>
      <c r="AG1037" s="406">
        <v>338</v>
      </c>
      <c r="AH1037" s="406">
        <v>338</v>
      </c>
      <c r="AI1037" s="406">
        <v>338</v>
      </c>
      <c r="AJ1037" s="406">
        <v>338</v>
      </c>
      <c r="AK1037" s="406">
        <v>338</v>
      </c>
      <c r="AL1037" s="406">
        <v>338</v>
      </c>
      <c r="AM1037" s="406">
        <v>338</v>
      </c>
      <c r="AN1037" s="406">
        <v>338</v>
      </c>
      <c r="AO1037" s="406">
        <v>338</v>
      </c>
      <c r="AP1037" s="406">
        <v>338</v>
      </c>
      <c r="AQ1037" s="406">
        <v>338</v>
      </c>
      <c r="AR1037" s="406">
        <v>338</v>
      </c>
      <c r="AS1037" s="406">
        <v>338</v>
      </c>
      <c r="AU1037" t="s">
        <v>4927</v>
      </c>
    </row>
    <row r="1038" spans="4:47" ht="13.5" customHeight="1">
      <c r="D1038" s="405" t="s">
        <v>4928</v>
      </c>
      <c r="E1038" s="411"/>
      <c r="F1038" s="407" t="s">
        <v>4970</v>
      </c>
      <c r="G1038" s="272">
        <v>0</v>
      </c>
      <c r="H1038" s="406">
        <v>338</v>
      </c>
      <c r="I1038" s="406">
        <v>338</v>
      </c>
      <c r="J1038" s="406">
        <v>338</v>
      </c>
      <c r="K1038" s="406">
        <v>338</v>
      </c>
      <c r="L1038" s="406">
        <v>338</v>
      </c>
      <c r="M1038" s="406">
        <v>338</v>
      </c>
      <c r="N1038" s="406">
        <v>338</v>
      </c>
      <c r="O1038" s="406">
        <v>338</v>
      </c>
      <c r="P1038" s="406">
        <v>338</v>
      </c>
      <c r="Q1038" s="406">
        <v>338</v>
      </c>
      <c r="R1038" s="406">
        <v>338</v>
      </c>
      <c r="S1038" s="406">
        <v>338</v>
      </c>
      <c r="T1038" s="406">
        <v>338</v>
      </c>
      <c r="U1038" s="406">
        <v>338</v>
      </c>
      <c r="V1038" s="406">
        <v>338</v>
      </c>
      <c r="W1038" s="406">
        <v>338</v>
      </c>
      <c r="X1038" s="406">
        <v>338</v>
      </c>
      <c r="Y1038" s="406">
        <v>338</v>
      </c>
      <c r="Z1038" s="406">
        <v>338</v>
      </c>
      <c r="AA1038" s="406">
        <v>338</v>
      </c>
      <c r="AB1038" s="406">
        <v>338</v>
      </c>
      <c r="AC1038" s="406">
        <v>338</v>
      </c>
      <c r="AD1038" s="406">
        <v>338</v>
      </c>
      <c r="AE1038" s="406">
        <v>338</v>
      </c>
      <c r="AF1038" s="406">
        <v>338</v>
      </c>
      <c r="AG1038" s="406">
        <v>338</v>
      </c>
      <c r="AH1038" s="406">
        <v>338</v>
      </c>
      <c r="AI1038" s="406">
        <v>338</v>
      </c>
      <c r="AJ1038" s="406">
        <v>338</v>
      </c>
      <c r="AK1038" s="406">
        <v>338</v>
      </c>
      <c r="AL1038" s="406">
        <v>338</v>
      </c>
      <c r="AM1038" s="406">
        <v>338</v>
      </c>
      <c r="AN1038" s="406">
        <v>338</v>
      </c>
      <c r="AO1038" s="406">
        <v>338</v>
      </c>
      <c r="AP1038" s="406">
        <v>338</v>
      </c>
      <c r="AQ1038" s="406">
        <v>338</v>
      </c>
      <c r="AR1038" s="406">
        <v>338</v>
      </c>
      <c r="AS1038" s="406">
        <v>338</v>
      </c>
      <c r="AU1038" t="s">
        <v>4928</v>
      </c>
    </row>
    <row r="1039" spans="4:47" ht="13.5" customHeight="1">
      <c r="D1039" s="405" t="s">
        <v>496</v>
      </c>
      <c r="E1039" s="404"/>
      <c r="F1039" s="407" t="s">
        <v>623</v>
      </c>
      <c r="G1039" s="272">
        <v>0.2</v>
      </c>
      <c r="H1039" s="406">
        <v>103</v>
      </c>
      <c r="I1039" s="406">
        <v>103</v>
      </c>
      <c r="J1039" s="406">
        <v>117</v>
      </c>
      <c r="K1039" s="406">
        <v>103</v>
      </c>
      <c r="L1039" s="406">
        <v>103</v>
      </c>
      <c r="M1039" s="406">
        <v>117</v>
      </c>
      <c r="N1039" s="406">
        <v>108</v>
      </c>
      <c r="O1039" s="406">
        <v>103</v>
      </c>
      <c r="P1039" s="406">
        <v>103</v>
      </c>
      <c r="Q1039" s="406">
        <v>117</v>
      </c>
      <c r="R1039" s="406">
        <v>108</v>
      </c>
      <c r="S1039" s="406">
        <v>103</v>
      </c>
      <c r="T1039" s="406">
        <v>103</v>
      </c>
      <c r="U1039" s="406">
        <v>117</v>
      </c>
      <c r="V1039" s="406">
        <v>103</v>
      </c>
      <c r="W1039" s="406">
        <v>117</v>
      </c>
      <c r="X1039" s="406">
        <v>103</v>
      </c>
      <c r="Y1039" s="406">
        <v>103</v>
      </c>
      <c r="Z1039" s="406">
        <v>117</v>
      </c>
      <c r="AA1039" s="406">
        <v>108</v>
      </c>
      <c r="AB1039" s="406">
        <v>103</v>
      </c>
      <c r="AC1039" s="406">
        <v>103</v>
      </c>
      <c r="AD1039" s="406">
        <v>117</v>
      </c>
      <c r="AE1039" s="406">
        <v>108</v>
      </c>
      <c r="AF1039" s="406">
        <v>103</v>
      </c>
      <c r="AG1039" s="406">
        <v>103</v>
      </c>
      <c r="AH1039" s="406">
        <v>117</v>
      </c>
      <c r="AI1039" s="406">
        <v>103</v>
      </c>
      <c r="AJ1039" s="406">
        <v>103</v>
      </c>
      <c r="AK1039" s="406">
        <v>103</v>
      </c>
      <c r="AL1039" s="406">
        <v>117</v>
      </c>
      <c r="AM1039" s="406">
        <v>103</v>
      </c>
      <c r="AN1039" s="406">
        <v>103</v>
      </c>
      <c r="AO1039" s="406">
        <v>117</v>
      </c>
      <c r="AP1039" s="406">
        <v>115</v>
      </c>
      <c r="AQ1039" s="406">
        <v>115</v>
      </c>
      <c r="AR1039" s="406">
        <v>115</v>
      </c>
      <c r="AS1039" s="406">
        <v>115</v>
      </c>
      <c r="AU1039" t="s">
        <v>496</v>
      </c>
    </row>
    <row r="1040" spans="4:47" ht="13.5" customHeight="1">
      <c r="D1040" s="405" t="s">
        <v>497</v>
      </c>
      <c r="E1040" s="404"/>
      <c r="F1040" s="407" t="s">
        <v>624</v>
      </c>
      <c r="G1040" s="272">
        <v>0.2</v>
      </c>
      <c r="H1040" s="406">
        <v>104</v>
      </c>
      <c r="I1040" s="406">
        <v>104</v>
      </c>
      <c r="J1040" s="406">
        <v>119</v>
      </c>
      <c r="K1040" s="406">
        <v>104</v>
      </c>
      <c r="L1040" s="406">
        <v>104</v>
      </c>
      <c r="M1040" s="406">
        <v>119</v>
      </c>
      <c r="N1040" s="406">
        <v>110</v>
      </c>
      <c r="O1040" s="406">
        <v>104</v>
      </c>
      <c r="P1040" s="406">
        <v>104</v>
      </c>
      <c r="Q1040" s="406">
        <v>119</v>
      </c>
      <c r="R1040" s="406">
        <v>110</v>
      </c>
      <c r="S1040" s="406">
        <v>104</v>
      </c>
      <c r="T1040" s="406">
        <v>104</v>
      </c>
      <c r="U1040" s="406">
        <v>119</v>
      </c>
      <c r="V1040" s="406">
        <v>104</v>
      </c>
      <c r="W1040" s="406">
        <v>119</v>
      </c>
      <c r="X1040" s="406">
        <v>104</v>
      </c>
      <c r="Y1040" s="406">
        <v>104</v>
      </c>
      <c r="Z1040" s="406">
        <v>119</v>
      </c>
      <c r="AA1040" s="406">
        <v>110</v>
      </c>
      <c r="AB1040" s="406">
        <v>104</v>
      </c>
      <c r="AC1040" s="406">
        <v>104</v>
      </c>
      <c r="AD1040" s="406">
        <v>119</v>
      </c>
      <c r="AE1040" s="406">
        <v>110</v>
      </c>
      <c r="AF1040" s="406">
        <v>104</v>
      </c>
      <c r="AG1040" s="406">
        <v>104</v>
      </c>
      <c r="AH1040" s="406">
        <v>119</v>
      </c>
      <c r="AI1040" s="406">
        <v>104</v>
      </c>
      <c r="AJ1040" s="406">
        <v>104</v>
      </c>
      <c r="AK1040" s="406">
        <v>104</v>
      </c>
      <c r="AL1040" s="406">
        <v>119</v>
      </c>
      <c r="AM1040" s="406">
        <v>104</v>
      </c>
      <c r="AN1040" s="406">
        <v>104</v>
      </c>
      <c r="AO1040" s="406">
        <v>119</v>
      </c>
      <c r="AP1040" s="406">
        <v>116</v>
      </c>
      <c r="AQ1040" s="406">
        <v>116</v>
      </c>
      <c r="AR1040" s="406">
        <v>116</v>
      </c>
      <c r="AS1040" s="406">
        <v>116</v>
      </c>
      <c r="AU1040" t="s">
        <v>497</v>
      </c>
    </row>
    <row r="1041" spans="4:47" ht="13.5" customHeight="1">
      <c r="D1041" s="405" t="s">
        <v>498</v>
      </c>
      <c r="E1041" s="404"/>
      <c r="F1041" s="407" t="s">
        <v>625</v>
      </c>
      <c r="G1041" s="272">
        <v>0.30000000000000004</v>
      </c>
      <c r="H1041" s="406">
        <v>131</v>
      </c>
      <c r="I1041" s="406">
        <v>131</v>
      </c>
      <c r="J1041" s="406">
        <v>149</v>
      </c>
      <c r="K1041" s="406">
        <v>131</v>
      </c>
      <c r="L1041" s="406">
        <v>131</v>
      </c>
      <c r="M1041" s="406">
        <v>149</v>
      </c>
      <c r="N1041" s="406">
        <v>138</v>
      </c>
      <c r="O1041" s="406">
        <v>131</v>
      </c>
      <c r="P1041" s="406">
        <v>131</v>
      </c>
      <c r="Q1041" s="406">
        <v>149</v>
      </c>
      <c r="R1041" s="406">
        <v>138</v>
      </c>
      <c r="S1041" s="406">
        <v>131</v>
      </c>
      <c r="T1041" s="406">
        <v>131</v>
      </c>
      <c r="U1041" s="406">
        <v>149</v>
      </c>
      <c r="V1041" s="406">
        <v>131</v>
      </c>
      <c r="W1041" s="406">
        <v>149</v>
      </c>
      <c r="X1041" s="406">
        <v>131</v>
      </c>
      <c r="Y1041" s="406">
        <v>131</v>
      </c>
      <c r="Z1041" s="406">
        <v>149</v>
      </c>
      <c r="AA1041" s="406">
        <v>138</v>
      </c>
      <c r="AB1041" s="406">
        <v>131</v>
      </c>
      <c r="AC1041" s="406">
        <v>131</v>
      </c>
      <c r="AD1041" s="406">
        <v>149</v>
      </c>
      <c r="AE1041" s="406">
        <v>138</v>
      </c>
      <c r="AF1041" s="406">
        <v>131</v>
      </c>
      <c r="AG1041" s="406">
        <v>131</v>
      </c>
      <c r="AH1041" s="406">
        <v>149</v>
      </c>
      <c r="AI1041" s="406">
        <v>131</v>
      </c>
      <c r="AJ1041" s="406">
        <v>131</v>
      </c>
      <c r="AK1041" s="406">
        <v>131</v>
      </c>
      <c r="AL1041" s="406">
        <v>149</v>
      </c>
      <c r="AM1041" s="406">
        <v>131</v>
      </c>
      <c r="AN1041" s="406">
        <v>131</v>
      </c>
      <c r="AO1041" s="406">
        <v>149</v>
      </c>
      <c r="AP1041" s="406">
        <v>147</v>
      </c>
      <c r="AQ1041" s="406">
        <v>147</v>
      </c>
      <c r="AR1041" s="406">
        <v>147</v>
      </c>
      <c r="AS1041" s="406">
        <v>147</v>
      </c>
      <c r="AU1041" t="s">
        <v>498</v>
      </c>
    </row>
    <row r="1042" spans="4:47" ht="13.5" customHeight="1">
      <c r="D1042" s="405" t="s">
        <v>133</v>
      </c>
      <c r="E1042" s="405" t="s">
        <v>5597</v>
      </c>
      <c r="F1042" s="407" t="s">
        <v>134</v>
      </c>
      <c r="G1042" s="272">
        <v>15.5</v>
      </c>
      <c r="H1042" s="406">
        <v>725</v>
      </c>
      <c r="I1042" s="406">
        <v>733</v>
      </c>
      <c r="J1042" s="406">
        <v>844</v>
      </c>
      <c r="K1042" s="406">
        <v>788</v>
      </c>
      <c r="L1042" s="406">
        <v>769</v>
      </c>
      <c r="M1042" s="406">
        <v>899</v>
      </c>
      <c r="N1042" s="406">
        <v>829</v>
      </c>
      <c r="O1042" s="406">
        <v>738</v>
      </c>
      <c r="P1042" s="406">
        <v>810</v>
      </c>
      <c r="Q1042" s="406">
        <v>914</v>
      </c>
      <c r="R1042" s="406">
        <v>885</v>
      </c>
      <c r="S1042" s="406">
        <v>995</v>
      </c>
      <c r="T1042" s="406">
        <v>1165</v>
      </c>
      <c r="U1042" s="406">
        <v>1306</v>
      </c>
      <c r="V1042" s="406">
        <v>946</v>
      </c>
      <c r="W1042" s="406">
        <v>1051</v>
      </c>
      <c r="X1042" s="406">
        <v>796</v>
      </c>
      <c r="Y1042" s="406">
        <v>890</v>
      </c>
      <c r="Z1042" s="406">
        <v>945</v>
      </c>
      <c r="AA1042" s="406">
        <v>899</v>
      </c>
      <c r="AB1042" s="406">
        <v>848</v>
      </c>
      <c r="AC1042" s="406">
        <v>976</v>
      </c>
      <c r="AD1042" s="406">
        <v>1183</v>
      </c>
      <c r="AE1042" s="406">
        <v>956</v>
      </c>
      <c r="AF1042" s="406">
        <v>1062</v>
      </c>
      <c r="AG1042" s="406">
        <v>1194</v>
      </c>
      <c r="AH1042" s="406">
        <v>1440</v>
      </c>
      <c r="AI1042" s="406">
        <v>764</v>
      </c>
      <c r="AJ1042" s="406">
        <v>938</v>
      </c>
      <c r="AK1042" s="406">
        <v>1066</v>
      </c>
      <c r="AL1042" s="406">
        <v>1251</v>
      </c>
      <c r="AM1042" s="406">
        <v>805</v>
      </c>
      <c r="AN1042" s="406">
        <v>882</v>
      </c>
      <c r="AO1042" s="406">
        <v>1005</v>
      </c>
      <c r="AP1042" s="406">
        <v>852</v>
      </c>
      <c r="AQ1042" s="406">
        <v>852</v>
      </c>
      <c r="AR1042" s="406">
        <v>1085</v>
      </c>
      <c r="AS1042" s="406">
        <v>995</v>
      </c>
      <c r="AU1042" t="s">
        <v>133</v>
      </c>
    </row>
    <row r="1043" spans="4:47" ht="13.5" customHeight="1">
      <c r="D1043" s="405" t="s">
        <v>3235</v>
      </c>
      <c r="E1043" s="405" t="s">
        <v>5597</v>
      </c>
      <c r="F1043" s="407" t="s">
        <v>134</v>
      </c>
      <c r="G1043" s="272">
        <v>15.5</v>
      </c>
      <c r="H1043" s="406">
        <v>725</v>
      </c>
      <c r="I1043" s="406">
        <v>733</v>
      </c>
      <c r="J1043" s="406">
        <v>844</v>
      </c>
      <c r="K1043" s="406">
        <v>788</v>
      </c>
      <c r="L1043" s="406">
        <v>769</v>
      </c>
      <c r="M1043" s="406">
        <v>899</v>
      </c>
      <c r="N1043" s="406">
        <v>829</v>
      </c>
      <c r="O1043" s="406">
        <v>738</v>
      </c>
      <c r="P1043" s="406">
        <v>810</v>
      </c>
      <c r="Q1043" s="406">
        <v>914</v>
      </c>
      <c r="R1043" s="406">
        <v>885</v>
      </c>
      <c r="S1043" s="406">
        <v>995</v>
      </c>
      <c r="T1043" s="406">
        <v>1165</v>
      </c>
      <c r="U1043" s="406">
        <v>1306</v>
      </c>
      <c r="V1043" s="406">
        <v>946</v>
      </c>
      <c r="W1043" s="406">
        <v>1051</v>
      </c>
      <c r="X1043" s="406">
        <v>796</v>
      </c>
      <c r="Y1043" s="406">
        <v>890</v>
      </c>
      <c r="Z1043" s="406">
        <v>945</v>
      </c>
      <c r="AA1043" s="406">
        <v>899</v>
      </c>
      <c r="AB1043" s="406">
        <v>848</v>
      </c>
      <c r="AC1043" s="406">
        <v>976</v>
      </c>
      <c r="AD1043" s="406">
        <v>1183</v>
      </c>
      <c r="AE1043" s="406">
        <v>956</v>
      </c>
      <c r="AF1043" s="406">
        <v>1062</v>
      </c>
      <c r="AG1043" s="406">
        <v>1194</v>
      </c>
      <c r="AH1043" s="406">
        <v>1440</v>
      </c>
      <c r="AI1043" s="406">
        <v>764</v>
      </c>
      <c r="AJ1043" s="406">
        <v>938</v>
      </c>
      <c r="AK1043" s="406">
        <v>1066</v>
      </c>
      <c r="AL1043" s="406">
        <v>1251</v>
      </c>
      <c r="AM1043" s="406">
        <v>805</v>
      </c>
      <c r="AN1043" s="406">
        <v>882</v>
      </c>
      <c r="AO1043" s="406">
        <v>1005</v>
      </c>
      <c r="AP1043" s="406">
        <v>852</v>
      </c>
      <c r="AQ1043" s="406">
        <v>852</v>
      </c>
      <c r="AR1043" s="406">
        <v>1085</v>
      </c>
      <c r="AS1043" s="406">
        <v>995</v>
      </c>
      <c r="AU1043" t="s">
        <v>3235</v>
      </c>
    </row>
    <row r="1044" spans="4:47" ht="13.5" customHeight="1">
      <c r="D1044" s="405" t="s">
        <v>1110</v>
      </c>
      <c r="E1044" s="404"/>
      <c r="F1044" s="407" t="s">
        <v>1115</v>
      </c>
      <c r="G1044" s="272">
        <v>4.5999999999999996</v>
      </c>
      <c r="H1044" s="406">
        <v>320</v>
      </c>
      <c r="I1044" s="406">
        <v>352</v>
      </c>
      <c r="J1044" s="406">
        <v>406</v>
      </c>
      <c r="K1044" s="406">
        <v>320</v>
      </c>
      <c r="L1044" s="406">
        <v>352</v>
      </c>
      <c r="M1044" s="406">
        <v>406</v>
      </c>
      <c r="N1044" s="406">
        <v>357</v>
      </c>
      <c r="O1044" s="406">
        <v>320</v>
      </c>
      <c r="P1044" s="406">
        <v>352</v>
      </c>
      <c r="Q1044" s="406">
        <v>406</v>
      </c>
      <c r="R1044" s="406">
        <v>357</v>
      </c>
      <c r="S1044" s="406">
        <v>320</v>
      </c>
      <c r="T1044" s="406">
        <v>352</v>
      </c>
      <c r="U1044" s="406">
        <v>406</v>
      </c>
      <c r="V1044" s="406">
        <v>352</v>
      </c>
      <c r="W1044" s="406">
        <v>406</v>
      </c>
      <c r="X1044" s="406">
        <v>320</v>
      </c>
      <c r="Y1044" s="406">
        <v>352</v>
      </c>
      <c r="Z1044" s="406">
        <v>406</v>
      </c>
      <c r="AA1044" s="406">
        <v>357</v>
      </c>
      <c r="AB1044" s="406">
        <v>320</v>
      </c>
      <c r="AC1044" s="406">
        <v>352</v>
      </c>
      <c r="AD1044" s="406">
        <v>406</v>
      </c>
      <c r="AE1044" s="406">
        <v>357</v>
      </c>
      <c r="AF1044" s="406">
        <v>320</v>
      </c>
      <c r="AG1044" s="406">
        <v>352</v>
      </c>
      <c r="AH1044" s="406">
        <v>406</v>
      </c>
      <c r="AI1044" s="406">
        <v>352</v>
      </c>
      <c r="AJ1044" s="406">
        <v>320</v>
      </c>
      <c r="AK1044" s="406">
        <v>352</v>
      </c>
      <c r="AL1044" s="406">
        <v>406</v>
      </c>
      <c r="AM1044" s="406">
        <v>320</v>
      </c>
      <c r="AN1044" s="406">
        <v>352</v>
      </c>
      <c r="AO1044" s="406">
        <v>406</v>
      </c>
      <c r="AP1044" s="406">
        <v>392</v>
      </c>
      <c r="AQ1044" s="406">
        <v>392</v>
      </c>
      <c r="AR1044" s="406">
        <v>392</v>
      </c>
      <c r="AS1044" s="406">
        <v>392</v>
      </c>
      <c r="AU1044" t="s">
        <v>1110</v>
      </c>
    </row>
    <row r="1045" spans="4:47" ht="13.5" customHeight="1">
      <c r="D1045" s="405" t="s">
        <v>1111</v>
      </c>
      <c r="E1045" s="404"/>
      <c r="F1045" s="407" t="s">
        <v>1116</v>
      </c>
      <c r="G1045" s="272">
        <v>15.4</v>
      </c>
      <c r="H1045" s="406">
        <v>538</v>
      </c>
      <c r="I1045" s="406">
        <v>628</v>
      </c>
      <c r="J1045" s="406">
        <v>727</v>
      </c>
      <c r="K1045" s="406">
        <v>538</v>
      </c>
      <c r="L1045" s="406">
        <v>628</v>
      </c>
      <c r="M1045" s="406">
        <v>727</v>
      </c>
      <c r="N1045" s="406">
        <v>627</v>
      </c>
      <c r="O1045" s="406">
        <v>538</v>
      </c>
      <c r="P1045" s="406">
        <v>628</v>
      </c>
      <c r="Q1045" s="406">
        <v>727</v>
      </c>
      <c r="R1045" s="406">
        <v>627</v>
      </c>
      <c r="S1045" s="406">
        <v>538</v>
      </c>
      <c r="T1045" s="406">
        <v>628</v>
      </c>
      <c r="U1045" s="406">
        <v>727</v>
      </c>
      <c r="V1045" s="406">
        <v>628</v>
      </c>
      <c r="W1045" s="406">
        <v>727</v>
      </c>
      <c r="X1045" s="406">
        <v>538</v>
      </c>
      <c r="Y1045" s="406">
        <v>628</v>
      </c>
      <c r="Z1045" s="406">
        <v>727</v>
      </c>
      <c r="AA1045" s="406">
        <v>627</v>
      </c>
      <c r="AB1045" s="406">
        <v>538</v>
      </c>
      <c r="AC1045" s="406">
        <v>628</v>
      </c>
      <c r="AD1045" s="406">
        <v>727</v>
      </c>
      <c r="AE1045" s="406">
        <v>627</v>
      </c>
      <c r="AF1045" s="406">
        <v>538</v>
      </c>
      <c r="AG1045" s="406">
        <v>628</v>
      </c>
      <c r="AH1045" s="406">
        <v>727</v>
      </c>
      <c r="AI1045" s="406">
        <v>628</v>
      </c>
      <c r="AJ1045" s="406">
        <v>538</v>
      </c>
      <c r="AK1045" s="406">
        <v>628</v>
      </c>
      <c r="AL1045" s="406">
        <v>727</v>
      </c>
      <c r="AM1045" s="406">
        <v>538</v>
      </c>
      <c r="AN1045" s="406">
        <v>628</v>
      </c>
      <c r="AO1045" s="406">
        <v>727</v>
      </c>
      <c r="AP1045" s="406">
        <v>697</v>
      </c>
      <c r="AQ1045" s="406">
        <v>697</v>
      </c>
      <c r="AR1045" s="406">
        <v>697</v>
      </c>
      <c r="AS1045" s="406">
        <v>697</v>
      </c>
      <c r="AU1045" t="s">
        <v>1111</v>
      </c>
    </row>
    <row r="1046" spans="4:47" ht="13.5" customHeight="1">
      <c r="D1046" s="405" t="s">
        <v>1112</v>
      </c>
      <c r="E1046" s="404"/>
      <c r="F1046" s="407" t="s">
        <v>1114</v>
      </c>
      <c r="G1046" s="272">
        <v>5.6999999999999993</v>
      </c>
      <c r="H1046" s="406">
        <v>403</v>
      </c>
      <c r="I1046" s="406">
        <v>449</v>
      </c>
      <c r="J1046" s="406">
        <v>518</v>
      </c>
      <c r="K1046" s="406">
        <v>403</v>
      </c>
      <c r="L1046" s="406">
        <v>449</v>
      </c>
      <c r="M1046" s="406">
        <v>518</v>
      </c>
      <c r="N1046" s="406">
        <v>454</v>
      </c>
      <c r="O1046" s="406">
        <v>403</v>
      </c>
      <c r="P1046" s="406">
        <v>449</v>
      </c>
      <c r="Q1046" s="406">
        <v>518</v>
      </c>
      <c r="R1046" s="406">
        <v>454</v>
      </c>
      <c r="S1046" s="406">
        <v>403</v>
      </c>
      <c r="T1046" s="406">
        <v>449</v>
      </c>
      <c r="U1046" s="406">
        <v>518</v>
      </c>
      <c r="V1046" s="406">
        <v>449</v>
      </c>
      <c r="W1046" s="406">
        <v>518</v>
      </c>
      <c r="X1046" s="406">
        <v>403</v>
      </c>
      <c r="Y1046" s="406">
        <v>449</v>
      </c>
      <c r="Z1046" s="406">
        <v>518</v>
      </c>
      <c r="AA1046" s="406">
        <v>454</v>
      </c>
      <c r="AB1046" s="406">
        <v>403</v>
      </c>
      <c r="AC1046" s="406">
        <v>449</v>
      </c>
      <c r="AD1046" s="406">
        <v>518</v>
      </c>
      <c r="AE1046" s="406">
        <v>454</v>
      </c>
      <c r="AF1046" s="406">
        <v>403</v>
      </c>
      <c r="AG1046" s="406">
        <v>449</v>
      </c>
      <c r="AH1046" s="406">
        <v>518</v>
      </c>
      <c r="AI1046" s="406">
        <v>449</v>
      </c>
      <c r="AJ1046" s="406">
        <v>403</v>
      </c>
      <c r="AK1046" s="406">
        <v>449</v>
      </c>
      <c r="AL1046" s="406">
        <v>518</v>
      </c>
      <c r="AM1046" s="406">
        <v>403</v>
      </c>
      <c r="AN1046" s="406">
        <v>449</v>
      </c>
      <c r="AO1046" s="406">
        <v>518</v>
      </c>
      <c r="AP1046" s="406">
        <v>498</v>
      </c>
      <c r="AQ1046" s="406">
        <v>498</v>
      </c>
      <c r="AR1046" s="406">
        <v>498</v>
      </c>
      <c r="AS1046" s="406">
        <v>498</v>
      </c>
      <c r="AU1046" t="s">
        <v>1112</v>
      </c>
    </row>
    <row r="1047" spans="4:47" ht="13.5" customHeight="1">
      <c r="D1047" s="405" t="s">
        <v>1113</v>
      </c>
      <c r="E1047" s="404"/>
      <c r="F1047" s="407" t="s">
        <v>1116</v>
      </c>
      <c r="G1047" s="272">
        <v>18.600000000000001</v>
      </c>
      <c r="H1047" s="406">
        <v>627</v>
      </c>
      <c r="I1047" s="406">
        <v>731</v>
      </c>
      <c r="J1047" s="406">
        <v>845</v>
      </c>
      <c r="K1047" s="406">
        <v>627</v>
      </c>
      <c r="L1047" s="406">
        <v>731</v>
      </c>
      <c r="M1047" s="406">
        <v>845</v>
      </c>
      <c r="N1047" s="406">
        <v>729</v>
      </c>
      <c r="O1047" s="406">
        <v>627</v>
      </c>
      <c r="P1047" s="406">
        <v>731</v>
      </c>
      <c r="Q1047" s="406">
        <v>845</v>
      </c>
      <c r="R1047" s="406">
        <v>729</v>
      </c>
      <c r="S1047" s="406">
        <v>627</v>
      </c>
      <c r="T1047" s="406">
        <v>731</v>
      </c>
      <c r="U1047" s="406">
        <v>845</v>
      </c>
      <c r="V1047" s="406">
        <v>731</v>
      </c>
      <c r="W1047" s="406">
        <v>845</v>
      </c>
      <c r="X1047" s="406">
        <v>627</v>
      </c>
      <c r="Y1047" s="406">
        <v>731</v>
      </c>
      <c r="Z1047" s="406">
        <v>845</v>
      </c>
      <c r="AA1047" s="406">
        <v>729</v>
      </c>
      <c r="AB1047" s="406">
        <v>627</v>
      </c>
      <c r="AC1047" s="406">
        <v>731</v>
      </c>
      <c r="AD1047" s="406">
        <v>845</v>
      </c>
      <c r="AE1047" s="406">
        <v>729</v>
      </c>
      <c r="AF1047" s="406">
        <v>627</v>
      </c>
      <c r="AG1047" s="406">
        <v>731</v>
      </c>
      <c r="AH1047" s="406">
        <v>845</v>
      </c>
      <c r="AI1047" s="406">
        <v>731</v>
      </c>
      <c r="AJ1047" s="406">
        <v>627</v>
      </c>
      <c r="AK1047" s="406">
        <v>731</v>
      </c>
      <c r="AL1047" s="406">
        <v>845</v>
      </c>
      <c r="AM1047" s="406">
        <v>627</v>
      </c>
      <c r="AN1047" s="406">
        <v>731</v>
      </c>
      <c r="AO1047" s="406">
        <v>845</v>
      </c>
      <c r="AP1047" s="406">
        <v>812</v>
      </c>
      <c r="AQ1047" s="406">
        <v>812</v>
      </c>
      <c r="AR1047" s="406">
        <v>812</v>
      </c>
      <c r="AS1047" s="406">
        <v>812</v>
      </c>
      <c r="AU1047" t="s">
        <v>1113</v>
      </c>
    </row>
    <row r="1048" spans="4:47" ht="13.5" customHeight="1">
      <c r="D1048" s="405" t="s">
        <v>139</v>
      </c>
      <c r="E1048" s="405" t="s">
        <v>5597</v>
      </c>
      <c r="F1048" s="407" t="s">
        <v>140</v>
      </c>
      <c r="G1048" s="272">
        <v>18.600000000000001</v>
      </c>
      <c r="H1048" s="406">
        <v>1552</v>
      </c>
      <c r="I1048" s="406">
        <v>1689</v>
      </c>
      <c r="J1048" s="406">
        <v>1960</v>
      </c>
      <c r="K1048" s="406">
        <v>1588</v>
      </c>
      <c r="L1048" s="406">
        <v>1708</v>
      </c>
      <c r="M1048" s="406">
        <v>2023</v>
      </c>
      <c r="N1048" s="406">
        <v>1770</v>
      </c>
      <c r="O1048" s="406">
        <v>1538</v>
      </c>
      <c r="P1048" s="406">
        <v>1735</v>
      </c>
      <c r="Q1048" s="406">
        <v>1999</v>
      </c>
      <c r="R1048" s="406">
        <v>1804</v>
      </c>
      <c r="S1048" s="406">
        <v>1907</v>
      </c>
      <c r="T1048" s="406">
        <v>2122</v>
      </c>
      <c r="U1048" s="406">
        <v>2428</v>
      </c>
      <c r="V1048" s="406">
        <v>1956</v>
      </c>
      <c r="W1048" s="406">
        <v>2167</v>
      </c>
      <c r="X1048" s="406">
        <v>1606</v>
      </c>
      <c r="Y1048" s="406">
        <v>1860</v>
      </c>
      <c r="Z1048" s="406">
        <v>2214</v>
      </c>
      <c r="AA1048" s="406">
        <v>1920</v>
      </c>
      <c r="AB1048" s="406">
        <v>1644</v>
      </c>
      <c r="AC1048" s="406">
        <v>1921</v>
      </c>
      <c r="AD1048" s="406">
        <v>2300</v>
      </c>
      <c r="AE1048" s="406">
        <v>1960</v>
      </c>
      <c r="AF1048" s="406">
        <v>1747</v>
      </c>
      <c r="AG1048" s="406">
        <v>2026</v>
      </c>
      <c r="AH1048" s="406">
        <v>2423</v>
      </c>
      <c r="AI1048" s="406">
        <v>1799</v>
      </c>
      <c r="AJ1048" s="406">
        <v>1694</v>
      </c>
      <c r="AK1048" s="406">
        <v>1967</v>
      </c>
      <c r="AL1048" s="406">
        <v>2330</v>
      </c>
      <c r="AM1048" s="406">
        <v>1583</v>
      </c>
      <c r="AN1048" s="406">
        <v>1804</v>
      </c>
      <c r="AO1048" s="406">
        <v>2081</v>
      </c>
      <c r="AP1048" s="406">
        <v>1941</v>
      </c>
      <c r="AQ1048" s="406">
        <v>1941</v>
      </c>
      <c r="AR1048" s="406">
        <v>2116</v>
      </c>
      <c r="AS1048" s="406">
        <v>2059</v>
      </c>
      <c r="AU1048" t="s">
        <v>139</v>
      </c>
    </row>
    <row r="1049" spans="4:47" ht="13.5" customHeight="1">
      <c r="D1049" s="405" t="s">
        <v>3238</v>
      </c>
      <c r="E1049" s="405" t="s">
        <v>5597</v>
      </c>
      <c r="F1049" s="407" t="s">
        <v>140</v>
      </c>
      <c r="G1049" s="272">
        <v>18.600000000000001</v>
      </c>
      <c r="H1049" s="406">
        <v>1552</v>
      </c>
      <c r="I1049" s="406">
        <v>1689</v>
      </c>
      <c r="J1049" s="406">
        <v>1960</v>
      </c>
      <c r="K1049" s="406">
        <v>1588</v>
      </c>
      <c r="L1049" s="406">
        <v>1708</v>
      </c>
      <c r="M1049" s="406">
        <v>2023</v>
      </c>
      <c r="N1049" s="406">
        <v>1770</v>
      </c>
      <c r="O1049" s="406">
        <v>1538</v>
      </c>
      <c r="P1049" s="406">
        <v>1735</v>
      </c>
      <c r="Q1049" s="406">
        <v>1999</v>
      </c>
      <c r="R1049" s="406">
        <v>1804</v>
      </c>
      <c r="S1049" s="406">
        <v>1907</v>
      </c>
      <c r="T1049" s="406">
        <v>2122</v>
      </c>
      <c r="U1049" s="406">
        <v>2428</v>
      </c>
      <c r="V1049" s="406">
        <v>1956</v>
      </c>
      <c r="W1049" s="406">
        <v>2167</v>
      </c>
      <c r="X1049" s="406">
        <v>1606</v>
      </c>
      <c r="Y1049" s="406">
        <v>1860</v>
      </c>
      <c r="Z1049" s="406">
        <v>2214</v>
      </c>
      <c r="AA1049" s="406">
        <v>1920</v>
      </c>
      <c r="AB1049" s="406">
        <v>1644</v>
      </c>
      <c r="AC1049" s="406">
        <v>1921</v>
      </c>
      <c r="AD1049" s="406">
        <v>2300</v>
      </c>
      <c r="AE1049" s="406">
        <v>1960</v>
      </c>
      <c r="AF1049" s="406">
        <v>1747</v>
      </c>
      <c r="AG1049" s="406">
        <v>2026</v>
      </c>
      <c r="AH1049" s="406">
        <v>2423</v>
      </c>
      <c r="AI1049" s="406">
        <v>1799</v>
      </c>
      <c r="AJ1049" s="406">
        <v>1694</v>
      </c>
      <c r="AK1049" s="406">
        <v>1967</v>
      </c>
      <c r="AL1049" s="406">
        <v>2330</v>
      </c>
      <c r="AM1049" s="406">
        <v>1583</v>
      </c>
      <c r="AN1049" s="406">
        <v>1804</v>
      </c>
      <c r="AO1049" s="406">
        <v>2081</v>
      </c>
      <c r="AP1049" s="406">
        <v>1941</v>
      </c>
      <c r="AQ1049" s="406">
        <v>1941</v>
      </c>
      <c r="AR1049" s="406">
        <v>2116</v>
      </c>
      <c r="AS1049" s="406">
        <v>2059</v>
      </c>
      <c r="AU1049" t="s">
        <v>3238</v>
      </c>
    </row>
    <row r="1050" spans="4:47" ht="13.5" customHeight="1">
      <c r="D1050" s="405" t="s">
        <v>141</v>
      </c>
      <c r="E1050" s="404"/>
      <c r="F1050" s="407" t="s">
        <v>142</v>
      </c>
      <c r="G1050" s="272">
        <v>44</v>
      </c>
      <c r="H1050" s="406">
        <v>1879</v>
      </c>
      <c r="I1050" s="406">
        <v>1905</v>
      </c>
      <c r="J1050" s="406">
        <v>2188</v>
      </c>
      <c r="K1050" s="406">
        <v>2020</v>
      </c>
      <c r="L1050" s="406">
        <v>1972</v>
      </c>
      <c r="M1050" s="406">
        <v>2478</v>
      </c>
      <c r="N1050" s="406">
        <v>2137</v>
      </c>
      <c r="O1050" s="406">
        <v>1919</v>
      </c>
      <c r="P1050" s="406">
        <v>2126</v>
      </c>
      <c r="Q1050" s="406">
        <v>2379</v>
      </c>
      <c r="R1050" s="406">
        <v>2291</v>
      </c>
      <c r="S1050" s="406">
        <v>2916</v>
      </c>
      <c r="T1050" s="406">
        <v>3400</v>
      </c>
      <c r="U1050" s="406">
        <v>3860</v>
      </c>
      <c r="V1050" s="406">
        <v>2997</v>
      </c>
      <c r="W1050" s="406">
        <v>3347</v>
      </c>
      <c r="X1050" s="406">
        <v>2023</v>
      </c>
      <c r="Y1050" s="406">
        <v>2283</v>
      </c>
      <c r="Z1050" s="406">
        <v>2730</v>
      </c>
      <c r="AA1050" s="406">
        <v>2290</v>
      </c>
      <c r="AB1050" s="406">
        <v>2181</v>
      </c>
      <c r="AC1050" s="406">
        <v>2536</v>
      </c>
      <c r="AD1050" s="406">
        <v>3081</v>
      </c>
      <c r="AE1050" s="406">
        <v>2463</v>
      </c>
      <c r="AF1050" s="406">
        <v>2395</v>
      </c>
      <c r="AG1050" s="406">
        <v>2753</v>
      </c>
      <c r="AH1050" s="406">
        <v>3337</v>
      </c>
      <c r="AI1050" s="406">
        <v>2037</v>
      </c>
      <c r="AJ1050" s="406">
        <v>2394</v>
      </c>
      <c r="AK1050" s="406">
        <v>2750</v>
      </c>
      <c r="AL1050" s="406">
        <v>3226</v>
      </c>
      <c r="AM1050" s="406">
        <v>2059</v>
      </c>
      <c r="AN1050" s="406">
        <v>2278</v>
      </c>
      <c r="AO1050" s="406">
        <v>2591</v>
      </c>
      <c r="AP1050" s="406">
        <v>2388</v>
      </c>
      <c r="AQ1050" s="406">
        <v>2388</v>
      </c>
      <c r="AR1050" s="406">
        <v>3040</v>
      </c>
      <c r="AS1050" s="406">
        <v>2818</v>
      </c>
      <c r="AU1050" t="s">
        <v>141</v>
      </c>
    </row>
    <row r="1051" spans="4:47" ht="13.5" customHeight="1">
      <c r="D1051" s="405" t="s">
        <v>4929</v>
      </c>
      <c r="E1051" s="405"/>
      <c r="F1051" s="407" t="s">
        <v>4971</v>
      </c>
      <c r="G1051" s="272">
        <v>0</v>
      </c>
      <c r="H1051" s="406">
        <v>80</v>
      </c>
      <c r="I1051" s="406">
        <v>80</v>
      </c>
      <c r="J1051" s="406">
        <v>80</v>
      </c>
      <c r="K1051" s="406">
        <v>80</v>
      </c>
      <c r="L1051" s="406">
        <v>80</v>
      </c>
      <c r="M1051" s="406">
        <v>80</v>
      </c>
      <c r="N1051" s="406">
        <v>80</v>
      </c>
      <c r="O1051" s="406">
        <v>80</v>
      </c>
      <c r="P1051" s="406">
        <v>80</v>
      </c>
      <c r="Q1051" s="406">
        <v>80</v>
      </c>
      <c r="R1051" s="406">
        <v>80</v>
      </c>
      <c r="S1051" s="406">
        <v>80</v>
      </c>
      <c r="T1051" s="406">
        <v>80</v>
      </c>
      <c r="U1051" s="406">
        <v>80</v>
      </c>
      <c r="V1051" s="406">
        <v>80</v>
      </c>
      <c r="W1051" s="406">
        <v>80</v>
      </c>
      <c r="X1051" s="406">
        <v>80</v>
      </c>
      <c r="Y1051" s="406">
        <v>80</v>
      </c>
      <c r="Z1051" s="406">
        <v>80</v>
      </c>
      <c r="AA1051" s="406">
        <v>80</v>
      </c>
      <c r="AB1051" s="406">
        <v>80</v>
      </c>
      <c r="AC1051" s="406">
        <v>80</v>
      </c>
      <c r="AD1051" s="406">
        <v>80</v>
      </c>
      <c r="AE1051" s="406">
        <v>80</v>
      </c>
      <c r="AF1051" s="406">
        <v>80</v>
      </c>
      <c r="AG1051" s="406">
        <v>80</v>
      </c>
      <c r="AH1051" s="406">
        <v>80</v>
      </c>
      <c r="AI1051" s="406">
        <v>80</v>
      </c>
      <c r="AJ1051" s="406">
        <v>80</v>
      </c>
      <c r="AK1051" s="406">
        <v>80</v>
      </c>
      <c r="AL1051" s="406">
        <v>80</v>
      </c>
      <c r="AM1051" s="406">
        <v>80</v>
      </c>
      <c r="AN1051" s="406">
        <v>80</v>
      </c>
      <c r="AO1051" s="406">
        <v>80</v>
      </c>
      <c r="AP1051" s="406">
        <v>80</v>
      </c>
      <c r="AQ1051" s="406">
        <v>80</v>
      </c>
      <c r="AR1051" s="406">
        <v>80</v>
      </c>
      <c r="AS1051" s="406">
        <v>80</v>
      </c>
      <c r="AU1051" t="s">
        <v>4929</v>
      </c>
    </row>
    <row r="1052" spans="4:47" ht="13.5" customHeight="1">
      <c r="D1052" s="405" t="s">
        <v>5070</v>
      </c>
      <c r="E1052" s="404"/>
      <c r="F1052" s="407" t="s">
        <v>5072</v>
      </c>
      <c r="G1052" s="272">
        <v>11</v>
      </c>
      <c r="H1052" s="406">
        <v>1312</v>
      </c>
      <c r="I1052" s="406">
        <v>1320</v>
      </c>
      <c r="J1052" s="406">
        <v>1499</v>
      </c>
      <c r="K1052" s="406">
        <v>1312</v>
      </c>
      <c r="L1052" s="406">
        <v>1320</v>
      </c>
      <c r="M1052" s="406">
        <v>1499</v>
      </c>
      <c r="N1052" s="406">
        <v>1388</v>
      </c>
      <c r="O1052" s="406">
        <v>1312</v>
      </c>
      <c r="P1052" s="406">
        <v>1320</v>
      </c>
      <c r="Q1052" s="406">
        <v>1499</v>
      </c>
      <c r="R1052" s="406">
        <v>1388</v>
      </c>
      <c r="S1052" s="406">
        <v>1312</v>
      </c>
      <c r="T1052" s="406">
        <v>1320</v>
      </c>
      <c r="U1052" s="406">
        <v>1499</v>
      </c>
      <c r="V1052" s="406">
        <v>1320</v>
      </c>
      <c r="W1052" s="406">
        <v>1499</v>
      </c>
      <c r="X1052" s="406">
        <v>1312</v>
      </c>
      <c r="Y1052" s="406">
        <v>1320</v>
      </c>
      <c r="Z1052" s="406">
        <v>1499</v>
      </c>
      <c r="AA1052" s="406">
        <v>1388</v>
      </c>
      <c r="AB1052" s="406">
        <v>1312</v>
      </c>
      <c r="AC1052" s="406">
        <v>1320</v>
      </c>
      <c r="AD1052" s="406">
        <v>1499</v>
      </c>
      <c r="AE1052" s="406">
        <v>1388</v>
      </c>
      <c r="AF1052" s="406">
        <v>1312</v>
      </c>
      <c r="AG1052" s="406">
        <v>1320</v>
      </c>
      <c r="AH1052" s="406">
        <v>1499</v>
      </c>
      <c r="AI1052" s="406">
        <v>1320</v>
      </c>
      <c r="AJ1052" s="406">
        <v>1312</v>
      </c>
      <c r="AK1052" s="406">
        <v>1320</v>
      </c>
      <c r="AL1052" s="406">
        <v>1499</v>
      </c>
      <c r="AM1052" s="406">
        <v>1312</v>
      </c>
      <c r="AN1052" s="406">
        <v>1320</v>
      </c>
      <c r="AO1052" s="406">
        <v>1499</v>
      </c>
      <c r="AP1052" s="406">
        <v>1452</v>
      </c>
      <c r="AQ1052" s="406">
        <v>1452</v>
      </c>
      <c r="AR1052" s="406">
        <v>1452</v>
      </c>
      <c r="AS1052" s="406">
        <v>1452</v>
      </c>
      <c r="AU1052" t="s">
        <v>5070</v>
      </c>
    </row>
    <row r="1053" spans="4:47" ht="13.5" customHeight="1">
      <c r="D1053" s="405" t="s">
        <v>5071</v>
      </c>
      <c r="E1053" s="404"/>
      <c r="F1053" s="407" t="s">
        <v>5073</v>
      </c>
      <c r="G1053" s="272">
        <v>13.799999999999999</v>
      </c>
      <c r="H1053" s="406">
        <v>1368</v>
      </c>
      <c r="I1053" s="406">
        <v>1379</v>
      </c>
      <c r="J1053" s="406">
        <v>1565</v>
      </c>
      <c r="K1053" s="406">
        <v>1368</v>
      </c>
      <c r="L1053" s="406">
        <v>1379</v>
      </c>
      <c r="M1053" s="406">
        <v>1565</v>
      </c>
      <c r="N1053" s="406">
        <v>1450</v>
      </c>
      <c r="O1053" s="406">
        <v>1368</v>
      </c>
      <c r="P1053" s="406">
        <v>1379</v>
      </c>
      <c r="Q1053" s="406">
        <v>1565</v>
      </c>
      <c r="R1053" s="406">
        <v>1450</v>
      </c>
      <c r="S1053" s="406">
        <v>1368</v>
      </c>
      <c r="T1053" s="406">
        <v>1379</v>
      </c>
      <c r="U1053" s="406">
        <v>1565</v>
      </c>
      <c r="V1053" s="406">
        <v>1379</v>
      </c>
      <c r="W1053" s="406">
        <v>1565</v>
      </c>
      <c r="X1053" s="406">
        <v>1368</v>
      </c>
      <c r="Y1053" s="406">
        <v>1379</v>
      </c>
      <c r="Z1053" s="406">
        <v>1565</v>
      </c>
      <c r="AA1053" s="406">
        <v>1450</v>
      </c>
      <c r="AB1053" s="406">
        <v>1368</v>
      </c>
      <c r="AC1053" s="406">
        <v>1379</v>
      </c>
      <c r="AD1053" s="406">
        <v>1565</v>
      </c>
      <c r="AE1053" s="406">
        <v>1450</v>
      </c>
      <c r="AF1053" s="406">
        <v>1368</v>
      </c>
      <c r="AG1053" s="406">
        <v>1379</v>
      </c>
      <c r="AH1053" s="406">
        <v>1565</v>
      </c>
      <c r="AI1053" s="406">
        <v>1379</v>
      </c>
      <c r="AJ1053" s="406">
        <v>1368</v>
      </c>
      <c r="AK1053" s="406">
        <v>1379</v>
      </c>
      <c r="AL1053" s="406">
        <v>1565</v>
      </c>
      <c r="AM1053" s="406">
        <v>1368</v>
      </c>
      <c r="AN1053" s="406">
        <v>1379</v>
      </c>
      <c r="AO1053" s="406">
        <v>1565</v>
      </c>
      <c r="AP1053" s="406">
        <v>1517</v>
      </c>
      <c r="AQ1053" s="406">
        <v>1517</v>
      </c>
      <c r="AR1053" s="406">
        <v>1517</v>
      </c>
      <c r="AS1053" s="406">
        <v>1517</v>
      </c>
      <c r="AU1053" t="s">
        <v>5071</v>
      </c>
    </row>
    <row r="1054" spans="4:47" ht="13.5" customHeight="1">
      <c r="D1054" s="405" t="s">
        <v>503</v>
      </c>
      <c r="E1054" s="404"/>
      <c r="F1054" s="407" t="s">
        <v>630</v>
      </c>
      <c r="G1054" s="272">
        <v>5.5</v>
      </c>
      <c r="H1054" s="406">
        <v>319</v>
      </c>
      <c r="I1054" s="406">
        <v>377</v>
      </c>
      <c r="J1054" s="406">
        <v>438</v>
      </c>
      <c r="K1054" s="406">
        <v>319</v>
      </c>
      <c r="L1054" s="406">
        <v>377</v>
      </c>
      <c r="M1054" s="406">
        <v>438</v>
      </c>
      <c r="N1054" s="406">
        <v>379</v>
      </c>
      <c r="O1054" s="406">
        <v>319</v>
      </c>
      <c r="P1054" s="406">
        <v>377</v>
      </c>
      <c r="Q1054" s="406">
        <v>438</v>
      </c>
      <c r="R1054" s="406">
        <v>379</v>
      </c>
      <c r="S1054" s="406">
        <v>319</v>
      </c>
      <c r="T1054" s="406">
        <v>377</v>
      </c>
      <c r="U1054" s="406">
        <v>438</v>
      </c>
      <c r="V1054" s="406">
        <v>377</v>
      </c>
      <c r="W1054" s="406">
        <v>438</v>
      </c>
      <c r="X1054" s="406">
        <v>319</v>
      </c>
      <c r="Y1054" s="406">
        <v>377</v>
      </c>
      <c r="Z1054" s="406">
        <v>438</v>
      </c>
      <c r="AA1054" s="406">
        <v>379</v>
      </c>
      <c r="AB1054" s="406">
        <v>319</v>
      </c>
      <c r="AC1054" s="406">
        <v>377</v>
      </c>
      <c r="AD1054" s="406">
        <v>438</v>
      </c>
      <c r="AE1054" s="406">
        <v>379</v>
      </c>
      <c r="AF1054" s="406">
        <v>319</v>
      </c>
      <c r="AG1054" s="406">
        <v>377</v>
      </c>
      <c r="AH1054" s="406">
        <v>438</v>
      </c>
      <c r="AI1054" s="406">
        <v>377</v>
      </c>
      <c r="AJ1054" s="406">
        <v>319</v>
      </c>
      <c r="AK1054" s="406">
        <v>377</v>
      </c>
      <c r="AL1054" s="406">
        <v>438</v>
      </c>
      <c r="AM1054" s="406">
        <v>319</v>
      </c>
      <c r="AN1054" s="406">
        <v>377</v>
      </c>
      <c r="AO1054" s="406">
        <v>438</v>
      </c>
      <c r="AP1054" s="406">
        <v>419</v>
      </c>
      <c r="AQ1054" s="406">
        <v>419</v>
      </c>
      <c r="AR1054" s="406">
        <v>419</v>
      </c>
      <c r="AS1054" s="406">
        <v>419</v>
      </c>
      <c r="AU1054" t="s">
        <v>503</v>
      </c>
    </row>
    <row r="1055" spans="4:47" ht="13.5" customHeight="1">
      <c r="D1055" s="405" t="s">
        <v>1413</v>
      </c>
      <c r="E1055" s="404"/>
      <c r="F1055" s="407" t="s">
        <v>1418</v>
      </c>
      <c r="G1055" s="272">
        <v>7.8999999999999995</v>
      </c>
      <c r="H1055" s="406">
        <v>410</v>
      </c>
      <c r="I1055" s="406">
        <v>475</v>
      </c>
      <c r="J1055" s="406">
        <v>551</v>
      </c>
      <c r="K1055" s="406">
        <v>410</v>
      </c>
      <c r="L1055" s="406">
        <v>475</v>
      </c>
      <c r="M1055" s="406">
        <v>551</v>
      </c>
      <c r="N1055" s="406">
        <v>483</v>
      </c>
      <c r="O1055" s="406">
        <v>410</v>
      </c>
      <c r="P1055" s="406">
        <v>475</v>
      </c>
      <c r="Q1055" s="406">
        <v>551</v>
      </c>
      <c r="R1055" s="406">
        <v>483</v>
      </c>
      <c r="S1055" s="406">
        <v>410</v>
      </c>
      <c r="T1055" s="406">
        <v>475</v>
      </c>
      <c r="U1055" s="406">
        <v>551</v>
      </c>
      <c r="V1055" s="406">
        <v>475</v>
      </c>
      <c r="W1055" s="406">
        <v>551</v>
      </c>
      <c r="X1055" s="406">
        <v>410</v>
      </c>
      <c r="Y1055" s="406">
        <v>475</v>
      </c>
      <c r="Z1055" s="406">
        <v>551</v>
      </c>
      <c r="AA1055" s="406">
        <v>483</v>
      </c>
      <c r="AB1055" s="406">
        <v>410</v>
      </c>
      <c r="AC1055" s="406">
        <v>475</v>
      </c>
      <c r="AD1055" s="406">
        <v>551</v>
      </c>
      <c r="AE1055" s="406">
        <v>483</v>
      </c>
      <c r="AF1055" s="406">
        <v>410</v>
      </c>
      <c r="AG1055" s="406">
        <v>475</v>
      </c>
      <c r="AH1055" s="406">
        <v>551</v>
      </c>
      <c r="AI1055" s="406">
        <v>475</v>
      </c>
      <c r="AJ1055" s="406">
        <v>410</v>
      </c>
      <c r="AK1055" s="406">
        <v>475</v>
      </c>
      <c r="AL1055" s="406">
        <v>551</v>
      </c>
      <c r="AM1055" s="406">
        <v>410</v>
      </c>
      <c r="AN1055" s="406">
        <v>475</v>
      </c>
      <c r="AO1055" s="406">
        <v>551</v>
      </c>
      <c r="AP1055" s="406">
        <v>521</v>
      </c>
      <c r="AQ1055" s="406">
        <v>521</v>
      </c>
      <c r="AR1055" s="406">
        <v>521</v>
      </c>
      <c r="AS1055" s="406">
        <v>521</v>
      </c>
      <c r="AU1055" t="s">
        <v>1413</v>
      </c>
    </row>
    <row r="1056" spans="4:47" ht="13.5" customHeight="1">
      <c r="D1056" s="405" t="s">
        <v>504</v>
      </c>
      <c r="E1056" s="404"/>
      <c r="F1056" s="407" t="s">
        <v>631</v>
      </c>
      <c r="G1056" s="272">
        <v>11</v>
      </c>
      <c r="H1056" s="406">
        <v>452</v>
      </c>
      <c r="I1056" s="406">
        <v>530</v>
      </c>
      <c r="J1056" s="406">
        <v>617</v>
      </c>
      <c r="K1056" s="406">
        <v>452</v>
      </c>
      <c r="L1056" s="406">
        <v>530</v>
      </c>
      <c r="M1056" s="406">
        <v>617</v>
      </c>
      <c r="N1056" s="406">
        <v>537</v>
      </c>
      <c r="O1056" s="406">
        <v>452</v>
      </c>
      <c r="P1056" s="406">
        <v>530</v>
      </c>
      <c r="Q1056" s="406">
        <v>617</v>
      </c>
      <c r="R1056" s="406">
        <v>537</v>
      </c>
      <c r="S1056" s="406">
        <v>452</v>
      </c>
      <c r="T1056" s="406">
        <v>530</v>
      </c>
      <c r="U1056" s="406">
        <v>617</v>
      </c>
      <c r="V1056" s="406">
        <v>530</v>
      </c>
      <c r="W1056" s="406">
        <v>617</v>
      </c>
      <c r="X1056" s="406">
        <v>452</v>
      </c>
      <c r="Y1056" s="406">
        <v>530</v>
      </c>
      <c r="Z1056" s="406">
        <v>617</v>
      </c>
      <c r="AA1056" s="406">
        <v>537</v>
      </c>
      <c r="AB1056" s="406">
        <v>452</v>
      </c>
      <c r="AC1056" s="406">
        <v>530</v>
      </c>
      <c r="AD1056" s="406">
        <v>617</v>
      </c>
      <c r="AE1056" s="406">
        <v>537</v>
      </c>
      <c r="AF1056" s="406">
        <v>452</v>
      </c>
      <c r="AG1056" s="406">
        <v>530</v>
      </c>
      <c r="AH1056" s="406">
        <v>617</v>
      </c>
      <c r="AI1056" s="406">
        <v>530</v>
      </c>
      <c r="AJ1056" s="406">
        <v>452</v>
      </c>
      <c r="AK1056" s="406">
        <v>530</v>
      </c>
      <c r="AL1056" s="406">
        <v>617</v>
      </c>
      <c r="AM1056" s="406">
        <v>452</v>
      </c>
      <c r="AN1056" s="406">
        <v>530</v>
      </c>
      <c r="AO1056" s="406">
        <v>617</v>
      </c>
      <c r="AP1056" s="406">
        <v>586</v>
      </c>
      <c r="AQ1056" s="406">
        <v>586</v>
      </c>
      <c r="AR1056" s="406">
        <v>586</v>
      </c>
      <c r="AS1056" s="406">
        <v>586</v>
      </c>
      <c r="AU1056" t="s">
        <v>504</v>
      </c>
    </row>
    <row r="1057" spans="4:47" ht="13.5" customHeight="1">
      <c r="D1057" s="405" t="s">
        <v>1414</v>
      </c>
      <c r="E1057" s="404"/>
      <c r="F1057" s="407" t="s">
        <v>1418</v>
      </c>
      <c r="G1057" s="272">
        <v>8.6</v>
      </c>
      <c r="H1057" s="406">
        <v>427</v>
      </c>
      <c r="I1057" s="406">
        <v>498</v>
      </c>
      <c r="J1057" s="406">
        <v>577</v>
      </c>
      <c r="K1057" s="406">
        <v>427</v>
      </c>
      <c r="L1057" s="406">
        <v>498</v>
      </c>
      <c r="M1057" s="406">
        <v>577</v>
      </c>
      <c r="N1057" s="406">
        <v>505</v>
      </c>
      <c r="O1057" s="406">
        <v>427</v>
      </c>
      <c r="P1057" s="406">
        <v>498</v>
      </c>
      <c r="Q1057" s="406">
        <v>577</v>
      </c>
      <c r="R1057" s="406">
        <v>505</v>
      </c>
      <c r="S1057" s="406">
        <v>427</v>
      </c>
      <c r="T1057" s="406">
        <v>498</v>
      </c>
      <c r="U1057" s="406">
        <v>577</v>
      </c>
      <c r="V1057" s="406">
        <v>498</v>
      </c>
      <c r="W1057" s="406">
        <v>577</v>
      </c>
      <c r="X1057" s="406">
        <v>427</v>
      </c>
      <c r="Y1057" s="406">
        <v>498</v>
      </c>
      <c r="Z1057" s="406">
        <v>577</v>
      </c>
      <c r="AA1057" s="406">
        <v>505</v>
      </c>
      <c r="AB1057" s="406">
        <v>427</v>
      </c>
      <c r="AC1057" s="406">
        <v>498</v>
      </c>
      <c r="AD1057" s="406">
        <v>577</v>
      </c>
      <c r="AE1057" s="406">
        <v>505</v>
      </c>
      <c r="AF1057" s="406">
        <v>427</v>
      </c>
      <c r="AG1057" s="406">
        <v>498</v>
      </c>
      <c r="AH1057" s="406">
        <v>577</v>
      </c>
      <c r="AI1057" s="406">
        <v>498</v>
      </c>
      <c r="AJ1057" s="406">
        <v>427</v>
      </c>
      <c r="AK1057" s="406">
        <v>498</v>
      </c>
      <c r="AL1057" s="406">
        <v>577</v>
      </c>
      <c r="AM1057" s="406">
        <v>427</v>
      </c>
      <c r="AN1057" s="406">
        <v>498</v>
      </c>
      <c r="AO1057" s="406">
        <v>577</v>
      </c>
      <c r="AP1057" s="406">
        <v>545</v>
      </c>
      <c r="AQ1057" s="406">
        <v>545</v>
      </c>
      <c r="AR1057" s="406">
        <v>545</v>
      </c>
      <c r="AS1057" s="406">
        <v>545</v>
      </c>
      <c r="AU1057" t="s">
        <v>1414</v>
      </c>
    </row>
    <row r="1058" spans="4:47" ht="13.5" customHeight="1">
      <c r="D1058" s="405" t="s">
        <v>505</v>
      </c>
      <c r="E1058" s="404"/>
      <c r="F1058" s="407" t="s">
        <v>631</v>
      </c>
      <c r="G1058" s="272">
        <v>12.1</v>
      </c>
      <c r="H1058" s="406">
        <v>473</v>
      </c>
      <c r="I1058" s="406">
        <v>557</v>
      </c>
      <c r="J1058" s="406">
        <v>648</v>
      </c>
      <c r="K1058" s="406">
        <v>473</v>
      </c>
      <c r="L1058" s="406">
        <v>557</v>
      </c>
      <c r="M1058" s="406">
        <v>648</v>
      </c>
      <c r="N1058" s="406">
        <v>562</v>
      </c>
      <c r="O1058" s="406">
        <v>473</v>
      </c>
      <c r="P1058" s="406">
        <v>557</v>
      </c>
      <c r="Q1058" s="406">
        <v>648</v>
      </c>
      <c r="R1058" s="406">
        <v>562</v>
      </c>
      <c r="S1058" s="406">
        <v>473</v>
      </c>
      <c r="T1058" s="406">
        <v>557</v>
      </c>
      <c r="U1058" s="406">
        <v>648</v>
      </c>
      <c r="V1058" s="406">
        <v>557</v>
      </c>
      <c r="W1058" s="406">
        <v>648</v>
      </c>
      <c r="X1058" s="406">
        <v>473</v>
      </c>
      <c r="Y1058" s="406">
        <v>557</v>
      </c>
      <c r="Z1058" s="406">
        <v>648</v>
      </c>
      <c r="AA1058" s="406">
        <v>562</v>
      </c>
      <c r="AB1058" s="406">
        <v>473</v>
      </c>
      <c r="AC1058" s="406">
        <v>557</v>
      </c>
      <c r="AD1058" s="406">
        <v>648</v>
      </c>
      <c r="AE1058" s="406">
        <v>562</v>
      </c>
      <c r="AF1058" s="406">
        <v>473</v>
      </c>
      <c r="AG1058" s="406">
        <v>557</v>
      </c>
      <c r="AH1058" s="406">
        <v>648</v>
      </c>
      <c r="AI1058" s="406">
        <v>557</v>
      </c>
      <c r="AJ1058" s="406">
        <v>473</v>
      </c>
      <c r="AK1058" s="406">
        <v>557</v>
      </c>
      <c r="AL1058" s="406">
        <v>648</v>
      </c>
      <c r="AM1058" s="406">
        <v>473</v>
      </c>
      <c r="AN1058" s="406">
        <v>557</v>
      </c>
      <c r="AO1058" s="406">
        <v>648</v>
      </c>
      <c r="AP1058" s="406">
        <v>616</v>
      </c>
      <c r="AQ1058" s="406">
        <v>616</v>
      </c>
      <c r="AR1058" s="406">
        <v>616</v>
      </c>
      <c r="AS1058" s="406">
        <v>616</v>
      </c>
      <c r="AU1058" t="s">
        <v>505</v>
      </c>
    </row>
    <row r="1059" spans="4:47" ht="13.5" customHeight="1">
      <c r="D1059" s="405" t="s">
        <v>1197</v>
      </c>
      <c r="E1059" s="404"/>
      <c r="F1059" s="407" t="s">
        <v>2212</v>
      </c>
      <c r="G1059" s="272">
        <v>3</v>
      </c>
      <c r="H1059" s="406">
        <v>767</v>
      </c>
      <c r="I1059" s="406">
        <v>759</v>
      </c>
      <c r="J1059" s="406">
        <v>922</v>
      </c>
      <c r="K1059" s="406">
        <v>767</v>
      </c>
      <c r="L1059" s="406">
        <v>759</v>
      </c>
      <c r="M1059" s="406">
        <v>922</v>
      </c>
      <c r="N1059" s="406">
        <v>790</v>
      </c>
      <c r="O1059" s="406">
        <v>767</v>
      </c>
      <c r="P1059" s="406">
        <v>759</v>
      </c>
      <c r="Q1059" s="406">
        <v>922</v>
      </c>
      <c r="R1059" s="406">
        <v>790</v>
      </c>
      <c r="S1059" s="406">
        <v>767</v>
      </c>
      <c r="T1059" s="406">
        <v>759</v>
      </c>
      <c r="U1059" s="406">
        <v>922</v>
      </c>
      <c r="V1059" s="406">
        <v>759</v>
      </c>
      <c r="W1059" s="406">
        <v>922</v>
      </c>
      <c r="X1059" s="406">
        <v>767</v>
      </c>
      <c r="Y1059" s="406">
        <v>759</v>
      </c>
      <c r="Z1059" s="406">
        <v>922</v>
      </c>
      <c r="AA1059" s="406">
        <v>790</v>
      </c>
      <c r="AB1059" s="406">
        <v>767</v>
      </c>
      <c r="AC1059" s="406">
        <v>759</v>
      </c>
      <c r="AD1059" s="406">
        <v>922</v>
      </c>
      <c r="AE1059" s="406">
        <v>790</v>
      </c>
      <c r="AF1059" s="406">
        <v>767</v>
      </c>
      <c r="AG1059" s="406">
        <v>759</v>
      </c>
      <c r="AH1059" s="406">
        <v>922</v>
      </c>
      <c r="AI1059" s="406">
        <v>759</v>
      </c>
      <c r="AJ1059" s="406">
        <v>767</v>
      </c>
      <c r="AK1059" s="406">
        <v>759</v>
      </c>
      <c r="AL1059" s="406">
        <v>922</v>
      </c>
      <c r="AM1059" s="406">
        <v>767</v>
      </c>
      <c r="AN1059" s="406">
        <v>759</v>
      </c>
      <c r="AO1059" s="406">
        <v>922</v>
      </c>
      <c r="AP1059" s="406">
        <v>835</v>
      </c>
      <c r="AQ1059" s="406">
        <v>835</v>
      </c>
      <c r="AR1059" s="406">
        <v>835</v>
      </c>
      <c r="AS1059" s="406">
        <v>835</v>
      </c>
      <c r="AU1059" t="s">
        <v>1197</v>
      </c>
    </row>
    <row r="1060" spans="4:47" ht="13.5" customHeight="1">
      <c r="D1060" s="405" t="s">
        <v>1198</v>
      </c>
      <c r="E1060" s="404"/>
      <c r="F1060" s="407" t="s">
        <v>2216</v>
      </c>
      <c r="G1060" s="272">
        <v>4.5</v>
      </c>
      <c r="H1060" s="406">
        <v>890</v>
      </c>
      <c r="I1060" s="406">
        <v>896</v>
      </c>
      <c r="J1060" s="406">
        <v>1080</v>
      </c>
      <c r="K1060" s="406">
        <v>890</v>
      </c>
      <c r="L1060" s="406">
        <v>896</v>
      </c>
      <c r="M1060" s="406">
        <v>1080</v>
      </c>
      <c r="N1060" s="406">
        <v>929</v>
      </c>
      <c r="O1060" s="406">
        <v>890</v>
      </c>
      <c r="P1060" s="406">
        <v>896</v>
      </c>
      <c r="Q1060" s="406">
        <v>1080</v>
      </c>
      <c r="R1060" s="406">
        <v>929</v>
      </c>
      <c r="S1060" s="406">
        <v>890</v>
      </c>
      <c r="T1060" s="406">
        <v>896</v>
      </c>
      <c r="U1060" s="406">
        <v>1080</v>
      </c>
      <c r="V1060" s="406">
        <v>896</v>
      </c>
      <c r="W1060" s="406">
        <v>1080</v>
      </c>
      <c r="X1060" s="406">
        <v>890</v>
      </c>
      <c r="Y1060" s="406">
        <v>896</v>
      </c>
      <c r="Z1060" s="406">
        <v>1080</v>
      </c>
      <c r="AA1060" s="406">
        <v>929</v>
      </c>
      <c r="AB1060" s="406">
        <v>890</v>
      </c>
      <c r="AC1060" s="406">
        <v>896</v>
      </c>
      <c r="AD1060" s="406">
        <v>1080</v>
      </c>
      <c r="AE1060" s="406">
        <v>929</v>
      </c>
      <c r="AF1060" s="406">
        <v>890</v>
      </c>
      <c r="AG1060" s="406">
        <v>896</v>
      </c>
      <c r="AH1060" s="406">
        <v>1080</v>
      </c>
      <c r="AI1060" s="406">
        <v>896</v>
      </c>
      <c r="AJ1060" s="406">
        <v>890</v>
      </c>
      <c r="AK1060" s="406">
        <v>896</v>
      </c>
      <c r="AL1060" s="406">
        <v>1080</v>
      </c>
      <c r="AM1060" s="406">
        <v>890</v>
      </c>
      <c r="AN1060" s="406">
        <v>896</v>
      </c>
      <c r="AO1060" s="406">
        <v>1080</v>
      </c>
      <c r="AP1060" s="406">
        <v>986</v>
      </c>
      <c r="AQ1060" s="406">
        <v>986</v>
      </c>
      <c r="AR1060" s="406">
        <v>986</v>
      </c>
      <c r="AS1060" s="406">
        <v>986</v>
      </c>
      <c r="AU1060" t="s">
        <v>1198</v>
      </c>
    </row>
    <row r="1061" spans="4:47" ht="13.5" customHeight="1">
      <c r="D1061" s="405" t="s">
        <v>1199</v>
      </c>
      <c r="E1061" s="404"/>
      <c r="F1061" s="407" t="s">
        <v>1540</v>
      </c>
      <c r="G1061" s="272">
        <v>3.5</v>
      </c>
      <c r="H1061" s="406">
        <v>779</v>
      </c>
      <c r="I1061" s="406">
        <v>774</v>
      </c>
      <c r="J1061" s="406">
        <v>939</v>
      </c>
      <c r="K1061" s="406">
        <v>779</v>
      </c>
      <c r="L1061" s="406">
        <v>774</v>
      </c>
      <c r="M1061" s="406">
        <v>939</v>
      </c>
      <c r="N1061" s="406">
        <v>804</v>
      </c>
      <c r="O1061" s="406">
        <v>779</v>
      </c>
      <c r="P1061" s="406">
        <v>774</v>
      </c>
      <c r="Q1061" s="406">
        <v>939</v>
      </c>
      <c r="R1061" s="406">
        <v>804</v>
      </c>
      <c r="S1061" s="406">
        <v>779</v>
      </c>
      <c r="T1061" s="406">
        <v>774</v>
      </c>
      <c r="U1061" s="406">
        <v>939</v>
      </c>
      <c r="V1061" s="406">
        <v>774</v>
      </c>
      <c r="W1061" s="406">
        <v>939</v>
      </c>
      <c r="X1061" s="406">
        <v>779</v>
      </c>
      <c r="Y1061" s="406">
        <v>774</v>
      </c>
      <c r="Z1061" s="406">
        <v>939</v>
      </c>
      <c r="AA1061" s="406">
        <v>804</v>
      </c>
      <c r="AB1061" s="406">
        <v>779</v>
      </c>
      <c r="AC1061" s="406">
        <v>774</v>
      </c>
      <c r="AD1061" s="406">
        <v>939</v>
      </c>
      <c r="AE1061" s="406">
        <v>804</v>
      </c>
      <c r="AF1061" s="406">
        <v>779</v>
      </c>
      <c r="AG1061" s="406">
        <v>774</v>
      </c>
      <c r="AH1061" s="406">
        <v>939</v>
      </c>
      <c r="AI1061" s="406">
        <v>774</v>
      </c>
      <c r="AJ1061" s="406">
        <v>779</v>
      </c>
      <c r="AK1061" s="406">
        <v>774</v>
      </c>
      <c r="AL1061" s="406">
        <v>939</v>
      </c>
      <c r="AM1061" s="406">
        <v>779</v>
      </c>
      <c r="AN1061" s="406">
        <v>774</v>
      </c>
      <c r="AO1061" s="406">
        <v>939</v>
      </c>
      <c r="AP1061" s="406">
        <v>851</v>
      </c>
      <c r="AQ1061" s="406">
        <v>851</v>
      </c>
      <c r="AR1061" s="406">
        <v>851</v>
      </c>
      <c r="AS1061" s="406">
        <v>851</v>
      </c>
      <c r="AU1061" t="s">
        <v>1199</v>
      </c>
    </row>
    <row r="1062" spans="4:47" ht="13.5" customHeight="1">
      <c r="D1062" s="405" t="s">
        <v>1200</v>
      </c>
      <c r="E1062" s="404"/>
      <c r="F1062" s="407" t="s">
        <v>1540</v>
      </c>
      <c r="G1062" s="272">
        <v>4</v>
      </c>
      <c r="H1062" s="406">
        <v>790</v>
      </c>
      <c r="I1062" s="406">
        <v>787</v>
      </c>
      <c r="J1062" s="406">
        <v>955</v>
      </c>
      <c r="K1062" s="406">
        <v>790</v>
      </c>
      <c r="L1062" s="406">
        <v>787</v>
      </c>
      <c r="M1062" s="406">
        <v>955</v>
      </c>
      <c r="N1062" s="406">
        <v>817</v>
      </c>
      <c r="O1062" s="406">
        <v>790</v>
      </c>
      <c r="P1062" s="406">
        <v>787</v>
      </c>
      <c r="Q1062" s="406">
        <v>955</v>
      </c>
      <c r="R1062" s="406">
        <v>817</v>
      </c>
      <c r="S1062" s="406">
        <v>790</v>
      </c>
      <c r="T1062" s="406">
        <v>787</v>
      </c>
      <c r="U1062" s="406">
        <v>955</v>
      </c>
      <c r="V1062" s="406">
        <v>787</v>
      </c>
      <c r="W1062" s="406">
        <v>955</v>
      </c>
      <c r="X1062" s="406">
        <v>790</v>
      </c>
      <c r="Y1062" s="406">
        <v>787</v>
      </c>
      <c r="Z1062" s="406">
        <v>955</v>
      </c>
      <c r="AA1062" s="406">
        <v>817</v>
      </c>
      <c r="AB1062" s="406">
        <v>790</v>
      </c>
      <c r="AC1062" s="406">
        <v>787</v>
      </c>
      <c r="AD1062" s="406">
        <v>955</v>
      </c>
      <c r="AE1062" s="406">
        <v>817</v>
      </c>
      <c r="AF1062" s="406">
        <v>790</v>
      </c>
      <c r="AG1062" s="406">
        <v>787</v>
      </c>
      <c r="AH1062" s="406">
        <v>955</v>
      </c>
      <c r="AI1062" s="406">
        <v>787</v>
      </c>
      <c r="AJ1062" s="406">
        <v>790</v>
      </c>
      <c r="AK1062" s="406">
        <v>787</v>
      </c>
      <c r="AL1062" s="406">
        <v>955</v>
      </c>
      <c r="AM1062" s="406">
        <v>790</v>
      </c>
      <c r="AN1062" s="406">
        <v>787</v>
      </c>
      <c r="AO1062" s="406">
        <v>955</v>
      </c>
      <c r="AP1062" s="406">
        <v>866</v>
      </c>
      <c r="AQ1062" s="406">
        <v>866</v>
      </c>
      <c r="AR1062" s="406">
        <v>866</v>
      </c>
      <c r="AS1062" s="406">
        <v>866</v>
      </c>
      <c r="AU1062" t="s">
        <v>1200</v>
      </c>
    </row>
    <row r="1063" spans="4:47" ht="13.5" customHeight="1">
      <c r="D1063" s="405" t="s">
        <v>2075</v>
      </c>
      <c r="E1063" s="404"/>
      <c r="F1063" s="407" t="s">
        <v>2208</v>
      </c>
      <c r="G1063" s="272">
        <v>3.8000000000000003</v>
      </c>
      <c r="H1063" s="406">
        <v>780</v>
      </c>
      <c r="I1063" s="406">
        <v>774</v>
      </c>
      <c r="J1063" s="406">
        <v>939</v>
      </c>
      <c r="K1063" s="406">
        <v>780</v>
      </c>
      <c r="L1063" s="406">
        <v>774</v>
      </c>
      <c r="M1063" s="406">
        <v>939</v>
      </c>
      <c r="N1063" s="406">
        <v>804</v>
      </c>
      <c r="O1063" s="406">
        <v>780</v>
      </c>
      <c r="P1063" s="406">
        <v>774</v>
      </c>
      <c r="Q1063" s="406">
        <v>939</v>
      </c>
      <c r="R1063" s="406">
        <v>804</v>
      </c>
      <c r="S1063" s="406">
        <v>780</v>
      </c>
      <c r="T1063" s="406">
        <v>774</v>
      </c>
      <c r="U1063" s="406">
        <v>939</v>
      </c>
      <c r="V1063" s="406">
        <v>774</v>
      </c>
      <c r="W1063" s="406">
        <v>939</v>
      </c>
      <c r="X1063" s="406">
        <v>780</v>
      </c>
      <c r="Y1063" s="406">
        <v>774</v>
      </c>
      <c r="Z1063" s="406">
        <v>939</v>
      </c>
      <c r="AA1063" s="406">
        <v>804</v>
      </c>
      <c r="AB1063" s="406">
        <v>780</v>
      </c>
      <c r="AC1063" s="406">
        <v>774</v>
      </c>
      <c r="AD1063" s="406">
        <v>939</v>
      </c>
      <c r="AE1063" s="406">
        <v>804</v>
      </c>
      <c r="AF1063" s="406">
        <v>780</v>
      </c>
      <c r="AG1063" s="406">
        <v>774</v>
      </c>
      <c r="AH1063" s="406">
        <v>939</v>
      </c>
      <c r="AI1063" s="406">
        <v>774</v>
      </c>
      <c r="AJ1063" s="406">
        <v>780</v>
      </c>
      <c r="AK1063" s="406">
        <v>774</v>
      </c>
      <c r="AL1063" s="406">
        <v>939</v>
      </c>
      <c r="AM1063" s="406">
        <v>780</v>
      </c>
      <c r="AN1063" s="406">
        <v>774</v>
      </c>
      <c r="AO1063" s="406">
        <v>939</v>
      </c>
      <c r="AP1063" s="406">
        <v>851</v>
      </c>
      <c r="AQ1063" s="406">
        <v>851</v>
      </c>
      <c r="AR1063" s="406">
        <v>851</v>
      </c>
      <c r="AS1063" s="406">
        <v>851</v>
      </c>
      <c r="AU1063" t="s">
        <v>2075</v>
      </c>
    </row>
    <row r="1064" spans="4:47" ht="13.5" customHeight="1">
      <c r="D1064" s="405" t="s">
        <v>2082</v>
      </c>
      <c r="E1064" s="404"/>
      <c r="F1064" s="407" t="s">
        <v>5610</v>
      </c>
      <c r="G1064" s="272">
        <v>5</v>
      </c>
      <c r="H1064" s="406">
        <v>814</v>
      </c>
      <c r="I1064" s="406">
        <v>818</v>
      </c>
      <c r="J1064" s="406">
        <v>989</v>
      </c>
      <c r="K1064" s="406">
        <v>814</v>
      </c>
      <c r="L1064" s="406">
        <v>818</v>
      </c>
      <c r="M1064" s="406">
        <v>989</v>
      </c>
      <c r="N1064" s="406">
        <v>845</v>
      </c>
      <c r="O1064" s="406">
        <v>814</v>
      </c>
      <c r="P1064" s="406">
        <v>818</v>
      </c>
      <c r="Q1064" s="406">
        <v>989</v>
      </c>
      <c r="R1064" s="406">
        <v>845</v>
      </c>
      <c r="S1064" s="406">
        <v>814</v>
      </c>
      <c r="T1064" s="406">
        <v>818</v>
      </c>
      <c r="U1064" s="406">
        <v>989</v>
      </c>
      <c r="V1064" s="406">
        <v>818</v>
      </c>
      <c r="W1064" s="406">
        <v>989</v>
      </c>
      <c r="X1064" s="406">
        <v>814</v>
      </c>
      <c r="Y1064" s="406">
        <v>818</v>
      </c>
      <c r="Z1064" s="406">
        <v>989</v>
      </c>
      <c r="AA1064" s="406">
        <v>845</v>
      </c>
      <c r="AB1064" s="406">
        <v>814</v>
      </c>
      <c r="AC1064" s="406">
        <v>818</v>
      </c>
      <c r="AD1064" s="406">
        <v>989</v>
      </c>
      <c r="AE1064" s="406">
        <v>845</v>
      </c>
      <c r="AF1064" s="406">
        <v>814</v>
      </c>
      <c r="AG1064" s="406">
        <v>818</v>
      </c>
      <c r="AH1064" s="406">
        <v>989</v>
      </c>
      <c r="AI1064" s="406">
        <v>818</v>
      </c>
      <c r="AJ1064" s="406">
        <v>814</v>
      </c>
      <c r="AK1064" s="406">
        <v>818</v>
      </c>
      <c r="AL1064" s="406">
        <v>989</v>
      </c>
      <c r="AM1064" s="406">
        <v>814</v>
      </c>
      <c r="AN1064" s="406">
        <v>818</v>
      </c>
      <c r="AO1064" s="406">
        <v>989</v>
      </c>
      <c r="AP1064" s="406">
        <v>899</v>
      </c>
      <c r="AQ1064" s="406">
        <v>899</v>
      </c>
      <c r="AR1064" s="406">
        <v>899</v>
      </c>
      <c r="AS1064" s="406">
        <v>899</v>
      </c>
      <c r="AU1064" t="s">
        <v>2082</v>
      </c>
    </row>
    <row r="1065" spans="4:47" ht="13.5" customHeight="1">
      <c r="D1065" s="405" t="s">
        <v>2076</v>
      </c>
      <c r="E1065" s="404"/>
      <c r="F1065" s="407" t="s">
        <v>2209</v>
      </c>
      <c r="G1065" s="272">
        <v>4.5</v>
      </c>
      <c r="H1065" s="406">
        <v>1170</v>
      </c>
      <c r="I1065" s="406">
        <v>1123</v>
      </c>
      <c r="J1065" s="406">
        <v>1388</v>
      </c>
      <c r="K1065" s="406">
        <v>1170</v>
      </c>
      <c r="L1065" s="406">
        <v>1123</v>
      </c>
      <c r="M1065" s="406">
        <v>1388</v>
      </c>
      <c r="N1065" s="406">
        <v>1171</v>
      </c>
      <c r="O1065" s="406">
        <v>1170</v>
      </c>
      <c r="P1065" s="406">
        <v>1123</v>
      </c>
      <c r="Q1065" s="406">
        <v>1388</v>
      </c>
      <c r="R1065" s="406">
        <v>1171</v>
      </c>
      <c r="S1065" s="406">
        <v>1170</v>
      </c>
      <c r="T1065" s="406">
        <v>1123</v>
      </c>
      <c r="U1065" s="406">
        <v>1388</v>
      </c>
      <c r="V1065" s="406">
        <v>1123</v>
      </c>
      <c r="W1065" s="406">
        <v>1388</v>
      </c>
      <c r="X1065" s="406">
        <v>1170</v>
      </c>
      <c r="Y1065" s="406">
        <v>1123</v>
      </c>
      <c r="Z1065" s="406">
        <v>1388</v>
      </c>
      <c r="AA1065" s="406">
        <v>1171</v>
      </c>
      <c r="AB1065" s="406">
        <v>1170</v>
      </c>
      <c r="AC1065" s="406">
        <v>1123</v>
      </c>
      <c r="AD1065" s="406">
        <v>1388</v>
      </c>
      <c r="AE1065" s="406">
        <v>1171</v>
      </c>
      <c r="AF1065" s="406">
        <v>1170</v>
      </c>
      <c r="AG1065" s="406">
        <v>1123</v>
      </c>
      <c r="AH1065" s="406">
        <v>1388</v>
      </c>
      <c r="AI1065" s="406">
        <v>1123</v>
      </c>
      <c r="AJ1065" s="406">
        <v>1170</v>
      </c>
      <c r="AK1065" s="406">
        <v>1123</v>
      </c>
      <c r="AL1065" s="406">
        <v>1388</v>
      </c>
      <c r="AM1065" s="406">
        <v>1170</v>
      </c>
      <c r="AN1065" s="406">
        <v>1123</v>
      </c>
      <c r="AO1065" s="406">
        <v>1388</v>
      </c>
      <c r="AP1065" s="406">
        <v>1235</v>
      </c>
      <c r="AQ1065" s="406">
        <v>1235</v>
      </c>
      <c r="AR1065" s="406">
        <v>1235</v>
      </c>
      <c r="AS1065" s="406">
        <v>1235</v>
      </c>
      <c r="AU1065" t="s">
        <v>2076</v>
      </c>
    </row>
    <row r="1066" spans="4:47" ht="13.5" customHeight="1">
      <c r="D1066" s="405" t="s">
        <v>2077</v>
      </c>
      <c r="E1066" s="404"/>
      <c r="F1066" s="407" t="s">
        <v>2209</v>
      </c>
      <c r="G1066" s="272">
        <v>9</v>
      </c>
      <c r="H1066" s="406">
        <v>1304</v>
      </c>
      <c r="I1066" s="406">
        <v>1289</v>
      </c>
      <c r="J1066" s="406">
        <v>1586</v>
      </c>
      <c r="K1066" s="406">
        <v>1304</v>
      </c>
      <c r="L1066" s="406">
        <v>1289</v>
      </c>
      <c r="M1066" s="406">
        <v>1586</v>
      </c>
      <c r="N1066" s="406">
        <v>1348</v>
      </c>
      <c r="O1066" s="406">
        <v>1304</v>
      </c>
      <c r="P1066" s="406">
        <v>1289</v>
      </c>
      <c r="Q1066" s="406">
        <v>1586</v>
      </c>
      <c r="R1066" s="406">
        <v>1348</v>
      </c>
      <c r="S1066" s="406">
        <v>1304</v>
      </c>
      <c r="T1066" s="406">
        <v>1289</v>
      </c>
      <c r="U1066" s="406">
        <v>1586</v>
      </c>
      <c r="V1066" s="406">
        <v>1289</v>
      </c>
      <c r="W1066" s="406">
        <v>1586</v>
      </c>
      <c r="X1066" s="406">
        <v>1304</v>
      </c>
      <c r="Y1066" s="406">
        <v>1289</v>
      </c>
      <c r="Z1066" s="406">
        <v>1586</v>
      </c>
      <c r="AA1066" s="406">
        <v>1348</v>
      </c>
      <c r="AB1066" s="406">
        <v>1304</v>
      </c>
      <c r="AC1066" s="406">
        <v>1289</v>
      </c>
      <c r="AD1066" s="406">
        <v>1586</v>
      </c>
      <c r="AE1066" s="406">
        <v>1348</v>
      </c>
      <c r="AF1066" s="406">
        <v>1304</v>
      </c>
      <c r="AG1066" s="406">
        <v>1289</v>
      </c>
      <c r="AH1066" s="406">
        <v>1586</v>
      </c>
      <c r="AI1066" s="406">
        <v>1289</v>
      </c>
      <c r="AJ1066" s="406">
        <v>1304</v>
      </c>
      <c r="AK1066" s="406">
        <v>1289</v>
      </c>
      <c r="AL1066" s="406">
        <v>1586</v>
      </c>
      <c r="AM1066" s="406">
        <v>1304</v>
      </c>
      <c r="AN1066" s="406">
        <v>1289</v>
      </c>
      <c r="AO1066" s="406">
        <v>1586</v>
      </c>
      <c r="AP1066" s="406">
        <v>1417</v>
      </c>
      <c r="AQ1066" s="406">
        <v>1417</v>
      </c>
      <c r="AR1066" s="406">
        <v>1417</v>
      </c>
      <c r="AS1066" s="406">
        <v>1417</v>
      </c>
      <c r="AU1066" t="s">
        <v>2077</v>
      </c>
    </row>
    <row r="1067" spans="4:47" ht="13.5" customHeight="1">
      <c r="D1067" s="405" t="s">
        <v>2079</v>
      </c>
      <c r="E1067" s="404"/>
      <c r="F1067" s="407" t="s">
        <v>2210</v>
      </c>
      <c r="G1067" s="272">
        <v>5.3</v>
      </c>
      <c r="H1067" s="406">
        <v>1189</v>
      </c>
      <c r="I1067" s="406">
        <v>1147</v>
      </c>
      <c r="J1067" s="406">
        <v>1416</v>
      </c>
      <c r="K1067" s="406">
        <v>1189</v>
      </c>
      <c r="L1067" s="406">
        <v>1147</v>
      </c>
      <c r="M1067" s="406">
        <v>1416</v>
      </c>
      <c r="N1067" s="406">
        <v>1194</v>
      </c>
      <c r="O1067" s="406">
        <v>1189</v>
      </c>
      <c r="P1067" s="406">
        <v>1147</v>
      </c>
      <c r="Q1067" s="406">
        <v>1416</v>
      </c>
      <c r="R1067" s="406">
        <v>1194</v>
      </c>
      <c r="S1067" s="406">
        <v>1189</v>
      </c>
      <c r="T1067" s="406">
        <v>1147</v>
      </c>
      <c r="U1067" s="406">
        <v>1416</v>
      </c>
      <c r="V1067" s="406">
        <v>1147</v>
      </c>
      <c r="W1067" s="406">
        <v>1416</v>
      </c>
      <c r="X1067" s="406">
        <v>1189</v>
      </c>
      <c r="Y1067" s="406">
        <v>1147</v>
      </c>
      <c r="Z1067" s="406">
        <v>1416</v>
      </c>
      <c r="AA1067" s="406">
        <v>1194</v>
      </c>
      <c r="AB1067" s="406">
        <v>1189</v>
      </c>
      <c r="AC1067" s="406">
        <v>1147</v>
      </c>
      <c r="AD1067" s="406">
        <v>1416</v>
      </c>
      <c r="AE1067" s="406">
        <v>1194</v>
      </c>
      <c r="AF1067" s="406">
        <v>1189</v>
      </c>
      <c r="AG1067" s="406">
        <v>1147</v>
      </c>
      <c r="AH1067" s="406">
        <v>1416</v>
      </c>
      <c r="AI1067" s="406">
        <v>1147</v>
      </c>
      <c r="AJ1067" s="406">
        <v>1189</v>
      </c>
      <c r="AK1067" s="406">
        <v>1147</v>
      </c>
      <c r="AL1067" s="406">
        <v>1416</v>
      </c>
      <c r="AM1067" s="406">
        <v>1189</v>
      </c>
      <c r="AN1067" s="406">
        <v>1147</v>
      </c>
      <c r="AO1067" s="406">
        <v>1416</v>
      </c>
      <c r="AP1067" s="406">
        <v>1261</v>
      </c>
      <c r="AQ1067" s="406">
        <v>1261</v>
      </c>
      <c r="AR1067" s="406">
        <v>1261</v>
      </c>
      <c r="AS1067" s="406">
        <v>1261</v>
      </c>
      <c r="AU1067" t="s">
        <v>2079</v>
      </c>
    </row>
    <row r="1068" spans="4:47" ht="13.5" customHeight="1">
      <c r="D1068" s="405" t="s">
        <v>2083</v>
      </c>
      <c r="E1068" s="404"/>
      <c r="F1068" s="407" t="s">
        <v>2210</v>
      </c>
      <c r="G1068" s="272">
        <v>10.5</v>
      </c>
      <c r="H1068" s="406">
        <v>1335</v>
      </c>
      <c r="I1068" s="406">
        <v>1326</v>
      </c>
      <c r="J1068" s="406">
        <v>1630</v>
      </c>
      <c r="K1068" s="406">
        <v>1335</v>
      </c>
      <c r="L1068" s="406">
        <v>1326</v>
      </c>
      <c r="M1068" s="406">
        <v>1630</v>
      </c>
      <c r="N1068" s="406">
        <v>1386</v>
      </c>
      <c r="O1068" s="406">
        <v>1335</v>
      </c>
      <c r="P1068" s="406">
        <v>1326</v>
      </c>
      <c r="Q1068" s="406">
        <v>1630</v>
      </c>
      <c r="R1068" s="406">
        <v>1386</v>
      </c>
      <c r="S1068" s="406">
        <v>1335</v>
      </c>
      <c r="T1068" s="406">
        <v>1326</v>
      </c>
      <c r="U1068" s="406">
        <v>1630</v>
      </c>
      <c r="V1068" s="406">
        <v>1326</v>
      </c>
      <c r="W1068" s="406">
        <v>1630</v>
      </c>
      <c r="X1068" s="406">
        <v>1335</v>
      </c>
      <c r="Y1068" s="406">
        <v>1326</v>
      </c>
      <c r="Z1068" s="406">
        <v>1630</v>
      </c>
      <c r="AA1068" s="406">
        <v>1386</v>
      </c>
      <c r="AB1068" s="406">
        <v>1335</v>
      </c>
      <c r="AC1068" s="406">
        <v>1326</v>
      </c>
      <c r="AD1068" s="406">
        <v>1630</v>
      </c>
      <c r="AE1068" s="406">
        <v>1386</v>
      </c>
      <c r="AF1068" s="406">
        <v>1335</v>
      </c>
      <c r="AG1068" s="406">
        <v>1326</v>
      </c>
      <c r="AH1068" s="406">
        <v>1630</v>
      </c>
      <c r="AI1068" s="406">
        <v>1326</v>
      </c>
      <c r="AJ1068" s="406">
        <v>1335</v>
      </c>
      <c r="AK1068" s="406">
        <v>1326</v>
      </c>
      <c r="AL1068" s="406">
        <v>1630</v>
      </c>
      <c r="AM1068" s="406">
        <v>1335</v>
      </c>
      <c r="AN1068" s="406">
        <v>1326</v>
      </c>
      <c r="AO1068" s="406">
        <v>1630</v>
      </c>
      <c r="AP1068" s="406">
        <v>1459</v>
      </c>
      <c r="AQ1068" s="406">
        <v>1459</v>
      </c>
      <c r="AR1068" s="406">
        <v>1459</v>
      </c>
      <c r="AS1068" s="406">
        <v>1459</v>
      </c>
      <c r="AU1068" t="s">
        <v>2083</v>
      </c>
    </row>
    <row r="1069" spans="4:47" ht="13.5" customHeight="1">
      <c r="D1069" s="405" t="s">
        <v>1201</v>
      </c>
      <c r="E1069" s="404"/>
      <c r="F1069" s="407" t="s">
        <v>5611</v>
      </c>
      <c r="G1069" s="272">
        <v>6</v>
      </c>
      <c r="H1069" s="406">
        <v>1207</v>
      </c>
      <c r="I1069" s="406">
        <v>1169</v>
      </c>
      <c r="J1069" s="406">
        <v>1442</v>
      </c>
      <c r="K1069" s="406">
        <v>1207</v>
      </c>
      <c r="L1069" s="406">
        <v>1169</v>
      </c>
      <c r="M1069" s="406">
        <v>1442</v>
      </c>
      <c r="N1069" s="406">
        <v>1215</v>
      </c>
      <c r="O1069" s="406">
        <v>1207</v>
      </c>
      <c r="P1069" s="406">
        <v>1169</v>
      </c>
      <c r="Q1069" s="406">
        <v>1442</v>
      </c>
      <c r="R1069" s="406">
        <v>1215</v>
      </c>
      <c r="S1069" s="406">
        <v>1207</v>
      </c>
      <c r="T1069" s="406">
        <v>1169</v>
      </c>
      <c r="U1069" s="406">
        <v>1442</v>
      </c>
      <c r="V1069" s="406">
        <v>1169</v>
      </c>
      <c r="W1069" s="406">
        <v>1442</v>
      </c>
      <c r="X1069" s="406">
        <v>1207</v>
      </c>
      <c r="Y1069" s="406">
        <v>1169</v>
      </c>
      <c r="Z1069" s="406">
        <v>1442</v>
      </c>
      <c r="AA1069" s="406">
        <v>1215</v>
      </c>
      <c r="AB1069" s="406">
        <v>1207</v>
      </c>
      <c r="AC1069" s="406">
        <v>1169</v>
      </c>
      <c r="AD1069" s="406">
        <v>1442</v>
      </c>
      <c r="AE1069" s="406">
        <v>1215</v>
      </c>
      <c r="AF1069" s="406">
        <v>1207</v>
      </c>
      <c r="AG1069" s="406">
        <v>1169</v>
      </c>
      <c r="AH1069" s="406">
        <v>1442</v>
      </c>
      <c r="AI1069" s="406">
        <v>1169</v>
      </c>
      <c r="AJ1069" s="406">
        <v>1207</v>
      </c>
      <c r="AK1069" s="406">
        <v>1169</v>
      </c>
      <c r="AL1069" s="406">
        <v>1442</v>
      </c>
      <c r="AM1069" s="406">
        <v>1207</v>
      </c>
      <c r="AN1069" s="406">
        <v>1169</v>
      </c>
      <c r="AO1069" s="406">
        <v>1442</v>
      </c>
      <c r="AP1069" s="406">
        <v>1286</v>
      </c>
      <c r="AQ1069" s="406">
        <v>1286</v>
      </c>
      <c r="AR1069" s="406">
        <v>1286</v>
      </c>
      <c r="AS1069" s="406">
        <v>1286</v>
      </c>
      <c r="AU1069" t="s">
        <v>1201</v>
      </c>
    </row>
    <row r="1070" spans="4:47" ht="13.5" customHeight="1">
      <c r="D1070" s="405" t="s">
        <v>2084</v>
      </c>
      <c r="E1070" s="404"/>
      <c r="F1070" s="407" t="s">
        <v>5611</v>
      </c>
      <c r="G1070" s="272">
        <v>12</v>
      </c>
      <c r="H1070" s="406">
        <v>1365</v>
      </c>
      <c r="I1070" s="406">
        <v>1363</v>
      </c>
      <c r="J1070" s="406">
        <v>1673</v>
      </c>
      <c r="K1070" s="406">
        <v>1365</v>
      </c>
      <c r="L1070" s="406">
        <v>1363</v>
      </c>
      <c r="M1070" s="406">
        <v>1673</v>
      </c>
      <c r="N1070" s="406">
        <v>1424</v>
      </c>
      <c r="O1070" s="406">
        <v>1365</v>
      </c>
      <c r="P1070" s="406">
        <v>1363</v>
      </c>
      <c r="Q1070" s="406">
        <v>1673</v>
      </c>
      <c r="R1070" s="406">
        <v>1424</v>
      </c>
      <c r="S1070" s="406">
        <v>1365</v>
      </c>
      <c r="T1070" s="406">
        <v>1363</v>
      </c>
      <c r="U1070" s="406">
        <v>1673</v>
      </c>
      <c r="V1070" s="406">
        <v>1363</v>
      </c>
      <c r="W1070" s="406">
        <v>1673</v>
      </c>
      <c r="X1070" s="406">
        <v>1365</v>
      </c>
      <c r="Y1070" s="406">
        <v>1363</v>
      </c>
      <c r="Z1070" s="406">
        <v>1673</v>
      </c>
      <c r="AA1070" s="406">
        <v>1424</v>
      </c>
      <c r="AB1070" s="406">
        <v>1365</v>
      </c>
      <c r="AC1070" s="406">
        <v>1363</v>
      </c>
      <c r="AD1070" s="406">
        <v>1673</v>
      </c>
      <c r="AE1070" s="406">
        <v>1424</v>
      </c>
      <c r="AF1070" s="406">
        <v>1365</v>
      </c>
      <c r="AG1070" s="406">
        <v>1363</v>
      </c>
      <c r="AH1070" s="406">
        <v>1673</v>
      </c>
      <c r="AI1070" s="406">
        <v>1363</v>
      </c>
      <c r="AJ1070" s="406">
        <v>1365</v>
      </c>
      <c r="AK1070" s="406">
        <v>1363</v>
      </c>
      <c r="AL1070" s="406">
        <v>1673</v>
      </c>
      <c r="AM1070" s="406">
        <v>1365</v>
      </c>
      <c r="AN1070" s="406">
        <v>1363</v>
      </c>
      <c r="AO1070" s="406">
        <v>1673</v>
      </c>
      <c r="AP1070" s="406">
        <v>1499</v>
      </c>
      <c r="AQ1070" s="406">
        <v>1499</v>
      </c>
      <c r="AR1070" s="406">
        <v>1499</v>
      </c>
      <c r="AS1070" s="406">
        <v>1499</v>
      </c>
      <c r="AU1070" t="s">
        <v>2084</v>
      </c>
    </row>
    <row r="1071" spans="4:47" ht="13.5" customHeight="1">
      <c r="D1071" s="405" t="s">
        <v>2078</v>
      </c>
      <c r="E1071" s="404"/>
      <c r="F1071" s="407" t="s">
        <v>5612</v>
      </c>
      <c r="G1071" s="272">
        <v>4.8999999999999995</v>
      </c>
      <c r="H1071" s="406">
        <v>1182</v>
      </c>
      <c r="I1071" s="406">
        <v>1138</v>
      </c>
      <c r="J1071" s="406">
        <v>1405</v>
      </c>
      <c r="K1071" s="406">
        <v>1182</v>
      </c>
      <c r="L1071" s="406">
        <v>1138</v>
      </c>
      <c r="M1071" s="406">
        <v>1405</v>
      </c>
      <c r="N1071" s="406">
        <v>1185</v>
      </c>
      <c r="O1071" s="406">
        <v>1182</v>
      </c>
      <c r="P1071" s="406">
        <v>1138</v>
      </c>
      <c r="Q1071" s="406">
        <v>1405</v>
      </c>
      <c r="R1071" s="406">
        <v>1185</v>
      </c>
      <c r="S1071" s="406">
        <v>1182</v>
      </c>
      <c r="T1071" s="406">
        <v>1138</v>
      </c>
      <c r="U1071" s="406">
        <v>1405</v>
      </c>
      <c r="V1071" s="406">
        <v>1138</v>
      </c>
      <c r="W1071" s="406">
        <v>1405</v>
      </c>
      <c r="X1071" s="406">
        <v>1182</v>
      </c>
      <c r="Y1071" s="406">
        <v>1138</v>
      </c>
      <c r="Z1071" s="406">
        <v>1405</v>
      </c>
      <c r="AA1071" s="406">
        <v>1185</v>
      </c>
      <c r="AB1071" s="406">
        <v>1182</v>
      </c>
      <c r="AC1071" s="406">
        <v>1138</v>
      </c>
      <c r="AD1071" s="406">
        <v>1405</v>
      </c>
      <c r="AE1071" s="406">
        <v>1185</v>
      </c>
      <c r="AF1071" s="406">
        <v>1182</v>
      </c>
      <c r="AG1071" s="406">
        <v>1138</v>
      </c>
      <c r="AH1071" s="406">
        <v>1405</v>
      </c>
      <c r="AI1071" s="406">
        <v>1138</v>
      </c>
      <c r="AJ1071" s="406">
        <v>1182</v>
      </c>
      <c r="AK1071" s="406">
        <v>1138</v>
      </c>
      <c r="AL1071" s="406">
        <v>1405</v>
      </c>
      <c r="AM1071" s="406">
        <v>1182</v>
      </c>
      <c r="AN1071" s="406">
        <v>1138</v>
      </c>
      <c r="AO1071" s="406">
        <v>1405</v>
      </c>
      <c r="AP1071" s="406">
        <v>1251</v>
      </c>
      <c r="AQ1071" s="406">
        <v>1251</v>
      </c>
      <c r="AR1071" s="406">
        <v>1251</v>
      </c>
      <c r="AS1071" s="406">
        <v>1251</v>
      </c>
      <c r="AU1071" t="s">
        <v>2078</v>
      </c>
    </row>
    <row r="1072" spans="4:47" ht="13.5" customHeight="1">
      <c r="D1072" s="405" t="s">
        <v>1203</v>
      </c>
      <c r="E1072" s="404"/>
      <c r="F1072" s="407" t="s">
        <v>5612</v>
      </c>
      <c r="G1072" s="272">
        <v>9.7999999999999989</v>
      </c>
      <c r="H1072" s="406">
        <v>1200</v>
      </c>
      <c r="I1072" s="406">
        <v>1196</v>
      </c>
      <c r="J1072" s="406">
        <v>1481</v>
      </c>
      <c r="K1072" s="406">
        <v>1200</v>
      </c>
      <c r="L1072" s="406">
        <v>1196</v>
      </c>
      <c r="M1072" s="406">
        <v>1481</v>
      </c>
      <c r="N1072" s="406">
        <v>1248</v>
      </c>
      <c r="O1072" s="406">
        <v>1200</v>
      </c>
      <c r="P1072" s="406">
        <v>1196</v>
      </c>
      <c r="Q1072" s="406">
        <v>1481</v>
      </c>
      <c r="R1072" s="406">
        <v>1248</v>
      </c>
      <c r="S1072" s="406">
        <v>1200</v>
      </c>
      <c r="T1072" s="406">
        <v>1196</v>
      </c>
      <c r="U1072" s="406">
        <v>1481</v>
      </c>
      <c r="V1072" s="406">
        <v>1196</v>
      </c>
      <c r="W1072" s="406">
        <v>1481</v>
      </c>
      <c r="X1072" s="406">
        <v>1200</v>
      </c>
      <c r="Y1072" s="406">
        <v>1196</v>
      </c>
      <c r="Z1072" s="406">
        <v>1481</v>
      </c>
      <c r="AA1072" s="406">
        <v>1248</v>
      </c>
      <c r="AB1072" s="406">
        <v>1200</v>
      </c>
      <c r="AC1072" s="406">
        <v>1196</v>
      </c>
      <c r="AD1072" s="406">
        <v>1481</v>
      </c>
      <c r="AE1072" s="406">
        <v>1248</v>
      </c>
      <c r="AF1072" s="406">
        <v>1200</v>
      </c>
      <c r="AG1072" s="406">
        <v>1196</v>
      </c>
      <c r="AH1072" s="406">
        <v>1481</v>
      </c>
      <c r="AI1072" s="406">
        <v>1196</v>
      </c>
      <c r="AJ1072" s="406">
        <v>1200</v>
      </c>
      <c r="AK1072" s="406">
        <v>1196</v>
      </c>
      <c r="AL1072" s="406">
        <v>1481</v>
      </c>
      <c r="AM1072" s="406">
        <v>1200</v>
      </c>
      <c r="AN1072" s="406">
        <v>1196</v>
      </c>
      <c r="AO1072" s="406">
        <v>1481</v>
      </c>
      <c r="AP1072" s="406">
        <v>1477</v>
      </c>
      <c r="AQ1072" s="406">
        <v>1477</v>
      </c>
      <c r="AR1072" s="406">
        <v>1477</v>
      </c>
      <c r="AS1072" s="406">
        <v>1477</v>
      </c>
      <c r="AU1072" t="s">
        <v>1203</v>
      </c>
    </row>
    <row r="1073" spans="4:47" ht="13.5" customHeight="1">
      <c r="D1073" s="405" t="s">
        <v>2080</v>
      </c>
      <c r="E1073" s="404"/>
      <c r="F1073" s="407" t="s">
        <v>2211</v>
      </c>
      <c r="G1073" s="272">
        <v>5.6999999999999993</v>
      </c>
      <c r="H1073" s="406">
        <v>1201</v>
      </c>
      <c r="I1073" s="406">
        <v>1163</v>
      </c>
      <c r="J1073" s="406">
        <v>1434</v>
      </c>
      <c r="K1073" s="406">
        <v>1201</v>
      </c>
      <c r="L1073" s="406">
        <v>1163</v>
      </c>
      <c r="M1073" s="406">
        <v>1434</v>
      </c>
      <c r="N1073" s="406">
        <v>1209</v>
      </c>
      <c r="O1073" s="406">
        <v>1201</v>
      </c>
      <c r="P1073" s="406">
        <v>1163</v>
      </c>
      <c r="Q1073" s="406">
        <v>1434</v>
      </c>
      <c r="R1073" s="406">
        <v>1209</v>
      </c>
      <c r="S1073" s="406">
        <v>1201</v>
      </c>
      <c r="T1073" s="406">
        <v>1163</v>
      </c>
      <c r="U1073" s="406">
        <v>1434</v>
      </c>
      <c r="V1073" s="406">
        <v>1163</v>
      </c>
      <c r="W1073" s="406">
        <v>1434</v>
      </c>
      <c r="X1073" s="406">
        <v>1201</v>
      </c>
      <c r="Y1073" s="406">
        <v>1163</v>
      </c>
      <c r="Z1073" s="406">
        <v>1434</v>
      </c>
      <c r="AA1073" s="406">
        <v>1209</v>
      </c>
      <c r="AB1073" s="406">
        <v>1201</v>
      </c>
      <c r="AC1073" s="406">
        <v>1163</v>
      </c>
      <c r="AD1073" s="406">
        <v>1434</v>
      </c>
      <c r="AE1073" s="406">
        <v>1209</v>
      </c>
      <c r="AF1073" s="406">
        <v>1201</v>
      </c>
      <c r="AG1073" s="406">
        <v>1163</v>
      </c>
      <c r="AH1073" s="406">
        <v>1434</v>
      </c>
      <c r="AI1073" s="406">
        <v>1163</v>
      </c>
      <c r="AJ1073" s="406">
        <v>1201</v>
      </c>
      <c r="AK1073" s="406">
        <v>1163</v>
      </c>
      <c r="AL1073" s="406">
        <v>1434</v>
      </c>
      <c r="AM1073" s="406">
        <v>1201</v>
      </c>
      <c r="AN1073" s="406">
        <v>1163</v>
      </c>
      <c r="AO1073" s="406">
        <v>1434</v>
      </c>
      <c r="AP1073" s="406">
        <v>1279</v>
      </c>
      <c r="AQ1073" s="406">
        <v>1279</v>
      </c>
      <c r="AR1073" s="406">
        <v>1279</v>
      </c>
      <c r="AS1073" s="406">
        <v>1279</v>
      </c>
      <c r="AU1073" t="s">
        <v>2080</v>
      </c>
    </row>
    <row r="1074" spans="4:47" ht="13.5" customHeight="1">
      <c r="D1074" s="405" t="s">
        <v>2081</v>
      </c>
      <c r="E1074" s="404"/>
      <c r="F1074" s="407" t="s">
        <v>2211</v>
      </c>
      <c r="G1074" s="272">
        <v>11.4</v>
      </c>
      <c r="H1074" s="406">
        <v>1360</v>
      </c>
      <c r="I1074" s="406">
        <v>1357</v>
      </c>
      <c r="J1074" s="406">
        <v>1666</v>
      </c>
      <c r="K1074" s="406">
        <v>1360</v>
      </c>
      <c r="L1074" s="406">
        <v>1357</v>
      </c>
      <c r="M1074" s="406">
        <v>1666</v>
      </c>
      <c r="N1074" s="406">
        <v>1417</v>
      </c>
      <c r="O1074" s="406">
        <v>1360</v>
      </c>
      <c r="P1074" s="406">
        <v>1357</v>
      </c>
      <c r="Q1074" s="406">
        <v>1666</v>
      </c>
      <c r="R1074" s="406">
        <v>1417</v>
      </c>
      <c r="S1074" s="406">
        <v>1360</v>
      </c>
      <c r="T1074" s="406">
        <v>1357</v>
      </c>
      <c r="U1074" s="406">
        <v>1666</v>
      </c>
      <c r="V1074" s="406">
        <v>1357</v>
      </c>
      <c r="W1074" s="406">
        <v>1666</v>
      </c>
      <c r="X1074" s="406">
        <v>1360</v>
      </c>
      <c r="Y1074" s="406">
        <v>1357</v>
      </c>
      <c r="Z1074" s="406">
        <v>1666</v>
      </c>
      <c r="AA1074" s="406">
        <v>1417</v>
      </c>
      <c r="AB1074" s="406">
        <v>1360</v>
      </c>
      <c r="AC1074" s="406">
        <v>1357</v>
      </c>
      <c r="AD1074" s="406">
        <v>1666</v>
      </c>
      <c r="AE1074" s="406">
        <v>1417</v>
      </c>
      <c r="AF1074" s="406">
        <v>1360</v>
      </c>
      <c r="AG1074" s="406">
        <v>1357</v>
      </c>
      <c r="AH1074" s="406">
        <v>1666</v>
      </c>
      <c r="AI1074" s="406">
        <v>1357</v>
      </c>
      <c r="AJ1074" s="406">
        <v>1360</v>
      </c>
      <c r="AK1074" s="406">
        <v>1357</v>
      </c>
      <c r="AL1074" s="406">
        <v>1666</v>
      </c>
      <c r="AM1074" s="406">
        <v>1360</v>
      </c>
      <c r="AN1074" s="406">
        <v>1357</v>
      </c>
      <c r="AO1074" s="406">
        <v>1666</v>
      </c>
      <c r="AP1074" s="406">
        <v>1492</v>
      </c>
      <c r="AQ1074" s="406">
        <v>1492</v>
      </c>
      <c r="AR1074" s="406">
        <v>1492</v>
      </c>
      <c r="AS1074" s="406">
        <v>1492</v>
      </c>
      <c r="AU1074" t="s">
        <v>2081</v>
      </c>
    </row>
    <row r="1075" spans="4:47" ht="13.5" customHeight="1">
      <c r="D1075" s="405" t="s">
        <v>2085</v>
      </c>
      <c r="E1075" s="404"/>
      <c r="F1075" s="407" t="s">
        <v>5613</v>
      </c>
      <c r="G1075" s="272">
        <v>6.5</v>
      </c>
      <c r="H1075" s="406">
        <v>1219</v>
      </c>
      <c r="I1075" s="406">
        <v>1185</v>
      </c>
      <c r="J1075" s="406">
        <v>1460</v>
      </c>
      <c r="K1075" s="406">
        <v>1219</v>
      </c>
      <c r="L1075" s="406">
        <v>1185</v>
      </c>
      <c r="M1075" s="406">
        <v>1460</v>
      </c>
      <c r="N1075" s="406">
        <v>1230</v>
      </c>
      <c r="O1075" s="406">
        <v>1219</v>
      </c>
      <c r="P1075" s="406">
        <v>1185</v>
      </c>
      <c r="Q1075" s="406">
        <v>1460</v>
      </c>
      <c r="R1075" s="406">
        <v>1230</v>
      </c>
      <c r="S1075" s="406">
        <v>1219</v>
      </c>
      <c r="T1075" s="406">
        <v>1185</v>
      </c>
      <c r="U1075" s="406">
        <v>1460</v>
      </c>
      <c r="V1075" s="406">
        <v>1185</v>
      </c>
      <c r="W1075" s="406">
        <v>1460</v>
      </c>
      <c r="X1075" s="406">
        <v>1219</v>
      </c>
      <c r="Y1075" s="406">
        <v>1185</v>
      </c>
      <c r="Z1075" s="406">
        <v>1460</v>
      </c>
      <c r="AA1075" s="406">
        <v>1230</v>
      </c>
      <c r="AB1075" s="406">
        <v>1219</v>
      </c>
      <c r="AC1075" s="406">
        <v>1185</v>
      </c>
      <c r="AD1075" s="406">
        <v>1460</v>
      </c>
      <c r="AE1075" s="406">
        <v>1230</v>
      </c>
      <c r="AF1075" s="406">
        <v>1219</v>
      </c>
      <c r="AG1075" s="406">
        <v>1185</v>
      </c>
      <c r="AH1075" s="406">
        <v>1460</v>
      </c>
      <c r="AI1075" s="406">
        <v>1185</v>
      </c>
      <c r="AJ1075" s="406">
        <v>1219</v>
      </c>
      <c r="AK1075" s="406">
        <v>1185</v>
      </c>
      <c r="AL1075" s="406">
        <v>1460</v>
      </c>
      <c r="AM1075" s="406">
        <v>1219</v>
      </c>
      <c r="AN1075" s="406">
        <v>1185</v>
      </c>
      <c r="AO1075" s="406">
        <v>1460</v>
      </c>
      <c r="AP1075" s="406">
        <v>1304</v>
      </c>
      <c r="AQ1075" s="406">
        <v>1304</v>
      </c>
      <c r="AR1075" s="406">
        <v>1304</v>
      </c>
      <c r="AS1075" s="406">
        <v>1304</v>
      </c>
      <c r="AU1075" t="s">
        <v>2085</v>
      </c>
    </row>
    <row r="1076" spans="4:47" ht="13.5" customHeight="1">
      <c r="D1076" s="405" t="s">
        <v>2086</v>
      </c>
      <c r="E1076" s="404"/>
      <c r="F1076" s="407" t="s">
        <v>5613</v>
      </c>
      <c r="G1076" s="272">
        <v>13</v>
      </c>
      <c r="H1076" s="406">
        <v>1386</v>
      </c>
      <c r="I1076" s="406">
        <v>1389</v>
      </c>
      <c r="J1076" s="406">
        <v>1703</v>
      </c>
      <c r="K1076" s="406">
        <v>1386</v>
      </c>
      <c r="L1076" s="406">
        <v>1389</v>
      </c>
      <c r="M1076" s="406">
        <v>1703</v>
      </c>
      <c r="N1076" s="406">
        <v>1450</v>
      </c>
      <c r="O1076" s="406">
        <v>1386</v>
      </c>
      <c r="P1076" s="406">
        <v>1389</v>
      </c>
      <c r="Q1076" s="406">
        <v>1703</v>
      </c>
      <c r="R1076" s="406">
        <v>1450</v>
      </c>
      <c r="S1076" s="406">
        <v>1386</v>
      </c>
      <c r="T1076" s="406">
        <v>1389</v>
      </c>
      <c r="U1076" s="406">
        <v>1703</v>
      </c>
      <c r="V1076" s="406">
        <v>1389</v>
      </c>
      <c r="W1076" s="406">
        <v>1703</v>
      </c>
      <c r="X1076" s="406">
        <v>1386</v>
      </c>
      <c r="Y1076" s="406">
        <v>1389</v>
      </c>
      <c r="Z1076" s="406">
        <v>1703</v>
      </c>
      <c r="AA1076" s="406">
        <v>1450</v>
      </c>
      <c r="AB1076" s="406">
        <v>1386</v>
      </c>
      <c r="AC1076" s="406">
        <v>1389</v>
      </c>
      <c r="AD1076" s="406">
        <v>1703</v>
      </c>
      <c r="AE1076" s="406">
        <v>1450</v>
      </c>
      <c r="AF1076" s="406">
        <v>1386</v>
      </c>
      <c r="AG1076" s="406">
        <v>1389</v>
      </c>
      <c r="AH1076" s="406">
        <v>1703</v>
      </c>
      <c r="AI1076" s="406">
        <v>1389</v>
      </c>
      <c r="AJ1076" s="406">
        <v>1386</v>
      </c>
      <c r="AK1076" s="406">
        <v>1389</v>
      </c>
      <c r="AL1076" s="406">
        <v>1703</v>
      </c>
      <c r="AM1076" s="406">
        <v>1386</v>
      </c>
      <c r="AN1076" s="406">
        <v>1389</v>
      </c>
      <c r="AO1076" s="406">
        <v>1703</v>
      </c>
      <c r="AP1076" s="406">
        <v>1527</v>
      </c>
      <c r="AQ1076" s="406">
        <v>1527</v>
      </c>
      <c r="AR1076" s="406">
        <v>1527</v>
      </c>
      <c r="AS1076" s="406">
        <v>1527</v>
      </c>
      <c r="AU1076" t="s">
        <v>2086</v>
      </c>
    </row>
    <row r="1077" spans="4:47" ht="13.5" customHeight="1">
      <c r="D1077" s="405" t="s">
        <v>1202</v>
      </c>
      <c r="E1077" s="404"/>
      <c r="F1077" s="407" t="s">
        <v>5614</v>
      </c>
      <c r="G1077" s="272">
        <v>7</v>
      </c>
      <c r="H1077" s="406">
        <v>1232</v>
      </c>
      <c r="I1077" s="406">
        <v>1201</v>
      </c>
      <c r="J1077" s="406">
        <v>1478</v>
      </c>
      <c r="K1077" s="406">
        <v>1232</v>
      </c>
      <c r="L1077" s="406">
        <v>1201</v>
      </c>
      <c r="M1077" s="406">
        <v>1478</v>
      </c>
      <c r="N1077" s="406">
        <v>1245</v>
      </c>
      <c r="O1077" s="406">
        <v>1232</v>
      </c>
      <c r="P1077" s="406">
        <v>1201</v>
      </c>
      <c r="Q1077" s="406">
        <v>1478</v>
      </c>
      <c r="R1077" s="406">
        <v>1245</v>
      </c>
      <c r="S1077" s="406">
        <v>1232</v>
      </c>
      <c r="T1077" s="406">
        <v>1201</v>
      </c>
      <c r="U1077" s="406">
        <v>1478</v>
      </c>
      <c r="V1077" s="406">
        <v>1201</v>
      </c>
      <c r="W1077" s="406">
        <v>1478</v>
      </c>
      <c r="X1077" s="406">
        <v>1232</v>
      </c>
      <c r="Y1077" s="406">
        <v>1201</v>
      </c>
      <c r="Z1077" s="406">
        <v>1478</v>
      </c>
      <c r="AA1077" s="406">
        <v>1245</v>
      </c>
      <c r="AB1077" s="406">
        <v>1232</v>
      </c>
      <c r="AC1077" s="406">
        <v>1201</v>
      </c>
      <c r="AD1077" s="406">
        <v>1478</v>
      </c>
      <c r="AE1077" s="406">
        <v>1245</v>
      </c>
      <c r="AF1077" s="406">
        <v>1232</v>
      </c>
      <c r="AG1077" s="406">
        <v>1201</v>
      </c>
      <c r="AH1077" s="406">
        <v>1478</v>
      </c>
      <c r="AI1077" s="406">
        <v>1201</v>
      </c>
      <c r="AJ1077" s="406">
        <v>1232</v>
      </c>
      <c r="AK1077" s="406">
        <v>1201</v>
      </c>
      <c r="AL1077" s="406">
        <v>1478</v>
      </c>
      <c r="AM1077" s="406">
        <v>1232</v>
      </c>
      <c r="AN1077" s="406">
        <v>1201</v>
      </c>
      <c r="AO1077" s="406">
        <v>1478</v>
      </c>
      <c r="AP1077" s="406">
        <v>1321</v>
      </c>
      <c r="AQ1077" s="406">
        <v>1321</v>
      </c>
      <c r="AR1077" s="406">
        <v>1321</v>
      </c>
      <c r="AS1077" s="406">
        <v>1321</v>
      </c>
      <c r="AU1077" t="s">
        <v>1202</v>
      </c>
    </row>
    <row r="1078" spans="4:47" ht="13.5" customHeight="1">
      <c r="D1078" s="405" t="s">
        <v>506</v>
      </c>
      <c r="E1078" s="404"/>
      <c r="F1078" s="407" t="s">
        <v>632</v>
      </c>
      <c r="G1078" s="272">
        <v>33</v>
      </c>
      <c r="H1078" s="406">
        <v>1445</v>
      </c>
      <c r="I1078" s="406">
        <v>1578</v>
      </c>
      <c r="J1078" s="406">
        <v>1849</v>
      </c>
      <c r="K1078" s="406">
        <v>1445</v>
      </c>
      <c r="L1078" s="406">
        <v>1578</v>
      </c>
      <c r="M1078" s="406">
        <v>1849</v>
      </c>
      <c r="N1078" s="406">
        <v>1669</v>
      </c>
      <c r="O1078" s="406">
        <v>1445</v>
      </c>
      <c r="P1078" s="406">
        <v>1578</v>
      </c>
      <c r="Q1078" s="406">
        <v>1849</v>
      </c>
      <c r="R1078" s="406">
        <v>1669</v>
      </c>
      <c r="S1078" s="406">
        <v>1445</v>
      </c>
      <c r="T1078" s="406">
        <v>1578</v>
      </c>
      <c r="U1078" s="406">
        <v>1849</v>
      </c>
      <c r="V1078" s="406">
        <v>1578</v>
      </c>
      <c r="W1078" s="406">
        <v>1849</v>
      </c>
      <c r="X1078" s="406">
        <v>1445</v>
      </c>
      <c r="Y1078" s="406">
        <v>1578</v>
      </c>
      <c r="Z1078" s="406">
        <v>1849</v>
      </c>
      <c r="AA1078" s="406">
        <v>1669</v>
      </c>
      <c r="AB1078" s="406">
        <v>1445</v>
      </c>
      <c r="AC1078" s="406">
        <v>1578</v>
      </c>
      <c r="AD1078" s="406">
        <v>1849</v>
      </c>
      <c r="AE1078" s="406">
        <v>1669</v>
      </c>
      <c r="AF1078" s="406">
        <v>1445</v>
      </c>
      <c r="AG1078" s="406">
        <v>1578</v>
      </c>
      <c r="AH1078" s="406">
        <v>1849</v>
      </c>
      <c r="AI1078" s="406">
        <v>1578</v>
      </c>
      <c r="AJ1078" s="406">
        <v>1445</v>
      </c>
      <c r="AK1078" s="406">
        <v>1578</v>
      </c>
      <c r="AL1078" s="406">
        <v>1849</v>
      </c>
      <c r="AM1078" s="406">
        <v>1445</v>
      </c>
      <c r="AN1078" s="406">
        <v>1578</v>
      </c>
      <c r="AO1078" s="406">
        <v>1849</v>
      </c>
      <c r="AP1078" s="406">
        <v>1743</v>
      </c>
      <c r="AQ1078" s="406">
        <v>1743</v>
      </c>
      <c r="AR1078" s="406">
        <v>1743</v>
      </c>
      <c r="AS1078" s="406">
        <v>1743</v>
      </c>
      <c r="AU1078" t="s">
        <v>506</v>
      </c>
    </row>
    <row r="1079" spans="4:47" ht="13.5" customHeight="1">
      <c r="D1079" s="405" t="s">
        <v>1645</v>
      </c>
      <c r="E1079" s="404"/>
      <c r="F1079" s="407" t="s">
        <v>1675</v>
      </c>
      <c r="G1079" s="272">
        <v>0.4</v>
      </c>
      <c r="H1079" s="406">
        <v>196</v>
      </c>
      <c r="I1079" s="406">
        <v>197</v>
      </c>
      <c r="J1079" s="406">
        <v>246</v>
      </c>
      <c r="K1079" s="406">
        <v>196</v>
      </c>
      <c r="L1079" s="406">
        <v>197</v>
      </c>
      <c r="M1079" s="406">
        <v>246</v>
      </c>
      <c r="N1079" s="406">
        <v>209</v>
      </c>
      <c r="O1079" s="406">
        <v>196</v>
      </c>
      <c r="P1079" s="406">
        <v>197</v>
      </c>
      <c r="Q1079" s="406">
        <v>246</v>
      </c>
      <c r="R1079" s="406">
        <v>209</v>
      </c>
      <c r="S1079" s="406">
        <v>196</v>
      </c>
      <c r="T1079" s="406">
        <v>197</v>
      </c>
      <c r="U1079" s="406">
        <v>246</v>
      </c>
      <c r="V1079" s="406">
        <v>197</v>
      </c>
      <c r="W1079" s="406">
        <v>246</v>
      </c>
      <c r="X1079" s="406">
        <v>196</v>
      </c>
      <c r="Y1079" s="406">
        <v>197</v>
      </c>
      <c r="Z1079" s="406">
        <v>246</v>
      </c>
      <c r="AA1079" s="406">
        <v>209</v>
      </c>
      <c r="AB1079" s="406">
        <v>196</v>
      </c>
      <c r="AC1079" s="406">
        <v>197</v>
      </c>
      <c r="AD1079" s="406">
        <v>246</v>
      </c>
      <c r="AE1079" s="406">
        <v>209</v>
      </c>
      <c r="AF1079" s="406">
        <v>196</v>
      </c>
      <c r="AG1079" s="406">
        <v>197</v>
      </c>
      <c r="AH1079" s="406">
        <v>246</v>
      </c>
      <c r="AI1079" s="406">
        <v>197</v>
      </c>
      <c r="AJ1079" s="406">
        <v>196</v>
      </c>
      <c r="AK1079" s="406">
        <v>197</v>
      </c>
      <c r="AL1079" s="406">
        <v>246</v>
      </c>
      <c r="AM1079" s="406">
        <v>196</v>
      </c>
      <c r="AN1079" s="406">
        <v>197</v>
      </c>
      <c r="AO1079" s="406">
        <v>246</v>
      </c>
      <c r="AP1079" s="406">
        <v>216</v>
      </c>
      <c r="AQ1079" s="406">
        <v>216</v>
      </c>
      <c r="AR1079" s="406">
        <v>216</v>
      </c>
      <c r="AS1079" s="406">
        <v>216</v>
      </c>
      <c r="AU1079" t="s">
        <v>1645</v>
      </c>
    </row>
    <row r="1080" spans="4:47" ht="13.5" customHeight="1">
      <c r="D1080" s="405" t="s">
        <v>1712</v>
      </c>
      <c r="E1080" s="404"/>
      <c r="F1080" s="407" t="s">
        <v>1727</v>
      </c>
      <c r="G1080" s="272">
        <v>0.4</v>
      </c>
      <c r="H1080" s="406">
        <v>294</v>
      </c>
      <c r="I1080" s="406">
        <v>308</v>
      </c>
      <c r="J1080" s="406">
        <v>368</v>
      </c>
      <c r="K1080" s="406">
        <v>294</v>
      </c>
      <c r="L1080" s="406">
        <v>308</v>
      </c>
      <c r="M1080" s="406">
        <v>368</v>
      </c>
      <c r="N1080" s="406">
        <v>323</v>
      </c>
      <c r="O1080" s="406">
        <v>294</v>
      </c>
      <c r="P1080" s="406">
        <v>308</v>
      </c>
      <c r="Q1080" s="406">
        <v>368</v>
      </c>
      <c r="R1080" s="406">
        <v>323</v>
      </c>
      <c r="S1080" s="406">
        <v>294</v>
      </c>
      <c r="T1080" s="406">
        <v>308</v>
      </c>
      <c r="U1080" s="406">
        <v>368</v>
      </c>
      <c r="V1080" s="406">
        <v>308</v>
      </c>
      <c r="W1080" s="406">
        <v>368</v>
      </c>
      <c r="X1080" s="406">
        <v>294</v>
      </c>
      <c r="Y1080" s="406">
        <v>308</v>
      </c>
      <c r="Z1080" s="406">
        <v>368</v>
      </c>
      <c r="AA1080" s="406">
        <v>323</v>
      </c>
      <c r="AB1080" s="406">
        <v>294</v>
      </c>
      <c r="AC1080" s="406">
        <v>308</v>
      </c>
      <c r="AD1080" s="406">
        <v>368</v>
      </c>
      <c r="AE1080" s="406">
        <v>323</v>
      </c>
      <c r="AF1080" s="406">
        <v>294</v>
      </c>
      <c r="AG1080" s="406">
        <v>308</v>
      </c>
      <c r="AH1080" s="406">
        <v>368</v>
      </c>
      <c r="AI1080" s="406">
        <v>308</v>
      </c>
      <c r="AJ1080" s="406">
        <v>294</v>
      </c>
      <c r="AK1080" s="406">
        <v>308</v>
      </c>
      <c r="AL1080" s="406">
        <v>368</v>
      </c>
      <c r="AM1080" s="406">
        <v>294</v>
      </c>
      <c r="AN1080" s="406">
        <v>308</v>
      </c>
      <c r="AO1080" s="406">
        <v>368</v>
      </c>
      <c r="AP1080" s="406">
        <v>334</v>
      </c>
      <c r="AQ1080" s="406">
        <v>334</v>
      </c>
      <c r="AR1080" s="406">
        <v>334</v>
      </c>
      <c r="AS1080" s="406">
        <v>334</v>
      </c>
      <c r="AU1080" t="s">
        <v>1712</v>
      </c>
    </row>
    <row r="1081" spans="4:47" ht="13.5" customHeight="1">
      <c r="D1081" s="405" t="s">
        <v>1660</v>
      </c>
      <c r="E1081" s="404"/>
      <c r="F1081" s="407" t="s">
        <v>1690</v>
      </c>
      <c r="G1081" s="272">
        <v>0.4</v>
      </c>
      <c r="H1081" s="406">
        <v>195</v>
      </c>
      <c r="I1081" s="406">
        <v>199</v>
      </c>
      <c r="J1081" s="406">
        <v>222</v>
      </c>
      <c r="K1081" s="406">
        <v>195</v>
      </c>
      <c r="L1081" s="406">
        <v>199</v>
      </c>
      <c r="M1081" s="406">
        <v>222</v>
      </c>
      <c r="N1081" s="406">
        <v>207</v>
      </c>
      <c r="O1081" s="406">
        <v>195</v>
      </c>
      <c r="P1081" s="406">
        <v>199</v>
      </c>
      <c r="Q1081" s="406">
        <v>222</v>
      </c>
      <c r="R1081" s="406">
        <v>207</v>
      </c>
      <c r="S1081" s="406">
        <v>195</v>
      </c>
      <c r="T1081" s="406">
        <v>199</v>
      </c>
      <c r="U1081" s="406">
        <v>222</v>
      </c>
      <c r="V1081" s="406">
        <v>199</v>
      </c>
      <c r="W1081" s="406">
        <v>222</v>
      </c>
      <c r="X1081" s="406">
        <v>195</v>
      </c>
      <c r="Y1081" s="406">
        <v>199</v>
      </c>
      <c r="Z1081" s="406">
        <v>222</v>
      </c>
      <c r="AA1081" s="406">
        <v>207</v>
      </c>
      <c r="AB1081" s="406">
        <v>195</v>
      </c>
      <c r="AC1081" s="406">
        <v>199</v>
      </c>
      <c r="AD1081" s="406">
        <v>222</v>
      </c>
      <c r="AE1081" s="406">
        <v>207</v>
      </c>
      <c r="AF1081" s="406">
        <v>195</v>
      </c>
      <c r="AG1081" s="406">
        <v>199</v>
      </c>
      <c r="AH1081" s="406">
        <v>222</v>
      </c>
      <c r="AI1081" s="406">
        <v>199</v>
      </c>
      <c r="AJ1081" s="406">
        <v>195</v>
      </c>
      <c r="AK1081" s="406">
        <v>199</v>
      </c>
      <c r="AL1081" s="406">
        <v>222</v>
      </c>
      <c r="AM1081" s="406">
        <v>195</v>
      </c>
      <c r="AN1081" s="406">
        <v>199</v>
      </c>
      <c r="AO1081" s="406">
        <v>222</v>
      </c>
      <c r="AP1081" s="406">
        <v>214</v>
      </c>
      <c r="AQ1081" s="406">
        <v>214</v>
      </c>
      <c r="AR1081" s="406">
        <v>214</v>
      </c>
      <c r="AS1081" s="406">
        <v>214</v>
      </c>
      <c r="AU1081" t="s">
        <v>1660</v>
      </c>
    </row>
    <row r="1082" spans="4:47" ht="13.5" customHeight="1">
      <c r="D1082" s="405" t="s">
        <v>1646</v>
      </c>
      <c r="E1082" s="404"/>
      <c r="F1082" s="407" t="s">
        <v>1676</v>
      </c>
      <c r="G1082" s="272">
        <v>0.5</v>
      </c>
      <c r="H1082" s="406">
        <v>206</v>
      </c>
      <c r="I1082" s="406">
        <v>208</v>
      </c>
      <c r="J1082" s="406">
        <v>259</v>
      </c>
      <c r="K1082" s="406">
        <v>206</v>
      </c>
      <c r="L1082" s="406">
        <v>208</v>
      </c>
      <c r="M1082" s="406">
        <v>259</v>
      </c>
      <c r="N1082" s="406">
        <v>220</v>
      </c>
      <c r="O1082" s="406">
        <v>206</v>
      </c>
      <c r="P1082" s="406">
        <v>208</v>
      </c>
      <c r="Q1082" s="406">
        <v>259</v>
      </c>
      <c r="R1082" s="406">
        <v>220</v>
      </c>
      <c r="S1082" s="406">
        <v>206</v>
      </c>
      <c r="T1082" s="406">
        <v>208</v>
      </c>
      <c r="U1082" s="406">
        <v>259</v>
      </c>
      <c r="V1082" s="406">
        <v>208</v>
      </c>
      <c r="W1082" s="406">
        <v>259</v>
      </c>
      <c r="X1082" s="406">
        <v>206</v>
      </c>
      <c r="Y1082" s="406">
        <v>208</v>
      </c>
      <c r="Z1082" s="406">
        <v>259</v>
      </c>
      <c r="AA1082" s="406">
        <v>220</v>
      </c>
      <c r="AB1082" s="406">
        <v>206</v>
      </c>
      <c r="AC1082" s="406">
        <v>208</v>
      </c>
      <c r="AD1082" s="406">
        <v>259</v>
      </c>
      <c r="AE1082" s="406">
        <v>220</v>
      </c>
      <c r="AF1082" s="406">
        <v>206</v>
      </c>
      <c r="AG1082" s="406">
        <v>208</v>
      </c>
      <c r="AH1082" s="406">
        <v>259</v>
      </c>
      <c r="AI1082" s="406">
        <v>208</v>
      </c>
      <c r="AJ1082" s="406">
        <v>206</v>
      </c>
      <c r="AK1082" s="406">
        <v>208</v>
      </c>
      <c r="AL1082" s="406">
        <v>259</v>
      </c>
      <c r="AM1082" s="406">
        <v>206</v>
      </c>
      <c r="AN1082" s="406">
        <v>208</v>
      </c>
      <c r="AO1082" s="406">
        <v>259</v>
      </c>
      <c r="AP1082" s="406">
        <v>230</v>
      </c>
      <c r="AQ1082" s="406">
        <v>230</v>
      </c>
      <c r="AR1082" s="406">
        <v>230</v>
      </c>
      <c r="AS1082" s="406">
        <v>230</v>
      </c>
      <c r="AU1082" t="s">
        <v>1646</v>
      </c>
    </row>
    <row r="1083" spans="4:47" ht="13.5" customHeight="1">
      <c r="D1083" s="405" t="s">
        <v>1713</v>
      </c>
      <c r="E1083" s="404"/>
      <c r="F1083" s="407" t="s">
        <v>1728</v>
      </c>
      <c r="G1083" s="272">
        <v>0.5</v>
      </c>
      <c r="H1083" s="406">
        <v>305</v>
      </c>
      <c r="I1083" s="406">
        <v>319</v>
      </c>
      <c r="J1083" s="406">
        <v>380</v>
      </c>
      <c r="K1083" s="406">
        <v>305</v>
      </c>
      <c r="L1083" s="406">
        <v>319</v>
      </c>
      <c r="M1083" s="406">
        <v>380</v>
      </c>
      <c r="N1083" s="406">
        <v>334</v>
      </c>
      <c r="O1083" s="406">
        <v>305</v>
      </c>
      <c r="P1083" s="406">
        <v>319</v>
      </c>
      <c r="Q1083" s="406">
        <v>380</v>
      </c>
      <c r="R1083" s="406">
        <v>334</v>
      </c>
      <c r="S1083" s="406">
        <v>305</v>
      </c>
      <c r="T1083" s="406">
        <v>319</v>
      </c>
      <c r="U1083" s="406">
        <v>380</v>
      </c>
      <c r="V1083" s="406">
        <v>319</v>
      </c>
      <c r="W1083" s="406">
        <v>380</v>
      </c>
      <c r="X1083" s="406">
        <v>305</v>
      </c>
      <c r="Y1083" s="406">
        <v>319</v>
      </c>
      <c r="Z1083" s="406">
        <v>380</v>
      </c>
      <c r="AA1083" s="406">
        <v>334</v>
      </c>
      <c r="AB1083" s="406">
        <v>305</v>
      </c>
      <c r="AC1083" s="406">
        <v>319</v>
      </c>
      <c r="AD1083" s="406">
        <v>380</v>
      </c>
      <c r="AE1083" s="406">
        <v>334</v>
      </c>
      <c r="AF1083" s="406">
        <v>305</v>
      </c>
      <c r="AG1083" s="406">
        <v>319</v>
      </c>
      <c r="AH1083" s="406">
        <v>380</v>
      </c>
      <c r="AI1083" s="406">
        <v>319</v>
      </c>
      <c r="AJ1083" s="406">
        <v>305</v>
      </c>
      <c r="AK1083" s="406">
        <v>319</v>
      </c>
      <c r="AL1083" s="406">
        <v>380</v>
      </c>
      <c r="AM1083" s="406">
        <v>305</v>
      </c>
      <c r="AN1083" s="406">
        <v>319</v>
      </c>
      <c r="AO1083" s="406">
        <v>380</v>
      </c>
      <c r="AP1083" s="406">
        <v>349</v>
      </c>
      <c r="AQ1083" s="406">
        <v>349</v>
      </c>
      <c r="AR1083" s="406">
        <v>349</v>
      </c>
      <c r="AS1083" s="406">
        <v>349</v>
      </c>
      <c r="AU1083" t="s">
        <v>1713</v>
      </c>
    </row>
    <row r="1084" spans="4:47" ht="13.5" customHeight="1">
      <c r="D1084" s="405" t="s">
        <v>1661</v>
      </c>
      <c r="E1084" s="404"/>
      <c r="F1084" s="407" t="s">
        <v>1691</v>
      </c>
      <c r="G1084" s="272">
        <v>0.5</v>
      </c>
      <c r="H1084" s="406">
        <v>206</v>
      </c>
      <c r="I1084" s="406">
        <v>210</v>
      </c>
      <c r="J1084" s="406">
        <v>234</v>
      </c>
      <c r="K1084" s="406">
        <v>206</v>
      </c>
      <c r="L1084" s="406">
        <v>210</v>
      </c>
      <c r="M1084" s="406">
        <v>234</v>
      </c>
      <c r="N1084" s="406">
        <v>218</v>
      </c>
      <c r="O1084" s="406">
        <v>206</v>
      </c>
      <c r="P1084" s="406">
        <v>210</v>
      </c>
      <c r="Q1084" s="406">
        <v>234</v>
      </c>
      <c r="R1084" s="406">
        <v>218</v>
      </c>
      <c r="S1084" s="406">
        <v>206</v>
      </c>
      <c r="T1084" s="406">
        <v>210</v>
      </c>
      <c r="U1084" s="406">
        <v>234</v>
      </c>
      <c r="V1084" s="406">
        <v>210</v>
      </c>
      <c r="W1084" s="406">
        <v>234</v>
      </c>
      <c r="X1084" s="406">
        <v>206</v>
      </c>
      <c r="Y1084" s="406">
        <v>210</v>
      </c>
      <c r="Z1084" s="406">
        <v>234</v>
      </c>
      <c r="AA1084" s="406">
        <v>218</v>
      </c>
      <c r="AB1084" s="406">
        <v>206</v>
      </c>
      <c r="AC1084" s="406">
        <v>210</v>
      </c>
      <c r="AD1084" s="406">
        <v>234</v>
      </c>
      <c r="AE1084" s="406">
        <v>218</v>
      </c>
      <c r="AF1084" s="406">
        <v>206</v>
      </c>
      <c r="AG1084" s="406">
        <v>210</v>
      </c>
      <c r="AH1084" s="406">
        <v>234</v>
      </c>
      <c r="AI1084" s="406">
        <v>210</v>
      </c>
      <c r="AJ1084" s="406">
        <v>206</v>
      </c>
      <c r="AK1084" s="406">
        <v>210</v>
      </c>
      <c r="AL1084" s="406">
        <v>234</v>
      </c>
      <c r="AM1084" s="406">
        <v>206</v>
      </c>
      <c r="AN1084" s="406">
        <v>210</v>
      </c>
      <c r="AO1084" s="406">
        <v>234</v>
      </c>
      <c r="AP1084" s="406">
        <v>229</v>
      </c>
      <c r="AQ1084" s="406">
        <v>229</v>
      </c>
      <c r="AR1084" s="406">
        <v>229</v>
      </c>
      <c r="AS1084" s="406">
        <v>229</v>
      </c>
      <c r="AU1084" t="s">
        <v>1661</v>
      </c>
    </row>
    <row r="1085" spans="4:47" ht="13.5" customHeight="1">
      <c r="D1085" s="405" t="s">
        <v>1647</v>
      </c>
      <c r="E1085" s="404"/>
      <c r="F1085" s="407" t="s">
        <v>1677</v>
      </c>
      <c r="G1085" s="272">
        <v>0.5</v>
      </c>
      <c r="H1085" s="406">
        <v>217</v>
      </c>
      <c r="I1085" s="406">
        <v>219</v>
      </c>
      <c r="J1085" s="406">
        <v>273</v>
      </c>
      <c r="K1085" s="406">
        <v>217</v>
      </c>
      <c r="L1085" s="406">
        <v>219</v>
      </c>
      <c r="M1085" s="406">
        <v>273</v>
      </c>
      <c r="N1085" s="406">
        <v>232</v>
      </c>
      <c r="O1085" s="406">
        <v>217</v>
      </c>
      <c r="P1085" s="406">
        <v>219</v>
      </c>
      <c r="Q1085" s="406">
        <v>273</v>
      </c>
      <c r="R1085" s="406">
        <v>232</v>
      </c>
      <c r="S1085" s="406">
        <v>217</v>
      </c>
      <c r="T1085" s="406">
        <v>219</v>
      </c>
      <c r="U1085" s="406">
        <v>273</v>
      </c>
      <c r="V1085" s="406">
        <v>219</v>
      </c>
      <c r="W1085" s="406">
        <v>273</v>
      </c>
      <c r="X1085" s="406">
        <v>217</v>
      </c>
      <c r="Y1085" s="406">
        <v>219</v>
      </c>
      <c r="Z1085" s="406">
        <v>273</v>
      </c>
      <c r="AA1085" s="406">
        <v>232</v>
      </c>
      <c r="AB1085" s="406">
        <v>217</v>
      </c>
      <c r="AC1085" s="406">
        <v>219</v>
      </c>
      <c r="AD1085" s="406">
        <v>273</v>
      </c>
      <c r="AE1085" s="406">
        <v>232</v>
      </c>
      <c r="AF1085" s="406">
        <v>217</v>
      </c>
      <c r="AG1085" s="406">
        <v>219</v>
      </c>
      <c r="AH1085" s="406">
        <v>273</v>
      </c>
      <c r="AI1085" s="406">
        <v>219</v>
      </c>
      <c r="AJ1085" s="406">
        <v>217</v>
      </c>
      <c r="AK1085" s="406">
        <v>219</v>
      </c>
      <c r="AL1085" s="406">
        <v>273</v>
      </c>
      <c r="AM1085" s="406">
        <v>217</v>
      </c>
      <c r="AN1085" s="406">
        <v>219</v>
      </c>
      <c r="AO1085" s="406">
        <v>273</v>
      </c>
      <c r="AP1085" s="406">
        <v>246</v>
      </c>
      <c r="AQ1085" s="406">
        <v>246</v>
      </c>
      <c r="AR1085" s="406">
        <v>246</v>
      </c>
      <c r="AS1085" s="406">
        <v>246</v>
      </c>
      <c r="AU1085" t="s">
        <v>1647</v>
      </c>
    </row>
    <row r="1086" spans="4:47" ht="13.5" customHeight="1">
      <c r="D1086" s="405" t="s">
        <v>1714</v>
      </c>
      <c r="E1086" s="404"/>
      <c r="F1086" s="407" t="s">
        <v>1729</v>
      </c>
      <c r="G1086" s="272">
        <v>0.5</v>
      </c>
      <c r="H1086" s="406">
        <v>315</v>
      </c>
      <c r="I1086" s="406">
        <v>329</v>
      </c>
      <c r="J1086" s="406">
        <v>392</v>
      </c>
      <c r="K1086" s="406">
        <v>315</v>
      </c>
      <c r="L1086" s="406">
        <v>329</v>
      </c>
      <c r="M1086" s="406">
        <v>392</v>
      </c>
      <c r="N1086" s="406">
        <v>345</v>
      </c>
      <c r="O1086" s="406">
        <v>315</v>
      </c>
      <c r="P1086" s="406">
        <v>329</v>
      </c>
      <c r="Q1086" s="406">
        <v>392</v>
      </c>
      <c r="R1086" s="406">
        <v>345</v>
      </c>
      <c r="S1086" s="406">
        <v>315</v>
      </c>
      <c r="T1086" s="406">
        <v>329</v>
      </c>
      <c r="U1086" s="406">
        <v>392</v>
      </c>
      <c r="V1086" s="406">
        <v>329</v>
      </c>
      <c r="W1086" s="406">
        <v>392</v>
      </c>
      <c r="X1086" s="406">
        <v>315</v>
      </c>
      <c r="Y1086" s="406">
        <v>329</v>
      </c>
      <c r="Z1086" s="406">
        <v>392</v>
      </c>
      <c r="AA1086" s="406">
        <v>345</v>
      </c>
      <c r="AB1086" s="406">
        <v>315</v>
      </c>
      <c r="AC1086" s="406">
        <v>329</v>
      </c>
      <c r="AD1086" s="406">
        <v>392</v>
      </c>
      <c r="AE1086" s="406">
        <v>345</v>
      </c>
      <c r="AF1086" s="406">
        <v>315</v>
      </c>
      <c r="AG1086" s="406">
        <v>329</v>
      </c>
      <c r="AH1086" s="406">
        <v>392</v>
      </c>
      <c r="AI1086" s="406">
        <v>329</v>
      </c>
      <c r="AJ1086" s="406">
        <v>315</v>
      </c>
      <c r="AK1086" s="406">
        <v>329</v>
      </c>
      <c r="AL1086" s="406">
        <v>392</v>
      </c>
      <c r="AM1086" s="406">
        <v>315</v>
      </c>
      <c r="AN1086" s="406">
        <v>329</v>
      </c>
      <c r="AO1086" s="406">
        <v>392</v>
      </c>
      <c r="AP1086" s="406">
        <v>363</v>
      </c>
      <c r="AQ1086" s="406">
        <v>363</v>
      </c>
      <c r="AR1086" s="406">
        <v>363</v>
      </c>
      <c r="AS1086" s="406">
        <v>363</v>
      </c>
      <c r="AU1086" t="s">
        <v>1714</v>
      </c>
    </row>
    <row r="1087" spans="4:47" ht="13.5" customHeight="1">
      <c r="D1087" s="405" t="s">
        <v>1662</v>
      </c>
      <c r="E1087" s="404"/>
      <c r="F1087" s="407" t="s">
        <v>1692</v>
      </c>
      <c r="G1087" s="272">
        <v>0.5</v>
      </c>
      <c r="H1087" s="406">
        <v>215</v>
      </c>
      <c r="I1087" s="406">
        <v>220</v>
      </c>
      <c r="J1087" s="406">
        <v>245</v>
      </c>
      <c r="K1087" s="406">
        <v>215</v>
      </c>
      <c r="L1087" s="406">
        <v>220</v>
      </c>
      <c r="M1087" s="406">
        <v>245</v>
      </c>
      <c r="N1087" s="406">
        <v>228</v>
      </c>
      <c r="O1087" s="406">
        <v>215</v>
      </c>
      <c r="P1087" s="406">
        <v>220</v>
      </c>
      <c r="Q1087" s="406">
        <v>245</v>
      </c>
      <c r="R1087" s="406">
        <v>228</v>
      </c>
      <c r="S1087" s="406">
        <v>215</v>
      </c>
      <c r="T1087" s="406">
        <v>220</v>
      </c>
      <c r="U1087" s="406">
        <v>245</v>
      </c>
      <c r="V1087" s="406">
        <v>220</v>
      </c>
      <c r="W1087" s="406">
        <v>245</v>
      </c>
      <c r="X1087" s="406">
        <v>215</v>
      </c>
      <c r="Y1087" s="406">
        <v>220</v>
      </c>
      <c r="Z1087" s="406">
        <v>245</v>
      </c>
      <c r="AA1087" s="406">
        <v>228</v>
      </c>
      <c r="AB1087" s="406">
        <v>215</v>
      </c>
      <c r="AC1087" s="406">
        <v>220</v>
      </c>
      <c r="AD1087" s="406">
        <v>245</v>
      </c>
      <c r="AE1087" s="406">
        <v>228</v>
      </c>
      <c r="AF1087" s="406">
        <v>215</v>
      </c>
      <c r="AG1087" s="406">
        <v>220</v>
      </c>
      <c r="AH1087" s="406">
        <v>245</v>
      </c>
      <c r="AI1087" s="406">
        <v>220</v>
      </c>
      <c r="AJ1087" s="406">
        <v>215</v>
      </c>
      <c r="AK1087" s="406">
        <v>220</v>
      </c>
      <c r="AL1087" s="406">
        <v>245</v>
      </c>
      <c r="AM1087" s="406">
        <v>215</v>
      </c>
      <c r="AN1087" s="406">
        <v>220</v>
      </c>
      <c r="AO1087" s="406">
        <v>245</v>
      </c>
      <c r="AP1087" s="406">
        <v>243</v>
      </c>
      <c r="AQ1087" s="406">
        <v>243</v>
      </c>
      <c r="AR1087" s="406">
        <v>243</v>
      </c>
      <c r="AS1087" s="406">
        <v>243</v>
      </c>
      <c r="AU1087" t="s">
        <v>1662</v>
      </c>
    </row>
    <row r="1088" spans="4:47" ht="13.5" customHeight="1">
      <c r="D1088" s="405" t="s">
        <v>1648</v>
      </c>
      <c r="E1088" s="404"/>
      <c r="F1088" s="407" t="s">
        <v>1678</v>
      </c>
      <c r="G1088" s="272">
        <v>0.6</v>
      </c>
      <c r="H1088" s="406">
        <v>250</v>
      </c>
      <c r="I1088" s="406">
        <v>251</v>
      </c>
      <c r="J1088" s="406">
        <v>311</v>
      </c>
      <c r="K1088" s="406">
        <v>250</v>
      </c>
      <c r="L1088" s="406">
        <v>251</v>
      </c>
      <c r="M1088" s="406">
        <v>311</v>
      </c>
      <c r="N1088" s="406">
        <v>266</v>
      </c>
      <c r="O1088" s="406">
        <v>250</v>
      </c>
      <c r="P1088" s="406">
        <v>251</v>
      </c>
      <c r="Q1088" s="406">
        <v>311</v>
      </c>
      <c r="R1088" s="406">
        <v>266</v>
      </c>
      <c r="S1088" s="406">
        <v>250</v>
      </c>
      <c r="T1088" s="406">
        <v>251</v>
      </c>
      <c r="U1088" s="406">
        <v>311</v>
      </c>
      <c r="V1088" s="406">
        <v>251</v>
      </c>
      <c r="W1088" s="406">
        <v>311</v>
      </c>
      <c r="X1088" s="406">
        <v>250</v>
      </c>
      <c r="Y1088" s="406">
        <v>251</v>
      </c>
      <c r="Z1088" s="406">
        <v>311</v>
      </c>
      <c r="AA1088" s="406">
        <v>266</v>
      </c>
      <c r="AB1088" s="406">
        <v>250</v>
      </c>
      <c r="AC1088" s="406">
        <v>251</v>
      </c>
      <c r="AD1088" s="406">
        <v>311</v>
      </c>
      <c r="AE1088" s="406">
        <v>266</v>
      </c>
      <c r="AF1088" s="406">
        <v>250</v>
      </c>
      <c r="AG1088" s="406">
        <v>251</v>
      </c>
      <c r="AH1088" s="406">
        <v>311</v>
      </c>
      <c r="AI1088" s="406">
        <v>251</v>
      </c>
      <c r="AJ1088" s="406">
        <v>250</v>
      </c>
      <c r="AK1088" s="406">
        <v>251</v>
      </c>
      <c r="AL1088" s="406">
        <v>311</v>
      </c>
      <c r="AM1088" s="406">
        <v>250</v>
      </c>
      <c r="AN1088" s="406">
        <v>251</v>
      </c>
      <c r="AO1088" s="406">
        <v>311</v>
      </c>
      <c r="AP1088" s="406">
        <v>284</v>
      </c>
      <c r="AQ1088" s="406">
        <v>284</v>
      </c>
      <c r="AR1088" s="406">
        <v>284</v>
      </c>
      <c r="AS1088" s="406">
        <v>284</v>
      </c>
      <c r="AU1088" t="s">
        <v>1648</v>
      </c>
    </row>
    <row r="1089" spans="4:47" ht="13.5" customHeight="1">
      <c r="D1089" s="405" t="s">
        <v>1715</v>
      </c>
      <c r="E1089" s="404"/>
      <c r="F1089" s="407" t="s">
        <v>1730</v>
      </c>
      <c r="G1089" s="272">
        <v>0.6</v>
      </c>
      <c r="H1089" s="406">
        <v>347</v>
      </c>
      <c r="I1089" s="406">
        <v>361</v>
      </c>
      <c r="J1089" s="406">
        <v>428</v>
      </c>
      <c r="K1089" s="406">
        <v>347</v>
      </c>
      <c r="L1089" s="406">
        <v>361</v>
      </c>
      <c r="M1089" s="406">
        <v>428</v>
      </c>
      <c r="N1089" s="406">
        <v>379</v>
      </c>
      <c r="O1089" s="406">
        <v>347</v>
      </c>
      <c r="P1089" s="406">
        <v>361</v>
      </c>
      <c r="Q1089" s="406">
        <v>428</v>
      </c>
      <c r="R1089" s="406">
        <v>379</v>
      </c>
      <c r="S1089" s="406">
        <v>347</v>
      </c>
      <c r="T1089" s="406">
        <v>361</v>
      </c>
      <c r="U1089" s="406">
        <v>428</v>
      </c>
      <c r="V1089" s="406">
        <v>361</v>
      </c>
      <c r="W1089" s="406">
        <v>428</v>
      </c>
      <c r="X1089" s="406">
        <v>347</v>
      </c>
      <c r="Y1089" s="406">
        <v>361</v>
      </c>
      <c r="Z1089" s="406">
        <v>428</v>
      </c>
      <c r="AA1089" s="406">
        <v>379</v>
      </c>
      <c r="AB1089" s="406">
        <v>347</v>
      </c>
      <c r="AC1089" s="406">
        <v>361</v>
      </c>
      <c r="AD1089" s="406">
        <v>428</v>
      </c>
      <c r="AE1089" s="406">
        <v>379</v>
      </c>
      <c r="AF1089" s="406">
        <v>347</v>
      </c>
      <c r="AG1089" s="406">
        <v>361</v>
      </c>
      <c r="AH1089" s="406">
        <v>428</v>
      </c>
      <c r="AI1089" s="406">
        <v>361</v>
      </c>
      <c r="AJ1089" s="406">
        <v>347</v>
      </c>
      <c r="AK1089" s="406">
        <v>361</v>
      </c>
      <c r="AL1089" s="406">
        <v>428</v>
      </c>
      <c r="AM1089" s="406">
        <v>347</v>
      </c>
      <c r="AN1089" s="406">
        <v>361</v>
      </c>
      <c r="AO1089" s="406">
        <v>428</v>
      </c>
      <c r="AP1089" s="406">
        <v>401</v>
      </c>
      <c r="AQ1089" s="406">
        <v>401</v>
      </c>
      <c r="AR1089" s="406">
        <v>401</v>
      </c>
      <c r="AS1089" s="406">
        <v>401</v>
      </c>
      <c r="AU1089" t="s">
        <v>1715</v>
      </c>
    </row>
    <row r="1090" spans="4:47" ht="13.5" customHeight="1">
      <c r="D1090" s="405" t="s">
        <v>1663</v>
      </c>
      <c r="E1090" s="404"/>
      <c r="F1090" s="407" t="s">
        <v>1693</v>
      </c>
      <c r="G1090" s="272">
        <v>0.6</v>
      </c>
      <c r="H1090" s="406">
        <v>247</v>
      </c>
      <c r="I1090" s="406">
        <v>251</v>
      </c>
      <c r="J1090" s="406">
        <v>281</v>
      </c>
      <c r="K1090" s="406">
        <v>247</v>
      </c>
      <c r="L1090" s="406">
        <v>251</v>
      </c>
      <c r="M1090" s="406">
        <v>281</v>
      </c>
      <c r="N1090" s="406">
        <v>262</v>
      </c>
      <c r="O1090" s="406">
        <v>247</v>
      </c>
      <c r="P1090" s="406">
        <v>251</v>
      </c>
      <c r="Q1090" s="406">
        <v>281</v>
      </c>
      <c r="R1090" s="406">
        <v>262</v>
      </c>
      <c r="S1090" s="406">
        <v>247</v>
      </c>
      <c r="T1090" s="406">
        <v>251</v>
      </c>
      <c r="U1090" s="406">
        <v>281</v>
      </c>
      <c r="V1090" s="406">
        <v>251</v>
      </c>
      <c r="W1090" s="406">
        <v>281</v>
      </c>
      <c r="X1090" s="406">
        <v>247</v>
      </c>
      <c r="Y1090" s="406">
        <v>251</v>
      </c>
      <c r="Z1090" s="406">
        <v>281</v>
      </c>
      <c r="AA1090" s="406">
        <v>262</v>
      </c>
      <c r="AB1090" s="406">
        <v>247</v>
      </c>
      <c r="AC1090" s="406">
        <v>251</v>
      </c>
      <c r="AD1090" s="406">
        <v>281</v>
      </c>
      <c r="AE1090" s="406">
        <v>262</v>
      </c>
      <c r="AF1090" s="406">
        <v>247</v>
      </c>
      <c r="AG1090" s="406">
        <v>251</v>
      </c>
      <c r="AH1090" s="406">
        <v>281</v>
      </c>
      <c r="AI1090" s="406">
        <v>251</v>
      </c>
      <c r="AJ1090" s="406">
        <v>247</v>
      </c>
      <c r="AK1090" s="406">
        <v>251</v>
      </c>
      <c r="AL1090" s="406">
        <v>281</v>
      </c>
      <c r="AM1090" s="406">
        <v>247</v>
      </c>
      <c r="AN1090" s="406">
        <v>251</v>
      </c>
      <c r="AO1090" s="406">
        <v>281</v>
      </c>
      <c r="AP1090" s="406">
        <v>280</v>
      </c>
      <c r="AQ1090" s="406">
        <v>280</v>
      </c>
      <c r="AR1090" s="406">
        <v>280</v>
      </c>
      <c r="AS1090" s="406">
        <v>280</v>
      </c>
      <c r="AU1090" t="s">
        <v>1663</v>
      </c>
    </row>
    <row r="1091" spans="4:47" ht="13.5" customHeight="1">
      <c r="D1091" s="405" t="s">
        <v>1649</v>
      </c>
      <c r="E1091" s="404"/>
      <c r="F1091" s="407" t="s">
        <v>1679</v>
      </c>
      <c r="G1091" s="272">
        <v>0.7</v>
      </c>
      <c r="H1091" s="406">
        <v>258</v>
      </c>
      <c r="I1091" s="406">
        <v>260</v>
      </c>
      <c r="J1091" s="406">
        <v>321</v>
      </c>
      <c r="K1091" s="406">
        <v>258</v>
      </c>
      <c r="L1091" s="406">
        <v>260</v>
      </c>
      <c r="M1091" s="406">
        <v>321</v>
      </c>
      <c r="N1091" s="406">
        <v>275</v>
      </c>
      <c r="O1091" s="406">
        <v>258</v>
      </c>
      <c r="P1091" s="406">
        <v>260</v>
      </c>
      <c r="Q1091" s="406">
        <v>321</v>
      </c>
      <c r="R1091" s="406">
        <v>275</v>
      </c>
      <c r="S1091" s="406">
        <v>258</v>
      </c>
      <c r="T1091" s="406">
        <v>260</v>
      </c>
      <c r="U1091" s="406">
        <v>321</v>
      </c>
      <c r="V1091" s="406">
        <v>260</v>
      </c>
      <c r="W1091" s="406">
        <v>321</v>
      </c>
      <c r="X1091" s="406">
        <v>258</v>
      </c>
      <c r="Y1091" s="406">
        <v>260</v>
      </c>
      <c r="Z1091" s="406">
        <v>321</v>
      </c>
      <c r="AA1091" s="406">
        <v>275</v>
      </c>
      <c r="AB1091" s="406">
        <v>258</v>
      </c>
      <c r="AC1091" s="406">
        <v>260</v>
      </c>
      <c r="AD1091" s="406">
        <v>321</v>
      </c>
      <c r="AE1091" s="406">
        <v>275</v>
      </c>
      <c r="AF1091" s="406">
        <v>258</v>
      </c>
      <c r="AG1091" s="406">
        <v>260</v>
      </c>
      <c r="AH1091" s="406">
        <v>321</v>
      </c>
      <c r="AI1091" s="406">
        <v>260</v>
      </c>
      <c r="AJ1091" s="406">
        <v>258</v>
      </c>
      <c r="AK1091" s="406">
        <v>260</v>
      </c>
      <c r="AL1091" s="406">
        <v>321</v>
      </c>
      <c r="AM1091" s="406">
        <v>258</v>
      </c>
      <c r="AN1091" s="406">
        <v>260</v>
      </c>
      <c r="AO1091" s="406">
        <v>321</v>
      </c>
      <c r="AP1091" s="406">
        <v>296</v>
      </c>
      <c r="AQ1091" s="406">
        <v>296</v>
      </c>
      <c r="AR1091" s="406">
        <v>296</v>
      </c>
      <c r="AS1091" s="406">
        <v>296</v>
      </c>
      <c r="AU1091" t="s">
        <v>1649</v>
      </c>
    </row>
    <row r="1092" spans="4:47" ht="13.5" customHeight="1">
      <c r="D1092" s="405" t="s">
        <v>1716</v>
      </c>
      <c r="E1092" s="404"/>
      <c r="F1092" s="407" t="s">
        <v>1731</v>
      </c>
      <c r="G1092" s="272">
        <v>0.7</v>
      </c>
      <c r="H1092" s="406">
        <v>356</v>
      </c>
      <c r="I1092" s="406">
        <v>370</v>
      </c>
      <c r="J1092" s="406">
        <v>439</v>
      </c>
      <c r="K1092" s="406">
        <v>356</v>
      </c>
      <c r="L1092" s="406">
        <v>370</v>
      </c>
      <c r="M1092" s="406">
        <v>439</v>
      </c>
      <c r="N1092" s="406">
        <v>388</v>
      </c>
      <c r="O1092" s="406">
        <v>356</v>
      </c>
      <c r="P1092" s="406">
        <v>370</v>
      </c>
      <c r="Q1092" s="406">
        <v>439</v>
      </c>
      <c r="R1092" s="406">
        <v>388</v>
      </c>
      <c r="S1092" s="406">
        <v>356</v>
      </c>
      <c r="T1092" s="406">
        <v>370</v>
      </c>
      <c r="U1092" s="406">
        <v>439</v>
      </c>
      <c r="V1092" s="406">
        <v>370</v>
      </c>
      <c r="W1092" s="406">
        <v>439</v>
      </c>
      <c r="X1092" s="406">
        <v>356</v>
      </c>
      <c r="Y1092" s="406">
        <v>370</v>
      </c>
      <c r="Z1092" s="406">
        <v>439</v>
      </c>
      <c r="AA1092" s="406">
        <v>388</v>
      </c>
      <c r="AB1092" s="406">
        <v>356</v>
      </c>
      <c r="AC1092" s="406">
        <v>370</v>
      </c>
      <c r="AD1092" s="406">
        <v>439</v>
      </c>
      <c r="AE1092" s="406">
        <v>388</v>
      </c>
      <c r="AF1092" s="406">
        <v>356</v>
      </c>
      <c r="AG1092" s="406">
        <v>370</v>
      </c>
      <c r="AH1092" s="406">
        <v>439</v>
      </c>
      <c r="AI1092" s="406">
        <v>370</v>
      </c>
      <c r="AJ1092" s="406">
        <v>356</v>
      </c>
      <c r="AK1092" s="406">
        <v>370</v>
      </c>
      <c r="AL1092" s="406">
        <v>439</v>
      </c>
      <c r="AM1092" s="406">
        <v>356</v>
      </c>
      <c r="AN1092" s="406">
        <v>370</v>
      </c>
      <c r="AO1092" s="406">
        <v>439</v>
      </c>
      <c r="AP1092" s="406">
        <v>414</v>
      </c>
      <c r="AQ1092" s="406">
        <v>414</v>
      </c>
      <c r="AR1092" s="406">
        <v>414</v>
      </c>
      <c r="AS1092" s="406">
        <v>414</v>
      </c>
      <c r="AU1092" t="s">
        <v>1716</v>
      </c>
    </row>
    <row r="1093" spans="4:47" ht="13.5" customHeight="1">
      <c r="D1093" s="405" t="s">
        <v>1664</v>
      </c>
      <c r="E1093" s="404"/>
      <c r="F1093" s="407" t="s">
        <v>1694</v>
      </c>
      <c r="G1093" s="272">
        <v>0.7</v>
      </c>
      <c r="H1093" s="406">
        <v>256</v>
      </c>
      <c r="I1093" s="406">
        <v>260</v>
      </c>
      <c r="J1093" s="406">
        <v>291</v>
      </c>
      <c r="K1093" s="406">
        <v>256</v>
      </c>
      <c r="L1093" s="406">
        <v>260</v>
      </c>
      <c r="M1093" s="406">
        <v>291</v>
      </c>
      <c r="N1093" s="406">
        <v>271</v>
      </c>
      <c r="O1093" s="406">
        <v>256</v>
      </c>
      <c r="P1093" s="406">
        <v>260</v>
      </c>
      <c r="Q1093" s="406">
        <v>291</v>
      </c>
      <c r="R1093" s="406">
        <v>271</v>
      </c>
      <c r="S1093" s="406">
        <v>256</v>
      </c>
      <c r="T1093" s="406">
        <v>260</v>
      </c>
      <c r="U1093" s="406">
        <v>291</v>
      </c>
      <c r="V1093" s="406">
        <v>260</v>
      </c>
      <c r="W1093" s="406">
        <v>291</v>
      </c>
      <c r="X1093" s="406">
        <v>256</v>
      </c>
      <c r="Y1093" s="406">
        <v>260</v>
      </c>
      <c r="Z1093" s="406">
        <v>291</v>
      </c>
      <c r="AA1093" s="406">
        <v>271</v>
      </c>
      <c r="AB1093" s="406">
        <v>256</v>
      </c>
      <c r="AC1093" s="406">
        <v>260</v>
      </c>
      <c r="AD1093" s="406">
        <v>291</v>
      </c>
      <c r="AE1093" s="406">
        <v>271</v>
      </c>
      <c r="AF1093" s="406">
        <v>256</v>
      </c>
      <c r="AG1093" s="406">
        <v>260</v>
      </c>
      <c r="AH1093" s="406">
        <v>291</v>
      </c>
      <c r="AI1093" s="406">
        <v>260</v>
      </c>
      <c r="AJ1093" s="406">
        <v>256</v>
      </c>
      <c r="AK1093" s="406">
        <v>260</v>
      </c>
      <c r="AL1093" s="406">
        <v>291</v>
      </c>
      <c r="AM1093" s="406">
        <v>256</v>
      </c>
      <c r="AN1093" s="406">
        <v>260</v>
      </c>
      <c r="AO1093" s="406">
        <v>291</v>
      </c>
      <c r="AP1093" s="406">
        <v>293</v>
      </c>
      <c r="AQ1093" s="406">
        <v>293</v>
      </c>
      <c r="AR1093" s="406">
        <v>293</v>
      </c>
      <c r="AS1093" s="406">
        <v>293</v>
      </c>
      <c r="AU1093" t="s">
        <v>1664</v>
      </c>
    </row>
    <row r="1094" spans="4:47" ht="13.5" customHeight="1">
      <c r="D1094" s="405" t="s">
        <v>1650</v>
      </c>
      <c r="E1094" s="404"/>
      <c r="F1094" s="407" t="s">
        <v>1680</v>
      </c>
      <c r="G1094" s="272">
        <v>0.7</v>
      </c>
      <c r="H1094" s="406">
        <v>269</v>
      </c>
      <c r="I1094" s="406">
        <v>271</v>
      </c>
      <c r="J1094" s="406">
        <v>335</v>
      </c>
      <c r="K1094" s="406">
        <v>269</v>
      </c>
      <c r="L1094" s="406">
        <v>271</v>
      </c>
      <c r="M1094" s="406">
        <v>335</v>
      </c>
      <c r="N1094" s="406">
        <v>287</v>
      </c>
      <c r="O1094" s="406">
        <v>269</v>
      </c>
      <c r="P1094" s="406">
        <v>271</v>
      </c>
      <c r="Q1094" s="406">
        <v>335</v>
      </c>
      <c r="R1094" s="406">
        <v>287</v>
      </c>
      <c r="S1094" s="406">
        <v>269</v>
      </c>
      <c r="T1094" s="406">
        <v>271</v>
      </c>
      <c r="U1094" s="406">
        <v>335</v>
      </c>
      <c r="V1094" s="406">
        <v>271</v>
      </c>
      <c r="W1094" s="406">
        <v>335</v>
      </c>
      <c r="X1094" s="406">
        <v>269</v>
      </c>
      <c r="Y1094" s="406">
        <v>271</v>
      </c>
      <c r="Z1094" s="406">
        <v>335</v>
      </c>
      <c r="AA1094" s="406">
        <v>287</v>
      </c>
      <c r="AB1094" s="406">
        <v>269</v>
      </c>
      <c r="AC1094" s="406">
        <v>271</v>
      </c>
      <c r="AD1094" s="406">
        <v>335</v>
      </c>
      <c r="AE1094" s="406">
        <v>287</v>
      </c>
      <c r="AF1094" s="406">
        <v>269</v>
      </c>
      <c r="AG1094" s="406">
        <v>271</v>
      </c>
      <c r="AH1094" s="406">
        <v>335</v>
      </c>
      <c r="AI1094" s="406">
        <v>271</v>
      </c>
      <c r="AJ1094" s="406">
        <v>269</v>
      </c>
      <c r="AK1094" s="406">
        <v>271</v>
      </c>
      <c r="AL1094" s="406">
        <v>335</v>
      </c>
      <c r="AM1094" s="406">
        <v>269</v>
      </c>
      <c r="AN1094" s="406">
        <v>271</v>
      </c>
      <c r="AO1094" s="406">
        <v>335</v>
      </c>
      <c r="AP1094" s="406">
        <v>311</v>
      </c>
      <c r="AQ1094" s="406">
        <v>311</v>
      </c>
      <c r="AR1094" s="406">
        <v>311</v>
      </c>
      <c r="AS1094" s="406">
        <v>311</v>
      </c>
      <c r="AU1094" t="s">
        <v>1650</v>
      </c>
    </row>
    <row r="1095" spans="4:47" ht="13.5" customHeight="1">
      <c r="D1095" s="405" t="s">
        <v>1717</v>
      </c>
      <c r="E1095" s="404"/>
      <c r="F1095" s="407" t="s">
        <v>1732</v>
      </c>
      <c r="G1095" s="272">
        <v>0.7</v>
      </c>
      <c r="H1095" s="406">
        <v>368</v>
      </c>
      <c r="I1095" s="406">
        <v>382</v>
      </c>
      <c r="J1095" s="406">
        <v>452</v>
      </c>
      <c r="K1095" s="406">
        <v>368</v>
      </c>
      <c r="L1095" s="406">
        <v>382</v>
      </c>
      <c r="M1095" s="406">
        <v>452</v>
      </c>
      <c r="N1095" s="406">
        <v>401</v>
      </c>
      <c r="O1095" s="406">
        <v>368</v>
      </c>
      <c r="P1095" s="406">
        <v>382</v>
      </c>
      <c r="Q1095" s="406">
        <v>452</v>
      </c>
      <c r="R1095" s="406">
        <v>401</v>
      </c>
      <c r="S1095" s="406">
        <v>368</v>
      </c>
      <c r="T1095" s="406">
        <v>382</v>
      </c>
      <c r="U1095" s="406">
        <v>452</v>
      </c>
      <c r="V1095" s="406">
        <v>382</v>
      </c>
      <c r="W1095" s="406">
        <v>452</v>
      </c>
      <c r="X1095" s="406">
        <v>368</v>
      </c>
      <c r="Y1095" s="406">
        <v>382</v>
      </c>
      <c r="Z1095" s="406">
        <v>452</v>
      </c>
      <c r="AA1095" s="406">
        <v>401</v>
      </c>
      <c r="AB1095" s="406">
        <v>368</v>
      </c>
      <c r="AC1095" s="406">
        <v>382</v>
      </c>
      <c r="AD1095" s="406">
        <v>452</v>
      </c>
      <c r="AE1095" s="406">
        <v>401</v>
      </c>
      <c r="AF1095" s="406">
        <v>368</v>
      </c>
      <c r="AG1095" s="406">
        <v>382</v>
      </c>
      <c r="AH1095" s="406">
        <v>452</v>
      </c>
      <c r="AI1095" s="406">
        <v>382</v>
      </c>
      <c r="AJ1095" s="406">
        <v>368</v>
      </c>
      <c r="AK1095" s="406">
        <v>382</v>
      </c>
      <c r="AL1095" s="406">
        <v>452</v>
      </c>
      <c r="AM1095" s="406">
        <v>368</v>
      </c>
      <c r="AN1095" s="406">
        <v>382</v>
      </c>
      <c r="AO1095" s="406">
        <v>452</v>
      </c>
      <c r="AP1095" s="406">
        <v>430</v>
      </c>
      <c r="AQ1095" s="406">
        <v>430</v>
      </c>
      <c r="AR1095" s="406">
        <v>430</v>
      </c>
      <c r="AS1095" s="406">
        <v>430</v>
      </c>
      <c r="AU1095" t="s">
        <v>1717</v>
      </c>
    </row>
    <row r="1096" spans="4:47" ht="13.5" customHeight="1">
      <c r="D1096" s="405" t="s">
        <v>1665</v>
      </c>
      <c r="E1096" s="404"/>
      <c r="F1096" s="407" t="s">
        <v>1695</v>
      </c>
      <c r="G1096" s="272">
        <v>0.7</v>
      </c>
      <c r="H1096" s="406">
        <v>268</v>
      </c>
      <c r="I1096" s="406">
        <v>272</v>
      </c>
      <c r="J1096" s="406">
        <v>305</v>
      </c>
      <c r="K1096" s="406">
        <v>268</v>
      </c>
      <c r="L1096" s="406">
        <v>272</v>
      </c>
      <c r="M1096" s="406">
        <v>305</v>
      </c>
      <c r="N1096" s="406">
        <v>284</v>
      </c>
      <c r="O1096" s="406">
        <v>268</v>
      </c>
      <c r="P1096" s="406">
        <v>272</v>
      </c>
      <c r="Q1096" s="406">
        <v>305</v>
      </c>
      <c r="R1096" s="406">
        <v>284</v>
      </c>
      <c r="S1096" s="406">
        <v>268</v>
      </c>
      <c r="T1096" s="406">
        <v>272</v>
      </c>
      <c r="U1096" s="406">
        <v>305</v>
      </c>
      <c r="V1096" s="406">
        <v>272</v>
      </c>
      <c r="W1096" s="406">
        <v>305</v>
      </c>
      <c r="X1096" s="406">
        <v>268</v>
      </c>
      <c r="Y1096" s="406">
        <v>272</v>
      </c>
      <c r="Z1096" s="406">
        <v>305</v>
      </c>
      <c r="AA1096" s="406">
        <v>284</v>
      </c>
      <c r="AB1096" s="406">
        <v>268</v>
      </c>
      <c r="AC1096" s="406">
        <v>272</v>
      </c>
      <c r="AD1096" s="406">
        <v>305</v>
      </c>
      <c r="AE1096" s="406">
        <v>284</v>
      </c>
      <c r="AF1096" s="406">
        <v>268</v>
      </c>
      <c r="AG1096" s="406">
        <v>272</v>
      </c>
      <c r="AH1096" s="406">
        <v>305</v>
      </c>
      <c r="AI1096" s="406">
        <v>272</v>
      </c>
      <c r="AJ1096" s="406">
        <v>268</v>
      </c>
      <c r="AK1096" s="406">
        <v>272</v>
      </c>
      <c r="AL1096" s="406">
        <v>305</v>
      </c>
      <c r="AM1096" s="406">
        <v>268</v>
      </c>
      <c r="AN1096" s="406">
        <v>272</v>
      </c>
      <c r="AO1096" s="406">
        <v>305</v>
      </c>
      <c r="AP1096" s="406">
        <v>309</v>
      </c>
      <c r="AQ1096" s="406">
        <v>309</v>
      </c>
      <c r="AR1096" s="406">
        <v>309</v>
      </c>
      <c r="AS1096" s="406">
        <v>309</v>
      </c>
      <c r="AU1096" t="s">
        <v>1665</v>
      </c>
    </row>
    <row r="1097" spans="4:47" ht="13.5" customHeight="1">
      <c r="D1097" s="405" t="s">
        <v>1651</v>
      </c>
      <c r="E1097" s="404"/>
      <c r="F1097" s="407" t="s">
        <v>1681</v>
      </c>
      <c r="G1097" s="272">
        <v>0.79999999999999993</v>
      </c>
      <c r="H1097" s="406">
        <v>280</v>
      </c>
      <c r="I1097" s="406">
        <v>281</v>
      </c>
      <c r="J1097" s="406">
        <v>348</v>
      </c>
      <c r="K1097" s="406">
        <v>280</v>
      </c>
      <c r="L1097" s="406">
        <v>281</v>
      </c>
      <c r="M1097" s="406">
        <v>348</v>
      </c>
      <c r="N1097" s="406">
        <v>298</v>
      </c>
      <c r="O1097" s="406">
        <v>280</v>
      </c>
      <c r="P1097" s="406">
        <v>281</v>
      </c>
      <c r="Q1097" s="406">
        <v>348</v>
      </c>
      <c r="R1097" s="406">
        <v>298</v>
      </c>
      <c r="S1097" s="406">
        <v>280</v>
      </c>
      <c r="T1097" s="406">
        <v>281</v>
      </c>
      <c r="U1097" s="406">
        <v>348</v>
      </c>
      <c r="V1097" s="406">
        <v>281</v>
      </c>
      <c r="W1097" s="406">
        <v>348</v>
      </c>
      <c r="X1097" s="406">
        <v>280</v>
      </c>
      <c r="Y1097" s="406">
        <v>281</v>
      </c>
      <c r="Z1097" s="406">
        <v>348</v>
      </c>
      <c r="AA1097" s="406">
        <v>298</v>
      </c>
      <c r="AB1097" s="406">
        <v>280</v>
      </c>
      <c r="AC1097" s="406">
        <v>281</v>
      </c>
      <c r="AD1097" s="406">
        <v>348</v>
      </c>
      <c r="AE1097" s="406">
        <v>298</v>
      </c>
      <c r="AF1097" s="406">
        <v>280</v>
      </c>
      <c r="AG1097" s="406">
        <v>281</v>
      </c>
      <c r="AH1097" s="406">
        <v>348</v>
      </c>
      <c r="AI1097" s="406">
        <v>281</v>
      </c>
      <c r="AJ1097" s="406">
        <v>280</v>
      </c>
      <c r="AK1097" s="406">
        <v>281</v>
      </c>
      <c r="AL1097" s="406">
        <v>348</v>
      </c>
      <c r="AM1097" s="406">
        <v>280</v>
      </c>
      <c r="AN1097" s="406">
        <v>281</v>
      </c>
      <c r="AO1097" s="406">
        <v>348</v>
      </c>
      <c r="AP1097" s="406">
        <v>326</v>
      </c>
      <c r="AQ1097" s="406">
        <v>326</v>
      </c>
      <c r="AR1097" s="406">
        <v>326</v>
      </c>
      <c r="AS1097" s="406">
        <v>326</v>
      </c>
      <c r="AU1097" t="s">
        <v>1651</v>
      </c>
    </row>
    <row r="1098" spans="4:47" ht="13.5" customHeight="1">
      <c r="D1098" s="405" t="s">
        <v>1718</v>
      </c>
      <c r="E1098" s="404"/>
      <c r="F1098" s="407" t="s">
        <v>1733</v>
      </c>
      <c r="G1098" s="272">
        <v>0.79999999999999993</v>
      </c>
      <c r="H1098" s="406">
        <v>377</v>
      </c>
      <c r="I1098" s="406">
        <v>392</v>
      </c>
      <c r="J1098" s="406">
        <v>462</v>
      </c>
      <c r="K1098" s="406">
        <v>377</v>
      </c>
      <c r="L1098" s="406">
        <v>392</v>
      </c>
      <c r="M1098" s="406">
        <v>462</v>
      </c>
      <c r="N1098" s="406">
        <v>411</v>
      </c>
      <c r="O1098" s="406">
        <v>377</v>
      </c>
      <c r="P1098" s="406">
        <v>392</v>
      </c>
      <c r="Q1098" s="406">
        <v>462</v>
      </c>
      <c r="R1098" s="406">
        <v>411</v>
      </c>
      <c r="S1098" s="406">
        <v>377</v>
      </c>
      <c r="T1098" s="406">
        <v>392</v>
      </c>
      <c r="U1098" s="406">
        <v>462</v>
      </c>
      <c r="V1098" s="406">
        <v>392</v>
      </c>
      <c r="W1098" s="406">
        <v>462</v>
      </c>
      <c r="X1098" s="406">
        <v>377</v>
      </c>
      <c r="Y1098" s="406">
        <v>392</v>
      </c>
      <c r="Z1098" s="406">
        <v>462</v>
      </c>
      <c r="AA1098" s="406">
        <v>411</v>
      </c>
      <c r="AB1098" s="406">
        <v>377</v>
      </c>
      <c r="AC1098" s="406">
        <v>392</v>
      </c>
      <c r="AD1098" s="406">
        <v>462</v>
      </c>
      <c r="AE1098" s="406">
        <v>411</v>
      </c>
      <c r="AF1098" s="406">
        <v>377</v>
      </c>
      <c r="AG1098" s="406">
        <v>392</v>
      </c>
      <c r="AH1098" s="406">
        <v>462</v>
      </c>
      <c r="AI1098" s="406">
        <v>392</v>
      </c>
      <c r="AJ1098" s="406">
        <v>377</v>
      </c>
      <c r="AK1098" s="406">
        <v>392</v>
      </c>
      <c r="AL1098" s="406">
        <v>462</v>
      </c>
      <c r="AM1098" s="406">
        <v>377</v>
      </c>
      <c r="AN1098" s="406">
        <v>392</v>
      </c>
      <c r="AO1098" s="406">
        <v>462</v>
      </c>
      <c r="AP1098" s="406">
        <v>442</v>
      </c>
      <c r="AQ1098" s="406">
        <v>442</v>
      </c>
      <c r="AR1098" s="406">
        <v>442</v>
      </c>
      <c r="AS1098" s="406">
        <v>442</v>
      </c>
      <c r="AU1098" t="s">
        <v>1718</v>
      </c>
    </row>
    <row r="1099" spans="4:47" ht="13.5" customHeight="1">
      <c r="D1099" s="405" t="s">
        <v>1666</v>
      </c>
      <c r="E1099" s="404"/>
      <c r="F1099" s="407" t="s">
        <v>1696</v>
      </c>
      <c r="G1099" s="272">
        <v>0.79999999999999993</v>
      </c>
      <c r="H1099" s="406">
        <v>276</v>
      </c>
      <c r="I1099" s="406">
        <v>281</v>
      </c>
      <c r="J1099" s="406">
        <v>315</v>
      </c>
      <c r="K1099" s="406">
        <v>276</v>
      </c>
      <c r="L1099" s="406">
        <v>281</v>
      </c>
      <c r="M1099" s="406">
        <v>315</v>
      </c>
      <c r="N1099" s="406">
        <v>293</v>
      </c>
      <c r="O1099" s="406">
        <v>276</v>
      </c>
      <c r="P1099" s="406">
        <v>281</v>
      </c>
      <c r="Q1099" s="406">
        <v>315</v>
      </c>
      <c r="R1099" s="406">
        <v>293</v>
      </c>
      <c r="S1099" s="406">
        <v>276</v>
      </c>
      <c r="T1099" s="406">
        <v>281</v>
      </c>
      <c r="U1099" s="406">
        <v>315</v>
      </c>
      <c r="V1099" s="406">
        <v>281</v>
      </c>
      <c r="W1099" s="406">
        <v>315</v>
      </c>
      <c r="X1099" s="406">
        <v>276</v>
      </c>
      <c r="Y1099" s="406">
        <v>281</v>
      </c>
      <c r="Z1099" s="406">
        <v>315</v>
      </c>
      <c r="AA1099" s="406">
        <v>293</v>
      </c>
      <c r="AB1099" s="406">
        <v>276</v>
      </c>
      <c r="AC1099" s="406">
        <v>281</v>
      </c>
      <c r="AD1099" s="406">
        <v>315</v>
      </c>
      <c r="AE1099" s="406">
        <v>293</v>
      </c>
      <c r="AF1099" s="406">
        <v>276</v>
      </c>
      <c r="AG1099" s="406">
        <v>281</v>
      </c>
      <c r="AH1099" s="406">
        <v>315</v>
      </c>
      <c r="AI1099" s="406">
        <v>281</v>
      </c>
      <c r="AJ1099" s="406">
        <v>276</v>
      </c>
      <c r="AK1099" s="406">
        <v>281</v>
      </c>
      <c r="AL1099" s="406">
        <v>315</v>
      </c>
      <c r="AM1099" s="406">
        <v>276</v>
      </c>
      <c r="AN1099" s="406">
        <v>281</v>
      </c>
      <c r="AO1099" s="406">
        <v>315</v>
      </c>
      <c r="AP1099" s="406">
        <v>321</v>
      </c>
      <c r="AQ1099" s="406">
        <v>321</v>
      </c>
      <c r="AR1099" s="406">
        <v>321</v>
      </c>
      <c r="AS1099" s="406">
        <v>321</v>
      </c>
      <c r="AU1099" t="s">
        <v>1666</v>
      </c>
    </row>
    <row r="1100" spans="4:47" ht="13.5" customHeight="1">
      <c r="D1100" s="405" t="s">
        <v>1652</v>
      </c>
      <c r="E1100" s="404"/>
      <c r="F1100" s="407" t="s">
        <v>1682</v>
      </c>
      <c r="G1100" s="272">
        <v>0.9</v>
      </c>
      <c r="H1100" s="406">
        <v>293</v>
      </c>
      <c r="I1100" s="406">
        <v>294</v>
      </c>
      <c r="J1100" s="406">
        <v>365</v>
      </c>
      <c r="K1100" s="406">
        <v>293</v>
      </c>
      <c r="L1100" s="406">
        <v>294</v>
      </c>
      <c r="M1100" s="406">
        <v>365</v>
      </c>
      <c r="N1100" s="406">
        <v>312</v>
      </c>
      <c r="O1100" s="406">
        <v>293</v>
      </c>
      <c r="P1100" s="406">
        <v>294</v>
      </c>
      <c r="Q1100" s="406">
        <v>365</v>
      </c>
      <c r="R1100" s="406">
        <v>312</v>
      </c>
      <c r="S1100" s="406">
        <v>293</v>
      </c>
      <c r="T1100" s="406">
        <v>294</v>
      </c>
      <c r="U1100" s="406">
        <v>365</v>
      </c>
      <c r="V1100" s="406">
        <v>294</v>
      </c>
      <c r="W1100" s="406">
        <v>365</v>
      </c>
      <c r="X1100" s="406">
        <v>293</v>
      </c>
      <c r="Y1100" s="406">
        <v>294</v>
      </c>
      <c r="Z1100" s="406">
        <v>365</v>
      </c>
      <c r="AA1100" s="406">
        <v>312</v>
      </c>
      <c r="AB1100" s="406">
        <v>293</v>
      </c>
      <c r="AC1100" s="406">
        <v>294</v>
      </c>
      <c r="AD1100" s="406">
        <v>365</v>
      </c>
      <c r="AE1100" s="406">
        <v>312</v>
      </c>
      <c r="AF1100" s="406">
        <v>293</v>
      </c>
      <c r="AG1100" s="406">
        <v>294</v>
      </c>
      <c r="AH1100" s="406">
        <v>365</v>
      </c>
      <c r="AI1100" s="406">
        <v>294</v>
      </c>
      <c r="AJ1100" s="406">
        <v>293</v>
      </c>
      <c r="AK1100" s="406">
        <v>294</v>
      </c>
      <c r="AL1100" s="406">
        <v>365</v>
      </c>
      <c r="AM1100" s="406">
        <v>293</v>
      </c>
      <c r="AN1100" s="406">
        <v>294</v>
      </c>
      <c r="AO1100" s="406">
        <v>365</v>
      </c>
      <c r="AP1100" s="406">
        <v>343</v>
      </c>
      <c r="AQ1100" s="406">
        <v>343</v>
      </c>
      <c r="AR1100" s="406">
        <v>343</v>
      </c>
      <c r="AS1100" s="406">
        <v>343</v>
      </c>
      <c r="AU1100" t="s">
        <v>1652</v>
      </c>
    </row>
    <row r="1101" spans="4:47" ht="13.5" customHeight="1">
      <c r="D1101" s="405" t="s">
        <v>1719</v>
      </c>
      <c r="E1101" s="404"/>
      <c r="F1101" s="407" t="s">
        <v>1734</v>
      </c>
      <c r="G1101" s="272">
        <v>0.9</v>
      </c>
      <c r="H1101" s="406">
        <v>389</v>
      </c>
      <c r="I1101" s="406">
        <v>404</v>
      </c>
      <c r="J1101" s="406">
        <v>477</v>
      </c>
      <c r="K1101" s="406">
        <v>389</v>
      </c>
      <c r="L1101" s="406">
        <v>404</v>
      </c>
      <c r="M1101" s="406">
        <v>477</v>
      </c>
      <c r="N1101" s="406">
        <v>424</v>
      </c>
      <c r="O1101" s="406">
        <v>389</v>
      </c>
      <c r="P1101" s="406">
        <v>404</v>
      </c>
      <c r="Q1101" s="406">
        <v>477</v>
      </c>
      <c r="R1101" s="406">
        <v>424</v>
      </c>
      <c r="S1101" s="406">
        <v>389</v>
      </c>
      <c r="T1101" s="406">
        <v>404</v>
      </c>
      <c r="U1101" s="406">
        <v>477</v>
      </c>
      <c r="V1101" s="406">
        <v>404</v>
      </c>
      <c r="W1101" s="406">
        <v>477</v>
      </c>
      <c r="X1101" s="406">
        <v>389</v>
      </c>
      <c r="Y1101" s="406">
        <v>404</v>
      </c>
      <c r="Z1101" s="406">
        <v>477</v>
      </c>
      <c r="AA1101" s="406">
        <v>424</v>
      </c>
      <c r="AB1101" s="406">
        <v>389</v>
      </c>
      <c r="AC1101" s="406">
        <v>404</v>
      </c>
      <c r="AD1101" s="406">
        <v>477</v>
      </c>
      <c r="AE1101" s="406">
        <v>424</v>
      </c>
      <c r="AF1101" s="406">
        <v>389</v>
      </c>
      <c r="AG1101" s="406">
        <v>404</v>
      </c>
      <c r="AH1101" s="406">
        <v>477</v>
      </c>
      <c r="AI1101" s="406">
        <v>404</v>
      </c>
      <c r="AJ1101" s="406">
        <v>389</v>
      </c>
      <c r="AK1101" s="406">
        <v>404</v>
      </c>
      <c r="AL1101" s="406">
        <v>477</v>
      </c>
      <c r="AM1101" s="406">
        <v>389</v>
      </c>
      <c r="AN1101" s="406">
        <v>404</v>
      </c>
      <c r="AO1101" s="406">
        <v>477</v>
      </c>
      <c r="AP1101" s="406">
        <v>459</v>
      </c>
      <c r="AQ1101" s="406">
        <v>459</v>
      </c>
      <c r="AR1101" s="406">
        <v>459</v>
      </c>
      <c r="AS1101" s="406">
        <v>459</v>
      </c>
      <c r="AU1101" t="s">
        <v>1719</v>
      </c>
    </row>
    <row r="1102" spans="4:47" ht="13.5" customHeight="1">
      <c r="D1102" s="405" t="s">
        <v>1667</v>
      </c>
      <c r="E1102" s="404"/>
      <c r="F1102" s="407" t="s">
        <v>1697</v>
      </c>
      <c r="G1102" s="272">
        <v>0.9</v>
      </c>
      <c r="H1102" s="406">
        <v>289</v>
      </c>
      <c r="I1102" s="406">
        <v>294</v>
      </c>
      <c r="J1102" s="406">
        <v>329</v>
      </c>
      <c r="K1102" s="406">
        <v>289</v>
      </c>
      <c r="L1102" s="406">
        <v>294</v>
      </c>
      <c r="M1102" s="406">
        <v>329</v>
      </c>
      <c r="N1102" s="406">
        <v>306</v>
      </c>
      <c r="O1102" s="406">
        <v>289</v>
      </c>
      <c r="P1102" s="406">
        <v>294</v>
      </c>
      <c r="Q1102" s="406">
        <v>329</v>
      </c>
      <c r="R1102" s="406">
        <v>306</v>
      </c>
      <c r="S1102" s="406">
        <v>289</v>
      </c>
      <c r="T1102" s="406">
        <v>294</v>
      </c>
      <c r="U1102" s="406">
        <v>329</v>
      </c>
      <c r="V1102" s="406">
        <v>294</v>
      </c>
      <c r="W1102" s="406">
        <v>329</v>
      </c>
      <c r="X1102" s="406">
        <v>289</v>
      </c>
      <c r="Y1102" s="406">
        <v>294</v>
      </c>
      <c r="Z1102" s="406">
        <v>329</v>
      </c>
      <c r="AA1102" s="406">
        <v>306</v>
      </c>
      <c r="AB1102" s="406">
        <v>289</v>
      </c>
      <c r="AC1102" s="406">
        <v>294</v>
      </c>
      <c r="AD1102" s="406">
        <v>329</v>
      </c>
      <c r="AE1102" s="406">
        <v>306</v>
      </c>
      <c r="AF1102" s="406">
        <v>289</v>
      </c>
      <c r="AG1102" s="406">
        <v>294</v>
      </c>
      <c r="AH1102" s="406">
        <v>329</v>
      </c>
      <c r="AI1102" s="406">
        <v>294</v>
      </c>
      <c r="AJ1102" s="406">
        <v>289</v>
      </c>
      <c r="AK1102" s="406">
        <v>294</v>
      </c>
      <c r="AL1102" s="406">
        <v>329</v>
      </c>
      <c r="AM1102" s="406">
        <v>289</v>
      </c>
      <c r="AN1102" s="406">
        <v>294</v>
      </c>
      <c r="AO1102" s="406">
        <v>329</v>
      </c>
      <c r="AP1102" s="406">
        <v>337</v>
      </c>
      <c r="AQ1102" s="406">
        <v>337</v>
      </c>
      <c r="AR1102" s="406">
        <v>337</v>
      </c>
      <c r="AS1102" s="406">
        <v>337</v>
      </c>
      <c r="AU1102" t="s">
        <v>1667</v>
      </c>
    </row>
    <row r="1103" spans="4:47" ht="13.5" customHeight="1">
      <c r="D1103" s="405" t="s">
        <v>1653</v>
      </c>
      <c r="E1103" s="404"/>
      <c r="F1103" s="407" t="s">
        <v>1683</v>
      </c>
      <c r="G1103" s="272">
        <v>0.9</v>
      </c>
      <c r="H1103" s="406">
        <v>302</v>
      </c>
      <c r="I1103" s="406">
        <v>304</v>
      </c>
      <c r="J1103" s="406">
        <v>376</v>
      </c>
      <c r="K1103" s="406">
        <v>302</v>
      </c>
      <c r="L1103" s="406">
        <v>304</v>
      </c>
      <c r="M1103" s="406">
        <v>376</v>
      </c>
      <c r="N1103" s="406">
        <v>322</v>
      </c>
      <c r="O1103" s="406">
        <v>302</v>
      </c>
      <c r="P1103" s="406">
        <v>304</v>
      </c>
      <c r="Q1103" s="406">
        <v>376</v>
      </c>
      <c r="R1103" s="406">
        <v>322</v>
      </c>
      <c r="S1103" s="406">
        <v>302</v>
      </c>
      <c r="T1103" s="406">
        <v>304</v>
      </c>
      <c r="U1103" s="406">
        <v>376</v>
      </c>
      <c r="V1103" s="406">
        <v>304</v>
      </c>
      <c r="W1103" s="406">
        <v>376</v>
      </c>
      <c r="X1103" s="406">
        <v>302</v>
      </c>
      <c r="Y1103" s="406">
        <v>304</v>
      </c>
      <c r="Z1103" s="406">
        <v>376</v>
      </c>
      <c r="AA1103" s="406">
        <v>322</v>
      </c>
      <c r="AB1103" s="406">
        <v>302</v>
      </c>
      <c r="AC1103" s="406">
        <v>304</v>
      </c>
      <c r="AD1103" s="406">
        <v>376</v>
      </c>
      <c r="AE1103" s="406">
        <v>322</v>
      </c>
      <c r="AF1103" s="406">
        <v>302</v>
      </c>
      <c r="AG1103" s="406">
        <v>304</v>
      </c>
      <c r="AH1103" s="406">
        <v>376</v>
      </c>
      <c r="AI1103" s="406">
        <v>304</v>
      </c>
      <c r="AJ1103" s="406">
        <v>302</v>
      </c>
      <c r="AK1103" s="406">
        <v>304</v>
      </c>
      <c r="AL1103" s="406">
        <v>376</v>
      </c>
      <c r="AM1103" s="406">
        <v>302</v>
      </c>
      <c r="AN1103" s="406">
        <v>304</v>
      </c>
      <c r="AO1103" s="406">
        <v>376</v>
      </c>
      <c r="AP1103" s="406">
        <v>356</v>
      </c>
      <c r="AQ1103" s="406">
        <v>356</v>
      </c>
      <c r="AR1103" s="406">
        <v>356</v>
      </c>
      <c r="AS1103" s="406">
        <v>356</v>
      </c>
      <c r="AU1103" t="s">
        <v>1653</v>
      </c>
    </row>
    <row r="1104" spans="4:47" ht="13.5" customHeight="1">
      <c r="D1104" s="405" t="s">
        <v>1720</v>
      </c>
      <c r="E1104" s="404"/>
      <c r="F1104" s="407" t="s">
        <v>1735</v>
      </c>
      <c r="G1104" s="272">
        <v>0.9</v>
      </c>
      <c r="H1104" s="406">
        <v>400</v>
      </c>
      <c r="I1104" s="406">
        <v>415</v>
      </c>
      <c r="J1104" s="406">
        <v>488</v>
      </c>
      <c r="K1104" s="406">
        <v>400</v>
      </c>
      <c r="L1104" s="406">
        <v>415</v>
      </c>
      <c r="M1104" s="406">
        <v>488</v>
      </c>
      <c r="N1104" s="406">
        <v>434</v>
      </c>
      <c r="O1104" s="406">
        <v>400</v>
      </c>
      <c r="P1104" s="406">
        <v>415</v>
      </c>
      <c r="Q1104" s="406">
        <v>488</v>
      </c>
      <c r="R1104" s="406">
        <v>434</v>
      </c>
      <c r="S1104" s="406">
        <v>400</v>
      </c>
      <c r="T1104" s="406">
        <v>415</v>
      </c>
      <c r="U1104" s="406">
        <v>488</v>
      </c>
      <c r="V1104" s="406">
        <v>415</v>
      </c>
      <c r="W1104" s="406">
        <v>488</v>
      </c>
      <c r="X1104" s="406">
        <v>400</v>
      </c>
      <c r="Y1104" s="406">
        <v>415</v>
      </c>
      <c r="Z1104" s="406">
        <v>488</v>
      </c>
      <c r="AA1104" s="406">
        <v>434</v>
      </c>
      <c r="AB1104" s="406">
        <v>400</v>
      </c>
      <c r="AC1104" s="406">
        <v>415</v>
      </c>
      <c r="AD1104" s="406">
        <v>488</v>
      </c>
      <c r="AE1104" s="406">
        <v>434</v>
      </c>
      <c r="AF1104" s="406">
        <v>400</v>
      </c>
      <c r="AG1104" s="406">
        <v>415</v>
      </c>
      <c r="AH1104" s="406">
        <v>488</v>
      </c>
      <c r="AI1104" s="406">
        <v>415</v>
      </c>
      <c r="AJ1104" s="406">
        <v>400</v>
      </c>
      <c r="AK1104" s="406">
        <v>415</v>
      </c>
      <c r="AL1104" s="406">
        <v>488</v>
      </c>
      <c r="AM1104" s="406">
        <v>400</v>
      </c>
      <c r="AN1104" s="406">
        <v>415</v>
      </c>
      <c r="AO1104" s="406">
        <v>488</v>
      </c>
      <c r="AP1104" s="406">
        <v>473</v>
      </c>
      <c r="AQ1104" s="406">
        <v>473</v>
      </c>
      <c r="AR1104" s="406">
        <v>473</v>
      </c>
      <c r="AS1104" s="406">
        <v>473</v>
      </c>
      <c r="AU1104" t="s">
        <v>1720</v>
      </c>
    </row>
    <row r="1105" spans="4:47" ht="13.5" customHeight="1">
      <c r="D1105" s="405" t="s">
        <v>1668</v>
      </c>
      <c r="E1105" s="404"/>
      <c r="F1105" s="407" t="s">
        <v>1698</v>
      </c>
      <c r="G1105" s="272">
        <v>0.9</v>
      </c>
      <c r="H1105" s="406">
        <v>299</v>
      </c>
      <c r="I1105" s="406">
        <v>304</v>
      </c>
      <c r="J1105" s="406">
        <v>340</v>
      </c>
      <c r="K1105" s="406">
        <v>299</v>
      </c>
      <c r="L1105" s="406">
        <v>304</v>
      </c>
      <c r="M1105" s="406">
        <v>340</v>
      </c>
      <c r="N1105" s="406">
        <v>317</v>
      </c>
      <c r="O1105" s="406">
        <v>299</v>
      </c>
      <c r="P1105" s="406">
        <v>304</v>
      </c>
      <c r="Q1105" s="406">
        <v>340</v>
      </c>
      <c r="R1105" s="406">
        <v>317</v>
      </c>
      <c r="S1105" s="406">
        <v>299</v>
      </c>
      <c r="T1105" s="406">
        <v>304</v>
      </c>
      <c r="U1105" s="406">
        <v>340</v>
      </c>
      <c r="V1105" s="406">
        <v>304</v>
      </c>
      <c r="W1105" s="406">
        <v>340</v>
      </c>
      <c r="X1105" s="406">
        <v>299</v>
      </c>
      <c r="Y1105" s="406">
        <v>304</v>
      </c>
      <c r="Z1105" s="406">
        <v>340</v>
      </c>
      <c r="AA1105" s="406">
        <v>317</v>
      </c>
      <c r="AB1105" s="406">
        <v>299</v>
      </c>
      <c r="AC1105" s="406">
        <v>304</v>
      </c>
      <c r="AD1105" s="406">
        <v>340</v>
      </c>
      <c r="AE1105" s="406">
        <v>317</v>
      </c>
      <c r="AF1105" s="406">
        <v>299</v>
      </c>
      <c r="AG1105" s="406">
        <v>304</v>
      </c>
      <c r="AH1105" s="406">
        <v>340</v>
      </c>
      <c r="AI1105" s="406">
        <v>304</v>
      </c>
      <c r="AJ1105" s="406">
        <v>299</v>
      </c>
      <c r="AK1105" s="406">
        <v>304</v>
      </c>
      <c r="AL1105" s="406">
        <v>340</v>
      </c>
      <c r="AM1105" s="406">
        <v>299</v>
      </c>
      <c r="AN1105" s="406">
        <v>304</v>
      </c>
      <c r="AO1105" s="406">
        <v>340</v>
      </c>
      <c r="AP1105" s="406">
        <v>351</v>
      </c>
      <c r="AQ1105" s="406">
        <v>351</v>
      </c>
      <c r="AR1105" s="406">
        <v>351</v>
      </c>
      <c r="AS1105" s="406">
        <v>351</v>
      </c>
      <c r="AU1105" t="s">
        <v>1668</v>
      </c>
    </row>
    <row r="1106" spans="4:47" ht="13.5" customHeight="1">
      <c r="D1106" s="405" t="s">
        <v>1654</v>
      </c>
      <c r="E1106" s="404"/>
      <c r="F1106" s="407" t="s">
        <v>1684</v>
      </c>
      <c r="G1106" s="272">
        <v>1</v>
      </c>
      <c r="H1106" s="406">
        <v>356</v>
      </c>
      <c r="I1106" s="406">
        <v>357</v>
      </c>
      <c r="J1106" s="406">
        <v>439</v>
      </c>
      <c r="K1106" s="406">
        <v>356</v>
      </c>
      <c r="L1106" s="406">
        <v>357</v>
      </c>
      <c r="M1106" s="406">
        <v>439</v>
      </c>
      <c r="N1106" s="406">
        <v>378</v>
      </c>
      <c r="O1106" s="406">
        <v>356</v>
      </c>
      <c r="P1106" s="406">
        <v>357</v>
      </c>
      <c r="Q1106" s="406">
        <v>439</v>
      </c>
      <c r="R1106" s="406">
        <v>378</v>
      </c>
      <c r="S1106" s="406">
        <v>356</v>
      </c>
      <c r="T1106" s="406">
        <v>357</v>
      </c>
      <c r="U1106" s="406">
        <v>439</v>
      </c>
      <c r="V1106" s="406">
        <v>357</v>
      </c>
      <c r="W1106" s="406">
        <v>439</v>
      </c>
      <c r="X1106" s="406">
        <v>356</v>
      </c>
      <c r="Y1106" s="406">
        <v>357</v>
      </c>
      <c r="Z1106" s="406">
        <v>439</v>
      </c>
      <c r="AA1106" s="406">
        <v>378</v>
      </c>
      <c r="AB1106" s="406">
        <v>356</v>
      </c>
      <c r="AC1106" s="406">
        <v>357</v>
      </c>
      <c r="AD1106" s="406">
        <v>439</v>
      </c>
      <c r="AE1106" s="406">
        <v>378</v>
      </c>
      <c r="AF1106" s="406">
        <v>356</v>
      </c>
      <c r="AG1106" s="406">
        <v>357</v>
      </c>
      <c r="AH1106" s="406">
        <v>439</v>
      </c>
      <c r="AI1106" s="406">
        <v>357</v>
      </c>
      <c r="AJ1106" s="406">
        <v>356</v>
      </c>
      <c r="AK1106" s="406">
        <v>357</v>
      </c>
      <c r="AL1106" s="406">
        <v>439</v>
      </c>
      <c r="AM1106" s="406">
        <v>356</v>
      </c>
      <c r="AN1106" s="406">
        <v>357</v>
      </c>
      <c r="AO1106" s="406">
        <v>439</v>
      </c>
      <c r="AP1106" s="406">
        <v>417</v>
      </c>
      <c r="AQ1106" s="406">
        <v>417</v>
      </c>
      <c r="AR1106" s="406">
        <v>417</v>
      </c>
      <c r="AS1106" s="406">
        <v>417</v>
      </c>
      <c r="AU1106" t="s">
        <v>1654</v>
      </c>
    </row>
    <row r="1107" spans="4:47" ht="13.5" customHeight="1">
      <c r="D1107" s="405" t="s">
        <v>1721</v>
      </c>
      <c r="E1107" s="404"/>
      <c r="F1107" s="407" t="s">
        <v>1736</v>
      </c>
      <c r="G1107" s="272">
        <v>1</v>
      </c>
      <c r="H1107" s="406">
        <v>454</v>
      </c>
      <c r="I1107" s="406">
        <v>469</v>
      </c>
      <c r="J1107" s="406">
        <v>550</v>
      </c>
      <c r="K1107" s="406">
        <v>454</v>
      </c>
      <c r="L1107" s="406">
        <v>469</v>
      </c>
      <c r="M1107" s="406">
        <v>550</v>
      </c>
      <c r="N1107" s="406">
        <v>492</v>
      </c>
      <c r="O1107" s="406">
        <v>454</v>
      </c>
      <c r="P1107" s="406">
        <v>469</v>
      </c>
      <c r="Q1107" s="406">
        <v>550</v>
      </c>
      <c r="R1107" s="406">
        <v>492</v>
      </c>
      <c r="S1107" s="406">
        <v>454</v>
      </c>
      <c r="T1107" s="406">
        <v>469</v>
      </c>
      <c r="U1107" s="406">
        <v>550</v>
      </c>
      <c r="V1107" s="406">
        <v>469</v>
      </c>
      <c r="W1107" s="406">
        <v>550</v>
      </c>
      <c r="X1107" s="406">
        <v>454</v>
      </c>
      <c r="Y1107" s="406">
        <v>469</v>
      </c>
      <c r="Z1107" s="406">
        <v>550</v>
      </c>
      <c r="AA1107" s="406">
        <v>492</v>
      </c>
      <c r="AB1107" s="406">
        <v>454</v>
      </c>
      <c r="AC1107" s="406">
        <v>469</v>
      </c>
      <c r="AD1107" s="406">
        <v>550</v>
      </c>
      <c r="AE1107" s="406">
        <v>492</v>
      </c>
      <c r="AF1107" s="406">
        <v>454</v>
      </c>
      <c r="AG1107" s="406">
        <v>469</v>
      </c>
      <c r="AH1107" s="406">
        <v>550</v>
      </c>
      <c r="AI1107" s="406">
        <v>469</v>
      </c>
      <c r="AJ1107" s="406">
        <v>454</v>
      </c>
      <c r="AK1107" s="406">
        <v>469</v>
      </c>
      <c r="AL1107" s="406">
        <v>550</v>
      </c>
      <c r="AM1107" s="406">
        <v>454</v>
      </c>
      <c r="AN1107" s="406">
        <v>469</v>
      </c>
      <c r="AO1107" s="406">
        <v>550</v>
      </c>
      <c r="AP1107" s="406">
        <v>535</v>
      </c>
      <c r="AQ1107" s="406">
        <v>535</v>
      </c>
      <c r="AR1107" s="406">
        <v>535</v>
      </c>
      <c r="AS1107" s="406">
        <v>535</v>
      </c>
      <c r="AU1107" t="s">
        <v>1721</v>
      </c>
    </row>
    <row r="1108" spans="4:47" ht="13.5" customHeight="1">
      <c r="D1108" s="405" t="s">
        <v>1669</v>
      </c>
      <c r="E1108" s="404"/>
      <c r="F1108" s="407" t="s">
        <v>1699</v>
      </c>
      <c r="G1108" s="272">
        <v>1</v>
      </c>
      <c r="H1108" s="406">
        <v>353</v>
      </c>
      <c r="I1108" s="406">
        <v>358</v>
      </c>
      <c r="J1108" s="406">
        <v>402</v>
      </c>
      <c r="K1108" s="406">
        <v>353</v>
      </c>
      <c r="L1108" s="406">
        <v>358</v>
      </c>
      <c r="M1108" s="406">
        <v>402</v>
      </c>
      <c r="N1108" s="406">
        <v>373</v>
      </c>
      <c r="O1108" s="406">
        <v>353</v>
      </c>
      <c r="P1108" s="406">
        <v>358</v>
      </c>
      <c r="Q1108" s="406">
        <v>402</v>
      </c>
      <c r="R1108" s="406">
        <v>373</v>
      </c>
      <c r="S1108" s="406">
        <v>353</v>
      </c>
      <c r="T1108" s="406">
        <v>358</v>
      </c>
      <c r="U1108" s="406">
        <v>402</v>
      </c>
      <c r="V1108" s="406">
        <v>358</v>
      </c>
      <c r="W1108" s="406">
        <v>402</v>
      </c>
      <c r="X1108" s="406">
        <v>353</v>
      </c>
      <c r="Y1108" s="406">
        <v>358</v>
      </c>
      <c r="Z1108" s="406">
        <v>402</v>
      </c>
      <c r="AA1108" s="406">
        <v>373</v>
      </c>
      <c r="AB1108" s="406">
        <v>353</v>
      </c>
      <c r="AC1108" s="406">
        <v>358</v>
      </c>
      <c r="AD1108" s="406">
        <v>402</v>
      </c>
      <c r="AE1108" s="406">
        <v>373</v>
      </c>
      <c r="AF1108" s="406">
        <v>353</v>
      </c>
      <c r="AG1108" s="406">
        <v>358</v>
      </c>
      <c r="AH1108" s="406">
        <v>402</v>
      </c>
      <c r="AI1108" s="406">
        <v>358</v>
      </c>
      <c r="AJ1108" s="406">
        <v>353</v>
      </c>
      <c r="AK1108" s="406">
        <v>358</v>
      </c>
      <c r="AL1108" s="406">
        <v>402</v>
      </c>
      <c r="AM1108" s="406">
        <v>353</v>
      </c>
      <c r="AN1108" s="406">
        <v>358</v>
      </c>
      <c r="AO1108" s="406">
        <v>402</v>
      </c>
      <c r="AP1108" s="406">
        <v>413</v>
      </c>
      <c r="AQ1108" s="406">
        <v>413</v>
      </c>
      <c r="AR1108" s="406">
        <v>413</v>
      </c>
      <c r="AS1108" s="406">
        <v>413</v>
      </c>
      <c r="AU1108" t="s">
        <v>1669</v>
      </c>
    </row>
    <row r="1109" spans="4:47" ht="13.5" customHeight="1">
      <c r="D1109" s="405" t="s">
        <v>1655</v>
      </c>
      <c r="E1109" s="404"/>
      <c r="F1109" s="407" t="s">
        <v>1685</v>
      </c>
      <c r="G1109" s="272">
        <v>1</v>
      </c>
      <c r="H1109" s="406">
        <v>369</v>
      </c>
      <c r="I1109" s="406">
        <v>370</v>
      </c>
      <c r="J1109" s="406">
        <v>455</v>
      </c>
      <c r="K1109" s="406">
        <v>369</v>
      </c>
      <c r="L1109" s="406">
        <v>370</v>
      </c>
      <c r="M1109" s="406">
        <v>455</v>
      </c>
      <c r="N1109" s="406">
        <v>392</v>
      </c>
      <c r="O1109" s="406">
        <v>369</v>
      </c>
      <c r="P1109" s="406">
        <v>370</v>
      </c>
      <c r="Q1109" s="406">
        <v>455</v>
      </c>
      <c r="R1109" s="406">
        <v>392</v>
      </c>
      <c r="S1109" s="406">
        <v>369</v>
      </c>
      <c r="T1109" s="406">
        <v>370</v>
      </c>
      <c r="U1109" s="406">
        <v>455</v>
      </c>
      <c r="V1109" s="406">
        <v>370</v>
      </c>
      <c r="W1109" s="406">
        <v>455</v>
      </c>
      <c r="X1109" s="406">
        <v>369</v>
      </c>
      <c r="Y1109" s="406">
        <v>370</v>
      </c>
      <c r="Z1109" s="406">
        <v>455</v>
      </c>
      <c r="AA1109" s="406">
        <v>392</v>
      </c>
      <c r="AB1109" s="406">
        <v>369</v>
      </c>
      <c r="AC1109" s="406">
        <v>370</v>
      </c>
      <c r="AD1109" s="406">
        <v>455</v>
      </c>
      <c r="AE1109" s="406">
        <v>392</v>
      </c>
      <c r="AF1109" s="406">
        <v>369</v>
      </c>
      <c r="AG1109" s="406">
        <v>370</v>
      </c>
      <c r="AH1109" s="406">
        <v>455</v>
      </c>
      <c r="AI1109" s="406">
        <v>370</v>
      </c>
      <c r="AJ1109" s="406">
        <v>369</v>
      </c>
      <c r="AK1109" s="406">
        <v>370</v>
      </c>
      <c r="AL1109" s="406">
        <v>455</v>
      </c>
      <c r="AM1109" s="406">
        <v>369</v>
      </c>
      <c r="AN1109" s="406">
        <v>370</v>
      </c>
      <c r="AO1109" s="406">
        <v>455</v>
      </c>
      <c r="AP1109" s="406">
        <v>435</v>
      </c>
      <c r="AQ1109" s="406">
        <v>435</v>
      </c>
      <c r="AR1109" s="406">
        <v>435</v>
      </c>
      <c r="AS1109" s="406">
        <v>435</v>
      </c>
      <c r="AU1109" t="s">
        <v>1655</v>
      </c>
    </row>
    <row r="1110" spans="4:47" ht="13.5" customHeight="1">
      <c r="D1110" s="405" t="s">
        <v>1722</v>
      </c>
      <c r="E1110" s="404"/>
      <c r="F1110" s="407" t="s">
        <v>1737</v>
      </c>
      <c r="G1110" s="272">
        <v>1</v>
      </c>
      <c r="H1110" s="406">
        <v>466</v>
      </c>
      <c r="I1110" s="406">
        <v>481</v>
      </c>
      <c r="J1110" s="406">
        <v>564</v>
      </c>
      <c r="K1110" s="406">
        <v>466</v>
      </c>
      <c r="L1110" s="406">
        <v>481</v>
      </c>
      <c r="M1110" s="406">
        <v>564</v>
      </c>
      <c r="N1110" s="406">
        <v>505</v>
      </c>
      <c r="O1110" s="406">
        <v>466</v>
      </c>
      <c r="P1110" s="406">
        <v>481</v>
      </c>
      <c r="Q1110" s="406">
        <v>564</v>
      </c>
      <c r="R1110" s="406">
        <v>505</v>
      </c>
      <c r="S1110" s="406">
        <v>466</v>
      </c>
      <c r="T1110" s="406">
        <v>481</v>
      </c>
      <c r="U1110" s="406">
        <v>564</v>
      </c>
      <c r="V1110" s="406">
        <v>481</v>
      </c>
      <c r="W1110" s="406">
        <v>564</v>
      </c>
      <c r="X1110" s="406">
        <v>466</v>
      </c>
      <c r="Y1110" s="406">
        <v>481</v>
      </c>
      <c r="Z1110" s="406">
        <v>564</v>
      </c>
      <c r="AA1110" s="406">
        <v>505</v>
      </c>
      <c r="AB1110" s="406">
        <v>466</v>
      </c>
      <c r="AC1110" s="406">
        <v>481</v>
      </c>
      <c r="AD1110" s="406">
        <v>564</v>
      </c>
      <c r="AE1110" s="406">
        <v>505</v>
      </c>
      <c r="AF1110" s="406">
        <v>466</v>
      </c>
      <c r="AG1110" s="406">
        <v>481</v>
      </c>
      <c r="AH1110" s="406">
        <v>564</v>
      </c>
      <c r="AI1110" s="406">
        <v>481</v>
      </c>
      <c r="AJ1110" s="406">
        <v>466</v>
      </c>
      <c r="AK1110" s="406">
        <v>481</v>
      </c>
      <c r="AL1110" s="406">
        <v>564</v>
      </c>
      <c r="AM1110" s="406">
        <v>466</v>
      </c>
      <c r="AN1110" s="406">
        <v>481</v>
      </c>
      <c r="AO1110" s="406">
        <v>564</v>
      </c>
      <c r="AP1110" s="406">
        <v>551</v>
      </c>
      <c r="AQ1110" s="406">
        <v>551</v>
      </c>
      <c r="AR1110" s="406">
        <v>551</v>
      </c>
      <c r="AS1110" s="406">
        <v>551</v>
      </c>
      <c r="AU1110" t="s">
        <v>1722</v>
      </c>
    </row>
    <row r="1111" spans="4:47" ht="13.5" customHeight="1">
      <c r="D1111" s="405" t="s">
        <v>1670</v>
      </c>
      <c r="E1111" s="404"/>
      <c r="F1111" s="407" t="s">
        <v>1700</v>
      </c>
      <c r="G1111" s="272">
        <v>1</v>
      </c>
      <c r="H1111" s="406">
        <v>365</v>
      </c>
      <c r="I1111" s="406">
        <v>370</v>
      </c>
      <c r="J1111" s="406">
        <v>415</v>
      </c>
      <c r="K1111" s="406">
        <v>365</v>
      </c>
      <c r="L1111" s="406">
        <v>370</v>
      </c>
      <c r="M1111" s="406">
        <v>415</v>
      </c>
      <c r="N1111" s="406">
        <v>386</v>
      </c>
      <c r="O1111" s="406">
        <v>365</v>
      </c>
      <c r="P1111" s="406">
        <v>370</v>
      </c>
      <c r="Q1111" s="406">
        <v>415</v>
      </c>
      <c r="R1111" s="406">
        <v>386</v>
      </c>
      <c r="S1111" s="406">
        <v>365</v>
      </c>
      <c r="T1111" s="406">
        <v>370</v>
      </c>
      <c r="U1111" s="406">
        <v>415</v>
      </c>
      <c r="V1111" s="406">
        <v>370</v>
      </c>
      <c r="W1111" s="406">
        <v>415</v>
      </c>
      <c r="X1111" s="406">
        <v>365</v>
      </c>
      <c r="Y1111" s="406">
        <v>370</v>
      </c>
      <c r="Z1111" s="406">
        <v>415</v>
      </c>
      <c r="AA1111" s="406">
        <v>386</v>
      </c>
      <c r="AB1111" s="406">
        <v>365</v>
      </c>
      <c r="AC1111" s="406">
        <v>370</v>
      </c>
      <c r="AD1111" s="406">
        <v>415</v>
      </c>
      <c r="AE1111" s="406">
        <v>386</v>
      </c>
      <c r="AF1111" s="406">
        <v>365</v>
      </c>
      <c r="AG1111" s="406">
        <v>370</v>
      </c>
      <c r="AH1111" s="406">
        <v>415</v>
      </c>
      <c r="AI1111" s="406">
        <v>370</v>
      </c>
      <c r="AJ1111" s="406">
        <v>365</v>
      </c>
      <c r="AK1111" s="406">
        <v>370</v>
      </c>
      <c r="AL1111" s="406">
        <v>415</v>
      </c>
      <c r="AM1111" s="406">
        <v>365</v>
      </c>
      <c r="AN1111" s="406">
        <v>370</v>
      </c>
      <c r="AO1111" s="406">
        <v>415</v>
      </c>
      <c r="AP1111" s="406">
        <v>429</v>
      </c>
      <c r="AQ1111" s="406">
        <v>429</v>
      </c>
      <c r="AR1111" s="406">
        <v>429</v>
      </c>
      <c r="AS1111" s="406">
        <v>429</v>
      </c>
      <c r="AU1111" t="s">
        <v>1670</v>
      </c>
    </row>
    <row r="1112" spans="4:47" ht="13.5" customHeight="1">
      <c r="D1112" s="405" t="s">
        <v>1656</v>
      </c>
      <c r="E1112" s="404"/>
      <c r="F1112" s="407" t="s">
        <v>1686</v>
      </c>
      <c r="G1112" s="272">
        <v>1.1000000000000001</v>
      </c>
      <c r="H1112" s="406">
        <v>379</v>
      </c>
      <c r="I1112" s="406">
        <v>380</v>
      </c>
      <c r="J1112" s="406">
        <v>468</v>
      </c>
      <c r="K1112" s="406">
        <v>379</v>
      </c>
      <c r="L1112" s="406">
        <v>380</v>
      </c>
      <c r="M1112" s="406">
        <v>468</v>
      </c>
      <c r="N1112" s="406">
        <v>403</v>
      </c>
      <c r="O1112" s="406">
        <v>379</v>
      </c>
      <c r="P1112" s="406">
        <v>380</v>
      </c>
      <c r="Q1112" s="406">
        <v>468</v>
      </c>
      <c r="R1112" s="406">
        <v>403</v>
      </c>
      <c r="S1112" s="406">
        <v>379</v>
      </c>
      <c r="T1112" s="406">
        <v>380</v>
      </c>
      <c r="U1112" s="406">
        <v>468</v>
      </c>
      <c r="V1112" s="406">
        <v>380</v>
      </c>
      <c r="W1112" s="406">
        <v>468</v>
      </c>
      <c r="X1112" s="406">
        <v>379</v>
      </c>
      <c r="Y1112" s="406">
        <v>380</v>
      </c>
      <c r="Z1112" s="406">
        <v>468</v>
      </c>
      <c r="AA1112" s="406">
        <v>403</v>
      </c>
      <c r="AB1112" s="406">
        <v>379</v>
      </c>
      <c r="AC1112" s="406">
        <v>380</v>
      </c>
      <c r="AD1112" s="406">
        <v>468</v>
      </c>
      <c r="AE1112" s="406">
        <v>403</v>
      </c>
      <c r="AF1112" s="406">
        <v>379</v>
      </c>
      <c r="AG1112" s="406">
        <v>380</v>
      </c>
      <c r="AH1112" s="406">
        <v>468</v>
      </c>
      <c r="AI1112" s="406">
        <v>380</v>
      </c>
      <c r="AJ1112" s="406">
        <v>379</v>
      </c>
      <c r="AK1112" s="406">
        <v>380</v>
      </c>
      <c r="AL1112" s="406">
        <v>468</v>
      </c>
      <c r="AM1112" s="406">
        <v>379</v>
      </c>
      <c r="AN1112" s="406">
        <v>380</v>
      </c>
      <c r="AO1112" s="406">
        <v>468</v>
      </c>
      <c r="AP1112" s="406">
        <v>449</v>
      </c>
      <c r="AQ1112" s="406">
        <v>449</v>
      </c>
      <c r="AR1112" s="406">
        <v>449</v>
      </c>
      <c r="AS1112" s="406">
        <v>449</v>
      </c>
      <c r="AU1112" t="s">
        <v>1656</v>
      </c>
    </row>
    <row r="1113" spans="4:47" ht="13.5" customHeight="1">
      <c r="D1113" s="405" t="s">
        <v>1723</v>
      </c>
      <c r="E1113" s="404"/>
      <c r="F1113" s="407" t="s">
        <v>1738</v>
      </c>
      <c r="G1113" s="272">
        <v>1.1000000000000001</v>
      </c>
      <c r="H1113" s="406">
        <v>476</v>
      </c>
      <c r="I1113" s="406">
        <v>491</v>
      </c>
      <c r="J1113" s="406">
        <v>576</v>
      </c>
      <c r="K1113" s="406">
        <v>476</v>
      </c>
      <c r="L1113" s="406">
        <v>491</v>
      </c>
      <c r="M1113" s="406">
        <v>576</v>
      </c>
      <c r="N1113" s="406">
        <v>515</v>
      </c>
      <c r="O1113" s="406">
        <v>476</v>
      </c>
      <c r="P1113" s="406">
        <v>491</v>
      </c>
      <c r="Q1113" s="406">
        <v>576</v>
      </c>
      <c r="R1113" s="406">
        <v>515</v>
      </c>
      <c r="S1113" s="406">
        <v>476</v>
      </c>
      <c r="T1113" s="406">
        <v>491</v>
      </c>
      <c r="U1113" s="406">
        <v>576</v>
      </c>
      <c r="V1113" s="406">
        <v>491</v>
      </c>
      <c r="W1113" s="406">
        <v>576</v>
      </c>
      <c r="X1113" s="406">
        <v>476</v>
      </c>
      <c r="Y1113" s="406">
        <v>491</v>
      </c>
      <c r="Z1113" s="406">
        <v>576</v>
      </c>
      <c r="AA1113" s="406">
        <v>515</v>
      </c>
      <c r="AB1113" s="406">
        <v>476</v>
      </c>
      <c r="AC1113" s="406">
        <v>491</v>
      </c>
      <c r="AD1113" s="406">
        <v>576</v>
      </c>
      <c r="AE1113" s="406">
        <v>515</v>
      </c>
      <c r="AF1113" s="406">
        <v>476</v>
      </c>
      <c r="AG1113" s="406">
        <v>491</v>
      </c>
      <c r="AH1113" s="406">
        <v>576</v>
      </c>
      <c r="AI1113" s="406">
        <v>491</v>
      </c>
      <c r="AJ1113" s="406">
        <v>476</v>
      </c>
      <c r="AK1113" s="406">
        <v>491</v>
      </c>
      <c r="AL1113" s="406">
        <v>576</v>
      </c>
      <c r="AM1113" s="406">
        <v>476</v>
      </c>
      <c r="AN1113" s="406">
        <v>491</v>
      </c>
      <c r="AO1113" s="406">
        <v>576</v>
      </c>
      <c r="AP1113" s="406">
        <v>565</v>
      </c>
      <c r="AQ1113" s="406">
        <v>565</v>
      </c>
      <c r="AR1113" s="406">
        <v>565</v>
      </c>
      <c r="AS1113" s="406">
        <v>565</v>
      </c>
      <c r="AU1113" t="s">
        <v>1723</v>
      </c>
    </row>
    <row r="1114" spans="4:47" ht="13.5" customHeight="1">
      <c r="D1114" s="405" t="s">
        <v>1671</v>
      </c>
      <c r="E1114" s="404"/>
      <c r="F1114" s="407" t="s">
        <v>1701</v>
      </c>
      <c r="G1114" s="272">
        <v>1.1000000000000001</v>
      </c>
      <c r="H1114" s="406">
        <v>375</v>
      </c>
      <c r="I1114" s="406">
        <v>380</v>
      </c>
      <c r="J1114" s="406">
        <v>427</v>
      </c>
      <c r="K1114" s="406">
        <v>375</v>
      </c>
      <c r="L1114" s="406">
        <v>380</v>
      </c>
      <c r="M1114" s="406">
        <v>427</v>
      </c>
      <c r="N1114" s="406">
        <v>397</v>
      </c>
      <c r="O1114" s="406">
        <v>375</v>
      </c>
      <c r="P1114" s="406">
        <v>380</v>
      </c>
      <c r="Q1114" s="406">
        <v>427</v>
      </c>
      <c r="R1114" s="406">
        <v>397</v>
      </c>
      <c r="S1114" s="406">
        <v>375</v>
      </c>
      <c r="T1114" s="406">
        <v>380</v>
      </c>
      <c r="U1114" s="406">
        <v>427</v>
      </c>
      <c r="V1114" s="406">
        <v>380</v>
      </c>
      <c r="W1114" s="406">
        <v>427</v>
      </c>
      <c r="X1114" s="406">
        <v>375</v>
      </c>
      <c r="Y1114" s="406">
        <v>380</v>
      </c>
      <c r="Z1114" s="406">
        <v>427</v>
      </c>
      <c r="AA1114" s="406">
        <v>397</v>
      </c>
      <c r="AB1114" s="406">
        <v>375</v>
      </c>
      <c r="AC1114" s="406">
        <v>380</v>
      </c>
      <c r="AD1114" s="406">
        <v>427</v>
      </c>
      <c r="AE1114" s="406">
        <v>397</v>
      </c>
      <c r="AF1114" s="406">
        <v>375</v>
      </c>
      <c r="AG1114" s="406">
        <v>380</v>
      </c>
      <c r="AH1114" s="406">
        <v>427</v>
      </c>
      <c r="AI1114" s="406">
        <v>380</v>
      </c>
      <c r="AJ1114" s="406">
        <v>375</v>
      </c>
      <c r="AK1114" s="406">
        <v>380</v>
      </c>
      <c r="AL1114" s="406">
        <v>427</v>
      </c>
      <c r="AM1114" s="406">
        <v>375</v>
      </c>
      <c r="AN1114" s="406">
        <v>380</v>
      </c>
      <c r="AO1114" s="406">
        <v>427</v>
      </c>
      <c r="AP1114" s="406">
        <v>443</v>
      </c>
      <c r="AQ1114" s="406">
        <v>443</v>
      </c>
      <c r="AR1114" s="406">
        <v>443</v>
      </c>
      <c r="AS1114" s="406">
        <v>443</v>
      </c>
      <c r="AU1114" t="s">
        <v>1671</v>
      </c>
    </row>
    <row r="1115" spans="4:47" ht="13.5" customHeight="1">
      <c r="D1115" s="405" t="s">
        <v>1657</v>
      </c>
      <c r="E1115" s="404"/>
      <c r="F1115" s="407" t="s">
        <v>1687</v>
      </c>
      <c r="G1115" s="272">
        <v>1.2000000000000002</v>
      </c>
      <c r="H1115" s="406">
        <v>388</v>
      </c>
      <c r="I1115" s="406">
        <v>390</v>
      </c>
      <c r="J1115" s="406">
        <v>480</v>
      </c>
      <c r="K1115" s="406">
        <v>388</v>
      </c>
      <c r="L1115" s="406">
        <v>390</v>
      </c>
      <c r="M1115" s="406">
        <v>480</v>
      </c>
      <c r="N1115" s="406">
        <v>413</v>
      </c>
      <c r="O1115" s="406">
        <v>388</v>
      </c>
      <c r="P1115" s="406">
        <v>390</v>
      </c>
      <c r="Q1115" s="406">
        <v>480</v>
      </c>
      <c r="R1115" s="406">
        <v>413</v>
      </c>
      <c r="S1115" s="406">
        <v>388</v>
      </c>
      <c r="T1115" s="406">
        <v>390</v>
      </c>
      <c r="U1115" s="406">
        <v>480</v>
      </c>
      <c r="V1115" s="406">
        <v>390</v>
      </c>
      <c r="W1115" s="406">
        <v>480</v>
      </c>
      <c r="X1115" s="406">
        <v>388</v>
      </c>
      <c r="Y1115" s="406">
        <v>390</v>
      </c>
      <c r="Z1115" s="406">
        <v>480</v>
      </c>
      <c r="AA1115" s="406">
        <v>413</v>
      </c>
      <c r="AB1115" s="406">
        <v>388</v>
      </c>
      <c r="AC1115" s="406">
        <v>390</v>
      </c>
      <c r="AD1115" s="406">
        <v>480</v>
      </c>
      <c r="AE1115" s="406">
        <v>413</v>
      </c>
      <c r="AF1115" s="406">
        <v>388</v>
      </c>
      <c r="AG1115" s="406">
        <v>390</v>
      </c>
      <c r="AH1115" s="406">
        <v>480</v>
      </c>
      <c r="AI1115" s="406">
        <v>390</v>
      </c>
      <c r="AJ1115" s="406">
        <v>388</v>
      </c>
      <c r="AK1115" s="406">
        <v>390</v>
      </c>
      <c r="AL1115" s="406">
        <v>480</v>
      </c>
      <c r="AM1115" s="406">
        <v>388</v>
      </c>
      <c r="AN1115" s="406">
        <v>390</v>
      </c>
      <c r="AO1115" s="406">
        <v>480</v>
      </c>
      <c r="AP1115" s="406">
        <v>462</v>
      </c>
      <c r="AQ1115" s="406">
        <v>462</v>
      </c>
      <c r="AR1115" s="406">
        <v>462</v>
      </c>
      <c r="AS1115" s="406">
        <v>462</v>
      </c>
      <c r="AU1115" t="s">
        <v>1657</v>
      </c>
    </row>
    <row r="1116" spans="4:47" ht="13.5" customHeight="1">
      <c r="D1116" s="405" t="s">
        <v>1724</v>
      </c>
      <c r="E1116" s="404"/>
      <c r="F1116" s="407" t="s">
        <v>1739</v>
      </c>
      <c r="G1116" s="272">
        <v>1.2000000000000002</v>
      </c>
      <c r="H1116" s="406">
        <v>485</v>
      </c>
      <c r="I1116" s="406">
        <v>501</v>
      </c>
      <c r="J1116" s="406">
        <v>586</v>
      </c>
      <c r="K1116" s="406">
        <v>485</v>
      </c>
      <c r="L1116" s="406">
        <v>501</v>
      </c>
      <c r="M1116" s="406">
        <v>586</v>
      </c>
      <c r="N1116" s="406">
        <v>525</v>
      </c>
      <c r="O1116" s="406">
        <v>485</v>
      </c>
      <c r="P1116" s="406">
        <v>501</v>
      </c>
      <c r="Q1116" s="406">
        <v>586</v>
      </c>
      <c r="R1116" s="406">
        <v>525</v>
      </c>
      <c r="S1116" s="406">
        <v>485</v>
      </c>
      <c r="T1116" s="406">
        <v>501</v>
      </c>
      <c r="U1116" s="406">
        <v>586</v>
      </c>
      <c r="V1116" s="406">
        <v>501</v>
      </c>
      <c r="W1116" s="406">
        <v>586</v>
      </c>
      <c r="X1116" s="406">
        <v>485</v>
      </c>
      <c r="Y1116" s="406">
        <v>501</v>
      </c>
      <c r="Z1116" s="406">
        <v>586</v>
      </c>
      <c r="AA1116" s="406">
        <v>525</v>
      </c>
      <c r="AB1116" s="406">
        <v>485</v>
      </c>
      <c r="AC1116" s="406">
        <v>501</v>
      </c>
      <c r="AD1116" s="406">
        <v>586</v>
      </c>
      <c r="AE1116" s="406">
        <v>525</v>
      </c>
      <c r="AF1116" s="406">
        <v>485</v>
      </c>
      <c r="AG1116" s="406">
        <v>501</v>
      </c>
      <c r="AH1116" s="406">
        <v>586</v>
      </c>
      <c r="AI1116" s="406">
        <v>501</v>
      </c>
      <c r="AJ1116" s="406">
        <v>485</v>
      </c>
      <c r="AK1116" s="406">
        <v>501</v>
      </c>
      <c r="AL1116" s="406">
        <v>586</v>
      </c>
      <c r="AM1116" s="406">
        <v>485</v>
      </c>
      <c r="AN1116" s="406">
        <v>501</v>
      </c>
      <c r="AO1116" s="406">
        <v>586</v>
      </c>
      <c r="AP1116" s="406">
        <v>578</v>
      </c>
      <c r="AQ1116" s="406">
        <v>578</v>
      </c>
      <c r="AR1116" s="406">
        <v>578</v>
      </c>
      <c r="AS1116" s="406">
        <v>578</v>
      </c>
      <c r="AU1116" t="s">
        <v>1724</v>
      </c>
    </row>
    <row r="1117" spans="4:47" ht="13.5" customHeight="1">
      <c r="D1117" s="405" t="s">
        <v>1672</v>
      </c>
      <c r="E1117" s="404"/>
      <c r="F1117" s="407" t="s">
        <v>1702</v>
      </c>
      <c r="G1117" s="272">
        <v>1.2000000000000002</v>
      </c>
      <c r="H1117" s="406">
        <v>384</v>
      </c>
      <c r="I1117" s="406">
        <v>389</v>
      </c>
      <c r="J1117" s="406">
        <v>437</v>
      </c>
      <c r="K1117" s="406">
        <v>384</v>
      </c>
      <c r="L1117" s="406">
        <v>389</v>
      </c>
      <c r="M1117" s="406">
        <v>437</v>
      </c>
      <c r="N1117" s="406">
        <v>406</v>
      </c>
      <c r="O1117" s="406">
        <v>384</v>
      </c>
      <c r="P1117" s="406">
        <v>389</v>
      </c>
      <c r="Q1117" s="406">
        <v>437</v>
      </c>
      <c r="R1117" s="406">
        <v>406</v>
      </c>
      <c r="S1117" s="406">
        <v>384</v>
      </c>
      <c r="T1117" s="406">
        <v>389</v>
      </c>
      <c r="U1117" s="406">
        <v>437</v>
      </c>
      <c r="V1117" s="406">
        <v>389</v>
      </c>
      <c r="W1117" s="406">
        <v>437</v>
      </c>
      <c r="X1117" s="406">
        <v>384</v>
      </c>
      <c r="Y1117" s="406">
        <v>389</v>
      </c>
      <c r="Z1117" s="406">
        <v>437</v>
      </c>
      <c r="AA1117" s="406">
        <v>406</v>
      </c>
      <c r="AB1117" s="406">
        <v>384</v>
      </c>
      <c r="AC1117" s="406">
        <v>389</v>
      </c>
      <c r="AD1117" s="406">
        <v>437</v>
      </c>
      <c r="AE1117" s="406">
        <v>406</v>
      </c>
      <c r="AF1117" s="406">
        <v>384</v>
      </c>
      <c r="AG1117" s="406">
        <v>389</v>
      </c>
      <c r="AH1117" s="406">
        <v>437</v>
      </c>
      <c r="AI1117" s="406">
        <v>389</v>
      </c>
      <c r="AJ1117" s="406">
        <v>384</v>
      </c>
      <c r="AK1117" s="406">
        <v>389</v>
      </c>
      <c r="AL1117" s="406">
        <v>437</v>
      </c>
      <c r="AM1117" s="406">
        <v>384</v>
      </c>
      <c r="AN1117" s="406">
        <v>389</v>
      </c>
      <c r="AO1117" s="406">
        <v>437</v>
      </c>
      <c r="AP1117" s="406">
        <v>455</v>
      </c>
      <c r="AQ1117" s="406">
        <v>455</v>
      </c>
      <c r="AR1117" s="406">
        <v>455</v>
      </c>
      <c r="AS1117" s="406">
        <v>455</v>
      </c>
      <c r="AU1117" t="s">
        <v>1672</v>
      </c>
    </row>
    <row r="1118" spans="4:47" ht="13.5" customHeight="1">
      <c r="D1118" s="405" t="s">
        <v>1658</v>
      </c>
      <c r="E1118" s="404"/>
      <c r="F1118" s="407" t="s">
        <v>1688</v>
      </c>
      <c r="G1118" s="272">
        <v>1.2000000000000002</v>
      </c>
      <c r="H1118" s="406">
        <v>399</v>
      </c>
      <c r="I1118" s="406">
        <v>400</v>
      </c>
      <c r="J1118" s="406">
        <v>493</v>
      </c>
      <c r="K1118" s="406">
        <v>399</v>
      </c>
      <c r="L1118" s="406">
        <v>400</v>
      </c>
      <c r="M1118" s="406">
        <v>493</v>
      </c>
      <c r="N1118" s="406">
        <v>424</v>
      </c>
      <c r="O1118" s="406">
        <v>399</v>
      </c>
      <c r="P1118" s="406">
        <v>400</v>
      </c>
      <c r="Q1118" s="406">
        <v>493</v>
      </c>
      <c r="R1118" s="406">
        <v>424</v>
      </c>
      <c r="S1118" s="406">
        <v>399</v>
      </c>
      <c r="T1118" s="406">
        <v>400</v>
      </c>
      <c r="U1118" s="406">
        <v>493</v>
      </c>
      <c r="V1118" s="406">
        <v>400</v>
      </c>
      <c r="W1118" s="406">
        <v>493</v>
      </c>
      <c r="X1118" s="406">
        <v>399</v>
      </c>
      <c r="Y1118" s="406">
        <v>400</v>
      </c>
      <c r="Z1118" s="406">
        <v>493</v>
      </c>
      <c r="AA1118" s="406">
        <v>424</v>
      </c>
      <c r="AB1118" s="406">
        <v>399</v>
      </c>
      <c r="AC1118" s="406">
        <v>400</v>
      </c>
      <c r="AD1118" s="406">
        <v>493</v>
      </c>
      <c r="AE1118" s="406">
        <v>424</v>
      </c>
      <c r="AF1118" s="406">
        <v>399</v>
      </c>
      <c r="AG1118" s="406">
        <v>400</v>
      </c>
      <c r="AH1118" s="406">
        <v>493</v>
      </c>
      <c r="AI1118" s="406">
        <v>400</v>
      </c>
      <c r="AJ1118" s="406">
        <v>399</v>
      </c>
      <c r="AK1118" s="406">
        <v>400</v>
      </c>
      <c r="AL1118" s="406">
        <v>493</v>
      </c>
      <c r="AM1118" s="406">
        <v>399</v>
      </c>
      <c r="AN1118" s="406">
        <v>400</v>
      </c>
      <c r="AO1118" s="406">
        <v>493</v>
      </c>
      <c r="AP1118" s="406">
        <v>476</v>
      </c>
      <c r="AQ1118" s="406">
        <v>476</v>
      </c>
      <c r="AR1118" s="406">
        <v>476</v>
      </c>
      <c r="AS1118" s="406">
        <v>476</v>
      </c>
      <c r="AU1118" t="s">
        <v>1658</v>
      </c>
    </row>
    <row r="1119" spans="4:47" ht="13.5" customHeight="1">
      <c r="D1119" s="405" t="s">
        <v>1725</v>
      </c>
      <c r="E1119" s="404"/>
      <c r="F1119" s="407" t="s">
        <v>1740</v>
      </c>
      <c r="G1119" s="272">
        <v>1.2000000000000002</v>
      </c>
      <c r="H1119" s="406">
        <v>497</v>
      </c>
      <c r="I1119" s="406">
        <v>513</v>
      </c>
      <c r="J1119" s="406">
        <v>600</v>
      </c>
      <c r="K1119" s="406">
        <v>497</v>
      </c>
      <c r="L1119" s="406">
        <v>513</v>
      </c>
      <c r="M1119" s="406">
        <v>600</v>
      </c>
      <c r="N1119" s="406">
        <v>538</v>
      </c>
      <c r="O1119" s="406">
        <v>497</v>
      </c>
      <c r="P1119" s="406">
        <v>513</v>
      </c>
      <c r="Q1119" s="406">
        <v>600</v>
      </c>
      <c r="R1119" s="406">
        <v>538</v>
      </c>
      <c r="S1119" s="406">
        <v>497</v>
      </c>
      <c r="T1119" s="406">
        <v>513</v>
      </c>
      <c r="U1119" s="406">
        <v>600</v>
      </c>
      <c r="V1119" s="406">
        <v>513</v>
      </c>
      <c r="W1119" s="406">
        <v>600</v>
      </c>
      <c r="X1119" s="406">
        <v>497</v>
      </c>
      <c r="Y1119" s="406">
        <v>513</v>
      </c>
      <c r="Z1119" s="406">
        <v>600</v>
      </c>
      <c r="AA1119" s="406">
        <v>538</v>
      </c>
      <c r="AB1119" s="406">
        <v>497</v>
      </c>
      <c r="AC1119" s="406">
        <v>513</v>
      </c>
      <c r="AD1119" s="406">
        <v>600</v>
      </c>
      <c r="AE1119" s="406">
        <v>538</v>
      </c>
      <c r="AF1119" s="406">
        <v>497</v>
      </c>
      <c r="AG1119" s="406">
        <v>513</v>
      </c>
      <c r="AH1119" s="406">
        <v>600</v>
      </c>
      <c r="AI1119" s="406">
        <v>513</v>
      </c>
      <c r="AJ1119" s="406">
        <v>497</v>
      </c>
      <c r="AK1119" s="406">
        <v>513</v>
      </c>
      <c r="AL1119" s="406">
        <v>600</v>
      </c>
      <c r="AM1119" s="406">
        <v>497</v>
      </c>
      <c r="AN1119" s="406">
        <v>513</v>
      </c>
      <c r="AO1119" s="406">
        <v>600</v>
      </c>
      <c r="AP1119" s="406">
        <v>594</v>
      </c>
      <c r="AQ1119" s="406">
        <v>594</v>
      </c>
      <c r="AR1119" s="406">
        <v>594</v>
      </c>
      <c r="AS1119" s="406">
        <v>594</v>
      </c>
      <c r="AU1119" t="s">
        <v>1725</v>
      </c>
    </row>
    <row r="1120" spans="4:47" ht="13.5" customHeight="1">
      <c r="D1120" s="405" t="s">
        <v>1673</v>
      </c>
      <c r="E1120" s="404"/>
      <c r="F1120" s="407" t="s">
        <v>1703</v>
      </c>
      <c r="G1120" s="272">
        <v>1.2000000000000002</v>
      </c>
      <c r="H1120" s="406">
        <v>395</v>
      </c>
      <c r="I1120" s="406">
        <v>401</v>
      </c>
      <c r="J1120" s="406">
        <v>450</v>
      </c>
      <c r="K1120" s="406">
        <v>395</v>
      </c>
      <c r="L1120" s="406">
        <v>401</v>
      </c>
      <c r="M1120" s="406">
        <v>450</v>
      </c>
      <c r="N1120" s="406">
        <v>418</v>
      </c>
      <c r="O1120" s="406">
        <v>395</v>
      </c>
      <c r="P1120" s="406">
        <v>401</v>
      </c>
      <c r="Q1120" s="406">
        <v>450</v>
      </c>
      <c r="R1120" s="406">
        <v>418</v>
      </c>
      <c r="S1120" s="406">
        <v>395</v>
      </c>
      <c r="T1120" s="406">
        <v>401</v>
      </c>
      <c r="U1120" s="406">
        <v>450</v>
      </c>
      <c r="V1120" s="406">
        <v>401</v>
      </c>
      <c r="W1120" s="406">
        <v>450</v>
      </c>
      <c r="X1120" s="406">
        <v>395</v>
      </c>
      <c r="Y1120" s="406">
        <v>401</v>
      </c>
      <c r="Z1120" s="406">
        <v>450</v>
      </c>
      <c r="AA1120" s="406">
        <v>418</v>
      </c>
      <c r="AB1120" s="406">
        <v>395</v>
      </c>
      <c r="AC1120" s="406">
        <v>401</v>
      </c>
      <c r="AD1120" s="406">
        <v>450</v>
      </c>
      <c r="AE1120" s="406">
        <v>418</v>
      </c>
      <c r="AF1120" s="406">
        <v>395</v>
      </c>
      <c r="AG1120" s="406">
        <v>401</v>
      </c>
      <c r="AH1120" s="406">
        <v>450</v>
      </c>
      <c r="AI1120" s="406">
        <v>401</v>
      </c>
      <c r="AJ1120" s="406">
        <v>395</v>
      </c>
      <c r="AK1120" s="406">
        <v>401</v>
      </c>
      <c r="AL1120" s="406">
        <v>450</v>
      </c>
      <c r="AM1120" s="406">
        <v>395</v>
      </c>
      <c r="AN1120" s="406">
        <v>401</v>
      </c>
      <c r="AO1120" s="406">
        <v>450</v>
      </c>
      <c r="AP1120" s="406">
        <v>471</v>
      </c>
      <c r="AQ1120" s="406">
        <v>471</v>
      </c>
      <c r="AR1120" s="406">
        <v>471</v>
      </c>
      <c r="AS1120" s="406">
        <v>471</v>
      </c>
      <c r="AU1120" t="s">
        <v>1673</v>
      </c>
    </row>
    <row r="1121" spans="4:47" ht="13.5" customHeight="1">
      <c r="D1121" s="405" t="s">
        <v>1659</v>
      </c>
      <c r="E1121" s="404"/>
      <c r="F1121" s="407" t="s">
        <v>1689</v>
      </c>
      <c r="G1121" s="272">
        <v>1.3</v>
      </c>
      <c r="H1121" s="406">
        <v>409</v>
      </c>
      <c r="I1121" s="406">
        <v>411</v>
      </c>
      <c r="J1121" s="406">
        <v>506</v>
      </c>
      <c r="K1121" s="406">
        <v>409</v>
      </c>
      <c r="L1121" s="406">
        <v>411</v>
      </c>
      <c r="M1121" s="406">
        <v>506</v>
      </c>
      <c r="N1121" s="406">
        <v>435</v>
      </c>
      <c r="O1121" s="406">
        <v>409</v>
      </c>
      <c r="P1121" s="406">
        <v>411</v>
      </c>
      <c r="Q1121" s="406">
        <v>506</v>
      </c>
      <c r="R1121" s="406">
        <v>435</v>
      </c>
      <c r="S1121" s="406">
        <v>409</v>
      </c>
      <c r="T1121" s="406">
        <v>411</v>
      </c>
      <c r="U1121" s="406">
        <v>506</v>
      </c>
      <c r="V1121" s="406">
        <v>411</v>
      </c>
      <c r="W1121" s="406">
        <v>506</v>
      </c>
      <c r="X1121" s="406">
        <v>409</v>
      </c>
      <c r="Y1121" s="406">
        <v>411</v>
      </c>
      <c r="Z1121" s="406">
        <v>506</v>
      </c>
      <c r="AA1121" s="406">
        <v>435</v>
      </c>
      <c r="AB1121" s="406">
        <v>409</v>
      </c>
      <c r="AC1121" s="406">
        <v>411</v>
      </c>
      <c r="AD1121" s="406">
        <v>506</v>
      </c>
      <c r="AE1121" s="406">
        <v>435</v>
      </c>
      <c r="AF1121" s="406">
        <v>409</v>
      </c>
      <c r="AG1121" s="406">
        <v>411</v>
      </c>
      <c r="AH1121" s="406">
        <v>506</v>
      </c>
      <c r="AI1121" s="406">
        <v>411</v>
      </c>
      <c r="AJ1121" s="406">
        <v>409</v>
      </c>
      <c r="AK1121" s="406">
        <v>411</v>
      </c>
      <c r="AL1121" s="406">
        <v>506</v>
      </c>
      <c r="AM1121" s="406">
        <v>409</v>
      </c>
      <c r="AN1121" s="406">
        <v>411</v>
      </c>
      <c r="AO1121" s="406">
        <v>506</v>
      </c>
      <c r="AP1121" s="406">
        <v>490</v>
      </c>
      <c r="AQ1121" s="406">
        <v>490</v>
      </c>
      <c r="AR1121" s="406">
        <v>490</v>
      </c>
      <c r="AS1121" s="406">
        <v>490</v>
      </c>
      <c r="AU1121" t="s">
        <v>1659</v>
      </c>
    </row>
    <row r="1122" spans="4:47" ht="13.5" customHeight="1">
      <c r="D1122" s="405" t="s">
        <v>1726</v>
      </c>
      <c r="E1122" s="404"/>
      <c r="F1122" s="407" t="s">
        <v>1741</v>
      </c>
      <c r="G1122" s="272">
        <v>1.3</v>
      </c>
      <c r="H1122" s="406">
        <v>506</v>
      </c>
      <c r="I1122" s="406">
        <v>522</v>
      </c>
      <c r="J1122" s="406">
        <v>610</v>
      </c>
      <c r="K1122" s="406">
        <v>506</v>
      </c>
      <c r="L1122" s="406">
        <v>522</v>
      </c>
      <c r="M1122" s="406">
        <v>610</v>
      </c>
      <c r="N1122" s="406">
        <v>547</v>
      </c>
      <c r="O1122" s="406">
        <v>506</v>
      </c>
      <c r="P1122" s="406">
        <v>522</v>
      </c>
      <c r="Q1122" s="406">
        <v>610</v>
      </c>
      <c r="R1122" s="406">
        <v>547</v>
      </c>
      <c r="S1122" s="406">
        <v>506</v>
      </c>
      <c r="T1122" s="406">
        <v>522</v>
      </c>
      <c r="U1122" s="406">
        <v>610</v>
      </c>
      <c r="V1122" s="406">
        <v>522</v>
      </c>
      <c r="W1122" s="406">
        <v>610</v>
      </c>
      <c r="X1122" s="406">
        <v>506</v>
      </c>
      <c r="Y1122" s="406">
        <v>522</v>
      </c>
      <c r="Z1122" s="406">
        <v>610</v>
      </c>
      <c r="AA1122" s="406">
        <v>547</v>
      </c>
      <c r="AB1122" s="406">
        <v>506</v>
      </c>
      <c r="AC1122" s="406">
        <v>522</v>
      </c>
      <c r="AD1122" s="406">
        <v>610</v>
      </c>
      <c r="AE1122" s="406">
        <v>547</v>
      </c>
      <c r="AF1122" s="406">
        <v>506</v>
      </c>
      <c r="AG1122" s="406">
        <v>522</v>
      </c>
      <c r="AH1122" s="406">
        <v>610</v>
      </c>
      <c r="AI1122" s="406">
        <v>522</v>
      </c>
      <c r="AJ1122" s="406">
        <v>506</v>
      </c>
      <c r="AK1122" s="406">
        <v>522</v>
      </c>
      <c r="AL1122" s="406">
        <v>610</v>
      </c>
      <c r="AM1122" s="406">
        <v>506</v>
      </c>
      <c r="AN1122" s="406">
        <v>522</v>
      </c>
      <c r="AO1122" s="406">
        <v>610</v>
      </c>
      <c r="AP1122" s="406">
        <v>607</v>
      </c>
      <c r="AQ1122" s="406">
        <v>607</v>
      </c>
      <c r="AR1122" s="406">
        <v>607</v>
      </c>
      <c r="AS1122" s="406">
        <v>607</v>
      </c>
      <c r="AU1122" t="s">
        <v>1726</v>
      </c>
    </row>
    <row r="1123" spans="4:47" ht="13.5" customHeight="1">
      <c r="D1123" s="405" t="s">
        <v>1674</v>
      </c>
      <c r="E1123" s="404"/>
      <c r="F1123" s="407" t="s">
        <v>1704</v>
      </c>
      <c r="G1123" s="272">
        <v>1.3</v>
      </c>
      <c r="H1123" s="406">
        <v>404</v>
      </c>
      <c r="I1123" s="406">
        <v>410</v>
      </c>
      <c r="J1123" s="406">
        <v>460</v>
      </c>
      <c r="K1123" s="406">
        <v>404</v>
      </c>
      <c r="L1123" s="406">
        <v>410</v>
      </c>
      <c r="M1123" s="406">
        <v>460</v>
      </c>
      <c r="N1123" s="406">
        <v>428</v>
      </c>
      <c r="O1123" s="406">
        <v>404</v>
      </c>
      <c r="P1123" s="406">
        <v>410</v>
      </c>
      <c r="Q1123" s="406">
        <v>460</v>
      </c>
      <c r="R1123" s="406">
        <v>428</v>
      </c>
      <c r="S1123" s="406">
        <v>404</v>
      </c>
      <c r="T1123" s="406">
        <v>410</v>
      </c>
      <c r="U1123" s="406">
        <v>460</v>
      </c>
      <c r="V1123" s="406">
        <v>410</v>
      </c>
      <c r="W1123" s="406">
        <v>460</v>
      </c>
      <c r="X1123" s="406">
        <v>404</v>
      </c>
      <c r="Y1123" s="406">
        <v>410</v>
      </c>
      <c r="Z1123" s="406">
        <v>460</v>
      </c>
      <c r="AA1123" s="406">
        <v>428</v>
      </c>
      <c r="AB1123" s="406">
        <v>404</v>
      </c>
      <c r="AC1123" s="406">
        <v>410</v>
      </c>
      <c r="AD1123" s="406">
        <v>460</v>
      </c>
      <c r="AE1123" s="406">
        <v>428</v>
      </c>
      <c r="AF1123" s="406">
        <v>404</v>
      </c>
      <c r="AG1123" s="406">
        <v>410</v>
      </c>
      <c r="AH1123" s="406">
        <v>460</v>
      </c>
      <c r="AI1123" s="406">
        <v>410</v>
      </c>
      <c r="AJ1123" s="406">
        <v>404</v>
      </c>
      <c r="AK1123" s="406">
        <v>410</v>
      </c>
      <c r="AL1123" s="406">
        <v>460</v>
      </c>
      <c r="AM1123" s="406">
        <v>404</v>
      </c>
      <c r="AN1123" s="406">
        <v>410</v>
      </c>
      <c r="AO1123" s="406">
        <v>460</v>
      </c>
      <c r="AP1123" s="406">
        <v>483</v>
      </c>
      <c r="AQ1123" s="406">
        <v>483</v>
      </c>
      <c r="AR1123" s="406">
        <v>483</v>
      </c>
      <c r="AS1123" s="406">
        <v>483</v>
      </c>
      <c r="AU1123" t="s">
        <v>1674</v>
      </c>
    </row>
    <row r="1124" spans="4:47" ht="13.5" customHeight="1">
      <c r="D1124" s="405" t="s">
        <v>4656</v>
      </c>
      <c r="E1124" s="404"/>
      <c r="F1124" s="407" t="s">
        <v>5615</v>
      </c>
      <c r="G1124" s="272">
        <v>10</v>
      </c>
      <c r="H1124" s="406">
        <v>3615</v>
      </c>
      <c r="I1124" s="406">
        <v>3533</v>
      </c>
      <c r="J1124" s="406">
        <v>4077</v>
      </c>
      <c r="K1124" s="406">
        <v>3615</v>
      </c>
      <c r="L1124" s="406">
        <v>3533</v>
      </c>
      <c r="M1124" s="406">
        <v>4077</v>
      </c>
      <c r="N1124" s="406">
        <v>3738</v>
      </c>
      <c r="O1124" s="406">
        <v>3608</v>
      </c>
      <c r="P1124" s="406">
        <v>3594</v>
      </c>
      <c r="Q1124" s="406">
        <v>4141</v>
      </c>
      <c r="R1124" s="406">
        <v>3812</v>
      </c>
      <c r="S1124" s="406">
        <v>3561</v>
      </c>
      <c r="T1124" s="406">
        <v>3674</v>
      </c>
      <c r="U1124" s="406">
        <v>4249</v>
      </c>
      <c r="V1124" s="406">
        <v>3250</v>
      </c>
      <c r="W1124" s="406">
        <v>3648</v>
      </c>
      <c r="X1124" s="406">
        <v>3450</v>
      </c>
      <c r="Y1124" s="406">
        <v>3563</v>
      </c>
      <c r="Z1124" s="406">
        <v>4139</v>
      </c>
      <c r="AA1124" s="406">
        <v>3837</v>
      </c>
      <c r="AB1124" s="406">
        <v>3470</v>
      </c>
      <c r="AC1124" s="406">
        <v>3598</v>
      </c>
      <c r="AD1124" s="406">
        <v>4269</v>
      </c>
      <c r="AE1124" s="406">
        <v>3859</v>
      </c>
      <c r="AF1124" s="406">
        <v>3648</v>
      </c>
      <c r="AG1124" s="406">
        <v>3780</v>
      </c>
      <c r="AH1124" s="406">
        <v>4483</v>
      </c>
      <c r="AI1124" s="406">
        <v>3485</v>
      </c>
      <c r="AJ1124" s="406">
        <v>3520</v>
      </c>
      <c r="AK1124" s="406">
        <v>3655</v>
      </c>
      <c r="AL1124" s="406">
        <v>4311</v>
      </c>
      <c r="AM1124" s="406">
        <v>3450</v>
      </c>
      <c r="AN1124" s="406">
        <v>3500</v>
      </c>
      <c r="AO1124" s="406">
        <v>4032</v>
      </c>
      <c r="AP1124" s="406">
        <v>3847</v>
      </c>
      <c r="AQ1124" s="406">
        <v>3847</v>
      </c>
      <c r="AR1124" s="406">
        <v>3952</v>
      </c>
      <c r="AS1124" s="406">
        <v>4005</v>
      </c>
      <c r="AU1124" t="s">
        <v>4656</v>
      </c>
    </row>
    <row r="1125" spans="4:47" ht="13.5" customHeight="1">
      <c r="D1125" s="405" t="s">
        <v>4658</v>
      </c>
      <c r="E1125" s="404"/>
      <c r="F1125" s="407" t="s">
        <v>5616</v>
      </c>
      <c r="G1125" s="272">
        <v>12.5</v>
      </c>
      <c r="H1125" s="406">
        <v>3663</v>
      </c>
      <c r="I1125" s="406">
        <v>3585</v>
      </c>
      <c r="J1125" s="406">
        <v>4136</v>
      </c>
      <c r="K1125" s="406">
        <v>3663</v>
      </c>
      <c r="L1125" s="406">
        <v>3585</v>
      </c>
      <c r="M1125" s="406">
        <v>4136</v>
      </c>
      <c r="N1125" s="406">
        <v>3794</v>
      </c>
      <c r="O1125" s="406">
        <v>3677</v>
      </c>
      <c r="P1125" s="406">
        <v>3666</v>
      </c>
      <c r="Q1125" s="406">
        <v>4220</v>
      </c>
      <c r="R1125" s="406">
        <v>3887</v>
      </c>
      <c r="S1125" s="406">
        <v>3649</v>
      </c>
      <c r="T1125" s="406">
        <v>3757</v>
      </c>
      <c r="U1125" s="406">
        <v>4347</v>
      </c>
      <c r="V1125" s="406">
        <v>3336</v>
      </c>
      <c r="W1125" s="406">
        <v>3743</v>
      </c>
      <c r="X1125" s="406">
        <v>3481</v>
      </c>
      <c r="Y1125" s="406">
        <v>3608</v>
      </c>
      <c r="Z1125" s="406">
        <v>4181</v>
      </c>
      <c r="AA1125" s="406">
        <v>3875</v>
      </c>
      <c r="AB1125" s="406">
        <v>3512</v>
      </c>
      <c r="AC1125" s="406">
        <v>3659</v>
      </c>
      <c r="AD1125" s="406">
        <v>4346</v>
      </c>
      <c r="AE1125" s="406">
        <v>3908</v>
      </c>
      <c r="AF1125" s="406">
        <v>3691</v>
      </c>
      <c r="AG1125" s="406">
        <v>3841</v>
      </c>
      <c r="AH1125" s="406">
        <v>4561</v>
      </c>
      <c r="AI1125" s="406">
        <v>3513</v>
      </c>
      <c r="AJ1125" s="406">
        <v>3570</v>
      </c>
      <c r="AK1125" s="406">
        <v>3723</v>
      </c>
      <c r="AL1125" s="406">
        <v>4390</v>
      </c>
      <c r="AM1125" s="406">
        <v>3485</v>
      </c>
      <c r="AN1125" s="406">
        <v>3547</v>
      </c>
      <c r="AO1125" s="406">
        <v>4085</v>
      </c>
      <c r="AP1125" s="406">
        <v>3907</v>
      </c>
      <c r="AQ1125" s="406">
        <v>3907</v>
      </c>
      <c r="AR1125" s="406">
        <v>4050</v>
      </c>
      <c r="AS1125" s="406">
        <v>4082</v>
      </c>
      <c r="AU1125" t="s">
        <v>4658</v>
      </c>
    </row>
    <row r="1126" spans="4:47" ht="13.5" customHeight="1">
      <c r="D1126" s="405" t="s">
        <v>4660</v>
      </c>
      <c r="E1126" s="404"/>
      <c r="F1126" s="407" t="s">
        <v>5617</v>
      </c>
      <c r="G1126" s="272">
        <v>15</v>
      </c>
      <c r="H1126" s="406">
        <v>3721</v>
      </c>
      <c r="I1126" s="406">
        <v>3646</v>
      </c>
      <c r="J1126" s="406">
        <v>4205</v>
      </c>
      <c r="K1126" s="406">
        <v>3721</v>
      </c>
      <c r="L1126" s="406">
        <v>3646</v>
      </c>
      <c r="M1126" s="406">
        <v>4205</v>
      </c>
      <c r="N1126" s="406">
        <v>3860</v>
      </c>
      <c r="O1126" s="406">
        <v>3764</v>
      </c>
      <c r="P1126" s="406">
        <v>3758</v>
      </c>
      <c r="Q1126" s="406">
        <v>4321</v>
      </c>
      <c r="R1126" s="406">
        <v>3982</v>
      </c>
      <c r="S1126" s="406">
        <v>3741</v>
      </c>
      <c r="T1126" s="406">
        <v>3843</v>
      </c>
      <c r="U1126" s="406">
        <v>4450</v>
      </c>
      <c r="V1126" s="406">
        <v>3425</v>
      </c>
      <c r="W1126" s="406">
        <v>3842</v>
      </c>
      <c r="X1126" s="406">
        <v>3513</v>
      </c>
      <c r="Y1126" s="406">
        <v>3653</v>
      </c>
      <c r="Z1126" s="406">
        <v>4194</v>
      </c>
      <c r="AA1126" s="406">
        <v>3913</v>
      </c>
      <c r="AB1126" s="406">
        <v>3555</v>
      </c>
      <c r="AC1126" s="406">
        <v>3721</v>
      </c>
      <c r="AD1126" s="406">
        <v>4425</v>
      </c>
      <c r="AE1126" s="406">
        <v>3958</v>
      </c>
      <c r="AF1126" s="406">
        <v>3734</v>
      </c>
      <c r="AG1126" s="406">
        <v>3903</v>
      </c>
      <c r="AH1126" s="406">
        <v>4639</v>
      </c>
      <c r="AI1126" s="406">
        <v>3542</v>
      </c>
      <c r="AJ1126" s="406">
        <v>3620</v>
      </c>
      <c r="AK1126" s="406">
        <v>3791</v>
      </c>
      <c r="AL1126" s="406">
        <v>4471</v>
      </c>
      <c r="AM1126" s="406">
        <v>3522</v>
      </c>
      <c r="AN1126" s="406">
        <v>3596</v>
      </c>
      <c r="AO1126" s="406">
        <v>4140</v>
      </c>
      <c r="AP1126" s="406">
        <v>3969</v>
      </c>
      <c r="AQ1126" s="406">
        <v>3969</v>
      </c>
      <c r="AR1126" s="406">
        <v>4149</v>
      </c>
      <c r="AS1126" s="406">
        <v>4163</v>
      </c>
      <c r="AU1126" t="s">
        <v>4660</v>
      </c>
    </row>
    <row r="1127" spans="4:47" ht="13.5" customHeight="1">
      <c r="D1127" s="405" t="s">
        <v>4662</v>
      </c>
      <c r="E1127" s="404"/>
      <c r="F1127" s="407" t="s">
        <v>5618</v>
      </c>
      <c r="G1127" s="272">
        <v>12</v>
      </c>
      <c r="H1127" s="406">
        <v>3766</v>
      </c>
      <c r="I1127" s="406">
        <v>3683</v>
      </c>
      <c r="J1127" s="406">
        <v>4248</v>
      </c>
      <c r="K1127" s="406">
        <v>3766</v>
      </c>
      <c r="L1127" s="406">
        <v>3683</v>
      </c>
      <c r="M1127" s="406">
        <v>4248</v>
      </c>
      <c r="N1127" s="406">
        <v>3897</v>
      </c>
      <c r="O1127" s="406">
        <v>3769</v>
      </c>
      <c r="P1127" s="406">
        <v>3756</v>
      </c>
      <c r="Q1127" s="406">
        <v>4325</v>
      </c>
      <c r="R1127" s="406">
        <v>3985</v>
      </c>
      <c r="S1127" s="406">
        <v>3679</v>
      </c>
      <c r="T1127" s="406">
        <v>3801</v>
      </c>
      <c r="U1127" s="406">
        <v>4388</v>
      </c>
      <c r="V1127" s="406">
        <v>3377</v>
      </c>
      <c r="W1127" s="406">
        <v>3782</v>
      </c>
      <c r="X1127" s="406">
        <v>3592</v>
      </c>
      <c r="Y1127" s="406">
        <v>3716</v>
      </c>
      <c r="Z1127" s="406">
        <v>4327</v>
      </c>
      <c r="AA1127" s="406">
        <v>3997</v>
      </c>
      <c r="AB1127" s="406">
        <v>3618</v>
      </c>
      <c r="AC1127" s="406">
        <v>3760</v>
      </c>
      <c r="AD1127" s="406">
        <v>4462</v>
      </c>
      <c r="AE1127" s="406">
        <v>4025</v>
      </c>
      <c r="AF1127" s="406">
        <v>3797</v>
      </c>
      <c r="AG1127" s="406">
        <v>3943</v>
      </c>
      <c r="AH1127" s="406">
        <v>4677</v>
      </c>
      <c r="AI1127" s="406">
        <v>3629</v>
      </c>
      <c r="AJ1127" s="406">
        <v>3674</v>
      </c>
      <c r="AK1127" s="406">
        <v>3824</v>
      </c>
      <c r="AL1127" s="406">
        <v>4507</v>
      </c>
      <c r="AM1127" s="406">
        <v>3596</v>
      </c>
      <c r="AN1127" s="406">
        <v>3655</v>
      </c>
      <c r="AO1127" s="406">
        <v>4207</v>
      </c>
      <c r="AP1127" s="406">
        <v>4024</v>
      </c>
      <c r="AQ1127" s="406">
        <v>4024</v>
      </c>
      <c r="AR1127" s="406">
        <v>4150</v>
      </c>
      <c r="AS1127" s="406">
        <v>4182</v>
      </c>
      <c r="AU1127" t="s">
        <v>4662</v>
      </c>
    </row>
    <row r="1128" spans="4:47" ht="13.5" customHeight="1">
      <c r="D1128" s="405" t="s">
        <v>4664</v>
      </c>
      <c r="E1128" s="404"/>
      <c r="F1128" s="407" t="s">
        <v>5619</v>
      </c>
      <c r="G1128" s="272">
        <v>15</v>
      </c>
      <c r="H1128" s="406">
        <v>3820</v>
      </c>
      <c r="I1128" s="406">
        <v>3741</v>
      </c>
      <c r="J1128" s="406">
        <v>4314</v>
      </c>
      <c r="K1128" s="406">
        <v>3820</v>
      </c>
      <c r="L1128" s="406">
        <v>3741</v>
      </c>
      <c r="M1128" s="406">
        <v>4314</v>
      </c>
      <c r="N1128" s="406">
        <v>3961</v>
      </c>
      <c r="O1128" s="406">
        <v>3848</v>
      </c>
      <c r="P1128" s="406">
        <v>3839</v>
      </c>
      <c r="Q1128" s="406">
        <v>4416</v>
      </c>
      <c r="R1128" s="406">
        <v>4071</v>
      </c>
      <c r="S1128" s="406">
        <v>3779</v>
      </c>
      <c r="T1128" s="406">
        <v>3892</v>
      </c>
      <c r="U1128" s="406">
        <v>4498</v>
      </c>
      <c r="V1128" s="406">
        <v>3472</v>
      </c>
      <c r="W1128" s="406">
        <v>3889</v>
      </c>
      <c r="X1128" s="406">
        <v>3628</v>
      </c>
      <c r="Y1128" s="406">
        <v>3768</v>
      </c>
      <c r="Z1128" s="406">
        <v>4340</v>
      </c>
      <c r="AA1128" s="406">
        <v>4040</v>
      </c>
      <c r="AB1128" s="406">
        <v>3668</v>
      </c>
      <c r="AC1128" s="406">
        <v>3832</v>
      </c>
      <c r="AD1128" s="406">
        <v>4553</v>
      </c>
      <c r="AE1128" s="406">
        <v>4083</v>
      </c>
      <c r="AF1128" s="406">
        <v>3846</v>
      </c>
      <c r="AG1128" s="406">
        <v>4014</v>
      </c>
      <c r="AH1128" s="406">
        <v>4768</v>
      </c>
      <c r="AI1128" s="406">
        <v>3661</v>
      </c>
      <c r="AJ1128" s="406">
        <v>3732</v>
      </c>
      <c r="AK1128" s="406">
        <v>3903</v>
      </c>
      <c r="AL1128" s="406">
        <v>4600</v>
      </c>
      <c r="AM1128" s="406">
        <v>3637</v>
      </c>
      <c r="AN1128" s="406">
        <v>3710</v>
      </c>
      <c r="AO1128" s="406">
        <v>4270</v>
      </c>
      <c r="AP1128" s="406">
        <v>4095</v>
      </c>
      <c r="AQ1128" s="406">
        <v>4095</v>
      </c>
      <c r="AR1128" s="406">
        <v>4267</v>
      </c>
      <c r="AS1128" s="406">
        <v>4269</v>
      </c>
      <c r="AU1128" t="s">
        <v>4664</v>
      </c>
    </row>
    <row r="1129" spans="4:47" ht="13.5" customHeight="1">
      <c r="D1129" s="405" t="s">
        <v>4666</v>
      </c>
      <c r="E1129" s="404"/>
      <c r="F1129" s="407" t="s">
        <v>5620</v>
      </c>
      <c r="G1129" s="272">
        <v>18</v>
      </c>
      <c r="H1129" s="406">
        <v>3883</v>
      </c>
      <c r="I1129" s="406">
        <v>3808</v>
      </c>
      <c r="J1129" s="406">
        <v>4391</v>
      </c>
      <c r="K1129" s="406">
        <v>3883</v>
      </c>
      <c r="L1129" s="406">
        <v>3808</v>
      </c>
      <c r="M1129" s="406">
        <v>4391</v>
      </c>
      <c r="N1129" s="406">
        <v>4034</v>
      </c>
      <c r="O1129" s="406">
        <v>3947</v>
      </c>
      <c r="P1129" s="406">
        <v>3944</v>
      </c>
      <c r="Q1129" s="406">
        <v>4530</v>
      </c>
      <c r="R1129" s="406">
        <v>4179</v>
      </c>
      <c r="S1129" s="406">
        <v>3882</v>
      </c>
      <c r="T1129" s="406">
        <v>3988</v>
      </c>
      <c r="U1129" s="406">
        <v>4612</v>
      </c>
      <c r="V1129" s="406">
        <v>3571</v>
      </c>
      <c r="W1129" s="406">
        <v>3999</v>
      </c>
      <c r="X1129" s="406">
        <v>3665</v>
      </c>
      <c r="Y1129" s="406">
        <v>3821</v>
      </c>
      <c r="Z1129" s="406">
        <v>4369</v>
      </c>
      <c r="AA1129" s="406">
        <v>4084</v>
      </c>
      <c r="AB1129" s="406">
        <v>3718</v>
      </c>
      <c r="AC1129" s="406">
        <v>3904</v>
      </c>
      <c r="AD1129" s="406">
        <v>4646</v>
      </c>
      <c r="AE1129" s="406">
        <v>4141</v>
      </c>
      <c r="AF1129" s="406">
        <v>3896</v>
      </c>
      <c r="AG1129" s="406">
        <v>4086</v>
      </c>
      <c r="AH1129" s="406">
        <v>4860</v>
      </c>
      <c r="AI1129" s="406">
        <v>3694</v>
      </c>
      <c r="AJ1129" s="406">
        <v>3790</v>
      </c>
      <c r="AK1129" s="406">
        <v>3983</v>
      </c>
      <c r="AL1129" s="406">
        <v>4695</v>
      </c>
      <c r="AM1129" s="406">
        <v>3679</v>
      </c>
      <c r="AN1129" s="406">
        <v>3766</v>
      </c>
      <c r="AO1129" s="406">
        <v>4333</v>
      </c>
      <c r="AP1129" s="406">
        <v>4167</v>
      </c>
      <c r="AQ1129" s="406">
        <v>4167</v>
      </c>
      <c r="AR1129" s="406">
        <v>4384</v>
      </c>
      <c r="AS1129" s="406">
        <v>4360</v>
      </c>
      <c r="AU1129" t="s">
        <v>4666</v>
      </c>
    </row>
    <row r="1130" spans="4:47" ht="13.5" customHeight="1">
      <c r="D1130" s="405" t="s">
        <v>4668</v>
      </c>
      <c r="E1130" s="404"/>
      <c r="F1130" s="407" t="s">
        <v>5621</v>
      </c>
      <c r="G1130" s="272">
        <v>16</v>
      </c>
      <c r="H1130" s="406">
        <v>4005</v>
      </c>
      <c r="I1130" s="406">
        <v>3923</v>
      </c>
      <c r="J1130" s="406">
        <v>4532</v>
      </c>
      <c r="K1130" s="406">
        <v>4005</v>
      </c>
      <c r="L1130" s="406">
        <v>3923</v>
      </c>
      <c r="M1130" s="406">
        <v>4532</v>
      </c>
      <c r="N1130" s="406">
        <v>4152</v>
      </c>
      <c r="O1130" s="406">
        <v>4029</v>
      </c>
      <c r="P1130" s="406">
        <v>4021</v>
      </c>
      <c r="Q1130" s="406">
        <v>4633</v>
      </c>
      <c r="R1130" s="406">
        <v>4267</v>
      </c>
      <c r="S1130" s="406">
        <v>3965</v>
      </c>
      <c r="T1130" s="406">
        <v>4116</v>
      </c>
      <c r="U1130" s="406">
        <v>4731</v>
      </c>
      <c r="V1130" s="406">
        <v>3685</v>
      </c>
      <c r="W1130" s="406">
        <v>4114</v>
      </c>
      <c r="X1130" s="406">
        <v>3813</v>
      </c>
      <c r="Y1130" s="406">
        <v>3958</v>
      </c>
      <c r="Z1130" s="406">
        <v>4579</v>
      </c>
      <c r="AA1130" s="406">
        <v>4246</v>
      </c>
      <c r="AB1130" s="406">
        <v>3852</v>
      </c>
      <c r="AC1130" s="406">
        <v>4021</v>
      </c>
      <c r="AD1130" s="406">
        <v>4773</v>
      </c>
      <c r="AE1130" s="406">
        <v>4288</v>
      </c>
      <c r="AF1130" s="406">
        <v>4030</v>
      </c>
      <c r="AG1130" s="406">
        <v>4203</v>
      </c>
      <c r="AH1130" s="406">
        <v>4987</v>
      </c>
      <c r="AI1130" s="406">
        <v>3853</v>
      </c>
      <c r="AJ1130" s="406">
        <v>3919</v>
      </c>
      <c r="AK1130" s="406">
        <v>4098</v>
      </c>
      <c r="AL1130" s="406">
        <v>4824</v>
      </c>
      <c r="AM1130" s="406">
        <v>3826</v>
      </c>
      <c r="AN1130" s="406">
        <v>3902</v>
      </c>
      <c r="AO1130" s="406">
        <v>4486</v>
      </c>
      <c r="AP1130" s="406">
        <v>4262</v>
      </c>
      <c r="AQ1130" s="406">
        <v>4262</v>
      </c>
      <c r="AR1130" s="406">
        <v>4431</v>
      </c>
      <c r="AS1130" s="406">
        <v>4418</v>
      </c>
      <c r="AU1130" t="s">
        <v>4668</v>
      </c>
    </row>
    <row r="1131" spans="4:47" ht="13.5" customHeight="1">
      <c r="D1131" s="405" t="s">
        <v>4670</v>
      </c>
      <c r="E1131" s="404"/>
      <c r="F1131" s="407" t="s">
        <v>5622</v>
      </c>
      <c r="G1131" s="272">
        <v>20</v>
      </c>
      <c r="H1131" s="406">
        <v>4071</v>
      </c>
      <c r="I1131" s="406">
        <v>3993</v>
      </c>
      <c r="J1131" s="406">
        <v>4612</v>
      </c>
      <c r="K1131" s="406">
        <v>4071</v>
      </c>
      <c r="L1131" s="406">
        <v>3993</v>
      </c>
      <c r="M1131" s="406">
        <v>4612</v>
      </c>
      <c r="N1131" s="406">
        <v>4230</v>
      </c>
      <c r="O1131" s="406">
        <v>4129</v>
      </c>
      <c r="P1131" s="406">
        <v>4125</v>
      </c>
      <c r="Q1131" s="406">
        <v>4749</v>
      </c>
      <c r="R1131" s="406">
        <v>4376</v>
      </c>
      <c r="S1131" s="406">
        <v>4090</v>
      </c>
      <c r="T1131" s="406">
        <v>4227</v>
      </c>
      <c r="U1131" s="406">
        <v>4863</v>
      </c>
      <c r="V1131" s="406">
        <v>3799</v>
      </c>
      <c r="W1131" s="406">
        <v>4242</v>
      </c>
      <c r="X1131" s="406">
        <v>3859</v>
      </c>
      <c r="Y1131" s="406">
        <v>4025</v>
      </c>
      <c r="Z1131" s="406">
        <v>4607</v>
      </c>
      <c r="AA1131" s="406">
        <v>4301</v>
      </c>
      <c r="AB1131" s="406">
        <v>3915</v>
      </c>
      <c r="AC1131" s="406">
        <v>4114</v>
      </c>
      <c r="AD1131" s="406">
        <v>4892</v>
      </c>
      <c r="AE1131" s="406">
        <v>4362</v>
      </c>
      <c r="AF1131" s="406">
        <v>4094</v>
      </c>
      <c r="AG1131" s="406">
        <v>4296</v>
      </c>
      <c r="AH1131" s="406">
        <v>5106</v>
      </c>
      <c r="AI1131" s="406">
        <v>3893</v>
      </c>
      <c r="AJ1131" s="406">
        <v>3994</v>
      </c>
      <c r="AK1131" s="406">
        <v>4201</v>
      </c>
      <c r="AL1131" s="406">
        <v>4946</v>
      </c>
      <c r="AM1131" s="406">
        <v>3878</v>
      </c>
      <c r="AN1131" s="406">
        <v>3974</v>
      </c>
      <c r="AO1131" s="406">
        <v>4566</v>
      </c>
      <c r="AP1131" s="406">
        <v>4354</v>
      </c>
      <c r="AQ1131" s="406">
        <v>4354</v>
      </c>
      <c r="AR1131" s="406">
        <v>4583</v>
      </c>
      <c r="AS1131" s="406">
        <v>4526</v>
      </c>
      <c r="AU1131" t="s">
        <v>4670</v>
      </c>
    </row>
    <row r="1132" spans="4:47" ht="13.5" customHeight="1">
      <c r="D1132" s="405" t="s">
        <v>4672</v>
      </c>
      <c r="E1132" s="404"/>
      <c r="F1132" s="407" t="s">
        <v>5623</v>
      </c>
      <c r="G1132" s="272">
        <v>24</v>
      </c>
      <c r="H1132" s="406">
        <v>4145</v>
      </c>
      <c r="I1132" s="406">
        <v>4074</v>
      </c>
      <c r="J1132" s="406">
        <v>4704</v>
      </c>
      <c r="K1132" s="406">
        <v>4145</v>
      </c>
      <c r="L1132" s="406">
        <v>4074</v>
      </c>
      <c r="M1132" s="406">
        <v>4704</v>
      </c>
      <c r="N1132" s="406">
        <v>4319</v>
      </c>
      <c r="O1132" s="406">
        <v>4253</v>
      </c>
      <c r="P1132" s="406">
        <v>4257</v>
      </c>
      <c r="Q1132" s="406">
        <v>4892</v>
      </c>
      <c r="R1132" s="406">
        <v>4511</v>
      </c>
      <c r="S1132" s="406">
        <v>4218</v>
      </c>
      <c r="T1132" s="406">
        <v>4341</v>
      </c>
      <c r="U1132" s="406">
        <v>5000</v>
      </c>
      <c r="V1132" s="406">
        <v>3918</v>
      </c>
      <c r="W1132" s="406">
        <v>4374</v>
      </c>
      <c r="X1132" s="406">
        <v>3906</v>
      </c>
      <c r="Y1132" s="406">
        <v>4092</v>
      </c>
      <c r="Z1132" s="406">
        <v>4622</v>
      </c>
      <c r="AA1132" s="406">
        <v>4356</v>
      </c>
      <c r="AB1132" s="406">
        <v>3980</v>
      </c>
      <c r="AC1132" s="406">
        <v>4208</v>
      </c>
      <c r="AD1132" s="406">
        <v>5012</v>
      </c>
      <c r="AE1132" s="406">
        <v>4437</v>
      </c>
      <c r="AF1132" s="406">
        <v>4159</v>
      </c>
      <c r="AG1132" s="406">
        <v>4390</v>
      </c>
      <c r="AH1132" s="406">
        <v>5226</v>
      </c>
      <c r="AI1132" s="406">
        <v>3933</v>
      </c>
      <c r="AJ1132" s="406">
        <v>4069</v>
      </c>
      <c r="AK1132" s="406">
        <v>4305</v>
      </c>
      <c r="AL1132" s="406">
        <v>5069</v>
      </c>
      <c r="AM1132" s="406">
        <v>3931</v>
      </c>
      <c r="AN1132" s="406">
        <v>4046</v>
      </c>
      <c r="AO1132" s="406">
        <v>4648</v>
      </c>
      <c r="AP1132" s="406">
        <v>4447</v>
      </c>
      <c r="AQ1132" s="406">
        <v>4447</v>
      </c>
      <c r="AR1132" s="406">
        <v>4736</v>
      </c>
      <c r="AS1132" s="406">
        <v>4637</v>
      </c>
      <c r="AU1132" t="s">
        <v>4672</v>
      </c>
    </row>
    <row r="1133" spans="4:47" ht="13.5" customHeight="1">
      <c r="D1133" s="405" t="s">
        <v>1042</v>
      </c>
      <c r="E1133" s="405" t="s">
        <v>5597</v>
      </c>
      <c r="F1133" s="407" t="s">
        <v>1769</v>
      </c>
      <c r="G1133" s="272">
        <v>9.9</v>
      </c>
      <c r="H1133" s="406">
        <v>671</v>
      </c>
      <c r="I1133" s="406">
        <v>732</v>
      </c>
      <c r="J1133" s="406">
        <v>849</v>
      </c>
      <c r="K1133" s="406">
        <v>696</v>
      </c>
      <c r="L1133" s="406">
        <v>749</v>
      </c>
      <c r="M1133" s="406">
        <v>878</v>
      </c>
      <c r="N1133" s="406">
        <v>768</v>
      </c>
      <c r="O1133" s="406">
        <v>664</v>
      </c>
      <c r="P1133" s="406">
        <v>750</v>
      </c>
      <c r="Q1133" s="406">
        <v>866</v>
      </c>
      <c r="R1133" s="406">
        <v>788</v>
      </c>
      <c r="S1133" s="406">
        <v>860</v>
      </c>
      <c r="T1133" s="406">
        <v>1013</v>
      </c>
      <c r="U1133" s="406">
        <v>1162</v>
      </c>
      <c r="V1133" s="406">
        <v>953</v>
      </c>
      <c r="W1133" s="406">
        <v>994</v>
      </c>
      <c r="X1133" s="406">
        <v>716</v>
      </c>
      <c r="Y1133" s="406">
        <v>828</v>
      </c>
      <c r="Z1133" s="406">
        <v>982</v>
      </c>
      <c r="AA1133" s="406">
        <v>850</v>
      </c>
      <c r="AB1133" s="406">
        <v>726</v>
      </c>
      <c r="AC1133" s="406">
        <v>847</v>
      </c>
      <c r="AD1133" s="406">
        <v>1011</v>
      </c>
      <c r="AE1133" s="406">
        <v>860</v>
      </c>
      <c r="AF1133" s="406">
        <v>797</v>
      </c>
      <c r="AG1133" s="406">
        <v>920</v>
      </c>
      <c r="AH1133" s="406">
        <v>1097</v>
      </c>
      <c r="AI1133" s="406">
        <v>808</v>
      </c>
      <c r="AJ1133" s="406">
        <v>768</v>
      </c>
      <c r="AK1133" s="406">
        <v>899</v>
      </c>
      <c r="AL1133" s="406">
        <v>1050</v>
      </c>
      <c r="AM1133" s="406">
        <v>711</v>
      </c>
      <c r="AN1133" s="406">
        <v>815</v>
      </c>
      <c r="AO1133" s="406">
        <v>927</v>
      </c>
      <c r="AP1133" s="406">
        <v>832</v>
      </c>
      <c r="AQ1133" s="406">
        <v>832</v>
      </c>
      <c r="AR1133" s="406">
        <v>904</v>
      </c>
      <c r="AS1133" s="406">
        <v>930</v>
      </c>
      <c r="AU1133" t="s">
        <v>1042</v>
      </c>
    </row>
    <row r="1134" spans="4:47" ht="13.5" customHeight="1">
      <c r="D1134" s="405" t="s">
        <v>1043</v>
      </c>
      <c r="E1134" s="405" t="s">
        <v>5597</v>
      </c>
      <c r="F1134" s="407" t="s">
        <v>1766</v>
      </c>
      <c r="G1134" s="272">
        <v>8.4</v>
      </c>
      <c r="H1134" s="406">
        <v>618</v>
      </c>
      <c r="I1134" s="406">
        <v>668</v>
      </c>
      <c r="J1134" s="406">
        <v>776</v>
      </c>
      <c r="K1134" s="406">
        <v>644</v>
      </c>
      <c r="L1134" s="406">
        <v>685</v>
      </c>
      <c r="M1134" s="406">
        <v>805</v>
      </c>
      <c r="N1134" s="406">
        <v>705</v>
      </c>
      <c r="O1134" s="406">
        <v>613</v>
      </c>
      <c r="P1134" s="406">
        <v>686</v>
      </c>
      <c r="Q1134" s="406">
        <v>793</v>
      </c>
      <c r="R1134" s="406">
        <v>724</v>
      </c>
      <c r="S1134" s="406">
        <v>794</v>
      </c>
      <c r="T1134" s="406">
        <v>935</v>
      </c>
      <c r="U1134" s="406">
        <v>1056</v>
      </c>
      <c r="V1134" s="406">
        <v>835</v>
      </c>
      <c r="W1134" s="406">
        <v>891</v>
      </c>
      <c r="X1134" s="406">
        <v>666</v>
      </c>
      <c r="Y1134" s="406">
        <v>763</v>
      </c>
      <c r="Z1134" s="406">
        <v>906</v>
      </c>
      <c r="AA1134" s="406">
        <v>785</v>
      </c>
      <c r="AB1134" s="406">
        <v>675</v>
      </c>
      <c r="AC1134" s="406">
        <v>783</v>
      </c>
      <c r="AD1134" s="406">
        <v>935</v>
      </c>
      <c r="AE1134" s="406">
        <v>795</v>
      </c>
      <c r="AF1134" s="406">
        <v>746</v>
      </c>
      <c r="AG1134" s="406">
        <v>855</v>
      </c>
      <c r="AH1134" s="406">
        <v>1021</v>
      </c>
      <c r="AI1134" s="406">
        <v>743</v>
      </c>
      <c r="AJ1134" s="406">
        <v>716</v>
      </c>
      <c r="AK1134" s="406">
        <v>831</v>
      </c>
      <c r="AL1134" s="406">
        <v>972</v>
      </c>
      <c r="AM1134" s="406">
        <v>658</v>
      </c>
      <c r="AN1134" s="406">
        <v>748</v>
      </c>
      <c r="AO1134" s="406">
        <v>852</v>
      </c>
      <c r="AP1134" s="406">
        <v>758</v>
      </c>
      <c r="AQ1134" s="406">
        <v>758</v>
      </c>
      <c r="AR1134" s="406">
        <v>829</v>
      </c>
      <c r="AS1134" s="406">
        <v>856</v>
      </c>
      <c r="AU1134" t="s">
        <v>1043</v>
      </c>
    </row>
    <row r="1135" spans="4:47" ht="13.5" customHeight="1">
      <c r="D1135" s="405" t="s">
        <v>5339</v>
      </c>
      <c r="E1135" s="405" t="s">
        <v>5597</v>
      </c>
      <c r="F1135" s="407" t="s">
        <v>5340</v>
      </c>
      <c r="G1135" s="272">
        <v>10.9</v>
      </c>
      <c r="H1135" s="409" t="s">
        <v>2207</v>
      </c>
      <c r="I1135" s="409" t="s">
        <v>2207</v>
      </c>
      <c r="J1135" s="409" t="s">
        <v>2207</v>
      </c>
      <c r="K1135" s="409" t="s">
        <v>2207</v>
      </c>
      <c r="L1135" s="409" t="s">
        <v>2207</v>
      </c>
      <c r="M1135" s="409" t="s">
        <v>2207</v>
      </c>
      <c r="N1135" s="409" t="s">
        <v>2207</v>
      </c>
      <c r="O1135" s="409" t="s">
        <v>2207</v>
      </c>
      <c r="P1135" s="409" t="s">
        <v>2207</v>
      </c>
      <c r="Q1135" s="409" t="s">
        <v>2207</v>
      </c>
      <c r="R1135" s="409" t="s">
        <v>2207</v>
      </c>
      <c r="S1135" s="406">
        <v>911</v>
      </c>
      <c r="T1135" s="406">
        <v>1078</v>
      </c>
      <c r="U1135" s="406">
        <v>1234</v>
      </c>
      <c r="V1135" s="406">
        <v>1003</v>
      </c>
      <c r="W1135" s="406">
        <v>1050</v>
      </c>
      <c r="X1135" s="406">
        <v>751</v>
      </c>
      <c r="Y1135" s="406">
        <v>873</v>
      </c>
      <c r="Z1135" s="406">
        <v>1037</v>
      </c>
      <c r="AA1135" s="406">
        <v>892</v>
      </c>
      <c r="AB1135" s="406">
        <v>766</v>
      </c>
      <c r="AC1135" s="406">
        <v>901</v>
      </c>
      <c r="AD1135" s="406">
        <v>1077</v>
      </c>
      <c r="AE1135" s="406">
        <v>908</v>
      </c>
      <c r="AF1135" s="406">
        <v>837</v>
      </c>
      <c r="AG1135" s="406">
        <v>973</v>
      </c>
      <c r="AH1135" s="406">
        <v>1163</v>
      </c>
      <c r="AI1135" s="406">
        <v>0</v>
      </c>
      <c r="AJ1135" s="406">
        <v>811</v>
      </c>
      <c r="AK1135" s="406">
        <v>955</v>
      </c>
      <c r="AL1135" s="406">
        <v>1116</v>
      </c>
      <c r="AM1135" s="406">
        <v>747</v>
      </c>
      <c r="AN1135" s="406">
        <v>861</v>
      </c>
      <c r="AO1135" s="406">
        <v>979</v>
      </c>
      <c r="AP1135" s="406">
        <v>887</v>
      </c>
      <c r="AQ1135" s="406">
        <v>887</v>
      </c>
      <c r="AR1135" s="406">
        <v>977</v>
      </c>
      <c r="AS1135" s="406">
        <v>985</v>
      </c>
      <c r="AU1135" t="s">
        <v>5339</v>
      </c>
    </row>
    <row r="1136" spans="4:47" ht="13.5" customHeight="1">
      <c r="D1136" s="405" t="s">
        <v>5341</v>
      </c>
      <c r="E1136" s="405" t="s">
        <v>5597</v>
      </c>
      <c r="F1136" s="407" t="s">
        <v>5342</v>
      </c>
      <c r="G1136" s="272">
        <v>9.1999999999999993</v>
      </c>
      <c r="H1136" s="409" t="s">
        <v>2207</v>
      </c>
      <c r="I1136" s="409" t="s">
        <v>2207</v>
      </c>
      <c r="J1136" s="409" t="s">
        <v>2207</v>
      </c>
      <c r="K1136" s="409" t="s">
        <v>2207</v>
      </c>
      <c r="L1136" s="409" t="s">
        <v>2207</v>
      </c>
      <c r="M1136" s="409" t="s">
        <v>2207</v>
      </c>
      <c r="N1136" s="409" t="s">
        <v>2207</v>
      </c>
      <c r="O1136" s="409" t="s">
        <v>2207</v>
      </c>
      <c r="P1136" s="409" t="s">
        <v>2207</v>
      </c>
      <c r="Q1136" s="409" t="s">
        <v>2207</v>
      </c>
      <c r="R1136" s="409" t="s">
        <v>2207</v>
      </c>
      <c r="S1136" s="406">
        <v>843</v>
      </c>
      <c r="T1136" s="406">
        <v>996</v>
      </c>
      <c r="U1136" s="406">
        <v>1124</v>
      </c>
      <c r="V1136" s="406">
        <v>884</v>
      </c>
      <c r="W1136" s="406">
        <v>945</v>
      </c>
      <c r="X1136" s="406">
        <v>700</v>
      </c>
      <c r="Y1136" s="406">
        <v>807</v>
      </c>
      <c r="Z1136" s="406">
        <v>959</v>
      </c>
      <c r="AA1136" s="406">
        <v>825</v>
      </c>
      <c r="AB1136" s="406">
        <v>714</v>
      </c>
      <c r="AC1136" s="406">
        <v>835</v>
      </c>
      <c r="AD1136" s="406">
        <v>999</v>
      </c>
      <c r="AE1136" s="406">
        <v>841</v>
      </c>
      <c r="AF1136" s="406">
        <v>785</v>
      </c>
      <c r="AG1136" s="406">
        <v>907</v>
      </c>
      <c r="AH1136" s="406">
        <v>1085</v>
      </c>
      <c r="AI1136" s="406">
        <v>0</v>
      </c>
      <c r="AJ1136" s="406">
        <v>758</v>
      </c>
      <c r="AK1136" s="406">
        <v>886</v>
      </c>
      <c r="AL1136" s="406">
        <v>1037</v>
      </c>
      <c r="AM1136" s="406">
        <v>694</v>
      </c>
      <c r="AN1136" s="406">
        <v>793</v>
      </c>
      <c r="AO1136" s="406">
        <v>903</v>
      </c>
      <c r="AP1136" s="406">
        <v>812</v>
      </c>
      <c r="AQ1136" s="406">
        <v>812</v>
      </c>
      <c r="AR1136" s="406">
        <v>901</v>
      </c>
      <c r="AS1136" s="406">
        <v>909</v>
      </c>
      <c r="AU1136" t="s">
        <v>5341</v>
      </c>
    </row>
    <row r="1137" spans="4:47" ht="13.5" customHeight="1">
      <c r="D1137" s="405" t="s">
        <v>1044</v>
      </c>
      <c r="E1137" s="405" t="s">
        <v>5597</v>
      </c>
      <c r="F1137" s="407" t="s">
        <v>1770</v>
      </c>
      <c r="G1137" s="272">
        <v>11.9</v>
      </c>
      <c r="H1137" s="406">
        <v>742</v>
      </c>
      <c r="I1137" s="406">
        <v>813</v>
      </c>
      <c r="J1137" s="406">
        <v>941</v>
      </c>
      <c r="K1137" s="406">
        <v>774</v>
      </c>
      <c r="L1137" s="406">
        <v>832</v>
      </c>
      <c r="M1137" s="406">
        <v>987</v>
      </c>
      <c r="N1137" s="406">
        <v>855</v>
      </c>
      <c r="O1137" s="406">
        <v>739</v>
      </c>
      <c r="P1137" s="406">
        <v>844</v>
      </c>
      <c r="Q1137" s="406">
        <v>969</v>
      </c>
      <c r="R1137" s="406">
        <v>881</v>
      </c>
      <c r="S1137" s="406">
        <v>947</v>
      </c>
      <c r="T1137" s="406">
        <v>1125</v>
      </c>
      <c r="U1137" s="406">
        <v>1287</v>
      </c>
      <c r="V1137" s="406">
        <v>1053</v>
      </c>
      <c r="W1137" s="406">
        <v>1105</v>
      </c>
      <c r="X1137" s="406">
        <v>785</v>
      </c>
      <c r="Y1137" s="406">
        <v>918</v>
      </c>
      <c r="Z1137" s="406">
        <v>1091</v>
      </c>
      <c r="AA1137" s="406">
        <v>933</v>
      </c>
      <c r="AB1137" s="406">
        <v>806</v>
      </c>
      <c r="AC1137" s="406">
        <v>954</v>
      </c>
      <c r="AD1137" s="406">
        <v>1142</v>
      </c>
      <c r="AE1137" s="406">
        <v>955</v>
      </c>
      <c r="AF1137" s="406">
        <v>877</v>
      </c>
      <c r="AG1137" s="406">
        <v>1026</v>
      </c>
      <c r="AH1137" s="406">
        <v>1228</v>
      </c>
      <c r="AI1137" s="406">
        <v>882</v>
      </c>
      <c r="AJ1137" s="406">
        <v>854</v>
      </c>
      <c r="AK1137" s="406">
        <v>1011</v>
      </c>
      <c r="AL1137" s="406">
        <v>1182</v>
      </c>
      <c r="AM1137" s="406">
        <v>783</v>
      </c>
      <c r="AN1137" s="406">
        <v>906</v>
      </c>
      <c r="AO1137" s="406">
        <v>1031</v>
      </c>
      <c r="AP1137" s="406">
        <v>942</v>
      </c>
      <c r="AQ1137" s="406">
        <v>942</v>
      </c>
      <c r="AR1137" s="406">
        <v>1050</v>
      </c>
      <c r="AS1137" s="406">
        <v>1039</v>
      </c>
      <c r="AU1137" t="s">
        <v>1044</v>
      </c>
    </row>
    <row r="1138" spans="4:47" ht="13.5" customHeight="1">
      <c r="D1138" s="405" t="s">
        <v>1045</v>
      </c>
      <c r="E1138" s="405" t="s">
        <v>5597</v>
      </c>
      <c r="F1138" s="407" t="s">
        <v>1767</v>
      </c>
      <c r="G1138" s="272">
        <v>10</v>
      </c>
      <c r="H1138" s="406">
        <v>688</v>
      </c>
      <c r="I1138" s="406">
        <v>747</v>
      </c>
      <c r="J1138" s="406">
        <v>865</v>
      </c>
      <c r="K1138" s="406">
        <v>720</v>
      </c>
      <c r="L1138" s="406">
        <v>766</v>
      </c>
      <c r="M1138" s="406">
        <v>912</v>
      </c>
      <c r="N1138" s="406">
        <v>791</v>
      </c>
      <c r="O1138" s="406">
        <v>686</v>
      </c>
      <c r="P1138" s="406">
        <v>778</v>
      </c>
      <c r="Q1138" s="406">
        <v>893</v>
      </c>
      <c r="R1138" s="406">
        <v>815</v>
      </c>
      <c r="S1138" s="406">
        <v>878</v>
      </c>
      <c r="T1138" s="406">
        <v>1044</v>
      </c>
      <c r="U1138" s="406">
        <v>1176</v>
      </c>
      <c r="V1138" s="406">
        <v>933</v>
      </c>
      <c r="W1138" s="406">
        <v>998</v>
      </c>
      <c r="X1138" s="406">
        <v>733</v>
      </c>
      <c r="Y1138" s="406">
        <v>850</v>
      </c>
      <c r="Z1138" s="406">
        <v>1012</v>
      </c>
      <c r="AA1138" s="406">
        <v>865</v>
      </c>
      <c r="AB1138" s="406">
        <v>753</v>
      </c>
      <c r="AC1138" s="406">
        <v>886</v>
      </c>
      <c r="AD1138" s="406">
        <v>1063</v>
      </c>
      <c r="AE1138" s="406">
        <v>887</v>
      </c>
      <c r="AF1138" s="406">
        <v>824</v>
      </c>
      <c r="AG1138" s="406">
        <v>959</v>
      </c>
      <c r="AH1138" s="406">
        <v>1148</v>
      </c>
      <c r="AI1138" s="406">
        <v>815</v>
      </c>
      <c r="AJ1138" s="406">
        <v>800</v>
      </c>
      <c r="AK1138" s="406">
        <v>941</v>
      </c>
      <c r="AL1138" s="406">
        <v>1101</v>
      </c>
      <c r="AM1138" s="406">
        <v>729</v>
      </c>
      <c r="AN1138" s="406">
        <v>837</v>
      </c>
      <c r="AO1138" s="406">
        <v>954</v>
      </c>
      <c r="AP1138" s="406">
        <v>865</v>
      </c>
      <c r="AQ1138" s="406">
        <v>865</v>
      </c>
      <c r="AR1138" s="406">
        <v>973</v>
      </c>
      <c r="AS1138" s="406">
        <v>962</v>
      </c>
      <c r="AU1138" t="s">
        <v>1045</v>
      </c>
    </row>
    <row r="1139" spans="4:47" ht="13.5" customHeight="1">
      <c r="D1139" s="405" t="s">
        <v>3012</v>
      </c>
      <c r="E1139" s="405" t="s">
        <v>5597</v>
      </c>
      <c r="F1139" s="407" t="s">
        <v>3810</v>
      </c>
      <c r="G1139" s="272">
        <v>12.9</v>
      </c>
      <c r="H1139" s="406">
        <v>784</v>
      </c>
      <c r="I1139" s="406">
        <v>860</v>
      </c>
      <c r="J1139" s="406">
        <v>997</v>
      </c>
      <c r="K1139" s="406">
        <v>809</v>
      </c>
      <c r="L1139" s="406">
        <v>883</v>
      </c>
      <c r="M1139" s="406">
        <v>1030</v>
      </c>
      <c r="N1139" s="406">
        <v>913</v>
      </c>
      <c r="O1139" s="406">
        <v>777</v>
      </c>
      <c r="P1139" s="406">
        <v>906</v>
      </c>
      <c r="Q1139" s="406">
        <v>1016</v>
      </c>
      <c r="R1139" s="406">
        <v>904</v>
      </c>
      <c r="S1139" s="406">
        <v>978</v>
      </c>
      <c r="T1139" s="406">
        <v>1170</v>
      </c>
      <c r="U1139" s="406">
        <v>1333</v>
      </c>
      <c r="V1139" s="406">
        <v>1092</v>
      </c>
      <c r="W1139" s="406">
        <v>1148</v>
      </c>
      <c r="X1139" s="406">
        <v>829</v>
      </c>
      <c r="Y1139" s="406">
        <v>980</v>
      </c>
      <c r="Z1139" s="406">
        <v>1143</v>
      </c>
      <c r="AA1139" s="406">
        <v>960</v>
      </c>
      <c r="AB1139" s="406">
        <v>865</v>
      </c>
      <c r="AC1139" s="406">
        <v>1033</v>
      </c>
      <c r="AD1139" s="406">
        <v>1209</v>
      </c>
      <c r="AE1139" s="406">
        <v>990</v>
      </c>
      <c r="AF1139" s="406">
        <v>934</v>
      </c>
      <c r="AG1139" s="406">
        <v>1103</v>
      </c>
      <c r="AH1139" s="406">
        <v>1292</v>
      </c>
      <c r="AI1139" s="406">
        <v>932</v>
      </c>
      <c r="AJ1139" s="406">
        <v>886</v>
      </c>
      <c r="AK1139" s="406">
        <v>1055</v>
      </c>
      <c r="AL1139" s="406">
        <v>1235</v>
      </c>
      <c r="AM1139" s="406">
        <v>808</v>
      </c>
      <c r="AN1139" s="406">
        <v>940</v>
      </c>
      <c r="AO1139" s="406">
        <v>1071</v>
      </c>
      <c r="AP1139" s="406">
        <v>984</v>
      </c>
      <c r="AQ1139" s="406">
        <v>984</v>
      </c>
      <c r="AR1139" s="406">
        <v>1111</v>
      </c>
      <c r="AS1139" s="406">
        <v>1079</v>
      </c>
      <c r="AU1139" t="s">
        <v>3012</v>
      </c>
    </row>
    <row r="1140" spans="4:47" ht="13.5" customHeight="1">
      <c r="D1140" s="405" t="s">
        <v>3013</v>
      </c>
      <c r="E1140" s="405" t="s">
        <v>5597</v>
      </c>
      <c r="F1140" s="407" t="s">
        <v>3811</v>
      </c>
      <c r="G1140" s="272">
        <v>10.9</v>
      </c>
      <c r="H1140" s="406">
        <v>727</v>
      </c>
      <c r="I1140" s="406">
        <v>790</v>
      </c>
      <c r="J1140" s="406">
        <v>918</v>
      </c>
      <c r="K1140" s="406">
        <v>752</v>
      </c>
      <c r="L1140" s="406">
        <v>813</v>
      </c>
      <c r="M1140" s="406">
        <v>951</v>
      </c>
      <c r="N1140" s="406">
        <v>855</v>
      </c>
      <c r="O1140" s="406">
        <v>721</v>
      </c>
      <c r="P1140" s="406">
        <v>836</v>
      </c>
      <c r="Q1140" s="406">
        <v>937</v>
      </c>
      <c r="R1140" s="406">
        <v>846</v>
      </c>
      <c r="S1140" s="406">
        <v>909</v>
      </c>
      <c r="T1140" s="406">
        <v>1086</v>
      </c>
      <c r="U1140" s="406">
        <v>1221</v>
      </c>
      <c r="V1140" s="406">
        <v>970</v>
      </c>
      <c r="W1140" s="406">
        <v>1039</v>
      </c>
      <c r="X1140" s="406">
        <v>774</v>
      </c>
      <c r="Y1140" s="406">
        <v>909</v>
      </c>
      <c r="Z1140" s="406">
        <v>1061</v>
      </c>
      <c r="AA1140" s="406">
        <v>900</v>
      </c>
      <c r="AB1140" s="406">
        <v>810</v>
      </c>
      <c r="AC1140" s="406">
        <v>962</v>
      </c>
      <c r="AD1140" s="406">
        <v>1127</v>
      </c>
      <c r="AE1140" s="406">
        <v>930</v>
      </c>
      <c r="AF1140" s="406">
        <v>878</v>
      </c>
      <c r="AG1140" s="406">
        <v>1032</v>
      </c>
      <c r="AH1140" s="406">
        <v>1209</v>
      </c>
      <c r="AI1140" s="406">
        <v>861</v>
      </c>
      <c r="AJ1140" s="406">
        <v>831</v>
      </c>
      <c r="AK1140" s="406">
        <v>983</v>
      </c>
      <c r="AL1140" s="406">
        <v>1152</v>
      </c>
      <c r="AM1140" s="406">
        <v>753</v>
      </c>
      <c r="AN1140" s="406">
        <v>870</v>
      </c>
      <c r="AO1140" s="406">
        <v>992</v>
      </c>
      <c r="AP1140" s="406">
        <v>905</v>
      </c>
      <c r="AQ1140" s="406">
        <v>905</v>
      </c>
      <c r="AR1140" s="406">
        <v>1032</v>
      </c>
      <c r="AS1140" s="406">
        <v>1000</v>
      </c>
      <c r="AU1140" t="s">
        <v>3013</v>
      </c>
    </row>
    <row r="1141" spans="4:47" ht="13.5" customHeight="1">
      <c r="D1141" s="405" t="s">
        <v>1046</v>
      </c>
      <c r="E1141" s="405" t="s">
        <v>5597</v>
      </c>
      <c r="F1141" s="407" t="s">
        <v>1771</v>
      </c>
      <c r="G1141" s="272">
        <v>13.9</v>
      </c>
      <c r="H1141" s="406">
        <v>843</v>
      </c>
      <c r="I1141" s="406">
        <v>926</v>
      </c>
      <c r="J1141" s="406">
        <v>1071</v>
      </c>
      <c r="K1141" s="406">
        <v>882</v>
      </c>
      <c r="L1141" s="406">
        <v>948</v>
      </c>
      <c r="M1141" s="406">
        <v>1135</v>
      </c>
      <c r="N1141" s="406">
        <v>976</v>
      </c>
      <c r="O1141" s="406">
        <v>843</v>
      </c>
      <c r="P1141" s="406">
        <v>971</v>
      </c>
      <c r="Q1141" s="406">
        <v>1110</v>
      </c>
      <c r="R1141" s="406">
        <v>1007</v>
      </c>
      <c r="S1141" s="406">
        <v>1078</v>
      </c>
      <c r="T1141" s="406">
        <v>1297</v>
      </c>
      <c r="U1141" s="406">
        <v>1482</v>
      </c>
      <c r="V1141" s="406">
        <v>1215</v>
      </c>
      <c r="W1141" s="406">
        <v>1285</v>
      </c>
      <c r="X1141" s="406">
        <v>883</v>
      </c>
      <c r="Y1141" s="406">
        <v>1041</v>
      </c>
      <c r="Z1141" s="406">
        <v>1239</v>
      </c>
      <c r="AA1141" s="406">
        <v>1050</v>
      </c>
      <c r="AB1141" s="406">
        <v>915</v>
      </c>
      <c r="AC1141" s="406">
        <v>1093</v>
      </c>
      <c r="AD1141" s="406">
        <v>1313</v>
      </c>
      <c r="AE1141" s="406">
        <v>1084</v>
      </c>
      <c r="AF1141" s="406">
        <v>986</v>
      </c>
      <c r="AG1141" s="406">
        <v>1166</v>
      </c>
      <c r="AH1141" s="406">
        <v>1398</v>
      </c>
      <c r="AI1141" s="406">
        <v>990</v>
      </c>
      <c r="AJ1141" s="406">
        <v>970</v>
      </c>
      <c r="AK1141" s="406">
        <v>1156</v>
      </c>
      <c r="AL1141" s="406">
        <v>1354</v>
      </c>
      <c r="AM1141" s="406">
        <v>884</v>
      </c>
      <c r="AN1141" s="406">
        <v>1030</v>
      </c>
      <c r="AO1141" s="406">
        <v>1174</v>
      </c>
      <c r="AP1141" s="406">
        <v>1089</v>
      </c>
      <c r="AQ1141" s="406">
        <v>1089</v>
      </c>
      <c r="AR1141" s="406">
        <v>1234</v>
      </c>
      <c r="AS1141" s="406">
        <v>1184</v>
      </c>
      <c r="AU1141" t="s">
        <v>1046</v>
      </c>
    </row>
    <row r="1142" spans="4:47" ht="13.5" customHeight="1">
      <c r="D1142" s="405" t="s">
        <v>1047</v>
      </c>
      <c r="E1142" s="405" t="s">
        <v>5597</v>
      </c>
      <c r="F1142" s="407" t="s">
        <v>1768</v>
      </c>
      <c r="G1142" s="272">
        <v>11.7</v>
      </c>
      <c r="H1142" s="406">
        <v>778</v>
      </c>
      <c r="I1142" s="406">
        <v>848</v>
      </c>
      <c r="J1142" s="406">
        <v>981</v>
      </c>
      <c r="K1142" s="406">
        <v>817</v>
      </c>
      <c r="L1142" s="406">
        <v>870</v>
      </c>
      <c r="M1142" s="406">
        <v>1045</v>
      </c>
      <c r="N1142" s="406">
        <v>899</v>
      </c>
      <c r="O1142" s="406">
        <v>779</v>
      </c>
      <c r="P1142" s="406">
        <v>892</v>
      </c>
      <c r="Q1142" s="406">
        <v>1019</v>
      </c>
      <c r="R1142" s="406">
        <v>928</v>
      </c>
      <c r="S1142" s="406">
        <v>996</v>
      </c>
      <c r="T1142" s="406">
        <v>1198</v>
      </c>
      <c r="U1142" s="406">
        <v>1350</v>
      </c>
      <c r="V1142" s="406">
        <v>1076</v>
      </c>
      <c r="W1142" s="406">
        <v>1158</v>
      </c>
      <c r="X1142" s="406">
        <v>820</v>
      </c>
      <c r="Y1142" s="406">
        <v>961</v>
      </c>
      <c r="Z1142" s="406">
        <v>1145</v>
      </c>
      <c r="AA1142" s="406">
        <v>969</v>
      </c>
      <c r="AB1142" s="406">
        <v>851</v>
      </c>
      <c r="AC1142" s="406">
        <v>1013</v>
      </c>
      <c r="AD1142" s="406">
        <v>1219</v>
      </c>
      <c r="AE1142" s="406">
        <v>1003</v>
      </c>
      <c r="AF1142" s="406">
        <v>922</v>
      </c>
      <c r="AG1142" s="406">
        <v>1086</v>
      </c>
      <c r="AH1142" s="406">
        <v>1304</v>
      </c>
      <c r="AI1142" s="406">
        <v>909</v>
      </c>
      <c r="AJ1142" s="406">
        <v>904</v>
      </c>
      <c r="AK1142" s="406">
        <v>1073</v>
      </c>
      <c r="AL1142" s="406">
        <v>1258</v>
      </c>
      <c r="AM1142" s="406">
        <v>819</v>
      </c>
      <c r="AN1142" s="406">
        <v>949</v>
      </c>
      <c r="AO1142" s="406">
        <v>1082</v>
      </c>
      <c r="AP1142" s="406">
        <v>998</v>
      </c>
      <c r="AQ1142" s="406">
        <v>998</v>
      </c>
      <c r="AR1142" s="406">
        <v>1143</v>
      </c>
      <c r="AS1142" s="406">
        <v>1093</v>
      </c>
      <c r="AU1142" t="s">
        <v>1047</v>
      </c>
    </row>
    <row r="1143" spans="4:47" ht="13.5" customHeight="1">
      <c r="D1143" s="405" t="s">
        <v>2430</v>
      </c>
      <c r="E1143" s="404"/>
      <c r="F1143" s="407" t="s">
        <v>2432</v>
      </c>
      <c r="G1143" s="272">
        <v>0</v>
      </c>
      <c r="H1143" s="406">
        <v>75</v>
      </c>
      <c r="I1143" s="406">
        <v>75</v>
      </c>
      <c r="J1143" s="406">
        <v>75</v>
      </c>
      <c r="K1143" s="406">
        <v>75</v>
      </c>
      <c r="L1143" s="406">
        <v>75</v>
      </c>
      <c r="M1143" s="406">
        <v>75</v>
      </c>
      <c r="N1143" s="406">
        <v>75</v>
      </c>
      <c r="O1143" s="406">
        <v>75</v>
      </c>
      <c r="P1143" s="406">
        <v>75</v>
      </c>
      <c r="Q1143" s="406">
        <v>75</v>
      </c>
      <c r="R1143" s="406">
        <v>75</v>
      </c>
      <c r="S1143" s="406">
        <v>75</v>
      </c>
      <c r="T1143" s="406">
        <v>75</v>
      </c>
      <c r="U1143" s="406">
        <v>75</v>
      </c>
      <c r="V1143" s="406">
        <v>75</v>
      </c>
      <c r="W1143" s="406">
        <v>75</v>
      </c>
      <c r="X1143" s="406">
        <v>75</v>
      </c>
      <c r="Y1143" s="406">
        <v>75</v>
      </c>
      <c r="Z1143" s="406">
        <v>75</v>
      </c>
      <c r="AA1143" s="406">
        <v>75</v>
      </c>
      <c r="AB1143" s="406">
        <v>75</v>
      </c>
      <c r="AC1143" s="406">
        <v>75</v>
      </c>
      <c r="AD1143" s="406">
        <v>75</v>
      </c>
      <c r="AE1143" s="406">
        <v>75</v>
      </c>
      <c r="AF1143" s="406">
        <v>75</v>
      </c>
      <c r="AG1143" s="406">
        <v>75</v>
      </c>
      <c r="AH1143" s="406">
        <v>75</v>
      </c>
      <c r="AI1143" s="406">
        <v>75</v>
      </c>
      <c r="AJ1143" s="406">
        <v>75</v>
      </c>
      <c r="AK1143" s="406">
        <v>75</v>
      </c>
      <c r="AL1143" s="406">
        <v>75</v>
      </c>
      <c r="AM1143" s="406">
        <v>75</v>
      </c>
      <c r="AN1143" s="406">
        <v>75</v>
      </c>
      <c r="AO1143" s="406">
        <v>75</v>
      </c>
      <c r="AP1143" s="406">
        <v>75</v>
      </c>
      <c r="AQ1143" s="406">
        <v>75</v>
      </c>
      <c r="AR1143" s="406">
        <v>75</v>
      </c>
      <c r="AS1143" s="406">
        <v>75</v>
      </c>
      <c r="AU1143" t="s">
        <v>2430</v>
      </c>
    </row>
    <row r="1144" spans="4:47" ht="13.5" customHeight="1">
      <c r="D1144" s="405" t="s">
        <v>143</v>
      </c>
      <c r="E1144" s="405"/>
      <c r="F1144" s="407" t="s">
        <v>872</v>
      </c>
      <c r="G1144" s="272">
        <v>3.4</v>
      </c>
      <c r="H1144" s="406">
        <v>469</v>
      </c>
      <c r="I1144" s="406">
        <v>474</v>
      </c>
      <c r="J1144" s="406">
        <v>548</v>
      </c>
      <c r="K1144" s="406">
        <v>508</v>
      </c>
      <c r="L1144" s="406">
        <v>499</v>
      </c>
      <c r="M1144" s="406">
        <v>599</v>
      </c>
      <c r="N1144" s="406">
        <v>534</v>
      </c>
      <c r="O1144" s="406">
        <v>472</v>
      </c>
      <c r="P1144" s="406">
        <v>505</v>
      </c>
      <c r="Q1144" s="406">
        <v>576</v>
      </c>
      <c r="R1144" s="406">
        <v>558</v>
      </c>
      <c r="S1144" s="406">
        <v>785</v>
      </c>
      <c r="T1144" s="406">
        <v>912</v>
      </c>
      <c r="U1144" s="406">
        <v>900</v>
      </c>
      <c r="V1144" s="406">
        <v>679</v>
      </c>
      <c r="W1144" s="406">
        <v>755</v>
      </c>
      <c r="X1144" s="406">
        <v>590</v>
      </c>
      <c r="Y1144" s="406">
        <v>652</v>
      </c>
      <c r="Z1144" s="406">
        <v>774</v>
      </c>
      <c r="AA1144" s="406">
        <v>663</v>
      </c>
      <c r="AB1144" s="406">
        <v>620</v>
      </c>
      <c r="AC1144" s="406">
        <v>703</v>
      </c>
      <c r="AD1144" s="406">
        <v>845</v>
      </c>
      <c r="AE1144" s="406">
        <v>696</v>
      </c>
      <c r="AF1144" s="406">
        <v>754</v>
      </c>
      <c r="AG1144" s="406">
        <v>839</v>
      </c>
      <c r="AH1144" s="406">
        <v>1006</v>
      </c>
      <c r="AI1144" s="406">
        <v>610</v>
      </c>
      <c r="AJ1144" s="406">
        <v>666</v>
      </c>
      <c r="AK1144" s="406">
        <v>747</v>
      </c>
      <c r="AL1144" s="406">
        <v>874</v>
      </c>
      <c r="AM1144" s="406">
        <v>541</v>
      </c>
      <c r="AN1144" s="406">
        <v>593</v>
      </c>
      <c r="AO1144" s="406">
        <v>674</v>
      </c>
      <c r="AP1144" s="406">
        <v>586</v>
      </c>
      <c r="AQ1144" s="406">
        <v>586</v>
      </c>
      <c r="AR1144" s="406">
        <v>761</v>
      </c>
      <c r="AS1144" s="406">
        <v>741</v>
      </c>
      <c r="AU1144" t="s">
        <v>143</v>
      </c>
    </row>
    <row r="1145" spans="4:47" ht="13.5" customHeight="1">
      <c r="D1145" s="405" t="s">
        <v>144</v>
      </c>
      <c r="E1145" s="405" t="s">
        <v>5597</v>
      </c>
      <c r="F1145" s="407" t="s">
        <v>873</v>
      </c>
      <c r="G1145" s="272">
        <v>12.5</v>
      </c>
      <c r="H1145" s="406">
        <v>744</v>
      </c>
      <c r="I1145" s="406">
        <v>757</v>
      </c>
      <c r="J1145" s="406">
        <v>872</v>
      </c>
      <c r="K1145" s="406">
        <v>786</v>
      </c>
      <c r="L1145" s="406">
        <v>772</v>
      </c>
      <c r="M1145" s="406">
        <v>975</v>
      </c>
      <c r="N1145" s="406">
        <v>841</v>
      </c>
      <c r="O1145" s="406">
        <v>758</v>
      </c>
      <c r="P1145" s="406">
        <v>839</v>
      </c>
      <c r="Q1145" s="406">
        <v>941</v>
      </c>
      <c r="R1145" s="406">
        <v>924</v>
      </c>
      <c r="S1145" s="406">
        <v>1090</v>
      </c>
      <c r="T1145" s="406">
        <v>1297</v>
      </c>
      <c r="U1145" s="406">
        <v>1316</v>
      </c>
      <c r="V1145" s="406">
        <v>997</v>
      </c>
      <c r="W1145" s="406">
        <v>1107</v>
      </c>
      <c r="X1145" s="406">
        <v>850</v>
      </c>
      <c r="Y1145" s="406">
        <v>966</v>
      </c>
      <c r="Z1145" s="406">
        <v>1154</v>
      </c>
      <c r="AA1145" s="406">
        <v>961</v>
      </c>
      <c r="AB1145" s="406">
        <v>924</v>
      </c>
      <c r="AC1145" s="406">
        <v>1082</v>
      </c>
      <c r="AD1145" s="406">
        <v>1314</v>
      </c>
      <c r="AE1145" s="406">
        <v>1042</v>
      </c>
      <c r="AF1145" s="406">
        <v>1058</v>
      </c>
      <c r="AG1145" s="406">
        <v>1219</v>
      </c>
      <c r="AH1145" s="406">
        <v>1475</v>
      </c>
      <c r="AI1145" s="406">
        <v>857</v>
      </c>
      <c r="AJ1145" s="406">
        <v>998</v>
      </c>
      <c r="AK1145" s="406">
        <v>1150</v>
      </c>
      <c r="AL1145" s="406">
        <v>1353</v>
      </c>
      <c r="AM1145" s="406">
        <v>830</v>
      </c>
      <c r="AN1145" s="406">
        <v>934</v>
      </c>
      <c r="AO1145" s="406">
        <v>1062</v>
      </c>
      <c r="AP1145" s="406">
        <v>938</v>
      </c>
      <c r="AQ1145" s="406">
        <v>938</v>
      </c>
      <c r="AR1145" s="406">
        <v>1232</v>
      </c>
      <c r="AS1145" s="406">
        <v>1085</v>
      </c>
      <c r="AU1145" t="s">
        <v>144</v>
      </c>
    </row>
    <row r="1146" spans="4:47" ht="13.5" customHeight="1">
      <c r="D1146" s="405" t="s">
        <v>4688</v>
      </c>
      <c r="E1146" s="404"/>
      <c r="F1146" s="407" t="s">
        <v>5650</v>
      </c>
      <c r="G1146" s="272">
        <v>0</v>
      </c>
      <c r="H1146" s="406">
        <v>0</v>
      </c>
      <c r="I1146" s="406">
        <v>0</v>
      </c>
      <c r="J1146" s="406">
        <v>0</v>
      </c>
      <c r="K1146" s="406">
        <v>0</v>
      </c>
      <c r="L1146" s="406">
        <v>0</v>
      </c>
      <c r="M1146" s="406">
        <v>0</v>
      </c>
      <c r="N1146" s="406">
        <v>0</v>
      </c>
      <c r="O1146" s="406">
        <v>0</v>
      </c>
      <c r="P1146" s="406">
        <v>0</v>
      </c>
      <c r="Q1146" s="406">
        <v>0</v>
      </c>
      <c r="R1146" s="406">
        <v>0</v>
      </c>
      <c r="S1146" s="406">
        <v>0</v>
      </c>
      <c r="T1146" s="406">
        <v>0</v>
      </c>
      <c r="U1146" s="406">
        <v>0</v>
      </c>
      <c r="V1146" s="406">
        <v>0</v>
      </c>
      <c r="W1146" s="406">
        <v>0</v>
      </c>
      <c r="X1146" s="406">
        <v>0</v>
      </c>
      <c r="Y1146" s="406">
        <v>0</v>
      </c>
      <c r="Z1146" s="406">
        <v>0</v>
      </c>
      <c r="AA1146" s="406">
        <v>0</v>
      </c>
      <c r="AB1146" s="406">
        <v>0</v>
      </c>
      <c r="AC1146" s="406">
        <v>0</v>
      </c>
      <c r="AD1146" s="406">
        <v>0</v>
      </c>
      <c r="AE1146" s="406">
        <v>0</v>
      </c>
      <c r="AF1146" s="406">
        <v>0</v>
      </c>
      <c r="AG1146" s="406">
        <v>0</v>
      </c>
      <c r="AH1146" s="406">
        <v>0</v>
      </c>
      <c r="AI1146" s="406">
        <v>0</v>
      </c>
      <c r="AJ1146" s="406">
        <v>0</v>
      </c>
      <c r="AK1146" s="406">
        <v>0</v>
      </c>
      <c r="AL1146" s="406">
        <v>0</v>
      </c>
      <c r="AM1146" s="406">
        <v>0</v>
      </c>
      <c r="AN1146" s="406">
        <v>0</v>
      </c>
      <c r="AO1146" s="406">
        <v>0</v>
      </c>
      <c r="AP1146" s="406">
        <v>0</v>
      </c>
      <c r="AQ1146" s="406">
        <v>0</v>
      </c>
      <c r="AR1146" s="406">
        <v>0</v>
      </c>
      <c r="AS1146" s="406">
        <v>0</v>
      </c>
      <c r="AU1146" t="s">
        <v>4688</v>
      </c>
    </row>
    <row r="1147" spans="4:47" ht="13.5" customHeight="1">
      <c r="D1147" s="405" t="s">
        <v>4690</v>
      </c>
      <c r="E1147" s="404"/>
      <c r="F1147" s="407" t="s">
        <v>5652</v>
      </c>
      <c r="G1147" s="272">
        <v>0</v>
      </c>
      <c r="H1147" s="406">
        <v>0</v>
      </c>
      <c r="I1147" s="406">
        <v>0</v>
      </c>
      <c r="J1147" s="406">
        <v>0</v>
      </c>
      <c r="K1147" s="406">
        <v>0</v>
      </c>
      <c r="L1147" s="406">
        <v>0</v>
      </c>
      <c r="M1147" s="406">
        <v>0</v>
      </c>
      <c r="N1147" s="406">
        <v>0</v>
      </c>
      <c r="O1147" s="406">
        <v>0</v>
      </c>
      <c r="P1147" s="406">
        <v>0</v>
      </c>
      <c r="Q1147" s="406">
        <v>0</v>
      </c>
      <c r="R1147" s="406">
        <v>0</v>
      </c>
      <c r="S1147" s="406">
        <v>0</v>
      </c>
      <c r="T1147" s="406">
        <v>0</v>
      </c>
      <c r="U1147" s="406">
        <v>0</v>
      </c>
      <c r="V1147" s="406">
        <v>0</v>
      </c>
      <c r="W1147" s="406">
        <v>0</v>
      </c>
      <c r="X1147" s="406">
        <v>0</v>
      </c>
      <c r="Y1147" s="406">
        <v>0</v>
      </c>
      <c r="Z1147" s="406">
        <v>0</v>
      </c>
      <c r="AA1147" s="406">
        <v>0</v>
      </c>
      <c r="AB1147" s="406">
        <v>0</v>
      </c>
      <c r="AC1147" s="406">
        <v>0</v>
      </c>
      <c r="AD1147" s="406">
        <v>0</v>
      </c>
      <c r="AE1147" s="406">
        <v>0</v>
      </c>
      <c r="AF1147" s="406">
        <v>0</v>
      </c>
      <c r="AG1147" s="406">
        <v>0</v>
      </c>
      <c r="AH1147" s="406">
        <v>0</v>
      </c>
      <c r="AI1147" s="406">
        <v>0</v>
      </c>
      <c r="AJ1147" s="406">
        <v>0</v>
      </c>
      <c r="AK1147" s="406">
        <v>0</v>
      </c>
      <c r="AL1147" s="406">
        <v>0</v>
      </c>
      <c r="AM1147" s="406">
        <v>0</v>
      </c>
      <c r="AN1147" s="406">
        <v>0</v>
      </c>
      <c r="AO1147" s="406">
        <v>0</v>
      </c>
      <c r="AP1147" s="406">
        <v>0</v>
      </c>
      <c r="AQ1147" s="406">
        <v>0</v>
      </c>
      <c r="AR1147" s="406">
        <v>0</v>
      </c>
      <c r="AS1147" s="406">
        <v>0</v>
      </c>
      <c r="AU1147" t="s">
        <v>4690</v>
      </c>
    </row>
    <row r="1148" spans="4:47" ht="13.5" customHeight="1">
      <c r="D1148" s="405" t="s">
        <v>4271</v>
      </c>
      <c r="E1148" s="405" t="s">
        <v>5597</v>
      </c>
      <c r="F1148" s="407" t="s">
        <v>4317</v>
      </c>
      <c r="G1148" s="272">
        <v>14.6</v>
      </c>
      <c r="H1148" s="406">
        <v>747</v>
      </c>
      <c r="I1148" s="406">
        <v>743</v>
      </c>
      <c r="J1148" s="406">
        <v>882</v>
      </c>
      <c r="K1148" s="406">
        <v>799</v>
      </c>
      <c r="L1148" s="406">
        <v>789</v>
      </c>
      <c r="M1148" s="406">
        <v>955</v>
      </c>
      <c r="N1148" s="406">
        <v>892</v>
      </c>
      <c r="O1148" s="406">
        <v>786</v>
      </c>
      <c r="P1148" s="406">
        <v>801</v>
      </c>
      <c r="Q1148" s="406">
        <v>916</v>
      </c>
      <c r="R1148" s="406">
        <v>871</v>
      </c>
      <c r="S1148" s="406">
        <v>961</v>
      </c>
      <c r="T1148" s="406">
        <v>1105</v>
      </c>
      <c r="U1148" s="406">
        <v>1251</v>
      </c>
      <c r="V1148" s="406">
        <v>901</v>
      </c>
      <c r="W1148" s="406">
        <v>1002</v>
      </c>
      <c r="X1148" s="406">
        <v>827</v>
      </c>
      <c r="Y1148" s="406">
        <v>910</v>
      </c>
      <c r="Z1148" s="406">
        <v>1061</v>
      </c>
      <c r="AA1148" s="406">
        <v>913</v>
      </c>
      <c r="AB1148" s="406">
        <v>843</v>
      </c>
      <c r="AC1148" s="406">
        <v>990</v>
      </c>
      <c r="AD1148" s="406">
        <v>1162</v>
      </c>
      <c r="AE1148" s="406">
        <v>960</v>
      </c>
      <c r="AF1148" s="406">
        <v>1087</v>
      </c>
      <c r="AG1148" s="406">
        <v>1201</v>
      </c>
      <c r="AH1148" s="406">
        <v>1410</v>
      </c>
      <c r="AI1148" s="406">
        <v>791</v>
      </c>
      <c r="AJ1148" s="406">
        <v>913</v>
      </c>
      <c r="AK1148" s="406">
        <v>1023</v>
      </c>
      <c r="AL1148" s="406">
        <v>1200</v>
      </c>
      <c r="AM1148" s="406">
        <v>795</v>
      </c>
      <c r="AN1148" s="406">
        <v>860</v>
      </c>
      <c r="AO1148" s="406">
        <v>980</v>
      </c>
      <c r="AP1148" s="406">
        <v>819</v>
      </c>
      <c r="AQ1148" s="406">
        <v>819</v>
      </c>
      <c r="AR1148" s="406">
        <v>1011</v>
      </c>
      <c r="AS1148" s="406">
        <v>952</v>
      </c>
      <c r="AU1148" t="s">
        <v>4271</v>
      </c>
    </row>
    <row r="1149" spans="4:47" ht="13.5" customHeight="1">
      <c r="D1149" s="405" t="s">
        <v>4272</v>
      </c>
      <c r="E1149" s="405" t="s">
        <v>5597</v>
      </c>
      <c r="F1149" s="407" t="s">
        <v>4317</v>
      </c>
      <c r="G1149" s="272">
        <v>14.6</v>
      </c>
      <c r="H1149" s="406">
        <v>747</v>
      </c>
      <c r="I1149" s="406">
        <v>743</v>
      </c>
      <c r="J1149" s="406">
        <v>882</v>
      </c>
      <c r="K1149" s="406">
        <v>799</v>
      </c>
      <c r="L1149" s="406">
        <v>789</v>
      </c>
      <c r="M1149" s="406">
        <v>955</v>
      </c>
      <c r="N1149" s="406">
        <v>892</v>
      </c>
      <c r="O1149" s="406">
        <v>786</v>
      </c>
      <c r="P1149" s="406">
        <v>801</v>
      </c>
      <c r="Q1149" s="406">
        <v>916</v>
      </c>
      <c r="R1149" s="406">
        <v>871</v>
      </c>
      <c r="S1149" s="406">
        <v>961</v>
      </c>
      <c r="T1149" s="406">
        <v>1105</v>
      </c>
      <c r="U1149" s="406">
        <v>1251</v>
      </c>
      <c r="V1149" s="406">
        <v>901</v>
      </c>
      <c r="W1149" s="406">
        <v>1002</v>
      </c>
      <c r="X1149" s="406">
        <v>827</v>
      </c>
      <c r="Y1149" s="406">
        <v>910</v>
      </c>
      <c r="Z1149" s="406">
        <v>1061</v>
      </c>
      <c r="AA1149" s="406">
        <v>913</v>
      </c>
      <c r="AB1149" s="406">
        <v>843</v>
      </c>
      <c r="AC1149" s="406">
        <v>990</v>
      </c>
      <c r="AD1149" s="406">
        <v>1162</v>
      </c>
      <c r="AE1149" s="406">
        <v>960</v>
      </c>
      <c r="AF1149" s="406">
        <v>1087</v>
      </c>
      <c r="AG1149" s="406">
        <v>1201</v>
      </c>
      <c r="AH1149" s="406">
        <v>1410</v>
      </c>
      <c r="AI1149" s="406">
        <v>791</v>
      </c>
      <c r="AJ1149" s="406">
        <v>913</v>
      </c>
      <c r="AK1149" s="406">
        <v>1023</v>
      </c>
      <c r="AL1149" s="406">
        <v>1200</v>
      </c>
      <c r="AM1149" s="406">
        <v>795</v>
      </c>
      <c r="AN1149" s="406">
        <v>860</v>
      </c>
      <c r="AO1149" s="406">
        <v>980</v>
      </c>
      <c r="AP1149" s="406">
        <v>819</v>
      </c>
      <c r="AQ1149" s="406">
        <v>819</v>
      </c>
      <c r="AR1149" s="406">
        <v>1011</v>
      </c>
      <c r="AS1149" s="406">
        <v>952</v>
      </c>
      <c r="AU1149" t="s">
        <v>4272</v>
      </c>
    </row>
    <row r="1150" spans="4:47" ht="13.5" customHeight="1">
      <c r="D1150" s="405" t="s">
        <v>5373</v>
      </c>
      <c r="E1150" s="405" t="s">
        <v>5597</v>
      </c>
      <c r="F1150" s="407" t="s">
        <v>4317</v>
      </c>
      <c r="G1150" s="272">
        <v>15.2</v>
      </c>
      <c r="H1150" s="409" t="s">
        <v>2207</v>
      </c>
      <c r="I1150" s="409" t="s">
        <v>2207</v>
      </c>
      <c r="J1150" s="409" t="s">
        <v>2207</v>
      </c>
      <c r="K1150" s="409" t="s">
        <v>2207</v>
      </c>
      <c r="L1150" s="409" t="s">
        <v>2207</v>
      </c>
      <c r="M1150" s="409" t="s">
        <v>2207</v>
      </c>
      <c r="N1150" s="409" t="s">
        <v>2207</v>
      </c>
      <c r="O1150" s="409" t="s">
        <v>2207</v>
      </c>
      <c r="P1150" s="409" t="s">
        <v>2207</v>
      </c>
      <c r="Q1150" s="409" t="s">
        <v>2207</v>
      </c>
      <c r="R1150" s="409" t="s">
        <v>2207</v>
      </c>
      <c r="S1150" s="406">
        <v>972</v>
      </c>
      <c r="T1150" s="406">
        <v>1121</v>
      </c>
      <c r="U1150" s="406">
        <v>1267</v>
      </c>
      <c r="V1150" s="406">
        <v>923</v>
      </c>
      <c r="W1150" s="406">
        <v>1025</v>
      </c>
      <c r="X1150" s="406">
        <v>843</v>
      </c>
      <c r="Y1150" s="406">
        <v>929</v>
      </c>
      <c r="Z1150" s="406">
        <v>1083</v>
      </c>
      <c r="AA1150" s="406">
        <v>930</v>
      </c>
      <c r="AB1150" s="406">
        <v>865</v>
      </c>
      <c r="AC1150" s="406">
        <v>1012</v>
      </c>
      <c r="AD1150" s="406">
        <v>1188</v>
      </c>
      <c r="AE1150" s="406">
        <v>980</v>
      </c>
      <c r="AF1150" s="406">
        <v>1106</v>
      </c>
      <c r="AG1150" s="406">
        <v>1223</v>
      </c>
      <c r="AH1150" s="406">
        <v>1436</v>
      </c>
      <c r="AI1150" s="406">
        <v>0</v>
      </c>
      <c r="AJ1150" s="406">
        <v>932</v>
      </c>
      <c r="AK1150" s="406">
        <v>1045</v>
      </c>
      <c r="AL1150" s="406">
        <v>1226</v>
      </c>
      <c r="AM1150" s="406">
        <v>811</v>
      </c>
      <c r="AN1150" s="406">
        <v>878</v>
      </c>
      <c r="AO1150" s="406">
        <v>1001</v>
      </c>
      <c r="AP1150" s="406">
        <v>841</v>
      </c>
      <c r="AQ1150" s="406">
        <v>841</v>
      </c>
      <c r="AR1150" s="406">
        <v>1040</v>
      </c>
      <c r="AS1150" s="406">
        <v>973</v>
      </c>
      <c r="AU1150" t="s">
        <v>5373</v>
      </c>
    </row>
    <row r="1151" spans="4:47" ht="13.5" customHeight="1">
      <c r="D1151" s="405" t="s">
        <v>5374</v>
      </c>
      <c r="E1151" s="405" t="s">
        <v>5597</v>
      </c>
      <c r="F1151" s="407" t="s">
        <v>4317</v>
      </c>
      <c r="G1151" s="272">
        <v>15.2</v>
      </c>
      <c r="H1151" s="409" t="s">
        <v>2207</v>
      </c>
      <c r="I1151" s="409" t="s">
        <v>2207</v>
      </c>
      <c r="J1151" s="409" t="s">
        <v>2207</v>
      </c>
      <c r="K1151" s="409" t="s">
        <v>2207</v>
      </c>
      <c r="L1151" s="409" t="s">
        <v>2207</v>
      </c>
      <c r="M1151" s="409" t="s">
        <v>2207</v>
      </c>
      <c r="N1151" s="409" t="s">
        <v>2207</v>
      </c>
      <c r="O1151" s="409" t="s">
        <v>2207</v>
      </c>
      <c r="P1151" s="409" t="s">
        <v>2207</v>
      </c>
      <c r="Q1151" s="409" t="s">
        <v>2207</v>
      </c>
      <c r="R1151" s="409" t="s">
        <v>2207</v>
      </c>
      <c r="S1151" s="406">
        <v>972</v>
      </c>
      <c r="T1151" s="406">
        <v>1121</v>
      </c>
      <c r="U1151" s="406">
        <v>1267</v>
      </c>
      <c r="V1151" s="406">
        <v>923</v>
      </c>
      <c r="W1151" s="406">
        <v>1025</v>
      </c>
      <c r="X1151" s="406">
        <v>843</v>
      </c>
      <c r="Y1151" s="406">
        <v>929</v>
      </c>
      <c r="Z1151" s="406">
        <v>1083</v>
      </c>
      <c r="AA1151" s="406">
        <v>930</v>
      </c>
      <c r="AB1151" s="406">
        <v>865</v>
      </c>
      <c r="AC1151" s="406">
        <v>1012</v>
      </c>
      <c r="AD1151" s="406">
        <v>1188</v>
      </c>
      <c r="AE1151" s="406">
        <v>980</v>
      </c>
      <c r="AF1151" s="406">
        <v>1106</v>
      </c>
      <c r="AG1151" s="406">
        <v>1223</v>
      </c>
      <c r="AH1151" s="406">
        <v>1436</v>
      </c>
      <c r="AI1151" s="406">
        <v>0</v>
      </c>
      <c r="AJ1151" s="406">
        <v>932</v>
      </c>
      <c r="AK1151" s="406">
        <v>1045</v>
      </c>
      <c r="AL1151" s="406">
        <v>1226</v>
      </c>
      <c r="AM1151" s="406">
        <v>811</v>
      </c>
      <c r="AN1151" s="406">
        <v>878</v>
      </c>
      <c r="AO1151" s="406">
        <v>1001</v>
      </c>
      <c r="AP1151" s="406">
        <v>841</v>
      </c>
      <c r="AQ1151" s="406">
        <v>841</v>
      </c>
      <c r="AR1151" s="406">
        <v>1040</v>
      </c>
      <c r="AS1151" s="406">
        <v>973</v>
      </c>
      <c r="AU1151" t="s">
        <v>5374</v>
      </c>
    </row>
    <row r="1152" spans="4:47" ht="13.5" customHeight="1">
      <c r="D1152" s="405" t="s">
        <v>4273</v>
      </c>
      <c r="E1152" s="405" t="s">
        <v>5597</v>
      </c>
      <c r="F1152" s="407" t="s">
        <v>4317</v>
      </c>
      <c r="G1152" s="272">
        <v>15.7</v>
      </c>
      <c r="H1152" s="406">
        <v>777</v>
      </c>
      <c r="I1152" s="406">
        <v>769</v>
      </c>
      <c r="J1152" s="406">
        <v>922</v>
      </c>
      <c r="K1152" s="406">
        <v>826</v>
      </c>
      <c r="L1152" s="406">
        <v>815</v>
      </c>
      <c r="M1152" s="406">
        <v>996</v>
      </c>
      <c r="N1152" s="406">
        <v>940</v>
      </c>
      <c r="O1152" s="406">
        <v>826</v>
      </c>
      <c r="P1152" s="406">
        <v>830</v>
      </c>
      <c r="Q1152" s="406">
        <v>950</v>
      </c>
      <c r="R1152" s="406">
        <v>910</v>
      </c>
      <c r="S1152" s="406">
        <v>998</v>
      </c>
      <c r="T1152" s="406">
        <v>1152</v>
      </c>
      <c r="U1152" s="406">
        <v>1301</v>
      </c>
      <c r="V1152" s="406">
        <v>944</v>
      </c>
      <c r="W1152" s="406">
        <v>1048</v>
      </c>
      <c r="X1152" s="406">
        <v>858</v>
      </c>
      <c r="Y1152" s="406">
        <v>947</v>
      </c>
      <c r="Z1152" s="406">
        <v>1104</v>
      </c>
      <c r="AA1152" s="406">
        <v>947</v>
      </c>
      <c r="AB1152" s="406">
        <v>887</v>
      </c>
      <c r="AC1152" s="406">
        <v>1034</v>
      </c>
      <c r="AD1152" s="406">
        <v>1213</v>
      </c>
      <c r="AE1152" s="406">
        <v>999</v>
      </c>
      <c r="AF1152" s="406">
        <v>1125</v>
      </c>
      <c r="AG1152" s="406">
        <v>1245</v>
      </c>
      <c r="AH1152" s="406">
        <v>1461</v>
      </c>
      <c r="AI1152" s="406">
        <v>820</v>
      </c>
      <c r="AJ1152" s="406">
        <v>950</v>
      </c>
      <c r="AK1152" s="406">
        <v>1067</v>
      </c>
      <c r="AL1152" s="406">
        <v>1252</v>
      </c>
      <c r="AM1152" s="406">
        <v>827</v>
      </c>
      <c r="AN1152" s="406">
        <v>896</v>
      </c>
      <c r="AO1152" s="406">
        <v>1021</v>
      </c>
      <c r="AP1152" s="406">
        <v>862</v>
      </c>
      <c r="AQ1152" s="406">
        <v>862</v>
      </c>
      <c r="AR1152" s="406">
        <v>1068</v>
      </c>
      <c r="AS1152" s="406">
        <v>994</v>
      </c>
      <c r="AU1152" t="s">
        <v>4273</v>
      </c>
    </row>
    <row r="1153" spans="4:47" ht="13.5" customHeight="1">
      <c r="D1153" s="405" t="s">
        <v>4274</v>
      </c>
      <c r="E1153" s="405" t="s">
        <v>5597</v>
      </c>
      <c r="F1153" s="407" t="s">
        <v>4317</v>
      </c>
      <c r="G1153" s="272">
        <v>15.7</v>
      </c>
      <c r="H1153" s="406">
        <v>777</v>
      </c>
      <c r="I1153" s="406">
        <v>769</v>
      </c>
      <c r="J1153" s="406">
        <v>922</v>
      </c>
      <c r="K1153" s="406">
        <v>826</v>
      </c>
      <c r="L1153" s="406">
        <v>815</v>
      </c>
      <c r="M1153" s="406">
        <v>996</v>
      </c>
      <c r="N1153" s="406">
        <v>940</v>
      </c>
      <c r="O1153" s="406">
        <v>826</v>
      </c>
      <c r="P1153" s="406">
        <v>830</v>
      </c>
      <c r="Q1153" s="406">
        <v>950</v>
      </c>
      <c r="R1153" s="406">
        <v>910</v>
      </c>
      <c r="S1153" s="406">
        <v>998</v>
      </c>
      <c r="T1153" s="406">
        <v>1152</v>
      </c>
      <c r="U1153" s="406">
        <v>1301</v>
      </c>
      <c r="V1153" s="406">
        <v>944</v>
      </c>
      <c r="W1153" s="406">
        <v>1048</v>
      </c>
      <c r="X1153" s="406">
        <v>858</v>
      </c>
      <c r="Y1153" s="406">
        <v>947</v>
      </c>
      <c r="Z1153" s="406">
        <v>1104</v>
      </c>
      <c r="AA1153" s="406">
        <v>947</v>
      </c>
      <c r="AB1153" s="406">
        <v>887</v>
      </c>
      <c r="AC1153" s="406">
        <v>1034</v>
      </c>
      <c r="AD1153" s="406">
        <v>1213</v>
      </c>
      <c r="AE1153" s="406">
        <v>999</v>
      </c>
      <c r="AF1153" s="406">
        <v>1125</v>
      </c>
      <c r="AG1153" s="406">
        <v>1245</v>
      </c>
      <c r="AH1153" s="406">
        <v>1461</v>
      </c>
      <c r="AI1153" s="406">
        <v>820</v>
      </c>
      <c r="AJ1153" s="406">
        <v>950</v>
      </c>
      <c r="AK1153" s="406">
        <v>1067</v>
      </c>
      <c r="AL1153" s="406">
        <v>1252</v>
      </c>
      <c r="AM1153" s="406">
        <v>827</v>
      </c>
      <c r="AN1153" s="406">
        <v>896</v>
      </c>
      <c r="AO1153" s="406">
        <v>1021</v>
      </c>
      <c r="AP1153" s="406">
        <v>862</v>
      </c>
      <c r="AQ1153" s="406">
        <v>862</v>
      </c>
      <c r="AR1153" s="406">
        <v>1068</v>
      </c>
      <c r="AS1153" s="406">
        <v>994</v>
      </c>
      <c r="AU1153" t="s">
        <v>4274</v>
      </c>
    </row>
    <row r="1154" spans="4:47" ht="13.5" customHeight="1">
      <c r="D1154" s="405" t="s">
        <v>4275</v>
      </c>
      <c r="E1154" s="405" t="s">
        <v>5597</v>
      </c>
      <c r="F1154" s="407" t="s">
        <v>4317</v>
      </c>
      <c r="G1154" s="272">
        <v>16.200000000000003</v>
      </c>
      <c r="H1154" s="406">
        <v>785</v>
      </c>
      <c r="I1154" s="406">
        <v>777</v>
      </c>
      <c r="J1154" s="406">
        <v>932</v>
      </c>
      <c r="K1154" s="406">
        <v>835</v>
      </c>
      <c r="L1154" s="406">
        <v>824</v>
      </c>
      <c r="M1154" s="406">
        <v>1009</v>
      </c>
      <c r="N1154" s="406">
        <v>953</v>
      </c>
      <c r="O1154" s="406">
        <v>837</v>
      </c>
      <c r="P1154" s="406">
        <v>842</v>
      </c>
      <c r="Q1154" s="406">
        <v>964</v>
      </c>
      <c r="R1154" s="406">
        <v>924</v>
      </c>
      <c r="S1154" s="406">
        <v>1009</v>
      </c>
      <c r="T1154" s="406">
        <v>1168</v>
      </c>
      <c r="U1154" s="406">
        <v>1316</v>
      </c>
      <c r="V1154" s="406">
        <v>957</v>
      </c>
      <c r="W1154" s="406">
        <v>1063</v>
      </c>
      <c r="X1154" s="406">
        <v>867</v>
      </c>
      <c r="Y1154" s="406">
        <v>958</v>
      </c>
      <c r="Z1154" s="406">
        <v>1116</v>
      </c>
      <c r="AA1154" s="406">
        <v>956</v>
      </c>
      <c r="AB1154" s="406">
        <v>898</v>
      </c>
      <c r="AC1154" s="406">
        <v>1049</v>
      </c>
      <c r="AD1154" s="406">
        <v>1231</v>
      </c>
      <c r="AE1154" s="406">
        <v>1010</v>
      </c>
      <c r="AF1154" s="406">
        <v>1136</v>
      </c>
      <c r="AG1154" s="406">
        <v>1260</v>
      </c>
      <c r="AH1154" s="406">
        <v>1478</v>
      </c>
      <c r="AI1154" s="406">
        <v>827</v>
      </c>
      <c r="AJ1154" s="406">
        <v>961</v>
      </c>
      <c r="AK1154" s="406">
        <v>1081</v>
      </c>
      <c r="AL1154" s="406">
        <v>1269</v>
      </c>
      <c r="AM1154" s="406">
        <v>835</v>
      </c>
      <c r="AN1154" s="406">
        <v>907</v>
      </c>
      <c r="AO1154" s="406">
        <v>1033</v>
      </c>
      <c r="AP1154" s="406">
        <v>875</v>
      </c>
      <c r="AQ1154" s="406">
        <v>875</v>
      </c>
      <c r="AR1154" s="406">
        <v>1089</v>
      </c>
      <c r="AS1154" s="406">
        <v>1008</v>
      </c>
      <c r="AU1154" t="s">
        <v>4275</v>
      </c>
    </row>
    <row r="1155" spans="4:47" ht="13.5" customHeight="1">
      <c r="D1155" s="405" t="s">
        <v>4276</v>
      </c>
      <c r="E1155" s="405" t="s">
        <v>5597</v>
      </c>
      <c r="F1155" s="407" t="s">
        <v>4317</v>
      </c>
      <c r="G1155" s="272">
        <v>16.200000000000003</v>
      </c>
      <c r="H1155" s="406">
        <v>785</v>
      </c>
      <c r="I1155" s="406">
        <v>777</v>
      </c>
      <c r="J1155" s="406">
        <v>932</v>
      </c>
      <c r="K1155" s="406">
        <v>835</v>
      </c>
      <c r="L1155" s="406">
        <v>824</v>
      </c>
      <c r="M1155" s="406">
        <v>1009</v>
      </c>
      <c r="N1155" s="406">
        <v>953</v>
      </c>
      <c r="O1155" s="406">
        <v>837</v>
      </c>
      <c r="P1155" s="406">
        <v>842</v>
      </c>
      <c r="Q1155" s="406">
        <v>964</v>
      </c>
      <c r="R1155" s="406">
        <v>924</v>
      </c>
      <c r="S1155" s="406">
        <v>1009</v>
      </c>
      <c r="T1155" s="406">
        <v>1168</v>
      </c>
      <c r="U1155" s="406">
        <v>1316</v>
      </c>
      <c r="V1155" s="406">
        <v>957</v>
      </c>
      <c r="W1155" s="406">
        <v>1063</v>
      </c>
      <c r="X1155" s="406">
        <v>867</v>
      </c>
      <c r="Y1155" s="406">
        <v>958</v>
      </c>
      <c r="Z1155" s="406">
        <v>1116</v>
      </c>
      <c r="AA1155" s="406">
        <v>956</v>
      </c>
      <c r="AB1155" s="406">
        <v>898</v>
      </c>
      <c r="AC1155" s="406">
        <v>1049</v>
      </c>
      <c r="AD1155" s="406">
        <v>1231</v>
      </c>
      <c r="AE1155" s="406">
        <v>1010</v>
      </c>
      <c r="AF1155" s="406">
        <v>1136</v>
      </c>
      <c r="AG1155" s="406">
        <v>1260</v>
      </c>
      <c r="AH1155" s="406">
        <v>1478</v>
      </c>
      <c r="AI1155" s="406">
        <v>827</v>
      </c>
      <c r="AJ1155" s="406">
        <v>961</v>
      </c>
      <c r="AK1155" s="406">
        <v>1081</v>
      </c>
      <c r="AL1155" s="406">
        <v>1269</v>
      </c>
      <c r="AM1155" s="406">
        <v>835</v>
      </c>
      <c r="AN1155" s="406">
        <v>907</v>
      </c>
      <c r="AO1155" s="406">
        <v>1033</v>
      </c>
      <c r="AP1155" s="406">
        <v>875</v>
      </c>
      <c r="AQ1155" s="406">
        <v>875</v>
      </c>
      <c r="AR1155" s="406">
        <v>1089</v>
      </c>
      <c r="AS1155" s="406">
        <v>1008</v>
      </c>
      <c r="AU1155" t="s">
        <v>4276</v>
      </c>
    </row>
    <row r="1156" spans="4:47" ht="13.5" customHeight="1">
      <c r="D1156" s="405" t="s">
        <v>4277</v>
      </c>
      <c r="E1156" s="405" t="s">
        <v>5597</v>
      </c>
      <c r="F1156" s="407" t="s">
        <v>4317</v>
      </c>
      <c r="G1156" s="272">
        <v>16.700000000000003</v>
      </c>
      <c r="H1156" s="406">
        <v>886</v>
      </c>
      <c r="I1156" s="406">
        <v>883</v>
      </c>
      <c r="J1156" s="406">
        <v>1040</v>
      </c>
      <c r="K1156" s="406">
        <v>944</v>
      </c>
      <c r="L1156" s="406">
        <v>932</v>
      </c>
      <c r="M1156" s="406">
        <v>1126</v>
      </c>
      <c r="N1156" s="406">
        <v>1045</v>
      </c>
      <c r="O1156" s="406">
        <v>925</v>
      </c>
      <c r="P1156" s="406">
        <v>952</v>
      </c>
      <c r="Q1156" s="406">
        <v>1084</v>
      </c>
      <c r="R1156" s="406">
        <v>1027</v>
      </c>
      <c r="S1156" s="406">
        <v>1100</v>
      </c>
      <c r="T1156" s="406">
        <v>1265</v>
      </c>
      <c r="U1156" s="406">
        <v>1431</v>
      </c>
      <c r="V1156" s="406">
        <v>1054</v>
      </c>
      <c r="W1156" s="406">
        <v>1173</v>
      </c>
      <c r="X1156" s="406">
        <v>964</v>
      </c>
      <c r="Y1156" s="406">
        <v>1060</v>
      </c>
      <c r="Z1156" s="406">
        <v>1236</v>
      </c>
      <c r="AA1156" s="406">
        <v>1065</v>
      </c>
      <c r="AB1156" s="406">
        <v>998</v>
      </c>
      <c r="AC1156" s="406">
        <v>1154</v>
      </c>
      <c r="AD1156" s="406">
        <v>1355</v>
      </c>
      <c r="AE1156" s="406">
        <v>1121</v>
      </c>
      <c r="AF1156" s="406">
        <v>1236</v>
      </c>
      <c r="AG1156" s="406">
        <v>1365</v>
      </c>
      <c r="AH1156" s="406">
        <v>1603</v>
      </c>
      <c r="AI1156" s="406">
        <v>926</v>
      </c>
      <c r="AJ1156" s="406">
        <v>1061</v>
      </c>
      <c r="AK1156" s="406">
        <v>1187</v>
      </c>
      <c r="AL1156" s="406">
        <v>1393</v>
      </c>
      <c r="AM1156" s="406">
        <v>932</v>
      </c>
      <c r="AN1156" s="406">
        <v>1007</v>
      </c>
      <c r="AO1156" s="406">
        <v>1148</v>
      </c>
      <c r="AP1156" s="406">
        <v>965</v>
      </c>
      <c r="AQ1156" s="406">
        <v>965</v>
      </c>
      <c r="AR1156" s="406">
        <v>1186</v>
      </c>
      <c r="AS1156" s="406">
        <v>1097</v>
      </c>
      <c r="AU1156" t="s">
        <v>4277</v>
      </c>
    </row>
    <row r="1157" spans="4:47" ht="13.5" customHeight="1">
      <c r="D1157" s="405" t="s">
        <v>4278</v>
      </c>
      <c r="E1157" s="405" t="s">
        <v>5597</v>
      </c>
      <c r="F1157" s="407" t="s">
        <v>4317</v>
      </c>
      <c r="G1157" s="272">
        <v>16.700000000000003</v>
      </c>
      <c r="H1157" s="406">
        <v>886</v>
      </c>
      <c r="I1157" s="406">
        <v>883</v>
      </c>
      <c r="J1157" s="406">
        <v>1040</v>
      </c>
      <c r="K1157" s="406">
        <v>944</v>
      </c>
      <c r="L1157" s="406">
        <v>932</v>
      </c>
      <c r="M1157" s="406">
        <v>1126</v>
      </c>
      <c r="N1157" s="406">
        <v>1045</v>
      </c>
      <c r="O1157" s="406">
        <v>925</v>
      </c>
      <c r="P1157" s="406">
        <v>952</v>
      </c>
      <c r="Q1157" s="406">
        <v>1084</v>
      </c>
      <c r="R1157" s="406">
        <v>1027</v>
      </c>
      <c r="S1157" s="406">
        <v>1100</v>
      </c>
      <c r="T1157" s="406">
        <v>1265</v>
      </c>
      <c r="U1157" s="406">
        <v>1431</v>
      </c>
      <c r="V1157" s="406">
        <v>1054</v>
      </c>
      <c r="W1157" s="406">
        <v>1173</v>
      </c>
      <c r="X1157" s="406">
        <v>964</v>
      </c>
      <c r="Y1157" s="406">
        <v>1060</v>
      </c>
      <c r="Z1157" s="406">
        <v>1236</v>
      </c>
      <c r="AA1157" s="406">
        <v>1065</v>
      </c>
      <c r="AB1157" s="406">
        <v>998</v>
      </c>
      <c r="AC1157" s="406">
        <v>1154</v>
      </c>
      <c r="AD1157" s="406">
        <v>1355</v>
      </c>
      <c r="AE1157" s="406">
        <v>1121</v>
      </c>
      <c r="AF1157" s="406">
        <v>1236</v>
      </c>
      <c r="AG1157" s="406">
        <v>1365</v>
      </c>
      <c r="AH1157" s="406">
        <v>1603</v>
      </c>
      <c r="AI1157" s="406">
        <v>926</v>
      </c>
      <c r="AJ1157" s="406">
        <v>1061</v>
      </c>
      <c r="AK1157" s="406">
        <v>1187</v>
      </c>
      <c r="AL1157" s="406">
        <v>1393</v>
      </c>
      <c r="AM1157" s="406">
        <v>932</v>
      </c>
      <c r="AN1157" s="406">
        <v>1007</v>
      </c>
      <c r="AO1157" s="406">
        <v>1148</v>
      </c>
      <c r="AP1157" s="406">
        <v>965</v>
      </c>
      <c r="AQ1157" s="406">
        <v>965</v>
      </c>
      <c r="AR1157" s="406">
        <v>1186</v>
      </c>
      <c r="AS1157" s="406">
        <v>1097</v>
      </c>
      <c r="AU1157" t="s">
        <v>4278</v>
      </c>
    </row>
    <row r="1158" spans="4:47" ht="13.5" customHeight="1">
      <c r="D1158" s="405" t="s">
        <v>4279</v>
      </c>
      <c r="E1158" s="405" t="s">
        <v>5597</v>
      </c>
      <c r="F1158" s="407" t="s">
        <v>4318</v>
      </c>
      <c r="G1158" s="272">
        <v>18.3</v>
      </c>
      <c r="H1158" s="406">
        <v>804</v>
      </c>
      <c r="I1158" s="406">
        <v>823</v>
      </c>
      <c r="J1158" s="406">
        <v>936</v>
      </c>
      <c r="K1158" s="406">
        <v>869</v>
      </c>
      <c r="L1158" s="406">
        <v>863</v>
      </c>
      <c r="M1158" s="406">
        <v>993</v>
      </c>
      <c r="N1158" s="406">
        <v>921</v>
      </c>
      <c r="O1158" s="406">
        <v>816</v>
      </c>
      <c r="P1158" s="406">
        <v>910</v>
      </c>
      <c r="Q1158" s="406">
        <v>1015</v>
      </c>
      <c r="R1158" s="406">
        <v>943</v>
      </c>
      <c r="S1158" s="406">
        <v>1034</v>
      </c>
      <c r="T1158" s="406">
        <v>1210</v>
      </c>
      <c r="U1158" s="406">
        <v>1358</v>
      </c>
      <c r="V1158" s="406">
        <v>989</v>
      </c>
      <c r="W1158" s="406">
        <v>1100</v>
      </c>
      <c r="X1158" s="406">
        <v>884</v>
      </c>
      <c r="Y1158" s="406">
        <v>984</v>
      </c>
      <c r="Z1158" s="406">
        <v>1148</v>
      </c>
      <c r="AA1158" s="406">
        <v>975</v>
      </c>
      <c r="AB1158" s="406">
        <v>926</v>
      </c>
      <c r="AC1158" s="406">
        <v>1090</v>
      </c>
      <c r="AD1158" s="406">
        <v>1279</v>
      </c>
      <c r="AE1158" s="406">
        <v>1038</v>
      </c>
      <c r="AF1158" s="406">
        <v>1164</v>
      </c>
      <c r="AG1158" s="406">
        <v>1301</v>
      </c>
      <c r="AH1158" s="406">
        <v>1527</v>
      </c>
      <c r="AI1158" s="406">
        <v>840</v>
      </c>
      <c r="AJ1158" s="406">
        <v>989</v>
      </c>
      <c r="AK1158" s="406">
        <v>1123</v>
      </c>
      <c r="AL1158" s="406">
        <v>1318</v>
      </c>
      <c r="AM1158" s="406">
        <v>852</v>
      </c>
      <c r="AN1158" s="406">
        <v>933</v>
      </c>
      <c r="AO1158" s="406">
        <v>1063</v>
      </c>
      <c r="AP1158" s="406">
        <v>910</v>
      </c>
      <c r="AQ1158" s="406">
        <v>910</v>
      </c>
      <c r="AR1158" s="406">
        <v>1152</v>
      </c>
      <c r="AS1158" s="406">
        <v>1042</v>
      </c>
      <c r="AU1158" t="s">
        <v>4279</v>
      </c>
    </row>
    <row r="1159" spans="4:47" ht="13.5" customHeight="1">
      <c r="D1159" s="405" t="s">
        <v>4280</v>
      </c>
      <c r="E1159" s="405" t="s">
        <v>5597</v>
      </c>
      <c r="F1159" s="407" t="s">
        <v>4318</v>
      </c>
      <c r="G1159" s="272">
        <v>18.3</v>
      </c>
      <c r="H1159" s="406">
        <v>804</v>
      </c>
      <c r="I1159" s="406">
        <v>823</v>
      </c>
      <c r="J1159" s="406">
        <v>936</v>
      </c>
      <c r="K1159" s="406">
        <v>869</v>
      </c>
      <c r="L1159" s="406">
        <v>863</v>
      </c>
      <c r="M1159" s="406">
        <v>993</v>
      </c>
      <c r="N1159" s="406">
        <v>921</v>
      </c>
      <c r="O1159" s="406">
        <v>816</v>
      </c>
      <c r="P1159" s="406">
        <v>910</v>
      </c>
      <c r="Q1159" s="406">
        <v>1015</v>
      </c>
      <c r="R1159" s="406">
        <v>943</v>
      </c>
      <c r="S1159" s="406">
        <v>1034</v>
      </c>
      <c r="T1159" s="406">
        <v>1210</v>
      </c>
      <c r="U1159" s="406">
        <v>1358</v>
      </c>
      <c r="V1159" s="406">
        <v>989</v>
      </c>
      <c r="W1159" s="406">
        <v>1100</v>
      </c>
      <c r="X1159" s="406">
        <v>884</v>
      </c>
      <c r="Y1159" s="406">
        <v>984</v>
      </c>
      <c r="Z1159" s="406">
        <v>1148</v>
      </c>
      <c r="AA1159" s="406">
        <v>975</v>
      </c>
      <c r="AB1159" s="406">
        <v>926</v>
      </c>
      <c r="AC1159" s="406">
        <v>1090</v>
      </c>
      <c r="AD1159" s="406">
        <v>1279</v>
      </c>
      <c r="AE1159" s="406">
        <v>1038</v>
      </c>
      <c r="AF1159" s="406">
        <v>1164</v>
      </c>
      <c r="AG1159" s="406">
        <v>1301</v>
      </c>
      <c r="AH1159" s="406">
        <v>1527</v>
      </c>
      <c r="AI1159" s="406">
        <v>840</v>
      </c>
      <c r="AJ1159" s="406">
        <v>989</v>
      </c>
      <c r="AK1159" s="406">
        <v>1123</v>
      </c>
      <c r="AL1159" s="406">
        <v>1318</v>
      </c>
      <c r="AM1159" s="406">
        <v>852</v>
      </c>
      <c r="AN1159" s="406">
        <v>933</v>
      </c>
      <c r="AO1159" s="406">
        <v>1063</v>
      </c>
      <c r="AP1159" s="406">
        <v>910</v>
      </c>
      <c r="AQ1159" s="406">
        <v>910</v>
      </c>
      <c r="AR1159" s="406">
        <v>1152</v>
      </c>
      <c r="AS1159" s="406">
        <v>1042</v>
      </c>
      <c r="AU1159" t="s">
        <v>4280</v>
      </c>
    </row>
    <row r="1160" spans="4:47" ht="13.5" customHeight="1">
      <c r="D1160" s="405" t="s">
        <v>5375</v>
      </c>
      <c r="E1160" s="405" t="s">
        <v>5597</v>
      </c>
      <c r="F1160" s="407" t="s">
        <v>4318</v>
      </c>
      <c r="G1160" s="272">
        <v>18.900000000000002</v>
      </c>
      <c r="H1160" s="409" t="s">
        <v>2207</v>
      </c>
      <c r="I1160" s="409" t="s">
        <v>2207</v>
      </c>
      <c r="J1160" s="409" t="s">
        <v>2207</v>
      </c>
      <c r="K1160" s="409" t="s">
        <v>2207</v>
      </c>
      <c r="L1160" s="409" t="s">
        <v>2207</v>
      </c>
      <c r="M1160" s="409" t="s">
        <v>2207</v>
      </c>
      <c r="N1160" s="409" t="s">
        <v>2207</v>
      </c>
      <c r="O1160" s="409" t="s">
        <v>2207</v>
      </c>
      <c r="P1160" s="409" t="s">
        <v>2207</v>
      </c>
      <c r="Q1160" s="409" t="s">
        <v>2207</v>
      </c>
      <c r="R1160" s="409" t="s">
        <v>2207</v>
      </c>
      <c r="S1160" s="406">
        <v>1047</v>
      </c>
      <c r="T1160" s="406">
        <v>1228</v>
      </c>
      <c r="U1160" s="406">
        <v>1377</v>
      </c>
      <c r="V1160" s="406">
        <v>1014</v>
      </c>
      <c r="W1160" s="406">
        <v>1128</v>
      </c>
      <c r="X1160" s="406">
        <v>903</v>
      </c>
      <c r="Y1160" s="406">
        <v>1006</v>
      </c>
      <c r="Z1160" s="406">
        <v>1173</v>
      </c>
      <c r="AA1160" s="406">
        <v>995</v>
      </c>
      <c r="AB1160" s="406">
        <v>948</v>
      </c>
      <c r="AC1160" s="406">
        <v>1116</v>
      </c>
      <c r="AD1160" s="406">
        <v>1310</v>
      </c>
      <c r="AE1160" s="406">
        <v>1061</v>
      </c>
      <c r="AF1160" s="406">
        <v>1186</v>
      </c>
      <c r="AG1160" s="406">
        <v>1327</v>
      </c>
      <c r="AH1160" s="406">
        <v>1558</v>
      </c>
      <c r="AI1160" s="406">
        <v>0</v>
      </c>
      <c r="AJ1160" s="406">
        <v>1011</v>
      </c>
      <c r="AK1160" s="406">
        <v>1149</v>
      </c>
      <c r="AL1160" s="406">
        <v>1349</v>
      </c>
      <c r="AM1160" s="406">
        <v>871</v>
      </c>
      <c r="AN1160" s="406">
        <v>955</v>
      </c>
      <c r="AO1160" s="406">
        <v>1087</v>
      </c>
      <c r="AP1160" s="406">
        <v>936</v>
      </c>
      <c r="AQ1160" s="406">
        <v>936</v>
      </c>
      <c r="AR1160" s="406">
        <v>1187</v>
      </c>
      <c r="AS1160" s="406">
        <v>1068</v>
      </c>
      <c r="AU1160" t="s">
        <v>5375</v>
      </c>
    </row>
    <row r="1161" spans="4:47" ht="13.5" customHeight="1">
      <c r="D1161" s="405" t="s">
        <v>5376</v>
      </c>
      <c r="E1161" s="405" t="s">
        <v>5597</v>
      </c>
      <c r="F1161" s="407" t="s">
        <v>4318</v>
      </c>
      <c r="G1161" s="272">
        <v>18.900000000000002</v>
      </c>
      <c r="H1161" s="409" t="s">
        <v>2207</v>
      </c>
      <c r="I1161" s="409" t="s">
        <v>2207</v>
      </c>
      <c r="J1161" s="409" t="s">
        <v>2207</v>
      </c>
      <c r="K1161" s="409" t="s">
        <v>2207</v>
      </c>
      <c r="L1161" s="409" t="s">
        <v>2207</v>
      </c>
      <c r="M1161" s="409" t="s">
        <v>2207</v>
      </c>
      <c r="N1161" s="409" t="s">
        <v>2207</v>
      </c>
      <c r="O1161" s="409" t="s">
        <v>2207</v>
      </c>
      <c r="P1161" s="409" t="s">
        <v>2207</v>
      </c>
      <c r="Q1161" s="409" t="s">
        <v>2207</v>
      </c>
      <c r="R1161" s="409" t="s">
        <v>2207</v>
      </c>
      <c r="S1161" s="406">
        <v>1047</v>
      </c>
      <c r="T1161" s="406">
        <v>1228</v>
      </c>
      <c r="U1161" s="406">
        <v>1377</v>
      </c>
      <c r="V1161" s="406">
        <v>1014</v>
      </c>
      <c r="W1161" s="406">
        <v>1128</v>
      </c>
      <c r="X1161" s="406">
        <v>903</v>
      </c>
      <c r="Y1161" s="406">
        <v>1006</v>
      </c>
      <c r="Z1161" s="406">
        <v>1173</v>
      </c>
      <c r="AA1161" s="406">
        <v>995</v>
      </c>
      <c r="AB1161" s="406">
        <v>948</v>
      </c>
      <c r="AC1161" s="406">
        <v>1116</v>
      </c>
      <c r="AD1161" s="406">
        <v>1310</v>
      </c>
      <c r="AE1161" s="406">
        <v>1061</v>
      </c>
      <c r="AF1161" s="406">
        <v>1186</v>
      </c>
      <c r="AG1161" s="406">
        <v>1327</v>
      </c>
      <c r="AH1161" s="406">
        <v>1558</v>
      </c>
      <c r="AI1161" s="406">
        <v>0</v>
      </c>
      <c r="AJ1161" s="406">
        <v>1011</v>
      </c>
      <c r="AK1161" s="406">
        <v>1149</v>
      </c>
      <c r="AL1161" s="406">
        <v>1349</v>
      </c>
      <c r="AM1161" s="406">
        <v>871</v>
      </c>
      <c r="AN1161" s="406">
        <v>955</v>
      </c>
      <c r="AO1161" s="406">
        <v>1087</v>
      </c>
      <c r="AP1161" s="406">
        <v>936</v>
      </c>
      <c r="AQ1161" s="406">
        <v>936</v>
      </c>
      <c r="AR1161" s="406">
        <v>1187</v>
      </c>
      <c r="AS1161" s="406">
        <v>1068</v>
      </c>
      <c r="AU1161" t="s">
        <v>5376</v>
      </c>
    </row>
    <row r="1162" spans="4:47" ht="13.5" customHeight="1">
      <c r="D1162" s="405" t="s">
        <v>4281</v>
      </c>
      <c r="E1162" s="405" t="s">
        <v>5597</v>
      </c>
      <c r="F1162" s="407" t="s">
        <v>4318</v>
      </c>
      <c r="G1162" s="272">
        <v>19.600000000000001</v>
      </c>
      <c r="H1162" s="406">
        <v>840</v>
      </c>
      <c r="I1162" s="406">
        <v>861</v>
      </c>
      <c r="J1162" s="406">
        <v>978</v>
      </c>
      <c r="K1162" s="406">
        <v>908</v>
      </c>
      <c r="L1162" s="406">
        <v>902</v>
      </c>
      <c r="M1162" s="406">
        <v>1044</v>
      </c>
      <c r="N1162" s="406">
        <v>964</v>
      </c>
      <c r="O1162" s="406">
        <v>853</v>
      </c>
      <c r="P1162" s="406">
        <v>954</v>
      </c>
      <c r="Q1162" s="406">
        <v>1062</v>
      </c>
      <c r="R1162" s="406">
        <v>987</v>
      </c>
      <c r="S1162" s="406">
        <v>1078</v>
      </c>
      <c r="T1162" s="406">
        <v>1265</v>
      </c>
      <c r="U1162" s="406">
        <v>1417</v>
      </c>
      <c r="V1162" s="406">
        <v>1039</v>
      </c>
      <c r="W1162" s="406">
        <v>1155</v>
      </c>
      <c r="X1162" s="406">
        <v>921</v>
      </c>
      <c r="Y1162" s="406">
        <v>1028</v>
      </c>
      <c r="Z1162" s="406">
        <v>1198</v>
      </c>
      <c r="AA1162" s="406">
        <v>1015</v>
      </c>
      <c r="AB1162" s="406">
        <v>969</v>
      </c>
      <c r="AC1162" s="406">
        <v>1142</v>
      </c>
      <c r="AD1162" s="406">
        <v>1341</v>
      </c>
      <c r="AE1162" s="406">
        <v>1084</v>
      </c>
      <c r="AF1162" s="406">
        <v>1207</v>
      </c>
      <c r="AG1162" s="406">
        <v>1353</v>
      </c>
      <c r="AH1162" s="406">
        <v>1589</v>
      </c>
      <c r="AI1162" s="406">
        <v>874</v>
      </c>
      <c r="AJ1162" s="406">
        <v>1032</v>
      </c>
      <c r="AK1162" s="406">
        <v>1175</v>
      </c>
      <c r="AL1162" s="406">
        <v>1379</v>
      </c>
      <c r="AM1162" s="406">
        <v>889</v>
      </c>
      <c r="AN1162" s="406">
        <v>976</v>
      </c>
      <c r="AO1162" s="406">
        <v>1111</v>
      </c>
      <c r="AP1162" s="406">
        <v>962</v>
      </c>
      <c r="AQ1162" s="406">
        <v>962</v>
      </c>
      <c r="AR1162" s="406">
        <v>1222</v>
      </c>
      <c r="AS1162" s="406">
        <v>1093</v>
      </c>
      <c r="AU1162" t="s">
        <v>4281</v>
      </c>
    </row>
    <row r="1163" spans="4:47" ht="13.5" customHeight="1">
      <c r="D1163" s="405" t="s">
        <v>4282</v>
      </c>
      <c r="E1163" s="405" t="s">
        <v>5597</v>
      </c>
      <c r="F1163" s="407" t="s">
        <v>4318</v>
      </c>
      <c r="G1163" s="272">
        <v>19.600000000000001</v>
      </c>
      <c r="H1163" s="406">
        <v>840</v>
      </c>
      <c r="I1163" s="406">
        <v>861</v>
      </c>
      <c r="J1163" s="406">
        <v>978</v>
      </c>
      <c r="K1163" s="406">
        <v>908</v>
      </c>
      <c r="L1163" s="406">
        <v>902</v>
      </c>
      <c r="M1163" s="406">
        <v>1044</v>
      </c>
      <c r="N1163" s="406">
        <v>964</v>
      </c>
      <c r="O1163" s="406">
        <v>853</v>
      </c>
      <c r="P1163" s="406">
        <v>954</v>
      </c>
      <c r="Q1163" s="406">
        <v>1062</v>
      </c>
      <c r="R1163" s="406">
        <v>987</v>
      </c>
      <c r="S1163" s="406">
        <v>1078</v>
      </c>
      <c r="T1163" s="406">
        <v>1265</v>
      </c>
      <c r="U1163" s="406">
        <v>1417</v>
      </c>
      <c r="V1163" s="406">
        <v>1039</v>
      </c>
      <c r="W1163" s="406">
        <v>1155</v>
      </c>
      <c r="X1163" s="406">
        <v>921</v>
      </c>
      <c r="Y1163" s="406">
        <v>1028</v>
      </c>
      <c r="Z1163" s="406">
        <v>1198</v>
      </c>
      <c r="AA1163" s="406">
        <v>1015</v>
      </c>
      <c r="AB1163" s="406">
        <v>969</v>
      </c>
      <c r="AC1163" s="406">
        <v>1142</v>
      </c>
      <c r="AD1163" s="406">
        <v>1341</v>
      </c>
      <c r="AE1163" s="406">
        <v>1084</v>
      </c>
      <c r="AF1163" s="406">
        <v>1207</v>
      </c>
      <c r="AG1163" s="406">
        <v>1353</v>
      </c>
      <c r="AH1163" s="406">
        <v>1589</v>
      </c>
      <c r="AI1163" s="406">
        <v>874</v>
      </c>
      <c r="AJ1163" s="406">
        <v>1032</v>
      </c>
      <c r="AK1163" s="406">
        <v>1175</v>
      </c>
      <c r="AL1163" s="406">
        <v>1379</v>
      </c>
      <c r="AM1163" s="406">
        <v>889</v>
      </c>
      <c r="AN1163" s="406">
        <v>976</v>
      </c>
      <c r="AO1163" s="406">
        <v>1111</v>
      </c>
      <c r="AP1163" s="406">
        <v>962</v>
      </c>
      <c r="AQ1163" s="406">
        <v>962</v>
      </c>
      <c r="AR1163" s="406">
        <v>1222</v>
      </c>
      <c r="AS1163" s="406">
        <v>1093</v>
      </c>
      <c r="AU1163" t="s">
        <v>4282</v>
      </c>
    </row>
    <row r="1164" spans="4:47" ht="13.5" customHeight="1">
      <c r="D1164" s="405" t="s">
        <v>4283</v>
      </c>
      <c r="E1164" s="405" t="s">
        <v>5597</v>
      </c>
      <c r="F1164" s="407" t="s">
        <v>4318</v>
      </c>
      <c r="G1164" s="272">
        <v>20.200000000000003</v>
      </c>
      <c r="H1164" s="406">
        <v>847</v>
      </c>
      <c r="I1164" s="406">
        <v>861</v>
      </c>
      <c r="J1164" s="406">
        <v>994</v>
      </c>
      <c r="K1164" s="406">
        <v>911</v>
      </c>
      <c r="L1164" s="406">
        <v>904</v>
      </c>
      <c r="M1164" s="406">
        <v>1052</v>
      </c>
      <c r="N1164" s="406">
        <v>989</v>
      </c>
      <c r="O1164" s="406">
        <v>878</v>
      </c>
      <c r="P1164" s="406">
        <v>958</v>
      </c>
      <c r="Q1164" s="406">
        <v>1072</v>
      </c>
      <c r="R1164" s="406">
        <v>1007</v>
      </c>
      <c r="S1164" s="406">
        <v>1090</v>
      </c>
      <c r="T1164" s="406">
        <v>1284</v>
      </c>
      <c r="U1164" s="406">
        <v>1436</v>
      </c>
      <c r="V1164" s="406">
        <v>1054</v>
      </c>
      <c r="W1164" s="406">
        <v>1172</v>
      </c>
      <c r="X1164" s="406">
        <v>930</v>
      </c>
      <c r="Y1164" s="406">
        <v>1040</v>
      </c>
      <c r="Z1164" s="406">
        <v>1212</v>
      </c>
      <c r="AA1164" s="406">
        <v>1025</v>
      </c>
      <c r="AB1164" s="406">
        <v>982</v>
      </c>
      <c r="AC1164" s="406">
        <v>1160</v>
      </c>
      <c r="AD1164" s="406">
        <v>1362</v>
      </c>
      <c r="AE1164" s="406">
        <v>1097</v>
      </c>
      <c r="AF1164" s="406">
        <v>1220</v>
      </c>
      <c r="AG1164" s="406">
        <v>1371</v>
      </c>
      <c r="AH1164" s="406">
        <v>1609</v>
      </c>
      <c r="AI1164" s="406">
        <v>881</v>
      </c>
      <c r="AJ1164" s="406">
        <v>1045</v>
      </c>
      <c r="AK1164" s="406">
        <v>1193</v>
      </c>
      <c r="AL1164" s="406">
        <v>1400</v>
      </c>
      <c r="AM1164" s="406">
        <v>898</v>
      </c>
      <c r="AN1164" s="406">
        <v>988</v>
      </c>
      <c r="AO1164" s="406">
        <v>1125</v>
      </c>
      <c r="AP1164" s="406">
        <v>977</v>
      </c>
      <c r="AQ1164" s="406">
        <v>977</v>
      </c>
      <c r="AR1164" s="406">
        <v>1247</v>
      </c>
      <c r="AS1164" s="406">
        <v>1108</v>
      </c>
      <c r="AU1164" t="s">
        <v>4283</v>
      </c>
    </row>
    <row r="1165" spans="4:47" ht="13.5" customHeight="1">
      <c r="D1165" s="405" t="s">
        <v>4284</v>
      </c>
      <c r="E1165" s="405" t="s">
        <v>5597</v>
      </c>
      <c r="F1165" s="407" t="s">
        <v>4318</v>
      </c>
      <c r="G1165" s="272">
        <v>20.200000000000003</v>
      </c>
      <c r="H1165" s="406">
        <v>847</v>
      </c>
      <c r="I1165" s="406">
        <v>861</v>
      </c>
      <c r="J1165" s="406">
        <v>994</v>
      </c>
      <c r="K1165" s="406">
        <v>911</v>
      </c>
      <c r="L1165" s="406">
        <v>904</v>
      </c>
      <c r="M1165" s="406">
        <v>1052</v>
      </c>
      <c r="N1165" s="406">
        <v>989</v>
      </c>
      <c r="O1165" s="406">
        <v>878</v>
      </c>
      <c r="P1165" s="406">
        <v>958</v>
      </c>
      <c r="Q1165" s="406">
        <v>1072</v>
      </c>
      <c r="R1165" s="406">
        <v>1007</v>
      </c>
      <c r="S1165" s="406">
        <v>1090</v>
      </c>
      <c r="T1165" s="406">
        <v>1284</v>
      </c>
      <c r="U1165" s="406">
        <v>1436</v>
      </c>
      <c r="V1165" s="406">
        <v>1054</v>
      </c>
      <c r="W1165" s="406">
        <v>1172</v>
      </c>
      <c r="X1165" s="406">
        <v>930</v>
      </c>
      <c r="Y1165" s="406">
        <v>1040</v>
      </c>
      <c r="Z1165" s="406">
        <v>1212</v>
      </c>
      <c r="AA1165" s="406">
        <v>1025</v>
      </c>
      <c r="AB1165" s="406">
        <v>982</v>
      </c>
      <c r="AC1165" s="406">
        <v>1160</v>
      </c>
      <c r="AD1165" s="406">
        <v>1362</v>
      </c>
      <c r="AE1165" s="406">
        <v>1097</v>
      </c>
      <c r="AF1165" s="406">
        <v>1220</v>
      </c>
      <c r="AG1165" s="406">
        <v>1371</v>
      </c>
      <c r="AH1165" s="406">
        <v>1609</v>
      </c>
      <c r="AI1165" s="406">
        <v>881</v>
      </c>
      <c r="AJ1165" s="406">
        <v>1045</v>
      </c>
      <c r="AK1165" s="406">
        <v>1193</v>
      </c>
      <c r="AL1165" s="406">
        <v>1400</v>
      </c>
      <c r="AM1165" s="406">
        <v>898</v>
      </c>
      <c r="AN1165" s="406">
        <v>988</v>
      </c>
      <c r="AO1165" s="406">
        <v>1125</v>
      </c>
      <c r="AP1165" s="406">
        <v>977</v>
      </c>
      <c r="AQ1165" s="406">
        <v>977</v>
      </c>
      <c r="AR1165" s="406">
        <v>1247</v>
      </c>
      <c r="AS1165" s="406">
        <v>1108</v>
      </c>
      <c r="AU1165" t="s">
        <v>4284</v>
      </c>
    </row>
    <row r="1166" spans="4:47" ht="13.5" customHeight="1">
      <c r="D1166" s="405" t="s">
        <v>4285</v>
      </c>
      <c r="E1166" s="405" t="s">
        <v>5597</v>
      </c>
      <c r="F1166" s="407" t="s">
        <v>4318</v>
      </c>
      <c r="G1166" s="272">
        <v>20.900000000000002</v>
      </c>
      <c r="H1166" s="406">
        <v>953</v>
      </c>
      <c r="I1166" s="406">
        <v>974</v>
      </c>
      <c r="J1166" s="406">
        <v>1106</v>
      </c>
      <c r="K1166" s="406">
        <v>1024</v>
      </c>
      <c r="L1166" s="406">
        <v>1016</v>
      </c>
      <c r="M1166" s="406">
        <v>1181</v>
      </c>
      <c r="N1166" s="406">
        <v>1085</v>
      </c>
      <c r="O1166" s="406">
        <v>966</v>
      </c>
      <c r="P1166" s="406">
        <v>1076</v>
      </c>
      <c r="Q1166" s="406">
        <v>1199</v>
      </c>
      <c r="R1166" s="406">
        <v>1114</v>
      </c>
      <c r="S1166" s="406">
        <v>1185</v>
      </c>
      <c r="T1166" s="406">
        <v>1387</v>
      </c>
      <c r="U1166" s="406">
        <v>1557</v>
      </c>
      <c r="V1166" s="406">
        <v>1157</v>
      </c>
      <c r="W1166" s="406">
        <v>1288</v>
      </c>
      <c r="X1166" s="406">
        <v>1032</v>
      </c>
      <c r="Y1166" s="406">
        <v>1147</v>
      </c>
      <c r="Z1166" s="406">
        <v>1338</v>
      </c>
      <c r="AA1166" s="406">
        <v>1138</v>
      </c>
      <c r="AB1166" s="406">
        <v>1087</v>
      </c>
      <c r="AC1166" s="406">
        <v>1271</v>
      </c>
      <c r="AD1166" s="406">
        <v>1493</v>
      </c>
      <c r="AE1166" s="406">
        <v>1213</v>
      </c>
      <c r="AF1166" s="406">
        <v>1325</v>
      </c>
      <c r="AG1166" s="406">
        <v>1482</v>
      </c>
      <c r="AH1166" s="406">
        <v>1740</v>
      </c>
      <c r="AI1166" s="406">
        <v>985</v>
      </c>
      <c r="AJ1166" s="406">
        <v>1150</v>
      </c>
      <c r="AK1166" s="406">
        <v>1304</v>
      </c>
      <c r="AL1166" s="406">
        <v>1531</v>
      </c>
      <c r="AM1166" s="406">
        <v>1000</v>
      </c>
      <c r="AN1166" s="406">
        <v>1093</v>
      </c>
      <c r="AO1166" s="406">
        <v>1245</v>
      </c>
      <c r="AP1166" s="406">
        <v>1072</v>
      </c>
      <c r="AQ1166" s="406">
        <v>1072</v>
      </c>
      <c r="AR1166" s="406">
        <v>1351</v>
      </c>
      <c r="AS1166" s="406">
        <v>1203</v>
      </c>
      <c r="AU1166" t="s">
        <v>4285</v>
      </c>
    </row>
    <row r="1167" spans="4:47" ht="13.5" customHeight="1">
      <c r="D1167" s="405" t="s">
        <v>4286</v>
      </c>
      <c r="E1167" s="405" t="s">
        <v>5597</v>
      </c>
      <c r="F1167" s="407" t="s">
        <v>4318</v>
      </c>
      <c r="G1167" s="272">
        <v>20.900000000000002</v>
      </c>
      <c r="H1167" s="406">
        <v>953</v>
      </c>
      <c r="I1167" s="406">
        <v>974</v>
      </c>
      <c r="J1167" s="406">
        <v>1106</v>
      </c>
      <c r="K1167" s="406">
        <v>1024</v>
      </c>
      <c r="L1167" s="406">
        <v>1016</v>
      </c>
      <c r="M1167" s="406">
        <v>1181</v>
      </c>
      <c r="N1167" s="406">
        <v>1085</v>
      </c>
      <c r="O1167" s="406">
        <v>966</v>
      </c>
      <c r="P1167" s="406">
        <v>1076</v>
      </c>
      <c r="Q1167" s="406">
        <v>1199</v>
      </c>
      <c r="R1167" s="406">
        <v>1114</v>
      </c>
      <c r="S1167" s="406">
        <v>1185</v>
      </c>
      <c r="T1167" s="406">
        <v>1387</v>
      </c>
      <c r="U1167" s="406">
        <v>1557</v>
      </c>
      <c r="V1167" s="406">
        <v>1157</v>
      </c>
      <c r="W1167" s="406">
        <v>1288</v>
      </c>
      <c r="X1167" s="406">
        <v>1032</v>
      </c>
      <c r="Y1167" s="406">
        <v>1147</v>
      </c>
      <c r="Z1167" s="406">
        <v>1338</v>
      </c>
      <c r="AA1167" s="406">
        <v>1138</v>
      </c>
      <c r="AB1167" s="406">
        <v>1087</v>
      </c>
      <c r="AC1167" s="406">
        <v>1271</v>
      </c>
      <c r="AD1167" s="406">
        <v>1493</v>
      </c>
      <c r="AE1167" s="406">
        <v>1213</v>
      </c>
      <c r="AF1167" s="406">
        <v>1325</v>
      </c>
      <c r="AG1167" s="406">
        <v>1482</v>
      </c>
      <c r="AH1167" s="406">
        <v>1740</v>
      </c>
      <c r="AI1167" s="406">
        <v>985</v>
      </c>
      <c r="AJ1167" s="406">
        <v>1150</v>
      </c>
      <c r="AK1167" s="406">
        <v>1304</v>
      </c>
      <c r="AL1167" s="406">
        <v>1531</v>
      </c>
      <c r="AM1167" s="406">
        <v>1000</v>
      </c>
      <c r="AN1167" s="406">
        <v>1093</v>
      </c>
      <c r="AO1167" s="406">
        <v>1245</v>
      </c>
      <c r="AP1167" s="406">
        <v>1072</v>
      </c>
      <c r="AQ1167" s="406">
        <v>1072</v>
      </c>
      <c r="AR1167" s="406">
        <v>1351</v>
      </c>
      <c r="AS1167" s="406">
        <v>1203</v>
      </c>
      <c r="AU1167" t="s">
        <v>4286</v>
      </c>
    </row>
    <row r="1168" spans="4:47" ht="13.5" customHeight="1">
      <c r="D1168" s="405" t="s">
        <v>146</v>
      </c>
      <c r="E1168" s="405" t="s">
        <v>5597</v>
      </c>
      <c r="F1168" s="407" t="s">
        <v>147</v>
      </c>
      <c r="G1168" s="272">
        <v>21.900000000000002</v>
      </c>
      <c r="H1168" s="406">
        <v>842</v>
      </c>
      <c r="I1168" s="406">
        <v>854</v>
      </c>
      <c r="J1168" s="406">
        <v>982</v>
      </c>
      <c r="K1168" s="406">
        <v>908</v>
      </c>
      <c r="L1168" s="406">
        <v>886</v>
      </c>
      <c r="M1168" s="406">
        <v>1041</v>
      </c>
      <c r="N1168" s="406">
        <v>960</v>
      </c>
      <c r="O1168" s="406">
        <v>861</v>
      </c>
      <c r="P1168" s="406">
        <v>958</v>
      </c>
      <c r="Q1168" s="406">
        <v>1074</v>
      </c>
      <c r="R1168" s="406">
        <v>1042</v>
      </c>
      <c r="S1168" s="406">
        <v>1111</v>
      </c>
      <c r="T1168" s="406">
        <v>1318</v>
      </c>
      <c r="U1168" s="406">
        <v>1469</v>
      </c>
      <c r="V1168" s="406">
        <v>1080</v>
      </c>
      <c r="W1168" s="406">
        <v>1202</v>
      </c>
      <c r="X1168" s="406">
        <v>910</v>
      </c>
      <c r="Y1168" s="406">
        <v>1026</v>
      </c>
      <c r="Z1168" s="406">
        <v>1078</v>
      </c>
      <c r="AA1168" s="406">
        <v>1030</v>
      </c>
      <c r="AB1168" s="406">
        <v>980</v>
      </c>
      <c r="AC1168" s="406">
        <v>1138</v>
      </c>
      <c r="AD1168" s="406">
        <v>1383</v>
      </c>
      <c r="AE1168" s="406">
        <v>1105</v>
      </c>
      <c r="AF1168" s="406">
        <v>1194</v>
      </c>
      <c r="AG1168" s="406">
        <v>1356</v>
      </c>
      <c r="AH1168" s="406">
        <v>1640</v>
      </c>
      <c r="AI1168" s="406">
        <v>874</v>
      </c>
      <c r="AJ1168" s="406">
        <v>1057</v>
      </c>
      <c r="AK1168" s="406">
        <v>1214</v>
      </c>
      <c r="AL1168" s="406">
        <v>1426</v>
      </c>
      <c r="AM1168" s="406">
        <v>902</v>
      </c>
      <c r="AN1168" s="406">
        <v>999</v>
      </c>
      <c r="AO1168" s="406">
        <v>1137</v>
      </c>
      <c r="AP1168" s="406">
        <v>994</v>
      </c>
      <c r="AQ1168" s="406">
        <v>994</v>
      </c>
      <c r="AR1168" s="406">
        <v>1286</v>
      </c>
      <c r="AS1168" s="406">
        <v>1135</v>
      </c>
      <c r="AU1168" t="s">
        <v>146</v>
      </c>
    </row>
    <row r="1169" spans="4:47" ht="13.5" customHeight="1">
      <c r="D1169" s="405" t="s">
        <v>3452</v>
      </c>
      <c r="E1169" s="405" t="s">
        <v>5597</v>
      </c>
      <c r="F1169" s="407" t="s">
        <v>147</v>
      </c>
      <c r="G1169" s="272">
        <v>21.900000000000002</v>
      </c>
      <c r="H1169" s="406">
        <v>842</v>
      </c>
      <c r="I1169" s="406">
        <v>854</v>
      </c>
      <c r="J1169" s="406">
        <v>982</v>
      </c>
      <c r="K1169" s="406">
        <v>908</v>
      </c>
      <c r="L1169" s="406">
        <v>886</v>
      </c>
      <c r="M1169" s="406">
        <v>1041</v>
      </c>
      <c r="N1169" s="406">
        <v>960</v>
      </c>
      <c r="O1169" s="406">
        <v>861</v>
      </c>
      <c r="P1169" s="406">
        <v>958</v>
      </c>
      <c r="Q1169" s="406">
        <v>1074</v>
      </c>
      <c r="R1169" s="406">
        <v>1042</v>
      </c>
      <c r="S1169" s="406">
        <v>1111</v>
      </c>
      <c r="T1169" s="406">
        <v>1318</v>
      </c>
      <c r="U1169" s="406">
        <v>1469</v>
      </c>
      <c r="V1169" s="406">
        <v>1080</v>
      </c>
      <c r="W1169" s="406">
        <v>1202</v>
      </c>
      <c r="X1169" s="406">
        <v>910</v>
      </c>
      <c r="Y1169" s="406">
        <v>1026</v>
      </c>
      <c r="Z1169" s="406">
        <v>1078</v>
      </c>
      <c r="AA1169" s="406">
        <v>1030</v>
      </c>
      <c r="AB1169" s="406">
        <v>980</v>
      </c>
      <c r="AC1169" s="406">
        <v>1138</v>
      </c>
      <c r="AD1169" s="406">
        <v>1383</v>
      </c>
      <c r="AE1169" s="406">
        <v>1105</v>
      </c>
      <c r="AF1169" s="406">
        <v>1194</v>
      </c>
      <c r="AG1169" s="406">
        <v>1356</v>
      </c>
      <c r="AH1169" s="406">
        <v>1640</v>
      </c>
      <c r="AI1169" s="406">
        <v>874</v>
      </c>
      <c r="AJ1169" s="406">
        <v>1057</v>
      </c>
      <c r="AK1169" s="406">
        <v>1214</v>
      </c>
      <c r="AL1169" s="406">
        <v>1426</v>
      </c>
      <c r="AM1169" s="406">
        <v>902</v>
      </c>
      <c r="AN1169" s="406">
        <v>999</v>
      </c>
      <c r="AO1169" s="406">
        <v>1137</v>
      </c>
      <c r="AP1169" s="406">
        <v>994</v>
      </c>
      <c r="AQ1169" s="406">
        <v>994</v>
      </c>
      <c r="AR1169" s="406">
        <v>1286</v>
      </c>
      <c r="AS1169" s="406">
        <v>1135</v>
      </c>
      <c r="AU1169" t="s">
        <v>3452</v>
      </c>
    </row>
    <row r="1170" spans="4:47" ht="13.5" customHeight="1">
      <c r="D1170" s="405" t="s">
        <v>5377</v>
      </c>
      <c r="E1170" s="405" t="s">
        <v>5597</v>
      </c>
      <c r="F1170" s="407" t="s">
        <v>147</v>
      </c>
      <c r="G1170" s="272">
        <v>22.700000000000003</v>
      </c>
      <c r="H1170" s="409" t="s">
        <v>2207</v>
      </c>
      <c r="I1170" s="409" t="s">
        <v>2207</v>
      </c>
      <c r="J1170" s="409" t="s">
        <v>2207</v>
      </c>
      <c r="K1170" s="409" t="s">
        <v>2207</v>
      </c>
      <c r="L1170" s="409" t="s">
        <v>2207</v>
      </c>
      <c r="M1170" s="409" t="s">
        <v>2207</v>
      </c>
      <c r="N1170" s="409" t="s">
        <v>2207</v>
      </c>
      <c r="O1170" s="409" t="s">
        <v>2207</v>
      </c>
      <c r="P1170" s="409" t="s">
        <v>2207</v>
      </c>
      <c r="Q1170" s="409" t="s">
        <v>2207</v>
      </c>
      <c r="R1170" s="409" t="s">
        <v>2207</v>
      </c>
      <c r="S1170" s="406">
        <v>1113</v>
      </c>
      <c r="T1170" s="406">
        <v>1320</v>
      </c>
      <c r="U1170" s="406">
        <v>1472</v>
      </c>
      <c r="V1170" s="406">
        <v>1107</v>
      </c>
      <c r="W1170" s="406">
        <v>1233</v>
      </c>
      <c r="X1170" s="406">
        <v>922</v>
      </c>
      <c r="Y1170" s="406">
        <v>1042</v>
      </c>
      <c r="Z1170" s="406">
        <v>1098</v>
      </c>
      <c r="AA1170" s="406">
        <v>1044</v>
      </c>
      <c r="AB1170" s="406">
        <v>995</v>
      </c>
      <c r="AC1170" s="406">
        <v>1159</v>
      </c>
      <c r="AD1170" s="406">
        <v>1409</v>
      </c>
      <c r="AE1170" s="406">
        <v>1123</v>
      </c>
      <c r="AF1170" s="406">
        <v>1209</v>
      </c>
      <c r="AG1170" s="406">
        <v>1377</v>
      </c>
      <c r="AH1170" s="406">
        <v>1666</v>
      </c>
      <c r="AI1170" s="406">
        <v>0</v>
      </c>
      <c r="AJ1170" s="406">
        <v>1075</v>
      </c>
      <c r="AK1170" s="406">
        <v>1237</v>
      </c>
      <c r="AL1170" s="406">
        <v>1453</v>
      </c>
      <c r="AM1170" s="406">
        <v>916</v>
      </c>
      <c r="AN1170" s="406">
        <v>1016</v>
      </c>
      <c r="AO1170" s="406">
        <v>1156</v>
      </c>
      <c r="AP1170" s="406">
        <v>1015</v>
      </c>
      <c r="AQ1170" s="406">
        <v>1015</v>
      </c>
      <c r="AR1170" s="406">
        <v>1319</v>
      </c>
      <c r="AS1170" s="406">
        <v>1163</v>
      </c>
      <c r="AU1170" t="s">
        <v>5377</v>
      </c>
    </row>
    <row r="1171" spans="4:47" ht="13.5" customHeight="1">
      <c r="D1171" s="405" t="s">
        <v>5378</v>
      </c>
      <c r="E1171" s="405" t="s">
        <v>5597</v>
      </c>
      <c r="F1171" s="407" t="s">
        <v>147</v>
      </c>
      <c r="G1171" s="272">
        <v>22.700000000000003</v>
      </c>
      <c r="H1171" s="409" t="s">
        <v>2207</v>
      </c>
      <c r="I1171" s="409" t="s">
        <v>2207</v>
      </c>
      <c r="J1171" s="409" t="s">
        <v>2207</v>
      </c>
      <c r="K1171" s="409" t="s">
        <v>2207</v>
      </c>
      <c r="L1171" s="409" t="s">
        <v>2207</v>
      </c>
      <c r="M1171" s="409" t="s">
        <v>2207</v>
      </c>
      <c r="N1171" s="409" t="s">
        <v>2207</v>
      </c>
      <c r="O1171" s="409" t="s">
        <v>2207</v>
      </c>
      <c r="P1171" s="409" t="s">
        <v>2207</v>
      </c>
      <c r="Q1171" s="409" t="s">
        <v>2207</v>
      </c>
      <c r="R1171" s="409" t="s">
        <v>2207</v>
      </c>
      <c r="S1171" s="406">
        <v>1113</v>
      </c>
      <c r="T1171" s="406">
        <v>1320</v>
      </c>
      <c r="U1171" s="406">
        <v>1472</v>
      </c>
      <c r="V1171" s="406">
        <v>1107</v>
      </c>
      <c r="W1171" s="406">
        <v>1233</v>
      </c>
      <c r="X1171" s="406">
        <v>922</v>
      </c>
      <c r="Y1171" s="406">
        <v>1042</v>
      </c>
      <c r="Z1171" s="406">
        <v>1098</v>
      </c>
      <c r="AA1171" s="406">
        <v>1044</v>
      </c>
      <c r="AB1171" s="406">
        <v>995</v>
      </c>
      <c r="AC1171" s="406">
        <v>1159</v>
      </c>
      <c r="AD1171" s="406">
        <v>1409</v>
      </c>
      <c r="AE1171" s="406">
        <v>1123</v>
      </c>
      <c r="AF1171" s="406">
        <v>1209</v>
      </c>
      <c r="AG1171" s="406">
        <v>1377</v>
      </c>
      <c r="AH1171" s="406">
        <v>1666</v>
      </c>
      <c r="AI1171" s="406">
        <v>0</v>
      </c>
      <c r="AJ1171" s="406">
        <v>1075</v>
      </c>
      <c r="AK1171" s="406">
        <v>1237</v>
      </c>
      <c r="AL1171" s="406">
        <v>1453</v>
      </c>
      <c r="AM1171" s="406">
        <v>916</v>
      </c>
      <c r="AN1171" s="406">
        <v>1016</v>
      </c>
      <c r="AO1171" s="406">
        <v>1156</v>
      </c>
      <c r="AP1171" s="406">
        <v>1015</v>
      </c>
      <c r="AQ1171" s="406">
        <v>1015</v>
      </c>
      <c r="AR1171" s="406">
        <v>1319</v>
      </c>
      <c r="AS1171" s="406">
        <v>1163</v>
      </c>
      <c r="AU1171" t="s">
        <v>5378</v>
      </c>
    </row>
    <row r="1172" spans="4:47" ht="13.5" customHeight="1">
      <c r="D1172" s="405" t="s">
        <v>148</v>
      </c>
      <c r="E1172" s="405" t="s">
        <v>5597</v>
      </c>
      <c r="F1172" s="407" t="s">
        <v>147</v>
      </c>
      <c r="G1172" s="272">
        <v>23.5</v>
      </c>
      <c r="H1172" s="406">
        <v>867</v>
      </c>
      <c r="I1172" s="406">
        <v>880</v>
      </c>
      <c r="J1172" s="406">
        <v>1011</v>
      </c>
      <c r="K1172" s="406">
        <v>936</v>
      </c>
      <c r="L1172" s="406">
        <v>913</v>
      </c>
      <c r="M1172" s="406">
        <v>1081</v>
      </c>
      <c r="N1172" s="406">
        <v>991</v>
      </c>
      <c r="O1172" s="406">
        <v>888</v>
      </c>
      <c r="P1172" s="406">
        <v>992</v>
      </c>
      <c r="Q1172" s="406">
        <v>1110</v>
      </c>
      <c r="R1172" s="406">
        <v>1078</v>
      </c>
      <c r="S1172" s="406">
        <v>1158</v>
      </c>
      <c r="T1172" s="406">
        <v>1379</v>
      </c>
      <c r="U1172" s="406">
        <v>1535</v>
      </c>
      <c r="V1172" s="406">
        <v>1134</v>
      </c>
      <c r="W1172" s="406">
        <v>1263</v>
      </c>
      <c r="X1172" s="406">
        <v>934</v>
      </c>
      <c r="Y1172" s="406">
        <v>1058</v>
      </c>
      <c r="Z1172" s="406">
        <v>1117</v>
      </c>
      <c r="AA1172" s="406">
        <v>1058</v>
      </c>
      <c r="AB1172" s="406">
        <v>1010</v>
      </c>
      <c r="AC1172" s="406">
        <v>1179</v>
      </c>
      <c r="AD1172" s="406">
        <v>1435</v>
      </c>
      <c r="AE1172" s="406">
        <v>1141</v>
      </c>
      <c r="AF1172" s="406">
        <v>1224</v>
      </c>
      <c r="AG1172" s="406">
        <v>1398</v>
      </c>
      <c r="AH1172" s="406">
        <v>1692</v>
      </c>
      <c r="AI1172" s="406">
        <v>896</v>
      </c>
      <c r="AJ1172" s="406">
        <v>1092</v>
      </c>
      <c r="AK1172" s="406">
        <v>1260</v>
      </c>
      <c r="AL1172" s="406">
        <v>1480</v>
      </c>
      <c r="AM1172" s="406">
        <v>929</v>
      </c>
      <c r="AN1172" s="406">
        <v>1033</v>
      </c>
      <c r="AO1172" s="406">
        <v>1175</v>
      </c>
      <c r="AP1172" s="406">
        <v>1036</v>
      </c>
      <c r="AQ1172" s="406">
        <v>1036</v>
      </c>
      <c r="AR1172" s="406">
        <v>1351</v>
      </c>
      <c r="AS1172" s="406">
        <v>1191</v>
      </c>
      <c r="AU1172" t="s">
        <v>148</v>
      </c>
    </row>
    <row r="1173" spans="4:47" ht="13.5" customHeight="1">
      <c r="D1173" s="405" t="s">
        <v>3453</v>
      </c>
      <c r="E1173" s="405" t="s">
        <v>5597</v>
      </c>
      <c r="F1173" s="407" t="s">
        <v>147</v>
      </c>
      <c r="G1173" s="272">
        <v>23.5</v>
      </c>
      <c r="H1173" s="406">
        <v>867</v>
      </c>
      <c r="I1173" s="406">
        <v>880</v>
      </c>
      <c r="J1173" s="406">
        <v>1011</v>
      </c>
      <c r="K1173" s="406">
        <v>936</v>
      </c>
      <c r="L1173" s="406">
        <v>913</v>
      </c>
      <c r="M1173" s="406">
        <v>1081</v>
      </c>
      <c r="N1173" s="406">
        <v>991</v>
      </c>
      <c r="O1173" s="406">
        <v>888</v>
      </c>
      <c r="P1173" s="406">
        <v>992</v>
      </c>
      <c r="Q1173" s="406">
        <v>1110</v>
      </c>
      <c r="R1173" s="406">
        <v>1078</v>
      </c>
      <c r="S1173" s="406">
        <v>1158</v>
      </c>
      <c r="T1173" s="406">
        <v>1379</v>
      </c>
      <c r="U1173" s="406">
        <v>1535</v>
      </c>
      <c r="V1173" s="406">
        <v>1134</v>
      </c>
      <c r="W1173" s="406">
        <v>1263</v>
      </c>
      <c r="X1173" s="406">
        <v>934</v>
      </c>
      <c r="Y1173" s="406">
        <v>1058</v>
      </c>
      <c r="Z1173" s="406">
        <v>1117</v>
      </c>
      <c r="AA1173" s="406">
        <v>1058</v>
      </c>
      <c r="AB1173" s="406">
        <v>1010</v>
      </c>
      <c r="AC1173" s="406">
        <v>1179</v>
      </c>
      <c r="AD1173" s="406">
        <v>1435</v>
      </c>
      <c r="AE1173" s="406">
        <v>1141</v>
      </c>
      <c r="AF1173" s="406">
        <v>1224</v>
      </c>
      <c r="AG1173" s="406">
        <v>1398</v>
      </c>
      <c r="AH1173" s="406">
        <v>1692</v>
      </c>
      <c r="AI1173" s="406">
        <v>896</v>
      </c>
      <c r="AJ1173" s="406">
        <v>1092</v>
      </c>
      <c r="AK1173" s="406">
        <v>1260</v>
      </c>
      <c r="AL1173" s="406">
        <v>1480</v>
      </c>
      <c r="AM1173" s="406">
        <v>929</v>
      </c>
      <c r="AN1173" s="406">
        <v>1033</v>
      </c>
      <c r="AO1173" s="406">
        <v>1175</v>
      </c>
      <c r="AP1173" s="406">
        <v>1036</v>
      </c>
      <c r="AQ1173" s="406">
        <v>1036</v>
      </c>
      <c r="AR1173" s="406">
        <v>1351</v>
      </c>
      <c r="AS1173" s="406">
        <v>1191</v>
      </c>
      <c r="AU1173" t="s">
        <v>3453</v>
      </c>
    </row>
    <row r="1174" spans="4:47" ht="13.5" customHeight="1">
      <c r="D1174" s="405" t="s">
        <v>3014</v>
      </c>
      <c r="E1174" s="405" t="s">
        <v>5597</v>
      </c>
      <c r="F1174" s="407" t="s">
        <v>147</v>
      </c>
      <c r="G1174" s="272">
        <v>24.3</v>
      </c>
      <c r="H1174" s="406">
        <v>891</v>
      </c>
      <c r="I1174" s="406">
        <v>911</v>
      </c>
      <c r="J1174" s="406">
        <v>1052</v>
      </c>
      <c r="K1174" s="406">
        <v>956</v>
      </c>
      <c r="L1174" s="406">
        <v>950</v>
      </c>
      <c r="M1174" s="406">
        <v>1109</v>
      </c>
      <c r="N1174" s="406">
        <v>1046</v>
      </c>
      <c r="O1174" s="406">
        <v>934</v>
      </c>
      <c r="P1174" s="406">
        <v>1035</v>
      </c>
      <c r="Q1174" s="406">
        <v>1153</v>
      </c>
      <c r="R1174" s="406">
        <v>1085</v>
      </c>
      <c r="S1174" s="406">
        <v>1170</v>
      </c>
      <c r="T1174" s="406">
        <v>1399</v>
      </c>
      <c r="U1174" s="406">
        <v>1554</v>
      </c>
      <c r="V1174" s="406">
        <v>1150</v>
      </c>
      <c r="W1174" s="406">
        <v>1279</v>
      </c>
      <c r="X1174" s="406">
        <v>983</v>
      </c>
      <c r="Y1174" s="406">
        <v>1113</v>
      </c>
      <c r="Z1174" s="406">
        <v>1296</v>
      </c>
      <c r="AA1174" s="406">
        <v>1082</v>
      </c>
      <c r="AB1174" s="406">
        <v>1055</v>
      </c>
      <c r="AC1174" s="406">
        <v>1260</v>
      </c>
      <c r="AD1174" s="406">
        <v>1480</v>
      </c>
      <c r="AE1174" s="406">
        <v>1173</v>
      </c>
      <c r="AF1174" s="406">
        <v>1293</v>
      </c>
      <c r="AG1174" s="406">
        <v>1471</v>
      </c>
      <c r="AH1174" s="406">
        <v>1728</v>
      </c>
      <c r="AI1174" s="406">
        <v>927</v>
      </c>
      <c r="AJ1174" s="406">
        <v>1118</v>
      </c>
      <c r="AK1174" s="406">
        <v>1293</v>
      </c>
      <c r="AL1174" s="406">
        <v>1518</v>
      </c>
      <c r="AM1174" s="406">
        <v>951</v>
      </c>
      <c r="AN1174" s="406">
        <v>1059</v>
      </c>
      <c r="AO1174" s="406">
        <v>1205</v>
      </c>
      <c r="AP1174" s="406">
        <v>1068</v>
      </c>
      <c r="AQ1174" s="406">
        <v>1068</v>
      </c>
      <c r="AR1174" s="406">
        <v>1393</v>
      </c>
      <c r="AS1174" s="406">
        <v>1207</v>
      </c>
      <c r="AU1174" t="s">
        <v>3014</v>
      </c>
    </row>
    <row r="1175" spans="4:47" ht="13.5" customHeight="1">
      <c r="D1175" s="405" t="s">
        <v>3454</v>
      </c>
      <c r="E1175" s="405" t="s">
        <v>5597</v>
      </c>
      <c r="F1175" s="407" t="s">
        <v>147</v>
      </c>
      <c r="G1175" s="272">
        <v>24.3</v>
      </c>
      <c r="H1175" s="406">
        <v>891</v>
      </c>
      <c r="I1175" s="406">
        <v>911</v>
      </c>
      <c r="J1175" s="406">
        <v>1052</v>
      </c>
      <c r="K1175" s="406">
        <v>956</v>
      </c>
      <c r="L1175" s="406">
        <v>950</v>
      </c>
      <c r="M1175" s="406">
        <v>1109</v>
      </c>
      <c r="N1175" s="406">
        <v>1046</v>
      </c>
      <c r="O1175" s="406">
        <v>934</v>
      </c>
      <c r="P1175" s="406">
        <v>1035</v>
      </c>
      <c r="Q1175" s="406">
        <v>1153</v>
      </c>
      <c r="R1175" s="406">
        <v>1085</v>
      </c>
      <c r="S1175" s="406">
        <v>1170</v>
      </c>
      <c r="T1175" s="406">
        <v>1399</v>
      </c>
      <c r="U1175" s="406">
        <v>1554</v>
      </c>
      <c r="V1175" s="406">
        <v>1150</v>
      </c>
      <c r="W1175" s="406">
        <v>1279</v>
      </c>
      <c r="X1175" s="406">
        <v>983</v>
      </c>
      <c r="Y1175" s="406">
        <v>1113</v>
      </c>
      <c r="Z1175" s="406">
        <v>1296</v>
      </c>
      <c r="AA1175" s="406">
        <v>1082</v>
      </c>
      <c r="AB1175" s="406">
        <v>1055</v>
      </c>
      <c r="AC1175" s="406">
        <v>1260</v>
      </c>
      <c r="AD1175" s="406">
        <v>1480</v>
      </c>
      <c r="AE1175" s="406">
        <v>1173</v>
      </c>
      <c r="AF1175" s="406">
        <v>1293</v>
      </c>
      <c r="AG1175" s="406">
        <v>1471</v>
      </c>
      <c r="AH1175" s="406">
        <v>1728</v>
      </c>
      <c r="AI1175" s="406">
        <v>927</v>
      </c>
      <c r="AJ1175" s="406">
        <v>1118</v>
      </c>
      <c r="AK1175" s="406">
        <v>1293</v>
      </c>
      <c r="AL1175" s="406">
        <v>1518</v>
      </c>
      <c r="AM1175" s="406">
        <v>951</v>
      </c>
      <c r="AN1175" s="406">
        <v>1059</v>
      </c>
      <c r="AO1175" s="406">
        <v>1205</v>
      </c>
      <c r="AP1175" s="406">
        <v>1068</v>
      </c>
      <c r="AQ1175" s="406">
        <v>1068</v>
      </c>
      <c r="AR1175" s="406">
        <v>1393</v>
      </c>
      <c r="AS1175" s="406">
        <v>1207</v>
      </c>
      <c r="AU1175" t="s">
        <v>3454</v>
      </c>
    </row>
    <row r="1176" spans="4:47" ht="13.5" customHeight="1">
      <c r="D1176" s="405" t="s">
        <v>149</v>
      </c>
      <c r="E1176" s="405" t="s">
        <v>5597</v>
      </c>
      <c r="F1176" s="407" t="s">
        <v>147</v>
      </c>
      <c r="G1176" s="272">
        <v>25</v>
      </c>
      <c r="H1176" s="406">
        <v>968</v>
      </c>
      <c r="I1176" s="406">
        <v>982</v>
      </c>
      <c r="J1176" s="406">
        <v>1127</v>
      </c>
      <c r="K1176" s="406">
        <v>1041</v>
      </c>
      <c r="L1176" s="406">
        <v>1015</v>
      </c>
      <c r="M1176" s="406">
        <v>1207</v>
      </c>
      <c r="N1176" s="406">
        <v>1102</v>
      </c>
      <c r="O1176" s="406">
        <v>991</v>
      </c>
      <c r="P1176" s="406">
        <v>1103</v>
      </c>
      <c r="Q1176" s="406">
        <v>1236</v>
      </c>
      <c r="R1176" s="406">
        <v>1197</v>
      </c>
      <c r="S1176" s="406">
        <v>1272</v>
      </c>
      <c r="T1176" s="406">
        <v>1510</v>
      </c>
      <c r="U1176" s="406">
        <v>1684</v>
      </c>
      <c r="V1176" s="406">
        <v>1260</v>
      </c>
      <c r="W1176" s="406">
        <v>1404</v>
      </c>
      <c r="X1176" s="406">
        <v>1033</v>
      </c>
      <c r="Y1176" s="406">
        <v>1167</v>
      </c>
      <c r="Z1176" s="406">
        <v>1246</v>
      </c>
      <c r="AA1176" s="406">
        <v>1169</v>
      </c>
      <c r="AB1176" s="406">
        <v>1116</v>
      </c>
      <c r="AC1176" s="406">
        <v>1297</v>
      </c>
      <c r="AD1176" s="406">
        <v>1577</v>
      </c>
      <c r="AE1176" s="406">
        <v>1259</v>
      </c>
      <c r="AF1176" s="406">
        <v>1330</v>
      </c>
      <c r="AG1176" s="406">
        <v>1516</v>
      </c>
      <c r="AH1176" s="406">
        <v>1834</v>
      </c>
      <c r="AI1176" s="406">
        <v>995</v>
      </c>
      <c r="AJ1176" s="406">
        <v>1202</v>
      </c>
      <c r="AK1176" s="406">
        <v>1383</v>
      </c>
      <c r="AL1176" s="406">
        <v>1624</v>
      </c>
      <c r="AM1176" s="406">
        <v>1030</v>
      </c>
      <c r="AN1176" s="406">
        <v>1142</v>
      </c>
      <c r="AO1176" s="406">
        <v>1300</v>
      </c>
      <c r="AP1176" s="406">
        <v>1139</v>
      </c>
      <c r="AQ1176" s="406">
        <v>1139</v>
      </c>
      <c r="AR1176" s="406">
        <v>1475</v>
      </c>
      <c r="AS1176" s="406">
        <v>1309</v>
      </c>
      <c r="AU1176" t="s">
        <v>149</v>
      </c>
    </row>
    <row r="1177" spans="4:47" ht="13.5" customHeight="1">
      <c r="D1177" s="405" t="s">
        <v>3455</v>
      </c>
      <c r="E1177" s="405" t="s">
        <v>5597</v>
      </c>
      <c r="F1177" s="407" t="s">
        <v>147</v>
      </c>
      <c r="G1177" s="272">
        <v>25</v>
      </c>
      <c r="H1177" s="406">
        <v>968</v>
      </c>
      <c r="I1177" s="406">
        <v>982</v>
      </c>
      <c r="J1177" s="406">
        <v>1127</v>
      </c>
      <c r="K1177" s="406">
        <v>1041</v>
      </c>
      <c r="L1177" s="406">
        <v>1015</v>
      </c>
      <c r="M1177" s="406">
        <v>1207</v>
      </c>
      <c r="N1177" s="406">
        <v>1102</v>
      </c>
      <c r="O1177" s="406">
        <v>991</v>
      </c>
      <c r="P1177" s="406">
        <v>1103</v>
      </c>
      <c r="Q1177" s="406">
        <v>1236</v>
      </c>
      <c r="R1177" s="406">
        <v>1197</v>
      </c>
      <c r="S1177" s="406">
        <v>1272</v>
      </c>
      <c r="T1177" s="406">
        <v>1510</v>
      </c>
      <c r="U1177" s="406">
        <v>1684</v>
      </c>
      <c r="V1177" s="406">
        <v>1260</v>
      </c>
      <c r="W1177" s="406">
        <v>1404</v>
      </c>
      <c r="X1177" s="406">
        <v>1033</v>
      </c>
      <c r="Y1177" s="406">
        <v>1167</v>
      </c>
      <c r="Z1177" s="406">
        <v>1246</v>
      </c>
      <c r="AA1177" s="406">
        <v>1169</v>
      </c>
      <c r="AB1177" s="406">
        <v>1116</v>
      </c>
      <c r="AC1177" s="406">
        <v>1297</v>
      </c>
      <c r="AD1177" s="406">
        <v>1577</v>
      </c>
      <c r="AE1177" s="406">
        <v>1259</v>
      </c>
      <c r="AF1177" s="406">
        <v>1330</v>
      </c>
      <c r="AG1177" s="406">
        <v>1516</v>
      </c>
      <c r="AH1177" s="406">
        <v>1834</v>
      </c>
      <c r="AI1177" s="406">
        <v>995</v>
      </c>
      <c r="AJ1177" s="406">
        <v>1202</v>
      </c>
      <c r="AK1177" s="406">
        <v>1383</v>
      </c>
      <c r="AL1177" s="406">
        <v>1624</v>
      </c>
      <c r="AM1177" s="406">
        <v>1030</v>
      </c>
      <c r="AN1177" s="406">
        <v>1142</v>
      </c>
      <c r="AO1177" s="406">
        <v>1300</v>
      </c>
      <c r="AP1177" s="406">
        <v>1139</v>
      </c>
      <c r="AQ1177" s="406">
        <v>1139</v>
      </c>
      <c r="AR1177" s="406">
        <v>1475</v>
      </c>
      <c r="AS1177" s="406">
        <v>1309</v>
      </c>
      <c r="AU1177" t="s">
        <v>3455</v>
      </c>
    </row>
    <row r="1178" spans="4:47" ht="13.5" customHeight="1">
      <c r="D1178" s="405" t="s">
        <v>4287</v>
      </c>
      <c r="E1178" s="405" t="s">
        <v>5597</v>
      </c>
      <c r="F1178" s="407" t="s">
        <v>4319</v>
      </c>
      <c r="G1178" s="272">
        <v>25.6</v>
      </c>
      <c r="H1178" s="406">
        <v>904</v>
      </c>
      <c r="I1178" s="406">
        <v>906</v>
      </c>
      <c r="J1178" s="406">
        <v>1082</v>
      </c>
      <c r="K1178" s="406">
        <v>962</v>
      </c>
      <c r="L1178" s="406">
        <v>954</v>
      </c>
      <c r="M1178" s="406">
        <v>1170</v>
      </c>
      <c r="N1178" s="406">
        <v>1092</v>
      </c>
      <c r="O1178" s="406">
        <v>1001</v>
      </c>
      <c r="P1178" s="406">
        <v>1033</v>
      </c>
      <c r="Q1178" s="406">
        <v>1177</v>
      </c>
      <c r="R1178" s="406">
        <v>1126</v>
      </c>
      <c r="S1178" s="406">
        <v>1181</v>
      </c>
      <c r="T1178" s="406">
        <v>1419</v>
      </c>
      <c r="U1178" s="406">
        <v>1574</v>
      </c>
      <c r="V1178" s="406">
        <v>1165</v>
      </c>
      <c r="W1178" s="406">
        <v>1297</v>
      </c>
      <c r="X1178" s="406">
        <v>999</v>
      </c>
      <c r="Y1178" s="406">
        <v>1134</v>
      </c>
      <c r="Z1178" s="406">
        <v>1321</v>
      </c>
      <c r="AA1178" s="406">
        <v>1099</v>
      </c>
      <c r="AB1178" s="406">
        <v>1077</v>
      </c>
      <c r="AC1178" s="406">
        <v>1290</v>
      </c>
      <c r="AD1178" s="406">
        <v>1515</v>
      </c>
      <c r="AE1178" s="406">
        <v>1195</v>
      </c>
      <c r="AF1178" s="406">
        <v>1315</v>
      </c>
      <c r="AG1178" s="406">
        <v>1501</v>
      </c>
      <c r="AH1178" s="406">
        <v>1763</v>
      </c>
      <c r="AI1178" s="406">
        <v>936</v>
      </c>
      <c r="AJ1178" s="406">
        <v>1140</v>
      </c>
      <c r="AK1178" s="406">
        <v>1322</v>
      </c>
      <c r="AL1178" s="406">
        <v>1553</v>
      </c>
      <c r="AM1178" s="406">
        <v>967</v>
      </c>
      <c r="AN1178" s="406">
        <v>1080</v>
      </c>
      <c r="AO1178" s="406">
        <v>1229</v>
      </c>
      <c r="AP1178" s="406">
        <v>1094</v>
      </c>
      <c r="AQ1178" s="406">
        <v>1094</v>
      </c>
      <c r="AR1178" s="406">
        <v>1437</v>
      </c>
      <c r="AS1178" s="406">
        <v>1223</v>
      </c>
      <c r="AU1178" t="s">
        <v>4287</v>
      </c>
    </row>
    <row r="1179" spans="4:47" ht="13.5" customHeight="1">
      <c r="D1179" s="405" t="s">
        <v>4288</v>
      </c>
      <c r="E1179" s="405" t="s">
        <v>5597</v>
      </c>
      <c r="F1179" s="407" t="s">
        <v>4319</v>
      </c>
      <c r="G1179" s="272">
        <v>25.6</v>
      </c>
      <c r="H1179" s="406">
        <v>904</v>
      </c>
      <c r="I1179" s="406">
        <v>906</v>
      </c>
      <c r="J1179" s="406">
        <v>1082</v>
      </c>
      <c r="K1179" s="406">
        <v>962</v>
      </c>
      <c r="L1179" s="406">
        <v>954</v>
      </c>
      <c r="M1179" s="406">
        <v>1170</v>
      </c>
      <c r="N1179" s="406">
        <v>1092</v>
      </c>
      <c r="O1179" s="406">
        <v>1001</v>
      </c>
      <c r="P1179" s="406">
        <v>1033</v>
      </c>
      <c r="Q1179" s="406">
        <v>1177</v>
      </c>
      <c r="R1179" s="406">
        <v>1126</v>
      </c>
      <c r="S1179" s="406">
        <v>1181</v>
      </c>
      <c r="T1179" s="406">
        <v>1419</v>
      </c>
      <c r="U1179" s="406">
        <v>1574</v>
      </c>
      <c r="V1179" s="406">
        <v>1165</v>
      </c>
      <c r="W1179" s="406">
        <v>1297</v>
      </c>
      <c r="X1179" s="406">
        <v>999</v>
      </c>
      <c r="Y1179" s="406">
        <v>1134</v>
      </c>
      <c r="Z1179" s="406">
        <v>1321</v>
      </c>
      <c r="AA1179" s="406">
        <v>1099</v>
      </c>
      <c r="AB1179" s="406">
        <v>1077</v>
      </c>
      <c r="AC1179" s="406">
        <v>1290</v>
      </c>
      <c r="AD1179" s="406">
        <v>1515</v>
      </c>
      <c r="AE1179" s="406">
        <v>1195</v>
      </c>
      <c r="AF1179" s="406">
        <v>1315</v>
      </c>
      <c r="AG1179" s="406">
        <v>1501</v>
      </c>
      <c r="AH1179" s="406">
        <v>1763</v>
      </c>
      <c r="AI1179" s="406">
        <v>936</v>
      </c>
      <c r="AJ1179" s="406">
        <v>1140</v>
      </c>
      <c r="AK1179" s="406">
        <v>1322</v>
      </c>
      <c r="AL1179" s="406">
        <v>1553</v>
      </c>
      <c r="AM1179" s="406">
        <v>967</v>
      </c>
      <c r="AN1179" s="406">
        <v>1080</v>
      </c>
      <c r="AO1179" s="406">
        <v>1229</v>
      </c>
      <c r="AP1179" s="406">
        <v>1094</v>
      </c>
      <c r="AQ1179" s="406">
        <v>1094</v>
      </c>
      <c r="AR1179" s="406">
        <v>1437</v>
      </c>
      <c r="AS1179" s="406">
        <v>1223</v>
      </c>
      <c r="AU1179" t="s">
        <v>4288</v>
      </c>
    </row>
    <row r="1180" spans="4:47" ht="13.5" customHeight="1">
      <c r="D1180" s="405" t="s">
        <v>5379</v>
      </c>
      <c r="E1180" s="405" t="s">
        <v>5597</v>
      </c>
      <c r="F1180" s="407" t="s">
        <v>4319</v>
      </c>
      <c r="G1180" s="272">
        <v>26.5</v>
      </c>
      <c r="H1180" s="409" t="s">
        <v>2207</v>
      </c>
      <c r="I1180" s="409" t="s">
        <v>2207</v>
      </c>
      <c r="J1180" s="409" t="s">
        <v>2207</v>
      </c>
      <c r="K1180" s="409" t="s">
        <v>2207</v>
      </c>
      <c r="L1180" s="409" t="s">
        <v>2207</v>
      </c>
      <c r="M1180" s="409" t="s">
        <v>2207</v>
      </c>
      <c r="N1180" s="409" t="s">
        <v>2207</v>
      </c>
      <c r="O1180" s="409" t="s">
        <v>2207</v>
      </c>
      <c r="P1180" s="409" t="s">
        <v>2207</v>
      </c>
      <c r="Q1180" s="409" t="s">
        <v>2207</v>
      </c>
      <c r="R1180" s="409" t="s">
        <v>2207</v>
      </c>
      <c r="S1180" s="406">
        <v>1186</v>
      </c>
      <c r="T1180" s="406">
        <v>1425</v>
      </c>
      <c r="U1180" s="406">
        <v>1580</v>
      </c>
      <c r="V1180" s="406">
        <v>1198</v>
      </c>
      <c r="W1180" s="406">
        <v>1333</v>
      </c>
      <c r="X1180" s="406">
        <v>1023</v>
      </c>
      <c r="Y1180" s="406">
        <v>1163</v>
      </c>
      <c r="Z1180" s="406">
        <v>1354</v>
      </c>
      <c r="AA1180" s="406">
        <v>1125</v>
      </c>
      <c r="AB1180" s="406">
        <v>1106</v>
      </c>
      <c r="AC1180" s="406">
        <v>1325</v>
      </c>
      <c r="AD1180" s="406">
        <v>1557</v>
      </c>
      <c r="AE1180" s="406">
        <v>1226</v>
      </c>
      <c r="AF1180" s="406">
        <v>1344</v>
      </c>
      <c r="AG1180" s="406">
        <v>1536</v>
      </c>
      <c r="AH1180" s="406">
        <v>1804</v>
      </c>
      <c r="AI1180" s="406">
        <v>0</v>
      </c>
      <c r="AJ1180" s="406">
        <v>1169</v>
      </c>
      <c r="AK1180" s="406">
        <v>1358</v>
      </c>
      <c r="AL1180" s="406">
        <v>1595</v>
      </c>
      <c r="AM1180" s="406">
        <v>991</v>
      </c>
      <c r="AN1180" s="406">
        <v>1108</v>
      </c>
      <c r="AO1180" s="406">
        <v>1261</v>
      </c>
      <c r="AP1180" s="406">
        <v>1128</v>
      </c>
      <c r="AQ1180" s="406">
        <v>1128</v>
      </c>
      <c r="AR1180" s="406">
        <v>1484</v>
      </c>
      <c r="AS1180" s="406">
        <v>1257</v>
      </c>
      <c r="AU1180" t="s">
        <v>5379</v>
      </c>
    </row>
    <row r="1181" spans="4:47" ht="13.5" customHeight="1">
      <c r="D1181" s="405" t="s">
        <v>5380</v>
      </c>
      <c r="E1181" s="405" t="s">
        <v>5597</v>
      </c>
      <c r="F1181" s="407" t="s">
        <v>4319</v>
      </c>
      <c r="G1181" s="272">
        <v>26.5</v>
      </c>
      <c r="H1181" s="409" t="s">
        <v>2207</v>
      </c>
      <c r="I1181" s="409" t="s">
        <v>2207</v>
      </c>
      <c r="J1181" s="409" t="s">
        <v>2207</v>
      </c>
      <c r="K1181" s="409" t="s">
        <v>2207</v>
      </c>
      <c r="L1181" s="409" t="s">
        <v>2207</v>
      </c>
      <c r="M1181" s="409" t="s">
        <v>2207</v>
      </c>
      <c r="N1181" s="409" t="s">
        <v>2207</v>
      </c>
      <c r="O1181" s="409" t="s">
        <v>2207</v>
      </c>
      <c r="P1181" s="409" t="s">
        <v>2207</v>
      </c>
      <c r="Q1181" s="409" t="s">
        <v>2207</v>
      </c>
      <c r="R1181" s="409" t="s">
        <v>2207</v>
      </c>
      <c r="S1181" s="406">
        <v>1186</v>
      </c>
      <c r="T1181" s="406">
        <v>1425</v>
      </c>
      <c r="U1181" s="406">
        <v>1580</v>
      </c>
      <c r="V1181" s="406">
        <v>1198</v>
      </c>
      <c r="W1181" s="406">
        <v>1333</v>
      </c>
      <c r="X1181" s="406">
        <v>1023</v>
      </c>
      <c r="Y1181" s="406">
        <v>1163</v>
      </c>
      <c r="Z1181" s="406">
        <v>1354</v>
      </c>
      <c r="AA1181" s="406">
        <v>1125</v>
      </c>
      <c r="AB1181" s="406">
        <v>1106</v>
      </c>
      <c r="AC1181" s="406">
        <v>1325</v>
      </c>
      <c r="AD1181" s="406">
        <v>1557</v>
      </c>
      <c r="AE1181" s="406">
        <v>1226</v>
      </c>
      <c r="AF1181" s="406">
        <v>1344</v>
      </c>
      <c r="AG1181" s="406">
        <v>1536</v>
      </c>
      <c r="AH1181" s="406">
        <v>1804</v>
      </c>
      <c r="AI1181" s="406">
        <v>0</v>
      </c>
      <c r="AJ1181" s="406">
        <v>1169</v>
      </c>
      <c r="AK1181" s="406">
        <v>1358</v>
      </c>
      <c r="AL1181" s="406">
        <v>1595</v>
      </c>
      <c r="AM1181" s="406">
        <v>991</v>
      </c>
      <c r="AN1181" s="406">
        <v>1108</v>
      </c>
      <c r="AO1181" s="406">
        <v>1261</v>
      </c>
      <c r="AP1181" s="406">
        <v>1128</v>
      </c>
      <c r="AQ1181" s="406">
        <v>1128</v>
      </c>
      <c r="AR1181" s="406">
        <v>1484</v>
      </c>
      <c r="AS1181" s="406">
        <v>1257</v>
      </c>
      <c r="AU1181" t="s">
        <v>5380</v>
      </c>
    </row>
    <row r="1182" spans="4:47" ht="13.5" customHeight="1">
      <c r="D1182" s="405" t="s">
        <v>4289</v>
      </c>
      <c r="E1182" s="405" t="s">
        <v>5597</v>
      </c>
      <c r="F1182" s="407" t="s">
        <v>4319</v>
      </c>
      <c r="G1182" s="272">
        <v>27.400000000000002</v>
      </c>
      <c r="H1182" s="406">
        <v>947</v>
      </c>
      <c r="I1182" s="406">
        <v>942</v>
      </c>
      <c r="J1182" s="406">
        <v>1143</v>
      </c>
      <c r="K1182" s="406">
        <v>1003</v>
      </c>
      <c r="L1182" s="406">
        <v>993</v>
      </c>
      <c r="M1182" s="406">
        <v>1222</v>
      </c>
      <c r="N1182" s="406">
        <v>1162</v>
      </c>
      <c r="O1182" s="406">
        <v>1066</v>
      </c>
      <c r="P1182" s="406">
        <v>1074</v>
      </c>
      <c r="Q1182" s="406">
        <v>1232</v>
      </c>
      <c r="R1182" s="406">
        <v>1190</v>
      </c>
      <c r="S1182" s="406">
        <v>1237</v>
      </c>
      <c r="T1182" s="406">
        <v>1493</v>
      </c>
      <c r="U1182" s="406">
        <v>1652</v>
      </c>
      <c r="V1182" s="406">
        <v>1230</v>
      </c>
      <c r="W1182" s="406">
        <v>1369</v>
      </c>
      <c r="X1182" s="406">
        <v>1046</v>
      </c>
      <c r="Y1182" s="406">
        <v>1191</v>
      </c>
      <c r="Z1182" s="406">
        <v>1387</v>
      </c>
      <c r="AA1182" s="406">
        <v>1151</v>
      </c>
      <c r="AB1182" s="406">
        <v>1134</v>
      </c>
      <c r="AC1182" s="406">
        <v>1360</v>
      </c>
      <c r="AD1182" s="406">
        <v>1598</v>
      </c>
      <c r="AE1182" s="406">
        <v>1256</v>
      </c>
      <c r="AF1182" s="406">
        <v>1372</v>
      </c>
      <c r="AG1182" s="406">
        <v>1571</v>
      </c>
      <c r="AH1182" s="406">
        <v>1845</v>
      </c>
      <c r="AI1182" s="406">
        <v>980</v>
      </c>
      <c r="AJ1182" s="406">
        <v>1197</v>
      </c>
      <c r="AK1182" s="406">
        <v>1393</v>
      </c>
      <c r="AL1182" s="406">
        <v>1636</v>
      </c>
      <c r="AM1182" s="406">
        <v>1014</v>
      </c>
      <c r="AN1182" s="406">
        <v>1136</v>
      </c>
      <c r="AO1182" s="406">
        <v>1293</v>
      </c>
      <c r="AP1182" s="406">
        <v>1162</v>
      </c>
      <c r="AQ1182" s="406">
        <v>1162</v>
      </c>
      <c r="AR1182" s="406">
        <v>1530</v>
      </c>
      <c r="AS1182" s="406">
        <v>1290</v>
      </c>
      <c r="AU1182" t="s">
        <v>4289</v>
      </c>
    </row>
    <row r="1183" spans="4:47" ht="13.5" customHeight="1">
      <c r="D1183" s="405" t="s">
        <v>4290</v>
      </c>
      <c r="E1183" s="405" t="s">
        <v>5597</v>
      </c>
      <c r="F1183" s="407" t="s">
        <v>4319</v>
      </c>
      <c r="G1183" s="272">
        <v>27.400000000000002</v>
      </c>
      <c r="H1183" s="406">
        <v>947</v>
      </c>
      <c r="I1183" s="406">
        <v>942</v>
      </c>
      <c r="J1183" s="406">
        <v>1143</v>
      </c>
      <c r="K1183" s="406">
        <v>1003</v>
      </c>
      <c r="L1183" s="406">
        <v>993</v>
      </c>
      <c r="M1183" s="406">
        <v>1222</v>
      </c>
      <c r="N1183" s="406">
        <v>1162</v>
      </c>
      <c r="O1183" s="406">
        <v>1066</v>
      </c>
      <c r="P1183" s="406">
        <v>1074</v>
      </c>
      <c r="Q1183" s="406">
        <v>1232</v>
      </c>
      <c r="R1183" s="406">
        <v>1190</v>
      </c>
      <c r="S1183" s="406">
        <v>1237</v>
      </c>
      <c r="T1183" s="406">
        <v>1493</v>
      </c>
      <c r="U1183" s="406">
        <v>1652</v>
      </c>
      <c r="V1183" s="406">
        <v>1230</v>
      </c>
      <c r="W1183" s="406">
        <v>1369</v>
      </c>
      <c r="X1183" s="406">
        <v>1046</v>
      </c>
      <c r="Y1183" s="406">
        <v>1191</v>
      </c>
      <c r="Z1183" s="406">
        <v>1387</v>
      </c>
      <c r="AA1183" s="406">
        <v>1151</v>
      </c>
      <c r="AB1183" s="406">
        <v>1134</v>
      </c>
      <c r="AC1183" s="406">
        <v>1360</v>
      </c>
      <c r="AD1183" s="406">
        <v>1598</v>
      </c>
      <c r="AE1183" s="406">
        <v>1256</v>
      </c>
      <c r="AF1183" s="406">
        <v>1372</v>
      </c>
      <c r="AG1183" s="406">
        <v>1571</v>
      </c>
      <c r="AH1183" s="406">
        <v>1845</v>
      </c>
      <c r="AI1183" s="406">
        <v>980</v>
      </c>
      <c r="AJ1183" s="406">
        <v>1197</v>
      </c>
      <c r="AK1183" s="406">
        <v>1393</v>
      </c>
      <c r="AL1183" s="406">
        <v>1636</v>
      </c>
      <c r="AM1183" s="406">
        <v>1014</v>
      </c>
      <c r="AN1183" s="406">
        <v>1136</v>
      </c>
      <c r="AO1183" s="406">
        <v>1293</v>
      </c>
      <c r="AP1183" s="406">
        <v>1162</v>
      </c>
      <c r="AQ1183" s="406">
        <v>1162</v>
      </c>
      <c r="AR1183" s="406">
        <v>1530</v>
      </c>
      <c r="AS1183" s="406">
        <v>1290</v>
      </c>
      <c r="AU1183" t="s">
        <v>4290</v>
      </c>
    </row>
    <row r="1184" spans="4:47" ht="13.5" customHeight="1">
      <c r="D1184" s="405" t="s">
        <v>4291</v>
      </c>
      <c r="E1184" s="405" t="s">
        <v>5597</v>
      </c>
      <c r="F1184" s="407" t="s">
        <v>4319</v>
      </c>
      <c r="G1184" s="272">
        <v>28.3</v>
      </c>
      <c r="H1184" s="406">
        <v>958</v>
      </c>
      <c r="I1184" s="406">
        <v>953</v>
      </c>
      <c r="J1184" s="406">
        <v>1157</v>
      </c>
      <c r="K1184" s="406">
        <v>1016</v>
      </c>
      <c r="L1184" s="406">
        <v>1006</v>
      </c>
      <c r="M1184" s="406">
        <v>1239</v>
      </c>
      <c r="N1184" s="406">
        <v>1179</v>
      </c>
      <c r="O1184" s="406">
        <v>1086</v>
      </c>
      <c r="P1184" s="406">
        <v>1095</v>
      </c>
      <c r="Q1184" s="406">
        <v>1255</v>
      </c>
      <c r="R1184" s="406">
        <v>1213</v>
      </c>
      <c r="S1184" s="406">
        <v>1254</v>
      </c>
      <c r="T1184" s="406">
        <v>1518</v>
      </c>
      <c r="U1184" s="406">
        <v>1676</v>
      </c>
      <c r="V1184" s="406">
        <v>1251</v>
      </c>
      <c r="W1184" s="406">
        <v>1392</v>
      </c>
      <c r="X1184" s="406">
        <v>1059</v>
      </c>
      <c r="Y1184" s="406">
        <v>1208</v>
      </c>
      <c r="Z1184" s="406">
        <v>1406</v>
      </c>
      <c r="AA1184" s="406">
        <v>1164</v>
      </c>
      <c r="AB1184" s="406">
        <v>1151</v>
      </c>
      <c r="AC1184" s="406">
        <v>1384</v>
      </c>
      <c r="AD1184" s="406">
        <v>1625</v>
      </c>
      <c r="AE1184" s="406">
        <v>1274</v>
      </c>
      <c r="AF1184" s="406">
        <v>1389</v>
      </c>
      <c r="AG1184" s="406">
        <v>1594</v>
      </c>
      <c r="AH1184" s="406">
        <v>1873</v>
      </c>
      <c r="AI1184" s="406">
        <v>990</v>
      </c>
      <c r="AJ1184" s="406">
        <v>1214</v>
      </c>
      <c r="AK1184" s="406">
        <v>1416</v>
      </c>
      <c r="AL1184" s="406">
        <v>1664</v>
      </c>
      <c r="AM1184" s="406">
        <v>1027</v>
      </c>
      <c r="AN1184" s="406">
        <v>1152</v>
      </c>
      <c r="AO1184" s="406">
        <v>1311</v>
      </c>
      <c r="AP1184" s="406">
        <v>1183</v>
      </c>
      <c r="AQ1184" s="406">
        <v>1183</v>
      </c>
      <c r="AR1184" s="406">
        <v>1565</v>
      </c>
      <c r="AS1184" s="406">
        <v>1311</v>
      </c>
      <c r="AU1184" t="s">
        <v>4291</v>
      </c>
    </row>
    <row r="1185" spans="4:47" ht="13.5" customHeight="1">
      <c r="D1185" s="405" t="s">
        <v>4292</v>
      </c>
      <c r="E1185" s="405" t="s">
        <v>5597</v>
      </c>
      <c r="F1185" s="407" t="s">
        <v>4319</v>
      </c>
      <c r="G1185" s="272">
        <v>28.3</v>
      </c>
      <c r="H1185" s="406">
        <v>958</v>
      </c>
      <c r="I1185" s="406">
        <v>953</v>
      </c>
      <c r="J1185" s="406">
        <v>1157</v>
      </c>
      <c r="K1185" s="406">
        <v>1016</v>
      </c>
      <c r="L1185" s="406">
        <v>1006</v>
      </c>
      <c r="M1185" s="406">
        <v>1239</v>
      </c>
      <c r="N1185" s="406">
        <v>1179</v>
      </c>
      <c r="O1185" s="406">
        <v>1086</v>
      </c>
      <c r="P1185" s="406">
        <v>1095</v>
      </c>
      <c r="Q1185" s="406">
        <v>1255</v>
      </c>
      <c r="R1185" s="406">
        <v>1213</v>
      </c>
      <c r="S1185" s="406">
        <v>1254</v>
      </c>
      <c r="T1185" s="406">
        <v>1518</v>
      </c>
      <c r="U1185" s="406">
        <v>1676</v>
      </c>
      <c r="V1185" s="406">
        <v>1251</v>
      </c>
      <c r="W1185" s="406">
        <v>1392</v>
      </c>
      <c r="X1185" s="406">
        <v>1059</v>
      </c>
      <c r="Y1185" s="406">
        <v>1208</v>
      </c>
      <c r="Z1185" s="406">
        <v>1406</v>
      </c>
      <c r="AA1185" s="406">
        <v>1164</v>
      </c>
      <c r="AB1185" s="406">
        <v>1151</v>
      </c>
      <c r="AC1185" s="406">
        <v>1384</v>
      </c>
      <c r="AD1185" s="406">
        <v>1625</v>
      </c>
      <c r="AE1185" s="406">
        <v>1274</v>
      </c>
      <c r="AF1185" s="406">
        <v>1389</v>
      </c>
      <c r="AG1185" s="406">
        <v>1594</v>
      </c>
      <c r="AH1185" s="406">
        <v>1873</v>
      </c>
      <c r="AI1185" s="406">
        <v>990</v>
      </c>
      <c r="AJ1185" s="406">
        <v>1214</v>
      </c>
      <c r="AK1185" s="406">
        <v>1416</v>
      </c>
      <c r="AL1185" s="406">
        <v>1664</v>
      </c>
      <c r="AM1185" s="406">
        <v>1027</v>
      </c>
      <c r="AN1185" s="406">
        <v>1152</v>
      </c>
      <c r="AO1185" s="406">
        <v>1311</v>
      </c>
      <c r="AP1185" s="406">
        <v>1183</v>
      </c>
      <c r="AQ1185" s="406">
        <v>1183</v>
      </c>
      <c r="AR1185" s="406">
        <v>1565</v>
      </c>
      <c r="AS1185" s="406">
        <v>1311</v>
      </c>
      <c r="AU1185" t="s">
        <v>4292</v>
      </c>
    </row>
    <row r="1186" spans="4:47" ht="13.5" customHeight="1">
      <c r="D1186" s="405" t="s">
        <v>4293</v>
      </c>
      <c r="E1186" s="405" t="s">
        <v>5597</v>
      </c>
      <c r="F1186" s="407" t="s">
        <v>4319</v>
      </c>
      <c r="G1186" s="272">
        <v>29.200000000000003</v>
      </c>
      <c r="H1186" s="406">
        <v>1069</v>
      </c>
      <c r="I1186" s="406">
        <v>1062</v>
      </c>
      <c r="J1186" s="406">
        <v>1283</v>
      </c>
      <c r="K1186" s="406">
        <v>1129</v>
      </c>
      <c r="L1186" s="406">
        <v>1116</v>
      </c>
      <c r="M1186" s="406">
        <v>1368</v>
      </c>
      <c r="N1186" s="406">
        <v>1298</v>
      </c>
      <c r="O1186" s="406">
        <v>1199</v>
      </c>
      <c r="P1186" s="406">
        <v>1208</v>
      </c>
      <c r="Q1186" s="406">
        <v>1385</v>
      </c>
      <c r="R1186" s="406">
        <v>1334</v>
      </c>
      <c r="S1186" s="406">
        <v>1359</v>
      </c>
      <c r="T1186" s="406">
        <v>1632</v>
      </c>
      <c r="U1186" s="406">
        <v>1810</v>
      </c>
      <c r="V1186" s="406">
        <v>1363</v>
      </c>
      <c r="W1186" s="406">
        <v>1519</v>
      </c>
      <c r="X1186" s="406">
        <v>1168</v>
      </c>
      <c r="Y1186" s="406">
        <v>1324</v>
      </c>
      <c r="Z1186" s="406">
        <v>1543</v>
      </c>
      <c r="AA1186" s="406">
        <v>1285</v>
      </c>
      <c r="AB1186" s="406">
        <v>1266</v>
      </c>
      <c r="AC1186" s="406">
        <v>1506</v>
      </c>
      <c r="AD1186" s="406">
        <v>1769</v>
      </c>
      <c r="AE1186" s="406">
        <v>1399</v>
      </c>
      <c r="AF1186" s="406">
        <v>1503</v>
      </c>
      <c r="AG1186" s="406">
        <v>1717</v>
      </c>
      <c r="AH1186" s="406">
        <v>2017</v>
      </c>
      <c r="AI1186" s="406">
        <v>1100</v>
      </c>
      <c r="AJ1186" s="406">
        <v>1329</v>
      </c>
      <c r="AK1186" s="406">
        <v>1539</v>
      </c>
      <c r="AL1186" s="406">
        <v>1808</v>
      </c>
      <c r="AM1186" s="406">
        <v>1136</v>
      </c>
      <c r="AN1186" s="406">
        <v>1266</v>
      </c>
      <c r="AO1186" s="406">
        <v>1442</v>
      </c>
      <c r="AP1186" s="406">
        <v>1289</v>
      </c>
      <c r="AQ1186" s="406">
        <v>1289</v>
      </c>
      <c r="AR1186" s="406">
        <v>1683</v>
      </c>
      <c r="AS1186" s="406">
        <v>1417</v>
      </c>
      <c r="AU1186" t="s">
        <v>4293</v>
      </c>
    </row>
    <row r="1187" spans="4:47" ht="13.5" customHeight="1">
      <c r="D1187" s="405" t="s">
        <v>4294</v>
      </c>
      <c r="E1187" s="405" t="s">
        <v>5597</v>
      </c>
      <c r="F1187" s="407" t="s">
        <v>4319</v>
      </c>
      <c r="G1187" s="272">
        <v>29.200000000000003</v>
      </c>
      <c r="H1187" s="406">
        <v>1069</v>
      </c>
      <c r="I1187" s="406">
        <v>1062</v>
      </c>
      <c r="J1187" s="406">
        <v>1283</v>
      </c>
      <c r="K1187" s="406">
        <v>1129</v>
      </c>
      <c r="L1187" s="406">
        <v>1116</v>
      </c>
      <c r="M1187" s="406">
        <v>1368</v>
      </c>
      <c r="N1187" s="406">
        <v>1298</v>
      </c>
      <c r="O1187" s="406">
        <v>1199</v>
      </c>
      <c r="P1187" s="406">
        <v>1208</v>
      </c>
      <c r="Q1187" s="406">
        <v>1385</v>
      </c>
      <c r="R1187" s="406">
        <v>1334</v>
      </c>
      <c r="S1187" s="406">
        <v>1359</v>
      </c>
      <c r="T1187" s="406">
        <v>1632</v>
      </c>
      <c r="U1187" s="406">
        <v>1810</v>
      </c>
      <c r="V1187" s="406">
        <v>1363</v>
      </c>
      <c r="W1187" s="406">
        <v>1519</v>
      </c>
      <c r="X1187" s="406">
        <v>1168</v>
      </c>
      <c r="Y1187" s="406">
        <v>1324</v>
      </c>
      <c r="Z1187" s="406">
        <v>1543</v>
      </c>
      <c r="AA1187" s="406">
        <v>1285</v>
      </c>
      <c r="AB1187" s="406">
        <v>1266</v>
      </c>
      <c r="AC1187" s="406">
        <v>1506</v>
      </c>
      <c r="AD1187" s="406">
        <v>1769</v>
      </c>
      <c r="AE1187" s="406">
        <v>1399</v>
      </c>
      <c r="AF1187" s="406">
        <v>1503</v>
      </c>
      <c r="AG1187" s="406">
        <v>1717</v>
      </c>
      <c r="AH1187" s="406">
        <v>2017</v>
      </c>
      <c r="AI1187" s="406">
        <v>1100</v>
      </c>
      <c r="AJ1187" s="406">
        <v>1329</v>
      </c>
      <c r="AK1187" s="406">
        <v>1539</v>
      </c>
      <c r="AL1187" s="406">
        <v>1808</v>
      </c>
      <c r="AM1187" s="406">
        <v>1136</v>
      </c>
      <c r="AN1187" s="406">
        <v>1266</v>
      </c>
      <c r="AO1187" s="406">
        <v>1442</v>
      </c>
      <c r="AP1187" s="406">
        <v>1289</v>
      </c>
      <c r="AQ1187" s="406">
        <v>1289</v>
      </c>
      <c r="AR1187" s="406">
        <v>1683</v>
      </c>
      <c r="AS1187" s="406">
        <v>1417</v>
      </c>
      <c r="AU1187" t="s">
        <v>4294</v>
      </c>
    </row>
    <row r="1188" spans="4:47" ht="13.5" customHeight="1">
      <c r="D1188" s="405" t="s">
        <v>150</v>
      </c>
      <c r="E1188" s="404"/>
      <c r="F1188" s="407" t="s">
        <v>4183</v>
      </c>
      <c r="G1188" s="272">
        <v>29.200000000000003</v>
      </c>
      <c r="H1188" s="406">
        <v>1038</v>
      </c>
      <c r="I1188" s="406">
        <v>1058</v>
      </c>
      <c r="J1188" s="406">
        <v>1220</v>
      </c>
      <c r="K1188" s="406">
        <v>1165</v>
      </c>
      <c r="L1188" s="406">
        <v>1136</v>
      </c>
      <c r="M1188" s="406">
        <v>1327</v>
      </c>
      <c r="N1188" s="406">
        <v>1225</v>
      </c>
      <c r="O1188" s="406">
        <v>1061</v>
      </c>
      <c r="P1188" s="406">
        <v>1181</v>
      </c>
      <c r="Q1188" s="406">
        <v>1335</v>
      </c>
      <c r="R1188" s="406">
        <v>1298</v>
      </c>
      <c r="S1188" s="406">
        <v>1587</v>
      </c>
      <c r="T1188" s="406">
        <v>1862</v>
      </c>
      <c r="U1188" s="406">
        <v>2094</v>
      </c>
      <c r="V1188" s="406">
        <v>1442</v>
      </c>
      <c r="W1188" s="406">
        <v>1611</v>
      </c>
      <c r="X1188" s="406">
        <v>1181</v>
      </c>
      <c r="Y1188" s="406">
        <v>1335</v>
      </c>
      <c r="Z1188" s="406">
        <v>1450</v>
      </c>
      <c r="AA1188" s="406">
        <v>1337</v>
      </c>
      <c r="AB1188" s="406">
        <v>1263</v>
      </c>
      <c r="AC1188" s="406">
        <v>1472</v>
      </c>
      <c r="AD1188" s="406">
        <v>1792</v>
      </c>
      <c r="AE1188" s="406">
        <v>1425</v>
      </c>
      <c r="AF1188" s="406">
        <v>1691</v>
      </c>
      <c r="AG1188" s="406">
        <v>1909</v>
      </c>
      <c r="AH1188" s="406">
        <v>2306</v>
      </c>
      <c r="AI1188" s="406">
        <v>1116</v>
      </c>
      <c r="AJ1188" s="406">
        <v>1469</v>
      </c>
      <c r="AK1188" s="406">
        <v>1679</v>
      </c>
      <c r="AL1188" s="406">
        <v>1974</v>
      </c>
      <c r="AM1188" s="406">
        <v>1230</v>
      </c>
      <c r="AN1188" s="406">
        <v>1358</v>
      </c>
      <c r="AO1188" s="406">
        <v>1548</v>
      </c>
      <c r="AP1188" s="406">
        <v>1233</v>
      </c>
      <c r="AQ1188" s="406">
        <v>1233</v>
      </c>
      <c r="AR1188" s="406">
        <v>1623</v>
      </c>
      <c r="AS1188" s="406">
        <v>1521</v>
      </c>
      <c r="AU1188" t="s">
        <v>150</v>
      </c>
    </row>
    <row r="1189" spans="4:47" ht="13.5" customHeight="1">
      <c r="D1189" s="405" t="s">
        <v>151</v>
      </c>
      <c r="E1189" s="405" t="s">
        <v>5597</v>
      </c>
      <c r="F1189" s="407" t="s">
        <v>152</v>
      </c>
      <c r="G1189" s="272">
        <v>29.200000000000003</v>
      </c>
      <c r="H1189" s="406">
        <v>948</v>
      </c>
      <c r="I1189" s="406">
        <v>969</v>
      </c>
      <c r="J1189" s="406">
        <v>1111</v>
      </c>
      <c r="K1189" s="406">
        <v>1016</v>
      </c>
      <c r="L1189" s="406">
        <v>992</v>
      </c>
      <c r="M1189" s="406">
        <v>1178</v>
      </c>
      <c r="N1189" s="406">
        <v>1086</v>
      </c>
      <c r="O1189" s="406">
        <v>980</v>
      </c>
      <c r="P1189" s="406">
        <v>1120</v>
      </c>
      <c r="Q1189" s="406">
        <v>1243</v>
      </c>
      <c r="R1189" s="406">
        <v>1211</v>
      </c>
      <c r="S1189" s="406">
        <v>1262</v>
      </c>
      <c r="T1189" s="406">
        <v>1532</v>
      </c>
      <c r="U1189" s="406">
        <v>1691</v>
      </c>
      <c r="V1189" s="406">
        <v>1260</v>
      </c>
      <c r="W1189" s="406">
        <v>1405</v>
      </c>
      <c r="X1189" s="406">
        <v>1014</v>
      </c>
      <c r="Y1189" s="406">
        <v>1165</v>
      </c>
      <c r="Z1189" s="406">
        <v>1170</v>
      </c>
      <c r="AA1189" s="406">
        <v>1151</v>
      </c>
      <c r="AB1189" s="406">
        <v>1113</v>
      </c>
      <c r="AC1189" s="406">
        <v>1321</v>
      </c>
      <c r="AD1189" s="406">
        <v>1613</v>
      </c>
      <c r="AE1189" s="406">
        <v>1259</v>
      </c>
      <c r="AF1189" s="406">
        <v>1327</v>
      </c>
      <c r="AG1189" s="406">
        <v>1539</v>
      </c>
      <c r="AH1189" s="406">
        <v>1870</v>
      </c>
      <c r="AI1189" s="406">
        <v>968</v>
      </c>
      <c r="AJ1189" s="406">
        <v>1213</v>
      </c>
      <c r="AK1189" s="406">
        <v>1419</v>
      </c>
      <c r="AL1189" s="406">
        <v>1667</v>
      </c>
      <c r="AM1189" s="406">
        <v>1021</v>
      </c>
      <c r="AN1189" s="406">
        <v>1150</v>
      </c>
      <c r="AO1189" s="406">
        <v>1308</v>
      </c>
      <c r="AP1189" s="406">
        <v>1183</v>
      </c>
      <c r="AQ1189" s="406">
        <v>1183</v>
      </c>
      <c r="AR1189" s="406">
        <v>1575</v>
      </c>
      <c r="AS1189" s="406">
        <v>1322</v>
      </c>
      <c r="AU1189" t="s">
        <v>151</v>
      </c>
    </row>
    <row r="1190" spans="4:47" ht="13.5" customHeight="1">
      <c r="D1190" s="405" t="s">
        <v>3456</v>
      </c>
      <c r="E1190" s="405" t="s">
        <v>5597</v>
      </c>
      <c r="F1190" s="407" t="s">
        <v>152</v>
      </c>
      <c r="G1190" s="272">
        <v>29.200000000000003</v>
      </c>
      <c r="H1190" s="406">
        <v>948</v>
      </c>
      <c r="I1190" s="406">
        <v>969</v>
      </c>
      <c r="J1190" s="406">
        <v>1111</v>
      </c>
      <c r="K1190" s="406">
        <v>1016</v>
      </c>
      <c r="L1190" s="406">
        <v>992</v>
      </c>
      <c r="M1190" s="406">
        <v>1178</v>
      </c>
      <c r="N1190" s="406">
        <v>1086</v>
      </c>
      <c r="O1190" s="406">
        <v>980</v>
      </c>
      <c r="P1190" s="406">
        <v>1120</v>
      </c>
      <c r="Q1190" s="406">
        <v>1243</v>
      </c>
      <c r="R1190" s="406">
        <v>1211</v>
      </c>
      <c r="S1190" s="406">
        <v>1262</v>
      </c>
      <c r="T1190" s="406">
        <v>1532</v>
      </c>
      <c r="U1190" s="406">
        <v>1691</v>
      </c>
      <c r="V1190" s="406">
        <v>1260</v>
      </c>
      <c r="W1190" s="406">
        <v>1405</v>
      </c>
      <c r="X1190" s="406">
        <v>1014</v>
      </c>
      <c r="Y1190" s="406">
        <v>1165</v>
      </c>
      <c r="Z1190" s="406">
        <v>1170</v>
      </c>
      <c r="AA1190" s="406">
        <v>1151</v>
      </c>
      <c r="AB1190" s="406">
        <v>1113</v>
      </c>
      <c r="AC1190" s="406">
        <v>1321</v>
      </c>
      <c r="AD1190" s="406">
        <v>1613</v>
      </c>
      <c r="AE1190" s="406">
        <v>1259</v>
      </c>
      <c r="AF1190" s="406">
        <v>1327</v>
      </c>
      <c r="AG1190" s="406">
        <v>1539</v>
      </c>
      <c r="AH1190" s="406">
        <v>1870</v>
      </c>
      <c r="AI1190" s="406">
        <v>968</v>
      </c>
      <c r="AJ1190" s="406">
        <v>1213</v>
      </c>
      <c r="AK1190" s="406">
        <v>1419</v>
      </c>
      <c r="AL1190" s="406">
        <v>1667</v>
      </c>
      <c r="AM1190" s="406">
        <v>1021</v>
      </c>
      <c r="AN1190" s="406">
        <v>1150</v>
      </c>
      <c r="AO1190" s="406">
        <v>1308</v>
      </c>
      <c r="AP1190" s="406">
        <v>1183</v>
      </c>
      <c r="AQ1190" s="406">
        <v>1183</v>
      </c>
      <c r="AR1190" s="406">
        <v>1575</v>
      </c>
      <c r="AS1190" s="406">
        <v>1322</v>
      </c>
      <c r="AU1190" t="s">
        <v>3456</v>
      </c>
    </row>
    <row r="1191" spans="4:47" ht="13.5" customHeight="1">
      <c r="D1191" s="405" t="s">
        <v>5381</v>
      </c>
      <c r="E1191" s="404"/>
      <c r="F1191" s="407" t="s">
        <v>4183</v>
      </c>
      <c r="G1191" s="272">
        <v>30.3</v>
      </c>
      <c r="H1191" s="409" t="s">
        <v>2207</v>
      </c>
      <c r="I1191" s="409" t="s">
        <v>2207</v>
      </c>
      <c r="J1191" s="409" t="s">
        <v>2207</v>
      </c>
      <c r="K1191" s="409" t="s">
        <v>2207</v>
      </c>
      <c r="L1191" s="409" t="s">
        <v>2207</v>
      </c>
      <c r="M1191" s="409" t="s">
        <v>2207</v>
      </c>
      <c r="N1191" s="409" t="s">
        <v>2207</v>
      </c>
      <c r="O1191" s="409" t="s">
        <v>2207</v>
      </c>
      <c r="P1191" s="409" t="s">
        <v>2207</v>
      </c>
      <c r="Q1191" s="409" t="s">
        <v>2207</v>
      </c>
      <c r="R1191" s="409" t="s">
        <v>2207</v>
      </c>
      <c r="S1191" s="409">
        <v>1604</v>
      </c>
      <c r="T1191" s="409">
        <v>1888</v>
      </c>
      <c r="U1191" s="409">
        <v>2119</v>
      </c>
      <c r="V1191" s="406">
        <v>1477</v>
      </c>
      <c r="W1191" s="406">
        <v>1649</v>
      </c>
      <c r="X1191" s="406">
        <v>1196</v>
      </c>
      <c r="Y1191" s="406">
        <v>1355</v>
      </c>
      <c r="Z1191" s="406">
        <v>1474</v>
      </c>
      <c r="AA1191" s="406">
        <v>1354</v>
      </c>
      <c r="AB1191" s="406">
        <v>1282</v>
      </c>
      <c r="AC1191" s="406">
        <v>1499</v>
      </c>
      <c r="AD1191" s="406">
        <v>1825</v>
      </c>
      <c r="AE1191" s="406">
        <v>1447</v>
      </c>
      <c r="AF1191" s="406">
        <v>1710</v>
      </c>
      <c r="AG1191" s="406">
        <v>1935</v>
      </c>
      <c r="AH1191" s="406">
        <v>2339</v>
      </c>
      <c r="AI1191" s="406">
        <v>0</v>
      </c>
      <c r="AJ1191" s="406">
        <v>1491</v>
      </c>
      <c r="AK1191" s="406">
        <v>1708</v>
      </c>
      <c r="AL1191" s="406">
        <v>2008</v>
      </c>
      <c r="AM1191" s="406">
        <v>1246</v>
      </c>
      <c r="AN1191" s="406">
        <v>1379</v>
      </c>
      <c r="AO1191" s="406">
        <v>1572</v>
      </c>
      <c r="AP1191" s="406">
        <v>1260</v>
      </c>
      <c r="AQ1191" s="406">
        <v>1260</v>
      </c>
      <c r="AR1191" s="406">
        <v>1665</v>
      </c>
      <c r="AS1191" s="406">
        <v>1557</v>
      </c>
      <c r="AU1191" t="s">
        <v>5381</v>
      </c>
    </row>
    <row r="1192" spans="4:47" ht="13.5" customHeight="1">
      <c r="D1192" s="405" t="s">
        <v>5382</v>
      </c>
      <c r="E1192" s="405" t="s">
        <v>5597</v>
      </c>
      <c r="F1192" s="407" t="s">
        <v>152</v>
      </c>
      <c r="G1192" s="272">
        <v>30.3</v>
      </c>
      <c r="H1192" s="409" t="s">
        <v>2207</v>
      </c>
      <c r="I1192" s="409" t="s">
        <v>2207</v>
      </c>
      <c r="J1192" s="409" t="s">
        <v>2207</v>
      </c>
      <c r="K1192" s="409" t="s">
        <v>2207</v>
      </c>
      <c r="L1192" s="409" t="s">
        <v>2207</v>
      </c>
      <c r="M1192" s="409" t="s">
        <v>2207</v>
      </c>
      <c r="N1192" s="409" t="s">
        <v>2207</v>
      </c>
      <c r="O1192" s="409" t="s">
        <v>2207</v>
      </c>
      <c r="P1192" s="409" t="s">
        <v>2207</v>
      </c>
      <c r="Q1192" s="409" t="s">
        <v>2207</v>
      </c>
      <c r="R1192" s="409" t="s">
        <v>2207</v>
      </c>
      <c r="S1192" s="406">
        <v>1279</v>
      </c>
      <c r="T1192" s="406">
        <v>1558</v>
      </c>
      <c r="U1192" s="406">
        <v>1716</v>
      </c>
      <c r="V1192" s="406">
        <v>1310</v>
      </c>
      <c r="W1192" s="406">
        <v>1459</v>
      </c>
      <c r="X1192" s="406">
        <v>1027</v>
      </c>
      <c r="Y1192" s="406">
        <v>1184</v>
      </c>
      <c r="Z1192" s="406">
        <v>1193</v>
      </c>
      <c r="AA1192" s="406">
        <v>1167</v>
      </c>
      <c r="AB1192" s="406">
        <v>1131</v>
      </c>
      <c r="AC1192" s="406">
        <v>1346</v>
      </c>
      <c r="AD1192" s="406">
        <v>1645</v>
      </c>
      <c r="AE1192" s="406">
        <v>1280</v>
      </c>
      <c r="AF1192" s="406">
        <v>1345</v>
      </c>
      <c r="AG1192" s="406">
        <v>1564</v>
      </c>
      <c r="AH1192" s="406">
        <v>1902</v>
      </c>
      <c r="AI1192" s="406">
        <v>0</v>
      </c>
      <c r="AJ1192" s="406">
        <v>1250</v>
      </c>
      <c r="AK1192" s="406">
        <v>1464</v>
      </c>
      <c r="AL1192" s="406">
        <v>1720</v>
      </c>
      <c r="AM1192" s="406">
        <v>1053</v>
      </c>
      <c r="AN1192" s="406">
        <v>1187</v>
      </c>
      <c r="AO1192" s="406">
        <v>1350</v>
      </c>
      <c r="AP1192" s="406">
        <v>1227</v>
      </c>
      <c r="AQ1192" s="406">
        <v>1227</v>
      </c>
      <c r="AR1192" s="406">
        <v>1634</v>
      </c>
      <c r="AS1192" s="406">
        <v>1375</v>
      </c>
      <c r="AU1192" t="s">
        <v>5382</v>
      </c>
    </row>
    <row r="1193" spans="4:47" ht="13.5" customHeight="1">
      <c r="D1193" s="405" t="s">
        <v>5383</v>
      </c>
      <c r="E1193" s="405" t="s">
        <v>5597</v>
      </c>
      <c r="F1193" s="407" t="s">
        <v>152</v>
      </c>
      <c r="G1193" s="272">
        <v>30.3</v>
      </c>
      <c r="H1193" s="409" t="s">
        <v>2207</v>
      </c>
      <c r="I1193" s="409" t="s">
        <v>2207</v>
      </c>
      <c r="J1193" s="409" t="s">
        <v>2207</v>
      </c>
      <c r="K1193" s="409" t="s">
        <v>2207</v>
      </c>
      <c r="L1193" s="409" t="s">
        <v>2207</v>
      </c>
      <c r="M1193" s="409" t="s">
        <v>2207</v>
      </c>
      <c r="N1193" s="409" t="s">
        <v>2207</v>
      </c>
      <c r="O1193" s="409" t="s">
        <v>2207</v>
      </c>
      <c r="P1193" s="409" t="s">
        <v>2207</v>
      </c>
      <c r="Q1193" s="409" t="s">
        <v>2207</v>
      </c>
      <c r="R1193" s="409" t="s">
        <v>2207</v>
      </c>
      <c r="S1193" s="406">
        <v>1279</v>
      </c>
      <c r="T1193" s="406">
        <v>1558</v>
      </c>
      <c r="U1193" s="406">
        <v>1716</v>
      </c>
      <c r="V1193" s="406">
        <v>1310</v>
      </c>
      <c r="W1193" s="406">
        <v>1459</v>
      </c>
      <c r="X1193" s="406">
        <v>1027</v>
      </c>
      <c r="Y1193" s="406">
        <v>1184</v>
      </c>
      <c r="Z1193" s="406">
        <v>1193</v>
      </c>
      <c r="AA1193" s="406">
        <v>1167</v>
      </c>
      <c r="AB1193" s="406">
        <v>1131</v>
      </c>
      <c r="AC1193" s="406">
        <v>1346</v>
      </c>
      <c r="AD1193" s="406">
        <v>1645</v>
      </c>
      <c r="AE1193" s="406">
        <v>1280</v>
      </c>
      <c r="AF1193" s="406">
        <v>1345</v>
      </c>
      <c r="AG1193" s="406">
        <v>1564</v>
      </c>
      <c r="AH1193" s="406">
        <v>1902</v>
      </c>
      <c r="AI1193" s="406">
        <v>0</v>
      </c>
      <c r="AJ1193" s="406">
        <v>1250</v>
      </c>
      <c r="AK1193" s="406">
        <v>1464</v>
      </c>
      <c r="AL1193" s="406">
        <v>1720</v>
      </c>
      <c r="AM1193" s="406">
        <v>1053</v>
      </c>
      <c r="AN1193" s="406">
        <v>1187</v>
      </c>
      <c r="AO1193" s="406">
        <v>1350</v>
      </c>
      <c r="AP1193" s="406">
        <v>1227</v>
      </c>
      <c r="AQ1193" s="406">
        <v>1227</v>
      </c>
      <c r="AR1193" s="406">
        <v>1634</v>
      </c>
      <c r="AS1193" s="406">
        <v>1375</v>
      </c>
      <c r="AU1193" t="s">
        <v>5383</v>
      </c>
    </row>
    <row r="1194" spans="4:47" ht="13.5" customHeight="1">
      <c r="D1194" s="405" t="s">
        <v>153</v>
      </c>
      <c r="E1194" s="404"/>
      <c r="F1194" s="407" t="s">
        <v>4183</v>
      </c>
      <c r="G1194" s="272">
        <v>31.3</v>
      </c>
      <c r="H1194" s="406">
        <v>1068</v>
      </c>
      <c r="I1194" s="406">
        <v>1091</v>
      </c>
      <c r="J1194" s="406">
        <v>1258</v>
      </c>
      <c r="K1194" s="406">
        <v>1202</v>
      </c>
      <c r="L1194" s="406">
        <v>1173</v>
      </c>
      <c r="M1194" s="406">
        <v>1378</v>
      </c>
      <c r="N1194" s="406">
        <v>1265</v>
      </c>
      <c r="O1194" s="406">
        <v>1095</v>
      </c>
      <c r="P1194" s="406">
        <v>1223</v>
      </c>
      <c r="Q1194" s="406">
        <v>1380</v>
      </c>
      <c r="R1194" s="406">
        <v>1342</v>
      </c>
      <c r="S1194" s="406">
        <v>1647</v>
      </c>
      <c r="T1194" s="406">
        <v>1941</v>
      </c>
      <c r="U1194" s="406">
        <v>2178</v>
      </c>
      <c r="V1194" s="406">
        <v>1512</v>
      </c>
      <c r="W1194" s="406">
        <v>1687</v>
      </c>
      <c r="X1194" s="406">
        <v>1210</v>
      </c>
      <c r="Y1194" s="406">
        <v>1374</v>
      </c>
      <c r="Z1194" s="406">
        <v>1498</v>
      </c>
      <c r="AA1194" s="406">
        <v>1371</v>
      </c>
      <c r="AB1194" s="406">
        <v>1300</v>
      </c>
      <c r="AC1194" s="406">
        <v>1525</v>
      </c>
      <c r="AD1194" s="406">
        <v>1858</v>
      </c>
      <c r="AE1194" s="406">
        <v>1469</v>
      </c>
      <c r="AF1194" s="406">
        <v>1729</v>
      </c>
      <c r="AG1194" s="406">
        <v>1961</v>
      </c>
      <c r="AH1194" s="406">
        <v>2372</v>
      </c>
      <c r="AI1194" s="406">
        <v>1143</v>
      </c>
      <c r="AJ1194" s="406">
        <v>1512</v>
      </c>
      <c r="AK1194" s="406">
        <v>1737</v>
      </c>
      <c r="AL1194" s="406">
        <v>2041</v>
      </c>
      <c r="AM1194" s="406">
        <v>1262</v>
      </c>
      <c r="AN1194" s="406">
        <v>1400</v>
      </c>
      <c r="AO1194" s="406">
        <v>1596</v>
      </c>
      <c r="AP1194" s="406">
        <v>1286</v>
      </c>
      <c r="AQ1194" s="406">
        <v>1286</v>
      </c>
      <c r="AR1194" s="406">
        <v>1706</v>
      </c>
      <c r="AS1194" s="406">
        <v>1592</v>
      </c>
      <c r="AU1194" t="s">
        <v>153</v>
      </c>
    </row>
    <row r="1195" spans="4:47" ht="13.5" customHeight="1">
      <c r="D1195" s="405" t="s">
        <v>154</v>
      </c>
      <c r="E1195" s="405" t="s">
        <v>5597</v>
      </c>
      <c r="F1195" s="407" t="s">
        <v>152</v>
      </c>
      <c r="G1195" s="272">
        <v>31.3</v>
      </c>
      <c r="H1195" s="406">
        <v>974</v>
      </c>
      <c r="I1195" s="406">
        <v>997</v>
      </c>
      <c r="J1195" s="406">
        <v>1143</v>
      </c>
      <c r="K1195" s="406">
        <v>1046</v>
      </c>
      <c r="L1195" s="406">
        <v>1021</v>
      </c>
      <c r="M1195" s="406">
        <v>1225</v>
      </c>
      <c r="N1195" s="406">
        <v>1120</v>
      </c>
      <c r="O1195" s="406">
        <v>1010</v>
      </c>
      <c r="P1195" s="406">
        <v>1161</v>
      </c>
      <c r="Q1195" s="406">
        <v>1285</v>
      </c>
      <c r="R1195" s="406">
        <v>1252</v>
      </c>
      <c r="S1195" s="406">
        <v>1348</v>
      </c>
      <c r="T1195" s="406">
        <v>1639</v>
      </c>
      <c r="U1195" s="406">
        <v>1808</v>
      </c>
      <c r="V1195" s="406">
        <v>1359</v>
      </c>
      <c r="W1195" s="406">
        <v>1513</v>
      </c>
      <c r="X1195" s="406">
        <v>1040</v>
      </c>
      <c r="Y1195" s="406">
        <v>1202</v>
      </c>
      <c r="Z1195" s="406">
        <v>1215</v>
      </c>
      <c r="AA1195" s="406">
        <v>1182</v>
      </c>
      <c r="AB1195" s="406">
        <v>1148</v>
      </c>
      <c r="AC1195" s="406">
        <v>1370</v>
      </c>
      <c r="AD1195" s="406">
        <v>1677</v>
      </c>
      <c r="AE1195" s="406">
        <v>1300</v>
      </c>
      <c r="AF1195" s="406">
        <v>1362</v>
      </c>
      <c r="AG1195" s="406">
        <v>1589</v>
      </c>
      <c r="AH1195" s="406">
        <v>1934</v>
      </c>
      <c r="AI1195" s="406">
        <v>992</v>
      </c>
      <c r="AJ1195" s="406">
        <v>1287</v>
      </c>
      <c r="AK1195" s="406">
        <v>1509</v>
      </c>
      <c r="AL1195" s="406">
        <v>1773</v>
      </c>
      <c r="AM1195" s="406">
        <v>1085</v>
      </c>
      <c r="AN1195" s="406">
        <v>1223</v>
      </c>
      <c r="AO1195" s="406">
        <v>1392</v>
      </c>
      <c r="AP1195" s="406">
        <v>1271</v>
      </c>
      <c r="AQ1195" s="406">
        <v>1271</v>
      </c>
      <c r="AR1195" s="406">
        <v>1693</v>
      </c>
      <c r="AS1195" s="406">
        <v>1428</v>
      </c>
      <c r="AU1195" t="s">
        <v>154</v>
      </c>
    </row>
    <row r="1196" spans="4:47" ht="13.5" customHeight="1">
      <c r="D1196" s="405" t="s">
        <v>3457</v>
      </c>
      <c r="E1196" s="405" t="s">
        <v>5597</v>
      </c>
      <c r="F1196" s="407" t="s">
        <v>152</v>
      </c>
      <c r="G1196" s="272">
        <v>31.3</v>
      </c>
      <c r="H1196" s="406">
        <v>974</v>
      </c>
      <c r="I1196" s="406">
        <v>997</v>
      </c>
      <c r="J1196" s="406">
        <v>1143</v>
      </c>
      <c r="K1196" s="406">
        <v>1046</v>
      </c>
      <c r="L1196" s="406">
        <v>1021</v>
      </c>
      <c r="M1196" s="406">
        <v>1225</v>
      </c>
      <c r="N1196" s="406">
        <v>1120</v>
      </c>
      <c r="O1196" s="406">
        <v>1010</v>
      </c>
      <c r="P1196" s="406">
        <v>1161</v>
      </c>
      <c r="Q1196" s="406">
        <v>1285</v>
      </c>
      <c r="R1196" s="406">
        <v>1252</v>
      </c>
      <c r="S1196" s="406">
        <v>1348</v>
      </c>
      <c r="T1196" s="406">
        <v>1639</v>
      </c>
      <c r="U1196" s="406">
        <v>1808</v>
      </c>
      <c r="V1196" s="406">
        <v>1359</v>
      </c>
      <c r="W1196" s="406">
        <v>1513</v>
      </c>
      <c r="X1196" s="406">
        <v>1040</v>
      </c>
      <c r="Y1196" s="406">
        <v>1202</v>
      </c>
      <c r="Z1196" s="406">
        <v>1215</v>
      </c>
      <c r="AA1196" s="406">
        <v>1182</v>
      </c>
      <c r="AB1196" s="406">
        <v>1148</v>
      </c>
      <c r="AC1196" s="406">
        <v>1370</v>
      </c>
      <c r="AD1196" s="406">
        <v>1677</v>
      </c>
      <c r="AE1196" s="406">
        <v>1300</v>
      </c>
      <c r="AF1196" s="406">
        <v>1362</v>
      </c>
      <c r="AG1196" s="406">
        <v>1589</v>
      </c>
      <c r="AH1196" s="406">
        <v>1934</v>
      </c>
      <c r="AI1196" s="406">
        <v>992</v>
      </c>
      <c r="AJ1196" s="406">
        <v>1287</v>
      </c>
      <c r="AK1196" s="406">
        <v>1509</v>
      </c>
      <c r="AL1196" s="406">
        <v>1773</v>
      </c>
      <c r="AM1196" s="406">
        <v>1085</v>
      </c>
      <c r="AN1196" s="406">
        <v>1223</v>
      </c>
      <c r="AO1196" s="406">
        <v>1392</v>
      </c>
      <c r="AP1196" s="406">
        <v>1271</v>
      </c>
      <c r="AQ1196" s="406">
        <v>1271</v>
      </c>
      <c r="AR1196" s="406">
        <v>1693</v>
      </c>
      <c r="AS1196" s="406">
        <v>1428</v>
      </c>
      <c r="AU1196" t="s">
        <v>3457</v>
      </c>
    </row>
    <row r="1197" spans="4:47" ht="13.5" customHeight="1">
      <c r="D1197" s="405" t="s">
        <v>3015</v>
      </c>
      <c r="E1197" s="404"/>
      <c r="F1197" s="407" t="s">
        <v>4183</v>
      </c>
      <c r="G1197" s="272">
        <v>32.300000000000004</v>
      </c>
      <c r="H1197" s="409">
        <v>1191</v>
      </c>
      <c r="I1197" s="409">
        <v>1219</v>
      </c>
      <c r="J1197" s="409">
        <v>1414</v>
      </c>
      <c r="K1197" s="409">
        <v>1315</v>
      </c>
      <c r="L1197" s="409">
        <v>1309</v>
      </c>
      <c r="M1197" s="409">
        <v>1528</v>
      </c>
      <c r="N1197" s="409">
        <v>1441</v>
      </c>
      <c r="O1197" s="409">
        <v>1242</v>
      </c>
      <c r="P1197" s="409">
        <v>1368</v>
      </c>
      <c r="Q1197" s="409">
        <v>1534</v>
      </c>
      <c r="R1197" s="409">
        <v>1445</v>
      </c>
      <c r="S1197" s="409">
        <v>1661</v>
      </c>
      <c r="T1197" s="409">
        <v>1965</v>
      </c>
      <c r="U1197" s="409">
        <v>2200</v>
      </c>
      <c r="V1197" s="406">
        <v>1530</v>
      </c>
      <c r="W1197" s="406">
        <v>1708</v>
      </c>
      <c r="X1197" s="406">
        <v>1355</v>
      </c>
      <c r="Y1197" s="406">
        <v>1528</v>
      </c>
      <c r="Z1197" s="406">
        <v>1782</v>
      </c>
      <c r="AA1197" s="406">
        <v>1492</v>
      </c>
      <c r="AB1197" s="406">
        <v>1420</v>
      </c>
      <c r="AC1197" s="406">
        <v>1714</v>
      </c>
      <c r="AD1197" s="406">
        <v>2014</v>
      </c>
      <c r="AE1197" s="406">
        <v>1601</v>
      </c>
      <c r="AF1197" s="406">
        <v>1896</v>
      </c>
      <c r="AG1197" s="406">
        <v>2135</v>
      </c>
      <c r="AH1197" s="406">
        <v>2510</v>
      </c>
      <c r="AI1197" s="406">
        <v>1269</v>
      </c>
      <c r="AJ1197" s="406">
        <v>1546</v>
      </c>
      <c r="AK1197" s="406">
        <v>1779</v>
      </c>
      <c r="AL1197" s="406">
        <v>2091</v>
      </c>
      <c r="AM1197" s="406">
        <v>1292</v>
      </c>
      <c r="AN1197" s="406">
        <v>1434</v>
      </c>
      <c r="AO1197" s="406">
        <v>1634</v>
      </c>
      <c r="AP1197" s="406">
        <v>1327</v>
      </c>
      <c r="AQ1197" s="406">
        <v>1327</v>
      </c>
      <c r="AR1197" s="406">
        <v>1761</v>
      </c>
      <c r="AS1197" s="406">
        <v>1612</v>
      </c>
      <c r="AU1197" t="s">
        <v>3015</v>
      </c>
    </row>
    <row r="1198" spans="4:47" ht="13.5" customHeight="1">
      <c r="D1198" s="405" t="s">
        <v>3016</v>
      </c>
      <c r="E1198" s="405" t="s">
        <v>5597</v>
      </c>
      <c r="F1198" s="407" t="s">
        <v>152</v>
      </c>
      <c r="G1198" s="272">
        <v>32.300000000000004</v>
      </c>
      <c r="H1198" s="406">
        <v>1047</v>
      </c>
      <c r="I1198" s="406">
        <v>1075</v>
      </c>
      <c r="J1198" s="406">
        <v>1241</v>
      </c>
      <c r="K1198" s="406">
        <v>1114</v>
      </c>
      <c r="L1198" s="406">
        <v>1107</v>
      </c>
      <c r="M1198" s="406">
        <v>1299</v>
      </c>
      <c r="N1198" s="406">
        <v>1230</v>
      </c>
      <c r="O1198" s="406">
        <v>1112</v>
      </c>
      <c r="P1198" s="406">
        <v>1256</v>
      </c>
      <c r="Q1198" s="406">
        <v>1389</v>
      </c>
      <c r="R1198" s="406">
        <v>1308</v>
      </c>
      <c r="S1198" s="406">
        <v>1363</v>
      </c>
      <c r="T1198" s="406">
        <v>1662</v>
      </c>
      <c r="U1198" s="406">
        <v>1831</v>
      </c>
      <c r="V1198" s="406">
        <v>1377</v>
      </c>
      <c r="W1198" s="406">
        <v>1534</v>
      </c>
      <c r="X1198" s="406">
        <v>1146</v>
      </c>
      <c r="Y1198" s="406">
        <v>1315</v>
      </c>
      <c r="Z1198" s="406">
        <v>1531</v>
      </c>
      <c r="AA1198" s="406">
        <v>1259</v>
      </c>
      <c r="AB1198" s="406">
        <v>1259</v>
      </c>
      <c r="AC1198" s="406">
        <v>1519</v>
      </c>
      <c r="AD1198" s="406">
        <v>1785</v>
      </c>
      <c r="AE1198" s="406">
        <v>1387</v>
      </c>
      <c r="AF1198" s="406">
        <v>1497</v>
      </c>
      <c r="AG1198" s="406">
        <v>1729</v>
      </c>
      <c r="AH1198" s="406">
        <v>2033</v>
      </c>
      <c r="AI1198" s="406">
        <v>1071</v>
      </c>
      <c r="AJ1198" s="406">
        <v>1322</v>
      </c>
      <c r="AK1198" s="406">
        <v>1551</v>
      </c>
      <c r="AL1198" s="406">
        <v>1823</v>
      </c>
      <c r="AM1198" s="406">
        <v>1114</v>
      </c>
      <c r="AN1198" s="406">
        <v>1257</v>
      </c>
      <c r="AO1198" s="406">
        <v>1431</v>
      </c>
      <c r="AP1198" s="406">
        <v>1312</v>
      </c>
      <c r="AQ1198" s="406">
        <v>1312</v>
      </c>
      <c r="AR1198" s="406">
        <v>1749</v>
      </c>
      <c r="AS1198" s="406">
        <v>1449</v>
      </c>
      <c r="AU1198" t="s">
        <v>3016</v>
      </c>
    </row>
    <row r="1199" spans="4:47" ht="13.5" customHeight="1">
      <c r="D1199" s="405" t="s">
        <v>3458</v>
      </c>
      <c r="E1199" s="405" t="s">
        <v>5597</v>
      </c>
      <c r="F1199" s="407" t="s">
        <v>152</v>
      </c>
      <c r="G1199" s="272">
        <v>32.300000000000004</v>
      </c>
      <c r="H1199" s="406">
        <v>1047</v>
      </c>
      <c r="I1199" s="406">
        <v>1075</v>
      </c>
      <c r="J1199" s="406">
        <v>1241</v>
      </c>
      <c r="K1199" s="406">
        <v>1114</v>
      </c>
      <c r="L1199" s="406">
        <v>1107</v>
      </c>
      <c r="M1199" s="406">
        <v>1299</v>
      </c>
      <c r="N1199" s="406">
        <v>1230</v>
      </c>
      <c r="O1199" s="406">
        <v>1112</v>
      </c>
      <c r="P1199" s="406">
        <v>1256</v>
      </c>
      <c r="Q1199" s="406">
        <v>1389</v>
      </c>
      <c r="R1199" s="406">
        <v>1308</v>
      </c>
      <c r="S1199" s="406">
        <v>1363</v>
      </c>
      <c r="T1199" s="406">
        <v>1662</v>
      </c>
      <c r="U1199" s="406">
        <v>1831</v>
      </c>
      <c r="V1199" s="406">
        <v>1377</v>
      </c>
      <c r="W1199" s="406">
        <v>1534</v>
      </c>
      <c r="X1199" s="406">
        <v>1146</v>
      </c>
      <c r="Y1199" s="406">
        <v>1315</v>
      </c>
      <c r="Z1199" s="406">
        <v>1531</v>
      </c>
      <c r="AA1199" s="406">
        <v>1259</v>
      </c>
      <c r="AB1199" s="406">
        <v>1259</v>
      </c>
      <c r="AC1199" s="406">
        <v>1519</v>
      </c>
      <c r="AD1199" s="406">
        <v>1785</v>
      </c>
      <c r="AE1199" s="406">
        <v>1387</v>
      </c>
      <c r="AF1199" s="406">
        <v>1497</v>
      </c>
      <c r="AG1199" s="406">
        <v>1729</v>
      </c>
      <c r="AH1199" s="406">
        <v>2033</v>
      </c>
      <c r="AI1199" s="406">
        <v>1071</v>
      </c>
      <c r="AJ1199" s="406">
        <v>1322</v>
      </c>
      <c r="AK1199" s="406">
        <v>1551</v>
      </c>
      <c r="AL1199" s="406">
        <v>1823</v>
      </c>
      <c r="AM1199" s="406">
        <v>1114</v>
      </c>
      <c r="AN1199" s="406">
        <v>1257</v>
      </c>
      <c r="AO1199" s="406">
        <v>1431</v>
      </c>
      <c r="AP1199" s="406">
        <v>1312</v>
      </c>
      <c r="AQ1199" s="406">
        <v>1312</v>
      </c>
      <c r="AR1199" s="406">
        <v>1749</v>
      </c>
      <c r="AS1199" s="406">
        <v>1449</v>
      </c>
      <c r="AU1199" t="s">
        <v>3458</v>
      </c>
    </row>
    <row r="1200" spans="4:47" ht="13.5" customHeight="1">
      <c r="D1200" s="405" t="s">
        <v>155</v>
      </c>
      <c r="E1200" s="404"/>
      <c r="F1200" s="407" t="s">
        <v>4183</v>
      </c>
      <c r="G1200" s="272">
        <v>33.4</v>
      </c>
      <c r="H1200" s="406">
        <v>1154</v>
      </c>
      <c r="I1200" s="406">
        <v>1177</v>
      </c>
      <c r="J1200" s="406">
        <v>1357</v>
      </c>
      <c r="K1200" s="406">
        <v>1295</v>
      </c>
      <c r="L1200" s="406">
        <v>1263</v>
      </c>
      <c r="M1200" s="406">
        <v>1490</v>
      </c>
      <c r="N1200" s="406">
        <v>1363</v>
      </c>
      <c r="O1200" s="406">
        <v>1182</v>
      </c>
      <c r="P1200" s="406">
        <v>1321</v>
      </c>
      <c r="Q1200" s="406">
        <v>1491</v>
      </c>
      <c r="R1200" s="406">
        <v>1449</v>
      </c>
      <c r="S1200" s="406">
        <v>1754</v>
      </c>
      <c r="T1200" s="406">
        <v>2069</v>
      </c>
      <c r="U1200" s="406">
        <v>2321</v>
      </c>
      <c r="V1200" s="406">
        <v>1631</v>
      </c>
      <c r="W1200" s="406">
        <v>1823</v>
      </c>
      <c r="X1200" s="406">
        <v>1293</v>
      </c>
      <c r="Y1200" s="406">
        <v>1468</v>
      </c>
      <c r="Z1200" s="406">
        <v>1610</v>
      </c>
      <c r="AA1200" s="406">
        <v>1464</v>
      </c>
      <c r="AB1200" s="406">
        <v>1391</v>
      </c>
      <c r="AC1200" s="406">
        <v>1631</v>
      </c>
      <c r="AD1200" s="406">
        <v>1988</v>
      </c>
      <c r="AE1200" s="406">
        <v>1571</v>
      </c>
      <c r="AF1200" s="406">
        <v>1820</v>
      </c>
      <c r="AG1200" s="406">
        <v>2068</v>
      </c>
      <c r="AH1200" s="406">
        <v>2502</v>
      </c>
      <c r="AI1200" s="406">
        <v>1224</v>
      </c>
      <c r="AJ1200" s="406">
        <v>1609</v>
      </c>
      <c r="AK1200" s="406">
        <v>1849</v>
      </c>
      <c r="AL1200" s="406">
        <v>2174</v>
      </c>
      <c r="AM1200" s="406">
        <v>1348</v>
      </c>
      <c r="AN1200" s="406">
        <v>1496</v>
      </c>
      <c r="AO1200" s="406">
        <v>1705</v>
      </c>
      <c r="AP1200" s="406">
        <v>1399</v>
      </c>
      <c r="AQ1200" s="406">
        <v>1399</v>
      </c>
      <c r="AR1200" s="406">
        <v>1848</v>
      </c>
      <c r="AS1200" s="406">
        <v>1725</v>
      </c>
      <c r="AU1200" t="s">
        <v>155</v>
      </c>
    </row>
    <row r="1201" spans="4:47" ht="13.5" customHeight="1">
      <c r="D1201" s="405" t="s">
        <v>156</v>
      </c>
      <c r="E1201" s="405" t="s">
        <v>5597</v>
      </c>
      <c r="F1201" s="407" t="s">
        <v>152</v>
      </c>
      <c r="G1201" s="272">
        <v>33.4</v>
      </c>
      <c r="H1201" s="406">
        <v>1080</v>
      </c>
      <c r="I1201" s="406">
        <v>1104</v>
      </c>
      <c r="J1201" s="406">
        <v>1265</v>
      </c>
      <c r="K1201" s="406">
        <v>1156</v>
      </c>
      <c r="L1201" s="406">
        <v>1128</v>
      </c>
      <c r="M1201" s="406">
        <v>1361</v>
      </c>
      <c r="N1201" s="406">
        <v>1236</v>
      </c>
      <c r="O1201" s="406">
        <v>1119</v>
      </c>
      <c r="P1201" s="406">
        <v>1282</v>
      </c>
      <c r="Q1201" s="406">
        <v>1421</v>
      </c>
      <c r="R1201" s="406">
        <v>1381</v>
      </c>
      <c r="S1201" s="406">
        <v>1475</v>
      </c>
      <c r="T1201" s="406">
        <v>1786</v>
      </c>
      <c r="U1201" s="406">
        <v>1975</v>
      </c>
      <c r="V1201" s="406">
        <v>1499</v>
      </c>
      <c r="W1201" s="406">
        <v>1672</v>
      </c>
      <c r="X1201" s="406">
        <v>1144</v>
      </c>
      <c r="Y1201" s="406">
        <v>1317</v>
      </c>
      <c r="Z1201" s="406">
        <v>1353</v>
      </c>
      <c r="AA1201" s="406">
        <v>1299</v>
      </c>
      <c r="AB1201" s="406">
        <v>1261</v>
      </c>
      <c r="AC1201" s="406">
        <v>1499</v>
      </c>
      <c r="AD1201" s="406">
        <v>1833</v>
      </c>
      <c r="AE1201" s="406">
        <v>1426</v>
      </c>
      <c r="AF1201" s="406">
        <v>1475</v>
      </c>
      <c r="AG1201" s="406">
        <v>1717</v>
      </c>
      <c r="AH1201" s="406">
        <v>2090</v>
      </c>
      <c r="AI1201" s="406">
        <v>1095</v>
      </c>
      <c r="AJ1201" s="406">
        <v>1406</v>
      </c>
      <c r="AK1201" s="406">
        <v>1644</v>
      </c>
      <c r="AL1201" s="406">
        <v>1931</v>
      </c>
      <c r="AM1201" s="406">
        <v>1192</v>
      </c>
      <c r="AN1201" s="406">
        <v>1340</v>
      </c>
      <c r="AO1201" s="406">
        <v>1526</v>
      </c>
      <c r="AP1201" s="406">
        <v>1384</v>
      </c>
      <c r="AQ1201" s="406">
        <v>1384</v>
      </c>
      <c r="AR1201" s="406">
        <v>1836</v>
      </c>
      <c r="AS1201" s="406">
        <v>1562</v>
      </c>
      <c r="AU1201" t="s">
        <v>156</v>
      </c>
    </row>
    <row r="1202" spans="4:47" ht="13.5" customHeight="1">
      <c r="D1202" s="405" t="s">
        <v>3459</v>
      </c>
      <c r="E1202" s="405" t="s">
        <v>5597</v>
      </c>
      <c r="F1202" s="407" t="s">
        <v>152</v>
      </c>
      <c r="G1202" s="272">
        <v>33.4</v>
      </c>
      <c r="H1202" s="406">
        <v>1080</v>
      </c>
      <c r="I1202" s="406">
        <v>1104</v>
      </c>
      <c r="J1202" s="406">
        <v>1265</v>
      </c>
      <c r="K1202" s="406">
        <v>1156</v>
      </c>
      <c r="L1202" s="406">
        <v>1128</v>
      </c>
      <c r="M1202" s="406">
        <v>1361</v>
      </c>
      <c r="N1202" s="406">
        <v>1236</v>
      </c>
      <c r="O1202" s="406">
        <v>1119</v>
      </c>
      <c r="P1202" s="406">
        <v>1282</v>
      </c>
      <c r="Q1202" s="406">
        <v>1421</v>
      </c>
      <c r="R1202" s="406">
        <v>1381</v>
      </c>
      <c r="S1202" s="406">
        <v>1475</v>
      </c>
      <c r="T1202" s="406">
        <v>1786</v>
      </c>
      <c r="U1202" s="406">
        <v>1975</v>
      </c>
      <c r="V1202" s="406">
        <v>1499</v>
      </c>
      <c r="W1202" s="406">
        <v>1672</v>
      </c>
      <c r="X1202" s="406">
        <v>1144</v>
      </c>
      <c r="Y1202" s="406">
        <v>1317</v>
      </c>
      <c r="Z1202" s="406">
        <v>1353</v>
      </c>
      <c r="AA1202" s="406">
        <v>1299</v>
      </c>
      <c r="AB1202" s="406">
        <v>1261</v>
      </c>
      <c r="AC1202" s="406">
        <v>1499</v>
      </c>
      <c r="AD1202" s="406">
        <v>1833</v>
      </c>
      <c r="AE1202" s="406">
        <v>1426</v>
      </c>
      <c r="AF1202" s="406">
        <v>1475</v>
      </c>
      <c r="AG1202" s="406">
        <v>1717</v>
      </c>
      <c r="AH1202" s="406">
        <v>2090</v>
      </c>
      <c r="AI1202" s="406">
        <v>1095</v>
      </c>
      <c r="AJ1202" s="406">
        <v>1406</v>
      </c>
      <c r="AK1202" s="406">
        <v>1644</v>
      </c>
      <c r="AL1202" s="406">
        <v>1931</v>
      </c>
      <c r="AM1202" s="406">
        <v>1192</v>
      </c>
      <c r="AN1202" s="406">
        <v>1340</v>
      </c>
      <c r="AO1202" s="406">
        <v>1526</v>
      </c>
      <c r="AP1202" s="406">
        <v>1384</v>
      </c>
      <c r="AQ1202" s="406">
        <v>1384</v>
      </c>
      <c r="AR1202" s="406">
        <v>1836</v>
      </c>
      <c r="AS1202" s="406">
        <v>1562</v>
      </c>
      <c r="AU1202" t="s">
        <v>3459</v>
      </c>
    </row>
    <row r="1203" spans="4:47" ht="13.5" customHeight="1">
      <c r="D1203" s="405" t="s">
        <v>157</v>
      </c>
      <c r="E1203" s="404"/>
      <c r="F1203" s="407" t="s">
        <v>4184</v>
      </c>
      <c r="G1203" s="272">
        <v>32.9</v>
      </c>
      <c r="H1203" s="409">
        <v>1089</v>
      </c>
      <c r="I1203" s="409">
        <v>1113</v>
      </c>
      <c r="J1203" s="409">
        <v>1282</v>
      </c>
      <c r="K1203" s="409">
        <v>1217</v>
      </c>
      <c r="L1203" s="409">
        <v>1187</v>
      </c>
      <c r="M1203" s="409">
        <v>1392</v>
      </c>
      <c r="N1203" s="409">
        <v>1285</v>
      </c>
      <c r="O1203" s="409">
        <v>1119</v>
      </c>
      <c r="P1203" s="409">
        <v>1260</v>
      </c>
      <c r="Q1203" s="409">
        <v>1417</v>
      </c>
      <c r="R1203" s="409">
        <v>1380</v>
      </c>
      <c r="S1203" s="409">
        <v>1660</v>
      </c>
      <c r="T1203" s="409">
        <v>1968</v>
      </c>
      <c r="U1203" s="409">
        <v>2202</v>
      </c>
      <c r="V1203" s="406">
        <v>1530</v>
      </c>
      <c r="W1203" s="406">
        <v>1709</v>
      </c>
      <c r="X1203" s="406">
        <v>1231</v>
      </c>
      <c r="Y1203" s="406">
        <v>1402</v>
      </c>
      <c r="Z1203" s="406">
        <v>1490</v>
      </c>
      <c r="AA1203" s="406">
        <v>1395</v>
      </c>
      <c r="AB1203" s="406">
        <v>1327</v>
      </c>
      <c r="AC1203" s="406">
        <v>1562</v>
      </c>
      <c r="AD1203" s="406">
        <v>1905</v>
      </c>
      <c r="AE1203" s="406">
        <v>1500</v>
      </c>
      <c r="AF1203" s="406">
        <v>1756</v>
      </c>
      <c r="AG1203" s="406">
        <v>1998</v>
      </c>
      <c r="AH1203" s="406">
        <v>2419</v>
      </c>
      <c r="AI1203" s="406">
        <v>1161</v>
      </c>
      <c r="AJ1203" s="406">
        <v>1544</v>
      </c>
      <c r="AK1203" s="406">
        <v>1779</v>
      </c>
      <c r="AL1203" s="406">
        <v>2091</v>
      </c>
      <c r="AM1203" s="406">
        <v>1287</v>
      </c>
      <c r="AN1203" s="406">
        <v>1431</v>
      </c>
      <c r="AO1203" s="406">
        <v>1631</v>
      </c>
      <c r="AP1203" s="406">
        <v>1325</v>
      </c>
      <c r="AQ1203" s="406">
        <v>1325</v>
      </c>
      <c r="AR1203" s="406">
        <v>1765</v>
      </c>
      <c r="AS1203" s="406">
        <v>1611</v>
      </c>
      <c r="AU1203" t="s">
        <v>157</v>
      </c>
    </row>
    <row r="1204" spans="4:47" ht="13.5" customHeight="1">
      <c r="D1204" s="405" t="s">
        <v>5384</v>
      </c>
      <c r="E1204" s="404"/>
      <c r="F1204" s="407" t="s">
        <v>4184</v>
      </c>
      <c r="G1204" s="272">
        <v>34</v>
      </c>
      <c r="H1204" s="409" t="s">
        <v>2207</v>
      </c>
      <c r="I1204" s="409" t="s">
        <v>2207</v>
      </c>
      <c r="J1204" s="409" t="s">
        <v>2207</v>
      </c>
      <c r="K1204" s="409" t="s">
        <v>2207</v>
      </c>
      <c r="L1204" s="409" t="s">
        <v>2207</v>
      </c>
      <c r="M1204" s="409" t="s">
        <v>2207</v>
      </c>
      <c r="N1204" s="409" t="s">
        <v>2207</v>
      </c>
      <c r="O1204" s="409" t="s">
        <v>2207</v>
      </c>
      <c r="P1204" s="409" t="s">
        <v>2207</v>
      </c>
      <c r="Q1204" s="409" t="s">
        <v>2207</v>
      </c>
      <c r="R1204" s="409" t="s">
        <v>2207</v>
      </c>
      <c r="S1204" s="406">
        <v>1679</v>
      </c>
      <c r="T1204" s="406">
        <v>1995</v>
      </c>
      <c r="U1204" s="406">
        <v>2230</v>
      </c>
      <c r="V1204" s="406">
        <v>1568</v>
      </c>
      <c r="W1204" s="406">
        <v>1752</v>
      </c>
      <c r="X1204" s="406">
        <v>1247</v>
      </c>
      <c r="Y1204" s="406">
        <v>1424</v>
      </c>
      <c r="Z1204" s="406">
        <v>1516</v>
      </c>
      <c r="AA1204" s="406">
        <v>1414</v>
      </c>
      <c r="AB1204" s="406">
        <v>1348</v>
      </c>
      <c r="AC1204" s="406">
        <v>1591</v>
      </c>
      <c r="AD1204" s="406">
        <v>1941</v>
      </c>
      <c r="AE1204" s="406">
        <v>1524</v>
      </c>
      <c r="AF1204" s="406">
        <v>1777</v>
      </c>
      <c r="AG1204" s="406">
        <v>2027</v>
      </c>
      <c r="AH1204" s="406">
        <v>2455</v>
      </c>
      <c r="AI1204" s="406">
        <v>0</v>
      </c>
      <c r="AJ1204" s="406">
        <v>1568</v>
      </c>
      <c r="AK1204" s="406">
        <v>1811</v>
      </c>
      <c r="AL1204" s="406">
        <v>2129</v>
      </c>
      <c r="AM1204" s="406">
        <v>1305</v>
      </c>
      <c r="AN1204" s="406">
        <v>1454</v>
      </c>
      <c r="AO1204" s="406">
        <v>1657</v>
      </c>
      <c r="AP1204" s="406">
        <v>1354</v>
      </c>
      <c r="AQ1204" s="406">
        <v>1354</v>
      </c>
      <c r="AR1204" s="406">
        <v>1811</v>
      </c>
      <c r="AS1204" s="406">
        <v>1651</v>
      </c>
      <c r="AU1204" t="s">
        <v>5384</v>
      </c>
    </row>
    <row r="1205" spans="4:47" ht="13.5" customHeight="1">
      <c r="D1205" s="405" t="s">
        <v>158</v>
      </c>
      <c r="E1205" s="404"/>
      <c r="F1205" s="407" t="s">
        <v>4184</v>
      </c>
      <c r="G1205" s="272">
        <v>35.200000000000003</v>
      </c>
      <c r="H1205" s="409">
        <v>1121</v>
      </c>
      <c r="I1205" s="409">
        <v>1148</v>
      </c>
      <c r="J1205" s="409">
        <v>1323</v>
      </c>
      <c r="K1205" s="409">
        <v>1256</v>
      </c>
      <c r="L1205" s="409">
        <v>1225</v>
      </c>
      <c r="M1205" s="409">
        <v>1448</v>
      </c>
      <c r="N1205" s="409">
        <v>1329</v>
      </c>
      <c r="O1205" s="409">
        <v>1155</v>
      </c>
      <c r="P1205" s="409">
        <v>1307</v>
      </c>
      <c r="Q1205" s="409">
        <v>1466</v>
      </c>
      <c r="R1205" s="409">
        <v>1428</v>
      </c>
      <c r="S1205" s="409">
        <v>1727</v>
      </c>
      <c r="T1205" s="409">
        <v>2055</v>
      </c>
      <c r="U1205" s="409">
        <v>2295</v>
      </c>
      <c r="V1205" s="406">
        <v>1606</v>
      </c>
      <c r="W1205" s="406">
        <v>1794</v>
      </c>
      <c r="X1205" s="406">
        <v>1262</v>
      </c>
      <c r="Y1205" s="406">
        <v>1445</v>
      </c>
      <c r="Z1205" s="406">
        <v>1542</v>
      </c>
      <c r="AA1205" s="406">
        <v>1432</v>
      </c>
      <c r="AB1205" s="406">
        <v>1368</v>
      </c>
      <c r="AC1205" s="406">
        <v>1619</v>
      </c>
      <c r="AD1205" s="406">
        <v>1977</v>
      </c>
      <c r="AE1205" s="406">
        <v>1547</v>
      </c>
      <c r="AF1205" s="406">
        <v>1797</v>
      </c>
      <c r="AG1205" s="406">
        <v>2056</v>
      </c>
      <c r="AH1205" s="406">
        <v>2491</v>
      </c>
      <c r="AI1205" s="406">
        <v>1189</v>
      </c>
      <c r="AJ1205" s="406">
        <v>1591</v>
      </c>
      <c r="AK1205" s="406">
        <v>1843</v>
      </c>
      <c r="AL1205" s="406">
        <v>2166</v>
      </c>
      <c r="AM1205" s="406">
        <v>1322</v>
      </c>
      <c r="AN1205" s="406">
        <v>1477</v>
      </c>
      <c r="AO1205" s="406">
        <v>1683</v>
      </c>
      <c r="AP1205" s="406">
        <v>1383</v>
      </c>
      <c r="AQ1205" s="406">
        <v>1383</v>
      </c>
      <c r="AR1205" s="406">
        <v>1857</v>
      </c>
      <c r="AS1205" s="406">
        <v>1690</v>
      </c>
      <c r="AU1205" t="s">
        <v>158</v>
      </c>
    </row>
    <row r="1206" spans="4:47" ht="13.5" customHeight="1">
      <c r="D1206" s="405" t="s">
        <v>3017</v>
      </c>
      <c r="E1206" s="404"/>
      <c r="F1206" s="407" t="s">
        <v>4184</v>
      </c>
      <c r="G1206" s="272">
        <v>36.4</v>
      </c>
      <c r="H1206" s="406">
        <v>1251</v>
      </c>
      <c r="I1206" s="406">
        <v>1284</v>
      </c>
      <c r="J1206" s="406">
        <v>1489</v>
      </c>
      <c r="K1206" s="406">
        <v>1376</v>
      </c>
      <c r="L1206" s="406">
        <v>1370</v>
      </c>
      <c r="M1206" s="406">
        <v>1603</v>
      </c>
      <c r="N1206" s="406">
        <v>1514</v>
      </c>
      <c r="O1206" s="406">
        <v>1314</v>
      </c>
      <c r="P1206" s="406">
        <v>1461</v>
      </c>
      <c r="Q1206" s="406">
        <v>1632</v>
      </c>
      <c r="R1206" s="406">
        <v>1539</v>
      </c>
      <c r="S1206" s="406">
        <v>1744</v>
      </c>
      <c r="T1206" s="406">
        <v>2082</v>
      </c>
      <c r="U1206" s="406">
        <v>2321</v>
      </c>
      <c r="V1206" s="406">
        <v>1629</v>
      </c>
      <c r="W1206" s="406">
        <v>1818</v>
      </c>
      <c r="X1206" s="406">
        <v>1420</v>
      </c>
      <c r="Y1206" s="406">
        <v>1612</v>
      </c>
      <c r="Z1206" s="406">
        <v>1879</v>
      </c>
      <c r="AA1206" s="406">
        <v>1561</v>
      </c>
      <c r="AB1206" s="406">
        <v>1505</v>
      </c>
      <c r="AC1206" s="406">
        <v>1826</v>
      </c>
      <c r="AD1206" s="406">
        <v>2146</v>
      </c>
      <c r="AE1206" s="406">
        <v>1689</v>
      </c>
      <c r="AF1206" s="406">
        <v>1980</v>
      </c>
      <c r="AG1206" s="406">
        <v>2247</v>
      </c>
      <c r="AH1206" s="406">
        <v>2642</v>
      </c>
      <c r="AI1206" s="406">
        <v>1324</v>
      </c>
      <c r="AJ1206" s="406">
        <v>1631</v>
      </c>
      <c r="AK1206" s="406">
        <v>1891</v>
      </c>
      <c r="AL1206" s="406">
        <v>2223</v>
      </c>
      <c r="AM1206" s="406">
        <v>1356</v>
      </c>
      <c r="AN1206" s="406">
        <v>1516</v>
      </c>
      <c r="AO1206" s="406">
        <v>1727</v>
      </c>
      <c r="AP1206" s="406">
        <v>1430</v>
      </c>
      <c r="AQ1206" s="406">
        <v>1430</v>
      </c>
      <c r="AR1206" s="406">
        <v>1920</v>
      </c>
      <c r="AS1206" s="406">
        <v>1714</v>
      </c>
      <c r="AU1206" t="s">
        <v>3017</v>
      </c>
    </row>
    <row r="1207" spans="4:47" ht="13.5" customHeight="1">
      <c r="D1207" s="405" t="s">
        <v>159</v>
      </c>
      <c r="E1207" s="404"/>
      <c r="F1207" s="407" t="s">
        <v>4184</v>
      </c>
      <c r="G1207" s="272">
        <v>37.5</v>
      </c>
      <c r="H1207" s="409">
        <v>1209</v>
      </c>
      <c r="I1207" s="409">
        <v>1237</v>
      </c>
      <c r="J1207" s="409">
        <v>1424</v>
      </c>
      <c r="K1207" s="409">
        <v>1351</v>
      </c>
      <c r="L1207" s="409">
        <v>1318</v>
      </c>
      <c r="M1207" s="409">
        <v>1566</v>
      </c>
      <c r="N1207" s="409">
        <v>1429</v>
      </c>
      <c r="O1207" s="409">
        <v>1245</v>
      </c>
      <c r="P1207" s="409">
        <v>1409</v>
      </c>
      <c r="Q1207" s="409">
        <v>1583</v>
      </c>
      <c r="R1207" s="409">
        <v>1540</v>
      </c>
      <c r="S1207" s="409">
        <v>1841</v>
      </c>
      <c r="T1207" s="409">
        <v>2191</v>
      </c>
      <c r="U1207" s="409">
        <v>2447</v>
      </c>
      <c r="V1207" s="406">
        <v>1734</v>
      </c>
      <c r="W1207" s="406">
        <v>1937</v>
      </c>
      <c r="X1207" s="406">
        <v>1347</v>
      </c>
      <c r="Y1207" s="406">
        <v>1542</v>
      </c>
      <c r="Z1207" s="406">
        <v>1659</v>
      </c>
      <c r="AA1207" s="406">
        <v>1528</v>
      </c>
      <c r="AB1207" s="406">
        <v>1463</v>
      </c>
      <c r="AC1207" s="406">
        <v>1731</v>
      </c>
      <c r="AD1207" s="406">
        <v>2114</v>
      </c>
      <c r="AE1207" s="406">
        <v>1654</v>
      </c>
      <c r="AF1207" s="406">
        <v>1891</v>
      </c>
      <c r="AG1207" s="406">
        <v>2168</v>
      </c>
      <c r="AH1207" s="406">
        <v>2628</v>
      </c>
      <c r="AI1207" s="406">
        <v>1273</v>
      </c>
      <c r="AJ1207" s="406">
        <v>1692</v>
      </c>
      <c r="AK1207" s="406">
        <v>1961</v>
      </c>
      <c r="AL1207" s="406">
        <v>2305</v>
      </c>
      <c r="AM1207" s="406">
        <v>1411</v>
      </c>
      <c r="AN1207" s="406">
        <v>1577</v>
      </c>
      <c r="AO1207" s="406">
        <v>1796</v>
      </c>
      <c r="AP1207" s="406">
        <v>1501</v>
      </c>
      <c r="AQ1207" s="406">
        <v>1501</v>
      </c>
      <c r="AR1207" s="406">
        <v>2008</v>
      </c>
      <c r="AS1207" s="406">
        <v>1831</v>
      </c>
      <c r="AU1207" t="s">
        <v>159</v>
      </c>
    </row>
    <row r="1208" spans="4:47" ht="13.5" customHeight="1">
      <c r="D1208" s="405" t="s">
        <v>160</v>
      </c>
      <c r="E1208" s="404"/>
      <c r="F1208" s="407" t="s">
        <v>4185</v>
      </c>
      <c r="G1208" s="272">
        <v>36.5</v>
      </c>
      <c r="H1208" s="406">
        <v>1144</v>
      </c>
      <c r="I1208" s="406">
        <v>1172</v>
      </c>
      <c r="J1208" s="406">
        <v>1350</v>
      </c>
      <c r="K1208" s="406">
        <v>1274</v>
      </c>
      <c r="L1208" s="406">
        <v>1242</v>
      </c>
      <c r="M1208" s="406">
        <v>1464</v>
      </c>
      <c r="N1208" s="406">
        <v>1350</v>
      </c>
      <c r="O1208" s="406">
        <v>1181</v>
      </c>
      <c r="P1208" s="406">
        <v>1343</v>
      </c>
      <c r="Q1208" s="406">
        <v>1504</v>
      </c>
      <c r="R1208" s="406">
        <v>1467</v>
      </c>
      <c r="S1208" s="406">
        <v>1740</v>
      </c>
      <c r="T1208" s="406">
        <v>2078</v>
      </c>
      <c r="U1208" s="406">
        <v>2316</v>
      </c>
      <c r="V1208" s="406">
        <v>1624</v>
      </c>
      <c r="W1208" s="406">
        <v>1814</v>
      </c>
      <c r="X1208" s="406">
        <v>1286</v>
      </c>
      <c r="Y1208" s="406">
        <v>1474</v>
      </c>
      <c r="Z1208" s="406">
        <v>1532</v>
      </c>
      <c r="AA1208" s="406">
        <v>1459</v>
      </c>
      <c r="AB1208" s="406">
        <v>1396</v>
      </c>
      <c r="AC1208" s="406">
        <v>1655</v>
      </c>
      <c r="AD1208" s="406">
        <v>2023</v>
      </c>
      <c r="AE1208" s="406">
        <v>1579</v>
      </c>
      <c r="AF1208" s="406">
        <v>1825</v>
      </c>
      <c r="AG1208" s="406">
        <v>2092</v>
      </c>
      <c r="AH1208" s="406">
        <v>2537</v>
      </c>
      <c r="AI1208" s="406">
        <v>1210</v>
      </c>
      <c r="AJ1208" s="406">
        <v>1625</v>
      </c>
      <c r="AK1208" s="406">
        <v>1884</v>
      </c>
      <c r="AL1208" s="406">
        <v>2215</v>
      </c>
      <c r="AM1208" s="406">
        <v>1349</v>
      </c>
      <c r="AN1208" s="406">
        <v>1509</v>
      </c>
      <c r="AO1208" s="406">
        <v>1719</v>
      </c>
      <c r="AP1208" s="406">
        <v>1422</v>
      </c>
      <c r="AQ1208" s="406">
        <v>1422</v>
      </c>
      <c r="AR1208" s="406">
        <v>1913</v>
      </c>
      <c r="AS1208" s="406">
        <v>1707</v>
      </c>
      <c r="AU1208" t="s">
        <v>160</v>
      </c>
    </row>
    <row r="1209" spans="4:47" ht="13.5" customHeight="1">
      <c r="D1209" s="405" t="s">
        <v>5385</v>
      </c>
      <c r="E1209" s="404"/>
      <c r="F1209" s="407" t="s">
        <v>4185</v>
      </c>
      <c r="G1209" s="272">
        <v>37.800000000000004</v>
      </c>
      <c r="H1209" s="409" t="s">
        <v>2207</v>
      </c>
      <c r="I1209" s="409" t="s">
        <v>2207</v>
      </c>
      <c r="J1209" s="409" t="s">
        <v>2207</v>
      </c>
      <c r="K1209" s="409" t="s">
        <v>2207</v>
      </c>
      <c r="L1209" s="409" t="s">
        <v>2207</v>
      </c>
      <c r="M1209" s="409" t="s">
        <v>2207</v>
      </c>
      <c r="N1209" s="409" t="s">
        <v>2207</v>
      </c>
      <c r="O1209" s="409" t="s">
        <v>2207</v>
      </c>
      <c r="P1209" s="409" t="s">
        <v>2207</v>
      </c>
      <c r="Q1209" s="409" t="s">
        <v>2207</v>
      </c>
      <c r="R1209" s="409" t="s">
        <v>2207</v>
      </c>
      <c r="S1209" s="409">
        <v>1760</v>
      </c>
      <c r="T1209" s="409">
        <v>2109</v>
      </c>
      <c r="U1209" s="409">
        <v>2348</v>
      </c>
      <c r="V1209" s="406">
        <v>1666</v>
      </c>
      <c r="W1209" s="406">
        <v>1861</v>
      </c>
      <c r="X1209" s="406">
        <v>1303</v>
      </c>
      <c r="Y1209" s="406">
        <v>1498</v>
      </c>
      <c r="Z1209" s="406">
        <v>1561</v>
      </c>
      <c r="AA1209" s="406">
        <v>1479</v>
      </c>
      <c r="AB1209" s="406">
        <v>1419</v>
      </c>
      <c r="AC1209" s="406">
        <v>1687</v>
      </c>
      <c r="AD1209" s="406">
        <v>2063</v>
      </c>
      <c r="AE1209" s="406">
        <v>1605</v>
      </c>
      <c r="AF1209" s="406">
        <v>1847</v>
      </c>
      <c r="AG1209" s="406">
        <v>2124</v>
      </c>
      <c r="AH1209" s="406">
        <v>2577</v>
      </c>
      <c r="AI1209" s="406">
        <v>0</v>
      </c>
      <c r="AJ1209" s="406">
        <v>1651</v>
      </c>
      <c r="AK1209" s="406">
        <v>1919</v>
      </c>
      <c r="AL1209" s="406">
        <v>2256</v>
      </c>
      <c r="AM1209" s="406">
        <v>1368</v>
      </c>
      <c r="AN1209" s="406">
        <v>1535</v>
      </c>
      <c r="AO1209" s="406">
        <v>1748</v>
      </c>
      <c r="AP1209" s="406">
        <v>1454</v>
      </c>
      <c r="AQ1209" s="406">
        <v>1454</v>
      </c>
      <c r="AR1209" s="406">
        <v>1963</v>
      </c>
      <c r="AS1209" s="406">
        <v>1751</v>
      </c>
      <c r="AU1209" t="s">
        <v>5385</v>
      </c>
    </row>
    <row r="1210" spans="4:47" ht="13.5" customHeight="1">
      <c r="D1210" s="405" t="s">
        <v>161</v>
      </c>
      <c r="E1210" s="404"/>
      <c r="F1210" s="407" t="s">
        <v>4185</v>
      </c>
      <c r="G1210" s="272">
        <v>39.1</v>
      </c>
      <c r="H1210" s="406">
        <v>1179</v>
      </c>
      <c r="I1210" s="406">
        <v>1211</v>
      </c>
      <c r="J1210" s="406">
        <v>1393</v>
      </c>
      <c r="K1210" s="406">
        <v>1315</v>
      </c>
      <c r="L1210" s="406">
        <v>1283</v>
      </c>
      <c r="M1210" s="406">
        <v>1524</v>
      </c>
      <c r="N1210" s="406">
        <v>1397</v>
      </c>
      <c r="O1210" s="406">
        <v>1220</v>
      </c>
      <c r="P1210" s="406">
        <v>1395</v>
      </c>
      <c r="Q1210" s="406">
        <v>1558</v>
      </c>
      <c r="R1210" s="406">
        <v>1520</v>
      </c>
      <c r="S1210" s="406">
        <v>1811</v>
      </c>
      <c r="T1210" s="406">
        <v>2174</v>
      </c>
      <c r="U1210" s="406">
        <v>2418</v>
      </c>
      <c r="V1210" s="406">
        <v>1707</v>
      </c>
      <c r="W1210" s="406">
        <v>1908</v>
      </c>
      <c r="X1210" s="406">
        <v>1319</v>
      </c>
      <c r="Y1210" s="406">
        <v>1521</v>
      </c>
      <c r="Z1210" s="406">
        <v>1589</v>
      </c>
      <c r="AA1210" s="406">
        <v>1498</v>
      </c>
      <c r="AB1210" s="406">
        <v>1441</v>
      </c>
      <c r="AC1210" s="406">
        <v>1718</v>
      </c>
      <c r="AD1210" s="406">
        <v>2102</v>
      </c>
      <c r="AE1210" s="406">
        <v>1631</v>
      </c>
      <c r="AF1210" s="406">
        <v>1869</v>
      </c>
      <c r="AG1210" s="406">
        <v>2155</v>
      </c>
      <c r="AH1210" s="406">
        <v>2616</v>
      </c>
      <c r="AI1210" s="406">
        <v>1241</v>
      </c>
      <c r="AJ1210" s="406">
        <v>1676</v>
      </c>
      <c r="AK1210" s="406">
        <v>1954</v>
      </c>
      <c r="AL1210" s="406">
        <v>2297</v>
      </c>
      <c r="AM1210" s="406">
        <v>1387</v>
      </c>
      <c r="AN1210" s="406">
        <v>1560</v>
      </c>
      <c r="AO1210" s="406">
        <v>1776</v>
      </c>
      <c r="AP1210" s="406">
        <v>1486</v>
      </c>
      <c r="AQ1210" s="406">
        <v>1486</v>
      </c>
      <c r="AR1210" s="406">
        <v>2013</v>
      </c>
      <c r="AS1210" s="406">
        <v>1794</v>
      </c>
      <c r="AU1210" t="s">
        <v>161</v>
      </c>
    </row>
    <row r="1211" spans="4:47" ht="13.5" customHeight="1">
      <c r="D1211" s="405" t="s">
        <v>3018</v>
      </c>
      <c r="E1211" s="404"/>
      <c r="F1211" s="407" t="s">
        <v>4185</v>
      </c>
      <c r="G1211" s="272">
        <v>40.4</v>
      </c>
      <c r="H1211" s="409">
        <v>1315</v>
      </c>
      <c r="I1211" s="409">
        <v>1354</v>
      </c>
      <c r="J1211" s="409">
        <v>1569</v>
      </c>
      <c r="K1211" s="409">
        <v>1442</v>
      </c>
      <c r="L1211" s="409">
        <v>1436</v>
      </c>
      <c r="M1211" s="409">
        <v>1683</v>
      </c>
      <c r="N1211" s="409">
        <v>1592</v>
      </c>
      <c r="O1211" s="409">
        <v>1390</v>
      </c>
      <c r="P1211" s="409">
        <v>1558</v>
      </c>
      <c r="Q1211" s="409">
        <v>1735</v>
      </c>
      <c r="R1211" s="409">
        <v>1637</v>
      </c>
      <c r="S1211" s="409">
        <v>1831</v>
      </c>
      <c r="T1211" s="409">
        <v>2205</v>
      </c>
      <c r="U1211" s="409">
        <v>2448</v>
      </c>
      <c r="V1211" s="406">
        <v>1732</v>
      </c>
      <c r="W1211" s="406">
        <v>1935</v>
      </c>
      <c r="X1211" s="406">
        <v>1488</v>
      </c>
      <c r="Y1211" s="406">
        <v>1700</v>
      </c>
      <c r="Z1211" s="406">
        <v>1981</v>
      </c>
      <c r="AA1211" s="406">
        <v>1635</v>
      </c>
      <c r="AB1211" s="406">
        <v>1594</v>
      </c>
      <c r="AC1211" s="406">
        <v>1942</v>
      </c>
      <c r="AD1211" s="406">
        <v>2283</v>
      </c>
      <c r="AE1211" s="406">
        <v>1782</v>
      </c>
      <c r="AF1211" s="406">
        <v>2070</v>
      </c>
      <c r="AG1211" s="406">
        <v>2363</v>
      </c>
      <c r="AH1211" s="406">
        <v>2779</v>
      </c>
      <c r="AI1211" s="406">
        <v>1383</v>
      </c>
      <c r="AJ1211" s="406">
        <v>1720</v>
      </c>
      <c r="AK1211" s="406">
        <v>2007</v>
      </c>
      <c r="AL1211" s="406">
        <v>2360</v>
      </c>
      <c r="AM1211" s="406">
        <v>1425</v>
      </c>
      <c r="AN1211" s="406">
        <v>1603</v>
      </c>
      <c r="AO1211" s="406">
        <v>1825</v>
      </c>
      <c r="AP1211" s="406">
        <v>1538</v>
      </c>
      <c r="AQ1211" s="406">
        <v>1538</v>
      </c>
      <c r="AR1211" s="406">
        <v>2084</v>
      </c>
      <c r="AS1211" s="406">
        <v>1820</v>
      </c>
      <c r="AU1211" t="s">
        <v>3018</v>
      </c>
    </row>
    <row r="1212" spans="4:47" ht="13.5" customHeight="1">
      <c r="D1212" s="405" t="s">
        <v>162</v>
      </c>
      <c r="E1212" s="404"/>
      <c r="F1212" s="407" t="s">
        <v>4185</v>
      </c>
      <c r="G1212" s="272">
        <v>41.7</v>
      </c>
      <c r="H1212" s="406">
        <v>1269</v>
      </c>
      <c r="I1212" s="406">
        <v>1302</v>
      </c>
      <c r="J1212" s="406">
        <v>1497</v>
      </c>
      <c r="K1212" s="406">
        <v>1412</v>
      </c>
      <c r="L1212" s="406">
        <v>1377</v>
      </c>
      <c r="M1212" s="406">
        <v>1647</v>
      </c>
      <c r="N1212" s="406">
        <v>1500</v>
      </c>
      <c r="O1212" s="406">
        <v>1313</v>
      </c>
      <c r="P1212" s="406">
        <v>1502</v>
      </c>
      <c r="Q1212" s="406">
        <v>1679</v>
      </c>
      <c r="R1212" s="406">
        <v>1636</v>
      </c>
      <c r="S1212" s="406">
        <v>1931</v>
      </c>
      <c r="T1212" s="406">
        <v>2318</v>
      </c>
      <c r="U1212" s="406">
        <v>2579</v>
      </c>
      <c r="V1212" s="406">
        <v>1842</v>
      </c>
      <c r="W1212" s="406">
        <v>2059</v>
      </c>
      <c r="X1212" s="406">
        <v>1406</v>
      </c>
      <c r="Y1212" s="406">
        <v>1622</v>
      </c>
      <c r="Z1212" s="406">
        <v>1711</v>
      </c>
      <c r="AA1212" s="406">
        <v>1597</v>
      </c>
      <c r="AB1212" s="406">
        <v>1539</v>
      </c>
      <c r="AC1212" s="406">
        <v>1836</v>
      </c>
      <c r="AD1212" s="406">
        <v>2246</v>
      </c>
      <c r="AE1212" s="406">
        <v>1742</v>
      </c>
      <c r="AF1212" s="406">
        <v>1967</v>
      </c>
      <c r="AG1212" s="406">
        <v>2272</v>
      </c>
      <c r="AH1212" s="406">
        <v>2760</v>
      </c>
      <c r="AI1212" s="406">
        <v>1326</v>
      </c>
      <c r="AJ1212" s="406">
        <v>1781</v>
      </c>
      <c r="AK1212" s="406">
        <v>2078</v>
      </c>
      <c r="AL1212" s="406">
        <v>2443</v>
      </c>
      <c r="AM1212" s="406">
        <v>1478</v>
      </c>
      <c r="AN1212" s="406">
        <v>1663</v>
      </c>
      <c r="AO1212" s="406">
        <v>1893</v>
      </c>
      <c r="AP1212" s="406">
        <v>1608</v>
      </c>
      <c r="AQ1212" s="406">
        <v>1608</v>
      </c>
      <c r="AR1212" s="406">
        <v>2173</v>
      </c>
      <c r="AS1212" s="406">
        <v>1942</v>
      </c>
      <c r="AU1212" t="s">
        <v>162</v>
      </c>
    </row>
    <row r="1213" spans="4:47" ht="13.5" customHeight="1">
      <c r="D1213" s="405" t="s">
        <v>4295</v>
      </c>
      <c r="E1213" s="404"/>
      <c r="F1213" s="407" t="s">
        <v>4320</v>
      </c>
      <c r="G1213" s="272">
        <v>40.200000000000003</v>
      </c>
      <c r="H1213" s="409">
        <v>1340</v>
      </c>
      <c r="I1213" s="409">
        <v>1345</v>
      </c>
      <c r="J1213" s="409">
        <v>1620</v>
      </c>
      <c r="K1213" s="409">
        <v>1451</v>
      </c>
      <c r="L1213" s="409">
        <v>1438</v>
      </c>
      <c r="M1213" s="409">
        <v>1783</v>
      </c>
      <c r="N1213" s="409">
        <v>1669</v>
      </c>
      <c r="O1213" s="409">
        <v>1491</v>
      </c>
      <c r="P1213" s="409">
        <v>1540</v>
      </c>
      <c r="Q1213" s="409">
        <v>1758</v>
      </c>
      <c r="R1213" s="409">
        <v>1689</v>
      </c>
      <c r="S1213" s="409">
        <v>1805</v>
      </c>
      <c r="T1213" s="409">
        <v>2174</v>
      </c>
      <c r="U1213" s="409">
        <v>2414</v>
      </c>
      <c r="V1213" s="406">
        <v>1703</v>
      </c>
      <c r="W1213" s="406">
        <v>1903</v>
      </c>
      <c r="X1213" s="406">
        <v>1483</v>
      </c>
      <c r="Y1213" s="406">
        <v>1693</v>
      </c>
      <c r="Z1213" s="406">
        <v>1973</v>
      </c>
      <c r="AA1213" s="406">
        <v>1630</v>
      </c>
      <c r="AB1213" s="406">
        <v>1587</v>
      </c>
      <c r="AC1213" s="406">
        <v>1932</v>
      </c>
      <c r="AD1213" s="406">
        <v>2272</v>
      </c>
      <c r="AE1213" s="406">
        <v>1775</v>
      </c>
      <c r="AF1213" s="406">
        <v>2062</v>
      </c>
      <c r="AG1213" s="406">
        <v>2353</v>
      </c>
      <c r="AH1213" s="406">
        <v>2768</v>
      </c>
      <c r="AI1213" s="406">
        <v>1374</v>
      </c>
      <c r="AJ1213" s="406">
        <v>1713</v>
      </c>
      <c r="AK1213" s="406">
        <v>1997</v>
      </c>
      <c r="AL1213" s="406">
        <v>2348</v>
      </c>
      <c r="AM1213" s="406">
        <v>1419</v>
      </c>
      <c r="AN1213" s="406">
        <v>1596</v>
      </c>
      <c r="AO1213" s="406">
        <v>1817</v>
      </c>
      <c r="AP1213" s="406">
        <v>1529</v>
      </c>
      <c r="AQ1213" s="406">
        <v>1529</v>
      </c>
      <c r="AR1213" s="406">
        <v>2069</v>
      </c>
      <c r="AS1213" s="406">
        <v>1790</v>
      </c>
      <c r="AU1213" t="s">
        <v>4295</v>
      </c>
    </row>
    <row r="1214" spans="4:47" ht="13.5" customHeight="1">
      <c r="D1214" s="405" t="s">
        <v>5386</v>
      </c>
      <c r="E1214" s="404"/>
      <c r="F1214" s="407" t="s">
        <v>4320</v>
      </c>
      <c r="G1214" s="272">
        <v>41.6</v>
      </c>
      <c r="H1214" s="409" t="s">
        <v>2207</v>
      </c>
      <c r="I1214" s="409" t="s">
        <v>2207</v>
      </c>
      <c r="J1214" s="409" t="s">
        <v>2207</v>
      </c>
      <c r="K1214" s="409" t="s">
        <v>2207</v>
      </c>
      <c r="L1214" s="409" t="s">
        <v>2207</v>
      </c>
      <c r="M1214" s="409" t="s">
        <v>2207</v>
      </c>
      <c r="N1214" s="409" t="s">
        <v>2207</v>
      </c>
      <c r="O1214" s="409" t="s">
        <v>2207</v>
      </c>
      <c r="P1214" s="409" t="s">
        <v>2207</v>
      </c>
      <c r="Q1214" s="409" t="s">
        <v>2207</v>
      </c>
      <c r="R1214" s="409" t="s">
        <v>2207</v>
      </c>
      <c r="S1214" s="406">
        <v>1829</v>
      </c>
      <c r="T1214" s="406">
        <v>2211</v>
      </c>
      <c r="U1214" s="406">
        <v>2451</v>
      </c>
      <c r="V1214" s="406">
        <v>1750</v>
      </c>
      <c r="W1214" s="406">
        <v>1956</v>
      </c>
      <c r="X1214" s="406">
        <v>1517</v>
      </c>
      <c r="Y1214" s="406">
        <v>1734</v>
      </c>
      <c r="Z1214" s="406">
        <v>2021</v>
      </c>
      <c r="AA1214" s="406">
        <v>1667</v>
      </c>
      <c r="AB1214" s="406">
        <v>1629</v>
      </c>
      <c r="AC1214" s="406">
        <v>1984</v>
      </c>
      <c r="AD1214" s="406">
        <v>2333</v>
      </c>
      <c r="AE1214" s="406">
        <v>1819</v>
      </c>
      <c r="AF1214" s="406">
        <v>2104</v>
      </c>
      <c r="AG1214" s="406">
        <v>2405</v>
      </c>
      <c r="AH1214" s="406">
        <v>2829</v>
      </c>
      <c r="AI1214" s="406">
        <v>0</v>
      </c>
      <c r="AJ1214" s="406">
        <v>1755</v>
      </c>
      <c r="AK1214" s="406">
        <v>2049</v>
      </c>
      <c r="AL1214" s="406">
        <v>2409</v>
      </c>
      <c r="AM1214" s="406">
        <v>1453</v>
      </c>
      <c r="AN1214" s="406">
        <v>1637</v>
      </c>
      <c r="AO1214" s="406">
        <v>1864</v>
      </c>
      <c r="AP1214" s="406">
        <v>1579</v>
      </c>
      <c r="AQ1214" s="406">
        <v>1579</v>
      </c>
      <c r="AR1214" s="406">
        <v>2139</v>
      </c>
      <c r="AS1214" s="406">
        <v>1839</v>
      </c>
      <c r="AU1214" t="s">
        <v>5386</v>
      </c>
    </row>
    <row r="1215" spans="4:47" ht="13.5" customHeight="1">
      <c r="D1215" s="405" t="s">
        <v>4296</v>
      </c>
      <c r="E1215" s="404"/>
      <c r="F1215" s="407" t="s">
        <v>4320</v>
      </c>
      <c r="G1215" s="272">
        <v>43</v>
      </c>
      <c r="H1215" s="409">
        <v>1407</v>
      </c>
      <c r="I1215" s="409">
        <v>1416</v>
      </c>
      <c r="J1215" s="409">
        <v>1699</v>
      </c>
      <c r="K1215" s="409">
        <v>1524</v>
      </c>
      <c r="L1215" s="409">
        <v>1512</v>
      </c>
      <c r="M1215" s="409">
        <v>1882</v>
      </c>
      <c r="N1215" s="409">
        <v>1749</v>
      </c>
      <c r="O1215" s="409">
        <v>1561</v>
      </c>
      <c r="P1215" s="409">
        <v>1627</v>
      </c>
      <c r="Q1215" s="409">
        <v>1850</v>
      </c>
      <c r="R1215" s="409">
        <v>1775</v>
      </c>
      <c r="S1215" s="409">
        <v>1886</v>
      </c>
      <c r="T1215" s="409">
        <v>2282</v>
      </c>
      <c r="U1215" s="409">
        <v>2528</v>
      </c>
      <c r="V1215" s="406">
        <v>1797</v>
      </c>
      <c r="W1215" s="406">
        <v>2008</v>
      </c>
      <c r="X1215" s="406">
        <v>1551</v>
      </c>
      <c r="Y1215" s="406">
        <v>1775</v>
      </c>
      <c r="Z1215" s="406">
        <v>2069</v>
      </c>
      <c r="AA1215" s="406">
        <v>1704</v>
      </c>
      <c r="AB1215" s="406">
        <v>1670</v>
      </c>
      <c r="AC1215" s="406">
        <v>2035</v>
      </c>
      <c r="AD1215" s="406">
        <v>2393</v>
      </c>
      <c r="AE1215" s="406">
        <v>1863</v>
      </c>
      <c r="AF1215" s="406">
        <v>2145</v>
      </c>
      <c r="AG1215" s="406">
        <v>2457</v>
      </c>
      <c r="AH1215" s="406">
        <v>2889</v>
      </c>
      <c r="AI1215" s="406">
        <v>1437</v>
      </c>
      <c r="AJ1215" s="406">
        <v>1796</v>
      </c>
      <c r="AK1215" s="406">
        <v>2100</v>
      </c>
      <c r="AL1215" s="406">
        <v>2470</v>
      </c>
      <c r="AM1215" s="406">
        <v>1487</v>
      </c>
      <c r="AN1215" s="406">
        <v>1677</v>
      </c>
      <c r="AO1215" s="406">
        <v>1910</v>
      </c>
      <c r="AP1215" s="406">
        <v>1628</v>
      </c>
      <c r="AQ1215" s="406">
        <v>1628</v>
      </c>
      <c r="AR1215" s="406">
        <v>2209</v>
      </c>
      <c r="AS1215" s="406">
        <v>1888</v>
      </c>
      <c r="AU1215" t="s">
        <v>4296</v>
      </c>
    </row>
    <row r="1216" spans="4:47" ht="13.5" customHeight="1">
      <c r="D1216" s="405" t="s">
        <v>4297</v>
      </c>
      <c r="E1216" s="404"/>
      <c r="F1216" s="407" t="s">
        <v>4320</v>
      </c>
      <c r="G1216" s="272">
        <v>44.5</v>
      </c>
      <c r="H1216" s="406">
        <v>1419</v>
      </c>
      <c r="I1216" s="406">
        <v>1413</v>
      </c>
      <c r="J1216" s="406">
        <v>1732</v>
      </c>
      <c r="K1216" s="406">
        <v>1527</v>
      </c>
      <c r="L1216" s="406">
        <v>1512</v>
      </c>
      <c r="M1216" s="406">
        <v>1890</v>
      </c>
      <c r="N1216" s="406">
        <v>1802</v>
      </c>
      <c r="O1216" s="406">
        <v>1616</v>
      </c>
      <c r="P1216" s="406">
        <v>1630</v>
      </c>
      <c r="Q1216" s="406">
        <v>1871</v>
      </c>
      <c r="R1216" s="406">
        <v>1818</v>
      </c>
      <c r="S1216" s="406">
        <v>1909</v>
      </c>
      <c r="T1216" s="406">
        <v>2318</v>
      </c>
      <c r="U1216" s="406">
        <v>2565</v>
      </c>
      <c r="V1216" s="406">
        <v>1827</v>
      </c>
      <c r="W1216" s="406">
        <v>2041</v>
      </c>
      <c r="X1216" s="406">
        <v>1569</v>
      </c>
      <c r="Y1216" s="406">
        <v>1800</v>
      </c>
      <c r="Z1216" s="406">
        <v>2098</v>
      </c>
      <c r="AA1216" s="406">
        <v>1723</v>
      </c>
      <c r="AB1216" s="406">
        <v>1695</v>
      </c>
      <c r="AC1216" s="406">
        <v>2071</v>
      </c>
      <c r="AD1216" s="406">
        <v>2435</v>
      </c>
      <c r="AE1216" s="406">
        <v>1889</v>
      </c>
      <c r="AF1216" s="406">
        <v>2171</v>
      </c>
      <c r="AG1216" s="406">
        <v>2492</v>
      </c>
      <c r="AH1216" s="406">
        <v>2931</v>
      </c>
      <c r="AI1216" s="406">
        <v>1449</v>
      </c>
      <c r="AJ1216" s="406">
        <v>1821</v>
      </c>
      <c r="AK1216" s="406">
        <v>2136</v>
      </c>
      <c r="AL1216" s="406">
        <v>2511</v>
      </c>
      <c r="AM1216" s="406">
        <v>1505</v>
      </c>
      <c r="AN1216" s="406">
        <v>1701</v>
      </c>
      <c r="AO1216" s="406">
        <v>1937</v>
      </c>
      <c r="AP1216" s="406">
        <v>1659</v>
      </c>
      <c r="AQ1216" s="406">
        <v>1659</v>
      </c>
      <c r="AR1216" s="406">
        <v>2261</v>
      </c>
      <c r="AS1216" s="406">
        <v>1919</v>
      </c>
      <c r="AU1216" t="s">
        <v>4297</v>
      </c>
    </row>
    <row r="1217" spans="4:47" ht="13.5" customHeight="1">
      <c r="D1217" s="405" t="s">
        <v>4298</v>
      </c>
      <c r="E1217" s="404"/>
      <c r="F1217" s="407" t="s">
        <v>4320</v>
      </c>
      <c r="G1217" s="272">
        <v>45.9</v>
      </c>
      <c r="H1217" s="409">
        <v>1528</v>
      </c>
      <c r="I1217" s="409">
        <v>1540</v>
      </c>
      <c r="J1217" s="409">
        <v>1839</v>
      </c>
      <c r="K1217" s="409">
        <v>1652</v>
      </c>
      <c r="L1217" s="409">
        <v>1638</v>
      </c>
      <c r="M1217" s="409">
        <v>2042</v>
      </c>
      <c r="N1217" s="409">
        <v>1886</v>
      </c>
      <c r="O1217" s="409">
        <v>1684</v>
      </c>
      <c r="P1217" s="409">
        <v>1772</v>
      </c>
      <c r="Q1217" s="409">
        <v>2011</v>
      </c>
      <c r="R1217" s="409">
        <v>1925</v>
      </c>
      <c r="S1217" s="409">
        <v>2012</v>
      </c>
      <c r="T1217" s="409">
        <v>2436</v>
      </c>
      <c r="U1217" s="409">
        <v>2699</v>
      </c>
      <c r="V1217" s="406">
        <v>1939</v>
      </c>
      <c r="W1217" s="406">
        <v>2168</v>
      </c>
      <c r="X1217" s="406">
        <v>1672</v>
      </c>
      <c r="Y1217" s="406">
        <v>1912</v>
      </c>
      <c r="Z1217" s="406">
        <v>2229</v>
      </c>
      <c r="AA1217" s="406">
        <v>1837</v>
      </c>
      <c r="AB1217" s="406">
        <v>1806</v>
      </c>
      <c r="AC1217" s="406">
        <v>2193</v>
      </c>
      <c r="AD1217" s="406">
        <v>2579</v>
      </c>
      <c r="AE1217" s="406">
        <v>2009</v>
      </c>
      <c r="AF1217" s="406">
        <v>2281</v>
      </c>
      <c r="AG1217" s="406">
        <v>2614</v>
      </c>
      <c r="AH1217" s="406">
        <v>3074</v>
      </c>
      <c r="AI1217" s="406">
        <v>1553</v>
      </c>
      <c r="AJ1217" s="406">
        <v>1932</v>
      </c>
      <c r="AK1217" s="406">
        <v>2258</v>
      </c>
      <c r="AL1217" s="406">
        <v>2655</v>
      </c>
      <c r="AM1217" s="406">
        <v>1608</v>
      </c>
      <c r="AN1217" s="406">
        <v>1811</v>
      </c>
      <c r="AO1217" s="406">
        <v>2062</v>
      </c>
      <c r="AP1217" s="406">
        <v>1786</v>
      </c>
      <c r="AQ1217" s="406">
        <v>1786</v>
      </c>
      <c r="AR1217" s="406">
        <v>2408</v>
      </c>
      <c r="AS1217" s="406">
        <v>2045</v>
      </c>
      <c r="AU1217" t="s">
        <v>4298</v>
      </c>
    </row>
    <row r="1218" spans="4:47" ht="13.5" customHeight="1">
      <c r="D1218" s="405" t="s">
        <v>163</v>
      </c>
      <c r="E1218" s="404"/>
      <c r="F1218" s="407" t="s">
        <v>4186</v>
      </c>
      <c r="G1218" s="272">
        <v>43.800000000000004</v>
      </c>
      <c r="H1218" s="406">
        <v>1240</v>
      </c>
      <c r="I1218" s="406">
        <v>1277</v>
      </c>
      <c r="J1218" s="406">
        <v>1468</v>
      </c>
      <c r="K1218" s="406">
        <v>1372</v>
      </c>
      <c r="L1218" s="406">
        <v>1338</v>
      </c>
      <c r="M1218" s="406">
        <v>1589</v>
      </c>
      <c r="N1218" s="406">
        <v>1466</v>
      </c>
      <c r="O1218" s="406">
        <v>1290</v>
      </c>
      <c r="P1218" s="406">
        <v>1496</v>
      </c>
      <c r="Q1218" s="406">
        <v>1662</v>
      </c>
      <c r="R1218" s="406">
        <v>1625</v>
      </c>
      <c r="S1218" s="406">
        <v>1879</v>
      </c>
      <c r="T1218" s="406">
        <v>2280</v>
      </c>
      <c r="U1218" s="406">
        <v>2522</v>
      </c>
      <c r="V1218" s="406">
        <v>1791</v>
      </c>
      <c r="W1218" s="406">
        <v>2002</v>
      </c>
      <c r="X1218" s="406">
        <v>1380</v>
      </c>
      <c r="Y1218" s="406">
        <v>1603</v>
      </c>
      <c r="Z1218" s="406">
        <v>1647</v>
      </c>
      <c r="AA1218" s="406">
        <v>1569</v>
      </c>
      <c r="AB1218" s="406">
        <v>1520</v>
      </c>
      <c r="AC1218" s="406">
        <v>1828</v>
      </c>
      <c r="AD1218" s="406">
        <v>2242</v>
      </c>
      <c r="AE1218" s="406">
        <v>1722</v>
      </c>
      <c r="AF1218" s="406">
        <v>1948</v>
      </c>
      <c r="AG1218" s="406">
        <v>2265</v>
      </c>
      <c r="AH1218" s="406">
        <v>2756</v>
      </c>
      <c r="AI1218" s="406">
        <v>1295</v>
      </c>
      <c r="AJ1218" s="406">
        <v>1770</v>
      </c>
      <c r="AK1218" s="406">
        <v>2078</v>
      </c>
      <c r="AL1218" s="406">
        <v>2443</v>
      </c>
      <c r="AM1218" s="406">
        <v>1457</v>
      </c>
      <c r="AN1218" s="406">
        <v>1650</v>
      </c>
      <c r="AO1218" s="406">
        <v>1878</v>
      </c>
      <c r="AP1218" s="406">
        <v>1599</v>
      </c>
      <c r="AQ1218" s="406">
        <v>1599</v>
      </c>
      <c r="AR1218" s="406">
        <v>2190</v>
      </c>
      <c r="AS1218" s="406">
        <v>1881</v>
      </c>
      <c r="AU1218" t="s">
        <v>163</v>
      </c>
    </row>
    <row r="1219" spans="4:47" ht="13.5" customHeight="1">
      <c r="D1219" s="405" t="s">
        <v>5387</v>
      </c>
      <c r="E1219" s="404"/>
      <c r="F1219" s="407" t="s">
        <v>4186</v>
      </c>
      <c r="G1219" s="272">
        <v>45.4</v>
      </c>
      <c r="H1219" s="409" t="s">
        <v>2207</v>
      </c>
      <c r="I1219" s="409" t="s">
        <v>2207</v>
      </c>
      <c r="J1219" s="409" t="s">
        <v>2207</v>
      </c>
      <c r="K1219" s="409" t="s">
        <v>2207</v>
      </c>
      <c r="L1219" s="409" t="s">
        <v>2207</v>
      </c>
      <c r="M1219" s="409" t="s">
        <v>2207</v>
      </c>
      <c r="N1219" s="409" t="s">
        <v>2207</v>
      </c>
      <c r="O1219" s="409" t="s">
        <v>2207</v>
      </c>
      <c r="P1219" s="409" t="s">
        <v>2207</v>
      </c>
      <c r="Q1219" s="409" t="s">
        <v>2207</v>
      </c>
      <c r="R1219" s="409" t="s">
        <v>2207</v>
      </c>
      <c r="S1219" s="409">
        <v>1902</v>
      </c>
      <c r="T1219" s="409">
        <v>2317</v>
      </c>
      <c r="U1219" s="409">
        <v>2559</v>
      </c>
      <c r="V1219" s="406">
        <v>1841</v>
      </c>
      <c r="W1219" s="406">
        <v>2057</v>
      </c>
      <c r="X1219" s="406">
        <v>1399</v>
      </c>
      <c r="Y1219" s="406">
        <v>1630</v>
      </c>
      <c r="Z1219" s="406">
        <v>1681</v>
      </c>
      <c r="AA1219" s="406">
        <v>1592</v>
      </c>
      <c r="AB1219" s="406">
        <v>1546</v>
      </c>
      <c r="AC1219" s="406">
        <v>1865</v>
      </c>
      <c r="AD1219" s="406">
        <v>2289</v>
      </c>
      <c r="AE1219" s="406">
        <v>1752</v>
      </c>
      <c r="AF1219" s="406">
        <v>1974</v>
      </c>
      <c r="AG1219" s="406">
        <v>2302</v>
      </c>
      <c r="AH1219" s="406">
        <v>2803</v>
      </c>
      <c r="AI1219" s="406">
        <v>0</v>
      </c>
      <c r="AJ1219" s="406">
        <v>1800</v>
      </c>
      <c r="AK1219" s="406">
        <v>2119</v>
      </c>
      <c r="AL1219" s="406">
        <v>2491</v>
      </c>
      <c r="AM1219" s="406">
        <v>1479</v>
      </c>
      <c r="AN1219" s="406">
        <v>1679</v>
      </c>
      <c r="AO1219" s="406">
        <v>1911</v>
      </c>
      <c r="AP1219" s="406">
        <v>1636</v>
      </c>
      <c r="AQ1219" s="406">
        <v>1636</v>
      </c>
      <c r="AR1219" s="406">
        <v>2249</v>
      </c>
      <c r="AS1219" s="406">
        <v>1932</v>
      </c>
      <c r="AU1219" t="s">
        <v>5387</v>
      </c>
    </row>
    <row r="1220" spans="4:47" ht="13.5" customHeight="1">
      <c r="D1220" s="405" t="s">
        <v>164</v>
      </c>
      <c r="E1220" s="404"/>
      <c r="F1220" s="407" t="s">
        <v>4186</v>
      </c>
      <c r="G1220" s="272">
        <v>46.9</v>
      </c>
      <c r="H1220" s="406">
        <v>1279</v>
      </c>
      <c r="I1220" s="406">
        <v>1320</v>
      </c>
      <c r="J1220" s="406">
        <v>1516</v>
      </c>
      <c r="K1220" s="406">
        <v>1418</v>
      </c>
      <c r="L1220" s="406">
        <v>1384</v>
      </c>
      <c r="M1220" s="406">
        <v>1660</v>
      </c>
      <c r="N1220" s="406">
        <v>1518</v>
      </c>
      <c r="O1220" s="406">
        <v>1335</v>
      </c>
      <c r="P1220" s="406">
        <v>1556</v>
      </c>
      <c r="Q1220" s="406">
        <v>1724</v>
      </c>
      <c r="R1220" s="406">
        <v>1686</v>
      </c>
      <c r="S1220" s="406">
        <v>1962</v>
      </c>
      <c r="T1220" s="406">
        <v>2392</v>
      </c>
      <c r="U1220" s="406">
        <v>2641</v>
      </c>
      <c r="V1220" s="406">
        <v>1890</v>
      </c>
      <c r="W1220" s="406">
        <v>2111</v>
      </c>
      <c r="X1220" s="406">
        <v>1418</v>
      </c>
      <c r="Y1220" s="406">
        <v>1657</v>
      </c>
      <c r="Z1220" s="406">
        <v>1714</v>
      </c>
      <c r="AA1220" s="406">
        <v>1615</v>
      </c>
      <c r="AB1220" s="406">
        <v>1572</v>
      </c>
      <c r="AC1220" s="406">
        <v>1902</v>
      </c>
      <c r="AD1220" s="406">
        <v>2335</v>
      </c>
      <c r="AE1220" s="406">
        <v>1782</v>
      </c>
      <c r="AF1220" s="406">
        <v>2000</v>
      </c>
      <c r="AG1220" s="406">
        <v>2339</v>
      </c>
      <c r="AH1220" s="406">
        <v>2849</v>
      </c>
      <c r="AI1220" s="406">
        <v>1329</v>
      </c>
      <c r="AJ1220" s="406">
        <v>1829</v>
      </c>
      <c r="AK1220" s="406">
        <v>2159</v>
      </c>
      <c r="AL1220" s="406">
        <v>2539</v>
      </c>
      <c r="AM1220" s="406">
        <v>1501</v>
      </c>
      <c r="AN1220" s="406">
        <v>1707</v>
      </c>
      <c r="AO1220" s="406">
        <v>1943</v>
      </c>
      <c r="AP1220" s="406">
        <v>1673</v>
      </c>
      <c r="AQ1220" s="406">
        <v>1673</v>
      </c>
      <c r="AR1220" s="406">
        <v>2308</v>
      </c>
      <c r="AS1220" s="406">
        <v>1983</v>
      </c>
      <c r="AU1220" t="s">
        <v>164</v>
      </c>
    </row>
    <row r="1221" spans="4:47" ht="13.5" customHeight="1">
      <c r="D1221" s="405" t="s">
        <v>3019</v>
      </c>
      <c r="E1221" s="404"/>
      <c r="F1221" s="407" t="s">
        <v>4186</v>
      </c>
      <c r="G1221" s="272">
        <v>48.5</v>
      </c>
      <c r="H1221" s="409">
        <v>1424</v>
      </c>
      <c r="I1221" s="409">
        <v>1473</v>
      </c>
      <c r="J1221" s="409">
        <v>1706</v>
      </c>
      <c r="K1221" s="409">
        <v>1554</v>
      </c>
      <c r="L1221" s="409">
        <v>1549</v>
      </c>
      <c r="M1221" s="409">
        <v>1821</v>
      </c>
      <c r="N1221" s="409">
        <v>1728</v>
      </c>
      <c r="O1221" s="409">
        <v>1523</v>
      </c>
      <c r="P1221" s="409">
        <v>1734</v>
      </c>
      <c r="Q1221" s="409">
        <v>1919</v>
      </c>
      <c r="R1221" s="409">
        <v>1813</v>
      </c>
      <c r="S1221" s="409">
        <v>1981</v>
      </c>
      <c r="T1221" s="409">
        <v>2425</v>
      </c>
      <c r="U1221" s="409">
        <v>2673</v>
      </c>
      <c r="V1221" s="406">
        <v>1914</v>
      </c>
      <c r="W1221" s="406">
        <v>2139</v>
      </c>
      <c r="X1221" s="406">
        <v>1606</v>
      </c>
      <c r="Y1221" s="406">
        <v>1856</v>
      </c>
      <c r="Z1221" s="406">
        <v>2162</v>
      </c>
      <c r="AA1221" s="406">
        <v>1763</v>
      </c>
      <c r="AB1221" s="406">
        <v>1753</v>
      </c>
      <c r="AC1221" s="406">
        <v>2155</v>
      </c>
      <c r="AD1221" s="406">
        <v>2535</v>
      </c>
      <c r="AE1221" s="406">
        <v>1947</v>
      </c>
      <c r="AF1221" s="406">
        <v>2229</v>
      </c>
      <c r="AG1221" s="406">
        <v>2576</v>
      </c>
      <c r="AH1221" s="406">
        <v>3030</v>
      </c>
      <c r="AI1221" s="406">
        <v>1482</v>
      </c>
      <c r="AJ1221" s="406">
        <v>1879</v>
      </c>
      <c r="AK1221" s="406">
        <v>2220</v>
      </c>
      <c r="AL1221" s="406">
        <v>2611</v>
      </c>
      <c r="AM1221" s="406">
        <v>1542</v>
      </c>
      <c r="AN1221" s="406">
        <v>1756</v>
      </c>
      <c r="AO1221" s="406">
        <v>1999</v>
      </c>
      <c r="AP1221" s="406">
        <v>1732</v>
      </c>
      <c r="AQ1221" s="406">
        <v>1732</v>
      </c>
      <c r="AR1221" s="406">
        <v>2390</v>
      </c>
      <c r="AS1221" s="406">
        <v>2011</v>
      </c>
      <c r="AU1221" t="s">
        <v>3019</v>
      </c>
    </row>
    <row r="1222" spans="4:47" ht="13.5" customHeight="1">
      <c r="D1222" s="405" t="s">
        <v>165</v>
      </c>
      <c r="E1222" s="404"/>
      <c r="F1222" s="407" t="s">
        <v>4186</v>
      </c>
      <c r="G1222" s="272">
        <v>50</v>
      </c>
      <c r="H1222" s="406">
        <v>1375</v>
      </c>
      <c r="I1222" s="406">
        <v>1419</v>
      </c>
      <c r="J1222" s="406">
        <v>1629</v>
      </c>
      <c r="K1222" s="406">
        <v>1521</v>
      </c>
      <c r="L1222" s="406">
        <v>1484</v>
      </c>
      <c r="M1222" s="406">
        <v>1793</v>
      </c>
      <c r="N1222" s="406">
        <v>1628</v>
      </c>
      <c r="O1222" s="406">
        <v>1435</v>
      </c>
      <c r="P1222" s="406">
        <v>1675</v>
      </c>
      <c r="Q1222" s="406">
        <v>1858</v>
      </c>
      <c r="R1222" s="406">
        <v>1814</v>
      </c>
      <c r="S1222" s="406">
        <v>2097</v>
      </c>
      <c r="T1222" s="406">
        <v>2557</v>
      </c>
      <c r="U1222" s="406">
        <v>2824</v>
      </c>
      <c r="V1222" s="406">
        <v>2041</v>
      </c>
      <c r="W1222" s="406">
        <v>2282</v>
      </c>
      <c r="X1222" s="406">
        <v>1511</v>
      </c>
      <c r="Y1222" s="406">
        <v>1766</v>
      </c>
      <c r="Z1222" s="406">
        <v>1847</v>
      </c>
      <c r="AA1222" s="406">
        <v>1721</v>
      </c>
      <c r="AB1222" s="406">
        <v>1678</v>
      </c>
      <c r="AC1222" s="406">
        <v>2031</v>
      </c>
      <c r="AD1222" s="406">
        <v>2494</v>
      </c>
      <c r="AE1222" s="406">
        <v>1903</v>
      </c>
      <c r="AF1222" s="406">
        <v>2106</v>
      </c>
      <c r="AG1222" s="406">
        <v>2468</v>
      </c>
      <c r="AH1222" s="406">
        <v>3009</v>
      </c>
      <c r="AI1222" s="406">
        <v>1420</v>
      </c>
      <c r="AJ1222" s="406">
        <v>1944</v>
      </c>
      <c r="AK1222" s="406">
        <v>2297</v>
      </c>
      <c r="AL1222" s="406">
        <v>2701</v>
      </c>
      <c r="AM1222" s="406">
        <v>1599</v>
      </c>
      <c r="AN1222" s="406">
        <v>1820</v>
      </c>
      <c r="AO1222" s="406">
        <v>2072</v>
      </c>
      <c r="AP1222" s="406">
        <v>1808</v>
      </c>
      <c r="AQ1222" s="406">
        <v>1808</v>
      </c>
      <c r="AR1222" s="406">
        <v>2488</v>
      </c>
      <c r="AS1222" s="406">
        <v>2150</v>
      </c>
      <c r="AU1222" t="s">
        <v>165</v>
      </c>
    </row>
    <row r="1223" spans="4:47" ht="13.5" customHeight="1">
      <c r="D1223" s="405" t="s">
        <v>1498</v>
      </c>
      <c r="E1223" s="404"/>
      <c r="F1223" s="407" t="s">
        <v>1431</v>
      </c>
      <c r="G1223" s="272">
        <v>36.5</v>
      </c>
      <c r="H1223" s="406">
        <v>1696</v>
      </c>
      <c r="I1223" s="406">
        <v>1721</v>
      </c>
      <c r="J1223" s="406">
        <v>1927</v>
      </c>
      <c r="K1223" s="406">
        <v>1763</v>
      </c>
      <c r="L1223" s="406">
        <v>1758</v>
      </c>
      <c r="M1223" s="406">
        <v>2063</v>
      </c>
      <c r="N1223" s="406">
        <v>1875</v>
      </c>
      <c r="O1223" s="406">
        <v>1698</v>
      </c>
      <c r="P1223" s="406">
        <v>1832</v>
      </c>
      <c r="Q1223" s="406">
        <v>2040</v>
      </c>
      <c r="R1223" s="406">
        <v>1912</v>
      </c>
      <c r="S1223" s="406">
        <v>2319</v>
      </c>
      <c r="T1223" s="406">
        <v>2680</v>
      </c>
      <c r="U1223" s="406">
        <v>2827</v>
      </c>
      <c r="V1223" s="406">
        <v>2014</v>
      </c>
      <c r="W1223" s="406">
        <v>2255</v>
      </c>
      <c r="X1223" s="406">
        <v>1849</v>
      </c>
      <c r="Y1223" s="406">
        <v>2049</v>
      </c>
      <c r="Z1223" s="406">
        <v>2436</v>
      </c>
      <c r="AA1223" s="406">
        <v>2087</v>
      </c>
      <c r="AB1223" s="406">
        <v>1955</v>
      </c>
      <c r="AC1223" s="406">
        <v>2234</v>
      </c>
      <c r="AD1223" s="406">
        <v>2679</v>
      </c>
      <c r="AE1223" s="406">
        <v>2202</v>
      </c>
      <c r="AF1223" s="406">
        <v>2407</v>
      </c>
      <c r="AG1223" s="406">
        <v>2683</v>
      </c>
      <c r="AH1223" s="406">
        <v>3221</v>
      </c>
      <c r="AI1223" s="406">
        <v>1767</v>
      </c>
      <c r="AJ1223" s="406">
        <v>2073</v>
      </c>
      <c r="AK1223" s="406">
        <v>2321</v>
      </c>
      <c r="AL1223" s="406">
        <v>2743</v>
      </c>
      <c r="AM1223" s="406">
        <v>1813</v>
      </c>
      <c r="AN1223" s="406">
        <v>1994</v>
      </c>
      <c r="AO1223" s="406">
        <v>2279</v>
      </c>
      <c r="AP1223" s="406">
        <v>1851</v>
      </c>
      <c r="AQ1223" s="406">
        <v>1851</v>
      </c>
      <c r="AR1223" s="406">
        <v>2325</v>
      </c>
      <c r="AS1223" s="406">
        <v>2107</v>
      </c>
      <c r="AU1223" t="s">
        <v>1498</v>
      </c>
    </row>
    <row r="1224" spans="4:47" ht="13.5" customHeight="1">
      <c r="D1224" s="405" t="s">
        <v>1499</v>
      </c>
      <c r="E1224" s="404"/>
      <c r="F1224" s="407" t="s">
        <v>1431</v>
      </c>
      <c r="G1224" s="272">
        <v>39.1</v>
      </c>
      <c r="H1224" s="406">
        <v>1752</v>
      </c>
      <c r="I1224" s="406">
        <v>1783</v>
      </c>
      <c r="J1224" s="406">
        <v>1999</v>
      </c>
      <c r="K1224" s="406">
        <v>1839</v>
      </c>
      <c r="L1224" s="406">
        <v>1834</v>
      </c>
      <c r="M1224" s="406">
        <v>2062</v>
      </c>
      <c r="N1224" s="406">
        <v>1957</v>
      </c>
      <c r="O1224" s="406">
        <v>1758</v>
      </c>
      <c r="P1224" s="406">
        <v>1911</v>
      </c>
      <c r="Q1224" s="406">
        <v>2129</v>
      </c>
      <c r="R1224" s="406">
        <v>1995</v>
      </c>
      <c r="S1224" s="406">
        <v>2370</v>
      </c>
      <c r="T1224" s="406">
        <v>2754</v>
      </c>
      <c r="U1224" s="406">
        <v>2903</v>
      </c>
      <c r="V1224" s="406">
        <v>2075</v>
      </c>
      <c r="W1224" s="406">
        <v>2323</v>
      </c>
      <c r="X1224" s="406">
        <v>1884</v>
      </c>
      <c r="Y1224" s="406">
        <v>2097</v>
      </c>
      <c r="Z1224" s="406">
        <v>2495</v>
      </c>
      <c r="AA1224" s="406">
        <v>2128</v>
      </c>
      <c r="AB1224" s="406">
        <v>2001</v>
      </c>
      <c r="AC1224" s="406">
        <v>2298</v>
      </c>
      <c r="AD1224" s="406">
        <v>2761</v>
      </c>
      <c r="AE1224" s="406">
        <v>2255</v>
      </c>
      <c r="AF1224" s="406">
        <v>2453</v>
      </c>
      <c r="AG1224" s="406">
        <v>2747</v>
      </c>
      <c r="AH1224" s="406">
        <v>3302</v>
      </c>
      <c r="AI1224" s="406">
        <v>1800</v>
      </c>
      <c r="AJ1224" s="406">
        <v>2124</v>
      </c>
      <c r="AK1224" s="406">
        <v>2391</v>
      </c>
      <c r="AL1224" s="406">
        <v>2825</v>
      </c>
      <c r="AM1224" s="406">
        <v>1851</v>
      </c>
      <c r="AN1224" s="406">
        <v>2044</v>
      </c>
      <c r="AO1224" s="406">
        <v>2335</v>
      </c>
      <c r="AP1224" s="406">
        <v>1914</v>
      </c>
      <c r="AQ1224" s="406">
        <v>1914</v>
      </c>
      <c r="AR1224" s="406">
        <v>2425</v>
      </c>
      <c r="AS1224" s="406">
        <v>2169</v>
      </c>
      <c r="AU1224" t="s">
        <v>1499</v>
      </c>
    </row>
    <row r="1225" spans="4:47" ht="13.5" customHeight="1">
      <c r="D1225" s="405" t="s">
        <v>3020</v>
      </c>
      <c r="E1225" s="404"/>
      <c r="F1225" s="407" t="s">
        <v>1431</v>
      </c>
      <c r="G1225" s="272">
        <v>40.4</v>
      </c>
      <c r="H1225" s="406">
        <v>1856</v>
      </c>
      <c r="I1225" s="406">
        <v>1848</v>
      </c>
      <c r="J1225" s="406">
        <v>2151</v>
      </c>
      <c r="K1225" s="406">
        <v>1922</v>
      </c>
      <c r="L1225" s="406">
        <v>1909</v>
      </c>
      <c r="M1225" s="406">
        <v>2249</v>
      </c>
      <c r="N1225" s="406">
        <v>2144</v>
      </c>
      <c r="O1225" s="406">
        <v>1946</v>
      </c>
      <c r="P1225" s="406">
        <v>1970</v>
      </c>
      <c r="Q1225" s="406">
        <v>2238</v>
      </c>
      <c r="R1225" s="406">
        <v>2141</v>
      </c>
      <c r="S1225" s="406">
        <v>2460</v>
      </c>
      <c r="T1225" s="406">
        <v>2858</v>
      </c>
      <c r="U1225" s="406">
        <v>3021</v>
      </c>
      <c r="V1225" s="406">
        <v>2175</v>
      </c>
      <c r="W1225" s="406">
        <v>2435</v>
      </c>
      <c r="X1225" s="406">
        <v>2028</v>
      </c>
      <c r="Y1225" s="406">
        <v>2248</v>
      </c>
      <c r="Z1225" s="406">
        <v>2623</v>
      </c>
      <c r="AA1225" s="406">
        <v>2228</v>
      </c>
      <c r="AB1225" s="406">
        <v>2135</v>
      </c>
      <c r="AC1225" s="406">
        <v>2489</v>
      </c>
      <c r="AD1225" s="406">
        <v>2923</v>
      </c>
      <c r="AE1225" s="406">
        <v>2387</v>
      </c>
      <c r="AF1225" s="406">
        <v>2625</v>
      </c>
      <c r="AG1225" s="406">
        <v>2925</v>
      </c>
      <c r="AH1225" s="406">
        <v>3436</v>
      </c>
      <c r="AI1225" s="406">
        <v>1915</v>
      </c>
      <c r="AJ1225" s="406">
        <v>2243</v>
      </c>
      <c r="AK1225" s="406">
        <v>2536</v>
      </c>
      <c r="AL1225" s="406">
        <v>2978</v>
      </c>
      <c r="AM1225" s="406">
        <v>1949</v>
      </c>
      <c r="AN1225" s="406">
        <v>2147</v>
      </c>
      <c r="AO1225" s="406">
        <v>2454</v>
      </c>
      <c r="AP1225" s="406">
        <v>2050</v>
      </c>
      <c r="AQ1225" s="406">
        <v>2050</v>
      </c>
      <c r="AR1225" s="406">
        <v>2580</v>
      </c>
      <c r="AS1225" s="406">
        <v>2284</v>
      </c>
      <c r="AU1225" t="s">
        <v>3020</v>
      </c>
    </row>
    <row r="1226" spans="4:47" ht="13.5" customHeight="1">
      <c r="D1226" s="405" t="s">
        <v>1500</v>
      </c>
      <c r="E1226" s="404"/>
      <c r="F1226" s="407" t="s">
        <v>1431</v>
      </c>
      <c r="G1226" s="272">
        <v>41.7</v>
      </c>
      <c r="H1226" s="406">
        <v>1869</v>
      </c>
      <c r="I1226" s="406">
        <v>1903</v>
      </c>
      <c r="J1226" s="406">
        <v>2134</v>
      </c>
      <c r="K1226" s="406">
        <v>1963</v>
      </c>
      <c r="L1226" s="406">
        <v>1957</v>
      </c>
      <c r="M1226" s="406">
        <v>2203</v>
      </c>
      <c r="N1226" s="406">
        <v>2089</v>
      </c>
      <c r="O1226" s="406">
        <v>1878</v>
      </c>
      <c r="P1226" s="406">
        <v>2046</v>
      </c>
      <c r="Q1226" s="406">
        <v>2277</v>
      </c>
      <c r="R1226" s="406">
        <v>2133</v>
      </c>
      <c r="S1226" s="406">
        <v>2490</v>
      </c>
      <c r="T1226" s="406">
        <v>2900</v>
      </c>
      <c r="U1226" s="406">
        <v>3065</v>
      </c>
      <c r="V1226" s="406">
        <v>2211</v>
      </c>
      <c r="W1226" s="406">
        <v>2475</v>
      </c>
      <c r="X1226" s="406">
        <v>1997</v>
      </c>
      <c r="Y1226" s="406">
        <v>2224</v>
      </c>
      <c r="Z1226" s="406">
        <v>2647</v>
      </c>
      <c r="AA1226" s="406">
        <v>2255</v>
      </c>
      <c r="AB1226" s="406">
        <v>2125</v>
      </c>
      <c r="AC1226" s="406">
        <v>2442</v>
      </c>
      <c r="AD1226" s="406">
        <v>2935</v>
      </c>
      <c r="AE1226" s="406">
        <v>2395</v>
      </c>
      <c r="AF1226" s="406">
        <v>2577</v>
      </c>
      <c r="AG1226" s="406">
        <v>2891</v>
      </c>
      <c r="AH1226" s="406">
        <v>3477</v>
      </c>
      <c r="AI1226" s="406">
        <v>1911</v>
      </c>
      <c r="AJ1226" s="406">
        <v>2254</v>
      </c>
      <c r="AK1226" s="406">
        <v>2540</v>
      </c>
      <c r="AL1226" s="406">
        <v>3001</v>
      </c>
      <c r="AM1226" s="406">
        <v>1967</v>
      </c>
      <c r="AN1226" s="406">
        <v>2172</v>
      </c>
      <c r="AO1226" s="406">
        <v>2481</v>
      </c>
      <c r="AP1226" s="406">
        <v>2065</v>
      </c>
      <c r="AQ1226" s="406">
        <v>2065</v>
      </c>
      <c r="AR1226" s="406">
        <v>2613</v>
      </c>
      <c r="AS1226" s="406">
        <v>2319</v>
      </c>
      <c r="AU1226" t="s">
        <v>1500</v>
      </c>
    </row>
    <row r="1227" spans="4:47" ht="13.5" customHeight="1">
      <c r="D1227" s="405" t="s">
        <v>1501</v>
      </c>
      <c r="E1227" s="404"/>
      <c r="F1227" s="407" t="s">
        <v>1433</v>
      </c>
      <c r="G1227" s="272">
        <v>43.800000000000004</v>
      </c>
      <c r="H1227" s="406">
        <v>1878</v>
      </c>
      <c r="I1227" s="406">
        <v>1912</v>
      </c>
      <c r="J1227" s="406">
        <v>2134</v>
      </c>
      <c r="K1227" s="406">
        <v>1946</v>
      </c>
      <c r="L1227" s="406">
        <v>1943</v>
      </c>
      <c r="M1227" s="406">
        <v>2299</v>
      </c>
      <c r="N1227" s="406">
        <v>2078</v>
      </c>
      <c r="O1227" s="406">
        <v>1886</v>
      </c>
      <c r="P1227" s="406">
        <v>2054</v>
      </c>
      <c r="Q1227" s="406">
        <v>2276</v>
      </c>
      <c r="R1227" s="406">
        <v>2136</v>
      </c>
      <c r="S1227" s="406">
        <v>2541</v>
      </c>
      <c r="T1227" s="406">
        <v>2970</v>
      </c>
      <c r="U1227" s="406">
        <v>3129</v>
      </c>
      <c r="V1227" s="406">
        <v>2253</v>
      </c>
      <c r="W1227" s="406">
        <v>2519</v>
      </c>
      <c r="X1227" s="406">
        <v>2014</v>
      </c>
      <c r="Y1227" s="406">
        <v>2250</v>
      </c>
      <c r="Z1227" s="406">
        <v>2677</v>
      </c>
      <c r="AA1227" s="406">
        <v>2276</v>
      </c>
      <c r="AB1227" s="406">
        <v>2148</v>
      </c>
      <c r="AC1227" s="406">
        <v>2466</v>
      </c>
      <c r="AD1227" s="406">
        <v>2979</v>
      </c>
      <c r="AE1227" s="406">
        <v>2423</v>
      </c>
      <c r="AF1227" s="406">
        <v>2600</v>
      </c>
      <c r="AG1227" s="406">
        <v>2927</v>
      </c>
      <c r="AH1227" s="406">
        <v>3521</v>
      </c>
      <c r="AI1227" s="406">
        <v>1927</v>
      </c>
      <c r="AJ1227" s="406">
        <v>2280</v>
      </c>
      <c r="AK1227" s="406">
        <v>2579</v>
      </c>
      <c r="AL1227" s="406">
        <v>3045</v>
      </c>
      <c r="AM1227" s="406">
        <v>1999</v>
      </c>
      <c r="AN1227" s="406">
        <v>2217</v>
      </c>
      <c r="AO1227" s="406">
        <v>2532</v>
      </c>
      <c r="AP1227" s="406">
        <v>2099</v>
      </c>
      <c r="AQ1227" s="406">
        <v>2099</v>
      </c>
      <c r="AR1227" s="406">
        <v>2670</v>
      </c>
      <c r="AS1227" s="406">
        <v>2340</v>
      </c>
      <c r="AU1227" t="s">
        <v>1501</v>
      </c>
    </row>
    <row r="1228" spans="4:47" ht="13.5" customHeight="1">
      <c r="D1228" s="405" t="s">
        <v>1502</v>
      </c>
      <c r="E1228" s="404"/>
      <c r="F1228" s="407" t="s">
        <v>1433</v>
      </c>
      <c r="G1228" s="272">
        <v>46.9</v>
      </c>
      <c r="H1228" s="406">
        <v>1938</v>
      </c>
      <c r="I1228" s="406">
        <v>1979</v>
      </c>
      <c r="J1228" s="406">
        <v>2175</v>
      </c>
      <c r="K1228" s="406">
        <v>2026</v>
      </c>
      <c r="L1228" s="406">
        <v>2024</v>
      </c>
      <c r="M1228" s="406">
        <v>2275</v>
      </c>
      <c r="N1228" s="406">
        <v>2166</v>
      </c>
      <c r="O1228" s="406">
        <v>1951</v>
      </c>
      <c r="P1228" s="406">
        <v>2143</v>
      </c>
      <c r="Q1228" s="406">
        <v>2375</v>
      </c>
      <c r="R1228" s="406">
        <v>2229</v>
      </c>
      <c r="S1228" s="406">
        <v>2596</v>
      </c>
      <c r="T1228" s="406">
        <v>3053</v>
      </c>
      <c r="U1228" s="406">
        <v>3213</v>
      </c>
      <c r="V1228" s="406">
        <v>2321</v>
      </c>
      <c r="W1228" s="406">
        <v>2595</v>
      </c>
      <c r="X1228" s="406">
        <v>2051</v>
      </c>
      <c r="Y1228" s="406">
        <v>2303</v>
      </c>
      <c r="Z1228" s="406">
        <v>2743</v>
      </c>
      <c r="AA1228" s="406">
        <v>2321</v>
      </c>
      <c r="AB1228" s="406">
        <v>2199</v>
      </c>
      <c r="AC1228" s="406">
        <v>2539</v>
      </c>
      <c r="AD1228" s="406">
        <v>3071</v>
      </c>
      <c r="AE1228" s="406">
        <v>2482</v>
      </c>
      <c r="AF1228" s="406">
        <v>2650</v>
      </c>
      <c r="AG1228" s="406">
        <v>2999</v>
      </c>
      <c r="AH1228" s="406">
        <v>3613</v>
      </c>
      <c r="AI1228" s="406">
        <v>1961</v>
      </c>
      <c r="AJ1228" s="406">
        <v>2338</v>
      </c>
      <c r="AK1228" s="406">
        <v>2658</v>
      </c>
      <c r="AL1228" s="406">
        <v>3138</v>
      </c>
      <c r="AM1228" s="406">
        <v>2040</v>
      </c>
      <c r="AN1228" s="406">
        <v>2272</v>
      </c>
      <c r="AO1228" s="406">
        <v>2595</v>
      </c>
      <c r="AP1228" s="406">
        <v>2170</v>
      </c>
      <c r="AQ1228" s="406">
        <v>2170</v>
      </c>
      <c r="AR1228" s="406">
        <v>2786</v>
      </c>
      <c r="AS1228" s="406">
        <v>2410</v>
      </c>
      <c r="AU1228" t="s">
        <v>1502</v>
      </c>
    </row>
    <row r="1229" spans="4:47" ht="13.5" customHeight="1">
      <c r="D1229" s="405" t="s">
        <v>3024</v>
      </c>
      <c r="E1229" s="404"/>
      <c r="F1229" s="407" t="s">
        <v>1433</v>
      </c>
      <c r="G1229" s="272">
        <v>48.5</v>
      </c>
      <c r="H1229" s="406">
        <v>2048</v>
      </c>
      <c r="I1229" s="406">
        <v>2041</v>
      </c>
      <c r="J1229" s="406">
        <v>2376</v>
      </c>
      <c r="K1229" s="406">
        <v>2117</v>
      </c>
      <c r="L1229" s="406">
        <v>2104</v>
      </c>
      <c r="M1229" s="406">
        <v>2476</v>
      </c>
      <c r="N1229" s="406">
        <v>2367</v>
      </c>
      <c r="O1229" s="406">
        <v>2168</v>
      </c>
      <c r="P1229" s="406">
        <v>2197</v>
      </c>
      <c r="Q1229" s="406">
        <v>2494</v>
      </c>
      <c r="R1229" s="406">
        <v>2391</v>
      </c>
      <c r="S1229" s="406">
        <v>2697</v>
      </c>
      <c r="T1229" s="406">
        <v>3171</v>
      </c>
      <c r="U1229" s="406">
        <v>3346</v>
      </c>
      <c r="V1229" s="406">
        <v>2432</v>
      </c>
      <c r="W1229" s="406">
        <v>2720</v>
      </c>
      <c r="X1229" s="406">
        <v>2213</v>
      </c>
      <c r="Y1229" s="406">
        <v>2473</v>
      </c>
      <c r="Z1229" s="406">
        <v>2883</v>
      </c>
      <c r="AA1229" s="406">
        <v>2430</v>
      </c>
      <c r="AB1229" s="406">
        <v>2359</v>
      </c>
      <c r="AC1229" s="406">
        <v>2768</v>
      </c>
      <c r="AD1229" s="406">
        <v>3250</v>
      </c>
      <c r="AE1229" s="406">
        <v>2626</v>
      </c>
      <c r="AF1229" s="406">
        <v>2849</v>
      </c>
      <c r="AG1229" s="406">
        <v>3205</v>
      </c>
      <c r="AH1229" s="406">
        <v>3764</v>
      </c>
      <c r="AI1229" s="406">
        <v>2086</v>
      </c>
      <c r="AJ1229" s="406">
        <v>2468</v>
      </c>
      <c r="AK1229" s="406">
        <v>2816</v>
      </c>
      <c r="AL1229" s="406">
        <v>3306</v>
      </c>
      <c r="AM1229" s="406">
        <v>2147</v>
      </c>
      <c r="AN1229" s="406">
        <v>2386</v>
      </c>
      <c r="AO1229" s="406">
        <v>2725</v>
      </c>
      <c r="AP1229" s="406">
        <v>2319</v>
      </c>
      <c r="AQ1229" s="406">
        <v>2319</v>
      </c>
      <c r="AR1229" s="406">
        <v>2957</v>
      </c>
      <c r="AS1229" s="406">
        <v>2537</v>
      </c>
      <c r="AU1229" t="s">
        <v>3024</v>
      </c>
    </row>
    <row r="1230" spans="4:47" ht="13.5" customHeight="1">
      <c r="D1230" s="405" t="s">
        <v>1503</v>
      </c>
      <c r="E1230" s="404"/>
      <c r="F1230" s="407" t="s">
        <v>1433</v>
      </c>
      <c r="G1230" s="272">
        <v>50</v>
      </c>
      <c r="H1230" s="406">
        <v>2066</v>
      </c>
      <c r="I1230" s="406">
        <v>2111</v>
      </c>
      <c r="J1230" s="406">
        <v>2361</v>
      </c>
      <c r="K1230" s="406">
        <v>2162</v>
      </c>
      <c r="L1230" s="406">
        <v>2158</v>
      </c>
      <c r="M1230" s="406">
        <v>2429</v>
      </c>
      <c r="N1230" s="406">
        <v>2311</v>
      </c>
      <c r="O1230" s="406">
        <v>2083</v>
      </c>
      <c r="P1230" s="406">
        <v>2294</v>
      </c>
      <c r="Q1230" s="406">
        <v>2540</v>
      </c>
      <c r="R1230" s="406">
        <v>2382</v>
      </c>
      <c r="S1230" s="406">
        <v>2731</v>
      </c>
      <c r="T1230" s="406">
        <v>3219</v>
      </c>
      <c r="U1230" s="406">
        <v>3396</v>
      </c>
      <c r="V1230" s="406">
        <v>2474</v>
      </c>
      <c r="W1230" s="406">
        <v>2766</v>
      </c>
      <c r="X1230" s="406">
        <v>2176</v>
      </c>
      <c r="Y1230" s="406">
        <v>2444</v>
      </c>
      <c r="Z1230" s="406">
        <v>2913</v>
      </c>
      <c r="AA1230" s="406">
        <v>2462</v>
      </c>
      <c r="AB1230" s="406">
        <v>2337</v>
      </c>
      <c r="AC1230" s="406">
        <v>2700</v>
      </c>
      <c r="AD1230" s="406">
        <v>3268</v>
      </c>
      <c r="AE1230" s="406">
        <v>2637</v>
      </c>
      <c r="AF1230" s="406">
        <v>2788</v>
      </c>
      <c r="AG1230" s="406">
        <v>3161</v>
      </c>
      <c r="AH1230" s="406">
        <v>3810</v>
      </c>
      <c r="AI1230" s="406">
        <v>2083</v>
      </c>
      <c r="AJ1230" s="406">
        <v>2482</v>
      </c>
      <c r="AK1230" s="406">
        <v>2826</v>
      </c>
      <c r="AL1230" s="406">
        <v>3336</v>
      </c>
      <c r="AM1230" s="406">
        <v>2168</v>
      </c>
      <c r="AN1230" s="406">
        <v>2415</v>
      </c>
      <c r="AO1230" s="406">
        <v>2757</v>
      </c>
      <c r="AP1230" s="406">
        <v>2338</v>
      </c>
      <c r="AQ1230" s="406">
        <v>2338</v>
      </c>
      <c r="AR1230" s="406">
        <v>2999</v>
      </c>
      <c r="AS1230" s="406">
        <v>2578</v>
      </c>
      <c r="AU1230" t="s">
        <v>1503</v>
      </c>
    </row>
    <row r="1231" spans="4:47" ht="13.5" customHeight="1">
      <c r="D1231" s="405" t="s">
        <v>4689</v>
      </c>
      <c r="E1231" s="404"/>
      <c r="F1231" s="407" t="s">
        <v>5651</v>
      </c>
      <c r="G1231" s="272">
        <v>0</v>
      </c>
      <c r="H1231" s="406">
        <v>100</v>
      </c>
      <c r="I1231" s="406">
        <v>100</v>
      </c>
      <c r="J1231" s="406">
        <v>100</v>
      </c>
      <c r="K1231" s="406">
        <v>100</v>
      </c>
      <c r="L1231" s="406">
        <v>100</v>
      </c>
      <c r="M1231" s="406">
        <v>100</v>
      </c>
      <c r="N1231" s="406">
        <v>100</v>
      </c>
      <c r="O1231" s="406">
        <v>100</v>
      </c>
      <c r="P1231" s="406">
        <v>100</v>
      </c>
      <c r="Q1231" s="406">
        <v>100</v>
      </c>
      <c r="R1231" s="406">
        <v>100</v>
      </c>
      <c r="S1231" s="406">
        <v>100</v>
      </c>
      <c r="T1231" s="406">
        <v>100</v>
      </c>
      <c r="U1231" s="406">
        <v>100</v>
      </c>
      <c r="V1231" s="406">
        <v>100</v>
      </c>
      <c r="W1231" s="406">
        <v>100</v>
      </c>
      <c r="X1231" s="406">
        <v>100</v>
      </c>
      <c r="Y1231" s="406">
        <v>100</v>
      </c>
      <c r="Z1231" s="406">
        <v>100</v>
      </c>
      <c r="AA1231" s="406">
        <v>100</v>
      </c>
      <c r="AB1231" s="406">
        <v>100</v>
      </c>
      <c r="AC1231" s="406">
        <v>100</v>
      </c>
      <c r="AD1231" s="406">
        <v>100</v>
      </c>
      <c r="AE1231" s="406">
        <v>100</v>
      </c>
      <c r="AF1231" s="406">
        <v>100</v>
      </c>
      <c r="AG1231" s="406">
        <v>100</v>
      </c>
      <c r="AH1231" s="406">
        <v>100</v>
      </c>
      <c r="AI1231" s="406">
        <v>100</v>
      </c>
      <c r="AJ1231" s="406">
        <v>100</v>
      </c>
      <c r="AK1231" s="406">
        <v>100</v>
      </c>
      <c r="AL1231" s="406">
        <v>100</v>
      </c>
      <c r="AM1231" s="406">
        <v>100</v>
      </c>
      <c r="AN1231" s="406">
        <v>100</v>
      </c>
      <c r="AO1231" s="406">
        <v>100</v>
      </c>
      <c r="AP1231" s="406">
        <v>100</v>
      </c>
      <c r="AQ1231" s="406">
        <v>100</v>
      </c>
      <c r="AR1231" s="406">
        <v>100</v>
      </c>
      <c r="AS1231" s="406">
        <v>100</v>
      </c>
      <c r="AU1231" t="s">
        <v>4689</v>
      </c>
    </row>
    <row r="1232" spans="4:47" ht="13.5" customHeight="1">
      <c r="D1232" s="405" t="s">
        <v>5223</v>
      </c>
      <c r="E1232" s="404"/>
      <c r="F1232" s="407" t="s">
        <v>5654</v>
      </c>
      <c r="G1232" s="272">
        <v>0</v>
      </c>
      <c r="H1232" s="412">
        <v>0.2</v>
      </c>
      <c r="I1232" s="412">
        <v>0.2</v>
      </c>
      <c r="J1232" s="412">
        <v>0.2</v>
      </c>
      <c r="K1232" s="412">
        <v>0.2</v>
      </c>
      <c r="L1232" s="412">
        <v>0.2</v>
      </c>
      <c r="M1232" s="412">
        <v>0.2</v>
      </c>
      <c r="N1232" s="412">
        <v>0.2</v>
      </c>
      <c r="O1232" s="412">
        <v>0.2</v>
      </c>
      <c r="P1232" s="412">
        <v>0.2</v>
      </c>
      <c r="Q1232" s="412">
        <v>0.2</v>
      </c>
      <c r="R1232" s="412">
        <v>0.2</v>
      </c>
      <c r="S1232" s="412">
        <v>0.2</v>
      </c>
      <c r="T1232" s="412">
        <v>0.2</v>
      </c>
      <c r="U1232" s="412">
        <v>0.2</v>
      </c>
      <c r="V1232" s="412">
        <v>0.2</v>
      </c>
      <c r="W1232" s="412">
        <v>0.2</v>
      </c>
      <c r="X1232" s="412">
        <v>0.2</v>
      </c>
      <c r="Y1232" s="412">
        <v>0.2</v>
      </c>
      <c r="Z1232" s="412">
        <v>0.2</v>
      </c>
      <c r="AA1232" s="412">
        <v>0.2</v>
      </c>
      <c r="AB1232" s="412">
        <v>0.2</v>
      </c>
      <c r="AC1232" s="412">
        <v>0.2</v>
      </c>
      <c r="AD1232" s="412">
        <v>0.2</v>
      </c>
      <c r="AE1232" s="412">
        <v>0.2</v>
      </c>
      <c r="AF1232" s="412">
        <v>0.2</v>
      </c>
      <c r="AG1232" s="412">
        <v>0.2</v>
      </c>
      <c r="AH1232" s="412">
        <v>0.2</v>
      </c>
      <c r="AI1232" s="412">
        <v>0.2</v>
      </c>
      <c r="AJ1232" s="412">
        <v>0.2</v>
      </c>
      <c r="AK1232" s="412">
        <v>0.2</v>
      </c>
      <c r="AL1232" s="412">
        <v>0.2</v>
      </c>
      <c r="AM1232" s="412">
        <v>0.2</v>
      </c>
      <c r="AN1232" s="412">
        <v>0.2</v>
      </c>
      <c r="AO1232" s="412">
        <v>0.2</v>
      </c>
      <c r="AP1232" s="412">
        <v>0.2</v>
      </c>
      <c r="AQ1232" s="412">
        <v>0.2</v>
      </c>
      <c r="AR1232" s="412">
        <v>0.2</v>
      </c>
      <c r="AS1232" s="412">
        <v>0.2</v>
      </c>
      <c r="AU1232" t="s">
        <v>5223</v>
      </c>
    </row>
    <row r="1233" spans="4:47" ht="13.5" customHeight="1">
      <c r="D1233" s="405" t="s">
        <v>5224</v>
      </c>
      <c r="E1233" s="404"/>
      <c r="F1233" s="407" t="s">
        <v>5655</v>
      </c>
      <c r="G1233" s="272">
        <v>0</v>
      </c>
      <c r="H1233" s="412">
        <v>0.1</v>
      </c>
      <c r="I1233" s="412">
        <v>0.1</v>
      </c>
      <c r="J1233" s="412">
        <v>0.1</v>
      </c>
      <c r="K1233" s="412">
        <v>0.1</v>
      </c>
      <c r="L1233" s="412">
        <v>0.1</v>
      </c>
      <c r="M1233" s="412">
        <v>0.1</v>
      </c>
      <c r="N1233" s="412">
        <v>0.1</v>
      </c>
      <c r="O1233" s="412">
        <v>0.1</v>
      </c>
      <c r="P1233" s="412">
        <v>0.1</v>
      </c>
      <c r="Q1233" s="412">
        <v>0.1</v>
      </c>
      <c r="R1233" s="412">
        <v>0.1</v>
      </c>
      <c r="S1233" s="412">
        <v>0.1</v>
      </c>
      <c r="T1233" s="412">
        <v>0.1</v>
      </c>
      <c r="U1233" s="412">
        <v>0.1</v>
      </c>
      <c r="V1233" s="412">
        <v>0.1</v>
      </c>
      <c r="W1233" s="412">
        <v>0.1</v>
      </c>
      <c r="X1233" s="412">
        <v>0.1</v>
      </c>
      <c r="Y1233" s="412">
        <v>0.1</v>
      </c>
      <c r="Z1233" s="412">
        <v>0.1</v>
      </c>
      <c r="AA1233" s="412">
        <v>0.1</v>
      </c>
      <c r="AB1233" s="412">
        <v>0.1</v>
      </c>
      <c r="AC1233" s="412">
        <v>0.1</v>
      </c>
      <c r="AD1233" s="412">
        <v>0.1</v>
      </c>
      <c r="AE1233" s="412">
        <v>0.1</v>
      </c>
      <c r="AF1233" s="412">
        <v>0.1</v>
      </c>
      <c r="AG1233" s="412">
        <v>0.1</v>
      </c>
      <c r="AH1233" s="412">
        <v>0.1</v>
      </c>
      <c r="AI1233" s="412">
        <v>0.1</v>
      </c>
      <c r="AJ1233" s="412">
        <v>0.1</v>
      </c>
      <c r="AK1233" s="412">
        <v>0.1</v>
      </c>
      <c r="AL1233" s="412">
        <v>0.1</v>
      </c>
      <c r="AM1233" s="412">
        <v>0.1</v>
      </c>
      <c r="AN1233" s="412">
        <v>0.1</v>
      </c>
      <c r="AO1233" s="412">
        <v>0.1</v>
      </c>
      <c r="AP1233" s="412">
        <v>0.1</v>
      </c>
      <c r="AQ1233" s="412">
        <v>0.1</v>
      </c>
      <c r="AR1233" s="412">
        <v>0.1</v>
      </c>
      <c r="AS1233" s="412">
        <v>0.1</v>
      </c>
      <c r="AU1233" t="s">
        <v>5224</v>
      </c>
    </row>
    <row r="1234" spans="4:47" ht="13.5" customHeight="1">
      <c r="D1234" s="405" t="s">
        <v>4920</v>
      </c>
      <c r="E1234" s="405"/>
      <c r="F1234" s="407" t="s">
        <v>4961</v>
      </c>
      <c r="G1234" s="272">
        <v>0</v>
      </c>
      <c r="H1234" s="406">
        <v>218</v>
      </c>
      <c r="I1234" s="406">
        <v>218</v>
      </c>
      <c r="J1234" s="406">
        <v>218</v>
      </c>
      <c r="K1234" s="406">
        <v>218</v>
      </c>
      <c r="L1234" s="406">
        <v>218</v>
      </c>
      <c r="M1234" s="406">
        <v>218</v>
      </c>
      <c r="N1234" s="406">
        <v>218</v>
      </c>
      <c r="O1234" s="406">
        <v>218</v>
      </c>
      <c r="P1234" s="406">
        <v>218</v>
      </c>
      <c r="Q1234" s="406">
        <v>218</v>
      </c>
      <c r="R1234" s="406">
        <v>218</v>
      </c>
      <c r="S1234" s="406">
        <v>218</v>
      </c>
      <c r="T1234" s="406">
        <v>218</v>
      </c>
      <c r="U1234" s="406">
        <v>218</v>
      </c>
      <c r="V1234" s="406">
        <v>218</v>
      </c>
      <c r="W1234" s="406">
        <v>218</v>
      </c>
      <c r="X1234" s="406">
        <v>218</v>
      </c>
      <c r="Y1234" s="406">
        <v>218</v>
      </c>
      <c r="Z1234" s="406">
        <v>218</v>
      </c>
      <c r="AA1234" s="406">
        <v>218</v>
      </c>
      <c r="AB1234" s="406">
        <v>218</v>
      </c>
      <c r="AC1234" s="406">
        <v>218</v>
      </c>
      <c r="AD1234" s="406">
        <v>218</v>
      </c>
      <c r="AE1234" s="406">
        <v>218</v>
      </c>
      <c r="AF1234" s="406">
        <v>218</v>
      </c>
      <c r="AG1234" s="406">
        <v>218</v>
      </c>
      <c r="AH1234" s="406">
        <v>218</v>
      </c>
      <c r="AI1234" s="406">
        <v>218</v>
      </c>
      <c r="AJ1234" s="406">
        <v>218</v>
      </c>
      <c r="AK1234" s="406">
        <v>218</v>
      </c>
      <c r="AL1234" s="406">
        <v>218</v>
      </c>
      <c r="AM1234" s="406">
        <v>218</v>
      </c>
      <c r="AN1234" s="406">
        <v>218</v>
      </c>
      <c r="AO1234" s="406">
        <v>218</v>
      </c>
      <c r="AP1234" s="406">
        <v>218</v>
      </c>
      <c r="AQ1234" s="406">
        <v>218</v>
      </c>
      <c r="AR1234" s="406">
        <v>218</v>
      </c>
      <c r="AS1234" s="406">
        <v>218</v>
      </c>
      <c r="AU1234" t="s">
        <v>4920</v>
      </c>
    </row>
    <row r="1235" spans="4:47" ht="13.5" customHeight="1">
      <c r="D1235" s="405" t="s">
        <v>1103</v>
      </c>
      <c r="E1235" s="404"/>
      <c r="F1235" s="407" t="s">
        <v>1104</v>
      </c>
      <c r="G1235" s="272">
        <v>0.1</v>
      </c>
      <c r="H1235" s="406">
        <v>26</v>
      </c>
      <c r="I1235" s="406">
        <v>29</v>
      </c>
      <c r="J1235" s="406">
        <v>38</v>
      </c>
      <c r="K1235" s="406">
        <v>26</v>
      </c>
      <c r="L1235" s="406">
        <v>29</v>
      </c>
      <c r="M1235" s="406">
        <v>38</v>
      </c>
      <c r="N1235" s="409" t="s">
        <v>2207</v>
      </c>
      <c r="O1235" s="406">
        <v>26</v>
      </c>
      <c r="P1235" s="406">
        <v>29</v>
      </c>
      <c r="Q1235" s="406">
        <v>38</v>
      </c>
      <c r="R1235" s="409" t="s">
        <v>2207</v>
      </c>
      <c r="S1235" s="406">
        <v>26</v>
      </c>
      <c r="T1235" s="406">
        <v>29</v>
      </c>
      <c r="U1235" s="406">
        <v>38</v>
      </c>
      <c r="V1235" s="406">
        <v>29</v>
      </c>
      <c r="W1235" s="406">
        <v>38</v>
      </c>
      <c r="X1235" s="406">
        <v>23</v>
      </c>
      <c r="Y1235" s="406">
        <v>27</v>
      </c>
      <c r="Z1235" s="406">
        <v>34</v>
      </c>
      <c r="AA1235" s="409" t="s">
        <v>2207</v>
      </c>
      <c r="AB1235" s="408">
        <v>0.88461538461538458</v>
      </c>
      <c r="AC1235" s="408">
        <v>0.93103448275862066</v>
      </c>
      <c r="AD1235" s="408">
        <v>0.89473684210526316</v>
      </c>
      <c r="AE1235" s="413" t="e">
        <v>#VALUE!</v>
      </c>
      <c r="AF1235" s="406">
        <v>26</v>
      </c>
      <c r="AG1235" s="406">
        <v>29</v>
      </c>
      <c r="AH1235" s="406">
        <v>38</v>
      </c>
      <c r="AI1235" s="406">
        <v>29</v>
      </c>
      <c r="AJ1235" s="406">
        <v>26</v>
      </c>
      <c r="AK1235" s="406">
        <v>29</v>
      </c>
      <c r="AL1235" s="406">
        <v>38</v>
      </c>
      <c r="AM1235" s="406">
        <v>26</v>
      </c>
      <c r="AN1235" s="406">
        <v>29</v>
      </c>
      <c r="AO1235" s="406">
        <v>38</v>
      </c>
      <c r="AP1235" s="406">
        <v>32</v>
      </c>
      <c r="AQ1235" s="406">
        <v>32</v>
      </c>
      <c r="AR1235" s="406">
        <v>32</v>
      </c>
      <c r="AS1235" s="406">
        <v>32</v>
      </c>
      <c r="AU1235" t="s">
        <v>1103</v>
      </c>
    </row>
    <row r="1236" spans="4:47" ht="13.5" customHeight="1">
      <c r="D1236" s="405" t="s">
        <v>4098</v>
      </c>
      <c r="E1236" s="404"/>
      <c r="F1236" s="407" t="s">
        <v>5648</v>
      </c>
      <c r="G1236" s="272">
        <v>0</v>
      </c>
      <c r="H1236" s="406">
        <v>100</v>
      </c>
      <c r="I1236" s="406">
        <v>100</v>
      </c>
      <c r="J1236" s="406">
        <v>100</v>
      </c>
      <c r="K1236" s="406">
        <v>100</v>
      </c>
      <c r="L1236" s="406">
        <v>100</v>
      </c>
      <c r="M1236" s="406">
        <v>100</v>
      </c>
      <c r="N1236" s="406">
        <v>100</v>
      </c>
      <c r="O1236" s="406">
        <v>100</v>
      </c>
      <c r="P1236" s="406">
        <v>100</v>
      </c>
      <c r="Q1236" s="406">
        <v>100</v>
      </c>
      <c r="R1236" s="406">
        <v>100</v>
      </c>
      <c r="S1236" s="406">
        <v>100</v>
      </c>
      <c r="T1236" s="406">
        <v>100</v>
      </c>
      <c r="U1236" s="406">
        <v>100</v>
      </c>
      <c r="V1236" s="406">
        <v>100</v>
      </c>
      <c r="W1236" s="406">
        <v>100</v>
      </c>
      <c r="X1236" s="406">
        <v>100</v>
      </c>
      <c r="Y1236" s="406">
        <v>100</v>
      </c>
      <c r="Z1236" s="406">
        <v>100</v>
      </c>
      <c r="AA1236" s="406">
        <v>100</v>
      </c>
      <c r="AB1236" s="406">
        <v>100</v>
      </c>
      <c r="AC1236" s="406">
        <v>100</v>
      </c>
      <c r="AD1236" s="406">
        <v>100</v>
      </c>
      <c r="AE1236" s="406">
        <v>100</v>
      </c>
      <c r="AF1236" s="406">
        <v>100</v>
      </c>
      <c r="AG1236" s="406">
        <v>100</v>
      </c>
      <c r="AH1236" s="406">
        <v>100</v>
      </c>
      <c r="AI1236" s="406">
        <v>100</v>
      </c>
      <c r="AJ1236" s="406">
        <v>100</v>
      </c>
      <c r="AK1236" s="406">
        <v>100</v>
      </c>
      <c r="AL1236" s="406">
        <v>100</v>
      </c>
      <c r="AM1236" s="406">
        <v>100</v>
      </c>
      <c r="AN1236" s="406">
        <v>100</v>
      </c>
      <c r="AO1236" s="406">
        <v>100</v>
      </c>
      <c r="AP1236" s="406">
        <v>100</v>
      </c>
      <c r="AQ1236" s="406">
        <v>100</v>
      </c>
      <c r="AR1236" s="406">
        <v>100</v>
      </c>
      <c r="AS1236" s="406">
        <v>100</v>
      </c>
      <c r="AU1236" t="s">
        <v>4098</v>
      </c>
    </row>
    <row r="1237" spans="4:47" ht="13.5" customHeight="1">
      <c r="D1237" s="405" t="s">
        <v>4096</v>
      </c>
      <c r="E1237" s="404"/>
      <c r="F1237" s="407" t="s">
        <v>5646</v>
      </c>
      <c r="G1237" s="272">
        <v>0</v>
      </c>
      <c r="H1237" s="406">
        <v>100</v>
      </c>
      <c r="I1237" s="406">
        <v>100</v>
      </c>
      <c r="J1237" s="406">
        <v>100</v>
      </c>
      <c r="K1237" s="406">
        <v>100</v>
      </c>
      <c r="L1237" s="406">
        <v>100</v>
      </c>
      <c r="M1237" s="406">
        <v>100</v>
      </c>
      <c r="N1237" s="406">
        <v>100</v>
      </c>
      <c r="O1237" s="406">
        <v>100</v>
      </c>
      <c r="P1237" s="406">
        <v>100</v>
      </c>
      <c r="Q1237" s="406">
        <v>100</v>
      </c>
      <c r="R1237" s="406">
        <v>100</v>
      </c>
      <c r="S1237" s="406">
        <v>100</v>
      </c>
      <c r="T1237" s="406">
        <v>100</v>
      </c>
      <c r="U1237" s="406">
        <v>100</v>
      </c>
      <c r="V1237" s="406">
        <v>100</v>
      </c>
      <c r="W1237" s="406">
        <v>100</v>
      </c>
      <c r="X1237" s="406">
        <v>100</v>
      </c>
      <c r="Y1237" s="406">
        <v>100</v>
      </c>
      <c r="Z1237" s="406">
        <v>100</v>
      </c>
      <c r="AA1237" s="406">
        <v>100</v>
      </c>
      <c r="AB1237" s="406">
        <v>100</v>
      </c>
      <c r="AC1237" s="406">
        <v>100</v>
      </c>
      <c r="AD1237" s="406">
        <v>100</v>
      </c>
      <c r="AE1237" s="406">
        <v>100</v>
      </c>
      <c r="AF1237" s="406">
        <v>100</v>
      </c>
      <c r="AG1237" s="406">
        <v>100</v>
      </c>
      <c r="AH1237" s="406">
        <v>100</v>
      </c>
      <c r="AI1237" s="406">
        <v>100</v>
      </c>
      <c r="AJ1237" s="406">
        <v>100</v>
      </c>
      <c r="AK1237" s="406">
        <v>100</v>
      </c>
      <c r="AL1237" s="406">
        <v>100</v>
      </c>
      <c r="AM1237" s="406">
        <v>100</v>
      </c>
      <c r="AN1237" s="406">
        <v>100</v>
      </c>
      <c r="AO1237" s="406">
        <v>100</v>
      </c>
      <c r="AP1237" s="406">
        <v>100</v>
      </c>
      <c r="AQ1237" s="406">
        <v>100</v>
      </c>
      <c r="AR1237" s="406">
        <v>100</v>
      </c>
      <c r="AS1237" s="406">
        <v>100</v>
      </c>
      <c r="AU1237" t="s">
        <v>4096</v>
      </c>
    </row>
    <row r="1238" spans="4:47" ht="13.5" customHeight="1">
      <c r="D1238" s="405" t="s">
        <v>4097</v>
      </c>
      <c r="E1238" s="404"/>
      <c r="F1238" s="407" t="s">
        <v>5647</v>
      </c>
      <c r="G1238" s="272">
        <v>0</v>
      </c>
      <c r="H1238" s="406">
        <v>100</v>
      </c>
      <c r="I1238" s="406">
        <v>100</v>
      </c>
      <c r="J1238" s="406">
        <v>100</v>
      </c>
      <c r="K1238" s="406">
        <v>100</v>
      </c>
      <c r="L1238" s="406">
        <v>100</v>
      </c>
      <c r="M1238" s="406">
        <v>100</v>
      </c>
      <c r="N1238" s="406">
        <v>100</v>
      </c>
      <c r="O1238" s="406">
        <v>100</v>
      </c>
      <c r="P1238" s="406">
        <v>100</v>
      </c>
      <c r="Q1238" s="406">
        <v>100</v>
      </c>
      <c r="R1238" s="406">
        <v>100</v>
      </c>
      <c r="S1238" s="406">
        <v>100</v>
      </c>
      <c r="T1238" s="406">
        <v>100</v>
      </c>
      <c r="U1238" s="406">
        <v>100</v>
      </c>
      <c r="V1238" s="406">
        <v>100</v>
      </c>
      <c r="W1238" s="406">
        <v>100</v>
      </c>
      <c r="X1238" s="406">
        <v>100</v>
      </c>
      <c r="Y1238" s="406">
        <v>100</v>
      </c>
      <c r="Z1238" s="406">
        <v>100</v>
      </c>
      <c r="AA1238" s="406">
        <v>100</v>
      </c>
      <c r="AB1238" s="406">
        <v>100</v>
      </c>
      <c r="AC1238" s="406">
        <v>100</v>
      </c>
      <c r="AD1238" s="406">
        <v>100</v>
      </c>
      <c r="AE1238" s="406">
        <v>100</v>
      </c>
      <c r="AF1238" s="406">
        <v>100</v>
      </c>
      <c r="AG1238" s="406">
        <v>100</v>
      </c>
      <c r="AH1238" s="406">
        <v>100</v>
      </c>
      <c r="AI1238" s="406">
        <v>100</v>
      </c>
      <c r="AJ1238" s="406">
        <v>100</v>
      </c>
      <c r="AK1238" s="406">
        <v>100</v>
      </c>
      <c r="AL1238" s="406">
        <v>100</v>
      </c>
      <c r="AM1238" s="406">
        <v>100</v>
      </c>
      <c r="AN1238" s="406">
        <v>100</v>
      </c>
      <c r="AO1238" s="406">
        <v>100</v>
      </c>
      <c r="AP1238" s="406">
        <v>100</v>
      </c>
      <c r="AQ1238" s="406">
        <v>100</v>
      </c>
      <c r="AR1238" s="406">
        <v>100</v>
      </c>
      <c r="AS1238" s="406">
        <v>100</v>
      </c>
      <c r="AU1238" t="s">
        <v>4097</v>
      </c>
    </row>
    <row r="1239" spans="4:47" ht="13.5" customHeight="1">
      <c r="D1239" s="405" t="s">
        <v>331</v>
      </c>
      <c r="E1239" s="404"/>
      <c r="F1239" s="407" t="s">
        <v>874</v>
      </c>
      <c r="G1239" s="272">
        <v>6.3</v>
      </c>
      <c r="H1239" s="406">
        <v>337</v>
      </c>
      <c r="I1239" s="406">
        <v>338</v>
      </c>
      <c r="J1239" s="406">
        <v>392</v>
      </c>
      <c r="K1239" s="406">
        <v>364</v>
      </c>
      <c r="L1239" s="406">
        <v>355</v>
      </c>
      <c r="M1239" s="406">
        <v>425</v>
      </c>
      <c r="N1239" s="406">
        <v>379</v>
      </c>
      <c r="O1239" s="406">
        <v>339</v>
      </c>
      <c r="P1239" s="406">
        <v>361</v>
      </c>
      <c r="Q1239" s="406">
        <v>414</v>
      </c>
      <c r="R1239" s="406">
        <v>396</v>
      </c>
      <c r="S1239" s="406">
        <v>490</v>
      </c>
      <c r="T1239" s="406">
        <v>556</v>
      </c>
      <c r="U1239" s="406">
        <v>634</v>
      </c>
      <c r="V1239" s="406">
        <v>450</v>
      </c>
      <c r="W1239" s="406">
        <v>501</v>
      </c>
      <c r="X1239" s="406">
        <v>392</v>
      </c>
      <c r="Y1239" s="406">
        <v>429</v>
      </c>
      <c r="Z1239" s="406">
        <v>511</v>
      </c>
      <c r="AA1239" s="406">
        <v>441</v>
      </c>
      <c r="AB1239" s="406">
        <v>406</v>
      </c>
      <c r="AC1239" s="406">
        <v>455</v>
      </c>
      <c r="AD1239" s="406">
        <v>548</v>
      </c>
      <c r="AE1239" s="406">
        <v>456</v>
      </c>
      <c r="AF1239" s="406">
        <v>477</v>
      </c>
      <c r="AG1239" s="406">
        <v>528</v>
      </c>
      <c r="AH1239" s="406">
        <v>634</v>
      </c>
      <c r="AI1239" s="406">
        <v>403</v>
      </c>
      <c r="AJ1239" s="406">
        <v>447</v>
      </c>
      <c r="AK1239" s="406">
        <v>496</v>
      </c>
      <c r="AL1239" s="406">
        <v>582</v>
      </c>
      <c r="AM1239" s="406">
        <v>383</v>
      </c>
      <c r="AN1239" s="406">
        <v>413</v>
      </c>
      <c r="AO1239" s="406">
        <v>470</v>
      </c>
      <c r="AP1239" s="406">
        <v>397</v>
      </c>
      <c r="AQ1239" s="406">
        <v>397</v>
      </c>
      <c r="AR1239" s="406">
        <v>483</v>
      </c>
      <c r="AS1239" s="406">
        <v>495</v>
      </c>
      <c r="AU1239" t="s">
        <v>331</v>
      </c>
    </row>
    <row r="1240" spans="4:47" ht="13.5" customHeight="1">
      <c r="D1240" s="405" t="s">
        <v>4267</v>
      </c>
      <c r="E1240" s="404"/>
      <c r="F1240" s="407" t="s">
        <v>874</v>
      </c>
      <c r="G1240" s="272">
        <v>7.8999999999999995</v>
      </c>
      <c r="H1240" s="406">
        <v>359</v>
      </c>
      <c r="I1240" s="406">
        <v>357</v>
      </c>
      <c r="J1240" s="406">
        <v>424</v>
      </c>
      <c r="K1240" s="406">
        <v>377</v>
      </c>
      <c r="L1240" s="406">
        <v>373</v>
      </c>
      <c r="M1240" s="406">
        <v>447</v>
      </c>
      <c r="N1240" s="406">
        <v>422</v>
      </c>
      <c r="O1240" s="406">
        <v>358</v>
      </c>
      <c r="P1240" s="406">
        <v>395</v>
      </c>
      <c r="Q1240" s="406">
        <v>436</v>
      </c>
      <c r="R1240" s="406">
        <v>419</v>
      </c>
      <c r="S1240" s="406">
        <v>519</v>
      </c>
      <c r="T1240" s="406">
        <v>599</v>
      </c>
      <c r="U1240" s="406">
        <v>677</v>
      </c>
      <c r="V1240" s="406">
        <v>486</v>
      </c>
      <c r="W1240" s="406">
        <v>540</v>
      </c>
      <c r="X1240" s="406">
        <v>398</v>
      </c>
      <c r="Y1240" s="406">
        <v>443</v>
      </c>
      <c r="Z1240" s="406">
        <v>516</v>
      </c>
      <c r="AA1240" s="406">
        <v>439</v>
      </c>
      <c r="AB1240" s="406">
        <v>427</v>
      </c>
      <c r="AC1240" s="406">
        <v>486</v>
      </c>
      <c r="AD1240" s="406">
        <v>570</v>
      </c>
      <c r="AE1240" s="406">
        <v>463</v>
      </c>
      <c r="AF1240" s="406">
        <v>495</v>
      </c>
      <c r="AG1240" s="406">
        <v>556</v>
      </c>
      <c r="AH1240" s="406">
        <v>653</v>
      </c>
      <c r="AI1240" s="406">
        <v>404</v>
      </c>
      <c r="AJ1240" s="406">
        <v>448</v>
      </c>
      <c r="AK1240" s="406">
        <v>508</v>
      </c>
      <c r="AL1240" s="406">
        <v>596</v>
      </c>
      <c r="AM1240" s="406">
        <v>377</v>
      </c>
      <c r="AN1240" s="406">
        <v>413</v>
      </c>
      <c r="AO1240" s="406">
        <v>470</v>
      </c>
      <c r="AP1240" s="406">
        <v>402</v>
      </c>
      <c r="AQ1240" s="406">
        <v>402</v>
      </c>
      <c r="AR1240" s="406">
        <v>510</v>
      </c>
      <c r="AS1240" s="406">
        <v>531</v>
      </c>
      <c r="AU1240" t="s">
        <v>4267</v>
      </c>
    </row>
    <row r="1241" spans="4:47" ht="13.5" customHeight="1">
      <c r="D1241" s="405" t="s">
        <v>333</v>
      </c>
      <c r="E1241" s="404"/>
      <c r="F1241" s="407" t="s">
        <v>874</v>
      </c>
      <c r="G1241" s="272">
        <v>9.4</v>
      </c>
      <c r="H1241" s="406">
        <v>376</v>
      </c>
      <c r="I1241" s="406">
        <v>381</v>
      </c>
      <c r="J1241" s="406">
        <v>440</v>
      </c>
      <c r="K1241" s="406">
        <v>409</v>
      </c>
      <c r="L1241" s="406">
        <v>399</v>
      </c>
      <c r="M1241" s="406">
        <v>495</v>
      </c>
      <c r="N1241" s="406">
        <v>431</v>
      </c>
      <c r="O1241" s="406">
        <v>383</v>
      </c>
      <c r="P1241" s="406">
        <v>421</v>
      </c>
      <c r="Q1241" s="406">
        <v>475</v>
      </c>
      <c r="R1241" s="406">
        <v>456</v>
      </c>
      <c r="S1241" s="406">
        <v>548</v>
      </c>
      <c r="T1241" s="406">
        <v>642</v>
      </c>
      <c r="U1241" s="406">
        <v>720</v>
      </c>
      <c r="V1241" s="406">
        <v>521</v>
      </c>
      <c r="W1241" s="406">
        <v>578</v>
      </c>
      <c r="X1241" s="406">
        <v>430</v>
      </c>
      <c r="Y1241" s="406">
        <v>483</v>
      </c>
      <c r="Z1241" s="406">
        <v>577</v>
      </c>
      <c r="AA1241" s="406">
        <v>486</v>
      </c>
      <c r="AB1241" s="406">
        <v>457</v>
      </c>
      <c r="AC1241" s="406">
        <v>528</v>
      </c>
      <c r="AD1241" s="406">
        <v>641</v>
      </c>
      <c r="AE1241" s="406">
        <v>516</v>
      </c>
      <c r="AF1241" s="406">
        <v>528</v>
      </c>
      <c r="AG1241" s="406">
        <v>601</v>
      </c>
      <c r="AH1241" s="406">
        <v>727</v>
      </c>
      <c r="AI1241" s="406">
        <v>438</v>
      </c>
      <c r="AJ1241" s="406">
        <v>506</v>
      </c>
      <c r="AK1241" s="406">
        <v>577</v>
      </c>
      <c r="AL1241" s="406">
        <v>678</v>
      </c>
      <c r="AM1241" s="406">
        <v>426</v>
      </c>
      <c r="AN1241" s="406">
        <v>470</v>
      </c>
      <c r="AO1241" s="406">
        <v>535</v>
      </c>
      <c r="AP1241" s="406">
        <v>470</v>
      </c>
      <c r="AQ1241" s="406">
        <v>470</v>
      </c>
      <c r="AR1241" s="406">
        <v>600</v>
      </c>
      <c r="AS1241" s="406">
        <v>566</v>
      </c>
      <c r="AU1241" t="s">
        <v>333</v>
      </c>
    </row>
    <row r="1242" spans="4:47" ht="13.5" customHeight="1">
      <c r="D1242" s="405" t="s">
        <v>4268</v>
      </c>
      <c r="E1242" s="404"/>
      <c r="F1242" s="407" t="s">
        <v>874</v>
      </c>
      <c r="G1242" s="272">
        <v>11</v>
      </c>
      <c r="H1242" s="406">
        <v>395</v>
      </c>
      <c r="I1242" s="406">
        <v>394</v>
      </c>
      <c r="J1242" s="406">
        <v>470</v>
      </c>
      <c r="K1242" s="406">
        <v>421</v>
      </c>
      <c r="L1242" s="406">
        <v>418</v>
      </c>
      <c r="M1242" s="406">
        <v>504</v>
      </c>
      <c r="N1242" s="406">
        <v>479</v>
      </c>
      <c r="O1242" s="406">
        <v>399</v>
      </c>
      <c r="P1242" s="406">
        <v>452</v>
      </c>
      <c r="Q1242" s="406">
        <v>496</v>
      </c>
      <c r="R1242" s="406">
        <v>476</v>
      </c>
      <c r="S1242" s="406">
        <v>577</v>
      </c>
      <c r="T1242" s="406">
        <v>685</v>
      </c>
      <c r="U1242" s="406">
        <v>764</v>
      </c>
      <c r="V1242" s="406">
        <v>556</v>
      </c>
      <c r="W1242" s="406">
        <v>618</v>
      </c>
      <c r="X1242" s="406">
        <v>437</v>
      </c>
      <c r="Y1242" s="406">
        <v>497</v>
      </c>
      <c r="Z1242" s="406">
        <v>579</v>
      </c>
      <c r="AA1242" s="406">
        <v>481</v>
      </c>
      <c r="AB1242" s="406">
        <v>482</v>
      </c>
      <c r="AC1242" s="406">
        <v>563</v>
      </c>
      <c r="AD1242" s="406">
        <v>661</v>
      </c>
      <c r="AE1242" s="406">
        <v>520</v>
      </c>
      <c r="AF1242" s="406">
        <v>551</v>
      </c>
      <c r="AG1242" s="406">
        <v>633</v>
      </c>
      <c r="AH1242" s="406">
        <v>744</v>
      </c>
      <c r="AI1242" s="406">
        <v>436</v>
      </c>
      <c r="AJ1242" s="406">
        <v>503</v>
      </c>
      <c r="AK1242" s="406">
        <v>585</v>
      </c>
      <c r="AL1242" s="406">
        <v>687</v>
      </c>
      <c r="AM1242" s="406">
        <v>416</v>
      </c>
      <c r="AN1242" s="406">
        <v>466</v>
      </c>
      <c r="AO1242" s="406">
        <v>530</v>
      </c>
      <c r="AP1242" s="406">
        <v>471</v>
      </c>
      <c r="AQ1242" s="406">
        <v>471</v>
      </c>
      <c r="AR1242" s="406">
        <v>624</v>
      </c>
      <c r="AS1242" s="406">
        <v>603</v>
      </c>
      <c r="AU1242" t="s">
        <v>4268</v>
      </c>
    </row>
    <row r="1243" spans="4:47" ht="13.5" customHeight="1">
      <c r="D1243" s="405" t="s">
        <v>335</v>
      </c>
      <c r="E1243" s="404"/>
      <c r="F1243" s="407" t="s">
        <v>874</v>
      </c>
      <c r="G1243" s="272">
        <v>12.5</v>
      </c>
      <c r="H1243" s="406">
        <v>416</v>
      </c>
      <c r="I1243" s="406">
        <v>425</v>
      </c>
      <c r="J1243" s="406">
        <v>489</v>
      </c>
      <c r="K1243" s="406">
        <v>455</v>
      </c>
      <c r="L1243" s="406">
        <v>445</v>
      </c>
      <c r="M1243" s="406">
        <v>566</v>
      </c>
      <c r="N1243" s="406">
        <v>483</v>
      </c>
      <c r="O1243" s="406">
        <v>428</v>
      </c>
      <c r="P1243" s="406">
        <v>482</v>
      </c>
      <c r="Q1243" s="406">
        <v>537</v>
      </c>
      <c r="R1243" s="406">
        <v>517</v>
      </c>
      <c r="S1243" s="406">
        <v>606</v>
      </c>
      <c r="T1243" s="406">
        <v>728</v>
      </c>
      <c r="U1243" s="406">
        <v>807</v>
      </c>
      <c r="V1243" s="406">
        <v>591</v>
      </c>
      <c r="W1243" s="406">
        <v>657</v>
      </c>
      <c r="X1243" s="406">
        <v>468</v>
      </c>
      <c r="Y1243" s="406">
        <v>536</v>
      </c>
      <c r="Z1243" s="406">
        <v>643</v>
      </c>
      <c r="AA1243" s="406">
        <v>531</v>
      </c>
      <c r="AB1243" s="406">
        <v>509</v>
      </c>
      <c r="AC1243" s="406">
        <v>602</v>
      </c>
      <c r="AD1243" s="406">
        <v>735</v>
      </c>
      <c r="AE1243" s="406">
        <v>575</v>
      </c>
      <c r="AF1243" s="406">
        <v>580</v>
      </c>
      <c r="AG1243" s="406">
        <v>674</v>
      </c>
      <c r="AH1243" s="406">
        <v>820</v>
      </c>
      <c r="AI1243" s="406">
        <v>472</v>
      </c>
      <c r="AJ1243" s="406">
        <v>566</v>
      </c>
      <c r="AK1243" s="406">
        <v>659</v>
      </c>
      <c r="AL1243" s="406">
        <v>773</v>
      </c>
      <c r="AM1243" s="406">
        <v>470</v>
      </c>
      <c r="AN1243" s="406">
        <v>527</v>
      </c>
      <c r="AO1243" s="406">
        <v>600</v>
      </c>
      <c r="AP1243" s="406">
        <v>544</v>
      </c>
      <c r="AQ1243" s="406">
        <v>544</v>
      </c>
      <c r="AR1243" s="406">
        <v>719</v>
      </c>
      <c r="AS1243" s="406">
        <v>639</v>
      </c>
      <c r="AU1243" t="s">
        <v>335</v>
      </c>
    </row>
    <row r="1244" spans="4:47" ht="13.5" customHeight="1">
      <c r="D1244" s="405" t="s">
        <v>1615</v>
      </c>
      <c r="E1244" s="404"/>
      <c r="F1244" s="407" t="s">
        <v>1616</v>
      </c>
      <c r="G1244" s="272">
        <v>6.8</v>
      </c>
      <c r="H1244" s="406">
        <v>360</v>
      </c>
      <c r="I1244" s="406">
        <v>367</v>
      </c>
      <c r="J1244" s="406">
        <v>420</v>
      </c>
      <c r="K1244" s="406">
        <v>387</v>
      </c>
      <c r="L1244" s="406">
        <v>384</v>
      </c>
      <c r="M1244" s="406">
        <v>455</v>
      </c>
      <c r="N1244" s="406">
        <v>407</v>
      </c>
      <c r="O1244" s="406">
        <v>362</v>
      </c>
      <c r="P1244" s="406">
        <v>394</v>
      </c>
      <c r="Q1244" s="406">
        <v>445</v>
      </c>
      <c r="R1244" s="406">
        <v>414</v>
      </c>
      <c r="S1244" s="406">
        <v>508</v>
      </c>
      <c r="T1244" s="406">
        <v>580</v>
      </c>
      <c r="U1244" s="406">
        <v>659</v>
      </c>
      <c r="V1244" s="406">
        <v>473</v>
      </c>
      <c r="W1244" s="406">
        <v>524</v>
      </c>
      <c r="X1244" s="406">
        <v>414</v>
      </c>
      <c r="Y1244" s="406">
        <v>456</v>
      </c>
      <c r="Z1244" s="406">
        <v>540</v>
      </c>
      <c r="AA1244" s="406">
        <v>467</v>
      </c>
      <c r="AB1244" s="406">
        <v>431</v>
      </c>
      <c r="AC1244" s="406">
        <v>485</v>
      </c>
      <c r="AD1244" s="406">
        <v>582</v>
      </c>
      <c r="AE1244" s="406">
        <v>484</v>
      </c>
      <c r="AF1244" s="406">
        <v>502</v>
      </c>
      <c r="AG1244" s="406">
        <v>557</v>
      </c>
      <c r="AH1244" s="406">
        <v>667</v>
      </c>
      <c r="AI1244" s="406">
        <v>427</v>
      </c>
      <c r="AJ1244" s="406">
        <v>464</v>
      </c>
      <c r="AK1244" s="406">
        <v>518</v>
      </c>
      <c r="AL1244" s="406">
        <v>607</v>
      </c>
      <c r="AM1244" s="406">
        <v>398</v>
      </c>
      <c r="AN1244" s="406">
        <v>430</v>
      </c>
      <c r="AO1244" s="406">
        <v>489</v>
      </c>
      <c r="AP1244" s="406">
        <v>418</v>
      </c>
      <c r="AQ1244" s="406">
        <v>418</v>
      </c>
      <c r="AR1244" s="406">
        <v>511</v>
      </c>
      <c r="AS1244" s="406">
        <v>515</v>
      </c>
      <c r="AU1244" t="s">
        <v>1615</v>
      </c>
    </row>
    <row r="1245" spans="4:47" ht="13.5" customHeight="1">
      <c r="D1245" s="405" t="s">
        <v>4269</v>
      </c>
      <c r="E1245" s="404"/>
      <c r="F1245" s="407" t="s">
        <v>1616</v>
      </c>
      <c r="G1245" s="272">
        <v>8.5</v>
      </c>
      <c r="H1245" s="406">
        <v>375</v>
      </c>
      <c r="I1245" s="406">
        <v>373</v>
      </c>
      <c r="J1245" s="406">
        <v>443</v>
      </c>
      <c r="K1245" s="406">
        <v>393</v>
      </c>
      <c r="L1245" s="406">
        <v>390</v>
      </c>
      <c r="M1245" s="406">
        <v>466</v>
      </c>
      <c r="N1245" s="406">
        <v>441</v>
      </c>
      <c r="O1245" s="406">
        <v>374</v>
      </c>
      <c r="P1245" s="406">
        <v>415</v>
      </c>
      <c r="Q1245" s="406">
        <v>458</v>
      </c>
      <c r="R1245" s="406">
        <v>440</v>
      </c>
      <c r="S1245" s="406">
        <v>539</v>
      </c>
      <c r="T1245" s="406">
        <v>628</v>
      </c>
      <c r="U1245" s="406">
        <v>707</v>
      </c>
      <c r="V1245" s="406">
        <v>513</v>
      </c>
      <c r="W1245" s="406">
        <v>568</v>
      </c>
      <c r="X1245" s="406">
        <v>414</v>
      </c>
      <c r="Y1245" s="406">
        <v>463</v>
      </c>
      <c r="Z1245" s="406">
        <v>538</v>
      </c>
      <c r="AA1245" s="406">
        <v>456</v>
      </c>
      <c r="AB1245" s="406">
        <v>446</v>
      </c>
      <c r="AC1245" s="406">
        <v>511</v>
      </c>
      <c r="AD1245" s="406">
        <v>598</v>
      </c>
      <c r="AE1245" s="406">
        <v>484</v>
      </c>
      <c r="AF1245" s="406">
        <v>515</v>
      </c>
      <c r="AG1245" s="406">
        <v>581</v>
      </c>
      <c r="AH1245" s="406">
        <v>681</v>
      </c>
      <c r="AI1245" s="406">
        <v>419</v>
      </c>
      <c r="AJ1245" s="406">
        <v>467</v>
      </c>
      <c r="AK1245" s="406">
        <v>533</v>
      </c>
      <c r="AL1245" s="406">
        <v>624</v>
      </c>
      <c r="AM1245" s="406">
        <v>393</v>
      </c>
      <c r="AN1245" s="406">
        <v>432</v>
      </c>
      <c r="AO1245" s="406">
        <v>491</v>
      </c>
      <c r="AP1245" s="406">
        <v>426</v>
      </c>
      <c r="AQ1245" s="406">
        <v>426</v>
      </c>
      <c r="AR1245" s="406">
        <v>543</v>
      </c>
      <c r="AS1245" s="406">
        <v>555</v>
      </c>
      <c r="AU1245" t="s">
        <v>4269</v>
      </c>
    </row>
    <row r="1246" spans="4:47" ht="13.5" customHeight="1">
      <c r="D1246" s="405" t="s">
        <v>1617</v>
      </c>
      <c r="E1246" s="404"/>
      <c r="F1246" s="407" t="s">
        <v>1616</v>
      </c>
      <c r="G1246" s="272">
        <v>10.199999999999999</v>
      </c>
      <c r="H1246" s="406">
        <v>405</v>
      </c>
      <c r="I1246" s="406">
        <v>419</v>
      </c>
      <c r="J1246" s="406">
        <v>476</v>
      </c>
      <c r="K1246" s="406">
        <v>439</v>
      </c>
      <c r="L1246" s="406">
        <v>437</v>
      </c>
      <c r="M1246" s="406">
        <v>535</v>
      </c>
      <c r="N1246" s="406">
        <v>467</v>
      </c>
      <c r="O1246" s="406">
        <v>413</v>
      </c>
      <c r="P1246" s="406">
        <v>466</v>
      </c>
      <c r="Q1246" s="406">
        <v>517</v>
      </c>
      <c r="R1246" s="406">
        <v>481</v>
      </c>
      <c r="S1246" s="406">
        <v>571</v>
      </c>
      <c r="T1246" s="406">
        <v>676</v>
      </c>
      <c r="U1246" s="406">
        <v>756</v>
      </c>
      <c r="V1246" s="406">
        <v>552</v>
      </c>
      <c r="W1246" s="406">
        <v>611</v>
      </c>
      <c r="X1246" s="406">
        <v>459</v>
      </c>
      <c r="Y1246" s="406">
        <v>517</v>
      </c>
      <c r="Z1246" s="406">
        <v>615</v>
      </c>
      <c r="AA1246" s="406">
        <v>519</v>
      </c>
      <c r="AB1246" s="406">
        <v>489</v>
      </c>
      <c r="AC1246" s="406">
        <v>568</v>
      </c>
      <c r="AD1246" s="406">
        <v>686</v>
      </c>
      <c r="AE1246" s="406">
        <v>552</v>
      </c>
      <c r="AF1246" s="406">
        <v>560</v>
      </c>
      <c r="AG1246" s="406">
        <v>640</v>
      </c>
      <c r="AH1246" s="406">
        <v>772</v>
      </c>
      <c r="AI1246" s="406">
        <v>467</v>
      </c>
      <c r="AJ1246" s="406">
        <v>530</v>
      </c>
      <c r="AK1246" s="406">
        <v>607</v>
      </c>
      <c r="AL1246" s="406">
        <v>712</v>
      </c>
      <c r="AM1246" s="406">
        <v>446</v>
      </c>
      <c r="AN1246" s="406">
        <v>494</v>
      </c>
      <c r="AO1246" s="406">
        <v>561</v>
      </c>
      <c r="AP1246" s="406">
        <v>499</v>
      </c>
      <c r="AQ1246" s="406">
        <v>499</v>
      </c>
      <c r="AR1246" s="406">
        <v>641</v>
      </c>
      <c r="AS1246" s="406">
        <v>595</v>
      </c>
      <c r="AU1246" t="s">
        <v>1617</v>
      </c>
    </row>
    <row r="1247" spans="4:47" ht="13.5" customHeight="1">
      <c r="D1247" s="405" t="s">
        <v>4270</v>
      </c>
      <c r="E1247" s="404"/>
      <c r="F1247" s="407" t="s">
        <v>1616</v>
      </c>
      <c r="G1247" s="272">
        <v>11.9</v>
      </c>
      <c r="H1247" s="406">
        <v>415</v>
      </c>
      <c r="I1247" s="406">
        <v>416</v>
      </c>
      <c r="J1247" s="406">
        <v>496</v>
      </c>
      <c r="K1247" s="406">
        <v>442</v>
      </c>
      <c r="L1247" s="406">
        <v>440</v>
      </c>
      <c r="M1247" s="406">
        <v>529</v>
      </c>
      <c r="N1247" s="406">
        <v>504</v>
      </c>
      <c r="O1247" s="406">
        <v>420</v>
      </c>
      <c r="P1247" s="406">
        <v>479</v>
      </c>
      <c r="Q1247" s="406">
        <v>525</v>
      </c>
      <c r="R1247" s="406">
        <v>505</v>
      </c>
      <c r="S1247" s="406">
        <v>603</v>
      </c>
      <c r="T1247" s="406">
        <v>723</v>
      </c>
      <c r="U1247" s="406">
        <v>804</v>
      </c>
      <c r="V1247" s="406">
        <v>593</v>
      </c>
      <c r="W1247" s="406">
        <v>656</v>
      </c>
      <c r="X1247" s="406">
        <v>458</v>
      </c>
      <c r="Y1247" s="406">
        <v>524</v>
      </c>
      <c r="Z1247" s="406">
        <v>609</v>
      </c>
      <c r="AA1247" s="406">
        <v>504</v>
      </c>
      <c r="AB1247" s="406">
        <v>508</v>
      </c>
      <c r="AC1247" s="406">
        <v>597</v>
      </c>
      <c r="AD1247" s="406">
        <v>699</v>
      </c>
      <c r="AE1247" s="406">
        <v>548</v>
      </c>
      <c r="AF1247" s="406">
        <v>577</v>
      </c>
      <c r="AG1247" s="406">
        <v>667</v>
      </c>
      <c r="AH1247" s="406">
        <v>782</v>
      </c>
      <c r="AI1247" s="406">
        <v>457</v>
      </c>
      <c r="AJ1247" s="406">
        <v>529</v>
      </c>
      <c r="AK1247" s="406">
        <v>619</v>
      </c>
      <c r="AL1247" s="406">
        <v>725</v>
      </c>
      <c r="AM1247" s="406">
        <v>437</v>
      </c>
      <c r="AN1247" s="406">
        <v>493</v>
      </c>
      <c r="AO1247" s="406">
        <v>559</v>
      </c>
      <c r="AP1247" s="406">
        <v>503</v>
      </c>
      <c r="AQ1247" s="406">
        <v>503</v>
      </c>
      <c r="AR1247" s="406">
        <v>669</v>
      </c>
      <c r="AS1247" s="406">
        <v>636</v>
      </c>
      <c r="AU1247" t="s">
        <v>4270</v>
      </c>
    </row>
    <row r="1248" spans="4:47" ht="13.5" customHeight="1">
      <c r="D1248" s="405" t="s">
        <v>1618</v>
      </c>
      <c r="E1248" s="404"/>
      <c r="F1248" s="407" t="s">
        <v>1616</v>
      </c>
      <c r="G1248" s="272">
        <v>13.6</v>
      </c>
      <c r="H1248" s="406">
        <v>451</v>
      </c>
      <c r="I1248" s="406">
        <v>470</v>
      </c>
      <c r="J1248" s="406">
        <v>532</v>
      </c>
      <c r="K1248" s="406">
        <v>491</v>
      </c>
      <c r="L1248" s="406">
        <v>491</v>
      </c>
      <c r="M1248" s="406">
        <v>615</v>
      </c>
      <c r="N1248" s="406">
        <v>527</v>
      </c>
      <c r="O1248" s="406">
        <v>464</v>
      </c>
      <c r="P1248" s="406">
        <v>538</v>
      </c>
      <c r="Q1248" s="406">
        <v>589</v>
      </c>
      <c r="R1248" s="406">
        <v>549</v>
      </c>
      <c r="S1248" s="406">
        <v>635</v>
      </c>
      <c r="T1248" s="406">
        <v>770</v>
      </c>
      <c r="U1248" s="406">
        <v>852</v>
      </c>
      <c r="V1248" s="406">
        <v>632</v>
      </c>
      <c r="W1248" s="406">
        <v>699</v>
      </c>
      <c r="X1248" s="406">
        <v>503</v>
      </c>
      <c r="Y1248" s="406">
        <v>579</v>
      </c>
      <c r="Z1248" s="406">
        <v>690</v>
      </c>
      <c r="AA1248" s="406">
        <v>571</v>
      </c>
      <c r="AB1248" s="406">
        <v>548</v>
      </c>
      <c r="AC1248" s="406">
        <v>651</v>
      </c>
      <c r="AD1248" s="406">
        <v>791</v>
      </c>
      <c r="AE1248" s="406">
        <v>620</v>
      </c>
      <c r="AF1248" s="406">
        <v>619</v>
      </c>
      <c r="AG1248" s="406">
        <v>723</v>
      </c>
      <c r="AH1248" s="406">
        <v>876</v>
      </c>
      <c r="AI1248" s="406">
        <v>508</v>
      </c>
      <c r="AJ1248" s="406">
        <v>596</v>
      </c>
      <c r="AK1248" s="406">
        <v>697</v>
      </c>
      <c r="AL1248" s="406">
        <v>818</v>
      </c>
      <c r="AM1248" s="406">
        <v>494</v>
      </c>
      <c r="AN1248" s="406">
        <v>558</v>
      </c>
      <c r="AO1248" s="406">
        <v>633</v>
      </c>
      <c r="AP1248" s="406">
        <v>581</v>
      </c>
      <c r="AQ1248" s="406">
        <v>581</v>
      </c>
      <c r="AR1248" s="406">
        <v>771</v>
      </c>
      <c r="AS1248" s="406">
        <v>676</v>
      </c>
      <c r="AU1248" t="s">
        <v>1618</v>
      </c>
    </row>
    <row r="1249" spans="4:47" ht="13.5" customHeight="1">
      <c r="D1249" s="405" t="s">
        <v>166</v>
      </c>
      <c r="E1249" s="405" t="s">
        <v>5597</v>
      </c>
      <c r="F1249" s="407" t="s">
        <v>875</v>
      </c>
      <c r="G1249" s="272">
        <v>9</v>
      </c>
      <c r="H1249" s="406">
        <v>345</v>
      </c>
      <c r="I1249" s="406">
        <v>347</v>
      </c>
      <c r="J1249" s="406">
        <v>401</v>
      </c>
      <c r="K1249" s="406">
        <v>365</v>
      </c>
      <c r="L1249" s="406">
        <v>357</v>
      </c>
      <c r="M1249" s="406">
        <v>440</v>
      </c>
      <c r="N1249" s="406">
        <v>387</v>
      </c>
      <c r="O1249" s="406">
        <v>348</v>
      </c>
      <c r="P1249" s="406">
        <v>375</v>
      </c>
      <c r="Q1249" s="406">
        <v>425</v>
      </c>
      <c r="R1249" s="406">
        <v>418</v>
      </c>
      <c r="S1249" s="406">
        <v>520</v>
      </c>
      <c r="T1249" s="406">
        <v>606</v>
      </c>
      <c r="U1249" s="406">
        <v>617</v>
      </c>
      <c r="V1249" s="406">
        <v>482</v>
      </c>
      <c r="W1249" s="406">
        <v>535</v>
      </c>
      <c r="X1249" s="406">
        <v>399</v>
      </c>
      <c r="Y1249" s="406">
        <v>444</v>
      </c>
      <c r="Z1249" s="406">
        <v>529</v>
      </c>
      <c r="AA1249" s="406">
        <v>451</v>
      </c>
      <c r="AB1249" s="406">
        <v>425</v>
      </c>
      <c r="AC1249" s="406">
        <v>485</v>
      </c>
      <c r="AD1249" s="406">
        <v>587</v>
      </c>
      <c r="AE1249" s="406">
        <v>479</v>
      </c>
      <c r="AF1249" s="406">
        <v>492</v>
      </c>
      <c r="AG1249" s="406">
        <v>554</v>
      </c>
      <c r="AH1249" s="406">
        <v>668</v>
      </c>
      <c r="AI1249" s="406">
        <v>407</v>
      </c>
      <c r="AJ1249" s="406">
        <v>459</v>
      </c>
      <c r="AK1249" s="406">
        <v>519</v>
      </c>
      <c r="AL1249" s="406">
        <v>609</v>
      </c>
      <c r="AM1249" s="406">
        <v>385</v>
      </c>
      <c r="AN1249" s="406">
        <v>425</v>
      </c>
      <c r="AO1249" s="406">
        <v>484</v>
      </c>
      <c r="AP1249" s="406">
        <v>430</v>
      </c>
      <c r="AQ1249" s="406">
        <v>430</v>
      </c>
      <c r="AR1249" s="406">
        <v>547</v>
      </c>
      <c r="AS1249" s="406">
        <v>507</v>
      </c>
      <c r="AU1249" t="s">
        <v>166</v>
      </c>
    </row>
    <row r="1250" spans="4:47" ht="13.5" customHeight="1">
      <c r="D1250" s="405" t="s">
        <v>3476</v>
      </c>
      <c r="E1250" s="405" t="s">
        <v>5597</v>
      </c>
      <c r="F1250" s="407" t="s">
        <v>875</v>
      </c>
      <c r="G1250" s="272">
        <v>9</v>
      </c>
      <c r="H1250" s="406">
        <v>345</v>
      </c>
      <c r="I1250" s="406">
        <v>347</v>
      </c>
      <c r="J1250" s="406">
        <v>401</v>
      </c>
      <c r="K1250" s="406">
        <v>365</v>
      </c>
      <c r="L1250" s="406">
        <v>357</v>
      </c>
      <c r="M1250" s="406">
        <v>440</v>
      </c>
      <c r="N1250" s="406">
        <v>387</v>
      </c>
      <c r="O1250" s="406">
        <v>348</v>
      </c>
      <c r="P1250" s="406">
        <v>375</v>
      </c>
      <c r="Q1250" s="406">
        <v>425</v>
      </c>
      <c r="R1250" s="406">
        <v>418</v>
      </c>
      <c r="S1250" s="406">
        <v>520</v>
      </c>
      <c r="T1250" s="406">
        <v>606</v>
      </c>
      <c r="U1250" s="406">
        <v>617</v>
      </c>
      <c r="V1250" s="406">
        <v>482</v>
      </c>
      <c r="W1250" s="406">
        <v>535</v>
      </c>
      <c r="X1250" s="406">
        <v>399</v>
      </c>
      <c r="Y1250" s="406">
        <v>444</v>
      </c>
      <c r="Z1250" s="406">
        <v>529</v>
      </c>
      <c r="AA1250" s="406">
        <v>451</v>
      </c>
      <c r="AB1250" s="406">
        <v>425</v>
      </c>
      <c r="AC1250" s="406">
        <v>485</v>
      </c>
      <c r="AD1250" s="406">
        <v>587</v>
      </c>
      <c r="AE1250" s="406">
        <v>479</v>
      </c>
      <c r="AF1250" s="406">
        <v>492</v>
      </c>
      <c r="AG1250" s="406">
        <v>554</v>
      </c>
      <c r="AH1250" s="406">
        <v>668</v>
      </c>
      <c r="AI1250" s="406">
        <v>407</v>
      </c>
      <c r="AJ1250" s="406">
        <v>459</v>
      </c>
      <c r="AK1250" s="406">
        <v>519</v>
      </c>
      <c r="AL1250" s="406">
        <v>609</v>
      </c>
      <c r="AM1250" s="406">
        <v>385</v>
      </c>
      <c r="AN1250" s="406">
        <v>425</v>
      </c>
      <c r="AO1250" s="406">
        <v>484</v>
      </c>
      <c r="AP1250" s="406">
        <v>430</v>
      </c>
      <c r="AQ1250" s="406">
        <v>430</v>
      </c>
      <c r="AR1250" s="406">
        <v>547</v>
      </c>
      <c r="AS1250" s="406">
        <v>507</v>
      </c>
      <c r="AU1250" t="s">
        <v>3476</v>
      </c>
    </row>
    <row r="1251" spans="4:47" ht="13.5" customHeight="1">
      <c r="D1251" s="405" t="s">
        <v>392</v>
      </c>
      <c r="E1251" s="405"/>
      <c r="F1251" s="407" t="s">
        <v>876</v>
      </c>
      <c r="G1251" s="272">
        <v>11.5</v>
      </c>
      <c r="H1251" s="406">
        <v>427</v>
      </c>
      <c r="I1251" s="406">
        <v>432</v>
      </c>
      <c r="J1251" s="406">
        <v>501</v>
      </c>
      <c r="K1251" s="406">
        <v>466</v>
      </c>
      <c r="L1251" s="406">
        <v>456</v>
      </c>
      <c r="M1251" s="406">
        <v>555</v>
      </c>
      <c r="N1251" s="406">
        <v>492</v>
      </c>
      <c r="O1251" s="406">
        <v>431</v>
      </c>
      <c r="P1251" s="406">
        <v>465</v>
      </c>
      <c r="Q1251" s="406">
        <v>531</v>
      </c>
      <c r="R1251" s="406">
        <v>523</v>
      </c>
      <c r="S1251" s="406">
        <v>664</v>
      </c>
      <c r="T1251" s="406">
        <v>771</v>
      </c>
      <c r="U1251" s="406">
        <v>805</v>
      </c>
      <c r="V1251" s="406">
        <v>596</v>
      </c>
      <c r="W1251" s="406">
        <v>663</v>
      </c>
      <c r="X1251" s="406">
        <v>505</v>
      </c>
      <c r="Y1251" s="406">
        <v>564</v>
      </c>
      <c r="Z1251" s="406">
        <v>673</v>
      </c>
      <c r="AA1251" s="406">
        <v>570</v>
      </c>
      <c r="AB1251" s="406">
        <v>536</v>
      </c>
      <c r="AC1251" s="406">
        <v>616</v>
      </c>
      <c r="AD1251" s="406">
        <v>746</v>
      </c>
      <c r="AE1251" s="406">
        <v>604</v>
      </c>
      <c r="AF1251" s="406">
        <v>639</v>
      </c>
      <c r="AG1251" s="406">
        <v>720</v>
      </c>
      <c r="AH1251" s="406">
        <v>869</v>
      </c>
      <c r="AI1251" s="406">
        <v>518</v>
      </c>
      <c r="AJ1251" s="406">
        <v>586</v>
      </c>
      <c r="AK1251" s="406">
        <v>666</v>
      </c>
      <c r="AL1251" s="406">
        <v>781</v>
      </c>
      <c r="AM1251" s="406">
        <v>486</v>
      </c>
      <c r="AN1251" s="406">
        <v>538</v>
      </c>
      <c r="AO1251" s="406">
        <v>613</v>
      </c>
      <c r="AP1251" s="406">
        <v>510</v>
      </c>
      <c r="AQ1251" s="406">
        <v>510</v>
      </c>
      <c r="AR1251" s="406">
        <v>656</v>
      </c>
      <c r="AS1251" s="406">
        <v>637</v>
      </c>
      <c r="AU1251" t="s">
        <v>392</v>
      </c>
    </row>
    <row r="1252" spans="4:47" ht="13.5" customHeight="1">
      <c r="D1252" s="405" t="s">
        <v>167</v>
      </c>
      <c r="E1252" s="405"/>
      <c r="F1252" s="407" t="s">
        <v>1012</v>
      </c>
      <c r="G1252" s="272">
        <v>13.5</v>
      </c>
      <c r="H1252" s="406">
        <v>452</v>
      </c>
      <c r="I1252" s="406">
        <v>457</v>
      </c>
      <c r="J1252" s="406">
        <v>531</v>
      </c>
      <c r="K1252" s="406">
        <v>491</v>
      </c>
      <c r="L1252" s="406">
        <v>481</v>
      </c>
      <c r="M1252" s="406">
        <v>591</v>
      </c>
      <c r="N1252" s="406">
        <v>521</v>
      </c>
      <c r="O1252" s="406">
        <v>457</v>
      </c>
      <c r="P1252" s="406">
        <v>497</v>
      </c>
      <c r="Q1252" s="406">
        <v>566</v>
      </c>
      <c r="R1252" s="406">
        <v>558</v>
      </c>
      <c r="S1252" s="406">
        <v>693</v>
      </c>
      <c r="T1252" s="406">
        <v>811</v>
      </c>
      <c r="U1252" s="406">
        <v>846</v>
      </c>
      <c r="V1252" s="406">
        <v>630</v>
      </c>
      <c r="W1252" s="406">
        <v>700</v>
      </c>
      <c r="X1252" s="406">
        <v>527</v>
      </c>
      <c r="Y1252" s="406">
        <v>593</v>
      </c>
      <c r="Z1252" s="406">
        <v>709</v>
      </c>
      <c r="AA1252" s="406">
        <v>596</v>
      </c>
      <c r="AB1252" s="406">
        <v>564</v>
      </c>
      <c r="AC1252" s="406">
        <v>653</v>
      </c>
      <c r="AD1252" s="406">
        <v>792</v>
      </c>
      <c r="AE1252" s="406">
        <v>636</v>
      </c>
      <c r="AF1252" s="406">
        <v>667</v>
      </c>
      <c r="AG1252" s="406">
        <v>757</v>
      </c>
      <c r="AH1252" s="406">
        <v>915</v>
      </c>
      <c r="AI1252" s="406">
        <v>539</v>
      </c>
      <c r="AJ1252" s="406">
        <v>618</v>
      </c>
      <c r="AK1252" s="406">
        <v>706</v>
      </c>
      <c r="AL1252" s="406">
        <v>829</v>
      </c>
      <c r="AM1252" s="406">
        <v>512</v>
      </c>
      <c r="AN1252" s="406">
        <v>571</v>
      </c>
      <c r="AO1252" s="406">
        <v>650</v>
      </c>
      <c r="AP1252" s="406">
        <v>546</v>
      </c>
      <c r="AQ1252" s="406">
        <v>546</v>
      </c>
      <c r="AR1252" s="406">
        <v>709</v>
      </c>
      <c r="AS1252" s="406">
        <v>672</v>
      </c>
      <c r="AU1252" t="s">
        <v>167</v>
      </c>
    </row>
    <row r="1253" spans="4:47" ht="13.5" customHeight="1">
      <c r="D1253" s="405" t="s">
        <v>168</v>
      </c>
      <c r="E1253" s="405"/>
      <c r="F1253" s="407" t="s">
        <v>1013</v>
      </c>
      <c r="G1253" s="272">
        <v>15</v>
      </c>
      <c r="H1253" s="406">
        <v>476</v>
      </c>
      <c r="I1253" s="406">
        <v>484</v>
      </c>
      <c r="J1253" s="406">
        <v>561</v>
      </c>
      <c r="K1253" s="406">
        <v>516</v>
      </c>
      <c r="L1253" s="406">
        <v>506</v>
      </c>
      <c r="M1253" s="406">
        <v>628</v>
      </c>
      <c r="N1253" s="406">
        <v>549</v>
      </c>
      <c r="O1253" s="406">
        <v>484</v>
      </c>
      <c r="P1253" s="406">
        <v>530</v>
      </c>
      <c r="Q1253" s="406">
        <v>601</v>
      </c>
      <c r="R1253" s="406">
        <v>595</v>
      </c>
      <c r="S1253" s="406">
        <v>726</v>
      </c>
      <c r="T1253" s="406">
        <v>857</v>
      </c>
      <c r="U1253" s="406">
        <v>892</v>
      </c>
      <c r="V1253" s="406">
        <v>670</v>
      </c>
      <c r="W1253" s="406">
        <v>743</v>
      </c>
      <c r="X1253" s="406">
        <v>550</v>
      </c>
      <c r="Y1253" s="406">
        <v>622</v>
      </c>
      <c r="Z1253" s="406">
        <v>744</v>
      </c>
      <c r="AA1253" s="406">
        <v>623</v>
      </c>
      <c r="AB1253" s="406">
        <v>592</v>
      </c>
      <c r="AC1253" s="406">
        <v>690</v>
      </c>
      <c r="AD1253" s="406">
        <v>839</v>
      </c>
      <c r="AE1253" s="406">
        <v>669</v>
      </c>
      <c r="AF1253" s="406">
        <v>695</v>
      </c>
      <c r="AG1253" s="406">
        <v>795</v>
      </c>
      <c r="AH1253" s="406">
        <v>962</v>
      </c>
      <c r="AI1253" s="406">
        <v>561</v>
      </c>
      <c r="AJ1253" s="406">
        <v>650</v>
      </c>
      <c r="AK1253" s="406">
        <v>748</v>
      </c>
      <c r="AL1253" s="406">
        <v>878</v>
      </c>
      <c r="AM1253" s="406">
        <v>539</v>
      </c>
      <c r="AN1253" s="406">
        <v>604</v>
      </c>
      <c r="AO1253" s="406">
        <v>688</v>
      </c>
      <c r="AP1253" s="406">
        <v>585</v>
      </c>
      <c r="AQ1253" s="406">
        <v>585</v>
      </c>
      <c r="AR1253" s="406">
        <v>767</v>
      </c>
      <c r="AS1253" s="406">
        <v>710</v>
      </c>
      <c r="AU1253" t="s">
        <v>168</v>
      </c>
    </row>
    <row r="1254" spans="4:47" ht="13.5" customHeight="1">
      <c r="D1254" s="405" t="s">
        <v>169</v>
      </c>
      <c r="E1254" s="405"/>
      <c r="F1254" s="407" t="s">
        <v>1014</v>
      </c>
      <c r="G1254" s="272">
        <v>16.5</v>
      </c>
      <c r="H1254" s="406">
        <v>517</v>
      </c>
      <c r="I1254" s="406">
        <v>525</v>
      </c>
      <c r="J1254" s="406">
        <v>603</v>
      </c>
      <c r="K1254" s="406">
        <v>558</v>
      </c>
      <c r="L1254" s="406">
        <v>546</v>
      </c>
      <c r="M1254" s="406">
        <v>677</v>
      </c>
      <c r="N1254" s="406">
        <v>613</v>
      </c>
      <c r="O1254" s="406">
        <v>526</v>
      </c>
      <c r="P1254" s="406">
        <v>578</v>
      </c>
      <c r="Q1254" s="406">
        <v>648</v>
      </c>
      <c r="R1254" s="406">
        <v>647</v>
      </c>
      <c r="S1254" s="406">
        <v>770</v>
      </c>
      <c r="T1254" s="406">
        <v>912</v>
      </c>
      <c r="U1254" s="406">
        <v>953</v>
      </c>
      <c r="V1254" s="406">
        <v>720</v>
      </c>
      <c r="W1254" s="406">
        <v>800</v>
      </c>
      <c r="X1254" s="406">
        <v>589</v>
      </c>
      <c r="Y1254" s="406">
        <v>668</v>
      </c>
      <c r="Z1254" s="406">
        <v>799</v>
      </c>
      <c r="AA1254" s="406">
        <v>667</v>
      </c>
      <c r="AB1254" s="406">
        <v>636</v>
      </c>
      <c r="AC1254" s="406">
        <v>744</v>
      </c>
      <c r="AD1254" s="406">
        <v>905</v>
      </c>
      <c r="AE1254" s="406">
        <v>718</v>
      </c>
      <c r="AF1254" s="406">
        <v>739</v>
      </c>
      <c r="AG1254" s="406">
        <v>848</v>
      </c>
      <c r="AH1254" s="406">
        <v>1028</v>
      </c>
      <c r="AI1254" s="406">
        <v>598</v>
      </c>
      <c r="AJ1254" s="406">
        <v>697</v>
      </c>
      <c r="AK1254" s="406">
        <v>805</v>
      </c>
      <c r="AL1254" s="406">
        <v>945</v>
      </c>
      <c r="AM1254" s="406">
        <v>581</v>
      </c>
      <c r="AN1254" s="406">
        <v>652</v>
      </c>
      <c r="AO1254" s="406">
        <v>743</v>
      </c>
      <c r="AP1254" s="406">
        <v>641</v>
      </c>
      <c r="AQ1254" s="406">
        <v>641</v>
      </c>
      <c r="AR1254" s="406">
        <v>841</v>
      </c>
      <c r="AS1254" s="406">
        <v>764</v>
      </c>
      <c r="AU1254" t="s">
        <v>169</v>
      </c>
    </row>
    <row r="1255" spans="4:47" ht="13.5" customHeight="1">
      <c r="D1255" s="405" t="s">
        <v>170</v>
      </c>
      <c r="E1255" s="405"/>
      <c r="F1255" s="407" t="s">
        <v>1015</v>
      </c>
      <c r="G1255" s="272">
        <v>18</v>
      </c>
      <c r="H1255" s="406">
        <v>537</v>
      </c>
      <c r="I1255" s="406">
        <v>546</v>
      </c>
      <c r="J1255" s="406">
        <v>633</v>
      </c>
      <c r="K1255" s="406">
        <v>578</v>
      </c>
      <c r="L1255" s="406">
        <v>566</v>
      </c>
      <c r="M1255" s="406">
        <v>713</v>
      </c>
      <c r="N1255" s="406">
        <v>617</v>
      </c>
      <c r="O1255" s="406">
        <v>548</v>
      </c>
      <c r="P1255" s="406">
        <v>606</v>
      </c>
      <c r="Q1255" s="406">
        <v>683</v>
      </c>
      <c r="R1255" s="406">
        <v>678</v>
      </c>
      <c r="S1255" s="406">
        <v>797</v>
      </c>
      <c r="T1255" s="406">
        <v>951</v>
      </c>
      <c r="U1255" s="406">
        <v>991</v>
      </c>
      <c r="V1255" s="406">
        <v>753</v>
      </c>
      <c r="W1255" s="406">
        <v>836</v>
      </c>
      <c r="X1255" s="406">
        <v>606</v>
      </c>
      <c r="Y1255" s="406">
        <v>692</v>
      </c>
      <c r="Z1255" s="406">
        <v>829</v>
      </c>
      <c r="AA1255" s="406">
        <v>688</v>
      </c>
      <c r="AB1255" s="406">
        <v>659</v>
      </c>
      <c r="AC1255" s="406">
        <v>776</v>
      </c>
      <c r="AD1255" s="406">
        <v>946</v>
      </c>
      <c r="AE1255" s="406">
        <v>745</v>
      </c>
      <c r="AF1255" s="406">
        <v>762</v>
      </c>
      <c r="AG1255" s="406">
        <v>881</v>
      </c>
      <c r="AH1255" s="406">
        <v>1069</v>
      </c>
      <c r="AI1255" s="406">
        <v>615</v>
      </c>
      <c r="AJ1255" s="406">
        <v>724</v>
      </c>
      <c r="AK1255" s="406">
        <v>841</v>
      </c>
      <c r="AL1255" s="406">
        <v>987</v>
      </c>
      <c r="AM1255" s="406">
        <v>602</v>
      </c>
      <c r="AN1255" s="406">
        <v>680</v>
      </c>
      <c r="AO1255" s="406">
        <v>775</v>
      </c>
      <c r="AP1255" s="406">
        <v>674</v>
      </c>
      <c r="AQ1255" s="406">
        <v>674</v>
      </c>
      <c r="AR1255" s="406">
        <v>892</v>
      </c>
      <c r="AS1255" s="406">
        <v>796</v>
      </c>
      <c r="AU1255" t="s">
        <v>170</v>
      </c>
    </row>
    <row r="1256" spans="4:47" ht="13.5" customHeight="1">
      <c r="D1256" s="405" t="s">
        <v>1994</v>
      </c>
      <c r="E1256" s="405"/>
      <c r="F1256" s="407" t="s">
        <v>1995</v>
      </c>
      <c r="G1256" s="272">
        <v>19.5</v>
      </c>
      <c r="H1256" s="406">
        <v>585</v>
      </c>
      <c r="I1256" s="406">
        <v>584</v>
      </c>
      <c r="J1256" s="406">
        <v>685</v>
      </c>
      <c r="K1256" s="406">
        <v>617</v>
      </c>
      <c r="L1256" s="406">
        <v>614</v>
      </c>
      <c r="M1256" s="406">
        <v>725</v>
      </c>
      <c r="N1256" s="406">
        <v>723</v>
      </c>
      <c r="O1256" s="406">
        <v>602</v>
      </c>
      <c r="P1256" s="406">
        <v>662</v>
      </c>
      <c r="Q1256" s="406">
        <v>715</v>
      </c>
      <c r="R1256" s="406">
        <v>725</v>
      </c>
      <c r="S1256" s="406">
        <v>826</v>
      </c>
      <c r="T1256" s="406">
        <v>998</v>
      </c>
      <c r="U1256" s="406">
        <v>1039</v>
      </c>
      <c r="V1256" s="406">
        <v>797</v>
      </c>
      <c r="W1256" s="406">
        <v>880</v>
      </c>
      <c r="X1256" s="406">
        <v>655</v>
      </c>
      <c r="Y1256" s="406">
        <v>756</v>
      </c>
      <c r="Z1256" s="406">
        <v>905</v>
      </c>
      <c r="AA1256" s="406">
        <v>743</v>
      </c>
      <c r="AB1256" s="406">
        <v>709</v>
      </c>
      <c r="AC1256" s="406">
        <v>837</v>
      </c>
      <c r="AD1256" s="406">
        <v>1009</v>
      </c>
      <c r="AE1256" s="406">
        <v>794</v>
      </c>
      <c r="AF1256" s="406">
        <v>810</v>
      </c>
      <c r="AG1256" s="406">
        <v>941</v>
      </c>
      <c r="AH1256" s="406">
        <v>1131</v>
      </c>
      <c r="AI1256" s="406">
        <v>654</v>
      </c>
      <c r="AJ1256" s="406">
        <v>757</v>
      </c>
      <c r="AK1256" s="406">
        <v>884</v>
      </c>
      <c r="AL1256" s="406">
        <v>1036</v>
      </c>
      <c r="AM1256" s="406">
        <v>630</v>
      </c>
      <c r="AN1256" s="406">
        <v>715</v>
      </c>
      <c r="AO1256" s="406">
        <v>813</v>
      </c>
      <c r="AP1256" s="406">
        <v>715</v>
      </c>
      <c r="AQ1256" s="406">
        <v>715</v>
      </c>
      <c r="AR1256" s="406">
        <v>952</v>
      </c>
      <c r="AS1256" s="406">
        <v>836</v>
      </c>
      <c r="AU1256" t="s">
        <v>1994</v>
      </c>
    </row>
    <row r="1257" spans="4:47" ht="13.5" customHeight="1">
      <c r="D1257" s="405" t="s">
        <v>171</v>
      </c>
      <c r="E1257" s="405" t="s">
        <v>5597</v>
      </c>
      <c r="F1257" s="407" t="s">
        <v>877</v>
      </c>
      <c r="G1257" s="272">
        <v>10.5</v>
      </c>
      <c r="H1257" s="406">
        <v>363</v>
      </c>
      <c r="I1257" s="406">
        <v>367</v>
      </c>
      <c r="J1257" s="406">
        <v>425</v>
      </c>
      <c r="K1257" s="406">
        <v>384</v>
      </c>
      <c r="L1257" s="406">
        <v>376</v>
      </c>
      <c r="M1257" s="406">
        <v>470</v>
      </c>
      <c r="N1257" s="406">
        <v>409</v>
      </c>
      <c r="O1257" s="406">
        <v>369</v>
      </c>
      <c r="P1257" s="406">
        <v>402</v>
      </c>
      <c r="Q1257" s="406">
        <v>454</v>
      </c>
      <c r="R1257" s="406">
        <v>447</v>
      </c>
      <c r="S1257" s="406">
        <v>542</v>
      </c>
      <c r="T1257" s="406">
        <v>637</v>
      </c>
      <c r="U1257" s="406">
        <v>649</v>
      </c>
      <c r="V1257" s="406">
        <v>509</v>
      </c>
      <c r="W1257" s="406">
        <v>564</v>
      </c>
      <c r="X1257" s="406">
        <v>416</v>
      </c>
      <c r="Y1257" s="406">
        <v>467</v>
      </c>
      <c r="Z1257" s="406">
        <v>558</v>
      </c>
      <c r="AA1257" s="406">
        <v>471</v>
      </c>
      <c r="AB1257" s="406">
        <v>448</v>
      </c>
      <c r="AC1257" s="406">
        <v>517</v>
      </c>
      <c r="AD1257" s="406">
        <v>627</v>
      </c>
      <c r="AE1257" s="406">
        <v>505</v>
      </c>
      <c r="AF1257" s="406">
        <v>515</v>
      </c>
      <c r="AG1257" s="406">
        <v>585</v>
      </c>
      <c r="AH1257" s="406">
        <v>708</v>
      </c>
      <c r="AI1257" s="406">
        <v>423</v>
      </c>
      <c r="AJ1257" s="406">
        <v>485</v>
      </c>
      <c r="AK1257" s="406">
        <v>554</v>
      </c>
      <c r="AL1257" s="406">
        <v>650</v>
      </c>
      <c r="AM1257" s="406">
        <v>406</v>
      </c>
      <c r="AN1257" s="406">
        <v>452</v>
      </c>
      <c r="AO1257" s="406">
        <v>515</v>
      </c>
      <c r="AP1257" s="406">
        <v>458</v>
      </c>
      <c r="AQ1257" s="406">
        <v>458</v>
      </c>
      <c r="AR1257" s="406">
        <v>590</v>
      </c>
      <c r="AS1257" s="406">
        <v>534</v>
      </c>
      <c r="AU1257" t="s">
        <v>171</v>
      </c>
    </row>
    <row r="1258" spans="4:47" ht="13.5" customHeight="1">
      <c r="D1258" s="405" t="s">
        <v>3477</v>
      </c>
      <c r="E1258" s="405" t="s">
        <v>5597</v>
      </c>
      <c r="F1258" s="407" t="s">
        <v>877</v>
      </c>
      <c r="G1258" s="272">
        <v>10.5</v>
      </c>
      <c r="H1258" s="406">
        <v>363</v>
      </c>
      <c r="I1258" s="406">
        <v>367</v>
      </c>
      <c r="J1258" s="406">
        <v>425</v>
      </c>
      <c r="K1258" s="406">
        <v>384</v>
      </c>
      <c r="L1258" s="406">
        <v>376</v>
      </c>
      <c r="M1258" s="406">
        <v>470</v>
      </c>
      <c r="N1258" s="406">
        <v>409</v>
      </c>
      <c r="O1258" s="406">
        <v>369</v>
      </c>
      <c r="P1258" s="406">
        <v>402</v>
      </c>
      <c r="Q1258" s="406">
        <v>454</v>
      </c>
      <c r="R1258" s="406">
        <v>447</v>
      </c>
      <c r="S1258" s="406">
        <v>542</v>
      </c>
      <c r="T1258" s="406">
        <v>637</v>
      </c>
      <c r="U1258" s="406">
        <v>649</v>
      </c>
      <c r="V1258" s="406">
        <v>509</v>
      </c>
      <c r="W1258" s="406">
        <v>564</v>
      </c>
      <c r="X1258" s="406">
        <v>416</v>
      </c>
      <c r="Y1258" s="406">
        <v>467</v>
      </c>
      <c r="Z1258" s="406">
        <v>558</v>
      </c>
      <c r="AA1258" s="406">
        <v>471</v>
      </c>
      <c r="AB1258" s="406">
        <v>448</v>
      </c>
      <c r="AC1258" s="406">
        <v>517</v>
      </c>
      <c r="AD1258" s="406">
        <v>627</v>
      </c>
      <c r="AE1258" s="406">
        <v>505</v>
      </c>
      <c r="AF1258" s="406">
        <v>515</v>
      </c>
      <c r="AG1258" s="406">
        <v>585</v>
      </c>
      <c r="AH1258" s="406">
        <v>708</v>
      </c>
      <c r="AI1258" s="406">
        <v>423</v>
      </c>
      <c r="AJ1258" s="406">
        <v>485</v>
      </c>
      <c r="AK1258" s="406">
        <v>554</v>
      </c>
      <c r="AL1258" s="406">
        <v>650</v>
      </c>
      <c r="AM1258" s="406">
        <v>406</v>
      </c>
      <c r="AN1258" s="406">
        <v>452</v>
      </c>
      <c r="AO1258" s="406">
        <v>515</v>
      </c>
      <c r="AP1258" s="406">
        <v>458</v>
      </c>
      <c r="AQ1258" s="406">
        <v>458</v>
      </c>
      <c r="AR1258" s="406">
        <v>590</v>
      </c>
      <c r="AS1258" s="406">
        <v>534</v>
      </c>
      <c r="AU1258" t="s">
        <v>3477</v>
      </c>
    </row>
    <row r="1259" spans="4:47" ht="13.5" customHeight="1">
      <c r="D1259" s="405" t="s">
        <v>172</v>
      </c>
      <c r="E1259" s="405" t="s">
        <v>5597</v>
      </c>
      <c r="F1259" s="407" t="s">
        <v>878</v>
      </c>
      <c r="G1259" s="272">
        <v>12</v>
      </c>
      <c r="H1259" s="406">
        <v>383</v>
      </c>
      <c r="I1259" s="406">
        <v>388</v>
      </c>
      <c r="J1259" s="406">
        <v>449</v>
      </c>
      <c r="K1259" s="406">
        <v>404</v>
      </c>
      <c r="L1259" s="406">
        <v>396</v>
      </c>
      <c r="M1259" s="406">
        <v>500</v>
      </c>
      <c r="N1259" s="406">
        <v>433</v>
      </c>
      <c r="O1259" s="406">
        <v>390</v>
      </c>
      <c r="P1259" s="406">
        <v>429</v>
      </c>
      <c r="Q1259" s="406">
        <v>483</v>
      </c>
      <c r="R1259" s="406">
        <v>478</v>
      </c>
      <c r="S1259" s="406">
        <v>564</v>
      </c>
      <c r="T1259" s="406">
        <v>670</v>
      </c>
      <c r="U1259" s="406">
        <v>681</v>
      </c>
      <c r="V1259" s="406">
        <v>536</v>
      </c>
      <c r="W1259" s="406">
        <v>594</v>
      </c>
      <c r="X1259" s="406">
        <v>433</v>
      </c>
      <c r="Y1259" s="406">
        <v>491</v>
      </c>
      <c r="Z1259" s="406">
        <v>587</v>
      </c>
      <c r="AA1259" s="406">
        <v>491</v>
      </c>
      <c r="AB1259" s="406">
        <v>470</v>
      </c>
      <c r="AC1259" s="406">
        <v>549</v>
      </c>
      <c r="AD1259" s="406">
        <v>667</v>
      </c>
      <c r="AE1259" s="406">
        <v>531</v>
      </c>
      <c r="AF1259" s="406">
        <v>537</v>
      </c>
      <c r="AG1259" s="406">
        <v>617</v>
      </c>
      <c r="AH1259" s="406">
        <v>747</v>
      </c>
      <c r="AI1259" s="406">
        <v>439</v>
      </c>
      <c r="AJ1259" s="406">
        <v>511</v>
      </c>
      <c r="AK1259" s="406">
        <v>589</v>
      </c>
      <c r="AL1259" s="406">
        <v>691</v>
      </c>
      <c r="AM1259" s="406">
        <v>426</v>
      </c>
      <c r="AN1259" s="406">
        <v>479</v>
      </c>
      <c r="AO1259" s="406">
        <v>545</v>
      </c>
      <c r="AP1259" s="406">
        <v>485</v>
      </c>
      <c r="AQ1259" s="406">
        <v>485</v>
      </c>
      <c r="AR1259" s="406">
        <v>632</v>
      </c>
      <c r="AS1259" s="406">
        <v>561</v>
      </c>
      <c r="AU1259" t="s">
        <v>172</v>
      </c>
    </row>
    <row r="1260" spans="4:47" ht="13.5" customHeight="1">
      <c r="D1260" s="405" t="s">
        <v>3478</v>
      </c>
      <c r="E1260" s="405" t="s">
        <v>5597</v>
      </c>
      <c r="F1260" s="407" t="s">
        <v>878</v>
      </c>
      <c r="G1260" s="272">
        <v>12</v>
      </c>
      <c r="H1260" s="406">
        <v>383</v>
      </c>
      <c r="I1260" s="406">
        <v>388</v>
      </c>
      <c r="J1260" s="406">
        <v>449</v>
      </c>
      <c r="K1260" s="406">
        <v>404</v>
      </c>
      <c r="L1260" s="406">
        <v>396</v>
      </c>
      <c r="M1260" s="406">
        <v>500</v>
      </c>
      <c r="N1260" s="406">
        <v>433</v>
      </c>
      <c r="O1260" s="406">
        <v>390</v>
      </c>
      <c r="P1260" s="406">
        <v>429</v>
      </c>
      <c r="Q1260" s="406">
        <v>483</v>
      </c>
      <c r="R1260" s="406">
        <v>478</v>
      </c>
      <c r="S1260" s="406">
        <v>564</v>
      </c>
      <c r="T1260" s="406">
        <v>670</v>
      </c>
      <c r="U1260" s="406">
        <v>681</v>
      </c>
      <c r="V1260" s="406">
        <v>536</v>
      </c>
      <c r="W1260" s="406">
        <v>594</v>
      </c>
      <c r="X1260" s="406">
        <v>433</v>
      </c>
      <c r="Y1260" s="406">
        <v>491</v>
      </c>
      <c r="Z1260" s="406">
        <v>587</v>
      </c>
      <c r="AA1260" s="406">
        <v>491</v>
      </c>
      <c r="AB1260" s="406">
        <v>470</v>
      </c>
      <c r="AC1260" s="406">
        <v>549</v>
      </c>
      <c r="AD1260" s="406">
        <v>667</v>
      </c>
      <c r="AE1260" s="406">
        <v>531</v>
      </c>
      <c r="AF1260" s="406">
        <v>537</v>
      </c>
      <c r="AG1260" s="406">
        <v>617</v>
      </c>
      <c r="AH1260" s="406">
        <v>747</v>
      </c>
      <c r="AI1260" s="406">
        <v>439</v>
      </c>
      <c r="AJ1260" s="406">
        <v>511</v>
      </c>
      <c r="AK1260" s="406">
        <v>589</v>
      </c>
      <c r="AL1260" s="406">
        <v>691</v>
      </c>
      <c r="AM1260" s="406">
        <v>426</v>
      </c>
      <c r="AN1260" s="406">
        <v>479</v>
      </c>
      <c r="AO1260" s="406">
        <v>545</v>
      </c>
      <c r="AP1260" s="406">
        <v>485</v>
      </c>
      <c r="AQ1260" s="406">
        <v>485</v>
      </c>
      <c r="AR1260" s="406">
        <v>632</v>
      </c>
      <c r="AS1260" s="406">
        <v>561</v>
      </c>
      <c r="AU1260" t="s">
        <v>3478</v>
      </c>
    </row>
    <row r="1261" spans="4:47" ht="13.5" customHeight="1">
      <c r="D1261" s="405" t="s">
        <v>408</v>
      </c>
      <c r="E1261" s="404"/>
      <c r="F1261" s="407" t="s">
        <v>879</v>
      </c>
      <c r="G1261" s="272">
        <v>23</v>
      </c>
      <c r="H1261" s="406">
        <v>740</v>
      </c>
      <c r="I1261" s="406">
        <v>752</v>
      </c>
      <c r="J1261" s="406">
        <v>875</v>
      </c>
      <c r="K1261" s="406">
        <v>818</v>
      </c>
      <c r="L1261" s="406">
        <v>801</v>
      </c>
      <c r="M1261" s="406">
        <v>983</v>
      </c>
      <c r="N1261" s="406">
        <v>867</v>
      </c>
      <c r="O1261" s="406">
        <v>751</v>
      </c>
      <c r="P1261" s="406">
        <v>819</v>
      </c>
      <c r="Q1261" s="406">
        <v>935</v>
      </c>
      <c r="R1261" s="406">
        <v>925</v>
      </c>
      <c r="S1261" s="406">
        <v>1214</v>
      </c>
      <c r="T1261" s="406">
        <v>1427</v>
      </c>
      <c r="U1261" s="406">
        <v>1476</v>
      </c>
      <c r="V1261" s="406">
        <v>1077</v>
      </c>
      <c r="W1261" s="406">
        <v>1195</v>
      </c>
      <c r="X1261" s="406">
        <v>899</v>
      </c>
      <c r="Y1261" s="406">
        <v>1014</v>
      </c>
      <c r="Z1261" s="406">
        <v>1213</v>
      </c>
      <c r="AA1261" s="406">
        <v>1018</v>
      </c>
      <c r="AB1261" s="406">
        <v>961</v>
      </c>
      <c r="AC1261" s="406">
        <v>1118</v>
      </c>
      <c r="AD1261" s="406">
        <v>1358</v>
      </c>
      <c r="AE1261" s="406">
        <v>1085</v>
      </c>
      <c r="AF1261" s="406">
        <v>1166</v>
      </c>
      <c r="AG1261" s="406">
        <v>1327</v>
      </c>
      <c r="AH1261" s="406">
        <v>1605</v>
      </c>
      <c r="AI1261" s="406">
        <v>922</v>
      </c>
      <c r="AJ1261" s="406">
        <v>1058</v>
      </c>
      <c r="AK1261" s="406">
        <v>1215</v>
      </c>
      <c r="AL1261" s="406">
        <v>1425</v>
      </c>
      <c r="AM1261" s="406">
        <v>858</v>
      </c>
      <c r="AN1261" s="406">
        <v>962</v>
      </c>
      <c r="AO1261" s="406">
        <v>1096</v>
      </c>
      <c r="AP1261" s="406">
        <v>917</v>
      </c>
      <c r="AQ1261" s="406">
        <v>917</v>
      </c>
      <c r="AR1261" s="406">
        <v>1210</v>
      </c>
      <c r="AS1261" s="406">
        <v>1170</v>
      </c>
      <c r="AU1261" t="s">
        <v>408</v>
      </c>
    </row>
    <row r="1262" spans="4:47" ht="13.5" customHeight="1">
      <c r="D1262" s="405" t="s">
        <v>173</v>
      </c>
      <c r="E1262" s="405"/>
      <c r="F1262" s="407" t="s">
        <v>880</v>
      </c>
      <c r="G1262" s="272">
        <v>21</v>
      </c>
      <c r="H1262" s="406">
        <v>590</v>
      </c>
      <c r="I1262" s="406">
        <v>602</v>
      </c>
      <c r="J1262" s="406">
        <v>696</v>
      </c>
      <c r="K1262" s="406">
        <v>632</v>
      </c>
      <c r="L1262" s="406">
        <v>620</v>
      </c>
      <c r="M1262" s="406">
        <v>786</v>
      </c>
      <c r="N1262" s="406">
        <v>678</v>
      </c>
      <c r="O1262" s="406">
        <v>603</v>
      </c>
      <c r="P1262" s="406">
        <v>671</v>
      </c>
      <c r="Q1262" s="406">
        <v>755</v>
      </c>
      <c r="R1262" s="406">
        <v>750</v>
      </c>
      <c r="S1262" s="406">
        <v>950</v>
      </c>
      <c r="T1262" s="406">
        <v>1140</v>
      </c>
      <c r="U1262" s="406">
        <v>1139</v>
      </c>
      <c r="V1262" s="406">
        <v>882</v>
      </c>
      <c r="W1262" s="406">
        <v>975</v>
      </c>
      <c r="X1262" s="406">
        <v>700</v>
      </c>
      <c r="Y1262" s="406">
        <v>799</v>
      </c>
      <c r="Z1262" s="406">
        <v>957</v>
      </c>
      <c r="AA1262" s="406">
        <v>794</v>
      </c>
      <c r="AB1262" s="406">
        <v>763</v>
      </c>
      <c r="AC1262" s="406">
        <v>899</v>
      </c>
      <c r="AD1262" s="406">
        <v>1095</v>
      </c>
      <c r="AE1262" s="406">
        <v>863</v>
      </c>
      <c r="AF1262" s="406">
        <v>897</v>
      </c>
      <c r="AG1262" s="406">
        <v>1035</v>
      </c>
      <c r="AH1262" s="406">
        <v>1256</v>
      </c>
      <c r="AI1262" s="406">
        <v>710</v>
      </c>
      <c r="AJ1262" s="406">
        <v>834</v>
      </c>
      <c r="AK1262" s="406">
        <v>970</v>
      </c>
      <c r="AL1262" s="406">
        <v>1137</v>
      </c>
      <c r="AM1262" s="406">
        <v>676</v>
      </c>
      <c r="AN1262" s="406">
        <v>768</v>
      </c>
      <c r="AO1262" s="406">
        <v>873</v>
      </c>
      <c r="AP1262" s="406">
        <v>764</v>
      </c>
      <c r="AQ1262" s="406">
        <v>764</v>
      </c>
      <c r="AR1262" s="406">
        <v>1027</v>
      </c>
      <c r="AS1262" s="406">
        <v>916</v>
      </c>
      <c r="AU1262" t="s">
        <v>173</v>
      </c>
    </row>
    <row r="1263" spans="4:47" ht="13.5" customHeight="1">
      <c r="D1263" s="405" t="s">
        <v>2089</v>
      </c>
      <c r="E1263" s="405"/>
      <c r="F1263" s="407" t="s">
        <v>2090</v>
      </c>
      <c r="G1263" s="272">
        <v>22.5</v>
      </c>
      <c r="H1263" s="406">
        <v>676</v>
      </c>
      <c r="I1263" s="406">
        <v>679</v>
      </c>
      <c r="J1263" s="406">
        <v>790</v>
      </c>
      <c r="K1263" s="406">
        <v>709</v>
      </c>
      <c r="L1263" s="406">
        <v>708</v>
      </c>
      <c r="M1263" s="406">
        <v>831</v>
      </c>
      <c r="N1263" s="406">
        <v>827</v>
      </c>
      <c r="O1263" s="406">
        <v>695</v>
      </c>
      <c r="P1263" s="406">
        <v>768</v>
      </c>
      <c r="Q1263" s="406">
        <v>837</v>
      </c>
      <c r="R1263" s="406">
        <v>835</v>
      </c>
      <c r="S1263" s="406">
        <v>1005</v>
      </c>
      <c r="T1263" s="406">
        <v>1205</v>
      </c>
      <c r="U1263" s="406">
        <v>1213</v>
      </c>
      <c r="V1263" s="406">
        <v>944</v>
      </c>
      <c r="W1263" s="406">
        <v>1044</v>
      </c>
      <c r="X1263" s="406">
        <v>800</v>
      </c>
      <c r="Y1263" s="406">
        <v>909</v>
      </c>
      <c r="Z1263" s="406">
        <v>1057</v>
      </c>
      <c r="AA1263" s="406">
        <v>881</v>
      </c>
      <c r="AB1263" s="406">
        <v>893</v>
      </c>
      <c r="AC1263" s="406">
        <v>1039</v>
      </c>
      <c r="AD1263" s="406">
        <v>1218</v>
      </c>
      <c r="AE1263" s="406">
        <v>964</v>
      </c>
      <c r="AF1263" s="406">
        <v>1007</v>
      </c>
      <c r="AG1263" s="406">
        <v>1156</v>
      </c>
      <c r="AH1263" s="406">
        <v>1355</v>
      </c>
      <c r="AI1263" s="406">
        <v>785</v>
      </c>
      <c r="AJ1263" s="406">
        <v>909</v>
      </c>
      <c r="AK1263" s="406">
        <v>1056</v>
      </c>
      <c r="AL1263" s="406">
        <v>1238</v>
      </c>
      <c r="AM1263" s="406">
        <v>736</v>
      </c>
      <c r="AN1263" s="406">
        <v>834</v>
      </c>
      <c r="AO1263" s="406">
        <v>949</v>
      </c>
      <c r="AP1263" s="406">
        <v>835</v>
      </c>
      <c r="AQ1263" s="406">
        <v>835</v>
      </c>
      <c r="AR1263" s="406">
        <v>1114</v>
      </c>
      <c r="AS1263" s="406">
        <v>988</v>
      </c>
      <c r="AU1263" t="s">
        <v>2089</v>
      </c>
    </row>
    <row r="1264" spans="4:47" ht="13.5" customHeight="1">
      <c r="D1264" s="405" t="s">
        <v>174</v>
      </c>
      <c r="E1264" s="405"/>
      <c r="F1264" s="407" t="s">
        <v>881</v>
      </c>
      <c r="G1264" s="272">
        <v>24</v>
      </c>
      <c r="H1264" s="406">
        <v>672</v>
      </c>
      <c r="I1264" s="406">
        <v>686</v>
      </c>
      <c r="J1264" s="406">
        <v>793</v>
      </c>
      <c r="K1264" s="406">
        <v>715</v>
      </c>
      <c r="L1264" s="406">
        <v>702</v>
      </c>
      <c r="M1264" s="406">
        <v>896</v>
      </c>
      <c r="N1264" s="406">
        <v>769</v>
      </c>
      <c r="O1264" s="406">
        <v>688</v>
      </c>
      <c r="P1264" s="406">
        <v>768</v>
      </c>
      <c r="Q1264" s="406">
        <v>861</v>
      </c>
      <c r="R1264" s="406">
        <v>856</v>
      </c>
      <c r="S1264" s="406">
        <v>1031</v>
      </c>
      <c r="T1264" s="406">
        <v>1240</v>
      </c>
      <c r="U1264" s="406">
        <v>1249</v>
      </c>
      <c r="V1264" s="406">
        <v>974</v>
      </c>
      <c r="W1264" s="406">
        <v>1078</v>
      </c>
      <c r="X1264" s="406">
        <v>776</v>
      </c>
      <c r="Y1264" s="406">
        <v>889</v>
      </c>
      <c r="Z1264" s="406">
        <v>1066</v>
      </c>
      <c r="AA1264" s="406">
        <v>881</v>
      </c>
      <c r="AB1264" s="406">
        <v>850</v>
      </c>
      <c r="AC1264" s="406">
        <v>1005</v>
      </c>
      <c r="AD1264" s="406">
        <v>1225</v>
      </c>
      <c r="AE1264" s="406">
        <v>961</v>
      </c>
      <c r="AF1264" s="406">
        <v>984</v>
      </c>
      <c r="AG1264" s="406">
        <v>1141</v>
      </c>
      <c r="AH1264" s="406">
        <v>1386</v>
      </c>
      <c r="AI1264" s="406">
        <v>785</v>
      </c>
      <c r="AJ1264" s="406">
        <v>928</v>
      </c>
      <c r="AK1264" s="406">
        <v>1083</v>
      </c>
      <c r="AL1264" s="406">
        <v>1270</v>
      </c>
      <c r="AM1264" s="406">
        <v>759</v>
      </c>
      <c r="AN1264" s="406">
        <v>864</v>
      </c>
      <c r="AO1264" s="406">
        <v>982</v>
      </c>
      <c r="AP1264" s="406">
        <v>865</v>
      </c>
      <c r="AQ1264" s="406">
        <v>865</v>
      </c>
      <c r="AR1264" s="406">
        <v>1158</v>
      </c>
      <c r="AS1264" s="406">
        <v>1017</v>
      </c>
      <c r="AU1264" t="s">
        <v>174</v>
      </c>
    </row>
    <row r="1265" spans="4:47" ht="13.5" customHeight="1">
      <c r="D1265" s="405" t="s">
        <v>1099</v>
      </c>
      <c r="E1265" s="404"/>
      <c r="F1265" s="407" t="s">
        <v>741</v>
      </c>
      <c r="G1265" s="272">
        <v>0.1</v>
      </c>
      <c r="H1265" s="406"/>
      <c r="I1265" s="406">
        <v>22.77</v>
      </c>
      <c r="J1265" s="406"/>
      <c r="K1265" s="406"/>
      <c r="L1265" s="406">
        <v>22.77</v>
      </c>
      <c r="M1265" s="406"/>
      <c r="N1265" s="406"/>
      <c r="O1265" s="406"/>
      <c r="P1265" s="406">
        <v>22.77</v>
      </c>
      <c r="Q1265" s="406"/>
      <c r="R1265" s="406"/>
      <c r="S1265" s="406"/>
      <c r="T1265" s="406">
        <v>22.77</v>
      </c>
      <c r="U1265" s="406"/>
      <c r="V1265" s="406">
        <v>22.77</v>
      </c>
      <c r="W1265" s="406"/>
      <c r="X1265" s="406"/>
      <c r="Y1265" s="406">
        <v>22.77</v>
      </c>
      <c r="Z1265" s="406"/>
      <c r="AA1265" s="406"/>
      <c r="AB1265" s="406"/>
      <c r="AC1265" s="406">
        <v>22.77</v>
      </c>
      <c r="AD1265" s="406"/>
      <c r="AE1265" s="406"/>
      <c r="AF1265" s="406"/>
      <c r="AG1265" s="406">
        <v>22.77</v>
      </c>
      <c r="AH1265" s="406"/>
      <c r="AI1265" s="406">
        <v>22.77</v>
      </c>
      <c r="AJ1265" s="406"/>
      <c r="AK1265" s="406">
        <v>22.77</v>
      </c>
      <c r="AL1265" s="406"/>
      <c r="AM1265" s="406"/>
      <c r="AN1265" s="406">
        <v>22.77</v>
      </c>
      <c r="AO1265" s="406"/>
      <c r="AP1265" s="406"/>
      <c r="AQ1265" s="409" t="s">
        <v>2207</v>
      </c>
      <c r="AR1265" s="406"/>
      <c r="AS1265" s="409" t="s">
        <v>2207</v>
      </c>
      <c r="AU1265" t="s">
        <v>1099</v>
      </c>
    </row>
    <row r="1266" spans="4:47" ht="13.5" customHeight="1">
      <c r="D1266" s="405" t="s">
        <v>1100</v>
      </c>
      <c r="E1266" s="404"/>
      <c r="F1266" s="407" t="s">
        <v>741</v>
      </c>
      <c r="G1266" s="272">
        <v>0.1</v>
      </c>
      <c r="H1266" s="406"/>
      <c r="I1266" s="406">
        <v>24.04</v>
      </c>
      <c r="J1266" s="406"/>
      <c r="K1266" s="406"/>
      <c r="L1266" s="406">
        <v>24.04</v>
      </c>
      <c r="M1266" s="406"/>
      <c r="N1266" s="406"/>
      <c r="O1266" s="406"/>
      <c r="P1266" s="406">
        <v>24.04</v>
      </c>
      <c r="Q1266" s="406"/>
      <c r="R1266" s="406"/>
      <c r="S1266" s="406"/>
      <c r="T1266" s="406">
        <v>24.04</v>
      </c>
      <c r="U1266" s="406"/>
      <c r="V1266" s="406">
        <v>24.04</v>
      </c>
      <c r="W1266" s="406"/>
      <c r="X1266" s="406"/>
      <c r="Y1266" s="406">
        <v>24.04</v>
      </c>
      <c r="Z1266" s="406"/>
      <c r="AA1266" s="406"/>
      <c r="AB1266" s="406"/>
      <c r="AC1266" s="406">
        <v>24.04</v>
      </c>
      <c r="AD1266" s="406"/>
      <c r="AE1266" s="406"/>
      <c r="AF1266" s="406"/>
      <c r="AG1266" s="406">
        <v>24.04</v>
      </c>
      <c r="AH1266" s="406"/>
      <c r="AI1266" s="406">
        <v>24.04</v>
      </c>
      <c r="AJ1266" s="406"/>
      <c r="AK1266" s="406">
        <v>24.04</v>
      </c>
      <c r="AL1266" s="406"/>
      <c r="AM1266" s="406"/>
      <c r="AN1266" s="406">
        <v>24.04</v>
      </c>
      <c r="AO1266" s="406"/>
      <c r="AP1266" s="406"/>
      <c r="AQ1266" s="409" t="s">
        <v>2207</v>
      </c>
      <c r="AR1266" s="406"/>
      <c r="AS1266" s="409" t="s">
        <v>2207</v>
      </c>
      <c r="AU1266" t="s">
        <v>1100</v>
      </c>
    </row>
    <row r="1267" spans="4:47" ht="13.5" customHeight="1">
      <c r="D1267" s="405" t="s">
        <v>1101</v>
      </c>
      <c r="E1267" s="404"/>
      <c r="F1267" s="407" t="s">
        <v>741</v>
      </c>
      <c r="G1267" s="272">
        <v>0.1</v>
      </c>
      <c r="H1267" s="406"/>
      <c r="I1267" s="406">
        <v>25.2</v>
      </c>
      <c r="J1267" s="406"/>
      <c r="K1267" s="406"/>
      <c r="L1267" s="406">
        <v>25.2</v>
      </c>
      <c r="M1267" s="406"/>
      <c r="N1267" s="406"/>
      <c r="O1267" s="406"/>
      <c r="P1267" s="406">
        <v>25.2</v>
      </c>
      <c r="Q1267" s="406"/>
      <c r="R1267" s="406"/>
      <c r="S1267" s="406"/>
      <c r="T1267" s="406">
        <v>25.2</v>
      </c>
      <c r="U1267" s="406"/>
      <c r="V1267" s="406">
        <v>25.2</v>
      </c>
      <c r="W1267" s="406"/>
      <c r="X1267" s="406"/>
      <c r="Y1267" s="406">
        <v>25.2</v>
      </c>
      <c r="Z1267" s="406"/>
      <c r="AA1267" s="406"/>
      <c r="AB1267" s="406"/>
      <c r="AC1267" s="406">
        <v>25.2</v>
      </c>
      <c r="AD1267" s="406"/>
      <c r="AE1267" s="406"/>
      <c r="AF1267" s="406"/>
      <c r="AG1267" s="406">
        <v>25.2</v>
      </c>
      <c r="AH1267" s="406"/>
      <c r="AI1267" s="406">
        <v>25.2</v>
      </c>
      <c r="AJ1267" s="406"/>
      <c r="AK1267" s="406">
        <v>25.2</v>
      </c>
      <c r="AL1267" s="406"/>
      <c r="AM1267" s="406"/>
      <c r="AN1267" s="406">
        <v>25.2</v>
      </c>
      <c r="AO1267" s="406"/>
      <c r="AP1267" s="406"/>
      <c r="AQ1267" s="409" t="s">
        <v>2207</v>
      </c>
      <c r="AR1267" s="406"/>
      <c r="AS1267" s="409" t="s">
        <v>2207</v>
      </c>
      <c r="AU1267" t="s">
        <v>1101</v>
      </c>
    </row>
    <row r="1268" spans="4:47" ht="13.5" customHeight="1">
      <c r="D1268" s="405" t="s">
        <v>1102</v>
      </c>
      <c r="E1268" s="404"/>
      <c r="F1268" s="407" t="s">
        <v>741</v>
      </c>
      <c r="G1268" s="272">
        <v>0.1</v>
      </c>
      <c r="H1268" s="406"/>
      <c r="I1268" s="406">
        <v>26.29</v>
      </c>
      <c r="J1268" s="406"/>
      <c r="K1268" s="406"/>
      <c r="L1268" s="406">
        <v>26.29</v>
      </c>
      <c r="M1268" s="406"/>
      <c r="N1268" s="406"/>
      <c r="O1268" s="406"/>
      <c r="P1268" s="406">
        <v>26.29</v>
      </c>
      <c r="Q1268" s="406"/>
      <c r="R1268" s="406"/>
      <c r="S1268" s="406"/>
      <c r="T1268" s="406">
        <v>26.29</v>
      </c>
      <c r="U1268" s="406"/>
      <c r="V1268" s="406">
        <v>26.29</v>
      </c>
      <c r="W1268" s="406"/>
      <c r="X1268" s="406"/>
      <c r="Y1268" s="406">
        <v>26.29</v>
      </c>
      <c r="Z1268" s="406"/>
      <c r="AA1268" s="406"/>
      <c r="AB1268" s="406"/>
      <c r="AC1268" s="406">
        <v>26.29</v>
      </c>
      <c r="AD1268" s="406"/>
      <c r="AE1268" s="406"/>
      <c r="AF1268" s="406"/>
      <c r="AG1268" s="406">
        <v>26.29</v>
      </c>
      <c r="AH1268" s="406"/>
      <c r="AI1268" s="406">
        <v>26.29</v>
      </c>
      <c r="AJ1268" s="406"/>
      <c r="AK1268" s="406">
        <v>26.29</v>
      </c>
      <c r="AL1268" s="406"/>
      <c r="AM1268" s="406"/>
      <c r="AN1268" s="406">
        <v>26.29</v>
      </c>
      <c r="AO1268" s="406"/>
      <c r="AP1268" s="406"/>
      <c r="AQ1268" s="409" t="s">
        <v>2207</v>
      </c>
      <c r="AR1268" s="406"/>
      <c r="AS1268" s="409" t="s">
        <v>2207</v>
      </c>
      <c r="AU1268" t="s">
        <v>1102</v>
      </c>
    </row>
    <row r="1269" spans="4:47" ht="13.5" customHeight="1">
      <c r="D1269" s="405" t="s">
        <v>4922</v>
      </c>
      <c r="E1269" s="405"/>
      <c r="F1269" s="407" t="s">
        <v>4963</v>
      </c>
      <c r="G1269" s="272">
        <v>0</v>
      </c>
      <c r="H1269" s="406">
        <v>42</v>
      </c>
      <c r="I1269" s="406">
        <v>42</v>
      </c>
      <c r="J1269" s="406">
        <v>42</v>
      </c>
      <c r="K1269" s="406">
        <v>42</v>
      </c>
      <c r="L1269" s="406">
        <v>42</v>
      </c>
      <c r="M1269" s="406">
        <v>42</v>
      </c>
      <c r="N1269" s="406">
        <v>42</v>
      </c>
      <c r="O1269" s="406">
        <v>42</v>
      </c>
      <c r="P1269" s="406">
        <v>42</v>
      </c>
      <c r="Q1269" s="406">
        <v>42</v>
      </c>
      <c r="R1269" s="406">
        <v>42</v>
      </c>
      <c r="S1269" s="406">
        <v>42</v>
      </c>
      <c r="T1269" s="406">
        <v>42</v>
      </c>
      <c r="U1269" s="406">
        <v>42</v>
      </c>
      <c r="V1269" s="406">
        <v>42</v>
      </c>
      <c r="W1269" s="406">
        <v>42</v>
      </c>
      <c r="X1269" s="406">
        <v>42</v>
      </c>
      <c r="Y1269" s="406">
        <v>42</v>
      </c>
      <c r="Z1269" s="406">
        <v>42</v>
      </c>
      <c r="AA1269" s="406">
        <v>42</v>
      </c>
      <c r="AB1269" s="406">
        <v>42</v>
      </c>
      <c r="AC1269" s="406">
        <v>42</v>
      </c>
      <c r="AD1269" s="406">
        <v>42</v>
      </c>
      <c r="AE1269" s="406">
        <v>42</v>
      </c>
      <c r="AF1269" s="406">
        <v>42</v>
      </c>
      <c r="AG1269" s="406">
        <v>42</v>
      </c>
      <c r="AH1269" s="406">
        <v>42</v>
      </c>
      <c r="AI1269" s="406">
        <v>42</v>
      </c>
      <c r="AJ1269" s="406">
        <v>42</v>
      </c>
      <c r="AK1269" s="406">
        <v>42</v>
      </c>
      <c r="AL1269" s="406">
        <v>42</v>
      </c>
      <c r="AM1269" s="406">
        <v>42</v>
      </c>
      <c r="AN1269" s="406">
        <v>42</v>
      </c>
      <c r="AO1269" s="406">
        <v>42</v>
      </c>
      <c r="AP1269" s="406">
        <v>42</v>
      </c>
      <c r="AQ1269" s="406">
        <v>42</v>
      </c>
      <c r="AR1269" s="406">
        <v>42</v>
      </c>
      <c r="AS1269" s="406">
        <v>42</v>
      </c>
      <c r="AU1269" t="s">
        <v>4922</v>
      </c>
    </row>
    <row r="1270" spans="4:47" ht="13.5" customHeight="1">
      <c r="D1270" s="405" t="s">
        <v>526</v>
      </c>
      <c r="E1270" s="404"/>
      <c r="F1270" s="407" t="s">
        <v>651</v>
      </c>
      <c r="G1270" s="272">
        <v>0.1</v>
      </c>
      <c r="H1270" s="406">
        <v>36</v>
      </c>
      <c r="I1270" s="406">
        <v>36</v>
      </c>
      <c r="J1270" s="406">
        <v>40</v>
      </c>
      <c r="K1270" s="406">
        <v>36</v>
      </c>
      <c r="L1270" s="406">
        <v>36</v>
      </c>
      <c r="M1270" s="406">
        <v>40</v>
      </c>
      <c r="N1270" s="406">
        <v>37</v>
      </c>
      <c r="O1270" s="406">
        <v>36</v>
      </c>
      <c r="P1270" s="406">
        <v>36</v>
      </c>
      <c r="Q1270" s="406">
        <v>40</v>
      </c>
      <c r="R1270" s="406">
        <v>37</v>
      </c>
      <c r="S1270" s="406">
        <v>36</v>
      </c>
      <c r="T1270" s="406">
        <v>36</v>
      </c>
      <c r="U1270" s="406">
        <v>40</v>
      </c>
      <c r="V1270" s="406">
        <v>36</v>
      </c>
      <c r="W1270" s="406">
        <v>40</v>
      </c>
      <c r="X1270" s="406">
        <v>36</v>
      </c>
      <c r="Y1270" s="406">
        <v>36</v>
      </c>
      <c r="Z1270" s="406">
        <v>40</v>
      </c>
      <c r="AA1270" s="406">
        <v>37</v>
      </c>
      <c r="AB1270" s="406">
        <v>36</v>
      </c>
      <c r="AC1270" s="406">
        <v>36</v>
      </c>
      <c r="AD1270" s="406">
        <v>40</v>
      </c>
      <c r="AE1270" s="406">
        <v>37</v>
      </c>
      <c r="AF1270" s="406">
        <v>36</v>
      </c>
      <c r="AG1270" s="406">
        <v>36</v>
      </c>
      <c r="AH1270" s="406">
        <v>40</v>
      </c>
      <c r="AI1270" s="409">
        <v>36</v>
      </c>
      <c r="AJ1270" s="406">
        <v>36</v>
      </c>
      <c r="AK1270" s="406">
        <v>36</v>
      </c>
      <c r="AL1270" s="406">
        <v>40</v>
      </c>
      <c r="AM1270" s="406">
        <v>36</v>
      </c>
      <c r="AN1270" s="406">
        <v>36</v>
      </c>
      <c r="AO1270" s="406">
        <v>40</v>
      </c>
      <c r="AP1270" s="409">
        <v>41</v>
      </c>
      <c r="AQ1270" s="409">
        <v>41</v>
      </c>
      <c r="AR1270" s="409">
        <v>41</v>
      </c>
      <c r="AS1270" s="409">
        <v>41</v>
      </c>
      <c r="AU1270" t="s">
        <v>526</v>
      </c>
    </row>
    <row r="1271" spans="4:47" ht="13.5" customHeight="1">
      <c r="D1271" s="405" t="s">
        <v>527</v>
      </c>
      <c r="E1271" s="404"/>
      <c r="F1271" s="407" t="s">
        <v>651</v>
      </c>
      <c r="G1271" s="272">
        <v>0.1</v>
      </c>
      <c r="H1271" s="406">
        <v>37</v>
      </c>
      <c r="I1271" s="406">
        <v>36</v>
      </c>
      <c r="J1271" s="406">
        <v>41</v>
      </c>
      <c r="K1271" s="406">
        <v>37</v>
      </c>
      <c r="L1271" s="406">
        <v>36</v>
      </c>
      <c r="M1271" s="406">
        <v>41</v>
      </c>
      <c r="N1271" s="406">
        <v>38</v>
      </c>
      <c r="O1271" s="406">
        <v>37</v>
      </c>
      <c r="P1271" s="406">
        <v>36</v>
      </c>
      <c r="Q1271" s="406">
        <v>41</v>
      </c>
      <c r="R1271" s="406">
        <v>38</v>
      </c>
      <c r="S1271" s="406">
        <v>37</v>
      </c>
      <c r="T1271" s="406">
        <v>36</v>
      </c>
      <c r="U1271" s="406">
        <v>41</v>
      </c>
      <c r="V1271" s="406">
        <v>36</v>
      </c>
      <c r="W1271" s="406">
        <v>41</v>
      </c>
      <c r="X1271" s="406">
        <v>37</v>
      </c>
      <c r="Y1271" s="406">
        <v>36</v>
      </c>
      <c r="Z1271" s="406">
        <v>41</v>
      </c>
      <c r="AA1271" s="406">
        <v>38</v>
      </c>
      <c r="AB1271" s="406">
        <v>37</v>
      </c>
      <c r="AC1271" s="406">
        <v>36</v>
      </c>
      <c r="AD1271" s="406">
        <v>41</v>
      </c>
      <c r="AE1271" s="406">
        <v>38</v>
      </c>
      <c r="AF1271" s="406">
        <v>37</v>
      </c>
      <c r="AG1271" s="406">
        <v>36</v>
      </c>
      <c r="AH1271" s="406">
        <v>41</v>
      </c>
      <c r="AI1271" s="409">
        <v>36</v>
      </c>
      <c r="AJ1271" s="406">
        <v>37</v>
      </c>
      <c r="AK1271" s="406">
        <v>36</v>
      </c>
      <c r="AL1271" s="406">
        <v>41</v>
      </c>
      <c r="AM1271" s="406">
        <v>37</v>
      </c>
      <c r="AN1271" s="406">
        <v>36</v>
      </c>
      <c r="AO1271" s="406">
        <v>41</v>
      </c>
      <c r="AP1271" s="409">
        <v>42</v>
      </c>
      <c r="AQ1271" s="409">
        <v>42</v>
      </c>
      <c r="AR1271" s="409">
        <v>42</v>
      </c>
      <c r="AS1271" s="409">
        <v>42</v>
      </c>
      <c r="AU1271" t="s">
        <v>527</v>
      </c>
    </row>
    <row r="1272" spans="4:47" ht="13.5" customHeight="1">
      <c r="D1272" s="405" t="s">
        <v>5541</v>
      </c>
      <c r="E1272" s="404"/>
      <c r="F1272" s="407" t="s">
        <v>651</v>
      </c>
      <c r="G1272" s="272">
        <v>0.1</v>
      </c>
      <c r="H1272" s="406">
        <v>38</v>
      </c>
      <c r="I1272" s="406">
        <v>37</v>
      </c>
      <c r="J1272" s="406">
        <v>42</v>
      </c>
      <c r="K1272" s="406">
        <v>38</v>
      </c>
      <c r="L1272" s="406">
        <v>37</v>
      </c>
      <c r="M1272" s="406">
        <v>42</v>
      </c>
      <c r="N1272" s="406">
        <v>39</v>
      </c>
      <c r="O1272" s="406">
        <v>38</v>
      </c>
      <c r="P1272" s="406">
        <v>37</v>
      </c>
      <c r="Q1272" s="406">
        <v>42</v>
      </c>
      <c r="R1272" s="406">
        <v>39</v>
      </c>
      <c r="S1272" s="406">
        <v>38</v>
      </c>
      <c r="T1272" s="406">
        <v>37</v>
      </c>
      <c r="U1272" s="406">
        <v>42</v>
      </c>
      <c r="V1272" s="406">
        <v>37</v>
      </c>
      <c r="W1272" s="406">
        <v>42</v>
      </c>
      <c r="X1272" s="406">
        <v>38</v>
      </c>
      <c r="Y1272" s="406">
        <v>37</v>
      </c>
      <c r="Z1272" s="406">
        <v>42</v>
      </c>
      <c r="AA1272" s="406">
        <v>39</v>
      </c>
      <c r="AB1272" s="406">
        <v>38</v>
      </c>
      <c r="AC1272" s="406">
        <v>37</v>
      </c>
      <c r="AD1272" s="406">
        <v>42</v>
      </c>
      <c r="AE1272" s="406">
        <v>39</v>
      </c>
      <c r="AF1272" s="406">
        <v>38</v>
      </c>
      <c r="AG1272" s="406">
        <v>37</v>
      </c>
      <c r="AH1272" s="406">
        <v>42</v>
      </c>
      <c r="AI1272" s="409">
        <v>37</v>
      </c>
      <c r="AJ1272" s="406">
        <v>38</v>
      </c>
      <c r="AK1272" s="406">
        <v>37</v>
      </c>
      <c r="AL1272" s="406">
        <v>42</v>
      </c>
      <c r="AM1272" s="406">
        <v>38</v>
      </c>
      <c r="AN1272" s="406">
        <v>37</v>
      </c>
      <c r="AO1272" s="406">
        <v>42</v>
      </c>
      <c r="AP1272" s="409">
        <v>43</v>
      </c>
      <c r="AQ1272" s="409">
        <v>43</v>
      </c>
      <c r="AR1272" s="409">
        <v>43</v>
      </c>
      <c r="AS1272" s="409">
        <v>43</v>
      </c>
      <c r="AU1272" t="s">
        <v>5541</v>
      </c>
    </row>
    <row r="1273" spans="4:47" ht="13.5" customHeight="1">
      <c r="D1273" s="405" t="s">
        <v>528</v>
      </c>
      <c r="E1273" s="404"/>
      <c r="F1273" s="407" t="s">
        <v>651</v>
      </c>
      <c r="G1273" s="272">
        <v>0.1</v>
      </c>
      <c r="H1273" s="406">
        <v>38</v>
      </c>
      <c r="I1273" s="406">
        <v>37</v>
      </c>
      <c r="J1273" s="406">
        <v>42</v>
      </c>
      <c r="K1273" s="406">
        <v>38</v>
      </c>
      <c r="L1273" s="406">
        <v>37</v>
      </c>
      <c r="M1273" s="406">
        <v>42</v>
      </c>
      <c r="N1273" s="406">
        <v>39</v>
      </c>
      <c r="O1273" s="406">
        <v>38</v>
      </c>
      <c r="P1273" s="406">
        <v>37</v>
      </c>
      <c r="Q1273" s="406">
        <v>42</v>
      </c>
      <c r="R1273" s="406">
        <v>39</v>
      </c>
      <c r="S1273" s="406">
        <v>38</v>
      </c>
      <c r="T1273" s="406">
        <v>37</v>
      </c>
      <c r="U1273" s="406">
        <v>42</v>
      </c>
      <c r="V1273" s="406">
        <v>37</v>
      </c>
      <c r="W1273" s="406">
        <v>42</v>
      </c>
      <c r="X1273" s="406">
        <v>38</v>
      </c>
      <c r="Y1273" s="406">
        <v>37</v>
      </c>
      <c r="Z1273" s="406">
        <v>42</v>
      </c>
      <c r="AA1273" s="406">
        <v>39</v>
      </c>
      <c r="AB1273" s="406">
        <v>38</v>
      </c>
      <c r="AC1273" s="406">
        <v>37</v>
      </c>
      <c r="AD1273" s="406">
        <v>42</v>
      </c>
      <c r="AE1273" s="406">
        <v>39</v>
      </c>
      <c r="AF1273" s="406">
        <v>38</v>
      </c>
      <c r="AG1273" s="406">
        <v>37</v>
      </c>
      <c r="AH1273" s="406">
        <v>42</v>
      </c>
      <c r="AI1273" s="409">
        <v>37</v>
      </c>
      <c r="AJ1273" s="406">
        <v>38</v>
      </c>
      <c r="AK1273" s="406">
        <v>37</v>
      </c>
      <c r="AL1273" s="406">
        <v>42</v>
      </c>
      <c r="AM1273" s="406">
        <v>38</v>
      </c>
      <c r="AN1273" s="406">
        <v>37</v>
      </c>
      <c r="AO1273" s="406">
        <v>42</v>
      </c>
      <c r="AP1273" s="409">
        <v>43</v>
      </c>
      <c r="AQ1273" s="409">
        <v>43</v>
      </c>
      <c r="AR1273" s="409">
        <v>43</v>
      </c>
      <c r="AS1273" s="409">
        <v>43</v>
      </c>
      <c r="AU1273" t="s">
        <v>528</v>
      </c>
    </row>
    <row r="1274" spans="4:47" ht="13.5" customHeight="1">
      <c r="D1274" s="405" t="s">
        <v>3034</v>
      </c>
      <c r="E1274" s="404"/>
      <c r="F1274" s="407" t="s">
        <v>651</v>
      </c>
      <c r="G1274" s="272">
        <v>0.1</v>
      </c>
      <c r="H1274" s="406">
        <v>39</v>
      </c>
      <c r="I1274" s="406">
        <v>38</v>
      </c>
      <c r="J1274" s="406">
        <v>43</v>
      </c>
      <c r="K1274" s="406">
        <v>39</v>
      </c>
      <c r="L1274" s="406">
        <v>38</v>
      </c>
      <c r="M1274" s="406">
        <v>43</v>
      </c>
      <c r="N1274" s="406">
        <v>40</v>
      </c>
      <c r="O1274" s="406">
        <v>39</v>
      </c>
      <c r="P1274" s="406">
        <v>38</v>
      </c>
      <c r="Q1274" s="406">
        <v>43</v>
      </c>
      <c r="R1274" s="406">
        <v>40</v>
      </c>
      <c r="S1274" s="406">
        <v>39</v>
      </c>
      <c r="T1274" s="406">
        <v>38</v>
      </c>
      <c r="U1274" s="406">
        <v>43</v>
      </c>
      <c r="V1274" s="406">
        <v>38</v>
      </c>
      <c r="W1274" s="406">
        <v>43</v>
      </c>
      <c r="X1274" s="406">
        <v>39</v>
      </c>
      <c r="Y1274" s="406">
        <v>38</v>
      </c>
      <c r="Z1274" s="406">
        <v>43</v>
      </c>
      <c r="AA1274" s="406">
        <v>40</v>
      </c>
      <c r="AB1274" s="406">
        <v>39</v>
      </c>
      <c r="AC1274" s="406">
        <v>38</v>
      </c>
      <c r="AD1274" s="406">
        <v>43</v>
      </c>
      <c r="AE1274" s="406">
        <v>40</v>
      </c>
      <c r="AF1274" s="406">
        <v>39</v>
      </c>
      <c r="AG1274" s="406">
        <v>38</v>
      </c>
      <c r="AH1274" s="406">
        <v>43</v>
      </c>
      <c r="AI1274" s="409">
        <v>38</v>
      </c>
      <c r="AJ1274" s="406">
        <v>39</v>
      </c>
      <c r="AK1274" s="406">
        <v>38</v>
      </c>
      <c r="AL1274" s="406">
        <v>43</v>
      </c>
      <c r="AM1274" s="406">
        <v>39</v>
      </c>
      <c r="AN1274" s="406">
        <v>38</v>
      </c>
      <c r="AO1274" s="406">
        <v>43</v>
      </c>
      <c r="AP1274" s="409">
        <v>44</v>
      </c>
      <c r="AQ1274" s="409">
        <v>44</v>
      </c>
      <c r="AR1274" s="409">
        <v>44</v>
      </c>
      <c r="AS1274" s="409">
        <v>44</v>
      </c>
      <c r="AU1274" t="s">
        <v>3034</v>
      </c>
    </row>
    <row r="1275" spans="4:47" ht="13.5" customHeight="1">
      <c r="D1275" s="405" t="s">
        <v>529</v>
      </c>
      <c r="E1275" s="404"/>
      <c r="F1275" s="407" t="s">
        <v>651</v>
      </c>
      <c r="G1275" s="272">
        <v>0.2</v>
      </c>
      <c r="H1275" s="406">
        <v>39</v>
      </c>
      <c r="I1275" s="406">
        <v>38</v>
      </c>
      <c r="J1275" s="406">
        <v>43</v>
      </c>
      <c r="K1275" s="406">
        <v>39</v>
      </c>
      <c r="L1275" s="406">
        <v>38</v>
      </c>
      <c r="M1275" s="406">
        <v>43</v>
      </c>
      <c r="N1275" s="406">
        <v>40</v>
      </c>
      <c r="O1275" s="406">
        <v>39</v>
      </c>
      <c r="P1275" s="406">
        <v>38</v>
      </c>
      <c r="Q1275" s="406">
        <v>43</v>
      </c>
      <c r="R1275" s="406">
        <v>40</v>
      </c>
      <c r="S1275" s="406">
        <v>39</v>
      </c>
      <c r="T1275" s="406">
        <v>38</v>
      </c>
      <c r="U1275" s="406">
        <v>43</v>
      </c>
      <c r="V1275" s="406">
        <v>38</v>
      </c>
      <c r="W1275" s="406">
        <v>43</v>
      </c>
      <c r="X1275" s="406">
        <v>39</v>
      </c>
      <c r="Y1275" s="406">
        <v>38</v>
      </c>
      <c r="Z1275" s="406">
        <v>43</v>
      </c>
      <c r="AA1275" s="406">
        <v>40</v>
      </c>
      <c r="AB1275" s="406">
        <v>39</v>
      </c>
      <c r="AC1275" s="406">
        <v>38</v>
      </c>
      <c r="AD1275" s="406">
        <v>43</v>
      </c>
      <c r="AE1275" s="406">
        <v>40</v>
      </c>
      <c r="AF1275" s="406">
        <v>39</v>
      </c>
      <c r="AG1275" s="406">
        <v>38</v>
      </c>
      <c r="AH1275" s="406">
        <v>43</v>
      </c>
      <c r="AI1275" s="409">
        <v>38</v>
      </c>
      <c r="AJ1275" s="406">
        <v>39</v>
      </c>
      <c r="AK1275" s="406">
        <v>38</v>
      </c>
      <c r="AL1275" s="406">
        <v>43</v>
      </c>
      <c r="AM1275" s="406">
        <v>39</v>
      </c>
      <c r="AN1275" s="406">
        <v>38</v>
      </c>
      <c r="AO1275" s="406">
        <v>43</v>
      </c>
      <c r="AP1275" s="409">
        <v>45</v>
      </c>
      <c r="AQ1275" s="409">
        <v>45</v>
      </c>
      <c r="AR1275" s="409">
        <v>45</v>
      </c>
      <c r="AS1275" s="409">
        <v>45</v>
      </c>
      <c r="AU1275" t="s">
        <v>529</v>
      </c>
    </row>
    <row r="1276" spans="4:47" ht="13.5" customHeight="1">
      <c r="D1276" s="405" t="s">
        <v>530</v>
      </c>
      <c r="E1276" s="404"/>
      <c r="F1276" s="407" t="s">
        <v>652</v>
      </c>
      <c r="G1276" s="272">
        <v>0.2</v>
      </c>
      <c r="H1276" s="406">
        <v>49</v>
      </c>
      <c r="I1276" s="406">
        <v>51</v>
      </c>
      <c r="J1276" s="406">
        <v>57</v>
      </c>
      <c r="K1276" s="406">
        <v>49</v>
      </c>
      <c r="L1276" s="406">
        <v>51</v>
      </c>
      <c r="M1276" s="406">
        <v>57</v>
      </c>
      <c r="N1276" s="406">
        <v>53</v>
      </c>
      <c r="O1276" s="406">
        <v>49</v>
      </c>
      <c r="P1276" s="406">
        <v>51</v>
      </c>
      <c r="Q1276" s="406">
        <v>57</v>
      </c>
      <c r="R1276" s="406">
        <v>53</v>
      </c>
      <c r="S1276" s="406">
        <v>49</v>
      </c>
      <c r="T1276" s="406">
        <v>51</v>
      </c>
      <c r="U1276" s="406">
        <v>57</v>
      </c>
      <c r="V1276" s="406">
        <v>51</v>
      </c>
      <c r="W1276" s="406">
        <v>57</v>
      </c>
      <c r="X1276" s="406">
        <v>49</v>
      </c>
      <c r="Y1276" s="406">
        <v>51</v>
      </c>
      <c r="Z1276" s="406">
        <v>57</v>
      </c>
      <c r="AA1276" s="406">
        <v>53</v>
      </c>
      <c r="AB1276" s="406">
        <v>49</v>
      </c>
      <c r="AC1276" s="406">
        <v>51</v>
      </c>
      <c r="AD1276" s="406">
        <v>57</v>
      </c>
      <c r="AE1276" s="406">
        <v>53</v>
      </c>
      <c r="AF1276" s="406">
        <v>49</v>
      </c>
      <c r="AG1276" s="406">
        <v>51</v>
      </c>
      <c r="AH1276" s="406">
        <v>57</v>
      </c>
      <c r="AI1276" s="409">
        <v>51</v>
      </c>
      <c r="AJ1276" s="406">
        <v>49</v>
      </c>
      <c r="AK1276" s="406">
        <v>51</v>
      </c>
      <c r="AL1276" s="406">
        <v>57</v>
      </c>
      <c r="AM1276" s="406">
        <v>49</v>
      </c>
      <c r="AN1276" s="406">
        <v>51</v>
      </c>
      <c r="AO1276" s="406">
        <v>57</v>
      </c>
      <c r="AP1276" s="409">
        <v>65</v>
      </c>
      <c r="AQ1276" s="409">
        <v>65</v>
      </c>
      <c r="AR1276" s="409">
        <v>65</v>
      </c>
      <c r="AS1276" s="409">
        <v>65</v>
      </c>
      <c r="AU1276" t="s">
        <v>530</v>
      </c>
    </row>
    <row r="1277" spans="4:47" ht="13.5" customHeight="1">
      <c r="D1277" s="405" t="s">
        <v>531</v>
      </c>
      <c r="E1277" s="404"/>
      <c r="F1277" s="407" t="s">
        <v>652</v>
      </c>
      <c r="G1277" s="272">
        <v>0.2</v>
      </c>
      <c r="H1277" s="406">
        <v>50</v>
      </c>
      <c r="I1277" s="406">
        <v>52</v>
      </c>
      <c r="J1277" s="406">
        <v>58</v>
      </c>
      <c r="K1277" s="406">
        <v>50</v>
      </c>
      <c r="L1277" s="406">
        <v>52</v>
      </c>
      <c r="M1277" s="406">
        <v>58</v>
      </c>
      <c r="N1277" s="406">
        <v>54</v>
      </c>
      <c r="O1277" s="406">
        <v>50</v>
      </c>
      <c r="P1277" s="406">
        <v>52</v>
      </c>
      <c r="Q1277" s="406">
        <v>58</v>
      </c>
      <c r="R1277" s="406">
        <v>54</v>
      </c>
      <c r="S1277" s="406">
        <v>50</v>
      </c>
      <c r="T1277" s="406">
        <v>52</v>
      </c>
      <c r="U1277" s="406">
        <v>58</v>
      </c>
      <c r="V1277" s="406">
        <v>52</v>
      </c>
      <c r="W1277" s="406">
        <v>58</v>
      </c>
      <c r="X1277" s="406">
        <v>50</v>
      </c>
      <c r="Y1277" s="406">
        <v>52</v>
      </c>
      <c r="Z1277" s="406">
        <v>58</v>
      </c>
      <c r="AA1277" s="406">
        <v>54</v>
      </c>
      <c r="AB1277" s="406">
        <v>50</v>
      </c>
      <c r="AC1277" s="406">
        <v>52</v>
      </c>
      <c r="AD1277" s="406">
        <v>58</v>
      </c>
      <c r="AE1277" s="406">
        <v>54</v>
      </c>
      <c r="AF1277" s="406">
        <v>50</v>
      </c>
      <c r="AG1277" s="406">
        <v>52</v>
      </c>
      <c r="AH1277" s="406">
        <v>58</v>
      </c>
      <c r="AI1277" s="409">
        <v>52</v>
      </c>
      <c r="AJ1277" s="406">
        <v>50</v>
      </c>
      <c r="AK1277" s="406">
        <v>52</v>
      </c>
      <c r="AL1277" s="406">
        <v>58</v>
      </c>
      <c r="AM1277" s="406">
        <v>50</v>
      </c>
      <c r="AN1277" s="406">
        <v>52</v>
      </c>
      <c r="AO1277" s="406">
        <v>58</v>
      </c>
      <c r="AP1277" s="409">
        <v>63</v>
      </c>
      <c r="AQ1277" s="409">
        <v>63</v>
      </c>
      <c r="AR1277" s="409">
        <v>63</v>
      </c>
      <c r="AS1277" s="409">
        <v>63</v>
      </c>
      <c r="AU1277" t="s">
        <v>531</v>
      </c>
    </row>
    <row r="1278" spans="4:47" ht="13.5" customHeight="1">
      <c r="D1278" s="405" t="s">
        <v>5542</v>
      </c>
      <c r="E1278" s="404"/>
      <c r="F1278" s="407" t="s">
        <v>652</v>
      </c>
      <c r="G1278" s="272">
        <v>0.2</v>
      </c>
      <c r="H1278" s="406">
        <v>51</v>
      </c>
      <c r="I1278" s="406">
        <v>53</v>
      </c>
      <c r="J1278" s="406">
        <v>59</v>
      </c>
      <c r="K1278" s="406">
        <v>51</v>
      </c>
      <c r="L1278" s="406">
        <v>53</v>
      </c>
      <c r="M1278" s="406">
        <v>59</v>
      </c>
      <c r="N1278" s="406">
        <v>55</v>
      </c>
      <c r="O1278" s="406">
        <v>51</v>
      </c>
      <c r="P1278" s="406">
        <v>53</v>
      </c>
      <c r="Q1278" s="406">
        <v>59</v>
      </c>
      <c r="R1278" s="406">
        <v>55</v>
      </c>
      <c r="S1278" s="406">
        <v>51</v>
      </c>
      <c r="T1278" s="406">
        <v>53</v>
      </c>
      <c r="U1278" s="406">
        <v>59</v>
      </c>
      <c r="V1278" s="406">
        <v>53</v>
      </c>
      <c r="W1278" s="406">
        <v>59</v>
      </c>
      <c r="X1278" s="406">
        <v>51</v>
      </c>
      <c r="Y1278" s="406">
        <v>53</v>
      </c>
      <c r="Z1278" s="406">
        <v>59</v>
      </c>
      <c r="AA1278" s="406">
        <v>55</v>
      </c>
      <c r="AB1278" s="406">
        <v>51</v>
      </c>
      <c r="AC1278" s="406">
        <v>53</v>
      </c>
      <c r="AD1278" s="406">
        <v>59</v>
      </c>
      <c r="AE1278" s="406">
        <v>55</v>
      </c>
      <c r="AF1278" s="406">
        <v>51</v>
      </c>
      <c r="AG1278" s="406">
        <v>53</v>
      </c>
      <c r="AH1278" s="406">
        <v>59</v>
      </c>
      <c r="AI1278" s="409">
        <v>53</v>
      </c>
      <c r="AJ1278" s="406">
        <v>51</v>
      </c>
      <c r="AK1278" s="406">
        <v>53</v>
      </c>
      <c r="AL1278" s="406">
        <v>59</v>
      </c>
      <c r="AM1278" s="406">
        <v>51</v>
      </c>
      <c r="AN1278" s="406">
        <v>53</v>
      </c>
      <c r="AO1278" s="406">
        <v>59</v>
      </c>
      <c r="AP1278" s="409">
        <v>64</v>
      </c>
      <c r="AQ1278" s="409">
        <v>64</v>
      </c>
      <c r="AR1278" s="409">
        <v>64</v>
      </c>
      <c r="AS1278" s="409">
        <v>64</v>
      </c>
      <c r="AU1278" t="s">
        <v>5542</v>
      </c>
    </row>
    <row r="1279" spans="4:47" ht="13.5" customHeight="1">
      <c r="D1279" s="405" t="s">
        <v>532</v>
      </c>
      <c r="E1279" s="404"/>
      <c r="F1279" s="407" t="s">
        <v>652</v>
      </c>
      <c r="G1279" s="272">
        <v>0.2</v>
      </c>
      <c r="H1279" s="406">
        <v>52</v>
      </c>
      <c r="I1279" s="406">
        <v>54</v>
      </c>
      <c r="J1279" s="406">
        <v>60</v>
      </c>
      <c r="K1279" s="406">
        <v>52</v>
      </c>
      <c r="L1279" s="406">
        <v>54</v>
      </c>
      <c r="M1279" s="406">
        <v>60</v>
      </c>
      <c r="N1279" s="406">
        <v>56</v>
      </c>
      <c r="O1279" s="406">
        <v>52</v>
      </c>
      <c r="P1279" s="406">
        <v>54</v>
      </c>
      <c r="Q1279" s="406">
        <v>60</v>
      </c>
      <c r="R1279" s="406">
        <v>56</v>
      </c>
      <c r="S1279" s="406">
        <v>52</v>
      </c>
      <c r="T1279" s="406">
        <v>54</v>
      </c>
      <c r="U1279" s="406">
        <v>60</v>
      </c>
      <c r="V1279" s="406">
        <v>54</v>
      </c>
      <c r="W1279" s="406">
        <v>60</v>
      </c>
      <c r="X1279" s="406">
        <v>52</v>
      </c>
      <c r="Y1279" s="406">
        <v>54</v>
      </c>
      <c r="Z1279" s="406">
        <v>60</v>
      </c>
      <c r="AA1279" s="406">
        <v>56</v>
      </c>
      <c r="AB1279" s="406">
        <v>52</v>
      </c>
      <c r="AC1279" s="406">
        <v>54</v>
      </c>
      <c r="AD1279" s="406">
        <v>60</v>
      </c>
      <c r="AE1279" s="406">
        <v>56</v>
      </c>
      <c r="AF1279" s="406">
        <v>52</v>
      </c>
      <c r="AG1279" s="406">
        <v>54</v>
      </c>
      <c r="AH1279" s="406">
        <v>60</v>
      </c>
      <c r="AI1279" s="409">
        <v>54</v>
      </c>
      <c r="AJ1279" s="406">
        <v>52</v>
      </c>
      <c r="AK1279" s="406">
        <v>54</v>
      </c>
      <c r="AL1279" s="406">
        <v>60</v>
      </c>
      <c r="AM1279" s="406">
        <v>52</v>
      </c>
      <c r="AN1279" s="406">
        <v>54</v>
      </c>
      <c r="AO1279" s="406">
        <v>60</v>
      </c>
      <c r="AP1279" s="409">
        <v>65</v>
      </c>
      <c r="AQ1279" s="409">
        <v>65</v>
      </c>
      <c r="AR1279" s="409">
        <v>65</v>
      </c>
      <c r="AS1279" s="409">
        <v>65</v>
      </c>
      <c r="AU1279" t="s">
        <v>532</v>
      </c>
    </row>
    <row r="1280" spans="4:47" ht="13.5" customHeight="1">
      <c r="D1280" s="405" t="s">
        <v>3035</v>
      </c>
      <c r="E1280" s="404"/>
      <c r="F1280" s="407" t="s">
        <v>652</v>
      </c>
      <c r="G1280" s="272">
        <v>0.2</v>
      </c>
      <c r="H1280" s="406">
        <v>54</v>
      </c>
      <c r="I1280" s="406">
        <v>57</v>
      </c>
      <c r="J1280" s="406">
        <v>63</v>
      </c>
      <c r="K1280" s="406">
        <v>54</v>
      </c>
      <c r="L1280" s="406">
        <v>57</v>
      </c>
      <c r="M1280" s="406">
        <v>63</v>
      </c>
      <c r="N1280" s="406">
        <v>59</v>
      </c>
      <c r="O1280" s="406">
        <v>54</v>
      </c>
      <c r="P1280" s="406">
        <v>57</v>
      </c>
      <c r="Q1280" s="406">
        <v>63</v>
      </c>
      <c r="R1280" s="406">
        <v>59</v>
      </c>
      <c r="S1280" s="406">
        <v>54</v>
      </c>
      <c r="T1280" s="406">
        <v>57</v>
      </c>
      <c r="U1280" s="406">
        <v>63</v>
      </c>
      <c r="V1280" s="406">
        <v>57</v>
      </c>
      <c r="W1280" s="406">
        <v>63</v>
      </c>
      <c r="X1280" s="406">
        <v>54</v>
      </c>
      <c r="Y1280" s="406">
        <v>57</v>
      </c>
      <c r="Z1280" s="406">
        <v>63</v>
      </c>
      <c r="AA1280" s="406">
        <v>59</v>
      </c>
      <c r="AB1280" s="406">
        <v>54</v>
      </c>
      <c r="AC1280" s="406">
        <v>57</v>
      </c>
      <c r="AD1280" s="406">
        <v>63</v>
      </c>
      <c r="AE1280" s="406">
        <v>59</v>
      </c>
      <c r="AF1280" s="406">
        <v>54</v>
      </c>
      <c r="AG1280" s="406">
        <v>57</v>
      </c>
      <c r="AH1280" s="406">
        <v>63</v>
      </c>
      <c r="AI1280" s="409">
        <v>57</v>
      </c>
      <c r="AJ1280" s="406">
        <v>54</v>
      </c>
      <c r="AK1280" s="406">
        <v>57</v>
      </c>
      <c r="AL1280" s="406">
        <v>63</v>
      </c>
      <c r="AM1280" s="406">
        <v>54</v>
      </c>
      <c r="AN1280" s="406">
        <v>57</v>
      </c>
      <c r="AO1280" s="406">
        <v>63</v>
      </c>
      <c r="AP1280" s="409">
        <v>67</v>
      </c>
      <c r="AQ1280" s="409">
        <v>67</v>
      </c>
      <c r="AR1280" s="409">
        <v>67</v>
      </c>
      <c r="AS1280" s="409">
        <v>67</v>
      </c>
      <c r="AU1280" t="s">
        <v>3035</v>
      </c>
    </row>
    <row r="1281" spans="4:47" ht="13.5" customHeight="1">
      <c r="D1281" s="405" t="s">
        <v>533</v>
      </c>
      <c r="E1281" s="404"/>
      <c r="F1281" s="407" t="s">
        <v>652</v>
      </c>
      <c r="G1281" s="272">
        <v>0.2</v>
      </c>
      <c r="H1281" s="406">
        <v>54</v>
      </c>
      <c r="I1281" s="406">
        <v>57</v>
      </c>
      <c r="J1281" s="406">
        <v>63</v>
      </c>
      <c r="K1281" s="406">
        <v>54</v>
      </c>
      <c r="L1281" s="406">
        <v>57</v>
      </c>
      <c r="M1281" s="406">
        <v>63</v>
      </c>
      <c r="N1281" s="406">
        <v>59</v>
      </c>
      <c r="O1281" s="406">
        <v>54</v>
      </c>
      <c r="P1281" s="406">
        <v>57</v>
      </c>
      <c r="Q1281" s="406">
        <v>63</v>
      </c>
      <c r="R1281" s="406">
        <v>59</v>
      </c>
      <c r="S1281" s="406">
        <v>54</v>
      </c>
      <c r="T1281" s="406">
        <v>57</v>
      </c>
      <c r="U1281" s="406">
        <v>63</v>
      </c>
      <c r="V1281" s="406">
        <v>57</v>
      </c>
      <c r="W1281" s="406">
        <v>63</v>
      </c>
      <c r="X1281" s="406">
        <v>54</v>
      </c>
      <c r="Y1281" s="406">
        <v>57</v>
      </c>
      <c r="Z1281" s="406">
        <v>63</v>
      </c>
      <c r="AA1281" s="406">
        <v>59</v>
      </c>
      <c r="AB1281" s="406">
        <v>54</v>
      </c>
      <c r="AC1281" s="406">
        <v>57</v>
      </c>
      <c r="AD1281" s="406">
        <v>63</v>
      </c>
      <c r="AE1281" s="406">
        <v>59</v>
      </c>
      <c r="AF1281" s="406">
        <v>54</v>
      </c>
      <c r="AG1281" s="406">
        <v>57</v>
      </c>
      <c r="AH1281" s="406">
        <v>63</v>
      </c>
      <c r="AI1281" s="409">
        <v>57</v>
      </c>
      <c r="AJ1281" s="406">
        <v>54</v>
      </c>
      <c r="AK1281" s="406">
        <v>57</v>
      </c>
      <c r="AL1281" s="406">
        <v>63</v>
      </c>
      <c r="AM1281" s="406">
        <v>54</v>
      </c>
      <c r="AN1281" s="406">
        <v>57</v>
      </c>
      <c r="AO1281" s="406">
        <v>63</v>
      </c>
      <c r="AP1281" s="409">
        <v>68</v>
      </c>
      <c r="AQ1281" s="409">
        <v>68</v>
      </c>
      <c r="AR1281" s="409">
        <v>68</v>
      </c>
      <c r="AS1281" s="409">
        <v>68</v>
      </c>
      <c r="AU1281" t="s">
        <v>533</v>
      </c>
    </row>
    <row r="1282" spans="4:47" ht="13.5" customHeight="1">
      <c r="D1282" s="405" t="s">
        <v>534</v>
      </c>
      <c r="E1282" s="404"/>
      <c r="F1282" s="407" t="s">
        <v>653</v>
      </c>
      <c r="G1282" s="272">
        <v>0.30000000000000004</v>
      </c>
      <c r="H1282" s="406">
        <v>86</v>
      </c>
      <c r="I1282" s="406">
        <v>89</v>
      </c>
      <c r="J1282" s="406">
        <v>138</v>
      </c>
      <c r="K1282" s="406">
        <v>86</v>
      </c>
      <c r="L1282" s="406">
        <v>89</v>
      </c>
      <c r="M1282" s="406">
        <v>138</v>
      </c>
      <c r="N1282" s="406">
        <v>94</v>
      </c>
      <c r="O1282" s="406">
        <v>86</v>
      </c>
      <c r="P1282" s="406">
        <v>89</v>
      </c>
      <c r="Q1282" s="406">
        <v>138</v>
      </c>
      <c r="R1282" s="406">
        <v>94</v>
      </c>
      <c r="S1282" s="406">
        <v>86</v>
      </c>
      <c r="T1282" s="406">
        <v>89</v>
      </c>
      <c r="U1282" s="406">
        <v>138</v>
      </c>
      <c r="V1282" s="406">
        <v>89</v>
      </c>
      <c r="W1282" s="406">
        <v>138</v>
      </c>
      <c r="X1282" s="406">
        <v>86</v>
      </c>
      <c r="Y1282" s="406">
        <v>89</v>
      </c>
      <c r="Z1282" s="406">
        <v>138</v>
      </c>
      <c r="AA1282" s="406">
        <v>94</v>
      </c>
      <c r="AB1282" s="406">
        <v>86</v>
      </c>
      <c r="AC1282" s="406">
        <v>89</v>
      </c>
      <c r="AD1282" s="406">
        <v>138</v>
      </c>
      <c r="AE1282" s="406">
        <v>94</v>
      </c>
      <c r="AF1282" s="406">
        <v>86</v>
      </c>
      <c r="AG1282" s="406">
        <v>89</v>
      </c>
      <c r="AH1282" s="406">
        <v>138</v>
      </c>
      <c r="AI1282" s="406">
        <v>89</v>
      </c>
      <c r="AJ1282" s="406">
        <v>86</v>
      </c>
      <c r="AK1282" s="406">
        <v>89</v>
      </c>
      <c r="AL1282" s="406">
        <v>138</v>
      </c>
      <c r="AM1282" s="406">
        <v>86</v>
      </c>
      <c r="AN1282" s="406">
        <v>89</v>
      </c>
      <c r="AO1282" s="406">
        <v>138</v>
      </c>
      <c r="AP1282" s="406">
        <v>98</v>
      </c>
      <c r="AQ1282" s="406">
        <v>98</v>
      </c>
      <c r="AR1282" s="406">
        <v>98</v>
      </c>
      <c r="AS1282" s="406">
        <v>98</v>
      </c>
      <c r="AU1282" t="s">
        <v>534</v>
      </c>
    </row>
    <row r="1283" spans="4:47" ht="13.5" customHeight="1">
      <c r="D1283" s="405" t="s">
        <v>538</v>
      </c>
      <c r="E1283" s="404"/>
      <c r="F1283" s="407" t="s">
        <v>655</v>
      </c>
      <c r="G1283" s="272">
        <v>0.2</v>
      </c>
      <c r="H1283" s="406">
        <v>49</v>
      </c>
      <c r="I1283" s="406">
        <v>51</v>
      </c>
      <c r="J1283" s="406">
        <v>57</v>
      </c>
      <c r="K1283" s="406">
        <v>49</v>
      </c>
      <c r="L1283" s="406">
        <v>51</v>
      </c>
      <c r="M1283" s="406">
        <v>57</v>
      </c>
      <c r="N1283" s="406">
        <v>53</v>
      </c>
      <c r="O1283" s="406">
        <v>49</v>
      </c>
      <c r="P1283" s="406">
        <v>51</v>
      </c>
      <c r="Q1283" s="406">
        <v>57</v>
      </c>
      <c r="R1283" s="406">
        <v>53</v>
      </c>
      <c r="S1283" s="406">
        <v>49</v>
      </c>
      <c r="T1283" s="406">
        <v>51</v>
      </c>
      <c r="U1283" s="406">
        <v>57</v>
      </c>
      <c r="V1283" s="406">
        <v>51</v>
      </c>
      <c r="W1283" s="406">
        <v>57</v>
      </c>
      <c r="X1283" s="406">
        <v>49</v>
      </c>
      <c r="Y1283" s="406">
        <v>51</v>
      </c>
      <c r="Z1283" s="406">
        <v>57</v>
      </c>
      <c r="AA1283" s="406">
        <v>53</v>
      </c>
      <c r="AB1283" s="406">
        <v>49</v>
      </c>
      <c r="AC1283" s="406">
        <v>51</v>
      </c>
      <c r="AD1283" s="406">
        <v>57</v>
      </c>
      <c r="AE1283" s="406">
        <v>53</v>
      </c>
      <c r="AF1283" s="406">
        <v>49</v>
      </c>
      <c r="AG1283" s="406">
        <v>51</v>
      </c>
      <c r="AH1283" s="406">
        <v>57</v>
      </c>
      <c r="AI1283" s="406">
        <v>51</v>
      </c>
      <c r="AJ1283" s="406">
        <v>49</v>
      </c>
      <c r="AK1283" s="406">
        <v>51</v>
      </c>
      <c r="AL1283" s="406">
        <v>57</v>
      </c>
      <c r="AM1283" s="406">
        <v>49</v>
      </c>
      <c r="AN1283" s="406">
        <v>51</v>
      </c>
      <c r="AO1283" s="406">
        <v>57</v>
      </c>
      <c r="AP1283" s="406">
        <v>66</v>
      </c>
      <c r="AQ1283" s="406">
        <v>66</v>
      </c>
      <c r="AR1283" s="406">
        <v>66</v>
      </c>
      <c r="AS1283" s="406">
        <v>66</v>
      </c>
      <c r="AU1283" t="s">
        <v>538</v>
      </c>
    </row>
    <row r="1284" spans="4:47" ht="13.5" customHeight="1">
      <c r="D1284" s="405" t="s">
        <v>539</v>
      </c>
      <c r="E1284" s="404"/>
      <c r="F1284" s="407" t="s">
        <v>655</v>
      </c>
      <c r="G1284" s="272">
        <v>0.2</v>
      </c>
      <c r="H1284" s="406">
        <v>51</v>
      </c>
      <c r="I1284" s="406">
        <v>53</v>
      </c>
      <c r="J1284" s="406">
        <v>59</v>
      </c>
      <c r="K1284" s="406">
        <v>51</v>
      </c>
      <c r="L1284" s="406">
        <v>53</v>
      </c>
      <c r="M1284" s="406">
        <v>59</v>
      </c>
      <c r="N1284" s="406">
        <v>55</v>
      </c>
      <c r="O1284" s="406">
        <v>51</v>
      </c>
      <c r="P1284" s="406">
        <v>53</v>
      </c>
      <c r="Q1284" s="406">
        <v>59</v>
      </c>
      <c r="R1284" s="406">
        <v>55</v>
      </c>
      <c r="S1284" s="406">
        <v>51</v>
      </c>
      <c r="T1284" s="406">
        <v>53</v>
      </c>
      <c r="U1284" s="406">
        <v>59</v>
      </c>
      <c r="V1284" s="406">
        <v>53</v>
      </c>
      <c r="W1284" s="406">
        <v>59</v>
      </c>
      <c r="X1284" s="406">
        <v>51</v>
      </c>
      <c r="Y1284" s="406">
        <v>53</v>
      </c>
      <c r="Z1284" s="406">
        <v>59</v>
      </c>
      <c r="AA1284" s="406">
        <v>55</v>
      </c>
      <c r="AB1284" s="406">
        <v>51</v>
      </c>
      <c r="AC1284" s="406">
        <v>53</v>
      </c>
      <c r="AD1284" s="406">
        <v>59</v>
      </c>
      <c r="AE1284" s="406">
        <v>55</v>
      </c>
      <c r="AF1284" s="406">
        <v>51</v>
      </c>
      <c r="AG1284" s="406">
        <v>53</v>
      </c>
      <c r="AH1284" s="406">
        <v>59</v>
      </c>
      <c r="AI1284" s="406">
        <v>53</v>
      </c>
      <c r="AJ1284" s="406">
        <v>51</v>
      </c>
      <c r="AK1284" s="406">
        <v>53</v>
      </c>
      <c r="AL1284" s="406">
        <v>59</v>
      </c>
      <c r="AM1284" s="406">
        <v>51</v>
      </c>
      <c r="AN1284" s="406">
        <v>53</v>
      </c>
      <c r="AO1284" s="406">
        <v>59</v>
      </c>
      <c r="AP1284" s="406">
        <v>69</v>
      </c>
      <c r="AQ1284" s="406">
        <v>69</v>
      </c>
      <c r="AR1284" s="406">
        <v>69</v>
      </c>
      <c r="AS1284" s="406">
        <v>69</v>
      </c>
      <c r="AU1284" t="s">
        <v>539</v>
      </c>
    </row>
    <row r="1285" spans="4:47" ht="13.5" customHeight="1">
      <c r="D1285" s="405" t="s">
        <v>3037</v>
      </c>
      <c r="E1285" s="404"/>
      <c r="F1285" s="407" t="s">
        <v>655</v>
      </c>
      <c r="G1285" s="272">
        <v>0.2</v>
      </c>
      <c r="H1285" s="406">
        <v>53</v>
      </c>
      <c r="I1285" s="406">
        <v>55</v>
      </c>
      <c r="J1285" s="406">
        <v>62</v>
      </c>
      <c r="K1285" s="406">
        <v>53</v>
      </c>
      <c r="L1285" s="406">
        <v>55</v>
      </c>
      <c r="M1285" s="406">
        <v>62</v>
      </c>
      <c r="N1285" s="406">
        <v>57</v>
      </c>
      <c r="O1285" s="406">
        <v>53</v>
      </c>
      <c r="P1285" s="406">
        <v>55</v>
      </c>
      <c r="Q1285" s="406">
        <v>62</v>
      </c>
      <c r="R1285" s="406">
        <v>57</v>
      </c>
      <c r="S1285" s="406">
        <v>53</v>
      </c>
      <c r="T1285" s="406">
        <v>55</v>
      </c>
      <c r="U1285" s="406">
        <v>62</v>
      </c>
      <c r="V1285" s="406">
        <v>55</v>
      </c>
      <c r="W1285" s="406">
        <v>62</v>
      </c>
      <c r="X1285" s="406">
        <v>53</v>
      </c>
      <c r="Y1285" s="406">
        <v>55</v>
      </c>
      <c r="Z1285" s="406">
        <v>62</v>
      </c>
      <c r="AA1285" s="406">
        <v>57</v>
      </c>
      <c r="AB1285" s="406">
        <v>53</v>
      </c>
      <c r="AC1285" s="406">
        <v>55</v>
      </c>
      <c r="AD1285" s="406">
        <v>62</v>
      </c>
      <c r="AE1285" s="406">
        <v>57</v>
      </c>
      <c r="AF1285" s="406">
        <v>53</v>
      </c>
      <c r="AG1285" s="406">
        <v>55</v>
      </c>
      <c r="AH1285" s="406">
        <v>62</v>
      </c>
      <c r="AI1285" s="406">
        <v>55</v>
      </c>
      <c r="AJ1285" s="406">
        <v>53</v>
      </c>
      <c r="AK1285" s="406">
        <v>55</v>
      </c>
      <c r="AL1285" s="406">
        <v>62</v>
      </c>
      <c r="AM1285" s="406">
        <v>53</v>
      </c>
      <c r="AN1285" s="406">
        <v>55</v>
      </c>
      <c r="AO1285" s="406">
        <v>62</v>
      </c>
      <c r="AP1285" s="406">
        <v>71</v>
      </c>
      <c r="AQ1285" s="406">
        <v>71</v>
      </c>
      <c r="AR1285" s="406">
        <v>71</v>
      </c>
      <c r="AS1285" s="406">
        <v>71</v>
      </c>
      <c r="AU1285" t="s">
        <v>3037</v>
      </c>
    </row>
    <row r="1286" spans="4:47" ht="13.5" customHeight="1">
      <c r="D1286" s="405" t="s">
        <v>540</v>
      </c>
      <c r="E1286" s="404"/>
      <c r="F1286" s="407" t="s">
        <v>655</v>
      </c>
      <c r="G1286" s="272">
        <v>0.2</v>
      </c>
      <c r="H1286" s="406">
        <v>53</v>
      </c>
      <c r="I1286" s="406">
        <v>55</v>
      </c>
      <c r="J1286" s="406">
        <v>62</v>
      </c>
      <c r="K1286" s="406">
        <v>53</v>
      </c>
      <c r="L1286" s="406">
        <v>55</v>
      </c>
      <c r="M1286" s="406">
        <v>62</v>
      </c>
      <c r="N1286" s="406">
        <v>57</v>
      </c>
      <c r="O1286" s="406">
        <v>53</v>
      </c>
      <c r="P1286" s="406">
        <v>55</v>
      </c>
      <c r="Q1286" s="406">
        <v>62</v>
      </c>
      <c r="R1286" s="406">
        <v>57</v>
      </c>
      <c r="S1286" s="406">
        <v>53</v>
      </c>
      <c r="T1286" s="406">
        <v>55</v>
      </c>
      <c r="U1286" s="406">
        <v>62</v>
      </c>
      <c r="V1286" s="406">
        <v>55</v>
      </c>
      <c r="W1286" s="406">
        <v>62</v>
      </c>
      <c r="X1286" s="406">
        <v>53</v>
      </c>
      <c r="Y1286" s="406">
        <v>55</v>
      </c>
      <c r="Z1286" s="406">
        <v>62</v>
      </c>
      <c r="AA1286" s="406">
        <v>57</v>
      </c>
      <c r="AB1286" s="406">
        <v>53</v>
      </c>
      <c r="AC1286" s="406">
        <v>55</v>
      </c>
      <c r="AD1286" s="406">
        <v>62</v>
      </c>
      <c r="AE1286" s="406">
        <v>57</v>
      </c>
      <c r="AF1286" s="406">
        <v>53</v>
      </c>
      <c r="AG1286" s="406">
        <v>55</v>
      </c>
      <c r="AH1286" s="406">
        <v>62</v>
      </c>
      <c r="AI1286" s="406">
        <v>55</v>
      </c>
      <c r="AJ1286" s="406">
        <v>53</v>
      </c>
      <c r="AK1286" s="406">
        <v>55</v>
      </c>
      <c r="AL1286" s="406">
        <v>62</v>
      </c>
      <c r="AM1286" s="406">
        <v>53</v>
      </c>
      <c r="AN1286" s="406">
        <v>55</v>
      </c>
      <c r="AO1286" s="406">
        <v>62</v>
      </c>
      <c r="AP1286" s="406">
        <v>72</v>
      </c>
      <c r="AQ1286" s="406">
        <v>72</v>
      </c>
      <c r="AR1286" s="406">
        <v>72</v>
      </c>
      <c r="AS1286" s="406">
        <v>72</v>
      </c>
      <c r="AU1286" t="s">
        <v>540</v>
      </c>
    </row>
    <row r="1287" spans="4:47" ht="13.5" customHeight="1">
      <c r="D1287" s="405" t="s">
        <v>4945</v>
      </c>
      <c r="E1287" s="404"/>
      <c r="F1287" s="407" t="s">
        <v>5064</v>
      </c>
      <c r="G1287" s="272">
        <v>0.1</v>
      </c>
      <c r="H1287" s="406">
        <v>56</v>
      </c>
      <c r="I1287" s="406">
        <v>56</v>
      </c>
      <c r="J1287" s="406">
        <v>56</v>
      </c>
      <c r="K1287" s="406">
        <v>56</v>
      </c>
      <c r="L1287" s="406">
        <v>56</v>
      </c>
      <c r="M1287" s="406">
        <v>56</v>
      </c>
      <c r="N1287" s="406">
        <v>56</v>
      </c>
      <c r="O1287" s="406">
        <v>56</v>
      </c>
      <c r="P1287" s="406">
        <v>56</v>
      </c>
      <c r="Q1287" s="406">
        <v>56</v>
      </c>
      <c r="R1287" s="406">
        <v>56</v>
      </c>
      <c r="S1287" s="406">
        <v>56</v>
      </c>
      <c r="T1287" s="406">
        <v>56</v>
      </c>
      <c r="U1287" s="406">
        <v>56</v>
      </c>
      <c r="V1287" s="406">
        <v>56</v>
      </c>
      <c r="W1287" s="406">
        <v>56</v>
      </c>
      <c r="X1287" s="406">
        <v>56</v>
      </c>
      <c r="Y1287" s="406">
        <v>56</v>
      </c>
      <c r="Z1287" s="406">
        <v>56</v>
      </c>
      <c r="AA1287" s="406">
        <v>56</v>
      </c>
      <c r="AB1287" s="406">
        <v>56</v>
      </c>
      <c r="AC1287" s="406">
        <v>56</v>
      </c>
      <c r="AD1287" s="406">
        <v>56</v>
      </c>
      <c r="AE1287" s="406">
        <v>56</v>
      </c>
      <c r="AF1287" s="406">
        <v>56</v>
      </c>
      <c r="AG1287" s="406">
        <v>56</v>
      </c>
      <c r="AH1287" s="406">
        <v>56</v>
      </c>
      <c r="AI1287" s="406">
        <v>56</v>
      </c>
      <c r="AJ1287" s="406">
        <v>56</v>
      </c>
      <c r="AK1287" s="406">
        <v>56</v>
      </c>
      <c r="AL1287" s="406">
        <v>56</v>
      </c>
      <c r="AM1287" s="406">
        <v>56</v>
      </c>
      <c r="AN1287" s="406">
        <v>56</v>
      </c>
      <c r="AO1287" s="406">
        <v>56</v>
      </c>
      <c r="AP1287" s="406">
        <v>56</v>
      </c>
      <c r="AQ1287" s="406">
        <v>56</v>
      </c>
      <c r="AR1287" s="406">
        <v>56</v>
      </c>
      <c r="AS1287" s="406">
        <v>56</v>
      </c>
      <c r="AU1287" t="s">
        <v>4945</v>
      </c>
    </row>
    <row r="1288" spans="4:47" ht="13.5" customHeight="1">
      <c r="D1288" s="405" t="s">
        <v>4947</v>
      </c>
      <c r="E1288" s="404"/>
      <c r="F1288" s="407" t="s">
        <v>5065</v>
      </c>
      <c r="G1288" s="272">
        <v>0.1</v>
      </c>
      <c r="H1288" s="406">
        <v>67</v>
      </c>
      <c r="I1288" s="406">
        <v>67</v>
      </c>
      <c r="J1288" s="406">
        <v>67</v>
      </c>
      <c r="K1288" s="406">
        <v>67</v>
      </c>
      <c r="L1288" s="406">
        <v>67</v>
      </c>
      <c r="M1288" s="406">
        <v>67</v>
      </c>
      <c r="N1288" s="406">
        <v>67</v>
      </c>
      <c r="O1288" s="406">
        <v>67</v>
      </c>
      <c r="P1288" s="406">
        <v>67</v>
      </c>
      <c r="Q1288" s="406">
        <v>67</v>
      </c>
      <c r="R1288" s="406">
        <v>67</v>
      </c>
      <c r="S1288" s="406">
        <v>67</v>
      </c>
      <c r="T1288" s="406">
        <v>67</v>
      </c>
      <c r="U1288" s="406">
        <v>67</v>
      </c>
      <c r="V1288" s="406">
        <v>67</v>
      </c>
      <c r="W1288" s="406">
        <v>67</v>
      </c>
      <c r="X1288" s="406">
        <v>67</v>
      </c>
      <c r="Y1288" s="406">
        <v>67</v>
      </c>
      <c r="Z1288" s="406">
        <v>67</v>
      </c>
      <c r="AA1288" s="406">
        <v>67</v>
      </c>
      <c r="AB1288" s="406">
        <v>67</v>
      </c>
      <c r="AC1288" s="406">
        <v>67</v>
      </c>
      <c r="AD1288" s="406">
        <v>67</v>
      </c>
      <c r="AE1288" s="406">
        <v>67</v>
      </c>
      <c r="AF1288" s="406">
        <v>67</v>
      </c>
      <c r="AG1288" s="406">
        <v>67</v>
      </c>
      <c r="AH1288" s="406">
        <v>67</v>
      </c>
      <c r="AI1288" s="406">
        <v>67</v>
      </c>
      <c r="AJ1288" s="406">
        <v>67</v>
      </c>
      <c r="AK1288" s="406">
        <v>67</v>
      </c>
      <c r="AL1288" s="406">
        <v>67</v>
      </c>
      <c r="AM1288" s="406">
        <v>67</v>
      </c>
      <c r="AN1288" s="406">
        <v>67</v>
      </c>
      <c r="AO1288" s="406">
        <v>67</v>
      </c>
      <c r="AP1288" s="406">
        <v>67</v>
      </c>
      <c r="AQ1288" s="406">
        <v>67</v>
      </c>
      <c r="AR1288" s="406">
        <v>67</v>
      </c>
      <c r="AS1288" s="406">
        <v>67</v>
      </c>
      <c r="AU1288" t="s">
        <v>4947</v>
      </c>
    </row>
    <row r="1289" spans="4:47" ht="13.5" customHeight="1">
      <c r="D1289" s="405" t="s">
        <v>4948</v>
      </c>
      <c r="E1289" s="404"/>
      <c r="F1289" s="407" t="s">
        <v>5066</v>
      </c>
      <c r="G1289" s="272">
        <v>0.1</v>
      </c>
      <c r="H1289" s="406">
        <v>58</v>
      </c>
      <c r="I1289" s="406">
        <v>58</v>
      </c>
      <c r="J1289" s="406">
        <v>58</v>
      </c>
      <c r="K1289" s="406">
        <v>58</v>
      </c>
      <c r="L1289" s="406">
        <v>58</v>
      </c>
      <c r="M1289" s="406">
        <v>58</v>
      </c>
      <c r="N1289" s="406">
        <v>58</v>
      </c>
      <c r="O1289" s="406">
        <v>58</v>
      </c>
      <c r="P1289" s="406">
        <v>58</v>
      </c>
      <c r="Q1289" s="406">
        <v>58</v>
      </c>
      <c r="R1289" s="406">
        <v>58</v>
      </c>
      <c r="S1289" s="406">
        <v>58</v>
      </c>
      <c r="T1289" s="406">
        <v>58</v>
      </c>
      <c r="U1289" s="406">
        <v>58</v>
      </c>
      <c r="V1289" s="406">
        <v>58</v>
      </c>
      <c r="W1289" s="406">
        <v>58</v>
      </c>
      <c r="X1289" s="406">
        <v>58</v>
      </c>
      <c r="Y1289" s="406">
        <v>58</v>
      </c>
      <c r="Z1289" s="406">
        <v>58</v>
      </c>
      <c r="AA1289" s="406">
        <v>58</v>
      </c>
      <c r="AB1289" s="406">
        <v>58</v>
      </c>
      <c r="AC1289" s="406">
        <v>58</v>
      </c>
      <c r="AD1289" s="406">
        <v>58</v>
      </c>
      <c r="AE1289" s="406">
        <v>58</v>
      </c>
      <c r="AF1289" s="406">
        <v>58</v>
      </c>
      <c r="AG1289" s="406">
        <v>58</v>
      </c>
      <c r="AH1289" s="406">
        <v>58</v>
      </c>
      <c r="AI1289" s="406">
        <v>58</v>
      </c>
      <c r="AJ1289" s="406">
        <v>58</v>
      </c>
      <c r="AK1289" s="406">
        <v>58</v>
      </c>
      <c r="AL1289" s="406">
        <v>58</v>
      </c>
      <c r="AM1289" s="406">
        <v>58</v>
      </c>
      <c r="AN1289" s="406">
        <v>58</v>
      </c>
      <c r="AO1289" s="406">
        <v>58</v>
      </c>
      <c r="AP1289" s="406">
        <v>58</v>
      </c>
      <c r="AQ1289" s="406">
        <v>58</v>
      </c>
      <c r="AR1289" s="406">
        <v>58</v>
      </c>
      <c r="AS1289" s="406">
        <v>58</v>
      </c>
      <c r="AU1289" t="s">
        <v>4948</v>
      </c>
    </row>
    <row r="1290" spans="4:47" ht="13.5" customHeight="1">
      <c r="D1290" s="405" t="s">
        <v>4949</v>
      </c>
      <c r="E1290" s="404"/>
      <c r="F1290" s="407" t="s">
        <v>5067</v>
      </c>
      <c r="G1290" s="272">
        <v>0.1</v>
      </c>
      <c r="H1290" s="406">
        <v>61</v>
      </c>
      <c r="I1290" s="406">
        <v>61</v>
      </c>
      <c r="J1290" s="406">
        <v>61</v>
      </c>
      <c r="K1290" s="406">
        <v>61</v>
      </c>
      <c r="L1290" s="406">
        <v>61</v>
      </c>
      <c r="M1290" s="406">
        <v>61</v>
      </c>
      <c r="N1290" s="406">
        <v>61</v>
      </c>
      <c r="O1290" s="406">
        <v>61</v>
      </c>
      <c r="P1290" s="406">
        <v>61</v>
      </c>
      <c r="Q1290" s="406">
        <v>61</v>
      </c>
      <c r="R1290" s="406">
        <v>61</v>
      </c>
      <c r="S1290" s="406">
        <v>61</v>
      </c>
      <c r="T1290" s="406">
        <v>61</v>
      </c>
      <c r="U1290" s="406">
        <v>61</v>
      </c>
      <c r="V1290" s="406">
        <v>61</v>
      </c>
      <c r="W1290" s="406">
        <v>61</v>
      </c>
      <c r="X1290" s="406">
        <v>61</v>
      </c>
      <c r="Y1290" s="406">
        <v>61</v>
      </c>
      <c r="Z1290" s="406">
        <v>61</v>
      </c>
      <c r="AA1290" s="406">
        <v>61</v>
      </c>
      <c r="AB1290" s="406">
        <v>61</v>
      </c>
      <c r="AC1290" s="406">
        <v>61</v>
      </c>
      <c r="AD1290" s="406">
        <v>61</v>
      </c>
      <c r="AE1290" s="406">
        <v>61</v>
      </c>
      <c r="AF1290" s="406">
        <v>61</v>
      </c>
      <c r="AG1290" s="406">
        <v>61</v>
      </c>
      <c r="AH1290" s="406">
        <v>61</v>
      </c>
      <c r="AI1290" s="406">
        <v>61</v>
      </c>
      <c r="AJ1290" s="406">
        <v>61</v>
      </c>
      <c r="AK1290" s="406">
        <v>61</v>
      </c>
      <c r="AL1290" s="406">
        <v>61</v>
      </c>
      <c r="AM1290" s="406">
        <v>61</v>
      </c>
      <c r="AN1290" s="406">
        <v>61</v>
      </c>
      <c r="AO1290" s="406">
        <v>61</v>
      </c>
      <c r="AP1290" s="406">
        <v>61</v>
      </c>
      <c r="AQ1290" s="406">
        <v>61</v>
      </c>
      <c r="AR1290" s="406">
        <v>61</v>
      </c>
      <c r="AS1290" s="406">
        <v>61</v>
      </c>
      <c r="AU1290" t="s">
        <v>4949</v>
      </c>
    </row>
    <row r="1291" spans="4:47" ht="13.5" customHeight="1">
      <c r="D1291" s="405" t="s">
        <v>4950</v>
      </c>
      <c r="E1291" s="404"/>
      <c r="F1291" s="407" t="s">
        <v>5068</v>
      </c>
      <c r="G1291" s="272">
        <v>0.1</v>
      </c>
      <c r="H1291" s="406">
        <v>58</v>
      </c>
      <c r="I1291" s="406">
        <v>58</v>
      </c>
      <c r="J1291" s="406">
        <v>58</v>
      </c>
      <c r="K1291" s="406">
        <v>58</v>
      </c>
      <c r="L1291" s="406">
        <v>58</v>
      </c>
      <c r="M1291" s="406">
        <v>58</v>
      </c>
      <c r="N1291" s="406">
        <v>58</v>
      </c>
      <c r="O1291" s="406">
        <v>58</v>
      </c>
      <c r="P1291" s="406">
        <v>58</v>
      </c>
      <c r="Q1291" s="406">
        <v>58</v>
      </c>
      <c r="R1291" s="406">
        <v>58</v>
      </c>
      <c r="S1291" s="406">
        <v>58</v>
      </c>
      <c r="T1291" s="406">
        <v>58</v>
      </c>
      <c r="U1291" s="406">
        <v>58</v>
      </c>
      <c r="V1291" s="406">
        <v>58</v>
      </c>
      <c r="W1291" s="406">
        <v>58</v>
      </c>
      <c r="X1291" s="406">
        <v>58</v>
      </c>
      <c r="Y1291" s="406">
        <v>58</v>
      </c>
      <c r="Z1291" s="406">
        <v>58</v>
      </c>
      <c r="AA1291" s="406">
        <v>58</v>
      </c>
      <c r="AB1291" s="406">
        <v>58</v>
      </c>
      <c r="AC1291" s="406">
        <v>58</v>
      </c>
      <c r="AD1291" s="406">
        <v>58</v>
      </c>
      <c r="AE1291" s="406">
        <v>58</v>
      </c>
      <c r="AF1291" s="406">
        <v>58</v>
      </c>
      <c r="AG1291" s="406">
        <v>58</v>
      </c>
      <c r="AH1291" s="406">
        <v>58</v>
      </c>
      <c r="AI1291" s="406">
        <v>58</v>
      </c>
      <c r="AJ1291" s="406">
        <v>58</v>
      </c>
      <c r="AK1291" s="406">
        <v>58</v>
      </c>
      <c r="AL1291" s="406">
        <v>58</v>
      </c>
      <c r="AM1291" s="406">
        <v>58</v>
      </c>
      <c r="AN1291" s="406">
        <v>58</v>
      </c>
      <c r="AO1291" s="406">
        <v>58</v>
      </c>
      <c r="AP1291" s="406">
        <v>58</v>
      </c>
      <c r="AQ1291" s="406">
        <v>58</v>
      </c>
      <c r="AR1291" s="406">
        <v>58</v>
      </c>
      <c r="AS1291" s="406">
        <v>58</v>
      </c>
      <c r="AU1291" t="s">
        <v>4950</v>
      </c>
    </row>
    <row r="1292" spans="4:47" ht="13.5" customHeight="1">
      <c r="D1292" s="405" t="s">
        <v>4951</v>
      </c>
      <c r="E1292" s="404"/>
      <c r="F1292" s="407" t="s">
        <v>5069</v>
      </c>
      <c r="G1292" s="272">
        <v>0.1</v>
      </c>
      <c r="H1292" s="406">
        <v>63</v>
      </c>
      <c r="I1292" s="406">
        <v>63</v>
      </c>
      <c r="J1292" s="406">
        <v>63</v>
      </c>
      <c r="K1292" s="406">
        <v>63</v>
      </c>
      <c r="L1292" s="406">
        <v>63</v>
      </c>
      <c r="M1292" s="406">
        <v>63</v>
      </c>
      <c r="N1292" s="406">
        <v>63</v>
      </c>
      <c r="O1292" s="406">
        <v>63</v>
      </c>
      <c r="P1292" s="406">
        <v>63</v>
      </c>
      <c r="Q1292" s="406">
        <v>63</v>
      </c>
      <c r="R1292" s="406">
        <v>63</v>
      </c>
      <c r="S1292" s="406">
        <v>63</v>
      </c>
      <c r="T1292" s="406">
        <v>63</v>
      </c>
      <c r="U1292" s="406">
        <v>63</v>
      </c>
      <c r="V1292" s="406">
        <v>63</v>
      </c>
      <c r="W1292" s="406">
        <v>63</v>
      </c>
      <c r="X1292" s="406">
        <v>63</v>
      </c>
      <c r="Y1292" s="406">
        <v>63</v>
      </c>
      <c r="Z1292" s="406">
        <v>63</v>
      </c>
      <c r="AA1292" s="406">
        <v>63</v>
      </c>
      <c r="AB1292" s="406">
        <v>63</v>
      </c>
      <c r="AC1292" s="406">
        <v>63</v>
      </c>
      <c r="AD1292" s="406">
        <v>63</v>
      </c>
      <c r="AE1292" s="406">
        <v>63</v>
      </c>
      <c r="AF1292" s="406">
        <v>63</v>
      </c>
      <c r="AG1292" s="406">
        <v>63</v>
      </c>
      <c r="AH1292" s="406">
        <v>63</v>
      </c>
      <c r="AI1292" s="406">
        <v>63</v>
      </c>
      <c r="AJ1292" s="406">
        <v>63</v>
      </c>
      <c r="AK1292" s="406">
        <v>63</v>
      </c>
      <c r="AL1292" s="406">
        <v>63</v>
      </c>
      <c r="AM1292" s="406">
        <v>63</v>
      </c>
      <c r="AN1292" s="406">
        <v>63</v>
      </c>
      <c r="AO1292" s="406">
        <v>63</v>
      </c>
      <c r="AP1292" s="406">
        <v>63</v>
      </c>
      <c r="AQ1292" s="406">
        <v>63</v>
      </c>
      <c r="AR1292" s="406">
        <v>63</v>
      </c>
      <c r="AS1292" s="406">
        <v>63</v>
      </c>
      <c r="AU1292" t="s">
        <v>4951</v>
      </c>
    </row>
    <row r="1293" spans="4:47" ht="13.5" customHeight="1">
      <c r="D1293" s="405" t="s">
        <v>1570</v>
      </c>
      <c r="E1293" s="404"/>
      <c r="F1293" s="407" t="s">
        <v>1620</v>
      </c>
      <c r="G1293" s="272">
        <v>32.9</v>
      </c>
      <c r="H1293" s="406">
        <v>1096</v>
      </c>
      <c r="I1293" s="406">
        <v>1099</v>
      </c>
      <c r="J1293" s="406">
        <v>1240</v>
      </c>
      <c r="K1293" s="406">
        <v>1126</v>
      </c>
      <c r="L1293" s="406">
        <v>1120</v>
      </c>
      <c r="M1293" s="406">
        <v>1280</v>
      </c>
      <c r="N1293" s="406">
        <v>1192</v>
      </c>
      <c r="O1293" s="406">
        <v>1081</v>
      </c>
      <c r="P1293" s="406">
        <v>1126</v>
      </c>
      <c r="Q1293" s="406">
        <v>1268</v>
      </c>
      <c r="R1293" s="406">
        <v>1194</v>
      </c>
      <c r="S1293" s="406">
        <v>1415</v>
      </c>
      <c r="T1293" s="406">
        <v>1582</v>
      </c>
      <c r="U1293" s="406">
        <v>1687</v>
      </c>
      <c r="V1293" s="406">
        <v>1288</v>
      </c>
      <c r="W1293" s="406">
        <v>1414</v>
      </c>
      <c r="X1293" s="406">
        <v>1183</v>
      </c>
      <c r="Y1293" s="406">
        <v>1276</v>
      </c>
      <c r="Z1293" s="406">
        <v>1504</v>
      </c>
      <c r="AA1293" s="406">
        <v>1328</v>
      </c>
      <c r="AB1293" s="406">
        <v>1220</v>
      </c>
      <c r="AC1293" s="406">
        <v>1340</v>
      </c>
      <c r="AD1293" s="406">
        <v>1594</v>
      </c>
      <c r="AE1293" s="406">
        <v>1368</v>
      </c>
      <c r="AF1293" s="406">
        <v>1354</v>
      </c>
      <c r="AG1293" s="406">
        <v>1477</v>
      </c>
      <c r="AH1293" s="406">
        <v>1755</v>
      </c>
      <c r="AI1293" s="406">
        <v>1201</v>
      </c>
      <c r="AJ1293" s="406">
        <v>1270</v>
      </c>
      <c r="AK1293" s="406">
        <v>1379</v>
      </c>
      <c r="AL1293" s="406">
        <v>1624</v>
      </c>
      <c r="AM1293" s="406">
        <v>1149</v>
      </c>
      <c r="AN1293" s="406">
        <v>1230</v>
      </c>
      <c r="AO1293" s="406">
        <v>1402</v>
      </c>
      <c r="AP1293" s="406">
        <v>1216</v>
      </c>
      <c r="AQ1293" s="406">
        <v>1216</v>
      </c>
      <c r="AR1293" s="406">
        <v>1401</v>
      </c>
      <c r="AS1293" s="406">
        <v>1352</v>
      </c>
      <c r="AU1293" t="s">
        <v>1570</v>
      </c>
    </row>
    <row r="1294" spans="4:47" ht="13.5" customHeight="1">
      <c r="D1294" s="405" t="s">
        <v>5388</v>
      </c>
      <c r="E1294" s="404"/>
      <c r="F1294" s="407" t="s">
        <v>1620</v>
      </c>
      <c r="G1294" s="272">
        <v>34</v>
      </c>
      <c r="H1294" s="409" t="s">
        <v>2207</v>
      </c>
      <c r="I1294" s="409" t="s">
        <v>2207</v>
      </c>
      <c r="J1294" s="409" t="s">
        <v>2207</v>
      </c>
      <c r="K1294" s="409" t="s">
        <v>2207</v>
      </c>
      <c r="L1294" s="409" t="s">
        <v>2207</v>
      </c>
      <c r="M1294" s="409" t="s">
        <v>2207</v>
      </c>
      <c r="N1294" s="409" t="s">
        <v>2207</v>
      </c>
      <c r="O1294" s="409" t="s">
        <v>2207</v>
      </c>
      <c r="P1294" s="409" t="s">
        <v>2207</v>
      </c>
      <c r="Q1294" s="409" t="s">
        <v>2207</v>
      </c>
      <c r="R1294" s="409" t="s">
        <v>2207</v>
      </c>
      <c r="S1294" s="406">
        <v>1433</v>
      </c>
      <c r="T1294" s="406">
        <v>1611</v>
      </c>
      <c r="U1294" s="406">
        <v>1715</v>
      </c>
      <c r="V1294" s="406">
        <v>1327</v>
      </c>
      <c r="W1294" s="406">
        <v>1457</v>
      </c>
      <c r="X1294" s="406">
        <v>1210</v>
      </c>
      <c r="Y1294" s="406">
        <v>1309</v>
      </c>
      <c r="Z1294" s="406">
        <v>1544</v>
      </c>
      <c r="AA1294" s="406">
        <v>1359</v>
      </c>
      <c r="AB1294" s="406">
        <v>1252</v>
      </c>
      <c r="AC1294" s="406">
        <v>1380</v>
      </c>
      <c r="AD1294" s="406">
        <v>1644</v>
      </c>
      <c r="AE1294" s="406">
        <v>1404</v>
      </c>
      <c r="AF1294" s="406">
        <v>1386</v>
      </c>
      <c r="AG1294" s="406">
        <v>1517</v>
      </c>
      <c r="AH1294" s="406">
        <v>1805</v>
      </c>
      <c r="AI1294" s="406">
        <v>0</v>
      </c>
      <c r="AJ1294" s="406">
        <v>1304</v>
      </c>
      <c r="AK1294" s="406">
        <v>1422</v>
      </c>
      <c r="AL1294" s="406">
        <v>1674</v>
      </c>
      <c r="AM1294" s="406">
        <v>1177</v>
      </c>
      <c r="AN1294" s="406">
        <v>1264</v>
      </c>
      <c r="AO1294" s="406">
        <v>1440</v>
      </c>
      <c r="AP1294" s="406">
        <v>1257</v>
      </c>
      <c r="AQ1294" s="406">
        <v>1257</v>
      </c>
      <c r="AR1294" s="406">
        <v>1459</v>
      </c>
      <c r="AS1294" s="406">
        <v>1392</v>
      </c>
      <c r="AU1294" t="s">
        <v>5388</v>
      </c>
    </row>
    <row r="1295" spans="4:47" ht="13.5" customHeight="1">
      <c r="D1295" s="405" t="s">
        <v>1571</v>
      </c>
      <c r="E1295" s="404"/>
      <c r="F1295" s="407" t="s">
        <v>1620</v>
      </c>
      <c r="G1295" s="272">
        <v>35.200000000000003</v>
      </c>
      <c r="H1295" s="406">
        <v>1151</v>
      </c>
      <c r="I1295" s="406">
        <v>1159</v>
      </c>
      <c r="J1295" s="406">
        <v>1305</v>
      </c>
      <c r="K1295" s="406">
        <v>1189</v>
      </c>
      <c r="L1295" s="406">
        <v>1183</v>
      </c>
      <c r="M1295" s="406">
        <v>1361</v>
      </c>
      <c r="N1295" s="406">
        <v>1260</v>
      </c>
      <c r="O1295" s="406">
        <v>1139</v>
      </c>
      <c r="P1295" s="406">
        <v>1198</v>
      </c>
      <c r="Q1295" s="406">
        <v>1343</v>
      </c>
      <c r="R1295" s="406">
        <v>1264</v>
      </c>
      <c r="S1295" s="406">
        <v>1481</v>
      </c>
      <c r="T1295" s="406">
        <v>1670</v>
      </c>
      <c r="U1295" s="406">
        <v>1781</v>
      </c>
      <c r="V1295" s="406">
        <v>1366</v>
      </c>
      <c r="W1295" s="406">
        <v>1500</v>
      </c>
      <c r="X1295" s="406">
        <v>1236</v>
      </c>
      <c r="Y1295" s="406">
        <v>1342</v>
      </c>
      <c r="Z1295" s="406">
        <v>1583</v>
      </c>
      <c r="AA1295" s="406">
        <v>1389</v>
      </c>
      <c r="AB1295" s="406">
        <v>1283</v>
      </c>
      <c r="AC1295" s="406">
        <v>1420</v>
      </c>
      <c r="AD1295" s="406">
        <v>1693</v>
      </c>
      <c r="AE1295" s="406">
        <v>1440</v>
      </c>
      <c r="AF1295" s="406">
        <v>1417</v>
      </c>
      <c r="AG1295" s="406">
        <v>1557</v>
      </c>
      <c r="AH1295" s="406">
        <v>1854</v>
      </c>
      <c r="AI1295" s="406">
        <v>1253</v>
      </c>
      <c r="AJ1295" s="406">
        <v>1338</v>
      </c>
      <c r="AK1295" s="406">
        <v>1464</v>
      </c>
      <c r="AL1295" s="406">
        <v>1724</v>
      </c>
      <c r="AM1295" s="406">
        <v>1205</v>
      </c>
      <c r="AN1295" s="406">
        <v>1297</v>
      </c>
      <c r="AO1295" s="406">
        <v>1478</v>
      </c>
      <c r="AP1295" s="406">
        <v>1298</v>
      </c>
      <c r="AQ1295" s="406">
        <v>1298</v>
      </c>
      <c r="AR1295" s="406">
        <v>1516</v>
      </c>
      <c r="AS1295" s="406">
        <v>1432</v>
      </c>
      <c r="AU1295" t="s">
        <v>1571</v>
      </c>
    </row>
    <row r="1296" spans="4:47" ht="13.5" customHeight="1">
      <c r="D1296" s="405" t="s">
        <v>3038</v>
      </c>
      <c r="E1296" s="404"/>
      <c r="F1296" s="407" t="s">
        <v>1620</v>
      </c>
      <c r="G1296" s="272">
        <v>36.4</v>
      </c>
      <c r="H1296" s="406">
        <v>1164</v>
      </c>
      <c r="I1296" s="406">
        <v>1158</v>
      </c>
      <c r="J1296" s="406">
        <v>1335</v>
      </c>
      <c r="K1296" s="406">
        <v>1192</v>
      </c>
      <c r="L1296" s="406">
        <v>1183</v>
      </c>
      <c r="M1296" s="406">
        <v>1376</v>
      </c>
      <c r="N1296" s="406">
        <v>1308</v>
      </c>
      <c r="O1296" s="406">
        <v>1184</v>
      </c>
      <c r="P1296" s="406">
        <v>1202</v>
      </c>
      <c r="Q1296" s="406">
        <v>1361</v>
      </c>
      <c r="R1296" s="406">
        <v>1300</v>
      </c>
      <c r="S1296" s="406">
        <v>1502</v>
      </c>
      <c r="T1296" s="406">
        <v>1701</v>
      </c>
      <c r="U1296" s="406">
        <v>1811</v>
      </c>
      <c r="V1296" s="406">
        <v>1391</v>
      </c>
      <c r="W1296" s="406">
        <v>1528</v>
      </c>
      <c r="X1296" s="406">
        <v>1264</v>
      </c>
      <c r="Y1296" s="406">
        <v>1375</v>
      </c>
      <c r="Z1296" s="406">
        <v>1600</v>
      </c>
      <c r="AA1296" s="406">
        <v>1391</v>
      </c>
      <c r="AB1296" s="406">
        <v>1338</v>
      </c>
      <c r="AC1296" s="406">
        <v>1481</v>
      </c>
      <c r="AD1296" s="406">
        <v>1732</v>
      </c>
      <c r="AE1296" s="406">
        <v>1463</v>
      </c>
      <c r="AF1296" s="406">
        <v>1459</v>
      </c>
      <c r="AG1296" s="406">
        <v>1605</v>
      </c>
      <c r="AH1296" s="406">
        <v>1878</v>
      </c>
      <c r="AI1296" s="406">
        <v>1268</v>
      </c>
      <c r="AJ1296" s="406">
        <v>1359</v>
      </c>
      <c r="AK1296" s="406">
        <v>1503</v>
      </c>
      <c r="AL1296" s="406">
        <v>1758</v>
      </c>
      <c r="AM1296" s="406">
        <v>1211</v>
      </c>
      <c r="AN1296" s="406">
        <v>1307</v>
      </c>
      <c r="AO1296" s="406">
        <v>1490</v>
      </c>
      <c r="AP1296" s="406">
        <v>1324</v>
      </c>
      <c r="AQ1296" s="406">
        <v>1324</v>
      </c>
      <c r="AR1296" s="406">
        <v>1558</v>
      </c>
      <c r="AS1296" s="406">
        <v>1458</v>
      </c>
      <c r="AU1296" t="s">
        <v>3038</v>
      </c>
    </row>
    <row r="1297" spans="4:47" ht="13.5" customHeight="1">
      <c r="D1297" s="405" t="s">
        <v>1575</v>
      </c>
      <c r="E1297" s="404"/>
      <c r="F1297" s="407" t="s">
        <v>1620</v>
      </c>
      <c r="G1297" s="272">
        <v>37.5</v>
      </c>
      <c r="H1297" s="406">
        <v>1262</v>
      </c>
      <c r="I1297" s="406">
        <v>1272</v>
      </c>
      <c r="J1297" s="406">
        <v>1433</v>
      </c>
      <c r="K1297" s="406">
        <v>1306</v>
      </c>
      <c r="L1297" s="406">
        <v>1299</v>
      </c>
      <c r="M1297" s="406">
        <v>1505</v>
      </c>
      <c r="N1297" s="406">
        <v>1385</v>
      </c>
      <c r="O1297" s="406">
        <v>1252</v>
      </c>
      <c r="P1297" s="406">
        <v>1326</v>
      </c>
      <c r="Q1297" s="406">
        <v>1487</v>
      </c>
      <c r="R1297" s="406">
        <v>1398</v>
      </c>
      <c r="S1297" s="406">
        <v>1595</v>
      </c>
      <c r="T1297" s="406">
        <v>1806</v>
      </c>
      <c r="U1297" s="406">
        <v>1932</v>
      </c>
      <c r="V1297" s="406">
        <v>1493</v>
      </c>
      <c r="W1297" s="406">
        <v>1643</v>
      </c>
      <c r="X1297" s="406">
        <v>1343</v>
      </c>
      <c r="Y1297" s="406">
        <v>1462</v>
      </c>
      <c r="Z1297" s="406">
        <v>1727</v>
      </c>
      <c r="AA1297" s="406">
        <v>1510</v>
      </c>
      <c r="AB1297" s="406">
        <v>1400</v>
      </c>
      <c r="AC1297" s="406">
        <v>1555</v>
      </c>
      <c r="AD1297" s="406">
        <v>1857</v>
      </c>
      <c r="AE1297" s="406">
        <v>1572</v>
      </c>
      <c r="AF1297" s="406">
        <v>1534</v>
      </c>
      <c r="AG1297" s="406">
        <v>1692</v>
      </c>
      <c r="AH1297" s="406">
        <v>2018</v>
      </c>
      <c r="AI1297" s="406">
        <v>1359</v>
      </c>
      <c r="AJ1297" s="406">
        <v>1460</v>
      </c>
      <c r="AK1297" s="406">
        <v>1603</v>
      </c>
      <c r="AL1297" s="406">
        <v>1888</v>
      </c>
      <c r="AM1297" s="406">
        <v>1315</v>
      </c>
      <c r="AN1297" s="406">
        <v>1417</v>
      </c>
      <c r="AO1297" s="406">
        <v>1616</v>
      </c>
      <c r="AP1297" s="406">
        <v>1439</v>
      </c>
      <c r="AQ1297" s="406">
        <v>1439</v>
      </c>
      <c r="AR1297" s="406">
        <v>1690</v>
      </c>
      <c r="AS1297" s="406">
        <v>1573</v>
      </c>
      <c r="AU1297" t="s">
        <v>1575</v>
      </c>
    </row>
    <row r="1298" spans="4:47" ht="13.5" customHeight="1">
      <c r="D1298" s="405" t="s">
        <v>1576</v>
      </c>
      <c r="E1298" s="404"/>
      <c r="F1298" s="407" t="s">
        <v>1621</v>
      </c>
      <c r="G1298" s="272">
        <v>36.5</v>
      </c>
      <c r="H1298" s="406">
        <v>1143</v>
      </c>
      <c r="I1298" s="406">
        <v>1149</v>
      </c>
      <c r="J1298" s="406">
        <v>1293</v>
      </c>
      <c r="K1298" s="406">
        <v>1174</v>
      </c>
      <c r="L1298" s="406">
        <v>1169</v>
      </c>
      <c r="M1298" s="406">
        <v>1337</v>
      </c>
      <c r="N1298" s="406">
        <v>1246</v>
      </c>
      <c r="O1298" s="406">
        <v>1132</v>
      </c>
      <c r="P1298" s="406">
        <v>1180</v>
      </c>
      <c r="Q1298" s="406">
        <v>1326</v>
      </c>
      <c r="R1298" s="406">
        <v>1250</v>
      </c>
      <c r="S1298" s="406">
        <v>1471</v>
      </c>
      <c r="T1298" s="406">
        <v>1653</v>
      </c>
      <c r="U1298" s="406">
        <v>1762</v>
      </c>
      <c r="V1298" s="406">
        <v>1348</v>
      </c>
      <c r="W1298" s="406">
        <v>1479</v>
      </c>
      <c r="X1298" s="406">
        <v>1224</v>
      </c>
      <c r="Y1298" s="406">
        <v>1326</v>
      </c>
      <c r="Z1298" s="406">
        <v>1563</v>
      </c>
      <c r="AA1298" s="406">
        <v>1375</v>
      </c>
      <c r="AB1298" s="406">
        <v>1268</v>
      </c>
      <c r="AC1298" s="406">
        <v>1405</v>
      </c>
      <c r="AD1298" s="406">
        <v>1666</v>
      </c>
      <c r="AE1298" s="406">
        <v>1423</v>
      </c>
      <c r="AF1298" s="406">
        <v>1402</v>
      </c>
      <c r="AG1298" s="406">
        <v>1536</v>
      </c>
      <c r="AH1298" s="406">
        <v>1827</v>
      </c>
      <c r="AI1298" s="406">
        <v>1242</v>
      </c>
      <c r="AJ1298" s="406">
        <v>1321</v>
      </c>
      <c r="AK1298" s="406">
        <v>1441</v>
      </c>
      <c r="AL1298" s="406">
        <v>1696</v>
      </c>
      <c r="AM1298" s="406">
        <v>1197</v>
      </c>
      <c r="AN1298" s="406">
        <v>1286</v>
      </c>
      <c r="AO1298" s="406">
        <v>1466</v>
      </c>
      <c r="AP1298" s="406">
        <v>1277</v>
      </c>
      <c r="AQ1298" s="406">
        <v>1277</v>
      </c>
      <c r="AR1298" s="406">
        <v>1482</v>
      </c>
      <c r="AS1298" s="406">
        <v>1407</v>
      </c>
      <c r="AU1298" t="s">
        <v>1576</v>
      </c>
    </row>
    <row r="1299" spans="4:47" ht="13.5" customHeight="1">
      <c r="D1299" s="405" t="s">
        <v>5389</v>
      </c>
      <c r="E1299" s="404"/>
      <c r="F1299" s="407" t="s">
        <v>1621</v>
      </c>
      <c r="G1299" s="272">
        <v>37.800000000000004</v>
      </c>
      <c r="H1299" s="409" t="s">
        <v>2207</v>
      </c>
      <c r="I1299" s="409" t="s">
        <v>2207</v>
      </c>
      <c r="J1299" s="409" t="s">
        <v>2207</v>
      </c>
      <c r="K1299" s="409" t="s">
        <v>2207</v>
      </c>
      <c r="L1299" s="409" t="s">
        <v>2207</v>
      </c>
      <c r="M1299" s="409" t="s">
        <v>2207</v>
      </c>
      <c r="N1299" s="409" t="s">
        <v>2207</v>
      </c>
      <c r="O1299" s="409" t="s">
        <v>2207</v>
      </c>
      <c r="P1299" s="409" t="s">
        <v>2207</v>
      </c>
      <c r="Q1299" s="409" t="s">
        <v>2207</v>
      </c>
      <c r="R1299" s="409" t="s">
        <v>2207</v>
      </c>
      <c r="S1299" s="406">
        <v>1491</v>
      </c>
      <c r="T1299" s="406">
        <v>1684</v>
      </c>
      <c r="U1299" s="406">
        <v>1793</v>
      </c>
      <c r="V1299" s="406">
        <v>1391</v>
      </c>
      <c r="W1299" s="406">
        <v>1527</v>
      </c>
      <c r="X1299" s="406">
        <v>1254</v>
      </c>
      <c r="Y1299" s="406">
        <v>1362</v>
      </c>
      <c r="Z1299" s="406">
        <v>1607</v>
      </c>
      <c r="AA1299" s="406">
        <v>1409</v>
      </c>
      <c r="AB1299" s="406">
        <v>1303</v>
      </c>
      <c r="AC1299" s="406">
        <v>1449</v>
      </c>
      <c r="AD1299" s="406">
        <v>1721</v>
      </c>
      <c r="AE1299" s="406">
        <v>1463</v>
      </c>
      <c r="AF1299" s="406">
        <v>1437</v>
      </c>
      <c r="AG1299" s="406">
        <v>1580</v>
      </c>
      <c r="AH1299" s="406">
        <v>1882</v>
      </c>
      <c r="AI1299" s="406">
        <v>0</v>
      </c>
      <c r="AJ1299" s="406">
        <v>1359</v>
      </c>
      <c r="AK1299" s="406">
        <v>1488</v>
      </c>
      <c r="AL1299" s="406">
        <v>1752</v>
      </c>
      <c r="AM1299" s="406">
        <v>1228</v>
      </c>
      <c r="AN1299" s="406">
        <v>1323</v>
      </c>
      <c r="AO1299" s="406">
        <v>1508</v>
      </c>
      <c r="AP1299" s="406">
        <v>1322</v>
      </c>
      <c r="AQ1299" s="406">
        <v>1322</v>
      </c>
      <c r="AR1299" s="406">
        <v>1546</v>
      </c>
      <c r="AS1299" s="406">
        <v>1452</v>
      </c>
      <c r="AU1299" t="s">
        <v>5389</v>
      </c>
    </row>
    <row r="1300" spans="4:47" ht="13.5" customHeight="1">
      <c r="D1300" s="405" t="s">
        <v>1577</v>
      </c>
      <c r="E1300" s="404"/>
      <c r="F1300" s="407" t="s">
        <v>1621</v>
      </c>
      <c r="G1300" s="272">
        <v>39.1</v>
      </c>
      <c r="H1300" s="406">
        <v>1204</v>
      </c>
      <c r="I1300" s="406">
        <v>1213</v>
      </c>
      <c r="J1300" s="406">
        <v>1366</v>
      </c>
      <c r="K1300" s="406">
        <v>1242</v>
      </c>
      <c r="L1300" s="406">
        <v>1237</v>
      </c>
      <c r="M1300" s="406">
        <v>1427</v>
      </c>
      <c r="N1300" s="406">
        <v>1319</v>
      </c>
      <c r="O1300" s="406">
        <v>1196</v>
      </c>
      <c r="P1300" s="406">
        <v>1259</v>
      </c>
      <c r="Q1300" s="406">
        <v>1409</v>
      </c>
      <c r="R1300" s="406">
        <v>1328</v>
      </c>
      <c r="S1300" s="406">
        <v>1544</v>
      </c>
      <c r="T1300" s="406">
        <v>1749</v>
      </c>
      <c r="U1300" s="406">
        <v>1865</v>
      </c>
      <c r="V1300" s="406">
        <v>1433</v>
      </c>
      <c r="W1300" s="406">
        <v>1575</v>
      </c>
      <c r="X1300" s="406">
        <v>1283</v>
      </c>
      <c r="Y1300" s="406">
        <v>1398</v>
      </c>
      <c r="Z1300" s="406">
        <v>1650</v>
      </c>
      <c r="AA1300" s="406">
        <v>1443</v>
      </c>
      <c r="AB1300" s="406">
        <v>1337</v>
      </c>
      <c r="AC1300" s="406">
        <v>1493</v>
      </c>
      <c r="AD1300" s="406">
        <v>1775</v>
      </c>
      <c r="AE1300" s="406">
        <v>1502</v>
      </c>
      <c r="AF1300" s="406">
        <v>1471</v>
      </c>
      <c r="AG1300" s="406">
        <v>1624</v>
      </c>
      <c r="AH1300" s="406">
        <v>1936</v>
      </c>
      <c r="AI1300" s="406">
        <v>1299</v>
      </c>
      <c r="AJ1300" s="406">
        <v>1396</v>
      </c>
      <c r="AK1300" s="406">
        <v>1534</v>
      </c>
      <c r="AL1300" s="406">
        <v>1807</v>
      </c>
      <c r="AM1300" s="406">
        <v>1258</v>
      </c>
      <c r="AN1300" s="406">
        <v>1359</v>
      </c>
      <c r="AO1300" s="406">
        <v>1549</v>
      </c>
      <c r="AP1300" s="406">
        <v>1367</v>
      </c>
      <c r="AQ1300" s="406">
        <v>1367</v>
      </c>
      <c r="AR1300" s="406">
        <v>1609</v>
      </c>
      <c r="AS1300" s="406">
        <v>1496</v>
      </c>
      <c r="AU1300" t="s">
        <v>1577</v>
      </c>
    </row>
    <row r="1301" spans="4:47" ht="13.5" customHeight="1">
      <c r="D1301" s="405" t="s">
        <v>3039</v>
      </c>
      <c r="E1301" s="404"/>
      <c r="F1301" s="407" t="s">
        <v>1621</v>
      </c>
      <c r="G1301" s="272">
        <v>40.4</v>
      </c>
      <c r="H1301" s="406">
        <v>1217</v>
      </c>
      <c r="I1301" s="406">
        <v>1212</v>
      </c>
      <c r="J1301" s="406">
        <v>1397</v>
      </c>
      <c r="K1301" s="406">
        <v>1245</v>
      </c>
      <c r="L1301" s="406">
        <v>1238</v>
      </c>
      <c r="M1301" s="406">
        <v>1439</v>
      </c>
      <c r="N1301" s="406">
        <v>1370</v>
      </c>
      <c r="O1301" s="406">
        <v>1246</v>
      </c>
      <c r="P1301" s="406">
        <v>1262</v>
      </c>
      <c r="Q1301" s="406">
        <v>1428</v>
      </c>
      <c r="R1301" s="406">
        <v>1368</v>
      </c>
      <c r="S1301" s="406">
        <v>1566</v>
      </c>
      <c r="T1301" s="406">
        <v>1783</v>
      </c>
      <c r="U1301" s="406">
        <v>1899</v>
      </c>
      <c r="V1301" s="406">
        <v>1460</v>
      </c>
      <c r="W1301" s="406">
        <v>1605</v>
      </c>
      <c r="X1301" s="406">
        <v>1314</v>
      </c>
      <c r="Y1301" s="406">
        <v>1435</v>
      </c>
      <c r="Z1301" s="406">
        <v>1670</v>
      </c>
      <c r="AA1301" s="406">
        <v>1446</v>
      </c>
      <c r="AB1301" s="406">
        <v>1397</v>
      </c>
      <c r="AC1301" s="406">
        <v>1554</v>
      </c>
      <c r="AD1301" s="406">
        <v>1818</v>
      </c>
      <c r="AE1301" s="406">
        <v>1527</v>
      </c>
      <c r="AF1301" s="406">
        <v>1519</v>
      </c>
      <c r="AG1301" s="406">
        <v>1678</v>
      </c>
      <c r="AH1301" s="406">
        <v>1964</v>
      </c>
      <c r="AI1301" s="406">
        <v>1315</v>
      </c>
      <c r="AJ1301" s="406">
        <v>1419</v>
      </c>
      <c r="AK1301" s="406">
        <v>1577</v>
      </c>
      <c r="AL1301" s="406">
        <v>1844</v>
      </c>
      <c r="AM1301" s="406">
        <v>1265</v>
      </c>
      <c r="AN1301" s="406">
        <v>1372</v>
      </c>
      <c r="AO1301" s="406">
        <v>1563</v>
      </c>
      <c r="AP1301" s="406">
        <v>1395</v>
      </c>
      <c r="AQ1301" s="406">
        <v>1395</v>
      </c>
      <c r="AR1301" s="406">
        <v>1656</v>
      </c>
      <c r="AS1301" s="406">
        <v>1524</v>
      </c>
      <c r="AU1301" t="s">
        <v>3039</v>
      </c>
    </row>
    <row r="1302" spans="4:47" ht="13.5" customHeight="1">
      <c r="D1302" s="405" t="s">
        <v>1578</v>
      </c>
      <c r="E1302" s="404"/>
      <c r="F1302" s="407" t="s">
        <v>1621</v>
      </c>
      <c r="G1302" s="272">
        <v>41.7</v>
      </c>
      <c r="H1302" s="406">
        <v>1319</v>
      </c>
      <c r="I1302" s="406">
        <v>1331</v>
      </c>
      <c r="J1302" s="406">
        <v>1499</v>
      </c>
      <c r="K1302" s="406">
        <v>1364</v>
      </c>
      <c r="L1302" s="406">
        <v>1358</v>
      </c>
      <c r="M1302" s="406">
        <v>1578</v>
      </c>
      <c r="N1302" s="406">
        <v>1450</v>
      </c>
      <c r="O1302" s="406">
        <v>1314</v>
      </c>
      <c r="P1302" s="406">
        <v>1395</v>
      </c>
      <c r="Q1302" s="406">
        <v>1561</v>
      </c>
      <c r="R1302" s="406">
        <v>1469</v>
      </c>
      <c r="S1302" s="406">
        <v>1663</v>
      </c>
      <c r="T1302" s="406">
        <v>1894</v>
      </c>
      <c r="U1302" s="406">
        <v>2025</v>
      </c>
      <c r="V1302" s="406">
        <v>1567</v>
      </c>
      <c r="W1302" s="406">
        <v>1726</v>
      </c>
      <c r="X1302" s="406">
        <v>1395</v>
      </c>
      <c r="Y1302" s="406">
        <v>1524</v>
      </c>
      <c r="Z1302" s="406">
        <v>1802</v>
      </c>
      <c r="AA1302" s="406">
        <v>1569</v>
      </c>
      <c r="AB1302" s="406">
        <v>1460</v>
      </c>
      <c r="AC1302" s="406">
        <v>1636</v>
      </c>
      <c r="AD1302" s="406">
        <v>1949</v>
      </c>
      <c r="AE1302" s="406">
        <v>1640</v>
      </c>
      <c r="AF1302" s="406">
        <v>1594</v>
      </c>
      <c r="AG1302" s="406">
        <v>1767</v>
      </c>
      <c r="AH1302" s="406">
        <v>2110</v>
      </c>
      <c r="AI1302" s="406">
        <v>1409</v>
      </c>
      <c r="AJ1302" s="406">
        <v>1525</v>
      </c>
      <c r="AK1302" s="406">
        <v>1682</v>
      </c>
      <c r="AL1302" s="406">
        <v>1981</v>
      </c>
      <c r="AM1302" s="406">
        <v>1373</v>
      </c>
      <c r="AN1302" s="406">
        <v>1486</v>
      </c>
      <c r="AO1302" s="406">
        <v>1694</v>
      </c>
      <c r="AP1302" s="406">
        <v>1516</v>
      </c>
      <c r="AQ1302" s="406">
        <v>1516</v>
      </c>
      <c r="AR1302" s="406">
        <v>1796</v>
      </c>
      <c r="AS1302" s="406">
        <v>1644</v>
      </c>
      <c r="AU1302" t="s">
        <v>1578</v>
      </c>
    </row>
    <row r="1303" spans="4:47" ht="13.5" customHeight="1">
      <c r="D1303" s="405" t="s">
        <v>1579</v>
      </c>
      <c r="E1303" s="404"/>
      <c r="F1303" s="407" t="s">
        <v>1622</v>
      </c>
      <c r="G1303" s="272">
        <v>40.200000000000003</v>
      </c>
      <c r="H1303" s="406">
        <v>1188</v>
      </c>
      <c r="I1303" s="406">
        <v>1195</v>
      </c>
      <c r="J1303" s="406">
        <v>1349</v>
      </c>
      <c r="K1303" s="406">
        <v>1219</v>
      </c>
      <c r="L1303" s="406">
        <v>1215</v>
      </c>
      <c r="M1303" s="406">
        <v>1396</v>
      </c>
      <c r="N1303" s="406">
        <v>1296</v>
      </c>
      <c r="O1303" s="406">
        <v>1176</v>
      </c>
      <c r="P1303" s="406">
        <v>1230</v>
      </c>
      <c r="Q1303" s="406">
        <v>1380</v>
      </c>
      <c r="R1303" s="406">
        <v>1303</v>
      </c>
      <c r="S1303" s="406">
        <v>1523</v>
      </c>
      <c r="T1303" s="406">
        <v>1720</v>
      </c>
      <c r="U1303" s="406">
        <v>1834</v>
      </c>
      <c r="V1303" s="406">
        <v>1404</v>
      </c>
      <c r="W1303" s="406">
        <v>1541</v>
      </c>
      <c r="X1303" s="406">
        <v>1263</v>
      </c>
      <c r="Y1303" s="406">
        <v>1373</v>
      </c>
      <c r="Z1303" s="406">
        <v>1619</v>
      </c>
      <c r="AA1303" s="406">
        <v>1420</v>
      </c>
      <c r="AB1303" s="406">
        <v>1313</v>
      </c>
      <c r="AC1303" s="406">
        <v>1455</v>
      </c>
      <c r="AD1303" s="406">
        <v>1734</v>
      </c>
      <c r="AE1303" s="406">
        <v>1474</v>
      </c>
      <c r="AF1303" s="406">
        <v>1447</v>
      </c>
      <c r="AG1303" s="406">
        <v>1592</v>
      </c>
      <c r="AH1303" s="406">
        <v>1895</v>
      </c>
      <c r="AI1303" s="406">
        <v>1280</v>
      </c>
      <c r="AJ1303" s="406">
        <v>1362</v>
      </c>
      <c r="AK1303" s="406">
        <v>1489</v>
      </c>
      <c r="AL1303" s="406">
        <v>1752</v>
      </c>
      <c r="AM1303" s="406">
        <v>1241</v>
      </c>
      <c r="AN1303" s="406">
        <v>1339</v>
      </c>
      <c r="AO1303" s="406">
        <v>1526</v>
      </c>
      <c r="AP1303" s="406">
        <v>1334</v>
      </c>
      <c r="AQ1303" s="406">
        <v>1334</v>
      </c>
      <c r="AR1303" s="406">
        <v>1560</v>
      </c>
      <c r="AS1303" s="406">
        <v>1461</v>
      </c>
      <c r="AU1303" t="s">
        <v>1579</v>
      </c>
    </row>
    <row r="1304" spans="4:47" ht="13.5" customHeight="1">
      <c r="D1304" s="405" t="s">
        <v>5390</v>
      </c>
      <c r="E1304" s="404"/>
      <c r="F1304" s="407" t="s">
        <v>1622</v>
      </c>
      <c r="G1304" s="272">
        <v>41.6</v>
      </c>
      <c r="H1304" s="409" t="s">
        <v>2207</v>
      </c>
      <c r="I1304" s="409" t="s">
        <v>2207</v>
      </c>
      <c r="J1304" s="409" t="s">
        <v>2207</v>
      </c>
      <c r="K1304" s="409" t="s">
        <v>2207</v>
      </c>
      <c r="L1304" s="409" t="s">
        <v>2207</v>
      </c>
      <c r="M1304" s="409" t="s">
        <v>2207</v>
      </c>
      <c r="N1304" s="409" t="s">
        <v>2207</v>
      </c>
      <c r="O1304" s="409" t="s">
        <v>2207</v>
      </c>
      <c r="P1304" s="409" t="s">
        <v>2207</v>
      </c>
      <c r="Q1304" s="409" t="s">
        <v>2207</v>
      </c>
      <c r="R1304" s="409" t="s">
        <v>2207</v>
      </c>
      <c r="S1304" s="406">
        <v>1545</v>
      </c>
      <c r="T1304" s="406">
        <v>1754</v>
      </c>
      <c r="U1304" s="406">
        <v>1867</v>
      </c>
      <c r="V1304" s="406">
        <v>1450</v>
      </c>
      <c r="W1304" s="406">
        <v>1593</v>
      </c>
      <c r="X1304" s="406">
        <v>1295</v>
      </c>
      <c r="Y1304" s="406">
        <v>1412</v>
      </c>
      <c r="Z1304" s="406">
        <v>1666</v>
      </c>
      <c r="AA1304" s="406">
        <v>1456</v>
      </c>
      <c r="AB1304" s="406">
        <v>1351</v>
      </c>
      <c r="AC1304" s="406">
        <v>1503</v>
      </c>
      <c r="AD1304" s="406">
        <v>1794</v>
      </c>
      <c r="AE1304" s="406">
        <v>1517</v>
      </c>
      <c r="AF1304" s="406">
        <v>1485</v>
      </c>
      <c r="AG1304" s="406">
        <v>1640</v>
      </c>
      <c r="AH1304" s="406">
        <v>1955</v>
      </c>
      <c r="AI1304" s="406">
        <v>0</v>
      </c>
      <c r="AJ1304" s="406">
        <v>1403</v>
      </c>
      <c r="AK1304" s="406">
        <v>1540</v>
      </c>
      <c r="AL1304" s="406">
        <v>1812</v>
      </c>
      <c r="AM1304" s="406">
        <v>1274</v>
      </c>
      <c r="AN1304" s="406">
        <v>1379</v>
      </c>
      <c r="AO1304" s="406">
        <v>1571</v>
      </c>
      <c r="AP1304" s="406">
        <v>1383</v>
      </c>
      <c r="AQ1304" s="406">
        <v>1383</v>
      </c>
      <c r="AR1304" s="406">
        <v>1629</v>
      </c>
      <c r="AS1304" s="406">
        <v>1509</v>
      </c>
      <c r="AU1304" t="s">
        <v>5390</v>
      </c>
    </row>
    <row r="1305" spans="4:47" ht="13.5" customHeight="1">
      <c r="D1305" s="405" t="s">
        <v>1580</v>
      </c>
      <c r="E1305" s="404"/>
      <c r="F1305" s="407" t="s">
        <v>1622</v>
      </c>
      <c r="G1305" s="272">
        <v>43</v>
      </c>
      <c r="H1305" s="406">
        <v>1252</v>
      </c>
      <c r="I1305" s="406">
        <v>1264</v>
      </c>
      <c r="J1305" s="406">
        <v>1426</v>
      </c>
      <c r="K1305" s="406">
        <v>1291</v>
      </c>
      <c r="L1305" s="406">
        <v>1286</v>
      </c>
      <c r="M1305" s="406">
        <v>1493</v>
      </c>
      <c r="N1305" s="406">
        <v>1374</v>
      </c>
      <c r="O1305" s="406">
        <v>1245</v>
      </c>
      <c r="P1305" s="406">
        <v>1316</v>
      </c>
      <c r="Q1305" s="406">
        <v>1470</v>
      </c>
      <c r="R1305" s="406">
        <v>1386</v>
      </c>
      <c r="S1305" s="406">
        <v>1601</v>
      </c>
      <c r="T1305" s="406">
        <v>1824</v>
      </c>
      <c r="U1305" s="406">
        <v>1944</v>
      </c>
      <c r="V1305" s="406">
        <v>1496</v>
      </c>
      <c r="W1305" s="406">
        <v>1644</v>
      </c>
      <c r="X1305" s="406">
        <v>1326</v>
      </c>
      <c r="Y1305" s="406">
        <v>1450</v>
      </c>
      <c r="Z1305" s="406">
        <v>1713</v>
      </c>
      <c r="AA1305" s="406">
        <v>1492</v>
      </c>
      <c r="AB1305" s="406">
        <v>1388</v>
      </c>
      <c r="AC1305" s="406">
        <v>1551</v>
      </c>
      <c r="AD1305" s="406">
        <v>1853</v>
      </c>
      <c r="AE1305" s="406">
        <v>1559</v>
      </c>
      <c r="AF1305" s="406">
        <v>1522</v>
      </c>
      <c r="AG1305" s="406">
        <v>1687</v>
      </c>
      <c r="AH1305" s="406">
        <v>2014</v>
      </c>
      <c r="AI1305" s="406">
        <v>1340</v>
      </c>
      <c r="AJ1305" s="406">
        <v>1443</v>
      </c>
      <c r="AK1305" s="406">
        <v>1590</v>
      </c>
      <c r="AL1305" s="406">
        <v>1872</v>
      </c>
      <c r="AM1305" s="406">
        <v>1307</v>
      </c>
      <c r="AN1305" s="406">
        <v>1418</v>
      </c>
      <c r="AO1305" s="406">
        <v>1616</v>
      </c>
      <c r="AP1305" s="406">
        <v>1431</v>
      </c>
      <c r="AQ1305" s="406">
        <v>1431</v>
      </c>
      <c r="AR1305" s="406">
        <v>1698</v>
      </c>
      <c r="AS1305" s="406">
        <v>1556</v>
      </c>
      <c r="AU1305" t="s">
        <v>1580</v>
      </c>
    </row>
    <row r="1306" spans="4:47" ht="13.5" customHeight="1">
      <c r="D1306" s="405" t="s">
        <v>3040</v>
      </c>
      <c r="E1306" s="404"/>
      <c r="F1306" s="407" t="s">
        <v>1622</v>
      </c>
      <c r="G1306" s="272">
        <v>44.5</v>
      </c>
      <c r="H1306" s="406">
        <v>1265</v>
      </c>
      <c r="I1306" s="406">
        <v>1261</v>
      </c>
      <c r="J1306" s="406">
        <v>1459</v>
      </c>
      <c r="K1306" s="406">
        <v>1294</v>
      </c>
      <c r="L1306" s="406">
        <v>1288</v>
      </c>
      <c r="M1306" s="406">
        <v>1501</v>
      </c>
      <c r="N1306" s="406">
        <v>1428</v>
      </c>
      <c r="O1306" s="406">
        <v>1300</v>
      </c>
      <c r="P1306" s="406">
        <v>1319</v>
      </c>
      <c r="Q1306" s="406">
        <v>1492</v>
      </c>
      <c r="R1306" s="406">
        <v>1430</v>
      </c>
      <c r="S1306" s="406">
        <v>1625</v>
      </c>
      <c r="T1306" s="406">
        <v>1861</v>
      </c>
      <c r="U1306" s="406">
        <v>1980</v>
      </c>
      <c r="V1306" s="406">
        <v>1526</v>
      </c>
      <c r="W1306" s="406">
        <v>1677</v>
      </c>
      <c r="X1306" s="406">
        <v>1359</v>
      </c>
      <c r="Y1306" s="406">
        <v>1491</v>
      </c>
      <c r="Z1306" s="406">
        <v>1734</v>
      </c>
      <c r="AA1306" s="406">
        <v>1496</v>
      </c>
      <c r="AB1306" s="406">
        <v>1453</v>
      </c>
      <c r="AC1306" s="406">
        <v>1623</v>
      </c>
      <c r="AD1306" s="406">
        <v>1899</v>
      </c>
      <c r="AE1306" s="406">
        <v>1586</v>
      </c>
      <c r="AF1306" s="406">
        <v>1575</v>
      </c>
      <c r="AG1306" s="406">
        <v>1748</v>
      </c>
      <c r="AH1306" s="406">
        <v>2046</v>
      </c>
      <c r="AI1306" s="406">
        <v>1358</v>
      </c>
      <c r="AJ1306" s="406">
        <v>1468</v>
      </c>
      <c r="AK1306" s="406">
        <v>1612</v>
      </c>
      <c r="AL1306" s="406">
        <v>1913</v>
      </c>
      <c r="AM1306" s="406">
        <v>1315</v>
      </c>
      <c r="AN1306" s="406">
        <v>1432</v>
      </c>
      <c r="AO1306" s="406">
        <v>1632</v>
      </c>
      <c r="AP1306" s="406">
        <v>1462</v>
      </c>
      <c r="AQ1306" s="406">
        <v>1462</v>
      </c>
      <c r="AR1306" s="406">
        <v>1750</v>
      </c>
      <c r="AS1306" s="406">
        <v>1587</v>
      </c>
      <c r="AU1306" t="s">
        <v>3040</v>
      </c>
    </row>
    <row r="1307" spans="4:47" ht="13.5" customHeight="1">
      <c r="D1307" s="405" t="s">
        <v>1581</v>
      </c>
      <c r="E1307" s="404"/>
      <c r="F1307" s="407" t="s">
        <v>1622</v>
      </c>
      <c r="G1307" s="272">
        <v>45.9</v>
      </c>
      <c r="H1307" s="406">
        <v>1373</v>
      </c>
      <c r="I1307" s="406">
        <v>1387</v>
      </c>
      <c r="J1307" s="406">
        <v>1565</v>
      </c>
      <c r="K1307" s="406">
        <v>1418</v>
      </c>
      <c r="L1307" s="406">
        <v>1412</v>
      </c>
      <c r="M1307" s="406">
        <v>1652</v>
      </c>
      <c r="N1307" s="406">
        <v>1510</v>
      </c>
      <c r="O1307" s="406">
        <v>1369</v>
      </c>
      <c r="P1307" s="406">
        <v>1460</v>
      </c>
      <c r="Q1307" s="406">
        <v>1630</v>
      </c>
      <c r="R1307" s="406">
        <v>1536</v>
      </c>
      <c r="S1307" s="406">
        <v>1727</v>
      </c>
      <c r="T1307" s="406">
        <v>1978</v>
      </c>
      <c r="U1307" s="406">
        <v>2115</v>
      </c>
      <c r="V1307" s="406">
        <v>1638</v>
      </c>
      <c r="W1307" s="406">
        <v>1804</v>
      </c>
      <c r="X1307" s="406">
        <v>1442</v>
      </c>
      <c r="Y1307" s="406">
        <v>1583</v>
      </c>
      <c r="Z1307" s="406">
        <v>1872</v>
      </c>
      <c r="AA1307" s="406">
        <v>1624</v>
      </c>
      <c r="AB1307" s="406">
        <v>1516</v>
      </c>
      <c r="AC1307" s="406">
        <v>1701</v>
      </c>
      <c r="AD1307" s="406">
        <v>2036</v>
      </c>
      <c r="AE1307" s="406">
        <v>1705</v>
      </c>
      <c r="AF1307" s="406">
        <v>1650</v>
      </c>
      <c r="AG1307" s="406">
        <v>1838</v>
      </c>
      <c r="AH1307" s="406">
        <v>2197</v>
      </c>
      <c r="AI1307" s="406">
        <v>1456</v>
      </c>
      <c r="AJ1307" s="406">
        <v>1578</v>
      </c>
      <c r="AK1307" s="406">
        <v>1747</v>
      </c>
      <c r="AL1307" s="406">
        <v>2056</v>
      </c>
      <c r="AM1307" s="406">
        <v>1427</v>
      </c>
      <c r="AN1307" s="406">
        <v>1551</v>
      </c>
      <c r="AO1307" s="406">
        <v>1768</v>
      </c>
      <c r="AP1307" s="406">
        <v>1589</v>
      </c>
      <c r="AQ1307" s="406">
        <v>1589</v>
      </c>
      <c r="AR1307" s="406">
        <v>1897</v>
      </c>
      <c r="AS1307" s="406">
        <v>1713</v>
      </c>
      <c r="AU1307" t="s">
        <v>1581</v>
      </c>
    </row>
    <row r="1308" spans="4:47" ht="13.5" customHeight="1">
      <c r="D1308" s="405" t="s">
        <v>1600</v>
      </c>
      <c r="E1308" s="404"/>
      <c r="F1308" s="407" t="s">
        <v>1629</v>
      </c>
      <c r="G1308" s="272">
        <v>32.9</v>
      </c>
      <c r="H1308" s="406">
        <v>922</v>
      </c>
      <c r="I1308" s="406">
        <v>927</v>
      </c>
      <c r="J1308" s="406">
        <v>1048</v>
      </c>
      <c r="K1308" s="406">
        <v>953</v>
      </c>
      <c r="L1308" s="406">
        <v>948</v>
      </c>
      <c r="M1308" s="406">
        <v>1088</v>
      </c>
      <c r="N1308" s="406">
        <v>996</v>
      </c>
      <c r="O1308" s="406">
        <v>914</v>
      </c>
      <c r="P1308" s="406">
        <v>954</v>
      </c>
      <c r="Q1308" s="406">
        <v>1072</v>
      </c>
      <c r="R1308" s="406">
        <v>998</v>
      </c>
      <c r="S1308" s="406">
        <v>1136</v>
      </c>
      <c r="T1308" s="406">
        <v>1297</v>
      </c>
      <c r="U1308" s="406">
        <v>1382</v>
      </c>
      <c r="V1308" s="406">
        <v>1071</v>
      </c>
      <c r="W1308" s="406">
        <v>1172</v>
      </c>
      <c r="X1308" s="406">
        <v>994</v>
      </c>
      <c r="Y1308" s="406">
        <v>1071</v>
      </c>
      <c r="Z1308" s="406">
        <v>1256</v>
      </c>
      <c r="AA1308" s="406">
        <v>1120</v>
      </c>
      <c r="AB1308" s="406">
        <v>1018</v>
      </c>
      <c r="AC1308" s="406">
        <v>1114</v>
      </c>
      <c r="AD1308" s="406">
        <v>1318</v>
      </c>
      <c r="AE1308" s="406">
        <v>1146</v>
      </c>
      <c r="AF1308" s="406">
        <v>1120</v>
      </c>
      <c r="AG1308" s="406">
        <v>1219</v>
      </c>
      <c r="AH1308" s="406">
        <v>1441</v>
      </c>
      <c r="AI1308" s="406">
        <v>1016</v>
      </c>
      <c r="AJ1308" s="406">
        <v>1062</v>
      </c>
      <c r="AK1308" s="406">
        <v>1153</v>
      </c>
      <c r="AL1308" s="406">
        <v>1349</v>
      </c>
      <c r="AM1308" s="406">
        <v>967</v>
      </c>
      <c r="AN1308" s="406">
        <v>1029</v>
      </c>
      <c r="AO1308" s="406">
        <v>1168</v>
      </c>
      <c r="AP1308" s="406">
        <v>1039</v>
      </c>
      <c r="AQ1308" s="406">
        <v>1039</v>
      </c>
      <c r="AR1308" s="406">
        <v>1177</v>
      </c>
      <c r="AS1308" s="406">
        <v>1155</v>
      </c>
      <c r="AU1308" t="s">
        <v>1600</v>
      </c>
    </row>
    <row r="1309" spans="4:47" ht="13.5" customHeight="1">
      <c r="D1309" s="405" t="s">
        <v>5391</v>
      </c>
      <c r="E1309" s="404"/>
      <c r="F1309" s="407" t="s">
        <v>1629</v>
      </c>
      <c r="G1309" s="272">
        <v>34</v>
      </c>
      <c r="H1309" s="406" t="s">
        <v>2207</v>
      </c>
      <c r="I1309" s="406" t="s">
        <v>2207</v>
      </c>
      <c r="J1309" s="406" t="s">
        <v>2207</v>
      </c>
      <c r="K1309" s="406" t="s">
        <v>2207</v>
      </c>
      <c r="L1309" s="406" t="s">
        <v>2207</v>
      </c>
      <c r="M1309" s="406" t="s">
        <v>2207</v>
      </c>
      <c r="N1309" s="406" t="s">
        <v>2207</v>
      </c>
      <c r="O1309" s="406" t="s">
        <v>2207</v>
      </c>
      <c r="P1309" s="406" t="s">
        <v>2207</v>
      </c>
      <c r="Q1309" s="406" t="s">
        <v>2207</v>
      </c>
      <c r="R1309" s="406" t="s">
        <v>2207</v>
      </c>
      <c r="S1309" s="406">
        <v>1154</v>
      </c>
      <c r="T1309" s="406">
        <v>1326</v>
      </c>
      <c r="U1309" s="406">
        <v>1410</v>
      </c>
      <c r="V1309" s="406">
        <v>1110</v>
      </c>
      <c r="W1309" s="406">
        <v>1216</v>
      </c>
      <c r="X1309" s="406">
        <v>1021</v>
      </c>
      <c r="Y1309" s="406">
        <v>1104</v>
      </c>
      <c r="Z1309" s="406">
        <v>1296</v>
      </c>
      <c r="AA1309" s="406">
        <v>1151</v>
      </c>
      <c r="AB1309" s="406">
        <v>1050</v>
      </c>
      <c r="AC1309" s="406">
        <v>1154</v>
      </c>
      <c r="AD1309" s="406">
        <v>1368</v>
      </c>
      <c r="AE1309" s="406">
        <v>1182</v>
      </c>
      <c r="AF1309" s="406">
        <v>1152</v>
      </c>
      <c r="AG1309" s="406">
        <v>1259</v>
      </c>
      <c r="AH1309" s="406">
        <v>1491</v>
      </c>
      <c r="AI1309" s="406">
        <v>0</v>
      </c>
      <c r="AJ1309" s="406">
        <v>1096</v>
      </c>
      <c r="AK1309" s="406">
        <v>1195</v>
      </c>
      <c r="AL1309" s="406">
        <v>1399</v>
      </c>
      <c r="AM1309" s="406">
        <v>995</v>
      </c>
      <c r="AN1309" s="406">
        <v>1063</v>
      </c>
      <c r="AO1309" s="406">
        <v>1206</v>
      </c>
      <c r="AP1309" s="406">
        <v>1080</v>
      </c>
      <c r="AQ1309" s="406">
        <v>1080</v>
      </c>
      <c r="AR1309" s="406">
        <v>1235</v>
      </c>
      <c r="AS1309" s="406">
        <v>1196</v>
      </c>
      <c r="AU1309" t="s">
        <v>5391</v>
      </c>
    </row>
    <row r="1310" spans="4:47" ht="13.5" customHeight="1">
      <c r="D1310" s="405" t="s">
        <v>1601</v>
      </c>
      <c r="E1310" s="404"/>
      <c r="F1310" s="407" t="s">
        <v>1629</v>
      </c>
      <c r="G1310" s="272">
        <v>35.200000000000003</v>
      </c>
      <c r="H1310" s="406">
        <v>978</v>
      </c>
      <c r="I1310" s="406">
        <v>986</v>
      </c>
      <c r="J1310" s="406">
        <v>1114</v>
      </c>
      <c r="K1310" s="406">
        <v>1015</v>
      </c>
      <c r="L1310" s="406">
        <v>1010</v>
      </c>
      <c r="M1310" s="406">
        <v>1170</v>
      </c>
      <c r="N1310" s="406">
        <v>1064</v>
      </c>
      <c r="O1310" s="406">
        <v>972</v>
      </c>
      <c r="P1310" s="406">
        <v>1025</v>
      </c>
      <c r="Q1310" s="406">
        <v>1148</v>
      </c>
      <c r="R1310" s="406">
        <v>1068</v>
      </c>
      <c r="S1310" s="406">
        <v>1202</v>
      </c>
      <c r="T1310" s="406">
        <v>1385</v>
      </c>
      <c r="U1310" s="406">
        <v>1475</v>
      </c>
      <c r="V1310" s="406">
        <v>1149</v>
      </c>
      <c r="W1310" s="406">
        <v>1259</v>
      </c>
      <c r="X1310" s="406">
        <v>1047</v>
      </c>
      <c r="Y1310" s="406">
        <v>1136</v>
      </c>
      <c r="Z1310" s="406">
        <v>1335</v>
      </c>
      <c r="AA1310" s="406">
        <v>1181</v>
      </c>
      <c r="AB1310" s="406">
        <v>1081</v>
      </c>
      <c r="AC1310" s="406">
        <v>1194</v>
      </c>
      <c r="AD1310" s="406">
        <v>1417</v>
      </c>
      <c r="AE1310" s="406">
        <v>1217</v>
      </c>
      <c r="AF1310" s="406">
        <v>1183</v>
      </c>
      <c r="AG1310" s="406">
        <v>1299</v>
      </c>
      <c r="AH1310" s="406">
        <v>1540</v>
      </c>
      <c r="AI1310" s="406">
        <v>1067</v>
      </c>
      <c r="AJ1310" s="406">
        <v>1130</v>
      </c>
      <c r="AK1310" s="406">
        <v>1237</v>
      </c>
      <c r="AL1310" s="406">
        <v>1449</v>
      </c>
      <c r="AM1310" s="406">
        <v>1023</v>
      </c>
      <c r="AN1310" s="406">
        <v>1096</v>
      </c>
      <c r="AO1310" s="406">
        <v>1244</v>
      </c>
      <c r="AP1310" s="406">
        <v>1120</v>
      </c>
      <c r="AQ1310" s="406">
        <v>1120</v>
      </c>
      <c r="AR1310" s="406">
        <v>1292</v>
      </c>
      <c r="AS1310" s="406">
        <v>1236</v>
      </c>
      <c r="AU1310" t="s">
        <v>1601</v>
      </c>
    </row>
    <row r="1311" spans="4:47" ht="13.5" customHeight="1">
      <c r="D1311" s="405" t="s">
        <v>3041</v>
      </c>
      <c r="E1311" s="404"/>
      <c r="F1311" s="407" t="s">
        <v>1629</v>
      </c>
      <c r="G1311" s="272">
        <v>36.4</v>
      </c>
      <c r="H1311" s="406">
        <v>990</v>
      </c>
      <c r="I1311" s="406">
        <v>985</v>
      </c>
      <c r="J1311" s="406">
        <v>1143</v>
      </c>
      <c r="K1311" s="406">
        <v>1018</v>
      </c>
      <c r="L1311" s="406">
        <v>1011</v>
      </c>
      <c r="M1311" s="406">
        <v>1184</v>
      </c>
      <c r="N1311" s="406">
        <v>1112</v>
      </c>
      <c r="O1311" s="406">
        <v>1017</v>
      </c>
      <c r="P1311" s="406">
        <v>1029</v>
      </c>
      <c r="Q1311" s="406">
        <v>1165</v>
      </c>
      <c r="R1311" s="406">
        <v>1104</v>
      </c>
      <c r="S1311" s="406">
        <v>1223</v>
      </c>
      <c r="T1311" s="406">
        <v>1416</v>
      </c>
      <c r="U1311" s="406">
        <v>1505</v>
      </c>
      <c r="V1311" s="406">
        <v>1173</v>
      </c>
      <c r="W1311" s="406">
        <v>1286</v>
      </c>
      <c r="X1311" s="406">
        <v>1072</v>
      </c>
      <c r="Y1311" s="406">
        <v>1166</v>
      </c>
      <c r="Z1311" s="406">
        <v>1353</v>
      </c>
      <c r="AA1311" s="406">
        <v>1188</v>
      </c>
      <c r="AB1311" s="406">
        <v>1127</v>
      </c>
      <c r="AC1311" s="406">
        <v>1247</v>
      </c>
      <c r="AD1311" s="406">
        <v>1454</v>
      </c>
      <c r="AE1311" s="406">
        <v>1239</v>
      </c>
      <c r="AF1311" s="406">
        <v>1226</v>
      </c>
      <c r="AG1311" s="406">
        <v>1348</v>
      </c>
      <c r="AH1311" s="406">
        <v>1573</v>
      </c>
      <c r="AI1311" s="406">
        <v>1081</v>
      </c>
      <c r="AJ1311" s="406">
        <v>1151</v>
      </c>
      <c r="AK1311" s="406">
        <v>1267</v>
      </c>
      <c r="AL1311" s="406">
        <v>1483</v>
      </c>
      <c r="AM1311" s="406">
        <v>1033</v>
      </c>
      <c r="AN1311" s="406">
        <v>1111</v>
      </c>
      <c r="AO1311" s="406">
        <v>1261</v>
      </c>
      <c r="AP1311" s="406">
        <v>1146</v>
      </c>
      <c r="AQ1311" s="406">
        <v>1146</v>
      </c>
      <c r="AR1311" s="406">
        <v>1335</v>
      </c>
      <c r="AS1311" s="406">
        <v>1261</v>
      </c>
      <c r="AU1311" t="s">
        <v>3041</v>
      </c>
    </row>
    <row r="1312" spans="4:47" ht="13.5" customHeight="1">
      <c r="D1312" s="405" t="s">
        <v>1602</v>
      </c>
      <c r="E1312" s="404"/>
      <c r="F1312" s="407" t="s">
        <v>1629</v>
      </c>
      <c r="G1312" s="272">
        <v>37.5</v>
      </c>
      <c r="H1312" s="406">
        <v>1088</v>
      </c>
      <c r="I1312" s="406">
        <v>1099</v>
      </c>
      <c r="J1312" s="406">
        <v>1241</v>
      </c>
      <c r="K1312" s="406">
        <v>1132</v>
      </c>
      <c r="L1312" s="406">
        <v>1126</v>
      </c>
      <c r="M1312" s="406">
        <v>1313</v>
      </c>
      <c r="N1312" s="406">
        <v>1189</v>
      </c>
      <c r="O1312" s="406">
        <v>1085</v>
      </c>
      <c r="P1312" s="406">
        <v>1153</v>
      </c>
      <c r="Q1312" s="406">
        <v>1292</v>
      </c>
      <c r="R1312" s="406">
        <v>1202</v>
      </c>
      <c r="S1312" s="406">
        <v>1316</v>
      </c>
      <c r="T1312" s="406">
        <v>1520</v>
      </c>
      <c r="U1312" s="406">
        <v>1627</v>
      </c>
      <c r="V1312" s="406">
        <v>1276</v>
      </c>
      <c r="W1312" s="406">
        <v>1401</v>
      </c>
      <c r="X1312" s="406">
        <v>1154</v>
      </c>
      <c r="Y1312" s="406">
        <v>1256</v>
      </c>
      <c r="Z1312" s="406">
        <v>1478</v>
      </c>
      <c r="AA1312" s="406">
        <v>1302</v>
      </c>
      <c r="AB1312" s="406">
        <v>1198</v>
      </c>
      <c r="AC1312" s="406">
        <v>1329</v>
      </c>
      <c r="AD1312" s="406">
        <v>1581</v>
      </c>
      <c r="AE1312" s="406">
        <v>1349</v>
      </c>
      <c r="AF1312" s="406">
        <v>1300</v>
      </c>
      <c r="AG1312" s="406">
        <v>1434</v>
      </c>
      <c r="AH1312" s="406">
        <v>1704</v>
      </c>
      <c r="AI1312" s="406">
        <v>1174</v>
      </c>
      <c r="AJ1312" s="406">
        <v>1252</v>
      </c>
      <c r="AK1312" s="406">
        <v>1377</v>
      </c>
      <c r="AL1312" s="406">
        <v>1613</v>
      </c>
      <c r="AM1312" s="406">
        <v>1133</v>
      </c>
      <c r="AN1312" s="406">
        <v>1216</v>
      </c>
      <c r="AO1312" s="406">
        <v>1381</v>
      </c>
      <c r="AP1312" s="406">
        <v>1262</v>
      </c>
      <c r="AQ1312" s="406">
        <v>1262</v>
      </c>
      <c r="AR1312" s="406">
        <v>1467</v>
      </c>
      <c r="AS1312" s="406">
        <v>1376</v>
      </c>
      <c r="AU1312" t="s">
        <v>1602</v>
      </c>
    </row>
    <row r="1313" spans="4:47" ht="13.5" customHeight="1">
      <c r="D1313" s="405" t="s">
        <v>1603</v>
      </c>
      <c r="E1313" s="404"/>
      <c r="F1313" s="407" t="s">
        <v>1630</v>
      </c>
      <c r="G1313" s="272">
        <v>36.5</v>
      </c>
      <c r="H1313" s="406">
        <v>961</v>
      </c>
      <c r="I1313" s="406">
        <v>967</v>
      </c>
      <c r="J1313" s="406">
        <v>1086</v>
      </c>
      <c r="K1313" s="406">
        <v>992</v>
      </c>
      <c r="L1313" s="406">
        <v>988</v>
      </c>
      <c r="M1313" s="406">
        <v>1130</v>
      </c>
      <c r="N1313" s="406">
        <v>1039</v>
      </c>
      <c r="O1313" s="406">
        <v>951</v>
      </c>
      <c r="P1313" s="406">
        <v>998</v>
      </c>
      <c r="Q1313" s="406">
        <v>1119</v>
      </c>
      <c r="R1313" s="406">
        <v>1043</v>
      </c>
      <c r="S1313" s="406">
        <v>1180</v>
      </c>
      <c r="T1313" s="406">
        <v>1356</v>
      </c>
      <c r="U1313" s="406">
        <v>1441</v>
      </c>
      <c r="V1313" s="406">
        <v>1119</v>
      </c>
      <c r="W1313" s="406">
        <v>1225</v>
      </c>
      <c r="X1313" s="406">
        <v>1030</v>
      </c>
      <c r="Y1313" s="406">
        <v>1113</v>
      </c>
      <c r="Z1313" s="406">
        <v>1306</v>
      </c>
      <c r="AA1313" s="406">
        <v>1162</v>
      </c>
      <c r="AB1313" s="406">
        <v>1059</v>
      </c>
      <c r="AC1313" s="406">
        <v>1164</v>
      </c>
      <c r="AD1313" s="406">
        <v>1378</v>
      </c>
      <c r="AE1313" s="406">
        <v>1192</v>
      </c>
      <c r="AF1313" s="406">
        <v>1161</v>
      </c>
      <c r="AG1313" s="406">
        <v>1269</v>
      </c>
      <c r="AH1313" s="406">
        <v>1501</v>
      </c>
      <c r="AI1313" s="406">
        <v>1052</v>
      </c>
      <c r="AJ1313" s="406">
        <v>1200</v>
      </c>
      <c r="AK1313" s="406">
        <v>1325</v>
      </c>
      <c r="AL1313" s="406">
        <v>1551</v>
      </c>
      <c r="AM1313" s="406">
        <v>1071</v>
      </c>
      <c r="AN1313" s="406">
        <v>1162</v>
      </c>
      <c r="AO1313" s="406">
        <v>1320</v>
      </c>
      <c r="AP1313" s="406">
        <v>1156</v>
      </c>
      <c r="AQ1313" s="406">
        <v>1156</v>
      </c>
      <c r="AR1313" s="406">
        <v>1361</v>
      </c>
      <c r="AS1313" s="406">
        <v>1204</v>
      </c>
      <c r="AU1313" t="s">
        <v>1603</v>
      </c>
    </row>
    <row r="1314" spans="4:47" ht="13.5" customHeight="1">
      <c r="D1314" s="405" t="s">
        <v>5392</v>
      </c>
      <c r="E1314" s="404"/>
      <c r="F1314" s="407" t="s">
        <v>1630</v>
      </c>
      <c r="G1314" s="272">
        <v>37.800000000000004</v>
      </c>
      <c r="H1314" s="406" t="s">
        <v>2207</v>
      </c>
      <c r="I1314" s="406" t="s">
        <v>2207</v>
      </c>
      <c r="J1314" s="406" t="s">
        <v>2207</v>
      </c>
      <c r="K1314" s="406" t="s">
        <v>2207</v>
      </c>
      <c r="L1314" s="406" t="s">
        <v>2207</v>
      </c>
      <c r="M1314" s="406" t="s">
        <v>2207</v>
      </c>
      <c r="N1314" s="406" t="s">
        <v>2207</v>
      </c>
      <c r="O1314" s="406" t="s">
        <v>2207</v>
      </c>
      <c r="P1314" s="406" t="s">
        <v>2207</v>
      </c>
      <c r="Q1314" s="406" t="s">
        <v>2207</v>
      </c>
      <c r="R1314" s="406" t="s">
        <v>2207</v>
      </c>
      <c r="S1314" s="406">
        <v>1200</v>
      </c>
      <c r="T1314" s="406">
        <v>1387</v>
      </c>
      <c r="U1314" s="406">
        <v>1472</v>
      </c>
      <c r="V1314" s="406">
        <v>1162</v>
      </c>
      <c r="W1314" s="406">
        <v>1273</v>
      </c>
      <c r="X1314" s="406">
        <v>1059</v>
      </c>
      <c r="Y1314" s="406">
        <v>1149</v>
      </c>
      <c r="Z1314" s="406">
        <v>1350</v>
      </c>
      <c r="AA1314" s="406">
        <v>1195</v>
      </c>
      <c r="AB1314" s="406">
        <v>1094</v>
      </c>
      <c r="AC1314" s="406">
        <v>1208</v>
      </c>
      <c r="AD1314" s="406">
        <v>1433</v>
      </c>
      <c r="AE1314" s="406">
        <v>1232</v>
      </c>
      <c r="AF1314" s="406">
        <v>1196</v>
      </c>
      <c r="AG1314" s="406">
        <v>1313</v>
      </c>
      <c r="AH1314" s="406">
        <v>1556</v>
      </c>
      <c r="AI1314" s="406">
        <v>0</v>
      </c>
      <c r="AJ1314" s="406">
        <v>1238</v>
      </c>
      <c r="AK1314" s="406">
        <v>1372</v>
      </c>
      <c r="AL1314" s="406">
        <v>1606</v>
      </c>
      <c r="AM1314" s="406">
        <v>1102</v>
      </c>
      <c r="AN1314" s="406">
        <v>1199</v>
      </c>
      <c r="AO1314" s="406">
        <v>1362</v>
      </c>
      <c r="AP1314" s="406">
        <v>1201</v>
      </c>
      <c r="AQ1314" s="406">
        <v>1201</v>
      </c>
      <c r="AR1314" s="406">
        <v>1425</v>
      </c>
      <c r="AS1314" s="406">
        <v>1248</v>
      </c>
      <c r="AU1314" t="s">
        <v>5392</v>
      </c>
    </row>
    <row r="1315" spans="4:47" ht="13.5" customHeight="1">
      <c r="D1315" s="405" t="s">
        <v>1604</v>
      </c>
      <c r="E1315" s="404"/>
      <c r="F1315" s="407" t="s">
        <v>1630</v>
      </c>
      <c r="G1315" s="272">
        <v>39.1</v>
      </c>
      <c r="H1315" s="406">
        <v>1022</v>
      </c>
      <c r="I1315" s="406">
        <v>1032</v>
      </c>
      <c r="J1315" s="406">
        <v>1158</v>
      </c>
      <c r="K1315" s="406">
        <v>1059</v>
      </c>
      <c r="L1315" s="406">
        <v>1055</v>
      </c>
      <c r="M1315" s="406">
        <v>1220</v>
      </c>
      <c r="N1315" s="406">
        <v>1112</v>
      </c>
      <c r="O1315" s="406">
        <v>1015</v>
      </c>
      <c r="P1315" s="406">
        <v>1077</v>
      </c>
      <c r="Q1315" s="406">
        <v>1202</v>
      </c>
      <c r="R1315" s="406">
        <v>1120</v>
      </c>
      <c r="S1315" s="406">
        <v>1253</v>
      </c>
      <c r="T1315" s="406">
        <v>1453</v>
      </c>
      <c r="U1315" s="406">
        <v>1543</v>
      </c>
      <c r="V1315" s="406">
        <v>1204</v>
      </c>
      <c r="W1315" s="406">
        <v>1320</v>
      </c>
      <c r="X1315" s="406">
        <v>1088</v>
      </c>
      <c r="Y1315" s="406">
        <v>1185</v>
      </c>
      <c r="Z1315" s="406">
        <v>1393</v>
      </c>
      <c r="AA1315" s="406">
        <v>1228</v>
      </c>
      <c r="AB1315" s="406">
        <v>1128</v>
      </c>
      <c r="AC1315" s="406">
        <v>1252</v>
      </c>
      <c r="AD1315" s="406">
        <v>1487</v>
      </c>
      <c r="AE1315" s="406">
        <v>1271</v>
      </c>
      <c r="AF1315" s="406">
        <v>1230</v>
      </c>
      <c r="AG1315" s="406">
        <v>1356</v>
      </c>
      <c r="AH1315" s="406">
        <v>1610</v>
      </c>
      <c r="AI1315" s="406">
        <v>1108</v>
      </c>
      <c r="AJ1315" s="406">
        <v>1275</v>
      </c>
      <c r="AK1315" s="406">
        <v>1418</v>
      </c>
      <c r="AL1315" s="406">
        <v>1661</v>
      </c>
      <c r="AM1315" s="406">
        <v>1132</v>
      </c>
      <c r="AN1315" s="406">
        <v>1235</v>
      </c>
      <c r="AO1315" s="406">
        <v>1403</v>
      </c>
      <c r="AP1315" s="406">
        <v>1245</v>
      </c>
      <c r="AQ1315" s="406">
        <v>1245</v>
      </c>
      <c r="AR1315" s="406">
        <v>1488</v>
      </c>
      <c r="AS1315" s="406">
        <v>1292</v>
      </c>
      <c r="AU1315" t="s">
        <v>1604</v>
      </c>
    </row>
    <row r="1316" spans="4:47" ht="13.5" customHeight="1">
      <c r="D1316" s="405" t="s">
        <v>3042</v>
      </c>
      <c r="E1316" s="404"/>
      <c r="F1316" s="407" t="s">
        <v>1630</v>
      </c>
      <c r="G1316" s="272">
        <v>40.4</v>
      </c>
      <c r="H1316" s="406">
        <v>1034</v>
      </c>
      <c r="I1316" s="406">
        <v>1030</v>
      </c>
      <c r="J1316" s="406">
        <v>1190</v>
      </c>
      <c r="K1316" s="406">
        <v>1063</v>
      </c>
      <c r="L1316" s="406">
        <v>1056</v>
      </c>
      <c r="M1316" s="406">
        <v>1231</v>
      </c>
      <c r="N1316" s="406">
        <v>1163</v>
      </c>
      <c r="O1316" s="406">
        <v>1065</v>
      </c>
      <c r="P1316" s="406">
        <v>1081</v>
      </c>
      <c r="Q1316" s="406">
        <v>1221</v>
      </c>
      <c r="R1316" s="406">
        <v>1160</v>
      </c>
      <c r="S1316" s="406">
        <v>1275</v>
      </c>
      <c r="T1316" s="406">
        <v>1486</v>
      </c>
      <c r="U1316" s="406">
        <v>1577</v>
      </c>
      <c r="V1316" s="406">
        <v>1232</v>
      </c>
      <c r="W1316" s="406">
        <v>1351</v>
      </c>
      <c r="X1316" s="406">
        <v>1116</v>
      </c>
      <c r="Y1316" s="406">
        <v>1219</v>
      </c>
      <c r="Z1316" s="406">
        <v>1414</v>
      </c>
      <c r="AA1316" s="406">
        <v>1237</v>
      </c>
      <c r="AB1316" s="406">
        <v>1179</v>
      </c>
      <c r="AC1316" s="406">
        <v>1310</v>
      </c>
      <c r="AD1316" s="406">
        <v>1528</v>
      </c>
      <c r="AE1316" s="406">
        <v>1295</v>
      </c>
      <c r="AF1316" s="406">
        <v>1278</v>
      </c>
      <c r="AG1316" s="406">
        <v>1411</v>
      </c>
      <c r="AH1316" s="406">
        <v>1646</v>
      </c>
      <c r="AI1316" s="406">
        <v>1123</v>
      </c>
      <c r="AJ1316" s="406">
        <v>1203</v>
      </c>
      <c r="AK1316" s="406">
        <v>1330</v>
      </c>
      <c r="AL1316" s="406">
        <v>1557</v>
      </c>
      <c r="AM1316" s="406">
        <v>1079</v>
      </c>
      <c r="AN1316" s="406">
        <v>1166</v>
      </c>
      <c r="AO1316" s="406">
        <v>1322</v>
      </c>
      <c r="AP1316" s="406">
        <v>1208</v>
      </c>
      <c r="AQ1316" s="406">
        <v>1208</v>
      </c>
      <c r="AR1316" s="406">
        <v>1418</v>
      </c>
      <c r="AS1316" s="406">
        <v>1321</v>
      </c>
      <c r="AU1316" t="s">
        <v>3042</v>
      </c>
    </row>
    <row r="1317" spans="4:47" ht="13.5" customHeight="1">
      <c r="D1317" s="405" t="s">
        <v>1605</v>
      </c>
      <c r="E1317" s="404"/>
      <c r="F1317" s="407" t="s">
        <v>1630</v>
      </c>
      <c r="G1317" s="272">
        <v>41.7</v>
      </c>
      <c r="H1317" s="406">
        <v>1137</v>
      </c>
      <c r="I1317" s="406">
        <v>1150</v>
      </c>
      <c r="J1317" s="406">
        <v>1291</v>
      </c>
      <c r="K1317" s="406">
        <v>1181</v>
      </c>
      <c r="L1317" s="406">
        <v>1176</v>
      </c>
      <c r="M1317" s="406">
        <v>1371</v>
      </c>
      <c r="N1317" s="406">
        <v>1242</v>
      </c>
      <c r="O1317" s="406">
        <v>1133</v>
      </c>
      <c r="P1317" s="406">
        <v>1213</v>
      </c>
      <c r="Q1317" s="406">
        <v>1354</v>
      </c>
      <c r="R1317" s="406">
        <v>1261</v>
      </c>
      <c r="S1317" s="406">
        <v>1372</v>
      </c>
      <c r="T1317" s="406">
        <v>1597</v>
      </c>
      <c r="U1317" s="406">
        <v>1704</v>
      </c>
      <c r="V1317" s="406">
        <v>1338</v>
      </c>
      <c r="W1317" s="406">
        <v>1471</v>
      </c>
      <c r="X1317" s="406">
        <v>1200</v>
      </c>
      <c r="Y1317" s="406">
        <v>1311</v>
      </c>
      <c r="Z1317" s="406">
        <v>1544</v>
      </c>
      <c r="AA1317" s="406">
        <v>1355</v>
      </c>
      <c r="AB1317" s="406">
        <v>1250</v>
      </c>
      <c r="AC1317" s="406">
        <v>1395</v>
      </c>
      <c r="AD1317" s="406">
        <v>1661</v>
      </c>
      <c r="AE1317" s="406">
        <v>1410</v>
      </c>
      <c r="AF1317" s="406">
        <v>1353</v>
      </c>
      <c r="AG1317" s="406">
        <v>1499</v>
      </c>
      <c r="AH1317" s="406">
        <v>1784</v>
      </c>
      <c r="AI1317" s="406">
        <v>1219</v>
      </c>
      <c r="AJ1317" s="406">
        <v>1404</v>
      </c>
      <c r="AK1317" s="406">
        <v>1566</v>
      </c>
      <c r="AL1317" s="406">
        <v>1835</v>
      </c>
      <c r="AM1317" s="406">
        <v>1247</v>
      </c>
      <c r="AN1317" s="406">
        <v>1362</v>
      </c>
      <c r="AO1317" s="406">
        <v>1548</v>
      </c>
      <c r="AP1317" s="406">
        <v>1394</v>
      </c>
      <c r="AQ1317" s="406">
        <v>1394</v>
      </c>
      <c r="AR1317" s="406">
        <v>1674</v>
      </c>
      <c r="AS1317" s="406">
        <v>1441</v>
      </c>
      <c r="AU1317" t="s">
        <v>1605</v>
      </c>
    </row>
    <row r="1318" spans="4:47" ht="13.5" customHeight="1">
      <c r="D1318" s="405" t="s">
        <v>1606</v>
      </c>
      <c r="E1318" s="404"/>
      <c r="F1318" s="407" t="s">
        <v>1631</v>
      </c>
      <c r="G1318" s="272">
        <v>40.200000000000003</v>
      </c>
      <c r="H1318" s="406">
        <v>1000</v>
      </c>
      <c r="I1318" s="406">
        <v>1008</v>
      </c>
      <c r="J1318" s="406">
        <v>1137</v>
      </c>
      <c r="K1318" s="406">
        <v>1031</v>
      </c>
      <c r="L1318" s="406">
        <v>1027</v>
      </c>
      <c r="M1318" s="406">
        <v>1185</v>
      </c>
      <c r="N1318" s="406">
        <v>1081</v>
      </c>
      <c r="O1318" s="406">
        <v>992</v>
      </c>
      <c r="P1318" s="406">
        <v>1043</v>
      </c>
      <c r="Q1318" s="406">
        <v>1169</v>
      </c>
      <c r="R1318" s="406">
        <v>1088</v>
      </c>
      <c r="S1318" s="406">
        <v>1224</v>
      </c>
      <c r="T1318" s="406">
        <v>1414</v>
      </c>
      <c r="U1318" s="406">
        <v>1500</v>
      </c>
      <c r="V1318" s="406">
        <v>1167</v>
      </c>
      <c r="W1318" s="406">
        <v>1279</v>
      </c>
      <c r="X1318" s="406">
        <v>1066</v>
      </c>
      <c r="Y1318" s="406">
        <v>1156</v>
      </c>
      <c r="Z1318" s="406">
        <v>1356</v>
      </c>
      <c r="AA1318" s="406">
        <v>1203</v>
      </c>
      <c r="AB1318" s="406">
        <v>1099</v>
      </c>
      <c r="AC1318" s="406">
        <v>1213</v>
      </c>
      <c r="AD1318" s="406">
        <v>1438</v>
      </c>
      <c r="AE1318" s="406">
        <v>1239</v>
      </c>
      <c r="AF1318" s="406">
        <v>1202</v>
      </c>
      <c r="AG1318" s="406">
        <v>1318</v>
      </c>
      <c r="AH1318" s="406">
        <v>1561</v>
      </c>
      <c r="AI1318" s="406">
        <v>1088</v>
      </c>
      <c r="AJ1318" s="406">
        <v>1142</v>
      </c>
      <c r="AK1318" s="406">
        <v>1248</v>
      </c>
      <c r="AL1318" s="406">
        <v>1459</v>
      </c>
      <c r="AM1318" s="406">
        <v>1046</v>
      </c>
      <c r="AN1318" s="406">
        <v>1121</v>
      </c>
      <c r="AO1318" s="406">
        <v>1271</v>
      </c>
      <c r="AP1318" s="406">
        <v>1141</v>
      </c>
      <c r="AQ1318" s="406">
        <v>1141</v>
      </c>
      <c r="AR1318" s="406">
        <v>1311</v>
      </c>
      <c r="AS1318" s="406">
        <v>1253</v>
      </c>
      <c r="AU1318" t="s">
        <v>1606</v>
      </c>
    </row>
    <row r="1319" spans="4:47" ht="13.5" customHeight="1">
      <c r="D1319" s="405" t="s">
        <v>5393</v>
      </c>
      <c r="E1319" s="404"/>
      <c r="F1319" s="407" t="s">
        <v>1631</v>
      </c>
      <c r="G1319" s="272">
        <v>41.6</v>
      </c>
      <c r="H1319" s="406" t="s">
        <v>2207</v>
      </c>
      <c r="I1319" s="406" t="s">
        <v>2207</v>
      </c>
      <c r="J1319" s="406" t="s">
        <v>2207</v>
      </c>
      <c r="K1319" s="406" t="s">
        <v>2207</v>
      </c>
      <c r="L1319" s="406" t="s">
        <v>2207</v>
      </c>
      <c r="M1319" s="406" t="s">
        <v>2207</v>
      </c>
      <c r="N1319" s="406" t="s">
        <v>2207</v>
      </c>
      <c r="O1319" s="406" t="s">
        <v>2207</v>
      </c>
      <c r="P1319" s="406" t="s">
        <v>2207</v>
      </c>
      <c r="Q1319" s="406" t="s">
        <v>2207</v>
      </c>
      <c r="R1319" s="406" t="s">
        <v>2207</v>
      </c>
      <c r="S1319" s="406">
        <v>1245</v>
      </c>
      <c r="T1319" s="406">
        <v>1449</v>
      </c>
      <c r="U1319" s="406">
        <v>1534</v>
      </c>
      <c r="V1319" s="406">
        <v>1213</v>
      </c>
      <c r="W1319" s="406">
        <v>1330</v>
      </c>
      <c r="X1319" s="406">
        <v>1097</v>
      </c>
      <c r="Y1319" s="406">
        <v>1195</v>
      </c>
      <c r="Z1319" s="406">
        <v>1403</v>
      </c>
      <c r="AA1319" s="406">
        <v>1239</v>
      </c>
      <c r="AB1319" s="406">
        <v>1137</v>
      </c>
      <c r="AC1319" s="406">
        <v>1261</v>
      </c>
      <c r="AD1319" s="406">
        <v>1497</v>
      </c>
      <c r="AE1319" s="406">
        <v>1282</v>
      </c>
      <c r="AF1319" s="406">
        <v>1239</v>
      </c>
      <c r="AG1319" s="406">
        <v>1366</v>
      </c>
      <c r="AH1319" s="406">
        <v>1620</v>
      </c>
      <c r="AI1319" s="406">
        <v>0</v>
      </c>
      <c r="AJ1319" s="406">
        <v>1183</v>
      </c>
      <c r="AK1319" s="406">
        <v>1299</v>
      </c>
      <c r="AL1319" s="406">
        <v>1519</v>
      </c>
      <c r="AM1319" s="406">
        <v>1079</v>
      </c>
      <c r="AN1319" s="406">
        <v>1161</v>
      </c>
      <c r="AO1319" s="406">
        <v>1316</v>
      </c>
      <c r="AP1319" s="406">
        <v>1190</v>
      </c>
      <c r="AQ1319" s="406">
        <v>1190</v>
      </c>
      <c r="AR1319" s="406">
        <v>1380</v>
      </c>
      <c r="AS1319" s="406">
        <v>1301</v>
      </c>
      <c r="AU1319" t="s">
        <v>5393</v>
      </c>
    </row>
    <row r="1320" spans="4:47" ht="13.5" customHeight="1">
      <c r="D1320" s="405" t="s">
        <v>1607</v>
      </c>
      <c r="E1320" s="404"/>
      <c r="F1320" s="407" t="s">
        <v>1631</v>
      </c>
      <c r="G1320" s="272">
        <v>43</v>
      </c>
      <c r="H1320" s="406">
        <v>1064</v>
      </c>
      <c r="I1320" s="406">
        <v>1077</v>
      </c>
      <c r="J1320" s="406">
        <v>1214</v>
      </c>
      <c r="K1320" s="406">
        <v>1103</v>
      </c>
      <c r="L1320" s="406">
        <v>1099</v>
      </c>
      <c r="M1320" s="406">
        <v>1282</v>
      </c>
      <c r="N1320" s="406">
        <v>1159</v>
      </c>
      <c r="O1320" s="406">
        <v>1061</v>
      </c>
      <c r="P1320" s="406">
        <v>1128</v>
      </c>
      <c r="Q1320" s="406">
        <v>1258</v>
      </c>
      <c r="R1320" s="406">
        <v>1171</v>
      </c>
      <c r="S1320" s="406">
        <v>1302</v>
      </c>
      <c r="T1320" s="406">
        <v>1520</v>
      </c>
      <c r="U1320" s="406">
        <v>1611</v>
      </c>
      <c r="V1320" s="406">
        <v>1259</v>
      </c>
      <c r="W1320" s="406">
        <v>1380</v>
      </c>
      <c r="X1320" s="406">
        <v>1128</v>
      </c>
      <c r="Y1320" s="406">
        <v>1233</v>
      </c>
      <c r="Z1320" s="406">
        <v>1450</v>
      </c>
      <c r="AA1320" s="406">
        <v>1275</v>
      </c>
      <c r="AB1320" s="406">
        <v>1174</v>
      </c>
      <c r="AC1320" s="406">
        <v>1309</v>
      </c>
      <c r="AD1320" s="406">
        <v>1556</v>
      </c>
      <c r="AE1320" s="406">
        <v>1324</v>
      </c>
      <c r="AF1320" s="406">
        <v>1276</v>
      </c>
      <c r="AG1320" s="406">
        <v>1413</v>
      </c>
      <c r="AH1320" s="406">
        <v>1679</v>
      </c>
      <c r="AI1320" s="406">
        <v>1148</v>
      </c>
      <c r="AJ1320" s="406">
        <v>1223</v>
      </c>
      <c r="AK1320" s="406">
        <v>1349</v>
      </c>
      <c r="AL1320" s="406">
        <v>1578</v>
      </c>
      <c r="AM1320" s="406">
        <v>1112</v>
      </c>
      <c r="AN1320" s="406">
        <v>1200</v>
      </c>
      <c r="AO1320" s="406">
        <v>1361</v>
      </c>
      <c r="AP1320" s="406">
        <v>1238</v>
      </c>
      <c r="AQ1320" s="406">
        <v>1238</v>
      </c>
      <c r="AR1320" s="406">
        <v>1449</v>
      </c>
      <c r="AS1320" s="406">
        <v>1348</v>
      </c>
      <c r="AU1320" t="s">
        <v>1607</v>
      </c>
    </row>
    <row r="1321" spans="4:47" ht="13.5" customHeight="1">
      <c r="D1321" s="405" t="s">
        <v>3043</v>
      </c>
      <c r="E1321" s="404"/>
      <c r="F1321" s="407" t="s">
        <v>1631</v>
      </c>
      <c r="G1321" s="272">
        <v>44.5</v>
      </c>
      <c r="H1321" s="406">
        <v>1077</v>
      </c>
      <c r="I1321" s="406">
        <v>1074</v>
      </c>
      <c r="J1321" s="406">
        <v>1248</v>
      </c>
      <c r="K1321" s="406">
        <v>1106</v>
      </c>
      <c r="L1321" s="406">
        <v>1100</v>
      </c>
      <c r="M1321" s="406">
        <v>1290</v>
      </c>
      <c r="N1321" s="406">
        <v>1213</v>
      </c>
      <c r="O1321" s="406">
        <v>1116</v>
      </c>
      <c r="P1321" s="406">
        <v>1131</v>
      </c>
      <c r="Q1321" s="406">
        <v>1280</v>
      </c>
      <c r="R1321" s="406">
        <v>1216</v>
      </c>
      <c r="S1321" s="406">
        <v>1326</v>
      </c>
      <c r="T1321" s="406">
        <v>1556</v>
      </c>
      <c r="U1321" s="406">
        <v>1647</v>
      </c>
      <c r="V1321" s="406">
        <v>1287</v>
      </c>
      <c r="W1321" s="406">
        <v>1413</v>
      </c>
      <c r="X1321" s="406">
        <v>1159</v>
      </c>
      <c r="Y1321" s="406">
        <v>1270</v>
      </c>
      <c r="Z1321" s="406">
        <v>1473</v>
      </c>
      <c r="AA1321" s="406">
        <v>1285</v>
      </c>
      <c r="AB1321" s="406">
        <v>1230</v>
      </c>
      <c r="AC1321" s="406">
        <v>1373</v>
      </c>
      <c r="AD1321" s="406">
        <v>1600</v>
      </c>
      <c r="AE1321" s="406">
        <v>1350</v>
      </c>
      <c r="AF1321" s="406">
        <v>1329</v>
      </c>
      <c r="AG1321" s="406">
        <v>1474</v>
      </c>
      <c r="AH1321" s="406">
        <v>1719</v>
      </c>
      <c r="AI1321" s="406">
        <v>1164</v>
      </c>
      <c r="AJ1321" s="406">
        <v>1248</v>
      </c>
      <c r="AK1321" s="406">
        <v>1384</v>
      </c>
      <c r="AL1321" s="406">
        <v>1619</v>
      </c>
      <c r="AM1321" s="406">
        <v>1124</v>
      </c>
      <c r="AN1321" s="406">
        <v>1219</v>
      </c>
      <c r="AO1321" s="406">
        <v>1383</v>
      </c>
      <c r="AP1321" s="406">
        <v>1269</v>
      </c>
      <c r="AQ1321" s="406">
        <v>1269</v>
      </c>
      <c r="AR1321" s="406">
        <v>1500</v>
      </c>
      <c r="AS1321" s="406">
        <v>1379</v>
      </c>
      <c r="AU1321" t="s">
        <v>3043</v>
      </c>
    </row>
    <row r="1322" spans="4:47" ht="13.5" customHeight="1">
      <c r="D1322" s="405" t="s">
        <v>1608</v>
      </c>
      <c r="E1322" s="404"/>
      <c r="F1322" s="407" t="s">
        <v>1631</v>
      </c>
      <c r="G1322" s="272">
        <v>45.9</v>
      </c>
      <c r="H1322" s="406">
        <v>1184</v>
      </c>
      <c r="I1322" s="406">
        <v>1200</v>
      </c>
      <c r="J1322" s="406">
        <v>1353</v>
      </c>
      <c r="K1322" s="406">
        <v>1229</v>
      </c>
      <c r="L1322" s="406">
        <v>1224</v>
      </c>
      <c r="M1322" s="406">
        <v>1440</v>
      </c>
      <c r="N1322" s="406">
        <v>1295</v>
      </c>
      <c r="O1322" s="406">
        <v>1184</v>
      </c>
      <c r="P1322" s="406">
        <v>1272</v>
      </c>
      <c r="Q1322" s="406">
        <v>1418</v>
      </c>
      <c r="R1322" s="406">
        <v>1320</v>
      </c>
      <c r="S1322" s="406">
        <v>1427</v>
      </c>
      <c r="T1322" s="406">
        <v>1672</v>
      </c>
      <c r="U1322" s="406">
        <v>1780</v>
      </c>
      <c r="V1322" s="406">
        <v>1399</v>
      </c>
      <c r="W1322" s="406">
        <v>1539</v>
      </c>
      <c r="X1322" s="406">
        <v>1245</v>
      </c>
      <c r="Y1322" s="406">
        <v>1365</v>
      </c>
      <c r="Z1322" s="406">
        <v>1608</v>
      </c>
      <c r="AA1322" s="406">
        <v>1407</v>
      </c>
      <c r="AB1322" s="406">
        <v>1302</v>
      </c>
      <c r="AC1322" s="406">
        <v>1459</v>
      </c>
      <c r="AD1322" s="406">
        <v>1739</v>
      </c>
      <c r="AE1322" s="406">
        <v>1469</v>
      </c>
      <c r="AF1322" s="406">
        <v>1405</v>
      </c>
      <c r="AG1322" s="406">
        <v>1564</v>
      </c>
      <c r="AH1322" s="406">
        <v>1862</v>
      </c>
      <c r="AI1322" s="406">
        <v>1263</v>
      </c>
      <c r="AJ1322" s="406">
        <v>1358</v>
      </c>
      <c r="AK1322" s="406">
        <v>1505</v>
      </c>
      <c r="AL1322" s="406">
        <v>1762</v>
      </c>
      <c r="AM1322" s="406">
        <v>1231</v>
      </c>
      <c r="AN1322" s="406">
        <v>1333</v>
      </c>
      <c r="AO1322" s="406">
        <v>1513</v>
      </c>
      <c r="AP1322" s="406">
        <v>1395</v>
      </c>
      <c r="AQ1322" s="406">
        <v>1395</v>
      </c>
      <c r="AR1322" s="406">
        <v>1647</v>
      </c>
      <c r="AS1322" s="406">
        <v>1504</v>
      </c>
      <c r="AU1322" t="s">
        <v>1608</v>
      </c>
    </row>
    <row r="1323" spans="4:47" ht="13.5" customHeight="1">
      <c r="D1323" s="405" t="s">
        <v>1582</v>
      </c>
      <c r="E1323" s="404"/>
      <c r="F1323" s="407" t="s">
        <v>1626</v>
      </c>
      <c r="G1323" s="272">
        <v>32.9</v>
      </c>
      <c r="H1323" s="406">
        <v>942</v>
      </c>
      <c r="I1323" s="406">
        <v>948</v>
      </c>
      <c r="J1323" s="406">
        <v>1062</v>
      </c>
      <c r="K1323" s="406">
        <v>973</v>
      </c>
      <c r="L1323" s="406">
        <v>969</v>
      </c>
      <c r="M1323" s="406">
        <v>1103</v>
      </c>
      <c r="N1323" s="406">
        <v>1016</v>
      </c>
      <c r="O1323" s="406">
        <v>930</v>
      </c>
      <c r="P1323" s="406">
        <v>975</v>
      </c>
      <c r="Q1323" s="406">
        <v>1095</v>
      </c>
      <c r="R1323" s="406">
        <v>1018</v>
      </c>
      <c r="S1323" s="406">
        <v>1173</v>
      </c>
      <c r="T1323" s="406">
        <v>1342</v>
      </c>
      <c r="U1323" s="406">
        <v>1431</v>
      </c>
      <c r="V1323" s="406">
        <v>1098</v>
      </c>
      <c r="W1323" s="406">
        <v>1205</v>
      </c>
      <c r="X1323" s="406">
        <v>1000</v>
      </c>
      <c r="Y1323" s="406">
        <v>1082</v>
      </c>
      <c r="Z1323" s="406">
        <v>1270</v>
      </c>
      <c r="AA1323" s="406">
        <v>1128</v>
      </c>
      <c r="AB1323" s="406">
        <v>1028</v>
      </c>
      <c r="AC1323" s="406">
        <v>1131</v>
      </c>
      <c r="AD1323" s="406">
        <v>1341</v>
      </c>
      <c r="AE1323" s="406">
        <v>1158</v>
      </c>
      <c r="AF1323" s="406">
        <v>1131</v>
      </c>
      <c r="AG1323" s="406">
        <v>1236</v>
      </c>
      <c r="AH1323" s="406">
        <v>1464</v>
      </c>
      <c r="AI1323" s="406">
        <v>1021</v>
      </c>
      <c r="AJ1323" s="406">
        <v>1075</v>
      </c>
      <c r="AK1323" s="406">
        <v>1172</v>
      </c>
      <c r="AL1323" s="406">
        <v>1372</v>
      </c>
      <c r="AM1323" s="406">
        <v>980</v>
      </c>
      <c r="AN1323" s="406">
        <v>1048</v>
      </c>
      <c r="AO1323" s="406">
        <v>1190</v>
      </c>
      <c r="AP1323" s="406">
        <v>1055</v>
      </c>
      <c r="AQ1323" s="406">
        <v>1055</v>
      </c>
      <c r="AR1323" s="406">
        <v>1207</v>
      </c>
      <c r="AS1323" s="406">
        <v>1168</v>
      </c>
      <c r="AU1323" t="s">
        <v>1582</v>
      </c>
    </row>
    <row r="1324" spans="4:47" ht="13.5" customHeight="1">
      <c r="D1324" s="405" t="s">
        <v>5394</v>
      </c>
      <c r="E1324" s="404"/>
      <c r="F1324" s="407" t="s">
        <v>1626</v>
      </c>
      <c r="G1324" s="272">
        <v>34</v>
      </c>
      <c r="H1324" s="406" t="s">
        <v>2207</v>
      </c>
      <c r="I1324" s="406" t="s">
        <v>2207</v>
      </c>
      <c r="J1324" s="406" t="s">
        <v>2207</v>
      </c>
      <c r="K1324" s="406" t="s">
        <v>2207</v>
      </c>
      <c r="L1324" s="406" t="s">
        <v>2207</v>
      </c>
      <c r="M1324" s="406" t="s">
        <v>2207</v>
      </c>
      <c r="N1324" s="406" t="s">
        <v>2207</v>
      </c>
      <c r="O1324" s="406" t="s">
        <v>2207</v>
      </c>
      <c r="P1324" s="406" t="s">
        <v>2207</v>
      </c>
      <c r="Q1324" s="406" t="s">
        <v>2207</v>
      </c>
      <c r="R1324" s="406" t="s">
        <v>2207</v>
      </c>
      <c r="S1324" s="406">
        <v>1192</v>
      </c>
      <c r="T1324" s="406">
        <v>1371</v>
      </c>
      <c r="U1324" s="406">
        <v>1459</v>
      </c>
      <c r="V1324" s="406">
        <v>1137</v>
      </c>
      <c r="W1324" s="406">
        <v>1249</v>
      </c>
      <c r="X1324" s="406">
        <v>1027</v>
      </c>
      <c r="Y1324" s="406">
        <v>1115</v>
      </c>
      <c r="Z1324" s="406">
        <v>1310</v>
      </c>
      <c r="AA1324" s="406">
        <v>1159</v>
      </c>
      <c r="AB1324" s="406">
        <v>1060</v>
      </c>
      <c r="AC1324" s="406">
        <v>1171</v>
      </c>
      <c r="AD1324" s="406">
        <v>1391</v>
      </c>
      <c r="AE1324" s="406">
        <v>1194</v>
      </c>
      <c r="AF1324" s="406">
        <v>1163</v>
      </c>
      <c r="AG1324" s="406">
        <v>1276</v>
      </c>
      <c r="AH1324" s="406">
        <v>1514</v>
      </c>
      <c r="AI1324" s="406">
        <v>0</v>
      </c>
      <c r="AJ1324" s="406">
        <v>1109</v>
      </c>
      <c r="AK1324" s="406">
        <v>1215</v>
      </c>
      <c r="AL1324" s="406">
        <v>1422</v>
      </c>
      <c r="AM1324" s="406">
        <v>1008</v>
      </c>
      <c r="AN1324" s="406">
        <v>1081</v>
      </c>
      <c r="AO1324" s="406">
        <v>1228</v>
      </c>
      <c r="AP1324" s="406">
        <v>1096</v>
      </c>
      <c r="AQ1324" s="406">
        <v>1096</v>
      </c>
      <c r="AR1324" s="406">
        <v>1265</v>
      </c>
      <c r="AS1324" s="406">
        <v>1208</v>
      </c>
      <c r="AU1324" t="s">
        <v>5394</v>
      </c>
    </row>
    <row r="1325" spans="4:47" ht="13.5" customHeight="1">
      <c r="D1325" s="405" t="s">
        <v>1583</v>
      </c>
      <c r="E1325" s="404"/>
      <c r="F1325" s="407" t="s">
        <v>1626</v>
      </c>
      <c r="G1325" s="272">
        <v>35.200000000000003</v>
      </c>
      <c r="H1325" s="406">
        <v>998</v>
      </c>
      <c r="I1325" s="406">
        <v>1007</v>
      </c>
      <c r="J1325" s="406">
        <v>1128</v>
      </c>
      <c r="K1325" s="406">
        <v>1035</v>
      </c>
      <c r="L1325" s="406">
        <v>1032</v>
      </c>
      <c r="M1325" s="406">
        <v>1184</v>
      </c>
      <c r="N1325" s="406">
        <v>1084</v>
      </c>
      <c r="O1325" s="406">
        <v>989</v>
      </c>
      <c r="P1325" s="406">
        <v>1046</v>
      </c>
      <c r="Q1325" s="406">
        <v>1171</v>
      </c>
      <c r="R1325" s="406">
        <v>1088</v>
      </c>
      <c r="S1325" s="406">
        <v>1239</v>
      </c>
      <c r="T1325" s="406">
        <v>1430</v>
      </c>
      <c r="U1325" s="406">
        <v>1524</v>
      </c>
      <c r="V1325" s="406">
        <v>1176</v>
      </c>
      <c r="W1325" s="406">
        <v>1292</v>
      </c>
      <c r="X1325" s="406">
        <v>1053</v>
      </c>
      <c r="Y1325" s="406">
        <v>1147</v>
      </c>
      <c r="Z1325" s="406">
        <v>1349</v>
      </c>
      <c r="AA1325" s="406">
        <v>1189</v>
      </c>
      <c r="AB1325" s="406">
        <v>1091</v>
      </c>
      <c r="AC1325" s="406">
        <v>1211</v>
      </c>
      <c r="AD1325" s="406">
        <v>1440</v>
      </c>
      <c r="AE1325" s="406">
        <v>1230</v>
      </c>
      <c r="AF1325" s="406">
        <v>1194</v>
      </c>
      <c r="AG1325" s="406">
        <v>1316</v>
      </c>
      <c r="AH1325" s="406">
        <v>1563</v>
      </c>
      <c r="AI1325" s="406">
        <v>1072</v>
      </c>
      <c r="AJ1325" s="406">
        <v>1143</v>
      </c>
      <c r="AK1325" s="406">
        <v>1257</v>
      </c>
      <c r="AL1325" s="406">
        <v>1471</v>
      </c>
      <c r="AM1325" s="406">
        <v>1036</v>
      </c>
      <c r="AN1325" s="406">
        <v>1114</v>
      </c>
      <c r="AO1325" s="406">
        <v>1266</v>
      </c>
      <c r="AP1325" s="406">
        <v>1136</v>
      </c>
      <c r="AQ1325" s="406">
        <v>1136</v>
      </c>
      <c r="AR1325" s="406">
        <v>1322</v>
      </c>
      <c r="AS1325" s="406">
        <v>1248</v>
      </c>
      <c r="AU1325" t="s">
        <v>1583</v>
      </c>
    </row>
    <row r="1326" spans="4:47" ht="13.5" customHeight="1">
      <c r="D1326" s="405" t="s">
        <v>3044</v>
      </c>
      <c r="E1326" s="404"/>
      <c r="F1326" s="407" t="s">
        <v>1626</v>
      </c>
      <c r="G1326" s="272">
        <v>36.4</v>
      </c>
      <c r="H1326" s="406">
        <v>1010</v>
      </c>
      <c r="I1326" s="406">
        <v>1007</v>
      </c>
      <c r="J1326" s="406">
        <v>1158</v>
      </c>
      <c r="K1326" s="406">
        <v>1038</v>
      </c>
      <c r="L1326" s="406">
        <v>1032</v>
      </c>
      <c r="M1326" s="406">
        <v>1199</v>
      </c>
      <c r="N1326" s="406">
        <v>1132</v>
      </c>
      <c r="O1326" s="406">
        <v>1033</v>
      </c>
      <c r="P1326" s="406">
        <v>1051</v>
      </c>
      <c r="Q1326" s="406">
        <v>1188</v>
      </c>
      <c r="R1326" s="406">
        <v>1124</v>
      </c>
      <c r="S1326" s="406">
        <v>1259</v>
      </c>
      <c r="T1326" s="406">
        <v>1461</v>
      </c>
      <c r="U1326" s="406">
        <v>1555</v>
      </c>
      <c r="V1326" s="406">
        <v>1201</v>
      </c>
      <c r="W1326" s="406">
        <v>1319</v>
      </c>
      <c r="X1326" s="406">
        <v>1079</v>
      </c>
      <c r="Y1326" s="406">
        <v>1178</v>
      </c>
      <c r="Z1326" s="406">
        <v>1367</v>
      </c>
      <c r="AA1326" s="406">
        <v>1196</v>
      </c>
      <c r="AB1326" s="406">
        <v>1140</v>
      </c>
      <c r="AC1326" s="406">
        <v>1266</v>
      </c>
      <c r="AD1326" s="406">
        <v>1477</v>
      </c>
      <c r="AE1326" s="406">
        <v>1252</v>
      </c>
      <c r="AF1326" s="406">
        <v>1239</v>
      </c>
      <c r="AG1326" s="406">
        <v>1367</v>
      </c>
      <c r="AH1326" s="406">
        <v>1595</v>
      </c>
      <c r="AI1326" s="406">
        <v>1086</v>
      </c>
      <c r="AJ1326" s="406">
        <v>1164</v>
      </c>
      <c r="AK1326" s="406">
        <v>1291</v>
      </c>
      <c r="AL1326" s="406">
        <v>1506</v>
      </c>
      <c r="AM1326" s="406">
        <v>1046</v>
      </c>
      <c r="AN1326" s="406">
        <v>1130</v>
      </c>
      <c r="AO1326" s="406">
        <v>1283</v>
      </c>
      <c r="AP1326" s="406">
        <v>1162</v>
      </c>
      <c r="AQ1326" s="406">
        <v>1162</v>
      </c>
      <c r="AR1326" s="406">
        <v>1365</v>
      </c>
      <c r="AS1326" s="406">
        <v>1274</v>
      </c>
      <c r="AU1326" t="s">
        <v>3044</v>
      </c>
    </row>
    <row r="1327" spans="4:47" ht="13.5" customHeight="1">
      <c r="D1327" s="405" t="s">
        <v>1584</v>
      </c>
      <c r="E1327" s="404"/>
      <c r="F1327" s="407" t="s">
        <v>1626</v>
      </c>
      <c r="G1327" s="272">
        <v>37.5</v>
      </c>
      <c r="H1327" s="406">
        <v>1108</v>
      </c>
      <c r="I1327" s="406">
        <v>1120</v>
      </c>
      <c r="J1327" s="406">
        <v>1256</v>
      </c>
      <c r="K1327" s="406">
        <v>1152</v>
      </c>
      <c r="L1327" s="406">
        <v>1148</v>
      </c>
      <c r="M1327" s="406">
        <v>1328</v>
      </c>
      <c r="N1327" s="406">
        <v>1209</v>
      </c>
      <c r="O1327" s="406">
        <v>1101</v>
      </c>
      <c r="P1327" s="406">
        <v>1175</v>
      </c>
      <c r="Q1327" s="406">
        <v>1315</v>
      </c>
      <c r="R1327" s="406">
        <v>1222</v>
      </c>
      <c r="S1327" s="406">
        <v>1352</v>
      </c>
      <c r="T1327" s="406">
        <v>1566</v>
      </c>
      <c r="U1327" s="406">
        <v>1675</v>
      </c>
      <c r="V1327" s="406">
        <v>1303</v>
      </c>
      <c r="W1327" s="406">
        <v>1434</v>
      </c>
      <c r="X1327" s="406">
        <v>1161</v>
      </c>
      <c r="Y1327" s="406">
        <v>1267</v>
      </c>
      <c r="Z1327" s="406">
        <v>1492</v>
      </c>
      <c r="AA1327" s="406">
        <v>1310</v>
      </c>
      <c r="AB1327" s="406">
        <v>1208</v>
      </c>
      <c r="AC1327" s="406">
        <v>1346</v>
      </c>
      <c r="AD1327" s="406">
        <v>1603</v>
      </c>
      <c r="AE1327" s="406">
        <v>1362</v>
      </c>
      <c r="AF1327" s="406">
        <v>1311</v>
      </c>
      <c r="AG1327" s="406">
        <v>1451</v>
      </c>
      <c r="AH1327" s="406">
        <v>1726</v>
      </c>
      <c r="AI1327" s="406">
        <v>1178</v>
      </c>
      <c r="AJ1327" s="406">
        <v>1265</v>
      </c>
      <c r="AK1327" s="406">
        <v>1396</v>
      </c>
      <c r="AL1327" s="406">
        <v>1636</v>
      </c>
      <c r="AM1327" s="406">
        <v>1145</v>
      </c>
      <c r="AN1327" s="406">
        <v>1235</v>
      </c>
      <c r="AO1327" s="406">
        <v>1403</v>
      </c>
      <c r="AP1327" s="406">
        <v>1278</v>
      </c>
      <c r="AQ1327" s="406">
        <v>1278</v>
      </c>
      <c r="AR1327" s="406">
        <v>1497</v>
      </c>
      <c r="AS1327" s="406">
        <v>1389</v>
      </c>
      <c r="AU1327" t="s">
        <v>1584</v>
      </c>
    </row>
    <row r="1328" spans="4:47" ht="13.5" customHeight="1">
      <c r="D1328" s="405" t="s">
        <v>1585</v>
      </c>
      <c r="E1328" s="404"/>
      <c r="F1328" s="407" t="s">
        <v>1627</v>
      </c>
      <c r="G1328" s="272">
        <v>36.5</v>
      </c>
      <c r="H1328" s="406">
        <v>984</v>
      </c>
      <c r="I1328" s="406">
        <v>991</v>
      </c>
      <c r="J1328" s="406">
        <v>1109</v>
      </c>
      <c r="K1328" s="406">
        <v>1014</v>
      </c>
      <c r="L1328" s="406">
        <v>1012</v>
      </c>
      <c r="M1328" s="406">
        <v>1153</v>
      </c>
      <c r="N1328" s="406">
        <v>1061</v>
      </c>
      <c r="O1328" s="406">
        <v>975</v>
      </c>
      <c r="P1328" s="406">
        <v>1023</v>
      </c>
      <c r="Q1328" s="406">
        <v>1146</v>
      </c>
      <c r="R1328" s="406">
        <v>1066</v>
      </c>
      <c r="S1328" s="406">
        <v>1220</v>
      </c>
      <c r="T1328" s="406">
        <v>1406</v>
      </c>
      <c r="U1328" s="406">
        <v>1494</v>
      </c>
      <c r="V1328" s="406">
        <v>1150</v>
      </c>
      <c r="W1328" s="406">
        <v>1261</v>
      </c>
      <c r="X1328" s="406">
        <v>1037</v>
      </c>
      <c r="Y1328" s="406">
        <v>1126</v>
      </c>
      <c r="Z1328" s="406">
        <v>1322</v>
      </c>
      <c r="AA1328" s="406">
        <v>1171</v>
      </c>
      <c r="AB1328" s="406">
        <v>1070</v>
      </c>
      <c r="AC1328" s="406">
        <v>1189</v>
      </c>
      <c r="AD1328" s="406">
        <v>1403</v>
      </c>
      <c r="AE1328" s="406">
        <v>1206</v>
      </c>
      <c r="AF1328" s="406">
        <v>1173</v>
      </c>
      <c r="AG1328" s="406">
        <v>1288</v>
      </c>
      <c r="AH1328" s="406">
        <v>1526</v>
      </c>
      <c r="AI1328" s="406">
        <v>1057</v>
      </c>
      <c r="AJ1328" s="406">
        <v>1120</v>
      </c>
      <c r="AK1328" s="406">
        <v>1226</v>
      </c>
      <c r="AL1328" s="406">
        <v>1435</v>
      </c>
      <c r="AM1328" s="406">
        <v>1021</v>
      </c>
      <c r="AN1328" s="406">
        <v>1096</v>
      </c>
      <c r="AO1328" s="406">
        <v>1244</v>
      </c>
      <c r="AP1328" s="406">
        <v>1108</v>
      </c>
      <c r="AQ1328" s="406">
        <v>1108</v>
      </c>
      <c r="AR1328" s="406">
        <v>1278</v>
      </c>
      <c r="AS1328" s="406">
        <v>1219</v>
      </c>
      <c r="AU1328" t="s">
        <v>1585</v>
      </c>
    </row>
    <row r="1329" spans="4:47" ht="13.5" customHeight="1">
      <c r="D1329" s="405" t="s">
        <v>5395</v>
      </c>
      <c r="E1329" s="404"/>
      <c r="F1329" s="407" t="s">
        <v>1627</v>
      </c>
      <c r="G1329" s="272">
        <v>37.800000000000004</v>
      </c>
      <c r="H1329" s="406" t="s">
        <v>2207</v>
      </c>
      <c r="I1329" s="406" t="s">
        <v>2207</v>
      </c>
      <c r="J1329" s="406" t="s">
        <v>2207</v>
      </c>
      <c r="K1329" s="406" t="s">
        <v>2207</v>
      </c>
      <c r="L1329" s="406" t="s">
        <v>2207</v>
      </c>
      <c r="M1329" s="406" t="s">
        <v>2207</v>
      </c>
      <c r="N1329" s="406" t="s">
        <v>2207</v>
      </c>
      <c r="O1329" s="406" t="s">
        <v>2207</v>
      </c>
      <c r="P1329" s="406" t="s">
        <v>2207</v>
      </c>
      <c r="Q1329" s="406" t="s">
        <v>2207</v>
      </c>
      <c r="R1329" s="406" t="s">
        <v>2207</v>
      </c>
      <c r="S1329" s="406">
        <v>1240</v>
      </c>
      <c r="T1329" s="406">
        <v>1437</v>
      </c>
      <c r="U1329" s="406">
        <v>1525</v>
      </c>
      <c r="V1329" s="406">
        <v>1192</v>
      </c>
      <c r="W1329" s="406">
        <v>1309</v>
      </c>
      <c r="X1329" s="406">
        <v>1067</v>
      </c>
      <c r="Y1329" s="406">
        <v>1162</v>
      </c>
      <c r="Z1329" s="406">
        <v>1366</v>
      </c>
      <c r="AA1329" s="406">
        <v>1205</v>
      </c>
      <c r="AB1329" s="406">
        <v>1105</v>
      </c>
      <c r="AC1329" s="406">
        <v>1233</v>
      </c>
      <c r="AD1329" s="406">
        <v>1458</v>
      </c>
      <c r="AE1329" s="406">
        <v>1246</v>
      </c>
      <c r="AF1329" s="406">
        <v>1208</v>
      </c>
      <c r="AG1329" s="406">
        <v>1332</v>
      </c>
      <c r="AH1329" s="406">
        <v>1581</v>
      </c>
      <c r="AI1329" s="406">
        <v>0</v>
      </c>
      <c r="AJ1329" s="406">
        <v>1157</v>
      </c>
      <c r="AK1329" s="406">
        <v>1273</v>
      </c>
      <c r="AL1329" s="406">
        <v>1490</v>
      </c>
      <c r="AM1329" s="406">
        <v>1052</v>
      </c>
      <c r="AN1329" s="406">
        <v>1133</v>
      </c>
      <c r="AO1329" s="406">
        <v>1286</v>
      </c>
      <c r="AP1329" s="406">
        <v>1153</v>
      </c>
      <c r="AQ1329" s="406">
        <v>1153</v>
      </c>
      <c r="AR1329" s="406">
        <v>1341</v>
      </c>
      <c r="AS1329" s="406">
        <v>1263</v>
      </c>
      <c r="AU1329" t="s">
        <v>5395</v>
      </c>
    </row>
    <row r="1330" spans="4:47" ht="13.5" customHeight="1">
      <c r="D1330" s="405" t="s">
        <v>1586</v>
      </c>
      <c r="E1330" s="404"/>
      <c r="F1330" s="407" t="s">
        <v>1627</v>
      </c>
      <c r="G1330" s="272">
        <v>39.1</v>
      </c>
      <c r="H1330" s="406">
        <v>1044</v>
      </c>
      <c r="I1330" s="406">
        <v>1056</v>
      </c>
      <c r="J1330" s="406">
        <v>1181</v>
      </c>
      <c r="K1330" s="406">
        <v>1082</v>
      </c>
      <c r="L1330" s="406">
        <v>1079</v>
      </c>
      <c r="M1330" s="406">
        <v>1242</v>
      </c>
      <c r="N1330" s="406">
        <v>1135</v>
      </c>
      <c r="O1330" s="406">
        <v>1039</v>
      </c>
      <c r="P1330" s="406">
        <v>1101</v>
      </c>
      <c r="Q1330" s="406">
        <v>1229</v>
      </c>
      <c r="R1330" s="406">
        <v>1143</v>
      </c>
      <c r="S1330" s="406">
        <v>1293</v>
      </c>
      <c r="T1330" s="406">
        <v>1502</v>
      </c>
      <c r="U1330" s="406">
        <v>1597</v>
      </c>
      <c r="V1330" s="406">
        <v>1234</v>
      </c>
      <c r="W1330" s="406">
        <v>1356</v>
      </c>
      <c r="X1330" s="406">
        <v>1096</v>
      </c>
      <c r="Y1330" s="406">
        <v>1197</v>
      </c>
      <c r="Z1330" s="406">
        <v>1409</v>
      </c>
      <c r="AA1330" s="406">
        <v>1238</v>
      </c>
      <c r="AB1330" s="406">
        <v>1140</v>
      </c>
      <c r="AC1330" s="406">
        <v>1277</v>
      </c>
      <c r="AD1330" s="406">
        <v>1512</v>
      </c>
      <c r="AE1330" s="406">
        <v>1285</v>
      </c>
      <c r="AF1330" s="406">
        <v>1242</v>
      </c>
      <c r="AG1330" s="406">
        <v>1376</v>
      </c>
      <c r="AH1330" s="406">
        <v>1635</v>
      </c>
      <c r="AI1330" s="406">
        <v>1114</v>
      </c>
      <c r="AJ1330" s="406">
        <v>1194</v>
      </c>
      <c r="AK1330" s="406">
        <v>1319</v>
      </c>
      <c r="AL1330" s="406">
        <v>1545</v>
      </c>
      <c r="AM1330" s="406">
        <v>1082</v>
      </c>
      <c r="AN1330" s="406">
        <v>1169</v>
      </c>
      <c r="AO1330" s="406">
        <v>1328</v>
      </c>
      <c r="AP1330" s="406">
        <v>1198</v>
      </c>
      <c r="AQ1330" s="406">
        <v>1198</v>
      </c>
      <c r="AR1330" s="406">
        <v>1404</v>
      </c>
      <c r="AS1330" s="406">
        <v>1307</v>
      </c>
      <c r="AU1330" t="s">
        <v>1586</v>
      </c>
    </row>
    <row r="1331" spans="4:47" ht="13.5" customHeight="1">
      <c r="D1331" s="405" t="s">
        <v>3045</v>
      </c>
      <c r="E1331" s="404"/>
      <c r="F1331" s="407" t="s">
        <v>1627</v>
      </c>
      <c r="G1331" s="272">
        <v>40.4</v>
      </c>
      <c r="H1331" s="406">
        <v>1057</v>
      </c>
      <c r="I1331" s="406">
        <v>1054</v>
      </c>
      <c r="J1331" s="406">
        <v>1213</v>
      </c>
      <c r="K1331" s="406">
        <v>1085</v>
      </c>
      <c r="L1331" s="406">
        <v>1080</v>
      </c>
      <c r="M1331" s="406">
        <v>1254</v>
      </c>
      <c r="N1331" s="406">
        <v>1186</v>
      </c>
      <c r="O1331" s="406">
        <v>1089</v>
      </c>
      <c r="P1331" s="406">
        <v>1105</v>
      </c>
      <c r="Q1331" s="406">
        <v>1249</v>
      </c>
      <c r="R1331" s="406">
        <v>1183</v>
      </c>
      <c r="S1331" s="406">
        <v>1315</v>
      </c>
      <c r="T1331" s="406">
        <v>1536</v>
      </c>
      <c r="U1331" s="406">
        <v>1630</v>
      </c>
      <c r="V1331" s="406">
        <v>1261</v>
      </c>
      <c r="W1331" s="406">
        <v>1386</v>
      </c>
      <c r="X1331" s="406">
        <v>1125</v>
      </c>
      <c r="Y1331" s="406">
        <v>1233</v>
      </c>
      <c r="Z1331" s="406">
        <v>1429</v>
      </c>
      <c r="AA1331" s="406">
        <v>1246</v>
      </c>
      <c r="AB1331" s="406">
        <v>1193</v>
      </c>
      <c r="AC1331" s="406">
        <v>1332</v>
      </c>
      <c r="AD1331" s="406">
        <v>1553</v>
      </c>
      <c r="AE1331" s="406">
        <v>1309</v>
      </c>
      <c r="AF1331" s="406">
        <v>1292</v>
      </c>
      <c r="AG1331" s="406">
        <v>1433</v>
      </c>
      <c r="AH1331" s="406">
        <v>1672</v>
      </c>
      <c r="AI1331" s="406">
        <v>1128</v>
      </c>
      <c r="AJ1331" s="406">
        <v>1218</v>
      </c>
      <c r="AK1331" s="406">
        <v>1357</v>
      </c>
      <c r="AL1331" s="406">
        <v>1582</v>
      </c>
      <c r="AM1331" s="406">
        <v>1094</v>
      </c>
      <c r="AN1331" s="406">
        <v>1187</v>
      </c>
      <c r="AO1331" s="406">
        <v>1347</v>
      </c>
      <c r="AP1331" s="406">
        <v>1226</v>
      </c>
      <c r="AQ1331" s="406">
        <v>1226</v>
      </c>
      <c r="AR1331" s="406">
        <v>1452</v>
      </c>
      <c r="AS1331" s="406">
        <v>1335</v>
      </c>
      <c r="AU1331" t="s">
        <v>3045</v>
      </c>
    </row>
    <row r="1332" spans="4:47" ht="13.5" customHeight="1">
      <c r="D1332" s="405" t="s">
        <v>1587</v>
      </c>
      <c r="E1332" s="404"/>
      <c r="F1332" s="407" t="s">
        <v>1627</v>
      </c>
      <c r="G1332" s="272">
        <v>41.7</v>
      </c>
      <c r="H1332" s="406">
        <v>1159</v>
      </c>
      <c r="I1332" s="406">
        <v>1174</v>
      </c>
      <c r="J1332" s="406">
        <v>1314</v>
      </c>
      <c r="K1332" s="406">
        <v>1204</v>
      </c>
      <c r="L1332" s="406">
        <v>1200</v>
      </c>
      <c r="M1332" s="406">
        <v>1393</v>
      </c>
      <c r="N1332" s="406">
        <v>1265</v>
      </c>
      <c r="O1332" s="406">
        <v>1157</v>
      </c>
      <c r="P1332" s="406">
        <v>1237</v>
      </c>
      <c r="Q1332" s="406">
        <v>1381</v>
      </c>
      <c r="R1332" s="406">
        <v>1284</v>
      </c>
      <c r="S1332" s="406">
        <v>1413</v>
      </c>
      <c r="T1332" s="406">
        <v>1647</v>
      </c>
      <c r="U1332" s="406">
        <v>1757</v>
      </c>
      <c r="V1332" s="406">
        <v>1368</v>
      </c>
      <c r="W1332" s="406">
        <v>1506</v>
      </c>
      <c r="X1332" s="406">
        <v>1207</v>
      </c>
      <c r="Y1332" s="406">
        <v>1324</v>
      </c>
      <c r="Z1332" s="406">
        <v>1560</v>
      </c>
      <c r="AA1332" s="406">
        <v>1364</v>
      </c>
      <c r="AB1332" s="406">
        <v>1262</v>
      </c>
      <c r="AC1332" s="406">
        <v>1419</v>
      </c>
      <c r="AD1332" s="406">
        <v>1686</v>
      </c>
      <c r="AE1332" s="406">
        <v>1424</v>
      </c>
      <c r="AF1332" s="406">
        <v>1365</v>
      </c>
      <c r="AG1332" s="406">
        <v>1518</v>
      </c>
      <c r="AH1332" s="406">
        <v>1809</v>
      </c>
      <c r="AI1332" s="406">
        <v>1224</v>
      </c>
      <c r="AJ1332" s="406">
        <v>1323</v>
      </c>
      <c r="AK1332" s="406">
        <v>1467</v>
      </c>
      <c r="AL1332" s="406">
        <v>1719</v>
      </c>
      <c r="AM1332" s="406">
        <v>1197</v>
      </c>
      <c r="AN1332" s="406">
        <v>1296</v>
      </c>
      <c r="AO1332" s="406">
        <v>1472</v>
      </c>
      <c r="AP1332" s="406">
        <v>1347</v>
      </c>
      <c r="AQ1332" s="406">
        <v>1347</v>
      </c>
      <c r="AR1332" s="406">
        <v>1591</v>
      </c>
      <c r="AS1332" s="406">
        <v>1455</v>
      </c>
      <c r="AU1332" t="s">
        <v>1587</v>
      </c>
    </row>
    <row r="1333" spans="4:47" ht="13.5" customHeight="1">
      <c r="D1333" s="405" t="s">
        <v>1588</v>
      </c>
      <c r="E1333" s="404"/>
      <c r="F1333" s="407" t="s">
        <v>1628</v>
      </c>
      <c r="G1333" s="272">
        <v>40.200000000000003</v>
      </c>
      <c r="H1333" s="406">
        <v>1025</v>
      </c>
      <c r="I1333" s="406">
        <v>1034</v>
      </c>
      <c r="J1333" s="406">
        <v>1165</v>
      </c>
      <c r="K1333" s="406">
        <v>1056</v>
      </c>
      <c r="L1333" s="406">
        <v>1054</v>
      </c>
      <c r="M1333" s="406">
        <v>1213</v>
      </c>
      <c r="N1333" s="406">
        <v>1106</v>
      </c>
      <c r="O1333" s="406">
        <v>1017</v>
      </c>
      <c r="P1333" s="406">
        <v>1070</v>
      </c>
      <c r="Q1333" s="406">
        <v>1197</v>
      </c>
      <c r="R1333" s="406">
        <v>1113</v>
      </c>
      <c r="S1333" s="406">
        <v>1267</v>
      </c>
      <c r="T1333" s="406">
        <v>1468</v>
      </c>
      <c r="U1333" s="406">
        <v>1557</v>
      </c>
      <c r="V1333" s="406">
        <v>1200</v>
      </c>
      <c r="W1333" s="406">
        <v>1318</v>
      </c>
      <c r="X1333" s="406">
        <v>1074</v>
      </c>
      <c r="Y1333" s="406">
        <v>1170</v>
      </c>
      <c r="Z1333" s="406">
        <v>1374</v>
      </c>
      <c r="AA1333" s="406">
        <v>1213</v>
      </c>
      <c r="AB1333" s="406">
        <v>1112</v>
      </c>
      <c r="AC1333" s="406">
        <v>1235</v>
      </c>
      <c r="AD1333" s="406">
        <v>1466</v>
      </c>
      <c r="AE1333" s="406">
        <v>1255</v>
      </c>
      <c r="AF1333" s="406">
        <v>1215</v>
      </c>
      <c r="AG1333" s="406">
        <v>1339</v>
      </c>
      <c r="AH1333" s="406">
        <v>1589</v>
      </c>
      <c r="AI1333" s="406">
        <v>1094</v>
      </c>
      <c r="AJ1333" s="406">
        <v>1157</v>
      </c>
      <c r="AK1333" s="406">
        <v>1269</v>
      </c>
      <c r="AL1333" s="406">
        <v>1485</v>
      </c>
      <c r="AM1333" s="406">
        <v>1062</v>
      </c>
      <c r="AN1333" s="406">
        <v>1144</v>
      </c>
      <c r="AO1333" s="406">
        <v>1299</v>
      </c>
      <c r="AP1333" s="406">
        <v>1161</v>
      </c>
      <c r="AQ1333" s="406">
        <v>1161</v>
      </c>
      <c r="AR1333" s="406">
        <v>1348</v>
      </c>
      <c r="AS1333" s="406">
        <v>1269</v>
      </c>
      <c r="AU1333" t="s">
        <v>1588</v>
      </c>
    </row>
    <row r="1334" spans="4:47" ht="13.5" customHeight="1">
      <c r="D1334" s="405" t="s">
        <v>5396</v>
      </c>
      <c r="E1334" s="404"/>
      <c r="F1334" s="407" t="s">
        <v>1628</v>
      </c>
      <c r="G1334" s="272">
        <v>41.6</v>
      </c>
      <c r="H1334" s="406" t="s">
        <v>2207</v>
      </c>
      <c r="I1334" s="406" t="s">
        <v>2207</v>
      </c>
      <c r="J1334" s="406" t="s">
        <v>2207</v>
      </c>
      <c r="K1334" s="406" t="s">
        <v>2207</v>
      </c>
      <c r="L1334" s="406" t="s">
        <v>2207</v>
      </c>
      <c r="M1334" s="406" t="s">
        <v>2207</v>
      </c>
      <c r="N1334" s="406" t="s">
        <v>2207</v>
      </c>
      <c r="O1334" s="406" t="s">
        <v>2207</v>
      </c>
      <c r="P1334" s="406" t="s">
        <v>2207</v>
      </c>
      <c r="Q1334" s="406" t="s">
        <v>2207</v>
      </c>
      <c r="R1334" s="406" t="s">
        <v>2207</v>
      </c>
      <c r="S1334" s="406">
        <v>1289</v>
      </c>
      <c r="T1334" s="406">
        <v>1503</v>
      </c>
      <c r="U1334" s="406">
        <v>1592</v>
      </c>
      <c r="V1334" s="406">
        <v>1246</v>
      </c>
      <c r="W1334" s="406">
        <v>1369</v>
      </c>
      <c r="X1334" s="406">
        <v>1106</v>
      </c>
      <c r="Y1334" s="406">
        <v>1209</v>
      </c>
      <c r="Z1334" s="406">
        <v>1421</v>
      </c>
      <c r="AA1334" s="406">
        <v>1249</v>
      </c>
      <c r="AB1334" s="406">
        <v>1150</v>
      </c>
      <c r="AC1334" s="406">
        <v>1283</v>
      </c>
      <c r="AD1334" s="406">
        <v>1525</v>
      </c>
      <c r="AE1334" s="406">
        <v>1298</v>
      </c>
      <c r="AF1334" s="406">
        <v>1253</v>
      </c>
      <c r="AG1334" s="406">
        <v>1387</v>
      </c>
      <c r="AH1334" s="406">
        <v>1648</v>
      </c>
      <c r="AI1334" s="406">
        <v>0</v>
      </c>
      <c r="AJ1334" s="406">
        <v>1198</v>
      </c>
      <c r="AK1334" s="406">
        <v>1320</v>
      </c>
      <c r="AL1334" s="406">
        <v>1545</v>
      </c>
      <c r="AM1334" s="406">
        <v>1095</v>
      </c>
      <c r="AN1334" s="406">
        <v>1184</v>
      </c>
      <c r="AO1334" s="406">
        <v>1344</v>
      </c>
      <c r="AP1334" s="406">
        <v>1210</v>
      </c>
      <c r="AQ1334" s="406">
        <v>1210</v>
      </c>
      <c r="AR1334" s="406">
        <v>1417</v>
      </c>
      <c r="AS1334" s="406">
        <v>1317</v>
      </c>
      <c r="AU1334" t="s">
        <v>5396</v>
      </c>
    </row>
    <row r="1335" spans="4:47" ht="13.5" customHeight="1">
      <c r="D1335" s="405" t="s">
        <v>1589</v>
      </c>
      <c r="E1335" s="404"/>
      <c r="F1335" s="407" t="s">
        <v>1628</v>
      </c>
      <c r="G1335" s="272">
        <v>43</v>
      </c>
      <c r="H1335" s="406">
        <v>1089</v>
      </c>
      <c r="I1335" s="406">
        <v>1103</v>
      </c>
      <c r="J1335" s="406">
        <v>1242</v>
      </c>
      <c r="K1335" s="406">
        <v>1127</v>
      </c>
      <c r="L1335" s="406">
        <v>1126</v>
      </c>
      <c r="M1335" s="406">
        <v>1310</v>
      </c>
      <c r="N1335" s="406">
        <v>1185</v>
      </c>
      <c r="O1335" s="406">
        <v>1085</v>
      </c>
      <c r="P1335" s="406">
        <v>1155</v>
      </c>
      <c r="Q1335" s="406">
        <v>1287</v>
      </c>
      <c r="R1335" s="406">
        <v>1197</v>
      </c>
      <c r="S1335" s="406">
        <v>1346</v>
      </c>
      <c r="T1335" s="406">
        <v>1573</v>
      </c>
      <c r="U1335" s="406">
        <v>1668</v>
      </c>
      <c r="V1335" s="406">
        <v>1292</v>
      </c>
      <c r="W1335" s="406">
        <v>1419</v>
      </c>
      <c r="X1335" s="406">
        <v>1137</v>
      </c>
      <c r="Y1335" s="406">
        <v>1247</v>
      </c>
      <c r="Z1335" s="406">
        <v>1468</v>
      </c>
      <c r="AA1335" s="406">
        <v>1285</v>
      </c>
      <c r="AB1335" s="406">
        <v>1187</v>
      </c>
      <c r="AC1335" s="406">
        <v>1330</v>
      </c>
      <c r="AD1335" s="406">
        <v>1584</v>
      </c>
      <c r="AE1335" s="406">
        <v>1340</v>
      </c>
      <c r="AF1335" s="406">
        <v>1290</v>
      </c>
      <c r="AG1335" s="406">
        <v>1435</v>
      </c>
      <c r="AH1335" s="406">
        <v>1707</v>
      </c>
      <c r="AI1335" s="406">
        <v>1154</v>
      </c>
      <c r="AJ1335" s="406">
        <v>1238</v>
      </c>
      <c r="AK1335" s="406">
        <v>1370</v>
      </c>
      <c r="AL1335" s="406">
        <v>1604</v>
      </c>
      <c r="AM1335" s="406">
        <v>1128</v>
      </c>
      <c r="AN1335" s="406">
        <v>1223</v>
      </c>
      <c r="AO1335" s="406">
        <v>1388</v>
      </c>
      <c r="AP1335" s="406">
        <v>1258</v>
      </c>
      <c r="AQ1335" s="406">
        <v>1258</v>
      </c>
      <c r="AR1335" s="406">
        <v>1486</v>
      </c>
      <c r="AS1335" s="406">
        <v>1364</v>
      </c>
      <c r="AU1335" t="s">
        <v>1589</v>
      </c>
    </row>
    <row r="1336" spans="4:47" ht="13.5" customHeight="1">
      <c r="D1336" s="405" t="s">
        <v>3046</v>
      </c>
      <c r="E1336" s="404"/>
      <c r="F1336" s="407" t="s">
        <v>1628</v>
      </c>
      <c r="G1336" s="272">
        <v>44.5</v>
      </c>
      <c r="H1336" s="406">
        <v>1105</v>
      </c>
      <c r="I1336" s="406">
        <v>1103</v>
      </c>
      <c r="J1336" s="406">
        <v>1279</v>
      </c>
      <c r="K1336" s="406">
        <v>1134</v>
      </c>
      <c r="L1336" s="406">
        <v>1130</v>
      </c>
      <c r="M1336" s="406">
        <v>1321</v>
      </c>
      <c r="N1336" s="406">
        <v>1241</v>
      </c>
      <c r="O1336" s="406">
        <v>1143</v>
      </c>
      <c r="P1336" s="406">
        <v>1161</v>
      </c>
      <c r="Q1336" s="406">
        <v>1311</v>
      </c>
      <c r="R1336" s="406">
        <v>1243</v>
      </c>
      <c r="S1336" s="406">
        <v>1373</v>
      </c>
      <c r="T1336" s="406">
        <v>1613</v>
      </c>
      <c r="U1336" s="406">
        <v>1709</v>
      </c>
      <c r="V1336" s="406">
        <v>1325</v>
      </c>
      <c r="W1336" s="406">
        <v>1457</v>
      </c>
      <c r="X1336" s="406">
        <v>1171</v>
      </c>
      <c r="Y1336" s="406">
        <v>1288</v>
      </c>
      <c r="Z1336" s="406">
        <v>1493</v>
      </c>
      <c r="AA1336" s="406">
        <v>1298</v>
      </c>
      <c r="AB1336" s="406">
        <v>1248</v>
      </c>
      <c r="AC1336" s="406">
        <v>1399</v>
      </c>
      <c r="AD1336" s="406">
        <v>1632</v>
      </c>
      <c r="AE1336" s="406">
        <v>1369</v>
      </c>
      <c r="AF1336" s="406">
        <v>1347</v>
      </c>
      <c r="AG1336" s="406">
        <v>1500</v>
      </c>
      <c r="AH1336" s="406">
        <v>1750</v>
      </c>
      <c r="AI1336" s="406">
        <v>1173</v>
      </c>
      <c r="AJ1336" s="406">
        <v>1265</v>
      </c>
      <c r="AK1336" s="406">
        <v>1390</v>
      </c>
      <c r="AL1336" s="406">
        <v>1648</v>
      </c>
      <c r="AM1336" s="406">
        <v>1143</v>
      </c>
      <c r="AN1336" s="406">
        <v>1245</v>
      </c>
      <c r="AO1336" s="406">
        <v>1413</v>
      </c>
      <c r="AP1336" s="406">
        <v>1292</v>
      </c>
      <c r="AQ1336" s="406">
        <v>1292</v>
      </c>
      <c r="AR1336" s="406">
        <v>1540</v>
      </c>
      <c r="AS1336" s="406">
        <v>1398</v>
      </c>
      <c r="AU1336" t="s">
        <v>3046</v>
      </c>
    </row>
    <row r="1337" spans="4:47" ht="13.5" customHeight="1">
      <c r="D1337" s="405" t="s">
        <v>1590</v>
      </c>
      <c r="E1337" s="404"/>
      <c r="F1337" s="407" t="s">
        <v>1628</v>
      </c>
      <c r="G1337" s="272">
        <v>45.9</v>
      </c>
      <c r="H1337" s="406">
        <v>1209</v>
      </c>
      <c r="I1337" s="406">
        <v>1226</v>
      </c>
      <c r="J1337" s="406">
        <v>1381</v>
      </c>
      <c r="K1337" s="406">
        <v>1254</v>
      </c>
      <c r="L1337" s="406">
        <v>1251</v>
      </c>
      <c r="M1337" s="406">
        <v>1468</v>
      </c>
      <c r="N1337" s="406">
        <v>1320</v>
      </c>
      <c r="O1337" s="406">
        <v>1208</v>
      </c>
      <c r="P1337" s="406">
        <v>1299</v>
      </c>
      <c r="Q1337" s="406">
        <v>1446</v>
      </c>
      <c r="R1337" s="406">
        <v>1345</v>
      </c>
      <c r="S1337" s="406">
        <v>1471</v>
      </c>
      <c r="T1337" s="406">
        <v>1726</v>
      </c>
      <c r="U1337" s="406">
        <v>1837</v>
      </c>
      <c r="V1337" s="406">
        <v>1432</v>
      </c>
      <c r="W1337" s="406">
        <v>1578</v>
      </c>
      <c r="X1337" s="406">
        <v>1253</v>
      </c>
      <c r="Y1337" s="406">
        <v>1379</v>
      </c>
      <c r="Z1337" s="406">
        <v>1626</v>
      </c>
      <c r="AA1337" s="406">
        <v>1417</v>
      </c>
      <c r="AB1337" s="406">
        <v>1315</v>
      </c>
      <c r="AC1337" s="406">
        <v>1480</v>
      </c>
      <c r="AD1337" s="406">
        <v>1767</v>
      </c>
      <c r="AE1337" s="406">
        <v>1485</v>
      </c>
      <c r="AF1337" s="406">
        <v>1418</v>
      </c>
      <c r="AG1337" s="406">
        <v>1585</v>
      </c>
      <c r="AH1337" s="406">
        <v>1890</v>
      </c>
      <c r="AI1337" s="406">
        <v>1269</v>
      </c>
      <c r="AJ1337" s="406">
        <v>1372</v>
      </c>
      <c r="AK1337" s="406">
        <v>1527</v>
      </c>
      <c r="AL1337" s="406">
        <v>1788</v>
      </c>
      <c r="AM1337" s="406">
        <v>1247</v>
      </c>
      <c r="AN1337" s="406">
        <v>1356</v>
      </c>
      <c r="AO1337" s="406">
        <v>1540</v>
      </c>
      <c r="AP1337" s="406">
        <v>1415</v>
      </c>
      <c r="AQ1337" s="406">
        <v>1415</v>
      </c>
      <c r="AR1337" s="406">
        <v>1684</v>
      </c>
      <c r="AS1337" s="406">
        <v>1520</v>
      </c>
      <c r="AU1337" t="s">
        <v>1590</v>
      </c>
    </row>
    <row r="1338" spans="4:47" ht="13.5" customHeight="1">
      <c r="D1338" s="405" t="s">
        <v>2431</v>
      </c>
      <c r="E1338" s="404"/>
      <c r="F1338" s="407" t="s">
        <v>2433</v>
      </c>
      <c r="G1338" s="272">
        <v>0</v>
      </c>
      <c r="H1338" s="406">
        <v>137</v>
      </c>
      <c r="I1338" s="406">
        <v>137</v>
      </c>
      <c r="J1338" s="406">
        <v>137</v>
      </c>
      <c r="K1338" s="406">
        <v>137</v>
      </c>
      <c r="L1338" s="406">
        <v>137</v>
      </c>
      <c r="M1338" s="406">
        <v>137</v>
      </c>
      <c r="N1338" s="406">
        <v>137</v>
      </c>
      <c r="O1338" s="406">
        <v>137</v>
      </c>
      <c r="P1338" s="406">
        <v>137</v>
      </c>
      <c r="Q1338" s="406">
        <v>137</v>
      </c>
      <c r="R1338" s="406">
        <v>137</v>
      </c>
      <c r="S1338" s="406">
        <v>137</v>
      </c>
      <c r="T1338" s="406">
        <v>137</v>
      </c>
      <c r="U1338" s="406">
        <v>137</v>
      </c>
      <c r="V1338" s="406">
        <v>137</v>
      </c>
      <c r="W1338" s="406">
        <v>137</v>
      </c>
      <c r="X1338" s="406">
        <v>137</v>
      </c>
      <c r="Y1338" s="406">
        <v>137</v>
      </c>
      <c r="Z1338" s="406">
        <v>137</v>
      </c>
      <c r="AA1338" s="406">
        <v>137</v>
      </c>
      <c r="AB1338" s="406">
        <v>137</v>
      </c>
      <c r="AC1338" s="406">
        <v>137</v>
      </c>
      <c r="AD1338" s="406">
        <v>137</v>
      </c>
      <c r="AE1338" s="406">
        <v>137</v>
      </c>
      <c r="AF1338" s="406">
        <v>137</v>
      </c>
      <c r="AG1338" s="406">
        <v>137</v>
      </c>
      <c r="AH1338" s="406">
        <v>137</v>
      </c>
      <c r="AI1338" s="406">
        <v>137</v>
      </c>
      <c r="AJ1338" s="406">
        <v>137</v>
      </c>
      <c r="AK1338" s="406">
        <v>137</v>
      </c>
      <c r="AL1338" s="406">
        <v>137</v>
      </c>
      <c r="AM1338" s="406">
        <v>137</v>
      </c>
      <c r="AN1338" s="406">
        <v>137</v>
      </c>
      <c r="AO1338" s="406">
        <v>137</v>
      </c>
      <c r="AP1338" s="406">
        <v>137</v>
      </c>
      <c r="AQ1338" s="406">
        <v>137</v>
      </c>
      <c r="AR1338" s="406">
        <v>137</v>
      </c>
      <c r="AS1338" s="406">
        <v>137</v>
      </c>
      <c r="AU1338" t="s">
        <v>2431</v>
      </c>
    </row>
    <row r="1339" spans="4:47" ht="13.5" customHeight="1">
      <c r="D1339" s="405" t="s">
        <v>1572</v>
      </c>
      <c r="E1339" s="404"/>
      <c r="F1339" s="407" t="s">
        <v>1619</v>
      </c>
      <c r="G1339" s="272">
        <v>36.5</v>
      </c>
      <c r="H1339" s="406">
        <v>1524</v>
      </c>
      <c r="I1339" s="406">
        <v>1539</v>
      </c>
      <c r="J1339" s="406">
        <v>1720</v>
      </c>
      <c r="K1339" s="406">
        <v>1569</v>
      </c>
      <c r="L1339" s="406">
        <v>1565</v>
      </c>
      <c r="M1339" s="406">
        <v>1803</v>
      </c>
      <c r="N1339" s="406">
        <v>1661</v>
      </c>
      <c r="O1339" s="406">
        <v>1515</v>
      </c>
      <c r="P1339" s="406">
        <v>1605</v>
      </c>
      <c r="Q1339" s="406">
        <v>1794</v>
      </c>
      <c r="R1339" s="406">
        <v>1681</v>
      </c>
      <c r="S1339" s="406">
        <v>1975</v>
      </c>
      <c r="T1339" s="406">
        <v>2261</v>
      </c>
      <c r="U1339" s="406">
        <v>2379</v>
      </c>
      <c r="V1339" s="406">
        <v>1800</v>
      </c>
      <c r="W1339" s="406">
        <v>1996</v>
      </c>
      <c r="X1339" s="406">
        <v>1620</v>
      </c>
      <c r="Y1339" s="406">
        <v>1783</v>
      </c>
      <c r="Z1339" s="406">
        <v>2113</v>
      </c>
      <c r="AA1339" s="406">
        <v>1824</v>
      </c>
      <c r="AB1339" s="406">
        <v>1706</v>
      </c>
      <c r="AC1339" s="406">
        <v>1934</v>
      </c>
      <c r="AD1339" s="406">
        <v>2307</v>
      </c>
      <c r="AE1339" s="406">
        <v>1919</v>
      </c>
      <c r="AF1339" s="406">
        <v>1872</v>
      </c>
      <c r="AG1339" s="406">
        <v>2091</v>
      </c>
      <c r="AH1339" s="406">
        <v>2506</v>
      </c>
      <c r="AI1339" s="406">
        <v>1623</v>
      </c>
      <c r="AJ1339" s="406">
        <v>1789</v>
      </c>
      <c r="AK1339" s="406">
        <v>1987</v>
      </c>
      <c r="AL1339" s="406">
        <v>2346</v>
      </c>
      <c r="AM1339" s="406">
        <v>1599</v>
      </c>
      <c r="AN1339" s="406">
        <v>1750</v>
      </c>
      <c r="AO1339" s="406">
        <v>1998</v>
      </c>
      <c r="AP1339" s="406">
        <v>1758</v>
      </c>
      <c r="AQ1339" s="406">
        <v>1758</v>
      </c>
      <c r="AR1339" s="406">
        <v>2128</v>
      </c>
      <c r="AS1339" s="406">
        <v>1902</v>
      </c>
      <c r="AU1339" t="s">
        <v>1572</v>
      </c>
    </row>
    <row r="1340" spans="4:47" ht="13.5" customHeight="1">
      <c r="D1340" s="405" t="s">
        <v>5397</v>
      </c>
      <c r="E1340" s="404"/>
      <c r="F1340" s="407" t="s">
        <v>1619</v>
      </c>
      <c r="G1340" s="272">
        <v>37.800000000000004</v>
      </c>
      <c r="H1340" s="409" t="s">
        <v>2207</v>
      </c>
      <c r="I1340" s="409" t="s">
        <v>2207</v>
      </c>
      <c r="J1340" s="409" t="s">
        <v>2207</v>
      </c>
      <c r="K1340" s="409" t="s">
        <v>2207</v>
      </c>
      <c r="L1340" s="409" t="s">
        <v>2207</v>
      </c>
      <c r="M1340" s="409" t="s">
        <v>2207</v>
      </c>
      <c r="N1340" s="409" t="s">
        <v>2207</v>
      </c>
      <c r="O1340" s="409" t="s">
        <v>2207</v>
      </c>
      <c r="P1340" s="409" t="s">
        <v>2207</v>
      </c>
      <c r="Q1340" s="409" t="s">
        <v>2207</v>
      </c>
      <c r="R1340" s="409" t="s">
        <v>2207</v>
      </c>
      <c r="S1340" s="406">
        <v>1995</v>
      </c>
      <c r="T1340" s="406">
        <v>2292</v>
      </c>
      <c r="U1340" s="406">
        <v>2410</v>
      </c>
      <c r="V1340" s="406">
        <v>1850</v>
      </c>
      <c r="W1340" s="406">
        <v>2053</v>
      </c>
      <c r="X1340" s="406">
        <v>1652</v>
      </c>
      <c r="Y1340" s="406">
        <v>1818</v>
      </c>
      <c r="Z1340" s="406">
        <v>2154</v>
      </c>
      <c r="AA1340" s="406">
        <v>1860</v>
      </c>
      <c r="AB1340" s="406">
        <v>1740</v>
      </c>
      <c r="AC1340" s="406">
        <v>1971</v>
      </c>
      <c r="AD1340" s="406">
        <v>2352</v>
      </c>
      <c r="AE1340" s="406">
        <v>1956</v>
      </c>
      <c r="AF1340" s="406">
        <v>1905</v>
      </c>
      <c r="AG1340" s="406">
        <v>2128</v>
      </c>
      <c r="AH1340" s="406">
        <v>2550</v>
      </c>
      <c r="AI1340" s="406">
        <v>0</v>
      </c>
      <c r="AJ1340" s="406">
        <v>1823</v>
      </c>
      <c r="AK1340" s="406">
        <v>2025</v>
      </c>
      <c r="AL1340" s="406">
        <v>2391</v>
      </c>
      <c r="AM1340" s="406">
        <v>1632</v>
      </c>
      <c r="AN1340" s="406">
        <v>1784</v>
      </c>
      <c r="AO1340" s="406">
        <v>2037</v>
      </c>
      <c r="AP1340" s="406">
        <v>1774</v>
      </c>
      <c r="AQ1340" s="406">
        <v>1774</v>
      </c>
      <c r="AR1340" s="406">
        <v>2149</v>
      </c>
      <c r="AS1340" s="406">
        <v>1935</v>
      </c>
      <c r="AU1340" t="s">
        <v>5397</v>
      </c>
    </row>
    <row r="1341" spans="4:47" ht="13.5" customHeight="1">
      <c r="D1341" s="405" t="s">
        <v>1573</v>
      </c>
      <c r="E1341" s="404"/>
      <c r="F1341" s="407" t="s">
        <v>1619</v>
      </c>
      <c r="G1341" s="272">
        <v>39.1</v>
      </c>
      <c r="H1341" s="406">
        <v>1604</v>
      </c>
      <c r="I1341" s="406">
        <v>1622</v>
      </c>
      <c r="J1341" s="406">
        <v>1814</v>
      </c>
      <c r="K1341" s="406">
        <v>1656</v>
      </c>
      <c r="L1341" s="406">
        <v>1652</v>
      </c>
      <c r="M1341" s="406">
        <v>1915</v>
      </c>
      <c r="N1341" s="406">
        <v>1755</v>
      </c>
      <c r="O1341" s="406">
        <v>1598</v>
      </c>
      <c r="P1341" s="406">
        <v>1703</v>
      </c>
      <c r="Q1341" s="406">
        <v>1901</v>
      </c>
      <c r="R1341" s="406">
        <v>1781</v>
      </c>
      <c r="S1341" s="406">
        <v>2062</v>
      </c>
      <c r="T1341" s="406">
        <v>2372</v>
      </c>
      <c r="U1341" s="406">
        <v>2500</v>
      </c>
      <c r="V1341" s="406">
        <v>1900</v>
      </c>
      <c r="W1341" s="406">
        <v>2109</v>
      </c>
      <c r="X1341" s="406">
        <v>1683</v>
      </c>
      <c r="Y1341" s="406">
        <v>1852</v>
      </c>
      <c r="Z1341" s="406">
        <v>2194</v>
      </c>
      <c r="AA1341" s="406">
        <v>1896</v>
      </c>
      <c r="AB1341" s="406">
        <v>1773</v>
      </c>
      <c r="AC1341" s="406">
        <v>2008</v>
      </c>
      <c r="AD1341" s="406">
        <v>2396</v>
      </c>
      <c r="AE1341" s="406">
        <v>1993</v>
      </c>
      <c r="AF1341" s="406">
        <v>1938</v>
      </c>
      <c r="AG1341" s="406">
        <v>2165</v>
      </c>
      <c r="AH1341" s="406">
        <v>2594</v>
      </c>
      <c r="AI1341" s="406">
        <v>1687</v>
      </c>
      <c r="AJ1341" s="406">
        <v>1857</v>
      </c>
      <c r="AK1341" s="406">
        <v>2062</v>
      </c>
      <c r="AL1341" s="406">
        <v>2435</v>
      </c>
      <c r="AM1341" s="406">
        <v>1664</v>
      </c>
      <c r="AN1341" s="406">
        <v>1818</v>
      </c>
      <c r="AO1341" s="406">
        <v>2075</v>
      </c>
      <c r="AP1341" s="406">
        <v>1789</v>
      </c>
      <c r="AQ1341" s="406">
        <v>1789</v>
      </c>
      <c r="AR1341" s="406">
        <v>2170</v>
      </c>
      <c r="AS1341" s="406">
        <v>1968</v>
      </c>
      <c r="AU1341" t="s">
        <v>1573</v>
      </c>
    </row>
    <row r="1342" spans="4:47" ht="13.5" customHeight="1">
      <c r="D1342" s="405" t="s">
        <v>3047</v>
      </c>
      <c r="E1342" s="404"/>
      <c r="F1342" s="407" t="s">
        <v>1619</v>
      </c>
      <c r="G1342" s="272">
        <v>40.4</v>
      </c>
      <c r="H1342" s="406">
        <v>1634</v>
      </c>
      <c r="I1342" s="406">
        <v>1653</v>
      </c>
      <c r="J1342" s="406">
        <v>1850</v>
      </c>
      <c r="K1342" s="406">
        <v>1690</v>
      </c>
      <c r="L1342" s="406">
        <v>1685</v>
      </c>
      <c r="M1342" s="406">
        <v>1962</v>
      </c>
      <c r="N1342" s="406">
        <v>1791</v>
      </c>
      <c r="O1342" s="406">
        <v>1631</v>
      </c>
      <c r="P1342" s="406">
        <v>1745</v>
      </c>
      <c r="Q1342" s="406">
        <v>1945</v>
      </c>
      <c r="R1342" s="406">
        <v>1821</v>
      </c>
      <c r="S1342" s="406">
        <v>2085</v>
      </c>
      <c r="T1342" s="406">
        <v>2406</v>
      </c>
      <c r="U1342" s="406">
        <v>2533</v>
      </c>
      <c r="V1342" s="406">
        <v>1927</v>
      </c>
      <c r="W1342" s="406">
        <v>2139</v>
      </c>
      <c r="X1342" s="406">
        <v>1724</v>
      </c>
      <c r="Y1342" s="406">
        <v>1905</v>
      </c>
      <c r="Z1342" s="406">
        <v>2218</v>
      </c>
      <c r="AA1342" s="406">
        <v>1892</v>
      </c>
      <c r="AB1342" s="406">
        <v>1862</v>
      </c>
      <c r="AC1342" s="406">
        <v>2100</v>
      </c>
      <c r="AD1342" s="406">
        <v>2461</v>
      </c>
      <c r="AE1342" s="406">
        <v>2027</v>
      </c>
      <c r="AF1342" s="406">
        <v>2014</v>
      </c>
      <c r="AG1342" s="406">
        <v>2255</v>
      </c>
      <c r="AH1342" s="406">
        <v>2644</v>
      </c>
      <c r="AI1342" s="406">
        <v>1702</v>
      </c>
      <c r="AJ1342" s="406">
        <v>1887</v>
      </c>
      <c r="AK1342" s="406">
        <v>2125</v>
      </c>
      <c r="AL1342" s="406">
        <v>2491</v>
      </c>
      <c r="AM1342" s="406">
        <v>1665</v>
      </c>
      <c r="AN1342" s="406">
        <v>1832</v>
      </c>
      <c r="AO1342" s="406">
        <v>2090</v>
      </c>
      <c r="AP1342" s="406">
        <v>1828</v>
      </c>
      <c r="AQ1342" s="406">
        <v>1828</v>
      </c>
      <c r="AR1342" s="406">
        <v>2247</v>
      </c>
      <c r="AS1342" s="406">
        <v>1968</v>
      </c>
      <c r="AU1342" t="s">
        <v>3047</v>
      </c>
    </row>
    <row r="1343" spans="4:47" ht="13.5" customHeight="1">
      <c r="D1343" s="405" t="s">
        <v>1574</v>
      </c>
      <c r="E1343" s="404"/>
      <c r="F1343" s="407" t="s">
        <v>1619</v>
      </c>
      <c r="G1343" s="272">
        <v>41.7</v>
      </c>
      <c r="H1343" s="406">
        <v>1719</v>
      </c>
      <c r="I1343" s="406">
        <v>1740</v>
      </c>
      <c r="J1343" s="406">
        <v>1947</v>
      </c>
      <c r="K1343" s="406">
        <v>1778</v>
      </c>
      <c r="L1343" s="406">
        <v>1773</v>
      </c>
      <c r="M1343" s="406">
        <v>2065</v>
      </c>
      <c r="N1343" s="406">
        <v>1885</v>
      </c>
      <c r="O1343" s="406">
        <v>1716</v>
      </c>
      <c r="P1343" s="406">
        <v>1836</v>
      </c>
      <c r="Q1343" s="406">
        <v>2047</v>
      </c>
      <c r="R1343" s="406">
        <v>1916</v>
      </c>
      <c r="S1343" s="406">
        <v>2182</v>
      </c>
      <c r="T1343" s="406">
        <v>2516</v>
      </c>
      <c r="U1343" s="406">
        <v>2659</v>
      </c>
      <c r="V1343" s="406">
        <v>2034</v>
      </c>
      <c r="W1343" s="406">
        <v>2259</v>
      </c>
      <c r="X1343" s="406">
        <v>1796</v>
      </c>
      <c r="Y1343" s="406">
        <v>1981</v>
      </c>
      <c r="Z1343" s="406">
        <v>2349</v>
      </c>
      <c r="AA1343" s="406">
        <v>2024</v>
      </c>
      <c r="AB1343" s="406">
        <v>1898</v>
      </c>
      <c r="AC1343" s="406">
        <v>2155</v>
      </c>
      <c r="AD1343" s="406">
        <v>2575</v>
      </c>
      <c r="AE1343" s="406">
        <v>2135</v>
      </c>
      <c r="AF1343" s="406">
        <v>2064</v>
      </c>
      <c r="AG1343" s="406">
        <v>2312</v>
      </c>
      <c r="AH1343" s="406">
        <v>2773</v>
      </c>
      <c r="AI1343" s="406">
        <v>1799</v>
      </c>
      <c r="AJ1343" s="406">
        <v>1989</v>
      </c>
      <c r="AK1343" s="406">
        <v>2216</v>
      </c>
      <c r="AL1343" s="406">
        <v>2615</v>
      </c>
      <c r="AM1343" s="406">
        <v>1780</v>
      </c>
      <c r="AN1343" s="406">
        <v>1948</v>
      </c>
      <c r="AO1343" s="406">
        <v>2224</v>
      </c>
      <c r="AP1343" s="406">
        <v>1942</v>
      </c>
      <c r="AQ1343" s="406">
        <v>1942</v>
      </c>
      <c r="AR1343" s="406">
        <v>2365</v>
      </c>
      <c r="AS1343" s="406">
        <v>2121</v>
      </c>
      <c r="AU1343" t="s">
        <v>1574</v>
      </c>
    </row>
    <row r="1344" spans="4:47" ht="13.5" customHeight="1">
      <c r="D1344" s="405" t="s">
        <v>1591</v>
      </c>
      <c r="E1344" s="404"/>
      <c r="F1344" s="407" t="s">
        <v>1623</v>
      </c>
      <c r="G1344" s="272">
        <v>32.9</v>
      </c>
      <c r="H1344" s="406">
        <v>1373</v>
      </c>
      <c r="I1344" s="406">
        <v>1378</v>
      </c>
      <c r="J1344" s="406">
        <v>1542</v>
      </c>
      <c r="K1344" s="406">
        <v>1403</v>
      </c>
      <c r="L1344" s="406">
        <v>1399</v>
      </c>
      <c r="M1344" s="406">
        <v>1582</v>
      </c>
      <c r="N1344" s="406">
        <v>1481</v>
      </c>
      <c r="O1344" s="406">
        <v>1350</v>
      </c>
      <c r="P1344" s="406">
        <v>1405</v>
      </c>
      <c r="Q1344" s="406">
        <v>1578</v>
      </c>
      <c r="R1344" s="406">
        <v>1483</v>
      </c>
      <c r="S1344" s="406">
        <v>1784</v>
      </c>
      <c r="T1344" s="406">
        <v>2022</v>
      </c>
      <c r="U1344" s="406">
        <v>2088</v>
      </c>
      <c r="V1344" s="406">
        <v>1567</v>
      </c>
      <c r="W1344" s="406">
        <v>1737</v>
      </c>
      <c r="X1344" s="406">
        <v>1475</v>
      </c>
      <c r="Y1344" s="406">
        <v>1598</v>
      </c>
      <c r="Z1344" s="406">
        <v>1884</v>
      </c>
      <c r="AA1344" s="406">
        <v>1661</v>
      </c>
      <c r="AB1344" s="406">
        <v>1526</v>
      </c>
      <c r="AC1344" s="406">
        <v>1684</v>
      </c>
      <c r="AD1344" s="406">
        <v>2006</v>
      </c>
      <c r="AE1344" s="406">
        <v>1716</v>
      </c>
      <c r="AF1344" s="406">
        <v>1691</v>
      </c>
      <c r="AG1344" s="406">
        <v>1853</v>
      </c>
      <c r="AH1344" s="406">
        <v>2205</v>
      </c>
      <c r="AI1344" s="406">
        <v>1489</v>
      </c>
      <c r="AJ1344" s="406">
        <v>1590</v>
      </c>
      <c r="AK1344" s="406">
        <v>1731</v>
      </c>
      <c r="AL1344" s="406">
        <v>2042</v>
      </c>
      <c r="AM1344" s="406">
        <v>1438</v>
      </c>
      <c r="AN1344" s="406">
        <v>1549</v>
      </c>
      <c r="AO1344" s="406">
        <v>1768</v>
      </c>
      <c r="AP1344" s="406">
        <v>1520</v>
      </c>
      <c r="AQ1344" s="406">
        <v>1520</v>
      </c>
      <c r="AR1344" s="406">
        <v>1769</v>
      </c>
      <c r="AS1344" s="406">
        <v>1671</v>
      </c>
      <c r="AU1344" t="s">
        <v>1591</v>
      </c>
    </row>
    <row r="1345" spans="4:47" ht="13.5" customHeight="1">
      <c r="D1345" s="405" t="s">
        <v>5398</v>
      </c>
      <c r="E1345" s="404"/>
      <c r="F1345" s="407" t="s">
        <v>1623</v>
      </c>
      <c r="G1345" s="272">
        <v>34</v>
      </c>
      <c r="H1345" s="406" t="s">
        <v>2207</v>
      </c>
      <c r="I1345" s="406" t="s">
        <v>2207</v>
      </c>
      <c r="J1345" s="406" t="s">
        <v>2207</v>
      </c>
      <c r="K1345" s="406" t="s">
        <v>2207</v>
      </c>
      <c r="L1345" s="406" t="s">
        <v>2207</v>
      </c>
      <c r="M1345" s="406" t="s">
        <v>2207</v>
      </c>
      <c r="N1345" s="406" t="s">
        <v>2207</v>
      </c>
      <c r="O1345" s="406" t="s">
        <v>2207</v>
      </c>
      <c r="P1345" s="406" t="s">
        <v>2207</v>
      </c>
      <c r="Q1345" s="406" t="s">
        <v>2207</v>
      </c>
      <c r="R1345" s="406" t="s">
        <v>2207</v>
      </c>
      <c r="S1345" s="406">
        <v>1802</v>
      </c>
      <c r="T1345" s="406">
        <v>2052</v>
      </c>
      <c r="U1345" s="406">
        <v>2117</v>
      </c>
      <c r="V1345" s="406">
        <v>1606</v>
      </c>
      <c r="W1345" s="406">
        <v>1780</v>
      </c>
      <c r="X1345" s="406">
        <v>1502</v>
      </c>
      <c r="Y1345" s="406">
        <v>1631</v>
      </c>
      <c r="Z1345" s="406">
        <v>1924</v>
      </c>
      <c r="AA1345" s="406">
        <v>1692</v>
      </c>
      <c r="AB1345" s="406">
        <v>1558</v>
      </c>
      <c r="AC1345" s="406">
        <v>1724</v>
      </c>
      <c r="AD1345" s="406">
        <v>2056</v>
      </c>
      <c r="AE1345" s="406">
        <v>1752</v>
      </c>
      <c r="AF1345" s="406">
        <v>1723</v>
      </c>
      <c r="AG1345" s="406">
        <v>1893</v>
      </c>
      <c r="AH1345" s="406">
        <v>2255</v>
      </c>
      <c r="AI1345" s="406">
        <v>0</v>
      </c>
      <c r="AJ1345" s="406">
        <v>1624</v>
      </c>
      <c r="AK1345" s="406">
        <v>1774</v>
      </c>
      <c r="AL1345" s="406">
        <v>2092</v>
      </c>
      <c r="AM1345" s="406">
        <v>1466</v>
      </c>
      <c r="AN1345" s="406">
        <v>1583</v>
      </c>
      <c r="AO1345" s="406">
        <v>1806</v>
      </c>
      <c r="AP1345" s="406">
        <v>1561</v>
      </c>
      <c r="AQ1345" s="406">
        <v>1561</v>
      </c>
      <c r="AR1345" s="406">
        <v>1827</v>
      </c>
      <c r="AS1345" s="406">
        <v>1711</v>
      </c>
      <c r="AU1345" t="s">
        <v>5398</v>
      </c>
    </row>
    <row r="1346" spans="4:47" ht="13.5" customHeight="1">
      <c r="D1346" s="405" t="s">
        <v>1592</v>
      </c>
      <c r="E1346" s="404"/>
      <c r="F1346" s="407" t="s">
        <v>1623</v>
      </c>
      <c r="G1346" s="272">
        <v>35.200000000000003</v>
      </c>
      <c r="H1346" s="406">
        <v>1428</v>
      </c>
      <c r="I1346" s="406">
        <v>1437</v>
      </c>
      <c r="J1346" s="406">
        <v>1608</v>
      </c>
      <c r="K1346" s="406">
        <v>1465</v>
      </c>
      <c r="L1346" s="406">
        <v>1461</v>
      </c>
      <c r="M1346" s="406">
        <v>1664</v>
      </c>
      <c r="N1346" s="406">
        <v>1549</v>
      </c>
      <c r="O1346" s="406">
        <v>1408</v>
      </c>
      <c r="P1346" s="406">
        <v>1476</v>
      </c>
      <c r="Q1346" s="406">
        <v>1654</v>
      </c>
      <c r="R1346" s="406">
        <v>1553</v>
      </c>
      <c r="S1346" s="406">
        <v>1850</v>
      </c>
      <c r="T1346" s="406">
        <v>2110</v>
      </c>
      <c r="U1346" s="406">
        <v>2182</v>
      </c>
      <c r="V1346" s="406">
        <v>1645</v>
      </c>
      <c r="W1346" s="406">
        <v>1823</v>
      </c>
      <c r="X1346" s="406">
        <v>1528</v>
      </c>
      <c r="Y1346" s="406">
        <v>1663</v>
      </c>
      <c r="Z1346" s="406">
        <v>1963</v>
      </c>
      <c r="AA1346" s="406">
        <v>1722</v>
      </c>
      <c r="AB1346" s="406">
        <v>1589</v>
      </c>
      <c r="AC1346" s="406">
        <v>1764</v>
      </c>
      <c r="AD1346" s="406">
        <v>2105</v>
      </c>
      <c r="AE1346" s="406">
        <v>1788</v>
      </c>
      <c r="AF1346" s="406">
        <v>1754</v>
      </c>
      <c r="AG1346" s="406">
        <v>1933</v>
      </c>
      <c r="AH1346" s="406">
        <v>2304</v>
      </c>
      <c r="AI1346" s="406">
        <v>1540</v>
      </c>
      <c r="AJ1346" s="406">
        <v>1658</v>
      </c>
      <c r="AK1346" s="406">
        <v>1816</v>
      </c>
      <c r="AL1346" s="406">
        <v>2142</v>
      </c>
      <c r="AM1346" s="406">
        <v>1494</v>
      </c>
      <c r="AN1346" s="406">
        <v>1616</v>
      </c>
      <c r="AO1346" s="406">
        <v>1843</v>
      </c>
      <c r="AP1346" s="406">
        <v>1601</v>
      </c>
      <c r="AQ1346" s="406">
        <v>1601</v>
      </c>
      <c r="AR1346" s="406">
        <v>1884</v>
      </c>
      <c r="AS1346" s="406">
        <v>1751</v>
      </c>
      <c r="AU1346" t="s">
        <v>1592</v>
      </c>
    </row>
    <row r="1347" spans="4:47" ht="13.5" customHeight="1">
      <c r="D1347" s="405" t="s">
        <v>3048</v>
      </c>
      <c r="E1347" s="404"/>
      <c r="F1347" s="407" t="s">
        <v>1623</v>
      </c>
      <c r="G1347" s="272">
        <v>36.4</v>
      </c>
      <c r="H1347" s="406">
        <v>1441</v>
      </c>
      <c r="I1347" s="406">
        <v>1436</v>
      </c>
      <c r="J1347" s="406">
        <v>1637</v>
      </c>
      <c r="K1347" s="406">
        <v>1468</v>
      </c>
      <c r="L1347" s="406">
        <v>1462</v>
      </c>
      <c r="M1347" s="406">
        <v>1679</v>
      </c>
      <c r="N1347" s="406">
        <v>1597</v>
      </c>
      <c r="O1347" s="406">
        <v>1453</v>
      </c>
      <c r="P1347" s="406">
        <v>1480</v>
      </c>
      <c r="Q1347" s="406">
        <v>1671</v>
      </c>
      <c r="R1347" s="406">
        <v>1589</v>
      </c>
      <c r="S1347" s="406">
        <v>1871</v>
      </c>
      <c r="T1347" s="406">
        <v>2142</v>
      </c>
      <c r="U1347" s="406">
        <v>2213</v>
      </c>
      <c r="V1347" s="406">
        <v>1670</v>
      </c>
      <c r="W1347" s="406">
        <v>1851</v>
      </c>
      <c r="X1347" s="406">
        <v>1560</v>
      </c>
      <c r="Y1347" s="406">
        <v>1700</v>
      </c>
      <c r="Z1347" s="406">
        <v>1978</v>
      </c>
      <c r="AA1347" s="406">
        <v>1718</v>
      </c>
      <c r="AB1347" s="406">
        <v>1654</v>
      </c>
      <c r="AC1347" s="406">
        <v>1835</v>
      </c>
      <c r="AD1347" s="406">
        <v>2146</v>
      </c>
      <c r="AE1347" s="406">
        <v>1812</v>
      </c>
      <c r="AF1347" s="406">
        <v>1806</v>
      </c>
      <c r="AG1347" s="406">
        <v>1990</v>
      </c>
      <c r="AH1347" s="406">
        <v>2329</v>
      </c>
      <c r="AI1347" s="406">
        <v>1556</v>
      </c>
      <c r="AJ1347" s="406">
        <v>1679</v>
      </c>
      <c r="AK1347" s="406">
        <v>1860</v>
      </c>
      <c r="AL1347" s="406">
        <v>2177</v>
      </c>
      <c r="AM1347" s="406">
        <v>1494</v>
      </c>
      <c r="AN1347" s="406">
        <v>1622</v>
      </c>
      <c r="AO1347" s="406">
        <v>1849</v>
      </c>
      <c r="AP1347" s="406">
        <v>1628</v>
      </c>
      <c r="AQ1347" s="406">
        <v>1628</v>
      </c>
      <c r="AR1347" s="406">
        <v>1927</v>
      </c>
      <c r="AS1347" s="406">
        <v>1777</v>
      </c>
      <c r="AU1347" t="s">
        <v>3048</v>
      </c>
    </row>
    <row r="1348" spans="4:47" ht="13.5" customHeight="1">
      <c r="D1348" s="405" t="s">
        <v>1593</v>
      </c>
      <c r="E1348" s="404"/>
      <c r="F1348" s="407" t="s">
        <v>1623</v>
      </c>
      <c r="G1348" s="272">
        <v>37.5</v>
      </c>
      <c r="H1348" s="406">
        <v>1539</v>
      </c>
      <c r="I1348" s="406">
        <v>1550</v>
      </c>
      <c r="J1348" s="406">
        <v>1735</v>
      </c>
      <c r="K1348" s="406">
        <v>1583</v>
      </c>
      <c r="L1348" s="406">
        <v>1577</v>
      </c>
      <c r="M1348" s="406">
        <v>1807</v>
      </c>
      <c r="N1348" s="406">
        <v>1674</v>
      </c>
      <c r="O1348" s="406">
        <v>1521</v>
      </c>
      <c r="P1348" s="406">
        <v>1604</v>
      </c>
      <c r="Q1348" s="406">
        <v>1797</v>
      </c>
      <c r="R1348" s="406">
        <v>1686</v>
      </c>
      <c r="S1348" s="406">
        <v>1963</v>
      </c>
      <c r="T1348" s="406">
        <v>2246</v>
      </c>
      <c r="U1348" s="406">
        <v>2333</v>
      </c>
      <c r="V1348" s="406">
        <v>1772</v>
      </c>
      <c r="W1348" s="406">
        <v>1966</v>
      </c>
      <c r="X1348" s="406">
        <v>1635</v>
      </c>
      <c r="Y1348" s="406">
        <v>1783</v>
      </c>
      <c r="Z1348" s="406">
        <v>2106</v>
      </c>
      <c r="AA1348" s="406">
        <v>1842</v>
      </c>
      <c r="AB1348" s="406">
        <v>1706</v>
      </c>
      <c r="AC1348" s="406">
        <v>1899</v>
      </c>
      <c r="AD1348" s="406">
        <v>2269</v>
      </c>
      <c r="AE1348" s="406">
        <v>1919</v>
      </c>
      <c r="AF1348" s="406">
        <v>1871</v>
      </c>
      <c r="AG1348" s="406">
        <v>2068</v>
      </c>
      <c r="AH1348" s="406">
        <v>2467</v>
      </c>
      <c r="AI1348" s="406">
        <v>1646</v>
      </c>
      <c r="AJ1348" s="406">
        <v>1780</v>
      </c>
      <c r="AK1348" s="406">
        <v>1956</v>
      </c>
      <c r="AL1348" s="406">
        <v>2306</v>
      </c>
      <c r="AM1348" s="406">
        <v>1603</v>
      </c>
      <c r="AN1348" s="406">
        <v>1736</v>
      </c>
      <c r="AO1348" s="406">
        <v>1980</v>
      </c>
      <c r="AP1348" s="406">
        <v>1743</v>
      </c>
      <c r="AQ1348" s="406">
        <v>1743</v>
      </c>
      <c r="AR1348" s="406">
        <v>2059</v>
      </c>
      <c r="AS1348" s="406">
        <v>1891</v>
      </c>
      <c r="AU1348" t="s">
        <v>1593</v>
      </c>
    </row>
    <row r="1349" spans="4:47" ht="13.5" customHeight="1">
      <c r="D1349" s="405" t="s">
        <v>1594</v>
      </c>
      <c r="E1349" s="404"/>
      <c r="F1349" s="407" t="s">
        <v>1624</v>
      </c>
      <c r="G1349" s="272">
        <v>36.5</v>
      </c>
      <c r="H1349" s="406">
        <v>1437</v>
      </c>
      <c r="I1349" s="406">
        <v>1444</v>
      </c>
      <c r="J1349" s="406">
        <v>1613</v>
      </c>
      <c r="K1349" s="406">
        <v>1468</v>
      </c>
      <c r="L1349" s="406">
        <v>1465</v>
      </c>
      <c r="M1349" s="406">
        <v>1657</v>
      </c>
      <c r="N1349" s="406">
        <v>1552</v>
      </c>
      <c r="O1349" s="406">
        <v>1419</v>
      </c>
      <c r="P1349" s="406">
        <v>1475</v>
      </c>
      <c r="Q1349" s="406">
        <v>1655</v>
      </c>
      <c r="R1349" s="406">
        <v>1556</v>
      </c>
      <c r="S1349" s="406">
        <v>1858</v>
      </c>
      <c r="T1349" s="406">
        <v>2120</v>
      </c>
      <c r="U1349" s="406">
        <v>2187</v>
      </c>
      <c r="V1349" s="406">
        <v>1643</v>
      </c>
      <c r="W1349" s="406">
        <v>1821</v>
      </c>
      <c r="X1349" s="406">
        <v>1530</v>
      </c>
      <c r="Y1349" s="406">
        <v>1664</v>
      </c>
      <c r="Z1349" s="406">
        <v>1962</v>
      </c>
      <c r="AA1349" s="406">
        <v>1724</v>
      </c>
      <c r="AB1349" s="406">
        <v>1589</v>
      </c>
      <c r="AC1349" s="406">
        <v>1774</v>
      </c>
      <c r="AD1349" s="406">
        <v>2102</v>
      </c>
      <c r="AE1349" s="406">
        <v>1788</v>
      </c>
      <c r="AF1349" s="406">
        <v>1754</v>
      </c>
      <c r="AG1349" s="406">
        <v>1931</v>
      </c>
      <c r="AH1349" s="406">
        <v>2300</v>
      </c>
      <c r="AI1349" s="406">
        <v>1543</v>
      </c>
      <c r="AJ1349" s="406">
        <v>1657</v>
      </c>
      <c r="AK1349" s="406">
        <v>1814</v>
      </c>
      <c r="AL1349" s="406">
        <v>2138</v>
      </c>
      <c r="AM1349" s="406">
        <v>1502</v>
      </c>
      <c r="AN1349" s="406">
        <v>1625</v>
      </c>
      <c r="AO1349" s="406">
        <v>1854</v>
      </c>
      <c r="AP1349" s="406">
        <v>1600</v>
      </c>
      <c r="AQ1349" s="406">
        <v>1600</v>
      </c>
      <c r="AR1349" s="406">
        <v>1878</v>
      </c>
      <c r="AS1349" s="406">
        <v>1745</v>
      </c>
      <c r="AU1349" t="s">
        <v>1594</v>
      </c>
    </row>
    <row r="1350" spans="4:47" ht="13.5" customHeight="1">
      <c r="D1350" s="405" t="s">
        <v>5399</v>
      </c>
      <c r="E1350" s="404"/>
      <c r="F1350" s="407" t="s">
        <v>1624</v>
      </c>
      <c r="G1350" s="272">
        <v>37.800000000000004</v>
      </c>
      <c r="H1350" s="406" t="s">
        <v>2207</v>
      </c>
      <c r="I1350" s="406" t="s">
        <v>2207</v>
      </c>
      <c r="J1350" s="406" t="s">
        <v>2207</v>
      </c>
      <c r="K1350" s="406" t="s">
        <v>2207</v>
      </c>
      <c r="L1350" s="406" t="s">
        <v>2207</v>
      </c>
      <c r="M1350" s="406" t="s">
        <v>2207</v>
      </c>
      <c r="N1350" s="406" t="s">
        <v>2207</v>
      </c>
      <c r="O1350" s="406" t="s">
        <v>2207</v>
      </c>
      <c r="P1350" s="406" t="s">
        <v>2207</v>
      </c>
      <c r="Q1350" s="406" t="s">
        <v>2207</v>
      </c>
      <c r="R1350" s="406" t="s">
        <v>2207</v>
      </c>
      <c r="S1350" s="406">
        <v>1878</v>
      </c>
      <c r="T1350" s="406">
        <v>2151</v>
      </c>
      <c r="U1350" s="406">
        <v>2218</v>
      </c>
      <c r="V1350" s="406">
        <v>1686</v>
      </c>
      <c r="W1350" s="406">
        <v>1869</v>
      </c>
      <c r="X1350" s="406">
        <v>1559</v>
      </c>
      <c r="Y1350" s="406">
        <v>1700</v>
      </c>
      <c r="Z1350" s="406">
        <v>2006</v>
      </c>
      <c r="AA1350" s="406">
        <v>1758</v>
      </c>
      <c r="AB1350" s="406">
        <v>1624</v>
      </c>
      <c r="AC1350" s="406">
        <v>1818</v>
      </c>
      <c r="AD1350" s="406">
        <v>2157</v>
      </c>
      <c r="AE1350" s="406">
        <v>1828</v>
      </c>
      <c r="AF1350" s="406">
        <v>1789</v>
      </c>
      <c r="AG1350" s="406">
        <v>1975</v>
      </c>
      <c r="AH1350" s="406">
        <v>2355</v>
      </c>
      <c r="AI1350" s="406">
        <v>0</v>
      </c>
      <c r="AJ1350" s="406">
        <v>1695</v>
      </c>
      <c r="AK1350" s="406">
        <v>1861</v>
      </c>
      <c r="AL1350" s="406">
        <v>2194</v>
      </c>
      <c r="AM1350" s="406">
        <v>1533</v>
      </c>
      <c r="AN1350" s="406">
        <v>1662</v>
      </c>
      <c r="AO1350" s="406">
        <v>1896</v>
      </c>
      <c r="AP1350" s="406">
        <v>1645</v>
      </c>
      <c r="AQ1350" s="406">
        <v>1645</v>
      </c>
      <c r="AR1350" s="406">
        <v>1942</v>
      </c>
      <c r="AS1350" s="406">
        <v>1789</v>
      </c>
      <c r="AU1350" t="s">
        <v>5399</v>
      </c>
    </row>
    <row r="1351" spans="4:47" ht="13.5" customHeight="1">
      <c r="D1351" s="405" t="s">
        <v>1595</v>
      </c>
      <c r="E1351" s="404"/>
      <c r="F1351" s="407" t="s">
        <v>1624</v>
      </c>
      <c r="G1351" s="272">
        <v>39.1</v>
      </c>
      <c r="H1351" s="406">
        <v>1497</v>
      </c>
      <c r="I1351" s="406">
        <v>1509</v>
      </c>
      <c r="J1351" s="406">
        <v>1685</v>
      </c>
      <c r="K1351" s="406">
        <v>1535</v>
      </c>
      <c r="L1351" s="406">
        <v>1532</v>
      </c>
      <c r="M1351" s="406">
        <v>1747</v>
      </c>
      <c r="N1351" s="406">
        <v>1626</v>
      </c>
      <c r="O1351" s="406">
        <v>1484</v>
      </c>
      <c r="P1351" s="406">
        <v>1554</v>
      </c>
      <c r="Q1351" s="406">
        <v>1738</v>
      </c>
      <c r="R1351" s="406">
        <v>1634</v>
      </c>
      <c r="S1351" s="406">
        <v>1931</v>
      </c>
      <c r="T1351" s="406">
        <v>2216</v>
      </c>
      <c r="U1351" s="406">
        <v>2290</v>
      </c>
      <c r="V1351" s="406">
        <v>1728</v>
      </c>
      <c r="W1351" s="406">
        <v>1916</v>
      </c>
      <c r="X1351" s="406">
        <v>1588</v>
      </c>
      <c r="Y1351" s="406">
        <v>1735</v>
      </c>
      <c r="Z1351" s="406">
        <v>2049</v>
      </c>
      <c r="AA1351" s="406">
        <v>1791</v>
      </c>
      <c r="AB1351" s="406">
        <v>1659</v>
      </c>
      <c r="AC1351" s="406">
        <v>1862</v>
      </c>
      <c r="AD1351" s="406">
        <v>2211</v>
      </c>
      <c r="AE1351" s="406">
        <v>1867</v>
      </c>
      <c r="AF1351" s="406">
        <v>1824</v>
      </c>
      <c r="AG1351" s="406">
        <v>2019</v>
      </c>
      <c r="AH1351" s="406">
        <v>2409</v>
      </c>
      <c r="AI1351" s="406">
        <v>1599</v>
      </c>
      <c r="AJ1351" s="406">
        <v>1732</v>
      </c>
      <c r="AK1351" s="406">
        <v>1907</v>
      </c>
      <c r="AL1351" s="406">
        <v>2249</v>
      </c>
      <c r="AM1351" s="406">
        <v>1563</v>
      </c>
      <c r="AN1351" s="406">
        <v>1699</v>
      </c>
      <c r="AO1351" s="406">
        <v>1937</v>
      </c>
      <c r="AP1351" s="406">
        <v>1690</v>
      </c>
      <c r="AQ1351" s="406">
        <v>1690</v>
      </c>
      <c r="AR1351" s="406">
        <v>2005</v>
      </c>
      <c r="AS1351" s="406">
        <v>1833</v>
      </c>
      <c r="AU1351" t="s">
        <v>1595</v>
      </c>
    </row>
    <row r="1352" spans="4:47" ht="13.5" customHeight="1">
      <c r="D1352" s="405" t="s">
        <v>3049</v>
      </c>
      <c r="E1352" s="404"/>
      <c r="F1352" s="407" t="s">
        <v>1624</v>
      </c>
      <c r="G1352" s="272">
        <v>40.4</v>
      </c>
      <c r="H1352" s="406">
        <v>1510</v>
      </c>
      <c r="I1352" s="406">
        <v>1507</v>
      </c>
      <c r="J1352" s="406">
        <v>1717</v>
      </c>
      <c r="K1352" s="406">
        <v>1538</v>
      </c>
      <c r="L1352" s="406">
        <v>1533</v>
      </c>
      <c r="M1352" s="406">
        <v>1759</v>
      </c>
      <c r="N1352" s="406">
        <v>1676</v>
      </c>
      <c r="O1352" s="406">
        <v>1534</v>
      </c>
      <c r="P1352" s="406">
        <v>1558</v>
      </c>
      <c r="Q1352" s="406">
        <v>1758</v>
      </c>
      <c r="R1352" s="406">
        <v>1674</v>
      </c>
      <c r="S1352" s="406">
        <v>1953</v>
      </c>
      <c r="T1352" s="406">
        <v>2250</v>
      </c>
      <c r="U1352" s="406">
        <v>2323</v>
      </c>
      <c r="V1352" s="406">
        <v>1755</v>
      </c>
      <c r="W1352" s="406">
        <v>1946</v>
      </c>
      <c r="X1352" s="406">
        <v>1623</v>
      </c>
      <c r="Y1352" s="406">
        <v>1777</v>
      </c>
      <c r="Z1352" s="406">
        <v>2067</v>
      </c>
      <c r="AA1352" s="406">
        <v>1789</v>
      </c>
      <c r="AB1352" s="406">
        <v>1730</v>
      </c>
      <c r="AC1352" s="406">
        <v>1929</v>
      </c>
      <c r="AD1352" s="406">
        <v>2256</v>
      </c>
      <c r="AE1352" s="406">
        <v>1894</v>
      </c>
      <c r="AF1352" s="406">
        <v>1883</v>
      </c>
      <c r="AG1352" s="406">
        <v>2084</v>
      </c>
      <c r="AH1352" s="406">
        <v>2439</v>
      </c>
      <c r="AI1352" s="406">
        <v>1617</v>
      </c>
      <c r="AJ1352" s="406">
        <v>1756</v>
      </c>
      <c r="AK1352" s="406">
        <v>1954</v>
      </c>
      <c r="AL1352" s="406">
        <v>2286</v>
      </c>
      <c r="AM1352" s="406">
        <v>1565</v>
      </c>
      <c r="AN1352" s="406">
        <v>1706</v>
      </c>
      <c r="AO1352" s="406">
        <v>1945</v>
      </c>
      <c r="AP1352" s="406">
        <v>1719</v>
      </c>
      <c r="AQ1352" s="406">
        <v>1719</v>
      </c>
      <c r="AR1352" s="406">
        <v>2052</v>
      </c>
      <c r="AS1352" s="406">
        <v>1861</v>
      </c>
      <c r="AU1352" t="s">
        <v>3049</v>
      </c>
    </row>
    <row r="1353" spans="4:47" ht="13.5" customHeight="1">
      <c r="D1353" s="405" t="s">
        <v>1596</v>
      </c>
      <c r="E1353" s="404"/>
      <c r="F1353" s="407" t="s">
        <v>1624</v>
      </c>
      <c r="G1353" s="272">
        <v>41.7</v>
      </c>
      <c r="H1353" s="406">
        <v>1613</v>
      </c>
      <c r="I1353" s="406">
        <v>1627</v>
      </c>
      <c r="J1353" s="406">
        <v>1819</v>
      </c>
      <c r="K1353" s="406">
        <v>1657</v>
      </c>
      <c r="L1353" s="406">
        <v>1653</v>
      </c>
      <c r="M1353" s="406">
        <v>1898</v>
      </c>
      <c r="N1353" s="406">
        <v>1756</v>
      </c>
      <c r="O1353" s="406">
        <v>1602</v>
      </c>
      <c r="P1353" s="406">
        <v>1690</v>
      </c>
      <c r="Q1353" s="406">
        <v>1890</v>
      </c>
      <c r="R1353" s="406">
        <v>1775</v>
      </c>
      <c r="S1353" s="406">
        <v>2050</v>
      </c>
      <c r="T1353" s="406">
        <v>2361</v>
      </c>
      <c r="U1353" s="406">
        <v>2450</v>
      </c>
      <c r="V1353" s="406">
        <v>1863</v>
      </c>
      <c r="W1353" s="406">
        <v>2067</v>
      </c>
      <c r="X1353" s="406">
        <v>1700</v>
      </c>
      <c r="Y1353" s="406">
        <v>1862</v>
      </c>
      <c r="Z1353" s="406">
        <v>2201</v>
      </c>
      <c r="AA1353" s="406">
        <v>1918</v>
      </c>
      <c r="AB1353" s="406">
        <v>1781</v>
      </c>
      <c r="AC1353" s="406">
        <v>2005</v>
      </c>
      <c r="AD1353" s="406">
        <v>2384</v>
      </c>
      <c r="AE1353" s="406">
        <v>2006</v>
      </c>
      <c r="AF1353" s="406">
        <v>1947</v>
      </c>
      <c r="AG1353" s="406">
        <v>2162</v>
      </c>
      <c r="AH1353" s="406">
        <v>2583</v>
      </c>
      <c r="AI1353" s="406">
        <v>1709</v>
      </c>
      <c r="AJ1353" s="406">
        <v>1861</v>
      </c>
      <c r="AK1353" s="406">
        <v>2055</v>
      </c>
      <c r="AL1353" s="406">
        <v>2423</v>
      </c>
      <c r="AM1353" s="406">
        <v>1678</v>
      </c>
      <c r="AN1353" s="406">
        <v>1825</v>
      </c>
      <c r="AO1353" s="406">
        <v>2082</v>
      </c>
      <c r="AP1353" s="406">
        <v>1839</v>
      </c>
      <c r="AQ1353" s="406">
        <v>1839</v>
      </c>
      <c r="AR1353" s="406">
        <v>2191</v>
      </c>
      <c r="AS1353" s="406">
        <v>1981</v>
      </c>
      <c r="AU1353" t="s">
        <v>1596</v>
      </c>
    </row>
    <row r="1354" spans="4:47" ht="13.5" customHeight="1">
      <c r="D1354" s="405" t="s">
        <v>1597</v>
      </c>
      <c r="E1354" s="404"/>
      <c r="F1354" s="407" t="s">
        <v>1625</v>
      </c>
      <c r="G1354" s="272">
        <v>40.200000000000003</v>
      </c>
      <c r="H1354" s="406">
        <v>1517</v>
      </c>
      <c r="I1354" s="406">
        <v>1527</v>
      </c>
      <c r="J1354" s="406">
        <v>1718</v>
      </c>
      <c r="K1354" s="406">
        <v>1549</v>
      </c>
      <c r="L1354" s="406">
        <v>1546</v>
      </c>
      <c r="M1354" s="406">
        <v>1766</v>
      </c>
      <c r="N1354" s="406">
        <v>1639</v>
      </c>
      <c r="O1354" s="406">
        <v>1500</v>
      </c>
      <c r="P1354" s="406">
        <v>1562</v>
      </c>
      <c r="Q1354" s="406">
        <v>1750</v>
      </c>
      <c r="R1354" s="406">
        <v>1647</v>
      </c>
      <c r="S1354" s="406">
        <v>1955</v>
      </c>
      <c r="T1354" s="406">
        <v>2240</v>
      </c>
      <c r="U1354" s="406">
        <v>2314</v>
      </c>
      <c r="V1354" s="406">
        <v>1735</v>
      </c>
      <c r="W1354" s="406">
        <v>1923</v>
      </c>
      <c r="X1354" s="406">
        <v>1601</v>
      </c>
      <c r="Y1354" s="406">
        <v>1746</v>
      </c>
      <c r="Z1354" s="406">
        <v>2060</v>
      </c>
      <c r="AA1354" s="406">
        <v>1805</v>
      </c>
      <c r="AB1354" s="406">
        <v>1668</v>
      </c>
      <c r="AC1354" s="406">
        <v>1857</v>
      </c>
      <c r="AD1354" s="406">
        <v>2216</v>
      </c>
      <c r="AE1354" s="406">
        <v>1879</v>
      </c>
      <c r="AF1354" s="406">
        <v>1833</v>
      </c>
      <c r="AG1354" s="406">
        <v>2026</v>
      </c>
      <c r="AH1354" s="406">
        <v>2415</v>
      </c>
      <c r="AI1354" s="406">
        <v>1613</v>
      </c>
      <c r="AJ1354" s="406">
        <v>1726</v>
      </c>
      <c r="AK1354" s="406">
        <v>1890</v>
      </c>
      <c r="AL1354" s="406">
        <v>2228</v>
      </c>
      <c r="AM1354" s="406">
        <v>1582</v>
      </c>
      <c r="AN1354" s="406">
        <v>1717</v>
      </c>
      <c r="AO1354" s="406">
        <v>1958</v>
      </c>
      <c r="AP1354" s="406">
        <v>1699</v>
      </c>
      <c r="AQ1354" s="406">
        <v>1699</v>
      </c>
      <c r="AR1354" s="406">
        <v>2005</v>
      </c>
      <c r="AS1354" s="406">
        <v>1834</v>
      </c>
      <c r="AU1354" t="s">
        <v>1597</v>
      </c>
    </row>
    <row r="1355" spans="4:47" ht="13.5" customHeight="1">
      <c r="D1355" s="405" t="s">
        <v>5400</v>
      </c>
      <c r="E1355" s="404"/>
      <c r="F1355" s="407" t="s">
        <v>1625</v>
      </c>
      <c r="G1355" s="272">
        <v>41.6</v>
      </c>
      <c r="H1355" s="406" t="s">
        <v>2207</v>
      </c>
      <c r="I1355" s="406" t="s">
        <v>2207</v>
      </c>
      <c r="J1355" s="406" t="s">
        <v>2207</v>
      </c>
      <c r="K1355" s="406" t="s">
        <v>2207</v>
      </c>
      <c r="L1355" s="406" t="s">
        <v>2207</v>
      </c>
      <c r="M1355" s="406" t="s">
        <v>2207</v>
      </c>
      <c r="N1355" s="406" t="s">
        <v>2207</v>
      </c>
      <c r="O1355" s="406" t="s">
        <v>2207</v>
      </c>
      <c r="P1355" s="406" t="s">
        <v>2207</v>
      </c>
      <c r="Q1355" s="406" t="s">
        <v>2207</v>
      </c>
      <c r="R1355" s="406" t="s">
        <v>2207</v>
      </c>
      <c r="S1355" s="406">
        <v>1977</v>
      </c>
      <c r="T1355" s="406">
        <v>2275</v>
      </c>
      <c r="U1355" s="406">
        <v>2349</v>
      </c>
      <c r="V1355" s="406">
        <v>1781</v>
      </c>
      <c r="W1355" s="406">
        <v>1974</v>
      </c>
      <c r="X1355" s="406">
        <v>1632</v>
      </c>
      <c r="Y1355" s="406">
        <v>1785</v>
      </c>
      <c r="Z1355" s="406">
        <v>2107</v>
      </c>
      <c r="AA1355" s="406">
        <v>1841</v>
      </c>
      <c r="AB1355" s="406">
        <v>1706</v>
      </c>
      <c r="AC1355" s="406">
        <v>1905</v>
      </c>
      <c r="AD1355" s="406">
        <v>2276</v>
      </c>
      <c r="AE1355" s="406">
        <v>1922</v>
      </c>
      <c r="AF1355" s="406">
        <v>1871</v>
      </c>
      <c r="AG1355" s="406">
        <v>2074</v>
      </c>
      <c r="AH1355" s="406">
        <v>2474</v>
      </c>
      <c r="AI1355" s="406">
        <v>0</v>
      </c>
      <c r="AJ1355" s="406">
        <v>1767</v>
      </c>
      <c r="AK1355" s="406">
        <v>1941</v>
      </c>
      <c r="AL1355" s="406">
        <v>2288</v>
      </c>
      <c r="AM1355" s="406">
        <v>1615</v>
      </c>
      <c r="AN1355" s="406">
        <v>1757</v>
      </c>
      <c r="AO1355" s="406">
        <v>2003</v>
      </c>
      <c r="AP1355" s="406">
        <v>1747</v>
      </c>
      <c r="AQ1355" s="406">
        <v>1747</v>
      </c>
      <c r="AR1355" s="406">
        <v>2074</v>
      </c>
      <c r="AS1355" s="406">
        <v>1882</v>
      </c>
      <c r="AU1355" t="s">
        <v>5400</v>
      </c>
    </row>
    <row r="1356" spans="4:47" ht="13.5" customHeight="1">
      <c r="D1356" s="405" t="s">
        <v>1598</v>
      </c>
      <c r="E1356" s="404"/>
      <c r="F1356" s="407" t="s">
        <v>1625</v>
      </c>
      <c r="G1356" s="272">
        <v>43</v>
      </c>
      <c r="H1356" s="406">
        <v>1582</v>
      </c>
      <c r="I1356" s="406">
        <v>1596</v>
      </c>
      <c r="J1356" s="406">
        <v>1795</v>
      </c>
      <c r="K1356" s="406">
        <v>1620</v>
      </c>
      <c r="L1356" s="406">
        <v>1618</v>
      </c>
      <c r="M1356" s="406">
        <v>1863</v>
      </c>
      <c r="N1356" s="406">
        <v>1718</v>
      </c>
      <c r="O1356" s="406">
        <v>1568</v>
      </c>
      <c r="P1356" s="406">
        <v>1647</v>
      </c>
      <c r="Q1356" s="406">
        <v>1839</v>
      </c>
      <c r="R1356" s="406">
        <v>1730</v>
      </c>
      <c r="S1356" s="406">
        <v>2033</v>
      </c>
      <c r="T1356" s="406">
        <v>2345</v>
      </c>
      <c r="U1356" s="406">
        <v>2425</v>
      </c>
      <c r="V1356" s="406">
        <v>1827</v>
      </c>
      <c r="W1356" s="406">
        <v>2025</v>
      </c>
      <c r="X1356" s="406">
        <v>1663</v>
      </c>
      <c r="Y1356" s="406">
        <v>1823</v>
      </c>
      <c r="Z1356" s="406">
        <v>2154</v>
      </c>
      <c r="AA1356" s="406">
        <v>1877</v>
      </c>
      <c r="AB1356" s="406">
        <v>1743</v>
      </c>
      <c r="AC1356" s="406">
        <v>1953</v>
      </c>
      <c r="AD1356" s="406">
        <v>2335</v>
      </c>
      <c r="AE1356" s="406">
        <v>1964</v>
      </c>
      <c r="AF1356" s="406">
        <v>1908</v>
      </c>
      <c r="AG1356" s="406">
        <v>2121</v>
      </c>
      <c r="AH1356" s="406">
        <v>2533</v>
      </c>
      <c r="AI1356" s="406">
        <v>1673</v>
      </c>
      <c r="AJ1356" s="406">
        <v>1807</v>
      </c>
      <c r="AK1356" s="406">
        <v>1992</v>
      </c>
      <c r="AL1356" s="406">
        <v>2347</v>
      </c>
      <c r="AM1356" s="406">
        <v>1648</v>
      </c>
      <c r="AN1356" s="406">
        <v>1796</v>
      </c>
      <c r="AO1356" s="406">
        <v>2048</v>
      </c>
      <c r="AP1356" s="406">
        <v>1795</v>
      </c>
      <c r="AQ1356" s="406">
        <v>1795</v>
      </c>
      <c r="AR1356" s="406">
        <v>2142</v>
      </c>
      <c r="AS1356" s="406">
        <v>1929</v>
      </c>
      <c r="AU1356" t="s">
        <v>1598</v>
      </c>
    </row>
    <row r="1357" spans="4:47" ht="13.5" customHeight="1">
      <c r="D1357" s="405" t="s">
        <v>3050</v>
      </c>
      <c r="E1357" s="404"/>
      <c r="F1357" s="407" t="s">
        <v>1625</v>
      </c>
      <c r="G1357" s="272">
        <v>44.5</v>
      </c>
      <c r="H1357" s="406">
        <v>1595</v>
      </c>
      <c r="I1357" s="406">
        <v>1593</v>
      </c>
      <c r="J1357" s="406">
        <v>1829</v>
      </c>
      <c r="K1357" s="406">
        <v>1624</v>
      </c>
      <c r="L1357" s="406">
        <v>1619</v>
      </c>
      <c r="M1357" s="406">
        <v>1871</v>
      </c>
      <c r="N1357" s="406">
        <v>1771</v>
      </c>
      <c r="O1357" s="406">
        <v>1623</v>
      </c>
      <c r="P1357" s="406">
        <v>1650</v>
      </c>
      <c r="Q1357" s="406">
        <v>1861</v>
      </c>
      <c r="R1357" s="406">
        <v>1774</v>
      </c>
      <c r="S1357" s="406">
        <v>2057</v>
      </c>
      <c r="T1357" s="406">
        <v>2382</v>
      </c>
      <c r="U1357" s="406">
        <v>2461</v>
      </c>
      <c r="V1357" s="406">
        <v>1855</v>
      </c>
      <c r="W1357" s="406">
        <v>2057</v>
      </c>
      <c r="X1357" s="406">
        <v>1702</v>
      </c>
      <c r="Y1357" s="406">
        <v>1868</v>
      </c>
      <c r="Z1357" s="406">
        <v>2173</v>
      </c>
      <c r="AA1357" s="406">
        <v>1876</v>
      </c>
      <c r="AB1357" s="406">
        <v>1821</v>
      </c>
      <c r="AC1357" s="406">
        <v>2038</v>
      </c>
      <c r="AD1357" s="406">
        <v>2384</v>
      </c>
      <c r="AE1357" s="406">
        <v>1993</v>
      </c>
      <c r="AF1357" s="406">
        <v>1974</v>
      </c>
      <c r="AG1357" s="406">
        <v>2193</v>
      </c>
      <c r="AH1357" s="406">
        <v>2567</v>
      </c>
      <c r="AI1357" s="406">
        <v>1692</v>
      </c>
      <c r="AJ1357" s="406">
        <v>1832</v>
      </c>
      <c r="AK1357" s="406">
        <v>1996</v>
      </c>
      <c r="AL1357" s="406">
        <v>2388</v>
      </c>
      <c r="AM1357" s="406">
        <v>1650</v>
      </c>
      <c r="AN1357" s="406">
        <v>1805</v>
      </c>
      <c r="AO1357" s="406">
        <v>2058</v>
      </c>
      <c r="AP1357" s="406">
        <v>1827</v>
      </c>
      <c r="AQ1357" s="406">
        <v>1827</v>
      </c>
      <c r="AR1357" s="406">
        <v>2194</v>
      </c>
      <c r="AS1357" s="406">
        <v>1960</v>
      </c>
      <c r="AU1357" t="s">
        <v>3050</v>
      </c>
    </row>
    <row r="1358" spans="4:47" ht="13.5" customHeight="1">
      <c r="D1358" s="405" t="s">
        <v>1599</v>
      </c>
      <c r="E1358" s="404"/>
      <c r="F1358" s="407" t="s">
        <v>1625</v>
      </c>
      <c r="G1358" s="272">
        <v>45.9</v>
      </c>
      <c r="H1358" s="406">
        <v>1702</v>
      </c>
      <c r="I1358" s="406">
        <v>1719</v>
      </c>
      <c r="J1358" s="406">
        <v>1934</v>
      </c>
      <c r="K1358" s="406">
        <v>1747</v>
      </c>
      <c r="L1358" s="406">
        <v>1743</v>
      </c>
      <c r="M1358" s="406">
        <v>2021</v>
      </c>
      <c r="N1358" s="406">
        <v>1854</v>
      </c>
      <c r="O1358" s="406">
        <v>1691</v>
      </c>
      <c r="P1358" s="406">
        <v>1791</v>
      </c>
      <c r="Q1358" s="406">
        <v>1999</v>
      </c>
      <c r="R1358" s="406">
        <v>1879</v>
      </c>
      <c r="S1358" s="406">
        <v>2158</v>
      </c>
      <c r="T1358" s="406">
        <v>2497</v>
      </c>
      <c r="U1358" s="406">
        <v>2594</v>
      </c>
      <c r="V1358" s="406">
        <v>1967</v>
      </c>
      <c r="W1358" s="406">
        <v>2183</v>
      </c>
      <c r="X1358" s="406">
        <v>1779</v>
      </c>
      <c r="Y1358" s="406">
        <v>1955</v>
      </c>
      <c r="Z1358" s="406">
        <v>2312</v>
      </c>
      <c r="AA1358" s="406">
        <v>2009</v>
      </c>
      <c r="AB1358" s="406">
        <v>1871</v>
      </c>
      <c r="AC1358" s="406">
        <v>2103</v>
      </c>
      <c r="AD1358" s="406">
        <v>2518</v>
      </c>
      <c r="AE1358" s="406">
        <v>2109</v>
      </c>
      <c r="AF1358" s="406">
        <v>2037</v>
      </c>
      <c r="AG1358" s="406">
        <v>2271</v>
      </c>
      <c r="AH1358" s="406">
        <v>2716</v>
      </c>
      <c r="AI1358" s="406">
        <v>1788</v>
      </c>
      <c r="AJ1358" s="406">
        <v>1941</v>
      </c>
      <c r="AK1358" s="406">
        <v>2148</v>
      </c>
      <c r="AL1358" s="406">
        <v>2531</v>
      </c>
      <c r="AM1358" s="406">
        <v>1767</v>
      </c>
      <c r="AN1358" s="406">
        <v>1929</v>
      </c>
      <c r="AO1358" s="406">
        <v>2200</v>
      </c>
      <c r="AP1358" s="406">
        <v>1953</v>
      </c>
      <c r="AQ1358" s="406">
        <v>1953</v>
      </c>
      <c r="AR1358" s="406">
        <v>2340</v>
      </c>
      <c r="AS1358" s="406">
        <v>2085</v>
      </c>
      <c r="AU1358" t="s">
        <v>1599</v>
      </c>
    </row>
    <row r="1359" spans="4:47" ht="13.5" customHeight="1">
      <c r="D1359" s="405" t="s">
        <v>183</v>
      </c>
      <c r="E1359" s="405" t="s">
        <v>5597</v>
      </c>
      <c r="F1359" s="407" t="s">
        <v>882</v>
      </c>
      <c r="G1359" s="272">
        <v>5.8</v>
      </c>
      <c r="H1359" s="406">
        <v>354</v>
      </c>
      <c r="I1359" s="406">
        <v>357</v>
      </c>
      <c r="J1359" s="406">
        <v>426</v>
      </c>
      <c r="K1359" s="406">
        <v>377</v>
      </c>
      <c r="L1359" s="406">
        <v>370</v>
      </c>
      <c r="M1359" s="406">
        <v>466</v>
      </c>
      <c r="N1359" s="406">
        <v>412</v>
      </c>
      <c r="O1359" s="406">
        <v>357</v>
      </c>
      <c r="P1359" s="406">
        <v>386</v>
      </c>
      <c r="Q1359" s="406">
        <v>453</v>
      </c>
      <c r="R1359" s="406">
        <v>384</v>
      </c>
      <c r="S1359" s="406">
        <v>455</v>
      </c>
      <c r="T1359" s="406">
        <v>508</v>
      </c>
      <c r="U1359" s="406">
        <v>595</v>
      </c>
      <c r="V1359" s="406">
        <v>448</v>
      </c>
      <c r="W1359" s="406">
        <v>514</v>
      </c>
      <c r="X1359" s="406">
        <v>377</v>
      </c>
      <c r="Y1359" s="406">
        <v>417</v>
      </c>
      <c r="Z1359" s="406">
        <v>512</v>
      </c>
      <c r="AA1359" s="406">
        <v>442</v>
      </c>
      <c r="AB1359" s="406">
        <v>398</v>
      </c>
      <c r="AC1359" s="406">
        <v>450</v>
      </c>
      <c r="AD1359" s="406">
        <v>560</v>
      </c>
      <c r="AE1359" s="406">
        <v>464</v>
      </c>
      <c r="AF1359" s="406">
        <v>433</v>
      </c>
      <c r="AG1359" s="406">
        <v>487</v>
      </c>
      <c r="AH1359" s="406">
        <v>602</v>
      </c>
      <c r="AI1359" s="406">
        <v>384</v>
      </c>
      <c r="AJ1359" s="406">
        <v>448</v>
      </c>
      <c r="AK1359" s="406">
        <v>481</v>
      </c>
      <c r="AL1359" s="406">
        <v>581</v>
      </c>
      <c r="AM1359" s="406">
        <v>399</v>
      </c>
      <c r="AN1359" s="406">
        <v>412</v>
      </c>
      <c r="AO1359" s="406">
        <v>484</v>
      </c>
      <c r="AP1359" s="406">
        <v>438</v>
      </c>
      <c r="AQ1359" s="406">
        <v>438</v>
      </c>
      <c r="AR1359" s="406">
        <v>528</v>
      </c>
      <c r="AS1359" s="406">
        <v>486</v>
      </c>
      <c r="AU1359" t="s">
        <v>183</v>
      </c>
    </row>
    <row r="1360" spans="4:47" ht="13.5" customHeight="1">
      <c r="D1360" s="405" t="s">
        <v>3486</v>
      </c>
      <c r="E1360" s="405" t="s">
        <v>5597</v>
      </c>
      <c r="F1360" s="407" t="s">
        <v>882</v>
      </c>
      <c r="G1360" s="272">
        <v>5.8</v>
      </c>
      <c r="H1360" s="406">
        <v>354</v>
      </c>
      <c r="I1360" s="406">
        <v>357</v>
      </c>
      <c r="J1360" s="406">
        <v>426</v>
      </c>
      <c r="K1360" s="406">
        <v>377</v>
      </c>
      <c r="L1360" s="406">
        <v>370</v>
      </c>
      <c r="M1360" s="406">
        <v>466</v>
      </c>
      <c r="N1360" s="406">
        <v>412</v>
      </c>
      <c r="O1360" s="406">
        <v>357</v>
      </c>
      <c r="P1360" s="406">
        <v>386</v>
      </c>
      <c r="Q1360" s="406">
        <v>453</v>
      </c>
      <c r="R1360" s="406">
        <v>384</v>
      </c>
      <c r="S1360" s="406">
        <v>455</v>
      </c>
      <c r="T1360" s="406">
        <v>508</v>
      </c>
      <c r="U1360" s="406">
        <v>595</v>
      </c>
      <c r="V1360" s="406">
        <v>448</v>
      </c>
      <c r="W1360" s="406">
        <v>514</v>
      </c>
      <c r="X1360" s="406">
        <v>377</v>
      </c>
      <c r="Y1360" s="406">
        <v>417</v>
      </c>
      <c r="Z1360" s="406">
        <v>512</v>
      </c>
      <c r="AA1360" s="406">
        <v>442</v>
      </c>
      <c r="AB1360" s="406">
        <v>398</v>
      </c>
      <c r="AC1360" s="406">
        <v>450</v>
      </c>
      <c r="AD1360" s="406">
        <v>560</v>
      </c>
      <c r="AE1360" s="406">
        <v>464</v>
      </c>
      <c r="AF1360" s="406">
        <v>433</v>
      </c>
      <c r="AG1360" s="406">
        <v>487</v>
      </c>
      <c r="AH1360" s="406">
        <v>602</v>
      </c>
      <c r="AI1360" s="406">
        <v>384</v>
      </c>
      <c r="AJ1360" s="406">
        <v>448</v>
      </c>
      <c r="AK1360" s="406">
        <v>481</v>
      </c>
      <c r="AL1360" s="406">
        <v>581</v>
      </c>
      <c r="AM1360" s="406">
        <v>399</v>
      </c>
      <c r="AN1360" s="406">
        <v>412</v>
      </c>
      <c r="AO1360" s="406">
        <v>484</v>
      </c>
      <c r="AP1360" s="406">
        <v>438</v>
      </c>
      <c r="AQ1360" s="406">
        <v>438</v>
      </c>
      <c r="AR1360" s="406">
        <v>528</v>
      </c>
      <c r="AS1360" s="406">
        <v>486</v>
      </c>
      <c r="AU1360" t="s">
        <v>3486</v>
      </c>
    </row>
    <row r="1361" spans="4:47" ht="13.5" customHeight="1">
      <c r="D1361" s="405" t="s">
        <v>2871</v>
      </c>
      <c r="E1361" s="404"/>
      <c r="F1361" s="407" t="s">
        <v>2912</v>
      </c>
      <c r="G1361" s="272">
        <v>22.200000000000003</v>
      </c>
      <c r="H1361" s="406">
        <v>1150</v>
      </c>
      <c r="I1361" s="406">
        <v>1304</v>
      </c>
      <c r="J1361" s="406">
        <v>1502</v>
      </c>
      <c r="K1361" s="406">
        <v>1189</v>
      </c>
      <c r="L1361" s="406">
        <v>1331</v>
      </c>
      <c r="M1361" s="406">
        <v>1556</v>
      </c>
      <c r="N1361" s="406">
        <v>1351</v>
      </c>
      <c r="O1361" s="406">
        <v>1141</v>
      </c>
      <c r="P1361" s="406">
        <v>1340</v>
      </c>
      <c r="Q1361" s="406">
        <v>1534</v>
      </c>
      <c r="R1361" s="406">
        <v>1352</v>
      </c>
      <c r="S1361" s="406">
        <v>1446</v>
      </c>
      <c r="T1361" s="406">
        <v>1633</v>
      </c>
      <c r="U1361" s="406">
        <v>1907</v>
      </c>
      <c r="V1361" s="406">
        <v>1537</v>
      </c>
      <c r="W1361" s="406">
        <v>1685</v>
      </c>
      <c r="X1361" s="406">
        <v>1184</v>
      </c>
      <c r="Y1361" s="406">
        <v>1416</v>
      </c>
      <c r="Z1361" s="406">
        <v>1667</v>
      </c>
      <c r="AA1361" s="406">
        <v>1432</v>
      </c>
      <c r="AB1361" s="406">
        <v>1216</v>
      </c>
      <c r="AC1361" s="406">
        <v>1464</v>
      </c>
      <c r="AD1361" s="406">
        <v>1726</v>
      </c>
      <c r="AE1361" s="406">
        <v>1458</v>
      </c>
      <c r="AF1361" s="406">
        <v>1284</v>
      </c>
      <c r="AG1361" s="406">
        <v>1534</v>
      </c>
      <c r="AH1361" s="406">
        <v>1809</v>
      </c>
      <c r="AI1361" s="406">
        <v>1374</v>
      </c>
      <c r="AJ1361" s="406">
        <v>1237</v>
      </c>
      <c r="AK1361" s="406">
        <v>1485</v>
      </c>
      <c r="AL1361" s="406">
        <v>1752</v>
      </c>
      <c r="AM1361" s="406">
        <v>1163</v>
      </c>
      <c r="AN1361" s="406">
        <v>1367</v>
      </c>
      <c r="AO1361" s="406">
        <v>1573</v>
      </c>
      <c r="AP1361" s="406">
        <v>1472</v>
      </c>
      <c r="AQ1361" s="406">
        <v>1472</v>
      </c>
      <c r="AR1361" s="406">
        <v>1588</v>
      </c>
      <c r="AS1361" s="406">
        <v>1570</v>
      </c>
      <c r="AU1361" t="s">
        <v>2871</v>
      </c>
    </row>
    <row r="1362" spans="4:47" ht="13.5" customHeight="1">
      <c r="D1362" s="405" t="s">
        <v>2872</v>
      </c>
      <c r="E1362" s="404"/>
      <c r="F1362" s="407" t="s">
        <v>2917</v>
      </c>
      <c r="G1362" s="272">
        <v>22.200000000000003</v>
      </c>
      <c r="H1362" s="406">
        <v>1156</v>
      </c>
      <c r="I1362" s="406">
        <v>1273</v>
      </c>
      <c r="J1362" s="406">
        <v>1476</v>
      </c>
      <c r="K1362" s="406">
        <v>1195</v>
      </c>
      <c r="L1362" s="406">
        <v>1300</v>
      </c>
      <c r="M1362" s="406">
        <v>1531</v>
      </c>
      <c r="N1362" s="406">
        <v>1365</v>
      </c>
      <c r="O1362" s="406">
        <v>1146</v>
      </c>
      <c r="P1362" s="406">
        <v>1309</v>
      </c>
      <c r="Q1362" s="406">
        <v>1508</v>
      </c>
      <c r="R1362" s="406">
        <v>1365</v>
      </c>
      <c r="S1362" s="406">
        <v>1409</v>
      </c>
      <c r="T1362" s="406">
        <v>1641</v>
      </c>
      <c r="U1362" s="406">
        <v>1899</v>
      </c>
      <c r="V1362" s="406">
        <v>1545</v>
      </c>
      <c r="W1362" s="406">
        <v>1718</v>
      </c>
      <c r="X1362" s="406">
        <v>1189</v>
      </c>
      <c r="Y1362" s="406">
        <v>1385</v>
      </c>
      <c r="Z1362" s="406">
        <v>1641</v>
      </c>
      <c r="AA1362" s="406">
        <v>1446</v>
      </c>
      <c r="AB1362" s="406">
        <v>1221</v>
      </c>
      <c r="AC1362" s="406">
        <v>1432</v>
      </c>
      <c r="AD1362" s="406">
        <v>1700</v>
      </c>
      <c r="AE1362" s="406">
        <v>1473</v>
      </c>
      <c r="AF1362" s="406">
        <v>1289</v>
      </c>
      <c r="AG1362" s="406">
        <v>1502</v>
      </c>
      <c r="AH1362" s="406">
        <v>1782</v>
      </c>
      <c r="AI1362" s="406">
        <v>1343</v>
      </c>
      <c r="AJ1362" s="406">
        <v>1242</v>
      </c>
      <c r="AK1362" s="406">
        <v>1454</v>
      </c>
      <c r="AL1362" s="406">
        <v>1725</v>
      </c>
      <c r="AM1362" s="406">
        <v>1168</v>
      </c>
      <c r="AN1362" s="406">
        <v>1336</v>
      </c>
      <c r="AO1362" s="406">
        <v>1548</v>
      </c>
      <c r="AP1362" s="406">
        <v>1438</v>
      </c>
      <c r="AQ1362" s="406">
        <v>1438</v>
      </c>
      <c r="AR1362" s="406">
        <v>1554</v>
      </c>
      <c r="AS1362" s="406">
        <v>1535</v>
      </c>
      <c r="AU1362" t="s">
        <v>2872</v>
      </c>
    </row>
    <row r="1363" spans="4:47" ht="13.5" customHeight="1">
      <c r="D1363" s="405" t="s">
        <v>2873</v>
      </c>
      <c r="E1363" s="404"/>
      <c r="F1363" s="407" t="s">
        <v>2912</v>
      </c>
      <c r="G1363" s="272">
        <v>23.8</v>
      </c>
      <c r="H1363" s="406">
        <v>1237</v>
      </c>
      <c r="I1363" s="406">
        <v>1396</v>
      </c>
      <c r="J1363" s="406">
        <v>1608</v>
      </c>
      <c r="K1363" s="406">
        <v>1276</v>
      </c>
      <c r="L1363" s="406">
        <v>1423</v>
      </c>
      <c r="M1363" s="406">
        <v>1663</v>
      </c>
      <c r="N1363" s="406">
        <v>1446</v>
      </c>
      <c r="O1363" s="406">
        <v>1225</v>
      </c>
      <c r="P1363" s="406">
        <v>1432</v>
      </c>
      <c r="Q1363" s="406">
        <v>1640</v>
      </c>
      <c r="R1363" s="406">
        <v>1446</v>
      </c>
      <c r="S1363" s="406">
        <v>1533</v>
      </c>
      <c r="T1363" s="406">
        <v>1726</v>
      </c>
      <c r="U1363" s="406">
        <v>2018</v>
      </c>
      <c r="V1363" s="406">
        <v>1632</v>
      </c>
      <c r="W1363" s="406">
        <v>1790</v>
      </c>
      <c r="X1363" s="406">
        <v>1268</v>
      </c>
      <c r="Y1363" s="406">
        <v>1511</v>
      </c>
      <c r="Z1363" s="406">
        <v>1778</v>
      </c>
      <c r="AA1363" s="406">
        <v>1531</v>
      </c>
      <c r="AB1363" s="406">
        <v>1300</v>
      </c>
      <c r="AC1363" s="406">
        <v>1558</v>
      </c>
      <c r="AD1363" s="406">
        <v>1838</v>
      </c>
      <c r="AE1363" s="406">
        <v>1557</v>
      </c>
      <c r="AF1363" s="406">
        <v>1368</v>
      </c>
      <c r="AG1363" s="406">
        <v>1628</v>
      </c>
      <c r="AH1363" s="406">
        <v>1920</v>
      </c>
      <c r="AI1363" s="406">
        <v>1468</v>
      </c>
      <c r="AJ1363" s="406">
        <v>1321</v>
      </c>
      <c r="AK1363" s="406">
        <v>1580</v>
      </c>
      <c r="AL1363" s="406">
        <v>1863</v>
      </c>
      <c r="AM1363" s="406">
        <v>1247</v>
      </c>
      <c r="AN1363" s="406">
        <v>1460</v>
      </c>
      <c r="AO1363" s="406">
        <v>1680</v>
      </c>
      <c r="AP1363" s="406">
        <v>1576</v>
      </c>
      <c r="AQ1363" s="406">
        <v>1576</v>
      </c>
      <c r="AR1363" s="406">
        <v>1692</v>
      </c>
      <c r="AS1363" s="406">
        <v>1673</v>
      </c>
      <c r="AU1363" t="s">
        <v>2873</v>
      </c>
    </row>
    <row r="1364" spans="4:47" ht="13.5" customHeight="1">
      <c r="D1364" s="405" t="s">
        <v>2874</v>
      </c>
      <c r="E1364" s="404"/>
      <c r="F1364" s="407" t="s">
        <v>2922</v>
      </c>
      <c r="G1364" s="272">
        <v>23.8</v>
      </c>
      <c r="H1364" s="406">
        <v>1243</v>
      </c>
      <c r="I1364" s="406">
        <v>1364</v>
      </c>
      <c r="J1364" s="406">
        <v>1581</v>
      </c>
      <c r="K1364" s="406">
        <v>1282</v>
      </c>
      <c r="L1364" s="406">
        <v>1390</v>
      </c>
      <c r="M1364" s="406">
        <v>1636</v>
      </c>
      <c r="N1364" s="406">
        <v>1460</v>
      </c>
      <c r="O1364" s="406">
        <v>1231</v>
      </c>
      <c r="P1364" s="406">
        <v>1400</v>
      </c>
      <c r="Q1364" s="406">
        <v>1613</v>
      </c>
      <c r="R1364" s="406">
        <v>1461</v>
      </c>
      <c r="S1364" s="406">
        <v>1494</v>
      </c>
      <c r="T1364" s="406">
        <v>1734</v>
      </c>
      <c r="U1364" s="406">
        <v>2009</v>
      </c>
      <c r="V1364" s="406">
        <v>1640</v>
      </c>
      <c r="W1364" s="406">
        <v>1826</v>
      </c>
      <c r="X1364" s="406">
        <v>1274</v>
      </c>
      <c r="Y1364" s="406">
        <v>1477</v>
      </c>
      <c r="Z1364" s="406">
        <v>1750</v>
      </c>
      <c r="AA1364" s="406">
        <v>1546</v>
      </c>
      <c r="AB1364" s="406">
        <v>1305</v>
      </c>
      <c r="AC1364" s="406">
        <v>1524</v>
      </c>
      <c r="AD1364" s="406">
        <v>1809</v>
      </c>
      <c r="AE1364" s="406">
        <v>1573</v>
      </c>
      <c r="AF1364" s="406">
        <v>1374</v>
      </c>
      <c r="AG1364" s="406">
        <v>1594</v>
      </c>
      <c r="AH1364" s="406">
        <v>1892</v>
      </c>
      <c r="AI1364" s="406">
        <v>1435</v>
      </c>
      <c r="AJ1364" s="406">
        <v>1327</v>
      </c>
      <c r="AK1364" s="406">
        <v>1546</v>
      </c>
      <c r="AL1364" s="406">
        <v>1835</v>
      </c>
      <c r="AM1364" s="406">
        <v>1252</v>
      </c>
      <c r="AN1364" s="406">
        <v>1427</v>
      </c>
      <c r="AO1364" s="406">
        <v>1653</v>
      </c>
      <c r="AP1364" s="406">
        <v>1539</v>
      </c>
      <c r="AQ1364" s="406">
        <v>1539</v>
      </c>
      <c r="AR1364" s="406">
        <v>1655</v>
      </c>
      <c r="AS1364" s="406">
        <v>1637</v>
      </c>
      <c r="AU1364" t="s">
        <v>2874</v>
      </c>
    </row>
    <row r="1365" spans="4:47" ht="13.5" customHeight="1">
      <c r="D1365" s="405" t="s">
        <v>2875</v>
      </c>
      <c r="E1365" s="404"/>
      <c r="F1365" s="407" t="s">
        <v>2912</v>
      </c>
      <c r="G1365" s="272">
        <v>25.400000000000002</v>
      </c>
      <c r="H1365" s="406">
        <v>1278</v>
      </c>
      <c r="I1365" s="406">
        <v>1448</v>
      </c>
      <c r="J1365" s="406">
        <v>1668</v>
      </c>
      <c r="K1365" s="406">
        <v>1317</v>
      </c>
      <c r="L1365" s="406">
        <v>1474</v>
      </c>
      <c r="M1365" s="406">
        <v>1723</v>
      </c>
      <c r="N1365" s="406">
        <v>1496</v>
      </c>
      <c r="O1365" s="406">
        <v>1266</v>
      </c>
      <c r="P1365" s="406">
        <v>1484</v>
      </c>
      <c r="Q1365" s="406">
        <v>1700</v>
      </c>
      <c r="R1365" s="406">
        <v>1496</v>
      </c>
      <c r="S1365" s="406">
        <v>1587</v>
      </c>
      <c r="T1365" s="406">
        <v>1785</v>
      </c>
      <c r="U1365" s="406">
        <v>2090</v>
      </c>
      <c r="V1365" s="406">
        <v>1693</v>
      </c>
      <c r="W1365" s="406">
        <v>1856</v>
      </c>
      <c r="X1365" s="406">
        <v>1308</v>
      </c>
      <c r="Y1365" s="406">
        <v>1563</v>
      </c>
      <c r="Z1365" s="406">
        <v>1840</v>
      </c>
      <c r="AA1365" s="406">
        <v>1583</v>
      </c>
      <c r="AB1365" s="406">
        <v>1340</v>
      </c>
      <c r="AC1365" s="406">
        <v>1610</v>
      </c>
      <c r="AD1365" s="406">
        <v>1900</v>
      </c>
      <c r="AE1365" s="406">
        <v>1610</v>
      </c>
      <c r="AF1365" s="406">
        <v>1408</v>
      </c>
      <c r="AG1365" s="406">
        <v>1680</v>
      </c>
      <c r="AH1365" s="406">
        <v>1982</v>
      </c>
      <c r="AI1365" s="406">
        <v>1521</v>
      </c>
      <c r="AJ1365" s="406">
        <v>1361</v>
      </c>
      <c r="AK1365" s="406">
        <v>1632</v>
      </c>
      <c r="AL1365" s="406">
        <v>1925</v>
      </c>
      <c r="AM1365" s="406">
        <v>1287</v>
      </c>
      <c r="AN1365" s="406">
        <v>1511</v>
      </c>
      <c r="AO1365" s="406">
        <v>1739</v>
      </c>
      <c r="AP1365" s="406">
        <v>1633</v>
      </c>
      <c r="AQ1365" s="406">
        <v>1633</v>
      </c>
      <c r="AR1365" s="406">
        <v>1749</v>
      </c>
      <c r="AS1365" s="406">
        <v>1731</v>
      </c>
      <c r="AU1365" t="s">
        <v>2875</v>
      </c>
    </row>
    <row r="1366" spans="4:47" ht="13.5" customHeight="1">
      <c r="D1366" s="405" t="s">
        <v>2876</v>
      </c>
      <c r="E1366" s="404"/>
      <c r="F1366" s="407" t="s">
        <v>2922</v>
      </c>
      <c r="G1366" s="272">
        <v>25.400000000000002</v>
      </c>
      <c r="H1366" s="406">
        <v>1284</v>
      </c>
      <c r="I1366" s="406">
        <v>1413</v>
      </c>
      <c r="J1366" s="406">
        <v>1639</v>
      </c>
      <c r="K1366" s="406">
        <v>1323</v>
      </c>
      <c r="L1366" s="406">
        <v>1439</v>
      </c>
      <c r="M1366" s="406">
        <v>1694</v>
      </c>
      <c r="N1366" s="406">
        <v>1511</v>
      </c>
      <c r="O1366" s="406">
        <v>1272</v>
      </c>
      <c r="P1366" s="406">
        <v>1449</v>
      </c>
      <c r="Q1366" s="406">
        <v>1671</v>
      </c>
      <c r="R1366" s="406">
        <v>1512</v>
      </c>
      <c r="S1366" s="406">
        <v>1546</v>
      </c>
      <c r="T1366" s="406">
        <v>1794</v>
      </c>
      <c r="U1366" s="406">
        <v>2080</v>
      </c>
      <c r="V1366" s="406">
        <v>1702</v>
      </c>
      <c r="W1366" s="406">
        <v>1894</v>
      </c>
      <c r="X1366" s="406">
        <v>1314</v>
      </c>
      <c r="Y1366" s="406">
        <v>1527</v>
      </c>
      <c r="Z1366" s="406">
        <v>1810</v>
      </c>
      <c r="AA1366" s="406">
        <v>1599</v>
      </c>
      <c r="AB1366" s="406">
        <v>1346</v>
      </c>
      <c r="AC1366" s="406">
        <v>1574</v>
      </c>
      <c r="AD1366" s="406">
        <v>1870</v>
      </c>
      <c r="AE1366" s="406">
        <v>1626</v>
      </c>
      <c r="AF1366" s="406">
        <v>1414</v>
      </c>
      <c r="AG1366" s="406">
        <v>1644</v>
      </c>
      <c r="AH1366" s="406">
        <v>1952</v>
      </c>
      <c r="AI1366" s="406">
        <v>1485</v>
      </c>
      <c r="AJ1366" s="406">
        <v>1367</v>
      </c>
      <c r="AK1366" s="406">
        <v>1596</v>
      </c>
      <c r="AL1366" s="406">
        <v>1895</v>
      </c>
      <c r="AM1366" s="406">
        <v>1293</v>
      </c>
      <c r="AN1366" s="406">
        <v>1476</v>
      </c>
      <c r="AO1366" s="406">
        <v>1711</v>
      </c>
      <c r="AP1366" s="406">
        <v>1594</v>
      </c>
      <c r="AQ1366" s="406">
        <v>1594</v>
      </c>
      <c r="AR1366" s="406">
        <v>1710</v>
      </c>
      <c r="AS1366" s="406">
        <v>1692</v>
      </c>
      <c r="AU1366" t="s">
        <v>2876</v>
      </c>
    </row>
    <row r="1367" spans="4:47" ht="13.5" customHeight="1">
      <c r="D1367" s="405" t="s">
        <v>2877</v>
      </c>
      <c r="E1367" s="404"/>
      <c r="F1367" s="407" t="s">
        <v>2913</v>
      </c>
      <c r="G1367" s="272">
        <v>25</v>
      </c>
      <c r="H1367" s="406">
        <v>1214</v>
      </c>
      <c r="I1367" s="406">
        <v>1380</v>
      </c>
      <c r="J1367" s="406">
        <v>1589</v>
      </c>
      <c r="K1367" s="406">
        <v>1254</v>
      </c>
      <c r="L1367" s="406">
        <v>1406</v>
      </c>
      <c r="M1367" s="406">
        <v>1650</v>
      </c>
      <c r="N1367" s="406">
        <v>1427</v>
      </c>
      <c r="O1367" s="406">
        <v>1205</v>
      </c>
      <c r="P1367" s="406">
        <v>1423</v>
      </c>
      <c r="Q1367" s="406">
        <v>1626</v>
      </c>
      <c r="R1367" s="406">
        <v>1432</v>
      </c>
      <c r="S1367" s="406">
        <v>1526</v>
      </c>
      <c r="T1367" s="406">
        <v>1732</v>
      </c>
      <c r="U1367" s="406">
        <v>2018</v>
      </c>
      <c r="V1367" s="406">
        <v>1629</v>
      </c>
      <c r="W1367" s="406">
        <v>1786</v>
      </c>
      <c r="X1367" s="406">
        <v>1247</v>
      </c>
      <c r="Y1367" s="406">
        <v>1498</v>
      </c>
      <c r="Z1367" s="406">
        <v>1763</v>
      </c>
      <c r="AA1367" s="406">
        <v>1509</v>
      </c>
      <c r="AB1367" s="406">
        <v>1285</v>
      </c>
      <c r="AC1367" s="406">
        <v>1553</v>
      </c>
      <c r="AD1367" s="406">
        <v>1831</v>
      </c>
      <c r="AE1367" s="406">
        <v>1541</v>
      </c>
      <c r="AF1367" s="406">
        <v>1353</v>
      </c>
      <c r="AG1367" s="406">
        <v>1623</v>
      </c>
      <c r="AH1367" s="406">
        <v>1914</v>
      </c>
      <c r="AI1367" s="406">
        <v>1448</v>
      </c>
      <c r="AJ1367" s="406">
        <v>1306</v>
      </c>
      <c r="AK1367" s="406">
        <v>1574</v>
      </c>
      <c r="AL1367" s="406">
        <v>1857</v>
      </c>
      <c r="AM1367" s="406">
        <v>1226</v>
      </c>
      <c r="AN1367" s="406">
        <v>1447</v>
      </c>
      <c r="AO1367" s="406">
        <v>1665</v>
      </c>
      <c r="AP1367" s="406">
        <v>1565</v>
      </c>
      <c r="AQ1367" s="406">
        <v>1565</v>
      </c>
      <c r="AR1367" s="406">
        <v>1696</v>
      </c>
      <c r="AS1367" s="406">
        <v>1662</v>
      </c>
      <c r="AU1367" t="s">
        <v>2877</v>
      </c>
    </row>
    <row r="1368" spans="4:47" ht="13.5" customHeight="1">
      <c r="D1368" s="405" t="s">
        <v>2878</v>
      </c>
      <c r="E1368" s="404"/>
      <c r="F1368" s="407" t="s">
        <v>2918</v>
      </c>
      <c r="G1368" s="272">
        <v>25</v>
      </c>
      <c r="H1368" s="406">
        <v>1220</v>
      </c>
      <c r="I1368" s="406">
        <v>1346</v>
      </c>
      <c r="J1368" s="406">
        <v>1560</v>
      </c>
      <c r="K1368" s="406">
        <v>1260</v>
      </c>
      <c r="L1368" s="406">
        <v>1371</v>
      </c>
      <c r="M1368" s="406">
        <v>1621</v>
      </c>
      <c r="N1368" s="406">
        <v>1442</v>
      </c>
      <c r="O1368" s="406">
        <v>1211</v>
      </c>
      <c r="P1368" s="406">
        <v>1389</v>
      </c>
      <c r="Q1368" s="406">
        <v>1598</v>
      </c>
      <c r="R1368" s="406">
        <v>1447</v>
      </c>
      <c r="S1368" s="406">
        <v>1486</v>
      </c>
      <c r="T1368" s="406">
        <v>1740</v>
      </c>
      <c r="U1368" s="406">
        <v>2009</v>
      </c>
      <c r="V1368" s="406">
        <v>1638</v>
      </c>
      <c r="W1368" s="406">
        <v>1823</v>
      </c>
      <c r="X1368" s="406">
        <v>1253</v>
      </c>
      <c r="Y1368" s="406">
        <v>1463</v>
      </c>
      <c r="Z1368" s="406">
        <v>1733</v>
      </c>
      <c r="AA1368" s="406">
        <v>1525</v>
      </c>
      <c r="AB1368" s="406">
        <v>1290</v>
      </c>
      <c r="AC1368" s="406">
        <v>1517</v>
      </c>
      <c r="AD1368" s="406">
        <v>1802</v>
      </c>
      <c r="AE1368" s="406">
        <v>1557</v>
      </c>
      <c r="AF1368" s="406">
        <v>1359</v>
      </c>
      <c r="AG1368" s="406">
        <v>1587</v>
      </c>
      <c r="AH1368" s="406">
        <v>1884</v>
      </c>
      <c r="AI1368" s="406">
        <v>1413</v>
      </c>
      <c r="AJ1368" s="406">
        <v>1312</v>
      </c>
      <c r="AK1368" s="406">
        <v>1539</v>
      </c>
      <c r="AL1368" s="406">
        <v>1827</v>
      </c>
      <c r="AM1368" s="406">
        <v>1232</v>
      </c>
      <c r="AN1368" s="406">
        <v>1413</v>
      </c>
      <c r="AO1368" s="406">
        <v>1636</v>
      </c>
      <c r="AP1368" s="406">
        <v>1526</v>
      </c>
      <c r="AQ1368" s="406">
        <v>1526</v>
      </c>
      <c r="AR1368" s="406">
        <v>1657</v>
      </c>
      <c r="AS1368" s="406">
        <v>1623</v>
      </c>
      <c r="AU1368" t="s">
        <v>2878</v>
      </c>
    </row>
    <row r="1369" spans="4:47" ht="13.5" customHeight="1">
      <c r="D1369" s="405" t="s">
        <v>2879</v>
      </c>
      <c r="E1369" s="404"/>
      <c r="F1369" s="407" t="s">
        <v>2913</v>
      </c>
      <c r="G1369" s="272">
        <v>26.8</v>
      </c>
      <c r="H1369" s="406">
        <v>1304</v>
      </c>
      <c r="I1369" s="406">
        <v>1476</v>
      </c>
      <c r="J1369" s="406">
        <v>1699</v>
      </c>
      <c r="K1369" s="406">
        <v>1343</v>
      </c>
      <c r="L1369" s="406">
        <v>1501</v>
      </c>
      <c r="M1369" s="406">
        <v>1760</v>
      </c>
      <c r="N1369" s="406">
        <v>1524</v>
      </c>
      <c r="O1369" s="406">
        <v>1293</v>
      </c>
      <c r="P1369" s="406">
        <v>1519</v>
      </c>
      <c r="Q1369" s="406">
        <v>1736</v>
      </c>
      <c r="R1369" s="406">
        <v>1529</v>
      </c>
      <c r="S1369" s="406">
        <v>1617</v>
      </c>
      <c r="T1369" s="406">
        <v>1826</v>
      </c>
      <c r="U1369" s="406">
        <v>2134</v>
      </c>
      <c r="V1369" s="406">
        <v>1728</v>
      </c>
      <c r="W1369" s="406">
        <v>1894</v>
      </c>
      <c r="X1369" s="406">
        <v>1334</v>
      </c>
      <c r="Y1369" s="406">
        <v>1596</v>
      </c>
      <c r="Z1369" s="406">
        <v>1878</v>
      </c>
      <c r="AA1369" s="406">
        <v>1611</v>
      </c>
      <c r="AB1369" s="406">
        <v>1371</v>
      </c>
      <c r="AC1369" s="406">
        <v>1650</v>
      </c>
      <c r="AD1369" s="406">
        <v>1946</v>
      </c>
      <c r="AE1369" s="406">
        <v>1643</v>
      </c>
      <c r="AF1369" s="406">
        <v>1440</v>
      </c>
      <c r="AG1369" s="406">
        <v>1720</v>
      </c>
      <c r="AH1369" s="406">
        <v>2029</v>
      </c>
      <c r="AI1369" s="406">
        <v>1546</v>
      </c>
      <c r="AJ1369" s="406">
        <v>1392</v>
      </c>
      <c r="AK1369" s="406">
        <v>1672</v>
      </c>
      <c r="AL1369" s="406">
        <v>1972</v>
      </c>
      <c r="AM1369" s="406">
        <v>1313</v>
      </c>
      <c r="AN1369" s="406">
        <v>1543</v>
      </c>
      <c r="AO1369" s="406">
        <v>1775</v>
      </c>
      <c r="AP1369" s="406">
        <v>1672</v>
      </c>
      <c r="AQ1369" s="406">
        <v>1672</v>
      </c>
      <c r="AR1369" s="406">
        <v>1803</v>
      </c>
      <c r="AS1369" s="406">
        <v>1769</v>
      </c>
      <c r="AU1369" t="s">
        <v>2879</v>
      </c>
    </row>
    <row r="1370" spans="4:47" ht="13.5" customHeight="1">
      <c r="D1370" s="405" t="s">
        <v>2880</v>
      </c>
      <c r="E1370" s="404"/>
      <c r="F1370" s="407" t="s">
        <v>2918</v>
      </c>
      <c r="G1370" s="272">
        <v>26.8</v>
      </c>
      <c r="H1370" s="406">
        <v>1310</v>
      </c>
      <c r="I1370" s="406">
        <v>1439</v>
      </c>
      <c r="J1370" s="406">
        <v>1668</v>
      </c>
      <c r="K1370" s="406">
        <v>1349</v>
      </c>
      <c r="L1370" s="406">
        <v>1464</v>
      </c>
      <c r="M1370" s="406">
        <v>1729</v>
      </c>
      <c r="N1370" s="406">
        <v>1540</v>
      </c>
      <c r="O1370" s="406">
        <v>1299</v>
      </c>
      <c r="P1370" s="406">
        <v>1482</v>
      </c>
      <c r="Q1370" s="406">
        <v>1706</v>
      </c>
      <c r="R1370" s="406">
        <v>1545</v>
      </c>
      <c r="S1370" s="406">
        <v>1573</v>
      </c>
      <c r="T1370" s="406">
        <v>1835</v>
      </c>
      <c r="U1370" s="406">
        <v>2124</v>
      </c>
      <c r="V1370" s="406">
        <v>1737</v>
      </c>
      <c r="W1370" s="406">
        <v>1935</v>
      </c>
      <c r="X1370" s="406">
        <v>1340</v>
      </c>
      <c r="Y1370" s="406">
        <v>1558</v>
      </c>
      <c r="Z1370" s="406">
        <v>1846</v>
      </c>
      <c r="AA1370" s="406">
        <v>1628</v>
      </c>
      <c r="AB1370" s="406">
        <v>1377</v>
      </c>
      <c r="AC1370" s="406">
        <v>1612</v>
      </c>
      <c r="AD1370" s="406">
        <v>1914</v>
      </c>
      <c r="AE1370" s="406">
        <v>1660</v>
      </c>
      <c r="AF1370" s="406">
        <v>1446</v>
      </c>
      <c r="AG1370" s="406">
        <v>1682</v>
      </c>
      <c r="AH1370" s="406">
        <v>1997</v>
      </c>
      <c r="AI1370" s="406">
        <v>1508</v>
      </c>
      <c r="AJ1370" s="406">
        <v>1399</v>
      </c>
      <c r="AK1370" s="406">
        <v>1634</v>
      </c>
      <c r="AL1370" s="406">
        <v>1940</v>
      </c>
      <c r="AM1370" s="406">
        <v>1319</v>
      </c>
      <c r="AN1370" s="406">
        <v>1506</v>
      </c>
      <c r="AO1370" s="406">
        <v>1745</v>
      </c>
      <c r="AP1370" s="406">
        <v>1631</v>
      </c>
      <c r="AQ1370" s="406">
        <v>1631</v>
      </c>
      <c r="AR1370" s="406">
        <v>1761</v>
      </c>
      <c r="AS1370" s="406">
        <v>1727</v>
      </c>
      <c r="AU1370" t="s">
        <v>2880</v>
      </c>
    </row>
    <row r="1371" spans="4:47" ht="13.5" customHeight="1">
      <c r="D1371" s="405" t="s">
        <v>2881</v>
      </c>
      <c r="E1371" s="404"/>
      <c r="F1371" s="407" t="s">
        <v>2913</v>
      </c>
      <c r="G1371" s="272">
        <v>28.5</v>
      </c>
      <c r="H1371" s="406">
        <v>1346</v>
      </c>
      <c r="I1371" s="406">
        <v>1528</v>
      </c>
      <c r="J1371" s="406">
        <v>1760</v>
      </c>
      <c r="K1371" s="406">
        <v>1385</v>
      </c>
      <c r="L1371" s="406">
        <v>1554</v>
      </c>
      <c r="M1371" s="406">
        <v>1821</v>
      </c>
      <c r="N1371" s="406">
        <v>1575</v>
      </c>
      <c r="O1371" s="406">
        <v>1334</v>
      </c>
      <c r="P1371" s="406">
        <v>1572</v>
      </c>
      <c r="Q1371" s="406">
        <v>1797</v>
      </c>
      <c r="R1371" s="406">
        <v>1580</v>
      </c>
      <c r="S1371" s="406">
        <v>1672</v>
      </c>
      <c r="T1371" s="406">
        <v>1887</v>
      </c>
      <c r="U1371" s="406">
        <v>2207</v>
      </c>
      <c r="V1371" s="406">
        <v>1790</v>
      </c>
      <c r="W1371" s="406">
        <v>1962</v>
      </c>
      <c r="X1371" s="406">
        <v>1375</v>
      </c>
      <c r="Y1371" s="406">
        <v>1649</v>
      </c>
      <c r="Z1371" s="406">
        <v>1941</v>
      </c>
      <c r="AA1371" s="406">
        <v>1664</v>
      </c>
      <c r="AB1371" s="406">
        <v>1412</v>
      </c>
      <c r="AC1371" s="406">
        <v>1704</v>
      </c>
      <c r="AD1371" s="406">
        <v>2010</v>
      </c>
      <c r="AE1371" s="406">
        <v>1696</v>
      </c>
      <c r="AF1371" s="406">
        <v>1481</v>
      </c>
      <c r="AG1371" s="406">
        <v>1774</v>
      </c>
      <c r="AH1371" s="406">
        <v>2092</v>
      </c>
      <c r="AI1371" s="406">
        <v>1599</v>
      </c>
      <c r="AJ1371" s="406">
        <v>1433</v>
      </c>
      <c r="AK1371" s="406">
        <v>1726</v>
      </c>
      <c r="AL1371" s="406">
        <v>2035</v>
      </c>
      <c r="AM1371" s="406">
        <v>1354</v>
      </c>
      <c r="AN1371" s="406">
        <v>1596</v>
      </c>
      <c r="AO1371" s="406">
        <v>1836</v>
      </c>
      <c r="AP1371" s="406">
        <v>1731</v>
      </c>
      <c r="AQ1371" s="406">
        <v>1731</v>
      </c>
      <c r="AR1371" s="406">
        <v>1862</v>
      </c>
      <c r="AS1371" s="406">
        <v>1828</v>
      </c>
      <c r="AU1371" t="s">
        <v>2881</v>
      </c>
    </row>
    <row r="1372" spans="4:47" ht="13.5" customHeight="1">
      <c r="D1372" s="405" t="s">
        <v>2882</v>
      </c>
      <c r="E1372" s="404"/>
      <c r="F1372" s="407" t="s">
        <v>2918</v>
      </c>
      <c r="G1372" s="272">
        <v>28.5</v>
      </c>
      <c r="H1372" s="406">
        <v>1353</v>
      </c>
      <c r="I1372" s="406">
        <v>1489</v>
      </c>
      <c r="J1372" s="406">
        <v>1727</v>
      </c>
      <c r="K1372" s="406">
        <v>1392</v>
      </c>
      <c r="L1372" s="406">
        <v>1514</v>
      </c>
      <c r="M1372" s="406">
        <v>1788</v>
      </c>
      <c r="N1372" s="406">
        <v>1593</v>
      </c>
      <c r="O1372" s="406">
        <v>1341</v>
      </c>
      <c r="P1372" s="406">
        <v>1532</v>
      </c>
      <c r="Q1372" s="406">
        <v>1765</v>
      </c>
      <c r="R1372" s="406">
        <v>1598</v>
      </c>
      <c r="S1372" s="406">
        <v>1625</v>
      </c>
      <c r="T1372" s="406">
        <v>1896</v>
      </c>
      <c r="U1372" s="406">
        <v>2197</v>
      </c>
      <c r="V1372" s="406">
        <v>1800</v>
      </c>
      <c r="W1372" s="406">
        <v>2005</v>
      </c>
      <c r="X1372" s="406">
        <v>1382</v>
      </c>
      <c r="Y1372" s="406">
        <v>1609</v>
      </c>
      <c r="Z1372" s="406">
        <v>1907</v>
      </c>
      <c r="AA1372" s="406">
        <v>1683</v>
      </c>
      <c r="AB1372" s="406">
        <v>1419</v>
      </c>
      <c r="AC1372" s="406">
        <v>1664</v>
      </c>
      <c r="AD1372" s="406">
        <v>1976</v>
      </c>
      <c r="AE1372" s="406">
        <v>1714</v>
      </c>
      <c r="AF1372" s="406">
        <v>1487</v>
      </c>
      <c r="AG1372" s="406">
        <v>1733</v>
      </c>
      <c r="AH1372" s="406">
        <v>2058</v>
      </c>
      <c r="AI1372" s="406">
        <v>1559</v>
      </c>
      <c r="AJ1372" s="406">
        <v>1440</v>
      </c>
      <c r="AK1372" s="406">
        <v>1685</v>
      </c>
      <c r="AL1372" s="406">
        <v>2001</v>
      </c>
      <c r="AM1372" s="406">
        <v>1360</v>
      </c>
      <c r="AN1372" s="406">
        <v>1556</v>
      </c>
      <c r="AO1372" s="406">
        <v>1803</v>
      </c>
      <c r="AP1372" s="406">
        <v>1687</v>
      </c>
      <c r="AQ1372" s="406">
        <v>1687</v>
      </c>
      <c r="AR1372" s="406">
        <v>1817</v>
      </c>
      <c r="AS1372" s="406">
        <v>1784</v>
      </c>
      <c r="AU1372" t="s">
        <v>2882</v>
      </c>
    </row>
    <row r="1373" spans="4:47" ht="13.5" customHeight="1">
      <c r="D1373" s="405" t="s">
        <v>2883</v>
      </c>
      <c r="E1373" s="404"/>
      <c r="F1373" s="407" t="s">
        <v>2914</v>
      </c>
      <c r="G1373" s="272">
        <v>27.8</v>
      </c>
      <c r="H1373" s="406">
        <v>1283</v>
      </c>
      <c r="I1373" s="406">
        <v>1462</v>
      </c>
      <c r="J1373" s="406">
        <v>1681</v>
      </c>
      <c r="K1373" s="406">
        <v>1323</v>
      </c>
      <c r="L1373" s="406">
        <v>1486</v>
      </c>
      <c r="M1373" s="406">
        <v>1749</v>
      </c>
      <c r="N1373" s="406">
        <v>1507</v>
      </c>
      <c r="O1373" s="406">
        <v>1275</v>
      </c>
      <c r="P1373" s="406">
        <v>1512</v>
      </c>
      <c r="Q1373" s="406">
        <v>1725</v>
      </c>
      <c r="R1373" s="406">
        <v>1516</v>
      </c>
      <c r="S1373" s="406">
        <v>1613</v>
      </c>
      <c r="T1373" s="406">
        <v>1834</v>
      </c>
      <c r="U1373" s="406">
        <v>2137</v>
      </c>
      <c r="V1373" s="406">
        <v>1728</v>
      </c>
      <c r="W1373" s="406">
        <v>1894</v>
      </c>
      <c r="X1373" s="406">
        <v>1315</v>
      </c>
      <c r="Y1373" s="406">
        <v>1585</v>
      </c>
      <c r="Z1373" s="406">
        <v>1864</v>
      </c>
      <c r="AA1373" s="406">
        <v>1591</v>
      </c>
      <c r="AB1373" s="406">
        <v>1358</v>
      </c>
      <c r="AC1373" s="406">
        <v>1647</v>
      </c>
      <c r="AD1373" s="406">
        <v>1942</v>
      </c>
      <c r="AE1373" s="406">
        <v>1628</v>
      </c>
      <c r="AF1373" s="406">
        <v>1426</v>
      </c>
      <c r="AG1373" s="406">
        <v>1717</v>
      </c>
      <c r="AH1373" s="406">
        <v>2025</v>
      </c>
      <c r="AI1373" s="406">
        <v>1528</v>
      </c>
      <c r="AJ1373" s="406">
        <v>1379</v>
      </c>
      <c r="AK1373" s="406">
        <v>1669</v>
      </c>
      <c r="AL1373" s="406">
        <v>1968</v>
      </c>
      <c r="AM1373" s="406">
        <v>1294</v>
      </c>
      <c r="AN1373" s="406">
        <v>1533</v>
      </c>
      <c r="AO1373" s="406">
        <v>1762</v>
      </c>
      <c r="AP1373" s="406">
        <v>1664</v>
      </c>
      <c r="AQ1373" s="406">
        <v>1664</v>
      </c>
      <c r="AR1373" s="406">
        <v>1809</v>
      </c>
      <c r="AS1373" s="406">
        <v>1760</v>
      </c>
      <c r="AU1373" t="s">
        <v>2883</v>
      </c>
    </row>
    <row r="1374" spans="4:47" ht="13.5" customHeight="1">
      <c r="D1374" s="405" t="s">
        <v>2884</v>
      </c>
      <c r="E1374" s="404"/>
      <c r="F1374" s="407" t="s">
        <v>2919</v>
      </c>
      <c r="G1374" s="272">
        <v>27.8</v>
      </c>
      <c r="H1374" s="406">
        <v>1289</v>
      </c>
      <c r="I1374" s="406">
        <v>1423</v>
      </c>
      <c r="J1374" s="406">
        <v>1650</v>
      </c>
      <c r="K1374" s="406">
        <v>1329</v>
      </c>
      <c r="L1374" s="406">
        <v>1447</v>
      </c>
      <c r="M1374" s="406">
        <v>1717</v>
      </c>
      <c r="N1374" s="406">
        <v>1524</v>
      </c>
      <c r="O1374" s="406">
        <v>1281</v>
      </c>
      <c r="P1374" s="406">
        <v>1473</v>
      </c>
      <c r="Q1374" s="406">
        <v>1693</v>
      </c>
      <c r="R1374" s="406">
        <v>1534</v>
      </c>
      <c r="S1374" s="406">
        <v>1567</v>
      </c>
      <c r="T1374" s="406">
        <v>1844</v>
      </c>
      <c r="U1374" s="406">
        <v>2127</v>
      </c>
      <c r="V1374" s="406">
        <v>1738</v>
      </c>
      <c r="W1374" s="406">
        <v>1935</v>
      </c>
      <c r="X1374" s="406">
        <v>1321</v>
      </c>
      <c r="Y1374" s="406">
        <v>1545</v>
      </c>
      <c r="Z1374" s="406">
        <v>1831</v>
      </c>
      <c r="AA1374" s="406">
        <v>1609</v>
      </c>
      <c r="AB1374" s="406">
        <v>1364</v>
      </c>
      <c r="AC1374" s="406">
        <v>1608</v>
      </c>
      <c r="AD1374" s="406">
        <v>1909</v>
      </c>
      <c r="AE1374" s="406">
        <v>1646</v>
      </c>
      <c r="AF1374" s="406">
        <v>1433</v>
      </c>
      <c r="AG1374" s="406">
        <v>1678</v>
      </c>
      <c r="AH1374" s="406">
        <v>1991</v>
      </c>
      <c r="AI1374" s="406">
        <v>1488</v>
      </c>
      <c r="AJ1374" s="406">
        <v>1385</v>
      </c>
      <c r="AK1374" s="406">
        <v>1629</v>
      </c>
      <c r="AL1374" s="406">
        <v>1935</v>
      </c>
      <c r="AM1374" s="406">
        <v>1300</v>
      </c>
      <c r="AN1374" s="406">
        <v>1494</v>
      </c>
      <c r="AO1374" s="406">
        <v>1731</v>
      </c>
      <c r="AP1374" s="406">
        <v>1620</v>
      </c>
      <c r="AQ1374" s="406">
        <v>1620</v>
      </c>
      <c r="AR1374" s="406">
        <v>1766</v>
      </c>
      <c r="AS1374" s="406">
        <v>1717</v>
      </c>
      <c r="AU1374" t="s">
        <v>2884</v>
      </c>
    </row>
    <row r="1375" spans="4:47" ht="13.5" customHeight="1">
      <c r="D1375" s="405" t="s">
        <v>2885</v>
      </c>
      <c r="E1375" s="404"/>
      <c r="F1375" s="407" t="s">
        <v>2914</v>
      </c>
      <c r="G1375" s="272">
        <v>29.700000000000003</v>
      </c>
      <c r="H1375" s="406">
        <v>1373</v>
      </c>
      <c r="I1375" s="406">
        <v>1559</v>
      </c>
      <c r="J1375" s="406">
        <v>1793</v>
      </c>
      <c r="K1375" s="406">
        <v>1413</v>
      </c>
      <c r="L1375" s="406">
        <v>1583</v>
      </c>
      <c r="M1375" s="406">
        <v>1861</v>
      </c>
      <c r="N1375" s="406">
        <v>1605</v>
      </c>
      <c r="O1375" s="406">
        <v>1363</v>
      </c>
      <c r="P1375" s="406">
        <v>1609</v>
      </c>
      <c r="Q1375" s="406">
        <v>1836</v>
      </c>
      <c r="R1375" s="406">
        <v>1615</v>
      </c>
      <c r="S1375" s="406">
        <v>1704</v>
      </c>
      <c r="T1375" s="406">
        <v>1930</v>
      </c>
      <c r="U1375" s="406">
        <v>2254</v>
      </c>
      <c r="V1375" s="406">
        <v>1827</v>
      </c>
      <c r="W1375" s="406">
        <v>2003</v>
      </c>
      <c r="X1375" s="406">
        <v>1402</v>
      </c>
      <c r="Y1375" s="406">
        <v>1684</v>
      </c>
      <c r="Z1375" s="406">
        <v>1981</v>
      </c>
      <c r="AA1375" s="406">
        <v>1694</v>
      </c>
      <c r="AB1375" s="406">
        <v>1445</v>
      </c>
      <c r="AC1375" s="406">
        <v>1746</v>
      </c>
      <c r="AD1375" s="406">
        <v>2059</v>
      </c>
      <c r="AE1375" s="406">
        <v>1731</v>
      </c>
      <c r="AF1375" s="406">
        <v>1513</v>
      </c>
      <c r="AG1375" s="406">
        <v>1816</v>
      </c>
      <c r="AH1375" s="406">
        <v>2141</v>
      </c>
      <c r="AI1375" s="406">
        <v>1626</v>
      </c>
      <c r="AJ1375" s="406">
        <v>1466</v>
      </c>
      <c r="AK1375" s="406">
        <v>1768</v>
      </c>
      <c r="AL1375" s="406">
        <v>2084</v>
      </c>
      <c r="AM1375" s="406">
        <v>1381</v>
      </c>
      <c r="AN1375" s="406">
        <v>1629</v>
      </c>
      <c r="AO1375" s="406">
        <v>1874</v>
      </c>
      <c r="AP1375" s="406">
        <v>1772</v>
      </c>
      <c r="AQ1375" s="406">
        <v>1772</v>
      </c>
      <c r="AR1375" s="406">
        <v>1917</v>
      </c>
      <c r="AS1375" s="406">
        <v>1868</v>
      </c>
      <c r="AU1375" t="s">
        <v>2885</v>
      </c>
    </row>
    <row r="1376" spans="4:47" ht="13.5" customHeight="1">
      <c r="D1376" s="405" t="s">
        <v>2886</v>
      </c>
      <c r="E1376" s="404"/>
      <c r="F1376" s="407" t="s">
        <v>2919</v>
      </c>
      <c r="G1376" s="272">
        <v>29.700000000000003</v>
      </c>
      <c r="H1376" s="406">
        <v>1380</v>
      </c>
      <c r="I1376" s="406">
        <v>1517</v>
      </c>
      <c r="J1376" s="406">
        <v>1759</v>
      </c>
      <c r="K1376" s="406">
        <v>1420</v>
      </c>
      <c r="L1376" s="406">
        <v>1541</v>
      </c>
      <c r="M1376" s="406">
        <v>1826</v>
      </c>
      <c r="N1376" s="406">
        <v>1624</v>
      </c>
      <c r="O1376" s="406">
        <v>1370</v>
      </c>
      <c r="P1376" s="406">
        <v>1567</v>
      </c>
      <c r="Q1376" s="406">
        <v>1802</v>
      </c>
      <c r="R1376" s="406">
        <v>1633</v>
      </c>
      <c r="S1376" s="406">
        <v>1655</v>
      </c>
      <c r="T1376" s="406">
        <v>1941</v>
      </c>
      <c r="U1376" s="406">
        <v>2243</v>
      </c>
      <c r="V1376" s="406">
        <v>1838</v>
      </c>
      <c r="W1376" s="406">
        <v>2048</v>
      </c>
      <c r="X1376" s="406">
        <v>1409</v>
      </c>
      <c r="Y1376" s="406">
        <v>1641</v>
      </c>
      <c r="Z1376" s="406">
        <v>1945</v>
      </c>
      <c r="AA1376" s="406">
        <v>1713</v>
      </c>
      <c r="AB1376" s="406">
        <v>1452</v>
      </c>
      <c r="AC1376" s="406">
        <v>1704</v>
      </c>
      <c r="AD1376" s="406">
        <v>2023</v>
      </c>
      <c r="AE1376" s="406">
        <v>1750</v>
      </c>
      <c r="AF1376" s="406">
        <v>1520</v>
      </c>
      <c r="AG1376" s="406">
        <v>1774</v>
      </c>
      <c r="AH1376" s="406">
        <v>2105</v>
      </c>
      <c r="AI1376" s="406">
        <v>1584</v>
      </c>
      <c r="AJ1376" s="406">
        <v>1473</v>
      </c>
      <c r="AK1376" s="406">
        <v>1725</v>
      </c>
      <c r="AL1376" s="406">
        <v>2049</v>
      </c>
      <c r="AM1376" s="406">
        <v>1388</v>
      </c>
      <c r="AN1376" s="406">
        <v>1588</v>
      </c>
      <c r="AO1376" s="406">
        <v>1840</v>
      </c>
      <c r="AP1376" s="406">
        <v>1725</v>
      </c>
      <c r="AQ1376" s="406">
        <v>1725</v>
      </c>
      <c r="AR1376" s="406">
        <v>1871</v>
      </c>
      <c r="AS1376" s="406">
        <v>1822</v>
      </c>
      <c r="AU1376" t="s">
        <v>2886</v>
      </c>
    </row>
    <row r="1377" spans="4:47" ht="13.5" customHeight="1">
      <c r="D1377" s="405" t="s">
        <v>2887</v>
      </c>
      <c r="E1377" s="404"/>
      <c r="F1377" s="407" t="s">
        <v>2914</v>
      </c>
      <c r="G1377" s="272">
        <v>31.700000000000003</v>
      </c>
      <c r="H1377" s="406">
        <v>1416</v>
      </c>
      <c r="I1377" s="406">
        <v>1612</v>
      </c>
      <c r="J1377" s="406">
        <v>1855</v>
      </c>
      <c r="K1377" s="406">
        <v>1456</v>
      </c>
      <c r="L1377" s="406">
        <v>1636</v>
      </c>
      <c r="M1377" s="406">
        <v>1923</v>
      </c>
      <c r="N1377" s="406">
        <v>1658</v>
      </c>
      <c r="O1377" s="406">
        <v>1405</v>
      </c>
      <c r="P1377" s="406">
        <v>1662</v>
      </c>
      <c r="Q1377" s="406">
        <v>1898</v>
      </c>
      <c r="R1377" s="406">
        <v>1667</v>
      </c>
      <c r="S1377" s="406">
        <v>1761</v>
      </c>
      <c r="T1377" s="406">
        <v>1992</v>
      </c>
      <c r="U1377" s="406">
        <v>2329</v>
      </c>
      <c r="V1377" s="406">
        <v>1890</v>
      </c>
      <c r="W1377" s="406">
        <v>2072</v>
      </c>
      <c r="X1377" s="406">
        <v>1444</v>
      </c>
      <c r="Y1377" s="406">
        <v>1738</v>
      </c>
      <c r="Z1377" s="406">
        <v>2046</v>
      </c>
      <c r="AA1377" s="406">
        <v>1749</v>
      </c>
      <c r="AB1377" s="406">
        <v>1487</v>
      </c>
      <c r="AC1377" s="406">
        <v>1801</v>
      </c>
      <c r="AD1377" s="406">
        <v>2123</v>
      </c>
      <c r="AE1377" s="406">
        <v>1786</v>
      </c>
      <c r="AF1377" s="406">
        <v>1555</v>
      </c>
      <c r="AG1377" s="406">
        <v>1870</v>
      </c>
      <c r="AH1377" s="406">
        <v>2206</v>
      </c>
      <c r="AI1377" s="406">
        <v>1681</v>
      </c>
      <c r="AJ1377" s="406">
        <v>1508</v>
      </c>
      <c r="AK1377" s="406">
        <v>1822</v>
      </c>
      <c r="AL1377" s="406">
        <v>2149</v>
      </c>
      <c r="AM1377" s="406">
        <v>1423</v>
      </c>
      <c r="AN1377" s="406">
        <v>1683</v>
      </c>
      <c r="AO1377" s="406">
        <v>1936</v>
      </c>
      <c r="AP1377" s="406">
        <v>1832</v>
      </c>
      <c r="AQ1377" s="406">
        <v>1832</v>
      </c>
      <c r="AR1377" s="406">
        <v>1977</v>
      </c>
      <c r="AS1377" s="406">
        <v>1928</v>
      </c>
      <c r="AU1377" t="s">
        <v>2887</v>
      </c>
    </row>
    <row r="1378" spans="4:47" ht="13.5" customHeight="1">
      <c r="D1378" s="405" t="s">
        <v>2888</v>
      </c>
      <c r="E1378" s="404"/>
      <c r="F1378" s="407" t="s">
        <v>2919</v>
      </c>
      <c r="G1378" s="272">
        <v>31.700000000000003</v>
      </c>
      <c r="H1378" s="406">
        <v>1423</v>
      </c>
      <c r="I1378" s="406">
        <v>1568</v>
      </c>
      <c r="J1378" s="406">
        <v>1819</v>
      </c>
      <c r="K1378" s="406">
        <v>1463</v>
      </c>
      <c r="L1378" s="406">
        <v>1592</v>
      </c>
      <c r="M1378" s="406">
        <v>1886</v>
      </c>
      <c r="N1378" s="406">
        <v>1677</v>
      </c>
      <c r="O1378" s="406">
        <v>1413</v>
      </c>
      <c r="P1378" s="406">
        <v>1618</v>
      </c>
      <c r="Q1378" s="406">
        <v>1862</v>
      </c>
      <c r="R1378" s="406">
        <v>1686</v>
      </c>
      <c r="S1378" s="406">
        <v>1708</v>
      </c>
      <c r="T1378" s="406">
        <v>2002</v>
      </c>
      <c r="U1378" s="406">
        <v>2318</v>
      </c>
      <c r="V1378" s="406">
        <v>1902</v>
      </c>
      <c r="W1378" s="406">
        <v>2120</v>
      </c>
      <c r="X1378" s="406">
        <v>1451</v>
      </c>
      <c r="Y1378" s="406">
        <v>1693</v>
      </c>
      <c r="Z1378" s="406">
        <v>2008</v>
      </c>
      <c r="AA1378" s="406">
        <v>1769</v>
      </c>
      <c r="AB1378" s="406">
        <v>1494</v>
      </c>
      <c r="AC1378" s="406">
        <v>1756</v>
      </c>
      <c r="AD1378" s="406">
        <v>2086</v>
      </c>
      <c r="AE1378" s="406">
        <v>1806</v>
      </c>
      <c r="AF1378" s="406">
        <v>1563</v>
      </c>
      <c r="AG1378" s="406">
        <v>1825</v>
      </c>
      <c r="AH1378" s="406">
        <v>2168</v>
      </c>
      <c r="AI1378" s="406">
        <v>1636</v>
      </c>
      <c r="AJ1378" s="406">
        <v>1515</v>
      </c>
      <c r="AK1378" s="406">
        <v>1777</v>
      </c>
      <c r="AL1378" s="406">
        <v>2111</v>
      </c>
      <c r="AM1378" s="406">
        <v>1430</v>
      </c>
      <c r="AN1378" s="406">
        <v>1639</v>
      </c>
      <c r="AO1378" s="406">
        <v>1900</v>
      </c>
      <c r="AP1378" s="406">
        <v>1782</v>
      </c>
      <c r="AQ1378" s="406">
        <v>1782</v>
      </c>
      <c r="AR1378" s="406">
        <v>1928</v>
      </c>
      <c r="AS1378" s="406">
        <v>1879</v>
      </c>
      <c r="AU1378" t="s">
        <v>2888</v>
      </c>
    </row>
    <row r="1379" spans="4:47" ht="13.5" customHeight="1">
      <c r="D1379" s="405" t="s">
        <v>2889</v>
      </c>
      <c r="E1379" s="404"/>
      <c r="F1379" s="407" t="s">
        <v>2915</v>
      </c>
      <c r="G1379" s="272">
        <v>30.5</v>
      </c>
      <c r="H1379" s="406">
        <v>1346</v>
      </c>
      <c r="I1379" s="406">
        <v>1538</v>
      </c>
      <c r="J1379" s="406">
        <v>1768</v>
      </c>
      <c r="K1379" s="406">
        <v>1386</v>
      </c>
      <c r="L1379" s="406">
        <v>1561</v>
      </c>
      <c r="M1379" s="406">
        <v>1842</v>
      </c>
      <c r="N1379" s="406">
        <v>1582</v>
      </c>
      <c r="O1379" s="406">
        <v>1339</v>
      </c>
      <c r="P1379" s="406">
        <v>1595</v>
      </c>
      <c r="Q1379" s="406">
        <v>1816</v>
      </c>
      <c r="R1379" s="406">
        <v>1596</v>
      </c>
      <c r="S1379" s="406">
        <v>1693</v>
      </c>
      <c r="T1379" s="406">
        <v>1931</v>
      </c>
      <c r="U1379" s="406">
        <v>2248</v>
      </c>
      <c r="V1379" s="406">
        <v>1820</v>
      </c>
      <c r="W1379" s="406">
        <v>1994</v>
      </c>
      <c r="X1379" s="406">
        <v>1378</v>
      </c>
      <c r="Y1379" s="406">
        <v>1666</v>
      </c>
      <c r="Z1379" s="406">
        <v>1959</v>
      </c>
      <c r="AA1379" s="406">
        <v>1668</v>
      </c>
      <c r="AB1379" s="406">
        <v>1426</v>
      </c>
      <c r="AC1379" s="406">
        <v>1736</v>
      </c>
      <c r="AD1379" s="406">
        <v>2047</v>
      </c>
      <c r="AE1379" s="406">
        <v>1710</v>
      </c>
      <c r="AF1379" s="406">
        <v>1494</v>
      </c>
      <c r="AG1379" s="406">
        <v>1806</v>
      </c>
      <c r="AH1379" s="406">
        <v>2129</v>
      </c>
      <c r="AI1379" s="406">
        <v>1601</v>
      </c>
      <c r="AJ1379" s="406">
        <v>1447</v>
      </c>
      <c r="AK1379" s="406">
        <v>1758</v>
      </c>
      <c r="AL1379" s="406">
        <v>2072</v>
      </c>
      <c r="AM1379" s="406">
        <v>1356</v>
      </c>
      <c r="AN1379" s="406">
        <v>1612</v>
      </c>
      <c r="AO1379" s="406">
        <v>1853</v>
      </c>
      <c r="AP1379" s="406">
        <v>1756</v>
      </c>
      <c r="AQ1379" s="406">
        <v>1756</v>
      </c>
      <c r="AR1379" s="406">
        <v>1916</v>
      </c>
      <c r="AS1379" s="406">
        <v>1852</v>
      </c>
      <c r="AU1379" t="s">
        <v>2889</v>
      </c>
    </row>
    <row r="1380" spans="4:47" ht="13.5" customHeight="1">
      <c r="D1380" s="405" t="s">
        <v>2890</v>
      </c>
      <c r="E1380" s="404"/>
      <c r="F1380" s="407" t="s">
        <v>2920</v>
      </c>
      <c r="G1380" s="272">
        <v>30.5</v>
      </c>
      <c r="H1380" s="406">
        <v>1353</v>
      </c>
      <c r="I1380" s="406">
        <v>1495</v>
      </c>
      <c r="J1380" s="406">
        <v>1733</v>
      </c>
      <c r="K1380" s="406">
        <v>1394</v>
      </c>
      <c r="L1380" s="406">
        <v>1518</v>
      </c>
      <c r="M1380" s="406">
        <v>1807</v>
      </c>
      <c r="N1380" s="406">
        <v>1601</v>
      </c>
      <c r="O1380" s="406">
        <v>1346</v>
      </c>
      <c r="P1380" s="406">
        <v>1552</v>
      </c>
      <c r="Q1380" s="406">
        <v>1781</v>
      </c>
      <c r="R1380" s="406">
        <v>1615</v>
      </c>
      <c r="S1380" s="406">
        <v>1643</v>
      </c>
      <c r="T1380" s="406">
        <v>1941</v>
      </c>
      <c r="U1380" s="406">
        <v>2237</v>
      </c>
      <c r="V1380" s="406">
        <v>1831</v>
      </c>
      <c r="W1380" s="406">
        <v>2040</v>
      </c>
      <c r="X1380" s="406">
        <v>1385</v>
      </c>
      <c r="Y1380" s="406">
        <v>1623</v>
      </c>
      <c r="Z1380" s="406">
        <v>1923</v>
      </c>
      <c r="AA1380" s="406">
        <v>1688</v>
      </c>
      <c r="AB1380" s="406">
        <v>1433</v>
      </c>
      <c r="AC1380" s="406">
        <v>1693</v>
      </c>
      <c r="AD1380" s="406">
        <v>2010</v>
      </c>
      <c r="AE1380" s="406">
        <v>1729</v>
      </c>
      <c r="AF1380" s="406">
        <v>1501</v>
      </c>
      <c r="AG1380" s="406">
        <v>1762</v>
      </c>
      <c r="AH1380" s="406">
        <v>2092</v>
      </c>
      <c r="AI1380" s="406">
        <v>1558</v>
      </c>
      <c r="AJ1380" s="406">
        <v>1454</v>
      </c>
      <c r="AK1380" s="406">
        <v>1714</v>
      </c>
      <c r="AL1380" s="406">
        <v>2036</v>
      </c>
      <c r="AM1380" s="406">
        <v>1363</v>
      </c>
      <c r="AN1380" s="406">
        <v>1570</v>
      </c>
      <c r="AO1380" s="406">
        <v>1818</v>
      </c>
      <c r="AP1380" s="406">
        <v>1708</v>
      </c>
      <c r="AQ1380" s="406">
        <v>1708</v>
      </c>
      <c r="AR1380" s="406">
        <v>1868</v>
      </c>
      <c r="AS1380" s="406">
        <v>1804</v>
      </c>
      <c r="AU1380" t="s">
        <v>2890</v>
      </c>
    </row>
    <row r="1381" spans="4:47" ht="13.5" customHeight="1">
      <c r="D1381" s="405" t="s">
        <v>2891</v>
      </c>
      <c r="E1381" s="404"/>
      <c r="F1381" s="407" t="s">
        <v>2915</v>
      </c>
      <c r="G1381" s="272">
        <v>32.700000000000003</v>
      </c>
      <c r="H1381" s="406">
        <v>1437</v>
      </c>
      <c r="I1381" s="406">
        <v>1637</v>
      </c>
      <c r="J1381" s="406">
        <v>1881</v>
      </c>
      <c r="K1381" s="406">
        <v>1478</v>
      </c>
      <c r="L1381" s="406">
        <v>1660</v>
      </c>
      <c r="M1381" s="406">
        <v>1956</v>
      </c>
      <c r="N1381" s="406">
        <v>1682</v>
      </c>
      <c r="O1381" s="406">
        <v>1429</v>
      </c>
      <c r="P1381" s="406">
        <v>1694</v>
      </c>
      <c r="Q1381" s="406">
        <v>1930</v>
      </c>
      <c r="R1381" s="406">
        <v>1696</v>
      </c>
      <c r="S1381" s="406">
        <v>1787</v>
      </c>
      <c r="T1381" s="406">
        <v>2028</v>
      </c>
      <c r="U1381" s="406">
        <v>2367</v>
      </c>
      <c r="V1381" s="406">
        <v>1921</v>
      </c>
      <c r="W1381" s="406">
        <v>2106</v>
      </c>
      <c r="X1381" s="406">
        <v>1467</v>
      </c>
      <c r="Y1381" s="406">
        <v>1767</v>
      </c>
      <c r="Z1381" s="406">
        <v>2078</v>
      </c>
      <c r="AA1381" s="406">
        <v>1773</v>
      </c>
      <c r="AB1381" s="406">
        <v>1515</v>
      </c>
      <c r="AC1381" s="406">
        <v>1837</v>
      </c>
      <c r="AD1381" s="406">
        <v>2166</v>
      </c>
      <c r="AE1381" s="406">
        <v>1815</v>
      </c>
      <c r="AF1381" s="406">
        <v>1583</v>
      </c>
      <c r="AG1381" s="406">
        <v>1907</v>
      </c>
      <c r="AH1381" s="406">
        <v>2248</v>
      </c>
      <c r="AI1381" s="406">
        <v>1702</v>
      </c>
      <c r="AJ1381" s="406">
        <v>1536</v>
      </c>
      <c r="AK1381" s="406">
        <v>1859</v>
      </c>
      <c r="AL1381" s="406">
        <v>2191</v>
      </c>
      <c r="AM1381" s="406">
        <v>1445</v>
      </c>
      <c r="AN1381" s="406">
        <v>1711</v>
      </c>
      <c r="AO1381" s="406">
        <v>1967</v>
      </c>
      <c r="AP1381" s="406">
        <v>1866</v>
      </c>
      <c r="AQ1381" s="406">
        <v>1866</v>
      </c>
      <c r="AR1381" s="406">
        <v>2027</v>
      </c>
      <c r="AS1381" s="406">
        <v>1962</v>
      </c>
      <c r="AU1381" t="s">
        <v>2891</v>
      </c>
    </row>
    <row r="1382" spans="4:47" ht="13.5" customHeight="1">
      <c r="D1382" s="405" t="s">
        <v>2892</v>
      </c>
      <c r="E1382" s="404"/>
      <c r="F1382" s="407" t="s">
        <v>2920</v>
      </c>
      <c r="G1382" s="272">
        <v>32.700000000000003</v>
      </c>
      <c r="H1382" s="406">
        <v>1445</v>
      </c>
      <c r="I1382" s="406">
        <v>1591</v>
      </c>
      <c r="J1382" s="406">
        <v>1844</v>
      </c>
      <c r="K1382" s="406">
        <v>1486</v>
      </c>
      <c r="L1382" s="406">
        <v>1614</v>
      </c>
      <c r="M1382" s="406">
        <v>1918</v>
      </c>
      <c r="N1382" s="406">
        <v>1702</v>
      </c>
      <c r="O1382" s="406">
        <v>1436</v>
      </c>
      <c r="P1382" s="406">
        <v>1648</v>
      </c>
      <c r="Q1382" s="406">
        <v>1893</v>
      </c>
      <c r="R1382" s="406">
        <v>1716</v>
      </c>
      <c r="S1382" s="406">
        <v>1733</v>
      </c>
      <c r="T1382" s="406">
        <v>2041</v>
      </c>
      <c r="U1382" s="406">
        <v>2356</v>
      </c>
      <c r="V1382" s="406">
        <v>1933</v>
      </c>
      <c r="W1382" s="406">
        <v>2155</v>
      </c>
      <c r="X1382" s="406">
        <v>1474</v>
      </c>
      <c r="Y1382" s="406">
        <v>1720</v>
      </c>
      <c r="Z1382" s="406">
        <v>2039</v>
      </c>
      <c r="AA1382" s="406">
        <v>1794</v>
      </c>
      <c r="AB1382" s="406">
        <v>1522</v>
      </c>
      <c r="AC1382" s="406">
        <v>1790</v>
      </c>
      <c r="AD1382" s="406">
        <v>2126</v>
      </c>
      <c r="AE1382" s="406">
        <v>1836</v>
      </c>
      <c r="AF1382" s="406">
        <v>1591</v>
      </c>
      <c r="AG1382" s="406">
        <v>1860</v>
      </c>
      <c r="AH1382" s="406">
        <v>2208</v>
      </c>
      <c r="AI1382" s="406">
        <v>1656</v>
      </c>
      <c r="AJ1382" s="406">
        <v>1544</v>
      </c>
      <c r="AK1382" s="406">
        <v>1812</v>
      </c>
      <c r="AL1382" s="406">
        <v>2152</v>
      </c>
      <c r="AM1382" s="406">
        <v>1453</v>
      </c>
      <c r="AN1382" s="406">
        <v>1665</v>
      </c>
      <c r="AO1382" s="406">
        <v>1930</v>
      </c>
      <c r="AP1382" s="406">
        <v>1815</v>
      </c>
      <c r="AQ1382" s="406">
        <v>1815</v>
      </c>
      <c r="AR1382" s="406">
        <v>1976</v>
      </c>
      <c r="AS1382" s="406">
        <v>1911</v>
      </c>
      <c r="AU1382" t="s">
        <v>2892</v>
      </c>
    </row>
    <row r="1383" spans="4:47" ht="13.5" customHeight="1">
      <c r="D1383" s="405" t="s">
        <v>2893</v>
      </c>
      <c r="E1383" s="404"/>
      <c r="F1383" s="407" t="s">
        <v>2915</v>
      </c>
      <c r="G1383" s="272">
        <v>34.9</v>
      </c>
      <c r="H1383" s="406">
        <v>1482</v>
      </c>
      <c r="I1383" s="406">
        <v>1692</v>
      </c>
      <c r="J1383" s="406">
        <v>1946</v>
      </c>
      <c r="K1383" s="406">
        <v>1523</v>
      </c>
      <c r="L1383" s="406">
        <v>1715</v>
      </c>
      <c r="M1383" s="406">
        <v>2020</v>
      </c>
      <c r="N1383" s="406">
        <v>1736</v>
      </c>
      <c r="O1383" s="406">
        <v>1472</v>
      </c>
      <c r="P1383" s="406">
        <v>1749</v>
      </c>
      <c r="Q1383" s="406">
        <v>1995</v>
      </c>
      <c r="R1383" s="406">
        <v>1750</v>
      </c>
      <c r="S1383" s="406">
        <v>1845</v>
      </c>
      <c r="T1383" s="406">
        <v>2092</v>
      </c>
      <c r="U1383" s="406">
        <v>2446</v>
      </c>
      <c r="V1383" s="406">
        <v>1987</v>
      </c>
      <c r="W1383" s="406">
        <v>2176</v>
      </c>
      <c r="X1383" s="406">
        <v>1510</v>
      </c>
      <c r="Y1383" s="406">
        <v>1824</v>
      </c>
      <c r="Z1383" s="406">
        <v>2146</v>
      </c>
      <c r="AA1383" s="406">
        <v>1829</v>
      </c>
      <c r="AB1383" s="406">
        <v>1558</v>
      </c>
      <c r="AC1383" s="406">
        <v>1894</v>
      </c>
      <c r="AD1383" s="406">
        <v>2233</v>
      </c>
      <c r="AE1383" s="406">
        <v>1871</v>
      </c>
      <c r="AF1383" s="406">
        <v>1627</v>
      </c>
      <c r="AG1383" s="406">
        <v>1963</v>
      </c>
      <c r="AH1383" s="406">
        <v>2315</v>
      </c>
      <c r="AI1383" s="406">
        <v>1759</v>
      </c>
      <c r="AJ1383" s="406">
        <v>1579</v>
      </c>
      <c r="AK1383" s="406">
        <v>1915</v>
      </c>
      <c r="AL1383" s="406">
        <v>2258</v>
      </c>
      <c r="AM1383" s="406">
        <v>1489</v>
      </c>
      <c r="AN1383" s="406">
        <v>1767</v>
      </c>
      <c r="AO1383" s="406">
        <v>2032</v>
      </c>
      <c r="AP1383" s="406">
        <v>1929</v>
      </c>
      <c r="AQ1383" s="406">
        <v>1929</v>
      </c>
      <c r="AR1383" s="406">
        <v>2089</v>
      </c>
      <c r="AS1383" s="406">
        <v>2025</v>
      </c>
      <c r="AU1383" t="s">
        <v>2893</v>
      </c>
    </row>
    <row r="1384" spans="4:47" ht="13.5" customHeight="1">
      <c r="D1384" s="405" t="s">
        <v>2894</v>
      </c>
      <c r="E1384" s="404"/>
      <c r="F1384" s="407" t="s">
        <v>2920</v>
      </c>
      <c r="G1384" s="272">
        <v>34.9</v>
      </c>
      <c r="H1384" s="406">
        <v>1491</v>
      </c>
      <c r="I1384" s="406">
        <v>1644</v>
      </c>
      <c r="J1384" s="406">
        <v>1906</v>
      </c>
      <c r="K1384" s="406">
        <v>1531</v>
      </c>
      <c r="L1384" s="406">
        <v>1667</v>
      </c>
      <c r="M1384" s="406">
        <v>1980</v>
      </c>
      <c r="N1384" s="406">
        <v>1758</v>
      </c>
      <c r="O1384" s="406">
        <v>1481</v>
      </c>
      <c r="P1384" s="406">
        <v>1701</v>
      </c>
      <c r="Q1384" s="406">
        <v>1955</v>
      </c>
      <c r="R1384" s="406">
        <v>1771</v>
      </c>
      <c r="S1384" s="406">
        <v>1787</v>
      </c>
      <c r="T1384" s="406">
        <v>2104</v>
      </c>
      <c r="U1384" s="406">
        <v>2432</v>
      </c>
      <c r="V1384" s="406">
        <v>1999</v>
      </c>
      <c r="W1384" s="406">
        <v>2229</v>
      </c>
      <c r="X1384" s="406">
        <v>1518</v>
      </c>
      <c r="Y1384" s="406">
        <v>1774</v>
      </c>
      <c r="Z1384" s="406">
        <v>2104</v>
      </c>
      <c r="AA1384" s="406">
        <v>1852</v>
      </c>
      <c r="AB1384" s="406">
        <v>1566</v>
      </c>
      <c r="AC1384" s="406">
        <v>1844</v>
      </c>
      <c r="AD1384" s="406">
        <v>2191</v>
      </c>
      <c r="AE1384" s="406">
        <v>1894</v>
      </c>
      <c r="AF1384" s="406">
        <v>1635</v>
      </c>
      <c r="AG1384" s="406">
        <v>1914</v>
      </c>
      <c r="AH1384" s="406">
        <v>2273</v>
      </c>
      <c r="AI1384" s="406">
        <v>1710</v>
      </c>
      <c r="AJ1384" s="406">
        <v>1588</v>
      </c>
      <c r="AK1384" s="406">
        <v>1866</v>
      </c>
      <c r="AL1384" s="406">
        <v>2216</v>
      </c>
      <c r="AM1384" s="406">
        <v>1497</v>
      </c>
      <c r="AN1384" s="406">
        <v>1718</v>
      </c>
      <c r="AO1384" s="406">
        <v>1992</v>
      </c>
      <c r="AP1384" s="406">
        <v>1874</v>
      </c>
      <c r="AQ1384" s="406">
        <v>1874</v>
      </c>
      <c r="AR1384" s="406">
        <v>2035</v>
      </c>
      <c r="AS1384" s="406">
        <v>1970</v>
      </c>
      <c r="AU1384" t="s">
        <v>2894</v>
      </c>
    </row>
    <row r="1385" spans="4:47" ht="13.5" customHeight="1">
      <c r="D1385" s="405" t="s">
        <v>2895</v>
      </c>
      <c r="E1385" s="404"/>
      <c r="F1385" s="407" t="s">
        <v>2916</v>
      </c>
      <c r="G1385" s="272">
        <v>33.300000000000004</v>
      </c>
      <c r="H1385" s="406">
        <v>1414</v>
      </c>
      <c r="I1385" s="406">
        <v>1618</v>
      </c>
      <c r="J1385" s="406">
        <v>1859</v>
      </c>
      <c r="K1385" s="406">
        <v>1454</v>
      </c>
      <c r="L1385" s="406">
        <v>1640</v>
      </c>
      <c r="M1385" s="406">
        <v>1940</v>
      </c>
      <c r="N1385" s="406">
        <v>1662</v>
      </c>
      <c r="O1385" s="406">
        <v>1407</v>
      </c>
      <c r="P1385" s="406">
        <v>1682</v>
      </c>
      <c r="Q1385" s="406">
        <v>1914</v>
      </c>
      <c r="R1385" s="406">
        <v>1680</v>
      </c>
      <c r="S1385" s="406">
        <v>1779</v>
      </c>
      <c r="T1385" s="406">
        <v>2034</v>
      </c>
      <c r="U1385" s="406">
        <v>2366</v>
      </c>
      <c r="V1385" s="406">
        <v>1917</v>
      </c>
      <c r="W1385" s="406">
        <v>2100</v>
      </c>
      <c r="X1385" s="406">
        <v>1444</v>
      </c>
      <c r="Y1385" s="406">
        <v>1752</v>
      </c>
      <c r="Z1385" s="406">
        <v>2060</v>
      </c>
      <c r="AA1385" s="406">
        <v>1750</v>
      </c>
      <c r="AB1385" s="406">
        <v>1498</v>
      </c>
      <c r="AC1385" s="406">
        <v>1830</v>
      </c>
      <c r="AD1385" s="406">
        <v>2157</v>
      </c>
      <c r="AE1385" s="406">
        <v>1796</v>
      </c>
      <c r="AF1385" s="406">
        <v>1567</v>
      </c>
      <c r="AG1385" s="406">
        <v>1900</v>
      </c>
      <c r="AH1385" s="406">
        <v>2239</v>
      </c>
      <c r="AI1385" s="406">
        <v>1680</v>
      </c>
      <c r="AJ1385" s="406">
        <v>1519</v>
      </c>
      <c r="AK1385" s="406">
        <v>1851</v>
      </c>
      <c r="AL1385" s="406">
        <v>2182</v>
      </c>
      <c r="AM1385" s="406">
        <v>1423</v>
      </c>
      <c r="AN1385" s="406">
        <v>1697</v>
      </c>
      <c r="AO1385" s="406">
        <v>1950</v>
      </c>
      <c r="AP1385" s="406">
        <v>1853</v>
      </c>
      <c r="AQ1385" s="406">
        <v>1853</v>
      </c>
      <c r="AR1385" s="406">
        <v>2028</v>
      </c>
      <c r="AS1385" s="406">
        <v>1949</v>
      </c>
      <c r="AU1385" t="s">
        <v>2895</v>
      </c>
    </row>
    <row r="1386" spans="4:47" ht="13.5" customHeight="1">
      <c r="D1386" s="405" t="s">
        <v>2896</v>
      </c>
      <c r="E1386" s="404"/>
      <c r="F1386" s="407" t="s">
        <v>2921</v>
      </c>
      <c r="G1386" s="272">
        <v>33.300000000000004</v>
      </c>
      <c r="H1386" s="406">
        <v>1422</v>
      </c>
      <c r="I1386" s="406">
        <v>1572</v>
      </c>
      <c r="J1386" s="406">
        <v>1821</v>
      </c>
      <c r="K1386" s="406">
        <v>1463</v>
      </c>
      <c r="L1386" s="406">
        <v>1594</v>
      </c>
      <c r="M1386" s="406">
        <v>1902</v>
      </c>
      <c r="N1386" s="406">
        <v>1682</v>
      </c>
      <c r="O1386" s="406">
        <v>1415</v>
      </c>
      <c r="P1386" s="406">
        <v>1636</v>
      </c>
      <c r="Q1386" s="406">
        <v>1875</v>
      </c>
      <c r="R1386" s="406">
        <v>1701</v>
      </c>
      <c r="S1386" s="406">
        <v>1723</v>
      </c>
      <c r="T1386" s="406">
        <v>2045</v>
      </c>
      <c r="U1386" s="406">
        <v>2353</v>
      </c>
      <c r="V1386" s="406">
        <v>1930</v>
      </c>
      <c r="W1386" s="406">
        <v>2151</v>
      </c>
      <c r="X1386" s="406">
        <v>1452</v>
      </c>
      <c r="Y1386" s="406">
        <v>1705</v>
      </c>
      <c r="Z1386" s="406">
        <v>2020</v>
      </c>
      <c r="AA1386" s="406">
        <v>1771</v>
      </c>
      <c r="AB1386" s="406">
        <v>1506</v>
      </c>
      <c r="AC1386" s="406">
        <v>1782</v>
      </c>
      <c r="AD1386" s="406">
        <v>2117</v>
      </c>
      <c r="AE1386" s="406">
        <v>1818</v>
      </c>
      <c r="AF1386" s="406">
        <v>1575</v>
      </c>
      <c r="AG1386" s="406">
        <v>1852</v>
      </c>
      <c r="AH1386" s="406">
        <v>2199</v>
      </c>
      <c r="AI1386" s="406">
        <v>1632</v>
      </c>
      <c r="AJ1386" s="406">
        <v>1527</v>
      </c>
      <c r="AK1386" s="406">
        <v>1804</v>
      </c>
      <c r="AL1386" s="406">
        <v>2142</v>
      </c>
      <c r="AM1386" s="406">
        <v>1431</v>
      </c>
      <c r="AN1386" s="406">
        <v>1650</v>
      </c>
      <c r="AO1386" s="406">
        <v>1912</v>
      </c>
      <c r="AP1386" s="406">
        <v>1801</v>
      </c>
      <c r="AQ1386" s="406">
        <v>1801</v>
      </c>
      <c r="AR1386" s="406">
        <v>1976</v>
      </c>
      <c r="AS1386" s="406">
        <v>1897</v>
      </c>
      <c r="AU1386" t="s">
        <v>2896</v>
      </c>
    </row>
    <row r="1387" spans="4:47" ht="13.5" customHeight="1">
      <c r="D1387" s="405" t="s">
        <v>2897</v>
      </c>
      <c r="E1387" s="404"/>
      <c r="F1387" s="407" t="s">
        <v>2916</v>
      </c>
      <c r="G1387" s="272">
        <v>35.700000000000003</v>
      </c>
      <c r="H1387" s="406">
        <v>1505</v>
      </c>
      <c r="I1387" s="406">
        <v>1717</v>
      </c>
      <c r="J1387" s="406">
        <v>1973</v>
      </c>
      <c r="K1387" s="406">
        <v>1546</v>
      </c>
      <c r="L1387" s="406">
        <v>1739</v>
      </c>
      <c r="M1387" s="406">
        <v>2054</v>
      </c>
      <c r="N1387" s="406">
        <v>1762</v>
      </c>
      <c r="O1387" s="406">
        <v>1497</v>
      </c>
      <c r="P1387" s="406">
        <v>1781</v>
      </c>
      <c r="Q1387" s="406">
        <v>2028</v>
      </c>
      <c r="R1387" s="406">
        <v>1780</v>
      </c>
      <c r="S1387" s="406">
        <v>1872</v>
      </c>
      <c r="T1387" s="406">
        <v>2131</v>
      </c>
      <c r="U1387" s="406">
        <v>2485</v>
      </c>
      <c r="V1387" s="406">
        <v>2018</v>
      </c>
      <c r="W1387" s="406">
        <v>2212</v>
      </c>
      <c r="X1387" s="406">
        <v>1534</v>
      </c>
      <c r="Y1387" s="406">
        <v>1853</v>
      </c>
      <c r="Z1387" s="406">
        <v>2179</v>
      </c>
      <c r="AA1387" s="406">
        <v>1855</v>
      </c>
      <c r="AB1387" s="406">
        <v>1587</v>
      </c>
      <c r="AC1387" s="406">
        <v>1930</v>
      </c>
      <c r="AD1387" s="406">
        <v>2276</v>
      </c>
      <c r="AE1387" s="406">
        <v>1901</v>
      </c>
      <c r="AF1387" s="406">
        <v>1656</v>
      </c>
      <c r="AG1387" s="406">
        <v>2000</v>
      </c>
      <c r="AH1387" s="406">
        <v>2358</v>
      </c>
      <c r="AI1387" s="406">
        <v>1781</v>
      </c>
      <c r="AJ1387" s="406">
        <v>1608</v>
      </c>
      <c r="AK1387" s="406">
        <v>1952</v>
      </c>
      <c r="AL1387" s="406">
        <v>2301</v>
      </c>
      <c r="AM1387" s="406">
        <v>1512</v>
      </c>
      <c r="AN1387" s="406">
        <v>1796</v>
      </c>
      <c r="AO1387" s="406">
        <v>2064</v>
      </c>
      <c r="AP1387" s="406">
        <v>1964</v>
      </c>
      <c r="AQ1387" s="406">
        <v>1964</v>
      </c>
      <c r="AR1387" s="406">
        <v>2139</v>
      </c>
      <c r="AS1387" s="406">
        <v>2060</v>
      </c>
      <c r="AU1387" t="s">
        <v>2897</v>
      </c>
    </row>
    <row r="1388" spans="4:47" ht="13.5" customHeight="1">
      <c r="D1388" s="405" t="s">
        <v>2898</v>
      </c>
      <c r="E1388" s="404"/>
      <c r="F1388" s="407" t="s">
        <v>2921</v>
      </c>
      <c r="G1388" s="272">
        <v>35.700000000000003</v>
      </c>
      <c r="H1388" s="406">
        <v>1514</v>
      </c>
      <c r="I1388" s="406">
        <v>1667</v>
      </c>
      <c r="J1388" s="406">
        <v>1932</v>
      </c>
      <c r="K1388" s="406">
        <v>1555</v>
      </c>
      <c r="L1388" s="406">
        <v>1689</v>
      </c>
      <c r="M1388" s="406">
        <v>2013</v>
      </c>
      <c r="N1388" s="406">
        <v>1784</v>
      </c>
      <c r="O1388" s="406">
        <v>1506</v>
      </c>
      <c r="P1388" s="406">
        <v>1731</v>
      </c>
      <c r="Q1388" s="406">
        <v>1986</v>
      </c>
      <c r="R1388" s="406">
        <v>1802</v>
      </c>
      <c r="S1388" s="406">
        <v>1813</v>
      </c>
      <c r="T1388" s="406">
        <v>2143</v>
      </c>
      <c r="U1388" s="406">
        <v>2473</v>
      </c>
      <c r="V1388" s="406">
        <v>2032</v>
      </c>
      <c r="W1388" s="406">
        <v>2266</v>
      </c>
      <c r="X1388" s="406">
        <v>1542</v>
      </c>
      <c r="Y1388" s="406">
        <v>1802</v>
      </c>
      <c r="Z1388" s="406">
        <v>2136</v>
      </c>
      <c r="AA1388" s="406">
        <v>1878</v>
      </c>
      <c r="AB1388" s="406">
        <v>1596</v>
      </c>
      <c r="AC1388" s="406">
        <v>1880</v>
      </c>
      <c r="AD1388" s="406">
        <v>2233</v>
      </c>
      <c r="AE1388" s="406">
        <v>1924</v>
      </c>
      <c r="AF1388" s="406">
        <v>1664</v>
      </c>
      <c r="AG1388" s="406">
        <v>1950</v>
      </c>
      <c r="AH1388" s="406">
        <v>2315</v>
      </c>
      <c r="AI1388" s="406">
        <v>1730</v>
      </c>
      <c r="AJ1388" s="406">
        <v>1617</v>
      </c>
      <c r="AK1388" s="406">
        <v>1901</v>
      </c>
      <c r="AL1388" s="406">
        <v>2258</v>
      </c>
      <c r="AM1388" s="406">
        <v>1521</v>
      </c>
      <c r="AN1388" s="406">
        <v>1746</v>
      </c>
      <c r="AO1388" s="406">
        <v>2023</v>
      </c>
      <c r="AP1388" s="406">
        <v>1908</v>
      </c>
      <c r="AQ1388" s="406">
        <v>1908</v>
      </c>
      <c r="AR1388" s="406">
        <v>2083</v>
      </c>
      <c r="AS1388" s="406">
        <v>2004</v>
      </c>
      <c r="AU1388" t="s">
        <v>2898</v>
      </c>
    </row>
    <row r="1389" spans="4:47" ht="13.5" customHeight="1">
      <c r="D1389" s="405" t="s">
        <v>2899</v>
      </c>
      <c r="E1389" s="404"/>
      <c r="F1389" s="407" t="s">
        <v>2916</v>
      </c>
      <c r="G1389" s="272">
        <v>38</v>
      </c>
      <c r="H1389" s="406">
        <v>1552</v>
      </c>
      <c r="I1389" s="406">
        <v>1775</v>
      </c>
      <c r="J1389" s="406">
        <v>2040</v>
      </c>
      <c r="K1389" s="406">
        <v>1593</v>
      </c>
      <c r="L1389" s="406">
        <v>1797</v>
      </c>
      <c r="M1389" s="406">
        <v>2121</v>
      </c>
      <c r="N1389" s="406">
        <v>1818</v>
      </c>
      <c r="O1389" s="406">
        <v>1543</v>
      </c>
      <c r="P1389" s="406">
        <v>1839</v>
      </c>
      <c r="Q1389" s="406">
        <v>2095</v>
      </c>
      <c r="R1389" s="406">
        <v>1836</v>
      </c>
      <c r="S1389" s="406">
        <v>1932</v>
      </c>
      <c r="T1389" s="406">
        <v>2196</v>
      </c>
      <c r="U1389" s="406">
        <v>2565</v>
      </c>
      <c r="V1389" s="406">
        <v>2086</v>
      </c>
      <c r="W1389" s="406">
        <v>2285</v>
      </c>
      <c r="X1389" s="406">
        <v>1579</v>
      </c>
      <c r="Y1389" s="406">
        <v>1912</v>
      </c>
      <c r="Z1389" s="406">
        <v>2249</v>
      </c>
      <c r="AA1389" s="406">
        <v>1913</v>
      </c>
      <c r="AB1389" s="406">
        <v>1632</v>
      </c>
      <c r="AC1389" s="406">
        <v>1989</v>
      </c>
      <c r="AD1389" s="406">
        <v>2345</v>
      </c>
      <c r="AE1389" s="406">
        <v>1960</v>
      </c>
      <c r="AF1389" s="406">
        <v>1701</v>
      </c>
      <c r="AG1389" s="406">
        <v>2059</v>
      </c>
      <c r="AH1389" s="406">
        <v>2428</v>
      </c>
      <c r="AI1389" s="406">
        <v>1840</v>
      </c>
      <c r="AJ1389" s="406">
        <v>1653</v>
      </c>
      <c r="AK1389" s="406">
        <v>2011</v>
      </c>
      <c r="AL1389" s="406">
        <v>2371</v>
      </c>
      <c r="AM1389" s="406">
        <v>1557</v>
      </c>
      <c r="AN1389" s="406">
        <v>1853</v>
      </c>
      <c r="AO1389" s="406">
        <v>2131</v>
      </c>
      <c r="AP1389" s="406">
        <v>2029</v>
      </c>
      <c r="AQ1389" s="406">
        <v>2029</v>
      </c>
      <c r="AR1389" s="406">
        <v>2204</v>
      </c>
      <c r="AS1389" s="406">
        <v>2124</v>
      </c>
      <c r="AU1389" t="s">
        <v>2899</v>
      </c>
    </row>
    <row r="1390" spans="4:47" ht="13.5" customHeight="1">
      <c r="D1390" s="405" t="s">
        <v>2900</v>
      </c>
      <c r="E1390" s="404"/>
      <c r="F1390" s="407" t="s">
        <v>2921</v>
      </c>
      <c r="G1390" s="272">
        <v>38</v>
      </c>
      <c r="H1390" s="406">
        <v>1561</v>
      </c>
      <c r="I1390" s="406">
        <v>1722</v>
      </c>
      <c r="J1390" s="406">
        <v>1996</v>
      </c>
      <c r="K1390" s="406">
        <v>1602</v>
      </c>
      <c r="L1390" s="406">
        <v>1744</v>
      </c>
      <c r="M1390" s="406">
        <v>2077</v>
      </c>
      <c r="N1390" s="406">
        <v>1841</v>
      </c>
      <c r="O1390" s="406">
        <v>1552</v>
      </c>
      <c r="P1390" s="406">
        <v>1786</v>
      </c>
      <c r="Q1390" s="406">
        <v>2051</v>
      </c>
      <c r="R1390" s="406">
        <v>1860</v>
      </c>
      <c r="S1390" s="406">
        <v>1869</v>
      </c>
      <c r="T1390" s="406">
        <v>2209</v>
      </c>
      <c r="U1390" s="406">
        <v>2552</v>
      </c>
      <c r="V1390" s="406">
        <v>2100</v>
      </c>
      <c r="W1390" s="406">
        <v>2343</v>
      </c>
      <c r="X1390" s="406">
        <v>1588</v>
      </c>
      <c r="Y1390" s="406">
        <v>1858</v>
      </c>
      <c r="Z1390" s="406">
        <v>2203</v>
      </c>
      <c r="AA1390" s="406">
        <v>1938</v>
      </c>
      <c r="AB1390" s="406">
        <v>1641</v>
      </c>
      <c r="AC1390" s="406">
        <v>1935</v>
      </c>
      <c r="AD1390" s="406">
        <v>2300</v>
      </c>
      <c r="AE1390" s="406">
        <v>1984</v>
      </c>
      <c r="AF1390" s="406">
        <v>1710</v>
      </c>
      <c r="AG1390" s="406">
        <v>2005</v>
      </c>
      <c r="AH1390" s="406">
        <v>2382</v>
      </c>
      <c r="AI1390" s="406">
        <v>1786</v>
      </c>
      <c r="AJ1390" s="406">
        <v>1662</v>
      </c>
      <c r="AK1390" s="406">
        <v>1957</v>
      </c>
      <c r="AL1390" s="406">
        <v>2325</v>
      </c>
      <c r="AM1390" s="406">
        <v>1566</v>
      </c>
      <c r="AN1390" s="406">
        <v>1800</v>
      </c>
      <c r="AO1390" s="406">
        <v>2087</v>
      </c>
      <c r="AP1390" s="406">
        <v>1969</v>
      </c>
      <c r="AQ1390" s="406">
        <v>1969</v>
      </c>
      <c r="AR1390" s="406">
        <v>2144</v>
      </c>
      <c r="AS1390" s="406">
        <v>2065</v>
      </c>
      <c r="AU1390" t="s">
        <v>2900</v>
      </c>
    </row>
    <row r="1391" spans="4:47" ht="13.5" customHeight="1">
      <c r="D1391" s="405" t="s">
        <v>2446</v>
      </c>
      <c r="E1391" s="405" t="s">
        <v>5597</v>
      </c>
      <c r="F1391" s="407" t="s">
        <v>2447</v>
      </c>
      <c r="G1391" s="272">
        <v>5.3</v>
      </c>
      <c r="H1391" s="406">
        <v>293</v>
      </c>
      <c r="I1391" s="406">
        <v>298</v>
      </c>
      <c r="J1391" s="406">
        <v>339</v>
      </c>
      <c r="K1391" s="406">
        <v>316</v>
      </c>
      <c r="L1391" s="406">
        <v>313</v>
      </c>
      <c r="M1391" s="406">
        <v>371</v>
      </c>
      <c r="N1391" s="406">
        <v>332</v>
      </c>
      <c r="O1391" s="406">
        <v>295</v>
      </c>
      <c r="P1391" s="406">
        <v>320</v>
      </c>
      <c r="Q1391" s="406">
        <v>360</v>
      </c>
      <c r="R1391" s="406">
        <v>334</v>
      </c>
      <c r="S1391" s="406">
        <v>371</v>
      </c>
      <c r="T1391" s="406">
        <v>426</v>
      </c>
      <c r="U1391" s="406">
        <v>481</v>
      </c>
      <c r="V1391" s="406">
        <v>365</v>
      </c>
      <c r="W1391" s="406">
        <v>406</v>
      </c>
      <c r="X1391" s="406">
        <v>322</v>
      </c>
      <c r="Y1391" s="406">
        <v>353</v>
      </c>
      <c r="Z1391" s="406">
        <v>411</v>
      </c>
      <c r="AA1391" s="406">
        <v>355</v>
      </c>
      <c r="AB1391" s="406">
        <v>342</v>
      </c>
      <c r="AC1391" s="406">
        <v>383</v>
      </c>
      <c r="AD1391" s="406">
        <v>449</v>
      </c>
      <c r="AE1391" s="406">
        <v>373</v>
      </c>
      <c r="AF1391" s="406">
        <v>377</v>
      </c>
      <c r="AG1391" s="406">
        <v>418</v>
      </c>
      <c r="AH1391" s="406">
        <v>491</v>
      </c>
      <c r="AI1391" s="406">
        <v>325</v>
      </c>
      <c r="AJ1391" s="406">
        <v>353</v>
      </c>
      <c r="AK1391" s="406">
        <v>394</v>
      </c>
      <c r="AL1391" s="406">
        <v>462</v>
      </c>
      <c r="AM1391" s="406">
        <v>311</v>
      </c>
      <c r="AN1391" s="406">
        <v>335</v>
      </c>
      <c r="AO1391" s="406">
        <v>382</v>
      </c>
      <c r="AP1391" s="406">
        <v>349</v>
      </c>
      <c r="AQ1391" s="406">
        <v>349</v>
      </c>
      <c r="AR1391" s="406">
        <v>420</v>
      </c>
      <c r="AS1391" s="406">
        <v>397</v>
      </c>
      <c r="AU1391" t="s">
        <v>2446</v>
      </c>
    </row>
    <row r="1392" spans="4:47" ht="13.5" customHeight="1">
      <c r="D1392" s="405" t="s">
        <v>3487</v>
      </c>
      <c r="E1392" s="405" t="s">
        <v>5597</v>
      </c>
      <c r="F1392" s="407" t="s">
        <v>2447</v>
      </c>
      <c r="G1392" s="272">
        <v>5.3</v>
      </c>
      <c r="H1392" s="406">
        <v>293</v>
      </c>
      <c r="I1392" s="406">
        <v>298</v>
      </c>
      <c r="J1392" s="406">
        <v>339</v>
      </c>
      <c r="K1392" s="406">
        <v>316</v>
      </c>
      <c r="L1392" s="406">
        <v>313</v>
      </c>
      <c r="M1392" s="406">
        <v>371</v>
      </c>
      <c r="N1392" s="406">
        <v>332</v>
      </c>
      <c r="O1392" s="406">
        <v>295</v>
      </c>
      <c r="P1392" s="406">
        <v>320</v>
      </c>
      <c r="Q1392" s="406">
        <v>360</v>
      </c>
      <c r="R1392" s="406">
        <v>334</v>
      </c>
      <c r="S1392" s="406">
        <v>371</v>
      </c>
      <c r="T1392" s="406">
        <v>426</v>
      </c>
      <c r="U1392" s="406">
        <v>481</v>
      </c>
      <c r="V1392" s="406">
        <v>365</v>
      </c>
      <c r="W1392" s="406">
        <v>406</v>
      </c>
      <c r="X1392" s="406">
        <v>322</v>
      </c>
      <c r="Y1392" s="406">
        <v>353</v>
      </c>
      <c r="Z1392" s="406">
        <v>411</v>
      </c>
      <c r="AA1392" s="406">
        <v>355</v>
      </c>
      <c r="AB1392" s="406">
        <v>342</v>
      </c>
      <c r="AC1392" s="406">
        <v>383</v>
      </c>
      <c r="AD1392" s="406">
        <v>449</v>
      </c>
      <c r="AE1392" s="406">
        <v>373</v>
      </c>
      <c r="AF1392" s="406">
        <v>377</v>
      </c>
      <c r="AG1392" s="406">
        <v>418</v>
      </c>
      <c r="AH1392" s="406">
        <v>491</v>
      </c>
      <c r="AI1392" s="406">
        <v>325</v>
      </c>
      <c r="AJ1392" s="406">
        <v>353</v>
      </c>
      <c r="AK1392" s="406">
        <v>394</v>
      </c>
      <c r="AL1392" s="406">
        <v>462</v>
      </c>
      <c r="AM1392" s="406">
        <v>311</v>
      </c>
      <c r="AN1392" s="406">
        <v>335</v>
      </c>
      <c r="AO1392" s="406">
        <v>382</v>
      </c>
      <c r="AP1392" s="406">
        <v>349</v>
      </c>
      <c r="AQ1392" s="406">
        <v>349</v>
      </c>
      <c r="AR1392" s="406">
        <v>420</v>
      </c>
      <c r="AS1392" s="406">
        <v>397</v>
      </c>
      <c r="AU1392" t="s">
        <v>3487</v>
      </c>
    </row>
    <row r="1393" spans="4:47" ht="13.5" customHeight="1">
      <c r="D1393" s="405" t="s">
        <v>2448</v>
      </c>
      <c r="E1393" s="405" t="s">
        <v>5597</v>
      </c>
      <c r="F1393" s="407" t="s">
        <v>2449</v>
      </c>
      <c r="G1393" s="272">
        <v>6.6</v>
      </c>
      <c r="H1393" s="406">
        <v>312</v>
      </c>
      <c r="I1393" s="406">
        <v>319</v>
      </c>
      <c r="J1393" s="406">
        <v>363</v>
      </c>
      <c r="K1393" s="406">
        <v>335</v>
      </c>
      <c r="L1393" s="406">
        <v>333</v>
      </c>
      <c r="M1393" s="406">
        <v>403</v>
      </c>
      <c r="N1393" s="406">
        <v>355</v>
      </c>
      <c r="O1393" s="406">
        <v>316</v>
      </c>
      <c r="P1393" s="406">
        <v>350</v>
      </c>
      <c r="Q1393" s="406">
        <v>391</v>
      </c>
      <c r="R1393" s="406">
        <v>364</v>
      </c>
      <c r="S1393" s="406">
        <v>398</v>
      </c>
      <c r="T1393" s="406">
        <v>464</v>
      </c>
      <c r="U1393" s="406">
        <v>521</v>
      </c>
      <c r="V1393" s="406">
        <v>397</v>
      </c>
      <c r="W1393" s="406">
        <v>442</v>
      </c>
      <c r="X1393" s="406">
        <v>342</v>
      </c>
      <c r="Y1393" s="406">
        <v>380</v>
      </c>
      <c r="Z1393" s="406">
        <v>443</v>
      </c>
      <c r="AA1393" s="406">
        <v>377</v>
      </c>
      <c r="AB1393" s="406">
        <v>370</v>
      </c>
      <c r="AC1393" s="406">
        <v>420</v>
      </c>
      <c r="AD1393" s="406">
        <v>492</v>
      </c>
      <c r="AE1393" s="406">
        <v>401</v>
      </c>
      <c r="AF1393" s="406">
        <v>404</v>
      </c>
      <c r="AG1393" s="406">
        <v>455</v>
      </c>
      <c r="AH1393" s="406">
        <v>533</v>
      </c>
      <c r="AI1393" s="406">
        <v>343</v>
      </c>
      <c r="AJ1393" s="406">
        <v>380</v>
      </c>
      <c r="AK1393" s="406">
        <v>431</v>
      </c>
      <c r="AL1393" s="406">
        <v>505</v>
      </c>
      <c r="AM1393" s="406">
        <v>331</v>
      </c>
      <c r="AN1393" s="406">
        <v>362</v>
      </c>
      <c r="AO1393" s="406">
        <v>412</v>
      </c>
      <c r="AP1393" s="406">
        <v>382</v>
      </c>
      <c r="AQ1393" s="406">
        <v>382</v>
      </c>
      <c r="AR1393" s="406">
        <v>472</v>
      </c>
      <c r="AS1393" s="406">
        <v>430</v>
      </c>
      <c r="AU1393" t="s">
        <v>2448</v>
      </c>
    </row>
    <row r="1394" spans="4:47" ht="13.5" customHeight="1">
      <c r="D1394" s="405" t="s">
        <v>3488</v>
      </c>
      <c r="E1394" s="405" t="s">
        <v>5597</v>
      </c>
      <c r="F1394" s="407" t="s">
        <v>2449</v>
      </c>
      <c r="G1394" s="272">
        <v>6.6</v>
      </c>
      <c r="H1394" s="406">
        <v>312</v>
      </c>
      <c r="I1394" s="406">
        <v>319</v>
      </c>
      <c r="J1394" s="406">
        <v>363</v>
      </c>
      <c r="K1394" s="406">
        <v>335</v>
      </c>
      <c r="L1394" s="406">
        <v>333</v>
      </c>
      <c r="M1394" s="406">
        <v>403</v>
      </c>
      <c r="N1394" s="406">
        <v>355</v>
      </c>
      <c r="O1394" s="406">
        <v>316</v>
      </c>
      <c r="P1394" s="406">
        <v>350</v>
      </c>
      <c r="Q1394" s="406">
        <v>391</v>
      </c>
      <c r="R1394" s="406">
        <v>364</v>
      </c>
      <c r="S1394" s="406">
        <v>398</v>
      </c>
      <c r="T1394" s="406">
        <v>464</v>
      </c>
      <c r="U1394" s="406">
        <v>521</v>
      </c>
      <c r="V1394" s="406">
        <v>397</v>
      </c>
      <c r="W1394" s="406">
        <v>442</v>
      </c>
      <c r="X1394" s="406">
        <v>342</v>
      </c>
      <c r="Y1394" s="406">
        <v>380</v>
      </c>
      <c r="Z1394" s="406">
        <v>443</v>
      </c>
      <c r="AA1394" s="406">
        <v>377</v>
      </c>
      <c r="AB1394" s="406">
        <v>370</v>
      </c>
      <c r="AC1394" s="406">
        <v>420</v>
      </c>
      <c r="AD1394" s="406">
        <v>492</v>
      </c>
      <c r="AE1394" s="406">
        <v>401</v>
      </c>
      <c r="AF1394" s="406">
        <v>404</v>
      </c>
      <c r="AG1394" s="406">
        <v>455</v>
      </c>
      <c r="AH1394" s="406">
        <v>533</v>
      </c>
      <c r="AI1394" s="406">
        <v>343</v>
      </c>
      <c r="AJ1394" s="406">
        <v>380</v>
      </c>
      <c r="AK1394" s="406">
        <v>431</v>
      </c>
      <c r="AL1394" s="406">
        <v>505</v>
      </c>
      <c r="AM1394" s="406">
        <v>331</v>
      </c>
      <c r="AN1394" s="406">
        <v>362</v>
      </c>
      <c r="AO1394" s="406">
        <v>412</v>
      </c>
      <c r="AP1394" s="406">
        <v>382</v>
      </c>
      <c r="AQ1394" s="406">
        <v>382</v>
      </c>
      <c r="AR1394" s="406">
        <v>472</v>
      </c>
      <c r="AS1394" s="406">
        <v>430</v>
      </c>
      <c r="AU1394" t="s">
        <v>3488</v>
      </c>
    </row>
    <row r="1395" spans="4:47" ht="13.5" customHeight="1">
      <c r="D1395" s="405" t="s">
        <v>2789</v>
      </c>
      <c r="E1395" s="404"/>
      <c r="F1395" s="407" t="s">
        <v>2790</v>
      </c>
      <c r="G1395" s="272">
        <v>6.6</v>
      </c>
      <c r="H1395" s="406">
        <v>662</v>
      </c>
      <c r="I1395" s="406">
        <v>661</v>
      </c>
      <c r="J1395" s="406">
        <v>757</v>
      </c>
      <c r="K1395" s="406">
        <v>682</v>
      </c>
      <c r="L1395" s="406">
        <v>673</v>
      </c>
      <c r="M1395" s="406">
        <v>790</v>
      </c>
      <c r="N1395" s="406">
        <v>724</v>
      </c>
      <c r="O1395" s="406">
        <v>660</v>
      </c>
      <c r="P1395" s="406">
        <v>684</v>
      </c>
      <c r="Q1395" s="406">
        <v>775</v>
      </c>
      <c r="R1395" s="406">
        <v>728</v>
      </c>
      <c r="S1395" s="406">
        <v>951</v>
      </c>
      <c r="T1395" s="406">
        <v>1037</v>
      </c>
      <c r="U1395" s="406">
        <v>1148</v>
      </c>
      <c r="V1395" s="406">
        <v>741</v>
      </c>
      <c r="W1395" s="406">
        <v>830</v>
      </c>
      <c r="X1395" s="406">
        <v>719</v>
      </c>
      <c r="Y1395" s="406">
        <v>764</v>
      </c>
      <c r="Z1395" s="406">
        <v>895</v>
      </c>
      <c r="AA1395" s="406">
        <v>790</v>
      </c>
      <c r="AB1395" s="406">
        <v>748</v>
      </c>
      <c r="AC1395" s="406">
        <v>806</v>
      </c>
      <c r="AD1395" s="406">
        <v>946</v>
      </c>
      <c r="AE1395" s="406">
        <v>822</v>
      </c>
      <c r="AF1395" s="406">
        <v>806</v>
      </c>
      <c r="AG1395" s="406">
        <v>864</v>
      </c>
      <c r="AH1395" s="406">
        <v>1015</v>
      </c>
      <c r="AI1395" s="406">
        <v>728</v>
      </c>
      <c r="AJ1395" s="406">
        <v>757</v>
      </c>
      <c r="AK1395" s="406">
        <v>814</v>
      </c>
      <c r="AL1395" s="406">
        <v>956</v>
      </c>
      <c r="AM1395" s="406">
        <v>684</v>
      </c>
      <c r="AN1395" s="406">
        <v>717</v>
      </c>
      <c r="AO1395" s="406">
        <v>820</v>
      </c>
      <c r="AP1395" s="406">
        <v>760</v>
      </c>
      <c r="AQ1395" s="406">
        <v>760</v>
      </c>
      <c r="AR1395" s="406">
        <v>862</v>
      </c>
      <c r="AS1395" s="406">
        <v>831</v>
      </c>
      <c r="AU1395" t="s">
        <v>2789</v>
      </c>
    </row>
    <row r="1396" spans="4:47" ht="13.5" customHeight="1">
      <c r="D1396" s="405" t="s">
        <v>2450</v>
      </c>
      <c r="E1396" s="405" t="s">
        <v>5597</v>
      </c>
      <c r="F1396" s="407" t="s">
        <v>2451</v>
      </c>
      <c r="G1396" s="272">
        <v>8</v>
      </c>
      <c r="H1396" s="406">
        <v>332</v>
      </c>
      <c r="I1396" s="406">
        <v>341</v>
      </c>
      <c r="J1396" s="406">
        <v>387</v>
      </c>
      <c r="K1396" s="406">
        <v>356</v>
      </c>
      <c r="L1396" s="406">
        <v>354</v>
      </c>
      <c r="M1396" s="406">
        <v>435</v>
      </c>
      <c r="N1396" s="406">
        <v>379</v>
      </c>
      <c r="O1396" s="406">
        <v>339</v>
      </c>
      <c r="P1396" s="406">
        <v>382</v>
      </c>
      <c r="Q1396" s="406">
        <v>424</v>
      </c>
      <c r="R1396" s="406">
        <v>394</v>
      </c>
      <c r="S1396" s="406">
        <v>425</v>
      </c>
      <c r="T1396" s="406">
        <v>503</v>
      </c>
      <c r="U1396" s="406">
        <v>561</v>
      </c>
      <c r="V1396" s="406">
        <v>431</v>
      </c>
      <c r="W1396" s="406">
        <v>478</v>
      </c>
      <c r="X1396" s="406">
        <v>363</v>
      </c>
      <c r="Y1396" s="406">
        <v>408</v>
      </c>
      <c r="Z1396" s="406">
        <v>475</v>
      </c>
      <c r="AA1396" s="406">
        <v>400</v>
      </c>
      <c r="AB1396" s="406">
        <v>398</v>
      </c>
      <c r="AC1396" s="406">
        <v>457</v>
      </c>
      <c r="AD1396" s="406">
        <v>536</v>
      </c>
      <c r="AE1396" s="406">
        <v>431</v>
      </c>
      <c r="AF1396" s="406">
        <v>432</v>
      </c>
      <c r="AG1396" s="406">
        <v>492</v>
      </c>
      <c r="AH1396" s="406">
        <v>577</v>
      </c>
      <c r="AI1396" s="406">
        <v>361</v>
      </c>
      <c r="AJ1396" s="406">
        <v>408</v>
      </c>
      <c r="AK1396" s="406">
        <v>468</v>
      </c>
      <c r="AL1396" s="406">
        <v>549</v>
      </c>
      <c r="AM1396" s="406">
        <v>353</v>
      </c>
      <c r="AN1396" s="406">
        <v>389</v>
      </c>
      <c r="AO1396" s="406">
        <v>443</v>
      </c>
      <c r="AP1396" s="406">
        <v>416</v>
      </c>
      <c r="AQ1396" s="406">
        <v>416</v>
      </c>
      <c r="AR1396" s="406">
        <v>525</v>
      </c>
      <c r="AS1396" s="406">
        <v>464</v>
      </c>
      <c r="AU1396" t="s">
        <v>2450</v>
      </c>
    </row>
    <row r="1397" spans="4:47" ht="13.5" customHeight="1">
      <c r="D1397" s="405" t="s">
        <v>3489</v>
      </c>
      <c r="E1397" s="405" t="s">
        <v>5597</v>
      </c>
      <c r="F1397" s="407" t="s">
        <v>2451</v>
      </c>
      <c r="G1397" s="272">
        <v>8</v>
      </c>
      <c r="H1397" s="406">
        <v>332</v>
      </c>
      <c r="I1397" s="406">
        <v>341</v>
      </c>
      <c r="J1397" s="406">
        <v>387</v>
      </c>
      <c r="K1397" s="406">
        <v>356</v>
      </c>
      <c r="L1397" s="406">
        <v>354</v>
      </c>
      <c r="M1397" s="406">
        <v>435</v>
      </c>
      <c r="N1397" s="406">
        <v>379</v>
      </c>
      <c r="O1397" s="406">
        <v>339</v>
      </c>
      <c r="P1397" s="406">
        <v>382</v>
      </c>
      <c r="Q1397" s="406">
        <v>424</v>
      </c>
      <c r="R1397" s="406">
        <v>394</v>
      </c>
      <c r="S1397" s="406">
        <v>425</v>
      </c>
      <c r="T1397" s="406">
        <v>503</v>
      </c>
      <c r="U1397" s="406">
        <v>561</v>
      </c>
      <c r="V1397" s="406">
        <v>431</v>
      </c>
      <c r="W1397" s="406">
        <v>478</v>
      </c>
      <c r="X1397" s="406">
        <v>363</v>
      </c>
      <c r="Y1397" s="406">
        <v>408</v>
      </c>
      <c r="Z1397" s="406">
        <v>475</v>
      </c>
      <c r="AA1397" s="406">
        <v>400</v>
      </c>
      <c r="AB1397" s="406">
        <v>398</v>
      </c>
      <c r="AC1397" s="406">
        <v>457</v>
      </c>
      <c r="AD1397" s="406">
        <v>536</v>
      </c>
      <c r="AE1397" s="406">
        <v>431</v>
      </c>
      <c r="AF1397" s="406">
        <v>432</v>
      </c>
      <c r="AG1397" s="406">
        <v>492</v>
      </c>
      <c r="AH1397" s="406">
        <v>577</v>
      </c>
      <c r="AI1397" s="406">
        <v>361</v>
      </c>
      <c r="AJ1397" s="406">
        <v>408</v>
      </c>
      <c r="AK1397" s="406">
        <v>468</v>
      </c>
      <c r="AL1397" s="406">
        <v>549</v>
      </c>
      <c r="AM1397" s="406">
        <v>353</v>
      </c>
      <c r="AN1397" s="406">
        <v>389</v>
      </c>
      <c r="AO1397" s="406">
        <v>443</v>
      </c>
      <c r="AP1397" s="406">
        <v>416</v>
      </c>
      <c r="AQ1397" s="406">
        <v>416</v>
      </c>
      <c r="AR1397" s="406">
        <v>525</v>
      </c>
      <c r="AS1397" s="406">
        <v>464</v>
      </c>
      <c r="AU1397" t="s">
        <v>3489</v>
      </c>
    </row>
    <row r="1398" spans="4:47" ht="13.5" customHeight="1">
      <c r="D1398" s="405" t="s">
        <v>2791</v>
      </c>
      <c r="E1398" s="404"/>
      <c r="F1398" s="407" t="s">
        <v>2792</v>
      </c>
      <c r="G1398" s="272">
        <v>8</v>
      </c>
      <c r="H1398" s="406">
        <v>703</v>
      </c>
      <c r="I1398" s="406">
        <v>701</v>
      </c>
      <c r="J1398" s="406">
        <v>803</v>
      </c>
      <c r="K1398" s="406">
        <v>724</v>
      </c>
      <c r="L1398" s="406">
        <v>712</v>
      </c>
      <c r="M1398" s="406">
        <v>841</v>
      </c>
      <c r="N1398" s="406">
        <v>769</v>
      </c>
      <c r="O1398" s="406">
        <v>700</v>
      </c>
      <c r="P1398" s="406">
        <v>731</v>
      </c>
      <c r="Q1398" s="406">
        <v>825</v>
      </c>
      <c r="R1398" s="406">
        <v>777</v>
      </c>
      <c r="S1398" s="406">
        <v>934</v>
      </c>
      <c r="T1398" s="406">
        <v>1028</v>
      </c>
      <c r="U1398" s="406">
        <v>1131</v>
      </c>
      <c r="V1398" s="406">
        <v>785</v>
      </c>
      <c r="W1398" s="406">
        <v>880</v>
      </c>
      <c r="X1398" s="406">
        <v>757</v>
      </c>
      <c r="Y1398" s="406">
        <v>809</v>
      </c>
      <c r="Z1398" s="406">
        <v>947</v>
      </c>
      <c r="AA1398" s="406">
        <v>833</v>
      </c>
      <c r="AB1398" s="406">
        <v>793</v>
      </c>
      <c r="AC1398" s="406">
        <v>860</v>
      </c>
      <c r="AD1398" s="406">
        <v>1010</v>
      </c>
      <c r="AE1398" s="406">
        <v>869</v>
      </c>
      <c r="AF1398" s="406">
        <v>850</v>
      </c>
      <c r="AG1398" s="406">
        <v>918</v>
      </c>
      <c r="AH1398" s="406">
        <v>1079</v>
      </c>
      <c r="AI1398" s="406">
        <v>764</v>
      </c>
      <c r="AJ1398" s="406">
        <v>801</v>
      </c>
      <c r="AK1398" s="406">
        <v>868</v>
      </c>
      <c r="AL1398" s="406">
        <v>1020</v>
      </c>
      <c r="AM1398" s="406">
        <v>723</v>
      </c>
      <c r="AN1398" s="406">
        <v>762</v>
      </c>
      <c r="AO1398" s="406">
        <v>872</v>
      </c>
      <c r="AP1398" s="406">
        <v>808</v>
      </c>
      <c r="AQ1398" s="406">
        <v>808</v>
      </c>
      <c r="AR1398" s="406">
        <v>925</v>
      </c>
      <c r="AS1398" s="406">
        <v>878</v>
      </c>
      <c r="AU1398" t="s">
        <v>2791</v>
      </c>
    </row>
    <row r="1399" spans="4:47" ht="13.5" customHeight="1">
      <c r="D1399" s="405" t="s">
        <v>1037</v>
      </c>
      <c r="E1399" s="404"/>
      <c r="F1399" s="407" t="s">
        <v>883</v>
      </c>
      <c r="G1399" s="272">
        <v>8</v>
      </c>
      <c r="H1399" s="406">
        <v>759</v>
      </c>
      <c r="I1399" s="406">
        <v>749</v>
      </c>
      <c r="J1399" s="406">
        <v>864</v>
      </c>
      <c r="K1399" s="406">
        <v>779</v>
      </c>
      <c r="L1399" s="406">
        <v>759</v>
      </c>
      <c r="M1399" s="406">
        <v>902</v>
      </c>
      <c r="N1399" s="406">
        <v>813</v>
      </c>
      <c r="O1399" s="406">
        <v>754</v>
      </c>
      <c r="P1399" s="406">
        <v>777</v>
      </c>
      <c r="Q1399" s="406">
        <v>888</v>
      </c>
      <c r="R1399" s="406">
        <v>843</v>
      </c>
      <c r="S1399" s="406">
        <v>991</v>
      </c>
      <c r="T1399" s="406">
        <v>1085</v>
      </c>
      <c r="U1399" s="406">
        <v>1201</v>
      </c>
      <c r="V1399" s="406">
        <v>953</v>
      </c>
      <c r="W1399" s="406">
        <v>1070</v>
      </c>
      <c r="X1399" s="406">
        <v>806</v>
      </c>
      <c r="Y1399" s="406">
        <v>859</v>
      </c>
      <c r="Z1399" s="406">
        <v>1018</v>
      </c>
      <c r="AA1399" s="406">
        <v>902</v>
      </c>
      <c r="AB1399" s="406">
        <v>832</v>
      </c>
      <c r="AC1399" s="406">
        <v>900</v>
      </c>
      <c r="AD1399" s="406">
        <v>1075</v>
      </c>
      <c r="AE1399" s="406">
        <v>930</v>
      </c>
      <c r="AF1399" s="406">
        <v>899</v>
      </c>
      <c r="AG1399" s="406">
        <v>969</v>
      </c>
      <c r="AH1399" s="406">
        <v>1156</v>
      </c>
      <c r="AI1399" s="406">
        <v>817</v>
      </c>
      <c r="AJ1399" s="406">
        <v>865</v>
      </c>
      <c r="AK1399" s="406">
        <v>929</v>
      </c>
      <c r="AL1399" s="406">
        <v>1097</v>
      </c>
      <c r="AM1399" s="406">
        <v>792</v>
      </c>
      <c r="AN1399" s="406">
        <v>831</v>
      </c>
      <c r="AO1399" s="406">
        <v>952</v>
      </c>
      <c r="AP1399" s="406">
        <v>880</v>
      </c>
      <c r="AQ1399" s="406">
        <v>880</v>
      </c>
      <c r="AR1399" s="406">
        <v>997</v>
      </c>
      <c r="AS1399" s="406">
        <v>943</v>
      </c>
      <c r="AU1399" t="s">
        <v>1037</v>
      </c>
    </row>
    <row r="1400" spans="4:47" ht="13.5" customHeight="1">
      <c r="D1400" s="405" t="s">
        <v>2517</v>
      </c>
      <c r="E1400" s="405" t="s">
        <v>5597</v>
      </c>
      <c r="F1400" s="407" t="s">
        <v>2518</v>
      </c>
      <c r="G1400" s="272">
        <v>5.3</v>
      </c>
      <c r="H1400" s="406">
        <v>418</v>
      </c>
      <c r="I1400" s="406">
        <v>418</v>
      </c>
      <c r="J1400" s="406">
        <v>479</v>
      </c>
      <c r="K1400" s="406">
        <v>437</v>
      </c>
      <c r="L1400" s="406">
        <v>431</v>
      </c>
      <c r="M1400" s="406">
        <v>505</v>
      </c>
      <c r="N1400" s="406">
        <v>465</v>
      </c>
      <c r="O1400" s="406">
        <v>415</v>
      </c>
      <c r="P1400" s="406">
        <v>434</v>
      </c>
      <c r="Q1400" s="406">
        <v>491</v>
      </c>
      <c r="R1400" s="406">
        <v>464</v>
      </c>
      <c r="S1400" s="406">
        <v>581</v>
      </c>
      <c r="T1400" s="406">
        <v>650</v>
      </c>
      <c r="U1400" s="406">
        <v>683</v>
      </c>
      <c r="V1400" s="406">
        <v>517</v>
      </c>
      <c r="W1400" s="406">
        <v>576</v>
      </c>
      <c r="X1400" s="406">
        <v>481</v>
      </c>
      <c r="Y1400" s="406">
        <v>515</v>
      </c>
      <c r="Z1400" s="406">
        <v>602</v>
      </c>
      <c r="AA1400" s="406">
        <v>528</v>
      </c>
      <c r="AB1400" s="406">
        <v>503</v>
      </c>
      <c r="AC1400" s="406">
        <v>547</v>
      </c>
      <c r="AD1400" s="406">
        <v>642</v>
      </c>
      <c r="AE1400" s="406">
        <v>552</v>
      </c>
      <c r="AF1400" s="406">
        <v>561</v>
      </c>
      <c r="AG1400" s="406">
        <v>606</v>
      </c>
      <c r="AH1400" s="406">
        <v>711</v>
      </c>
      <c r="AI1400" s="406">
        <v>488</v>
      </c>
      <c r="AJ1400" s="406">
        <v>511</v>
      </c>
      <c r="AK1400" s="406">
        <v>556</v>
      </c>
      <c r="AL1400" s="406">
        <v>652</v>
      </c>
      <c r="AM1400" s="406">
        <v>444</v>
      </c>
      <c r="AN1400" s="406">
        <v>470</v>
      </c>
      <c r="AO1400" s="406">
        <v>537</v>
      </c>
      <c r="AP1400" s="406">
        <v>487</v>
      </c>
      <c r="AQ1400" s="406">
        <v>487</v>
      </c>
      <c r="AR1400" s="406">
        <v>575</v>
      </c>
      <c r="AS1400" s="406">
        <v>563</v>
      </c>
      <c r="AU1400" t="s">
        <v>2517</v>
      </c>
    </row>
    <row r="1401" spans="4:47" ht="13.5" customHeight="1">
      <c r="D1401" s="405" t="s">
        <v>3490</v>
      </c>
      <c r="E1401" s="405" t="s">
        <v>5597</v>
      </c>
      <c r="F1401" s="407" t="s">
        <v>2518</v>
      </c>
      <c r="G1401" s="272">
        <v>5.3</v>
      </c>
      <c r="H1401" s="406">
        <v>418</v>
      </c>
      <c r="I1401" s="406">
        <v>418</v>
      </c>
      <c r="J1401" s="406">
        <v>479</v>
      </c>
      <c r="K1401" s="406">
        <v>437</v>
      </c>
      <c r="L1401" s="406">
        <v>431</v>
      </c>
      <c r="M1401" s="406">
        <v>505</v>
      </c>
      <c r="N1401" s="406">
        <v>465</v>
      </c>
      <c r="O1401" s="406">
        <v>415</v>
      </c>
      <c r="P1401" s="406">
        <v>434</v>
      </c>
      <c r="Q1401" s="406">
        <v>491</v>
      </c>
      <c r="R1401" s="406">
        <v>464</v>
      </c>
      <c r="S1401" s="406">
        <v>581</v>
      </c>
      <c r="T1401" s="406">
        <v>650</v>
      </c>
      <c r="U1401" s="406">
        <v>683</v>
      </c>
      <c r="V1401" s="406">
        <v>517</v>
      </c>
      <c r="W1401" s="406">
        <v>576</v>
      </c>
      <c r="X1401" s="406">
        <v>481</v>
      </c>
      <c r="Y1401" s="406">
        <v>515</v>
      </c>
      <c r="Z1401" s="406">
        <v>602</v>
      </c>
      <c r="AA1401" s="406">
        <v>528</v>
      </c>
      <c r="AB1401" s="406">
        <v>503</v>
      </c>
      <c r="AC1401" s="406">
        <v>547</v>
      </c>
      <c r="AD1401" s="406">
        <v>642</v>
      </c>
      <c r="AE1401" s="406">
        <v>552</v>
      </c>
      <c r="AF1401" s="406">
        <v>561</v>
      </c>
      <c r="AG1401" s="406">
        <v>606</v>
      </c>
      <c r="AH1401" s="406">
        <v>711</v>
      </c>
      <c r="AI1401" s="406">
        <v>488</v>
      </c>
      <c r="AJ1401" s="406">
        <v>511</v>
      </c>
      <c r="AK1401" s="406">
        <v>556</v>
      </c>
      <c r="AL1401" s="406">
        <v>652</v>
      </c>
      <c r="AM1401" s="406">
        <v>444</v>
      </c>
      <c r="AN1401" s="406">
        <v>470</v>
      </c>
      <c r="AO1401" s="406">
        <v>537</v>
      </c>
      <c r="AP1401" s="406">
        <v>487</v>
      </c>
      <c r="AQ1401" s="406">
        <v>487</v>
      </c>
      <c r="AR1401" s="406">
        <v>575</v>
      </c>
      <c r="AS1401" s="406">
        <v>563</v>
      </c>
      <c r="AU1401" t="s">
        <v>3490</v>
      </c>
    </row>
    <row r="1402" spans="4:47" ht="13.5" customHeight="1">
      <c r="D1402" s="405" t="s">
        <v>2519</v>
      </c>
      <c r="E1402" s="405" t="s">
        <v>5597</v>
      </c>
      <c r="F1402" s="407" t="s">
        <v>2520</v>
      </c>
      <c r="G1402" s="272">
        <v>6.6</v>
      </c>
      <c r="H1402" s="406">
        <v>439</v>
      </c>
      <c r="I1402" s="406">
        <v>444</v>
      </c>
      <c r="J1402" s="406">
        <v>508</v>
      </c>
      <c r="K1402" s="406">
        <v>459</v>
      </c>
      <c r="L1402" s="406">
        <v>456</v>
      </c>
      <c r="M1402" s="406">
        <v>540</v>
      </c>
      <c r="N1402" s="406">
        <v>494</v>
      </c>
      <c r="O1402" s="406">
        <v>441</v>
      </c>
      <c r="P1402" s="406">
        <v>467</v>
      </c>
      <c r="Q1402" s="406">
        <v>525</v>
      </c>
      <c r="R1402" s="406">
        <v>498</v>
      </c>
      <c r="S1402" s="406">
        <v>609</v>
      </c>
      <c r="T1402" s="406">
        <v>687</v>
      </c>
      <c r="U1402" s="406">
        <v>722</v>
      </c>
      <c r="V1402" s="406">
        <v>548</v>
      </c>
      <c r="W1402" s="406">
        <v>611</v>
      </c>
      <c r="X1402" s="406">
        <v>504</v>
      </c>
      <c r="Y1402" s="406">
        <v>545</v>
      </c>
      <c r="Z1402" s="406">
        <v>637</v>
      </c>
      <c r="AA1402" s="406">
        <v>552</v>
      </c>
      <c r="AB1402" s="406">
        <v>534</v>
      </c>
      <c r="AC1402" s="406">
        <v>587</v>
      </c>
      <c r="AD1402" s="406">
        <v>689</v>
      </c>
      <c r="AE1402" s="406">
        <v>583</v>
      </c>
      <c r="AF1402" s="406">
        <v>591</v>
      </c>
      <c r="AG1402" s="406">
        <v>645</v>
      </c>
      <c r="AH1402" s="406">
        <v>757</v>
      </c>
      <c r="AI1402" s="406">
        <v>509</v>
      </c>
      <c r="AJ1402" s="406">
        <v>542</v>
      </c>
      <c r="AK1402" s="406">
        <v>595</v>
      </c>
      <c r="AL1402" s="406">
        <v>698</v>
      </c>
      <c r="AM1402" s="406">
        <v>469</v>
      </c>
      <c r="AN1402" s="406">
        <v>502</v>
      </c>
      <c r="AO1402" s="406">
        <v>573</v>
      </c>
      <c r="AP1402" s="406">
        <v>520</v>
      </c>
      <c r="AQ1402" s="406">
        <v>520</v>
      </c>
      <c r="AR1402" s="406">
        <v>622</v>
      </c>
      <c r="AS1402" s="406">
        <v>595</v>
      </c>
      <c r="AU1402" t="s">
        <v>2519</v>
      </c>
    </row>
    <row r="1403" spans="4:47" ht="13.5" customHeight="1">
      <c r="D1403" s="405" t="s">
        <v>3491</v>
      </c>
      <c r="E1403" s="405" t="s">
        <v>5597</v>
      </c>
      <c r="F1403" s="407" t="s">
        <v>2520</v>
      </c>
      <c r="G1403" s="272">
        <v>6.6</v>
      </c>
      <c r="H1403" s="406">
        <v>439</v>
      </c>
      <c r="I1403" s="406">
        <v>444</v>
      </c>
      <c r="J1403" s="406">
        <v>508</v>
      </c>
      <c r="K1403" s="406">
        <v>459</v>
      </c>
      <c r="L1403" s="406">
        <v>456</v>
      </c>
      <c r="M1403" s="406">
        <v>540</v>
      </c>
      <c r="N1403" s="406">
        <v>494</v>
      </c>
      <c r="O1403" s="406">
        <v>441</v>
      </c>
      <c r="P1403" s="406">
        <v>467</v>
      </c>
      <c r="Q1403" s="406">
        <v>525</v>
      </c>
      <c r="R1403" s="406">
        <v>498</v>
      </c>
      <c r="S1403" s="406">
        <v>609</v>
      </c>
      <c r="T1403" s="406">
        <v>687</v>
      </c>
      <c r="U1403" s="406">
        <v>722</v>
      </c>
      <c r="V1403" s="406">
        <v>548</v>
      </c>
      <c r="W1403" s="406">
        <v>611</v>
      </c>
      <c r="X1403" s="406">
        <v>504</v>
      </c>
      <c r="Y1403" s="406">
        <v>545</v>
      </c>
      <c r="Z1403" s="406">
        <v>637</v>
      </c>
      <c r="AA1403" s="406">
        <v>552</v>
      </c>
      <c r="AB1403" s="406">
        <v>534</v>
      </c>
      <c r="AC1403" s="406">
        <v>587</v>
      </c>
      <c r="AD1403" s="406">
        <v>689</v>
      </c>
      <c r="AE1403" s="406">
        <v>583</v>
      </c>
      <c r="AF1403" s="406">
        <v>591</v>
      </c>
      <c r="AG1403" s="406">
        <v>645</v>
      </c>
      <c r="AH1403" s="406">
        <v>757</v>
      </c>
      <c r="AI1403" s="406">
        <v>509</v>
      </c>
      <c r="AJ1403" s="406">
        <v>542</v>
      </c>
      <c r="AK1403" s="406">
        <v>595</v>
      </c>
      <c r="AL1403" s="406">
        <v>698</v>
      </c>
      <c r="AM1403" s="406">
        <v>469</v>
      </c>
      <c r="AN1403" s="406">
        <v>502</v>
      </c>
      <c r="AO1403" s="406">
        <v>573</v>
      </c>
      <c r="AP1403" s="406">
        <v>520</v>
      </c>
      <c r="AQ1403" s="406">
        <v>520</v>
      </c>
      <c r="AR1403" s="406">
        <v>622</v>
      </c>
      <c r="AS1403" s="406">
        <v>595</v>
      </c>
      <c r="AU1403" t="s">
        <v>3491</v>
      </c>
    </row>
    <row r="1404" spans="4:47" ht="13.5" customHeight="1">
      <c r="D1404" s="405" t="s">
        <v>2521</v>
      </c>
      <c r="E1404" s="405" t="s">
        <v>5597</v>
      </c>
      <c r="F1404" s="407" t="s">
        <v>2522</v>
      </c>
      <c r="G1404" s="272">
        <v>8</v>
      </c>
      <c r="H1404" s="406">
        <v>466</v>
      </c>
      <c r="I1404" s="406">
        <v>471</v>
      </c>
      <c r="J1404" s="406">
        <v>538</v>
      </c>
      <c r="K1404" s="406">
        <v>487</v>
      </c>
      <c r="L1404" s="406">
        <v>482</v>
      </c>
      <c r="M1404" s="406">
        <v>577</v>
      </c>
      <c r="N1404" s="406">
        <v>525</v>
      </c>
      <c r="O1404" s="406">
        <v>467</v>
      </c>
      <c r="P1404" s="406">
        <v>501</v>
      </c>
      <c r="Q1404" s="406">
        <v>560</v>
      </c>
      <c r="R1404" s="406">
        <v>533</v>
      </c>
      <c r="S1404" s="406">
        <v>638</v>
      </c>
      <c r="T1404" s="406">
        <v>726</v>
      </c>
      <c r="U1404" s="406">
        <v>763</v>
      </c>
      <c r="V1404" s="406">
        <v>580</v>
      </c>
      <c r="W1404" s="406">
        <v>647</v>
      </c>
      <c r="X1404" s="406">
        <v>529</v>
      </c>
      <c r="Y1404" s="406">
        <v>576</v>
      </c>
      <c r="Z1404" s="406">
        <v>673</v>
      </c>
      <c r="AA1404" s="406">
        <v>580</v>
      </c>
      <c r="AB1404" s="406">
        <v>565</v>
      </c>
      <c r="AC1404" s="406">
        <v>627</v>
      </c>
      <c r="AD1404" s="406">
        <v>736</v>
      </c>
      <c r="AE1404" s="406">
        <v>616</v>
      </c>
      <c r="AF1404" s="406">
        <v>622</v>
      </c>
      <c r="AG1404" s="406">
        <v>686</v>
      </c>
      <c r="AH1404" s="406">
        <v>805</v>
      </c>
      <c r="AI1404" s="406">
        <v>531</v>
      </c>
      <c r="AJ1404" s="406">
        <v>573</v>
      </c>
      <c r="AK1404" s="406">
        <v>636</v>
      </c>
      <c r="AL1404" s="406">
        <v>746</v>
      </c>
      <c r="AM1404" s="406">
        <v>495</v>
      </c>
      <c r="AN1404" s="406">
        <v>534</v>
      </c>
      <c r="AO1404" s="406">
        <v>610</v>
      </c>
      <c r="AP1404" s="406">
        <v>553</v>
      </c>
      <c r="AQ1404" s="406">
        <v>553</v>
      </c>
      <c r="AR1404" s="406">
        <v>670</v>
      </c>
      <c r="AS1404" s="406">
        <v>626</v>
      </c>
      <c r="AU1404" t="s">
        <v>2521</v>
      </c>
    </row>
    <row r="1405" spans="4:47" ht="13.5" customHeight="1">
      <c r="D1405" s="405" t="s">
        <v>3492</v>
      </c>
      <c r="E1405" s="405" t="s">
        <v>5597</v>
      </c>
      <c r="F1405" s="407" t="s">
        <v>2522</v>
      </c>
      <c r="G1405" s="272">
        <v>8</v>
      </c>
      <c r="H1405" s="406">
        <v>466</v>
      </c>
      <c r="I1405" s="406">
        <v>471</v>
      </c>
      <c r="J1405" s="406">
        <v>538</v>
      </c>
      <c r="K1405" s="406">
        <v>487</v>
      </c>
      <c r="L1405" s="406">
        <v>482</v>
      </c>
      <c r="M1405" s="406">
        <v>577</v>
      </c>
      <c r="N1405" s="406">
        <v>525</v>
      </c>
      <c r="O1405" s="406">
        <v>467</v>
      </c>
      <c r="P1405" s="406">
        <v>501</v>
      </c>
      <c r="Q1405" s="406">
        <v>560</v>
      </c>
      <c r="R1405" s="406">
        <v>533</v>
      </c>
      <c r="S1405" s="406">
        <v>638</v>
      </c>
      <c r="T1405" s="406">
        <v>726</v>
      </c>
      <c r="U1405" s="406">
        <v>763</v>
      </c>
      <c r="V1405" s="406">
        <v>580</v>
      </c>
      <c r="W1405" s="406">
        <v>647</v>
      </c>
      <c r="X1405" s="406">
        <v>529</v>
      </c>
      <c r="Y1405" s="406">
        <v>576</v>
      </c>
      <c r="Z1405" s="406">
        <v>673</v>
      </c>
      <c r="AA1405" s="406">
        <v>580</v>
      </c>
      <c r="AB1405" s="406">
        <v>565</v>
      </c>
      <c r="AC1405" s="406">
        <v>627</v>
      </c>
      <c r="AD1405" s="406">
        <v>736</v>
      </c>
      <c r="AE1405" s="406">
        <v>616</v>
      </c>
      <c r="AF1405" s="406">
        <v>622</v>
      </c>
      <c r="AG1405" s="406">
        <v>686</v>
      </c>
      <c r="AH1405" s="406">
        <v>805</v>
      </c>
      <c r="AI1405" s="406">
        <v>531</v>
      </c>
      <c r="AJ1405" s="406">
        <v>573</v>
      </c>
      <c r="AK1405" s="406">
        <v>636</v>
      </c>
      <c r="AL1405" s="406">
        <v>746</v>
      </c>
      <c r="AM1405" s="406">
        <v>495</v>
      </c>
      <c r="AN1405" s="406">
        <v>534</v>
      </c>
      <c r="AO1405" s="406">
        <v>610</v>
      </c>
      <c r="AP1405" s="406">
        <v>553</v>
      </c>
      <c r="AQ1405" s="406">
        <v>553</v>
      </c>
      <c r="AR1405" s="406">
        <v>670</v>
      </c>
      <c r="AS1405" s="406">
        <v>626</v>
      </c>
      <c r="AU1405" t="s">
        <v>3492</v>
      </c>
    </row>
    <row r="1406" spans="4:47" ht="13.5" customHeight="1">
      <c r="D1406" s="405" t="s">
        <v>2523</v>
      </c>
      <c r="E1406" s="405" t="s">
        <v>5597</v>
      </c>
      <c r="F1406" s="407" t="s">
        <v>2524</v>
      </c>
      <c r="G1406" s="272">
        <v>9.2999999999999989</v>
      </c>
      <c r="H1406" s="406">
        <v>493</v>
      </c>
      <c r="I1406" s="406">
        <v>499</v>
      </c>
      <c r="J1406" s="406">
        <v>569</v>
      </c>
      <c r="K1406" s="406">
        <v>513</v>
      </c>
      <c r="L1406" s="406">
        <v>509</v>
      </c>
      <c r="M1406" s="406">
        <v>615</v>
      </c>
      <c r="N1406" s="406">
        <v>557</v>
      </c>
      <c r="O1406" s="406">
        <v>495</v>
      </c>
      <c r="P1406" s="406">
        <v>536</v>
      </c>
      <c r="Q1406" s="406">
        <v>597</v>
      </c>
      <c r="R1406" s="406">
        <v>570</v>
      </c>
      <c r="S1406" s="406">
        <v>669</v>
      </c>
      <c r="T1406" s="406">
        <v>766</v>
      </c>
      <c r="U1406" s="406">
        <v>806</v>
      </c>
      <c r="V1406" s="406">
        <v>614</v>
      </c>
      <c r="W1406" s="406">
        <v>684</v>
      </c>
      <c r="X1406" s="406">
        <v>554</v>
      </c>
      <c r="Y1406" s="406">
        <v>609</v>
      </c>
      <c r="Z1406" s="406">
        <v>710</v>
      </c>
      <c r="AA1406" s="406">
        <v>608</v>
      </c>
      <c r="AB1406" s="406">
        <v>597</v>
      </c>
      <c r="AC1406" s="406">
        <v>669</v>
      </c>
      <c r="AD1406" s="406">
        <v>785</v>
      </c>
      <c r="AE1406" s="406">
        <v>650</v>
      </c>
      <c r="AF1406" s="406">
        <v>654</v>
      </c>
      <c r="AG1406" s="406">
        <v>727</v>
      </c>
      <c r="AH1406" s="406">
        <v>854</v>
      </c>
      <c r="AI1406" s="406">
        <v>554</v>
      </c>
      <c r="AJ1406" s="406">
        <v>605</v>
      </c>
      <c r="AK1406" s="406">
        <v>677</v>
      </c>
      <c r="AL1406" s="406">
        <v>795</v>
      </c>
      <c r="AM1406" s="406">
        <v>522</v>
      </c>
      <c r="AN1406" s="406">
        <v>567</v>
      </c>
      <c r="AO1406" s="406">
        <v>648</v>
      </c>
      <c r="AP1406" s="406">
        <v>587</v>
      </c>
      <c r="AQ1406" s="406">
        <v>587</v>
      </c>
      <c r="AR1406" s="406">
        <v>719</v>
      </c>
      <c r="AS1406" s="406">
        <v>660</v>
      </c>
      <c r="AU1406" t="s">
        <v>2523</v>
      </c>
    </row>
    <row r="1407" spans="4:47" ht="13.5" customHeight="1">
      <c r="D1407" s="405" t="s">
        <v>3493</v>
      </c>
      <c r="E1407" s="405" t="s">
        <v>5597</v>
      </c>
      <c r="F1407" s="407" t="s">
        <v>2524</v>
      </c>
      <c r="G1407" s="272">
        <v>9.2999999999999989</v>
      </c>
      <c r="H1407" s="406">
        <v>493</v>
      </c>
      <c r="I1407" s="406">
        <v>499</v>
      </c>
      <c r="J1407" s="406">
        <v>569</v>
      </c>
      <c r="K1407" s="406">
        <v>513</v>
      </c>
      <c r="L1407" s="406">
        <v>509</v>
      </c>
      <c r="M1407" s="406">
        <v>615</v>
      </c>
      <c r="N1407" s="406">
        <v>557</v>
      </c>
      <c r="O1407" s="406">
        <v>495</v>
      </c>
      <c r="P1407" s="406">
        <v>536</v>
      </c>
      <c r="Q1407" s="406">
        <v>597</v>
      </c>
      <c r="R1407" s="406">
        <v>570</v>
      </c>
      <c r="S1407" s="406">
        <v>669</v>
      </c>
      <c r="T1407" s="406">
        <v>766</v>
      </c>
      <c r="U1407" s="406">
        <v>806</v>
      </c>
      <c r="V1407" s="406">
        <v>614</v>
      </c>
      <c r="W1407" s="406">
        <v>684</v>
      </c>
      <c r="X1407" s="406">
        <v>554</v>
      </c>
      <c r="Y1407" s="406">
        <v>609</v>
      </c>
      <c r="Z1407" s="406">
        <v>710</v>
      </c>
      <c r="AA1407" s="406">
        <v>608</v>
      </c>
      <c r="AB1407" s="406">
        <v>597</v>
      </c>
      <c r="AC1407" s="406">
        <v>669</v>
      </c>
      <c r="AD1407" s="406">
        <v>785</v>
      </c>
      <c r="AE1407" s="406">
        <v>650</v>
      </c>
      <c r="AF1407" s="406">
        <v>654</v>
      </c>
      <c r="AG1407" s="406">
        <v>727</v>
      </c>
      <c r="AH1407" s="406">
        <v>854</v>
      </c>
      <c r="AI1407" s="406">
        <v>554</v>
      </c>
      <c r="AJ1407" s="406">
        <v>605</v>
      </c>
      <c r="AK1407" s="406">
        <v>677</v>
      </c>
      <c r="AL1407" s="406">
        <v>795</v>
      </c>
      <c r="AM1407" s="406">
        <v>522</v>
      </c>
      <c r="AN1407" s="406">
        <v>567</v>
      </c>
      <c r="AO1407" s="406">
        <v>648</v>
      </c>
      <c r="AP1407" s="406">
        <v>587</v>
      </c>
      <c r="AQ1407" s="406">
        <v>587</v>
      </c>
      <c r="AR1407" s="406">
        <v>719</v>
      </c>
      <c r="AS1407" s="406">
        <v>660</v>
      </c>
      <c r="AU1407" t="s">
        <v>3493</v>
      </c>
    </row>
    <row r="1408" spans="4:47" ht="13.5" customHeight="1">
      <c r="D1408" s="405" t="s">
        <v>678</v>
      </c>
      <c r="E1408" s="404"/>
      <c r="F1408" s="407" t="s">
        <v>2539</v>
      </c>
      <c r="G1408" s="272">
        <v>10.6</v>
      </c>
      <c r="H1408" s="406">
        <v>559</v>
      </c>
      <c r="I1408" s="406">
        <v>568</v>
      </c>
      <c r="J1408" s="406">
        <v>650</v>
      </c>
      <c r="K1408" s="406">
        <v>598</v>
      </c>
      <c r="L1408" s="406">
        <v>594</v>
      </c>
      <c r="M1408" s="406">
        <v>704</v>
      </c>
      <c r="N1408" s="406">
        <v>647</v>
      </c>
      <c r="O1408" s="406">
        <v>561</v>
      </c>
      <c r="P1408" s="406">
        <v>604</v>
      </c>
      <c r="Q1408" s="406">
        <v>677</v>
      </c>
      <c r="R1408" s="406">
        <v>648</v>
      </c>
      <c r="S1408" s="406">
        <v>793</v>
      </c>
      <c r="T1408" s="406">
        <v>903</v>
      </c>
      <c r="U1408" s="406">
        <v>965</v>
      </c>
      <c r="V1408" s="406">
        <v>702</v>
      </c>
      <c r="W1408" s="406">
        <v>783</v>
      </c>
      <c r="X1408" s="406">
        <v>646</v>
      </c>
      <c r="Y1408" s="406">
        <v>708</v>
      </c>
      <c r="Z1408" s="406">
        <v>826</v>
      </c>
      <c r="AA1408" s="406">
        <v>709</v>
      </c>
      <c r="AB1408" s="406">
        <v>690</v>
      </c>
      <c r="AC1408" s="406">
        <v>771</v>
      </c>
      <c r="AD1408" s="406">
        <v>906</v>
      </c>
      <c r="AE1408" s="406">
        <v>751</v>
      </c>
      <c r="AF1408" s="406">
        <v>781</v>
      </c>
      <c r="AG1408" s="406">
        <v>865</v>
      </c>
      <c r="AH1408" s="406">
        <v>1015</v>
      </c>
      <c r="AI1408" s="406">
        <v>653</v>
      </c>
      <c r="AJ1408" s="406">
        <v>709</v>
      </c>
      <c r="AK1408" s="406">
        <v>791</v>
      </c>
      <c r="AL1408" s="406">
        <v>928</v>
      </c>
      <c r="AM1408" s="406">
        <v>604</v>
      </c>
      <c r="AN1408" s="406">
        <v>656</v>
      </c>
      <c r="AO1408" s="406">
        <v>749</v>
      </c>
      <c r="AP1408" s="406">
        <v>642</v>
      </c>
      <c r="AQ1408" s="406">
        <v>642</v>
      </c>
      <c r="AR1408" s="406">
        <v>788</v>
      </c>
      <c r="AS1408" s="406">
        <v>764</v>
      </c>
      <c r="AU1408" t="s">
        <v>678</v>
      </c>
    </row>
    <row r="1409" spans="4:47" ht="13.5" customHeight="1">
      <c r="D1409" s="405" t="s">
        <v>2525</v>
      </c>
      <c r="E1409" s="405" t="s">
        <v>5597</v>
      </c>
      <c r="F1409" s="407" t="s">
        <v>2526</v>
      </c>
      <c r="G1409" s="272">
        <v>10.6</v>
      </c>
      <c r="H1409" s="406">
        <v>517</v>
      </c>
      <c r="I1409" s="406">
        <v>526</v>
      </c>
      <c r="J1409" s="406">
        <v>599</v>
      </c>
      <c r="K1409" s="406">
        <v>539</v>
      </c>
      <c r="L1409" s="406">
        <v>535</v>
      </c>
      <c r="M1409" s="406">
        <v>651</v>
      </c>
      <c r="N1409" s="406">
        <v>588</v>
      </c>
      <c r="O1409" s="406">
        <v>522</v>
      </c>
      <c r="P1409" s="406">
        <v>570</v>
      </c>
      <c r="Q1409" s="406">
        <v>632</v>
      </c>
      <c r="R1409" s="406">
        <v>605</v>
      </c>
      <c r="S1409" s="406">
        <v>696</v>
      </c>
      <c r="T1409" s="406">
        <v>804</v>
      </c>
      <c r="U1409" s="406">
        <v>846</v>
      </c>
      <c r="V1409" s="406">
        <v>646</v>
      </c>
      <c r="W1409" s="406">
        <v>718</v>
      </c>
      <c r="X1409" s="406">
        <v>578</v>
      </c>
      <c r="Y1409" s="406">
        <v>639</v>
      </c>
      <c r="Z1409" s="406">
        <v>745</v>
      </c>
      <c r="AA1409" s="406">
        <v>633</v>
      </c>
      <c r="AB1409" s="406">
        <v>628</v>
      </c>
      <c r="AC1409" s="406">
        <v>708</v>
      </c>
      <c r="AD1409" s="406">
        <v>832</v>
      </c>
      <c r="AE1409" s="406">
        <v>682</v>
      </c>
      <c r="AF1409" s="406">
        <v>685</v>
      </c>
      <c r="AG1409" s="406">
        <v>767</v>
      </c>
      <c r="AH1409" s="406">
        <v>900</v>
      </c>
      <c r="AI1409" s="406">
        <v>575</v>
      </c>
      <c r="AJ1409" s="406">
        <v>636</v>
      </c>
      <c r="AK1409" s="406">
        <v>717</v>
      </c>
      <c r="AL1409" s="406">
        <v>841</v>
      </c>
      <c r="AM1409" s="406">
        <v>547</v>
      </c>
      <c r="AN1409" s="406">
        <v>599</v>
      </c>
      <c r="AO1409" s="406">
        <v>683</v>
      </c>
      <c r="AP1409" s="406">
        <v>620</v>
      </c>
      <c r="AQ1409" s="406">
        <v>620</v>
      </c>
      <c r="AR1409" s="406">
        <v>766</v>
      </c>
      <c r="AS1409" s="406">
        <v>691</v>
      </c>
      <c r="AU1409" t="s">
        <v>2525</v>
      </c>
    </row>
    <row r="1410" spans="4:47" ht="13.5" customHeight="1">
      <c r="D1410" s="405" t="s">
        <v>3494</v>
      </c>
      <c r="E1410" s="405" t="s">
        <v>5597</v>
      </c>
      <c r="F1410" s="407" t="s">
        <v>2526</v>
      </c>
      <c r="G1410" s="272">
        <v>10.6</v>
      </c>
      <c r="H1410" s="406">
        <v>517</v>
      </c>
      <c r="I1410" s="406">
        <v>526</v>
      </c>
      <c r="J1410" s="406">
        <v>599</v>
      </c>
      <c r="K1410" s="406">
        <v>539</v>
      </c>
      <c r="L1410" s="406">
        <v>535</v>
      </c>
      <c r="M1410" s="406">
        <v>651</v>
      </c>
      <c r="N1410" s="406">
        <v>588</v>
      </c>
      <c r="O1410" s="406">
        <v>522</v>
      </c>
      <c r="P1410" s="406">
        <v>570</v>
      </c>
      <c r="Q1410" s="406">
        <v>632</v>
      </c>
      <c r="R1410" s="406">
        <v>605</v>
      </c>
      <c r="S1410" s="406">
        <v>696</v>
      </c>
      <c r="T1410" s="406">
        <v>804</v>
      </c>
      <c r="U1410" s="406">
        <v>846</v>
      </c>
      <c r="V1410" s="406">
        <v>646</v>
      </c>
      <c r="W1410" s="406">
        <v>718</v>
      </c>
      <c r="X1410" s="406">
        <v>578</v>
      </c>
      <c r="Y1410" s="406">
        <v>639</v>
      </c>
      <c r="Z1410" s="406">
        <v>745</v>
      </c>
      <c r="AA1410" s="406">
        <v>633</v>
      </c>
      <c r="AB1410" s="406">
        <v>628</v>
      </c>
      <c r="AC1410" s="406">
        <v>708</v>
      </c>
      <c r="AD1410" s="406">
        <v>832</v>
      </c>
      <c r="AE1410" s="406">
        <v>682</v>
      </c>
      <c r="AF1410" s="406">
        <v>685</v>
      </c>
      <c r="AG1410" s="406">
        <v>767</v>
      </c>
      <c r="AH1410" s="406">
        <v>900</v>
      </c>
      <c r="AI1410" s="406">
        <v>575</v>
      </c>
      <c r="AJ1410" s="406">
        <v>636</v>
      </c>
      <c r="AK1410" s="406">
        <v>717</v>
      </c>
      <c r="AL1410" s="406">
        <v>841</v>
      </c>
      <c r="AM1410" s="406">
        <v>547</v>
      </c>
      <c r="AN1410" s="406">
        <v>599</v>
      </c>
      <c r="AO1410" s="406">
        <v>683</v>
      </c>
      <c r="AP1410" s="406">
        <v>620</v>
      </c>
      <c r="AQ1410" s="406">
        <v>620</v>
      </c>
      <c r="AR1410" s="406">
        <v>766</v>
      </c>
      <c r="AS1410" s="406">
        <v>691</v>
      </c>
      <c r="AU1410" t="s">
        <v>3494</v>
      </c>
    </row>
    <row r="1411" spans="4:47" ht="13.5" customHeight="1">
      <c r="D1411" s="405" t="s">
        <v>679</v>
      </c>
      <c r="E1411" s="404"/>
      <c r="F1411" s="407" t="s">
        <v>2540</v>
      </c>
      <c r="G1411" s="272">
        <v>11.9</v>
      </c>
      <c r="H1411" s="406">
        <v>584</v>
      </c>
      <c r="I1411" s="406">
        <v>595</v>
      </c>
      <c r="J1411" s="406">
        <v>679</v>
      </c>
      <c r="K1411" s="406">
        <v>623</v>
      </c>
      <c r="L1411" s="406">
        <v>620</v>
      </c>
      <c r="M1411" s="406">
        <v>741</v>
      </c>
      <c r="N1411" s="406">
        <v>678</v>
      </c>
      <c r="O1411" s="406">
        <v>587</v>
      </c>
      <c r="P1411" s="406">
        <v>638</v>
      </c>
      <c r="Q1411" s="406">
        <v>712</v>
      </c>
      <c r="R1411" s="406">
        <v>683</v>
      </c>
      <c r="S1411" s="406">
        <v>824</v>
      </c>
      <c r="T1411" s="406">
        <v>944</v>
      </c>
      <c r="U1411" s="406">
        <v>1008</v>
      </c>
      <c r="V1411" s="406">
        <v>737</v>
      </c>
      <c r="W1411" s="406">
        <v>821</v>
      </c>
      <c r="X1411" s="406">
        <v>670</v>
      </c>
      <c r="Y1411" s="406">
        <v>739</v>
      </c>
      <c r="Z1411" s="406">
        <v>862</v>
      </c>
      <c r="AA1411" s="406">
        <v>735</v>
      </c>
      <c r="AB1411" s="406">
        <v>721</v>
      </c>
      <c r="AC1411" s="406">
        <v>812</v>
      </c>
      <c r="AD1411" s="406">
        <v>953</v>
      </c>
      <c r="AE1411" s="406">
        <v>784</v>
      </c>
      <c r="AF1411" s="406">
        <v>812</v>
      </c>
      <c r="AG1411" s="406">
        <v>905</v>
      </c>
      <c r="AH1411" s="406">
        <v>1063</v>
      </c>
      <c r="AI1411" s="406">
        <v>674</v>
      </c>
      <c r="AJ1411" s="406">
        <v>740</v>
      </c>
      <c r="AK1411" s="406">
        <v>831</v>
      </c>
      <c r="AL1411" s="406">
        <v>975</v>
      </c>
      <c r="AM1411" s="406">
        <v>629</v>
      </c>
      <c r="AN1411" s="406">
        <v>688</v>
      </c>
      <c r="AO1411" s="406">
        <v>785</v>
      </c>
      <c r="AP1411" s="406">
        <v>677</v>
      </c>
      <c r="AQ1411" s="406">
        <v>677</v>
      </c>
      <c r="AR1411" s="406">
        <v>840</v>
      </c>
      <c r="AS1411" s="406">
        <v>797</v>
      </c>
      <c r="AU1411" t="s">
        <v>679</v>
      </c>
    </row>
    <row r="1412" spans="4:47" ht="13.5" customHeight="1">
      <c r="D1412" s="405" t="s">
        <v>680</v>
      </c>
      <c r="E1412" s="404"/>
      <c r="F1412" s="407" t="s">
        <v>2541</v>
      </c>
      <c r="G1412" s="272">
        <v>13.2</v>
      </c>
      <c r="H1412" s="406">
        <v>614</v>
      </c>
      <c r="I1412" s="406">
        <v>627</v>
      </c>
      <c r="J1412" s="406">
        <v>716</v>
      </c>
      <c r="K1412" s="406">
        <v>654</v>
      </c>
      <c r="L1412" s="406">
        <v>652</v>
      </c>
      <c r="M1412" s="406">
        <v>784</v>
      </c>
      <c r="N1412" s="406">
        <v>715</v>
      </c>
      <c r="O1412" s="406">
        <v>619</v>
      </c>
      <c r="P1412" s="406">
        <v>677</v>
      </c>
      <c r="Q1412" s="406">
        <v>754</v>
      </c>
      <c r="R1412" s="406">
        <v>724</v>
      </c>
      <c r="S1412" s="406">
        <v>864</v>
      </c>
      <c r="T1412" s="406">
        <v>996</v>
      </c>
      <c r="U1412" s="406">
        <v>1062</v>
      </c>
      <c r="V1412" s="406">
        <v>781</v>
      </c>
      <c r="W1412" s="406">
        <v>870</v>
      </c>
      <c r="X1412" s="406">
        <v>700</v>
      </c>
      <c r="Y1412" s="406">
        <v>775</v>
      </c>
      <c r="Z1412" s="406">
        <v>904</v>
      </c>
      <c r="AA1412" s="406">
        <v>768</v>
      </c>
      <c r="AB1412" s="406">
        <v>758</v>
      </c>
      <c r="AC1412" s="406">
        <v>858</v>
      </c>
      <c r="AD1412" s="406">
        <v>1007</v>
      </c>
      <c r="AE1412" s="406">
        <v>823</v>
      </c>
      <c r="AF1412" s="406">
        <v>849</v>
      </c>
      <c r="AG1412" s="406">
        <v>951</v>
      </c>
      <c r="AH1412" s="406">
        <v>1117</v>
      </c>
      <c r="AI1412" s="406">
        <v>702</v>
      </c>
      <c r="AJ1412" s="406">
        <v>776</v>
      </c>
      <c r="AK1412" s="406">
        <v>877</v>
      </c>
      <c r="AL1412" s="406">
        <v>1030</v>
      </c>
      <c r="AM1412" s="406">
        <v>661</v>
      </c>
      <c r="AN1412" s="406">
        <v>726</v>
      </c>
      <c r="AO1412" s="406">
        <v>828</v>
      </c>
      <c r="AP1412" s="406">
        <v>722</v>
      </c>
      <c r="AQ1412" s="406">
        <v>722</v>
      </c>
      <c r="AR1412" s="406">
        <v>903</v>
      </c>
      <c r="AS1412" s="406">
        <v>840</v>
      </c>
      <c r="AU1412" t="s">
        <v>680</v>
      </c>
    </row>
    <row r="1413" spans="4:47" ht="13.5" customHeight="1">
      <c r="D1413" s="405" t="s">
        <v>681</v>
      </c>
      <c r="E1413" s="404"/>
      <c r="F1413" s="407" t="s">
        <v>2542</v>
      </c>
      <c r="G1413" s="272">
        <v>14.5</v>
      </c>
      <c r="H1413" s="406">
        <v>661</v>
      </c>
      <c r="I1413" s="406">
        <v>675</v>
      </c>
      <c r="J1413" s="406">
        <v>764</v>
      </c>
      <c r="K1413" s="406">
        <v>701</v>
      </c>
      <c r="L1413" s="406">
        <v>698</v>
      </c>
      <c r="M1413" s="406">
        <v>839</v>
      </c>
      <c r="N1413" s="406">
        <v>767</v>
      </c>
      <c r="O1413" s="406">
        <v>667</v>
      </c>
      <c r="P1413" s="406">
        <v>732</v>
      </c>
      <c r="Q1413" s="406">
        <v>813</v>
      </c>
      <c r="R1413" s="406">
        <v>781</v>
      </c>
      <c r="S1413" s="406">
        <v>913</v>
      </c>
      <c r="T1413" s="406">
        <v>1058</v>
      </c>
      <c r="U1413" s="406">
        <v>1131</v>
      </c>
      <c r="V1413" s="406">
        <v>836</v>
      </c>
      <c r="W1413" s="406">
        <v>931</v>
      </c>
      <c r="X1413" s="406">
        <v>745</v>
      </c>
      <c r="Y1413" s="406">
        <v>828</v>
      </c>
      <c r="Z1413" s="406">
        <v>965</v>
      </c>
      <c r="AA1413" s="406">
        <v>817</v>
      </c>
      <c r="AB1413" s="406">
        <v>809</v>
      </c>
      <c r="AC1413" s="406">
        <v>919</v>
      </c>
      <c r="AD1413" s="406">
        <v>1079</v>
      </c>
      <c r="AE1413" s="406">
        <v>878</v>
      </c>
      <c r="AF1413" s="406">
        <v>901</v>
      </c>
      <c r="AG1413" s="406">
        <v>1013</v>
      </c>
      <c r="AH1413" s="406">
        <v>1189</v>
      </c>
      <c r="AI1413" s="406">
        <v>745</v>
      </c>
      <c r="AJ1413" s="406">
        <v>828</v>
      </c>
      <c r="AK1413" s="406">
        <v>939</v>
      </c>
      <c r="AL1413" s="406">
        <v>1102</v>
      </c>
      <c r="AM1413" s="406">
        <v>707</v>
      </c>
      <c r="AN1413" s="406">
        <v>779</v>
      </c>
      <c r="AO1413" s="406">
        <v>889</v>
      </c>
      <c r="AP1413" s="406">
        <v>783</v>
      </c>
      <c r="AQ1413" s="406">
        <v>783</v>
      </c>
      <c r="AR1413" s="406">
        <v>982</v>
      </c>
      <c r="AS1413" s="406">
        <v>899</v>
      </c>
      <c r="AU1413" t="s">
        <v>681</v>
      </c>
    </row>
    <row r="1414" spans="4:47" ht="13.5" customHeight="1">
      <c r="D1414" s="405" t="s">
        <v>682</v>
      </c>
      <c r="E1414" s="404"/>
      <c r="F1414" s="407" t="s">
        <v>2543</v>
      </c>
      <c r="G1414" s="272">
        <v>15.9</v>
      </c>
      <c r="H1414" s="406">
        <v>686</v>
      </c>
      <c r="I1414" s="406">
        <v>703</v>
      </c>
      <c r="J1414" s="406">
        <v>800</v>
      </c>
      <c r="K1414" s="406">
        <v>727</v>
      </c>
      <c r="L1414" s="406">
        <v>724</v>
      </c>
      <c r="M1414" s="406">
        <v>881</v>
      </c>
      <c r="N1414" s="406">
        <v>799</v>
      </c>
      <c r="O1414" s="406">
        <v>694</v>
      </c>
      <c r="P1414" s="406">
        <v>766</v>
      </c>
      <c r="Q1414" s="406">
        <v>849</v>
      </c>
      <c r="R1414" s="406">
        <v>817</v>
      </c>
      <c r="S1414" s="406">
        <v>946</v>
      </c>
      <c r="T1414" s="406">
        <v>1104</v>
      </c>
      <c r="U1414" s="406">
        <v>1177</v>
      </c>
      <c r="V1414" s="406">
        <v>873</v>
      </c>
      <c r="W1414" s="406">
        <v>972</v>
      </c>
      <c r="X1414" s="406">
        <v>770</v>
      </c>
      <c r="Y1414" s="406">
        <v>859</v>
      </c>
      <c r="Z1414" s="406">
        <v>1002</v>
      </c>
      <c r="AA1414" s="406">
        <v>844</v>
      </c>
      <c r="AB1414" s="406">
        <v>841</v>
      </c>
      <c r="AC1414" s="406">
        <v>960</v>
      </c>
      <c r="AD1414" s="406">
        <v>1127</v>
      </c>
      <c r="AE1414" s="406">
        <v>912</v>
      </c>
      <c r="AF1414" s="406">
        <v>933</v>
      </c>
      <c r="AG1414" s="406">
        <v>1054</v>
      </c>
      <c r="AH1414" s="406">
        <v>1237</v>
      </c>
      <c r="AI1414" s="406">
        <v>768</v>
      </c>
      <c r="AJ1414" s="406">
        <v>860</v>
      </c>
      <c r="AK1414" s="406">
        <v>979</v>
      </c>
      <c r="AL1414" s="406">
        <v>1150</v>
      </c>
      <c r="AM1414" s="406">
        <v>733</v>
      </c>
      <c r="AN1414" s="406">
        <v>811</v>
      </c>
      <c r="AO1414" s="406">
        <v>926</v>
      </c>
      <c r="AP1414" s="406">
        <v>821</v>
      </c>
      <c r="AQ1414" s="406">
        <v>821</v>
      </c>
      <c r="AR1414" s="406">
        <v>1039</v>
      </c>
      <c r="AS1414" s="406">
        <v>935</v>
      </c>
      <c r="AU1414" t="s">
        <v>682</v>
      </c>
    </row>
    <row r="1415" spans="4:47" ht="13.5" customHeight="1">
      <c r="D1415" s="405" t="s">
        <v>2544</v>
      </c>
      <c r="E1415" s="404"/>
      <c r="F1415" s="407" t="s">
        <v>2545</v>
      </c>
      <c r="G1415" s="272">
        <v>17.200000000000003</v>
      </c>
      <c r="H1415" s="406">
        <v>727</v>
      </c>
      <c r="I1415" s="406">
        <v>722</v>
      </c>
      <c r="J1415" s="406">
        <v>843</v>
      </c>
      <c r="K1415" s="406">
        <v>758</v>
      </c>
      <c r="L1415" s="406">
        <v>751</v>
      </c>
      <c r="M1415" s="406">
        <v>883</v>
      </c>
      <c r="N1415" s="406">
        <v>868</v>
      </c>
      <c r="O1415" s="406">
        <v>741</v>
      </c>
      <c r="P1415" s="406">
        <v>799</v>
      </c>
      <c r="Q1415" s="406">
        <v>873</v>
      </c>
      <c r="R1415" s="406">
        <v>870</v>
      </c>
      <c r="S1415" s="406">
        <v>984</v>
      </c>
      <c r="T1415" s="406">
        <v>1159</v>
      </c>
      <c r="U1415" s="406">
        <v>1235</v>
      </c>
      <c r="V1415" s="406">
        <v>925</v>
      </c>
      <c r="W1415" s="406">
        <v>1025</v>
      </c>
      <c r="X1415" s="406">
        <v>810</v>
      </c>
      <c r="Y1415" s="406">
        <v>914</v>
      </c>
      <c r="Z1415" s="406">
        <v>1072</v>
      </c>
      <c r="AA1415" s="406">
        <v>892</v>
      </c>
      <c r="AB1415" s="406">
        <v>880</v>
      </c>
      <c r="AC1415" s="406">
        <v>1010</v>
      </c>
      <c r="AD1415" s="406">
        <v>1184</v>
      </c>
      <c r="AE1415" s="406">
        <v>953</v>
      </c>
      <c r="AF1415" s="406">
        <v>971</v>
      </c>
      <c r="AG1415" s="406">
        <v>1103</v>
      </c>
      <c r="AH1415" s="406">
        <v>1294</v>
      </c>
      <c r="AI1415" s="406">
        <v>799</v>
      </c>
      <c r="AJ1415" s="406">
        <v>894</v>
      </c>
      <c r="AK1415" s="406">
        <v>1024</v>
      </c>
      <c r="AL1415" s="406">
        <v>1201</v>
      </c>
      <c r="AM1415" s="406">
        <v>767</v>
      </c>
      <c r="AN1415" s="406">
        <v>853</v>
      </c>
      <c r="AO1415" s="406">
        <v>971</v>
      </c>
      <c r="AP1415" s="406">
        <v>869</v>
      </c>
      <c r="AQ1415" s="406">
        <v>869</v>
      </c>
      <c r="AR1415" s="406">
        <v>1105</v>
      </c>
      <c r="AS1415" s="406">
        <v>981</v>
      </c>
      <c r="AU1415" t="s">
        <v>2544</v>
      </c>
    </row>
    <row r="1416" spans="4:47" ht="13.5" customHeight="1">
      <c r="D1416" s="405" t="s">
        <v>2452</v>
      </c>
      <c r="E1416" s="405" t="s">
        <v>5597</v>
      </c>
      <c r="F1416" s="407" t="s">
        <v>2453</v>
      </c>
      <c r="G1416" s="272">
        <v>9.2999999999999989</v>
      </c>
      <c r="H1416" s="406">
        <v>353</v>
      </c>
      <c r="I1416" s="406">
        <v>364</v>
      </c>
      <c r="J1416" s="406">
        <v>412</v>
      </c>
      <c r="K1416" s="406">
        <v>377</v>
      </c>
      <c r="L1416" s="406">
        <v>375</v>
      </c>
      <c r="M1416" s="406">
        <v>469</v>
      </c>
      <c r="N1416" s="406">
        <v>403</v>
      </c>
      <c r="O1416" s="406">
        <v>362</v>
      </c>
      <c r="P1416" s="406">
        <v>459</v>
      </c>
      <c r="Q1416" s="406">
        <v>457</v>
      </c>
      <c r="R1416" s="406">
        <v>425</v>
      </c>
      <c r="S1416" s="406">
        <v>454</v>
      </c>
      <c r="T1416" s="406">
        <v>543</v>
      </c>
      <c r="U1416" s="406">
        <v>603</v>
      </c>
      <c r="V1416" s="406">
        <v>465</v>
      </c>
      <c r="W1416" s="406">
        <v>516</v>
      </c>
      <c r="X1416" s="406">
        <v>385</v>
      </c>
      <c r="Y1416" s="406">
        <v>436</v>
      </c>
      <c r="Z1416" s="406">
        <v>508</v>
      </c>
      <c r="AA1416" s="406">
        <v>424</v>
      </c>
      <c r="AB1416" s="406">
        <v>427</v>
      </c>
      <c r="AC1416" s="406">
        <v>495</v>
      </c>
      <c r="AD1416" s="406">
        <v>581</v>
      </c>
      <c r="AE1416" s="406">
        <v>461</v>
      </c>
      <c r="AF1416" s="406">
        <v>461</v>
      </c>
      <c r="AG1416" s="406">
        <v>530</v>
      </c>
      <c r="AH1416" s="406">
        <v>622</v>
      </c>
      <c r="AI1416" s="406">
        <v>380</v>
      </c>
      <c r="AJ1416" s="406">
        <v>437</v>
      </c>
      <c r="AK1416" s="406">
        <v>506</v>
      </c>
      <c r="AL1416" s="406">
        <v>594</v>
      </c>
      <c r="AM1416" s="406">
        <v>375</v>
      </c>
      <c r="AN1416" s="406">
        <v>417</v>
      </c>
      <c r="AO1416" s="406">
        <v>474</v>
      </c>
      <c r="AP1416" s="406">
        <v>452</v>
      </c>
      <c r="AQ1416" s="406">
        <v>452</v>
      </c>
      <c r="AR1416" s="406">
        <v>579</v>
      </c>
      <c r="AS1416" s="406">
        <v>498</v>
      </c>
      <c r="AU1416" t="s">
        <v>2452</v>
      </c>
    </row>
    <row r="1417" spans="4:47" ht="13.5" customHeight="1">
      <c r="D1417" s="405" t="s">
        <v>3495</v>
      </c>
      <c r="E1417" s="405" t="s">
        <v>5597</v>
      </c>
      <c r="F1417" s="407" t="s">
        <v>2453</v>
      </c>
      <c r="G1417" s="272">
        <v>9.2999999999999989</v>
      </c>
      <c r="H1417" s="406">
        <v>353</v>
      </c>
      <c r="I1417" s="406">
        <v>364</v>
      </c>
      <c r="J1417" s="406">
        <v>412</v>
      </c>
      <c r="K1417" s="406">
        <v>377</v>
      </c>
      <c r="L1417" s="406">
        <v>375</v>
      </c>
      <c r="M1417" s="406">
        <v>469</v>
      </c>
      <c r="N1417" s="406">
        <v>403</v>
      </c>
      <c r="O1417" s="406">
        <v>362</v>
      </c>
      <c r="P1417" s="406">
        <v>459</v>
      </c>
      <c r="Q1417" s="406">
        <v>457</v>
      </c>
      <c r="R1417" s="406">
        <v>425</v>
      </c>
      <c r="S1417" s="406">
        <v>454</v>
      </c>
      <c r="T1417" s="406">
        <v>543</v>
      </c>
      <c r="U1417" s="406">
        <v>603</v>
      </c>
      <c r="V1417" s="406">
        <v>465</v>
      </c>
      <c r="W1417" s="406">
        <v>516</v>
      </c>
      <c r="X1417" s="406">
        <v>385</v>
      </c>
      <c r="Y1417" s="406">
        <v>436</v>
      </c>
      <c r="Z1417" s="406">
        <v>508</v>
      </c>
      <c r="AA1417" s="406">
        <v>424</v>
      </c>
      <c r="AB1417" s="406">
        <v>427</v>
      </c>
      <c r="AC1417" s="406">
        <v>495</v>
      </c>
      <c r="AD1417" s="406">
        <v>581</v>
      </c>
      <c r="AE1417" s="406">
        <v>461</v>
      </c>
      <c r="AF1417" s="406">
        <v>461</v>
      </c>
      <c r="AG1417" s="406">
        <v>530</v>
      </c>
      <c r="AH1417" s="406">
        <v>622</v>
      </c>
      <c r="AI1417" s="406">
        <v>380</v>
      </c>
      <c r="AJ1417" s="406">
        <v>437</v>
      </c>
      <c r="AK1417" s="406">
        <v>506</v>
      </c>
      <c r="AL1417" s="406">
        <v>594</v>
      </c>
      <c r="AM1417" s="406">
        <v>375</v>
      </c>
      <c r="AN1417" s="406">
        <v>417</v>
      </c>
      <c r="AO1417" s="406">
        <v>474</v>
      </c>
      <c r="AP1417" s="406">
        <v>452</v>
      </c>
      <c r="AQ1417" s="406">
        <v>452</v>
      </c>
      <c r="AR1417" s="406">
        <v>579</v>
      </c>
      <c r="AS1417" s="406">
        <v>498</v>
      </c>
      <c r="AU1417" t="s">
        <v>3495</v>
      </c>
    </row>
    <row r="1418" spans="4:47" ht="13.5" customHeight="1">
      <c r="D1418" s="405" t="s">
        <v>2468</v>
      </c>
      <c r="E1418" s="404"/>
      <c r="F1418" s="407" t="s">
        <v>2469</v>
      </c>
      <c r="G1418" s="272">
        <v>10.6</v>
      </c>
      <c r="H1418" s="406">
        <v>421</v>
      </c>
      <c r="I1418" s="406">
        <v>420</v>
      </c>
      <c r="J1418" s="406">
        <v>502</v>
      </c>
      <c r="K1418" s="406">
        <v>455</v>
      </c>
      <c r="L1418" s="406">
        <v>453</v>
      </c>
      <c r="M1418" s="406">
        <v>550</v>
      </c>
      <c r="N1418" s="406">
        <v>522</v>
      </c>
      <c r="O1418" s="406">
        <v>431</v>
      </c>
      <c r="P1418" s="406">
        <v>475</v>
      </c>
      <c r="Q1418" s="406">
        <v>523</v>
      </c>
      <c r="R1418" s="406">
        <v>506</v>
      </c>
      <c r="S1418" s="406">
        <v>582</v>
      </c>
      <c r="T1418" s="406">
        <v>685</v>
      </c>
      <c r="U1418" s="406">
        <v>767</v>
      </c>
      <c r="V1418" s="406">
        <v>558</v>
      </c>
      <c r="W1418" s="406">
        <v>622</v>
      </c>
      <c r="X1418" s="406">
        <v>477</v>
      </c>
      <c r="Y1418" s="406">
        <v>536</v>
      </c>
      <c r="Z1418" s="406">
        <v>624</v>
      </c>
      <c r="AA1418" s="406">
        <v>526</v>
      </c>
      <c r="AB1418" s="406">
        <v>520</v>
      </c>
      <c r="AC1418" s="406">
        <v>598</v>
      </c>
      <c r="AD1418" s="406">
        <v>702</v>
      </c>
      <c r="AE1418" s="406">
        <v>562</v>
      </c>
      <c r="AF1418" s="406">
        <v>588</v>
      </c>
      <c r="AG1418" s="406">
        <v>668</v>
      </c>
      <c r="AH1418" s="406">
        <v>785</v>
      </c>
      <c r="AI1418" s="406">
        <v>480</v>
      </c>
      <c r="AJ1418" s="406">
        <v>541</v>
      </c>
      <c r="AK1418" s="406">
        <v>620</v>
      </c>
      <c r="AL1418" s="406">
        <v>728</v>
      </c>
      <c r="AM1418" s="406">
        <v>456</v>
      </c>
      <c r="AN1418" s="406">
        <v>504</v>
      </c>
      <c r="AO1418" s="406">
        <v>574</v>
      </c>
      <c r="AP1418" s="406">
        <v>512</v>
      </c>
      <c r="AQ1418" s="406">
        <v>512</v>
      </c>
      <c r="AR1418" s="406">
        <v>657</v>
      </c>
      <c r="AS1418" s="406">
        <v>608</v>
      </c>
      <c r="AU1418" t="s">
        <v>2468</v>
      </c>
    </row>
    <row r="1419" spans="4:47" ht="13.5" customHeight="1">
      <c r="D1419" s="405" t="s">
        <v>2454</v>
      </c>
      <c r="E1419" s="405" t="s">
        <v>5597</v>
      </c>
      <c r="F1419" s="407" t="s">
        <v>2455</v>
      </c>
      <c r="G1419" s="272">
        <v>10.6</v>
      </c>
      <c r="H1419" s="406">
        <v>373</v>
      </c>
      <c r="I1419" s="406">
        <v>386</v>
      </c>
      <c r="J1419" s="406">
        <v>437</v>
      </c>
      <c r="K1419" s="406">
        <v>398</v>
      </c>
      <c r="L1419" s="406">
        <v>396</v>
      </c>
      <c r="M1419" s="406">
        <v>502</v>
      </c>
      <c r="N1419" s="406">
        <v>427</v>
      </c>
      <c r="O1419" s="406">
        <v>384</v>
      </c>
      <c r="P1419" s="406">
        <v>446</v>
      </c>
      <c r="Q1419" s="406">
        <v>489</v>
      </c>
      <c r="R1419" s="406">
        <v>455</v>
      </c>
      <c r="S1419" s="406">
        <v>482</v>
      </c>
      <c r="T1419" s="406">
        <v>583</v>
      </c>
      <c r="U1419" s="406">
        <v>643</v>
      </c>
      <c r="V1419" s="406">
        <v>498</v>
      </c>
      <c r="W1419" s="406">
        <v>553</v>
      </c>
      <c r="X1419" s="406">
        <v>407</v>
      </c>
      <c r="Y1419" s="406">
        <v>464</v>
      </c>
      <c r="Z1419" s="406">
        <v>540</v>
      </c>
      <c r="AA1419" s="406">
        <v>447</v>
      </c>
      <c r="AB1419" s="406">
        <v>455</v>
      </c>
      <c r="AC1419" s="406">
        <v>532</v>
      </c>
      <c r="AD1419" s="406">
        <v>625</v>
      </c>
      <c r="AE1419" s="406">
        <v>490</v>
      </c>
      <c r="AF1419" s="406">
        <v>489</v>
      </c>
      <c r="AG1419" s="406">
        <v>567</v>
      </c>
      <c r="AH1419" s="406">
        <v>666</v>
      </c>
      <c r="AI1419" s="406">
        <v>399</v>
      </c>
      <c r="AJ1419" s="406">
        <v>466</v>
      </c>
      <c r="AK1419" s="406">
        <v>543</v>
      </c>
      <c r="AL1419" s="406">
        <v>638</v>
      </c>
      <c r="AM1419" s="406">
        <v>396</v>
      </c>
      <c r="AN1419" s="406">
        <v>445</v>
      </c>
      <c r="AO1419" s="406">
        <v>506</v>
      </c>
      <c r="AP1419" s="406">
        <v>486</v>
      </c>
      <c r="AQ1419" s="406">
        <v>486</v>
      </c>
      <c r="AR1419" s="406">
        <v>632</v>
      </c>
      <c r="AS1419" s="406">
        <v>532</v>
      </c>
      <c r="AU1419" t="s">
        <v>2454</v>
      </c>
    </row>
    <row r="1420" spans="4:47" ht="13.5" customHeight="1">
      <c r="D1420" s="405" t="s">
        <v>3496</v>
      </c>
      <c r="E1420" s="405" t="s">
        <v>5597</v>
      </c>
      <c r="F1420" s="407" t="s">
        <v>2455</v>
      </c>
      <c r="G1420" s="272">
        <v>10.6</v>
      </c>
      <c r="H1420" s="406">
        <v>373</v>
      </c>
      <c r="I1420" s="406">
        <v>386</v>
      </c>
      <c r="J1420" s="406">
        <v>437</v>
      </c>
      <c r="K1420" s="406">
        <v>398</v>
      </c>
      <c r="L1420" s="406">
        <v>396</v>
      </c>
      <c r="M1420" s="406">
        <v>502</v>
      </c>
      <c r="N1420" s="406">
        <v>427</v>
      </c>
      <c r="O1420" s="406">
        <v>384</v>
      </c>
      <c r="P1420" s="406">
        <v>446</v>
      </c>
      <c r="Q1420" s="406">
        <v>489</v>
      </c>
      <c r="R1420" s="406">
        <v>455</v>
      </c>
      <c r="S1420" s="406">
        <v>482</v>
      </c>
      <c r="T1420" s="406">
        <v>583</v>
      </c>
      <c r="U1420" s="406">
        <v>643</v>
      </c>
      <c r="V1420" s="406">
        <v>498</v>
      </c>
      <c r="W1420" s="406">
        <v>553</v>
      </c>
      <c r="X1420" s="406">
        <v>407</v>
      </c>
      <c r="Y1420" s="406">
        <v>464</v>
      </c>
      <c r="Z1420" s="406">
        <v>540</v>
      </c>
      <c r="AA1420" s="406">
        <v>447</v>
      </c>
      <c r="AB1420" s="406">
        <v>455</v>
      </c>
      <c r="AC1420" s="406">
        <v>532</v>
      </c>
      <c r="AD1420" s="406">
        <v>625</v>
      </c>
      <c r="AE1420" s="406">
        <v>490</v>
      </c>
      <c r="AF1420" s="406">
        <v>489</v>
      </c>
      <c r="AG1420" s="406">
        <v>567</v>
      </c>
      <c r="AH1420" s="406">
        <v>666</v>
      </c>
      <c r="AI1420" s="406">
        <v>399</v>
      </c>
      <c r="AJ1420" s="406">
        <v>466</v>
      </c>
      <c r="AK1420" s="406">
        <v>543</v>
      </c>
      <c r="AL1420" s="406">
        <v>638</v>
      </c>
      <c r="AM1420" s="406">
        <v>396</v>
      </c>
      <c r="AN1420" s="406">
        <v>445</v>
      </c>
      <c r="AO1420" s="406">
        <v>506</v>
      </c>
      <c r="AP1420" s="406">
        <v>486</v>
      </c>
      <c r="AQ1420" s="406">
        <v>486</v>
      </c>
      <c r="AR1420" s="406">
        <v>632</v>
      </c>
      <c r="AS1420" s="406">
        <v>532</v>
      </c>
      <c r="AU1420" t="s">
        <v>3496</v>
      </c>
    </row>
    <row r="1421" spans="4:47" ht="13.5" customHeight="1">
      <c r="D1421" s="405" t="s">
        <v>2470</v>
      </c>
      <c r="E1421" s="404"/>
      <c r="F1421" s="407" t="s">
        <v>2471</v>
      </c>
      <c r="G1421" s="272">
        <v>11.9</v>
      </c>
      <c r="H1421" s="406">
        <v>462</v>
      </c>
      <c r="I1421" s="406">
        <v>462</v>
      </c>
      <c r="J1421" s="406">
        <v>552</v>
      </c>
      <c r="K1421" s="406">
        <v>497</v>
      </c>
      <c r="L1421" s="406">
        <v>495</v>
      </c>
      <c r="M1421" s="406">
        <v>600</v>
      </c>
      <c r="N1421" s="406">
        <v>569</v>
      </c>
      <c r="O1421" s="406">
        <v>475</v>
      </c>
      <c r="P1421" s="406">
        <v>526</v>
      </c>
      <c r="Q1421" s="406">
        <v>579</v>
      </c>
      <c r="R1421" s="406">
        <v>561</v>
      </c>
      <c r="S1421" s="406">
        <v>629</v>
      </c>
      <c r="T1421" s="406">
        <v>744</v>
      </c>
      <c r="U1421" s="406">
        <v>831</v>
      </c>
      <c r="V1421" s="406">
        <v>612</v>
      </c>
      <c r="W1421" s="406">
        <v>682</v>
      </c>
      <c r="X1421" s="406">
        <v>520</v>
      </c>
      <c r="Y1421" s="406">
        <v>586</v>
      </c>
      <c r="Z1421" s="406">
        <v>682</v>
      </c>
      <c r="AA1421" s="406">
        <v>572</v>
      </c>
      <c r="AB1421" s="406">
        <v>569</v>
      </c>
      <c r="AC1421" s="406">
        <v>657</v>
      </c>
      <c r="AD1421" s="406">
        <v>772</v>
      </c>
      <c r="AE1421" s="406">
        <v>615</v>
      </c>
      <c r="AF1421" s="406">
        <v>638</v>
      </c>
      <c r="AG1421" s="406">
        <v>727</v>
      </c>
      <c r="AH1421" s="406">
        <v>854</v>
      </c>
      <c r="AI1421" s="406">
        <v>520</v>
      </c>
      <c r="AJ1421" s="406">
        <v>591</v>
      </c>
      <c r="AK1421" s="406">
        <v>679</v>
      </c>
      <c r="AL1421" s="406">
        <v>797</v>
      </c>
      <c r="AM1421" s="406">
        <v>499</v>
      </c>
      <c r="AN1421" s="406">
        <v>553</v>
      </c>
      <c r="AO1421" s="406">
        <v>630</v>
      </c>
      <c r="AP1421" s="406">
        <v>570</v>
      </c>
      <c r="AQ1421" s="406">
        <v>570</v>
      </c>
      <c r="AR1421" s="406">
        <v>734</v>
      </c>
      <c r="AS1421" s="406">
        <v>666</v>
      </c>
      <c r="AU1421" t="s">
        <v>2470</v>
      </c>
    </row>
    <row r="1422" spans="4:47" ht="13.5" customHeight="1">
      <c r="D1422" s="405" t="s">
        <v>2552</v>
      </c>
      <c r="E1422" s="404"/>
      <c r="F1422" s="407" t="s">
        <v>2553</v>
      </c>
      <c r="G1422" s="272">
        <v>18.5</v>
      </c>
      <c r="H1422" s="406">
        <v>843</v>
      </c>
      <c r="I1422" s="406">
        <v>860</v>
      </c>
      <c r="J1422" s="406">
        <v>980</v>
      </c>
      <c r="K1422" s="406">
        <v>884</v>
      </c>
      <c r="L1422" s="406">
        <v>880</v>
      </c>
      <c r="M1422" s="406">
        <v>1070</v>
      </c>
      <c r="N1422" s="406">
        <v>968</v>
      </c>
      <c r="O1422" s="406">
        <v>851</v>
      </c>
      <c r="P1422" s="406">
        <v>935</v>
      </c>
      <c r="Q1422" s="406">
        <v>1035</v>
      </c>
      <c r="R1422" s="406">
        <v>993</v>
      </c>
      <c r="S1422" s="406">
        <v>1199</v>
      </c>
      <c r="T1422" s="406">
        <v>1393</v>
      </c>
      <c r="U1422" s="406">
        <v>1449</v>
      </c>
      <c r="V1422" s="406">
        <v>1089</v>
      </c>
      <c r="W1422" s="406">
        <v>1211</v>
      </c>
      <c r="X1422" s="406">
        <v>970</v>
      </c>
      <c r="Y1422" s="406">
        <v>1077</v>
      </c>
      <c r="Z1422" s="406">
        <v>1255</v>
      </c>
      <c r="AA1422" s="406">
        <v>1062</v>
      </c>
      <c r="AB1422" s="406">
        <v>1056</v>
      </c>
      <c r="AC1422" s="406">
        <v>1197</v>
      </c>
      <c r="AD1422" s="406">
        <v>1404</v>
      </c>
      <c r="AE1422" s="406">
        <v>1148</v>
      </c>
      <c r="AF1422" s="406">
        <v>1171</v>
      </c>
      <c r="AG1422" s="406">
        <v>1314</v>
      </c>
      <c r="AH1422" s="406">
        <v>1542</v>
      </c>
      <c r="AI1422" s="406">
        <v>968</v>
      </c>
      <c r="AJ1422" s="406">
        <v>1073</v>
      </c>
      <c r="AK1422" s="406">
        <v>1214</v>
      </c>
      <c r="AL1422" s="406">
        <v>1424</v>
      </c>
      <c r="AM1422" s="406">
        <v>905</v>
      </c>
      <c r="AN1422" s="406">
        <v>997</v>
      </c>
      <c r="AO1422" s="406">
        <v>1136</v>
      </c>
      <c r="AP1422" s="406">
        <v>1020</v>
      </c>
      <c r="AQ1422" s="406">
        <v>1020</v>
      </c>
      <c r="AR1422" s="406">
        <v>1284</v>
      </c>
      <c r="AS1422" s="406">
        <v>1165</v>
      </c>
      <c r="AU1422" t="s">
        <v>2552</v>
      </c>
    </row>
    <row r="1423" spans="4:47" ht="13.5" customHeight="1">
      <c r="D1423" s="405" t="s">
        <v>2554</v>
      </c>
      <c r="E1423" s="404"/>
      <c r="F1423" s="407" t="s">
        <v>2555</v>
      </c>
      <c r="G1423" s="272">
        <v>19.8</v>
      </c>
      <c r="H1423" s="406">
        <v>921</v>
      </c>
      <c r="I1423" s="406">
        <v>917</v>
      </c>
      <c r="J1423" s="406">
        <v>1064</v>
      </c>
      <c r="K1423" s="406">
        <v>954</v>
      </c>
      <c r="L1423" s="406">
        <v>947</v>
      </c>
      <c r="M1423" s="406">
        <v>1105</v>
      </c>
      <c r="N1423" s="406">
        <v>1079</v>
      </c>
      <c r="O1423" s="406">
        <v>936</v>
      </c>
      <c r="P1423" s="406">
        <v>1006</v>
      </c>
      <c r="Q1423" s="406">
        <v>1111</v>
      </c>
      <c r="R1423" s="406">
        <v>1087</v>
      </c>
      <c r="S1423" s="406">
        <v>1266</v>
      </c>
      <c r="T1423" s="406">
        <v>1472</v>
      </c>
      <c r="U1423" s="406">
        <v>1536</v>
      </c>
      <c r="V1423" s="406">
        <v>1161</v>
      </c>
      <c r="W1423" s="406">
        <v>1292</v>
      </c>
      <c r="X1423" s="406">
        <v>1038</v>
      </c>
      <c r="Y1423" s="406">
        <v>1152</v>
      </c>
      <c r="Z1423" s="406">
        <v>1342</v>
      </c>
      <c r="AA1423" s="406">
        <v>1145</v>
      </c>
      <c r="AB1423" s="406">
        <v>1131</v>
      </c>
      <c r="AC1423" s="406">
        <v>1282</v>
      </c>
      <c r="AD1423" s="406">
        <v>1504</v>
      </c>
      <c r="AE1423" s="406">
        <v>1228</v>
      </c>
      <c r="AF1423" s="406">
        <v>1245</v>
      </c>
      <c r="AG1423" s="406">
        <v>1398</v>
      </c>
      <c r="AH1423" s="406">
        <v>1641</v>
      </c>
      <c r="AI1423" s="406">
        <v>1034</v>
      </c>
      <c r="AJ1423" s="406">
        <v>1147</v>
      </c>
      <c r="AK1423" s="406">
        <v>1298</v>
      </c>
      <c r="AL1423" s="406">
        <v>1523</v>
      </c>
      <c r="AM1423" s="406">
        <v>974</v>
      </c>
      <c r="AN1423" s="406">
        <v>1072</v>
      </c>
      <c r="AO1423" s="406">
        <v>1223</v>
      </c>
      <c r="AP1423" s="406">
        <v>1102</v>
      </c>
      <c r="AQ1423" s="406">
        <v>1102</v>
      </c>
      <c r="AR1423" s="406">
        <v>1380</v>
      </c>
      <c r="AS1423" s="406">
        <v>1246</v>
      </c>
      <c r="AU1423" t="s">
        <v>2554</v>
      </c>
    </row>
    <row r="1424" spans="4:47" ht="13.5" customHeight="1">
      <c r="D1424" s="405" t="s">
        <v>2556</v>
      </c>
      <c r="E1424" s="404"/>
      <c r="F1424" s="407" t="s">
        <v>2557</v>
      </c>
      <c r="G1424" s="272">
        <v>21.1</v>
      </c>
      <c r="H1424" s="406">
        <v>939</v>
      </c>
      <c r="I1424" s="406">
        <v>959</v>
      </c>
      <c r="J1424" s="406">
        <v>1091</v>
      </c>
      <c r="K1424" s="406">
        <v>981</v>
      </c>
      <c r="L1424" s="406">
        <v>977</v>
      </c>
      <c r="M1424" s="406">
        <v>1195</v>
      </c>
      <c r="N1424" s="406">
        <v>1078</v>
      </c>
      <c r="O1424" s="406">
        <v>949</v>
      </c>
      <c r="P1424" s="406">
        <v>1048</v>
      </c>
      <c r="Q1424" s="406">
        <v>1157</v>
      </c>
      <c r="R1424" s="406">
        <v>1112</v>
      </c>
      <c r="S1424" s="406">
        <v>1295</v>
      </c>
      <c r="T1424" s="406">
        <v>1510</v>
      </c>
      <c r="U1424" s="406">
        <v>1577</v>
      </c>
      <c r="V1424" s="406">
        <v>1194</v>
      </c>
      <c r="W1424" s="406">
        <v>1328</v>
      </c>
      <c r="X1424" s="406">
        <v>1063</v>
      </c>
      <c r="Y1424" s="406">
        <v>1183</v>
      </c>
      <c r="Z1424" s="406">
        <v>1378</v>
      </c>
      <c r="AA1424" s="406">
        <v>1163</v>
      </c>
      <c r="AB1424" s="406">
        <v>1162</v>
      </c>
      <c r="AC1424" s="406">
        <v>1322</v>
      </c>
      <c r="AD1424" s="406">
        <v>1551</v>
      </c>
      <c r="AE1424" s="406">
        <v>1261</v>
      </c>
      <c r="AF1424" s="406">
        <v>1277</v>
      </c>
      <c r="AG1424" s="406">
        <v>1439</v>
      </c>
      <c r="AH1424" s="406">
        <v>1689</v>
      </c>
      <c r="AI1424" s="406">
        <v>1056</v>
      </c>
      <c r="AJ1424" s="406">
        <v>1179</v>
      </c>
      <c r="AK1424" s="406">
        <v>1339</v>
      </c>
      <c r="AL1424" s="406">
        <v>1571</v>
      </c>
      <c r="AM1424" s="406">
        <v>1000</v>
      </c>
      <c r="AN1424" s="406">
        <v>1105</v>
      </c>
      <c r="AO1424" s="406">
        <v>1259</v>
      </c>
      <c r="AP1424" s="406">
        <v>1135</v>
      </c>
      <c r="AQ1424" s="406">
        <v>1135</v>
      </c>
      <c r="AR1424" s="406">
        <v>1429</v>
      </c>
      <c r="AS1424" s="406">
        <v>1278</v>
      </c>
      <c r="AU1424" t="s">
        <v>2556</v>
      </c>
    </row>
    <row r="1425" spans="4:47" ht="13.5" customHeight="1">
      <c r="D1425" s="405" t="s">
        <v>685</v>
      </c>
      <c r="E1425" s="404"/>
      <c r="F1425" s="407" t="s">
        <v>2498</v>
      </c>
      <c r="G1425" s="272">
        <v>21.1</v>
      </c>
      <c r="H1425" s="406">
        <v>1029</v>
      </c>
      <c r="I1425" s="406">
        <v>1050</v>
      </c>
      <c r="J1425" s="406">
        <v>1200</v>
      </c>
      <c r="K1425" s="406">
        <v>1107</v>
      </c>
      <c r="L1425" s="406">
        <v>1103</v>
      </c>
      <c r="M1425" s="406">
        <v>1309</v>
      </c>
      <c r="N1425" s="406">
        <v>1203</v>
      </c>
      <c r="O1425" s="406">
        <v>1034</v>
      </c>
      <c r="P1425" s="406">
        <v>1122</v>
      </c>
      <c r="Q1425" s="406">
        <v>1256</v>
      </c>
      <c r="R1425" s="406">
        <v>1204</v>
      </c>
      <c r="S1425" s="406">
        <v>1498</v>
      </c>
      <c r="T1425" s="406">
        <v>1716</v>
      </c>
      <c r="U1425" s="406">
        <v>1827</v>
      </c>
      <c r="V1425" s="406">
        <v>1317</v>
      </c>
      <c r="W1425" s="406">
        <v>1467</v>
      </c>
      <c r="X1425" s="406">
        <v>1205</v>
      </c>
      <c r="Y1425" s="406">
        <v>1328</v>
      </c>
      <c r="Z1425" s="406">
        <v>1549</v>
      </c>
      <c r="AA1425" s="406">
        <v>1322</v>
      </c>
      <c r="AB1425" s="406">
        <v>1293</v>
      </c>
      <c r="AC1425" s="406">
        <v>1455</v>
      </c>
      <c r="AD1425" s="406">
        <v>1708</v>
      </c>
      <c r="AE1425" s="406">
        <v>1407</v>
      </c>
      <c r="AF1425" s="406">
        <v>1476</v>
      </c>
      <c r="AG1425" s="406">
        <v>1642</v>
      </c>
      <c r="AH1425" s="406">
        <v>1928</v>
      </c>
      <c r="AI1425" s="406">
        <v>1218</v>
      </c>
      <c r="AJ1425" s="406">
        <v>1331</v>
      </c>
      <c r="AK1425" s="406">
        <v>1494</v>
      </c>
      <c r="AL1425" s="406">
        <v>1753</v>
      </c>
      <c r="AM1425" s="406">
        <v>1121</v>
      </c>
      <c r="AN1425" s="406">
        <v>1226</v>
      </c>
      <c r="AO1425" s="406">
        <v>1398</v>
      </c>
      <c r="AP1425" s="406">
        <v>1188</v>
      </c>
      <c r="AQ1425" s="406">
        <v>1188</v>
      </c>
      <c r="AR1425" s="406">
        <v>1480</v>
      </c>
      <c r="AS1425" s="406">
        <v>1432</v>
      </c>
      <c r="AU1425" t="s">
        <v>685</v>
      </c>
    </row>
    <row r="1426" spans="4:47" ht="13.5" customHeight="1">
      <c r="D1426" s="405" t="s">
        <v>2561</v>
      </c>
      <c r="E1426" s="404"/>
      <c r="F1426" s="407" t="s">
        <v>2500</v>
      </c>
      <c r="G1426" s="272">
        <v>23.8</v>
      </c>
      <c r="H1426" s="406">
        <v>1057</v>
      </c>
      <c r="I1426" s="406">
        <v>1082</v>
      </c>
      <c r="J1426" s="406">
        <v>1236</v>
      </c>
      <c r="K1426" s="406">
        <v>1135</v>
      </c>
      <c r="L1426" s="406">
        <v>1133</v>
      </c>
      <c r="M1426" s="406">
        <v>1358</v>
      </c>
      <c r="N1426" s="406">
        <v>1242</v>
      </c>
      <c r="O1426" s="406">
        <v>1065</v>
      </c>
      <c r="P1426" s="406">
        <v>1168</v>
      </c>
      <c r="Q1426" s="406">
        <v>1301</v>
      </c>
      <c r="R1426" s="406">
        <v>1252</v>
      </c>
      <c r="S1426" s="406">
        <v>1539</v>
      </c>
      <c r="T1426" s="406">
        <v>1779</v>
      </c>
      <c r="U1426" s="406">
        <v>1889</v>
      </c>
      <c r="V1426" s="406">
        <v>1364</v>
      </c>
      <c r="W1426" s="406">
        <v>1519</v>
      </c>
      <c r="X1426" s="406">
        <v>1232</v>
      </c>
      <c r="Y1426" s="406">
        <v>1368</v>
      </c>
      <c r="Z1426" s="406">
        <v>1595</v>
      </c>
      <c r="AA1426" s="406">
        <v>1351</v>
      </c>
      <c r="AB1426" s="406">
        <v>1334</v>
      </c>
      <c r="AC1426" s="406">
        <v>1514</v>
      </c>
      <c r="AD1426" s="406">
        <v>1777</v>
      </c>
      <c r="AE1426" s="406">
        <v>1448</v>
      </c>
      <c r="AF1426" s="406">
        <v>1517</v>
      </c>
      <c r="AG1426" s="406">
        <v>1701</v>
      </c>
      <c r="AH1426" s="406">
        <v>1997</v>
      </c>
      <c r="AI1426" s="406">
        <v>1239</v>
      </c>
      <c r="AJ1426" s="406">
        <v>1372</v>
      </c>
      <c r="AK1426" s="406">
        <v>1552</v>
      </c>
      <c r="AL1426" s="406">
        <v>1822</v>
      </c>
      <c r="AM1426" s="406">
        <v>1151</v>
      </c>
      <c r="AN1426" s="406">
        <v>1269</v>
      </c>
      <c r="AO1426" s="406">
        <v>1447</v>
      </c>
      <c r="AP1426" s="406">
        <v>1235</v>
      </c>
      <c r="AQ1426" s="406">
        <v>1235</v>
      </c>
      <c r="AR1426" s="406">
        <v>1560</v>
      </c>
      <c r="AS1426" s="406">
        <v>1475</v>
      </c>
      <c r="AU1426" t="s">
        <v>2561</v>
      </c>
    </row>
    <row r="1427" spans="4:47" ht="13.5" customHeight="1">
      <c r="D1427" s="405" t="s">
        <v>2562</v>
      </c>
      <c r="E1427" s="404"/>
      <c r="F1427" s="407" t="s">
        <v>2502</v>
      </c>
      <c r="G1427" s="272">
        <v>26.400000000000002</v>
      </c>
      <c r="H1427" s="406">
        <v>1104</v>
      </c>
      <c r="I1427" s="406">
        <v>1134</v>
      </c>
      <c r="J1427" s="406">
        <v>1293</v>
      </c>
      <c r="K1427" s="406">
        <v>1184</v>
      </c>
      <c r="L1427" s="406">
        <v>1182</v>
      </c>
      <c r="M1427" s="406">
        <v>1428</v>
      </c>
      <c r="N1427" s="406">
        <v>1301</v>
      </c>
      <c r="O1427" s="406">
        <v>1116</v>
      </c>
      <c r="P1427" s="406">
        <v>1234</v>
      </c>
      <c r="Q1427" s="406">
        <v>1369</v>
      </c>
      <c r="R1427" s="406">
        <v>1320</v>
      </c>
      <c r="S1427" s="406">
        <v>1601</v>
      </c>
      <c r="T1427" s="406">
        <v>1866</v>
      </c>
      <c r="U1427" s="406">
        <v>1978</v>
      </c>
      <c r="V1427" s="406">
        <v>1434</v>
      </c>
      <c r="W1427" s="406">
        <v>1597</v>
      </c>
      <c r="X1427" s="406">
        <v>1279</v>
      </c>
      <c r="Y1427" s="406">
        <v>1428</v>
      </c>
      <c r="Z1427" s="406">
        <v>1664</v>
      </c>
      <c r="AA1427" s="406">
        <v>1401</v>
      </c>
      <c r="AB1427" s="406">
        <v>1394</v>
      </c>
      <c r="AC1427" s="406">
        <v>1592</v>
      </c>
      <c r="AD1427" s="406">
        <v>1869</v>
      </c>
      <c r="AE1427" s="406">
        <v>1511</v>
      </c>
      <c r="AF1427" s="406">
        <v>1577</v>
      </c>
      <c r="AG1427" s="406">
        <v>1779</v>
      </c>
      <c r="AH1427" s="406">
        <v>2089</v>
      </c>
      <c r="AI1427" s="406">
        <v>1281</v>
      </c>
      <c r="AJ1427" s="406">
        <v>1432</v>
      </c>
      <c r="AK1427" s="406">
        <v>1631</v>
      </c>
      <c r="AL1427" s="406">
        <v>1914</v>
      </c>
      <c r="AM1427" s="406">
        <v>1201</v>
      </c>
      <c r="AN1427" s="406">
        <v>1330</v>
      </c>
      <c r="AO1427" s="406">
        <v>1517</v>
      </c>
      <c r="AP1427" s="406">
        <v>1308</v>
      </c>
      <c r="AQ1427" s="406">
        <v>1308</v>
      </c>
      <c r="AR1427" s="406">
        <v>1670</v>
      </c>
      <c r="AS1427" s="406">
        <v>1545</v>
      </c>
      <c r="AU1427" t="s">
        <v>2562</v>
      </c>
    </row>
    <row r="1428" spans="4:47" ht="13.5" customHeight="1">
      <c r="D1428" s="405" t="s">
        <v>2472</v>
      </c>
      <c r="E1428" s="404"/>
      <c r="F1428" s="407" t="s">
        <v>2473</v>
      </c>
      <c r="G1428" s="272">
        <v>13.2</v>
      </c>
      <c r="H1428" s="406">
        <v>482</v>
      </c>
      <c r="I1428" s="406">
        <v>482</v>
      </c>
      <c r="J1428" s="406">
        <v>576</v>
      </c>
      <c r="K1428" s="406">
        <v>517</v>
      </c>
      <c r="L1428" s="406">
        <v>515</v>
      </c>
      <c r="M1428" s="406">
        <v>625</v>
      </c>
      <c r="N1428" s="406">
        <v>594</v>
      </c>
      <c r="O1428" s="406">
        <v>498</v>
      </c>
      <c r="P1428" s="406">
        <v>556</v>
      </c>
      <c r="Q1428" s="406">
        <v>610</v>
      </c>
      <c r="R1428" s="406">
        <v>592</v>
      </c>
      <c r="S1428" s="406">
        <v>656</v>
      </c>
      <c r="T1428" s="406">
        <v>783</v>
      </c>
      <c r="U1428" s="406">
        <v>872</v>
      </c>
      <c r="V1428" s="406">
        <v>645</v>
      </c>
      <c r="W1428" s="406">
        <v>718</v>
      </c>
      <c r="X1428" s="406">
        <v>541</v>
      </c>
      <c r="Y1428" s="406">
        <v>614</v>
      </c>
      <c r="Z1428" s="406">
        <v>715</v>
      </c>
      <c r="AA1428" s="406">
        <v>595</v>
      </c>
      <c r="AB1428" s="406">
        <v>598</v>
      </c>
      <c r="AC1428" s="406">
        <v>695</v>
      </c>
      <c r="AD1428" s="406">
        <v>816</v>
      </c>
      <c r="AE1428" s="406">
        <v>645</v>
      </c>
      <c r="AF1428" s="406">
        <v>666</v>
      </c>
      <c r="AG1428" s="406">
        <v>765</v>
      </c>
      <c r="AH1428" s="406">
        <v>898</v>
      </c>
      <c r="AI1428" s="406">
        <v>538</v>
      </c>
      <c r="AJ1428" s="406">
        <v>619</v>
      </c>
      <c r="AK1428" s="406">
        <v>716</v>
      </c>
      <c r="AL1428" s="406">
        <v>841</v>
      </c>
      <c r="AM1428" s="406">
        <v>520</v>
      </c>
      <c r="AN1428" s="406">
        <v>580</v>
      </c>
      <c r="AO1428" s="406">
        <v>660</v>
      </c>
      <c r="AP1428" s="406">
        <v>604</v>
      </c>
      <c r="AQ1428" s="406">
        <v>604</v>
      </c>
      <c r="AR1428" s="406">
        <v>787</v>
      </c>
      <c r="AS1428" s="406">
        <v>700</v>
      </c>
      <c r="AU1428" t="s">
        <v>2472</v>
      </c>
    </row>
    <row r="1429" spans="4:47" ht="13.5" customHeight="1">
      <c r="D1429" s="405" t="s">
        <v>2474</v>
      </c>
      <c r="E1429" s="404"/>
      <c r="F1429" s="407" t="s">
        <v>5226</v>
      </c>
      <c r="G1429" s="272">
        <v>14.5</v>
      </c>
      <c r="H1429" s="406">
        <v>500</v>
      </c>
      <c r="I1429" s="406">
        <v>501</v>
      </c>
      <c r="J1429" s="406">
        <v>601</v>
      </c>
      <c r="K1429" s="406">
        <v>537</v>
      </c>
      <c r="L1429" s="406">
        <v>535</v>
      </c>
      <c r="M1429" s="406">
        <v>650</v>
      </c>
      <c r="N1429" s="406">
        <v>619</v>
      </c>
      <c r="O1429" s="406">
        <v>520</v>
      </c>
      <c r="P1429" s="406">
        <v>585</v>
      </c>
      <c r="Q1429" s="406">
        <v>641</v>
      </c>
      <c r="R1429" s="406">
        <v>623</v>
      </c>
      <c r="S1429" s="406">
        <v>683</v>
      </c>
      <c r="T1429" s="406">
        <v>823</v>
      </c>
      <c r="U1429" s="406">
        <v>911</v>
      </c>
      <c r="V1429" s="406">
        <v>677</v>
      </c>
      <c r="W1429" s="406">
        <v>755</v>
      </c>
      <c r="X1429" s="406">
        <v>562</v>
      </c>
      <c r="Y1429" s="406">
        <v>641</v>
      </c>
      <c r="Z1429" s="406">
        <v>746</v>
      </c>
      <c r="AA1429" s="406">
        <v>618</v>
      </c>
      <c r="AB1429" s="406">
        <v>625</v>
      </c>
      <c r="AC1429" s="406">
        <v>731</v>
      </c>
      <c r="AD1429" s="406">
        <v>859</v>
      </c>
      <c r="AE1429" s="406">
        <v>673</v>
      </c>
      <c r="AF1429" s="406">
        <v>694</v>
      </c>
      <c r="AG1429" s="406">
        <v>801</v>
      </c>
      <c r="AH1429" s="406">
        <v>941</v>
      </c>
      <c r="AI1429" s="406">
        <v>556</v>
      </c>
      <c r="AJ1429" s="406">
        <v>646</v>
      </c>
      <c r="AK1429" s="406">
        <v>753</v>
      </c>
      <c r="AL1429" s="406">
        <v>885</v>
      </c>
      <c r="AM1429" s="406">
        <v>541</v>
      </c>
      <c r="AN1429" s="406">
        <v>607</v>
      </c>
      <c r="AO1429" s="406">
        <v>691</v>
      </c>
      <c r="AP1429" s="406">
        <v>638</v>
      </c>
      <c r="AQ1429" s="406">
        <v>638</v>
      </c>
      <c r="AR1429" s="406">
        <v>839</v>
      </c>
      <c r="AS1429" s="406">
        <v>733</v>
      </c>
      <c r="AU1429" t="s">
        <v>2474</v>
      </c>
    </row>
    <row r="1430" spans="4:47" ht="13.5" customHeight="1">
      <c r="D1430" s="405" t="s">
        <v>2475</v>
      </c>
      <c r="E1430" s="404"/>
      <c r="F1430" s="407" t="s">
        <v>2476</v>
      </c>
      <c r="G1430" s="272">
        <v>15.9</v>
      </c>
      <c r="H1430" s="406">
        <v>521</v>
      </c>
      <c r="I1430" s="406">
        <v>543</v>
      </c>
      <c r="J1430" s="406">
        <v>614</v>
      </c>
      <c r="K1430" s="406">
        <v>568</v>
      </c>
      <c r="L1430" s="406">
        <v>567</v>
      </c>
      <c r="M1430" s="406">
        <v>715</v>
      </c>
      <c r="N1430" s="406">
        <v>610</v>
      </c>
      <c r="O1430" s="406">
        <v>538</v>
      </c>
      <c r="P1430" s="406">
        <v>623</v>
      </c>
      <c r="Q1430" s="406">
        <v>691</v>
      </c>
      <c r="R1430" s="406">
        <v>644</v>
      </c>
      <c r="S1430" s="406">
        <v>710</v>
      </c>
      <c r="T1430" s="406">
        <v>862</v>
      </c>
      <c r="U1430" s="406">
        <v>952</v>
      </c>
      <c r="V1430" s="406">
        <v>711</v>
      </c>
      <c r="W1430" s="406">
        <v>792</v>
      </c>
      <c r="X1430" s="406">
        <v>584</v>
      </c>
      <c r="Y1430" s="406">
        <v>669</v>
      </c>
      <c r="Z1430" s="406">
        <v>779</v>
      </c>
      <c r="AA1430" s="406">
        <v>641</v>
      </c>
      <c r="AB1430" s="406">
        <v>654</v>
      </c>
      <c r="AC1430" s="406">
        <v>769</v>
      </c>
      <c r="AD1430" s="406">
        <v>903</v>
      </c>
      <c r="AE1430" s="406">
        <v>703</v>
      </c>
      <c r="AF1430" s="406">
        <v>722</v>
      </c>
      <c r="AG1430" s="406">
        <v>839</v>
      </c>
      <c r="AH1430" s="406">
        <v>986</v>
      </c>
      <c r="AI1430" s="406">
        <v>575</v>
      </c>
      <c r="AJ1430" s="406">
        <v>675</v>
      </c>
      <c r="AK1430" s="406">
        <v>791</v>
      </c>
      <c r="AL1430" s="406">
        <v>929</v>
      </c>
      <c r="AM1430" s="406">
        <v>563</v>
      </c>
      <c r="AN1430" s="406">
        <v>635</v>
      </c>
      <c r="AO1430" s="406">
        <v>722</v>
      </c>
      <c r="AP1430" s="406">
        <v>673</v>
      </c>
      <c r="AQ1430" s="406">
        <v>673</v>
      </c>
      <c r="AR1430" s="406">
        <v>893</v>
      </c>
      <c r="AS1430" s="406">
        <v>767</v>
      </c>
      <c r="AU1430" t="s">
        <v>2475</v>
      </c>
    </row>
    <row r="1431" spans="4:47" ht="13.5" customHeight="1">
      <c r="D1431" s="405" t="s">
        <v>2477</v>
      </c>
      <c r="E1431" s="404"/>
      <c r="F1431" s="407" t="s">
        <v>2478</v>
      </c>
      <c r="G1431" s="272">
        <v>17.200000000000003</v>
      </c>
      <c r="H1431" s="406">
        <v>550</v>
      </c>
      <c r="I1431" s="406">
        <v>553</v>
      </c>
      <c r="J1431" s="406">
        <v>663</v>
      </c>
      <c r="K1431" s="406">
        <v>588</v>
      </c>
      <c r="L1431" s="406">
        <v>588</v>
      </c>
      <c r="M1431" s="406">
        <v>713</v>
      </c>
      <c r="N1431" s="406">
        <v>681</v>
      </c>
      <c r="O1431" s="406">
        <v>575</v>
      </c>
      <c r="P1431" s="406">
        <v>656</v>
      </c>
      <c r="Q1431" s="406">
        <v>717</v>
      </c>
      <c r="R1431" s="406">
        <v>698</v>
      </c>
      <c r="S1431" s="406">
        <v>748</v>
      </c>
      <c r="T1431" s="406">
        <v>916</v>
      </c>
      <c r="U1431" s="406">
        <v>1008</v>
      </c>
      <c r="V1431" s="406">
        <v>763</v>
      </c>
      <c r="W1431" s="406">
        <v>844</v>
      </c>
      <c r="X1431" s="406">
        <v>659</v>
      </c>
      <c r="Y1431" s="406">
        <v>784</v>
      </c>
      <c r="Z1431" s="406">
        <v>953</v>
      </c>
      <c r="AA1431" s="406">
        <v>746</v>
      </c>
      <c r="AB1431" s="406">
        <v>692</v>
      </c>
      <c r="AC1431" s="406">
        <v>818</v>
      </c>
      <c r="AD1431" s="406">
        <v>960</v>
      </c>
      <c r="AE1431" s="406">
        <v>745</v>
      </c>
      <c r="AF1431" s="406">
        <v>761</v>
      </c>
      <c r="AG1431" s="406">
        <v>888</v>
      </c>
      <c r="AH1431" s="406">
        <v>1042</v>
      </c>
      <c r="AI1431" s="406">
        <v>605</v>
      </c>
      <c r="AJ1431" s="406">
        <v>714</v>
      </c>
      <c r="AK1431" s="406">
        <v>840</v>
      </c>
      <c r="AL1431" s="406">
        <v>985</v>
      </c>
      <c r="AM1431" s="406">
        <v>594</v>
      </c>
      <c r="AN1431" s="406">
        <v>674</v>
      </c>
      <c r="AO1431" s="406">
        <v>765</v>
      </c>
      <c r="AP1431" s="406">
        <v>720</v>
      </c>
      <c r="AQ1431" s="406">
        <v>720</v>
      </c>
      <c r="AR1431" s="406">
        <v>959</v>
      </c>
      <c r="AS1431" s="406">
        <v>814</v>
      </c>
      <c r="AU1431" t="s">
        <v>2477</v>
      </c>
    </row>
    <row r="1432" spans="4:47" ht="13.5" customHeight="1">
      <c r="D1432" s="405" t="s">
        <v>2565</v>
      </c>
      <c r="E1432" s="404"/>
      <c r="F1432" s="407" t="s">
        <v>2566</v>
      </c>
      <c r="G1432" s="272">
        <v>26.400000000000002</v>
      </c>
      <c r="H1432" s="406">
        <v>1170</v>
      </c>
      <c r="I1432" s="406">
        <v>1196</v>
      </c>
      <c r="J1432" s="406">
        <v>1362</v>
      </c>
      <c r="K1432" s="406">
        <v>1232</v>
      </c>
      <c r="L1432" s="406">
        <v>1227</v>
      </c>
      <c r="M1432" s="406">
        <v>1492</v>
      </c>
      <c r="N1432" s="406">
        <v>1350</v>
      </c>
      <c r="O1432" s="406">
        <v>1182</v>
      </c>
      <c r="P1432" s="406">
        <v>1301</v>
      </c>
      <c r="Q1432" s="406">
        <v>1440</v>
      </c>
      <c r="R1432" s="406">
        <v>1384</v>
      </c>
      <c r="S1432" s="406">
        <v>1701</v>
      </c>
      <c r="T1432" s="406">
        <v>1982</v>
      </c>
      <c r="U1432" s="406">
        <v>2051</v>
      </c>
      <c r="V1432" s="406">
        <v>1531</v>
      </c>
      <c r="W1432" s="406">
        <v>1702</v>
      </c>
      <c r="X1432" s="406">
        <v>1364</v>
      </c>
      <c r="Y1432" s="406">
        <v>1515</v>
      </c>
      <c r="Z1432" s="406">
        <v>1765</v>
      </c>
      <c r="AA1432" s="406">
        <v>1492</v>
      </c>
      <c r="AB1432" s="406">
        <v>1486</v>
      </c>
      <c r="AC1432" s="406">
        <v>1687</v>
      </c>
      <c r="AD1432" s="406">
        <v>1978</v>
      </c>
      <c r="AE1432" s="406">
        <v>1614</v>
      </c>
      <c r="AF1432" s="406">
        <v>1658</v>
      </c>
      <c r="AG1432" s="406">
        <v>1862</v>
      </c>
      <c r="AH1432" s="406">
        <v>2185</v>
      </c>
      <c r="AI1432" s="406">
        <v>1361</v>
      </c>
      <c r="AJ1432" s="406">
        <v>1511</v>
      </c>
      <c r="AK1432" s="406">
        <v>1712</v>
      </c>
      <c r="AL1432" s="406">
        <v>2008</v>
      </c>
      <c r="AM1432" s="406">
        <v>1265</v>
      </c>
      <c r="AN1432" s="406">
        <v>1396</v>
      </c>
      <c r="AO1432" s="406">
        <v>1591</v>
      </c>
      <c r="AP1432" s="406">
        <v>1422</v>
      </c>
      <c r="AQ1432" s="406">
        <v>1422</v>
      </c>
      <c r="AR1432" s="406">
        <v>1803</v>
      </c>
      <c r="AS1432" s="406">
        <v>1641</v>
      </c>
      <c r="AU1432" t="s">
        <v>2565</v>
      </c>
    </row>
    <row r="1433" spans="4:47" ht="13.5" customHeight="1">
      <c r="D1433" s="405" t="s">
        <v>3497</v>
      </c>
      <c r="E1433" s="404"/>
      <c r="F1433" s="407" t="s">
        <v>2566</v>
      </c>
      <c r="G1433" s="272">
        <v>26.400000000000002</v>
      </c>
      <c r="H1433" s="406">
        <v>1170</v>
      </c>
      <c r="I1433" s="406">
        <v>1196</v>
      </c>
      <c r="J1433" s="406">
        <v>1362</v>
      </c>
      <c r="K1433" s="406">
        <v>1232</v>
      </c>
      <c r="L1433" s="406">
        <v>1227</v>
      </c>
      <c r="M1433" s="406">
        <v>1492</v>
      </c>
      <c r="N1433" s="406">
        <v>1350</v>
      </c>
      <c r="O1433" s="406">
        <v>1182</v>
      </c>
      <c r="P1433" s="406">
        <v>1301</v>
      </c>
      <c r="Q1433" s="406">
        <v>1440</v>
      </c>
      <c r="R1433" s="406">
        <v>1384</v>
      </c>
      <c r="S1433" s="406">
        <v>1701</v>
      </c>
      <c r="T1433" s="406">
        <v>1982</v>
      </c>
      <c r="U1433" s="406">
        <v>2051</v>
      </c>
      <c r="V1433" s="406">
        <v>1531</v>
      </c>
      <c r="W1433" s="406">
        <v>1702</v>
      </c>
      <c r="X1433" s="406">
        <v>1364</v>
      </c>
      <c r="Y1433" s="406">
        <v>1515</v>
      </c>
      <c r="Z1433" s="406">
        <v>1765</v>
      </c>
      <c r="AA1433" s="406">
        <v>1492</v>
      </c>
      <c r="AB1433" s="406">
        <v>1486</v>
      </c>
      <c r="AC1433" s="406">
        <v>1687</v>
      </c>
      <c r="AD1433" s="406">
        <v>1978</v>
      </c>
      <c r="AE1433" s="406">
        <v>1614</v>
      </c>
      <c r="AF1433" s="406">
        <v>1658</v>
      </c>
      <c r="AG1433" s="406">
        <v>1862</v>
      </c>
      <c r="AH1433" s="406">
        <v>2185</v>
      </c>
      <c r="AI1433" s="406">
        <v>1361</v>
      </c>
      <c r="AJ1433" s="406">
        <v>1511</v>
      </c>
      <c r="AK1433" s="406">
        <v>1712</v>
      </c>
      <c r="AL1433" s="406">
        <v>2008</v>
      </c>
      <c r="AM1433" s="406">
        <v>1265</v>
      </c>
      <c r="AN1433" s="406">
        <v>1396</v>
      </c>
      <c r="AO1433" s="406">
        <v>1591</v>
      </c>
      <c r="AP1433" s="406">
        <v>1422</v>
      </c>
      <c r="AQ1433" s="406">
        <v>1422</v>
      </c>
      <c r="AR1433" s="406">
        <v>1803</v>
      </c>
      <c r="AS1433" s="406">
        <v>1641</v>
      </c>
      <c r="AU1433" t="s">
        <v>3497</v>
      </c>
    </row>
    <row r="1434" spans="4:47" ht="13.5" customHeight="1">
      <c r="D1434" s="405" t="s">
        <v>2485</v>
      </c>
      <c r="E1434" s="404"/>
      <c r="F1434" s="407" t="s">
        <v>2486</v>
      </c>
      <c r="G1434" s="272">
        <v>18.5</v>
      </c>
      <c r="H1434" s="406">
        <v>567</v>
      </c>
      <c r="I1434" s="406">
        <v>593</v>
      </c>
      <c r="J1434" s="406">
        <v>669</v>
      </c>
      <c r="K1434" s="406">
        <v>615</v>
      </c>
      <c r="L1434" s="406">
        <v>615</v>
      </c>
      <c r="M1434" s="406">
        <v>783</v>
      </c>
      <c r="N1434" s="406">
        <v>663</v>
      </c>
      <c r="O1434" s="406">
        <v>587</v>
      </c>
      <c r="P1434" s="406">
        <v>783</v>
      </c>
      <c r="Q1434" s="406">
        <v>758</v>
      </c>
      <c r="R1434" s="406">
        <v>707</v>
      </c>
      <c r="S1434" s="406">
        <v>773</v>
      </c>
      <c r="T1434" s="406">
        <v>951</v>
      </c>
      <c r="U1434" s="406">
        <v>1045</v>
      </c>
      <c r="V1434" s="406">
        <v>793</v>
      </c>
      <c r="W1434" s="406">
        <v>878</v>
      </c>
      <c r="X1434" s="406">
        <v>635</v>
      </c>
      <c r="Y1434" s="406">
        <v>735</v>
      </c>
      <c r="Z1434" s="406">
        <v>853</v>
      </c>
      <c r="AA1434" s="406">
        <v>698</v>
      </c>
      <c r="AB1434" s="406">
        <v>718</v>
      </c>
      <c r="AC1434" s="406">
        <v>852</v>
      </c>
      <c r="AD1434" s="406">
        <v>1000</v>
      </c>
      <c r="AE1434" s="406">
        <v>772</v>
      </c>
      <c r="AF1434" s="406">
        <v>787</v>
      </c>
      <c r="AG1434" s="406">
        <v>922</v>
      </c>
      <c r="AH1434" s="406">
        <v>1082</v>
      </c>
      <c r="AI1434" s="406">
        <v>622</v>
      </c>
      <c r="AJ1434" s="406">
        <v>740</v>
      </c>
      <c r="AK1434" s="406">
        <v>874</v>
      </c>
      <c r="AL1434" s="406">
        <v>1025</v>
      </c>
      <c r="AM1434" s="406">
        <v>614</v>
      </c>
      <c r="AN1434" s="406">
        <v>699</v>
      </c>
      <c r="AO1434" s="406">
        <v>793</v>
      </c>
      <c r="AP1434" s="406">
        <v>752</v>
      </c>
      <c r="AQ1434" s="406">
        <v>752</v>
      </c>
      <c r="AR1434" s="406">
        <v>1007</v>
      </c>
      <c r="AS1434" s="406">
        <v>845</v>
      </c>
      <c r="AU1434" t="s">
        <v>2485</v>
      </c>
    </row>
    <row r="1435" spans="4:47" ht="13.5" customHeight="1">
      <c r="D1435" s="405" t="s">
        <v>2487</v>
      </c>
      <c r="E1435" s="404"/>
      <c r="F1435" s="407" t="s">
        <v>2488</v>
      </c>
      <c r="G1435" s="272">
        <v>19.8</v>
      </c>
      <c r="H1435" s="406">
        <v>629</v>
      </c>
      <c r="I1435" s="406">
        <v>631</v>
      </c>
      <c r="J1435" s="406">
        <v>756</v>
      </c>
      <c r="K1435" s="406">
        <v>667</v>
      </c>
      <c r="L1435" s="406">
        <v>667</v>
      </c>
      <c r="M1435" s="406">
        <v>807</v>
      </c>
      <c r="N1435" s="406">
        <v>770</v>
      </c>
      <c r="O1435" s="406">
        <v>657</v>
      </c>
      <c r="P1435" s="406">
        <v>750</v>
      </c>
      <c r="Q1435" s="406">
        <v>820</v>
      </c>
      <c r="R1435" s="406">
        <v>797</v>
      </c>
      <c r="S1435" s="406">
        <v>838</v>
      </c>
      <c r="T1435" s="406">
        <v>1030</v>
      </c>
      <c r="U1435" s="406">
        <v>1133</v>
      </c>
      <c r="V1435" s="406">
        <v>866</v>
      </c>
      <c r="W1435" s="406">
        <v>961</v>
      </c>
      <c r="X1435" s="406">
        <v>700</v>
      </c>
      <c r="Y1435" s="406">
        <v>807</v>
      </c>
      <c r="Z1435" s="406">
        <v>938</v>
      </c>
      <c r="AA1435" s="406">
        <v>769</v>
      </c>
      <c r="AB1435" s="406">
        <v>790</v>
      </c>
      <c r="AC1435" s="406">
        <v>934</v>
      </c>
      <c r="AD1435" s="406">
        <v>1096</v>
      </c>
      <c r="AE1435" s="406">
        <v>849</v>
      </c>
      <c r="AF1435" s="406">
        <v>858</v>
      </c>
      <c r="AG1435" s="406">
        <v>1004</v>
      </c>
      <c r="AH1435" s="406">
        <v>1178</v>
      </c>
      <c r="AI1435" s="406">
        <v>685</v>
      </c>
      <c r="AJ1435" s="406">
        <v>811</v>
      </c>
      <c r="AK1435" s="406">
        <v>955</v>
      </c>
      <c r="AL1435" s="406">
        <v>1121</v>
      </c>
      <c r="AM1435" s="406">
        <v>679</v>
      </c>
      <c r="AN1435" s="406">
        <v>770</v>
      </c>
      <c r="AO1435" s="406">
        <v>874</v>
      </c>
      <c r="AP1435" s="406">
        <v>835</v>
      </c>
      <c r="AQ1435" s="406">
        <v>835</v>
      </c>
      <c r="AR1435" s="406">
        <v>1108</v>
      </c>
      <c r="AS1435" s="406">
        <v>928</v>
      </c>
      <c r="AU1435" t="s">
        <v>2487</v>
      </c>
    </row>
    <row r="1436" spans="4:47" ht="13.5" customHeight="1">
      <c r="D1436" s="405" t="s">
        <v>2489</v>
      </c>
      <c r="E1436" s="404"/>
      <c r="F1436" s="407" t="s">
        <v>2490</v>
      </c>
      <c r="G1436" s="272">
        <v>21.1</v>
      </c>
      <c r="H1436" s="406">
        <v>652</v>
      </c>
      <c r="I1436" s="406">
        <v>681</v>
      </c>
      <c r="J1436" s="406">
        <v>767</v>
      </c>
      <c r="K1436" s="406">
        <v>700</v>
      </c>
      <c r="L1436" s="406">
        <v>699</v>
      </c>
      <c r="M1436" s="406">
        <v>898</v>
      </c>
      <c r="N1436" s="406">
        <v>757</v>
      </c>
      <c r="O1436" s="406">
        <v>675</v>
      </c>
      <c r="P1436" s="406">
        <v>800</v>
      </c>
      <c r="Q1436" s="406">
        <v>873</v>
      </c>
      <c r="R1436" s="406">
        <v>813</v>
      </c>
      <c r="S1436" s="406">
        <v>866</v>
      </c>
      <c r="T1436" s="406">
        <v>1069</v>
      </c>
      <c r="U1436" s="406">
        <v>1173</v>
      </c>
      <c r="V1436" s="406">
        <v>900</v>
      </c>
      <c r="W1436" s="406">
        <v>998</v>
      </c>
      <c r="X1436" s="406">
        <v>721</v>
      </c>
      <c r="Y1436" s="406">
        <v>835</v>
      </c>
      <c r="Z1436" s="406">
        <v>970</v>
      </c>
      <c r="AA1436" s="406">
        <v>792</v>
      </c>
      <c r="AB1436" s="406">
        <v>818</v>
      </c>
      <c r="AC1436" s="406">
        <v>971</v>
      </c>
      <c r="AD1436" s="406">
        <v>1139</v>
      </c>
      <c r="AE1436" s="406">
        <v>878</v>
      </c>
      <c r="AF1436" s="406">
        <v>886</v>
      </c>
      <c r="AG1436" s="406">
        <v>1041</v>
      </c>
      <c r="AH1436" s="406">
        <v>1222</v>
      </c>
      <c r="AI1436" s="406">
        <v>703</v>
      </c>
      <c r="AJ1436" s="406">
        <v>839</v>
      </c>
      <c r="AK1436" s="406">
        <v>993</v>
      </c>
      <c r="AL1436" s="406">
        <v>1165</v>
      </c>
      <c r="AM1436" s="406">
        <v>700</v>
      </c>
      <c r="AN1436" s="406">
        <v>797</v>
      </c>
      <c r="AO1436" s="406">
        <v>905</v>
      </c>
      <c r="AP1436" s="406">
        <v>869</v>
      </c>
      <c r="AQ1436" s="406">
        <v>869</v>
      </c>
      <c r="AR1436" s="406">
        <v>1161</v>
      </c>
      <c r="AS1436" s="406">
        <v>961</v>
      </c>
      <c r="AU1436" t="s">
        <v>2489</v>
      </c>
    </row>
    <row r="1437" spans="4:47" ht="13.5" customHeight="1">
      <c r="D1437" s="405" t="s">
        <v>2497</v>
      </c>
      <c r="E1437" s="404"/>
      <c r="F1437" s="407" t="s">
        <v>2498</v>
      </c>
      <c r="G1437" s="272">
        <v>21.1</v>
      </c>
      <c r="H1437" s="406">
        <v>747</v>
      </c>
      <c r="I1437" s="406">
        <v>749</v>
      </c>
      <c r="J1437" s="406">
        <v>897</v>
      </c>
      <c r="K1437" s="406">
        <v>815</v>
      </c>
      <c r="L1437" s="406">
        <v>813</v>
      </c>
      <c r="M1437" s="406">
        <v>993</v>
      </c>
      <c r="N1437" s="406">
        <v>945</v>
      </c>
      <c r="O1437" s="406">
        <v>770</v>
      </c>
      <c r="P1437" s="406">
        <v>858</v>
      </c>
      <c r="Q1437" s="406">
        <v>940</v>
      </c>
      <c r="R1437" s="406">
        <v>915</v>
      </c>
      <c r="S1437" s="406">
        <v>1067</v>
      </c>
      <c r="T1437" s="406">
        <v>1273</v>
      </c>
      <c r="U1437" s="406">
        <v>1422</v>
      </c>
      <c r="V1437" s="406">
        <v>1020</v>
      </c>
      <c r="W1437" s="406">
        <v>1136</v>
      </c>
      <c r="X1437" s="406">
        <v>862</v>
      </c>
      <c r="Y1437" s="406">
        <v>978</v>
      </c>
      <c r="Z1437" s="406">
        <v>1138</v>
      </c>
      <c r="AA1437" s="406">
        <v>949</v>
      </c>
      <c r="AB1437" s="406">
        <v>947</v>
      </c>
      <c r="AC1437" s="406">
        <v>1102</v>
      </c>
      <c r="AD1437" s="406">
        <v>1294</v>
      </c>
      <c r="AE1437" s="406">
        <v>1022</v>
      </c>
      <c r="AF1437" s="406">
        <v>1084</v>
      </c>
      <c r="AG1437" s="406">
        <v>1242</v>
      </c>
      <c r="AH1437" s="406">
        <v>1458</v>
      </c>
      <c r="AI1437" s="406">
        <v>865</v>
      </c>
      <c r="AJ1437" s="406">
        <v>989</v>
      </c>
      <c r="AK1437" s="406">
        <v>1146</v>
      </c>
      <c r="AL1437" s="406">
        <v>1345</v>
      </c>
      <c r="AM1437" s="406">
        <v>820</v>
      </c>
      <c r="AN1437" s="406">
        <v>916</v>
      </c>
      <c r="AO1437" s="406">
        <v>1042</v>
      </c>
      <c r="AP1437" s="406">
        <v>920</v>
      </c>
      <c r="AQ1437" s="406">
        <v>920</v>
      </c>
      <c r="AR1437" s="406">
        <v>1210</v>
      </c>
      <c r="AS1437" s="406">
        <v>1113</v>
      </c>
      <c r="AU1437" t="s">
        <v>2497</v>
      </c>
    </row>
    <row r="1438" spans="4:47" ht="13.5" customHeight="1">
      <c r="D1438" s="405" t="s">
        <v>2499</v>
      </c>
      <c r="E1438" s="404"/>
      <c r="F1438" s="407" t="s">
        <v>2500</v>
      </c>
      <c r="G1438" s="272">
        <v>23.8</v>
      </c>
      <c r="H1438" s="406">
        <v>742</v>
      </c>
      <c r="I1438" s="406">
        <v>746</v>
      </c>
      <c r="J1438" s="406">
        <v>899</v>
      </c>
      <c r="K1438" s="406">
        <v>811</v>
      </c>
      <c r="L1438" s="406">
        <v>812</v>
      </c>
      <c r="M1438" s="406">
        <v>995</v>
      </c>
      <c r="N1438" s="406">
        <v>951</v>
      </c>
      <c r="O1438" s="406">
        <v>772</v>
      </c>
      <c r="P1438" s="406">
        <v>875</v>
      </c>
      <c r="Q1438" s="406">
        <v>954</v>
      </c>
      <c r="R1438" s="406">
        <v>933</v>
      </c>
      <c r="S1438" s="406">
        <v>1081</v>
      </c>
      <c r="T1438" s="406">
        <v>1311</v>
      </c>
      <c r="U1438" s="406">
        <v>1451</v>
      </c>
      <c r="V1438" s="406">
        <v>1044</v>
      </c>
      <c r="W1438" s="406">
        <v>1160</v>
      </c>
      <c r="X1438" s="406">
        <v>862</v>
      </c>
      <c r="Y1438" s="406">
        <v>990</v>
      </c>
      <c r="Z1438" s="406">
        <v>1152</v>
      </c>
      <c r="AA1438" s="406">
        <v>948</v>
      </c>
      <c r="AB1438" s="406">
        <v>961</v>
      </c>
      <c r="AC1438" s="406">
        <v>1134</v>
      </c>
      <c r="AD1438" s="406">
        <v>1331</v>
      </c>
      <c r="AE1438" s="406">
        <v>1034</v>
      </c>
      <c r="AF1438" s="406">
        <v>1098</v>
      </c>
      <c r="AG1438" s="406">
        <v>1274</v>
      </c>
      <c r="AH1438" s="406">
        <v>1495</v>
      </c>
      <c r="AI1438" s="406">
        <v>859</v>
      </c>
      <c r="AJ1438" s="406">
        <v>1004</v>
      </c>
      <c r="AK1438" s="406">
        <v>1177</v>
      </c>
      <c r="AL1438" s="406">
        <v>1382</v>
      </c>
      <c r="AM1438" s="406">
        <v>820</v>
      </c>
      <c r="AN1438" s="406">
        <v>929</v>
      </c>
      <c r="AO1438" s="406">
        <v>1055</v>
      </c>
      <c r="AP1438" s="406">
        <v>941</v>
      </c>
      <c r="AQ1438" s="406">
        <v>941</v>
      </c>
      <c r="AR1438" s="406">
        <v>1269</v>
      </c>
      <c r="AS1438" s="406">
        <v>1133</v>
      </c>
      <c r="AU1438" t="s">
        <v>2499</v>
      </c>
    </row>
    <row r="1439" spans="4:47" ht="13.5" customHeight="1">
      <c r="D1439" s="405" t="s">
        <v>2501</v>
      </c>
      <c r="E1439" s="404"/>
      <c r="F1439" s="407" t="s">
        <v>2502</v>
      </c>
      <c r="G1439" s="272">
        <v>26.400000000000002</v>
      </c>
      <c r="H1439" s="406">
        <v>774</v>
      </c>
      <c r="I1439" s="406">
        <v>780</v>
      </c>
      <c r="J1439" s="406">
        <v>942</v>
      </c>
      <c r="K1439" s="406">
        <v>845</v>
      </c>
      <c r="L1439" s="406">
        <v>847</v>
      </c>
      <c r="M1439" s="406">
        <v>1039</v>
      </c>
      <c r="N1439" s="406">
        <v>994</v>
      </c>
      <c r="O1439" s="406">
        <v>810</v>
      </c>
      <c r="P1439" s="406">
        <v>928</v>
      </c>
      <c r="Q1439" s="406">
        <v>1010</v>
      </c>
      <c r="R1439" s="406">
        <v>990</v>
      </c>
      <c r="S1439" s="406">
        <v>1131</v>
      </c>
      <c r="T1439" s="406">
        <v>1383</v>
      </c>
      <c r="U1439" s="406">
        <v>1525</v>
      </c>
      <c r="V1439" s="406">
        <v>1105</v>
      </c>
      <c r="W1439" s="406">
        <v>1227</v>
      </c>
      <c r="X1439" s="406">
        <v>899</v>
      </c>
      <c r="Y1439" s="406">
        <v>1040</v>
      </c>
      <c r="Z1439" s="406">
        <v>1210</v>
      </c>
      <c r="AA1439" s="406">
        <v>988</v>
      </c>
      <c r="AB1439" s="406">
        <v>1012</v>
      </c>
      <c r="AC1439" s="406">
        <v>1202</v>
      </c>
      <c r="AD1439" s="406">
        <v>1412</v>
      </c>
      <c r="AE1439" s="406">
        <v>1086</v>
      </c>
      <c r="AF1439" s="406">
        <v>1149</v>
      </c>
      <c r="AG1439" s="406">
        <v>1342</v>
      </c>
      <c r="AH1439" s="406">
        <v>1576</v>
      </c>
      <c r="AI1439" s="406">
        <v>889</v>
      </c>
      <c r="AJ1439" s="406">
        <v>1054</v>
      </c>
      <c r="AK1439" s="406">
        <v>1246</v>
      </c>
      <c r="AL1439" s="406">
        <v>1463</v>
      </c>
      <c r="AM1439" s="406">
        <v>857</v>
      </c>
      <c r="AN1439" s="406">
        <v>977</v>
      </c>
      <c r="AO1439" s="406">
        <v>1110</v>
      </c>
      <c r="AP1439" s="406">
        <v>1003</v>
      </c>
      <c r="AQ1439" s="406">
        <v>1003</v>
      </c>
      <c r="AR1439" s="406">
        <v>1368</v>
      </c>
      <c r="AS1439" s="406">
        <v>1194</v>
      </c>
      <c r="AU1439" t="s">
        <v>2501</v>
      </c>
    </row>
    <row r="1440" spans="4:47" ht="13.5" customHeight="1">
      <c r="D1440" s="405" t="s">
        <v>2505</v>
      </c>
      <c r="E1440" s="404"/>
      <c r="F1440" s="407" t="s">
        <v>2506</v>
      </c>
      <c r="G1440" s="272">
        <v>26.400000000000002</v>
      </c>
      <c r="H1440" s="406">
        <v>734</v>
      </c>
      <c r="I1440" s="406">
        <v>774</v>
      </c>
      <c r="J1440" s="406">
        <v>871</v>
      </c>
      <c r="K1440" s="406">
        <v>805</v>
      </c>
      <c r="L1440" s="406">
        <v>807</v>
      </c>
      <c r="M1440" s="406">
        <v>1033</v>
      </c>
      <c r="N1440" s="406">
        <v>872</v>
      </c>
      <c r="O1440" s="406">
        <v>763</v>
      </c>
      <c r="P1440" s="406">
        <v>1004</v>
      </c>
      <c r="Q1440" s="406">
        <v>997</v>
      </c>
      <c r="R1440" s="406">
        <v>930</v>
      </c>
      <c r="S1440" s="406">
        <v>1037</v>
      </c>
      <c r="T1440" s="406">
        <v>1292</v>
      </c>
      <c r="U1440" s="406">
        <v>1414</v>
      </c>
      <c r="V1440" s="406">
        <v>1060</v>
      </c>
      <c r="W1440" s="406">
        <v>1172</v>
      </c>
      <c r="X1440" s="406">
        <v>838</v>
      </c>
      <c r="Y1440" s="406">
        <v>979</v>
      </c>
      <c r="Z1440" s="406">
        <v>1135</v>
      </c>
      <c r="AA1440" s="406">
        <v>920</v>
      </c>
      <c r="AB1440" s="406">
        <v>955</v>
      </c>
      <c r="AC1440" s="406">
        <v>1146</v>
      </c>
      <c r="AD1440" s="406">
        <v>1343</v>
      </c>
      <c r="AE1440" s="406">
        <v>1024</v>
      </c>
      <c r="AF1440" s="406">
        <v>1058</v>
      </c>
      <c r="AG1440" s="406">
        <v>1250</v>
      </c>
      <c r="AH1440" s="406">
        <v>1467</v>
      </c>
      <c r="AI1440" s="406">
        <v>820</v>
      </c>
      <c r="AJ1440" s="406">
        <v>987</v>
      </c>
      <c r="AK1440" s="406">
        <v>1178</v>
      </c>
      <c r="AL1440" s="406">
        <v>1381</v>
      </c>
      <c r="AM1440" s="406">
        <v>806</v>
      </c>
      <c r="AN1440" s="406">
        <v>928</v>
      </c>
      <c r="AO1440" s="406">
        <v>1051</v>
      </c>
      <c r="AP1440" s="406">
        <v>988</v>
      </c>
      <c r="AQ1440" s="406">
        <v>988</v>
      </c>
      <c r="AR1440" s="406">
        <v>1352</v>
      </c>
      <c r="AS1440" s="406">
        <v>1129</v>
      </c>
      <c r="AU1440" t="s">
        <v>2505</v>
      </c>
    </row>
    <row r="1441" spans="4:47" ht="13.5" customHeight="1">
      <c r="D1441" s="405" t="s">
        <v>3498</v>
      </c>
      <c r="E1441" s="404"/>
      <c r="F1441" s="407" t="s">
        <v>2506</v>
      </c>
      <c r="G1441" s="272">
        <v>26.400000000000002</v>
      </c>
      <c r="H1441" s="406">
        <v>734</v>
      </c>
      <c r="I1441" s="406">
        <v>774</v>
      </c>
      <c r="J1441" s="406">
        <v>871</v>
      </c>
      <c r="K1441" s="406">
        <v>805</v>
      </c>
      <c r="L1441" s="406">
        <v>807</v>
      </c>
      <c r="M1441" s="406">
        <v>1033</v>
      </c>
      <c r="N1441" s="406">
        <v>872</v>
      </c>
      <c r="O1441" s="406">
        <v>763</v>
      </c>
      <c r="P1441" s="406">
        <v>1004</v>
      </c>
      <c r="Q1441" s="406">
        <v>997</v>
      </c>
      <c r="R1441" s="406">
        <v>930</v>
      </c>
      <c r="S1441" s="406">
        <v>1037</v>
      </c>
      <c r="T1441" s="406">
        <v>1292</v>
      </c>
      <c r="U1441" s="406">
        <v>1414</v>
      </c>
      <c r="V1441" s="406">
        <v>1060</v>
      </c>
      <c r="W1441" s="406">
        <v>1172</v>
      </c>
      <c r="X1441" s="406">
        <v>838</v>
      </c>
      <c r="Y1441" s="406">
        <v>979</v>
      </c>
      <c r="Z1441" s="406">
        <v>1135</v>
      </c>
      <c r="AA1441" s="406">
        <v>920</v>
      </c>
      <c r="AB1441" s="406">
        <v>955</v>
      </c>
      <c r="AC1441" s="406">
        <v>1146</v>
      </c>
      <c r="AD1441" s="406">
        <v>1343</v>
      </c>
      <c r="AE1441" s="406">
        <v>1024</v>
      </c>
      <c r="AF1441" s="406">
        <v>1058</v>
      </c>
      <c r="AG1441" s="406">
        <v>1250</v>
      </c>
      <c r="AH1441" s="406">
        <v>1467</v>
      </c>
      <c r="AI1441" s="406">
        <v>820</v>
      </c>
      <c r="AJ1441" s="406">
        <v>987</v>
      </c>
      <c r="AK1441" s="406">
        <v>1178</v>
      </c>
      <c r="AL1441" s="406">
        <v>1381</v>
      </c>
      <c r="AM1441" s="406">
        <v>806</v>
      </c>
      <c r="AN1441" s="406">
        <v>928</v>
      </c>
      <c r="AO1441" s="406">
        <v>1051</v>
      </c>
      <c r="AP1441" s="406">
        <v>988</v>
      </c>
      <c r="AQ1441" s="406">
        <v>988</v>
      </c>
      <c r="AR1441" s="406">
        <v>1352</v>
      </c>
      <c r="AS1441" s="406">
        <v>1129</v>
      </c>
      <c r="AU1441" t="s">
        <v>3498</v>
      </c>
    </row>
    <row r="1442" spans="4:47" ht="13.5" customHeight="1">
      <c r="D1442" s="405" t="s">
        <v>184</v>
      </c>
      <c r="E1442" s="405" t="s">
        <v>5597</v>
      </c>
      <c r="F1442" s="407" t="s">
        <v>4193</v>
      </c>
      <c r="G1442" s="272">
        <v>10.7</v>
      </c>
      <c r="H1442" s="406">
        <v>897</v>
      </c>
      <c r="I1442" s="406">
        <v>893</v>
      </c>
      <c r="J1442" s="406">
        <v>1071</v>
      </c>
      <c r="K1442" s="406">
        <v>918</v>
      </c>
      <c r="L1442" s="406">
        <v>901</v>
      </c>
      <c r="M1442" s="406">
        <v>1122</v>
      </c>
      <c r="N1442" s="406">
        <v>967</v>
      </c>
      <c r="O1442" s="406">
        <v>894</v>
      </c>
      <c r="P1442" s="406">
        <v>934</v>
      </c>
      <c r="Q1442" s="406">
        <v>1105</v>
      </c>
      <c r="R1442" s="406">
        <v>1015</v>
      </c>
      <c r="S1442" s="406">
        <v>1031</v>
      </c>
      <c r="T1442" s="406">
        <v>1269</v>
      </c>
      <c r="U1442" s="406">
        <v>1306</v>
      </c>
      <c r="V1442" s="406">
        <v>1125</v>
      </c>
      <c r="W1442" s="406">
        <v>1165</v>
      </c>
      <c r="X1442" s="406">
        <v>937</v>
      </c>
      <c r="Y1442" s="406">
        <v>1011</v>
      </c>
      <c r="Z1442" s="406">
        <v>1242</v>
      </c>
      <c r="AA1442" s="406">
        <v>1056</v>
      </c>
      <c r="AB1442" s="406">
        <v>974</v>
      </c>
      <c r="AC1442" s="406">
        <v>1068</v>
      </c>
      <c r="AD1442" s="406">
        <v>1322</v>
      </c>
      <c r="AE1442" s="406">
        <v>1097</v>
      </c>
      <c r="AF1442" s="406">
        <v>1041</v>
      </c>
      <c r="AG1442" s="406">
        <v>1137</v>
      </c>
      <c r="AH1442" s="406">
        <v>1402</v>
      </c>
      <c r="AI1442" s="406">
        <v>953</v>
      </c>
      <c r="AJ1442" s="406">
        <v>1016</v>
      </c>
      <c r="AK1442" s="406">
        <v>1106</v>
      </c>
      <c r="AL1442" s="406">
        <v>1348</v>
      </c>
      <c r="AM1442" s="406">
        <v>932</v>
      </c>
      <c r="AN1442" s="406">
        <v>990</v>
      </c>
      <c r="AO1442" s="406">
        <v>1175</v>
      </c>
      <c r="AP1442" s="406">
        <v>1052</v>
      </c>
      <c r="AQ1442" s="406">
        <v>1052</v>
      </c>
      <c r="AR1442" s="406">
        <v>1199</v>
      </c>
      <c r="AS1442" s="406">
        <v>1124</v>
      </c>
      <c r="AU1442" t="s">
        <v>184</v>
      </c>
    </row>
    <row r="1443" spans="4:47" ht="13.5" customHeight="1">
      <c r="D1443" s="405" t="s">
        <v>4016</v>
      </c>
      <c r="E1443" s="405" t="s">
        <v>5597</v>
      </c>
      <c r="F1443" s="407" t="s">
        <v>4193</v>
      </c>
      <c r="G1443" s="272">
        <v>10.7</v>
      </c>
      <c r="H1443" s="406">
        <v>897</v>
      </c>
      <c r="I1443" s="406">
        <v>893</v>
      </c>
      <c r="J1443" s="406">
        <v>1071</v>
      </c>
      <c r="K1443" s="406">
        <v>918</v>
      </c>
      <c r="L1443" s="406">
        <v>901</v>
      </c>
      <c r="M1443" s="406">
        <v>1122</v>
      </c>
      <c r="N1443" s="406">
        <v>967</v>
      </c>
      <c r="O1443" s="406">
        <v>894</v>
      </c>
      <c r="P1443" s="406">
        <v>934</v>
      </c>
      <c r="Q1443" s="406">
        <v>1105</v>
      </c>
      <c r="R1443" s="406">
        <v>1015</v>
      </c>
      <c r="S1443" s="406">
        <v>1031</v>
      </c>
      <c r="T1443" s="406">
        <v>1269</v>
      </c>
      <c r="U1443" s="406">
        <v>1306</v>
      </c>
      <c r="V1443" s="406">
        <v>1125</v>
      </c>
      <c r="W1443" s="406">
        <v>1165</v>
      </c>
      <c r="X1443" s="406">
        <v>937</v>
      </c>
      <c r="Y1443" s="406">
        <v>1011</v>
      </c>
      <c r="Z1443" s="406">
        <v>1242</v>
      </c>
      <c r="AA1443" s="406">
        <v>1056</v>
      </c>
      <c r="AB1443" s="406">
        <v>974</v>
      </c>
      <c r="AC1443" s="406">
        <v>1068</v>
      </c>
      <c r="AD1443" s="406">
        <v>1322</v>
      </c>
      <c r="AE1443" s="406">
        <v>1097</v>
      </c>
      <c r="AF1443" s="406">
        <v>1041</v>
      </c>
      <c r="AG1443" s="406">
        <v>1137</v>
      </c>
      <c r="AH1443" s="406">
        <v>1402</v>
      </c>
      <c r="AI1443" s="406">
        <v>953</v>
      </c>
      <c r="AJ1443" s="406">
        <v>1016</v>
      </c>
      <c r="AK1443" s="406">
        <v>1106</v>
      </c>
      <c r="AL1443" s="406">
        <v>1348</v>
      </c>
      <c r="AM1443" s="406">
        <v>932</v>
      </c>
      <c r="AN1443" s="406">
        <v>990</v>
      </c>
      <c r="AO1443" s="406">
        <v>1175</v>
      </c>
      <c r="AP1443" s="406">
        <v>1052</v>
      </c>
      <c r="AQ1443" s="406">
        <v>1052</v>
      </c>
      <c r="AR1443" s="406">
        <v>1199</v>
      </c>
      <c r="AS1443" s="406">
        <v>1124</v>
      </c>
      <c r="AU1443" t="s">
        <v>4016</v>
      </c>
    </row>
    <row r="1444" spans="4:47" ht="13.5" customHeight="1">
      <c r="D1444" s="405" t="s">
        <v>185</v>
      </c>
      <c r="E1444" s="404"/>
      <c r="F1444" s="407" t="s">
        <v>4194</v>
      </c>
      <c r="G1444" s="272">
        <v>13.4</v>
      </c>
      <c r="H1444" s="406">
        <v>1058</v>
      </c>
      <c r="I1444" s="406">
        <v>1054</v>
      </c>
      <c r="J1444" s="406">
        <v>1259</v>
      </c>
      <c r="K1444" s="406">
        <v>1098</v>
      </c>
      <c r="L1444" s="406">
        <v>1077</v>
      </c>
      <c r="M1444" s="406">
        <v>1323</v>
      </c>
      <c r="N1444" s="406">
        <v>1154</v>
      </c>
      <c r="O1444" s="406">
        <v>1054</v>
      </c>
      <c r="P1444" s="406">
        <v>1098</v>
      </c>
      <c r="Q1444" s="406">
        <v>1297</v>
      </c>
      <c r="R1444" s="406">
        <v>1199</v>
      </c>
      <c r="S1444" s="406">
        <v>1359</v>
      </c>
      <c r="T1444" s="406">
        <v>1638</v>
      </c>
      <c r="U1444" s="406">
        <v>1669</v>
      </c>
      <c r="V1444" s="406">
        <v>1369</v>
      </c>
      <c r="W1444" s="406">
        <v>1439</v>
      </c>
      <c r="X1444" s="406">
        <v>1169</v>
      </c>
      <c r="Y1444" s="406">
        <v>1259</v>
      </c>
      <c r="Z1444" s="406">
        <v>1537</v>
      </c>
      <c r="AA1444" s="406">
        <v>1317</v>
      </c>
      <c r="AB1444" s="406">
        <v>1210</v>
      </c>
      <c r="AC1444" s="406">
        <v>1326</v>
      </c>
      <c r="AD1444" s="406">
        <v>1630</v>
      </c>
      <c r="AE1444" s="406">
        <v>1361</v>
      </c>
      <c r="AF1444" s="406">
        <v>1344</v>
      </c>
      <c r="AG1444" s="406">
        <v>1463</v>
      </c>
      <c r="AH1444" s="406">
        <v>1791</v>
      </c>
      <c r="AI1444" s="406">
        <v>1192</v>
      </c>
      <c r="AJ1444" s="406">
        <v>1269</v>
      </c>
      <c r="AK1444" s="406">
        <v>1375</v>
      </c>
      <c r="AL1444" s="406">
        <v>1670</v>
      </c>
      <c r="AM1444" s="406">
        <v>1133</v>
      </c>
      <c r="AN1444" s="406">
        <v>1205</v>
      </c>
      <c r="AO1444" s="406">
        <v>1419</v>
      </c>
      <c r="AP1444" s="406">
        <v>1254</v>
      </c>
      <c r="AQ1444" s="406">
        <v>1254</v>
      </c>
      <c r="AR1444" s="406">
        <v>1458</v>
      </c>
      <c r="AS1444" s="406">
        <v>1389</v>
      </c>
      <c r="AU1444" t="s">
        <v>185</v>
      </c>
    </row>
    <row r="1445" spans="4:47" ht="13.5" customHeight="1">
      <c r="D1445" s="405" t="s">
        <v>186</v>
      </c>
      <c r="E1445" s="404"/>
      <c r="F1445" s="407" t="s">
        <v>4195</v>
      </c>
      <c r="G1445" s="272">
        <v>16</v>
      </c>
      <c r="H1445" s="406">
        <v>1107</v>
      </c>
      <c r="I1445" s="406">
        <v>1106</v>
      </c>
      <c r="J1445" s="406">
        <v>1318</v>
      </c>
      <c r="K1445" s="406">
        <v>1148</v>
      </c>
      <c r="L1445" s="406">
        <v>1126</v>
      </c>
      <c r="M1445" s="406">
        <v>1395</v>
      </c>
      <c r="N1445" s="406">
        <v>1210</v>
      </c>
      <c r="O1445" s="406">
        <v>1106</v>
      </c>
      <c r="P1445" s="406">
        <v>1162</v>
      </c>
      <c r="Q1445" s="406">
        <v>1366</v>
      </c>
      <c r="R1445" s="406">
        <v>1271</v>
      </c>
      <c r="S1445" s="406">
        <v>1419</v>
      </c>
      <c r="T1445" s="406">
        <v>1717</v>
      </c>
      <c r="U1445" s="406">
        <v>1752</v>
      </c>
      <c r="V1445" s="406">
        <v>1435</v>
      </c>
      <c r="W1445" s="406">
        <v>1512</v>
      </c>
      <c r="X1445" s="406">
        <v>1214</v>
      </c>
      <c r="Y1445" s="406">
        <v>1318</v>
      </c>
      <c r="Z1445" s="406">
        <v>1608</v>
      </c>
      <c r="AA1445" s="406">
        <v>1369</v>
      </c>
      <c r="AB1445" s="406">
        <v>1266</v>
      </c>
      <c r="AC1445" s="406">
        <v>1401</v>
      </c>
      <c r="AD1445" s="406">
        <v>1723</v>
      </c>
      <c r="AE1445" s="406">
        <v>1426</v>
      </c>
      <c r="AF1445" s="406">
        <v>1400</v>
      </c>
      <c r="AG1445" s="406">
        <v>1537</v>
      </c>
      <c r="AH1445" s="406">
        <v>1884</v>
      </c>
      <c r="AI1445" s="406">
        <v>1234</v>
      </c>
      <c r="AJ1445" s="406">
        <v>1332</v>
      </c>
      <c r="AK1445" s="406">
        <v>1457</v>
      </c>
      <c r="AL1445" s="406">
        <v>1766</v>
      </c>
      <c r="AM1445" s="406">
        <v>1186</v>
      </c>
      <c r="AN1445" s="406">
        <v>1270</v>
      </c>
      <c r="AO1445" s="406">
        <v>1493</v>
      </c>
      <c r="AP1445" s="406">
        <v>1321</v>
      </c>
      <c r="AQ1445" s="406">
        <v>1321</v>
      </c>
      <c r="AR1445" s="406">
        <v>1555</v>
      </c>
      <c r="AS1445" s="406">
        <v>1454</v>
      </c>
      <c r="AU1445" t="s">
        <v>186</v>
      </c>
    </row>
    <row r="1446" spans="4:47" ht="13.5" customHeight="1">
      <c r="D1446" s="405" t="s">
        <v>187</v>
      </c>
      <c r="E1446" s="404"/>
      <c r="F1446" s="407" t="s">
        <v>4196</v>
      </c>
      <c r="G1446" s="272">
        <v>18.700000000000003</v>
      </c>
      <c r="H1446" s="406">
        <v>1156</v>
      </c>
      <c r="I1446" s="406">
        <v>1157</v>
      </c>
      <c r="J1446" s="406">
        <v>1377</v>
      </c>
      <c r="K1446" s="406">
        <v>1198</v>
      </c>
      <c r="L1446" s="406">
        <v>1176</v>
      </c>
      <c r="M1446" s="406">
        <v>1467</v>
      </c>
      <c r="N1446" s="406">
        <v>1267</v>
      </c>
      <c r="O1446" s="406">
        <v>1159</v>
      </c>
      <c r="P1446" s="406">
        <v>1227</v>
      </c>
      <c r="Q1446" s="406">
        <v>1435</v>
      </c>
      <c r="R1446" s="406">
        <v>1342</v>
      </c>
      <c r="S1446" s="406">
        <v>1479</v>
      </c>
      <c r="T1446" s="406">
        <v>1797</v>
      </c>
      <c r="U1446" s="406">
        <v>1836</v>
      </c>
      <c r="V1446" s="406">
        <v>1503</v>
      </c>
      <c r="W1446" s="406">
        <v>1586</v>
      </c>
      <c r="X1446" s="406">
        <v>1260</v>
      </c>
      <c r="Y1446" s="406">
        <v>1376</v>
      </c>
      <c r="Z1446" s="406">
        <v>1680</v>
      </c>
      <c r="AA1446" s="406">
        <v>1422</v>
      </c>
      <c r="AB1446" s="406">
        <v>1323</v>
      </c>
      <c r="AC1446" s="406">
        <v>1476</v>
      </c>
      <c r="AD1446" s="406">
        <v>1817</v>
      </c>
      <c r="AE1446" s="406">
        <v>1491</v>
      </c>
      <c r="AF1446" s="406">
        <v>1457</v>
      </c>
      <c r="AG1446" s="406">
        <v>1612</v>
      </c>
      <c r="AH1446" s="406">
        <v>1978</v>
      </c>
      <c r="AI1446" s="406">
        <v>1277</v>
      </c>
      <c r="AJ1446" s="406">
        <v>1396</v>
      </c>
      <c r="AK1446" s="406">
        <v>1540</v>
      </c>
      <c r="AL1446" s="406">
        <v>1863</v>
      </c>
      <c r="AM1446" s="406">
        <v>1239</v>
      </c>
      <c r="AN1446" s="406">
        <v>1336</v>
      </c>
      <c r="AO1446" s="406">
        <v>1568</v>
      </c>
      <c r="AP1446" s="406">
        <v>1389</v>
      </c>
      <c r="AQ1446" s="406">
        <v>1389</v>
      </c>
      <c r="AR1446" s="406">
        <v>1653</v>
      </c>
      <c r="AS1446" s="406">
        <v>1520</v>
      </c>
      <c r="AU1446" t="s">
        <v>187</v>
      </c>
    </row>
    <row r="1447" spans="4:47" ht="13.5" customHeight="1">
      <c r="D1447" s="405" t="s">
        <v>2663</v>
      </c>
      <c r="E1447" s="405" t="s">
        <v>5597</v>
      </c>
      <c r="F1447" s="407" t="s">
        <v>2664</v>
      </c>
      <c r="G1447" s="272">
        <v>10.6</v>
      </c>
      <c r="H1447" s="406">
        <v>684</v>
      </c>
      <c r="I1447" s="406">
        <v>700</v>
      </c>
      <c r="J1447" s="406">
        <v>773</v>
      </c>
      <c r="K1447" s="406">
        <v>704</v>
      </c>
      <c r="L1447" s="406">
        <v>714</v>
      </c>
      <c r="M1447" s="406">
        <v>799</v>
      </c>
      <c r="N1447" s="406">
        <v>751</v>
      </c>
      <c r="O1447" s="406">
        <v>677</v>
      </c>
      <c r="P1447" s="406">
        <v>717</v>
      </c>
      <c r="Q1447" s="406">
        <v>784</v>
      </c>
      <c r="R1447" s="406">
        <v>750</v>
      </c>
      <c r="S1447" s="406">
        <v>1024</v>
      </c>
      <c r="T1447" s="406">
        <v>1145</v>
      </c>
      <c r="U1447" s="406">
        <v>1129</v>
      </c>
      <c r="V1447" s="406">
        <v>855</v>
      </c>
      <c r="W1447" s="406">
        <v>951</v>
      </c>
      <c r="X1447" s="406">
        <v>816</v>
      </c>
      <c r="Y1447" s="406">
        <v>883</v>
      </c>
      <c r="Z1447" s="406">
        <v>1030</v>
      </c>
      <c r="AA1447" s="406">
        <v>891</v>
      </c>
      <c r="AB1447" s="406">
        <v>858</v>
      </c>
      <c r="AC1447" s="406">
        <v>945</v>
      </c>
      <c r="AD1447" s="406">
        <v>1107</v>
      </c>
      <c r="AE1447" s="406">
        <v>939</v>
      </c>
      <c r="AF1447" s="406">
        <v>976</v>
      </c>
      <c r="AG1447" s="406">
        <v>1065</v>
      </c>
      <c r="AH1447" s="406">
        <v>1249</v>
      </c>
      <c r="AI1447" s="406">
        <v>811</v>
      </c>
      <c r="AJ1447" s="406">
        <v>873</v>
      </c>
      <c r="AK1447" s="406">
        <v>959</v>
      </c>
      <c r="AL1447" s="406">
        <v>1125</v>
      </c>
      <c r="AM1447" s="406">
        <v>733</v>
      </c>
      <c r="AN1447" s="406">
        <v>794</v>
      </c>
      <c r="AO1447" s="406">
        <v>908</v>
      </c>
      <c r="AP1447" s="406">
        <v>758</v>
      </c>
      <c r="AQ1447" s="406">
        <v>758</v>
      </c>
      <c r="AR1447" s="406">
        <v>906</v>
      </c>
      <c r="AS1447" s="406">
        <v>890</v>
      </c>
      <c r="AU1447" t="s">
        <v>2663</v>
      </c>
    </row>
    <row r="1448" spans="4:47" ht="13.5" customHeight="1">
      <c r="D1448" s="405" t="s">
        <v>3499</v>
      </c>
      <c r="E1448" s="405" t="s">
        <v>5597</v>
      </c>
      <c r="F1448" s="407" t="s">
        <v>2664</v>
      </c>
      <c r="G1448" s="272">
        <v>10.6</v>
      </c>
      <c r="H1448" s="406">
        <v>684</v>
      </c>
      <c r="I1448" s="406">
        <v>700</v>
      </c>
      <c r="J1448" s="406">
        <v>773</v>
      </c>
      <c r="K1448" s="406">
        <v>704</v>
      </c>
      <c r="L1448" s="406">
        <v>714</v>
      </c>
      <c r="M1448" s="406">
        <v>799</v>
      </c>
      <c r="N1448" s="406">
        <v>751</v>
      </c>
      <c r="O1448" s="406">
        <v>677</v>
      </c>
      <c r="P1448" s="406">
        <v>717</v>
      </c>
      <c r="Q1448" s="406">
        <v>784</v>
      </c>
      <c r="R1448" s="406">
        <v>750</v>
      </c>
      <c r="S1448" s="406">
        <v>1024</v>
      </c>
      <c r="T1448" s="406">
        <v>1145</v>
      </c>
      <c r="U1448" s="406">
        <v>1129</v>
      </c>
      <c r="V1448" s="406">
        <v>855</v>
      </c>
      <c r="W1448" s="406">
        <v>951</v>
      </c>
      <c r="X1448" s="406">
        <v>816</v>
      </c>
      <c r="Y1448" s="406">
        <v>883</v>
      </c>
      <c r="Z1448" s="406">
        <v>1030</v>
      </c>
      <c r="AA1448" s="406">
        <v>891</v>
      </c>
      <c r="AB1448" s="406">
        <v>858</v>
      </c>
      <c r="AC1448" s="406">
        <v>945</v>
      </c>
      <c r="AD1448" s="406">
        <v>1107</v>
      </c>
      <c r="AE1448" s="406">
        <v>939</v>
      </c>
      <c r="AF1448" s="406">
        <v>976</v>
      </c>
      <c r="AG1448" s="406">
        <v>1065</v>
      </c>
      <c r="AH1448" s="406">
        <v>1249</v>
      </c>
      <c r="AI1448" s="406">
        <v>811</v>
      </c>
      <c r="AJ1448" s="406">
        <v>873</v>
      </c>
      <c r="AK1448" s="406">
        <v>959</v>
      </c>
      <c r="AL1448" s="406">
        <v>1125</v>
      </c>
      <c r="AM1448" s="406">
        <v>733</v>
      </c>
      <c r="AN1448" s="406">
        <v>794</v>
      </c>
      <c r="AO1448" s="406">
        <v>908</v>
      </c>
      <c r="AP1448" s="406">
        <v>758</v>
      </c>
      <c r="AQ1448" s="406">
        <v>758</v>
      </c>
      <c r="AR1448" s="406">
        <v>906</v>
      </c>
      <c r="AS1448" s="406">
        <v>890</v>
      </c>
      <c r="AU1448" t="s">
        <v>3499</v>
      </c>
    </row>
    <row r="1449" spans="4:47" ht="13.5" customHeight="1">
      <c r="D1449" s="405" t="s">
        <v>2665</v>
      </c>
      <c r="E1449" s="405" t="s">
        <v>5597</v>
      </c>
      <c r="F1449" s="407" t="s">
        <v>2666</v>
      </c>
      <c r="G1449" s="272">
        <v>11.9</v>
      </c>
      <c r="H1449" s="406">
        <v>725</v>
      </c>
      <c r="I1449" s="406">
        <v>743</v>
      </c>
      <c r="J1449" s="406">
        <v>821</v>
      </c>
      <c r="K1449" s="406">
        <v>745</v>
      </c>
      <c r="L1449" s="406">
        <v>755</v>
      </c>
      <c r="M1449" s="406">
        <v>854</v>
      </c>
      <c r="N1449" s="406">
        <v>798</v>
      </c>
      <c r="O1449" s="406">
        <v>719</v>
      </c>
      <c r="P1449" s="406">
        <v>766</v>
      </c>
      <c r="Q1449" s="406">
        <v>837</v>
      </c>
      <c r="R1449" s="406">
        <v>802</v>
      </c>
      <c r="S1449" s="406">
        <v>1065</v>
      </c>
      <c r="T1449" s="406">
        <v>1198</v>
      </c>
      <c r="U1449" s="406">
        <v>1187</v>
      </c>
      <c r="V1449" s="406">
        <v>903</v>
      </c>
      <c r="W1449" s="406">
        <v>1004</v>
      </c>
      <c r="X1449" s="406">
        <v>856</v>
      </c>
      <c r="Y1449" s="406">
        <v>930</v>
      </c>
      <c r="Z1449" s="406">
        <v>1085</v>
      </c>
      <c r="AA1449" s="406">
        <v>934</v>
      </c>
      <c r="AB1449" s="406">
        <v>905</v>
      </c>
      <c r="AC1449" s="406">
        <v>1001</v>
      </c>
      <c r="AD1449" s="406">
        <v>1174</v>
      </c>
      <c r="AE1449" s="406">
        <v>989</v>
      </c>
      <c r="AF1449" s="406">
        <v>1023</v>
      </c>
      <c r="AG1449" s="406">
        <v>1121</v>
      </c>
      <c r="AH1449" s="406">
        <v>1315</v>
      </c>
      <c r="AI1449" s="406">
        <v>848</v>
      </c>
      <c r="AJ1449" s="406">
        <v>920</v>
      </c>
      <c r="AK1449" s="406">
        <v>1016</v>
      </c>
      <c r="AL1449" s="406">
        <v>1191</v>
      </c>
      <c r="AM1449" s="406">
        <v>775</v>
      </c>
      <c r="AN1449" s="406">
        <v>842</v>
      </c>
      <c r="AO1449" s="406">
        <v>962</v>
      </c>
      <c r="AP1449" s="406">
        <v>811</v>
      </c>
      <c r="AQ1449" s="406">
        <v>811</v>
      </c>
      <c r="AR1449" s="406">
        <v>976</v>
      </c>
      <c r="AS1449" s="406">
        <v>942</v>
      </c>
      <c r="AU1449" t="s">
        <v>2665</v>
      </c>
    </row>
    <row r="1450" spans="4:47" ht="13.5" customHeight="1">
      <c r="D1450" s="405" t="s">
        <v>3500</v>
      </c>
      <c r="E1450" s="405" t="s">
        <v>5597</v>
      </c>
      <c r="F1450" s="407" t="s">
        <v>2666</v>
      </c>
      <c r="G1450" s="272">
        <v>11.9</v>
      </c>
      <c r="H1450" s="406">
        <v>725</v>
      </c>
      <c r="I1450" s="406">
        <v>743</v>
      </c>
      <c r="J1450" s="406">
        <v>821</v>
      </c>
      <c r="K1450" s="406">
        <v>745</v>
      </c>
      <c r="L1450" s="406">
        <v>755</v>
      </c>
      <c r="M1450" s="406">
        <v>854</v>
      </c>
      <c r="N1450" s="406">
        <v>798</v>
      </c>
      <c r="O1450" s="406">
        <v>719</v>
      </c>
      <c r="P1450" s="406">
        <v>766</v>
      </c>
      <c r="Q1450" s="406">
        <v>837</v>
      </c>
      <c r="R1450" s="406">
        <v>802</v>
      </c>
      <c r="S1450" s="406">
        <v>1065</v>
      </c>
      <c r="T1450" s="406">
        <v>1198</v>
      </c>
      <c r="U1450" s="406">
        <v>1187</v>
      </c>
      <c r="V1450" s="406">
        <v>903</v>
      </c>
      <c r="W1450" s="406">
        <v>1004</v>
      </c>
      <c r="X1450" s="406">
        <v>856</v>
      </c>
      <c r="Y1450" s="406">
        <v>930</v>
      </c>
      <c r="Z1450" s="406">
        <v>1085</v>
      </c>
      <c r="AA1450" s="406">
        <v>934</v>
      </c>
      <c r="AB1450" s="406">
        <v>905</v>
      </c>
      <c r="AC1450" s="406">
        <v>1001</v>
      </c>
      <c r="AD1450" s="406">
        <v>1174</v>
      </c>
      <c r="AE1450" s="406">
        <v>989</v>
      </c>
      <c r="AF1450" s="406">
        <v>1023</v>
      </c>
      <c r="AG1450" s="406">
        <v>1121</v>
      </c>
      <c r="AH1450" s="406">
        <v>1315</v>
      </c>
      <c r="AI1450" s="406">
        <v>848</v>
      </c>
      <c r="AJ1450" s="406">
        <v>920</v>
      </c>
      <c r="AK1450" s="406">
        <v>1016</v>
      </c>
      <c r="AL1450" s="406">
        <v>1191</v>
      </c>
      <c r="AM1450" s="406">
        <v>775</v>
      </c>
      <c r="AN1450" s="406">
        <v>842</v>
      </c>
      <c r="AO1450" s="406">
        <v>962</v>
      </c>
      <c r="AP1450" s="406">
        <v>811</v>
      </c>
      <c r="AQ1450" s="406">
        <v>811</v>
      </c>
      <c r="AR1450" s="406">
        <v>976</v>
      </c>
      <c r="AS1450" s="406">
        <v>942</v>
      </c>
      <c r="AU1450" t="s">
        <v>3500</v>
      </c>
    </row>
    <row r="1451" spans="4:47" ht="13.5" customHeight="1">
      <c r="D1451" s="405" t="s">
        <v>2667</v>
      </c>
      <c r="E1451" s="405" t="s">
        <v>5597</v>
      </c>
      <c r="F1451" s="407" t="s">
        <v>2668</v>
      </c>
      <c r="G1451" s="272">
        <v>13.2</v>
      </c>
      <c r="H1451" s="406">
        <v>745</v>
      </c>
      <c r="I1451" s="406">
        <v>765</v>
      </c>
      <c r="J1451" s="406">
        <v>846</v>
      </c>
      <c r="K1451" s="406">
        <v>766</v>
      </c>
      <c r="L1451" s="406">
        <v>776</v>
      </c>
      <c r="M1451" s="406">
        <v>885</v>
      </c>
      <c r="N1451" s="406">
        <v>824</v>
      </c>
      <c r="O1451" s="406">
        <v>741</v>
      </c>
      <c r="P1451" s="406">
        <v>795</v>
      </c>
      <c r="Q1451" s="406">
        <v>866</v>
      </c>
      <c r="R1451" s="406">
        <v>832</v>
      </c>
      <c r="S1451" s="406">
        <v>1091</v>
      </c>
      <c r="T1451" s="406">
        <v>1235</v>
      </c>
      <c r="U1451" s="406">
        <v>1224</v>
      </c>
      <c r="V1451" s="406">
        <v>935</v>
      </c>
      <c r="W1451" s="406">
        <v>1038</v>
      </c>
      <c r="X1451" s="406">
        <v>875</v>
      </c>
      <c r="Y1451" s="406">
        <v>956</v>
      </c>
      <c r="Z1451" s="406">
        <v>1115</v>
      </c>
      <c r="AA1451" s="406">
        <v>955</v>
      </c>
      <c r="AB1451" s="406">
        <v>931</v>
      </c>
      <c r="AC1451" s="406">
        <v>1036</v>
      </c>
      <c r="AD1451" s="406">
        <v>1215</v>
      </c>
      <c r="AE1451" s="406">
        <v>1016</v>
      </c>
      <c r="AF1451" s="406">
        <v>1049</v>
      </c>
      <c r="AG1451" s="406">
        <v>1157</v>
      </c>
      <c r="AH1451" s="406">
        <v>1356</v>
      </c>
      <c r="AI1451" s="406">
        <v>866</v>
      </c>
      <c r="AJ1451" s="406">
        <v>946</v>
      </c>
      <c r="AK1451" s="406">
        <v>1051</v>
      </c>
      <c r="AL1451" s="406">
        <v>1232</v>
      </c>
      <c r="AM1451" s="406">
        <v>795</v>
      </c>
      <c r="AN1451" s="406">
        <v>869</v>
      </c>
      <c r="AO1451" s="406">
        <v>993</v>
      </c>
      <c r="AP1451" s="406">
        <v>843</v>
      </c>
      <c r="AQ1451" s="406">
        <v>843</v>
      </c>
      <c r="AR1451" s="406">
        <v>1026</v>
      </c>
      <c r="AS1451" s="406">
        <v>973</v>
      </c>
      <c r="AU1451" t="s">
        <v>2667</v>
      </c>
    </row>
    <row r="1452" spans="4:47" ht="13.5" customHeight="1">
      <c r="D1452" s="405" t="s">
        <v>3501</v>
      </c>
      <c r="E1452" s="405" t="s">
        <v>5597</v>
      </c>
      <c r="F1452" s="407" t="s">
        <v>2668</v>
      </c>
      <c r="G1452" s="272">
        <v>13.2</v>
      </c>
      <c r="H1452" s="406">
        <v>745</v>
      </c>
      <c r="I1452" s="406">
        <v>765</v>
      </c>
      <c r="J1452" s="406">
        <v>846</v>
      </c>
      <c r="K1452" s="406">
        <v>766</v>
      </c>
      <c r="L1452" s="406">
        <v>776</v>
      </c>
      <c r="M1452" s="406">
        <v>885</v>
      </c>
      <c r="N1452" s="406">
        <v>824</v>
      </c>
      <c r="O1452" s="406">
        <v>741</v>
      </c>
      <c r="P1452" s="406">
        <v>795</v>
      </c>
      <c r="Q1452" s="406">
        <v>866</v>
      </c>
      <c r="R1452" s="406">
        <v>832</v>
      </c>
      <c r="S1452" s="406">
        <v>1091</v>
      </c>
      <c r="T1452" s="406">
        <v>1235</v>
      </c>
      <c r="U1452" s="406">
        <v>1224</v>
      </c>
      <c r="V1452" s="406">
        <v>935</v>
      </c>
      <c r="W1452" s="406">
        <v>1038</v>
      </c>
      <c r="X1452" s="406">
        <v>875</v>
      </c>
      <c r="Y1452" s="406">
        <v>956</v>
      </c>
      <c r="Z1452" s="406">
        <v>1115</v>
      </c>
      <c r="AA1452" s="406">
        <v>955</v>
      </c>
      <c r="AB1452" s="406">
        <v>931</v>
      </c>
      <c r="AC1452" s="406">
        <v>1036</v>
      </c>
      <c r="AD1452" s="406">
        <v>1215</v>
      </c>
      <c r="AE1452" s="406">
        <v>1016</v>
      </c>
      <c r="AF1452" s="406">
        <v>1049</v>
      </c>
      <c r="AG1452" s="406">
        <v>1157</v>
      </c>
      <c r="AH1452" s="406">
        <v>1356</v>
      </c>
      <c r="AI1452" s="406">
        <v>866</v>
      </c>
      <c r="AJ1452" s="406">
        <v>946</v>
      </c>
      <c r="AK1452" s="406">
        <v>1051</v>
      </c>
      <c r="AL1452" s="406">
        <v>1232</v>
      </c>
      <c r="AM1452" s="406">
        <v>795</v>
      </c>
      <c r="AN1452" s="406">
        <v>869</v>
      </c>
      <c r="AO1452" s="406">
        <v>993</v>
      </c>
      <c r="AP1452" s="406">
        <v>843</v>
      </c>
      <c r="AQ1452" s="406">
        <v>843</v>
      </c>
      <c r="AR1452" s="406">
        <v>1026</v>
      </c>
      <c r="AS1452" s="406">
        <v>973</v>
      </c>
      <c r="AU1452" t="s">
        <v>3501</v>
      </c>
    </row>
    <row r="1453" spans="4:47" ht="13.5" customHeight="1">
      <c r="D1453" s="405" t="s">
        <v>2669</v>
      </c>
      <c r="E1453" s="405" t="s">
        <v>5597</v>
      </c>
      <c r="F1453" s="407" t="s">
        <v>2670</v>
      </c>
      <c r="G1453" s="272">
        <v>14.5</v>
      </c>
      <c r="H1453" s="406">
        <v>765</v>
      </c>
      <c r="I1453" s="406">
        <v>787</v>
      </c>
      <c r="J1453" s="406">
        <v>865</v>
      </c>
      <c r="K1453" s="406">
        <v>786</v>
      </c>
      <c r="L1453" s="406">
        <v>797</v>
      </c>
      <c r="M1453" s="406">
        <v>910</v>
      </c>
      <c r="N1453" s="406">
        <v>849</v>
      </c>
      <c r="O1453" s="406">
        <v>762</v>
      </c>
      <c r="P1453" s="406">
        <v>824</v>
      </c>
      <c r="Q1453" s="406">
        <v>896</v>
      </c>
      <c r="R1453" s="406">
        <v>862</v>
      </c>
      <c r="S1453" s="406">
        <v>1118</v>
      </c>
      <c r="T1453" s="406">
        <v>1273</v>
      </c>
      <c r="U1453" s="406">
        <v>1261</v>
      </c>
      <c r="V1453" s="406">
        <v>966</v>
      </c>
      <c r="W1453" s="406">
        <v>1073</v>
      </c>
      <c r="X1453" s="406">
        <v>895</v>
      </c>
      <c r="Y1453" s="406">
        <v>982</v>
      </c>
      <c r="Z1453" s="406">
        <v>1144</v>
      </c>
      <c r="AA1453" s="406">
        <v>976</v>
      </c>
      <c r="AB1453" s="406">
        <v>957</v>
      </c>
      <c r="AC1453" s="406">
        <v>1072</v>
      </c>
      <c r="AD1453" s="406">
        <v>1257</v>
      </c>
      <c r="AE1453" s="406">
        <v>1043</v>
      </c>
      <c r="AF1453" s="406">
        <v>1075</v>
      </c>
      <c r="AG1453" s="406">
        <v>1192</v>
      </c>
      <c r="AH1453" s="406">
        <v>1398</v>
      </c>
      <c r="AI1453" s="406">
        <v>882</v>
      </c>
      <c r="AJ1453" s="406">
        <v>972</v>
      </c>
      <c r="AK1453" s="406">
        <v>1086</v>
      </c>
      <c r="AL1453" s="406">
        <v>1274</v>
      </c>
      <c r="AM1453" s="406">
        <v>816</v>
      </c>
      <c r="AN1453" s="406">
        <v>896</v>
      </c>
      <c r="AO1453" s="406">
        <v>1024</v>
      </c>
      <c r="AP1453" s="406">
        <v>876</v>
      </c>
      <c r="AQ1453" s="406">
        <v>876</v>
      </c>
      <c r="AR1453" s="406">
        <v>1077</v>
      </c>
      <c r="AS1453" s="406">
        <v>1004</v>
      </c>
      <c r="AU1453" t="s">
        <v>2669</v>
      </c>
    </row>
    <row r="1454" spans="4:47" ht="13.5" customHeight="1">
      <c r="D1454" s="405" t="s">
        <v>3502</v>
      </c>
      <c r="E1454" s="405" t="s">
        <v>5597</v>
      </c>
      <c r="F1454" s="407" t="s">
        <v>2670</v>
      </c>
      <c r="G1454" s="272">
        <v>14.5</v>
      </c>
      <c r="H1454" s="406">
        <v>765</v>
      </c>
      <c r="I1454" s="406">
        <v>787</v>
      </c>
      <c r="J1454" s="406">
        <v>865</v>
      </c>
      <c r="K1454" s="406">
        <v>786</v>
      </c>
      <c r="L1454" s="406">
        <v>797</v>
      </c>
      <c r="M1454" s="406">
        <v>910</v>
      </c>
      <c r="N1454" s="406">
        <v>849</v>
      </c>
      <c r="O1454" s="406">
        <v>762</v>
      </c>
      <c r="P1454" s="406">
        <v>824</v>
      </c>
      <c r="Q1454" s="406">
        <v>896</v>
      </c>
      <c r="R1454" s="406">
        <v>862</v>
      </c>
      <c r="S1454" s="406">
        <v>1118</v>
      </c>
      <c r="T1454" s="406">
        <v>1273</v>
      </c>
      <c r="U1454" s="406">
        <v>1261</v>
      </c>
      <c r="V1454" s="406">
        <v>966</v>
      </c>
      <c r="W1454" s="406">
        <v>1073</v>
      </c>
      <c r="X1454" s="406">
        <v>895</v>
      </c>
      <c r="Y1454" s="406">
        <v>982</v>
      </c>
      <c r="Z1454" s="406">
        <v>1144</v>
      </c>
      <c r="AA1454" s="406">
        <v>976</v>
      </c>
      <c r="AB1454" s="406">
        <v>957</v>
      </c>
      <c r="AC1454" s="406">
        <v>1072</v>
      </c>
      <c r="AD1454" s="406">
        <v>1257</v>
      </c>
      <c r="AE1454" s="406">
        <v>1043</v>
      </c>
      <c r="AF1454" s="406">
        <v>1075</v>
      </c>
      <c r="AG1454" s="406">
        <v>1192</v>
      </c>
      <c r="AH1454" s="406">
        <v>1398</v>
      </c>
      <c r="AI1454" s="406">
        <v>882</v>
      </c>
      <c r="AJ1454" s="406">
        <v>972</v>
      </c>
      <c r="AK1454" s="406">
        <v>1086</v>
      </c>
      <c r="AL1454" s="406">
        <v>1274</v>
      </c>
      <c r="AM1454" s="406">
        <v>816</v>
      </c>
      <c r="AN1454" s="406">
        <v>896</v>
      </c>
      <c r="AO1454" s="406">
        <v>1024</v>
      </c>
      <c r="AP1454" s="406">
        <v>876</v>
      </c>
      <c r="AQ1454" s="406">
        <v>876</v>
      </c>
      <c r="AR1454" s="406">
        <v>1077</v>
      </c>
      <c r="AS1454" s="406">
        <v>1004</v>
      </c>
      <c r="AU1454" t="s">
        <v>3502</v>
      </c>
    </row>
    <row r="1455" spans="4:47" ht="13.5" customHeight="1">
      <c r="D1455" s="405" t="s">
        <v>2671</v>
      </c>
      <c r="E1455" s="405" t="s">
        <v>5597</v>
      </c>
      <c r="F1455" s="407" t="s">
        <v>2672</v>
      </c>
      <c r="G1455" s="272">
        <v>15.9</v>
      </c>
      <c r="H1455" s="406">
        <v>803</v>
      </c>
      <c r="I1455" s="406">
        <v>813</v>
      </c>
      <c r="J1455" s="406">
        <v>908</v>
      </c>
      <c r="K1455" s="406">
        <v>824</v>
      </c>
      <c r="L1455" s="406">
        <v>823</v>
      </c>
      <c r="M1455" s="406">
        <v>953</v>
      </c>
      <c r="N1455" s="406">
        <v>886</v>
      </c>
      <c r="O1455" s="406">
        <v>799</v>
      </c>
      <c r="P1455" s="406">
        <v>850</v>
      </c>
      <c r="Q1455" s="406">
        <v>943</v>
      </c>
      <c r="R1455" s="406">
        <v>899</v>
      </c>
      <c r="S1455" s="406">
        <v>1157</v>
      </c>
      <c r="T1455" s="406">
        <v>1322</v>
      </c>
      <c r="U1455" s="406">
        <v>1313</v>
      </c>
      <c r="V1455" s="406">
        <v>1004</v>
      </c>
      <c r="W1455" s="406">
        <v>1115</v>
      </c>
      <c r="X1455" s="406">
        <v>923</v>
      </c>
      <c r="Y1455" s="406">
        <v>1016</v>
      </c>
      <c r="Z1455" s="406">
        <v>1184</v>
      </c>
      <c r="AA1455" s="406">
        <v>1007</v>
      </c>
      <c r="AB1455" s="406">
        <v>992</v>
      </c>
      <c r="AC1455" s="406">
        <v>1114</v>
      </c>
      <c r="AD1455" s="406">
        <v>1307</v>
      </c>
      <c r="AE1455" s="406">
        <v>1080</v>
      </c>
      <c r="AF1455" s="406">
        <v>1110</v>
      </c>
      <c r="AG1455" s="406">
        <v>1235</v>
      </c>
      <c r="AH1455" s="406">
        <v>1448</v>
      </c>
      <c r="AI1455" s="406">
        <v>909</v>
      </c>
      <c r="AJ1455" s="406">
        <v>1006</v>
      </c>
      <c r="AK1455" s="406">
        <v>1106</v>
      </c>
      <c r="AL1455" s="406">
        <v>1324</v>
      </c>
      <c r="AM1455" s="406">
        <v>850</v>
      </c>
      <c r="AN1455" s="406">
        <v>938</v>
      </c>
      <c r="AO1455" s="406">
        <v>1072</v>
      </c>
      <c r="AP1455" s="406">
        <v>913</v>
      </c>
      <c r="AQ1455" s="406">
        <v>913</v>
      </c>
      <c r="AR1455" s="406">
        <v>1129</v>
      </c>
      <c r="AS1455" s="406">
        <v>1037</v>
      </c>
      <c r="AU1455" t="s">
        <v>2671</v>
      </c>
    </row>
    <row r="1456" spans="4:47" ht="13.5" customHeight="1">
      <c r="D1456" s="405" t="s">
        <v>3503</v>
      </c>
      <c r="E1456" s="405" t="s">
        <v>5597</v>
      </c>
      <c r="F1456" s="407" t="s">
        <v>2672</v>
      </c>
      <c r="G1456" s="272">
        <v>15.9</v>
      </c>
      <c r="H1456" s="406">
        <v>803</v>
      </c>
      <c r="I1456" s="406">
        <v>813</v>
      </c>
      <c r="J1456" s="406">
        <v>908</v>
      </c>
      <c r="K1456" s="406">
        <v>824</v>
      </c>
      <c r="L1456" s="406">
        <v>823</v>
      </c>
      <c r="M1456" s="406">
        <v>953</v>
      </c>
      <c r="N1456" s="406">
        <v>886</v>
      </c>
      <c r="O1456" s="406">
        <v>799</v>
      </c>
      <c r="P1456" s="406">
        <v>850</v>
      </c>
      <c r="Q1456" s="406">
        <v>943</v>
      </c>
      <c r="R1456" s="406">
        <v>899</v>
      </c>
      <c r="S1456" s="406">
        <v>1157</v>
      </c>
      <c r="T1456" s="406">
        <v>1322</v>
      </c>
      <c r="U1456" s="406">
        <v>1313</v>
      </c>
      <c r="V1456" s="406">
        <v>1004</v>
      </c>
      <c r="W1456" s="406">
        <v>1115</v>
      </c>
      <c r="X1456" s="406">
        <v>923</v>
      </c>
      <c r="Y1456" s="406">
        <v>1016</v>
      </c>
      <c r="Z1456" s="406">
        <v>1184</v>
      </c>
      <c r="AA1456" s="406">
        <v>1007</v>
      </c>
      <c r="AB1456" s="406">
        <v>992</v>
      </c>
      <c r="AC1456" s="406">
        <v>1114</v>
      </c>
      <c r="AD1456" s="406">
        <v>1307</v>
      </c>
      <c r="AE1456" s="406">
        <v>1080</v>
      </c>
      <c r="AF1456" s="406">
        <v>1110</v>
      </c>
      <c r="AG1456" s="406">
        <v>1235</v>
      </c>
      <c r="AH1456" s="406">
        <v>1448</v>
      </c>
      <c r="AI1456" s="406">
        <v>909</v>
      </c>
      <c r="AJ1456" s="406">
        <v>1006</v>
      </c>
      <c r="AK1456" s="406">
        <v>1106</v>
      </c>
      <c r="AL1456" s="406">
        <v>1324</v>
      </c>
      <c r="AM1456" s="406">
        <v>850</v>
      </c>
      <c r="AN1456" s="406">
        <v>938</v>
      </c>
      <c r="AO1456" s="406">
        <v>1072</v>
      </c>
      <c r="AP1456" s="406">
        <v>913</v>
      </c>
      <c r="AQ1456" s="406">
        <v>913</v>
      </c>
      <c r="AR1456" s="406">
        <v>1129</v>
      </c>
      <c r="AS1456" s="406">
        <v>1037</v>
      </c>
      <c r="AU1456" t="s">
        <v>3503</v>
      </c>
    </row>
    <row r="1457" spans="4:47" ht="13.5" customHeight="1">
      <c r="D1457" s="405" t="s">
        <v>2673</v>
      </c>
      <c r="E1457" s="405" t="s">
        <v>5597</v>
      </c>
      <c r="F1457" s="407" t="s">
        <v>2674</v>
      </c>
      <c r="G1457" s="272">
        <v>17.200000000000003</v>
      </c>
      <c r="H1457" s="406">
        <v>870</v>
      </c>
      <c r="I1457" s="406">
        <v>877</v>
      </c>
      <c r="J1457" s="406">
        <v>977</v>
      </c>
      <c r="K1457" s="406">
        <v>909</v>
      </c>
      <c r="L1457" s="406">
        <v>904</v>
      </c>
      <c r="M1457" s="406">
        <v>1032</v>
      </c>
      <c r="N1457" s="406">
        <v>974</v>
      </c>
      <c r="O1457" s="406">
        <v>866</v>
      </c>
      <c r="P1457" s="406">
        <v>913</v>
      </c>
      <c r="Q1457" s="406">
        <v>1019</v>
      </c>
      <c r="R1457" s="406">
        <v>975</v>
      </c>
      <c r="S1457" s="406">
        <v>1283</v>
      </c>
      <c r="T1457" s="406">
        <v>1461</v>
      </c>
      <c r="U1457" s="406">
        <v>1475</v>
      </c>
      <c r="V1457" s="406">
        <v>1096</v>
      </c>
      <c r="W1457" s="406">
        <v>1218</v>
      </c>
      <c r="X1457" s="406">
        <v>1021</v>
      </c>
      <c r="Y1457" s="406">
        <v>1128</v>
      </c>
      <c r="Z1457" s="406">
        <v>1323</v>
      </c>
      <c r="AA1457" s="406">
        <v>1118</v>
      </c>
      <c r="AB1457" s="406">
        <v>1082</v>
      </c>
      <c r="AC1457" s="406">
        <v>1215</v>
      </c>
      <c r="AD1457" s="406">
        <v>1425</v>
      </c>
      <c r="AE1457" s="406">
        <v>1179</v>
      </c>
      <c r="AF1457" s="406">
        <v>1235</v>
      </c>
      <c r="AG1457" s="406">
        <v>1370</v>
      </c>
      <c r="AH1457" s="406">
        <v>1608</v>
      </c>
      <c r="AI1457" s="406">
        <v>1006</v>
      </c>
      <c r="AJ1457" s="406">
        <v>1103</v>
      </c>
      <c r="AK1457" s="406">
        <v>1213</v>
      </c>
      <c r="AL1457" s="406">
        <v>1449</v>
      </c>
      <c r="AM1457" s="406">
        <v>931</v>
      </c>
      <c r="AN1457" s="406">
        <v>1025</v>
      </c>
      <c r="AO1457" s="406">
        <v>1171</v>
      </c>
      <c r="AP1457" s="406">
        <v>971</v>
      </c>
      <c r="AQ1457" s="406">
        <v>971</v>
      </c>
      <c r="AR1457" s="406">
        <v>1204</v>
      </c>
      <c r="AS1457" s="406">
        <v>1144</v>
      </c>
      <c r="AU1457" t="s">
        <v>2673</v>
      </c>
    </row>
    <row r="1458" spans="4:47" ht="13.5" customHeight="1">
      <c r="D1458" s="405" t="s">
        <v>3504</v>
      </c>
      <c r="E1458" s="405" t="s">
        <v>5597</v>
      </c>
      <c r="F1458" s="407" t="s">
        <v>2674</v>
      </c>
      <c r="G1458" s="272">
        <v>17.200000000000003</v>
      </c>
      <c r="H1458" s="406">
        <v>870</v>
      </c>
      <c r="I1458" s="406">
        <v>877</v>
      </c>
      <c r="J1458" s="406">
        <v>977</v>
      </c>
      <c r="K1458" s="406">
        <v>909</v>
      </c>
      <c r="L1458" s="406">
        <v>904</v>
      </c>
      <c r="M1458" s="406">
        <v>1032</v>
      </c>
      <c r="N1458" s="406">
        <v>974</v>
      </c>
      <c r="O1458" s="406">
        <v>866</v>
      </c>
      <c r="P1458" s="406">
        <v>913</v>
      </c>
      <c r="Q1458" s="406">
        <v>1019</v>
      </c>
      <c r="R1458" s="406">
        <v>975</v>
      </c>
      <c r="S1458" s="406">
        <v>1283</v>
      </c>
      <c r="T1458" s="406">
        <v>1461</v>
      </c>
      <c r="U1458" s="406">
        <v>1475</v>
      </c>
      <c r="V1458" s="406">
        <v>1096</v>
      </c>
      <c r="W1458" s="406">
        <v>1218</v>
      </c>
      <c r="X1458" s="406">
        <v>1021</v>
      </c>
      <c r="Y1458" s="406">
        <v>1128</v>
      </c>
      <c r="Z1458" s="406">
        <v>1323</v>
      </c>
      <c r="AA1458" s="406">
        <v>1118</v>
      </c>
      <c r="AB1458" s="406">
        <v>1082</v>
      </c>
      <c r="AC1458" s="406">
        <v>1215</v>
      </c>
      <c r="AD1458" s="406">
        <v>1425</v>
      </c>
      <c r="AE1458" s="406">
        <v>1179</v>
      </c>
      <c r="AF1458" s="406">
        <v>1235</v>
      </c>
      <c r="AG1458" s="406">
        <v>1370</v>
      </c>
      <c r="AH1458" s="406">
        <v>1608</v>
      </c>
      <c r="AI1458" s="406">
        <v>1006</v>
      </c>
      <c r="AJ1458" s="406">
        <v>1103</v>
      </c>
      <c r="AK1458" s="406">
        <v>1213</v>
      </c>
      <c r="AL1458" s="406">
        <v>1449</v>
      </c>
      <c r="AM1458" s="406">
        <v>931</v>
      </c>
      <c r="AN1458" s="406">
        <v>1025</v>
      </c>
      <c r="AO1458" s="406">
        <v>1171</v>
      </c>
      <c r="AP1458" s="406">
        <v>971</v>
      </c>
      <c r="AQ1458" s="406">
        <v>971</v>
      </c>
      <c r="AR1458" s="406">
        <v>1204</v>
      </c>
      <c r="AS1458" s="406">
        <v>1144</v>
      </c>
      <c r="AU1458" t="s">
        <v>3504</v>
      </c>
    </row>
    <row r="1459" spans="4:47" ht="13.5" customHeight="1">
      <c r="D1459" s="405" t="s">
        <v>2675</v>
      </c>
      <c r="E1459" s="405" t="s">
        <v>5597</v>
      </c>
      <c r="F1459" s="407" t="s">
        <v>2676</v>
      </c>
      <c r="G1459" s="272">
        <v>18.5</v>
      </c>
      <c r="H1459" s="406">
        <v>901</v>
      </c>
      <c r="I1459" s="406">
        <v>914</v>
      </c>
      <c r="J1459" s="406">
        <v>1027</v>
      </c>
      <c r="K1459" s="406">
        <v>940</v>
      </c>
      <c r="L1459" s="406">
        <v>940</v>
      </c>
      <c r="M1459" s="406">
        <v>1088</v>
      </c>
      <c r="N1459" s="406">
        <v>1012</v>
      </c>
      <c r="O1459" s="406">
        <v>898</v>
      </c>
      <c r="P1459" s="406">
        <v>957</v>
      </c>
      <c r="Q1459" s="406">
        <v>1066</v>
      </c>
      <c r="R1459" s="406">
        <v>1017</v>
      </c>
      <c r="S1459" s="406">
        <v>1406</v>
      </c>
      <c r="T1459" s="406">
        <v>1605</v>
      </c>
      <c r="U1459" s="406">
        <v>1575</v>
      </c>
      <c r="V1459" s="406">
        <v>1181</v>
      </c>
      <c r="W1459" s="406">
        <v>1313</v>
      </c>
      <c r="X1459" s="406">
        <v>1091</v>
      </c>
      <c r="Y1459" s="406">
        <v>1200</v>
      </c>
      <c r="Z1459" s="406">
        <v>1399</v>
      </c>
      <c r="AA1459" s="406">
        <v>1189</v>
      </c>
      <c r="AB1459" s="406">
        <v>1170</v>
      </c>
      <c r="AC1459" s="406">
        <v>1312</v>
      </c>
      <c r="AD1459" s="406">
        <v>1540</v>
      </c>
      <c r="AE1459" s="406">
        <v>1274</v>
      </c>
      <c r="AF1459" s="406">
        <v>1345</v>
      </c>
      <c r="AG1459" s="406">
        <v>1491</v>
      </c>
      <c r="AH1459" s="406">
        <v>1750</v>
      </c>
      <c r="AI1459" s="406">
        <v>1082</v>
      </c>
      <c r="AJ1459" s="406">
        <v>1193</v>
      </c>
      <c r="AK1459" s="406">
        <v>1313</v>
      </c>
      <c r="AL1459" s="406">
        <v>1567</v>
      </c>
      <c r="AM1459" s="406">
        <v>980</v>
      </c>
      <c r="AN1459" s="406">
        <v>1080</v>
      </c>
      <c r="AO1459" s="406">
        <v>1234</v>
      </c>
      <c r="AP1459" s="406">
        <v>1023</v>
      </c>
      <c r="AQ1459" s="406">
        <v>1023</v>
      </c>
      <c r="AR1459" s="406">
        <v>1285</v>
      </c>
      <c r="AS1459" s="406">
        <v>1228</v>
      </c>
      <c r="AU1459" t="s">
        <v>2675</v>
      </c>
    </row>
    <row r="1460" spans="4:47" ht="13.5" customHeight="1">
      <c r="D1460" s="405" t="s">
        <v>3505</v>
      </c>
      <c r="E1460" s="405" t="s">
        <v>5597</v>
      </c>
      <c r="F1460" s="407" t="s">
        <v>2676</v>
      </c>
      <c r="G1460" s="272">
        <v>18.5</v>
      </c>
      <c r="H1460" s="406">
        <v>901</v>
      </c>
      <c r="I1460" s="406">
        <v>914</v>
      </c>
      <c r="J1460" s="406">
        <v>1027</v>
      </c>
      <c r="K1460" s="406">
        <v>940</v>
      </c>
      <c r="L1460" s="406">
        <v>940</v>
      </c>
      <c r="M1460" s="406">
        <v>1088</v>
      </c>
      <c r="N1460" s="406">
        <v>1012</v>
      </c>
      <c r="O1460" s="406">
        <v>898</v>
      </c>
      <c r="P1460" s="406">
        <v>957</v>
      </c>
      <c r="Q1460" s="406">
        <v>1066</v>
      </c>
      <c r="R1460" s="406">
        <v>1017</v>
      </c>
      <c r="S1460" s="406">
        <v>1406</v>
      </c>
      <c r="T1460" s="406">
        <v>1605</v>
      </c>
      <c r="U1460" s="406">
        <v>1575</v>
      </c>
      <c r="V1460" s="406">
        <v>1181</v>
      </c>
      <c r="W1460" s="406">
        <v>1313</v>
      </c>
      <c r="X1460" s="406">
        <v>1091</v>
      </c>
      <c r="Y1460" s="406">
        <v>1200</v>
      </c>
      <c r="Z1460" s="406">
        <v>1399</v>
      </c>
      <c r="AA1460" s="406">
        <v>1189</v>
      </c>
      <c r="AB1460" s="406">
        <v>1170</v>
      </c>
      <c r="AC1460" s="406">
        <v>1312</v>
      </c>
      <c r="AD1460" s="406">
        <v>1540</v>
      </c>
      <c r="AE1460" s="406">
        <v>1274</v>
      </c>
      <c r="AF1460" s="406">
        <v>1345</v>
      </c>
      <c r="AG1460" s="406">
        <v>1491</v>
      </c>
      <c r="AH1460" s="406">
        <v>1750</v>
      </c>
      <c r="AI1460" s="406">
        <v>1082</v>
      </c>
      <c r="AJ1460" s="406">
        <v>1193</v>
      </c>
      <c r="AK1460" s="406">
        <v>1313</v>
      </c>
      <c r="AL1460" s="406">
        <v>1567</v>
      </c>
      <c r="AM1460" s="406">
        <v>980</v>
      </c>
      <c r="AN1460" s="406">
        <v>1080</v>
      </c>
      <c r="AO1460" s="406">
        <v>1234</v>
      </c>
      <c r="AP1460" s="406">
        <v>1023</v>
      </c>
      <c r="AQ1460" s="406">
        <v>1023</v>
      </c>
      <c r="AR1460" s="406">
        <v>1285</v>
      </c>
      <c r="AS1460" s="406">
        <v>1228</v>
      </c>
      <c r="AU1460" t="s">
        <v>3505</v>
      </c>
    </row>
    <row r="1461" spans="4:47" ht="13.5" customHeight="1">
      <c r="D1461" s="405" t="s">
        <v>2687</v>
      </c>
      <c r="E1461" s="405" t="s">
        <v>5597</v>
      </c>
      <c r="F1461" s="407" t="s">
        <v>2688</v>
      </c>
      <c r="G1461" s="272">
        <v>19.8</v>
      </c>
      <c r="H1461" s="406">
        <v>1006</v>
      </c>
      <c r="I1461" s="406">
        <v>1019</v>
      </c>
      <c r="J1461" s="406">
        <v>1147</v>
      </c>
      <c r="K1461" s="406">
        <v>1045</v>
      </c>
      <c r="L1461" s="406">
        <v>1044</v>
      </c>
      <c r="M1461" s="406">
        <v>1208</v>
      </c>
      <c r="N1461" s="406">
        <v>1123</v>
      </c>
      <c r="O1461" s="406">
        <v>1003</v>
      </c>
      <c r="P1461" s="406">
        <v>1062</v>
      </c>
      <c r="Q1461" s="406">
        <v>1186</v>
      </c>
      <c r="R1461" s="406">
        <v>1128</v>
      </c>
      <c r="S1461" s="406">
        <v>1519</v>
      </c>
      <c r="T1461" s="406">
        <v>1720</v>
      </c>
      <c r="U1461" s="406">
        <v>1716</v>
      </c>
      <c r="V1461" s="406">
        <v>1276</v>
      </c>
      <c r="W1461" s="406">
        <v>1422</v>
      </c>
      <c r="X1461" s="406">
        <v>1194</v>
      </c>
      <c r="Y1461" s="406">
        <v>1305</v>
      </c>
      <c r="Z1461" s="406">
        <v>1523</v>
      </c>
      <c r="AA1461" s="406">
        <v>1302</v>
      </c>
      <c r="AB1461" s="406">
        <v>1273</v>
      </c>
      <c r="AC1461" s="406">
        <v>1418</v>
      </c>
      <c r="AD1461" s="406">
        <v>1664</v>
      </c>
      <c r="AE1461" s="406">
        <v>1388</v>
      </c>
      <c r="AF1461" s="406">
        <v>1448</v>
      </c>
      <c r="AG1461" s="406">
        <v>1597</v>
      </c>
      <c r="AH1461" s="406">
        <v>1874</v>
      </c>
      <c r="AI1461" s="406">
        <v>1188</v>
      </c>
      <c r="AJ1461" s="406">
        <v>1296</v>
      </c>
      <c r="AK1461" s="406">
        <v>1418</v>
      </c>
      <c r="AL1461" s="406">
        <v>1691</v>
      </c>
      <c r="AM1461" s="406">
        <v>1083</v>
      </c>
      <c r="AN1461" s="406">
        <v>1183</v>
      </c>
      <c r="AO1461" s="406">
        <v>1353</v>
      </c>
      <c r="AP1461" s="406">
        <v>1141</v>
      </c>
      <c r="AQ1461" s="406">
        <v>1141</v>
      </c>
      <c r="AR1461" s="406">
        <v>1405</v>
      </c>
      <c r="AS1461" s="406">
        <v>1343</v>
      </c>
      <c r="AU1461" t="s">
        <v>2687</v>
      </c>
    </row>
    <row r="1462" spans="4:47" ht="13.5" customHeight="1">
      <c r="D1462" s="405" t="s">
        <v>3506</v>
      </c>
      <c r="E1462" s="405" t="s">
        <v>5597</v>
      </c>
      <c r="F1462" s="407" t="s">
        <v>2688</v>
      </c>
      <c r="G1462" s="272">
        <v>19.8</v>
      </c>
      <c r="H1462" s="406">
        <v>1006</v>
      </c>
      <c r="I1462" s="406">
        <v>1019</v>
      </c>
      <c r="J1462" s="406">
        <v>1147</v>
      </c>
      <c r="K1462" s="406">
        <v>1045</v>
      </c>
      <c r="L1462" s="406">
        <v>1044</v>
      </c>
      <c r="M1462" s="406">
        <v>1208</v>
      </c>
      <c r="N1462" s="406">
        <v>1123</v>
      </c>
      <c r="O1462" s="406">
        <v>1003</v>
      </c>
      <c r="P1462" s="406">
        <v>1062</v>
      </c>
      <c r="Q1462" s="406">
        <v>1186</v>
      </c>
      <c r="R1462" s="406">
        <v>1128</v>
      </c>
      <c r="S1462" s="406">
        <v>1519</v>
      </c>
      <c r="T1462" s="406">
        <v>1720</v>
      </c>
      <c r="U1462" s="406">
        <v>1716</v>
      </c>
      <c r="V1462" s="406">
        <v>1276</v>
      </c>
      <c r="W1462" s="406">
        <v>1422</v>
      </c>
      <c r="X1462" s="406">
        <v>1194</v>
      </c>
      <c r="Y1462" s="406">
        <v>1305</v>
      </c>
      <c r="Z1462" s="406">
        <v>1523</v>
      </c>
      <c r="AA1462" s="406">
        <v>1302</v>
      </c>
      <c r="AB1462" s="406">
        <v>1273</v>
      </c>
      <c r="AC1462" s="406">
        <v>1418</v>
      </c>
      <c r="AD1462" s="406">
        <v>1664</v>
      </c>
      <c r="AE1462" s="406">
        <v>1388</v>
      </c>
      <c r="AF1462" s="406">
        <v>1448</v>
      </c>
      <c r="AG1462" s="406">
        <v>1597</v>
      </c>
      <c r="AH1462" s="406">
        <v>1874</v>
      </c>
      <c r="AI1462" s="406">
        <v>1188</v>
      </c>
      <c r="AJ1462" s="406">
        <v>1296</v>
      </c>
      <c r="AK1462" s="406">
        <v>1418</v>
      </c>
      <c r="AL1462" s="406">
        <v>1691</v>
      </c>
      <c r="AM1462" s="406">
        <v>1083</v>
      </c>
      <c r="AN1462" s="406">
        <v>1183</v>
      </c>
      <c r="AO1462" s="406">
        <v>1353</v>
      </c>
      <c r="AP1462" s="406">
        <v>1141</v>
      </c>
      <c r="AQ1462" s="406">
        <v>1141</v>
      </c>
      <c r="AR1462" s="406">
        <v>1405</v>
      </c>
      <c r="AS1462" s="406">
        <v>1343</v>
      </c>
      <c r="AU1462" t="s">
        <v>3506</v>
      </c>
    </row>
    <row r="1463" spans="4:47" ht="13.5" customHeight="1">
      <c r="D1463" s="405" t="s">
        <v>2689</v>
      </c>
      <c r="E1463" s="405" t="s">
        <v>5597</v>
      </c>
      <c r="F1463" s="407" t="s">
        <v>2690</v>
      </c>
      <c r="G1463" s="272">
        <v>19.8</v>
      </c>
      <c r="H1463" s="406">
        <v>1074</v>
      </c>
      <c r="I1463" s="406">
        <v>1088</v>
      </c>
      <c r="J1463" s="406">
        <v>1225</v>
      </c>
      <c r="K1463" s="406">
        <v>1114</v>
      </c>
      <c r="L1463" s="406">
        <v>1112</v>
      </c>
      <c r="M1463" s="406">
        <v>1293</v>
      </c>
      <c r="N1463" s="406">
        <v>1198</v>
      </c>
      <c r="O1463" s="406">
        <v>1073</v>
      </c>
      <c r="P1463" s="406">
        <v>1138</v>
      </c>
      <c r="Q1463" s="406">
        <v>1269</v>
      </c>
      <c r="R1463" s="406">
        <v>1208</v>
      </c>
      <c r="S1463" s="406">
        <v>1587</v>
      </c>
      <c r="T1463" s="406">
        <v>1802</v>
      </c>
      <c r="U1463" s="406">
        <v>1807</v>
      </c>
      <c r="V1463" s="406">
        <v>1353</v>
      </c>
      <c r="W1463" s="406">
        <v>1508</v>
      </c>
      <c r="X1463" s="406">
        <v>1261</v>
      </c>
      <c r="Y1463" s="406">
        <v>1379</v>
      </c>
      <c r="Z1463" s="406">
        <v>1609</v>
      </c>
      <c r="AA1463" s="406">
        <v>1375</v>
      </c>
      <c r="AB1463" s="406">
        <v>1347</v>
      </c>
      <c r="AC1463" s="406">
        <v>1501</v>
      </c>
      <c r="AD1463" s="406">
        <v>1762</v>
      </c>
      <c r="AE1463" s="406">
        <v>1468</v>
      </c>
      <c r="AF1463" s="406">
        <v>1522</v>
      </c>
      <c r="AG1463" s="406">
        <v>1680</v>
      </c>
      <c r="AH1463" s="406">
        <v>1972</v>
      </c>
      <c r="AI1463" s="406">
        <v>1253</v>
      </c>
      <c r="AJ1463" s="406">
        <v>1369</v>
      </c>
      <c r="AK1463" s="406">
        <v>1502</v>
      </c>
      <c r="AL1463" s="406">
        <v>1789</v>
      </c>
      <c r="AM1463" s="406">
        <v>1151</v>
      </c>
      <c r="AN1463" s="406">
        <v>1258</v>
      </c>
      <c r="AO1463" s="406">
        <v>1438</v>
      </c>
      <c r="AP1463" s="406">
        <v>1226</v>
      </c>
      <c r="AQ1463" s="406">
        <v>1226</v>
      </c>
      <c r="AR1463" s="406">
        <v>1508</v>
      </c>
      <c r="AS1463" s="406">
        <v>1427</v>
      </c>
      <c r="AU1463" t="s">
        <v>2689</v>
      </c>
    </row>
    <row r="1464" spans="4:47" ht="13.5" customHeight="1">
      <c r="D1464" s="405" t="s">
        <v>3507</v>
      </c>
      <c r="E1464" s="405" t="s">
        <v>5597</v>
      </c>
      <c r="F1464" s="407" t="s">
        <v>2690</v>
      </c>
      <c r="G1464" s="272">
        <v>19.8</v>
      </c>
      <c r="H1464" s="406">
        <v>1074</v>
      </c>
      <c r="I1464" s="406">
        <v>1088</v>
      </c>
      <c r="J1464" s="406">
        <v>1225</v>
      </c>
      <c r="K1464" s="406">
        <v>1114</v>
      </c>
      <c r="L1464" s="406">
        <v>1112</v>
      </c>
      <c r="M1464" s="406">
        <v>1293</v>
      </c>
      <c r="N1464" s="406">
        <v>1198</v>
      </c>
      <c r="O1464" s="406">
        <v>1073</v>
      </c>
      <c r="P1464" s="406">
        <v>1138</v>
      </c>
      <c r="Q1464" s="406">
        <v>1269</v>
      </c>
      <c r="R1464" s="406">
        <v>1208</v>
      </c>
      <c r="S1464" s="406">
        <v>1587</v>
      </c>
      <c r="T1464" s="406">
        <v>1802</v>
      </c>
      <c r="U1464" s="406">
        <v>1807</v>
      </c>
      <c r="V1464" s="406">
        <v>1353</v>
      </c>
      <c r="W1464" s="406">
        <v>1508</v>
      </c>
      <c r="X1464" s="406">
        <v>1261</v>
      </c>
      <c r="Y1464" s="406">
        <v>1379</v>
      </c>
      <c r="Z1464" s="406">
        <v>1609</v>
      </c>
      <c r="AA1464" s="406">
        <v>1375</v>
      </c>
      <c r="AB1464" s="406">
        <v>1347</v>
      </c>
      <c r="AC1464" s="406">
        <v>1501</v>
      </c>
      <c r="AD1464" s="406">
        <v>1762</v>
      </c>
      <c r="AE1464" s="406">
        <v>1468</v>
      </c>
      <c r="AF1464" s="406">
        <v>1522</v>
      </c>
      <c r="AG1464" s="406">
        <v>1680</v>
      </c>
      <c r="AH1464" s="406">
        <v>1972</v>
      </c>
      <c r="AI1464" s="406">
        <v>1253</v>
      </c>
      <c r="AJ1464" s="406">
        <v>1369</v>
      </c>
      <c r="AK1464" s="406">
        <v>1502</v>
      </c>
      <c r="AL1464" s="406">
        <v>1789</v>
      </c>
      <c r="AM1464" s="406">
        <v>1151</v>
      </c>
      <c r="AN1464" s="406">
        <v>1258</v>
      </c>
      <c r="AO1464" s="406">
        <v>1438</v>
      </c>
      <c r="AP1464" s="406">
        <v>1226</v>
      </c>
      <c r="AQ1464" s="406">
        <v>1226</v>
      </c>
      <c r="AR1464" s="406">
        <v>1508</v>
      </c>
      <c r="AS1464" s="406">
        <v>1427</v>
      </c>
      <c r="AU1464" t="s">
        <v>3507</v>
      </c>
    </row>
    <row r="1465" spans="4:47" ht="13.5" customHeight="1">
      <c r="D1465" s="405" t="s">
        <v>2691</v>
      </c>
      <c r="E1465" s="405" t="s">
        <v>5597</v>
      </c>
      <c r="F1465" s="407" t="s">
        <v>2692</v>
      </c>
      <c r="G1465" s="272">
        <v>21.1</v>
      </c>
      <c r="H1465" s="406">
        <v>1094</v>
      </c>
      <c r="I1465" s="406">
        <v>1110</v>
      </c>
      <c r="J1465" s="406">
        <v>1244</v>
      </c>
      <c r="K1465" s="406">
        <v>1134</v>
      </c>
      <c r="L1465" s="406">
        <v>1133</v>
      </c>
      <c r="M1465" s="406">
        <v>1318</v>
      </c>
      <c r="N1465" s="406">
        <v>1224</v>
      </c>
      <c r="O1465" s="406">
        <v>1094</v>
      </c>
      <c r="P1465" s="406">
        <v>1167</v>
      </c>
      <c r="Q1465" s="406">
        <v>1299</v>
      </c>
      <c r="R1465" s="406">
        <v>1238</v>
      </c>
      <c r="S1465" s="406">
        <v>1613</v>
      </c>
      <c r="T1465" s="406">
        <v>1841</v>
      </c>
      <c r="U1465" s="406">
        <v>1844</v>
      </c>
      <c r="V1465" s="406">
        <v>1384</v>
      </c>
      <c r="W1465" s="406">
        <v>1543</v>
      </c>
      <c r="X1465" s="406">
        <v>1281</v>
      </c>
      <c r="Y1465" s="406">
        <v>1405</v>
      </c>
      <c r="Z1465" s="406">
        <v>1639</v>
      </c>
      <c r="AA1465" s="406">
        <v>1396</v>
      </c>
      <c r="AB1465" s="406">
        <v>1373</v>
      </c>
      <c r="AC1465" s="406">
        <v>1537</v>
      </c>
      <c r="AD1465" s="406">
        <v>1803</v>
      </c>
      <c r="AE1465" s="406">
        <v>1495</v>
      </c>
      <c r="AF1465" s="406">
        <v>1548</v>
      </c>
      <c r="AG1465" s="406">
        <v>1715</v>
      </c>
      <c r="AH1465" s="406">
        <v>2013</v>
      </c>
      <c r="AI1465" s="406">
        <v>1270</v>
      </c>
      <c r="AJ1465" s="406">
        <v>1395</v>
      </c>
      <c r="AK1465" s="406">
        <v>1537</v>
      </c>
      <c r="AL1465" s="406">
        <v>1831</v>
      </c>
      <c r="AM1465" s="406">
        <v>1172</v>
      </c>
      <c r="AN1465" s="406">
        <v>1285</v>
      </c>
      <c r="AO1465" s="406">
        <v>1469</v>
      </c>
      <c r="AP1465" s="406">
        <v>1258</v>
      </c>
      <c r="AQ1465" s="406">
        <v>1258</v>
      </c>
      <c r="AR1465" s="406">
        <v>1559</v>
      </c>
      <c r="AS1465" s="406">
        <v>1458</v>
      </c>
      <c r="AU1465" t="s">
        <v>2691</v>
      </c>
    </row>
    <row r="1466" spans="4:47" ht="13.5" customHeight="1">
      <c r="D1466" s="405" t="s">
        <v>3508</v>
      </c>
      <c r="E1466" s="405" t="s">
        <v>5597</v>
      </c>
      <c r="F1466" s="407" t="s">
        <v>2692</v>
      </c>
      <c r="G1466" s="272">
        <v>21.1</v>
      </c>
      <c r="H1466" s="406">
        <v>1094</v>
      </c>
      <c r="I1466" s="406">
        <v>1110</v>
      </c>
      <c r="J1466" s="406">
        <v>1244</v>
      </c>
      <c r="K1466" s="406">
        <v>1134</v>
      </c>
      <c r="L1466" s="406">
        <v>1133</v>
      </c>
      <c r="M1466" s="406">
        <v>1318</v>
      </c>
      <c r="N1466" s="406">
        <v>1224</v>
      </c>
      <c r="O1466" s="406">
        <v>1094</v>
      </c>
      <c r="P1466" s="406">
        <v>1167</v>
      </c>
      <c r="Q1466" s="406">
        <v>1299</v>
      </c>
      <c r="R1466" s="406">
        <v>1238</v>
      </c>
      <c r="S1466" s="406">
        <v>1613</v>
      </c>
      <c r="T1466" s="406">
        <v>1841</v>
      </c>
      <c r="U1466" s="406">
        <v>1844</v>
      </c>
      <c r="V1466" s="406">
        <v>1384</v>
      </c>
      <c r="W1466" s="406">
        <v>1543</v>
      </c>
      <c r="X1466" s="406">
        <v>1281</v>
      </c>
      <c r="Y1466" s="406">
        <v>1405</v>
      </c>
      <c r="Z1466" s="406">
        <v>1639</v>
      </c>
      <c r="AA1466" s="406">
        <v>1396</v>
      </c>
      <c r="AB1466" s="406">
        <v>1373</v>
      </c>
      <c r="AC1466" s="406">
        <v>1537</v>
      </c>
      <c r="AD1466" s="406">
        <v>1803</v>
      </c>
      <c r="AE1466" s="406">
        <v>1495</v>
      </c>
      <c r="AF1466" s="406">
        <v>1548</v>
      </c>
      <c r="AG1466" s="406">
        <v>1715</v>
      </c>
      <c r="AH1466" s="406">
        <v>2013</v>
      </c>
      <c r="AI1466" s="406">
        <v>1270</v>
      </c>
      <c r="AJ1466" s="406">
        <v>1395</v>
      </c>
      <c r="AK1466" s="406">
        <v>1537</v>
      </c>
      <c r="AL1466" s="406">
        <v>1831</v>
      </c>
      <c r="AM1466" s="406">
        <v>1172</v>
      </c>
      <c r="AN1466" s="406">
        <v>1285</v>
      </c>
      <c r="AO1466" s="406">
        <v>1469</v>
      </c>
      <c r="AP1466" s="406">
        <v>1258</v>
      </c>
      <c r="AQ1466" s="406">
        <v>1258</v>
      </c>
      <c r="AR1466" s="406">
        <v>1559</v>
      </c>
      <c r="AS1466" s="406">
        <v>1458</v>
      </c>
      <c r="AU1466" t="s">
        <v>3508</v>
      </c>
    </row>
    <row r="1467" spans="4:47" ht="13.5" customHeight="1">
      <c r="D1467" s="405" t="s">
        <v>2693</v>
      </c>
      <c r="E1467" s="405" t="s">
        <v>5597</v>
      </c>
      <c r="F1467" s="407" t="s">
        <v>2694</v>
      </c>
      <c r="G1467" s="272">
        <v>22.5</v>
      </c>
      <c r="H1467" s="406">
        <v>1138</v>
      </c>
      <c r="I1467" s="406">
        <v>1153</v>
      </c>
      <c r="J1467" s="406">
        <v>1289</v>
      </c>
      <c r="K1467" s="406">
        <v>1179</v>
      </c>
      <c r="L1467" s="406">
        <v>1176</v>
      </c>
      <c r="M1467" s="406">
        <v>1364</v>
      </c>
      <c r="N1467" s="406">
        <v>1269</v>
      </c>
      <c r="O1467" s="406">
        <v>1135</v>
      </c>
      <c r="P1467" s="406">
        <v>1210</v>
      </c>
      <c r="Q1467" s="406">
        <v>1346</v>
      </c>
      <c r="R1467" s="406">
        <v>1283</v>
      </c>
      <c r="S1467" s="406">
        <v>1661</v>
      </c>
      <c r="T1467" s="406">
        <v>1898</v>
      </c>
      <c r="U1467" s="406">
        <v>1906</v>
      </c>
      <c r="V1467" s="406">
        <v>1430</v>
      </c>
      <c r="W1467" s="406">
        <v>1593</v>
      </c>
      <c r="X1467" s="406">
        <v>1316</v>
      </c>
      <c r="Y1467" s="406">
        <v>1447</v>
      </c>
      <c r="Z1467" s="406">
        <v>1688</v>
      </c>
      <c r="AA1467" s="406">
        <v>1437</v>
      </c>
      <c r="AB1467" s="406">
        <v>1415</v>
      </c>
      <c r="AC1467" s="406">
        <v>1588</v>
      </c>
      <c r="AD1467" s="406">
        <v>1864</v>
      </c>
      <c r="AE1467" s="406">
        <v>1540</v>
      </c>
      <c r="AF1467" s="406">
        <v>1590</v>
      </c>
      <c r="AG1467" s="406">
        <v>1767</v>
      </c>
      <c r="AH1467" s="406">
        <v>2074</v>
      </c>
      <c r="AI1467" s="406">
        <v>1303</v>
      </c>
      <c r="AJ1467" s="406">
        <v>1437</v>
      </c>
      <c r="AK1467" s="406">
        <v>1584</v>
      </c>
      <c r="AL1467" s="406">
        <v>1891</v>
      </c>
      <c r="AM1467" s="406">
        <v>1214</v>
      </c>
      <c r="AN1467" s="406">
        <v>1335</v>
      </c>
      <c r="AO1467" s="406">
        <v>1527</v>
      </c>
      <c r="AP1467" s="406">
        <v>1303</v>
      </c>
      <c r="AQ1467" s="406">
        <v>1303</v>
      </c>
      <c r="AR1467" s="406">
        <v>1619</v>
      </c>
      <c r="AS1467" s="406">
        <v>1497</v>
      </c>
      <c r="AU1467" t="s">
        <v>2693</v>
      </c>
    </row>
    <row r="1468" spans="4:47" ht="13.5" customHeight="1">
      <c r="D1468" s="405" t="s">
        <v>3509</v>
      </c>
      <c r="E1468" s="405" t="s">
        <v>5597</v>
      </c>
      <c r="F1468" s="407" t="s">
        <v>2694</v>
      </c>
      <c r="G1468" s="272">
        <v>22.5</v>
      </c>
      <c r="H1468" s="406">
        <v>1138</v>
      </c>
      <c r="I1468" s="406">
        <v>1153</v>
      </c>
      <c r="J1468" s="406">
        <v>1289</v>
      </c>
      <c r="K1468" s="406">
        <v>1179</v>
      </c>
      <c r="L1468" s="406">
        <v>1176</v>
      </c>
      <c r="M1468" s="406">
        <v>1364</v>
      </c>
      <c r="N1468" s="406">
        <v>1269</v>
      </c>
      <c r="O1468" s="406">
        <v>1135</v>
      </c>
      <c r="P1468" s="406">
        <v>1210</v>
      </c>
      <c r="Q1468" s="406">
        <v>1346</v>
      </c>
      <c r="R1468" s="406">
        <v>1283</v>
      </c>
      <c r="S1468" s="406">
        <v>1661</v>
      </c>
      <c r="T1468" s="406">
        <v>1898</v>
      </c>
      <c r="U1468" s="406">
        <v>1906</v>
      </c>
      <c r="V1468" s="406">
        <v>1430</v>
      </c>
      <c r="W1468" s="406">
        <v>1593</v>
      </c>
      <c r="X1468" s="406">
        <v>1316</v>
      </c>
      <c r="Y1468" s="406">
        <v>1447</v>
      </c>
      <c r="Z1468" s="406">
        <v>1688</v>
      </c>
      <c r="AA1468" s="406">
        <v>1437</v>
      </c>
      <c r="AB1468" s="406">
        <v>1415</v>
      </c>
      <c r="AC1468" s="406">
        <v>1588</v>
      </c>
      <c r="AD1468" s="406">
        <v>1864</v>
      </c>
      <c r="AE1468" s="406">
        <v>1540</v>
      </c>
      <c r="AF1468" s="406">
        <v>1590</v>
      </c>
      <c r="AG1468" s="406">
        <v>1767</v>
      </c>
      <c r="AH1468" s="406">
        <v>2074</v>
      </c>
      <c r="AI1468" s="406">
        <v>1303</v>
      </c>
      <c r="AJ1468" s="406">
        <v>1437</v>
      </c>
      <c r="AK1468" s="406">
        <v>1584</v>
      </c>
      <c r="AL1468" s="406">
        <v>1891</v>
      </c>
      <c r="AM1468" s="406">
        <v>1214</v>
      </c>
      <c r="AN1468" s="406">
        <v>1335</v>
      </c>
      <c r="AO1468" s="406">
        <v>1527</v>
      </c>
      <c r="AP1468" s="406">
        <v>1303</v>
      </c>
      <c r="AQ1468" s="406">
        <v>1303</v>
      </c>
      <c r="AR1468" s="406">
        <v>1619</v>
      </c>
      <c r="AS1468" s="406">
        <v>1497</v>
      </c>
      <c r="AU1468" t="s">
        <v>3509</v>
      </c>
    </row>
    <row r="1469" spans="4:47" ht="13.5" customHeight="1">
      <c r="D1469" s="405" t="s">
        <v>2695</v>
      </c>
      <c r="E1469" s="405" t="s">
        <v>5597</v>
      </c>
      <c r="F1469" s="407" t="s">
        <v>2696</v>
      </c>
      <c r="G1469" s="272">
        <v>23.8</v>
      </c>
      <c r="H1469" s="406">
        <v>1158</v>
      </c>
      <c r="I1469" s="406">
        <v>1174</v>
      </c>
      <c r="J1469" s="406">
        <v>1319</v>
      </c>
      <c r="K1469" s="406">
        <v>1199</v>
      </c>
      <c r="L1469" s="406">
        <v>1196</v>
      </c>
      <c r="M1469" s="406">
        <v>1400</v>
      </c>
      <c r="N1469" s="406">
        <v>1294</v>
      </c>
      <c r="O1469" s="406">
        <v>1157</v>
      </c>
      <c r="P1469" s="406">
        <v>1238</v>
      </c>
      <c r="Q1469" s="406">
        <v>1375</v>
      </c>
      <c r="R1469" s="406">
        <v>1312</v>
      </c>
      <c r="S1469" s="406">
        <v>1687</v>
      </c>
      <c r="T1469" s="406">
        <v>1935</v>
      </c>
      <c r="U1469" s="406">
        <v>1943</v>
      </c>
      <c r="V1469" s="406">
        <v>1460</v>
      </c>
      <c r="W1469" s="406">
        <v>1627</v>
      </c>
      <c r="X1469" s="406">
        <v>1335</v>
      </c>
      <c r="Y1469" s="406">
        <v>1473</v>
      </c>
      <c r="Z1469" s="406">
        <v>1718</v>
      </c>
      <c r="AA1469" s="406">
        <v>1457</v>
      </c>
      <c r="AB1469" s="406">
        <v>1441</v>
      </c>
      <c r="AC1469" s="406">
        <v>1623</v>
      </c>
      <c r="AD1469" s="406">
        <v>1905</v>
      </c>
      <c r="AE1469" s="406">
        <v>1567</v>
      </c>
      <c r="AF1469" s="406">
        <v>1616</v>
      </c>
      <c r="AG1469" s="406">
        <v>1802</v>
      </c>
      <c r="AH1469" s="406">
        <v>2115</v>
      </c>
      <c r="AI1469" s="406">
        <v>1320</v>
      </c>
      <c r="AJ1469" s="406">
        <v>1463</v>
      </c>
      <c r="AK1469" s="406">
        <v>1619</v>
      </c>
      <c r="AL1469" s="406">
        <v>1932</v>
      </c>
      <c r="AM1469" s="406">
        <v>1234</v>
      </c>
      <c r="AN1469" s="406">
        <v>1362</v>
      </c>
      <c r="AO1469" s="406">
        <v>1557</v>
      </c>
      <c r="AP1469" s="406">
        <v>1335</v>
      </c>
      <c r="AQ1469" s="406">
        <v>1335</v>
      </c>
      <c r="AR1469" s="406">
        <v>1669</v>
      </c>
      <c r="AS1469" s="406">
        <v>1527</v>
      </c>
      <c r="AU1469" t="s">
        <v>2695</v>
      </c>
    </row>
    <row r="1470" spans="4:47" ht="13.5" customHeight="1">
      <c r="D1470" s="405" t="s">
        <v>3510</v>
      </c>
      <c r="E1470" s="405" t="s">
        <v>5597</v>
      </c>
      <c r="F1470" s="407" t="s">
        <v>2696</v>
      </c>
      <c r="G1470" s="272">
        <v>23.8</v>
      </c>
      <c r="H1470" s="406">
        <v>1158</v>
      </c>
      <c r="I1470" s="406">
        <v>1174</v>
      </c>
      <c r="J1470" s="406">
        <v>1319</v>
      </c>
      <c r="K1470" s="406">
        <v>1199</v>
      </c>
      <c r="L1470" s="406">
        <v>1196</v>
      </c>
      <c r="M1470" s="406">
        <v>1400</v>
      </c>
      <c r="N1470" s="406">
        <v>1294</v>
      </c>
      <c r="O1470" s="406">
        <v>1157</v>
      </c>
      <c r="P1470" s="406">
        <v>1238</v>
      </c>
      <c r="Q1470" s="406">
        <v>1375</v>
      </c>
      <c r="R1470" s="406">
        <v>1312</v>
      </c>
      <c r="S1470" s="406">
        <v>1687</v>
      </c>
      <c r="T1470" s="406">
        <v>1935</v>
      </c>
      <c r="U1470" s="406">
        <v>1943</v>
      </c>
      <c r="V1470" s="406">
        <v>1460</v>
      </c>
      <c r="W1470" s="406">
        <v>1627</v>
      </c>
      <c r="X1470" s="406">
        <v>1335</v>
      </c>
      <c r="Y1470" s="406">
        <v>1473</v>
      </c>
      <c r="Z1470" s="406">
        <v>1718</v>
      </c>
      <c r="AA1470" s="406">
        <v>1457</v>
      </c>
      <c r="AB1470" s="406">
        <v>1441</v>
      </c>
      <c r="AC1470" s="406">
        <v>1623</v>
      </c>
      <c r="AD1470" s="406">
        <v>1905</v>
      </c>
      <c r="AE1470" s="406">
        <v>1567</v>
      </c>
      <c r="AF1470" s="406">
        <v>1616</v>
      </c>
      <c r="AG1470" s="406">
        <v>1802</v>
      </c>
      <c r="AH1470" s="406">
        <v>2115</v>
      </c>
      <c r="AI1470" s="406">
        <v>1320</v>
      </c>
      <c r="AJ1470" s="406">
        <v>1463</v>
      </c>
      <c r="AK1470" s="406">
        <v>1619</v>
      </c>
      <c r="AL1470" s="406">
        <v>1932</v>
      </c>
      <c r="AM1470" s="406">
        <v>1234</v>
      </c>
      <c r="AN1470" s="406">
        <v>1362</v>
      </c>
      <c r="AO1470" s="406">
        <v>1557</v>
      </c>
      <c r="AP1470" s="406">
        <v>1335</v>
      </c>
      <c r="AQ1470" s="406">
        <v>1335</v>
      </c>
      <c r="AR1470" s="406">
        <v>1669</v>
      </c>
      <c r="AS1470" s="406">
        <v>1527</v>
      </c>
      <c r="AU1470" t="s">
        <v>3510</v>
      </c>
    </row>
    <row r="1471" spans="4:47" ht="13.5" customHeight="1">
      <c r="D1471" s="405" t="s">
        <v>2711</v>
      </c>
      <c r="E1471" s="404"/>
      <c r="F1471" s="407" t="s">
        <v>2712</v>
      </c>
      <c r="G1471" s="272">
        <v>14.5</v>
      </c>
      <c r="H1471" s="406">
        <v>742</v>
      </c>
      <c r="I1471" s="406">
        <v>756</v>
      </c>
      <c r="J1471" s="406">
        <v>865</v>
      </c>
      <c r="K1471" s="406">
        <v>782</v>
      </c>
      <c r="L1471" s="406">
        <v>779</v>
      </c>
      <c r="M1471" s="406">
        <v>939</v>
      </c>
      <c r="N1471" s="406">
        <v>851</v>
      </c>
      <c r="O1471" s="406">
        <v>749</v>
      </c>
      <c r="P1471" s="406">
        <v>813</v>
      </c>
      <c r="Q1471" s="406">
        <v>906</v>
      </c>
      <c r="R1471" s="406">
        <v>865</v>
      </c>
      <c r="S1471" s="406">
        <v>1180</v>
      </c>
      <c r="T1471" s="406">
        <v>1362</v>
      </c>
      <c r="U1471" s="406">
        <v>1354</v>
      </c>
      <c r="V1471" s="406">
        <v>1023</v>
      </c>
      <c r="W1471" s="406">
        <v>1142</v>
      </c>
      <c r="X1471" s="406">
        <v>915</v>
      </c>
      <c r="Y1471" s="406">
        <v>1002</v>
      </c>
      <c r="Z1471" s="406">
        <v>1169</v>
      </c>
      <c r="AA1471" s="406">
        <v>997</v>
      </c>
      <c r="AB1471" s="406">
        <v>983</v>
      </c>
      <c r="AC1471" s="406">
        <v>1097</v>
      </c>
      <c r="AD1471" s="406">
        <v>1287</v>
      </c>
      <c r="AE1471" s="406">
        <v>1072</v>
      </c>
      <c r="AF1471" s="406">
        <v>1121</v>
      </c>
      <c r="AG1471" s="406">
        <v>1237</v>
      </c>
      <c r="AH1471" s="406">
        <v>1453</v>
      </c>
      <c r="AI1471" s="406">
        <v>918</v>
      </c>
      <c r="AJ1471" s="406">
        <v>998</v>
      </c>
      <c r="AK1471" s="406">
        <v>1111</v>
      </c>
      <c r="AL1471" s="406">
        <v>1304</v>
      </c>
      <c r="AM1471" s="406">
        <v>815</v>
      </c>
      <c r="AN1471" s="406">
        <v>887</v>
      </c>
      <c r="AO1471" s="406">
        <v>1012</v>
      </c>
      <c r="AP1471" s="406">
        <v>920</v>
      </c>
      <c r="AQ1471" s="406">
        <v>920</v>
      </c>
      <c r="AR1471" s="406">
        <v>1172</v>
      </c>
      <c r="AS1471" s="406">
        <v>1056</v>
      </c>
      <c r="AU1471" t="s">
        <v>2711</v>
      </c>
    </row>
    <row r="1472" spans="4:47" ht="13.5" customHeight="1">
      <c r="D1472" s="405" t="s">
        <v>2713</v>
      </c>
      <c r="E1472" s="404"/>
      <c r="F1472" s="407" t="s">
        <v>2714</v>
      </c>
      <c r="G1472" s="272">
        <v>15.9</v>
      </c>
      <c r="H1472" s="406">
        <v>770</v>
      </c>
      <c r="I1472" s="406">
        <v>783</v>
      </c>
      <c r="J1472" s="406">
        <v>895</v>
      </c>
      <c r="K1472" s="406">
        <v>811</v>
      </c>
      <c r="L1472" s="406">
        <v>805</v>
      </c>
      <c r="M1472" s="406">
        <v>976</v>
      </c>
      <c r="N1472" s="406">
        <v>883</v>
      </c>
      <c r="O1472" s="406">
        <v>776</v>
      </c>
      <c r="P1472" s="406">
        <v>847</v>
      </c>
      <c r="Q1472" s="406">
        <v>942</v>
      </c>
      <c r="R1472" s="406">
        <v>901</v>
      </c>
      <c r="S1472" s="406">
        <v>1209</v>
      </c>
      <c r="T1472" s="406">
        <v>1401</v>
      </c>
      <c r="U1472" s="406">
        <v>1395</v>
      </c>
      <c r="V1472" s="406">
        <v>1057</v>
      </c>
      <c r="W1472" s="406">
        <v>1179</v>
      </c>
      <c r="X1472" s="406">
        <v>940</v>
      </c>
      <c r="Y1472" s="406">
        <v>1033</v>
      </c>
      <c r="Z1472" s="406">
        <v>1206</v>
      </c>
      <c r="AA1472" s="406">
        <v>1025</v>
      </c>
      <c r="AB1472" s="406">
        <v>1015</v>
      </c>
      <c r="AC1472" s="406">
        <v>1137</v>
      </c>
      <c r="AD1472" s="406">
        <v>1335</v>
      </c>
      <c r="AE1472" s="406">
        <v>1105</v>
      </c>
      <c r="AF1472" s="406">
        <v>1153</v>
      </c>
      <c r="AG1472" s="406">
        <v>1278</v>
      </c>
      <c r="AH1472" s="406">
        <v>1500</v>
      </c>
      <c r="AI1472" s="406">
        <v>941</v>
      </c>
      <c r="AJ1472" s="406">
        <v>1029</v>
      </c>
      <c r="AK1472" s="406">
        <v>1152</v>
      </c>
      <c r="AL1472" s="406">
        <v>1352</v>
      </c>
      <c r="AM1472" s="406">
        <v>841</v>
      </c>
      <c r="AN1472" s="406">
        <v>919</v>
      </c>
      <c r="AO1472" s="406">
        <v>1049</v>
      </c>
      <c r="AP1472" s="406">
        <v>954</v>
      </c>
      <c r="AQ1472" s="406">
        <v>954</v>
      </c>
      <c r="AR1472" s="406">
        <v>1220</v>
      </c>
      <c r="AS1472" s="406">
        <v>1089</v>
      </c>
      <c r="AU1472" t="s">
        <v>2713</v>
      </c>
    </row>
    <row r="1473" spans="4:47" ht="13.5" customHeight="1">
      <c r="D1473" s="405" t="s">
        <v>2715</v>
      </c>
      <c r="E1473" s="404"/>
      <c r="F1473" s="407" t="s">
        <v>2716</v>
      </c>
      <c r="G1473" s="272">
        <v>17.200000000000003</v>
      </c>
      <c r="H1473" s="406">
        <v>799</v>
      </c>
      <c r="I1473" s="406">
        <v>798</v>
      </c>
      <c r="J1473" s="406">
        <v>940</v>
      </c>
      <c r="K1473" s="406">
        <v>831</v>
      </c>
      <c r="L1473" s="406">
        <v>827</v>
      </c>
      <c r="M1473" s="406">
        <v>981</v>
      </c>
      <c r="N1473" s="406">
        <v>945</v>
      </c>
      <c r="O1473" s="406">
        <v>814</v>
      </c>
      <c r="P1473" s="406">
        <v>876</v>
      </c>
      <c r="Q1473" s="406">
        <v>962</v>
      </c>
      <c r="R1473" s="406">
        <v>947</v>
      </c>
      <c r="S1473" s="406">
        <v>1242</v>
      </c>
      <c r="T1473" s="406">
        <v>1445</v>
      </c>
      <c r="U1473" s="406">
        <v>1440</v>
      </c>
      <c r="V1473" s="406">
        <v>1092</v>
      </c>
      <c r="W1473" s="406">
        <v>1218</v>
      </c>
      <c r="X1473" s="406">
        <v>967</v>
      </c>
      <c r="Y1473" s="406">
        <v>1067</v>
      </c>
      <c r="Z1473" s="406">
        <v>1245</v>
      </c>
      <c r="AA1473" s="406">
        <v>1053</v>
      </c>
      <c r="AB1473" s="406">
        <v>1049</v>
      </c>
      <c r="AC1473" s="406">
        <v>1180</v>
      </c>
      <c r="AD1473" s="406">
        <v>1386</v>
      </c>
      <c r="AE1473" s="406">
        <v>1141</v>
      </c>
      <c r="AF1473" s="406">
        <v>1186</v>
      </c>
      <c r="AG1473" s="406">
        <v>1321</v>
      </c>
      <c r="AH1473" s="406">
        <v>1551</v>
      </c>
      <c r="AI1473" s="406">
        <v>966</v>
      </c>
      <c r="AJ1473" s="406">
        <v>1063</v>
      </c>
      <c r="AK1473" s="406">
        <v>1195</v>
      </c>
      <c r="AL1473" s="406">
        <v>1403</v>
      </c>
      <c r="AM1473" s="406">
        <v>870</v>
      </c>
      <c r="AN1473" s="406">
        <v>954</v>
      </c>
      <c r="AO1473" s="406">
        <v>1089</v>
      </c>
      <c r="AP1473" s="406">
        <v>990</v>
      </c>
      <c r="AQ1473" s="406">
        <v>990</v>
      </c>
      <c r="AR1473" s="406">
        <v>1271</v>
      </c>
      <c r="AS1473" s="406">
        <v>1168</v>
      </c>
      <c r="AU1473" t="s">
        <v>2715</v>
      </c>
    </row>
    <row r="1474" spans="4:47" ht="13.5" customHeight="1">
      <c r="D1474" s="405" t="s">
        <v>2717</v>
      </c>
      <c r="E1474" s="404"/>
      <c r="F1474" s="407" t="s">
        <v>2718</v>
      </c>
      <c r="G1474" s="272">
        <v>18.5</v>
      </c>
      <c r="H1474" s="406">
        <v>824</v>
      </c>
      <c r="I1474" s="406">
        <v>842</v>
      </c>
      <c r="J1474" s="406">
        <v>960</v>
      </c>
      <c r="K1474" s="406">
        <v>866</v>
      </c>
      <c r="L1474" s="406">
        <v>862</v>
      </c>
      <c r="M1474" s="406">
        <v>1050</v>
      </c>
      <c r="N1474" s="406">
        <v>948</v>
      </c>
      <c r="O1474" s="406">
        <v>832</v>
      </c>
      <c r="P1474" s="406">
        <v>917</v>
      </c>
      <c r="Q1474" s="406">
        <v>1014</v>
      </c>
      <c r="R1474" s="406">
        <v>973</v>
      </c>
      <c r="S1474" s="406">
        <v>1272</v>
      </c>
      <c r="T1474" s="406">
        <v>1488</v>
      </c>
      <c r="U1474" s="406">
        <v>1487</v>
      </c>
      <c r="V1474" s="406">
        <v>1135</v>
      </c>
      <c r="W1474" s="406">
        <v>1261</v>
      </c>
      <c r="X1474" s="406">
        <v>996</v>
      </c>
      <c r="Y1474" s="406">
        <v>1103</v>
      </c>
      <c r="Z1474" s="406">
        <v>1285</v>
      </c>
      <c r="AA1474" s="406">
        <v>1087</v>
      </c>
      <c r="AB1474" s="406">
        <v>1084</v>
      </c>
      <c r="AC1474" s="406">
        <v>1225</v>
      </c>
      <c r="AD1474" s="406">
        <v>1437</v>
      </c>
      <c r="AE1474" s="406">
        <v>1178</v>
      </c>
      <c r="AF1474" s="406">
        <v>1221</v>
      </c>
      <c r="AG1474" s="406">
        <v>1366</v>
      </c>
      <c r="AH1474" s="406">
        <v>1602</v>
      </c>
      <c r="AI1474" s="406">
        <v>994</v>
      </c>
      <c r="AJ1474" s="406">
        <v>1098</v>
      </c>
      <c r="AK1474" s="406">
        <v>1240</v>
      </c>
      <c r="AL1474" s="406">
        <v>1454</v>
      </c>
      <c r="AM1474" s="406">
        <v>900</v>
      </c>
      <c r="AN1474" s="406">
        <v>992</v>
      </c>
      <c r="AO1474" s="406">
        <v>1130</v>
      </c>
      <c r="AP1474" s="406">
        <v>1029</v>
      </c>
      <c r="AQ1474" s="406">
        <v>1029</v>
      </c>
      <c r="AR1474" s="406">
        <v>1323</v>
      </c>
      <c r="AS1474" s="406">
        <v>1207</v>
      </c>
      <c r="AU1474" t="s">
        <v>2717</v>
      </c>
    </row>
    <row r="1475" spans="4:47" ht="13.5" customHeight="1">
      <c r="D1475" s="405" t="s">
        <v>2719</v>
      </c>
      <c r="E1475" s="404"/>
      <c r="F1475" s="407" t="s">
        <v>2720</v>
      </c>
      <c r="G1475" s="272">
        <v>19.8</v>
      </c>
      <c r="H1475" s="406">
        <v>893</v>
      </c>
      <c r="I1475" s="406">
        <v>898</v>
      </c>
      <c r="J1475" s="406">
        <v>1056</v>
      </c>
      <c r="K1475" s="406">
        <v>926</v>
      </c>
      <c r="L1475" s="406">
        <v>928</v>
      </c>
      <c r="M1475" s="406">
        <v>1097</v>
      </c>
      <c r="N1475" s="406">
        <v>1059</v>
      </c>
      <c r="O1475" s="406">
        <v>916</v>
      </c>
      <c r="P1475" s="406">
        <v>987</v>
      </c>
      <c r="Q1475" s="406">
        <v>1094</v>
      </c>
      <c r="R1475" s="406">
        <v>1067</v>
      </c>
      <c r="S1475" s="406">
        <v>1345</v>
      </c>
      <c r="T1475" s="406">
        <v>1571</v>
      </c>
      <c r="U1475" s="406">
        <v>1582</v>
      </c>
      <c r="V1475" s="406">
        <v>1212</v>
      </c>
      <c r="W1475" s="406">
        <v>1346</v>
      </c>
      <c r="X1475" s="406">
        <v>1067</v>
      </c>
      <c r="Y1475" s="406">
        <v>1182</v>
      </c>
      <c r="Z1475" s="406">
        <v>1377</v>
      </c>
      <c r="AA1475" s="406">
        <v>1160</v>
      </c>
      <c r="AB1475" s="406">
        <v>1162</v>
      </c>
      <c r="AC1475" s="406">
        <v>1313</v>
      </c>
      <c r="AD1475" s="406">
        <v>1540</v>
      </c>
      <c r="AE1475" s="406">
        <v>1263</v>
      </c>
      <c r="AF1475" s="406">
        <v>1299</v>
      </c>
      <c r="AG1475" s="406">
        <v>1454</v>
      </c>
      <c r="AH1475" s="406">
        <v>1706</v>
      </c>
      <c r="AI1475" s="406">
        <v>1063</v>
      </c>
      <c r="AJ1475" s="406">
        <v>1176</v>
      </c>
      <c r="AK1475" s="406">
        <v>1328</v>
      </c>
      <c r="AL1475" s="406">
        <v>1557</v>
      </c>
      <c r="AM1475" s="406">
        <v>973</v>
      </c>
      <c r="AN1475" s="406">
        <v>1071</v>
      </c>
      <c r="AO1475" s="406">
        <v>1220</v>
      </c>
      <c r="AP1475" s="406">
        <v>1114</v>
      </c>
      <c r="AQ1475" s="406">
        <v>1114</v>
      </c>
      <c r="AR1475" s="406">
        <v>1423</v>
      </c>
      <c r="AS1475" s="406">
        <v>1291</v>
      </c>
      <c r="AU1475" t="s">
        <v>2719</v>
      </c>
    </row>
    <row r="1476" spans="4:47" ht="13.5" customHeight="1">
      <c r="D1476" s="405" t="s">
        <v>2721</v>
      </c>
      <c r="E1476" s="404"/>
      <c r="F1476" s="407" t="s">
        <v>2722</v>
      </c>
      <c r="G1476" s="272">
        <v>21.1</v>
      </c>
      <c r="H1476" s="406">
        <v>911</v>
      </c>
      <c r="I1476" s="406">
        <v>938</v>
      </c>
      <c r="J1476" s="406">
        <v>1067</v>
      </c>
      <c r="K1476" s="406">
        <v>954</v>
      </c>
      <c r="L1476" s="406">
        <v>955</v>
      </c>
      <c r="M1476" s="406">
        <v>1171</v>
      </c>
      <c r="N1476" s="406">
        <v>1054</v>
      </c>
      <c r="O1476" s="406">
        <v>928</v>
      </c>
      <c r="P1476" s="406">
        <v>1026</v>
      </c>
      <c r="Q1476" s="406">
        <v>1132</v>
      </c>
      <c r="R1476" s="406">
        <v>1088</v>
      </c>
      <c r="S1476" s="406">
        <v>1367</v>
      </c>
      <c r="T1476" s="406">
        <v>1603</v>
      </c>
      <c r="U1476" s="406">
        <v>1614</v>
      </c>
      <c r="V1476" s="406">
        <v>1239</v>
      </c>
      <c r="W1476" s="406">
        <v>1377</v>
      </c>
      <c r="X1476" s="406">
        <v>1087</v>
      </c>
      <c r="Y1476" s="406">
        <v>1208</v>
      </c>
      <c r="Z1476" s="406">
        <v>1407</v>
      </c>
      <c r="AA1476" s="406">
        <v>1183</v>
      </c>
      <c r="AB1476" s="406">
        <v>1188</v>
      </c>
      <c r="AC1476" s="406">
        <v>1349</v>
      </c>
      <c r="AD1476" s="406">
        <v>1582</v>
      </c>
      <c r="AE1476" s="406">
        <v>1290</v>
      </c>
      <c r="AF1476" s="406">
        <v>1326</v>
      </c>
      <c r="AG1476" s="406">
        <v>1489</v>
      </c>
      <c r="AH1476" s="406">
        <v>1747</v>
      </c>
      <c r="AI1476" s="406">
        <v>1080</v>
      </c>
      <c r="AJ1476" s="406">
        <v>1202</v>
      </c>
      <c r="AK1476" s="406">
        <v>1363</v>
      </c>
      <c r="AL1476" s="406">
        <v>1599</v>
      </c>
      <c r="AM1476" s="406">
        <v>993</v>
      </c>
      <c r="AN1476" s="406">
        <v>1098</v>
      </c>
      <c r="AO1476" s="406">
        <v>1251</v>
      </c>
      <c r="AP1476" s="406">
        <v>1142</v>
      </c>
      <c r="AQ1476" s="406">
        <v>1142</v>
      </c>
      <c r="AR1476" s="406">
        <v>1466</v>
      </c>
      <c r="AS1476" s="406">
        <v>1318</v>
      </c>
      <c r="AU1476" t="s">
        <v>2721</v>
      </c>
    </row>
    <row r="1477" spans="4:47" ht="13.5" customHeight="1">
      <c r="D1477" s="405" t="s">
        <v>2723</v>
      </c>
      <c r="E1477" s="404"/>
      <c r="F1477" s="407" t="s">
        <v>2724</v>
      </c>
      <c r="G1477" s="272">
        <v>21.1</v>
      </c>
      <c r="H1477" s="406">
        <v>964</v>
      </c>
      <c r="I1477" s="406">
        <v>992</v>
      </c>
      <c r="J1477" s="406">
        <v>1135</v>
      </c>
      <c r="K1477" s="406">
        <v>1042</v>
      </c>
      <c r="L1477" s="406">
        <v>1045</v>
      </c>
      <c r="M1477" s="406">
        <v>1244</v>
      </c>
      <c r="N1477" s="406">
        <v>1140</v>
      </c>
      <c r="O1477" s="406">
        <v>976</v>
      </c>
      <c r="P1477" s="406">
        <v>1064</v>
      </c>
      <c r="Q1477" s="406">
        <v>1190</v>
      </c>
      <c r="R1477" s="406">
        <v>1142</v>
      </c>
      <c r="S1477" s="406">
        <v>1538</v>
      </c>
      <c r="T1477" s="406">
        <v>1777</v>
      </c>
      <c r="U1477" s="406">
        <v>1827</v>
      </c>
      <c r="V1477" s="406">
        <v>1329</v>
      </c>
      <c r="W1477" s="406">
        <v>1479</v>
      </c>
      <c r="X1477" s="406">
        <v>1193</v>
      </c>
      <c r="Y1477" s="406">
        <v>1316</v>
      </c>
      <c r="Z1477" s="406">
        <v>1534</v>
      </c>
      <c r="AA1477" s="406">
        <v>1301</v>
      </c>
      <c r="AB1477" s="406">
        <v>1283</v>
      </c>
      <c r="AC1477" s="406">
        <v>1445</v>
      </c>
      <c r="AD1477" s="406">
        <v>1695</v>
      </c>
      <c r="AE1477" s="406">
        <v>1396</v>
      </c>
      <c r="AF1477" s="406">
        <v>1489</v>
      </c>
      <c r="AG1477" s="406">
        <v>1655</v>
      </c>
      <c r="AH1477" s="406">
        <v>1943</v>
      </c>
      <c r="AI1477" s="406">
        <v>1205</v>
      </c>
      <c r="AJ1477" s="406">
        <v>1318</v>
      </c>
      <c r="AK1477" s="406">
        <v>1481</v>
      </c>
      <c r="AL1477" s="406">
        <v>1738</v>
      </c>
      <c r="AM1477" s="406">
        <v>1078</v>
      </c>
      <c r="AN1477" s="406">
        <v>1183</v>
      </c>
      <c r="AO1477" s="406">
        <v>1348</v>
      </c>
      <c r="AP1477" s="406">
        <v>1154</v>
      </c>
      <c r="AQ1477" s="406">
        <v>1154</v>
      </c>
      <c r="AR1477" s="406">
        <v>1477</v>
      </c>
      <c r="AS1477" s="406">
        <v>1431</v>
      </c>
      <c r="AU1477" t="s">
        <v>2723</v>
      </c>
    </row>
    <row r="1478" spans="4:47" ht="13.5" customHeight="1">
      <c r="D1478" s="405" t="s">
        <v>2729</v>
      </c>
      <c r="E1478" s="404"/>
      <c r="F1478" s="407" t="s">
        <v>2730</v>
      </c>
      <c r="G1478" s="272">
        <v>25.1</v>
      </c>
      <c r="H1478" s="406">
        <v>1168</v>
      </c>
      <c r="I1478" s="406">
        <v>1179</v>
      </c>
      <c r="J1478" s="406">
        <v>1336</v>
      </c>
      <c r="K1478" s="406">
        <v>1201</v>
      </c>
      <c r="L1478" s="406">
        <v>1209</v>
      </c>
      <c r="M1478" s="406">
        <v>1377</v>
      </c>
      <c r="N1478" s="406">
        <v>1343</v>
      </c>
      <c r="O1478" s="406">
        <v>1177</v>
      </c>
      <c r="P1478" s="406">
        <v>1268</v>
      </c>
      <c r="Q1478" s="406">
        <v>1381</v>
      </c>
      <c r="R1478" s="406">
        <v>1351</v>
      </c>
      <c r="S1478" s="406">
        <v>1781</v>
      </c>
      <c r="T1478" s="406">
        <v>2057</v>
      </c>
      <c r="U1478" s="406">
        <v>2018</v>
      </c>
      <c r="V1478" s="406">
        <v>1542</v>
      </c>
      <c r="W1478" s="406">
        <v>1714</v>
      </c>
      <c r="X1478" s="406">
        <v>1398</v>
      </c>
      <c r="Y1478" s="406">
        <v>1545</v>
      </c>
      <c r="Z1478" s="406">
        <v>1800</v>
      </c>
      <c r="AA1478" s="406">
        <v>1531</v>
      </c>
      <c r="AB1478" s="406">
        <v>1513</v>
      </c>
      <c r="AC1478" s="406">
        <v>1706</v>
      </c>
      <c r="AD1478" s="406">
        <v>2001</v>
      </c>
      <c r="AE1478" s="406">
        <v>1645</v>
      </c>
      <c r="AF1478" s="406">
        <v>1711</v>
      </c>
      <c r="AG1478" s="406">
        <v>1908</v>
      </c>
      <c r="AH1478" s="406">
        <v>2238</v>
      </c>
      <c r="AI1478" s="406">
        <v>1381</v>
      </c>
      <c r="AJ1478" s="406">
        <v>1533</v>
      </c>
      <c r="AK1478" s="406">
        <v>1727</v>
      </c>
      <c r="AL1478" s="406">
        <v>2025</v>
      </c>
      <c r="AM1478" s="406">
        <v>1257</v>
      </c>
      <c r="AN1478" s="406">
        <v>1390</v>
      </c>
      <c r="AO1478" s="406">
        <v>1586</v>
      </c>
      <c r="AP1478" s="406">
        <v>1379</v>
      </c>
      <c r="AQ1478" s="406">
        <v>1379</v>
      </c>
      <c r="AR1478" s="406">
        <v>1749</v>
      </c>
      <c r="AS1478" s="406">
        <v>1613</v>
      </c>
      <c r="AU1478" t="s">
        <v>2729</v>
      </c>
    </row>
    <row r="1479" spans="4:47" ht="13.5" customHeight="1">
      <c r="D1479" s="405" t="s">
        <v>2731</v>
      </c>
      <c r="E1479" s="404"/>
      <c r="F1479" s="407" t="s">
        <v>2732</v>
      </c>
      <c r="G1479" s="272">
        <v>26.400000000000002</v>
      </c>
      <c r="H1479" s="406">
        <v>1268</v>
      </c>
      <c r="I1479" s="406">
        <v>1304</v>
      </c>
      <c r="J1479" s="406">
        <v>1464</v>
      </c>
      <c r="K1479" s="406">
        <v>1346</v>
      </c>
      <c r="L1479" s="406">
        <v>1358</v>
      </c>
      <c r="M1479" s="406">
        <v>1574</v>
      </c>
      <c r="N1479" s="406">
        <v>1459</v>
      </c>
      <c r="O1479" s="406">
        <v>1268</v>
      </c>
      <c r="P1479" s="406">
        <v>1377</v>
      </c>
      <c r="Q1479" s="406">
        <v>1517</v>
      </c>
      <c r="R1479" s="406">
        <v>1460</v>
      </c>
      <c r="S1479" s="406">
        <v>2003</v>
      </c>
      <c r="T1479" s="406">
        <v>2294</v>
      </c>
      <c r="U1479" s="406">
        <v>2299</v>
      </c>
      <c r="V1479" s="406">
        <v>1691</v>
      </c>
      <c r="W1479" s="406">
        <v>1882</v>
      </c>
      <c r="X1479" s="406">
        <v>1558</v>
      </c>
      <c r="Y1479" s="406">
        <v>1713</v>
      </c>
      <c r="Z1479" s="406">
        <v>1998</v>
      </c>
      <c r="AA1479" s="406">
        <v>1700</v>
      </c>
      <c r="AB1479" s="406">
        <v>1668</v>
      </c>
      <c r="AC1479" s="406">
        <v>1872</v>
      </c>
      <c r="AD1479" s="406">
        <v>2196</v>
      </c>
      <c r="AE1479" s="406">
        <v>1816</v>
      </c>
      <c r="AF1479" s="406">
        <v>1935</v>
      </c>
      <c r="AG1479" s="406">
        <v>2144</v>
      </c>
      <c r="AH1479" s="406">
        <v>2516</v>
      </c>
      <c r="AI1479" s="406">
        <v>1558</v>
      </c>
      <c r="AJ1479" s="406">
        <v>1709</v>
      </c>
      <c r="AK1479" s="406">
        <v>1915</v>
      </c>
      <c r="AL1479" s="406">
        <v>2246</v>
      </c>
      <c r="AM1479" s="406">
        <v>1397</v>
      </c>
      <c r="AN1479" s="406">
        <v>1536</v>
      </c>
      <c r="AO1479" s="406">
        <v>1753</v>
      </c>
      <c r="AP1479" s="406">
        <v>1458</v>
      </c>
      <c r="AQ1479" s="406">
        <v>1458</v>
      </c>
      <c r="AR1479" s="406">
        <v>1841</v>
      </c>
      <c r="AS1479" s="406">
        <v>1792</v>
      </c>
      <c r="AU1479" t="s">
        <v>2731</v>
      </c>
    </row>
    <row r="1480" spans="4:47" ht="13.5" customHeight="1">
      <c r="D1480" s="405" t="s">
        <v>2746</v>
      </c>
      <c r="E1480" s="405" t="s">
        <v>5597</v>
      </c>
      <c r="F1480" s="407" t="s">
        <v>2747</v>
      </c>
      <c r="G1480" s="272">
        <v>18.5</v>
      </c>
      <c r="H1480" s="406">
        <v>1362</v>
      </c>
      <c r="I1480" s="406">
        <v>1386</v>
      </c>
      <c r="J1480" s="406">
        <v>1533</v>
      </c>
      <c r="K1480" s="406">
        <v>1383</v>
      </c>
      <c r="L1480" s="406">
        <v>1398</v>
      </c>
      <c r="M1480" s="406">
        <v>1572</v>
      </c>
      <c r="N1480" s="406">
        <v>1468</v>
      </c>
      <c r="O1480" s="406">
        <v>1346</v>
      </c>
      <c r="P1480" s="406">
        <v>1417</v>
      </c>
      <c r="Q1480" s="406">
        <v>1550</v>
      </c>
      <c r="R1480" s="406">
        <v>1476</v>
      </c>
      <c r="S1480" s="406">
        <v>2092</v>
      </c>
      <c r="T1480" s="406">
        <v>2331</v>
      </c>
      <c r="U1480" s="406">
        <v>2255</v>
      </c>
      <c r="V1480" s="406">
        <v>1702</v>
      </c>
      <c r="W1480" s="406">
        <v>1901</v>
      </c>
      <c r="X1480" s="406">
        <v>1640</v>
      </c>
      <c r="Y1480" s="406">
        <v>1761</v>
      </c>
      <c r="Z1480" s="406">
        <v>2058</v>
      </c>
      <c r="AA1480" s="406">
        <v>1787</v>
      </c>
      <c r="AB1480" s="406">
        <v>1720</v>
      </c>
      <c r="AC1480" s="406">
        <v>1875</v>
      </c>
      <c r="AD1480" s="406">
        <v>2200</v>
      </c>
      <c r="AE1480" s="406">
        <v>1885</v>
      </c>
      <c r="AF1480" s="406">
        <v>1944</v>
      </c>
      <c r="AG1480" s="406">
        <v>2104</v>
      </c>
      <c r="AH1480" s="406">
        <v>2469</v>
      </c>
      <c r="AI1480" s="406">
        <v>1625</v>
      </c>
      <c r="AJ1480" s="406">
        <v>1736</v>
      </c>
      <c r="AK1480" s="406">
        <v>1891</v>
      </c>
      <c r="AL1480" s="406">
        <v>2219</v>
      </c>
      <c r="AM1480" s="406">
        <v>1452</v>
      </c>
      <c r="AN1480" s="406">
        <v>1560</v>
      </c>
      <c r="AO1480" s="406">
        <v>1785</v>
      </c>
      <c r="AP1480" s="406">
        <v>1547</v>
      </c>
      <c r="AQ1480" s="406">
        <v>1547</v>
      </c>
      <c r="AR1480" s="406">
        <v>1846</v>
      </c>
      <c r="AS1480" s="406">
        <v>1786</v>
      </c>
      <c r="AU1480" t="s">
        <v>2746</v>
      </c>
    </row>
    <row r="1481" spans="4:47" ht="13.5" customHeight="1">
      <c r="D1481" s="405" t="s">
        <v>3511</v>
      </c>
      <c r="E1481" s="405" t="s">
        <v>5597</v>
      </c>
      <c r="F1481" s="407" t="s">
        <v>2747</v>
      </c>
      <c r="G1481" s="272">
        <v>18.5</v>
      </c>
      <c r="H1481" s="406">
        <v>1362</v>
      </c>
      <c r="I1481" s="406">
        <v>1386</v>
      </c>
      <c r="J1481" s="406">
        <v>1533</v>
      </c>
      <c r="K1481" s="406">
        <v>1383</v>
      </c>
      <c r="L1481" s="406">
        <v>1398</v>
      </c>
      <c r="M1481" s="406">
        <v>1572</v>
      </c>
      <c r="N1481" s="406">
        <v>1468</v>
      </c>
      <c r="O1481" s="406">
        <v>1346</v>
      </c>
      <c r="P1481" s="406">
        <v>1417</v>
      </c>
      <c r="Q1481" s="406">
        <v>1550</v>
      </c>
      <c r="R1481" s="406">
        <v>1476</v>
      </c>
      <c r="S1481" s="406">
        <v>2092</v>
      </c>
      <c r="T1481" s="406">
        <v>2331</v>
      </c>
      <c r="U1481" s="406">
        <v>2255</v>
      </c>
      <c r="V1481" s="406">
        <v>1702</v>
      </c>
      <c r="W1481" s="406">
        <v>1901</v>
      </c>
      <c r="X1481" s="406">
        <v>1640</v>
      </c>
      <c r="Y1481" s="406">
        <v>1761</v>
      </c>
      <c r="Z1481" s="406">
        <v>2058</v>
      </c>
      <c r="AA1481" s="406">
        <v>1787</v>
      </c>
      <c r="AB1481" s="406">
        <v>1720</v>
      </c>
      <c r="AC1481" s="406">
        <v>1875</v>
      </c>
      <c r="AD1481" s="406">
        <v>2200</v>
      </c>
      <c r="AE1481" s="406">
        <v>1885</v>
      </c>
      <c r="AF1481" s="406">
        <v>1944</v>
      </c>
      <c r="AG1481" s="406">
        <v>2104</v>
      </c>
      <c r="AH1481" s="406">
        <v>2469</v>
      </c>
      <c r="AI1481" s="406">
        <v>1625</v>
      </c>
      <c r="AJ1481" s="406">
        <v>1736</v>
      </c>
      <c r="AK1481" s="406">
        <v>1891</v>
      </c>
      <c r="AL1481" s="406">
        <v>2219</v>
      </c>
      <c r="AM1481" s="406">
        <v>1452</v>
      </c>
      <c r="AN1481" s="406">
        <v>1560</v>
      </c>
      <c r="AO1481" s="406">
        <v>1785</v>
      </c>
      <c r="AP1481" s="406">
        <v>1547</v>
      </c>
      <c r="AQ1481" s="406">
        <v>1547</v>
      </c>
      <c r="AR1481" s="406">
        <v>1846</v>
      </c>
      <c r="AS1481" s="406">
        <v>1786</v>
      </c>
      <c r="AU1481" t="s">
        <v>3511</v>
      </c>
    </row>
    <row r="1482" spans="4:47" ht="13.5" customHeight="1">
      <c r="D1482" s="405" t="s">
        <v>2748</v>
      </c>
      <c r="E1482" s="405" t="s">
        <v>5597</v>
      </c>
      <c r="F1482" s="407" t="s">
        <v>2911</v>
      </c>
      <c r="G1482" s="272">
        <v>19.8</v>
      </c>
      <c r="H1482" s="406">
        <v>1427</v>
      </c>
      <c r="I1482" s="406">
        <v>1452</v>
      </c>
      <c r="J1482" s="406">
        <v>1608</v>
      </c>
      <c r="K1482" s="406">
        <v>1448</v>
      </c>
      <c r="L1482" s="406">
        <v>1462</v>
      </c>
      <c r="M1482" s="406">
        <v>1653</v>
      </c>
      <c r="N1482" s="406">
        <v>1540</v>
      </c>
      <c r="O1482" s="406">
        <v>1412</v>
      </c>
      <c r="P1482" s="406">
        <v>1490</v>
      </c>
      <c r="Q1482" s="406">
        <v>1630</v>
      </c>
      <c r="R1482" s="406">
        <v>1553</v>
      </c>
      <c r="S1482" s="406">
        <v>2153</v>
      </c>
      <c r="T1482" s="406">
        <v>2403</v>
      </c>
      <c r="U1482" s="406">
        <v>2335</v>
      </c>
      <c r="V1482" s="406">
        <v>1770</v>
      </c>
      <c r="W1482" s="406">
        <v>1978</v>
      </c>
      <c r="X1482" s="406">
        <v>1704</v>
      </c>
      <c r="Y1482" s="406">
        <v>1832</v>
      </c>
      <c r="Z1482" s="406">
        <v>2141</v>
      </c>
      <c r="AA1482" s="406">
        <v>1857</v>
      </c>
      <c r="AB1482" s="406">
        <v>1790</v>
      </c>
      <c r="AC1482" s="406">
        <v>1955</v>
      </c>
      <c r="AD1482" s="406">
        <v>2294</v>
      </c>
      <c r="AE1482" s="406">
        <v>1961</v>
      </c>
      <c r="AF1482" s="406">
        <v>2015</v>
      </c>
      <c r="AG1482" s="406">
        <v>2184</v>
      </c>
      <c r="AH1482" s="406">
        <v>2564</v>
      </c>
      <c r="AI1482" s="406">
        <v>1687</v>
      </c>
      <c r="AJ1482" s="406">
        <v>1806</v>
      </c>
      <c r="AK1482" s="406">
        <v>1972</v>
      </c>
      <c r="AL1482" s="406">
        <v>2313</v>
      </c>
      <c r="AM1482" s="406">
        <v>1517</v>
      </c>
      <c r="AN1482" s="406">
        <v>1631</v>
      </c>
      <c r="AO1482" s="406">
        <v>1867</v>
      </c>
      <c r="AP1482" s="406">
        <v>1623</v>
      </c>
      <c r="AQ1482" s="406">
        <v>1623</v>
      </c>
      <c r="AR1482" s="406">
        <v>1937</v>
      </c>
      <c r="AS1482" s="406">
        <v>1862</v>
      </c>
      <c r="AU1482" t="s">
        <v>2748</v>
      </c>
    </row>
    <row r="1483" spans="4:47" ht="13.5" customHeight="1">
      <c r="D1483" s="405" t="s">
        <v>3512</v>
      </c>
      <c r="E1483" s="405" t="s">
        <v>5597</v>
      </c>
      <c r="F1483" s="407" t="s">
        <v>2911</v>
      </c>
      <c r="G1483" s="272">
        <v>19.8</v>
      </c>
      <c r="H1483" s="406">
        <v>1427</v>
      </c>
      <c r="I1483" s="406">
        <v>1452</v>
      </c>
      <c r="J1483" s="406">
        <v>1608</v>
      </c>
      <c r="K1483" s="406">
        <v>1448</v>
      </c>
      <c r="L1483" s="406">
        <v>1462</v>
      </c>
      <c r="M1483" s="406">
        <v>1653</v>
      </c>
      <c r="N1483" s="406">
        <v>1540</v>
      </c>
      <c r="O1483" s="406">
        <v>1412</v>
      </c>
      <c r="P1483" s="406">
        <v>1490</v>
      </c>
      <c r="Q1483" s="406">
        <v>1630</v>
      </c>
      <c r="R1483" s="406">
        <v>1553</v>
      </c>
      <c r="S1483" s="406">
        <v>2153</v>
      </c>
      <c r="T1483" s="406">
        <v>2403</v>
      </c>
      <c r="U1483" s="406">
        <v>2335</v>
      </c>
      <c r="V1483" s="406">
        <v>1770</v>
      </c>
      <c r="W1483" s="406">
        <v>1978</v>
      </c>
      <c r="X1483" s="406">
        <v>1704</v>
      </c>
      <c r="Y1483" s="406">
        <v>1832</v>
      </c>
      <c r="Z1483" s="406">
        <v>2141</v>
      </c>
      <c r="AA1483" s="406">
        <v>1857</v>
      </c>
      <c r="AB1483" s="406">
        <v>1790</v>
      </c>
      <c r="AC1483" s="406">
        <v>1955</v>
      </c>
      <c r="AD1483" s="406">
        <v>2294</v>
      </c>
      <c r="AE1483" s="406">
        <v>1961</v>
      </c>
      <c r="AF1483" s="406">
        <v>2015</v>
      </c>
      <c r="AG1483" s="406">
        <v>2184</v>
      </c>
      <c r="AH1483" s="406">
        <v>2564</v>
      </c>
      <c r="AI1483" s="406">
        <v>1687</v>
      </c>
      <c r="AJ1483" s="406">
        <v>1806</v>
      </c>
      <c r="AK1483" s="406">
        <v>1972</v>
      </c>
      <c r="AL1483" s="406">
        <v>2313</v>
      </c>
      <c r="AM1483" s="406">
        <v>1517</v>
      </c>
      <c r="AN1483" s="406">
        <v>1631</v>
      </c>
      <c r="AO1483" s="406">
        <v>1867</v>
      </c>
      <c r="AP1483" s="406">
        <v>1623</v>
      </c>
      <c r="AQ1483" s="406">
        <v>1623</v>
      </c>
      <c r="AR1483" s="406">
        <v>1937</v>
      </c>
      <c r="AS1483" s="406">
        <v>1862</v>
      </c>
      <c r="AU1483" t="s">
        <v>3512</v>
      </c>
    </row>
    <row r="1484" spans="4:47" ht="13.5" customHeight="1">
      <c r="D1484" s="405" t="s">
        <v>2749</v>
      </c>
      <c r="E1484" s="404"/>
      <c r="F1484" s="407" t="s">
        <v>2750</v>
      </c>
      <c r="G1484" s="272">
        <v>21.1</v>
      </c>
      <c r="H1484" s="406">
        <v>1493</v>
      </c>
      <c r="I1484" s="406">
        <v>1520</v>
      </c>
      <c r="J1484" s="406">
        <v>1687</v>
      </c>
      <c r="K1484" s="406">
        <v>1532</v>
      </c>
      <c r="L1484" s="406">
        <v>1547</v>
      </c>
      <c r="M1484" s="406">
        <v>1742</v>
      </c>
      <c r="N1484" s="406">
        <v>1629</v>
      </c>
      <c r="O1484" s="406">
        <v>1476</v>
      </c>
      <c r="P1484" s="406">
        <v>1556</v>
      </c>
      <c r="Q1484" s="406">
        <v>1710</v>
      </c>
      <c r="R1484" s="406">
        <v>1629</v>
      </c>
      <c r="S1484" s="406">
        <v>2276</v>
      </c>
      <c r="T1484" s="406">
        <v>2537</v>
      </c>
      <c r="U1484" s="406">
        <v>2493</v>
      </c>
      <c r="V1484" s="406">
        <v>1859</v>
      </c>
      <c r="W1484" s="406">
        <v>2077</v>
      </c>
      <c r="X1484" s="406">
        <v>1794</v>
      </c>
      <c r="Y1484" s="406">
        <v>1930</v>
      </c>
      <c r="Z1484" s="406">
        <v>2256</v>
      </c>
      <c r="AA1484" s="406">
        <v>1957</v>
      </c>
      <c r="AB1484" s="406">
        <v>1881</v>
      </c>
      <c r="AC1484" s="406">
        <v>2057</v>
      </c>
      <c r="AD1484" s="406">
        <v>2414</v>
      </c>
      <c r="AE1484" s="406">
        <v>2060</v>
      </c>
      <c r="AF1484" s="406">
        <v>2140</v>
      </c>
      <c r="AG1484" s="406">
        <v>2321</v>
      </c>
      <c r="AH1484" s="406">
        <v>2724</v>
      </c>
      <c r="AI1484" s="406">
        <v>1785</v>
      </c>
      <c r="AJ1484" s="406">
        <v>1908</v>
      </c>
      <c r="AK1484" s="406">
        <v>2084</v>
      </c>
      <c r="AL1484" s="406">
        <v>2445</v>
      </c>
      <c r="AM1484" s="406">
        <v>1598</v>
      </c>
      <c r="AN1484" s="406">
        <v>1718</v>
      </c>
      <c r="AO1484" s="406">
        <v>1967</v>
      </c>
      <c r="AP1484" s="406">
        <v>1677</v>
      </c>
      <c r="AQ1484" s="406">
        <v>1677</v>
      </c>
      <c r="AR1484" s="406">
        <v>2005</v>
      </c>
      <c r="AS1484" s="406">
        <v>1966</v>
      </c>
      <c r="AU1484" t="s">
        <v>2749</v>
      </c>
    </row>
    <row r="1485" spans="4:47" ht="13.5" customHeight="1">
      <c r="D1485" s="405" t="s">
        <v>2751</v>
      </c>
      <c r="E1485" s="404"/>
      <c r="F1485" s="407" t="s">
        <v>2752</v>
      </c>
      <c r="G1485" s="272">
        <v>22.5</v>
      </c>
      <c r="H1485" s="406">
        <v>1512</v>
      </c>
      <c r="I1485" s="406">
        <v>1542</v>
      </c>
      <c r="J1485" s="406">
        <v>1711</v>
      </c>
      <c r="K1485" s="406">
        <v>1551</v>
      </c>
      <c r="L1485" s="406">
        <v>1567</v>
      </c>
      <c r="M1485" s="406">
        <v>1772</v>
      </c>
      <c r="N1485" s="406">
        <v>1654</v>
      </c>
      <c r="O1485" s="406">
        <v>1497</v>
      </c>
      <c r="P1485" s="406">
        <v>1585</v>
      </c>
      <c r="Q1485" s="406">
        <v>1739</v>
      </c>
      <c r="R1485" s="406">
        <v>1659</v>
      </c>
      <c r="S1485" s="406">
        <v>2301</v>
      </c>
      <c r="T1485" s="406">
        <v>2572</v>
      </c>
      <c r="U1485" s="406">
        <v>2528</v>
      </c>
      <c r="V1485" s="406">
        <v>1888</v>
      </c>
      <c r="W1485" s="406">
        <v>2109</v>
      </c>
      <c r="X1485" s="406">
        <v>1813</v>
      </c>
      <c r="Y1485" s="406">
        <v>1956</v>
      </c>
      <c r="Z1485" s="406">
        <v>2285</v>
      </c>
      <c r="AA1485" s="406">
        <v>1977</v>
      </c>
      <c r="AB1485" s="406">
        <v>1907</v>
      </c>
      <c r="AC1485" s="406">
        <v>2092</v>
      </c>
      <c r="AD1485" s="406">
        <v>2455</v>
      </c>
      <c r="AE1485" s="406">
        <v>2087</v>
      </c>
      <c r="AF1485" s="406">
        <v>2166</v>
      </c>
      <c r="AG1485" s="406">
        <v>2356</v>
      </c>
      <c r="AH1485" s="406">
        <v>2765</v>
      </c>
      <c r="AI1485" s="406">
        <v>1801</v>
      </c>
      <c r="AJ1485" s="406">
        <v>1934</v>
      </c>
      <c r="AK1485" s="406">
        <v>2119</v>
      </c>
      <c r="AL1485" s="406">
        <v>2486</v>
      </c>
      <c r="AM1485" s="406">
        <v>1618</v>
      </c>
      <c r="AN1485" s="406">
        <v>1745</v>
      </c>
      <c r="AO1485" s="406">
        <v>1997</v>
      </c>
      <c r="AP1485" s="406">
        <v>1706</v>
      </c>
      <c r="AQ1485" s="406">
        <v>1706</v>
      </c>
      <c r="AR1485" s="406">
        <v>2051</v>
      </c>
      <c r="AS1485" s="406">
        <v>1994</v>
      </c>
      <c r="AU1485" t="s">
        <v>2751</v>
      </c>
    </row>
    <row r="1486" spans="4:47" ht="13.5" customHeight="1">
      <c r="D1486" s="405" t="s">
        <v>2753</v>
      </c>
      <c r="E1486" s="404"/>
      <c r="F1486" s="407" t="s">
        <v>2754</v>
      </c>
      <c r="G1486" s="272">
        <v>23.8</v>
      </c>
      <c r="H1486" s="406">
        <v>1570</v>
      </c>
      <c r="I1486" s="406">
        <v>1578</v>
      </c>
      <c r="J1486" s="406">
        <v>1770</v>
      </c>
      <c r="K1486" s="406">
        <v>1609</v>
      </c>
      <c r="L1486" s="406">
        <v>1604</v>
      </c>
      <c r="M1486" s="406">
        <v>1825</v>
      </c>
      <c r="N1486" s="406">
        <v>1709</v>
      </c>
      <c r="O1486" s="406">
        <v>1557</v>
      </c>
      <c r="P1486" s="406">
        <v>1614</v>
      </c>
      <c r="Q1486" s="406">
        <v>1811</v>
      </c>
      <c r="R1486" s="406">
        <v>1710</v>
      </c>
      <c r="S1486" s="406">
        <v>2359</v>
      </c>
      <c r="T1486" s="406">
        <v>2636</v>
      </c>
      <c r="U1486" s="406">
        <v>2599</v>
      </c>
      <c r="V1486" s="406">
        <v>1934</v>
      </c>
      <c r="W1486" s="406">
        <v>2159</v>
      </c>
      <c r="X1486" s="406">
        <v>1857</v>
      </c>
      <c r="Y1486" s="406">
        <v>2006</v>
      </c>
      <c r="Z1486" s="406">
        <v>2343</v>
      </c>
      <c r="AA1486" s="406">
        <v>2022</v>
      </c>
      <c r="AB1486" s="406">
        <v>1957</v>
      </c>
      <c r="AC1486" s="406">
        <v>2149</v>
      </c>
      <c r="AD1486" s="406">
        <v>2522</v>
      </c>
      <c r="AE1486" s="406">
        <v>2141</v>
      </c>
      <c r="AF1486" s="406">
        <v>2216</v>
      </c>
      <c r="AG1486" s="406">
        <v>2413</v>
      </c>
      <c r="AH1486" s="406">
        <v>2832</v>
      </c>
      <c r="AI1486" s="406">
        <v>1845</v>
      </c>
      <c r="AJ1486" s="406">
        <v>1983</v>
      </c>
      <c r="AK1486" s="406">
        <v>2131</v>
      </c>
      <c r="AL1486" s="406">
        <v>2554</v>
      </c>
      <c r="AM1486" s="406">
        <v>1673</v>
      </c>
      <c r="AN1486" s="406">
        <v>1809</v>
      </c>
      <c r="AO1486" s="406">
        <v>2070</v>
      </c>
      <c r="AP1486" s="406">
        <v>1750</v>
      </c>
      <c r="AQ1486" s="406">
        <v>1750</v>
      </c>
      <c r="AR1486" s="406">
        <v>2099</v>
      </c>
      <c r="AS1486" s="406">
        <v>2031</v>
      </c>
      <c r="AU1486" t="s">
        <v>2753</v>
      </c>
    </row>
    <row r="1487" spans="4:47" ht="13.5" customHeight="1">
      <c r="D1487" s="405" t="s">
        <v>2755</v>
      </c>
      <c r="E1487" s="404"/>
      <c r="F1487" s="407" t="s">
        <v>2756</v>
      </c>
      <c r="G1487" s="272">
        <v>25.1</v>
      </c>
      <c r="H1487" s="406">
        <v>1590</v>
      </c>
      <c r="I1487" s="406">
        <v>1600</v>
      </c>
      <c r="J1487" s="406">
        <v>1795</v>
      </c>
      <c r="K1487" s="406">
        <v>1629</v>
      </c>
      <c r="L1487" s="406">
        <v>1626</v>
      </c>
      <c r="M1487" s="406">
        <v>1856</v>
      </c>
      <c r="N1487" s="406">
        <v>1735</v>
      </c>
      <c r="O1487" s="406">
        <v>1579</v>
      </c>
      <c r="P1487" s="406">
        <v>1643</v>
      </c>
      <c r="Q1487" s="406">
        <v>1841</v>
      </c>
      <c r="R1487" s="406">
        <v>1740</v>
      </c>
      <c r="S1487" s="406">
        <v>2384</v>
      </c>
      <c r="T1487" s="406">
        <v>2671</v>
      </c>
      <c r="U1487" s="406">
        <v>2635</v>
      </c>
      <c r="V1487" s="406">
        <v>1963</v>
      </c>
      <c r="W1487" s="406">
        <v>2192</v>
      </c>
      <c r="X1487" s="406">
        <v>1877</v>
      </c>
      <c r="Y1487" s="406">
        <v>2032</v>
      </c>
      <c r="Z1487" s="406">
        <v>2374</v>
      </c>
      <c r="AA1487" s="406">
        <v>2044</v>
      </c>
      <c r="AB1487" s="406">
        <v>1983</v>
      </c>
      <c r="AC1487" s="406">
        <v>2185</v>
      </c>
      <c r="AD1487" s="406">
        <v>2564</v>
      </c>
      <c r="AE1487" s="406">
        <v>2168</v>
      </c>
      <c r="AF1487" s="406">
        <v>2242</v>
      </c>
      <c r="AG1487" s="406">
        <v>2449</v>
      </c>
      <c r="AH1487" s="406">
        <v>2874</v>
      </c>
      <c r="AI1487" s="406">
        <v>1862</v>
      </c>
      <c r="AJ1487" s="406">
        <v>2010</v>
      </c>
      <c r="AK1487" s="406">
        <v>2167</v>
      </c>
      <c r="AL1487" s="406">
        <v>2596</v>
      </c>
      <c r="AM1487" s="406">
        <v>1695</v>
      </c>
      <c r="AN1487" s="406">
        <v>1837</v>
      </c>
      <c r="AO1487" s="406">
        <v>2102</v>
      </c>
      <c r="AP1487" s="406">
        <v>1781</v>
      </c>
      <c r="AQ1487" s="406">
        <v>1781</v>
      </c>
      <c r="AR1487" s="406">
        <v>2146</v>
      </c>
      <c r="AS1487" s="406">
        <v>2060</v>
      </c>
      <c r="AU1487" t="s">
        <v>2755</v>
      </c>
    </row>
    <row r="1488" spans="4:47" ht="13.5" customHeight="1">
      <c r="D1488" s="405" t="s">
        <v>2757</v>
      </c>
      <c r="E1488" s="404"/>
      <c r="F1488" s="407" t="s">
        <v>2758</v>
      </c>
      <c r="G1488" s="272">
        <v>26.400000000000002</v>
      </c>
      <c r="H1488" s="406">
        <v>1609</v>
      </c>
      <c r="I1488" s="406">
        <v>1622</v>
      </c>
      <c r="J1488" s="406">
        <v>1819</v>
      </c>
      <c r="K1488" s="406">
        <v>1649</v>
      </c>
      <c r="L1488" s="406">
        <v>1646</v>
      </c>
      <c r="M1488" s="406">
        <v>1887</v>
      </c>
      <c r="N1488" s="406">
        <v>1760</v>
      </c>
      <c r="O1488" s="406">
        <v>1600</v>
      </c>
      <c r="P1488" s="406">
        <v>1672</v>
      </c>
      <c r="Q1488" s="406">
        <v>1869</v>
      </c>
      <c r="R1488" s="406">
        <v>1770</v>
      </c>
      <c r="S1488" s="406">
        <v>2410</v>
      </c>
      <c r="T1488" s="406">
        <v>2709</v>
      </c>
      <c r="U1488" s="406">
        <v>2672</v>
      </c>
      <c r="V1488" s="406">
        <v>1994</v>
      </c>
      <c r="W1488" s="406">
        <v>2226</v>
      </c>
      <c r="X1488" s="406">
        <v>1896</v>
      </c>
      <c r="Y1488" s="406">
        <v>2058</v>
      </c>
      <c r="Z1488" s="406">
        <v>2403</v>
      </c>
      <c r="AA1488" s="406">
        <v>2064</v>
      </c>
      <c r="AB1488" s="406">
        <v>2009</v>
      </c>
      <c r="AC1488" s="406">
        <v>2220</v>
      </c>
      <c r="AD1488" s="406">
        <v>2605</v>
      </c>
      <c r="AE1488" s="406">
        <v>2195</v>
      </c>
      <c r="AF1488" s="406">
        <v>2268</v>
      </c>
      <c r="AG1488" s="406">
        <v>2484</v>
      </c>
      <c r="AH1488" s="406">
        <v>2915</v>
      </c>
      <c r="AI1488" s="406">
        <v>1879</v>
      </c>
      <c r="AJ1488" s="406">
        <v>2036</v>
      </c>
      <c r="AK1488" s="406">
        <v>2202</v>
      </c>
      <c r="AL1488" s="406">
        <v>2637</v>
      </c>
      <c r="AM1488" s="406">
        <v>1715</v>
      </c>
      <c r="AN1488" s="406">
        <v>1863</v>
      </c>
      <c r="AO1488" s="406">
        <v>2132</v>
      </c>
      <c r="AP1488" s="406">
        <v>1812</v>
      </c>
      <c r="AQ1488" s="406">
        <v>1812</v>
      </c>
      <c r="AR1488" s="406">
        <v>2196</v>
      </c>
      <c r="AS1488" s="406">
        <v>2091</v>
      </c>
      <c r="AU1488" t="s">
        <v>2757</v>
      </c>
    </row>
    <row r="1489" spans="4:47" ht="13.5" customHeight="1">
      <c r="D1489" s="405" t="s">
        <v>2767</v>
      </c>
      <c r="E1489" s="404"/>
      <c r="F1489" s="407" t="s">
        <v>2768</v>
      </c>
      <c r="G1489" s="272">
        <v>22.5</v>
      </c>
      <c r="H1489" s="406">
        <v>995</v>
      </c>
      <c r="I1489" s="406">
        <v>1019</v>
      </c>
      <c r="J1489" s="406">
        <v>1164</v>
      </c>
      <c r="K1489" s="406">
        <v>1073</v>
      </c>
      <c r="L1489" s="406">
        <v>1072</v>
      </c>
      <c r="M1489" s="406">
        <v>1277</v>
      </c>
      <c r="N1489" s="406">
        <v>1171</v>
      </c>
      <c r="O1489" s="406">
        <v>1002</v>
      </c>
      <c r="P1489" s="406">
        <v>1095</v>
      </c>
      <c r="Q1489" s="406">
        <v>1222</v>
      </c>
      <c r="R1489" s="406">
        <v>1174</v>
      </c>
      <c r="S1489" s="406">
        <v>1566</v>
      </c>
      <c r="T1489" s="406">
        <v>1818</v>
      </c>
      <c r="U1489" s="406">
        <v>1869</v>
      </c>
      <c r="V1489" s="406">
        <v>1371</v>
      </c>
      <c r="W1489" s="406">
        <v>1523</v>
      </c>
      <c r="X1489" s="406">
        <v>1219</v>
      </c>
      <c r="Y1489" s="406">
        <v>1349</v>
      </c>
      <c r="Z1489" s="406">
        <v>1572</v>
      </c>
      <c r="AA1489" s="406">
        <v>1334</v>
      </c>
      <c r="AB1489" s="406">
        <v>1315</v>
      </c>
      <c r="AC1489" s="406">
        <v>1487</v>
      </c>
      <c r="AD1489" s="406">
        <v>1743</v>
      </c>
      <c r="AE1489" s="406">
        <v>1430</v>
      </c>
      <c r="AF1489" s="406">
        <v>1522</v>
      </c>
      <c r="AG1489" s="406">
        <v>1697</v>
      </c>
      <c r="AH1489" s="406">
        <v>1991</v>
      </c>
      <c r="AI1489" s="406">
        <v>1231</v>
      </c>
      <c r="AJ1489" s="406">
        <v>1351</v>
      </c>
      <c r="AK1489" s="406">
        <v>1523</v>
      </c>
      <c r="AL1489" s="406">
        <v>1786</v>
      </c>
      <c r="AM1489" s="406">
        <v>1106</v>
      </c>
      <c r="AN1489" s="406">
        <v>1217</v>
      </c>
      <c r="AO1489" s="406">
        <v>1387</v>
      </c>
      <c r="AP1489" s="406">
        <v>1192</v>
      </c>
      <c r="AQ1489" s="406">
        <v>1192</v>
      </c>
      <c r="AR1489" s="406">
        <v>1529</v>
      </c>
      <c r="AS1489" s="406">
        <v>1469</v>
      </c>
      <c r="AU1489" t="s">
        <v>2767</v>
      </c>
    </row>
    <row r="1490" spans="4:47" ht="13.5" customHeight="1">
      <c r="D1490" s="405" t="s">
        <v>2769</v>
      </c>
      <c r="E1490" s="404"/>
      <c r="F1490" s="407" t="s">
        <v>2770</v>
      </c>
      <c r="G1490" s="272">
        <v>23.8</v>
      </c>
      <c r="H1490" s="406">
        <v>1015</v>
      </c>
      <c r="I1490" s="406">
        <v>1041</v>
      </c>
      <c r="J1490" s="406">
        <v>1189</v>
      </c>
      <c r="K1490" s="406">
        <v>1093</v>
      </c>
      <c r="L1490" s="406">
        <v>1093</v>
      </c>
      <c r="M1490" s="406">
        <v>1308</v>
      </c>
      <c r="N1490" s="406">
        <v>1197</v>
      </c>
      <c r="O1490" s="406">
        <v>1023</v>
      </c>
      <c r="P1490" s="406">
        <v>1124</v>
      </c>
      <c r="Q1490" s="406">
        <v>1251</v>
      </c>
      <c r="R1490" s="406">
        <v>1204</v>
      </c>
      <c r="S1490" s="406">
        <v>1592</v>
      </c>
      <c r="T1490" s="406">
        <v>1855</v>
      </c>
      <c r="U1490" s="406">
        <v>1907</v>
      </c>
      <c r="V1490" s="406">
        <v>1403</v>
      </c>
      <c r="W1490" s="406">
        <v>1558</v>
      </c>
      <c r="X1490" s="406">
        <v>1239</v>
      </c>
      <c r="Y1490" s="406">
        <v>1375</v>
      </c>
      <c r="Z1490" s="406">
        <v>1602</v>
      </c>
      <c r="AA1490" s="406">
        <v>1355</v>
      </c>
      <c r="AB1490" s="406">
        <v>1342</v>
      </c>
      <c r="AC1490" s="406">
        <v>1522</v>
      </c>
      <c r="AD1490" s="406">
        <v>1785</v>
      </c>
      <c r="AE1490" s="406">
        <v>1458</v>
      </c>
      <c r="AF1490" s="406">
        <v>1548</v>
      </c>
      <c r="AG1490" s="406">
        <v>1732</v>
      </c>
      <c r="AH1490" s="406">
        <v>2032</v>
      </c>
      <c r="AI1490" s="406">
        <v>1248</v>
      </c>
      <c r="AJ1490" s="406">
        <v>1377</v>
      </c>
      <c r="AK1490" s="406">
        <v>1558</v>
      </c>
      <c r="AL1490" s="406">
        <v>1827</v>
      </c>
      <c r="AM1490" s="406">
        <v>1127</v>
      </c>
      <c r="AN1490" s="406">
        <v>1244</v>
      </c>
      <c r="AO1490" s="406">
        <v>1418</v>
      </c>
      <c r="AP1490" s="406">
        <v>1224</v>
      </c>
      <c r="AQ1490" s="406">
        <v>1224</v>
      </c>
      <c r="AR1490" s="406">
        <v>1580</v>
      </c>
      <c r="AS1490" s="406">
        <v>1500</v>
      </c>
      <c r="AU1490" t="s">
        <v>2769</v>
      </c>
    </row>
    <row r="1491" spans="4:47" ht="13.5" customHeight="1">
      <c r="D1491" s="405" t="s">
        <v>2771</v>
      </c>
      <c r="E1491" s="404"/>
      <c r="F1491" s="407" t="s">
        <v>2772</v>
      </c>
      <c r="G1491" s="272">
        <v>25.1</v>
      </c>
      <c r="H1491" s="406">
        <v>1037</v>
      </c>
      <c r="I1491" s="406">
        <v>1071</v>
      </c>
      <c r="J1491" s="406">
        <v>1222</v>
      </c>
      <c r="K1491" s="406">
        <v>1116</v>
      </c>
      <c r="L1491" s="406">
        <v>1121</v>
      </c>
      <c r="M1491" s="406">
        <v>1348</v>
      </c>
      <c r="N1491" s="406">
        <v>1230</v>
      </c>
      <c r="O1491" s="406">
        <v>1053</v>
      </c>
      <c r="P1491" s="406">
        <v>1161</v>
      </c>
      <c r="Q1491" s="406">
        <v>1289</v>
      </c>
      <c r="R1491" s="406">
        <v>1243</v>
      </c>
      <c r="S1491" s="406">
        <v>1622</v>
      </c>
      <c r="T1491" s="406">
        <v>1894</v>
      </c>
      <c r="U1491" s="406">
        <v>1949</v>
      </c>
      <c r="V1491" s="406">
        <v>1434</v>
      </c>
      <c r="W1491" s="406">
        <v>1593</v>
      </c>
      <c r="X1491" s="406">
        <v>1266</v>
      </c>
      <c r="Y1491" s="406">
        <v>1410</v>
      </c>
      <c r="Z1491" s="406">
        <v>1641</v>
      </c>
      <c r="AA1491" s="406">
        <v>1381</v>
      </c>
      <c r="AB1491" s="406">
        <v>1376</v>
      </c>
      <c r="AC1491" s="406">
        <v>1566</v>
      </c>
      <c r="AD1491" s="406">
        <v>1836</v>
      </c>
      <c r="AE1491" s="406">
        <v>1494</v>
      </c>
      <c r="AF1491" s="406">
        <v>1582</v>
      </c>
      <c r="AG1491" s="406">
        <v>1776</v>
      </c>
      <c r="AH1491" s="406">
        <v>2083</v>
      </c>
      <c r="AI1491" s="406">
        <v>1272</v>
      </c>
      <c r="AJ1491" s="406">
        <v>1411</v>
      </c>
      <c r="AK1491" s="406">
        <v>1602</v>
      </c>
      <c r="AL1491" s="406">
        <v>1878</v>
      </c>
      <c r="AM1491" s="406">
        <v>1156</v>
      </c>
      <c r="AN1491" s="406">
        <v>1280</v>
      </c>
      <c r="AO1491" s="406">
        <v>1458</v>
      </c>
      <c r="AP1491" s="406">
        <v>1256</v>
      </c>
      <c r="AQ1491" s="406">
        <v>1256</v>
      </c>
      <c r="AR1491" s="406">
        <v>1623</v>
      </c>
      <c r="AS1491" s="406">
        <v>1531</v>
      </c>
      <c r="AU1491" t="s">
        <v>2771</v>
      </c>
    </row>
    <row r="1492" spans="4:47" ht="13.5" customHeight="1">
      <c r="D1492" s="405" t="s">
        <v>2773</v>
      </c>
      <c r="E1492" s="404"/>
      <c r="F1492" s="407" t="s">
        <v>2774</v>
      </c>
      <c r="G1492" s="272">
        <v>26.400000000000002</v>
      </c>
      <c r="H1492" s="406">
        <v>1056</v>
      </c>
      <c r="I1492" s="406">
        <v>1092</v>
      </c>
      <c r="J1492" s="406">
        <v>1245</v>
      </c>
      <c r="K1492" s="406">
        <v>1136</v>
      </c>
      <c r="L1492" s="406">
        <v>1142</v>
      </c>
      <c r="M1492" s="406">
        <v>1378</v>
      </c>
      <c r="N1492" s="406">
        <v>1255</v>
      </c>
      <c r="O1492" s="406">
        <v>1074</v>
      </c>
      <c r="P1492" s="406">
        <v>1189</v>
      </c>
      <c r="Q1492" s="406">
        <v>1318</v>
      </c>
      <c r="R1492" s="406">
        <v>1272</v>
      </c>
      <c r="S1492" s="406">
        <v>1647</v>
      </c>
      <c r="T1492" s="406">
        <v>1931</v>
      </c>
      <c r="U1492" s="406">
        <v>1985</v>
      </c>
      <c r="V1492" s="406">
        <v>1464</v>
      </c>
      <c r="W1492" s="406">
        <v>1626</v>
      </c>
      <c r="X1492" s="406">
        <v>1285</v>
      </c>
      <c r="Y1492" s="406">
        <v>1435</v>
      </c>
      <c r="Z1492" s="406">
        <v>1670</v>
      </c>
      <c r="AA1492" s="406">
        <v>1401</v>
      </c>
      <c r="AB1492" s="406">
        <v>1402</v>
      </c>
      <c r="AC1492" s="406">
        <v>1600</v>
      </c>
      <c r="AD1492" s="406">
        <v>1876</v>
      </c>
      <c r="AE1492" s="406">
        <v>1520</v>
      </c>
      <c r="AF1492" s="406">
        <v>1608</v>
      </c>
      <c r="AG1492" s="406">
        <v>1810</v>
      </c>
      <c r="AH1492" s="406">
        <v>2124</v>
      </c>
      <c r="AI1492" s="406">
        <v>1289</v>
      </c>
      <c r="AJ1492" s="406">
        <v>1437</v>
      </c>
      <c r="AK1492" s="406">
        <v>1636</v>
      </c>
      <c r="AL1492" s="406">
        <v>1919</v>
      </c>
      <c r="AM1492" s="406">
        <v>1176</v>
      </c>
      <c r="AN1492" s="406">
        <v>1306</v>
      </c>
      <c r="AO1492" s="406">
        <v>1488</v>
      </c>
      <c r="AP1492" s="406">
        <v>1287</v>
      </c>
      <c r="AQ1492" s="406">
        <v>1287</v>
      </c>
      <c r="AR1492" s="406">
        <v>1673</v>
      </c>
      <c r="AS1492" s="406">
        <v>1561</v>
      </c>
      <c r="AU1492" t="s">
        <v>2773</v>
      </c>
    </row>
    <row r="1493" spans="4:47" ht="13.5" customHeight="1">
      <c r="D1493" s="405" t="s">
        <v>2847</v>
      </c>
      <c r="E1493" s="404"/>
      <c r="F1493" s="407" t="s">
        <v>2848</v>
      </c>
      <c r="G1493" s="272">
        <v>5.3</v>
      </c>
      <c r="H1493" s="406">
        <v>495</v>
      </c>
      <c r="I1493" s="406">
        <v>533</v>
      </c>
      <c r="J1493" s="406">
        <v>617</v>
      </c>
      <c r="K1493" s="406">
        <v>495</v>
      </c>
      <c r="L1493" s="406">
        <v>533</v>
      </c>
      <c r="M1493" s="406">
        <v>617</v>
      </c>
      <c r="N1493" s="406">
        <v>555</v>
      </c>
      <c r="O1493" s="406">
        <v>486</v>
      </c>
      <c r="P1493" s="406">
        <v>533</v>
      </c>
      <c r="Q1493" s="406">
        <v>614</v>
      </c>
      <c r="R1493" s="406">
        <v>555</v>
      </c>
      <c r="S1493" s="406">
        <v>636</v>
      </c>
      <c r="T1493" s="406">
        <v>703</v>
      </c>
      <c r="U1493" s="406">
        <v>769</v>
      </c>
      <c r="V1493" s="406">
        <v>640</v>
      </c>
      <c r="W1493" s="406">
        <v>710</v>
      </c>
      <c r="X1493" s="406">
        <v>521</v>
      </c>
      <c r="Y1493" s="406">
        <v>588</v>
      </c>
      <c r="Z1493" s="406">
        <v>694</v>
      </c>
      <c r="AA1493" s="406">
        <v>612</v>
      </c>
      <c r="AB1493" s="406">
        <v>528</v>
      </c>
      <c r="AC1493" s="406">
        <v>597</v>
      </c>
      <c r="AD1493" s="406">
        <v>705</v>
      </c>
      <c r="AE1493" s="406">
        <v>623</v>
      </c>
      <c r="AF1493" s="406">
        <v>551</v>
      </c>
      <c r="AG1493" s="406">
        <v>620</v>
      </c>
      <c r="AH1493" s="406">
        <v>733</v>
      </c>
      <c r="AI1493" s="406">
        <v>581</v>
      </c>
      <c r="AJ1493" s="406">
        <v>526</v>
      </c>
      <c r="AK1493" s="406">
        <v>594</v>
      </c>
      <c r="AL1493" s="406">
        <v>702</v>
      </c>
      <c r="AM1493" s="406">
        <v>495</v>
      </c>
      <c r="AN1493" s="406">
        <v>552</v>
      </c>
      <c r="AO1493" s="406">
        <v>638</v>
      </c>
      <c r="AP1493" s="406">
        <v>609</v>
      </c>
      <c r="AQ1493" s="406">
        <v>609</v>
      </c>
      <c r="AR1493" s="406">
        <v>639</v>
      </c>
      <c r="AS1493" s="406">
        <v>636</v>
      </c>
      <c r="AU1493" t="s">
        <v>2847</v>
      </c>
    </row>
    <row r="1494" spans="4:47" ht="13.5" customHeight="1">
      <c r="D1494" s="405" t="s">
        <v>2849</v>
      </c>
      <c r="E1494" s="404"/>
      <c r="F1494" s="407" t="s">
        <v>2850</v>
      </c>
      <c r="G1494" s="272">
        <v>6.6</v>
      </c>
      <c r="H1494" s="406">
        <v>529</v>
      </c>
      <c r="I1494" s="406">
        <v>573</v>
      </c>
      <c r="J1494" s="406">
        <v>662</v>
      </c>
      <c r="K1494" s="406">
        <v>529</v>
      </c>
      <c r="L1494" s="406">
        <v>573</v>
      </c>
      <c r="M1494" s="406">
        <v>662</v>
      </c>
      <c r="N1494" s="406">
        <v>597</v>
      </c>
      <c r="O1494" s="406">
        <v>521</v>
      </c>
      <c r="P1494" s="406">
        <v>573</v>
      </c>
      <c r="Q1494" s="406">
        <v>659</v>
      </c>
      <c r="R1494" s="406">
        <v>597</v>
      </c>
      <c r="S1494" s="406">
        <v>676</v>
      </c>
      <c r="T1494" s="406">
        <v>748</v>
      </c>
      <c r="U1494" s="406">
        <v>824</v>
      </c>
      <c r="V1494" s="406">
        <v>685</v>
      </c>
      <c r="W1494" s="406">
        <v>758</v>
      </c>
      <c r="X1494" s="406">
        <v>555</v>
      </c>
      <c r="Y1494" s="406">
        <v>628</v>
      </c>
      <c r="Z1494" s="406">
        <v>741</v>
      </c>
      <c r="AA1494" s="406">
        <v>650</v>
      </c>
      <c r="AB1494" s="406">
        <v>564</v>
      </c>
      <c r="AC1494" s="406">
        <v>639</v>
      </c>
      <c r="AD1494" s="406">
        <v>755</v>
      </c>
      <c r="AE1494" s="406">
        <v>664</v>
      </c>
      <c r="AF1494" s="406">
        <v>587</v>
      </c>
      <c r="AG1494" s="406">
        <v>662</v>
      </c>
      <c r="AH1494" s="406">
        <v>782</v>
      </c>
      <c r="AI1494" s="406">
        <v>620</v>
      </c>
      <c r="AJ1494" s="406">
        <v>561</v>
      </c>
      <c r="AK1494" s="406">
        <v>636</v>
      </c>
      <c r="AL1494" s="406">
        <v>752</v>
      </c>
      <c r="AM1494" s="406">
        <v>531</v>
      </c>
      <c r="AN1494" s="406">
        <v>593</v>
      </c>
      <c r="AO1494" s="406">
        <v>685</v>
      </c>
      <c r="AP1494" s="406">
        <v>649</v>
      </c>
      <c r="AQ1494" s="406">
        <v>649</v>
      </c>
      <c r="AR1494" s="406">
        <v>679</v>
      </c>
      <c r="AS1494" s="406">
        <v>676</v>
      </c>
      <c r="AU1494" t="s">
        <v>2849</v>
      </c>
    </row>
    <row r="1495" spans="4:47" ht="13.5" customHeight="1">
      <c r="D1495" s="405" t="s">
        <v>2851</v>
      </c>
      <c r="E1495" s="404"/>
      <c r="F1495" s="407" t="s">
        <v>2852</v>
      </c>
      <c r="G1495" s="272">
        <v>8</v>
      </c>
      <c r="H1495" s="406">
        <v>569</v>
      </c>
      <c r="I1495" s="406">
        <v>615</v>
      </c>
      <c r="J1495" s="406">
        <v>711</v>
      </c>
      <c r="K1495" s="406">
        <v>569</v>
      </c>
      <c r="L1495" s="406">
        <v>615</v>
      </c>
      <c r="M1495" s="406">
        <v>711</v>
      </c>
      <c r="N1495" s="406">
        <v>641</v>
      </c>
      <c r="O1495" s="406">
        <v>558</v>
      </c>
      <c r="P1495" s="406">
        <v>615</v>
      </c>
      <c r="Q1495" s="406">
        <v>707</v>
      </c>
      <c r="R1495" s="406">
        <v>641</v>
      </c>
      <c r="S1495" s="406">
        <v>718</v>
      </c>
      <c r="T1495" s="406">
        <v>796</v>
      </c>
      <c r="U1495" s="406">
        <v>882</v>
      </c>
      <c r="V1495" s="406">
        <v>733</v>
      </c>
      <c r="W1495" s="406">
        <v>810</v>
      </c>
      <c r="X1495" s="406">
        <v>591</v>
      </c>
      <c r="Y1495" s="406">
        <v>671</v>
      </c>
      <c r="Z1495" s="406">
        <v>791</v>
      </c>
      <c r="AA1495" s="406">
        <v>694</v>
      </c>
      <c r="AB1495" s="406">
        <v>601</v>
      </c>
      <c r="AC1495" s="406">
        <v>683</v>
      </c>
      <c r="AD1495" s="406">
        <v>807</v>
      </c>
      <c r="AE1495" s="406">
        <v>708</v>
      </c>
      <c r="AF1495" s="406">
        <v>624</v>
      </c>
      <c r="AG1495" s="406">
        <v>707</v>
      </c>
      <c r="AH1495" s="406">
        <v>835</v>
      </c>
      <c r="AI1495" s="406">
        <v>661</v>
      </c>
      <c r="AJ1495" s="406">
        <v>599</v>
      </c>
      <c r="AK1495" s="406">
        <v>681</v>
      </c>
      <c r="AL1495" s="406">
        <v>804</v>
      </c>
      <c r="AM1495" s="406">
        <v>568</v>
      </c>
      <c r="AN1495" s="406">
        <v>637</v>
      </c>
      <c r="AO1495" s="406">
        <v>736</v>
      </c>
      <c r="AP1495" s="406">
        <v>692</v>
      </c>
      <c r="AQ1495" s="406">
        <v>692</v>
      </c>
      <c r="AR1495" s="406">
        <v>722</v>
      </c>
      <c r="AS1495" s="406">
        <v>718</v>
      </c>
      <c r="AU1495" t="s">
        <v>2851</v>
      </c>
    </row>
    <row r="1496" spans="4:47" ht="13.5" customHeight="1">
      <c r="D1496" s="405" t="s">
        <v>2853</v>
      </c>
      <c r="E1496" s="404"/>
      <c r="F1496" s="407" t="s">
        <v>2854</v>
      </c>
      <c r="G1496" s="272">
        <v>9.2999999999999989</v>
      </c>
      <c r="H1496" s="406">
        <v>609</v>
      </c>
      <c r="I1496" s="406">
        <v>657</v>
      </c>
      <c r="J1496" s="406">
        <v>760</v>
      </c>
      <c r="K1496" s="406">
        <v>609</v>
      </c>
      <c r="L1496" s="406">
        <v>657</v>
      </c>
      <c r="M1496" s="406">
        <v>760</v>
      </c>
      <c r="N1496" s="406">
        <v>686</v>
      </c>
      <c r="O1496" s="406">
        <v>597</v>
      </c>
      <c r="P1496" s="406">
        <v>657</v>
      </c>
      <c r="Q1496" s="406">
        <v>756</v>
      </c>
      <c r="R1496" s="406">
        <v>686</v>
      </c>
      <c r="S1496" s="406">
        <v>761</v>
      </c>
      <c r="T1496" s="406">
        <v>844</v>
      </c>
      <c r="U1496" s="406">
        <v>942</v>
      </c>
      <c r="V1496" s="406">
        <v>781</v>
      </c>
      <c r="W1496" s="406">
        <v>864</v>
      </c>
      <c r="X1496" s="406">
        <v>628</v>
      </c>
      <c r="Y1496" s="406">
        <v>714</v>
      </c>
      <c r="Z1496" s="406">
        <v>842</v>
      </c>
      <c r="AA1496" s="406">
        <v>737</v>
      </c>
      <c r="AB1496" s="406">
        <v>639</v>
      </c>
      <c r="AC1496" s="406">
        <v>729</v>
      </c>
      <c r="AD1496" s="406">
        <v>860</v>
      </c>
      <c r="AE1496" s="406">
        <v>752</v>
      </c>
      <c r="AF1496" s="406">
        <v>662</v>
      </c>
      <c r="AG1496" s="406">
        <v>752</v>
      </c>
      <c r="AH1496" s="406">
        <v>888</v>
      </c>
      <c r="AI1496" s="406">
        <v>703</v>
      </c>
      <c r="AJ1496" s="406">
        <v>637</v>
      </c>
      <c r="AK1496" s="406">
        <v>726</v>
      </c>
      <c r="AL1496" s="406">
        <v>857</v>
      </c>
      <c r="AM1496" s="406">
        <v>606</v>
      </c>
      <c r="AN1496" s="406">
        <v>681</v>
      </c>
      <c r="AO1496" s="406">
        <v>787</v>
      </c>
      <c r="AP1496" s="406">
        <v>736</v>
      </c>
      <c r="AQ1496" s="406">
        <v>736</v>
      </c>
      <c r="AR1496" s="406">
        <v>766</v>
      </c>
      <c r="AS1496" s="406">
        <v>761</v>
      </c>
      <c r="AU1496" t="s">
        <v>2853</v>
      </c>
    </row>
    <row r="1497" spans="4:47" ht="13.5" customHeight="1">
      <c r="D1497" s="405" t="s">
        <v>2855</v>
      </c>
      <c r="E1497" s="404"/>
      <c r="F1497" s="407" t="s">
        <v>2856</v>
      </c>
      <c r="G1497" s="272">
        <v>10.6</v>
      </c>
      <c r="H1497" s="406">
        <v>649</v>
      </c>
      <c r="I1497" s="406">
        <v>702</v>
      </c>
      <c r="J1497" s="406">
        <v>811</v>
      </c>
      <c r="K1497" s="406">
        <v>649</v>
      </c>
      <c r="L1497" s="406">
        <v>702</v>
      </c>
      <c r="M1497" s="406">
        <v>811</v>
      </c>
      <c r="N1497" s="406">
        <v>732</v>
      </c>
      <c r="O1497" s="406">
        <v>636</v>
      </c>
      <c r="P1497" s="406">
        <v>702</v>
      </c>
      <c r="Q1497" s="406">
        <v>806</v>
      </c>
      <c r="R1497" s="406">
        <v>732</v>
      </c>
      <c r="S1497" s="406">
        <v>805</v>
      </c>
      <c r="T1497" s="406">
        <v>895</v>
      </c>
      <c r="U1497" s="406">
        <v>1004</v>
      </c>
      <c r="V1497" s="406">
        <v>831</v>
      </c>
      <c r="W1497" s="406">
        <v>919</v>
      </c>
      <c r="X1497" s="406">
        <v>666</v>
      </c>
      <c r="Y1497" s="406">
        <v>758</v>
      </c>
      <c r="Z1497" s="406">
        <v>894</v>
      </c>
      <c r="AA1497" s="406">
        <v>781</v>
      </c>
      <c r="AB1497" s="406">
        <v>678</v>
      </c>
      <c r="AC1497" s="406">
        <v>774</v>
      </c>
      <c r="AD1497" s="406">
        <v>914</v>
      </c>
      <c r="AE1497" s="406">
        <v>797</v>
      </c>
      <c r="AF1497" s="406">
        <v>701</v>
      </c>
      <c r="AG1497" s="406">
        <v>798</v>
      </c>
      <c r="AH1497" s="406">
        <v>942</v>
      </c>
      <c r="AI1497" s="406">
        <v>745</v>
      </c>
      <c r="AJ1497" s="406">
        <v>676</v>
      </c>
      <c r="AK1497" s="406">
        <v>772</v>
      </c>
      <c r="AL1497" s="406">
        <v>911</v>
      </c>
      <c r="AM1497" s="406">
        <v>645</v>
      </c>
      <c r="AN1497" s="406">
        <v>726</v>
      </c>
      <c r="AO1497" s="406">
        <v>838</v>
      </c>
      <c r="AP1497" s="406">
        <v>780</v>
      </c>
      <c r="AQ1497" s="406">
        <v>780</v>
      </c>
      <c r="AR1497" s="406">
        <v>810</v>
      </c>
      <c r="AS1497" s="406">
        <v>804</v>
      </c>
      <c r="AU1497" t="s">
        <v>2855</v>
      </c>
    </row>
    <row r="1498" spans="4:47" ht="13.5" customHeight="1">
      <c r="D1498" s="405" t="s">
        <v>2857</v>
      </c>
      <c r="E1498" s="404"/>
      <c r="F1498" s="407" t="s">
        <v>2858</v>
      </c>
      <c r="G1498" s="272">
        <v>11.9</v>
      </c>
      <c r="H1498" s="406">
        <v>710</v>
      </c>
      <c r="I1498" s="406">
        <v>767</v>
      </c>
      <c r="J1498" s="406">
        <v>885</v>
      </c>
      <c r="K1498" s="406">
        <v>710</v>
      </c>
      <c r="L1498" s="406">
        <v>767</v>
      </c>
      <c r="M1498" s="406">
        <v>885</v>
      </c>
      <c r="N1498" s="406">
        <v>801</v>
      </c>
      <c r="O1498" s="406">
        <v>697</v>
      </c>
      <c r="P1498" s="406">
        <v>767</v>
      </c>
      <c r="Q1498" s="406">
        <v>881</v>
      </c>
      <c r="R1498" s="406">
        <v>801</v>
      </c>
      <c r="S1498" s="406">
        <v>870</v>
      </c>
      <c r="T1498" s="406">
        <v>966</v>
      </c>
      <c r="U1498" s="406">
        <v>1089</v>
      </c>
      <c r="V1498" s="406">
        <v>902</v>
      </c>
      <c r="W1498" s="406">
        <v>998</v>
      </c>
      <c r="X1498" s="406">
        <v>725</v>
      </c>
      <c r="Y1498" s="406">
        <v>824</v>
      </c>
      <c r="Z1498" s="406">
        <v>972</v>
      </c>
      <c r="AA1498" s="406">
        <v>849</v>
      </c>
      <c r="AB1498" s="406">
        <v>738</v>
      </c>
      <c r="AC1498" s="406">
        <v>842</v>
      </c>
      <c r="AD1498" s="406">
        <v>994</v>
      </c>
      <c r="AE1498" s="406">
        <v>866</v>
      </c>
      <c r="AF1498" s="406">
        <v>761</v>
      </c>
      <c r="AG1498" s="406">
        <v>866</v>
      </c>
      <c r="AH1498" s="406">
        <v>1022</v>
      </c>
      <c r="AI1498" s="406">
        <v>810</v>
      </c>
      <c r="AJ1498" s="406">
        <v>736</v>
      </c>
      <c r="AK1498" s="406">
        <v>840</v>
      </c>
      <c r="AL1498" s="406">
        <v>991</v>
      </c>
      <c r="AM1498" s="406">
        <v>705</v>
      </c>
      <c r="AN1498" s="406">
        <v>793</v>
      </c>
      <c r="AO1498" s="406">
        <v>915</v>
      </c>
      <c r="AP1498" s="406">
        <v>851</v>
      </c>
      <c r="AQ1498" s="406">
        <v>851</v>
      </c>
      <c r="AR1498" s="406">
        <v>883</v>
      </c>
      <c r="AS1498" s="406">
        <v>874</v>
      </c>
      <c r="AU1498" t="s">
        <v>2857</v>
      </c>
    </row>
    <row r="1499" spans="4:47" ht="13.5" customHeight="1">
      <c r="D1499" s="405" t="s">
        <v>2859</v>
      </c>
      <c r="E1499" s="404"/>
      <c r="F1499" s="407" t="s">
        <v>2860</v>
      </c>
      <c r="G1499" s="272">
        <v>13.2</v>
      </c>
      <c r="H1499" s="406">
        <v>748</v>
      </c>
      <c r="I1499" s="406">
        <v>808</v>
      </c>
      <c r="J1499" s="406">
        <v>933</v>
      </c>
      <c r="K1499" s="406">
        <v>748</v>
      </c>
      <c r="L1499" s="406">
        <v>808</v>
      </c>
      <c r="M1499" s="406">
        <v>933</v>
      </c>
      <c r="N1499" s="406">
        <v>844</v>
      </c>
      <c r="O1499" s="406">
        <v>733</v>
      </c>
      <c r="P1499" s="406">
        <v>808</v>
      </c>
      <c r="Q1499" s="406">
        <v>928</v>
      </c>
      <c r="R1499" s="406">
        <v>844</v>
      </c>
      <c r="S1499" s="406">
        <v>914</v>
      </c>
      <c r="T1499" s="406">
        <v>1018</v>
      </c>
      <c r="U1499" s="406">
        <v>1152</v>
      </c>
      <c r="V1499" s="406">
        <v>953</v>
      </c>
      <c r="W1499" s="406">
        <v>1053</v>
      </c>
      <c r="X1499" s="406">
        <v>760</v>
      </c>
      <c r="Y1499" s="406">
        <v>866</v>
      </c>
      <c r="Z1499" s="406">
        <v>1020</v>
      </c>
      <c r="AA1499" s="406">
        <v>890</v>
      </c>
      <c r="AB1499" s="406">
        <v>775</v>
      </c>
      <c r="AC1499" s="406">
        <v>886</v>
      </c>
      <c r="AD1499" s="406">
        <v>1045</v>
      </c>
      <c r="AE1499" s="406">
        <v>908</v>
      </c>
      <c r="AF1499" s="406">
        <v>798</v>
      </c>
      <c r="AG1499" s="406">
        <v>909</v>
      </c>
      <c r="AH1499" s="406">
        <v>1073</v>
      </c>
      <c r="AI1499" s="406">
        <v>850</v>
      </c>
      <c r="AJ1499" s="406">
        <v>773</v>
      </c>
      <c r="AK1499" s="406">
        <v>883</v>
      </c>
      <c r="AL1499" s="406">
        <v>1042</v>
      </c>
      <c r="AM1499" s="406">
        <v>742</v>
      </c>
      <c r="AN1499" s="406">
        <v>835</v>
      </c>
      <c r="AO1499" s="406">
        <v>964</v>
      </c>
      <c r="AP1499" s="406">
        <v>897</v>
      </c>
      <c r="AQ1499" s="406">
        <v>897</v>
      </c>
      <c r="AR1499" s="406">
        <v>933</v>
      </c>
      <c r="AS1499" s="406">
        <v>919</v>
      </c>
      <c r="AU1499" t="s">
        <v>2859</v>
      </c>
    </row>
    <row r="1500" spans="4:47" ht="13.5" customHeight="1">
      <c r="D1500" s="405" t="s">
        <v>2861</v>
      </c>
      <c r="E1500" s="404"/>
      <c r="F1500" s="407" t="s">
        <v>2862</v>
      </c>
      <c r="G1500" s="272">
        <v>14.5</v>
      </c>
      <c r="H1500" s="406">
        <v>785</v>
      </c>
      <c r="I1500" s="406">
        <v>849</v>
      </c>
      <c r="J1500" s="406">
        <v>974</v>
      </c>
      <c r="K1500" s="406">
        <v>785</v>
      </c>
      <c r="L1500" s="406">
        <v>849</v>
      </c>
      <c r="M1500" s="406">
        <v>974</v>
      </c>
      <c r="N1500" s="406">
        <v>887</v>
      </c>
      <c r="O1500" s="406">
        <v>770</v>
      </c>
      <c r="P1500" s="406">
        <v>849</v>
      </c>
      <c r="Q1500" s="406">
        <v>974</v>
      </c>
      <c r="R1500" s="406">
        <v>887</v>
      </c>
      <c r="S1500" s="406">
        <v>958</v>
      </c>
      <c r="T1500" s="406">
        <v>1069</v>
      </c>
      <c r="U1500" s="406">
        <v>1213</v>
      </c>
      <c r="V1500" s="406">
        <v>1003</v>
      </c>
      <c r="W1500" s="406">
        <v>1108</v>
      </c>
      <c r="X1500" s="406">
        <v>795</v>
      </c>
      <c r="Y1500" s="406">
        <v>907</v>
      </c>
      <c r="Z1500" s="406">
        <v>1069</v>
      </c>
      <c r="AA1500" s="406">
        <v>931</v>
      </c>
      <c r="AB1500" s="406">
        <v>812</v>
      </c>
      <c r="AC1500" s="406">
        <v>929</v>
      </c>
      <c r="AD1500" s="406">
        <v>1096</v>
      </c>
      <c r="AE1500" s="406">
        <v>950</v>
      </c>
      <c r="AF1500" s="406">
        <v>835</v>
      </c>
      <c r="AG1500" s="406">
        <v>952</v>
      </c>
      <c r="AH1500" s="406">
        <v>1123</v>
      </c>
      <c r="AI1500" s="406">
        <v>889</v>
      </c>
      <c r="AJ1500" s="406">
        <v>809</v>
      </c>
      <c r="AK1500" s="406">
        <v>926</v>
      </c>
      <c r="AL1500" s="406">
        <v>1093</v>
      </c>
      <c r="AM1500" s="406">
        <v>779</v>
      </c>
      <c r="AN1500" s="406">
        <v>878</v>
      </c>
      <c r="AO1500" s="406">
        <v>1012</v>
      </c>
      <c r="AP1500" s="406">
        <v>943</v>
      </c>
      <c r="AQ1500" s="406">
        <v>943</v>
      </c>
      <c r="AR1500" s="406">
        <v>983</v>
      </c>
      <c r="AS1500" s="406">
        <v>964</v>
      </c>
      <c r="AU1500" t="s">
        <v>2861</v>
      </c>
    </row>
    <row r="1501" spans="4:47" ht="13.5" customHeight="1">
      <c r="D1501" s="405" t="s">
        <v>2863</v>
      </c>
      <c r="E1501" s="404"/>
      <c r="F1501" s="407" t="s">
        <v>2864</v>
      </c>
      <c r="G1501" s="272">
        <v>15.9</v>
      </c>
      <c r="H1501" s="406">
        <v>825</v>
      </c>
      <c r="I1501" s="406">
        <v>892</v>
      </c>
      <c r="J1501" s="406">
        <v>1029</v>
      </c>
      <c r="K1501" s="406">
        <v>825</v>
      </c>
      <c r="L1501" s="406">
        <v>892</v>
      </c>
      <c r="M1501" s="406">
        <v>1029</v>
      </c>
      <c r="N1501" s="406">
        <v>932</v>
      </c>
      <c r="O1501" s="406">
        <v>809</v>
      </c>
      <c r="P1501" s="406">
        <v>892</v>
      </c>
      <c r="Q1501" s="406">
        <v>1023</v>
      </c>
      <c r="R1501" s="406">
        <v>932</v>
      </c>
      <c r="S1501" s="406">
        <v>1005</v>
      </c>
      <c r="T1501" s="406">
        <v>1125</v>
      </c>
      <c r="U1501" s="406">
        <v>1278</v>
      </c>
      <c r="V1501" s="406">
        <v>1056</v>
      </c>
      <c r="W1501" s="406">
        <v>1167</v>
      </c>
      <c r="X1501" s="406">
        <v>832</v>
      </c>
      <c r="Y1501" s="406">
        <v>951</v>
      </c>
      <c r="Z1501" s="406">
        <v>1121</v>
      </c>
      <c r="AA1501" s="406">
        <v>974</v>
      </c>
      <c r="AB1501" s="406">
        <v>850</v>
      </c>
      <c r="AC1501" s="406">
        <v>975</v>
      </c>
      <c r="AD1501" s="406">
        <v>1150</v>
      </c>
      <c r="AE1501" s="406">
        <v>995</v>
      </c>
      <c r="AF1501" s="406">
        <v>873</v>
      </c>
      <c r="AG1501" s="406">
        <v>998</v>
      </c>
      <c r="AH1501" s="406">
        <v>1177</v>
      </c>
      <c r="AI1501" s="406">
        <v>932</v>
      </c>
      <c r="AJ1501" s="406">
        <v>848</v>
      </c>
      <c r="AK1501" s="406">
        <v>972</v>
      </c>
      <c r="AL1501" s="406">
        <v>1147</v>
      </c>
      <c r="AM1501" s="406">
        <v>817</v>
      </c>
      <c r="AN1501" s="406">
        <v>923</v>
      </c>
      <c r="AO1501" s="406">
        <v>1064</v>
      </c>
      <c r="AP1501" s="406">
        <v>992</v>
      </c>
      <c r="AQ1501" s="406">
        <v>992</v>
      </c>
      <c r="AR1501" s="406">
        <v>1035</v>
      </c>
      <c r="AS1501" s="406">
        <v>1011</v>
      </c>
      <c r="AU1501" t="s">
        <v>2863</v>
      </c>
    </row>
    <row r="1502" spans="4:47" ht="13.5" customHeight="1">
      <c r="D1502" s="405" t="s">
        <v>2642</v>
      </c>
      <c r="E1502" s="404"/>
      <c r="F1502" s="407" t="s">
        <v>2643</v>
      </c>
      <c r="G1502" s="272">
        <v>5.3</v>
      </c>
      <c r="H1502" s="406">
        <v>654</v>
      </c>
      <c r="I1502" s="406">
        <v>658</v>
      </c>
      <c r="J1502" s="406">
        <v>728</v>
      </c>
      <c r="K1502" s="406">
        <v>654</v>
      </c>
      <c r="L1502" s="406">
        <v>658</v>
      </c>
      <c r="M1502" s="406">
        <v>728</v>
      </c>
      <c r="N1502" s="406">
        <v>684</v>
      </c>
      <c r="O1502" s="406">
        <v>642</v>
      </c>
      <c r="P1502" s="406">
        <v>658</v>
      </c>
      <c r="Q1502" s="406">
        <v>725</v>
      </c>
      <c r="R1502" s="406">
        <v>684</v>
      </c>
      <c r="S1502" s="406">
        <v>930</v>
      </c>
      <c r="T1502" s="406">
        <v>1008</v>
      </c>
      <c r="U1502" s="406">
        <v>990</v>
      </c>
      <c r="V1502" s="406">
        <v>756</v>
      </c>
      <c r="W1502" s="406">
        <v>847</v>
      </c>
      <c r="X1502" s="406">
        <v>756</v>
      </c>
      <c r="Y1502" s="406">
        <v>797</v>
      </c>
      <c r="Z1502" s="406">
        <v>933</v>
      </c>
      <c r="AA1502" s="406">
        <v>826</v>
      </c>
      <c r="AB1502" s="406">
        <v>778</v>
      </c>
      <c r="AC1502" s="406">
        <v>828</v>
      </c>
      <c r="AD1502" s="406">
        <v>972</v>
      </c>
      <c r="AE1502" s="406">
        <v>857</v>
      </c>
      <c r="AF1502" s="406">
        <v>862</v>
      </c>
      <c r="AG1502" s="406">
        <v>914</v>
      </c>
      <c r="AH1502" s="406">
        <v>1073</v>
      </c>
      <c r="AI1502" s="406">
        <v>752</v>
      </c>
      <c r="AJ1502" s="406">
        <v>782</v>
      </c>
      <c r="AK1502" s="406">
        <v>832</v>
      </c>
      <c r="AL1502" s="406">
        <v>977</v>
      </c>
      <c r="AM1502" s="406">
        <v>679</v>
      </c>
      <c r="AN1502" s="406">
        <v>713</v>
      </c>
      <c r="AO1502" s="406">
        <v>818</v>
      </c>
      <c r="AP1502" s="406">
        <v>721</v>
      </c>
      <c r="AQ1502" s="406">
        <v>721</v>
      </c>
      <c r="AR1502" s="406">
        <v>812</v>
      </c>
      <c r="AS1502" s="406">
        <v>823</v>
      </c>
      <c r="AU1502" t="s">
        <v>2642</v>
      </c>
    </row>
    <row r="1503" spans="4:47" ht="13.5" customHeight="1">
      <c r="D1503" s="405" t="s">
        <v>688</v>
      </c>
      <c r="E1503" s="404"/>
      <c r="F1503" s="407" t="s">
        <v>2644</v>
      </c>
      <c r="G1503" s="272">
        <v>6.6</v>
      </c>
      <c r="H1503" s="406">
        <v>713</v>
      </c>
      <c r="I1503" s="406">
        <v>706</v>
      </c>
      <c r="J1503" s="406">
        <v>792</v>
      </c>
      <c r="K1503" s="406">
        <v>713</v>
      </c>
      <c r="L1503" s="406">
        <v>706</v>
      </c>
      <c r="M1503" s="406">
        <v>792</v>
      </c>
      <c r="N1503" s="406">
        <v>744</v>
      </c>
      <c r="O1503" s="406">
        <v>701</v>
      </c>
      <c r="P1503" s="406">
        <v>706</v>
      </c>
      <c r="Q1503" s="406">
        <v>798</v>
      </c>
      <c r="R1503" s="406">
        <v>744</v>
      </c>
      <c r="S1503" s="406">
        <v>966</v>
      </c>
      <c r="T1503" s="406">
        <v>1051</v>
      </c>
      <c r="U1503" s="406">
        <v>1037</v>
      </c>
      <c r="V1503" s="406">
        <v>787</v>
      </c>
      <c r="W1503" s="406">
        <v>884</v>
      </c>
      <c r="X1503" s="406">
        <v>805</v>
      </c>
      <c r="Y1503" s="406">
        <v>851</v>
      </c>
      <c r="Z1503" s="406">
        <v>997</v>
      </c>
      <c r="AA1503" s="406">
        <v>877</v>
      </c>
      <c r="AB1503" s="406">
        <v>832</v>
      </c>
      <c r="AC1503" s="406">
        <v>891</v>
      </c>
      <c r="AD1503" s="406">
        <v>1047</v>
      </c>
      <c r="AE1503" s="406">
        <v>915</v>
      </c>
      <c r="AF1503" s="406">
        <v>916</v>
      </c>
      <c r="AG1503" s="406">
        <v>977</v>
      </c>
      <c r="AH1503" s="406">
        <v>1147</v>
      </c>
      <c r="AI1503" s="406">
        <v>798</v>
      </c>
      <c r="AJ1503" s="406">
        <v>836</v>
      </c>
      <c r="AK1503" s="406">
        <v>872</v>
      </c>
      <c r="AL1503" s="406">
        <v>1051</v>
      </c>
      <c r="AM1503" s="406">
        <v>734</v>
      </c>
      <c r="AN1503" s="406">
        <v>775</v>
      </c>
      <c r="AO1503" s="406">
        <v>889</v>
      </c>
      <c r="AP1503" s="406">
        <v>776</v>
      </c>
      <c r="AQ1503" s="406">
        <v>776</v>
      </c>
      <c r="AR1503" s="406">
        <v>878</v>
      </c>
      <c r="AS1503" s="406">
        <v>853</v>
      </c>
      <c r="AU1503" t="s">
        <v>688</v>
      </c>
    </row>
    <row r="1504" spans="4:47" ht="13.5" customHeight="1">
      <c r="D1504" s="405" t="s">
        <v>689</v>
      </c>
      <c r="E1504" s="404"/>
      <c r="F1504" s="407" t="s">
        <v>2645</v>
      </c>
      <c r="G1504" s="272">
        <v>8</v>
      </c>
      <c r="H1504" s="406">
        <v>756</v>
      </c>
      <c r="I1504" s="406">
        <v>748</v>
      </c>
      <c r="J1504" s="406">
        <v>836</v>
      </c>
      <c r="K1504" s="406">
        <v>756</v>
      </c>
      <c r="L1504" s="406">
        <v>748</v>
      </c>
      <c r="M1504" s="406">
        <v>836</v>
      </c>
      <c r="N1504" s="406">
        <v>788</v>
      </c>
      <c r="O1504" s="406">
        <v>742</v>
      </c>
      <c r="P1504" s="406">
        <v>748</v>
      </c>
      <c r="Q1504" s="406">
        <v>843</v>
      </c>
      <c r="R1504" s="406">
        <v>788</v>
      </c>
      <c r="S1504" s="406">
        <v>1012</v>
      </c>
      <c r="T1504" s="406">
        <v>1109</v>
      </c>
      <c r="U1504" s="406">
        <v>1097</v>
      </c>
      <c r="V1504" s="406">
        <v>832</v>
      </c>
      <c r="W1504" s="406">
        <v>931</v>
      </c>
      <c r="X1504" s="406">
        <v>841</v>
      </c>
      <c r="Y1504" s="406">
        <v>895</v>
      </c>
      <c r="Z1504" s="406">
        <v>1047</v>
      </c>
      <c r="AA1504" s="406">
        <v>919</v>
      </c>
      <c r="AB1504" s="406">
        <v>876</v>
      </c>
      <c r="AC1504" s="406">
        <v>944</v>
      </c>
      <c r="AD1504" s="406">
        <v>1109</v>
      </c>
      <c r="AE1504" s="406">
        <v>962</v>
      </c>
      <c r="AF1504" s="406">
        <v>959</v>
      </c>
      <c r="AG1504" s="406">
        <v>1030</v>
      </c>
      <c r="AH1504" s="406">
        <v>1209</v>
      </c>
      <c r="AI1504" s="406">
        <v>833</v>
      </c>
      <c r="AJ1504" s="406">
        <v>879</v>
      </c>
      <c r="AK1504" s="406">
        <v>921</v>
      </c>
      <c r="AL1504" s="406">
        <v>1113</v>
      </c>
      <c r="AM1504" s="406">
        <v>777</v>
      </c>
      <c r="AN1504" s="406">
        <v>827</v>
      </c>
      <c r="AO1504" s="406">
        <v>949</v>
      </c>
      <c r="AP1504" s="406">
        <v>823</v>
      </c>
      <c r="AQ1504" s="406">
        <v>823</v>
      </c>
      <c r="AR1504" s="406">
        <v>939</v>
      </c>
      <c r="AS1504" s="406">
        <v>895</v>
      </c>
      <c r="AU1504" t="s">
        <v>689</v>
      </c>
    </row>
    <row r="1505" spans="4:47" ht="13.5" customHeight="1">
      <c r="D1505" s="405" t="s">
        <v>690</v>
      </c>
      <c r="E1505" s="404"/>
      <c r="F1505" s="407" t="s">
        <v>2646</v>
      </c>
      <c r="G1505" s="272">
        <v>9.2999999999999989</v>
      </c>
      <c r="H1505" s="406">
        <v>797</v>
      </c>
      <c r="I1505" s="406">
        <v>789</v>
      </c>
      <c r="J1505" s="406">
        <v>880</v>
      </c>
      <c r="K1505" s="406">
        <v>797</v>
      </c>
      <c r="L1505" s="406">
        <v>789</v>
      </c>
      <c r="M1505" s="406">
        <v>880</v>
      </c>
      <c r="N1505" s="406">
        <v>832</v>
      </c>
      <c r="O1505" s="406">
        <v>781</v>
      </c>
      <c r="P1505" s="406">
        <v>789</v>
      </c>
      <c r="Q1505" s="406">
        <v>889</v>
      </c>
      <c r="R1505" s="406">
        <v>832</v>
      </c>
      <c r="S1505" s="406">
        <v>1057</v>
      </c>
      <c r="T1505" s="406">
        <v>1164</v>
      </c>
      <c r="U1505" s="406">
        <v>1154</v>
      </c>
      <c r="V1505" s="406">
        <v>874</v>
      </c>
      <c r="W1505" s="406">
        <v>978</v>
      </c>
      <c r="X1505" s="406">
        <v>875</v>
      </c>
      <c r="Y1505" s="406">
        <v>936</v>
      </c>
      <c r="Z1505" s="406">
        <v>1095</v>
      </c>
      <c r="AA1505" s="406">
        <v>956</v>
      </c>
      <c r="AB1505" s="406">
        <v>916</v>
      </c>
      <c r="AC1505" s="406">
        <v>994</v>
      </c>
      <c r="AD1505" s="406">
        <v>1167</v>
      </c>
      <c r="AE1505" s="406">
        <v>1005</v>
      </c>
      <c r="AF1505" s="406">
        <v>1000</v>
      </c>
      <c r="AG1505" s="406">
        <v>1080</v>
      </c>
      <c r="AH1505" s="406">
        <v>1268</v>
      </c>
      <c r="AI1505" s="406">
        <v>865</v>
      </c>
      <c r="AJ1505" s="406">
        <v>920</v>
      </c>
      <c r="AK1505" s="406">
        <v>998</v>
      </c>
      <c r="AL1505" s="406">
        <v>1172</v>
      </c>
      <c r="AM1505" s="406">
        <v>818</v>
      </c>
      <c r="AN1505" s="406">
        <v>876</v>
      </c>
      <c r="AO1505" s="406">
        <v>1005</v>
      </c>
      <c r="AP1505" s="406">
        <v>867</v>
      </c>
      <c r="AQ1505" s="406">
        <v>867</v>
      </c>
      <c r="AR1505" s="406">
        <v>998</v>
      </c>
      <c r="AS1505" s="406">
        <v>934</v>
      </c>
      <c r="AU1505" t="s">
        <v>690</v>
      </c>
    </row>
    <row r="1506" spans="4:47" ht="13.5" customHeight="1">
      <c r="D1506" s="405" t="s">
        <v>2647</v>
      </c>
      <c r="E1506" s="404"/>
      <c r="F1506" s="407" t="s">
        <v>2648</v>
      </c>
      <c r="G1506" s="272">
        <v>10.6</v>
      </c>
      <c r="H1506" s="406">
        <v>809</v>
      </c>
      <c r="I1506" s="406">
        <v>805</v>
      </c>
      <c r="J1506" s="406">
        <v>896</v>
      </c>
      <c r="K1506" s="406">
        <v>809</v>
      </c>
      <c r="L1506" s="406">
        <v>805</v>
      </c>
      <c r="M1506" s="406">
        <v>896</v>
      </c>
      <c r="N1506" s="406">
        <v>852</v>
      </c>
      <c r="O1506" s="406">
        <v>788</v>
      </c>
      <c r="P1506" s="406">
        <v>805</v>
      </c>
      <c r="Q1506" s="406">
        <v>902</v>
      </c>
      <c r="R1506" s="406">
        <v>852</v>
      </c>
      <c r="S1506" s="406">
        <v>1100</v>
      </c>
      <c r="T1506" s="406">
        <v>1217</v>
      </c>
      <c r="U1506" s="406">
        <v>1211</v>
      </c>
      <c r="V1506" s="406">
        <v>914</v>
      </c>
      <c r="W1506" s="406">
        <v>1021</v>
      </c>
      <c r="X1506" s="406">
        <v>880</v>
      </c>
      <c r="Y1506" s="406">
        <v>947</v>
      </c>
      <c r="Z1506" s="406">
        <v>1108</v>
      </c>
      <c r="AA1506" s="406">
        <v>962</v>
      </c>
      <c r="AB1506" s="406">
        <v>928</v>
      </c>
      <c r="AC1506" s="406">
        <v>1015</v>
      </c>
      <c r="AD1506" s="406">
        <v>1192</v>
      </c>
      <c r="AE1506" s="406">
        <v>1016</v>
      </c>
      <c r="AF1506" s="406">
        <v>1012</v>
      </c>
      <c r="AG1506" s="406">
        <v>1100</v>
      </c>
      <c r="AH1506" s="406">
        <v>1292</v>
      </c>
      <c r="AI1506" s="406">
        <v>869</v>
      </c>
      <c r="AJ1506" s="406">
        <v>932</v>
      </c>
      <c r="AK1506" s="406">
        <v>1019</v>
      </c>
      <c r="AL1506" s="406">
        <v>1196</v>
      </c>
      <c r="AM1506" s="406">
        <v>830</v>
      </c>
      <c r="AN1506" s="406">
        <v>896</v>
      </c>
      <c r="AO1506" s="406">
        <v>1028</v>
      </c>
      <c r="AP1506" s="406">
        <v>879</v>
      </c>
      <c r="AQ1506" s="406">
        <v>879</v>
      </c>
      <c r="AR1506" s="406">
        <v>1024</v>
      </c>
      <c r="AS1506" s="406">
        <v>971</v>
      </c>
      <c r="AU1506" t="s">
        <v>2647</v>
      </c>
    </row>
    <row r="1507" spans="4:47" ht="13.5" customHeight="1">
      <c r="D1507" s="405" t="s">
        <v>2781</v>
      </c>
      <c r="E1507" s="405" t="s">
        <v>5597</v>
      </c>
      <c r="F1507" s="407" t="s">
        <v>2782</v>
      </c>
      <c r="G1507" s="272">
        <v>15.9</v>
      </c>
      <c r="H1507" s="406">
        <v>501</v>
      </c>
      <c r="I1507" s="406">
        <v>508</v>
      </c>
      <c r="J1507" s="406">
        <v>599</v>
      </c>
      <c r="K1507" s="406">
        <v>522</v>
      </c>
      <c r="L1507" s="406">
        <v>518</v>
      </c>
      <c r="M1507" s="406">
        <v>644</v>
      </c>
      <c r="N1507" s="406">
        <v>580</v>
      </c>
      <c r="O1507" s="406">
        <v>504</v>
      </c>
      <c r="P1507" s="406">
        <v>545</v>
      </c>
      <c r="Q1507" s="406">
        <v>627</v>
      </c>
      <c r="R1507" s="406">
        <v>592</v>
      </c>
      <c r="S1507" s="406">
        <v>681</v>
      </c>
      <c r="T1507" s="406">
        <v>807</v>
      </c>
      <c r="U1507" s="406">
        <v>843</v>
      </c>
      <c r="V1507" s="406">
        <v>684</v>
      </c>
      <c r="W1507" s="406">
        <v>752</v>
      </c>
      <c r="X1507" s="406">
        <v>563</v>
      </c>
      <c r="Y1507" s="406">
        <v>618</v>
      </c>
      <c r="Z1507" s="406">
        <v>741</v>
      </c>
      <c r="AA1507" s="406">
        <v>631</v>
      </c>
      <c r="AB1507" s="406">
        <v>606</v>
      </c>
      <c r="AC1507" s="406">
        <v>678</v>
      </c>
      <c r="AD1507" s="406">
        <v>816</v>
      </c>
      <c r="AE1507" s="406">
        <v>674</v>
      </c>
      <c r="AF1507" s="406">
        <v>663</v>
      </c>
      <c r="AG1507" s="406">
        <v>736</v>
      </c>
      <c r="AH1507" s="406">
        <v>885</v>
      </c>
      <c r="AI1507" s="406">
        <v>563</v>
      </c>
      <c r="AJ1507" s="406">
        <v>614</v>
      </c>
      <c r="AK1507" s="406">
        <v>686</v>
      </c>
      <c r="AL1507" s="406">
        <v>826</v>
      </c>
      <c r="AM1507" s="406">
        <v>530</v>
      </c>
      <c r="AN1507" s="406">
        <v>576</v>
      </c>
      <c r="AO1507" s="406">
        <v>677</v>
      </c>
      <c r="AP1507" s="406">
        <v>597</v>
      </c>
      <c r="AQ1507" s="406">
        <v>597</v>
      </c>
      <c r="AR1507" s="406">
        <v>729</v>
      </c>
      <c r="AS1507" s="406">
        <v>674</v>
      </c>
      <c r="AU1507" t="s">
        <v>2781</v>
      </c>
    </row>
    <row r="1508" spans="4:47" ht="13.5" customHeight="1">
      <c r="D1508" s="405" t="s">
        <v>3513</v>
      </c>
      <c r="E1508" s="405" t="s">
        <v>5597</v>
      </c>
      <c r="F1508" s="407" t="s">
        <v>2782</v>
      </c>
      <c r="G1508" s="272">
        <v>15.9</v>
      </c>
      <c r="H1508" s="406">
        <v>501</v>
      </c>
      <c r="I1508" s="406">
        <v>508</v>
      </c>
      <c r="J1508" s="406">
        <v>599</v>
      </c>
      <c r="K1508" s="406">
        <v>522</v>
      </c>
      <c r="L1508" s="406">
        <v>518</v>
      </c>
      <c r="M1508" s="406">
        <v>644</v>
      </c>
      <c r="N1508" s="406">
        <v>580</v>
      </c>
      <c r="O1508" s="406">
        <v>504</v>
      </c>
      <c r="P1508" s="406">
        <v>545</v>
      </c>
      <c r="Q1508" s="406">
        <v>627</v>
      </c>
      <c r="R1508" s="406">
        <v>592</v>
      </c>
      <c r="S1508" s="406">
        <v>681</v>
      </c>
      <c r="T1508" s="406">
        <v>807</v>
      </c>
      <c r="U1508" s="406">
        <v>843</v>
      </c>
      <c r="V1508" s="406">
        <v>684</v>
      </c>
      <c r="W1508" s="406">
        <v>752</v>
      </c>
      <c r="X1508" s="406">
        <v>563</v>
      </c>
      <c r="Y1508" s="406">
        <v>618</v>
      </c>
      <c r="Z1508" s="406">
        <v>741</v>
      </c>
      <c r="AA1508" s="406">
        <v>631</v>
      </c>
      <c r="AB1508" s="406">
        <v>606</v>
      </c>
      <c r="AC1508" s="406">
        <v>678</v>
      </c>
      <c r="AD1508" s="406">
        <v>816</v>
      </c>
      <c r="AE1508" s="406">
        <v>674</v>
      </c>
      <c r="AF1508" s="406">
        <v>663</v>
      </c>
      <c r="AG1508" s="406">
        <v>736</v>
      </c>
      <c r="AH1508" s="406">
        <v>885</v>
      </c>
      <c r="AI1508" s="406">
        <v>563</v>
      </c>
      <c r="AJ1508" s="406">
        <v>614</v>
      </c>
      <c r="AK1508" s="406">
        <v>686</v>
      </c>
      <c r="AL1508" s="406">
        <v>826</v>
      </c>
      <c r="AM1508" s="406">
        <v>530</v>
      </c>
      <c r="AN1508" s="406">
        <v>576</v>
      </c>
      <c r="AO1508" s="406">
        <v>677</v>
      </c>
      <c r="AP1508" s="406">
        <v>597</v>
      </c>
      <c r="AQ1508" s="406">
        <v>597</v>
      </c>
      <c r="AR1508" s="406">
        <v>729</v>
      </c>
      <c r="AS1508" s="406">
        <v>674</v>
      </c>
      <c r="AU1508" t="s">
        <v>3513</v>
      </c>
    </row>
    <row r="1509" spans="4:47" ht="13.5" customHeight="1">
      <c r="D1509" s="405" t="s">
        <v>2777</v>
      </c>
      <c r="E1509" s="405" t="s">
        <v>5597</v>
      </c>
      <c r="F1509" s="407" t="s">
        <v>2778</v>
      </c>
      <c r="G1509" s="272">
        <v>15.9</v>
      </c>
      <c r="H1509" s="406">
        <v>469</v>
      </c>
      <c r="I1509" s="406">
        <v>477</v>
      </c>
      <c r="J1509" s="406">
        <v>561</v>
      </c>
      <c r="K1509" s="406">
        <v>493</v>
      </c>
      <c r="L1509" s="406">
        <v>488</v>
      </c>
      <c r="M1509" s="406">
        <v>618</v>
      </c>
      <c r="N1509" s="406">
        <v>536</v>
      </c>
      <c r="O1509" s="406">
        <v>475</v>
      </c>
      <c r="P1509" s="406">
        <v>572</v>
      </c>
      <c r="Q1509" s="406">
        <v>606</v>
      </c>
      <c r="R1509" s="406">
        <v>558</v>
      </c>
      <c r="S1509" s="406">
        <v>582</v>
      </c>
      <c r="T1509" s="406">
        <v>702</v>
      </c>
      <c r="U1509" s="406">
        <v>783</v>
      </c>
      <c r="V1509" s="406">
        <v>629</v>
      </c>
      <c r="W1509" s="406">
        <v>690</v>
      </c>
      <c r="X1509" s="406">
        <v>498</v>
      </c>
      <c r="Y1509" s="406">
        <v>551</v>
      </c>
      <c r="Z1509" s="406">
        <v>663</v>
      </c>
      <c r="AA1509" s="406">
        <v>563</v>
      </c>
      <c r="AB1509" s="406">
        <v>539</v>
      </c>
      <c r="AC1509" s="406">
        <v>610</v>
      </c>
      <c r="AD1509" s="406">
        <v>737</v>
      </c>
      <c r="AE1509" s="406">
        <v>600</v>
      </c>
      <c r="AF1509" s="406">
        <v>573</v>
      </c>
      <c r="AG1509" s="406">
        <v>645</v>
      </c>
      <c r="AH1509" s="406">
        <v>778</v>
      </c>
      <c r="AI1509" s="406">
        <v>495</v>
      </c>
      <c r="AJ1509" s="406">
        <v>550</v>
      </c>
      <c r="AK1509" s="406">
        <v>621</v>
      </c>
      <c r="AL1509" s="406">
        <v>749</v>
      </c>
      <c r="AM1509" s="406">
        <v>487</v>
      </c>
      <c r="AN1509" s="406">
        <v>530</v>
      </c>
      <c r="AO1509" s="406">
        <v>624</v>
      </c>
      <c r="AP1509" s="406">
        <v>578</v>
      </c>
      <c r="AQ1509" s="406">
        <v>578</v>
      </c>
      <c r="AR1509" s="406">
        <v>705</v>
      </c>
      <c r="AS1509" s="406">
        <v>624</v>
      </c>
      <c r="AU1509" t="s">
        <v>2777</v>
      </c>
    </row>
    <row r="1510" spans="4:47" ht="13.5" customHeight="1">
      <c r="D1510" s="405" t="s">
        <v>3514</v>
      </c>
      <c r="E1510" s="405" t="s">
        <v>5597</v>
      </c>
      <c r="F1510" s="407" t="s">
        <v>2778</v>
      </c>
      <c r="G1510" s="272">
        <v>15.9</v>
      </c>
      <c r="H1510" s="406">
        <v>469</v>
      </c>
      <c r="I1510" s="406">
        <v>477</v>
      </c>
      <c r="J1510" s="406">
        <v>561</v>
      </c>
      <c r="K1510" s="406">
        <v>493</v>
      </c>
      <c r="L1510" s="406">
        <v>488</v>
      </c>
      <c r="M1510" s="406">
        <v>618</v>
      </c>
      <c r="N1510" s="406">
        <v>536</v>
      </c>
      <c r="O1510" s="406">
        <v>475</v>
      </c>
      <c r="P1510" s="406">
        <v>572</v>
      </c>
      <c r="Q1510" s="406">
        <v>606</v>
      </c>
      <c r="R1510" s="406">
        <v>558</v>
      </c>
      <c r="S1510" s="406">
        <v>582</v>
      </c>
      <c r="T1510" s="406">
        <v>702</v>
      </c>
      <c r="U1510" s="406">
        <v>783</v>
      </c>
      <c r="V1510" s="406">
        <v>629</v>
      </c>
      <c r="W1510" s="406">
        <v>690</v>
      </c>
      <c r="X1510" s="406">
        <v>498</v>
      </c>
      <c r="Y1510" s="406">
        <v>551</v>
      </c>
      <c r="Z1510" s="406">
        <v>663</v>
      </c>
      <c r="AA1510" s="406">
        <v>563</v>
      </c>
      <c r="AB1510" s="406">
        <v>539</v>
      </c>
      <c r="AC1510" s="406">
        <v>610</v>
      </c>
      <c r="AD1510" s="406">
        <v>737</v>
      </c>
      <c r="AE1510" s="406">
        <v>600</v>
      </c>
      <c r="AF1510" s="406">
        <v>573</v>
      </c>
      <c r="AG1510" s="406">
        <v>645</v>
      </c>
      <c r="AH1510" s="406">
        <v>778</v>
      </c>
      <c r="AI1510" s="406">
        <v>495</v>
      </c>
      <c r="AJ1510" s="406">
        <v>550</v>
      </c>
      <c r="AK1510" s="406">
        <v>621</v>
      </c>
      <c r="AL1510" s="406">
        <v>749</v>
      </c>
      <c r="AM1510" s="406">
        <v>487</v>
      </c>
      <c r="AN1510" s="406">
        <v>530</v>
      </c>
      <c r="AO1510" s="406">
        <v>624</v>
      </c>
      <c r="AP1510" s="406">
        <v>578</v>
      </c>
      <c r="AQ1510" s="406">
        <v>578</v>
      </c>
      <c r="AR1510" s="406">
        <v>705</v>
      </c>
      <c r="AS1510" s="406">
        <v>624</v>
      </c>
      <c r="AU1510" t="s">
        <v>3514</v>
      </c>
    </row>
    <row r="1511" spans="4:47" ht="13.5" customHeight="1">
      <c r="D1511" s="405" t="s">
        <v>2811</v>
      </c>
      <c r="E1511" s="404"/>
      <c r="F1511" s="407" t="s">
        <v>2812</v>
      </c>
      <c r="G1511" s="272">
        <v>5.0999999999999996</v>
      </c>
      <c r="H1511" s="406">
        <v>360</v>
      </c>
      <c r="I1511" s="406">
        <v>408</v>
      </c>
      <c r="J1511" s="406">
        <v>472</v>
      </c>
      <c r="K1511" s="406">
        <v>360</v>
      </c>
      <c r="L1511" s="406">
        <v>408</v>
      </c>
      <c r="M1511" s="406">
        <v>472</v>
      </c>
      <c r="N1511" s="406">
        <v>415</v>
      </c>
      <c r="O1511" s="406">
        <v>360</v>
      </c>
      <c r="P1511" s="406">
        <v>408</v>
      </c>
      <c r="Q1511" s="406">
        <v>472</v>
      </c>
      <c r="R1511" s="406">
        <v>415</v>
      </c>
      <c r="S1511" s="406">
        <v>360</v>
      </c>
      <c r="T1511" s="406">
        <v>408</v>
      </c>
      <c r="U1511" s="406">
        <v>472</v>
      </c>
      <c r="V1511" s="406">
        <v>408</v>
      </c>
      <c r="W1511" s="406">
        <v>472</v>
      </c>
      <c r="X1511" s="406">
        <v>360</v>
      </c>
      <c r="Y1511" s="406">
        <v>408</v>
      </c>
      <c r="Z1511" s="406">
        <v>472</v>
      </c>
      <c r="AA1511" s="406">
        <v>415</v>
      </c>
      <c r="AB1511" s="406">
        <v>360</v>
      </c>
      <c r="AC1511" s="406">
        <v>408</v>
      </c>
      <c r="AD1511" s="406">
        <v>472</v>
      </c>
      <c r="AE1511" s="406">
        <v>415</v>
      </c>
      <c r="AF1511" s="406">
        <v>360</v>
      </c>
      <c r="AG1511" s="406">
        <v>408</v>
      </c>
      <c r="AH1511" s="406">
        <v>472</v>
      </c>
      <c r="AI1511" s="406">
        <v>408</v>
      </c>
      <c r="AJ1511" s="406">
        <v>360</v>
      </c>
      <c r="AK1511" s="406">
        <v>408</v>
      </c>
      <c r="AL1511" s="406">
        <v>472</v>
      </c>
      <c r="AM1511" s="406">
        <v>360</v>
      </c>
      <c r="AN1511" s="406">
        <v>408</v>
      </c>
      <c r="AO1511" s="406">
        <v>472</v>
      </c>
      <c r="AP1511" s="406">
        <v>465</v>
      </c>
      <c r="AQ1511" s="406">
        <v>465</v>
      </c>
      <c r="AR1511" s="406">
        <v>465</v>
      </c>
      <c r="AS1511" s="406">
        <v>465</v>
      </c>
      <c r="AU1511" t="s">
        <v>2811</v>
      </c>
    </row>
    <row r="1512" spans="4:47" ht="13.5" customHeight="1">
      <c r="D1512" s="405" t="s">
        <v>2813</v>
      </c>
      <c r="E1512" s="404"/>
      <c r="F1512" s="407" t="s">
        <v>2814</v>
      </c>
      <c r="G1512" s="272">
        <v>6.3</v>
      </c>
      <c r="H1512" s="406">
        <v>388</v>
      </c>
      <c r="I1512" s="406">
        <v>440</v>
      </c>
      <c r="J1512" s="406">
        <v>509</v>
      </c>
      <c r="K1512" s="406">
        <v>388</v>
      </c>
      <c r="L1512" s="406">
        <v>440</v>
      </c>
      <c r="M1512" s="406">
        <v>509</v>
      </c>
      <c r="N1512" s="406">
        <v>446</v>
      </c>
      <c r="O1512" s="406">
        <v>388</v>
      </c>
      <c r="P1512" s="406">
        <v>440</v>
      </c>
      <c r="Q1512" s="406">
        <v>509</v>
      </c>
      <c r="R1512" s="406">
        <v>446</v>
      </c>
      <c r="S1512" s="406">
        <v>388</v>
      </c>
      <c r="T1512" s="406">
        <v>440</v>
      </c>
      <c r="U1512" s="406">
        <v>509</v>
      </c>
      <c r="V1512" s="406">
        <v>440</v>
      </c>
      <c r="W1512" s="406">
        <v>509</v>
      </c>
      <c r="X1512" s="406">
        <v>388</v>
      </c>
      <c r="Y1512" s="406">
        <v>440</v>
      </c>
      <c r="Z1512" s="406">
        <v>509</v>
      </c>
      <c r="AA1512" s="406">
        <v>446</v>
      </c>
      <c r="AB1512" s="406">
        <v>388</v>
      </c>
      <c r="AC1512" s="406">
        <v>440</v>
      </c>
      <c r="AD1512" s="406">
        <v>509</v>
      </c>
      <c r="AE1512" s="406">
        <v>446</v>
      </c>
      <c r="AF1512" s="406">
        <v>388</v>
      </c>
      <c r="AG1512" s="406">
        <v>440</v>
      </c>
      <c r="AH1512" s="406">
        <v>509</v>
      </c>
      <c r="AI1512" s="406">
        <v>440</v>
      </c>
      <c r="AJ1512" s="406">
        <v>388</v>
      </c>
      <c r="AK1512" s="406">
        <v>440</v>
      </c>
      <c r="AL1512" s="406">
        <v>509</v>
      </c>
      <c r="AM1512" s="406">
        <v>388</v>
      </c>
      <c r="AN1512" s="406">
        <v>440</v>
      </c>
      <c r="AO1512" s="406">
        <v>509</v>
      </c>
      <c r="AP1512" s="406">
        <v>500</v>
      </c>
      <c r="AQ1512" s="406">
        <v>500</v>
      </c>
      <c r="AR1512" s="406">
        <v>500</v>
      </c>
      <c r="AS1512" s="406">
        <v>500</v>
      </c>
      <c r="AU1512" t="s">
        <v>2813</v>
      </c>
    </row>
    <row r="1513" spans="4:47" ht="13.5" customHeight="1">
      <c r="D1513" s="405" t="s">
        <v>2815</v>
      </c>
      <c r="E1513" s="404"/>
      <c r="F1513" s="407" t="s">
        <v>2816</v>
      </c>
      <c r="G1513" s="272">
        <v>7.6</v>
      </c>
      <c r="H1513" s="406">
        <v>420</v>
      </c>
      <c r="I1513" s="406">
        <v>476</v>
      </c>
      <c r="J1513" s="406">
        <v>551</v>
      </c>
      <c r="K1513" s="406">
        <v>420</v>
      </c>
      <c r="L1513" s="406">
        <v>476</v>
      </c>
      <c r="M1513" s="406">
        <v>551</v>
      </c>
      <c r="N1513" s="406">
        <v>482</v>
      </c>
      <c r="O1513" s="406">
        <v>420</v>
      </c>
      <c r="P1513" s="406">
        <v>476</v>
      </c>
      <c r="Q1513" s="406">
        <v>551</v>
      </c>
      <c r="R1513" s="406">
        <v>482</v>
      </c>
      <c r="S1513" s="406">
        <v>420</v>
      </c>
      <c r="T1513" s="406">
        <v>476</v>
      </c>
      <c r="U1513" s="406">
        <v>551</v>
      </c>
      <c r="V1513" s="406">
        <v>476</v>
      </c>
      <c r="W1513" s="406">
        <v>551</v>
      </c>
      <c r="X1513" s="406">
        <v>420</v>
      </c>
      <c r="Y1513" s="406">
        <v>476</v>
      </c>
      <c r="Z1513" s="406">
        <v>551</v>
      </c>
      <c r="AA1513" s="406">
        <v>482</v>
      </c>
      <c r="AB1513" s="406">
        <v>420</v>
      </c>
      <c r="AC1513" s="406">
        <v>476</v>
      </c>
      <c r="AD1513" s="406">
        <v>551</v>
      </c>
      <c r="AE1513" s="406">
        <v>482</v>
      </c>
      <c r="AF1513" s="406">
        <v>420</v>
      </c>
      <c r="AG1513" s="406">
        <v>476</v>
      </c>
      <c r="AH1513" s="406">
        <v>551</v>
      </c>
      <c r="AI1513" s="406">
        <v>476</v>
      </c>
      <c r="AJ1513" s="406">
        <v>420</v>
      </c>
      <c r="AK1513" s="406">
        <v>476</v>
      </c>
      <c r="AL1513" s="406">
        <v>551</v>
      </c>
      <c r="AM1513" s="406">
        <v>420</v>
      </c>
      <c r="AN1513" s="406">
        <v>476</v>
      </c>
      <c r="AO1513" s="406">
        <v>551</v>
      </c>
      <c r="AP1513" s="406">
        <v>540</v>
      </c>
      <c r="AQ1513" s="406">
        <v>540</v>
      </c>
      <c r="AR1513" s="406">
        <v>540</v>
      </c>
      <c r="AS1513" s="406">
        <v>540</v>
      </c>
      <c r="AU1513" t="s">
        <v>2815</v>
      </c>
    </row>
    <row r="1514" spans="4:47" ht="13.5" customHeight="1">
      <c r="D1514" s="405" t="s">
        <v>2817</v>
      </c>
      <c r="E1514" s="404"/>
      <c r="F1514" s="407" t="s">
        <v>2818</v>
      </c>
      <c r="G1514" s="272">
        <v>8.9</v>
      </c>
      <c r="H1514" s="406">
        <v>455</v>
      </c>
      <c r="I1514" s="406">
        <v>515</v>
      </c>
      <c r="J1514" s="406">
        <v>595</v>
      </c>
      <c r="K1514" s="406">
        <v>455</v>
      </c>
      <c r="L1514" s="406">
        <v>515</v>
      </c>
      <c r="M1514" s="406">
        <v>595</v>
      </c>
      <c r="N1514" s="406">
        <v>520</v>
      </c>
      <c r="O1514" s="406">
        <v>455</v>
      </c>
      <c r="P1514" s="406">
        <v>515</v>
      </c>
      <c r="Q1514" s="406">
        <v>595</v>
      </c>
      <c r="R1514" s="406">
        <v>520</v>
      </c>
      <c r="S1514" s="406">
        <v>455</v>
      </c>
      <c r="T1514" s="406">
        <v>515</v>
      </c>
      <c r="U1514" s="406">
        <v>595</v>
      </c>
      <c r="V1514" s="406">
        <v>515</v>
      </c>
      <c r="W1514" s="406">
        <v>595</v>
      </c>
      <c r="X1514" s="406">
        <v>455</v>
      </c>
      <c r="Y1514" s="406">
        <v>515</v>
      </c>
      <c r="Z1514" s="406">
        <v>595</v>
      </c>
      <c r="AA1514" s="406">
        <v>520</v>
      </c>
      <c r="AB1514" s="406">
        <v>455</v>
      </c>
      <c r="AC1514" s="406">
        <v>515</v>
      </c>
      <c r="AD1514" s="406">
        <v>595</v>
      </c>
      <c r="AE1514" s="406">
        <v>520</v>
      </c>
      <c r="AF1514" s="406">
        <v>455</v>
      </c>
      <c r="AG1514" s="406">
        <v>515</v>
      </c>
      <c r="AH1514" s="406">
        <v>595</v>
      </c>
      <c r="AI1514" s="406">
        <v>515</v>
      </c>
      <c r="AJ1514" s="406">
        <v>455</v>
      </c>
      <c r="AK1514" s="406">
        <v>515</v>
      </c>
      <c r="AL1514" s="406">
        <v>595</v>
      </c>
      <c r="AM1514" s="406">
        <v>455</v>
      </c>
      <c r="AN1514" s="406">
        <v>515</v>
      </c>
      <c r="AO1514" s="406">
        <v>595</v>
      </c>
      <c r="AP1514" s="406">
        <v>582</v>
      </c>
      <c r="AQ1514" s="406">
        <v>582</v>
      </c>
      <c r="AR1514" s="406">
        <v>582</v>
      </c>
      <c r="AS1514" s="406">
        <v>582</v>
      </c>
      <c r="AU1514" t="s">
        <v>2817</v>
      </c>
    </row>
    <row r="1515" spans="4:47" ht="13.5" customHeight="1">
      <c r="D1515" s="405" t="s">
        <v>2819</v>
      </c>
      <c r="E1515" s="404"/>
      <c r="F1515" s="407" t="s">
        <v>2820</v>
      </c>
      <c r="G1515" s="272">
        <v>10.1</v>
      </c>
      <c r="H1515" s="406">
        <v>482</v>
      </c>
      <c r="I1515" s="406">
        <v>546</v>
      </c>
      <c r="J1515" s="406">
        <v>631</v>
      </c>
      <c r="K1515" s="406">
        <v>482</v>
      </c>
      <c r="L1515" s="406">
        <v>546</v>
      </c>
      <c r="M1515" s="406">
        <v>631</v>
      </c>
      <c r="N1515" s="406">
        <v>551</v>
      </c>
      <c r="O1515" s="406">
        <v>482</v>
      </c>
      <c r="P1515" s="406">
        <v>546</v>
      </c>
      <c r="Q1515" s="406">
        <v>631</v>
      </c>
      <c r="R1515" s="406">
        <v>551</v>
      </c>
      <c r="S1515" s="406">
        <v>482</v>
      </c>
      <c r="T1515" s="406">
        <v>546</v>
      </c>
      <c r="U1515" s="406">
        <v>631</v>
      </c>
      <c r="V1515" s="406">
        <v>546</v>
      </c>
      <c r="W1515" s="406">
        <v>631</v>
      </c>
      <c r="X1515" s="406">
        <v>482</v>
      </c>
      <c r="Y1515" s="406">
        <v>546</v>
      </c>
      <c r="Z1515" s="406">
        <v>631</v>
      </c>
      <c r="AA1515" s="406">
        <v>551</v>
      </c>
      <c r="AB1515" s="406">
        <v>482</v>
      </c>
      <c r="AC1515" s="406">
        <v>546</v>
      </c>
      <c r="AD1515" s="406">
        <v>631</v>
      </c>
      <c r="AE1515" s="406">
        <v>551</v>
      </c>
      <c r="AF1515" s="406">
        <v>482</v>
      </c>
      <c r="AG1515" s="406">
        <v>546</v>
      </c>
      <c r="AH1515" s="406">
        <v>631</v>
      </c>
      <c r="AI1515" s="406">
        <v>546</v>
      </c>
      <c r="AJ1515" s="406">
        <v>482</v>
      </c>
      <c r="AK1515" s="406">
        <v>546</v>
      </c>
      <c r="AL1515" s="406">
        <v>631</v>
      </c>
      <c r="AM1515" s="406">
        <v>482</v>
      </c>
      <c r="AN1515" s="406">
        <v>546</v>
      </c>
      <c r="AO1515" s="406">
        <v>631</v>
      </c>
      <c r="AP1515" s="406">
        <v>616</v>
      </c>
      <c r="AQ1515" s="406">
        <v>616</v>
      </c>
      <c r="AR1515" s="406">
        <v>616</v>
      </c>
      <c r="AS1515" s="406">
        <v>616</v>
      </c>
      <c r="AU1515" t="s">
        <v>2819</v>
      </c>
    </row>
    <row r="1516" spans="4:47" ht="13.5" customHeight="1">
      <c r="D1516" s="405" t="s">
        <v>2821</v>
      </c>
      <c r="E1516" s="404"/>
      <c r="F1516" s="407" t="s">
        <v>2822</v>
      </c>
      <c r="G1516" s="272">
        <v>11.4</v>
      </c>
      <c r="H1516" s="406">
        <v>537</v>
      </c>
      <c r="I1516" s="406">
        <v>605</v>
      </c>
      <c r="J1516" s="406">
        <v>700</v>
      </c>
      <c r="K1516" s="406">
        <v>537</v>
      </c>
      <c r="L1516" s="406">
        <v>605</v>
      </c>
      <c r="M1516" s="406">
        <v>700</v>
      </c>
      <c r="N1516" s="406">
        <v>611</v>
      </c>
      <c r="O1516" s="406">
        <v>537</v>
      </c>
      <c r="P1516" s="406">
        <v>605</v>
      </c>
      <c r="Q1516" s="406">
        <v>700</v>
      </c>
      <c r="R1516" s="406">
        <v>611</v>
      </c>
      <c r="S1516" s="406">
        <v>537</v>
      </c>
      <c r="T1516" s="406">
        <v>605</v>
      </c>
      <c r="U1516" s="406">
        <v>700</v>
      </c>
      <c r="V1516" s="406">
        <v>605</v>
      </c>
      <c r="W1516" s="406">
        <v>700</v>
      </c>
      <c r="X1516" s="406">
        <v>537</v>
      </c>
      <c r="Y1516" s="406">
        <v>605</v>
      </c>
      <c r="Z1516" s="406">
        <v>700</v>
      </c>
      <c r="AA1516" s="406">
        <v>611</v>
      </c>
      <c r="AB1516" s="406">
        <v>537</v>
      </c>
      <c r="AC1516" s="406">
        <v>605</v>
      </c>
      <c r="AD1516" s="406">
        <v>700</v>
      </c>
      <c r="AE1516" s="406">
        <v>611</v>
      </c>
      <c r="AF1516" s="406">
        <v>537</v>
      </c>
      <c r="AG1516" s="406">
        <v>605</v>
      </c>
      <c r="AH1516" s="406">
        <v>700</v>
      </c>
      <c r="AI1516" s="406">
        <v>605</v>
      </c>
      <c r="AJ1516" s="406">
        <v>537</v>
      </c>
      <c r="AK1516" s="406">
        <v>605</v>
      </c>
      <c r="AL1516" s="406">
        <v>700</v>
      </c>
      <c r="AM1516" s="406">
        <v>537</v>
      </c>
      <c r="AN1516" s="406">
        <v>605</v>
      </c>
      <c r="AO1516" s="406">
        <v>700</v>
      </c>
      <c r="AP1516" s="406">
        <v>682</v>
      </c>
      <c r="AQ1516" s="406">
        <v>682</v>
      </c>
      <c r="AR1516" s="406">
        <v>682</v>
      </c>
      <c r="AS1516" s="406">
        <v>682</v>
      </c>
      <c r="AU1516" t="s">
        <v>2821</v>
      </c>
    </row>
    <row r="1517" spans="4:47" ht="13.5" customHeight="1">
      <c r="D1517" s="405" t="s">
        <v>2823</v>
      </c>
      <c r="E1517" s="404"/>
      <c r="F1517" s="407" t="s">
        <v>2824</v>
      </c>
      <c r="G1517" s="272">
        <v>12.6</v>
      </c>
      <c r="H1517" s="406">
        <v>567</v>
      </c>
      <c r="I1517" s="406">
        <v>640</v>
      </c>
      <c r="J1517" s="406">
        <v>739</v>
      </c>
      <c r="K1517" s="406">
        <v>567</v>
      </c>
      <c r="L1517" s="406">
        <v>640</v>
      </c>
      <c r="M1517" s="406">
        <v>739</v>
      </c>
      <c r="N1517" s="406">
        <v>645</v>
      </c>
      <c r="O1517" s="406">
        <v>567</v>
      </c>
      <c r="P1517" s="406">
        <v>640</v>
      </c>
      <c r="Q1517" s="406">
        <v>739</v>
      </c>
      <c r="R1517" s="406">
        <v>645</v>
      </c>
      <c r="S1517" s="406">
        <v>567</v>
      </c>
      <c r="T1517" s="406">
        <v>640</v>
      </c>
      <c r="U1517" s="406">
        <v>739</v>
      </c>
      <c r="V1517" s="406">
        <v>640</v>
      </c>
      <c r="W1517" s="406">
        <v>739</v>
      </c>
      <c r="X1517" s="406">
        <v>567</v>
      </c>
      <c r="Y1517" s="406">
        <v>640</v>
      </c>
      <c r="Z1517" s="406">
        <v>739</v>
      </c>
      <c r="AA1517" s="406">
        <v>645</v>
      </c>
      <c r="AB1517" s="406">
        <v>567</v>
      </c>
      <c r="AC1517" s="406">
        <v>640</v>
      </c>
      <c r="AD1517" s="406">
        <v>739</v>
      </c>
      <c r="AE1517" s="406">
        <v>645</v>
      </c>
      <c r="AF1517" s="406">
        <v>567</v>
      </c>
      <c r="AG1517" s="406">
        <v>640</v>
      </c>
      <c r="AH1517" s="406">
        <v>739</v>
      </c>
      <c r="AI1517" s="406">
        <v>640</v>
      </c>
      <c r="AJ1517" s="406">
        <v>567</v>
      </c>
      <c r="AK1517" s="406">
        <v>640</v>
      </c>
      <c r="AL1517" s="406">
        <v>739</v>
      </c>
      <c r="AM1517" s="406">
        <v>567</v>
      </c>
      <c r="AN1517" s="406">
        <v>640</v>
      </c>
      <c r="AO1517" s="406">
        <v>739</v>
      </c>
      <c r="AP1517" s="406">
        <v>720</v>
      </c>
      <c r="AQ1517" s="406">
        <v>720</v>
      </c>
      <c r="AR1517" s="406">
        <v>720</v>
      </c>
      <c r="AS1517" s="406">
        <v>720</v>
      </c>
      <c r="AU1517" t="s">
        <v>2823</v>
      </c>
    </row>
    <row r="1518" spans="4:47" ht="13.5" customHeight="1">
      <c r="D1518" s="405" t="s">
        <v>2825</v>
      </c>
      <c r="E1518" s="404"/>
      <c r="F1518" s="407" t="s">
        <v>2826</v>
      </c>
      <c r="G1518" s="272">
        <v>13.9</v>
      </c>
      <c r="H1518" s="406">
        <v>598</v>
      </c>
      <c r="I1518" s="406">
        <v>675</v>
      </c>
      <c r="J1518" s="406">
        <v>780</v>
      </c>
      <c r="K1518" s="406">
        <v>598</v>
      </c>
      <c r="L1518" s="406">
        <v>675</v>
      </c>
      <c r="M1518" s="406">
        <v>780</v>
      </c>
      <c r="N1518" s="406">
        <v>680</v>
      </c>
      <c r="O1518" s="406">
        <v>598</v>
      </c>
      <c r="P1518" s="406">
        <v>675</v>
      </c>
      <c r="Q1518" s="406">
        <v>780</v>
      </c>
      <c r="R1518" s="406">
        <v>680</v>
      </c>
      <c r="S1518" s="406">
        <v>598</v>
      </c>
      <c r="T1518" s="406">
        <v>675</v>
      </c>
      <c r="U1518" s="406">
        <v>780</v>
      </c>
      <c r="V1518" s="406">
        <v>675</v>
      </c>
      <c r="W1518" s="406">
        <v>780</v>
      </c>
      <c r="X1518" s="406">
        <v>598</v>
      </c>
      <c r="Y1518" s="406">
        <v>675</v>
      </c>
      <c r="Z1518" s="406">
        <v>780</v>
      </c>
      <c r="AA1518" s="406">
        <v>680</v>
      </c>
      <c r="AB1518" s="406">
        <v>598</v>
      </c>
      <c r="AC1518" s="406">
        <v>675</v>
      </c>
      <c r="AD1518" s="406">
        <v>780</v>
      </c>
      <c r="AE1518" s="406">
        <v>680</v>
      </c>
      <c r="AF1518" s="406">
        <v>598</v>
      </c>
      <c r="AG1518" s="406">
        <v>675</v>
      </c>
      <c r="AH1518" s="406">
        <v>780</v>
      </c>
      <c r="AI1518" s="406">
        <v>675</v>
      </c>
      <c r="AJ1518" s="406">
        <v>598</v>
      </c>
      <c r="AK1518" s="406">
        <v>675</v>
      </c>
      <c r="AL1518" s="406">
        <v>780</v>
      </c>
      <c r="AM1518" s="406">
        <v>598</v>
      </c>
      <c r="AN1518" s="406">
        <v>675</v>
      </c>
      <c r="AO1518" s="406">
        <v>780</v>
      </c>
      <c r="AP1518" s="406">
        <v>758</v>
      </c>
      <c r="AQ1518" s="406">
        <v>758</v>
      </c>
      <c r="AR1518" s="406">
        <v>758</v>
      </c>
      <c r="AS1518" s="406">
        <v>758</v>
      </c>
      <c r="AU1518" t="s">
        <v>2825</v>
      </c>
    </row>
    <row r="1519" spans="4:47" ht="13.5" customHeight="1">
      <c r="D1519" s="405" t="s">
        <v>2827</v>
      </c>
      <c r="E1519" s="404"/>
      <c r="F1519" s="407" t="s">
        <v>2828</v>
      </c>
      <c r="G1519" s="272">
        <v>15.1</v>
      </c>
      <c r="H1519" s="406">
        <v>632</v>
      </c>
      <c r="I1519" s="406">
        <v>713</v>
      </c>
      <c r="J1519" s="406">
        <v>823</v>
      </c>
      <c r="K1519" s="406">
        <v>632</v>
      </c>
      <c r="L1519" s="406">
        <v>713</v>
      </c>
      <c r="M1519" s="406">
        <v>823</v>
      </c>
      <c r="N1519" s="406">
        <v>717</v>
      </c>
      <c r="O1519" s="406">
        <v>632</v>
      </c>
      <c r="P1519" s="406">
        <v>713</v>
      </c>
      <c r="Q1519" s="406">
        <v>823</v>
      </c>
      <c r="R1519" s="406">
        <v>717</v>
      </c>
      <c r="S1519" s="406">
        <v>632</v>
      </c>
      <c r="T1519" s="406">
        <v>713</v>
      </c>
      <c r="U1519" s="406">
        <v>823</v>
      </c>
      <c r="V1519" s="406">
        <v>713</v>
      </c>
      <c r="W1519" s="406">
        <v>823</v>
      </c>
      <c r="X1519" s="406">
        <v>632</v>
      </c>
      <c r="Y1519" s="406">
        <v>713</v>
      </c>
      <c r="Z1519" s="406">
        <v>823</v>
      </c>
      <c r="AA1519" s="406">
        <v>717</v>
      </c>
      <c r="AB1519" s="406">
        <v>632</v>
      </c>
      <c r="AC1519" s="406">
        <v>713</v>
      </c>
      <c r="AD1519" s="406">
        <v>823</v>
      </c>
      <c r="AE1519" s="406">
        <v>717</v>
      </c>
      <c r="AF1519" s="406">
        <v>632</v>
      </c>
      <c r="AG1519" s="406">
        <v>713</v>
      </c>
      <c r="AH1519" s="406">
        <v>823</v>
      </c>
      <c r="AI1519" s="406">
        <v>713</v>
      </c>
      <c r="AJ1519" s="406">
        <v>632</v>
      </c>
      <c r="AK1519" s="406">
        <v>713</v>
      </c>
      <c r="AL1519" s="406">
        <v>823</v>
      </c>
      <c r="AM1519" s="406">
        <v>632</v>
      </c>
      <c r="AN1519" s="406">
        <v>713</v>
      </c>
      <c r="AO1519" s="406">
        <v>823</v>
      </c>
      <c r="AP1519" s="406">
        <v>800</v>
      </c>
      <c r="AQ1519" s="406">
        <v>800</v>
      </c>
      <c r="AR1519" s="406">
        <v>800</v>
      </c>
      <c r="AS1519" s="406">
        <v>800</v>
      </c>
      <c r="AU1519" t="s">
        <v>2827</v>
      </c>
    </row>
    <row r="1520" spans="4:47" ht="13.5" customHeight="1">
      <c r="D1520" s="405" t="s">
        <v>2577</v>
      </c>
      <c r="E1520" s="405" t="s">
        <v>5597</v>
      </c>
      <c r="F1520" s="407" t="s">
        <v>2578</v>
      </c>
      <c r="G1520" s="272">
        <v>5.3</v>
      </c>
      <c r="H1520" s="406">
        <v>309</v>
      </c>
      <c r="I1520" s="406">
        <v>312</v>
      </c>
      <c r="J1520" s="406">
        <v>358</v>
      </c>
      <c r="K1520" s="406">
        <v>328</v>
      </c>
      <c r="L1520" s="406">
        <v>326</v>
      </c>
      <c r="M1520" s="406">
        <v>383</v>
      </c>
      <c r="N1520" s="406">
        <v>353</v>
      </c>
      <c r="O1520" s="406">
        <v>308</v>
      </c>
      <c r="P1520" s="406">
        <v>329</v>
      </c>
      <c r="Q1520" s="406">
        <v>370</v>
      </c>
      <c r="R1520" s="406">
        <v>352</v>
      </c>
      <c r="S1520" s="406">
        <v>469</v>
      </c>
      <c r="T1520" s="406">
        <v>535</v>
      </c>
      <c r="U1520" s="406">
        <v>544</v>
      </c>
      <c r="V1520" s="406">
        <v>421</v>
      </c>
      <c r="W1520" s="406">
        <v>468</v>
      </c>
      <c r="X1520" s="406">
        <v>375</v>
      </c>
      <c r="Y1520" s="406">
        <v>407</v>
      </c>
      <c r="Z1520" s="406">
        <v>475</v>
      </c>
      <c r="AA1520" s="406">
        <v>410</v>
      </c>
      <c r="AB1520" s="406">
        <v>398</v>
      </c>
      <c r="AC1520" s="406">
        <v>440</v>
      </c>
      <c r="AD1520" s="406">
        <v>515</v>
      </c>
      <c r="AE1520" s="406">
        <v>434</v>
      </c>
      <c r="AF1520" s="406">
        <v>455</v>
      </c>
      <c r="AG1520" s="406">
        <v>498</v>
      </c>
      <c r="AH1520" s="406">
        <v>584</v>
      </c>
      <c r="AI1520" s="406">
        <v>380</v>
      </c>
      <c r="AJ1520" s="406">
        <v>406</v>
      </c>
      <c r="AK1520" s="406">
        <v>448</v>
      </c>
      <c r="AL1520" s="406">
        <v>525</v>
      </c>
      <c r="AM1520" s="406">
        <v>339</v>
      </c>
      <c r="AN1520" s="406">
        <v>365</v>
      </c>
      <c r="AO1520" s="406">
        <v>416</v>
      </c>
      <c r="AP1520" s="406">
        <v>369</v>
      </c>
      <c r="AQ1520" s="406">
        <v>369</v>
      </c>
      <c r="AR1520" s="406">
        <v>456</v>
      </c>
      <c r="AS1520" s="406">
        <v>447</v>
      </c>
      <c r="AU1520" t="s">
        <v>2577</v>
      </c>
    </row>
    <row r="1521" spans="4:47" ht="13.5" customHeight="1">
      <c r="D1521" s="405" t="s">
        <v>3515</v>
      </c>
      <c r="E1521" s="405" t="s">
        <v>5597</v>
      </c>
      <c r="F1521" s="407" t="s">
        <v>2578</v>
      </c>
      <c r="G1521" s="272">
        <v>5.3</v>
      </c>
      <c r="H1521" s="406">
        <v>309</v>
      </c>
      <c r="I1521" s="406">
        <v>312</v>
      </c>
      <c r="J1521" s="406">
        <v>358</v>
      </c>
      <c r="K1521" s="406">
        <v>328</v>
      </c>
      <c r="L1521" s="406">
        <v>326</v>
      </c>
      <c r="M1521" s="406">
        <v>383</v>
      </c>
      <c r="N1521" s="406">
        <v>353</v>
      </c>
      <c r="O1521" s="406">
        <v>308</v>
      </c>
      <c r="P1521" s="406">
        <v>329</v>
      </c>
      <c r="Q1521" s="406">
        <v>370</v>
      </c>
      <c r="R1521" s="406">
        <v>352</v>
      </c>
      <c r="S1521" s="406">
        <v>469</v>
      </c>
      <c r="T1521" s="406">
        <v>535</v>
      </c>
      <c r="U1521" s="406">
        <v>544</v>
      </c>
      <c r="V1521" s="406">
        <v>421</v>
      </c>
      <c r="W1521" s="406">
        <v>468</v>
      </c>
      <c r="X1521" s="406">
        <v>375</v>
      </c>
      <c r="Y1521" s="406">
        <v>407</v>
      </c>
      <c r="Z1521" s="406">
        <v>475</v>
      </c>
      <c r="AA1521" s="406">
        <v>410</v>
      </c>
      <c r="AB1521" s="406">
        <v>398</v>
      </c>
      <c r="AC1521" s="406">
        <v>440</v>
      </c>
      <c r="AD1521" s="406">
        <v>515</v>
      </c>
      <c r="AE1521" s="406">
        <v>434</v>
      </c>
      <c r="AF1521" s="406">
        <v>455</v>
      </c>
      <c r="AG1521" s="406">
        <v>498</v>
      </c>
      <c r="AH1521" s="406">
        <v>584</v>
      </c>
      <c r="AI1521" s="406">
        <v>380</v>
      </c>
      <c r="AJ1521" s="406">
        <v>406</v>
      </c>
      <c r="AK1521" s="406">
        <v>448</v>
      </c>
      <c r="AL1521" s="406">
        <v>525</v>
      </c>
      <c r="AM1521" s="406">
        <v>339</v>
      </c>
      <c r="AN1521" s="406">
        <v>365</v>
      </c>
      <c r="AO1521" s="406">
        <v>416</v>
      </c>
      <c r="AP1521" s="406">
        <v>369</v>
      </c>
      <c r="AQ1521" s="406">
        <v>369</v>
      </c>
      <c r="AR1521" s="406">
        <v>456</v>
      </c>
      <c r="AS1521" s="406">
        <v>447</v>
      </c>
      <c r="AU1521" t="s">
        <v>3515</v>
      </c>
    </row>
    <row r="1522" spans="4:47" ht="13.5" customHeight="1">
      <c r="D1522" s="405" t="s">
        <v>2579</v>
      </c>
      <c r="E1522" s="405" t="s">
        <v>5597</v>
      </c>
      <c r="F1522" s="407" t="s">
        <v>2580</v>
      </c>
      <c r="G1522" s="272">
        <v>6.6</v>
      </c>
      <c r="H1522" s="406">
        <v>325</v>
      </c>
      <c r="I1522" s="406">
        <v>334</v>
      </c>
      <c r="J1522" s="406">
        <v>381</v>
      </c>
      <c r="K1522" s="406">
        <v>345</v>
      </c>
      <c r="L1522" s="406">
        <v>346</v>
      </c>
      <c r="M1522" s="406">
        <v>414</v>
      </c>
      <c r="N1522" s="406">
        <v>378</v>
      </c>
      <c r="O1522" s="406">
        <v>330</v>
      </c>
      <c r="P1522" s="406">
        <v>357</v>
      </c>
      <c r="Q1522" s="406">
        <v>399</v>
      </c>
      <c r="R1522" s="406">
        <v>381</v>
      </c>
      <c r="S1522" s="406">
        <v>491</v>
      </c>
      <c r="T1522" s="406">
        <v>567</v>
      </c>
      <c r="U1522" s="406">
        <v>576</v>
      </c>
      <c r="V1522" s="406">
        <v>448</v>
      </c>
      <c r="W1522" s="406">
        <v>497</v>
      </c>
      <c r="X1522" s="406">
        <v>394</v>
      </c>
      <c r="Y1522" s="406">
        <v>433</v>
      </c>
      <c r="Z1522" s="406">
        <v>505</v>
      </c>
      <c r="AA1522" s="406">
        <v>429</v>
      </c>
      <c r="AB1522" s="406">
        <v>423</v>
      </c>
      <c r="AC1522" s="406">
        <v>474</v>
      </c>
      <c r="AD1522" s="406">
        <v>556</v>
      </c>
      <c r="AE1522" s="406">
        <v>461</v>
      </c>
      <c r="AF1522" s="406">
        <v>481</v>
      </c>
      <c r="AG1522" s="406">
        <v>533</v>
      </c>
      <c r="AH1522" s="406">
        <v>625</v>
      </c>
      <c r="AI1522" s="406">
        <v>397</v>
      </c>
      <c r="AJ1522" s="406">
        <v>432</v>
      </c>
      <c r="AK1522" s="406">
        <v>483</v>
      </c>
      <c r="AL1522" s="406">
        <v>566</v>
      </c>
      <c r="AM1522" s="406">
        <v>359</v>
      </c>
      <c r="AN1522" s="406">
        <v>392</v>
      </c>
      <c r="AO1522" s="406">
        <v>446</v>
      </c>
      <c r="AP1522" s="406">
        <v>396</v>
      </c>
      <c r="AQ1522" s="406">
        <v>396</v>
      </c>
      <c r="AR1522" s="406">
        <v>498</v>
      </c>
      <c r="AS1522" s="406">
        <v>474</v>
      </c>
      <c r="AU1522" t="s">
        <v>2579</v>
      </c>
    </row>
    <row r="1523" spans="4:47" ht="13.5" customHeight="1">
      <c r="D1523" s="405" t="s">
        <v>3516</v>
      </c>
      <c r="E1523" s="405" t="s">
        <v>5597</v>
      </c>
      <c r="F1523" s="407" t="s">
        <v>2580</v>
      </c>
      <c r="G1523" s="272">
        <v>6.6</v>
      </c>
      <c r="H1523" s="406">
        <v>325</v>
      </c>
      <c r="I1523" s="406">
        <v>334</v>
      </c>
      <c r="J1523" s="406">
        <v>381</v>
      </c>
      <c r="K1523" s="406">
        <v>345</v>
      </c>
      <c r="L1523" s="406">
        <v>346</v>
      </c>
      <c r="M1523" s="406">
        <v>414</v>
      </c>
      <c r="N1523" s="406">
        <v>378</v>
      </c>
      <c r="O1523" s="406">
        <v>330</v>
      </c>
      <c r="P1523" s="406">
        <v>357</v>
      </c>
      <c r="Q1523" s="406">
        <v>399</v>
      </c>
      <c r="R1523" s="406">
        <v>381</v>
      </c>
      <c r="S1523" s="406">
        <v>491</v>
      </c>
      <c r="T1523" s="406">
        <v>567</v>
      </c>
      <c r="U1523" s="406">
        <v>576</v>
      </c>
      <c r="V1523" s="406">
        <v>448</v>
      </c>
      <c r="W1523" s="406">
        <v>497</v>
      </c>
      <c r="X1523" s="406">
        <v>394</v>
      </c>
      <c r="Y1523" s="406">
        <v>433</v>
      </c>
      <c r="Z1523" s="406">
        <v>505</v>
      </c>
      <c r="AA1523" s="406">
        <v>429</v>
      </c>
      <c r="AB1523" s="406">
        <v>423</v>
      </c>
      <c r="AC1523" s="406">
        <v>474</v>
      </c>
      <c r="AD1523" s="406">
        <v>556</v>
      </c>
      <c r="AE1523" s="406">
        <v>461</v>
      </c>
      <c r="AF1523" s="406">
        <v>481</v>
      </c>
      <c r="AG1523" s="406">
        <v>533</v>
      </c>
      <c r="AH1523" s="406">
        <v>625</v>
      </c>
      <c r="AI1523" s="406">
        <v>397</v>
      </c>
      <c r="AJ1523" s="406">
        <v>432</v>
      </c>
      <c r="AK1523" s="406">
        <v>483</v>
      </c>
      <c r="AL1523" s="406">
        <v>566</v>
      </c>
      <c r="AM1523" s="406">
        <v>359</v>
      </c>
      <c r="AN1523" s="406">
        <v>392</v>
      </c>
      <c r="AO1523" s="406">
        <v>446</v>
      </c>
      <c r="AP1523" s="406">
        <v>396</v>
      </c>
      <c r="AQ1523" s="406">
        <v>396</v>
      </c>
      <c r="AR1523" s="406">
        <v>498</v>
      </c>
      <c r="AS1523" s="406">
        <v>474</v>
      </c>
      <c r="AU1523" t="s">
        <v>3516</v>
      </c>
    </row>
    <row r="1524" spans="4:47" ht="13.5" customHeight="1">
      <c r="D1524" s="405" t="s">
        <v>2581</v>
      </c>
      <c r="E1524" s="405" t="s">
        <v>5597</v>
      </c>
      <c r="F1524" s="407" t="s">
        <v>2582</v>
      </c>
      <c r="G1524" s="272">
        <v>8</v>
      </c>
      <c r="H1524" s="406">
        <v>348</v>
      </c>
      <c r="I1524" s="406">
        <v>356</v>
      </c>
      <c r="J1524" s="406">
        <v>405</v>
      </c>
      <c r="K1524" s="406">
        <v>368</v>
      </c>
      <c r="L1524" s="406">
        <v>367</v>
      </c>
      <c r="M1524" s="406">
        <v>444</v>
      </c>
      <c r="N1524" s="406">
        <v>403</v>
      </c>
      <c r="O1524" s="406">
        <v>351</v>
      </c>
      <c r="P1524" s="406">
        <v>386</v>
      </c>
      <c r="Q1524" s="406">
        <v>428</v>
      </c>
      <c r="R1524" s="406">
        <v>411</v>
      </c>
      <c r="S1524" s="406">
        <v>513</v>
      </c>
      <c r="T1524" s="406">
        <v>599</v>
      </c>
      <c r="U1524" s="406">
        <v>609</v>
      </c>
      <c r="V1524" s="406">
        <v>476</v>
      </c>
      <c r="W1524" s="406">
        <v>527</v>
      </c>
      <c r="X1524" s="406">
        <v>413</v>
      </c>
      <c r="Y1524" s="406">
        <v>459</v>
      </c>
      <c r="Z1524" s="406">
        <v>535</v>
      </c>
      <c r="AA1524" s="406">
        <v>452</v>
      </c>
      <c r="AB1524" s="406">
        <v>450</v>
      </c>
      <c r="AC1524" s="406">
        <v>510</v>
      </c>
      <c r="AD1524" s="406">
        <v>598</v>
      </c>
      <c r="AE1524" s="406">
        <v>488</v>
      </c>
      <c r="AF1524" s="406">
        <v>507</v>
      </c>
      <c r="AG1524" s="406">
        <v>568</v>
      </c>
      <c r="AH1524" s="406">
        <v>667</v>
      </c>
      <c r="AI1524" s="406">
        <v>414</v>
      </c>
      <c r="AJ1524" s="406">
        <v>458</v>
      </c>
      <c r="AK1524" s="406">
        <v>518</v>
      </c>
      <c r="AL1524" s="406">
        <v>608</v>
      </c>
      <c r="AM1524" s="406">
        <v>380</v>
      </c>
      <c r="AN1524" s="406">
        <v>419</v>
      </c>
      <c r="AO1524" s="406">
        <v>477</v>
      </c>
      <c r="AP1524" s="406">
        <v>424</v>
      </c>
      <c r="AQ1524" s="406">
        <v>424</v>
      </c>
      <c r="AR1524" s="406">
        <v>541</v>
      </c>
      <c r="AS1524" s="406">
        <v>501</v>
      </c>
      <c r="AU1524" t="s">
        <v>2581</v>
      </c>
    </row>
    <row r="1525" spans="4:47" ht="13.5" customHeight="1">
      <c r="D1525" s="405" t="s">
        <v>3517</v>
      </c>
      <c r="E1525" s="405" t="s">
        <v>5597</v>
      </c>
      <c r="F1525" s="407" t="s">
        <v>2582</v>
      </c>
      <c r="G1525" s="272">
        <v>8</v>
      </c>
      <c r="H1525" s="406">
        <v>348</v>
      </c>
      <c r="I1525" s="406">
        <v>356</v>
      </c>
      <c r="J1525" s="406">
        <v>405</v>
      </c>
      <c r="K1525" s="406">
        <v>368</v>
      </c>
      <c r="L1525" s="406">
        <v>367</v>
      </c>
      <c r="M1525" s="406">
        <v>444</v>
      </c>
      <c r="N1525" s="406">
        <v>403</v>
      </c>
      <c r="O1525" s="406">
        <v>351</v>
      </c>
      <c r="P1525" s="406">
        <v>386</v>
      </c>
      <c r="Q1525" s="406">
        <v>428</v>
      </c>
      <c r="R1525" s="406">
        <v>411</v>
      </c>
      <c r="S1525" s="406">
        <v>513</v>
      </c>
      <c r="T1525" s="406">
        <v>599</v>
      </c>
      <c r="U1525" s="406">
        <v>609</v>
      </c>
      <c r="V1525" s="406">
        <v>476</v>
      </c>
      <c r="W1525" s="406">
        <v>527</v>
      </c>
      <c r="X1525" s="406">
        <v>413</v>
      </c>
      <c r="Y1525" s="406">
        <v>459</v>
      </c>
      <c r="Z1525" s="406">
        <v>535</v>
      </c>
      <c r="AA1525" s="406">
        <v>452</v>
      </c>
      <c r="AB1525" s="406">
        <v>450</v>
      </c>
      <c r="AC1525" s="406">
        <v>510</v>
      </c>
      <c r="AD1525" s="406">
        <v>598</v>
      </c>
      <c r="AE1525" s="406">
        <v>488</v>
      </c>
      <c r="AF1525" s="406">
        <v>507</v>
      </c>
      <c r="AG1525" s="406">
        <v>568</v>
      </c>
      <c r="AH1525" s="406">
        <v>667</v>
      </c>
      <c r="AI1525" s="406">
        <v>414</v>
      </c>
      <c r="AJ1525" s="406">
        <v>458</v>
      </c>
      <c r="AK1525" s="406">
        <v>518</v>
      </c>
      <c r="AL1525" s="406">
        <v>608</v>
      </c>
      <c r="AM1525" s="406">
        <v>380</v>
      </c>
      <c r="AN1525" s="406">
        <v>419</v>
      </c>
      <c r="AO1525" s="406">
        <v>477</v>
      </c>
      <c r="AP1525" s="406">
        <v>424</v>
      </c>
      <c r="AQ1525" s="406">
        <v>424</v>
      </c>
      <c r="AR1525" s="406">
        <v>541</v>
      </c>
      <c r="AS1525" s="406">
        <v>501</v>
      </c>
      <c r="AU1525" t="s">
        <v>3517</v>
      </c>
    </row>
    <row r="1526" spans="4:47" ht="13.5" customHeight="1">
      <c r="D1526" s="405" t="s">
        <v>2583</v>
      </c>
      <c r="E1526" s="405" t="s">
        <v>5597</v>
      </c>
      <c r="F1526" s="407" t="s">
        <v>2584</v>
      </c>
      <c r="G1526" s="272">
        <v>9.2999999999999989</v>
      </c>
      <c r="H1526" s="406">
        <v>368</v>
      </c>
      <c r="I1526" s="406">
        <v>378</v>
      </c>
      <c r="J1526" s="406">
        <v>431</v>
      </c>
      <c r="K1526" s="406">
        <v>389</v>
      </c>
      <c r="L1526" s="406">
        <v>388</v>
      </c>
      <c r="M1526" s="406">
        <v>476</v>
      </c>
      <c r="N1526" s="406">
        <v>429</v>
      </c>
      <c r="O1526" s="406">
        <v>373</v>
      </c>
      <c r="P1526" s="406">
        <v>416</v>
      </c>
      <c r="Q1526" s="406">
        <v>458</v>
      </c>
      <c r="R1526" s="406">
        <v>442</v>
      </c>
      <c r="S1526" s="406">
        <v>536</v>
      </c>
      <c r="T1526" s="406">
        <v>632</v>
      </c>
      <c r="U1526" s="406">
        <v>642</v>
      </c>
      <c r="V1526" s="406">
        <v>504</v>
      </c>
      <c r="W1526" s="406">
        <v>558</v>
      </c>
      <c r="X1526" s="406">
        <v>434</v>
      </c>
      <c r="Y1526" s="406">
        <v>486</v>
      </c>
      <c r="Z1526" s="406">
        <v>565</v>
      </c>
      <c r="AA1526" s="406">
        <v>474</v>
      </c>
      <c r="AB1526" s="406">
        <v>477</v>
      </c>
      <c r="AC1526" s="406">
        <v>546</v>
      </c>
      <c r="AD1526" s="406">
        <v>640</v>
      </c>
      <c r="AE1526" s="406">
        <v>516</v>
      </c>
      <c r="AF1526" s="406">
        <v>534</v>
      </c>
      <c r="AG1526" s="406">
        <v>604</v>
      </c>
      <c r="AH1526" s="406">
        <v>709</v>
      </c>
      <c r="AI1526" s="406">
        <v>431</v>
      </c>
      <c r="AJ1526" s="406">
        <v>485</v>
      </c>
      <c r="AK1526" s="406">
        <v>554</v>
      </c>
      <c r="AL1526" s="406">
        <v>650</v>
      </c>
      <c r="AM1526" s="406">
        <v>401</v>
      </c>
      <c r="AN1526" s="406">
        <v>447</v>
      </c>
      <c r="AO1526" s="406">
        <v>509</v>
      </c>
      <c r="AP1526" s="406">
        <v>452</v>
      </c>
      <c r="AQ1526" s="406">
        <v>452</v>
      </c>
      <c r="AR1526" s="406">
        <v>584</v>
      </c>
      <c r="AS1526" s="406">
        <v>529</v>
      </c>
      <c r="AU1526" t="s">
        <v>2583</v>
      </c>
    </row>
    <row r="1527" spans="4:47" ht="13.5" customHeight="1">
      <c r="D1527" s="405" t="s">
        <v>3518</v>
      </c>
      <c r="E1527" s="405" t="s">
        <v>5597</v>
      </c>
      <c r="F1527" s="407" t="s">
        <v>2584</v>
      </c>
      <c r="G1527" s="272">
        <v>9.2999999999999989</v>
      </c>
      <c r="H1527" s="406">
        <v>368</v>
      </c>
      <c r="I1527" s="406">
        <v>378</v>
      </c>
      <c r="J1527" s="406">
        <v>431</v>
      </c>
      <c r="K1527" s="406">
        <v>389</v>
      </c>
      <c r="L1527" s="406">
        <v>388</v>
      </c>
      <c r="M1527" s="406">
        <v>476</v>
      </c>
      <c r="N1527" s="406">
        <v>429</v>
      </c>
      <c r="O1527" s="406">
        <v>373</v>
      </c>
      <c r="P1527" s="406">
        <v>416</v>
      </c>
      <c r="Q1527" s="406">
        <v>458</v>
      </c>
      <c r="R1527" s="406">
        <v>442</v>
      </c>
      <c r="S1527" s="406">
        <v>536</v>
      </c>
      <c r="T1527" s="406">
        <v>632</v>
      </c>
      <c r="U1527" s="406">
        <v>642</v>
      </c>
      <c r="V1527" s="406">
        <v>504</v>
      </c>
      <c r="W1527" s="406">
        <v>558</v>
      </c>
      <c r="X1527" s="406">
        <v>434</v>
      </c>
      <c r="Y1527" s="406">
        <v>486</v>
      </c>
      <c r="Z1527" s="406">
        <v>565</v>
      </c>
      <c r="AA1527" s="406">
        <v>474</v>
      </c>
      <c r="AB1527" s="406">
        <v>477</v>
      </c>
      <c r="AC1527" s="406">
        <v>546</v>
      </c>
      <c r="AD1527" s="406">
        <v>640</v>
      </c>
      <c r="AE1527" s="406">
        <v>516</v>
      </c>
      <c r="AF1527" s="406">
        <v>534</v>
      </c>
      <c r="AG1527" s="406">
        <v>604</v>
      </c>
      <c r="AH1527" s="406">
        <v>709</v>
      </c>
      <c r="AI1527" s="406">
        <v>431</v>
      </c>
      <c r="AJ1527" s="406">
        <v>485</v>
      </c>
      <c r="AK1527" s="406">
        <v>554</v>
      </c>
      <c r="AL1527" s="406">
        <v>650</v>
      </c>
      <c r="AM1527" s="406">
        <v>401</v>
      </c>
      <c r="AN1527" s="406">
        <v>447</v>
      </c>
      <c r="AO1527" s="406">
        <v>509</v>
      </c>
      <c r="AP1527" s="406">
        <v>452</v>
      </c>
      <c r="AQ1527" s="406">
        <v>452</v>
      </c>
      <c r="AR1527" s="406">
        <v>584</v>
      </c>
      <c r="AS1527" s="406">
        <v>529</v>
      </c>
      <c r="AU1527" t="s">
        <v>3518</v>
      </c>
    </row>
    <row r="1528" spans="4:47" ht="13.5" customHeight="1">
      <c r="D1528" s="405" t="s">
        <v>691</v>
      </c>
      <c r="E1528" s="404"/>
      <c r="F1528" s="407" t="s">
        <v>2599</v>
      </c>
      <c r="G1528" s="272">
        <v>10.6</v>
      </c>
      <c r="H1528" s="406">
        <v>428</v>
      </c>
      <c r="I1528" s="406">
        <v>441</v>
      </c>
      <c r="J1528" s="406">
        <v>503</v>
      </c>
      <c r="K1528" s="406">
        <v>467</v>
      </c>
      <c r="L1528" s="406">
        <v>467</v>
      </c>
      <c r="M1528" s="406">
        <v>558</v>
      </c>
      <c r="N1528" s="406">
        <v>512</v>
      </c>
      <c r="O1528" s="406">
        <v>432</v>
      </c>
      <c r="P1528" s="406">
        <v>477</v>
      </c>
      <c r="Q1528" s="406">
        <v>531</v>
      </c>
      <c r="R1528" s="406">
        <v>513</v>
      </c>
      <c r="S1528" s="406">
        <v>655</v>
      </c>
      <c r="T1528" s="406">
        <v>762</v>
      </c>
      <c r="U1528" s="406">
        <v>793</v>
      </c>
      <c r="V1528" s="406">
        <v>586</v>
      </c>
      <c r="W1528" s="406">
        <v>651</v>
      </c>
      <c r="X1528" s="406">
        <v>518</v>
      </c>
      <c r="Y1528" s="406">
        <v>578</v>
      </c>
      <c r="Z1528" s="406">
        <v>673</v>
      </c>
      <c r="AA1528" s="406">
        <v>567</v>
      </c>
      <c r="AB1528" s="406">
        <v>562</v>
      </c>
      <c r="AC1528" s="406">
        <v>642</v>
      </c>
      <c r="AD1528" s="406">
        <v>753</v>
      </c>
      <c r="AE1528" s="406">
        <v>610</v>
      </c>
      <c r="AF1528" s="406">
        <v>654</v>
      </c>
      <c r="AG1528" s="406">
        <v>735</v>
      </c>
      <c r="AH1528" s="406">
        <v>863</v>
      </c>
      <c r="AI1528" s="406">
        <v>523</v>
      </c>
      <c r="AJ1528" s="406">
        <v>581</v>
      </c>
      <c r="AK1528" s="406">
        <v>661</v>
      </c>
      <c r="AL1528" s="406">
        <v>776</v>
      </c>
      <c r="AM1528" s="406">
        <v>477</v>
      </c>
      <c r="AN1528" s="406">
        <v>529</v>
      </c>
      <c r="AO1528" s="406">
        <v>602</v>
      </c>
      <c r="AP1528" s="406">
        <v>500</v>
      </c>
      <c r="AQ1528" s="406">
        <v>500</v>
      </c>
      <c r="AR1528" s="406">
        <v>646</v>
      </c>
      <c r="AS1528" s="406">
        <v>628</v>
      </c>
      <c r="AU1528" t="s">
        <v>691</v>
      </c>
    </row>
    <row r="1529" spans="4:47" ht="13.5" customHeight="1">
      <c r="D1529" s="405" t="s">
        <v>2585</v>
      </c>
      <c r="E1529" s="405" t="s">
        <v>5597</v>
      </c>
      <c r="F1529" s="407" t="s">
        <v>2586</v>
      </c>
      <c r="G1529" s="272">
        <v>10.6</v>
      </c>
      <c r="H1529" s="406">
        <v>388</v>
      </c>
      <c r="I1529" s="406">
        <v>401</v>
      </c>
      <c r="J1529" s="406">
        <v>455</v>
      </c>
      <c r="K1529" s="406">
        <v>409</v>
      </c>
      <c r="L1529" s="406">
        <v>409</v>
      </c>
      <c r="M1529" s="406">
        <v>507</v>
      </c>
      <c r="N1529" s="406">
        <v>455</v>
      </c>
      <c r="O1529" s="406">
        <v>395</v>
      </c>
      <c r="P1529" s="406">
        <v>445</v>
      </c>
      <c r="Q1529" s="406">
        <v>488</v>
      </c>
      <c r="R1529" s="406">
        <v>472</v>
      </c>
      <c r="S1529" s="406">
        <v>558</v>
      </c>
      <c r="T1529" s="406">
        <v>663</v>
      </c>
      <c r="U1529" s="406">
        <v>674</v>
      </c>
      <c r="V1529" s="406">
        <v>530</v>
      </c>
      <c r="W1529" s="406">
        <v>587</v>
      </c>
      <c r="X1529" s="406">
        <v>452</v>
      </c>
      <c r="Y1529" s="406">
        <v>511</v>
      </c>
      <c r="Z1529" s="406">
        <v>595</v>
      </c>
      <c r="AA1529" s="406">
        <v>494</v>
      </c>
      <c r="AB1529" s="406">
        <v>502</v>
      </c>
      <c r="AC1529" s="406">
        <v>580</v>
      </c>
      <c r="AD1529" s="406">
        <v>681</v>
      </c>
      <c r="AE1529" s="406">
        <v>543</v>
      </c>
      <c r="AF1529" s="406">
        <v>560</v>
      </c>
      <c r="AG1529" s="406">
        <v>639</v>
      </c>
      <c r="AH1529" s="406">
        <v>750</v>
      </c>
      <c r="AI1529" s="406">
        <v>447</v>
      </c>
      <c r="AJ1529" s="406">
        <v>510</v>
      </c>
      <c r="AK1529" s="406">
        <v>589</v>
      </c>
      <c r="AL1529" s="406">
        <v>691</v>
      </c>
      <c r="AM1529" s="406">
        <v>421</v>
      </c>
      <c r="AN1529" s="406">
        <v>473</v>
      </c>
      <c r="AO1529" s="406">
        <v>539</v>
      </c>
      <c r="AP1529" s="406">
        <v>479</v>
      </c>
      <c r="AQ1529" s="406">
        <v>479</v>
      </c>
      <c r="AR1529" s="406">
        <v>626</v>
      </c>
      <c r="AS1529" s="406">
        <v>555</v>
      </c>
      <c r="AU1529" t="s">
        <v>2585</v>
      </c>
    </row>
    <row r="1530" spans="4:47" ht="13.5" customHeight="1">
      <c r="D1530" s="405" t="s">
        <v>3519</v>
      </c>
      <c r="E1530" s="405" t="s">
        <v>5597</v>
      </c>
      <c r="F1530" s="407" t="s">
        <v>2586</v>
      </c>
      <c r="G1530" s="272">
        <v>10.6</v>
      </c>
      <c r="H1530" s="406">
        <v>388</v>
      </c>
      <c r="I1530" s="406">
        <v>401</v>
      </c>
      <c r="J1530" s="406">
        <v>455</v>
      </c>
      <c r="K1530" s="406">
        <v>409</v>
      </c>
      <c r="L1530" s="406">
        <v>409</v>
      </c>
      <c r="M1530" s="406">
        <v>507</v>
      </c>
      <c r="N1530" s="406">
        <v>455</v>
      </c>
      <c r="O1530" s="406">
        <v>395</v>
      </c>
      <c r="P1530" s="406">
        <v>445</v>
      </c>
      <c r="Q1530" s="406">
        <v>488</v>
      </c>
      <c r="R1530" s="406">
        <v>472</v>
      </c>
      <c r="S1530" s="406">
        <v>558</v>
      </c>
      <c r="T1530" s="406">
        <v>663</v>
      </c>
      <c r="U1530" s="406">
        <v>674</v>
      </c>
      <c r="V1530" s="406">
        <v>530</v>
      </c>
      <c r="W1530" s="406">
        <v>587</v>
      </c>
      <c r="X1530" s="406">
        <v>452</v>
      </c>
      <c r="Y1530" s="406">
        <v>511</v>
      </c>
      <c r="Z1530" s="406">
        <v>595</v>
      </c>
      <c r="AA1530" s="406">
        <v>494</v>
      </c>
      <c r="AB1530" s="406">
        <v>502</v>
      </c>
      <c r="AC1530" s="406">
        <v>580</v>
      </c>
      <c r="AD1530" s="406">
        <v>681</v>
      </c>
      <c r="AE1530" s="406">
        <v>543</v>
      </c>
      <c r="AF1530" s="406">
        <v>560</v>
      </c>
      <c r="AG1530" s="406">
        <v>639</v>
      </c>
      <c r="AH1530" s="406">
        <v>750</v>
      </c>
      <c r="AI1530" s="406">
        <v>447</v>
      </c>
      <c r="AJ1530" s="406">
        <v>510</v>
      </c>
      <c r="AK1530" s="406">
        <v>589</v>
      </c>
      <c r="AL1530" s="406">
        <v>691</v>
      </c>
      <c r="AM1530" s="406">
        <v>421</v>
      </c>
      <c r="AN1530" s="406">
        <v>473</v>
      </c>
      <c r="AO1530" s="406">
        <v>539</v>
      </c>
      <c r="AP1530" s="406">
        <v>479</v>
      </c>
      <c r="AQ1530" s="406">
        <v>479</v>
      </c>
      <c r="AR1530" s="406">
        <v>626</v>
      </c>
      <c r="AS1530" s="406">
        <v>555</v>
      </c>
      <c r="AU1530" t="s">
        <v>3519</v>
      </c>
    </row>
    <row r="1531" spans="4:47" ht="13.5" customHeight="1">
      <c r="D1531" s="405" t="s">
        <v>692</v>
      </c>
      <c r="E1531" s="404"/>
      <c r="F1531" s="407" t="s">
        <v>2600</v>
      </c>
      <c r="G1531" s="272">
        <v>11.9</v>
      </c>
      <c r="H1531" s="406">
        <v>448</v>
      </c>
      <c r="I1531" s="406">
        <v>463</v>
      </c>
      <c r="J1531" s="406">
        <v>528</v>
      </c>
      <c r="K1531" s="406">
        <v>487</v>
      </c>
      <c r="L1531" s="406">
        <v>488</v>
      </c>
      <c r="M1531" s="406">
        <v>589</v>
      </c>
      <c r="N1531" s="406">
        <v>538</v>
      </c>
      <c r="O1531" s="406">
        <v>454</v>
      </c>
      <c r="P1531" s="406">
        <v>506</v>
      </c>
      <c r="Q1531" s="406">
        <v>560</v>
      </c>
      <c r="R1531" s="406">
        <v>543</v>
      </c>
      <c r="S1531" s="406">
        <v>679</v>
      </c>
      <c r="T1531" s="406">
        <v>797</v>
      </c>
      <c r="U1531" s="406">
        <v>828</v>
      </c>
      <c r="V1531" s="406">
        <v>616</v>
      </c>
      <c r="W1531" s="406">
        <v>683</v>
      </c>
      <c r="X1531" s="406">
        <v>538</v>
      </c>
      <c r="Y1531" s="406">
        <v>604</v>
      </c>
      <c r="Z1531" s="406">
        <v>703</v>
      </c>
      <c r="AA1531" s="406">
        <v>588</v>
      </c>
      <c r="AB1531" s="406">
        <v>589</v>
      </c>
      <c r="AC1531" s="406">
        <v>677</v>
      </c>
      <c r="AD1531" s="406">
        <v>794</v>
      </c>
      <c r="AE1531" s="406">
        <v>637</v>
      </c>
      <c r="AF1531" s="406">
        <v>680</v>
      </c>
      <c r="AG1531" s="406">
        <v>770</v>
      </c>
      <c r="AH1531" s="406">
        <v>904</v>
      </c>
      <c r="AI1531" s="406">
        <v>540</v>
      </c>
      <c r="AJ1531" s="406">
        <v>608</v>
      </c>
      <c r="AK1531" s="406">
        <v>696</v>
      </c>
      <c r="AL1531" s="406">
        <v>817</v>
      </c>
      <c r="AM1531" s="406">
        <v>497</v>
      </c>
      <c r="AN1531" s="406">
        <v>556</v>
      </c>
      <c r="AO1531" s="406">
        <v>633</v>
      </c>
      <c r="AP1531" s="406">
        <v>529</v>
      </c>
      <c r="AQ1531" s="406">
        <v>529</v>
      </c>
      <c r="AR1531" s="406">
        <v>692</v>
      </c>
      <c r="AS1531" s="406">
        <v>657</v>
      </c>
      <c r="AU1531" t="s">
        <v>692</v>
      </c>
    </row>
    <row r="1532" spans="4:47" ht="13.5" customHeight="1">
      <c r="D1532" s="405" t="s">
        <v>693</v>
      </c>
      <c r="E1532" s="404"/>
      <c r="F1532" s="407" t="s">
        <v>2601</v>
      </c>
      <c r="G1532" s="272">
        <v>13.2</v>
      </c>
      <c r="H1532" s="406">
        <v>473</v>
      </c>
      <c r="I1532" s="406">
        <v>490</v>
      </c>
      <c r="J1532" s="406">
        <v>559</v>
      </c>
      <c r="K1532" s="406">
        <v>513</v>
      </c>
      <c r="L1532" s="406">
        <v>515</v>
      </c>
      <c r="M1532" s="406">
        <v>626</v>
      </c>
      <c r="N1532" s="406">
        <v>570</v>
      </c>
      <c r="O1532" s="406">
        <v>481</v>
      </c>
      <c r="P1532" s="406">
        <v>540</v>
      </c>
      <c r="Q1532" s="406">
        <v>597</v>
      </c>
      <c r="R1532" s="406">
        <v>579</v>
      </c>
      <c r="S1532" s="406">
        <v>712</v>
      </c>
      <c r="T1532" s="406">
        <v>842</v>
      </c>
      <c r="U1532" s="406">
        <v>874</v>
      </c>
      <c r="V1532" s="406">
        <v>655</v>
      </c>
      <c r="W1532" s="406">
        <v>726</v>
      </c>
      <c r="X1532" s="406">
        <v>563</v>
      </c>
      <c r="Y1532" s="406">
        <v>636</v>
      </c>
      <c r="Z1532" s="406">
        <v>740</v>
      </c>
      <c r="AA1532" s="406">
        <v>616</v>
      </c>
      <c r="AB1532" s="406">
        <v>621</v>
      </c>
      <c r="AC1532" s="406">
        <v>718</v>
      </c>
      <c r="AD1532" s="406">
        <v>843</v>
      </c>
      <c r="AE1532" s="406">
        <v>671</v>
      </c>
      <c r="AF1532" s="406">
        <v>712</v>
      </c>
      <c r="AG1532" s="406">
        <v>812</v>
      </c>
      <c r="AH1532" s="406">
        <v>953</v>
      </c>
      <c r="AI1532" s="406">
        <v>563</v>
      </c>
      <c r="AJ1532" s="406">
        <v>640</v>
      </c>
      <c r="AK1532" s="406">
        <v>737</v>
      </c>
      <c r="AL1532" s="406">
        <v>866</v>
      </c>
      <c r="AM1532" s="406">
        <v>524</v>
      </c>
      <c r="AN1532" s="406">
        <v>589</v>
      </c>
      <c r="AO1532" s="406">
        <v>671</v>
      </c>
      <c r="AP1532" s="406">
        <v>568</v>
      </c>
      <c r="AQ1532" s="406">
        <v>568</v>
      </c>
      <c r="AR1532" s="406">
        <v>749</v>
      </c>
      <c r="AS1532" s="406">
        <v>694</v>
      </c>
      <c r="AU1532" t="s">
        <v>693</v>
      </c>
    </row>
    <row r="1533" spans="4:47" ht="13.5" customHeight="1">
      <c r="D1533" s="405" t="s">
        <v>694</v>
      </c>
      <c r="E1533" s="404"/>
      <c r="F1533" s="407" t="s">
        <v>2602</v>
      </c>
      <c r="G1533" s="272">
        <v>14.5</v>
      </c>
      <c r="H1533" s="406">
        <v>514</v>
      </c>
      <c r="I1533" s="406">
        <v>533</v>
      </c>
      <c r="J1533" s="406">
        <v>601</v>
      </c>
      <c r="K1533" s="406">
        <v>555</v>
      </c>
      <c r="L1533" s="406">
        <v>556</v>
      </c>
      <c r="M1533" s="406">
        <v>675</v>
      </c>
      <c r="N1533" s="406">
        <v>617</v>
      </c>
      <c r="O1533" s="406">
        <v>523</v>
      </c>
      <c r="P1533" s="406">
        <v>590</v>
      </c>
      <c r="Q1533" s="406">
        <v>650</v>
      </c>
      <c r="R1533" s="406">
        <v>631</v>
      </c>
      <c r="S1533" s="406">
        <v>756</v>
      </c>
      <c r="T1533" s="406">
        <v>897</v>
      </c>
      <c r="U1533" s="406">
        <v>935</v>
      </c>
      <c r="V1533" s="406">
        <v>704</v>
      </c>
      <c r="W1533" s="406">
        <v>782</v>
      </c>
      <c r="X1533" s="406">
        <v>603</v>
      </c>
      <c r="Y1533" s="406">
        <v>683</v>
      </c>
      <c r="Z1533" s="406">
        <v>795</v>
      </c>
      <c r="AA1533" s="406">
        <v>660</v>
      </c>
      <c r="AB1533" s="406">
        <v>668</v>
      </c>
      <c r="AC1533" s="406">
        <v>775</v>
      </c>
      <c r="AD1533" s="406">
        <v>909</v>
      </c>
      <c r="AE1533" s="406">
        <v>721</v>
      </c>
      <c r="AF1533" s="406">
        <v>759</v>
      </c>
      <c r="AG1533" s="406">
        <v>868</v>
      </c>
      <c r="AH1533" s="406">
        <v>1019</v>
      </c>
      <c r="AI1533" s="406">
        <v>601</v>
      </c>
      <c r="AJ1533" s="406">
        <v>686</v>
      </c>
      <c r="AK1533" s="406">
        <v>794</v>
      </c>
      <c r="AL1533" s="406">
        <v>932</v>
      </c>
      <c r="AM1533" s="406">
        <v>565</v>
      </c>
      <c r="AN1533" s="406">
        <v>637</v>
      </c>
      <c r="AO1533" s="406">
        <v>725</v>
      </c>
      <c r="AP1533" s="406">
        <v>624</v>
      </c>
      <c r="AQ1533" s="406">
        <v>624</v>
      </c>
      <c r="AR1533" s="406">
        <v>823</v>
      </c>
      <c r="AS1533" s="406">
        <v>748</v>
      </c>
      <c r="AU1533" t="s">
        <v>694</v>
      </c>
    </row>
    <row r="1534" spans="4:47" ht="13.5" customHeight="1">
      <c r="D1534" s="405" t="s">
        <v>695</v>
      </c>
      <c r="E1534" s="404"/>
      <c r="F1534" s="407" t="s">
        <v>2603</v>
      </c>
      <c r="G1534" s="272">
        <v>15.9</v>
      </c>
      <c r="H1534" s="406">
        <v>535</v>
      </c>
      <c r="I1534" s="406">
        <v>555</v>
      </c>
      <c r="J1534" s="406">
        <v>631</v>
      </c>
      <c r="K1534" s="406">
        <v>576</v>
      </c>
      <c r="L1534" s="406">
        <v>577</v>
      </c>
      <c r="M1534" s="406">
        <v>712</v>
      </c>
      <c r="N1534" s="406">
        <v>643</v>
      </c>
      <c r="O1534" s="406">
        <v>545</v>
      </c>
      <c r="P1534" s="406">
        <v>619</v>
      </c>
      <c r="Q1534" s="406">
        <v>680</v>
      </c>
      <c r="R1534" s="406">
        <v>661</v>
      </c>
      <c r="S1534" s="406">
        <v>782</v>
      </c>
      <c r="T1534" s="406">
        <v>936</v>
      </c>
      <c r="U1534" s="406">
        <v>972</v>
      </c>
      <c r="V1534" s="406">
        <v>737</v>
      </c>
      <c r="W1534" s="406">
        <v>817</v>
      </c>
      <c r="X1534" s="406">
        <v>623</v>
      </c>
      <c r="Y1534" s="406">
        <v>709</v>
      </c>
      <c r="Z1534" s="406">
        <v>825</v>
      </c>
      <c r="AA1534" s="406">
        <v>681</v>
      </c>
      <c r="AB1534" s="406">
        <v>694</v>
      </c>
      <c r="AC1534" s="406">
        <v>810</v>
      </c>
      <c r="AD1534" s="406">
        <v>951</v>
      </c>
      <c r="AE1534" s="406">
        <v>748</v>
      </c>
      <c r="AF1534" s="406">
        <v>786</v>
      </c>
      <c r="AG1534" s="406">
        <v>904</v>
      </c>
      <c r="AH1534" s="406">
        <v>1061</v>
      </c>
      <c r="AI1534" s="406">
        <v>618</v>
      </c>
      <c r="AJ1534" s="406">
        <v>713</v>
      </c>
      <c r="AK1534" s="406">
        <v>829</v>
      </c>
      <c r="AL1534" s="406">
        <v>974</v>
      </c>
      <c r="AM1534" s="406">
        <v>586</v>
      </c>
      <c r="AN1534" s="406">
        <v>664</v>
      </c>
      <c r="AO1534" s="406">
        <v>757</v>
      </c>
      <c r="AP1534" s="406">
        <v>656</v>
      </c>
      <c r="AQ1534" s="406">
        <v>656</v>
      </c>
      <c r="AR1534" s="406">
        <v>874</v>
      </c>
      <c r="AS1534" s="406">
        <v>779</v>
      </c>
      <c r="AU1534" t="s">
        <v>695</v>
      </c>
    </row>
    <row r="1535" spans="4:47" ht="13.5" customHeight="1">
      <c r="D1535" s="405" t="s">
        <v>2604</v>
      </c>
      <c r="E1535" s="404"/>
      <c r="F1535" s="407" t="s">
        <v>2605</v>
      </c>
      <c r="G1535" s="272">
        <v>17.200000000000003</v>
      </c>
      <c r="H1535" s="406">
        <v>573</v>
      </c>
      <c r="I1535" s="406">
        <v>573</v>
      </c>
      <c r="J1535" s="406">
        <v>671</v>
      </c>
      <c r="K1535" s="406">
        <v>605</v>
      </c>
      <c r="L1535" s="406">
        <v>602</v>
      </c>
      <c r="M1535" s="406">
        <v>712</v>
      </c>
      <c r="N1535" s="406">
        <v>710</v>
      </c>
      <c r="O1535" s="406">
        <v>590</v>
      </c>
      <c r="P1535" s="406">
        <v>650</v>
      </c>
      <c r="Q1535" s="406">
        <v>701</v>
      </c>
      <c r="R1535" s="406">
        <v>712</v>
      </c>
      <c r="S1535" s="406">
        <v>815</v>
      </c>
      <c r="T1535" s="406">
        <v>985</v>
      </c>
      <c r="U1535" s="406">
        <v>1025</v>
      </c>
      <c r="V1535" s="406">
        <v>785</v>
      </c>
      <c r="W1535" s="406">
        <v>866</v>
      </c>
      <c r="X1535" s="406">
        <v>661</v>
      </c>
      <c r="Y1535" s="406">
        <v>762</v>
      </c>
      <c r="Z1535" s="406">
        <v>893</v>
      </c>
      <c r="AA1535" s="406">
        <v>726</v>
      </c>
      <c r="AB1535" s="406">
        <v>731</v>
      </c>
      <c r="AC1535" s="406">
        <v>858</v>
      </c>
      <c r="AD1535" s="406">
        <v>1005</v>
      </c>
      <c r="AE1535" s="406">
        <v>788</v>
      </c>
      <c r="AF1535" s="406">
        <v>822</v>
      </c>
      <c r="AG1535" s="406">
        <v>951</v>
      </c>
      <c r="AH1535" s="406">
        <v>1115</v>
      </c>
      <c r="AI1535" s="406">
        <v>647</v>
      </c>
      <c r="AJ1535" s="406">
        <v>745</v>
      </c>
      <c r="AK1535" s="406">
        <v>872</v>
      </c>
      <c r="AL1535" s="406">
        <v>1022</v>
      </c>
      <c r="AM1535" s="406">
        <v>618</v>
      </c>
      <c r="AN1535" s="406">
        <v>704</v>
      </c>
      <c r="AO1535" s="406">
        <v>800</v>
      </c>
      <c r="AP1535" s="406">
        <v>702</v>
      </c>
      <c r="AQ1535" s="406">
        <v>702</v>
      </c>
      <c r="AR1535" s="406">
        <v>938</v>
      </c>
      <c r="AS1535" s="406">
        <v>822</v>
      </c>
      <c r="AU1535" t="s">
        <v>2604</v>
      </c>
    </row>
    <row r="1536" spans="4:47" ht="13.5" customHeight="1">
      <c r="D1536" s="405" t="s">
        <v>2612</v>
      </c>
      <c r="E1536" s="404"/>
      <c r="F1536" s="407" t="s">
        <v>2613</v>
      </c>
      <c r="G1536" s="272">
        <v>18.5</v>
      </c>
      <c r="H1536" s="406">
        <v>596</v>
      </c>
      <c r="I1536" s="406">
        <v>620</v>
      </c>
      <c r="J1536" s="406">
        <v>704</v>
      </c>
      <c r="K1536" s="406">
        <v>638</v>
      </c>
      <c r="L1536" s="406">
        <v>641</v>
      </c>
      <c r="M1536" s="406">
        <v>795</v>
      </c>
      <c r="N1536" s="406">
        <v>714</v>
      </c>
      <c r="O1536" s="406">
        <v>609</v>
      </c>
      <c r="P1536" s="406">
        <v>695</v>
      </c>
      <c r="Q1536" s="406">
        <v>759</v>
      </c>
      <c r="R1536" s="406">
        <v>739</v>
      </c>
      <c r="S1536" s="406">
        <v>938</v>
      </c>
      <c r="T1536" s="406">
        <v>1128</v>
      </c>
      <c r="U1536" s="406">
        <v>1125</v>
      </c>
      <c r="V1536" s="406">
        <v>870</v>
      </c>
      <c r="W1536" s="406">
        <v>961</v>
      </c>
      <c r="X1536" s="406">
        <v>731</v>
      </c>
      <c r="Y1536" s="406">
        <v>832</v>
      </c>
      <c r="Z1536" s="406">
        <v>967</v>
      </c>
      <c r="AA1536" s="406">
        <v>796</v>
      </c>
      <c r="AB1536" s="406">
        <v>817</v>
      </c>
      <c r="AC1536" s="406">
        <v>953</v>
      </c>
      <c r="AD1536" s="406">
        <v>1117</v>
      </c>
      <c r="AE1536" s="406">
        <v>882</v>
      </c>
      <c r="AF1536" s="406">
        <v>931</v>
      </c>
      <c r="AG1536" s="406">
        <v>1069</v>
      </c>
      <c r="AH1536" s="406">
        <v>1254</v>
      </c>
      <c r="AI1536" s="406">
        <v>723</v>
      </c>
      <c r="AJ1536" s="406">
        <v>833</v>
      </c>
      <c r="AK1536" s="406">
        <v>970</v>
      </c>
      <c r="AL1536" s="406">
        <v>1137</v>
      </c>
      <c r="AM1536" s="406">
        <v>666</v>
      </c>
      <c r="AN1536" s="406">
        <v>757</v>
      </c>
      <c r="AO1536" s="406">
        <v>861</v>
      </c>
      <c r="AP1536" s="406">
        <v>752</v>
      </c>
      <c r="AQ1536" s="406">
        <v>752</v>
      </c>
      <c r="AR1536" s="406">
        <v>1016</v>
      </c>
      <c r="AS1536" s="406">
        <v>905</v>
      </c>
      <c r="AU1536" t="s">
        <v>2612</v>
      </c>
    </row>
    <row r="1537" spans="4:47" ht="13.5" customHeight="1">
      <c r="D1537" s="405" t="s">
        <v>2614</v>
      </c>
      <c r="E1537" s="404"/>
      <c r="F1537" s="407" t="s">
        <v>2615</v>
      </c>
      <c r="G1537" s="272">
        <v>19.8</v>
      </c>
      <c r="H1537" s="406">
        <v>670</v>
      </c>
      <c r="I1537" s="406">
        <v>672</v>
      </c>
      <c r="J1537" s="406">
        <v>783</v>
      </c>
      <c r="K1537" s="406">
        <v>703</v>
      </c>
      <c r="L1537" s="406">
        <v>702</v>
      </c>
      <c r="M1537" s="406">
        <v>824</v>
      </c>
      <c r="N1537" s="406">
        <v>820</v>
      </c>
      <c r="O1537" s="406">
        <v>689</v>
      </c>
      <c r="P1537" s="406">
        <v>762</v>
      </c>
      <c r="Q1537" s="406">
        <v>830</v>
      </c>
      <c r="R1537" s="406">
        <v>828</v>
      </c>
      <c r="S1537" s="406">
        <v>998</v>
      </c>
      <c r="T1537" s="406">
        <v>1198</v>
      </c>
      <c r="U1537" s="406">
        <v>1204</v>
      </c>
      <c r="V1537" s="406">
        <v>936</v>
      </c>
      <c r="W1537" s="406">
        <v>1037</v>
      </c>
      <c r="X1537" s="406">
        <v>794</v>
      </c>
      <c r="Y1537" s="406">
        <v>903</v>
      </c>
      <c r="Z1537" s="406">
        <v>1049</v>
      </c>
      <c r="AA1537" s="406">
        <v>874</v>
      </c>
      <c r="AB1537" s="406">
        <v>887</v>
      </c>
      <c r="AC1537" s="406">
        <v>1032</v>
      </c>
      <c r="AD1537" s="406">
        <v>1210</v>
      </c>
      <c r="AE1537" s="406">
        <v>957</v>
      </c>
      <c r="AF1537" s="406">
        <v>1001</v>
      </c>
      <c r="AG1537" s="406">
        <v>1149</v>
      </c>
      <c r="AH1537" s="406">
        <v>1348</v>
      </c>
      <c r="AI1537" s="406">
        <v>784</v>
      </c>
      <c r="AJ1537" s="406">
        <v>903</v>
      </c>
      <c r="AK1537" s="406">
        <v>1049</v>
      </c>
      <c r="AL1537" s="406">
        <v>1230</v>
      </c>
      <c r="AM1537" s="406">
        <v>730</v>
      </c>
      <c r="AN1537" s="406">
        <v>828</v>
      </c>
      <c r="AO1537" s="406">
        <v>942</v>
      </c>
      <c r="AP1537" s="406">
        <v>828</v>
      </c>
      <c r="AQ1537" s="406">
        <v>828</v>
      </c>
      <c r="AR1537" s="406">
        <v>1107</v>
      </c>
      <c r="AS1537" s="406">
        <v>981</v>
      </c>
      <c r="AU1537" t="s">
        <v>2614</v>
      </c>
    </row>
    <row r="1538" spans="4:47" ht="13.5" customHeight="1">
      <c r="D1538" s="405" t="s">
        <v>2616</v>
      </c>
      <c r="E1538" s="404"/>
      <c r="F1538" s="407" t="s">
        <v>2617</v>
      </c>
      <c r="G1538" s="272">
        <v>21.1</v>
      </c>
      <c r="H1538" s="406">
        <v>682</v>
      </c>
      <c r="I1538" s="406">
        <v>710</v>
      </c>
      <c r="J1538" s="406">
        <v>805</v>
      </c>
      <c r="K1538" s="406">
        <v>724</v>
      </c>
      <c r="L1538" s="406">
        <v>728</v>
      </c>
      <c r="M1538" s="406">
        <v>909</v>
      </c>
      <c r="N1538" s="406">
        <v>814</v>
      </c>
      <c r="O1538" s="406">
        <v>697</v>
      </c>
      <c r="P1538" s="406">
        <v>798</v>
      </c>
      <c r="Q1538" s="406">
        <v>870</v>
      </c>
      <c r="R1538" s="406">
        <v>847</v>
      </c>
      <c r="S1538" s="406">
        <v>1021</v>
      </c>
      <c r="T1538" s="406">
        <v>1231</v>
      </c>
      <c r="U1538" s="406">
        <v>1237</v>
      </c>
      <c r="V1538" s="406">
        <v>964</v>
      </c>
      <c r="W1538" s="406">
        <v>1066</v>
      </c>
      <c r="X1538" s="406">
        <v>813</v>
      </c>
      <c r="Y1538" s="406">
        <v>929</v>
      </c>
      <c r="Z1538" s="406">
        <v>1079</v>
      </c>
      <c r="AA1538" s="406">
        <v>887</v>
      </c>
      <c r="AB1538" s="406">
        <v>913</v>
      </c>
      <c r="AC1538" s="406">
        <v>1068</v>
      </c>
      <c r="AD1538" s="406">
        <v>1252</v>
      </c>
      <c r="AE1538" s="406">
        <v>984</v>
      </c>
      <c r="AF1538" s="406">
        <v>1027</v>
      </c>
      <c r="AG1538" s="406">
        <v>1185</v>
      </c>
      <c r="AH1538" s="406">
        <v>1389</v>
      </c>
      <c r="AI1538" s="406">
        <v>802</v>
      </c>
      <c r="AJ1538" s="406">
        <v>929</v>
      </c>
      <c r="AK1538" s="406">
        <v>1084</v>
      </c>
      <c r="AL1538" s="406">
        <v>1272</v>
      </c>
      <c r="AM1538" s="406">
        <v>751</v>
      </c>
      <c r="AN1538" s="406">
        <v>855</v>
      </c>
      <c r="AO1538" s="406">
        <v>973</v>
      </c>
      <c r="AP1538" s="406">
        <v>856</v>
      </c>
      <c r="AQ1538" s="406">
        <v>856</v>
      </c>
      <c r="AR1538" s="406">
        <v>1149</v>
      </c>
      <c r="AS1538" s="406">
        <v>1008</v>
      </c>
      <c r="AU1538" t="s">
        <v>2616</v>
      </c>
    </row>
    <row r="1539" spans="4:47" ht="13.5" customHeight="1">
      <c r="D1539" s="405" t="s">
        <v>696</v>
      </c>
      <c r="E1539" s="404"/>
      <c r="F1539" s="407" t="s">
        <v>2623</v>
      </c>
      <c r="G1539" s="272">
        <v>21.1</v>
      </c>
      <c r="H1539" s="406">
        <v>766</v>
      </c>
      <c r="I1539" s="406">
        <v>795</v>
      </c>
      <c r="J1539" s="406">
        <v>907</v>
      </c>
      <c r="K1539" s="406">
        <v>844</v>
      </c>
      <c r="L1539" s="406">
        <v>848</v>
      </c>
      <c r="M1539" s="406">
        <v>1016</v>
      </c>
      <c r="N1539" s="406">
        <v>932</v>
      </c>
      <c r="O1539" s="406">
        <v>776</v>
      </c>
      <c r="P1539" s="406">
        <v>867</v>
      </c>
      <c r="Q1539" s="406">
        <v>963</v>
      </c>
      <c r="R1539" s="406">
        <v>934</v>
      </c>
      <c r="S1539" s="406">
        <v>1220</v>
      </c>
      <c r="T1539" s="406">
        <v>1433</v>
      </c>
      <c r="U1539" s="406">
        <v>1485</v>
      </c>
      <c r="V1539" s="406">
        <v>1084</v>
      </c>
      <c r="W1539" s="406">
        <v>1203</v>
      </c>
      <c r="X1539" s="406">
        <v>950</v>
      </c>
      <c r="Y1539" s="406">
        <v>1068</v>
      </c>
      <c r="Z1539" s="406">
        <v>1243</v>
      </c>
      <c r="AA1539" s="406">
        <v>1039</v>
      </c>
      <c r="AB1539" s="406">
        <v>1038</v>
      </c>
      <c r="AC1539" s="406">
        <v>1195</v>
      </c>
      <c r="AD1539" s="406">
        <v>1402</v>
      </c>
      <c r="AE1539" s="406">
        <v>1124</v>
      </c>
      <c r="AF1539" s="406">
        <v>1221</v>
      </c>
      <c r="AG1539" s="406">
        <v>1382</v>
      </c>
      <c r="AH1539" s="406">
        <v>1622</v>
      </c>
      <c r="AI1539" s="406">
        <v>958</v>
      </c>
      <c r="AJ1539" s="406">
        <v>1076</v>
      </c>
      <c r="AK1539" s="406">
        <v>1234</v>
      </c>
      <c r="AL1539" s="406">
        <v>1447</v>
      </c>
      <c r="AM1539" s="406">
        <v>866</v>
      </c>
      <c r="AN1539" s="406">
        <v>971</v>
      </c>
      <c r="AO1539" s="406">
        <v>1105</v>
      </c>
      <c r="AP1539" s="406">
        <v>902</v>
      </c>
      <c r="AQ1539" s="406">
        <v>902</v>
      </c>
      <c r="AR1539" s="406">
        <v>1195</v>
      </c>
      <c r="AS1539" s="406">
        <v>1159</v>
      </c>
      <c r="AU1539" t="s">
        <v>696</v>
      </c>
    </row>
    <row r="1540" spans="4:47" ht="13.5" customHeight="1">
      <c r="D1540" s="405" t="s">
        <v>2624</v>
      </c>
      <c r="E1540" s="404"/>
      <c r="F1540" s="407" t="s">
        <v>2625</v>
      </c>
      <c r="G1540" s="272">
        <v>23.8</v>
      </c>
      <c r="H1540" s="406">
        <v>810</v>
      </c>
      <c r="I1540" s="406">
        <v>842</v>
      </c>
      <c r="J1540" s="406">
        <v>960</v>
      </c>
      <c r="K1540" s="406">
        <v>889</v>
      </c>
      <c r="L1540" s="406">
        <v>893</v>
      </c>
      <c r="M1540" s="406">
        <v>1082</v>
      </c>
      <c r="N1540" s="406">
        <v>988</v>
      </c>
      <c r="O1540" s="406">
        <v>823</v>
      </c>
      <c r="P1540" s="406">
        <v>929</v>
      </c>
      <c r="Q1540" s="406">
        <v>1026</v>
      </c>
      <c r="R1540" s="406">
        <v>998</v>
      </c>
      <c r="S1540" s="406">
        <v>1270</v>
      </c>
      <c r="T1540" s="406">
        <v>1505</v>
      </c>
      <c r="U1540" s="406">
        <v>1556</v>
      </c>
      <c r="V1540" s="406">
        <v>1144</v>
      </c>
      <c r="W1540" s="406">
        <v>1268</v>
      </c>
      <c r="X1540" s="406">
        <v>992</v>
      </c>
      <c r="Y1540" s="406">
        <v>1123</v>
      </c>
      <c r="Z1540" s="406">
        <v>1307</v>
      </c>
      <c r="AA1540" s="406">
        <v>1085</v>
      </c>
      <c r="AB1540" s="406">
        <v>1094</v>
      </c>
      <c r="AC1540" s="406">
        <v>1269</v>
      </c>
      <c r="AD1540" s="406">
        <v>1489</v>
      </c>
      <c r="AE1540" s="406">
        <v>1182</v>
      </c>
      <c r="AF1540" s="406">
        <v>1278</v>
      </c>
      <c r="AG1540" s="406">
        <v>1456</v>
      </c>
      <c r="AH1540" s="406">
        <v>1709</v>
      </c>
      <c r="AI1540" s="406">
        <v>995</v>
      </c>
      <c r="AJ1540" s="406">
        <v>1132</v>
      </c>
      <c r="AK1540" s="406">
        <v>1308</v>
      </c>
      <c r="AL1540" s="406">
        <v>1535</v>
      </c>
      <c r="AM1540" s="406">
        <v>912</v>
      </c>
      <c r="AN1540" s="406">
        <v>1029</v>
      </c>
      <c r="AO1540" s="406">
        <v>1171</v>
      </c>
      <c r="AP1540" s="406">
        <v>966</v>
      </c>
      <c r="AQ1540" s="406">
        <v>966</v>
      </c>
      <c r="AR1540" s="406">
        <v>1292</v>
      </c>
      <c r="AS1540" s="406">
        <v>1217</v>
      </c>
      <c r="AU1540" t="s">
        <v>2624</v>
      </c>
    </row>
    <row r="1541" spans="4:47" ht="13.5" customHeight="1">
      <c r="D1541" s="405" t="s">
        <v>2626</v>
      </c>
      <c r="E1541" s="404"/>
      <c r="F1541" s="407" t="s">
        <v>2627</v>
      </c>
      <c r="G1541" s="272">
        <v>26.400000000000002</v>
      </c>
      <c r="H1541" s="406">
        <v>849</v>
      </c>
      <c r="I1541" s="406">
        <v>886</v>
      </c>
      <c r="J1541" s="406">
        <v>1009</v>
      </c>
      <c r="K1541" s="406">
        <v>929</v>
      </c>
      <c r="L1541" s="406">
        <v>935</v>
      </c>
      <c r="M1541" s="406">
        <v>1144</v>
      </c>
      <c r="N1541" s="406">
        <v>1039</v>
      </c>
      <c r="O1541" s="406">
        <v>867</v>
      </c>
      <c r="P1541" s="406">
        <v>987</v>
      </c>
      <c r="Q1541" s="406">
        <v>1084</v>
      </c>
      <c r="R1541" s="406">
        <v>1057</v>
      </c>
      <c r="S1541" s="406">
        <v>1321</v>
      </c>
      <c r="T1541" s="406">
        <v>1580</v>
      </c>
      <c r="U1541" s="406">
        <v>1630</v>
      </c>
      <c r="V1541" s="406">
        <v>1206</v>
      </c>
      <c r="W1541" s="406">
        <v>1338</v>
      </c>
      <c r="X1541" s="406">
        <v>1031</v>
      </c>
      <c r="Y1541" s="406">
        <v>1175</v>
      </c>
      <c r="Z1541" s="406">
        <v>1367</v>
      </c>
      <c r="AA1541" s="406">
        <v>1127</v>
      </c>
      <c r="AB1541" s="406">
        <v>1147</v>
      </c>
      <c r="AC1541" s="406">
        <v>1340</v>
      </c>
      <c r="AD1541" s="406">
        <v>1572</v>
      </c>
      <c r="AE1541" s="406">
        <v>1237</v>
      </c>
      <c r="AF1541" s="406">
        <v>1330</v>
      </c>
      <c r="AG1541" s="406">
        <v>1527</v>
      </c>
      <c r="AH1541" s="406">
        <v>1792</v>
      </c>
      <c r="AI1541" s="406">
        <v>1029</v>
      </c>
      <c r="AJ1541" s="406">
        <v>1185</v>
      </c>
      <c r="AK1541" s="406">
        <v>1379</v>
      </c>
      <c r="AL1541" s="406">
        <v>1618</v>
      </c>
      <c r="AM1541" s="406">
        <v>953</v>
      </c>
      <c r="AN1541" s="406">
        <v>1083</v>
      </c>
      <c r="AO1541" s="406">
        <v>1233</v>
      </c>
      <c r="AP1541" s="406">
        <v>1031</v>
      </c>
      <c r="AQ1541" s="406">
        <v>1031</v>
      </c>
      <c r="AR1541" s="406">
        <v>1393</v>
      </c>
      <c r="AS1541" s="406">
        <v>1279</v>
      </c>
      <c r="AU1541" t="s">
        <v>2626</v>
      </c>
    </row>
    <row r="1542" spans="4:47" ht="13.5" customHeight="1">
      <c r="D1542" s="405" t="s">
        <v>2630</v>
      </c>
      <c r="E1542" s="404"/>
      <c r="F1542" s="407" t="s">
        <v>2631</v>
      </c>
      <c r="G1542" s="272">
        <v>26.400000000000002</v>
      </c>
      <c r="H1542" s="406">
        <v>827</v>
      </c>
      <c r="I1542" s="406">
        <v>863</v>
      </c>
      <c r="J1542" s="406">
        <v>979</v>
      </c>
      <c r="K1542" s="406">
        <v>889</v>
      </c>
      <c r="L1542" s="406">
        <v>894</v>
      </c>
      <c r="M1542" s="406">
        <v>1108</v>
      </c>
      <c r="N1542" s="406">
        <v>997</v>
      </c>
      <c r="O1542" s="406">
        <v>845</v>
      </c>
      <c r="P1542" s="406">
        <v>968</v>
      </c>
      <c r="Q1542" s="406">
        <v>1056</v>
      </c>
      <c r="R1542" s="406">
        <v>1030</v>
      </c>
      <c r="S1542" s="406">
        <v>1336</v>
      </c>
      <c r="T1542" s="406">
        <v>1610</v>
      </c>
      <c r="U1542" s="406">
        <v>1598</v>
      </c>
      <c r="V1542" s="406">
        <v>1228</v>
      </c>
      <c r="W1542" s="406">
        <v>1358</v>
      </c>
      <c r="X1542" s="406">
        <v>1030</v>
      </c>
      <c r="Y1542" s="406">
        <v>1175</v>
      </c>
      <c r="Z1542" s="406">
        <v>1365</v>
      </c>
      <c r="AA1542" s="406">
        <v>1122</v>
      </c>
      <c r="AB1542" s="406">
        <v>1152</v>
      </c>
      <c r="AC1542" s="406">
        <v>1346</v>
      </c>
      <c r="AD1542" s="406">
        <v>1578</v>
      </c>
      <c r="AE1542" s="406">
        <v>1244</v>
      </c>
      <c r="AF1542" s="406">
        <v>1324</v>
      </c>
      <c r="AG1542" s="406">
        <v>1522</v>
      </c>
      <c r="AH1542" s="406">
        <v>1784</v>
      </c>
      <c r="AI1542" s="406">
        <v>1021</v>
      </c>
      <c r="AJ1542" s="406">
        <v>1177</v>
      </c>
      <c r="AK1542" s="406">
        <v>1372</v>
      </c>
      <c r="AL1542" s="406">
        <v>1608</v>
      </c>
      <c r="AM1542" s="406">
        <v>932</v>
      </c>
      <c r="AN1542" s="406">
        <v>1063</v>
      </c>
      <c r="AO1542" s="406">
        <v>1207</v>
      </c>
      <c r="AP1542" s="406">
        <v>1049</v>
      </c>
      <c r="AQ1542" s="406">
        <v>1049</v>
      </c>
      <c r="AR1542" s="406">
        <v>1429</v>
      </c>
      <c r="AS1542" s="406">
        <v>1278</v>
      </c>
      <c r="AU1542" t="s">
        <v>2630</v>
      </c>
    </row>
    <row r="1543" spans="4:47" ht="13.5" customHeight="1">
      <c r="D1543" s="405" t="s">
        <v>3520</v>
      </c>
      <c r="E1543" s="404"/>
      <c r="F1543" s="407" t="s">
        <v>2631</v>
      </c>
      <c r="G1543" s="272">
        <v>26.400000000000002</v>
      </c>
      <c r="H1543" s="406">
        <v>827</v>
      </c>
      <c r="I1543" s="406">
        <v>863</v>
      </c>
      <c r="J1543" s="406">
        <v>979</v>
      </c>
      <c r="K1543" s="406">
        <v>889</v>
      </c>
      <c r="L1543" s="406">
        <v>894</v>
      </c>
      <c r="M1543" s="406">
        <v>1108</v>
      </c>
      <c r="N1543" s="406">
        <v>997</v>
      </c>
      <c r="O1543" s="406">
        <v>845</v>
      </c>
      <c r="P1543" s="406">
        <v>968</v>
      </c>
      <c r="Q1543" s="406">
        <v>1056</v>
      </c>
      <c r="R1543" s="406">
        <v>1030</v>
      </c>
      <c r="S1543" s="406">
        <v>1336</v>
      </c>
      <c r="T1543" s="406">
        <v>1610</v>
      </c>
      <c r="U1543" s="406">
        <v>1598</v>
      </c>
      <c r="V1543" s="406">
        <v>1228</v>
      </c>
      <c r="W1543" s="406">
        <v>1358</v>
      </c>
      <c r="X1543" s="406">
        <v>1030</v>
      </c>
      <c r="Y1543" s="406">
        <v>1175</v>
      </c>
      <c r="Z1543" s="406">
        <v>1365</v>
      </c>
      <c r="AA1543" s="406">
        <v>1122</v>
      </c>
      <c r="AB1543" s="406">
        <v>1152</v>
      </c>
      <c r="AC1543" s="406">
        <v>1346</v>
      </c>
      <c r="AD1543" s="406">
        <v>1578</v>
      </c>
      <c r="AE1543" s="406">
        <v>1244</v>
      </c>
      <c r="AF1543" s="406">
        <v>1324</v>
      </c>
      <c r="AG1543" s="406">
        <v>1522</v>
      </c>
      <c r="AH1543" s="406">
        <v>1784</v>
      </c>
      <c r="AI1543" s="406">
        <v>1021</v>
      </c>
      <c r="AJ1543" s="406">
        <v>1177</v>
      </c>
      <c r="AK1543" s="406">
        <v>1372</v>
      </c>
      <c r="AL1543" s="406">
        <v>1608</v>
      </c>
      <c r="AM1543" s="406">
        <v>932</v>
      </c>
      <c r="AN1543" s="406">
        <v>1063</v>
      </c>
      <c r="AO1543" s="406">
        <v>1207</v>
      </c>
      <c r="AP1543" s="406">
        <v>1049</v>
      </c>
      <c r="AQ1543" s="406">
        <v>1049</v>
      </c>
      <c r="AR1543" s="406">
        <v>1429</v>
      </c>
      <c r="AS1543" s="406">
        <v>1278</v>
      </c>
      <c r="AU1543" t="s">
        <v>3520</v>
      </c>
    </row>
    <row r="1544" spans="4:47" ht="13.5" customHeight="1">
      <c r="D1544" s="405" t="s">
        <v>5082</v>
      </c>
      <c r="E1544" s="405" t="s">
        <v>5597</v>
      </c>
      <c r="F1544" s="407" t="s">
        <v>5150</v>
      </c>
      <c r="G1544" s="272">
        <v>14.6</v>
      </c>
      <c r="H1544" s="406">
        <v>813</v>
      </c>
      <c r="I1544" s="406">
        <v>835</v>
      </c>
      <c r="J1544" s="406">
        <v>951</v>
      </c>
      <c r="K1544" s="406">
        <v>869</v>
      </c>
      <c r="L1544" s="406">
        <v>883</v>
      </c>
      <c r="M1544" s="406">
        <v>1020</v>
      </c>
      <c r="N1544" s="406">
        <v>911</v>
      </c>
      <c r="O1544" s="406">
        <v>859</v>
      </c>
      <c r="P1544" s="406">
        <v>908</v>
      </c>
      <c r="Q1544" s="406">
        <v>972</v>
      </c>
      <c r="R1544" s="406">
        <v>944</v>
      </c>
      <c r="S1544" s="406">
        <v>971</v>
      </c>
      <c r="T1544" s="406">
        <v>1115</v>
      </c>
      <c r="U1544" s="406">
        <v>1263</v>
      </c>
      <c r="V1544" s="406">
        <v>911</v>
      </c>
      <c r="W1544" s="406">
        <v>1013</v>
      </c>
      <c r="X1544" s="406">
        <v>854</v>
      </c>
      <c r="Y1544" s="406">
        <v>938</v>
      </c>
      <c r="Z1544" s="406">
        <v>1086</v>
      </c>
      <c r="AA1544" s="406">
        <v>926</v>
      </c>
      <c r="AB1544" s="406">
        <v>888</v>
      </c>
      <c r="AC1544" s="406">
        <v>1029</v>
      </c>
      <c r="AD1544" s="406">
        <v>1199</v>
      </c>
      <c r="AE1544" s="406">
        <v>972</v>
      </c>
      <c r="AF1544" s="406">
        <v>1125</v>
      </c>
      <c r="AG1544" s="406">
        <v>1240</v>
      </c>
      <c r="AH1544" s="406">
        <v>1447</v>
      </c>
      <c r="AI1544" s="406">
        <v>807</v>
      </c>
      <c r="AJ1544" s="406">
        <v>951</v>
      </c>
      <c r="AK1544" s="406">
        <v>1062</v>
      </c>
      <c r="AL1544" s="406">
        <v>1238</v>
      </c>
      <c r="AM1544" s="406">
        <v>823</v>
      </c>
      <c r="AN1544" s="406">
        <v>887</v>
      </c>
      <c r="AO1544" s="406">
        <v>1004</v>
      </c>
      <c r="AP1544" s="406">
        <v>848</v>
      </c>
      <c r="AQ1544" s="406">
        <v>834</v>
      </c>
      <c r="AR1544" s="406">
        <v>1026</v>
      </c>
      <c r="AS1544" s="406">
        <v>967</v>
      </c>
      <c r="AU1544" t="s">
        <v>5082</v>
      </c>
    </row>
    <row r="1545" spans="4:47" ht="13.5" customHeight="1">
      <c r="D1545" s="405" t="s">
        <v>5083</v>
      </c>
      <c r="E1545" s="405" t="s">
        <v>5597</v>
      </c>
      <c r="F1545" s="407" t="s">
        <v>5150</v>
      </c>
      <c r="G1545" s="272">
        <v>14.6</v>
      </c>
      <c r="H1545" s="406">
        <v>813</v>
      </c>
      <c r="I1545" s="406">
        <v>835</v>
      </c>
      <c r="J1545" s="406">
        <v>951</v>
      </c>
      <c r="K1545" s="406">
        <v>869</v>
      </c>
      <c r="L1545" s="406">
        <v>883</v>
      </c>
      <c r="M1545" s="406">
        <v>1020</v>
      </c>
      <c r="N1545" s="406">
        <v>911</v>
      </c>
      <c r="O1545" s="406">
        <v>859</v>
      </c>
      <c r="P1545" s="406">
        <v>908</v>
      </c>
      <c r="Q1545" s="406">
        <v>972</v>
      </c>
      <c r="R1545" s="406">
        <v>944</v>
      </c>
      <c r="S1545" s="406">
        <v>971</v>
      </c>
      <c r="T1545" s="406">
        <v>1115</v>
      </c>
      <c r="U1545" s="406">
        <v>1263</v>
      </c>
      <c r="V1545" s="406">
        <v>911</v>
      </c>
      <c r="W1545" s="406">
        <v>1013</v>
      </c>
      <c r="X1545" s="406">
        <v>854</v>
      </c>
      <c r="Y1545" s="406">
        <v>938</v>
      </c>
      <c r="Z1545" s="406">
        <v>1086</v>
      </c>
      <c r="AA1545" s="406">
        <v>926</v>
      </c>
      <c r="AB1545" s="406">
        <v>888</v>
      </c>
      <c r="AC1545" s="406">
        <v>1029</v>
      </c>
      <c r="AD1545" s="406">
        <v>1199</v>
      </c>
      <c r="AE1545" s="406">
        <v>972</v>
      </c>
      <c r="AF1545" s="406">
        <v>1125</v>
      </c>
      <c r="AG1545" s="406">
        <v>1240</v>
      </c>
      <c r="AH1545" s="406">
        <v>1447</v>
      </c>
      <c r="AI1545" s="406">
        <v>807</v>
      </c>
      <c r="AJ1545" s="406">
        <v>951</v>
      </c>
      <c r="AK1545" s="406">
        <v>1062</v>
      </c>
      <c r="AL1545" s="406">
        <v>1238</v>
      </c>
      <c r="AM1545" s="406">
        <v>823</v>
      </c>
      <c r="AN1545" s="406">
        <v>887</v>
      </c>
      <c r="AO1545" s="406">
        <v>1004</v>
      </c>
      <c r="AP1545" s="406">
        <v>848</v>
      </c>
      <c r="AQ1545" s="406">
        <v>834</v>
      </c>
      <c r="AR1545" s="406">
        <v>1026</v>
      </c>
      <c r="AS1545" s="406">
        <v>967</v>
      </c>
      <c r="AU1545" t="s">
        <v>5083</v>
      </c>
    </row>
    <row r="1546" spans="4:47" ht="13.5" customHeight="1">
      <c r="D1546" s="405" t="s">
        <v>5401</v>
      </c>
      <c r="E1546" s="405" t="s">
        <v>5597</v>
      </c>
      <c r="F1546" s="407" t="s">
        <v>5150</v>
      </c>
      <c r="G1546" s="272">
        <v>15.2</v>
      </c>
      <c r="H1546" s="409" t="s">
        <v>2207</v>
      </c>
      <c r="I1546" s="409" t="s">
        <v>2207</v>
      </c>
      <c r="J1546" s="409" t="s">
        <v>2207</v>
      </c>
      <c r="K1546" s="409" t="s">
        <v>2207</v>
      </c>
      <c r="L1546" s="409" t="s">
        <v>2207</v>
      </c>
      <c r="M1546" s="409" t="s">
        <v>2207</v>
      </c>
      <c r="N1546" s="409" t="s">
        <v>2207</v>
      </c>
      <c r="O1546" s="409" t="s">
        <v>2207</v>
      </c>
      <c r="P1546" s="409" t="s">
        <v>2207</v>
      </c>
      <c r="Q1546" s="409" t="s">
        <v>2207</v>
      </c>
      <c r="R1546" s="409" t="s">
        <v>2207</v>
      </c>
      <c r="S1546" s="406">
        <v>982</v>
      </c>
      <c r="T1546" s="406">
        <v>1131</v>
      </c>
      <c r="U1546" s="406">
        <v>1278</v>
      </c>
      <c r="V1546" s="406">
        <v>937</v>
      </c>
      <c r="W1546" s="406">
        <v>1042</v>
      </c>
      <c r="X1546" s="406">
        <v>876</v>
      </c>
      <c r="Y1546" s="406">
        <v>962</v>
      </c>
      <c r="Z1546" s="406">
        <v>1114</v>
      </c>
      <c r="AA1546" s="406">
        <v>949</v>
      </c>
      <c r="AB1546" s="406">
        <v>912</v>
      </c>
      <c r="AC1546" s="406">
        <v>1057</v>
      </c>
      <c r="AD1546" s="406">
        <v>1232</v>
      </c>
      <c r="AE1546" s="406">
        <v>998</v>
      </c>
      <c r="AF1546" s="406">
        <v>1150</v>
      </c>
      <c r="AG1546" s="406">
        <v>1268</v>
      </c>
      <c r="AH1546" s="406">
        <v>1480</v>
      </c>
      <c r="AI1546" s="406">
        <v>0</v>
      </c>
      <c r="AJ1546" s="406">
        <v>975</v>
      </c>
      <c r="AK1546" s="406">
        <v>1090</v>
      </c>
      <c r="AL1546" s="406">
        <v>1271</v>
      </c>
      <c r="AM1546" s="406">
        <v>845</v>
      </c>
      <c r="AN1546" s="406">
        <v>911</v>
      </c>
      <c r="AO1546" s="406">
        <v>1031</v>
      </c>
      <c r="AP1546" s="406">
        <v>857</v>
      </c>
      <c r="AQ1546" s="406">
        <v>850</v>
      </c>
      <c r="AR1546" s="406">
        <v>1050</v>
      </c>
      <c r="AS1546" s="406">
        <v>983</v>
      </c>
      <c r="AU1546" t="s">
        <v>5401</v>
      </c>
    </row>
    <row r="1547" spans="4:47" ht="13.5" customHeight="1">
      <c r="D1547" s="405" t="s">
        <v>5402</v>
      </c>
      <c r="E1547" s="405" t="s">
        <v>5597</v>
      </c>
      <c r="F1547" s="407" t="s">
        <v>5150</v>
      </c>
      <c r="G1547" s="272">
        <v>15.2</v>
      </c>
      <c r="H1547" s="409" t="s">
        <v>2207</v>
      </c>
      <c r="I1547" s="409" t="s">
        <v>2207</v>
      </c>
      <c r="J1547" s="409" t="s">
        <v>2207</v>
      </c>
      <c r="K1547" s="409" t="s">
        <v>2207</v>
      </c>
      <c r="L1547" s="409" t="s">
        <v>2207</v>
      </c>
      <c r="M1547" s="409" t="s">
        <v>2207</v>
      </c>
      <c r="N1547" s="409" t="s">
        <v>2207</v>
      </c>
      <c r="O1547" s="409" t="s">
        <v>2207</v>
      </c>
      <c r="P1547" s="409" t="s">
        <v>2207</v>
      </c>
      <c r="Q1547" s="409" t="s">
        <v>2207</v>
      </c>
      <c r="R1547" s="409" t="s">
        <v>2207</v>
      </c>
      <c r="S1547" s="406">
        <v>982</v>
      </c>
      <c r="T1547" s="406">
        <v>1131</v>
      </c>
      <c r="U1547" s="406">
        <v>1278</v>
      </c>
      <c r="V1547" s="406">
        <v>937</v>
      </c>
      <c r="W1547" s="406">
        <v>1042</v>
      </c>
      <c r="X1547" s="406">
        <v>876</v>
      </c>
      <c r="Y1547" s="406">
        <v>962</v>
      </c>
      <c r="Z1547" s="406">
        <v>1114</v>
      </c>
      <c r="AA1547" s="406">
        <v>949</v>
      </c>
      <c r="AB1547" s="406">
        <v>912</v>
      </c>
      <c r="AC1547" s="406">
        <v>1057</v>
      </c>
      <c r="AD1547" s="406">
        <v>1232</v>
      </c>
      <c r="AE1547" s="406">
        <v>998</v>
      </c>
      <c r="AF1547" s="406">
        <v>1150</v>
      </c>
      <c r="AG1547" s="406">
        <v>1268</v>
      </c>
      <c r="AH1547" s="406">
        <v>1480</v>
      </c>
      <c r="AI1547" s="406">
        <v>0</v>
      </c>
      <c r="AJ1547" s="406">
        <v>975</v>
      </c>
      <c r="AK1547" s="406">
        <v>1090</v>
      </c>
      <c r="AL1547" s="406">
        <v>1271</v>
      </c>
      <c r="AM1547" s="406">
        <v>845</v>
      </c>
      <c r="AN1547" s="406">
        <v>911</v>
      </c>
      <c r="AO1547" s="406">
        <v>1031</v>
      </c>
      <c r="AP1547" s="406">
        <v>857</v>
      </c>
      <c r="AQ1547" s="406">
        <v>850</v>
      </c>
      <c r="AR1547" s="406">
        <v>1050</v>
      </c>
      <c r="AS1547" s="406">
        <v>983</v>
      </c>
      <c r="AU1547" t="s">
        <v>5402</v>
      </c>
    </row>
    <row r="1548" spans="4:47" ht="13.5" customHeight="1">
      <c r="D1548" s="405" t="s">
        <v>5084</v>
      </c>
      <c r="E1548" s="405" t="s">
        <v>5597</v>
      </c>
      <c r="F1548" s="407" t="s">
        <v>5150</v>
      </c>
      <c r="G1548" s="272">
        <v>15.7</v>
      </c>
      <c r="H1548" s="406">
        <v>857</v>
      </c>
      <c r="I1548" s="406">
        <v>880</v>
      </c>
      <c r="J1548" s="406">
        <v>1001</v>
      </c>
      <c r="K1548" s="406">
        <v>915</v>
      </c>
      <c r="L1548" s="406">
        <v>929</v>
      </c>
      <c r="M1548" s="406">
        <v>1076</v>
      </c>
      <c r="N1548" s="406">
        <v>960</v>
      </c>
      <c r="O1548" s="406">
        <v>903</v>
      </c>
      <c r="P1548" s="406">
        <v>957</v>
      </c>
      <c r="Q1548" s="406">
        <v>1026</v>
      </c>
      <c r="R1548" s="406">
        <v>994</v>
      </c>
      <c r="S1548" s="406">
        <v>1017</v>
      </c>
      <c r="T1548" s="406">
        <v>1171</v>
      </c>
      <c r="U1548" s="406">
        <v>1324</v>
      </c>
      <c r="V1548" s="406">
        <v>963</v>
      </c>
      <c r="W1548" s="406">
        <v>1071</v>
      </c>
      <c r="X1548" s="406">
        <v>898</v>
      </c>
      <c r="Y1548" s="406">
        <v>986</v>
      </c>
      <c r="Z1548" s="406">
        <v>1142</v>
      </c>
      <c r="AA1548" s="406">
        <v>972</v>
      </c>
      <c r="AB1548" s="406">
        <v>936</v>
      </c>
      <c r="AC1548" s="406">
        <v>1085</v>
      </c>
      <c r="AD1548" s="406">
        <v>1265</v>
      </c>
      <c r="AE1548" s="406">
        <v>1024</v>
      </c>
      <c r="AF1548" s="406">
        <v>1174</v>
      </c>
      <c r="AG1548" s="406">
        <v>1296</v>
      </c>
      <c r="AH1548" s="406">
        <v>1512</v>
      </c>
      <c r="AI1548" s="406">
        <v>849</v>
      </c>
      <c r="AJ1548" s="406">
        <v>999</v>
      </c>
      <c r="AK1548" s="406">
        <v>1118</v>
      </c>
      <c r="AL1548" s="406">
        <v>1303</v>
      </c>
      <c r="AM1548" s="406">
        <v>866</v>
      </c>
      <c r="AN1548" s="406">
        <v>935</v>
      </c>
      <c r="AO1548" s="406">
        <v>1058</v>
      </c>
      <c r="AP1548" s="406">
        <v>866</v>
      </c>
      <c r="AQ1548" s="406">
        <v>866</v>
      </c>
      <c r="AR1548" s="406">
        <v>1073</v>
      </c>
      <c r="AS1548" s="406">
        <v>999</v>
      </c>
      <c r="AU1548" t="s">
        <v>5084</v>
      </c>
    </row>
    <row r="1549" spans="4:47" ht="13.5" customHeight="1">
      <c r="D1549" s="405" t="s">
        <v>5085</v>
      </c>
      <c r="E1549" s="405" t="s">
        <v>5597</v>
      </c>
      <c r="F1549" s="407" t="s">
        <v>5150</v>
      </c>
      <c r="G1549" s="272">
        <v>15.7</v>
      </c>
      <c r="H1549" s="406">
        <v>857</v>
      </c>
      <c r="I1549" s="406">
        <v>880</v>
      </c>
      <c r="J1549" s="406">
        <v>1001</v>
      </c>
      <c r="K1549" s="406">
        <v>915</v>
      </c>
      <c r="L1549" s="406">
        <v>929</v>
      </c>
      <c r="M1549" s="406">
        <v>1076</v>
      </c>
      <c r="N1549" s="406">
        <v>960</v>
      </c>
      <c r="O1549" s="406">
        <v>903</v>
      </c>
      <c r="P1549" s="406">
        <v>957</v>
      </c>
      <c r="Q1549" s="406">
        <v>1026</v>
      </c>
      <c r="R1549" s="406">
        <v>994</v>
      </c>
      <c r="S1549" s="406">
        <v>1017</v>
      </c>
      <c r="T1549" s="406">
        <v>1171</v>
      </c>
      <c r="U1549" s="406">
        <v>1324</v>
      </c>
      <c r="V1549" s="406">
        <v>963</v>
      </c>
      <c r="W1549" s="406">
        <v>1071</v>
      </c>
      <c r="X1549" s="406">
        <v>898</v>
      </c>
      <c r="Y1549" s="406">
        <v>986</v>
      </c>
      <c r="Z1549" s="406">
        <v>1142</v>
      </c>
      <c r="AA1549" s="406">
        <v>972</v>
      </c>
      <c r="AB1549" s="406">
        <v>936</v>
      </c>
      <c r="AC1549" s="406">
        <v>1085</v>
      </c>
      <c r="AD1549" s="406">
        <v>1265</v>
      </c>
      <c r="AE1549" s="406">
        <v>1024</v>
      </c>
      <c r="AF1549" s="406">
        <v>1174</v>
      </c>
      <c r="AG1549" s="406">
        <v>1296</v>
      </c>
      <c r="AH1549" s="406">
        <v>1512</v>
      </c>
      <c r="AI1549" s="406">
        <v>849</v>
      </c>
      <c r="AJ1549" s="406">
        <v>999</v>
      </c>
      <c r="AK1549" s="406">
        <v>1118</v>
      </c>
      <c r="AL1549" s="406">
        <v>1303</v>
      </c>
      <c r="AM1549" s="406">
        <v>866</v>
      </c>
      <c r="AN1549" s="406">
        <v>935</v>
      </c>
      <c r="AO1549" s="406">
        <v>1058</v>
      </c>
      <c r="AP1549" s="406">
        <v>866</v>
      </c>
      <c r="AQ1549" s="406">
        <v>866</v>
      </c>
      <c r="AR1549" s="406">
        <v>1073</v>
      </c>
      <c r="AS1549" s="406">
        <v>999</v>
      </c>
      <c r="AU1549" t="s">
        <v>5085</v>
      </c>
    </row>
    <row r="1550" spans="4:47" ht="13.5" customHeight="1">
      <c r="D1550" s="405" t="s">
        <v>5086</v>
      </c>
      <c r="E1550" s="405" t="s">
        <v>5597</v>
      </c>
      <c r="F1550" s="407" t="s">
        <v>5150</v>
      </c>
      <c r="G1550" s="272">
        <v>16.200000000000003</v>
      </c>
      <c r="H1550" s="406">
        <v>878</v>
      </c>
      <c r="I1550" s="406">
        <v>891</v>
      </c>
      <c r="J1550" s="406">
        <v>1034</v>
      </c>
      <c r="K1550" s="406">
        <v>931</v>
      </c>
      <c r="L1550" s="406">
        <v>943</v>
      </c>
      <c r="M1550" s="406">
        <v>1102</v>
      </c>
      <c r="N1550" s="406">
        <v>1006</v>
      </c>
      <c r="O1550" s="406">
        <v>944</v>
      </c>
      <c r="P1550" s="406">
        <v>969</v>
      </c>
      <c r="Q1550" s="406">
        <v>1047</v>
      </c>
      <c r="R1550" s="406">
        <v>1025</v>
      </c>
      <c r="S1550" s="406">
        <v>1041</v>
      </c>
      <c r="T1550" s="406">
        <v>1201</v>
      </c>
      <c r="U1550" s="406">
        <v>1357</v>
      </c>
      <c r="V1550" s="406">
        <v>991</v>
      </c>
      <c r="W1550" s="406">
        <v>1101</v>
      </c>
      <c r="X1550" s="406">
        <v>921</v>
      </c>
      <c r="Y1550" s="406">
        <v>1012</v>
      </c>
      <c r="Z1550" s="406">
        <v>1172</v>
      </c>
      <c r="AA1550" s="406">
        <v>998</v>
      </c>
      <c r="AB1550" s="406">
        <v>962</v>
      </c>
      <c r="AC1550" s="406">
        <v>1115</v>
      </c>
      <c r="AD1550" s="406">
        <v>1299</v>
      </c>
      <c r="AE1550" s="406">
        <v>1051</v>
      </c>
      <c r="AF1550" s="406">
        <v>1200</v>
      </c>
      <c r="AG1550" s="406">
        <v>1325</v>
      </c>
      <c r="AH1550" s="406">
        <v>1547</v>
      </c>
      <c r="AI1550" s="406">
        <v>869</v>
      </c>
      <c r="AJ1550" s="406">
        <v>1025</v>
      </c>
      <c r="AK1550" s="406">
        <v>1147</v>
      </c>
      <c r="AL1550" s="406">
        <v>1338</v>
      </c>
      <c r="AM1550" s="406">
        <v>889</v>
      </c>
      <c r="AN1550" s="406">
        <v>961</v>
      </c>
      <c r="AO1550" s="406">
        <v>1087</v>
      </c>
      <c r="AP1550" s="406">
        <v>896</v>
      </c>
      <c r="AQ1550" s="406">
        <v>896</v>
      </c>
      <c r="AR1550" s="406">
        <v>1110</v>
      </c>
      <c r="AS1550" s="406">
        <v>1029</v>
      </c>
      <c r="AU1550" t="s">
        <v>5086</v>
      </c>
    </row>
    <row r="1551" spans="4:47" ht="13.5" customHeight="1">
      <c r="D1551" s="405" t="s">
        <v>5087</v>
      </c>
      <c r="E1551" s="405" t="s">
        <v>5597</v>
      </c>
      <c r="F1551" s="407" t="s">
        <v>5150</v>
      </c>
      <c r="G1551" s="272">
        <v>16.200000000000003</v>
      </c>
      <c r="H1551" s="406">
        <v>878</v>
      </c>
      <c r="I1551" s="406">
        <v>891</v>
      </c>
      <c r="J1551" s="406">
        <v>1034</v>
      </c>
      <c r="K1551" s="406">
        <v>931</v>
      </c>
      <c r="L1551" s="406">
        <v>943</v>
      </c>
      <c r="M1551" s="406">
        <v>1102</v>
      </c>
      <c r="N1551" s="406">
        <v>1006</v>
      </c>
      <c r="O1551" s="406">
        <v>944</v>
      </c>
      <c r="P1551" s="406">
        <v>969</v>
      </c>
      <c r="Q1551" s="406">
        <v>1047</v>
      </c>
      <c r="R1551" s="406">
        <v>1025</v>
      </c>
      <c r="S1551" s="406">
        <v>1041</v>
      </c>
      <c r="T1551" s="406">
        <v>1201</v>
      </c>
      <c r="U1551" s="406">
        <v>1357</v>
      </c>
      <c r="V1551" s="406">
        <v>991</v>
      </c>
      <c r="W1551" s="406">
        <v>1101</v>
      </c>
      <c r="X1551" s="406">
        <v>921</v>
      </c>
      <c r="Y1551" s="406">
        <v>1012</v>
      </c>
      <c r="Z1551" s="406">
        <v>1172</v>
      </c>
      <c r="AA1551" s="406">
        <v>998</v>
      </c>
      <c r="AB1551" s="406">
        <v>962</v>
      </c>
      <c r="AC1551" s="406">
        <v>1115</v>
      </c>
      <c r="AD1551" s="406">
        <v>1299</v>
      </c>
      <c r="AE1551" s="406">
        <v>1051</v>
      </c>
      <c r="AF1551" s="406">
        <v>1200</v>
      </c>
      <c r="AG1551" s="406">
        <v>1325</v>
      </c>
      <c r="AH1551" s="406">
        <v>1547</v>
      </c>
      <c r="AI1551" s="406">
        <v>869</v>
      </c>
      <c r="AJ1551" s="406">
        <v>1025</v>
      </c>
      <c r="AK1551" s="406">
        <v>1147</v>
      </c>
      <c r="AL1551" s="406">
        <v>1338</v>
      </c>
      <c r="AM1551" s="406">
        <v>889</v>
      </c>
      <c r="AN1551" s="406">
        <v>961</v>
      </c>
      <c r="AO1551" s="406">
        <v>1087</v>
      </c>
      <c r="AP1551" s="406">
        <v>896</v>
      </c>
      <c r="AQ1551" s="406">
        <v>896</v>
      </c>
      <c r="AR1551" s="406">
        <v>1110</v>
      </c>
      <c r="AS1551" s="406">
        <v>1029</v>
      </c>
      <c r="AU1551" t="s">
        <v>5087</v>
      </c>
    </row>
    <row r="1552" spans="4:47" ht="13.5" customHeight="1">
      <c r="D1552" s="405" t="s">
        <v>5088</v>
      </c>
      <c r="E1552" s="405" t="s">
        <v>5597</v>
      </c>
      <c r="F1552" s="407" t="s">
        <v>5150</v>
      </c>
      <c r="G1552" s="272">
        <v>16.700000000000003</v>
      </c>
      <c r="H1552" s="406">
        <v>948</v>
      </c>
      <c r="I1552" s="406">
        <v>970</v>
      </c>
      <c r="J1552" s="406">
        <v>1104</v>
      </c>
      <c r="K1552" s="406">
        <v>1010</v>
      </c>
      <c r="L1552" s="406">
        <v>1022</v>
      </c>
      <c r="M1552" s="406">
        <v>1185</v>
      </c>
      <c r="N1552" s="406">
        <v>1058</v>
      </c>
      <c r="O1552" s="406">
        <v>994</v>
      </c>
      <c r="P1552" s="406">
        <v>1052</v>
      </c>
      <c r="Q1552" s="406">
        <v>1133</v>
      </c>
      <c r="R1552" s="406">
        <v>1094</v>
      </c>
      <c r="S1552" s="406">
        <v>1105</v>
      </c>
      <c r="T1552" s="406">
        <v>1270</v>
      </c>
      <c r="U1552" s="406">
        <v>1437</v>
      </c>
      <c r="V1552" s="406">
        <v>1060</v>
      </c>
      <c r="W1552" s="406">
        <v>1178</v>
      </c>
      <c r="X1552" s="406">
        <v>987</v>
      </c>
      <c r="Y1552" s="406">
        <v>1083</v>
      </c>
      <c r="Z1552" s="406">
        <v>1255</v>
      </c>
      <c r="AA1552" s="406">
        <v>1071</v>
      </c>
      <c r="AB1552" s="406">
        <v>1031</v>
      </c>
      <c r="AC1552" s="406">
        <v>1189</v>
      </c>
      <c r="AD1552" s="406">
        <v>1386</v>
      </c>
      <c r="AE1552" s="406">
        <v>1127</v>
      </c>
      <c r="AF1552" s="406">
        <v>1269</v>
      </c>
      <c r="AG1552" s="406">
        <v>1400</v>
      </c>
      <c r="AH1552" s="406">
        <v>1634</v>
      </c>
      <c r="AI1552" s="406">
        <v>938</v>
      </c>
      <c r="AJ1552" s="406">
        <v>1094</v>
      </c>
      <c r="AK1552" s="406">
        <v>1221</v>
      </c>
      <c r="AL1552" s="406">
        <v>1425</v>
      </c>
      <c r="AM1552" s="406">
        <v>956</v>
      </c>
      <c r="AN1552" s="406">
        <v>1030</v>
      </c>
      <c r="AO1552" s="406">
        <v>1166</v>
      </c>
      <c r="AP1552" s="406">
        <v>975</v>
      </c>
      <c r="AQ1552" s="406">
        <v>975</v>
      </c>
      <c r="AR1552" s="406">
        <v>1196</v>
      </c>
      <c r="AS1552" s="406">
        <v>1107</v>
      </c>
      <c r="AU1552" t="s">
        <v>5088</v>
      </c>
    </row>
    <row r="1553" spans="4:47" ht="13.5" customHeight="1">
      <c r="D1553" s="405" t="s">
        <v>5089</v>
      </c>
      <c r="E1553" s="405" t="s">
        <v>5597</v>
      </c>
      <c r="F1553" s="407" t="s">
        <v>5150</v>
      </c>
      <c r="G1553" s="272">
        <v>16.700000000000003</v>
      </c>
      <c r="H1553" s="406">
        <v>948</v>
      </c>
      <c r="I1553" s="406">
        <v>970</v>
      </c>
      <c r="J1553" s="406">
        <v>1104</v>
      </c>
      <c r="K1553" s="406">
        <v>1010</v>
      </c>
      <c r="L1553" s="406">
        <v>1022</v>
      </c>
      <c r="M1553" s="406">
        <v>1185</v>
      </c>
      <c r="N1553" s="406">
        <v>1058</v>
      </c>
      <c r="O1553" s="406">
        <v>994</v>
      </c>
      <c r="P1553" s="406">
        <v>1052</v>
      </c>
      <c r="Q1553" s="406">
        <v>1133</v>
      </c>
      <c r="R1553" s="406">
        <v>1094</v>
      </c>
      <c r="S1553" s="406">
        <v>1105</v>
      </c>
      <c r="T1553" s="406">
        <v>1270</v>
      </c>
      <c r="U1553" s="406">
        <v>1437</v>
      </c>
      <c r="V1553" s="406">
        <v>1060</v>
      </c>
      <c r="W1553" s="406">
        <v>1178</v>
      </c>
      <c r="X1553" s="406">
        <v>987</v>
      </c>
      <c r="Y1553" s="406">
        <v>1083</v>
      </c>
      <c r="Z1553" s="406">
        <v>1255</v>
      </c>
      <c r="AA1553" s="406">
        <v>1071</v>
      </c>
      <c r="AB1553" s="406">
        <v>1031</v>
      </c>
      <c r="AC1553" s="406">
        <v>1189</v>
      </c>
      <c r="AD1553" s="406">
        <v>1386</v>
      </c>
      <c r="AE1553" s="406">
        <v>1127</v>
      </c>
      <c r="AF1553" s="406">
        <v>1269</v>
      </c>
      <c r="AG1553" s="406">
        <v>1400</v>
      </c>
      <c r="AH1553" s="406">
        <v>1634</v>
      </c>
      <c r="AI1553" s="406">
        <v>938</v>
      </c>
      <c r="AJ1553" s="406">
        <v>1094</v>
      </c>
      <c r="AK1553" s="406">
        <v>1221</v>
      </c>
      <c r="AL1553" s="406">
        <v>1425</v>
      </c>
      <c r="AM1553" s="406">
        <v>956</v>
      </c>
      <c r="AN1553" s="406">
        <v>1030</v>
      </c>
      <c r="AO1553" s="406">
        <v>1166</v>
      </c>
      <c r="AP1553" s="406">
        <v>975</v>
      </c>
      <c r="AQ1553" s="406">
        <v>975</v>
      </c>
      <c r="AR1553" s="406">
        <v>1196</v>
      </c>
      <c r="AS1553" s="406">
        <v>1107</v>
      </c>
      <c r="AU1553" t="s">
        <v>5089</v>
      </c>
    </row>
    <row r="1554" spans="4:47" ht="13.5" customHeight="1">
      <c r="D1554" s="405" t="s">
        <v>5090</v>
      </c>
      <c r="E1554" s="405" t="s">
        <v>5597</v>
      </c>
      <c r="F1554" s="407" t="s">
        <v>5151</v>
      </c>
      <c r="G1554" s="272">
        <v>18.3</v>
      </c>
      <c r="H1554" s="406">
        <v>874</v>
      </c>
      <c r="I1554" s="406">
        <v>907</v>
      </c>
      <c r="J1554" s="406">
        <v>1032</v>
      </c>
      <c r="K1554" s="406">
        <v>930</v>
      </c>
      <c r="L1554" s="406">
        <v>953</v>
      </c>
      <c r="M1554" s="406">
        <v>1109</v>
      </c>
      <c r="N1554" s="406">
        <v>981</v>
      </c>
      <c r="O1554" s="406">
        <v>931</v>
      </c>
      <c r="P1554" s="406">
        <v>997</v>
      </c>
      <c r="Q1554" s="406">
        <v>1061</v>
      </c>
      <c r="R1554" s="406">
        <v>1033</v>
      </c>
      <c r="S1554" s="406">
        <v>1046</v>
      </c>
      <c r="T1554" s="406">
        <v>1222</v>
      </c>
      <c r="U1554" s="406">
        <v>1373</v>
      </c>
      <c r="V1554" s="406">
        <v>1002</v>
      </c>
      <c r="W1554" s="406">
        <v>1114</v>
      </c>
      <c r="X1554" s="406">
        <v>916</v>
      </c>
      <c r="Y1554" s="406">
        <v>1018</v>
      </c>
      <c r="Z1554" s="406">
        <v>1178</v>
      </c>
      <c r="AA1554" s="406">
        <v>990</v>
      </c>
      <c r="AB1554" s="406">
        <v>971</v>
      </c>
      <c r="AC1554" s="406">
        <v>1138</v>
      </c>
      <c r="AD1554" s="406">
        <v>1326</v>
      </c>
      <c r="AE1554" s="406">
        <v>1053</v>
      </c>
      <c r="AF1554" s="406">
        <v>1208</v>
      </c>
      <c r="AG1554" s="406">
        <v>1349</v>
      </c>
      <c r="AH1554" s="406">
        <v>1574</v>
      </c>
      <c r="AI1554" s="406">
        <v>858</v>
      </c>
      <c r="AJ1554" s="406">
        <v>1034</v>
      </c>
      <c r="AK1554" s="406">
        <v>1170</v>
      </c>
      <c r="AL1554" s="406">
        <v>1365</v>
      </c>
      <c r="AM1554" s="406">
        <v>885</v>
      </c>
      <c r="AN1554" s="406">
        <v>966</v>
      </c>
      <c r="AO1554" s="406">
        <v>1092</v>
      </c>
      <c r="AP1554" s="406">
        <v>929</v>
      </c>
      <c r="AQ1554" s="406">
        <v>929</v>
      </c>
      <c r="AR1554" s="406">
        <v>1171</v>
      </c>
      <c r="AS1554" s="406">
        <v>1060</v>
      </c>
      <c r="AU1554" t="s">
        <v>5090</v>
      </c>
    </row>
    <row r="1555" spans="4:47" ht="13.5" customHeight="1">
      <c r="D1555" s="405" t="s">
        <v>5091</v>
      </c>
      <c r="E1555" s="405" t="s">
        <v>5597</v>
      </c>
      <c r="F1555" s="407" t="s">
        <v>5151</v>
      </c>
      <c r="G1555" s="272">
        <v>18.3</v>
      </c>
      <c r="H1555" s="406">
        <v>874</v>
      </c>
      <c r="I1555" s="406">
        <v>907</v>
      </c>
      <c r="J1555" s="406">
        <v>1032</v>
      </c>
      <c r="K1555" s="406">
        <v>930</v>
      </c>
      <c r="L1555" s="406">
        <v>953</v>
      </c>
      <c r="M1555" s="406">
        <v>1109</v>
      </c>
      <c r="N1555" s="406">
        <v>981</v>
      </c>
      <c r="O1555" s="406">
        <v>931</v>
      </c>
      <c r="P1555" s="406">
        <v>997</v>
      </c>
      <c r="Q1555" s="406">
        <v>1061</v>
      </c>
      <c r="R1555" s="406">
        <v>1033</v>
      </c>
      <c r="S1555" s="406">
        <v>1046</v>
      </c>
      <c r="T1555" s="406">
        <v>1222</v>
      </c>
      <c r="U1555" s="406">
        <v>1373</v>
      </c>
      <c r="V1555" s="406">
        <v>1002</v>
      </c>
      <c r="W1555" s="406">
        <v>1114</v>
      </c>
      <c r="X1555" s="406">
        <v>916</v>
      </c>
      <c r="Y1555" s="406">
        <v>1018</v>
      </c>
      <c r="Z1555" s="406">
        <v>1178</v>
      </c>
      <c r="AA1555" s="406">
        <v>990</v>
      </c>
      <c r="AB1555" s="406">
        <v>971</v>
      </c>
      <c r="AC1555" s="406">
        <v>1138</v>
      </c>
      <c r="AD1555" s="406">
        <v>1326</v>
      </c>
      <c r="AE1555" s="406">
        <v>1053</v>
      </c>
      <c r="AF1555" s="406">
        <v>1208</v>
      </c>
      <c r="AG1555" s="406">
        <v>1349</v>
      </c>
      <c r="AH1555" s="406">
        <v>1574</v>
      </c>
      <c r="AI1555" s="406">
        <v>858</v>
      </c>
      <c r="AJ1555" s="406">
        <v>1034</v>
      </c>
      <c r="AK1555" s="406">
        <v>1170</v>
      </c>
      <c r="AL1555" s="406">
        <v>1365</v>
      </c>
      <c r="AM1555" s="406">
        <v>885</v>
      </c>
      <c r="AN1555" s="406">
        <v>966</v>
      </c>
      <c r="AO1555" s="406">
        <v>1092</v>
      </c>
      <c r="AP1555" s="406">
        <v>929</v>
      </c>
      <c r="AQ1555" s="406">
        <v>929</v>
      </c>
      <c r="AR1555" s="406">
        <v>1171</v>
      </c>
      <c r="AS1555" s="406">
        <v>1060</v>
      </c>
      <c r="AU1555" t="s">
        <v>5091</v>
      </c>
    </row>
    <row r="1556" spans="4:47" ht="13.5" customHeight="1">
      <c r="D1556" s="405" t="s">
        <v>5403</v>
      </c>
      <c r="E1556" s="405" t="s">
        <v>5597</v>
      </c>
      <c r="F1556" s="407" t="s">
        <v>5151</v>
      </c>
      <c r="G1556" s="272">
        <v>18.900000000000002</v>
      </c>
      <c r="H1556" s="409" t="s">
        <v>2207</v>
      </c>
      <c r="I1556" s="409" t="s">
        <v>2207</v>
      </c>
      <c r="J1556" s="409" t="s">
        <v>2207</v>
      </c>
      <c r="K1556" s="409" t="s">
        <v>2207</v>
      </c>
      <c r="L1556" s="409" t="s">
        <v>2207</v>
      </c>
      <c r="M1556" s="409" t="s">
        <v>2207</v>
      </c>
      <c r="N1556" s="409" t="s">
        <v>2207</v>
      </c>
      <c r="O1556" s="409" t="s">
        <v>2207</v>
      </c>
      <c r="P1556" s="409" t="s">
        <v>2207</v>
      </c>
      <c r="Q1556" s="409" t="s">
        <v>2207</v>
      </c>
      <c r="R1556" s="409" t="s">
        <v>2207</v>
      </c>
      <c r="S1556" s="406">
        <v>1059</v>
      </c>
      <c r="T1556" s="406">
        <v>1240</v>
      </c>
      <c r="U1556" s="406">
        <v>1392</v>
      </c>
      <c r="V1556" s="406">
        <v>1031</v>
      </c>
      <c r="W1556" s="406">
        <v>1146</v>
      </c>
      <c r="X1556" s="406">
        <v>939</v>
      </c>
      <c r="Y1556" s="406">
        <v>1045</v>
      </c>
      <c r="Z1556" s="406">
        <v>1209</v>
      </c>
      <c r="AA1556" s="406">
        <v>1015</v>
      </c>
      <c r="AB1556" s="406">
        <v>997</v>
      </c>
      <c r="AC1556" s="406">
        <v>1169</v>
      </c>
      <c r="AD1556" s="406">
        <v>1362</v>
      </c>
      <c r="AE1556" s="406">
        <v>1081</v>
      </c>
      <c r="AF1556" s="406">
        <v>1235</v>
      </c>
      <c r="AG1556" s="406">
        <v>1380</v>
      </c>
      <c r="AH1556" s="406">
        <v>1610</v>
      </c>
      <c r="AI1556" s="406">
        <v>0</v>
      </c>
      <c r="AJ1556" s="406">
        <v>1060</v>
      </c>
      <c r="AK1556" s="406">
        <v>1201</v>
      </c>
      <c r="AL1556" s="406">
        <v>1401</v>
      </c>
      <c r="AM1556" s="406">
        <v>908</v>
      </c>
      <c r="AN1556" s="406">
        <v>992</v>
      </c>
      <c r="AO1556" s="406">
        <v>1122</v>
      </c>
      <c r="AP1556" s="406">
        <v>948</v>
      </c>
      <c r="AQ1556" s="406">
        <v>948</v>
      </c>
      <c r="AR1556" s="406">
        <v>1199</v>
      </c>
      <c r="AS1556" s="406">
        <v>1079</v>
      </c>
      <c r="AU1556" t="s">
        <v>5403</v>
      </c>
    </row>
    <row r="1557" spans="4:47" ht="13.5" customHeight="1">
      <c r="D1557" s="405" t="s">
        <v>5404</v>
      </c>
      <c r="E1557" s="405" t="s">
        <v>5597</v>
      </c>
      <c r="F1557" s="407" t="s">
        <v>5151</v>
      </c>
      <c r="G1557" s="272">
        <v>18.900000000000002</v>
      </c>
      <c r="H1557" s="409" t="s">
        <v>2207</v>
      </c>
      <c r="I1557" s="409" t="s">
        <v>2207</v>
      </c>
      <c r="J1557" s="409" t="s">
        <v>2207</v>
      </c>
      <c r="K1557" s="409" t="s">
        <v>2207</v>
      </c>
      <c r="L1557" s="409" t="s">
        <v>2207</v>
      </c>
      <c r="M1557" s="409" t="s">
        <v>2207</v>
      </c>
      <c r="N1557" s="409" t="s">
        <v>2207</v>
      </c>
      <c r="O1557" s="409" t="s">
        <v>2207</v>
      </c>
      <c r="P1557" s="409" t="s">
        <v>2207</v>
      </c>
      <c r="Q1557" s="409" t="s">
        <v>2207</v>
      </c>
      <c r="R1557" s="409" t="s">
        <v>2207</v>
      </c>
      <c r="S1557" s="406">
        <v>1059</v>
      </c>
      <c r="T1557" s="406">
        <v>1240</v>
      </c>
      <c r="U1557" s="406">
        <v>1392</v>
      </c>
      <c r="V1557" s="406">
        <v>1031</v>
      </c>
      <c r="W1557" s="406">
        <v>1146</v>
      </c>
      <c r="X1557" s="406">
        <v>939</v>
      </c>
      <c r="Y1557" s="406">
        <v>1045</v>
      </c>
      <c r="Z1557" s="406">
        <v>1209</v>
      </c>
      <c r="AA1557" s="406">
        <v>1015</v>
      </c>
      <c r="AB1557" s="406">
        <v>997</v>
      </c>
      <c r="AC1557" s="406">
        <v>1169</v>
      </c>
      <c r="AD1557" s="406">
        <v>1362</v>
      </c>
      <c r="AE1557" s="406">
        <v>1081</v>
      </c>
      <c r="AF1557" s="406">
        <v>1235</v>
      </c>
      <c r="AG1557" s="406">
        <v>1380</v>
      </c>
      <c r="AH1557" s="406">
        <v>1610</v>
      </c>
      <c r="AI1557" s="406">
        <v>0</v>
      </c>
      <c r="AJ1557" s="406">
        <v>1060</v>
      </c>
      <c r="AK1557" s="406">
        <v>1201</v>
      </c>
      <c r="AL1557" s="406">
        <v>1401</v>
      </c>
      <c r="AM1557" s="406">
        <v>908</v>
      </c>
      <c r="AN1557" s="406">
        <v>992</v>
      </c>
      <c r="AO1557" s="406">
        <v>1122</v>
      </c>
      <c r="AP1557" s="406">
        <v>948</v>
      </c>
      <c r="AQ1557" s="406">
        <v>948</v>
      </c>
      <c r="AR1557" s="406">
        <v>1199</v>
      </c>
      <c r="AS1557" s="406">
        <v>1079</v>
      </c>
      <c r="AU1557" t="s">
        <v>5404</v>
      </c>
    </row>
    <row r="1558" spans="4:47" ht="13.5" customHeight="1">
      <c r="D1558" s="405" t="s">
        <v>5092</v>
      </c>
      <c r="E1558" s="405" t="s">
        <v>5597</v>
      </c>
      <c r="F1558" s="407" t="s">
        <v>5151</v>
      </c>
      <c r="G1558" s="272">
        <v>19.600000000000001</v>
      </c>
      <c r="H1558" s="406">
        <v>920</v>
      </c>
      <c r="I1558" s="406">
        <v>954</v>
      </c>
      <c r="J1558" s="406">
        <v>1085</v>
      </c>
      <c r="K1558" s="406">
        <v>979</v>
      </c>
      <c r="L1558" s="406">
        <v>1002</v>
      </c>
      <c r="M1558" s="406">
        <v>1170</v>
      </c>
      <c r="N1558" s="406">
        <v>1033</v>
      </c>
      <c r="O1558" s="406">
        <v>978</v>
      </c>
      <c r="P1558" s="406">
        <v>1051</v>
      </c>
      <c r="Q1558" s="406">
        <v>1119</v>
      </c>
      <c r="R1558" s="406">
        <v>1088</v>
      </c>
      <c r="S1558" s="406">
        <v>1096</v>
      </c>
      <c r="T1558" s="406">
        <v>1285</v>
      </c>
      <c r="U1558" s="406">
        <v>1440</v>
      </c>
      <c r="V1558" s="406">
        <v>1059</v>
      </c>
      <c r="W1558" s="406">
        <v>1178</v>
      </c>
      <c r="X1558" s="406">
        <v>962</v>
      </c>
      <c r="Y1558" s="406">
        <v>1071</v>
      </c>
      <c r="Z1558" s="406">
        <v>1239</v>
      </c>
      <c r="AA1558" s="406">
        <v>1040</v>
      </c>
      <c r="AB1558" s="406">
        <v>1023</v>
      </c>
      <c r="AC1558" s="406">
        <v>1200</v>
      </c>
      <c r="AD1558" s="406">
        <v>1398</v>
      </c>
      <c r="AE1558" s="406">
        <v>1109</v>
      </c>
      <c r="AF1558" s="406">
        <v>1261</v>
      </c>
      <c r="AG1558" s="406">
        <v>1411</v>
      </c>
      <c r="AH1558" s="406">
        <v>1646</v>
      </c>
      <c r="AI1558" s="406">
        <v>902</v>
      </c>
      <c r="AJ1558" s="406">
        <v>1086</v>
      </c>
      <c r="AK1558" s="406">
        <v>1232</v>
      </c>
      <c r="AL1558" s="406">
        <v>1437</v>
      </c>
      <c r="AM1558" s="406">
        <v>931</v>
      </c>
      <c r="AN1558" s="406">
        <v>1018</v>
      </c>
      <c r="AO1558" s="406">
        <v>1151</v>
      </c>
      <c r="AP1558" s="406">
        <v>966</v>
      </c>
      <c r="AQ1558" s="406">
        <v>966</v>
      </c>
      <c r="AR1558" s="406">
        <v>1227</v>
      </c>
      <c r="AS1558" s="406">
        <v>1097</v>
      </c>
      <c r="AU1558" t="s">
        <v>5092</v>
      </c>
    </row>
    <row r="1559" spans="4:47" ht="13.5" customHeight="1">
      <c r="D1559" s="405" t="s">
        <v>5093</v>
      </c>
      <c r="E1559" s="405" t="s">
        <v>5597</v>
      </c>
      <c r="F1559" s="407" t="s">
        <v>5151</v>
      </c>
      <c r="G1559" s="272">
        <v>19.600000000000001</v>
      </c>
      <c r="H1559" s="406">
        <v>920</v>
      </c>
      <c r="I1559" s="406">
        <v>954</v>
      </c>
      <c r="J1559" s="406">
        <v>1085</v>
      </c>
      <c r="K1559" s="406">
        <v>979</v>
      </c>
      <c r="L1559" s="406">
        <v>1002</v>
      </c>
      <c r="M1559" s="406">
        <v>1170</v>
      </c>
      <c r="N1559" s="406">
        <v>1033</v>
      </c>
      <c r="O1559" s="406">
        <v>978</v>
      </c>
      <c r="P1559" s="406">
        <v>1051</v>
      </c>
      <c r="Q1559" s="406">
        <v>1119</v>
      </c>
      <c r="R1559" s="406">
        <v>1088</v>
      </c>
      <c r="S1559" s="406">
        <v>1096</v>
      </c>
      <c r="T1559" s="406">
        <v>1285</v>
      </c>
      <c r="U1559" s="406">
        <v>1440</v>
      </c>
      <c r="V1559" s="406">
        <v>1059</v>
      </c>
      <c r="W1559" s="406">
        <v>1178</v>
      </c>
      <c r="X1559" s="406">
        <v>962</v>
      </c>
      <c r="Y1559" s="406">
        <v>1071</v>
      </c>
      <c r="Z1559" s="406">
        <v>1239</v>
      </c>
      <c r="AA1559" s="406">
        <v>1040</v>
      </c>
      <c r="AB1559" s="406">
        <v>1023</v>
      </c>
      <c r="AC1559" s="406">
        <v>1200</v>
      </c>
      <c r="AD1559" s="406">
        <v>1398</v>
      </c>
      <c r="AE1559" s="406">
        <v>1109</v>
      </c>
      <c r="AF1559" s="406">
        <v>1261</v>
      </c>
      <c r="AG1559" s="406">
        <v>1411</v>
      </c>
      <c r="AH1559" s="406">
        <v>1646</v>
      </c>
      <c r="AI1559" s="406">
        <v>902</v>
      </c>
      <c r="AJ1559" s="406">
        <v>1086</v>
      </c>
      <c r="AK1559" s="406">
        <v>1232</v>
      </c>
      <c r="AL1559" s="406">
        <v>1437</v>
      </c>
      <c r="AM1559" s="406">
        <v>931</v>
      </c>
      <c r="AN1559" s="406">
        <v>1018</v>
      </c>
      <c r="AO1559" s="406">
        <v>1151</v>
      </c>
      <c r="AP1559" s="406">
        <v>966</v>
      </c>
      <c r="AQ1559" s="406">
        <v>966</v>
      </c>
      <c r="AR1559" s="406">
        <v>1227</v>
      </c>
      <c r="AS1559" s="406">
        <v>1097</v>
      </c>
      <c r="AU1559" t="s">
        <v>5093</v>
      </c>
    </row>
    <row r="1560" spans="4:47" ht="13.5" customHeight="1">
      <c r="D1560" s="405" t="s">
        <v>5094</v>
      </c>
      <c r="E1560" s="405" t="s">
        <v>5597</v>
      </c>
      <c r="F1560" s="407" t="s">
        <v>5151</v>
      </c>
      <c r="G1560" s="272">
        <v>20.200000000000003</v>
      </c>
      <c r="H1560" s="406">
        <v>944</v>
      </c>
      <c r="I1560" s="406">
        <v>966</v>
      </c>
      <c r="J1560" s="406">
        <v>1123</v>
      </c>
      <c r="K1560" s="406">
        <v>998</v>
      </c>
      <c r="L1560" s="406">
        <v>1018</v>
      </c>
      <c r="M1560" s="406">
        <v>1192</v>
      </c>
      <c r="N1560" s="406">
        <v>1085</v>
      </c>
      <c r="O1560" s="406">
        <v>1029</v>
      </c>
      <c r="P1560" s="406">
        <v>1063</v>
      </c>
      <c r="Q1560" s="406">
        <v>1145</v>
      </c>
      <c r="R1560" s="406">
        <v>1125</v>
      </c>
      <c r="S1560" s="406">
        <v>1125</v>
      </c>
      <c r="T1560" s="406">
        <v>1319</v>
      </c>
      <c r="U1560" s="406">
        <v>1479</v>
      </c>
      <c r="V1560" s="406">
        <v>1091</v>
      </c>
      <c r="W1560" s="406">
        <v>1213</v>
      </c>
      <c r="X1560" s="406">
        <v>990</v>
      </c>
      <c r="Y1560" s="406">
        <v>1102</v>
      </c>
      <c r="Z1560" s="406">
        <v>1275</v>
      </c>
      <c r="AA1560" s="406">
        <v>1069</v>
      </c>
      <c r="AB1560" s="406">
        <v>1054</v>
      </c>
      <c r="AC1560" s="406">
        <v>1235</v>
      </c>
      <c r="AD1560" s="406">
        <v>1440</v>
      </c>
      <c r="AE1560" s="406">
        <v>1142</v>
      </c>
      <c r="AF1560" s="406">
        <v>1292</v>
      </c>
      <c r="AG1560" s="406">
        <v>1446</v>
      </c>
      <c r="AH1560" s="406">
        <v>1688</v>
      </c>
      <c r="AI1560" s="406">
        <v>926</v>
      </c>
      <c r="AJ1560" s="406">
        <v>1117</v>
      </c>
      <c r="AK1560" s="406">
        <v>1268</v>
      </c>
      <c r="AL1560" s="406">
        <v>1479</v>
      </c>
      <c r="AM1560" s="406">
        <v>958</v>
      </c>
      <c r="AN1560" s="406">
        <v>1048</v>
      </c>
      <c r="AO1560" s="406">
        <v>1185</v>
      </c>
      <c r="AP1560" s="406">
        <v>1002</v>
      </c>
      <c r="AQ1560" s="406">
        <v>1002</v>
      </c>
      <c r="AR1560" s="406">
        <v>1271</v>
      </c>
      <c r="AS1560" s="406">
        <v>1133</v>
      </c>
      <c r="AU1560" t="s">
        <v>5094</v>
      </c>
    </row>
    <row r="1561" spans="4:47" ht="13.5" customHeight="1">
      <c r="D1561" s="405" t="s">
        <v>5095</v>
      </c>
      <c r="E1561" s="405" t="s">
        <v>5597</v>
      </c>
      <c r="F1561" s="407" t="s">
        <v>5151</v>
      </c>
      <c r="G1561" s="272">
        <v>20.200000000000003</v>
      </c>
      <c r="H1561" s="406">
        <v>944</v>
      </c>
      <c r="I1561" s="406">
        <v>966</v>
      </c>
      <c r="J1561" s="406">
        <v>1123</v>
      </c>
      <c r="K1561" s="406">
        <v>998</v>
      </c>
      <c r="L1561" s="406">
        <v>1018</v>
      </c>
      <c r="M1561" s="406">
        <v>1192</v>
      </c>
      <c r="N1561" s="406">
        <v>1085</v>
      </c>
      <c r="O1561" s="406">
        <v>1029</v>
      </c>
      <c r="P1561" s="406">
        <v>1063</v>
      </c>
      <c r="Q1561" s="406">
        <v>1145</v>
      </c>
      <c r="R1561" s="406">
        <v>1125</v>
      </c>
      <c r="S1561" s="406">
        <v>1125</v>
      </c>
      <c r="T1561" s="406">
        <v>1319</v>
      </c>
      <c r="U1561" s="406">
        <v>1479</v>
      </c>
      <c r="V1561" s="406">
        <v>1091</v>
      </c>
      <c r="W1561" s="406">
        <v>1213</v>
      </c>
      <c r="X1561" s="406">
        <v>990</v>
      </c>
      <c r="Y1561" s="406">
        <v>1102</v>
      </c>
      <c r="Z1561" s="406">
        <v>1275</v>
      </c>
      <c r="AA1561" s="406">
        <v>1069</v>
      </c>
      <c r="AB1561" s="406">
        <v>1054</v>
      </c>
      <c r="AC1561" s="406">
        <v>1235</v>
      </c>
      <c r="AD1561" s="406">
        <v>1440</v>
      </c>
      <c r="AE1561" s="406">
        <v>1142</v>
      </c>
      <c r="AF1561" s="406">
        <v>1292</v>
      </c>
      <c r="AG1561" s="406">
        <v>1446</v>
      </c>
      <c r="AH1561" s="406">
        <v>1688</v>
      </c>
      <c r="AI1561" s="406">
        <v>926</v>
      </c>
      <c r="AJ1561" s="406">
        <v>1117</v>
      </c>
      <c r="AK1561" s="406">
        <v>1268</v>
      </c>
      <c r="AL1561" s="406">
        <v>1479</v>
      </c>
      <c r="AM1561" s="406">
        <v>958</v>
      </c>
      <c r="AN1561" s="406">
        <v>1048</v>
      </c>
      <c r="AO1561" s="406">
        <v>1185</v>
      </c>
      <c r="AP1561" s="406">
        <v>1002</v>
      </c>
      <c r="AQ1561" s="406">
        <v>1002</v>
      </c>
      <c r="AR1561" s="406">
        <v>1271</v>
      </c>
      <c r="AS1561" s="406">
        <v>1133</v>
      </c>
      <c r="AU1561" t="s">
        <v>5095</v>
      </c>
    </row>
    <row r="1562" spans="4:47" ht="13.5" customHeight="1">
      <c r="D1562" s="405" t="s">
        <v>5096</v>
      </c>
      <c r="E1562" s="405" t="s">
        <v>5597</v>
      </c>
      <c r="F1562" s="407" t="s">
        <v>5151</v>
      </c>
      <c r="G1562" s="272">
        <v>20.900000000000002</v>
      </c>
      <c r="H1562" s="406">
        <v>1016</v>
      </c>
      <c r="I1562" s="406">
        <v>1050</v>
      </c>
      <c r="J1562" s="406">
        <v>1194</v>
      </c>
      <c r="K1562" s="406">
        <v>1079</v>
      </c>
      <c r="L1562" s="406">
        <v>1099</v>
      </c>
      <c r="M1562" s="406">
        <v>1288</v>
      </c>
      <c r="N1562" s="406">
        <v>1137</v>
      </c>
      <c r="O1562" s="406">
        <v>1075</v>
      </c>
      <c r="P1562" s="406">
        <v>1155</v>
      </c>
      <c r="Q1562" s="406">
        <v>1235</v>
      </c>
      <c r="R1562" s="406">
        <v>1194</v>
      </c>
      <c r="S1562" s="406">
        <v>1190</v>
      </c>
      <c r="T1562" s="406">
        <v>1392</v>
      </c>
      <c r="U1562" s="406">
        <v>1563</v>
      </c>
      <c r="V1562" s="406">
        <v>1161</v>
      </c>
      <c r="W1562" s="406">
        <v>1293</v>
      </c>
      <c r="X1562" s="406">
        <v>1058</v>
      </c>
      <c r="Y1562" s="406">
        <v>1174</v>
      </c>
      <c r="Z1562" s="406">
        <v>1360</v>
      </c>
      <c r="AA1562" s="406">
        <v>1145</v>
      </c>
      <c r="AB1562" s="406">
        <v>1126</v>
      </c>
      <c r="AC1562" s="406">
        <v>1312</v>
      </c>
      <c r="AD1562" s="406">
        <v>1530</v>
      </c>
      <c r="AE1562" s="406">
        <v>1220</v>
      </c>
      <c r="AF1562" s="406">
        <v>1363</v>
      </c>
      <c r="AG1562" s="406">
        <v>1523</v>
      </c>
      <c r="AH1562" s="406">
        <v>1778</v>
      </c>
      <c r="AI1562" s="406">
        <v>996</v>
      </c>
      <c r="AJ1562" s="406">
        <v>1189</v>
      </c>
      <c r="AK1562" s="406">
        <v>1345</v>
      </c>
      <c r="AL1562" s="406">
        <v>1569</v>
      </c>
      <c r="AM1562" s="406">
        <v>1026</v>
      </c>
      <c r="AN1562" s="406">
        <v>1119</v>
      </c>
      <c r="AO1562" s="406">
        <v>1266</v>
      </c>
      <c r="AP1562" s="406">
        <v>1083</v>
      </c>
      <c r="AQ1562" s="406">
        <v>1083</v>
      </c>
      <c r="AR1562" s="406">
        <v>1362</v>
      </c>
      <c r="AS1562" s="406">
        <v>1214</v>
      </c>
      <c r="AU1562" t="s">
        <v>5096</v>
      </c>
    </row>
    <row r="1563" spans="4:47" ht="13.5" customHeight="1">
      <c r="D1563" s="405" t="s">
        <v>5097</v>
      </c>
      <c r="E1563" s="405" t="s">
        <v>5597</v>
      </c>
      <c r="F1563" s="407" t="s">
        <v>5151</v>
      </c>
      <c r="G1563" s="272">
        <v>20.900000000000002</v>
      </c>
      <c r="H1563" s="406">
        <v>1016</v>
      </c>
      <c r="I1563" s="406">
        <v>1050</v>
      </c>
      <c r="J1563" s="406">
        <v>1194</v>
      </c>
      <c r="K1563" s="406">
        <v>1079</v>
      </c>
      <c r="L1563" s="406">
        <v>1099</v>
      </c>
      <c r="M1563" s="406">
        <v>1288</v>
      </c>
      <c r="N1563" s="406">
        <v>1137</v>
      </c>
      <c r="O1563" s="406">
        <v>1075</v>
      </c>
      <c r="P1563" s="406">
        <v>1155</v>
      </c>
      <c r="Q1563" s="406">
        <v>1235</v>
      </c>
      <c r="R1563" s="406">
        <v>1194</v>
      </c>
      <c r="S1563" s="406">
        <v>1190</v>
      </c>
      <c r="T1563" s="406">
        <v>1392</v>
      </c>
      <c r="U1563" s="406">
        <v>1563</v>
      </c>
      <c r="V1563" s="406">
        <v>1161</v>
      </c>
      <c r="W1563" s="406">
        <v>1293</v>
      </c>
      <c r="X1563" s="406">
        <v>1058</v>
      </c>
      <c r="Y1563" s="406">
        <v>1174</v>
      </c>
      <c r="Z1563" s="406">
        <v>1360</v>
      </c>
      <c r="AA1563" s="406">
        <v>1145</v>
      </c>
      <c r="AB1563" s="406">
        <v>1126</v>
      </c>
      <c r="AC1563" s="406">
        <v>1312</v>
      </c>
      <c r="AD1563" s="406">
        <v>1530</v>
      </c>
      <c r="AE1563" s="406">
        <v>1220</v>
      </c>
      <c r="AF1563" s="406">
        <v>1363</v>
      </c>
      <c r="AG1563" s="406">
        <v>1523</v>
      </c>
      <c r="AH1563" s="406">
        <v>1778</v>
      </c>
      <c r="AI1563" s="406">
        <v>996</v>
      </c>
      <c r="AJ1563" s="406">
        <v>1189</v>
      </c>
      <c r="AK1563" s="406">
        <v>1345</v>
      </c>
      <c r="AL1563" s="406">
        <v>1569</v>
      </c>
      <c r="AM1563" s="406">
        <v>1026</v>
      </c>
      <c r="AN1563" s="406">
        <v>1119</v>
      </c>
      <c r="AO1563" s="406">
        <v>1266</v>
      </c>
      <c r="AP1563" s="406">
        <v>1083</v>
      </c>
      <c r="AQ1563" s="406">
        <v>1083</v>
      </c>
      <c r="AR1563" s="406">
        <v>1362</v>
      </c>
      <c r="AS1563" s="406">
        <v>1214</v>
      </c>
      <c r="AU1563" t="s">
        <v>5097</v>
      </c>
    </row>
    <row r="1564" spans="4:47" ht="13.5" customHeight="1">
      <c r="D1564" s="405" t="s">
        <v>5098</v>
      </c>
      <c r="E1564" s="405" t="s">
        <v>5597</v>
      </c>
      <c r="F1564" s="407" t="s">
        <v>5152</v>
      </c>
      <c r="G1564" s="272">
        <v>21.900000000000002</v>
      </c>
      <c r="H1564" s="406">
        <v>937</v>
      </c>
      <c r="I1564" s="406">
        <v>980</v>
      </c>
      <c r="J1564" s="406">
        <v>1115</v>
      </c>
      <c r="K1564" s="406">
        <v>993</v>
      </c>
      <c r="L1564" s="406">
        <v>1025</v>
      </c>
      <c r="M1564" s="406">
        <v>1200</v>
      </c>
      <c r="N1564" s="406">
        <v>1053</v>
      </c>
      <c r="O1564" s="406">
        <v>1005</v>
      </c>
      <c r="P1564" s="406">
        <v>1088</v>
      </c>
      <c r="Q1564" s="406">
        <v>1151</v>
      </c>
      <c r="R1564" s="406">
        <v>1123</v>
      </c>
      <c r="S1564" s="406">
        <v>1124</v>
      </c>
      <c r="T1564" s="406">
        <v>1331</v>
      </c>
      <c r="U1564" s="406">
        <v>1486</v>
      </c>
      <c r="V1564" s="406">
        <v>1094</v>
      </c>
      <c r="W1564" s="406">
        <v>1218</v>
      </c>
      <c r="X1564" s="406">
        <v>981</v>
      </c>
      <c r="Y1564" s="406">
        <v>1101</v>
      </c>
      <c r="Z1564" s="406">
        <v>1273</v>
      </c>
      <c r="AA1564" s="406">
        <v>1057</v>
      </c>
      <c r="AB1564" s="406">
        <v>1057</v>
      </c>
      <c r="AC1564" s="406">
        <v>1250</v>
      </c>
      <c r="AD1564" s="406">
        <v>1457</v>
      </c>
      <c r="AE1564" s="406">
        <v>1137</v>
      </c>
      <c r="AF1564" s="406">
        <v>1294</v>
      </c>
      <c r="AG1564" s="406">
        <v>1461</v>
      </c>
      <c r="AH1564" s="406">
        <v>1704</v>
      </c>
      <c r="AI1564" s="406">
        <v>911</v>
      </c>
      <c r="AJ1564" s="406">
        <v>1120</v>
      </c>
      <c r="AK1564" s="406">
        <v>1283</v>
      </c>
      <c r="AL1564" s="406">
        <v>1495</v>
      </c>
      <c r="AM1564" s="406">
        <v>949</v>
      </c>
      <c r="AN1564" s="406">
        <v>1048</v>
      </c>
      <c r="AO1564" s="406">
        <v>1184</v>
      </c>
      <c r="AP1564" s="406">
        <v>1088</v>
      </c>
      <c r="AQ1564" s="406">
        <v>1027</v>
      </c>
      <c r="AR1564" s="406">
        <v>1320</v>
      </c>
      <c r="AS1564" s="406">
        <v>1157</v>
      </c>
      <c r="AU1564" t="s">
        <v>5098</v>
      </c>
    </row>
    <row r="1565" spans="4:47" ht="13.5" customHeight="1">
      <c r="D1565" s="405" t="s">
        <v>5099</v>
      </c>
      <c r="E1565" s="405" t="s">
        <v>5597</v>
      </c>
      <c r="F1565" s="407" t="s">
        <v>5152</v>
      </c>
      <c r="G1565" s="272">
        <v>21.900000000000002</v>
      </c>
      <c r="H1565" s="406">
        <v>937</v>
      </c>
      <c r="I1565" s="406">
        <v>980</v>
      </c>
      <c r="J1565" s="406">
        <v>1115</v>
      </c>
      <c r="K1565" s="406">
        <v>993</v>
      </c>
      <c r="L1565" s="406">
        <v>1025</v>
      </c>
      <c r="M1565" s="406">
        <v>1200</v>
      </c>
      <c r="N1565" s="406">
        <v>1053</v>
      </c>
      <c r="O1565" s="406">
        <v>1005</v>
      </c>
      <c r="P1565" s="406">
        <v>1088</v>
      </c>
      <c r="Q1565" s="406">
        <v>1151</v>
      </c>
      <c r="R1565" s="406">
        <v>1123</v>
      </c>
      <c r="S1565" s="406">
        <v>1124</v>
      </c>
      <c r="T1565" s="406">
        <v>1331</v>
      </c>
      <c r="U1565" s="406">
        <v>1486</v>
      </c>
      <c r="V1565" s="406">
        <v>1094</v>
      </c>
      <c r="W1565" s="406">
        <v>1218</v>
      </c>
      <c r="X1565" s="406">
        <v>981</v>
      </c>
      <c r="Y1565" s="406">
        <v>1101</v>
      </c>
      <c r="Z1565" s="406">
        <v>1273</v>
      </c>
      <c r="AA1565" s="406">
        <v>1057</v>
      </c>
      <c r="AB1565" s="406">
        <v>1057</v>
      </c>
      <c r="AC1565" s="406">
        <v>1250</v>
      </c>
      <c r="AD1565" s="406">
        <v>1457</v>
      </c>
      <c r="AE1565" s="406">
        <v>1137</v>
      </c>
      <c r="AF1565" s="406">
        <v>1294</v>
      </c>
      <c r="AG1565" s="406">
        <v>1461</v>
      </c>
      <c r="AH1565" s="406">
        <v>1704</v>
      </c>
      <c r="AI1565" s="406">
        <v>911</v>
      </c>
      <c r="AJ1565" s="406">
        <v>1120</v>
      </c>
      <c r="AK1565" s="406">
        <v>1283</v>
      </c>
      <c r="AL1565" s="406">
        <v>1495</v>
      </c>
      <c r="AM1565" s="406">
        <v>949</v>
      </c>
      <c r="AN1565" s="406">
        <v>1048</v>
      </c>
      <c r="AO1565" s="406">
        <v>1184</v>
      </c>
      <c r="AP1565" s="406">
        <v>1088</v>
      </c>
      <c r="AQ1565" s="406">
        <v>1027</v>
      </c>
      <c r="AR1565" s="406">
        <v>1320</v>
      </c>
      <c r="AS1565" s="406">
        <v>1157</v>
      </c>
      <c r="AU1565" t="s">
        <v>5099</v>
      </c>
    </row>
    <row r="1566" spans="4:47" ht="13.5" customHeight="1">
      <c r="D1566" s="405" t="s">
        <v>5405</v>
      </c>
      <c r="E1566" s="405" t="s">
        <v>5597</v>
      </c>
      <c r="F1566" s="407" t="s">
        <v>5152</v>
      </c>
      <c r="G1566" s="272">
        <v>22.700000000000003</v>
      </c>
      <c r="H1566" s="409" t="s">
        <v>2207</v>
      </c>
      <c r="I1566" s="409" t="s">
        <v>2207</v>
      </c>
      <c r="J1566" s="409" t="s">
        <v>2207</v>
      </c>
      <c r="K1566" s="409" t="s">
        <v>2207</v>
      </c>
      <c r="L1566" s="409" t="s">
        <v>2207</v>
      </c>
      <c r="M1566" s="409" t="s">
        <v>2207</v>
      </c>
      <c r="N1566" s="409" t="s">
        <v>2207</v>
      </c>
      <c r="O1566" s="409" t="s">
        <v>2207</v>
      </c>
      <c r="P1566" s="409" t="s">
        <v>2207</v>
      </c>
      <c r="Q1566" s="409" t="s">
        <v>2207</v>
      </c>
      <c r="R1566" s="409" t="s">
        <v>2207</v>
      </c>
      <c r="S1566" s="406">
        <v>1136</v>
      </c>
      <c r="T1566" s="406">
        <v>1351</v>
      </c>
      <c r="U1566" s="406">
        <v>1505</v>
      </c>
      <c r="V1566" s="406">
        <v>1125</v>
      </c>
      <c r="W1566" s="406">
        <v>1252</v>
      </c>
      <c r="X1566" s="406">
        <v>1006</v>
      </c>
      <c r="Y1566" s="406">
        <v>1130</v>
      </c>
      <c r="Z1566" s="406">
        <v>1307</v>
      </c>
      <c r="AA1566" s="406">
        <v>1084</v>
      </c>
      <c r="AB1566" s="406">
        <v>1086</v>
      </c>
      <c r="AC1566" s="406">
        <v>1284</v>
      </c>
      <c r="AD1566" s="406">
        <v>1497</v>
      </c>
      <c r="AE1566" s="406">
        <v>1168</v>
      </c>
      <c r="AF1566" s="406">
        <v>1323</v>
      </c>
      <c r="AG1566" s="406">
        <v>1495</v>
      </c>
      <c r="AH1566" s="406">
        <v>1745</v>
      </c>
      <c r="AI1566" s="406">
        <v>0</v>
      </c>
      <c r="AJ1566" s="406">
        <v>1149</v>
      </c>
      <c r="AK1566" s="406">
        <v>1317</v>
      </c>
      <c r="AL1566" s="406">
        <v>1536</v>
      </c>
      <c r="AM1566" s="406">
        <v>974</v>
      </c>
      <c r="AN1566" s="406">
        <v>1076</v>
      </c>
      <c r="AO1566" s="406">
        <v>1216</v>
      </c>
      <c r="AP1566" s="406">
        <v>1114</v>
      </c>
      <c r="AQ1566" s="406">
        <v>1049</v>
      </c>
      <c r="AR1566" s="406">
        <v>1353</v>
      </c>
      <c r="AS1566" s="406">
        <v>1178</v>
      </c>
      <c r="AU1566" t="s">
        <v>5405</v>
      </c>
    </row>
    <row r="1567" spans="4:47" ht="13.5" customHeight="1">
      <c r="D1567" s="405" t="s">
        <v>5406</v>
      </c>
      <c r="E1567" s="405" t="s">
        <v>5597</v>
      </c>
      <c r="F1567" s="407" t="s">
        <v>5152</v>
      </c>
      <c r="G1567" s="272">
        <v>22.700000000000003</v>
      </c>
      <c r="H1567" s="409" t="s">
        <v>2207</v>
      </c>
      <c r="I1567" s="409" t="s">
        <v>2207</v>
      </c>
      <c r="J1567" s="409" t="s">
        <v>2207</v>
      </c>
      <c r="K1567" s="409" t="s">
        <v>2207</v>
      </c>
      <c r="L1567" s="409" t="s">
        <v>2207</v>
      </c>
      <c r="M1567" s="409" t="s">
        <v>2207</v>
      </c>
      <c r="N1567" s="409" t="s">
        <v>2207</v>
      </c>
      <c r="O1567" s="409" t="s">
        <v>2207</v>
      </c>
      <c r="P1567" s="409" t="s">
        <v>2207</v>
      </c>
      <c r="Q1567" s="409" t="s">
        <v>2207</v>
      </c>
      <c r="R1567" s="409" t="s">
        <v>2207</v>
      </c>
      <c r="S1567" s="406">
        <v>1136</v>
      </c>
      <c r="T1567" s="406">
        <v>1351</v>
      </c>
      <c r="U1567" s="406">
        <v>1505</v>
      </c>
      <c r="V1567" s="406">
        <v>1125</v>
      </c>
      <c r="W1567" s="406">
        <v>1252</v>
      </c>
      <c r="X1567" s="406">
        <v>1006</v>
      </c>
      <c r="Y1567" s="406">
        <v>1130</v>
      </c>
      <c r="Z1567" s="406">
        <v>1307</v>
      </c>
      <c r="AA1567" s="406">
        <v>1084</v>
      </c>
      <c r="AB1567" s="406">
        <v>1086</v>
      </c>
      <c r="AC1567" s="406">
        <v>1284</v>
      </c>
      <c r="AD1567" s="406">
        <v>1497</v>
      </c>
      <c r="AE1567" s="406">
        <v>1168</v>
      </c>
      <c r="AF1567" s="406">
        <v>1323</v>
      </c>
      <c r="AG1567" s="406">
        <v>1495</v>
      </c>
      <c r="AH1567" s="406">
        <v>1745</v>
      </c>
      <c r="AI1567" s="406">
        <v>0</v>
      </c>
      <c r="AJ1567" s="406">
        <v>1149</v>
      </c>
      <c r="AK1567" s="406">
        <v>1317</v>
      </c>
      <c r="AL1567" s="406">
        <v>1536</v>
      </c>
      <c r="AM1567" s="406">
        <v>974</v>
      </c>
      <c r="AN1567" s="406">
        <v>1076</v>
      </c>
      <c r="AO1567" s="406">
        <v>1216</v>
      </c>
      <c r="AP1567" s="406">
        <v>1114</v>
      </c>
      <c r="AQ1567" s="406">
        <v>1049</v>
      </c>
      <c r="AR1567" s="406">
        <v>1353</v>
      </c>
      <c r="AS1567" s="406">
        <v>1178</v>
      </c>
      <c r="AU1567" t="s">
        <v>5406</v>
      </c>
    </row>
    <row r="1568" spans="4:47" ht="13.5" customHeight="1">
      <c r="D1568" s="405" t="s">
        <v>5100</v>
      </c>
      <c r="E1568" s="405" t="s">
        <v>5597</v>
      </c>
      <c r="F1568" s="407" t="s">
        <v>5152</v>
      </c>
      <c r="G1568" s="272">
        <v>23.5</v>
      </c>
      <c r="H1568" s="406">
        <v>985</v>
      </c>
      <c r="I1568" s="406">
        <v>1030</v>
      </c>
      <c r="J1568" s="406">
        <v>1171</v>
      </c>
      <c r="K1568" s="406">
        <v>1044</v>
      </c>
      <c r="L1568" s="406">
        <v>1076</v>
      </c>
      <c r="M1568" s="406">
        <v>1266</v>
      </c>
      <c r="N1568" s="406">
        <v>1108</v>
      </c>
      <c r="O1568" s="406">
        <v>1055</v>
      </c>
      <c r="P1568" s="406">
        <v>1147</v>
      </c>
      <c r="Q1568" s="406">
        <v>1215</v>
      </c>
      <c r="R1568" s="406">
        <v>1183</v>
      </c>
      <c r="S1568" s="406">
        <v>1178</v>
      </c>
      <c r="T1568" s="406">
        <v>1399</v>
      </c>
      <c r="U1568" s="406">
        <v>1560</v>
      </c>
      <c r="V1568" s="406">
        <v>1156</v>
      </c>
      <c r="W1568" s="406">
        <v>1286</v>
      </c>
      <c r="X1568" s="406">
        <v>1030</v>
      </c>
      <c r="Y1568" s="406">
        <v>1159</v>
      </c>
      <c r="Z1568" s="406">
        <v>1340</v>
      </c>
      <c r="AA1568" s="406">
        <v>1110</v>
      </c>
      <c r="AB1568" s="406">
        <v>1114</v>
      </c>
      <c r="AC1568" s="406">
        <v>1318</v>
      </c>
      <c r="AD1568" s="406">
        <v>1537</v>
      </c>
      <c r="AE1568" s="406">
        <v>1198</v>
      </c>
      <c r="AF1568" s="406">
        <v>1351</v>
      </c>
      <c r="AG1568" s="406">
        <v>1529</v>
      </c>
      <c r="AH1568" s="406">
        <v>1785</v>
      </c>
      <c r="AI1568" s="406">
        <v>957</v>
      </c>
      <c r="AJ1568" s="406">
        <v>1177</v>
      </c>
      <c r="AK1568" s="406">
        <v>1351</v>
      </c>
      <c r="AL1568" s="406">
        <v>1576</v>
      </c>
      <c r="AM1568" s="406">
        <v>998</v>
      </c>
      <c r="AN1568" s="406">
        <v>1104</v>
      </c>
      <c r="AO1568" s="406">
        <v>1247</v>
      </c>
      <c r="AP1568" s="406">
        <v>1140</v>
      </c>
      <c r="AQ1568" s="406">
        <v>1070</v>
      </c>
      <c r="AR1568" s="406">
        <v>1386</v>
      </c>
      <c r="AS1568" s="406">
        <v>1199</v>
      </c>
      <c r="AU1568" t="s">
        <v>5100</v>
      </c>
    </row>
    <row r="1569" spans="4:47" ht="13.5" customHeight="1">
      <c r="D1569" s="405" t="s">
        <v>5101</v>
      </c>
      <c r="E1569" s="405" t="s">
        <v>5597</v>
      </c>
      <c r="F1569" s="407" t="s">
        <v>5152</v>
      </c>
      <c r="G1569" s="272">
        <v>23.5</v>
      </c>
      <c r="H1569" s="406">
        <v>985</v>
      </c>
      <c r="I1569" s="406">
        <v>1030</v>
      </c>
      <c r="J1569" s="406">
        <v>1171</v>
      </c>
      <c r="K1569" s="406">
        <v>1044</v>
      </c>
      <c r="L1569" s="406">
        <v>1076</v>
      </c>
      <c r="M1569" s="406">
        <v>1266</v>
      </c>
      <c r="N1569" s="406">
        <v>1108</v>
      </c>
      <c r="O1569" s="406">
        <v>1055</v>
      </c>
      <c r="P1569" s="406">
        <v>1147</v>
      </c>
      <c r="Q1569" s="406">
        <v>1215</v>
      </c>
      <c r="R1569" s="406">
        <v>1183</v>
      </c>
      <c r="S1569" s="406">
        <v>1178</v>
      </c>
      <c r="T1569" s="406">
        <v>1399</v>
      </c>
      <c r="U1569" s="406">
        <v>1560</v>
      </c>
      <c r="V1569" s="406">
        <v>1156</v>
      </c>
      <c r="W1569" s="406">
        <v>1286</v>
      </c>
      <c r="X1569" s="406">
        <v>1030</v>
      </c>
      <c r="Y1569" s="406">
        <v>1159</v>
      </c>
      <c r="Z1569" s="406">
        <v>1340</v>
      </c>
      <c r="AA1569" s="406">
        <v>1110</v>
      </c>
      <c r="AB1569" s="406">
        <v>1114</v>
      </c>
      <c r="AC1569" s="406">
        <v>1318</v>
      </c>
      <c r="AD1569" s="406">
        <v>1537</v>
      </c>
      <c r="AE1569" s="406">
        <v>1198</v>
      </c>
      <c r="AF1569" s="406">
        <v>1351</v>
      </c>
      <c r="AG1569" s="406">
        <v>1529</v>
      </c>
      <c r="AH1569" s="406">
        <v>1785</v>
      </c>
      <c r="AI1569" s="406">
        <v>957</v>
      </c>
      <c r="AJ1569" s="406">
        <v>1177</v>
      </c>
      <c r="AK1569" s="406">
        <v>1351</v>
      </c>
      <c r="AL1569" s="406">
        <v>1576</v>
      </c>
      <c r="AM1569" s="406">
        <v>998</v>
      </c>
      <c r="AN1569" s="406">
        <v>1104</v>
      </c>
      <c r="AO1569" s="406">
        <v>1247</v>
      </c>
      <c r="AP1569" s="406">
        <v>1140</v>
      </c>
      <c r="AQ1569" s="406">
        <v>1070</v>
      </c>
      <c r="AR1569" s="406">
        <v>1386</v>
      </c>
      <c r="AS1569" s="406">
        <v>1199</v>
      </c>
      <c r="AU1569" t="s">
        <v>5101</v>
      </c>
    </row>
    <row r="1570" spans="4:47" ht="13.5" customHeight="1">
      <c r="D1570" s="405" t="s">
        <v>5102</v>
      </c>
      <c r="E1570" s="405" t="s">
        <v>5597</v>
      </c>
      <c r="F1570" s="407" t="s">
        <v>5152</v>
      </c>
      <c r="G1570" s="272">
        <v>24.3</v>
      </c>
      <c r="H1570" s="406">
        <v>1009</v>
      </c>
      <c r="I1570" s="406">
        <v>1041</v>
      </c>
      <c r="J1570" s="406">
        <v>1212</v>
      </c>
      <c r="K1570" s="406">
        <v>1065</v>
      </c>
      <c r="L1570" s="406">
        <v>1094</v>
      </c>
      <c r="M1570" s="406">
        <v>1281</v>
      </c>
      <c r="N1570" s="406">
        <v>1163</v>
      </c>
      <c r="O1570" s="406">
        <v>1114</v>
      </c>
      <c r="P1570" s="406">
        <v>1157</v>
      </c>
      <c r="Q1570" s="406">
        <v>1243</v>
      </c>
      <c r="R1570" s="406">
        <v>1225</v>
      </c>
      <c r="S1570" s="406">
        <v>1209</v>
      </c>
      <c r="T1570" s="406">
        <v>1438</v>
      </c>
      <c r="U1570" s="406">
        <v>1602</v>
      </c>
      <c r="V1570" s="406">
        <v>1191</v>
      </c>
      <c r="W1570" s="406">
        <v>1326</v>
      </c>
      <c r="X1570" s="406">
        <v>1059</v>
      </c>
      <c r="Y1570" s="406">
        <v>1192</v>
      </c>
      <c r="Z1570" s="406">
        <v>1378</v>
      </c>
      <c r="AA1570" s="406">
        <v>1142</v>
      </c>
      <c r="AB1570" s="406">
        <v>1147</v>
      </c>
      <c r="AC1570" s="406">
        <v>1358</v>
      </c>
      <c r="AD1570" s="406">
        <v>1583</v>
      </c>
      <c r="AE1570" s="406">
        <v>1233</v>
      </c>
      <c r="AF1570" s="406">
        <v>1385</v>
      </c>
      <c r="AG1570" s="406">
        <v>1568</v>
      </c>
      <c r="AH1570" s="406">
        <v>1830</v>
      </c>
      <c r="AI1570" s="406">
        <v>983</v>
      </c>
      <c r="AJ1570" s="406">
        <v>1210</v>
      </c>
      <c r="AK1570" s="406">
        <v>1390</v>
      </c>
      <c r="AL1570" s="406">
        <v>1622</v>
      </c>
      <c r="AM1570" s="406">
        <v>1027</v>
      </c>
      <c r="AN1570" s="406">
        <v>1137</v>
      </c>
      <c r="AO1570" s="406">
        <v>1284</v>
      </c>
      <c r="AP1570" s="406">
        <v>1109</v>
      </c>
      <c r="AQ1570" s="406">
        <v>1109</v>
      </c>
      <c r="AR1570" s="406">
        <v>1436</v>
      </c>
      <c r="AS1570" s="406">
        <v>1238</v>
      </c>
      <c r="AU1570" t="s">
        <v>5102</v>
      </c>
    </row>
    <row r="1571" spans="4:47" ht="13.5" customHeight="1">
      <c r="D1571" s="405" t="s">
        <v>5103</v>
      </c>
      <c r="E1571" s="405" t="s">
        <v>5597</v>
      </c>
      <c r="F1571" s="407" t="s">
        <v>5152</v>
      </c>
      <c r="G1571" s="272">
        <v>24.3</v>
      </c>
      <c r="H1571" s="406">
        <v>1009</v>
      </c>
      <c r="I1571" s="406">
        <v>1041</v>
      </c>
      <c r="J1571" s="406">
        <v>1212</v>
      </c>
      <c r="K1571" s="406">
        <v>1065</v>
      </c>
      <c r="L1571" s="406">
        <v>1094</v>
      </c>
      <c r="M1571" s="406">
        <v>1281</v>
      </c>
      <c r="N1571" s="406">
        <v>1163</v>
      </c>
      <c r="O1571" s="406">
        <v>1114</v>
      </c>
      <c r="P1571" s="406">
        <v>1157</v>
      </c>
      <c r="Q1571" s="406">
        <v>1243</v>
      </c>
      <c r="R1571" s="406">
        <v>1225</v>
      </c>
      <c r="S1571" s="406">
        <v>1209</v>
      </c>
      <c r="T1571" s="406">
        <v>1438</v>
      </c>
      <c r="U1571" s="406">
        <v>1602</v>
      </c>
      <c r="V1571" s="406">
        <v>1191</v>
      </c>
      <c r="W1571" s="406">
        <v>1326</v>
      </c>
      <c r="X1571" s="406">
        <v>1059</v>
      </c>
      <c r="Y1571" s="406">
        <v>1192</v>
      </c>
      <c r="Z1571" s="406">
        <v>1378</v>
      </c>
      <c r="AA1571" s="406">
        <v>1142</v>
      </c>
      <c r="AB1571" s="406">
        <v>1147</v>
      </c>
      <c r="AC1571" s="406">
        <v>1358</v>
      </c>
      <c r="AD1571" s="406">
        <v>1583</v>
      </c>
      <c r="AE1571" s="406">
        <v>1233</v>
      </c>
      <c r="AF1571" s="406">
        <v>1385</v>
      </c>
      <c r="AG1571" s="406">
        <v>1568</v>
      </c>
      <c r="AH1571" s="406">
        <v>1830</v>
      </c>
      <c r="AI1571" s="406">
        <v>983</v>
      </c>
      <c r="AJ1571" s="406">
        <v>1210</v>
      </c>
      <c r="AK1571" s="406">
        <v>1390</v>
      </c>
      <c r="AL1571" s="406">
        <v>1622</v>
      </c>
      <c r="AM1571" s="406">
        <v>1027</v>
      </c>
      <c r="AN1571" s="406">
        <v>1137</v>
      </c>
      <c r="AO1571" s="406">
        <v>1284</v>
      </c>
      <c r="AP1571" s="406">
        <v>1109</v>
      </c>
      <c r="AQ1571" s="406">
        <v>1109</v>
      </c>
      <c r="AR1571" s="406">
        <v>1436</v>
      </c>
      <c r="AS1571" s="406">
        <v>1238</v>
      </c>
      <c r="AU1571" t="s">
        <v>5103</v>
      </c>
    </row>
    <row r="1572" spans="4:47" ht="13.5" customHeight="1">
      <c r="D1572" s="405" t="s">
        <v>191</v>
      </c>
      <c r="E1572" s="405" t="s">
        <v>5597</v>
      </c>
      <c r="F1572" s="407" t="s">
        <v>192</v>
      </c>
      <c r="G1572" s="272">
        <v>24.5</v>
      </c>
      <c r="H1572" s="406">
        <v>968</v>
      </c>
      <c r="I1572" s="406">
        <v>982</v>
      </c>
      <c r="J1572" s="406">
        <v>1127</v>
      </c>
      <c r="K1572" s="406">
        <v>1040</v>
      </c>
      <c r="L1572" s="406">
        <v>1015</v>
      </c>
      <c r="M1572" s="406">
        <v>1204</v>
      </c>
      <c r="N1572" s="406">
        <v>1100</v>
      </c>
      <c r="O1572" s="406">
        <v>990</v>
      </c>
      <c r="P1572" s="406">
        <v>1101</v>
      </c>
      <c r="Q1572" s="406">
        <v>1234</v>
      </c>
      <c r="R1572" s="406">
        <v>1186</v>
      </c>
      <c r="S1572" s="406">
        <v>1279</v>
      </c>
      <c r="T1572" s="406">
        <v>1517</v>
      </c>
      <c r="U1572" s="406">
        <v>1689</v>
      </c>
      <c r="V1572" s="406">
        <v>1271</v>
      </c>
      <c r="W1572" s="406">
        <v>1410</v>
      </c>
      <c r="X1572" s="406">
        <v>1033</v>
      </c>
      <c r="Y1572" s="406">
        <v>1165</v>
      </c>
      <c r="Z1572" s="406">
        <v>1243</v>
      </c>
      <c r="AA1572" s="406">
        <v>1169</v>
      </c>
      <c r="AB1572" s="406">
        <v>1114</v>
      </c>
      <c r="AC1572" s="406">
        <v>1293</v>
      </c>
      <c r="AD1572" s="406">
        <v>1570</v>
      </c>
      <c r="AE1572" s="406">
        <v>1257</v>
      </c>
      <c r="AF1572" s="406">
        <v>1328</v>
      </c>
      <c r="AG1572" s="406">
        <v>1511</v>
      </c>
      <c r="AH1572" s="406">
        <v>1827</v>
      </c>
      <c r="AI1572" s="406">
        <v>997</v>
      </c>
      <c r="AJ1572" s="406">
        <v>1219</v>
      </c>
      <c r="AK1572" s="406">
        <v>1399</v>
      </c>
      <c r="AL1572" s="406">
        <v>1641</v>
      </c>
      <c r="AM1572" s="406">
        <v>1050</v>
      </c>
      <c r="AN1572" s="406">
        <v>1161</v>
      </c>
      <c r="AO1572" s="406">
        <v>1321</v>
      </c>
      <c r="AP1572" s="406">
        <v>1159</v>
      </c>
      <c r="AQ1572" s="406">
        <v>1159</v>
      </c>
      <c r="AR1572" s="406">
        <v>1488</v>
      </c>
      <c r="AS1572" s="406">
        <v>1325</v>
      </c>
      <c r="AU1572" t="s">
        <v>191</v>
      </c>
    </row>
    <row r="1573" spans="4:47" ht="13.5" customHeight="1">
      <c r="D1573" s="405" t="s">
        <v>3521</v>
      </c>
      <c r="E1573" s="405" t="s">
        <v>5597</v>
      </c>
      <c r="F1573" s="407" t="s">
        <v>192</v>
      </c>
      <c r="G1573" s="272">
        <v>24.5</v>
      </c>
      <c r="H1573" s="406">
        <v>968</v>
      </c>
      <c r="I1573" s="406">
        <v>982</v>
      </c>
      <c r="J1573" s="406">
        <v>1127</v>
      </c>
      <c r="K1573" s="406">
        <v>1040</v>
      </c>
      <c r="L1573" s="406">
        <v>1015</v>
      </c>
      <c r="M1573" s="406">
        <v>1204</v>
      </c>
      <c r="N1573" s="406">
        <v>1100</v>
      </c>
      <c r="O1573" s="406">
        <v>990</v>
      </c>
      <c r="P1573" s="406">
        <v>1101</v>
      </c>
      <c r="Q1573" s="406">
        <v>1234</v>
      </c>
      <c r="R1573" s="406">
        <v>1186</v>
      </c>
      <c r="S1573" s="406">
        <v>1279</v>
      </c>
      <c r="T1573" s="406">
        <v>1517</v>
      </c>
      <c r="U1573" s="406">
        <v>1689</v>
      </c>
      <c r="V1573" s="406">
        <v>1271</v>
      </c>
      <c r="W1573" s="406">
        <v>1410</v>
      </c>
      <c r="X1573" s="406">
        <v>1033</v>
      </c>
      <c r="Y1573" s="406">
        <v>1165</v>
      </c>
      <c r="Z1573" s="406">
        <v>1243</v>
      </c>
      <c r="AA1573" s="406">
        <v>1169</v>
      </c>
      <c r="AB1573" s="406">
        <v>1114</v>
      </c>
      <c r="AC1573" s="406">
        <v>1293</v>
      </c>
      <c r="AD1573" s="406">
        <v>1570</v>
      </c>
      <c r="AE1573" s="406">
        <v>1257</v>
      </c>
      <c r="AF1573" s="406">
        <v>1328</v>
      </c>
      <c r="AG1573" s="406">
        <v>1511</v>
      </c>
      <c r="AH1573" s="406">
        <v>1827</v>
      </c>
      <c r="AI1573" s="406">
        <v>997</v>
      </c>
      <c r="AJ1573" s="406">
        <v>1219</v>
      </c>
      <c r="AK1573" s="406">
        <v>1399</v>
      </c>
      <c r="AL1573" s="406">
        <v>1641</v>
      </c>
      <c r="AM1573" s="406">
        <v>1050</v>
      </c>
      <c r="AN1573" s="406">
        <v>1161</v>
      </c>
      <c r="AO1573" s="406">
        <v>1321</v>
      </c>
      <c r="AP1573" s="406">
        <v>1159</v>
      </c>
      <c r="AQ1573" s="406">
        <v>1159</v>
      </c>
      <c r="AR1573" s="406">
        <v>1488</v>
      </c>
      <c r="AS1573" s="406">
        <v>1325</v>
      </c>
      <c r="AU1573" t="s">
        <v>3521</v>
      </c>
    </row>
    <row r="1574" spans="4:47" ht="13.5" customHeight="1">
      <c r="D1574" s="405" t="s">
        <v>5104</v>
      </c>
      <c r="E1574" s="405" t="s">
        <v>5597</v>
      </c>
      <c r="F1574" s="407" t="s">
        <v>5152</v>
      </c>
      <c r="G1574" s="272">
        <v>25</v>
      </c>
      <c r="H1574" s="406">
        <v>1086</v>
      </c>
      <c r="I1574" s="406">
        <v>1132</v>
      </c>
      <c r="J1574" s="406">
        <v>1286</v>
      </c>
      <c r="K1574" s="406">
        <v>1149</v>
      </c>
      <c r="L1574" s="406">
        <v>1178</v>
      </c>
      <c r="M1574" s="406">
        <v>1391</v>
      </c>
      <c r="N1574" s="406">
        <v>1218</v>
      </c>
      <c r="O1574" s="406">
        <v>1156</v>
      </c>
      <c r="P1574" s="406">
        <v>1258</v>
      </c>
      <c r="Q1574" s="406">
        <v>1338</v>
      </c>
      <c r="R1574" s="406">
        <v>1296</v>
      </c>
      <c r="S1574" s="406">
        <v>1278</v>
      </c>
      <c r="T1574" s="406">
        <v>1516</v>
      </c>
      <c r="U1574" s="406">
        <v>1692</v>
      </c>
      <c r="V1574" s="406">
        <v>1267</v>
      </c>
      <c r="W1574" s="406">
        <v>1411</v>
      </c>
      <c r="X1574" s="406">
        <v>1131</v>
      </c>
      <c r="Y1574" s="406">
        <v>1269</v>
      </c>
      <c r="Z1574" s="406">
        <v>1468</v>
      </c>
      <c r="AA1574" s="406">
        <v>1220</v>
      </c>
      <c r="AB1574" s="406">
        <v>1223</v>
      </c>
      <c r="AC1574" s="406">
        <v>1440</v>
      </c>
      <c r="AD1574" s="406">
        <v>1679</v>
      </c>
      <c r="AE1574" s="406">
        <v>1316</v>
      </c>
      <c r="AF1574" s="406">
        <v>1460</v>
      </c>
      <c r="AG1574" s="406">
        <v>1650</v>
      </c>
      <c r="AH1574" s="406">
        <v>1927</v>
      </c>
      <c r="AI1574" s="406">
        <v>1056</v>
      </c>
      <c r="AJ1574" s="406">
        <v>1286</v>
      </c>
      <c r="AK1574" s="406">
        <v>1472</v>
      </c>
      <c r="AL1574" s="406">
        <v>1718</v>
      </c>
      <c r="AM1574" s="406">
        <v>1099</v>
      </c>
      <c r="AN1574" s="406">
        <v>1212</v>
      </c>
      <c r="AO1574" s="406">
        <v>1370</v>
      </c>
      <c r="AP1574" s="406">
        <v>1195</v>
      </c>
      <c r="AQ1574" s="406">
        <v>1195</v>
      </c>
      <c r="AR1574" s="406">
        <v>1533</v>
      </c>
      <c r="AS1574" s="406">
        <v>1324</v>
      </c>
      <c r="AU1574" t="s">
        <v>5104</v>
      </c>
    </row>
    <row r="1575" spans="4:47" ht="13.5" customHeight="1">
      <c r="D1575" s="405" t="s">
        <v>5105</v>
      </c>
      <c r="E1575" s="405" t="s">
        <v>5597</v>
      </c>
      <c r="F1575" s="407" t="s">
        <v>5152</v>
      </c>
      <c r="G1575" s="272">
        <v>25</v>
      </c>
      <c r="H1575" s="406">
        <v>1086</v>
      </c>
      <c r="I1575" s="406">
        <v>1132</v>
      </c>
      <c r="J1575" s="406">
        <v>1286</v>
      </c>
      <c r="K1575" s="406">
        <v>1149</v>
      </c>
      <c r="L1575" s="406">
        <v>1178</v>
      </c>
      <c r="M1575" s="406">
        <v>1391</v>
      </c>
      <c r="N1575" s="406">
        <v>1218</v>
      </c>
      <c r="O1575" s="406">
        <v>1156</v>
      </c>
      <c r="P1575" s="406">
        <v>1258</v>
      </c>
      <c r="Q1575" s="406">
        <v>1338</v>
      </c>
      <c r="R1575" s="406">
        <v>1296</v>
      </c>
      <c r="S1575" s="406">
        <v>1278</v>
      </c>
      <c r="T1575" s="406">
        <v>1516</v>
      </c>
      <c r="U1575" s="406">
        <v>1692</v>
      </c>
      <c r="V1575" s="406">
        <v>1267</v>
      </c>
      <c r="W1575" s="406">
        <v>1411</v>
      </c>
      <c r="X1575" s="406">
        <v>1131</v>
      </c>
      <c r="Y1575" s="406">
        <v>1269</v>
      </c>
      <c r="Z1575" s="406">
        <v>1468</v>
      </c>
      <c r="AA1575" s="406">
        <v>1220</v>
      </c>
      <c r="AB1575" s="406">
        <v>1223</v>
      </c>
      <c r="AC1575" s="406">
        <v>1440</v>
      </c>
      <c r="AD1575" s="406">
        <v>1679</v>
      </c>
      <c r="AE1575" s="406">
        <v>1316</v>
      </c>
      <c r="AF1575" s="406">
        <v>1460</v>
      </c>
      <c r="AG1575" s="406">
        <v>1650</v>
      </c>
      <c r="AH1575" s="406">
        <v>1927</v>
      </c>
      <c r="AI1575" s="406">
        <v>1056</v>
      </c>
      <c r="AJ1575" s="406">
        <v>1286</v>
      </c>
      <c r="AK1575" s="406">
        <v>1472</v>
      </c>
      <c r="AL1575" s="406">
        <v>1718</v>
      </c>
      <c r="AM1575" s="406">
        <v>1099</v>
      </c>
      <c r="AN1575" s="406">
        <v>1212</v>
      </c>
      <c r="AO1575" s="406">
        <v>1370</v>
      </c>
      <c r="AP1575" s="406">
        <v>1195</v>
      </c>
      <c r="AQ1575" s="406">
        <v>1195</v>
      </c>
      <c r="AR1575" s="406">
        <v>1533</v>
      </c>
      <c r="AS1575" s="406">
        <v>1324</v>
      </c>
      <c r="AU1575" t="s">
        <v>5105</v>
      </c>
    </row>
    <row r="1576" spans="4:47" ht="13.5" customHeight="1">
      <c r="D1576" s="405" t="s">
        <v>5106</v>
      </c>
      <c r="E1576" s="405" t="s">
        <v>5597</v>
      </c>
      <c r="F1576" s="407" t="s">
        <v>5153</v>
      </c>
      <c r="G1576" s="272">
        <v>25.6</v>
      </c>
      <c r="H1576" s="406">
        <v>997</v>
      </c>
      <c r="I1576" s="406">
        <v>1051</v>
      </c>
      <c r="J1576" s="406">
        <v>1196</v>
      </c>
      <c r="K1576" s="406">
        <v>1054</v>
      </c>
      <c r="L1576" s="406">
        <v>1094</v>
      </c>
      <c r="M1576" s="406">
        <v>1289</v>
      </c>
      <c r="N1576" s="406">
        <v>1123</v>
      </c>
      <c r="O1576" s="406">
        <v>1076</v>
      </c>
      <c r="P1576" s="406">
        <v>1177</v>
      </c>
      <c r="Q1576" s="406">
        <v>1240</v>
      </c>
      <c r="R1576" s="406">
        <v>1212</v>
      </c>
      <c r="S1576" s="406">
        <v>1198</v>
      </c>
      <c r="T1576" s="406">
        <v>1437</v>
      </c>
      <c r="U1576" s="406">
        <v>1595</v>
      </c>
      <c r="V1576" s="406">
        <v>1183</v>
      </c>
      <c r="W1576" s="406">
        <v>1318</v>
      </c>
      <c r="X1576" s="406">
        <v>1042</v>
      </c>
      <c r="Y1576" s="406">
        <v>1180</v>
      </c>
      <c r="Z1576" s="406">
        <v>1364</v>
      </c>
      <c r="AA1576" s="406">
        <v>1120</v>
      </c>
      <c r="AB1576" s="406">
        <v>1138</v>
      </c>
      <c r="AC1576" s="406">
        <v>1357</v>
      </c>
      <c r="AD1576" s="406">
        <v>1581</v>
      </c>
      <c r="AE1576" s="406">
        <v>1216</v>
      </c>
      <c r="AF1576" s="406">
        <v>1376</v>
      </c>
      <c r="AG1576" s="406">
        <v>1567</v>
      </c>
      <c r="AH1576" s="406">
        <v>1829</v>
      </c>
      <c r="AI1576" s="406">
        <v>962</v>
      </c>
      <c r="AJ1576" s="406">
        <v>1201</v>
      </c>
      <c r="AK1576" s="406">
        <v>1389</v>
      </c>
      <c r="AL1576" s="406">
        <v>1620</v>
      </c>
      <c r="AM1576" s="406">
        <v>1010</v>
      </c>
      <c r="AN1576" s="406">
        <v>1125</v>
      </c>
      <c r="AO1576" s="406">
        <v>1270</v>
      </c>
      <c r="AP1576" s="406">
        <v>1119</v>
      </c>
      <c r="AQ1576" s="406">
        <v>1119</v>
      </c>
      <c r="AR1576" s="406">
        <v>1516</v>
      </c>
      <c r="AS1576" s="406">
        <v>1248</v>
      </c>
      <c r="AU1576" t="s">
        <v>5106</v>
      </c>
    </row>
    <row r="1577" spans="4:47" ht="13.5" customHeight="1">
      <c r="D1577" s="405" t="s">
        <v>5107</v>
      </c>
      <c r="E1577" s="405" t="s">
        <v>5597</v>
      </c>
      <c r="F1577" s="407" t="s">
        <v>5153</v>
      </c>
      <c r="G1577" s="272">
        <v>25.6</v>
      </c>
      <c r="H1577" s="406">
        <v>997</v>
      </c>
      <c r="I1577" s="406">
        <v>1051</v>
      </c>
      <c r="J1577" s="406">
        <v>1196</v>
      </c>
      <c r="K1577" s="406">
        <v>1054</v>
      </c>
      <c r="L1577" s="406">
        <v>1094</v>
      </c>
      <c r="M1577" s="406">
        <v>1289</v>
      </c>
      <c r="N1577" s="406">
        <v>1123</v>
      </c>
      <c r="O1577" s="406">
        <v>1076</v>
      </c>
      <c r="P1577" s="406">
        <v>1177</v>
      </c>
      <c r="Q1577" s="406">
        <v>1240</v>
      </c>
      <c r="R1577" s="406">
        <v>1212</v>
      </c>
      <c r="S1577" s="406">
        <v>1198</v>
      </c>
      <c r="T1577" s="406">
        <v>1437</v>
      </c>
      <c r="U1577" s="406">
        <v>1595</v>
      </c>
      <c r="V1577" s="406">
        <v>1183</v>
      </c>
      <c r="W1577" s="406">
        <v>1318</v>
      </c>
      <c r="X1577" s="406">
        <v>1042</v>
      </c>
      <c r="Y1577" s="406">
        <v>1180</v>
      </c>
      <c r="Z1577" s="406">
        <v>1364</v>
      </c>
      <c r="AA1577" s="406">
        <v>1120</v>
      </c>
      <c r="AB1577" s="406">
        <v>1138</v>
      </c>
      <c r="AC1577" s="406">
        <v>1357</v>
      </c>
      <c r="AD1577" s="406">
        <v>1581</v>
      </c>
      <c r="AE1577" s="406">
        <v>1216</v>
      </c>
      <c r="AF1577" s="406">
        <v>1376</v>
      </c>
      <c r="AG1577" s="406">
        <v>1567</v>
      </c>
      <c r="AH1577" s="406">
        <v>1829</v>
      </c>
      <c r="AI1577" s="406">
        <v>962</v>
      </c>
      <c r="AJ1577" s="406">
        <v>1201</v>
      </c>
      <c r="AK1577" s="406">
        <v>1389</v>
      </c>
      <c r="AL1577" s="406">
        <v>1620</v>
      </c>
      <c r="AM1577" s="406">
        <v>1010</v>
      </c>
      <c r="AN1577" s="406">
        <v>1125</v>
      </c>
      <c r="AO1577" s="406">
        <v>1270</v>
      </c>
      <c r="AP1577" s="406">
        <v>1119</v>
      </c>
      <c r="AQ1577" s="406">
        <v>1119</v>
      </c>
      <c r="AR1577" s="406">
        <v>1516</v>
      </c>
      <c r="AS1577" s="406">
        <v>1248</v>
      </c>
      <c r="AU1577" t="s">
        <v>5107</v>
      </c>
    </row>
    <row r="1578" spans="4:47" ht="13.5" customHeight="1">
      <c r="D1578" s="405" t="s">
        <v>5407</v>
      </c>
      <c r="E1578" s="405" t="s">
        <v>5597</v>
      </c>
      <c r="F1578" s="407" t="s">
        <v>5153</v>
      </c>
      <c r="G1578" s="272">
        <v>26.5</v>
      </c>
      <c r="H1578" s="409" t="s">
        <v>2207</v>
      </c>
      <c r="I1578" s="409" t="s">
        <v>2207</v>
      </c>
      <c r="J1578" s="409" t="s">
        <v>2207</v>
      </c>
      <c r="K1578" s="409" t="s">
        <v>2207</v>
      </c>
      <c r="L1578" s="409" t="s">
        <v>2207</v>
      </c>
      <c r="M1578" s="409" t="s">
        <v>2207</v>
      </c>
      <c r="N1578" s="409" t="s">
        <v>2207</v>
      </c>
      <c r="O1578" s="409" t="s">
        <v>2207</v>
      </c>
      <c r="P1578" s="409" t="s">
        <v>2207</v>
      </c>
      <c r="Q1578" s="409" t="s">
        <v>2207</v>
      </c>
      <c r="R1578" s="409" t="s">
        <v>2207</v>
      </c>
      <c r="S1578" s="406">
        <v>1215</v>
      </c>
      <c r="T1578" s="406">
        <v>1462</v>
      </c>
      <c r="U1578" s="406">
        <v>1620</v>
      </c>
      <c r="V1578" s="406">
        <v>1217</v>
      </c>
      <c r="W1578" s="406">
        <v>1355</v>
      </c>
      <c r="X1578" s="406">
        <v>1068</v>
      </c>
      <c r="Y1578" s="406">
        <v>1211</v>
      </c>
      <c r="Z1578" s="406">
        <v>1399</v>
      </c>
      <c r="AA1578" s="406">
        <v>1148</v>
      </c>
      <c r="AB1578" s="406">
        <v>1169</v>
      </c>
      <c r="AC1578" s="406">
        <v>1394</v>
      </c>
      <c r="AD1578" s="406">
        <v>1625</v>
      </c>
      <c r="AE1578" s="406">
        <v>1249</v>
      </c>
      <c r="AF1578" s="406">
        <v>1407</v>
      </c>
      <c r="AG1578" s="406">
        <v>1604</v>
      </c>
      <c r="AH1578" s="406">
        <v>1872</v>
      </c>
      <c r="AI1578" s="406">
        <v>0</v>
      </c>
      <c r="AJ1578" s="406">
        <v>1232</v>
      </c>
      <c r="AK1578" s="406">
        <v>1426</v>
      </c>
      <c r="AL1578" s="406">
        <v>1664</v>
      </c>
      <c r="AM1578" s="406">
        <v>1036</v>
      </c>
      <c r="AN1578" s="406">
        <v>1155</v>
      </c>
      <c r="AO1578" s="406">
        <v>1304</v>
      </c>
      <c r="AP1578" s="406">
        <v>1143</v>
      </c>
      <c r="AQ1578" s="406">
        <v>1143</v>
      </c>
      <c r="AR1578" s="406">
        <v>1526</v>
      </c>
      <c r="AS1578" s="406">
        <v>1272</v>
      </c>
      <c r="AU1578" t="s">
        <v>5407</v>
      </c>
    </row>
    <row r="1579" spans="4:47" ht="13.5" customHeight="1">
      <c r="D1579" s="405" t="s">
        <v>5408</v>
      </c>
      <c r="E1579" s="405" t="s">
        <v>5597</v>
      </c>
      <c r="F1579" s="407" t="s">
        <v>5153</v>
      </c>
      <c r="G1579" s="272">
        <v>26.5</v>
      </c>
      <c r="H1579" s="409" t="s">
        <v>2207</v>
      </c>
      <c r="I1579" s="409" t="s">
        <v>2207</v>
      </c>
      <c r="J1579" s="409" t="s">
        <v>2207</v>
      </c>
      <c r="K1579" s="409" t="s">
        <v>2207</v>
      </c>
      <c r="L1579" s="409" t="s">
        <v>2207</v>
      </c>
      <c r="M1579" s="409" t="s">
        <v>2207</v>
      </c>
      <c r="N1579" s="409" t="s">
        <v>2207</v>
      </c>
      <c r="O1579" s="409" t="s">
        <v>2207</v>
      </c>
      <c r="P1579" s="409" t="s">
        <v>2207</v>
      </c>
      <c r="Q1579" s="409" t="s">
        <v>2207</v>
      </c>
      <c r="R1579" s="409" t="s">
        <v>2207</v>
      </c>
      <c r="S1579" s="406">
        <v>1215</v>
      </c>
      <c r="T1579" s="406">
        <v>1462</v>
      </c>
      <c r="U1579" s="406">
        <v>1620</v>
      </c>
      <c r="V1579" s="406">
        <v>1217</v>
      </c>
      <c r="W1579" s="406">
        <v>1355</v>
      </c>
      <c r="X1579" s="406">
        <v>1068</v>
      </c>
      <c r="Y1579" s="406">
        <v>1211</v>
      </c>
      <c r="Z1579" s="406">
        <v>1399</v>
      </c>
      <c r="AA1579" s="406">
        <v>1148</v>
      </c>
      <c r="AB1579" s="406">
        <v>1169</v>
      </c>
      <c r="AC1579" s="406">
        <v>1394</v>
      </c>
      <c r="AD1579" s="406">
        <v>1625</v>
      </c>
      <c r="AE1579" s="406">
        <v>1249</v>
      </c>
      <c r="AF1579" s="406">
        <v>1407</v>
      </c>
      <c r="AG1579" s="406">
        <v>1604</v>
      </c>
      <c r="AH1579" s="406">
        <v>1872</v>
      </c>
      <c r="AI1579" s="406">
        <v>0</v>
      </c>
      <c r="AJ1579" s="406">
        <v>1232</v>
      </c>
      <c r="AK1579" s="406">
        <v>1426</v>
      </c>
      <c r="AL1579" s="406">
        <v>1664</v>
      </c>
      <c r="AM1579" s="406">
        <v>1036</v>
      </c>
      <c r="AN1579" s="406">
        <v>1155</v>
      </c>
      <c r="AO1579" s="406">
        <v>1304</v>
      </c>
      <c r="AP1579" s="406">
        <v>1143</v>
      </c>
      <c r="AQ1579" s="406">
        <v>1143</v>
      </c>
      <c r="AR1579" s="406">
        <v>1526</v>
      </c>
      <c r="AS1579" s="406">
        <v>1272</v>
      </c>
      <c r="AU1579" t="s">
        <v>5408</v>
      </c>
    </row>
    <row r="1580" spans="4:47" ht="13.5" customHeight="1">
      <c r="D1580" s="405" t="s">
        <v>5108</v>
      </c>
      <c r="E1580" s="405" t="s">
        <v>5597</v>
      </c>
      <c r="F1580" s="407" t="s">
        <v>5153</v>
      </c>
      <c r="G1580" s="272">
        <v>27.400000000000002</v>
      </c>
      <c r="H1580" s="406">
        <v>1047</v>
      </c>
      <c r="I1580" s="406">
        <v>1104</v>
      </c>
      <c r="J1580" s="406">
        <v>1254</v>
      </c>
      <c r="K1580" s="406">
        <v>1108</v>
      </c>
      <c r="L1580" s="406">
        <v>1148</v>
      </c>
      <c r="M1580" s="406">
        <v>1360</v>
      </c>
      <c r="N1580" s="406">
        <v>1181</v>
      </c>
      <c r="O1580" s="406">
        <v>1129</v>
      </c>
      <c r="P1580" s="406">
        <v>1241</v>
      </c>
      <c r="Q1580" s="406">
        <v>1308</v>
      </c>
      <c r="R1580" s="406">
        <v>1276</v>
      </c>
      <c r="S1580" s="406">
        <v>1256</v>
      </c>
      <c r="T1580" s="406">
        <v>1512</v>
      </c>
      <c r="U1580" s="406">
        <v>1674</v>
      </c>
      <c r="V1580" s="406">
        <v>1250</v>
      </c>
      <c r="W1580" s="406">
        <v>1392</v>
      </c>
      <c r="X1580" s="406">
        <v>1093</v>
      </c>
      <c r="Y1580" s="406">
        <v>1241</v>
      </c>
      <c r="Z1580" s="406">
        <v>1434</v>
      </c>
      <c r="AA1580" s="406">
        <v>1176</v>
      </c>
      <c r="AB1580" s="406">
        <v>1199</v>
      </c>
      <c r="AC1580" s="406">
        <v>1431</v>
      </c>
      <c r="AD1580" s="406">
        <v>1668</v>
      </c>
      <c r="AE1580" s="406">
        <v>1281</v>
      </c>
      <c r="AF1580" s="406">
        <v>1437</v>
      </c>
      <c r="AG1580" s="406">
        <v>1641</v>
      </c>
      <c r="AH1580" s="406">
        <v>1915</v>
      </c>
      <c r="AI1580" s="406">
        <v>1010</v>
      </c>
      <c r="AJ1580" s="406">
        <v>1262</v>
      </c>
      <c r="AK1580" s="406">
        <v>1463</v>
      </c>
      <c r="AL1580" s="406">
        <v>1707</v>
      </c>
      <c r="AM1580" s="406">
        <v>1062</v>
      </c>
      <c r="AN1580" s="406">
        <v>1185</v>
      </c>
      <c r="AO1580" s="406">
        <v>1338</v>
      </c>
      <c r="AP1580" s="406">
        <v>1167</v>
      </c>
      <c r="AQ1580" s="406">
        <v>1167</v>
      </c>
      <c r="AR1580" s="406">
        <v>1536</v>
      </c>
      <c r="AS1580" s="406">
        <v>1295</v>
      </c>
      <c r="AU1580" t="s">
        <v>5108</v>
      </c>
    </row>
    <row r="1581" spans="4:47" ht="13.5" customHeight="1">
      <c r="D1581" s="405" t="s">
        <v>5109</v>
      </c>
      <c r="E1581" s="405" t="s">
        <v>5597</v>
      </c>
      <c r="F1581" s="407" t="s">
        <v>5153</v>
      </c>
      <c r="G1581" s="272">
        <v>27.400000000000002</v>
      </c>
      <c r="H1581" s="406">
        <v>1047</v>
      </c>
      <c r="I1581" s="406">
        <v>1104</v>
      </c>
      <c r="J1581" s="406">
        <v>1254</v>
      </c>
      <c r="K1581" s="406">
        <v>1108</v>
      </c>
      <c r="L1581" s="406">
        <v>1148</v>
      </c>
      <c r="M1581" s="406">
        <v>1360</v>
      </c>
      <c r="N1581" s="406">
        <v>1181</v>
      </c>
      <c r="O1581" s="406">
        <v>1129</v>
      </c>
      <c r="P1581" s="406">
        <v>1241</v>
      </c>
      <c r="Q1581" s="406">
        <v>1308</v>
      </c>
      <c r="R1581" s="406">
        <v>1276</v>
      </c>
      <c r="S1581" s="406">
        <v>1256</v>
      </c>
      <c r="T1581" s="406">
        <v>1512</v>
      </c>
      <c r="U1581" s="406">
        <v>1674</v>
      </c>
      <c r="V1581" s="406">
        <v>1250</v>
      </c>
      <c r="W1581" s="406">
        <v>1392</v>
      </c>
      <c r="X1581" s="406">
        <v>1093</v>
      </c>
      <c r="Y1581" s="406">
        <v>1241</v>
      </c>
      <c r="Z1581" s="406">
        <v>1434</v>
      </c>
      <c r="AA1581" s="406">
        <v>1176</v>
      </c>
      <c r="AB1581" s="406">
        <v>1199</v>
      </c>
      <c r="AC1581" s="406">
        <v>1431</v>
      </c>
      <c r="AD1581" s="406">
        <v>1668</v>
      </c>
      <c r="AE1581" s="406">
        <v>1281</v>
      </c>
      <c r="AF1581" s="406">
        <v>1437</v>
      </c>
      <c r="AG1581" s="406">
        <v>1641</v>
      </c>
      <c r="AH1581" s="406">
        <v>1915</v>
      </c>
      <c r="AI1581" s="406">
        <v>1010</v>
      </c>
      <c r="AJ1581" s="406">
        <v>1262</v>
      </c>
      <c r="AK1581" s="406">
        <v>1463</v>
      </c>
      <c r="AL1581" s="406">
        <v>1707</v>
      </c>
      <c r="AM1581" s="406">
        <v>1062</v>
      </c>
      <c r="AN1581" s="406">
        <v>1185</v>
      </c>
      <c r="AO1581" s="406">
        <v>1338</v>
      </c>
      <c r="AP1581" s="406">
        <v>1167</v>
      </c>
      <c r="AQ1581" s="406">
        <v>1167</v>
      </c>
      <c r="AR1581" s="406">
        <v>1536</v>
      </c>
      <c r="AS1581" s="406">
        <v>1295</v>
      </c>
      <c r="AU1581" t="s">
        <v>5109</v>
      </c>
    </row>
    <row r="1582" spans="4:47" ht="13.5" customHeight="1">
      <c r="D1582" s="405" t="s">
        <v>5110</v>
      </c>
      <c r="E1582" s="405" t="s">
        <v>5597</v>
      </c>
      <c r="F1582" s="407" t="s">
        <v>5153</v>
      </c>
      <c r="G1582" s="272">
        <v>28.3</v>
      </c>
      <c r="H1582" s="406">
        <v>1077</v>
      </c>
      <c r="I1582" s="406">
        <v>1118</v>
      </c>
      <c r="J1582" s="406">
        <v>1303</v>
      </c>
      <c r="K1582" s="406">
        <v>1133</v>
      </c>
      <c r="L1582" s="406">
        <v>1171</v>
      </c>
      <c r="M1582" s="406">
        <v>1372</v>
      </c>
      <c r="N1582" s="406">
        <v>1244</v>
      </c>
      <c r="O1582" s="406">
        <v>1201</v>
      </c>
      <c r="P1582" s="406">
        <v>1253</v>
      </c>
      <c r="Q1582" s="406">
        <v>1343</v>
      </c>
      <c r="R1582" s="406">
        <v>1327</v>
      </c>
      <c r="S1582" s="406">
        <v>1294</v>
      </c>
      <c r="T1582" s="406">
        <v>1559</v>
      </c>
      <c r="U1582" s="406">
        <v>1727</v>
      </c>
      <c r="V1582" s="406">
        <v>1293</v>
      </c>
      <c r="W1582" s="406">
        <v>1439</v>
      </c>
      <c r="X1582" s="406">
        <v>1129</v>
      </c>
      <c r="Y1582" s="406">
        <v>1281</v>
      </c>
      <c r="Z1582" s="406">
        <v>1481</v>
      </c>
      <c r="AA1582" s="406">
        <v>1214</v>
      </c>
      <c r="AB1582" s="406">
        <v>1239</v>
      </c>
      <c r="AC1582" s="406">
        <v>1477</v>
      </c>
      <c r="AD1582" s="406">
        <v>1722</v>
      </c>
      <c r="AE1582" s="406">
        <v>1324</v>
      </c>
      <c r="AF1582" s="406">
        <v>1477</v>
      </c>
      <c r="AG1582" s="406">
        <v>1688</v>
      </c>
      <c r="AH1582" s="406">
        <v>1970</v>
      </c>
      <c r="AI1582" s="406">
        <v>1041</v>
      </c>
      <c r="AJ1582" s="406">
        <v>1302</v>
      </c>
      <c r="AK1582" s="406">
        <v>1510</v>
      </c>
      <c r="AL1582" s="406">
        <v>1761</v>
      </c>
      <c r="AM1582" s="406">
        <v>1097</v>
      </c>
      <c r="AN1582" s="406">
        <v>1224</v>
      </c>
      <c r="AO1582" s="406">
        <v>1383</v>
      </c>
      <c r="AP1582" s="406">
        <v>1214</v>
      </c>
      <c r="AQ1582" s="406">
        <v>1214</v>
      </c>
      <c r="AR1582" s="406">
        <v>1595</v>
      </c>
      <c r="AS1582" s="406">
        <v>1342</v>
      </c>
      <c r="AU1582" t="s">
        <v>5110</v>
      </c>
    </row>
    <row r="1583" spans="4:47" ht="13.5" customHeight="1">
      <c r="D1583" s="405" t="s">
        <v>5111</v>
      </c>
      <c r="E1583" s="405" t="s">
        <v>5597</v>
      </c>
      <c r="F1583" s="407" t="s">
        <v>5153</v>
      </c>
      <c r="G1583" s="272">
        <v>28.3</v>
      </c>
      <c r="H1583" s="406">
        <v>1077</v>
      </c>
      <c r="I1583" s="406">
        <v>1118</v>
      </c>
      <c r="J1583" s="406">
        <v>1303</v>
      </c>
      <c r="K1583" s="406">
        <v>1133</v>
      </c>
      <c r="L1583" s="406">
        <v>1171</v>
      </c>
      <c r="M1583" s="406">
        <v>1372</v>
      </c>
      <c r="N1583" s="406">
        <v>1244</v>
      </c>
      <c r="O1583" s="406">
        <v>1201</v>
      </c>
      <c r="P1583" s="406">
        <v>1253</v>
      </c>
      <c r="Q1583" s="406">
        <v>1343</v>
      </c>
      <c r="R1583" s="406">
        <v>1327</v>
      </c>
      <c r="S1583" s="406">
        <v>1294</v>
      </c>
      <c r="T1583" s="406">
        <v>1559</v>
      </c>
      <c r="U1583" s="406">
        <v>1727</v>
      </c>
      <c r="V1583" s="406">
        <v>1293</v>
      </c>
      <c r="W1583" s="406">
        <v>1439</v>
      </c>
      <c r="X1583" s="406">
        <v>1129</v>
      </c>
      <c r="Y1583" s="406">
        <v>1281</v>
      </c>
      <c r="Z1583" s="406">
        <v>1481</v>
      </c>
      <c r="AA1583" s="406">
        <v>1214</v>
      </c>
      <c r="AB1583" s="406">
        <v>1239</v>
      </c>
      <c r="AC1583" s="406">
        <v>1477</v>
      </c>
      <c r="AD1583" s="406">
        <v>1722</v>
      </c>
      <c r="AE1583" s="406">
        <v>1324</v>
      </c>
      <c r="AF1583" s="406">
        <v>1477</v>
      </c>
      <c r="AG1583" s="406">
        <v>1688</v>
      </c>
      <c r="AH1583" s="406">
        <v>1970</v>
      </c>
      <c r="AI1583" s="406">
        <v>1041</v>
      </c>
      <c r="AJ1583" s="406">
        <v>1302</v>
      </c>
      <c r="AK1583" s="406">
        <v>1510</v>
      </c>
      <c r="AL1583" s="406">
        <v>1761</v>
      </c>
      <c r="AM1583" s="406">
        <v>1097</v>
      </c>
      <c r="AN1583" s="406">
        <v>1224</v>
      </c>
      <c r="AO1583" s="406">
        <v>1383</v>
      </c>
      <c r="AP1583" s="406">
        <v>1214</v>
      </c>
      <c r="AQ1583" s="406">
        <v>1214</v>
      </c>
      <c r="AR1583" s="406">
        <v>1595</v>
      </c>
      <c r="AS1583" s="406">
        <v>1342</v>
      </c>
      <c r="AU1583" t="s">
        <v>5111</v>
      </c>
    </row>
    <row r="1584" spans="4:47" ht="13.5" customHeight="1">
      <c r="D1584" s="405" t="s">
        <v>5112</v>
      </c>
      <c r="E1584" s="405" t="s">
        <v>5597</v>
      </c>
      <c r="F1584" s="407" t="s">
        <v>5153</v>
      </c>
      <c r="G1584" s="272">
        <v>29.200000000000003</v>
      </c>
      <c r="H1584" s="406">
        <v>1154</v>
      </c>
      <c r="I1584" s="406">
        <v>1211</v>
      </c>
      <c r="J1584" s="406">
        <v>1375</v>
      </c>
      <c r="K1584" s="406">
        <v>1217</v>
      </c>
      <c r="L1584" s="406">
        <v>1255</v>
      </c>
      <c r="M1584" s="406">
        <v>1493</v>
      </c>
      <c r="N1584" s="406">
        <v>1297</v>
      </c>
      <c r="O1584" s="406">
        <v>1236</v>
      </c>
      <c r="P1584" s="406">
        <v>1360</v>
      </c>
      <c r="Q1584" s="406">
        <v>1439</v>
      </c>
      <c r="R1584" s="406">
        <v>1397</v>
      </c>
      <c r="S1584" s="406">
        <v>1363</v>
      </c>
      <c r="T1584" s="406">
        <v>1636</v>
      </c>
      <c r="U1584" s="406">
        <v>1816</v>
      </c>
      <c r="V1584" s="406">
        <v>1368</v>
      </c>
      <c r="W1584" s="406">
        <v>1525</v>
      </c>
      <c r="X1584" s="406">
        <v>1199</v>
      </c>
      <c r="Y1584" s="406">
        <v>1358</v>
      </c>
      <c r="Z1584" s="406">
        <v>1570</v>
      </c>
      <c r="AA1584" s="406">
        <v>1292</v>
      </c>
      <c r="AB1584" s="406">
        <v>1315</v>
      </c>
      <c r="AC1584" s="406">
        <v>1560</v>
      </c>
      <c r="AD1584" s="406">
        <v>1820</v>
      </c>
      <c r="AE1584" s="406">
        <v>1406</v>
      </c>
      <c r="AF1584" s="406">
        <v>1552</v>
      </c>
      <c r="AG1584" s="406">
        <v>1771</v>
      </c>
      <c r="AH1584" s="406">
        <v>2068</v>
      </c>
      <c r="AI1584" s="406">
        <v>1113</v>
      </c>
      <c r="AJ1584" s="406">
        <v>1378</v>
      </c>
      <c r="AK1584" s="406">
        <v>1593</v>
      </c>
      <c r="AL1584" s="406">
        <v>1859</v>
      </c>
      <c r="AM1584" s="406">
        <v>1168</v>
      </c>
      <c r="AN1584" s="406">
        <v>1299</v>
      </c>
      <c r="AO1584" s="406">
        <v>1468</v>
      </c>
      <c r="AP1584" s="406">
        <v>1300</v>
      </c>
      <c r="AQ1584" s="406">
        <v>1300</v>
      </c>
      <c r="AR1584" s="406">
        <v>1784</v>
      </c>
      <c r="AS1584" s="406">
        <v>1428</v>
      </c>
      <c r="AU1584" t="s">
        <v>5112</v>
      </c>
    </row>
    <row r="1585" spans="4:47" ht="13.5" customHeight="1">
      <c r="D1585" s="405" t="s">
        <v>5113</v>
      </c>
      <c r="E1585" s="405" t="s">
        <v>5597</v>
      </c>
      <c r="F1585" s="407" t="s">
        <v>5153</v>
      </c>
      <c r="G1585" s="272">
        <v>29.200000000000003</v>
      </c>
      <c r="H1585" s="406">
        <v>1154</v>
      </c>
      <c r="I1585" s="406">
        <v>1211</v>
      </c>
      <c r="J1585" s="406">
        <v>1375</v>
      </c>
      <c r="K1585" s="406">
        <v>1217</v>
      </c>
      <c r="L1585" s="406">
        <v>1255</v>
      </c>
      <c r="M1585" s="406">
        <v>1493</v>
      </c>
      <c r="N1585" s="406">
        <v>1297</v>
      </c>
      <c r="O1585" s="406">
        <v>1236</v>
      </c>
      <c r="P1585" s="406">
        <v>1360</v>
      </c>
      <c r="Q1585" s="406">
        <v>1439</v>
      </c>
      <c r="R1585" s="406">
        <v>1397</v>
      </c>
      <c r="S1585" s="406">
        <v>1363</v>
      </c>
      <c r="T1585" s="406">
        <v>1636</v>
      </c>
      <c r="U1585" s="406">
        <v>1816</v>
      </c>
      <c r="V1585" s="406">
        <v>1368</v>
      </c>
      <c r="W1585" s="406">
        <v>1525</v>
      </c>
      <c r="X1585" s="406">
        <v>1199</v>
      </c>
      <c r="Y1585" s="406">
        <v>1358</v>
      </c>
      <c r="Z1585" s="406">
        <v>1570</v>
      </c>
      <c r="AA1585" s="406">
        <v>1292</v>
      </c>
      <c r="AB1585" s="406">
        <v>1315</v>
      </c>
      <c r="AC1585" s="406">
        <v>1560</v>
      </c>
      <c r="AD1585" s="406">
        <v>1820</v>
      </c>
      <c r="AE1585" s="406">
        <v>1406</v>
      </c>
      <c r="AF1585" s="406">
        <v>1552</v>
      </c>
      <c r="AG1585" s="406">
        <v>1771</v>
      </c>
      <c r="AH1585" s="406">
        <v>2068</v>
      </c>
      <c r="AI1585" s="406">
        <v>1113</v>
      </c>
      <c r="AJ1585" s="406">
        <v>1378</v>
      </c>
      <c r="AK1585" s="406">
        <v>1593</v>
      </c>
      <c r="AL1585" s="406">
        <v>1859</v>
      </c>
      <c r="AM1585" s="406">
        <v>1168</v>
      </c>
      <c r="AN1585" s="406">
        <v>1299</v>
      </c>
      <c r="AO1585" s="406">
        <v>1468</v>
      </c>
      <c r="AP1585" s="406">
        <v>1300</v>
      </c>
      <c r="AQ1585" s="406">
        <v>1300</v>
      </c>
      <c r="AR1585" s="406">
        <v>1784</v>
      </c>
      <c r="AS1585" s="406">
        <v>1428</v>
      </c>
      <c r="AU1585" t="s">
        <v>5113</v>
      </c>
    </row>
    <row r="1586" spans="4:47" ht="13.5" customHeight="1">
      <c r="D1586" s="405" t="s">
        <v>5114</v>
      </c>
      <c r="E1586" s="404"/>
      <c r="F1586" s="407" t="s">
        <v>5154</v>
      </c>
      <c r="G1586" s="272">
        <v>29.200000000000003</v>
      </c>
      <c r="H1586" s="406">
        <v>1278</v>
      </c>
      <c r="I1586" s="406">
        <v>1321</v>
      </c>
      <c r="J1586" s="406">
        <v>1526</v>
      </c>
      <c r="K1586" s="406">
        <v>1389</v>
      </c>
      <c r="L1586" s="406">
        <v>1432</v>
      </c>
      <c r="M1586" s="406">
        <v>1667</v>
      </c>
      <c r="N1586" s="406">
        <v>1471</v>
      </c>
      <c r="O1586" s="406">
        <v>1383</v>
      </c>
      <c r="P1586" s="406">
        <v>1491</v>
      </c>
      <c r="Q1586" s="406">
        <v>1571</v>
      </c>
      <c r="R1586" s="406">
        <v>1546</v>
      </c>
      <c r="S1586" s="406">
        <v>1606</v>
      </c>
      <c r="T1586" s="406">
        <v>1881</v>
      </c>
      <c r="U1586" s="406">
        <v>2117</v>
      </c>
      <c r="V1586" s="406">
        <v>1461</v>
      </c>
      <c r="W1586" s="406">
        <v>1633</v>
      </c>
      <c r="X1586" s="406">
        <v>1360</v>
      </c>
      <c r="Y1586" s="406">
        <v>1522</v>
      </c>
      <c r="Z1586" s="406">
        <v>1763</v>
      </c>
      <c r="AA1586" s="406">
        <v>1469</v>
      </c>
      <c r="AB1586" s="406">
        <v>1429</v>
      </c>
      <c r="AC1586" s="406">
        <v>1708</v>
      </c>
      <c r="AD1586" s="406">
        <v>1993</v>
      </c>
      <c r="AE1586" s="406">
        <v>1563</v>
      </c>
      <c r="AF1586" s="406">
        <v>1905</v>
      </c>
      <c r="AG1586" s="406">
        <v>2130</v>
      </c>
      <c r="AH1586" s="406">
        <v>2489</v>
      </c>
      <c r="AI1586" s="406">
        <v>1257</v>
      </c>
      <c r="AJ1586" s="406">
        <v>1555</v>
      </c>
      <c r="AK1586" s="406">
        <v>1773</v>
      </c>
      <c r="AL1586" s="406">
        <v>2071</v>
      </c>
      <c r="AM1586" s="406">
        <v>1297</v>
      </c>
      <c r="AN1586" s="406">
        <v>1428</v>
      </c>
      <c r="AO1586" s="406">
        <v>1616</v>
      </c>
      <c r="AP1586" s="406">
        <v>1322</v>
      </c>
      <c r="AQ1586" s="406">
        <v>1281</v>
      </c>
      <c r="AR1586" s="406">
        <v>1760</v>
      </c>
      <c r="AS1586" s="406">
        <v>1547</v>
      </c>
      <c r="AU1586" t="s">
        <v>5114</v>
      </c>
    </row>
    <row r="1587" spans="4:47" ht="13.5" customHeight="1">
      <c r="D1587" s="405" t="s">
        <v>5115</v>
      </c>
      <c r="E1587" s="405" t="s">
        <v>5597</v>
      </c>
      <c r="F1587" s="407" t="s">
        <v>5155</v>
      </c>
      <c r="G1587" s="272">
        <v>29.200000000000003</v>
      </c>
      <c r="H1587" s="406">
        <v>1061</v>
      </c>
      <c r="I1587" s="406">
        <v>1126</v>
      </c>
      <c r="J1587" s="406">
        <v>1280</v>
      </c>
      <c r="K1587" s="406">
        <v>1118</v>
      </c>
      <c r="L1587" s="406">
        <v>1167</v>
      </c>
      <c r="M1587" s="406">
        <v>1381</v>
      </c>
      <c r="N1587" s="406">
        <v>1196</v>
      </c>
      <c r="O1587" s="406">
        <v>1151</v>
      </c>
      <c r="P1587" s="406">
        <v>1270</v>
      </c>
      <c r="Q1587" s="406">
        <v>1332</v>
      </c>
      <c r="R1587" s="406">
        <v>1304</v>
      </c>
      <c r="S1587" s="406">
        <v>1278</v>
      </c>
      <c r="T1587" s="406">
        <v>1547</v>
      </c>
      <c r="U1587" s="406">
        <v>1710</v>
      </c>
      <c r="V1587" s="406">
        <v>1277</v>
      </c>
      <c r="W1587" s="406">
        <v>1422</v>
      </c>
      <c r="X1587" s="406">
        <v>1107</v>
      </c>
      <c r="Y1587" s="406">
        <v>1264</v>
      </c>
      <c r="Z1587" s="406">
        <v>1459</v>
      </c>
      <c r="AA1587" s="406">
        <v>1187</v>
      </c>
      <c r="AB1587" s="406">
        <v>1224</v>
      </c>
      <c r="AC1587" s="406">
        <v>1468</v>
      </c>
      <c r="AD1587" s="406">
        <v>1711</v>
      </c>
      <c r="AE1587" s="406">
        <v>1300</v>
      </c>
      <c r="AF1587" s="406">
        <v>1462</v>
      </c>
      <c r="AG1587" s="406">
        <v>1679</v>
      </c>
      <c r="AH1587" s="406">
        <v>1959</v>
      </c>
      <c r="AI1587" s="406">
        <v>1015</v>
      </c>
      <c r="AJ1587" s="406">
        <v>1287</v>
      </c>
      <c r="AK1587" s="406">
        <v>1501</v>
      </c>
      <c r="AL1587" s="406">
        <v>1750</v>
      </c>
      <c r="AM1587" s="406">
        <v>1075</v>
      </c>
      <c r="AN1587" s="406">
        <v>1207</v>
      </c>
      <c r="AO1587" s="406">
        <v>1362</v>
      </c>
      <c r="AP1587" s="406">
        <v>1217</v>
      </c>
      <c r="AQ1587" s="406">
        <v>1217</v>
      </c>
      <c r="AR1587" s="406">
        <v>1609</v>
      </c>
      <c r="AS1587" s="406">
        <v>1344</v>
      </c>
      <c r="AU1587" t="s">
        <v>5115</v>
      </c>
    </row>
    <row r="1588" spans="4:47" ht="13.5" customHeight="1">
      <c r="D1588" s="405" t="s">
        <v>5116</v>
      </c>
      <c r="E1588" s="405" t="s">
        <v>5597</v>
      </c>
      <c r="F1588" s="407" t="s">
        <v>5155</v>
      </c>
      <c r="G1588" s="272">
        <v>29.200000000000003</v>
      </c>
      <c r="H1588" s="406">
        <v>1061</v>
      </c>
      <c r="I1588" s="406">
        <v>1126</v>
      </c>
      <c r="J1588" s="406">
        <v>1280</v>
      </c>
      <c r="K1588" s="406">
        <v>1118</v>
      </c>
      <c r="L1588" s="406">
        <v>1167</v>
      </c>
      <c r="M1588" s="406">
        <v>1381</v>
      </c>
      <c r="N1588" s="406">
        <v>1196</v>
      </c>
      <c r="O1588" s="406">
        <v>1151</v>
      </c>
      <c r="P1588" s="406">
        <v>1270</v>
      </c>
      <c r="Q1588" s="406">
        <v>1332</v>
      </c>
      <c r="R1588" s="406">
        <v>1304</v>
      </c>
      <c r="S1588" s="406">
        <v>1278</v>
      </c>
      <c r="T1588" s="406">
        <v>1547</v>
      </c>
      <c r="U1588" s="406">
        <v>1710</v>
      </c>
      <c r="V1588" s="406">
        <v>1277</v>
      </c>
      <c r="W1588" s="406">
        <v>1422</v>
      </c>
      <c r="X1588" s="406">
        <v>1107</v>
      </c>
      <c r="Y1588" s="406">
        <v>1264</v>
      </c>
      <c r="Z1588" s="406">
        <v>1459</v>
      </c>
      <c r="AA1588" s="406">
        <v>1187</v>
      </c>
      <c r="AB1588" s="406">
        <v>1224</v>
      </c>
      <c r="AC1588" s="406">
        <v>1468</v>
      </c>
      <c r="AD1588" s="406">
        <v>1711</v>
      </c>
      <c r="AE1588" s="406">
        <v>1300</v>
      </c>
      <c r="AF1588" s="406">
        <v>1462</v>
      </c>
      <c r="AG1588" s="406">
        <v>1679</v>
      </c>
      <c r="AH1588" s="406">
        <v>1959</v>
      </c>
      <c r="AI1588" s="406">
        <v>1015</v>
      </c>
      <c r="AJ1588" s="406">
        <v>1287</v>
      </c>
      <c r="AK1588" s="406">
        <v>1501</v>
      </c>
      <c r="AL1588" s="406">
        <v>1750</v>
      </c>
      <c r="AM1588" s="406">
        <v>1075</v>
      </c>
      <c r="AN1588" s="406">
        <v>1207</v>
      </c>
      <c r="AO1588" s="406">
        <v>1362</v>
      </c>
      <c r="AP1588" s="406">
        <v>1217</v>
      </c>
      <c r="AQ1588" s="406">
        <v>1217</v>
      </c>
      <c r="AR1588" s="406">
        <v>1609</v>
      </c>
      <c r="AS1588" s="406">
        <v>1344</v>
      </c>
      <c r="AU1588" t="s">
        <v>5116</v>
      </c>
    </row>
    <row r="1589" spans="4:47" ht="13.5" customHeight="1">
      <c r="D1589" s="405" t="s">
        <v>5409</v>
      </c>
      <c r="E1589" s="404"/>
      <c r="F1589" s="407" t="s">
        <v>5154</v>
      </c>
      <c r="G1589" s="272">
        <v>30.3</v>
      </c>
      <c r="H1589" s="409" t="s">
        <v>2207</v>
      </c>
      <c r="I1589" s="409" t="s">
        <v>2207</v>
      </c>
      <c r="J1589" s="409" t="s">
        <v>2207</v>
      </c>
      <c r="K1589" s="409" t="s">
        <v>2207</v>
      </c>
      <c r="L1589" s="409" t="s">
        <v>2207</v>
      </c>
      <c r="M1589" s="409" t="s">
        <v>2207</v>
      </c>
      <c r="N1589" s="409" t="s">
        <v>2207</v>
      </c>
      <c r="O1589" s="409" t="s">
        <v>2207</v>
      </c>
      <c r="P1589" s="409" t="s">
        <v>2207</v>
      </c>
      <c r="Q1589" s="409" t="s">
        <v>2207</v>
      </c>
      <c r="R1589" s="409" t="s">
        <v>2207</v>
      </c>
      <c r="S1589" s="409">
        <v>1622</v>
      </c>
      <c r="T1589" s="409">
        <v>1908</v>
      </c>
      <c r="U1589" s="409">
        <v>2142</v>
      </c>
      <c r="V1589" s="406">
        <v>1507</v>
      </c>
      <c r="W1589" s="406">
        <v>1684</v>
      </c>
      <c r="X1589" s="406">
        <v>1398</v>
      </c>
      <c r="Y1589" s="406">
        <v>1565</v>
      </c>
      <c r="Z1589" s="406">
        <v>1814</v>
      </c>
      <c r="AA1589" s="406">
        <v>1510</v>
      </c>
      <c r="AB1589" s="406">
        <v>1473</v>
      </c>
      <c r="AC1589" s="406">
        <v>1759</v>
      </c>
      <c r="AD1589" s="406">
        <v>2053</v>
      </c>
      <c r="AE1589" s="406">
        <v>1610</v>
      </c>
      <c r="AF1589" s="406">
        <v>1948</v>
      </c>
      <c r="AG1589" s="406">
        <v>2181</v>
      </c>
      <c r="AH1589" s="406">
        <v>2549</v>
      </c>
      <c r="AI1589" s="406">
        <v>0</v>
      </c>
      <c r="AJ1589" s="406">
        <v>1599</v>
      </c>
      <c r="AK1589" s="406">
        <v>1824</v>
      </c>
      <c r="AL1589" s="406">
        <v>2131</v>
      </c>
      <c r="AM1589" s="406">
        <v>1335</v>
      </c>
      <c r="AN1589" s="406">
        <v>1471</v>
      </c>
      <c r="AO1589" s="406">
        <v>1665</v>
      </c>
      <c r="AP1589" s="406">
        <v>1328</v>
      </c>
      <c r="AQ1589" s="406">
        <v>1308</v>
      </c>
      <c r="AR1589" s="406">
        <v>1757</v>
      </c>
      <c r="AS1589" s="406">
        <v>1573</v>
      </c>
      <c r="AU1589" t="s">
        <v>5409</v>
      </c>
    </row>
    <row r="1590" spans="4:47" ht="13.5" customHeight="1">
      <c r="D1590" s="405" t="s">
        <v>5410</v>
      </c>
      <c r="E1590" s="405" t="s">
        <v>5597</v>
      </c>
      <c r="F1590" s="407" t="s">
        <v>5155</v>
      </c>
      <c r="G1590" s="272">
        <v>30.3</v>
      </c>
      <c r="H1590" s="409" t="s">
        <v>2207</v>
      </c>
      <c r="I1590" s="409" t="s">
        <v>2207</v>
      </c>
      <c r="J1590" s="409" t="s">
        <v>2207</v>
      </c>
      <c r="K1590" s="409" t="s">
        <v>2207</v>
      </c>
      <c r="L1590" s="409" t="s">
        <v>2207</v>
      </c>
      <c r="M1590" s="409" t="s">
        <v>2207</v>
      </c>
      <c r="N1590" s="409" t="s">
        <v>2207</v>
      </c>
      <c r="O1590" s="409" t="s">
        <v>2207</v>
      </c>
      <c r="P1590" s="409" t="s">
        <v>2207</v>
      </c>
      <c r="Q1590" s="409" t="s">
        <v>2207</v>
      </c>
      <c r="R1590" s="409" t="s">
        <v>2207</v>
      </c>
      <c r="S1590" s="406">
        <v>1293</v>
      </c>
      <c r="T1590" s="406">
        <v>1573</v>
      </c>
      <c r="U1590" s="406">
        <v>1735</v>
      </c>
      <c r="V1590" s="406">
        <v>1313</v>
      </c>
      <c r="W1590" s="406">
        <v>1462</v>
      </c>
      <c r="X1590" s="406">
        <v>1134</v>
      </c>
      <c r="Y1590" s="406">
        <v>1297</v>
      </c>
      <c r="Z1590" s="406">
        <v>1497</v>
      </c>
      <c r="AA1590" s="406">
        <v>1217</v>
      </c>
      <c r="AB1590" s="406">
        <v>1257</v>
      </c>
      <c r="AC1590" s="406">
        <v>1508</v>
      </c>
      <c r="AD1590" s="406">
        <v>1758</v>
      </c>
      <c r="AE1590" s="406">
        <v>1335</v>
      </c>
      <c r="AF1590" s="406">
        <v>1495</v>
      </c>
      <c r="AG1590" s="406">
        <v>1719</v>
      </c>
      <c r="AH1590" s="406">
        <v>2006</v>
      </c>
      <c r="AI1590" s="406">
        <v>0</v>
      </c>
      <c r="AJ1590" s="406">
        <v>1320</v>
      </c>
      <c r="AK1590" s="406">
        <v>1541</v>
      </c>
      <c r="AL1590" s="406">
        <v>1797</v>
      </c>
      <c r="AM1590" s="406">
        <v>1102</v>
      </c>
      <c r="AN1590" s="406">
        <v>1239</v>
      </c>
      <c r="AO1590" s="406">
        <v>1398</v>
      </c>
      <c r="AP1590" s="406">
        <v>1244</v>
      </c>
      <c r="AQ1590" s="406">
        <v>1244</v>
      </c>
      <c r="AR1590" s="406">
        <v>1651</v>
      </c>
      <c r="AS1590" s="406">
        <v>1371</v>
      </c>
      <c r="AU1590" t="s">
        <v>5410</v>
      </c>
    </row>
    <row r="1591" spans="4:47" ht="13.5" customHeight="1">
      <c r="D1591" s="405" t="s">
        <v>5411</v>
      </c>
      <c r="E1591" s="405" t="s">
        <v>5597</v>
      </c>
      <c r="F1591" s="407" t="s">
        <v>5155</v>
      </c>
      <c r="G1591" s="272">
        <v>30.3</v>
      </c>
      <c r="H1591" s="409" t="s">
        <v>2207</v>
      </c>
      <c r="I1591" s="409" t="s">
        <v>2207</v>
      </c>
      <c r="J1591" s="409" t="s">
        <v>2207</v>
      </c>
      <c r="K1591" s="409" t="s">
        <v>2207</v>
      </c>
      <c r="L1591" s="409" t="s">
        <v>2207</v>
      </c>
      <c r="M1591" s="409" t="s">
        <v>2207</v>
      </c>
      <c r="N1591" s="409" t="s">
        <v>2207</v>
      </c>
      <c r="O1591" s="409" t="s">
        <v>2207</v>
      </c>
      <c r="P1591" s="409" t="s">
        <v>2207</v>
      </c>
      <c r="Q1591" s="409" t="s">
        <v>2207</v>
      </c>
      <c r="R1591" s="409" t="s">
        <v>2207</v>
      </c>
      <c r="S1591" s="406">
        <v>1293</v>
      </c>
      <c r="T1591" s="406">
        <v>1573</v>
      </c>
      <c r="U1591" s="406">
        <v>1735</v>
      </c>
      <c r="V1591" s="406">
        <v>1313</v>
      </c>
      <c r="W1591" s="406">
        <v>1462</v>
      </c>
      <c r="X1591" s="406">
        <v>1134</v>
      </c>
      <c r="Y1591" s="406">
        <v>1297</v>
      </c>
      <c r="Z1591" s="406">
        <v>1497</v>
      </c>
      <c r="AA1591" s="406">
        <v>1217</v>
      </c>
      <c r="AB1591" s="406">
        <v>1257</v>
      </c>
      <c r="AC1591" s="406">
        <v>1508</v>
      </c>
      <c r="AD1591" s="406">
        <v>1758</v>
      </c>
      <c r="AE1591" s="406">
        <v>1335</v>
      </c>
      <c r="AF1591" s="406">
        <v>1495</v>
      </c>
      <c r="AG1591" s="406">
        <v>1719</v>
      </c>
      <c r="AH1591" s="406">
        <v>2006</v>
      </c>
      <c r="AI1591" s="406">
        <v>0</v>
      </c>
      <c r="AJ1591" s="406">
        <v>1320</v>
      </c>
      <c r="AK1591" s="406">
        <v>1541</v>
      </c>
      <c r="AL1591" s="406">
        <v>1797</v>
      </c>
      <c r="AM1591" s="406">
        <v>1102</v>
      </c>
      <c r="AN1591" s="406">
        <v>1239</v>
      </c>
      <c r="AO1591" s="406">
        <v>1398</v>
      </c>
      <c r="AP1591" s="406">
        <v>1244</v>
      </c>
      <c r="AQ1591" s="406">
        <v>1244</v>
      </c>
      <c r="AR1591" s="406">
        <v>1651</v>
      </c>
      <c r="AS1591" s="406">
        <v>1371</v>
      </c>
      <c r="AU1591" t="s">
        <v>5411</v>
      </c>
    </row>
    <row r="1592" spans="4:47" ht="13.5" customHeight="1">
      <c r="D1592" s="405" t="s">
        <v>5117</v>
      </c>
      <c r="E1592" s="404"/>
      <c r="F1592" s="407" t="s">
        <v>5154</v>
      </c>
      <c r="G1592" s="272">
        <v>31.3</v>
      </c>
      <c r="H1592" s="406">
        <v>1354</v>
      </c>
      <c r="I1592" s="406">
        <v>1417</v>
      </c>
      <c r="J1592" s="406">
        <v>1615</v>
      </c>
      <c r="K1592" s="406">
        <v>1472</v>
      </c>
      <c r="L1592" s="406">
        <v>1515</v>
      </c>
      <c r="M1592" s="406">
        <v>1769</v>
      </c>
      <c r="N1592" s="406">
        <v>1560</v>
      </c>
      <c r="O1592" s="406">
        <v>1461</v>
      </c>
      <c r="P1592" s="406">
        <v>1580</v>
      </c>
      <c r="Q1592" s="406">
        <v>1669</v>
      </c>
      <c r="R1592" s="406">
        <v>1637</v>
      </c>
      <c r="S1592" s="406">
        <v>1686</v>
      </c>
      <c r="T1592" s="406">
        <v>1981</v>
      </c>
      <c r="U1592" s="406">
        <v>2226</v>
      </c>
      <c r="V1592" s="406">
        <v>1553</v>
      </c>
      <c r="W1592" s="406">
        <v>1734</v>
      </c>
      <c r="X1592" s="406">
        <v>1436</v>
      </c>
      <c r="Y1592" s="406">
        <v>1608</v>
      </c>
      <c r="Z1592" s="406">
        <v>1864</v>
      </c>
      <c r="AA1592" s="406">
        <v>1551</v>
      </c>
      <c r="AB1592" s="406">
        <v>1516</v>
      </c>
      <c r="AC1592" s="406">
        <v>1810</v>
      </c>
      <c r="AD1592" s="406">
        <v>2113</v>
      </c>
      <c r="AE1592" s="406">
        <v>1656</v>
      </c>
      <c r="AF1592" s="406">
        <v>1991</v>
      </c>
      <c r="AG1592" s="406">
        <v>2231</v>
      </c>
      <c r="AH1592" s="406">
        <v>2608</v>
      </c>
      <c r="AI1592" s="406">
        <v>1330</v>
      </c>
      <c r="AJ1592" s="406">
        <v>1642</v>
      </c>
      <c r="AK1592" s="406">
        <v>1875</v>
      </c>
      <c r="AL1592" s="406">
        <v>2190</v>
      </c>
      <c r="AM1592" s="406">
        <v>1372</v>
      </c>
      <c r="AN1592" s="406">
        <v>1513</v>
      </c>
      <c r="AO1592" s="406">
        <v>1713</v>
      </c>
      <c r="AP1592" s="406">
        <v>1334</v>
      </c>
      <c r="AQ1592" s="406">
        <v>1334</v>
      </c>
      <c r="AR1592" s="406">
        <v>1754</v>
      </c>
      <c r="AS1592" s="406">
        <v>1599</v>
      </c>
      <c r="AU1592" t="s">
        <v>5117</v>
      </c>
    </row>
    <row r="1593" spans="4:47" ht="13.5" customHeight="1">
      <c r="D1593" s="405" t="s">
        <v>5118</v>
      </c>
      <c r="E1593" s="405" t="s">
        <v>5597</v>
      </c>
      <c r="F1593" s="407" t="s">
        <v>5155</v>
      </c>
      <c r="G1593" s="272">
        <v>31.3</v>
      </c>
      <c r="H1593" s="406">
        <v>1113</v>
      </c>
      <c r="I1593" s="406">
        <v>1181</v>
      </c>
      <c r="J1593" s="406">
        <v>1342</v>
      </c>
      <c r="K1593" s="406">
        <v>1174</v>
      </c>
      <c r="L1593" s="406">
        <v>1223</v>
      </c>
      <c r="M1593" s="406">
        <v>1457</v>
      </c>
      <c r="N1593" s="406">
        <v>1257</v>
      </c>
      <c r="O1593" s="406">
        <v>1207</v>
      </c>
      <c r="P1593" s="406">
        <v>1339</v>
      </c>
      <c r="Q1593" s="406">
        <v>1405</v>
      </c>
      <c r="R1593" s="406">
        <v>1372</v>
      </c>
      <c r="S1593" s="406">
        <v>1339</v>
      </c>
      <c r="T1593" s="406">
        <v>1628</v>
      </c>
      <c r="U1593" s="406">
        <v>1796</v>
      </c>
      <c r="V1593" s="406">
        <v>1349</v>
      </c>
      <c r="W1593" s="406">
        <v>1502</v>
      </c>
      <c r="X1593" s="406">
        <v>1161</v>
      </c>
      <c r="Y1593" s="406">
        <v>1329</v>
      </c>
      <c r="Z1593" s="406">
        <v>1534</v>
      </c>
      <c r="AA1593" s="406">
        <v>1246</v>
      </c>
      <c r="AB1593" s="406">
        <v>1289</v>
      </c>
      <c r="AC1593" s="406">
        <v>1548</v>
      </c>
      <c r="AD1593" s="406">
        <v>1805</v>
      </c>
      <c r="AE1593" s="406">
        <v>1369</v>
      </c>
      <c r="AF1593" s="406">
        <v>1527</v>
      </c>
      <c r="AG1593" s="406">
        <v>1759</v>
      </c>
      <c r="AH1593" s="406">
        <v>2053</v>
      </c>
      <c r="AI1593" s="406">
        <v>1065</v>
      </c>
      <c r="AJ1593" s="406">
        <v>1352</v>
      </c>
      <c r="AK1593" s="406">
        <v>1581</v>
      </c>
      <c r="AL1593" s="406">
        <v>1844</v>
      </c>
      <c r="AM1593" s="406">
        <v>1129</v>
      </c>
      <c r="AN1593" s="406">
        <v>1271</v>
      </c>
      <c r="AO1593" s="406">
        <v>1434</v>
      </c>
      <c r="AP1593" s="406">
        <v>1270</v>
      </c>
      <c r="AQ1593" s="406">
        <v>1270</v>
      </c>
      <c r="AR1593" s="406">
        <v>1692</v>
      </c>
      <c r="AS1593" s="406">
        <v>1397</v>
      </c>
      <c r="AU1593" t="s">
        <v>5118</v>
      </c>
    </row>
    <row r="1594" spans="4:47" ht="13.5" customHeight="1">
      <c r="D1594" s="405" t="s">
        <v>5119</v>
      </c>
      <c r="E1594" s="405" t="s">
        <v>5597</v>
      </c>
      <c r="F1594" s="407" t="s">
        <v>5155</v>
      </c>
      <c r="G1594" s="272">
        <v>31.3</v>
      </c>
      <c r="H1594" s="406">
        <v>1113</v>
      </c>
      <c r="I1594" s="406">
        <v>1181</v>
      </c>
      <c r="J1594" s="406">
        <v>1342</v>
      </c>
      <c r="K1594" s="406">
        <v>1174</v>
      </c>
      <c r="L1594" s="406">
        <v>1223</v>
      </c>
      <c r="M1594" s="406">
        <v>1457</v>
      </c>
      <c r="N1594" s="406">
        <v>1257</v>
      </c>
      <c r="O1594" s="406">
        <v>1207</v>
      </c>
      <c r="P1594" s="406">
        <v>1339</v>
      </c>
      <c r="Q1594" s="406">
        <v>1405</v>
      </c>
      <c r="R1594" s="406">
        <v>1372</v>
      </c>
      <c r="S1594" s="406">
        <v>1339</v>
      </c>
      <c r="T1594" s="406">
        <v>1628</v>
      </c>
      <c r="U1594" s="406">
        <v>1796</v>
      </c>
      <c r="V1594" s="406">
        <v>1349</v>
      </c>
      <c r="W1594" s="406">
        <v>1502</v>
      </c>
      <c r="X1594" s="406">
        <v>1161</v>
      </c>
      <c r="Y1594" s="406">
        <v>1329</v>
      </c>
      <c r="Z1594" s="406">
        <v>1534</v>
      </c>
      <c r="AA1594" s="406">
        <v>1246</v>
      </c>
      <c r="AB1594" s="406">
        <v>1289</v>
      </c>
      <c r="AC1594" s="406">
        <v>1548</v>
      </c>
      <c r="AD1594" s="406">
        <v>1805</v>
      </c>
      <c r="AE1594" s="406">
        <v>1369</v>
      </c>
      <c r="AF1594" s="406">
        <v>1527</v>
      </c>
      <c r="AG1594" s="406">
        <v>1759</v>
      </c>
      <c r="AH1594" s="406">
        <v>2053</v>
      </c>
      <c r="AI1594" s="406">
        <v>1065</v>
      </c>
      <c r="AJ1594" s="406">
        <v>1352</v>
      </c>
      <c r="AK1594" s="406">
        <v>1581</v>
      </c>
      <c r="AL1594" s="406">
        <v>1844</v>
      </c>
      <c r="AM1594" s="406">
        <v>1129</v>
      </c>
      <c r="AN1594" s="406">
        <v>1271</v>
      </c>
      <c r="AO1594" s="406">
        <v>1434</v>
      </c>
      <c r="AP1594" s="406">
        <v>1270</v>
      </c>
      <c r="AQ1594" s="406">
        <v>1270</v>
      </c>
      <c r="AR1594" s="406">
        <v>1692</v>
      </c>
      <c r="AS1594" s="406">
        <v>1397</v>
      </c>
      <c r="AU1594" t="s">
        <v>5119</v>
      </c>
    </row>
    <row r="1595" spans="4:47" ht="13.5" customHeight="1">
      <c r="D1595" s="405" t="s">
        <v>5120</v>
      </c>
      <c r="E1595" s="404"/>
      <c r="F1595" s="407" t="s">
        <v>5154</v>
      </c>
      <c r="G1595" s="272">
        <v>32.300000000000004</v>
      </c>
      <c r="H1595" s="409">
        <v>1392</v>
      </c>
      <c r="I1595" s="409">
        <v>1434</v>
      </c>
      <c r="J1595" s="409">
        <v>1676</v>
      </c>
      <c r="K1595" s="409">
        <v>1499</v>
      </c>
      <c r="L1595" s="409">
        <v>1537</v>
      </c>
      <c r="M1595" s="409">
        <v>1813</v>
      </c>
      <c r="N1595" s="409">
        <v>1648</v>
      </c>
      <c r="O1595" s="409">
        <v>1540</v>
      </c>
      <c r="P1595" s="409">
        <v>1598</v>
      </c>
      <c r="Q1595" s="409">
        <v>1706</v>
      </c>
      <c r="R1595" s="409">
        <v>1696</v>
      </c>
      <c r="S1595" s="409">
        <v>1729</v>
      </c>
      <c r="T1595" s="409">
        <v>2034</v>
      </c>
      <c r="U1595" s="409">
        <v>2284</v>
      </c>
      <c r="V1595" s="406">
        <v>1601</v>
      </c>
      <c r="W1595" s="406">
        <v>1788</v>
      </c>
      <c r="X1595" s="406">
        <v>1477</v>
      </c>
      <c r="Y1595" s="406">
        <v>1655</v>
      </c>
      <c r="Z1595" s="406">
        <v>1918</v>
      </c>
      <c r="AA1595" s="406">
        <v>1596</v>
      </c>
      <c r="AB1595" s="406">
        <v>1563</v>
      </c>
      <c r="AC1595" s="406">
        <v>1864</v>
      </c>
      <c r="AD1595" s="406">
        <v>2176</v>
      </c>
      <c r="AE1595" s="406">
        <v>1706</v>
      </c>
      <c r="AF1595" s="406">
        <v>2038</v>
      </c>
      <c r="AG1595" s="406">
        <v>2286</v>
      </c>
      <c r="AH1595" s="406">
        <v>2672</v>
      </c>
      <c r="AI1595" s="406">
        <v>1365</v>
      </c>
      <c r="AJ1595" s="406">
        <v>1689</v>
      </c>
      <c r="AK1595" s="406">
        <v>1929</v>
      </c>
      <c r="AL1595" s="406">
        <v>2254</v>
      </c>
      <c r="AM1595" s="406">
        <v>1413</v>
      </c>
      <c r="AN1595" s="406">
        <v>1559</v>
      </c>
      <c r="AO1595" s="406">
        <v>1765</v>
      </c>
      <c r="AP1595" s="406">
        <v>1388</v>
      </c>
      <c r="AQ1595" s="406">
        <v>1388</v>
      </c>
      <c r="AR1595" s="406">
        <v>1823</v>
      </c>
      <c r="AS1595" s="406">
        <v>1653</v>
      </c>
      <c r="AU1595" t="s">
        <v>5120</v>
      </c>
    </row>
    <row r="1596" spans="4:47" ht="13.5" customHeight="1">
      <c r="D1596" s="405" t="s">
        <v>5121</v>
      </c>
      <c r="E1596" s="405" t="s">
        <v>5597</v>
      </c>
      <c r="F1596" s="407" t="s">
        <v>5155</v>
      </c>
      <c r="G1596" s="272">
        <v>32.300000000000004</v>
      </c>
      <c r="H1596" s="406">
        <v>1178</v>
      </c>
      <c r="I1596" s="406">
        <v>1227</v>
      </c>
      <c r="J1596" s="406">
        <v>1431</v>
      </c>
      <c r="K1596" s="406">
        <v>1235</v>
      </c>
      <c r="L1596" s="406">
        <v>1281</v>
      </c>
      <c r="M1596" s="406">
        <v>1502</v>
      </c>
      <c r="N1596" s="406">
        <v>1359</v>
      </c>
      <c r="O1596" s="406">
        <v>1321</v>
      </c>
      <c r="P1596" s="406">
        <v>1381</v>
      </c>
      <c r="Q1596" s="406">
        <v>1481</v>
      </c>
      <c r="R1596" s="406">
        <v>1463</v>
      </c>
      <c r="S1596" s="406">
        <v>1407</v>
      </c>
      <c r="T1596" s="406">
        <v>1707</v>
      </c>
      <c r="U1596" s="406">
        <v>1886</v>
      </c>
      <c r="V1596" s="406">
        <v>1424</v>
      </c>
      <c r="W1596" s="406">
        <v>1587</v>
      </c>
      <c r="X1596" s="406">
        <v>1232</v>
      </c>
      <c r="Y1596" s="406">
        <v>1406</v>
      </c>
      <c r="Z1596" s="406">
        <v>1625</v>
      </c>
      <c r="AA1596" s="406">
        <v>1324</v>
      </c>
      <c r="AB1596" s="406">
        <v>1366</v>
      </c>
      <c r="AC1596" s="406">
        <v>1633</v>
      </c>
      <c r="AD1596" s="406">
        <v>1904</v>
      </c>
      <c r="AE1596" s="406">
        <v>1452</v>
      </c>
      <c r="AF1596" s="406">
        <v>1603</v>
      </c>
      <c r="AG1596" s="406">
        <v>1844</v>
      </c>
      <c r="AH1596" s="406">
        <v>2152</v>
      </c>
      <c r="AI1596" s="406">
        <v>1133</v>
      </c>
      <c r="AJ1596" s="406">
        <v>1429</v>
      </c>
      <c r="AK1596" s="406">
        <v>1666</v>
      </c>
      <c r="AL1596" s="406">
        <v>1943</v>
      </c>
      <c r="AM1596" s="406">
        <v>1200</v>
      </c>
      <c r="AN1596" s="406">
        <v>1347</v>
      </c>
      <c r="AO1596" s="406">
        <v>1520</v>
      </c>
      <c r="AP1596" s="406">
        <v>1358</v>
      </c>
      <c r="AQ1596" s="406">
        <v>1358</v>
      </c>
      <c r="AR1596" s="406">
        <v>1795</v>
      </c>
      <c r="AS1596" s="406">
        <v>1484</v>
      </c>
      <c r="AU1596" t="s">
        <v>5121</v>
      </c>
    </row>
    <row r="1597" spans="4:47" ht="13.5" customHeight="1">
      <c r="D1597" s="405" t="s">
        <v>5122</v>
      </c>
      <c r="E1597" s="405" t="s">
        <v>5597</v>
      </c>
      <c r="F1597" s="407" t="s">
        <v>5155</v>
      </c>
      <c r="G1597" s="272">
        <v>32.300000000000004</v>
      </c>
      <c r="H1597" s="406">
        <v>1178</v>
      </c>
      <c r="I1597" s="406">
        <v>1227</v>
      </c>
      <c r="J1597" s="406">
        <v>1431</v>
      </c>
      <c r="K1597" s="406">
        <v>1235</v>
      </c>
      <c r="L1597" s="406">
        <v>1281</v>
      </c>
      <c r="M1597" s="406">
        <v>1502</v>
      </c>
      <c r="N1597" s="406">
        <v>1359</v>
      </c>
      <c r="O1597" s="406">
        <v>1321</v>
      </c>
      <c r="P1597" s="406">
        <v>1381</v>
      </c>
      <c r="Q1597" s="406">
        <v>1481</v>
      </c>
      <c r="R1597" s="406">
        <v>1463</v>
      </c>
      <c r="S1597" s="406">
        <v>1407</v>
      </c>
      <c r="T1597" s="406">
        <v>1707</v>
      </c>
      <c r="U1597" s="406">
        <v>1886</v>
      </c>
      <c r="V1597" s="406">
        <v>1424</v>
      </c>
      <c r="W1597" s="406">
        <v>1587</v>
      </c>
      <c r="X1597" s="406">
        <v>1232</v>
      </c>
      <c r="Y1597" s="406">
        <v>1406</v>
      </c>
      <c r="Z1597" s="406">
        <v>1625</v>
      </c>
      <c r="AA1597" s="406">
        <v>1324</v>
      </c>
      <c r="AB1597" s="406">
        <v>1366</v>
      </c>
      <c r="AC1597" s="406">
        <v>1633</v>
      </c>
      <c r="AD1597" s="406">
        <v>1904</v>
      </c>
      <c r="AE1597" s="406">
        <v>1452</v>
      </c>
      <c r="AF1597" s="406">
        <v>1603</v>
      </c>
      <c r="AG1597" s="406">
        <v>1844</v>
      </c>
      <c r="AH1597" s="406">
        <v>2152</v>
      </c>
      <c r="AI1597" s="406">
        <v>1133</v>
      </c>
      <c r="AJ1597" s="406">
        <v>1429</v>
      </c>
      <c r="AK1597" s="406">
        <v>1666</v>
      </c>
      <c r="AL1597" s="406">
        <v>1943</v>
      </c>
      <c r="AM1597" s="406">
        <v>1200</v>
      </c>
      <c r="AN1597" s="406">
        <v>1347</v>
      </c>
      <c r="AO1597" s="406">
        <v>1520</v>
      </c>
      <c r="AP1597" s="406">
        <v>1358</v>
      </c>
      <c r="AQ1597" s="406">
        <v>1358</v>
      </c>
      <c r="AR1597" s="406">
        <v>1795</v>
      </c>
      <c r="AS1597" s="406">
        <v>1484</v>
      </c>
      <c r="AU1597" t="s">
        <v>5122</v>
      </c>
    </row>
    <row r="1598" spans="4:47" ht="13.5" customHeight="1">
      <c r="D1598" s="405" t="s">
        <v>5123</v>
      </c>
      <c r="E1598" s="404"/>
      <c r="F1598" s="407" t="s">
        <v>5154</v>
      </c>
      <c r="G1598" s="272">
        <v>33.4</v>
      </c>
      <c r="H1598" s="406">
        <v>1472</v>
      </c>
      <c r="I1598" s="406">
        <v>1535</v>
      </c>
      <c r="J1598" s="406">
        <v>1749</v>
      </c>
      <c r="K1598" s="406">
        <v>1596</v>
      </c>
      <c r="L1598" s="406">
        <v>1637</v>
      </c>
      <c r="M1598" s="406">
        <v>1917</v>
      </c>
      <c r="N1598" s="406">
        <v>1690</v>
      </c>
      <c r="O1598" s="406">
        <v>1579</v>
      </c>
      <c r="P1598" s="406">
        <v>1710</v>
      </c>
      <c r="Q1598" s="406">
        <v>1813</v>
      </c>
      <c r="R1598" s="406">
        <v>1771</v>
      </c>
      <c r="S1598" s="406">
        <v>1803</v>
      </c>
      <c r="T1598" s="406">
        <v>2119</v>
      </c>
      <c r="U1598" s="406">
        <v>2381</v>
      </c>
      <c r="V1598" s="406">
        <v>1683</v>
      </c>
      <c r="W1598" s="406">
        <v>1881</v>
      </c>
      <c r="X1598" s="406">
        <v>1552</v>
      </c>
      <c r="Y1598" s="406">
        <v>1736</v>
      </c>
      <c r="Z1598" s="406">
        <v>2013</v>
      </c>
      <c r="AA1598" s="406">
        <v>1679</v>
      </c>
      <c r="AB1598" s="406">
        <v>1643</v>
      </c>
      <c r="AC1598" s="406">
        <v>1953</v>
      </c>
      <c r="AD1598" s="406">
        <v>2280</v>
      </c>
      <c r="AE1598" s="406">
        <v>1793</v>
      </c>
      <c r="AF1598" s="406">
        <v>2118</v>
      </c>
      <c r="AG1598" s="406">
        <v>2374</v>
      </c>
      <c r="AH1598" s="406">
        <v>2776</v>
      </c>
      <c r="AI1598" s="406">
        <v>1443</v>
      </c>
      <c r="AJ1598" s="406">
        <v>1769</v>
      </c>
      <c r="AK1598" s="406">
        <v>2018</v>
      </c>
      <c r="AL1598" s="406">
        <v>2358</v>
      </c>
      <c r="AM1598" s="406">
        <v>1488</v>
      </c>
      <c r="AN1598" s="406">
        <v>1639</v>
      </c>
      <c r="AO1598" s="406">
        <v>1856</v>
      </c>
      <c r="AP1598" s="406">
        <v>1481</v>
      </c>
      <c r="AQ1598" s="406">
        <v>1481</v>
      </c>
      <c r="AR1598" s="406">
        <v>1930</v>
      </c>
      <c r="AS1598" s="406">
        <v>1745</v>
      </c>
      <c r="AU1598" t="s">
        <v>5123</v>
      </c>
    </row>
    <row r="1599" spans="4:47" ht="13.5" customHeight="1">
      <c r="D1599" s="405" t="s">
        <v>5124</v>
      </c>
      <c r="E1599" s="405" t="s">
        <v>5597</v>
      </c>
      <c r="F1599" s="407" t="s">
        <v>5155</v>
      </c>
      <c r="G1599" s="272">
        <v>33.4</v>
      </c>
      <c r="H1599" s="406">
        <v>1237</v>
      </c>
      <c r="I1599" s="406">
        <v>1328</v>
      </c>
      <c r="J1599" s="406">
        <v>1508</v>
      </c>
      <c r="K1599" s="406">
        <v>1324</v>
      </c>
      <c r="L1599" s="406">
        <v>1370</v>
      </c>
      <c r="M1599" s="406">
        <v>1638</v>
      </c>
      <c r="N1599" s="406">
        <v>1415</v>
      </c>
      <c r="O1599" s="406">
        <v>1354</v>
      </c>
      <c r="P1599" s="406">
        <v>1499</v>
      </c>
      <c r="Q1599" s="406">
        <v>1583</v>
      </c>
      <c r="R1599" s="406">
        <v>1537</v>
      </c>
      <c r="S1599" s="406">
        <v>1482</v>
      </c>
      <c r="T1599" s="406">
        <v>1793</v>
      </c>
      <c r="U1599" s="406">
        <v>1983</v>
      </c>
      <c r="V1599" s="406">
        <v>1506</v>
      </c>
      <c r="W1599" s="406">
        <v>1680</v>
      </c>
      <c r="X1599" s="406">
        <v>1307</v>
      </c>
      <c r="Y1599" s="406">
        <v>1487</v>
      </c>
      <c r="Z1599" s="406">
        <v>1720</v>
      </c>
      <c r="AA1599" s="406">
        <v>1406</v>
      </c>
      <c r="AB1599" s="406">
        <v>1446</v>
      </c>
      <c r="AC1599" s="406">
        <v>1722</v>
      </c>
      <c r="AD1599" s="406">
        <v>2008</v>
      </c>
      <c r="AE1599" s="406">
        <v>1540</v>
      </c>
      <c r="AF1599" s="406">
        <v>1684</v>
      </c>
      <c r="AG1599" s="406">
        <v>1932</v>
      </c>
      <c r="AH1599" s="406">
        <v>2256</v>
      </c>
      <c r="AI1599" s="406">
        <v>1209</v>
      </c>
      <c r="AJ1599" s="406">
        <v>1509</v>
      </c>
      <c r="AK1599" s="406">
        <v>1754</v>
      </c>
      <c r="AL1599" s="406">
        <v>2047</v>
      </c>
      <c r="AM1599" s="406">
        <v>1275</v>
      </c>
      <c r="AN1599" s="406">
        <v>1426</v>
      </c>
      <c r="AO1599" s="406">
        <v>1611</v>
      </c>
      <c r="AP1599" s="406">
        <v>1450</v>
      </c>
      <c r="AQ1599" s="406">
        <v>1450</v>
      </c>
      <c r="AR1599" s="406">
        <v>1902</v>
      </c>
      <c r="AS1599" s="406">
        <v>1576</v>
      </c>
      <c r="AU1599" t="s">
        <v>5124</v>
      </c>
    </row>
    <row r="1600" spans="4:47" ht="13.5" customHeight="1">
      <c r="D1600" s="405" t="s">
        <v>5125</v>
      </c>
      <c r="E1600" s="405" t="s">
        <v>5597</v>
      </c>
      <c r="F1600" s="407" t="s">
        <v>5155</v>
      </c>
      <c r="G1600" s="272">
        <v>33.4</v>
      </c>
      <c r="H1600" s="406">
        <v>1237</v>
      </c>
      <c r="I1600" s="406">
        <v>1328</v>
      </c>
      <c r="J1600" s="406">
        <v>1508</v>
      </c>
      <c r="K1600" s="406">
        <v>1324</v>
      </c>
      <c r="L1600" s="406">
        <v>1370</v>
      </c>
      <c r="M1600" s="406">
        <v>1638</v>
      </c>
      <c r="N1600" s="406">
        <v>1415</v>
      </c>
      <c r="O1600" s="406">
        <v>1354</v>
      </c>
      <c r="P1600" s="406">
        <v>1499</v>
      </c>
      <c r="Q1600" s="406">
        <v>1583</v>
      </c>
      <c r="R1600" s="406">
        <v>1537</v>
      </c>
      <c r="S1600" s="406">
        <v>1482</v>
      </c>
      <c r="T1600" s="406">
        <v>1793</v>
      </c>
      <c r="U1600" s="406">
        <v>1983</v>
      </c>
      <c r="V1600" s="406">
        <v>1506</v>
      </c>
      <c r="W1600" s="406">
        <v>1680</v>
      </c>
      <c r="X1600" s="406">
        <v>1307</v>
      </c>
      <c r="Y1600" s="406">
        <v>1487</v>
      </c>
      <c r="Z1600" s="406">
        <v>1720</v>
      </c>
      <c r="AA1600" s="406">
        <v>1406</v>
      </c>
      <c r="AB1600" s="406">
        <v>1446</v>
      </c>
      <c r="AC1600" s="406">
        <v>1722</v>
      </c>
      <c r="AD1600" s="406">
        <v>2008</v>
      </c>
      <c r="AE1600" s="406">
        <v>1540</v>
      </c>
      <c r="AF1600" s="406">
        <v>1684</v>
      </c>
      <c r="AG1600" s="406">
        <v>1932</v>
      </c>
      <c r="AH1600" s="406">
        <v>2256</v>
      </c>
      <c r="AI1600" s="406">
        <v>1209</v>
      </c>
      <c r="AJ1600" s="406">
        <v>1509</v>
      </c>
      <c r="AK1600" s="406">
        <v>1754</v>
      </c>
      <c r="AL1600" s="406">
        <v>2047</v>
      </c>
      <c r="AM1600" s="406">
        <v>1275</v>
      </c>
      <c r="AN1600" s="406">
        <v>1426</v>
      </c>
      <c r="AO1600" s="406">
        <v>1611</v>
      </c>
      <c r="AP1600" s="406">
        <v>1450</v>
      </c>
      <c r="AQ1600" s="406">
        <v>1450</v>
      </c>
      <c r="AR1600" s="406">
        <v>1902</v>
      </c>
      <c r="AS1600" s="406">
        <v>1576</v>
      </c>
      <c r="AU1600" t="s">
        <v>5125</v>
      </c>
    </row>
    <row r="1601" spans="4:47" ht="13.5" customHeight="1">
      <c r="D1601" s="405" t="s">
        <v>5126</v>
      </c>
      <c r="E1601" s="404"/>
      <c r="F1601" s="407" t="s">
        <v>5156</v>
      </c>
      <c r="G1601" s="272">
        <v>32.9</v>
      </c>
      <c r="H1601" s="409">
        <v>1339</v>
      </c>
      <c r="I1601" s="409">
        <v>1410</v>
      </c>
      <c r="J1601" s="409">
        <v>1607</v>
      </c>
      <c r="K1601" s="409">
        <v>1450</v>
      </c>
      <c r="L1601" s="409">
        <v>1502</v>
      </c>
      <c r="M1601" s="409">
        <v>1756</v>
      </c>
      <c r="N1601" s="409">
        <v>1542</v>
      </c>
      <c r="O1601" s="409">
        <v>1455</v>
      </c>
      <c r="P1601" s="409">
        <v>1580</v>
      </c>
      <c r="Q1601" s="409">
        <v>1660</v>
      </c>
      <c r="R1601" s="409">
        <v>1635</v>
      </c>
      <c r="S1601" s="409">
        <v>1681</v>
      </c>
      <c r="T1601" s="409">
        <v>1988</v>
      </c>
      <c r="U1601" s="409">
        <v>2227</v>
      </c>
      <c r="V1601" s="406">
        <v>1551</v>
      </c>
      <c r="W1601" s="406">
        <v>1734</v>
      </c>
      <c r="X1601" s="406">
        <v>1422</v>
      </c>
      <c r="Y1601" s="406">
        <v>1602</v>
      </c>
      <c r="Z1601" s="406">
        <v>1855</v>
      </c>
      <c r="AA1601" s="406">
        <v>1533</v>
      </c>
      <c r="AB1601" s="406">
        <v>1512</v>
      </c>
      <c r="AC1601" s="406">
        <v>1817</v>
      </c>
      <c r="AD1601" s="406">
        <v>2120</v>
      </c>
      <c r="AE1601" s="406">
        <v>1644</v>
      </c>
      <c r="AF1601" s="406">
        <v>1988</v>
      </c>
      <c r="AG1601" s="406">
        <v>2238</v>
      </c>
      <c r="AH1601" s="406">
        <v>2616</v>
      </c>
      <c r="AI1601" s="406">
        <v>1308</v>
      </c>
      <c r="AJ1601" s="406">
        <v>1638</v>
      </c>
      <c r="AK1601" s="406">
        <v>1882</v>
      </c>
      <c r="AL1601" s="406">
        <v>2197</v>
      </c>
      <c r="AM1601" s="406">
        <v>1359</v>
      </c>
      <c r="AN1601" s="406">
        <v>1507</v>
      </c>
      <c r="AO1601" s="406">
        <v>1704</v>
      </c>
      <c r="AP1601" s="406">
        <v>1409</v>
      </c>
      <c r="AQ1601" s="406">
        <v>1376</v>
      </c>
      <c r="AR1601" s="406">
        <v>1816</v>
      </c>
      <c r="AS1601" s="406">
        <v>1640</v>
      </c>
      <c r="AU1601" t="s">
        <v>5126</v>
      </c>
    </row>
    <row r="1602" spans="4:47" ht="13.5" customHeight="1">
      <c r="D1602" s="405" t="s">
        <v>5412</v>
      </c>
      <c r="E1602" s="404"/>
      <c r="F1602" s="407" t="s">
        <v>5156</v>
      </c>
      <c r="G1602" s="272">
        <v>34</v>
      </c>
      <c r="H1602" s="409" t="s">
        <v>2207</v>
      </c>
      <c r="I1602" s="409" t="s">
        <v>2207</v>
      </c>
      <c r="J1602" s="409" t="s">
        <v>2207</v>
      </c>
      <c r="K1602" s="409" t="s">
        <v>2207</v>
      </c>
      <c r="L1602" s="409" t="s">
        <v>2207</v>
      </c>
      <c r="M1602" s="409" t="s">
        <v>2207</v>
      </c>
      <c r="N1602" s="409" t="s">
        <v>2207</v>
      </c>
      <c r="O1602" s="409" t="s">
        <v>2207</v>
      </c>
      <c r="P1602" s="409" t="s">
        <v>2207</v>
      </c>
      <c r="Q1602" s="409" t="s">
        <v>2207</v>
      </c>
      <c r="R1602" s="409" t="s">
        <v>2207</v>
      </c>
      <c r="S1602" s="406">
        <v>1700</v>
      </c>
      <c r="T1602" s="406">
        <v>2017</v>
      </c>
      <c r="U1602" s="406">
        <v>2255</v>
      </c>
      <c r="V1602" s="406">
        <v>1599</v>
      </c>
      <c r="W1602" s="406">
        <v>1788</v>
      </c>
      <c r="X1602" s="406">
        <v>1462</v>
      </c>
      <c r="Y1602" s="406">
        <v>1648</v>
      </c>
      <c r="Z1602" s="406">
        <v>1908</v>
      </c>
      <c r="AA1602" s="406">
        <v>1576</v>
      </c>
      <c r="AB1602" s="406">
        <v>1558</v>
      </c>
      <c r="AC1602" s="406">
        <v>1871</v>
      </c>
      <c r="AD1602" s="406">
        <v>2184</v>
      </c>
      <c r="AE1602" s="406">
        <v>1693</v>
      </c>
      <c r="AF1602" s="406">
        <v>2033</v>
      </c>
      <c r="AG1602" s="406">
        <v>2292</v>
      </c>
      <c r="AH1602" s="406">
        <v>2679</v>
      </c>
      <c r="AI1602" s="406">
        <v>0</v>
      </c>
      <c r="AJ1602" s="406">
        <v>1684</v>
      </c>
      <c r="AK1602" s="406">
        <v>1936</v>
      </c>
      <c r="AL1602" s="406">
        <v>2261</v>
      </c>
      <c r="AM1602" s="406">
        <v>1398</v>
      </c>
      <c r="AN1602" s="406">
        <v>1552</v>
      </c>
      <c r="AO1602" s="406">
        <v>1755</v>
      </c>
      <c r="AP1602" s="406">
        <v>1422</v>
      </c>
      <c r="AQ1602" s="406">
        <v>1405</v>
      </c>
      <c r="AR1602" s="406">
        <v>1862</v>
      </c>
      <c r="AS1602" s="406">
        <v>1669</v>
      </c>
      <c r="AU1602" t="s">
        <v>5412</v>
      </c>
    </row>
    <row r="1603" spans="4:47" ht="13.5" customHeight="1">
      <c r="D1603" s="405" t="s">
        <v>5127</v>
      </c>
      <c r="E1603" s="404"/>
      <c r="F1603" s="407" t="s">
        <v>5156</v>
      </c>
      <c r="G1603" s="272">
        <v>35.200000000000003</v>
      </c>
      <c r="H1603" s="409">
        <v>1417</v>
      </c>
      <c r="I1603" s="409">
        <v>1491</v>
      </c>
      <c r="J1603" s="409">
        <v>1699</v>
      </c>
      <c r="K1603" s="409">
        <v>1536</v>
      </c>
      <c r="L1603" s="409">
        <v>1587</v>
      </c>
      <c r="M1603" s="409">
        <v>1863</v>
      </c>
      <c r="N1603" s="409">
        <v>1633</v>
      </c>
      <c r="O1603" s="409">
        <v>1535</v>
      </c>
      <c r="P1603" s="409">
        <v>1675</v>
      </c>
      <c r="Q1603" s="409">
        <v>1762</v>
      </c>
      <c r="R1603" s="409">
        <v>1731</v>
      </c>
      <c r="S1603" s="409">
        <v>1765</v>
      </c>
      <c r="T1603" s="409">
        <v>2094</v>
      </c>
      <c r="U1603" s="409">
        <v>2342</v>
      </c>
      <c r="V1603" s="406">
        <v>1647</v>
      </c>
      <c r="W1603" s="406">
        <v>1841</v>
      </c>
      <c r="X1603" s="406">
        <v>1501</v>
      </c>
      <c r="Y1603" s="406">
        <v>1693</v>
      </c>
      <c r="Z1603" s="406">
        <v>1960</v>
      </c>
      <c r="AA1603" s="406">
        <v>1618</v>
      </c>
      <c r="AB1603" s="406">
        <v>1603</v>
      </c>
      <c r="AC1603" s="406">
        <v>1925</v>
      </c>
      <c r="AD1603" s="406">
        <v>2247</v>
      </c>
      <c r="AE1603" s="406">
        <v>1741</v>
      </c>
      <c r="AF1603" s="406">
        <v>2078</v>
      </c>
      <c r="AG1603" s="406">
        <v>2346</v>
      </c>
      <c r="AH1603" s="406">
        <v>2742</v>
      </c>
      <c r="AI1603" s="406">
        <v>1382</v>
      </c>
      <c r="AJ1603" s="406">
        <v>1729</v>
      </c>
      <c r="AK1603" s="406">
        <v>1990</v>
      </c>
      <c r="AL1603" s="406">
        <v>2324</v>
      </c>
      <c r="AM1603" s="406">
        <v>1437</v>
      </c>
      <c r="AN1603" s="406">
        <v>1596</v>
      </c>
      <c r="AO1603" s="406">
        <v>1805</v>
      </c>
      <c r="AP1603" s="406">
        <v>1434</v>
      </c>
      <c r="AQ1603" s="406">
        <v>1434</v>
      </c>
      <c r="AR1603" s="406">
        <v>1908</v>
      </c>
      <c r="AS1603" s="406">
        <v>1697</v>
      </c>
      <c r="AU1603" t="s">
        <v>5127</v>
      </c>
    </row>
    <row r="1604" spans="4:47" ht="13.5" customHeight="1">
      <c r="D1604" s="405" t="s">
        <v>5128</v>
      </c>
      <c r="E1604" s="404"/>
      <c r="F1604" s="407" t="s">
        <v>5156</v>
      </c>
      <c r="G1604" s="272">
        <v>36.4</v>
      </c>
      <c r="H1604" s="406">
        <v>1457</v>
      </c>
      <c r="I1604" s="406">
        <v>1509</v>
      </c>
      <c r="J1604" s="406">
        <v>1765</v>
      </c>
      <c r="K1604" s="406">
        <v>1565</v>
      </c>
      <c r="L1604" s="406">
        <v>1612</v>
      </c>
      <c r="M1604" s="406">
        <v>1902</v>
      </c>
      <c r="N1604" s="406">
        <v>1726</v>
      </c>
      <c r="O1604" s="406">
        <v>1625</v>
      </c>
      <c r="P1604" s="406">
        <v>1692</v>
      </c>
      <c r="Q1604" s="406">
        <v>1804</v>
      </c>
      <c r="R1604" s="406">
        <v>1796</v>
      </c>
      <c r="S1604" s="406">
        <v>1813</v>
      </c>
      <c r="T1604" s="406">
        <v>2153</v>
      </c>
      <c r="U1604" s="406">
        <v>2407</v>
      </c>
      <c r="V1604" s="406">
        <v>1701</v>
      </c>
      <c r="W1604" s="406">
        <v>1901</v>
      </c>
      <c r="X1604" s="406">
        <v>1546</v>
      </c>
      <c r="Y1604" s="406">
        <v>1744</v>
      </c>
      <c r="Z1604" s="406">
        <v>2020</v>
      </c>
      <c r="AA1604" s="406">
        <v>1668</v>
      </c>
      <c r="AB1604" s="406">
        <v>1654</v>
      </c>
      <c r="AC1604" s="406">
        <v>1985</v>
      </c>
      <c r="AD1604" s="406">
        <v>2317</v>
      </c>
      <c r="AE1604" s="406">
        <v>1796</v>
      </c>
      <c r="AF1604" s="406">
        <v>2130</v>
      </c>
      <c r="AG1604" s="406">
        <v>2406</v>
      </c>
      <c r="AH1604" s="406">
        <v>2812</v>
      </c>
      <c r="AI1604" s="406">
        <v>1422</v>
      </c>
      <c r="AJ1604" s="406">
        <v>1780</v>
      </c>
      <c r="AK1604" s="406">
        <v>2050</v>
      </c>
      <c r="AL1604" s="406">
        <v>2394</v>
      </c>
      <c r="AM1604" s="406">
        <v>1482</v>
      </c>
      <c r="AN1604" s="406">
        <v>1647</v>
      </c>
      <c r="AO1604" s="406">
        <v>1863</v>
      </c>
      <c r="AP1604" s="406">
        <v>1494</v>
      </c>
      <c r="AQ1604" s="406">
        <v>1494</v>
      </c>
      <c r="AR1604" s="406">
        <v>1984</v>
      </c>
      <c r="AS1604" s="406">
        <v>1757</v>
      </c>
      <c r="AU1604" t="s">
        <v>5128</v>
      </c>
    </row>
    <row r="1605" spans="4:47" ht="13.5" customHeight="1">
      <c r="D1605" s="405" t="s">
        <v>5129</v>
      </c>
      <c r="E1605" s="404"/>
      <c r="F1605" s="407" t="s">
        <v>5156</v>
      </c>
      <c r="G1605" s="272">
        <v>37.5</v>
      </c>
      <c r="H1605" s="409">
        <v>1540</v>
      </c>
      <c r="I1605" s="409">
        <v>1615</v>
      </c>
      <c r="J1605" s="409">
        <v>1839</v>
      </c>
      <c r="K1605" s="409">
        <v>1664</v>
      </c>
      <c r="L1605" s="409">
        <v>1714</v>
      </c>
      <c r="M1605" s="409">
        <v>2019</v>
      </c>
      <c r="N1605" s="409">
        <v>1769</v>
      </c>
      <c r="O1605" s="409">
        <v>1659</v>
      </c>
      <c r="P1605" s="409">
        <v>1811</v>
      </c>
      <c r="Q1605" s="409">
        <v>1913</v>
      </c>
      <c r="R1605" s="409">
        <v>1871</v>
      </c>
      <c r="S1605" s="409">
        <v>1888</v>
      </c>
      <c r="T1605" s="409">
        <v>2240</v>
      </c>
      <c r="U1605" s="409">
        <v>2506</v>
      </c>
      <c r="V1605" s="406">
        <v>1784</v>
      </c>
      <c r="W1605" s="406">
        <v>1995</v>
      </c>
      <c r="X1605" s="406">
        <v>1622</v>
      </c>
      <c r="Y1605" s="406">
        <v>1827</v>
      </c>
      <c r="Z1605" s="406">
        <v>2117</v>
      </c>
      <c r="AA1605" s="406">
        <v>1751</v>
      </c>
      <c r="AB1605" s="406">
        <v>1736</v>
      </c>
      <c r="AC1605" s="406">
        <v>2076</v>
      </c>
      <c r="AD1605" s="406">
        <v>2424</v>
      </c>
      <c r="AE1605" s="406">
        <v>1885</v>
      </c>
      <c r="AF1605" s="406">
        <v>2212</v>
      </c>
      <c r="AG1605" s="406">
        <v>2497</v>
      </c>
      <c r="AH1605" s="406">
        <v>2920</v>
      </c>
      <c r="AI1605" s="406">
        <v>1500</v>
      </c>
      <c r="AJ1605" s="406">
        <v>1862</v>
      </c>
      <c r="AK1605" s="406">
        <v>2141</v>
      </c>
      <c r="AL1605" s="406">
        <v>2501</v>
      </c>
      <c r="AM1605" s="406">
        <v>1558</v>
      </c>
      <c r="AN1605" s="406">
        <v>1728</v>
      </c>
      <c r="AO1605" s="406">
        <v>1955</v>
      </c>
      <c r="AP1605" s="406">
        <v>1588</v>
      </c>
      <c r="AQ1605" s="406">
        <v>1588</v>
      </c>
      <c r="AR1605" s="406">
        <v>2095</v>
      </c>
      <c r="AS1605" s="406">
        <v>1850</v>
      </c>
      <c r="AU1605" t="s">
        <v>5129</v>
      </c>
    </row>
    <row r="1606" spans="4:47" ht="13.5" customHeight="1">
      <c r="D1606" s="405" t="s">
        <v>5130</v>
      </c>
      <c r="E1606" s="404"/>
      <c r="F1606" s="407" t="s">
        <v>5157</v>
      </c>
      <c r="G1606" s="272">
        <v>36.5</v>
      </c>
      <c r="H1606" s="406">
        <v>1404</v>
      </c>
      <c r="I1606" s="406">
        <v>1486</v>
      </c>
      <c r="J1606" s="406">
        <v>1694</v>
      </c>
      <c r="K1606" s="406">
        <v>1516</v>
      </c>
      <c r="L1606" s="406">
        <v>1577</v>
      </c>
      <c r="M1606" s="406">
        <v>1850</v>
      </c>
      <c r="N1606" s="406">
        <v>1616</v>
      </c>
      <c r="O1606" s="406">
        <v>1531</v>
      </c>
      <c r="P1606" s="406">
        <v>1674</v>
      </c>
      <c r="Q1606" s="406">
        <v>1754</v>
      </c>
      <c r="R1606" s="406">
        <v>1729</v>
      </c>
      <c r="S1606" s="406">
        <v>1762</v>
      </c>
      <c r="T1606" s="406">
        <v>2101</v>
      </c>
      <c r="U1606" s="406">
        <v>2344</v>
      </c>
      <c r="V1606" s="406">
        <v>1647</v>
      </c>
      <c r="W1606" s="406">
        <v>1841</v>
      </c>
      <c r="X1606" s="406">
        <v>1489</v>
      </c>
      <c r="Y1606" s="406">
        <v>1687</v>
      </c>
      <c r="Z1606" s="406">
        <v>1952</v>
      </c>
      <c r="AA1606" s="406">
        <v>1602</v>
      </c>
      <c r="AB1606" s="406">
        <v>1600</v>
      </c>
      <c r="AC1606" s="406">
        <v>1931</v>
      </c>
      <c r="AD1606" s="406">
        <v>2252</v>
      </c>
      <c r="AE1606" s="406">
        <v>1731</v>
      </c>
      <c r="AF1606" s="406">
        <v>2075</v>
      </c>
      <c r="AG1606" s="406">
        <v>2352</v>
      </c>
      <c r="AH1606" s="406">
        <v>2748</v>
      </c>
      <c r="AI1606" s="406">
        <v>1364</v>
      </c>
      <c r="AJ1606" s="406">
        <v>1726</v>
      </c>
      <c r="AK1606" s="406">
        <v>1996</v>
      </c>
      <c r="AL1606" s="406">
        <v>2330</v>
      </c>
      <c r="AM1606" s="406">
        <v>1425</v>
      </c>
      <c r="AN1606" s="406">
        <v>1591</v>
      </c>
      <c r="AO1606" s="406">
        <v>1798</v>
      </c>
      <c r="AP1606" s="406">
        <v>1475</v>
      </c>
      <c r="AQ1606" s="406">
        <v>1475</v>
      </c>
      <c r="AR1606" s="406">
        <v>1966</v>
      </c>
      <c r="AS1606" s="406">
        <v>1738</v>
      </c>
      <c r="AU1606" t="s">
        <v>5130</v>
      </c>
    </row>
    <row r="1607" spans="4:47" ht="13.5" customHeight="1">
      <c r="D1607" s="405" t="s">
        <v>5413</v>
      </c>
      <c r="E1607" s="404"/>
      <c r="F1607" s="407" t="s">
        <v>5157</v>
      </c>
      <c r="G1607" s="272">
        <v>37.800000000000004</v>
      </c>
      <c r="H1607" s="409" t="s">
        <v>2207</v>
      </c>
      <c r="I1607" s="409" t="s">
        <v>2207</v>
      </c>
      <c r="J1607" s="409" t="s">
        <v>2207</v>
      </c>
      <c r="K1607" s="409" t="s">
        <v>2207</v>
      </c>
      <c r="L1607" s="409" t="s">
        <v>2207</v>
      </c>
      <c r="M1607" s="409" t="s">
        <v>2207</v>
      </c>
      <c r="N1607" s="409" t="s">
        <v>2207</v>
      </c>
      <c r="O1607" s="409" t="s">
        <v>2207</v>
      </c>
      <c r="P1607" s="409" t="s">
        <v>2207</v>
      </c>
      <c r="Q1607" s="409" t="s">
        <v>2207</v>
      </c>
      <c r="R1607" s="409" t="s">
        <v>2207</v>
      </c>
      <c r="S1607" s="409">
        <v>1782</v>
      </c>
      <c r="T1607" s="409">
        <v>2132</v>
      </c>
      <c r="U1607" s="409">
        <v>2376</v>
      </c>
      <c r="V1607" s="406">
        <v>1698</v>
      </c>
      <c r="W1607" s="406">
        <v>1898</v>
      </c>
      <c r="X1607" s="406">
        <v>1530</v>
      </c>
      <c r="Y1607" s="406">
        <v>1735</v>
      </c>
      <c r="Z1607" s="406">
        <v>2008</v>
      </c>
      <c r="AA1607" s="406">
        <v>1647</v>
      </c>
      <c r="AB1607" s="406">
        <v>1648</v>
      </c>
      <c r="AC1607" s="406">
        <v>1988</v>
      </c>
      <c r="AD1607" s="406">
        <v>2319</v>
      </c>
      <c r="AE1607" s="406">
        <v>1782</v>
      </c>
      <c r="AF1607" s="406">
        <v>2123</v>
      </c>
      <c r="AG1607" s="406">
        <v>2409</v>
      </c>
      <c r="AH1607" s="406">
        <v>2815</v>
      </c>
      <c r="AI1607" s="406">
        <v>0</v>
      </c>
      <c r="AJ1607" s="406">
        <v>1774</v>
      </c>
      <c r="AK1607" s="406">
        <v>2053</v>
      </c>
      <c r="AL1607" s="406">
        <v>2397</v>
      </c>
      <c r="AM1607" s="406">
        <v>1466</v>
      </c>
      <c r="AN1607" s="406">
        <v>1638</v>
      </c>
      <c r="AO1607" s="406">
        <v>1851</v>
      </c>
      <c r="AP1607" s="406">
        <v>1568</v>
      </c>
      <c r="AQ1607" s="406">
        <v>1507</v>
      </c>
      <c r="AR1607" s="406">
        <v>2016</v>
      </c>
      <c r="AS1607" s="406">
        <v>1770</v>
      </c>
      <c r="AU1607" t="s">
        <v>5413</v>
      </c>
    </row>
    <row r="1608" spans="4:47" ht="13.5" customHeight="1">
      <c r="D1608" s="405" t="s">
        <v>5131</v>
      </c>
      <c r="E1608" s="404"/>
      <c r="F1608" s="407" t="s">
        <v>5157</v>
      </c>
      <c r="G1608" s="272">
        <v>39.1</v>
      </c>
      <c r="H1608" s="406">
        <v>1485</v>
      </c>
      <c r="I1608" s="406">
        <v>1570</v>
      </c>
      <c r="J1608" s="406">
        <v>1788</v>
      </c>
      <c r="K1608" s="406">
        <v>1604</v>
      </c>
      <c r="L1608" s="406">
        <v>1664</v>
      </c>
      <c r="M1608" s="406">
        <v>1963</v>
      </c>
      <c r="N1608" s="406">
        <v>1711</v>
      </c>
      <c r="O1608" s="406">
        <v>1615</v>
      </c>
      <c r="P1608" s="406">
        <v>1774</v>
      </c>
      <c r="Q1608" s="406">
        <v>1861</v>
      </c>
      <c r="R1608" s="406">
        <v>1829</v>
      </c>
      <c r="S1608" s="406">
        <v>1850</v>
      </c>
      <c r="T1608" s="406">
        <v>2213</v>
      </c>
      <c r="U1608" s="406">
        <v>2466</v>
      </c>
      <c r="V1608" s="406">
        <v>1748</v>
      </c>
      <c r="W1608" s="406">
        <v>1954</v>
      </c>
      <c r="X1608" s="406">
        <v>1570</v>
      </c>
      <c r="Y1608" s="406">
        <v>1782</v>
      </c>
      <c r="Z1608" s="406">
        <v>2063</v>
      </c>
      <c r="AA1608" s="406">
        <v>1691</v>
      </c>
      <c r="AB1608" s="406">
        <v>1695</v>
      </c>
      <c r="AC1608" s="406">
        <v>2044</v>
      </c>
      <c r="AD1608" s="406">
        <v>2386</v>
      </c>
      <c r="AE1608" s="406">
        <v>1832</v>
      </c>
      <c r="AF1608" s="406">
        <v>2170</v>
      </c>
      <c r="AG1608" s="406">
        <v>2466</v>
      </c>
      <c r="AH1608" s="406">
        <v>2881</v>
      </c>
      <c r="AI1608" s="406">
        <v>1440</v>
      </c>
      <c r="AJ1608" s="406">
        <v>1821</v>
      </c>
      <c r="AK1608" s="406">
        <v>2109</v>
      </c>
      <c r="AL1608" s="406">
        <v>2463</v>
      </c>
      <c r="AM1608" s="406">
        <v>1507</v>
      </c>
      <c r="AN1608" s="406">
        <v>1684</v>
      </c>
      <c r="AO1608" s="406">
        <v>1904</v>
      </c>
      <c r="AP1608" s="406">
        <v>1661</v>
      </c>
      <c r="AQ1608" s="406">
        <v>1539</v>
      </c>
      <c r="AR1608" s="406">
        <v>2066</v>
      </c>
      <c r="AS1608" s="406">
        <v>1801</v>
      </c>
      <c r="AU1608" t="s">
        <v>5131</v>
      </c>
    </row>
    <row r="1609" spans="4:47" ht="13.5" customHeight="1">
      <c r="D1609" s="405" t="s">
        <v>5132</v>
      </c>
      <c r="E1609" s="404"/>
      <c r="F1609" s="407" t="s">
        <v>5157</v>
      </c>
      <c r="G1609" s="272">
        <v>40.4</v>
      </c>
      <c r="H1609" s="409">
        <v>1529</v>
      </c>
      <c r="I1609" s="409">
        <v>1589</v>
      </c>
      <c r="J1609" s="409">
        <v>1860</v>
      </c>
      <c r="K1609" s="409">
        <v>1638</v>
      </c>
      <c r="L1609" s="409">
        <v>1693</v>
      </c>
      <c r="M1609" s="409">
        <v>1998</v>
      </c>
      <c r="N1609" s="409">
        <v>1811</v>
      </c>
      <c r="O1609" s="409">
        <v>1716</v>
      </c>
      <c r="P1609" s="409">
        <v>1791</v>
      </c>
      <c r="Q1609" s="409">
        <v>1909</v>
      </c>
      <c r="R1609" s="409">
        <v>1902</v>
      </c>
      <c r="S1609" s="409">
        <v>1903</v>
      </c>
      <c r="T1609" s="409">
        <v>2278</v>
      </c>
      <c r="U1609" s="409">
        <v>2538</v>
      </c>
      <c r="V1609" s="406">
        <v>1808</v>
      </c>
      <c r="W1609" s="406">
        <v>2021</v>
      </c>
      <c r="X1609" s="406">
        <v>1620</v>
      </c>
      <c r="Y1609" s="406">
        <v>1839</v>
      </c>
      <c r="Z1609" s="406">
        <v>2129</v>
      </c>
      <c r="AA1609" s="406">
        <v>1745</v>
      </c>
      <c r="AB1609" s="406">
        <v>1752</v>
      </c>
      <c r="AC1609" s="406">
        <v>2111</v>
      </c>
      <c r="AD1609" s="406">
        <v>2464</v>
      </c>
      <c r="AE1609" s="406">
        <v>1892</v>
      </c>
      <c r="AF1609" s="406">
        <v>2227</v>
      </c>
      <c r="AG1609" s="406">
        <v>2532</v>
      </c>
      <c r="AH1609" s="406">
        <v>2959</v>
      </c>
      <c r="AI1609" s="406">
        <v>1484</v>
      </c>
      <c r="AJ1609" s="406">
        <v>1878</v>
      </c>
      <c r="AK1609" s="406">
        <v>2176</v>
      </c>
      <c r="AL1609" s="406">
        <v>2541</v>
      </c>
      <c r="AM1609" s="406">
        <v>1556</v>
      </c>
      <c r="AN1609" s="406">
        <v>1739</v>
      </c>
      <c r="AO1609" s="406">
        <v>1967</v>
      </c>
      <c r="AP1609" s="406">
        <v>1605</v>
      </c>
      <c r="AQ1609" s="406">
        <v>1605</v>
      </c>
      <c r="AR1609" s="406">
        <v>2151</v>
      </c>
      <c r="AS1609" s="406">
        <v>1866</v>
      </c>
      <c r="AU1609" t="s">
        <v>5132</v>
      </c>
    </row>
    <row r="1610" spans="4:47" ht="13.5" customHeight="1">
      <c r="D1610" s="405" t="s">
        <v>5133</v>
      </c>
      <c r="E1610" s="404"/>
      <c r="F1610" s="407" t="s">
        <v>5157</v>
      </c>
      <c r="G1610" s="272">
        <v>41.7</v>
      </c>
      <c r="H1610" s="406">
        <v>1613</v>
      </c>
      <c r="I1610" s="406">
        <v>1699</v>
      </c>
      <c r="J1610" s="406">
        <v>1934</v>
      </c>
      <c r="K1610" s="406">
        <v>1738</v>
      </c>
      <c r="L1610" s="406">
        <v>1796</v>
      </c>
      <c r="M1610" s="406">
        <v>2126</v>
      </c>
      <c r="N1610" s="406">
        <v>1853</v>
      </c>
      <c r="O1610" s="406">
        <v>1744</v>
      </c>
      <c r="P1610" s="406">
        <v>1918</v>
      </c>
      <c r="Q1610" s="406">
        <v>2020</v>
      </c>
      <c r="R1610" s="406">
        <v>1977</v>
      </c>
      <c r="S1610" s="406">
        <v>1980</v>
      </c>
      <c r="T1610" s="406">
        <v>2368</v>
      </c>
      <c r="U1610" s="406">
        <v>2638</v>
      </c>
      <c r="V1610" s="406">
        <v>1893</v>
      </c>
      <c r="W1610" s="406">
        <v>2116</v>
      </c>
      <c r="X1610" s="406">
        <v>1697</v>
      </c>
      <c r="Y1610" s="406">
        <v>1923</v>
      </c>
      <c r="Z1610" s="406">
        <v>2227</v>
      </c>
      <c r="AA1610" s="406">
        <v>1830</v>
      </c>
      <c r="AB1610" s="406">
        <v>1835</v>
      </c>
      <c r="AC1610" s="406">
        <v>2204</v>
      </c>
      <c r="AD1610" s="406">
        <v>2574</v>
      </c>
      <c r="AE1610" s="406">
        <v>1983</v>
      </c>
      <c r="AF1610" s="406">
        <v>2310</v>
      </c>
      <c r="AG1610" s="406">
        <v>2625</v>
      </c>
      <c r="AH1610" s="406">
        <v>3069</v>
      </c>
      <c r="AI1610" s="406">
        <v>1563</v>
      </c>
      <c r="AJ1610" s="406">
        <v>1961</v>
      </c>
      <c r="AK1610" s="406">
        <v>2269</v>
      </c>
      <c r="AL1610" s="406">
        <v>2651</v>
      </c>
      <c r="AM1610" s="406">
        <v>1633</v>
      </c>
      <c r="AN1610" s="406">
        <v>1822</v>
      </c>
      <c r="AO1610" s="406">
        <v>2061</v>
      </c>
      <c r="AP1610" s="406">
        <v>1701</v>
      </c>
      <c r="AQ1610" s="406">
        <v>1701</v>
      </c>
      <c r="AR1610" s="406">
        <v>2399</v>
      </c>
      <c r="AS1610" s="406">
        <v>1962</v>
      </c>
      <c r="AU1610" t="s">
        <v>5133</v>
      </c>
    </row>
    <row r="1611" spans="4:47" ht="13.5" customHeight="1">
      <c r="D1611" s="405" t="s">
        <v>5134</v>
      </c>
      <c r="E1611" s="404"/>
      <c r="F1611" s="407" t="s">
        <v>5158</v>
      </c>
      <c r="G1611" s="272">
        <v>40.200000000000003</v>
      </c>
      <c r="H1611" s="409">
        <v>1460</v>
      </c>
      <c r="I1611" s="409">
        <v>1553</v>
      </c>
      <c r="J1611" s="409">
        <v>1769</v>
      </c>
      <c r="K1611" s="409">
        <v>1573</v>
      </c>
      <c r="L1611" s="409">
        <v>1642</v>
      </c>
      <c r="M1611" s="409">
        <v>1934</v>
      </c>
      <c r="N1611" s="409">
        <v>1682</v>
      </c>
      <c r="O1611" s="409">
        <v>1598</v>
      </c>
      <c r="P1611" s="409">
        <v>1759</v>
      </c>
      <c r="Q1611" s="409">
        <v>1837</v>
      </c>
      <c r="R1611" s="409">
        <v>1813</v>
      </c>
      <c r="S1611" s="409">
        <v>1831</v>
      </c>
      <c r="T1611" s="409">
        <v>2201</v>
      </c>
      <c r="U1611" s="409">
        <v>2447</v>
      </c>
      <c r="V1611" s="406">
        <v>1730</v>
      </c>
      <c r="W1611" s="406">
        <v>1935</v>
      </c>
      <c r="X1611" s="406">
        <v>1557</v>
      </c>
      <c r="Y1611" s="406">
        <v>1779</v>
      </c>
      <c r="Z1611" s="406">
        <v>2058</v>
      </c>
      <c r="AA1611" s="406">
        <v>1673</v>
      </c>
      <c r="AB1611" s="406">
        <v>1695</v>
      </c>
      <c r="AC1611" s="406">
        <v>2059</v>
      </c>
      <c r="AD1611" s="406">
        <v>2402</v>
      </c>
      <c r="AE1611" s="406">
        <v>1823</v>
      </c>
      <c r="AF1611" s="406">
        <v>2170</v>
      </c>
      <c r="AG1611" s="406">
        <v>2480</v>
      </c>
      <c r="AH1611" s="406">
        <v>2898</v>
      </c>
      <c r="AI1611" s="406">
        <v>1418</v>
      </c>
      <c r="AJ1611" s="406">
        <v>1821</v>
      </c>
      <c r="AK1611" s="406">
        <v>2124</v>
      </c>
      <c r="AL1611" s="406">
        <v>2480</v>
      </c>
      <c r="AM1611" s="406">
        <v>1493</v>
      </c>
      <c r="AN1611" s="406">
        <v>1681</v>
      </c>
      <c r="AO1611" s="406">
        <v>1898</v>
      </c>
      <c r="AP1611" s="406">
        <v>1585</v>
      </c>
      <c r="AQ1611" s="406">
        <v>1585</v>
      </c>
      <c r="AR1611" s="406">
        <v>2142</v>
      </c>
      <c r="AS1611" s="406">
        <v>1847</v>
      </c>
      <c r="AU1611" t="s">
        <v>5134</v>
      </c>
    </row>
    <row r="1612" spans="4:47" ht="13.5" customHeight="1">
      <c r="D1612" s="405" t="s">
        <v>5414</v>
      </c>
      <c r="E1612" s="404"/>
      <c r="F1612" s="407" t="s">
        <v>5158</v>
      </c>
      <c r="G1612" s="272">
        <v>41.6</v>
      </c>
      <c r="H1612" s="409" t="s">
        <v>2207</v>
      </c>
      <c r="I1612" s="409" t="s">
        <v>2207</v>
      </c>
      <c r="J1612" s="409" t="s">
        <v>2207</v>
      </c>
      <c r="K1612" s="409" t="s">
        <v>2207</v>
      </c>
      <c r="L1612" s="409" t="s">
        <v>2207</v>
      </c>
      <c r="M1612" s="409" t="s">
        <v>2207</v>
      </c>
      <c r="N1612" s="409" t="s">
        <v>2207</v>
      </c>
      <c r="O1612" s="409" t="s">
        <v>2207</v>
      </c>
      <c r="P1612" s="409" t="s">
        <v>2207</v>
      </c>
      <c r="Q1612" s="409" t="s">
        <v>2207</v>
      </c>
      <c r="R1612" s="409" t="s">
        <v>2207</v>
      </c>
      <c r="S1612" s="409">
        <v>1837</v>
      </c>
      <c r="T1612" s="409">
        <v>2208</v>
      </c>
      <c r="U1612" s="409">
        <v>2454</v>
      </c>
      <c r="V1612" s="406">
        <v>1783</v>
      </c>
      <c r="W1612" s="406">
        <v>1994</v>
      </c>
      <c r="X1612" s="406">
        <v>1600</v>
      </c>
      <c r="Y1612" s="406">
        <v>1830</v>
      </c>
      <c r="Z1612" s="406">
        <v>2117</v>
      </c>
      <c r="AA1612" s="406">
        <v>1720</v>
      </c>
      <c r="AB1612" s="406">
        <v>1747</v>
      </c>
      <c r="AC1612" s="406">
        <v>2121</v>
      </c>
      <c r="AD1612" s="406">
        <v>2476</v>
      </c>
      <c r="AE1612" s="406">
        <v>1878</v>
      </c>
      <c r="AF1612" s="406">
        <v>2222</v>
      </c>
      <c r="AG1612" s="406">
        <v>2543</v>
      </c>
      <c r="AH1612" s="406">
        <v>2971</v>
      </c>
      <c r="AI1612" s="406">
        <v>0</v>
      </c>
      <c r="AJ1612" s="406">
        <v>1872</v>
      </c>
      <c r="AK1612" s="406">
        <v>2186</v>
      </c>
      <c r="AL1612" s="406">
        <v>2553</v>
      </c>
      <c r="AM1612" s="406">
        <v>1536</v>
      </c>
      <c r="AN1612" s="406">
        <v>1731</v>
      </c>
      <c r="AO1612" s="406">
        <v>1955</v>
      </c>
      <c r="AP1612" s="406">
        <v>1622</v>
      </c>
      <c r="AQ1612" s="406">
        <v>1622</v>
      </c>
      <c r="AR1612" s="406">
        <v>2201</v>
      </c>
      <c r="AS1612" s="406">
        <v>1883</v>
      </c>
      <c r="AU1612" t="s">
        <v>5414</v>
      </c>
    </row>
    <row r="1613" spans="4:47" ht="13.5" customHeight="1">
      <c r="D1613" s="405" t="s">
        <v>5135</v>
      </c>
      <c r="E1613" s="404"/>
      <c r="F1613" s="407" t="s">
        <v>5158</v>
      </c>
      <c r="G1613" s="272">
        <v>43</v>
      </c>
      <c r="H1613" s="409">
        <v>1544</v>
      </c>
      <c r="I1613" s="409">
        <v>1640</v>
      </c>
      <c r="J1613" s="409">
        <v>1867</v>
      </c>
      <c r="K1613" s="409">
        <v>1663</v>
      </c>
      <c r="L1613" s="409">
        <v>1732</v>
      </c>
      <c r="M1613" s="409">
        <v>2051</v>
      </c>
      <c r="N1613" s="409">
        <v>1779</v>
      </c>
      <c r="O1613" s="409">
        <v>1685</v>
      </c>
      <c r="P1613" s="409">
        <v>1863</v>
      </c>
      <c r="Q1613" s="409">
        <v>1949</v>
      </c>
      <c r="R1613" s="409">
        <v>1917</v>
      </c>
      <c r="S1613" s="409">
        <v>1923</v>
      </c>
      <c r="T1613" s="409">
        <v>2320</v>
      </c>
      <c r="U1613" s="409">
        <v>2574</v>
      </c>
      <c r="V1613" s="406">
        <v>1836</v>
      </c>
      <c r="W1613" s="406">
        <v>2053</v>
      </c>
      <c r="X1613" s="406">
        <v>1643</v>
      </c>
      <c r="Y1613" s="406">
        <v>1881</v>
      </c>
      <c r="Z1613" s="406">
        <v>2176</v>
      </c>
      <c r="AA1613" s="406">
        <v>1766</v>
      </c>
      <c r="AB1613" s="406">
        <v>1798</v>
      </c>
      <c r="AC1613" s="406">
        <v>2183</v>
      </c>
      <c r="AD1613" s="406">
        <v>2549</v>
      </c>
      <c r="AE1613" s="406">
        <v>1932</v>
      </c>
      <c r="AF1613" s="406">
        <v>2273</v>
      </c>
      <c r="AG1613" s="406">
        <v>2605</v>
      </c>
      <c r="AH1613" s="406">
        <v>3044</v>
      </c>
      <c r="AI1613" s="406">
        <v>1498</v>
      </c>
      <c r="AJ1613" s="406">
        <v>1923</v>
      </c>
      <c r="AK1613" s="406">
        <v>2248</v>
      </c>
      <c r="AL1613" s="406">
        <v>2626</v>
      </c>
      <c r="AM1613" s="406">
        <v>1579</v>
      </c>
      <c r="AN1613" s="406">
        <v>1781</v>
      </c>
      <c r="AO1613" s="406">
        <v>2012</v>
      </c>
      <c r="AP1613" s="406">
        <v>1658</v>
      </c>
      <c r="AQ1613" s="406">
        <v>1658</v>
      </c>
      <c r="AR1613" s="406">
        <v>2260</v>
      </c>
      <c r="AS1613" s="406">
        <v>1918</v>
      </c>
      <c r="AU1613" t="s">
        <v>5135</v>
      </c>
    </row>
    <row r="1614" spans="4:47" ht="13.5" customHeight="1">
      <c r="D1614" s="405" t="s">
        <v>5136</v>
      </c>
      <c r="E1614" s="404"/>
      <c r="F1614" s="407" t="s">
        <v>5158</v>
      </c>
      <c r="G1614" s="272">
        <v>44.5</v>
      </c>
      <c r="H1614" s="406">
        <v>1590</v>
      </c>
      <c r="I1614" s="406">
        <v>1660</v>
      </c>
      <c r="J1614" s="406">
        <v>1945</v>
      </c>
      <c r="K1614" s="406">
        <v>1700</v>
      </c>
      <c r="L1614" s="406">
        <v>1765</v>
      </c>
      <c r="M1614" s="406">
        <v>2083</v>
      </c>
      <c r="N1614" s="406">
        <v>1885</v>
      </c>
      <c r="O1614" s="406">
        <v>1797</v>
      </c>
      <c r="P1614" s="406">
        <v>1881</v>
      </c>
      <c r="Q1614" s="406">
        <v>2002</v>
      </c>
      <c r="R1614" s="406">
        <v>1997</v>
      </c>
      <c r="S1614" s="406">
        <v>1981</v>
      </c>
      <c r="T1614" s="406">
        <v>2392</v>
      </c>
      <c r="U1614" s="406">
        <v>2654</v>
      </c>
      <c r="V1614" s="406">
        <v>1902</v>
      </c>
      <c r="W1614" s="406">
        <v>2127</v>
      </c>
      <c r="X1614" s="406">
        <v>1699</v>
      </c>
      <c r="Y1614" s="406">
        <v>1945</v>
      </c>
      <c r="Z1614" s="406">
        <v>2251</v>
      </c>
      <c r="AA1614" s="406">
        <v>1827</v>
      </c>
      <c r="AB1614" s="406">
        <v>1861</v>
      </c>
      <c r="AC1614" s="406">
        <v>2258</v>
      </c>
      <c r="AD1614" s="406">
        <v>2637</v>
      </c>
      <c r="AE1614" s="406">
        <v>2000</v>
      </c>
      <c r="AF1614" s="406">
        <v>2337</v>
      </c>
      <c r="AG1614" s="406">
        <v>2680</v>
      </c>
      <c r="AH1614" s="406">
        <v>3133</v>
      </c>
      <c r="AI1614" s="406">
        <v>1547</v>
      </c>
      <c r="AJ1614" s="406">
        <v>1987</v>
      </c>
      <c r="AK1614" s="406">
        <v>2323</v>
      </c>
      <c r="AL1614" s="406">
        <v>2715</v>
      </c>
      <c r="AM1614" s="406">
        <v>1635</v>
      </c>
      <c r="AN1614" s="406">
        <v>1843</v>
      </c>
      <c r="AO1614" s="406">
        <v>2084</v>
      </c>
      <c r="AP1614" s="406">
        <v>1733</v>
      </c>
      <c r="AQ1614" s="406">
        <v>1733</v>
      </c>
      <c r="AR1614" s="406">
        <v>2356</v>
      </c>
      <c r="AS1614" s="406">
        <v>1992</v>
      </c>
      <c r="AU1614" t="s">
        <v>5136</v>
      </c>
    </row>
    <row r="1615" spans="4:47" ht="13.5" customHeight="1">
      <c r="D1615" s="405" t="s">
        <v>5137</v>
      </c>
      <c r="E1615" s="404"/>
      <c r="F1615" s="407" t="s">
        <v>5158</v>
      </c>
      <c r="G1615" s="272">
        <v>45.9</v>
      </c>
      <c r="H1615" s="409">
        <v>1675</v>
      </c>
      <c r="I1615" s="409">
        <v>1774</v>
      </c>
      <c r="J1615" s="409">
        <v>2018</v>
      </c>
      <c r="K1615" s="409">
        <v>1801</v>
      </c>
      <c r="L1615" s="409">
        <v>1868</v>
      </c>
      <c r="M1615" s="409">
        <v>2222</v>
      </c>
      <c r="N1615" s="409">
        <v>1926</v>
      </c>
      <c r="O1615" s="409">
        <v>1819</v>
      </c>
      <c r="P1615" s="409">
        <v>2014</v>
      </c>
      <c r="Q1615" s="409">
        <v>2115</v>
      </c>
      <c r="R1615" s="409">
        <v>2071</v>
      </c>
      <c r="S1615" s="409">
        <v>2059</v>
      </c>
      <c r="T1615" s="409">
        <v>2483</v>
      </c>
      <c r="U1615" s="409">
        <v>2756</v>
      </c>
      <c r="V1615" s="406">
        <v>1988</v>
      </c>
      <c r="W1615" s="406">
        <v>2223</v>
      </c>
      <c r="X1615" s="406">
        <v>1776</v>
      </c>
      <c r="Y1615" s="406">
        <v>2032</v>
      </c>
      <c r="Z1615" s="406">
        <v>2351</v>
      </c>
      <c r="AA1615" s="406">
        <v>1912</v>
      </c>
      <c r="AB1615" s="406">
        <v>1947</v>
      </c>
      <c r="AC1615" s="406">
        <v>2356</v>
      </c>
      <c r="AD1615" s="406">
        <v>2752</v>
      </c>
      <c r="AE1615" s="406">
        <v>2093</v>
      </c>
      <c r="AF1615" s="406">
        <v>2422</v>
      </c>
      <c r="AG1615" s="406">
        <v>2777</v>
      </c>
      <c r="AH1615" s="406">
        <v>3247</v>
      </c>
      <c r="AI1615" s="406">
        <v>1626</v>
      </c>
      <c r="AJ1615" s="406">
        <v>2073</v>
      </c>
      <c r="AK1615" s="406">
        <v>2421</v>
      </c>
      <c r="AL1615" s="406">
        <v>2829</v>
      </c>
      <c r="AM1615" s="406">
        <v>1713</v>
      </c>
      <c r="AN1615" s="406">
        <v>1928</v>
      </c>
      <c r="AO1615" s="406">
        <v>2180</v>
      </c>
      <c r="AP1615" s="406">
        <v>1832</v>
      </c>
      <c r="AQ1615" s="406">
        <v>1832</v>
      </c>
      <c r="AR1615" s="406">
        <v>2636</v>
      </c>
      <c r="AS1615" s="406">
        <v>2091</v>
      </c>
      <c r="AU1615" t="s">
        <v>5137</v>
      </c>
    </row>
    <row r="1616" spans="4:47" ht="13.5" customHeight="1">
      <c r="D1616" s="405" t="s">
        <v>5138</v>
      </c>
      <c r="E1616" s="404"/>
      <c r="F1616" s="407" t="s">
        <v>5159</v>
      </c>
      <c r="G1616" s="272">
        <v>43.800000000000004</v>
      </c>
      <c r="H1616" s="406">
        <v>1521</v>
      </c>
      <c r="I1616" s="406">
        <v>1624</v>
      </c>
      <c r="J1616" s="406">
        <v>1850</v>
      </c>
      <c r="K1616" s="406">
        <v>1634</v>
      </c>
      <c r="L1616" s="406">
        <v>1712</v>
      </c>
      <c r="M1616" s="406">
        <v>2023</v>
      </c>
      <c r="N1616" s="406">
        <v>1752</v>
      </c>
      <c r="O1616" s="406">
        <v>1670</v>
      </c>
      <c r="P1616" s="406">
        <v>1849</v>
      </c>
      <c r="Q1616" s="406">
        <v>1926</v>
      </c>
      <c r="R1616" s="406">
        <v>1902</v>
      </c>
      <c r="S1616" s="406">
        <v>1907</v>
      </c>
      <c r="T1616" s="406">
        <v>2309</v>
      </c>
      <c r="U1616" s="406">
        <v>2557</v>
      </c>
      <c r="V1616" s="406">
        <v>1821</v>
      </c>
      <c r="W1616" s="406">
        <v>2035</v>
      </c>
      <c r="X1616" s="406">
        <v>1608</v>
      </c>
      <c r="Y1616" s="406">
        <v>1843</v>
      </c>
      <c r="Z1616" s="406">
        <v>2131</v>
      </c>
      <c r="AA1616" s="406">
        <v>1725</v>
      </c>
      <c r="AB1616" s="406">
        <v>1761</v>
      </c>
      <c r="AC1616" s="406">
        <v>2143</v>
      </c>
      <c r="AD1616" s="406">
        <v>2500</v>
      </c>
      <c r="AE1616" s="406">
        <v>1887</v>
      </c>
      <c r="AF1616" s="406">
        <v>2237</v>
      </c>
      <c r="AG1616" s="406">
        <v>2564</v>
      </c>
      <c r="AH1616" s="406">
        <v>2996</v>
      </c>
      <c r="AI1616" s="406">
        <v>1461</v>
      </c>
      <c r="AJ1616" s="406">
        <v>1887</v>
      </c>
      <c r="AK1616" s="406">
        <v>2208</v>
      </c>
      <c r="AL1616" s="406">
        <v>2578</v>
      </c>
      <c r="AM1616" s="406">
        <v>1544</v>
      </c>
      <c r="AN1616" s="406">
        <v>1744</v>
      </c>
      <c r="AO1616" s="406">
        <v>1969</v>
      </c>
      <c r="AP1616" s="406">
        <v>1781</v>
      </c>
      <c r="AQ1616" s="406">
        <v>1659</v>
      </c>
      <c r="AR1616" s="406">
        <v>2250</v>
      </c>
      <c r="AS1616" s="406">
        <v>1919</v>
      </c>
      <c r="AU1616" t="s">
        <v>5138</v>
      </c>
    </row>
    <row r="1617" spans="4:47" ht="13.5" customHeight="1">
      <c r="D1617" s="405" t="s">
        <v>5415</v>
      </c>
      <c r="E1617" s="404"/>
      <c r="F1617" s="407" t="s">
        <v>5159</v>
      </c>
      <c r="G1617" s="272">
        <v>45.4</v>
      </c>
      <c r="H1617" s="409" t="s">
        <v>2207</v>
      </c>
      <c r="I1617" s="409" t="s">
        <v>2207</v>
      </c>
      <c r="J1617" s="409" t="s">
        <v>2207</v>
      </c>
      <c r="K1617" s="409" t="s">
        <v>2207</v>
      </c>
      <c r="L1617" s="409" t="s">
        <v>2207</v>
      </c>
      <c r="M1617" s="409" t="s">
        <v>2207</v>
      </c>
      <c r="N1617" s="409" t="s">
        <v>2207</v>
      </c>
      <c r="O1617" s="409" t="s">
        <v>2207</v>
      </c>
      <c r="P1617" s="409" t="s">
        <v>2207</v>
      </c>
      <c r="Q1617" s="409" t="s">
        <v>2207</v>
      </c>
      <c r="R1617" s="409" t="s">
        <v>2207</v>
      </c>
      <c r="S1617" s="409">
        <v>1930</v>
      </c>
      <c r="T1617" s="409">
        <v>2346</v>
      </c>
      <c r="U1617" s="409">
        <v>2593</v>
      </c>
      <c r="V1617" s="406">
        <v>1876</v>
      </c>
      <c r="W1617" s="406">
        <v>2097</v>
      </c>
      <c r="X1617" s="406">
        <v>1652</v>
      </c>
      <c r="Y1617" s="406">
        <v>1895</v>
      </c>
      <c r="Z1617" s="406">
        <v>2191</v>
      </c>
      <c r="AA1617" s="406">
        <v>1773</v>
      </c>
      <c r="AB1617" s="406">
        <v>1813</v>
      </c>
      <c r="AC1617" s="406">
        <v>2206</v>
      </c>
      <c r="AD1617" s="406">
        <v>2574</v>
      </c>
      <c r="AE1617" s="406">
        <v>1942</v>
      </c>
      <c r="AF1617" s="406">
        <v>2289</v>
      </c>
      <c r="AG1617" s="406">
        <v>2627</v>
      </c>
      <c r="AH1617" s="406">
        <v>3070</v>
      </c>
      <c r="AI1617" s="406">
        <v>0</v>
      </c>
      <c r="AJ1617" s="406">
        <v>1939</v>
      </c>
      <c r="AK1617" s="406">
        <v>2271</v>
      </c>
      <c r="AL1617" s="406">
        <v>2652</v>
      </c>
      <c r="AM1617" s="406">
        <v>1588</v>
      </c>
      <c r="AN1617" s="406">
        <v>1794</v>
      </c>
      <c r="AO1617" s="406">
        <v>2026</v>
      </c>
      <c r="AP1617" s="406">
        <v>1827</v>
      </c>
      <c r="AQ1617" s="406">
        <v>1696</v>
      </c>
      <c r="AR1617" s="406">
        <v>2309</v>
      </c>
      <c r="AS1617" s="406">
        <v>1956</v>
      </c>
      <c r="AU1617" t="s">
        <v>5415</v>
      </c>
    </row>
    <row r="1618" spans="4:47" ht="13.5" customHeight="1">
      <c r="D1618" s="405" t="s">
        <v>5139</v>
      </c>
      <c r="E1618" s="404"/>
      <c r="F1618" s="407" t="s">
        <v>5159</v>
      </c>
      <c r="G1618" s="272">
        <v>46.9</v>
      </c>
      <c r="H1618" s="406">
        <v>1607</v>
      </c>
      <c r="I1618" s="406">
        <v>1714</v>
      </c>
      <c r="J1618" s="406">
        <v>1950</v>
      </c>
      <c r="K1618" s="406">
        <v>1726</v>
      </c>
      <c r="L1618" s="406">
        <v>1804</v>
      </c>
      <c r="M1618" s="406">
        <v>2145</v>
      </c>
      <c r="N1618" s="406">
        <v>1852</v>
      </c>
      <c r="O1618" s="406">
        <v>1759</v>
      </c>
      <c r="P1618" s="406">
        <v>1958</v>
      </c>
      <c r="Q1618" s="406">
        <v>2043</v>
      </c>
      <c r="R1618" s="406">
        <v>2010</v>
      </c>
      <c r="S1618" s="406">
        <v>2002</v>
      </c>
      <c r="T1618" s="406">
        <v>2432</v>
      </c>
      <c r="U1618" s="406">
        <v>2691</v>
      </c>
      <c r="V1618" s="406">
        <v>1931</v>
      </c>
      <c r="W1618" s="406">
        <v>2159</v>
      </c>
      <c r="X1618" s="406">
        <v>1695</v>
      </c>
      <c r="Y1618" s="406">
        <v>1946</v>
      </c>
      <c r="Z1618" s="406">
        <v>2250</v>
      </c>
      <c r="AA1618" s="406">
        <v>1820</v>
      </c>
      <c r="AB1618" s="406">
        <v>1865</v>
      </c>
      <c r="AC1618" s="406">
        <v>2268</v>
      </c>
      <c r="AD1618" s="406">
        <v>2647</v>
      </c>
      <c r="AE1618" s="406">
        <v>1997</v>
      </c>
      <c r="AF1618" s="406">
        <v>2340</v>
      </c>
      <c r="AG1618" s="406">
        <v>2690</v>
      </c>
      <c r="AH1618" s="406">
        <v>3143</v>
      </c>
      <c r="AI1618" s="406">
        <v>1541</v>
      </c>
      <c r="AJ1618" s="406">
        <v>1991</v>
      </c>
      <c r="AK1618" s="406">
        <v>2333</v>
      </c>
      <c r="AL1618" s="406">
        <v>2725</v>
      </c>
      <c r="AM1618" s="406">
        <v>1631</v>
      </c>
      <c r="AN1618" s="406">
        <v>1844</v>
      </c>
      <c r="AO1618" s="406">
        <v>2083</v>
      </c>
      <c r="AP1618" s="406">
        <v>1873</v>
      </c>
      <c r="AQ1618" s="406">
        <v>1733</v>
      </c>
      <c r="AR1618" s="406">
        <v>2368</v>
      </c>
      <c r="AS1618" s="406">
        <v>1992</v>
      </c>
      <c r="AU1618" t="s">
        <v>5139</v>
      </c>
    </row>
    <row r="1619" spans="4:47" ht="13.5" customHeight="1">
      <c r="D1619" s="405" t="s">
        <v>5140</v>
      </c>
      <c r="E1619" s="404"/>
      <c r="F1619" s="407" t="s">
        <v>5159</v>
      </c>
      <c r="G1619" s="272">
        <v>48.5</v>
      </c>
      <c r="H1619" s="409">
        <v>1651</v>
      </c>
      <c r="I1619" s="409">
        <v>1730</v>
      </c>
      <c r="J1619" s="409">
        <v>2028</v>
      </c>
      <c r="K1619" s="409">
        <v>1762</v>
      </c>
      <c r="L1619" s="409">
        <v>1836</v>
      </c>
      <c r="M1619" s="409">
        <v>2167</v>
      </c>
      <c r="N1619" s="409">
        <v>1959</v>
      </c>
      <c r="O1619" s="409">
        <v>1877</v>
      </c>
      <c r="P1619" s="409">
        <v>1970</v>
      </c>
      <c r="Q1619" s="409">
        <v>2094</v>
      </c>
      <c r="R1619" s="409">
        <v>2092</v>
      </c>
      <c r="S1619" s="409">
        <v>2058</v>
      </c>
      <c r="T1619" s="409">
        <v>2503</v>
      </c>
      <c r="U1619" s="409">
        <v>2768</v>
      </c>
      <c r="V1619" s="406">
        <v>1995</v>
      </c>
      <c r="W1619" s="406">
        <v>2230</v>
      </c>
      <c r="X1619" s="406">
        <v>1749</v>
      </c>
      <c r="Y1619" s="406">
        <v>2008</v>
      </c>
      <c r="Z1619" s="406">
        <v>2322</v>
      </c>
      <c r="AA1619" s="406">
        <v>1878</v>
      </c>
      <c r="AB1619" s="406">
        <v>1926</v>
      </c>
      <c r="AC1619" s="406">
        <v>2342</v>
      </c>
      <c r="AD1619" s="406">
        <v>2734</v>
      </c>
      <c r="AE1619" s="406">
        <v>2063</v>
      </c>
      <c r="AF1619" s="406">
        <v>2402</v>
      </c>
      <c r="AG1619" s="406">
        <v>2763</v>
      </c>
      <c r="AH1619" s="406">
        <v>3229</v>
      </c>
      <c r="AI1619" s="406">
        <v>1588</v>
      </c>
      <c r="AJ1619" s="406">
        <v>2053</v>
      </c>
      <c r="AK1619" s="406">
        <v>2407</v>
      </c>
      <c r="AL1619" s="406">
        <v>2811</v>
      </c>
      <c r="AM1619" s="406">
        <v>1685</v>
      </c>
      <c r="AN1619" s="406">
        <v>1905</v>
      </c>
      <c r="AO1619" s="406">
        <v>2152</v>
      </c>
      <c r="AP1619" s="406">
        <v>1805</v>
      </c>
      <c r="AQ1619" s="406">
        <v>1805</v>
      </c>
      <c r="AR1619" s="406">
        <v>2463</v>
      </c>
      <c r="AS1619" s="406">
        <v>2063</v>
      </c>
      <c r="AU1619" t="s">
        <v>5140</v>
      </c>
    </row>
    <row r="1620" spans="4:47" ht="13.5" customHeight="1">
      <c r="D1620" s="405" t="s">
        <v>5141</v>
      </c>
      <c r="E1620" s="404"/>
      <c r="F1620" s="407" t="s">
        <v>5159</v>
      </c>
      <c r="G1620" s="272">
        <v>50</v>
      </c>
      <c r="H1620" s="406">
        <v>1744</v>
      </c>
      <c r="I1620" s="406">
        <v>1854</v>
      </c>
      <c r="J1620" s="406">
        <v>2109</v>
      </c>
      <c r="K1620" s="406">
        <v>1871</v>
      </c>
      <c r="L1620" s="406">
        <v>1947</v>
      </c>
      <c r="M1620" s="406">
        <v>2326</v>
      </c>
      <c r="N1620" s="406">
        <v>2006</v>
      </c>
      <c r="O1620" s="406">
        <v>1900</v>
      </c>
      <c r="P1620" s="406">
        <v>2118</v>
      </c>
      <c r="Q1620" s="406">
        <v>2218</v>
      </c>
      <c r="R1620" s="406">
        <v>2173</v>
      </c>
      <c r="S1620" s="406">
        <v>2146</v>
      </c>
      <c r="T1620" s="406">
        <v>2606</v>
      </c>
      <c r="U1620" s="406">
        <v>2883</v>
      </c>
      <c r="V1620" s="406">
        <v>2092</v>
      </c>
      <c r="W1620" s="406">
        <v>2340</v>
      </c>
      <c r="X1620" s="406">
        <v>1833</v>
      </c>
      <c r="Y1620" s="406">
        <v>2101</v>
      </c>
      <c r="Z1620" s="406">
        <v>2431</v>
      </c>
      <c r="AA1620" s="406">
        <v>1971</v>
      </c>
      <c r="AB1620" s="406">
        <v>2019</v>
      </c>
      <c r="AC1620" s="406">
        <v>2446</v>
      </c>
      <c r="AD1620" s="406">
        <v>2856</v>
      </c>
      <c r="AE1620" s="406">
        <v>2163</v>
      </c>
      <c r="AF1620" s="406">
        <v>2494</v>
      </c>
      <c r="AG1620" s="406">
        <v>2867</v>
      </c>
      <c r="AH1620" s="406">
        <v>3352</v>
      </c>
      <c r="AI1620" s="406">
        <v>1674</v>
      </c>
      <c r="AJ1620" s="406">
        <v>2145</v>
      </c>
      <c r="AK1620" s="406">
        <v>2511</v>
      </c>
      <c r="AL1620" s="406">
        <v>2934</v>
      </c>
      <c r="AM1620" s="406">
        <v>1769</v>
      </c>
      <c r="AN1620" s="406">
        <v>1996</v>
      </c>
      <c r="AO1620" s="406">
        <v>2257</v>
      </c>
      <c r="AP1620" s="406">
        <v>1912</v>
      </c>
      <c r="AQ1620" s="406">
        <v>1912</v>
      </c>
      <c r="AR1620" s="406">
        <v>2592</v>
      </c>
      <c r="AS1620" s="406">
        <v>2170</v>
      </c>
      <c r="AU1620" t="s">
        <v>5141</v>
      </c>
    </row>
    <row r="1621" spans="4:47" ht="13.5" customHeight="1">
      <c r="D1621" s="405" t="s">
        <v>193</v>
      </c>
      <c r="E1621" s="405" t="s">
        <v>5597</v>
      </c>
      <c r="F1621" s="407" t="s">
        <v>1947</v>
      </c>
      <c r="G1621" s="272">
        <v>9.2999999999999989</v>
      </c>
      <c r="H1621" s="406">
        <v>591</v>
      </c>
      <c r="I1621" s="406">
        <v>587</v>
      </c>
      <c r="J1621" s="406">
        <v>675</v>
      </c>
      <c r="K1621" s="406">
        <v>612</v>
      </c>
      <c r="L1621" s="406">
        <v>593</v>
      </c>
      <c r="M1621" s="406">
        <v>720</v>
      </c>
      <c r="N1621" s="406">
        <v>640</v>
      </c>
      <c r="O1621" s="406">
        <v>592</v>
      </c>
      <c r="P1621" s="406">
        <v>622</v>
      </c>
      <c r="Q1621" s="406">
        <v>704</v>
      </c>
      <c r="R1621" s="406">
        <v>666</v>
      </c>
      <c r="S1621" s="406">
        <v>707</v>
      </c>
      <c r="T1621" s="406">
        <v>789</v>
      </c>
      <c r="U1621" s="406">
        <v>912</v>
      </c>
      <c r="V1621" s="406">
        <v>672</v>
      </c>
      <c r="W1621" s="406">
        <v>751</v>
      </c>
      <c r="X1621" s="406">
        <v>616</v>
      </c>
      <c r="Y1621" s="406">
        <v>663</v>
      </c>
      <c r="Z1621" s="406">
        <v>786</v>
      </c>
      <c r="AA1621" s="406">
        <v>691</v>
      </c>
      <c r="AB1621" s="406">
        <v>640</v>
      </c>
      <c r="AC1621" s="406">
        <v>702</v>
      </c>
      <c r="AD1621" s="406">
        <v>840</v>
      </c>
      <c r="AE1621" s="406">
        <v>717</v>
      </c>
      <c r="AF1621" s="406">
        <v>676</v>
      </c>
      <c r="AG1621" s="406">
        <v>738</v>
      </c>
      <c r="AH1621" s="406">
        <v>883</v>
      </c>
      <c r="AI1621" s="406">
        <v>615</v>
      </c>
      <c r="AJ1621" s="406">
        <v>675</v>
      </c>
      <c r="AK1621" s="406">
        <v>727</v>
      </c>
      <c r="AL1621" s="406">
        <v>865</v>
      </c>
      <c r="AM1621" s="406">
        <v>622</v>
      </c>
      <c r="AN1621" s="406">
        <v>657</v>
      </c>
      <c r="AO1621" s="406">
        <v>750</v>
      </c>
      <c r="AP1621" s="406">
        <v>702</v>
      </c>
      <c r="AQ1621" s="406">
        <v>702</v>
      </c>
      <c r="AR1621" s="406">
        <v>803</v>
      </c>
      <c r="AS1621" s="406">
        <v>742</v>
      </c>
      <c r="AU1621" t="s">
        <v>193</v>
      </c>
    </row>
    <row r="1622" spans="4:47" ht="13.5" customHeight="1">
      <c r="D1622" s="405" t="s">
        <v>3522</v>
      </c>
      <c r="E1622" s="405" t="s">
        <v>5597</v>
      </c>
      <c r="F1622" s="407" t="s">
        <v>1947</v>
      </c>
      <c r="G1622" s="272">
        <v>9.2999999999999989</v>
      </c>
      <c r="H1622" s="406">
        <v>591</v>
      </c>
      <c r="I1622" s="406">
        <v>587</v>
      </c>
      <c r="J1622" s="406">
        <v>675</v>
      </c>
      <c r="K1622" s="406">
        <v>612</v>
      </c>
      <c r="L1622" s="406">
        <v>593</v>
      </c>
      <c r="M1622" s="406">
        <v>720</v>
      </c>
      <c r="N1622" s="406">
        <v>640</v>
      </c>
      <c r="O1622" s="406">
        <v>592</v>
      </c>
      <c r="P1622" s="406">
        <v>622</v>
      </c>
      <c r="Q1622" s="406">
        <v>704</v>
      </c>
      <c r="R1622" s="406">
        <v>666</v>
      </c>
      <c r="S1622" s="406">
        <v>707</v>
      </c>
      <c r="T1622" s="406">
        <v>789</v>
      </c>
      <c r="U1622" s="406">
        <v>912</v>
      </c>
      <c r="V1622" s="406">
        <v>672</v>
      </c>
      <c r="W1622" s="406">
        <v>751</v>
      </c>
      <c r="X1622" s="406">
        <v>616</v>
      </c>
      <c r="Y1622" s="406">
        <v>663</v>
      </c>
      <c r="Z1622" s="406">
        <v>786</v>
      </c>
      <c r="AA1622" s="406">
        <v>691</v>
      </c>
      <c r="AB1622" s="406">
        <v>640</v>
      </c>
      <c r="AC1622" s="406">
        <v>702</v>
      </c>
      <c r="AD1622" s="406">
        <v>840</v>
      </c>
      <c r="AE1622" s="406">
        <v>717</v>
      </c>
      <c r="AF1622" s="406">
        <v>676</v>
      </c>
      <c r="AG1622" s="406">
        <v>738</v>
      </c>
      <c r="AH1622" s="406">
        <v>883</v>
      </c>
      <c r="AI1622" s="406">
        <v>615</v>
      </c>
      <c r="AJ1622" s="406">
        <v>675</v>
      </c>
      <c r="AK1622" s="406">
        <v>727</v>
      </c>
      <c r="AL1622" s="406">
        <v>865</v>
      </c>
      <c r="AM1622" s="406">
        <v>622</v>
      </c>
      <c r="AN1622" s="406">
        <v>657</v>
      </c>
      <c r="AO1622" s="406">
        <v>750</v>
      </c>
      <c r="AP1622" s="406">
        <v>702</v>
      </c>
      <c r="AQ1622" s="406">
        <v>702</v>
      </c>
      <c r="AR1622" s="406">
        <v>803</v>
      </c>
      <c r="AS1622" s="406">
        <v>742</v>
      </c>
      <c r="AU1622" t="s">
        <v>3522</v>
      </c>
    </row>
    <row r="1623" spans="4:47" ht="13.5" customHeight="1">
      <c r="D1623" s="405" t="s">
        <v>194</v>
      </c>
      <c r="E1623" s="405" t="s">
        <v>5597</v>
      </c>
      <c r="F1623" s="407" t="s">
        <v>1948</v>
      </c>
      <c r="G1623" s="272">
        <v>15.9</v>
      </c>
      <c r="H1623" s="406">
        <v>1073</v>
      </c>
      <c r="I1623" s="406">
        <v>1065</v>
      </c>
      <c r="J1623" s="406">
        <v>1224</v>
      </c>
      <c r="K1623" s="406">
        <v>1114</v>
      </c>
      <c r="L1623" s="406">
        <v>1081</v>
      </c>
      <c r="M1623" s="406">
        <v>1301</v>
      </c>
      <c r="N1623" s="406">
        <v>1162</v>
      </c>
      <c r="O1623" s="406">
        <v>1073</v>
      </c>
      <c r="P1623" s="406">
        <v>1121</v>
      </c>
      <c r="Q1623" s="406">
        <v>1272</v>
      </c>
      <c r="R1623" s="406">
        <v>1198</v>
      </c>
      <c r="S1623" s="406">
        <v>1407</v>
      </c>
      <c r="T1623" s="406">
        <v>1550</v>
      </c>
      <c r="U1623" s="406">
        <v>1808</v>
      </c>
      <c r="V1623" s="406">
        <v>1391</v>
      </c>
      <c r="W1623" s="406">
        <v>1561</v>
      </c>
      <c r="X1623" s="406">
        <v>1114</v>
      </c>
      <c r="Y1623" s="406">
        <v>1195</v>
      </c>
      <c r="Z1623" s="406">
        <v>1417</v>
      </c>
      <c r="AA1623" s="406">
        <v>1248</v>
      </c>
      <c r="AB1623" s="406">
        <v>1153</v>
      </c>
      <c r="AC1623" s="406">
        <v>1260</v>
      </c>
      <c r="AD1623" s="406">
        <v>1507</v>
      </c>
      <c r="AE1623" s="406">
        <v>1292</v>
      </c>
      <c r="AF1623" s="406">
        <v>1225</v>
      </c>
      <c r="AG1623" s="406">
        <v>1332</v>
      </c>
      <c r="AH1623" s="406">
        <v>1593</v>
      </c>
      <c r="AI1623" s="406">
        <v>1122</v>
      </c>
      <c r="AJ1623" s="406">
        <v>1222</v>
      </c>
      <c r="AK1623" s="406">
        <v>1319</v>
      </c>
      <c r="AL1623" s="406">
        <v>1560</v>
      </c>
      <c r="AM1623" s="406">
        <v>1127</v>
      </c>
      <c r="AN1623" s="406">
        <v>1186</v>
      </c>
      <c r="AO1623" s="406">
        <v>1355</v>
      </c>
      <c r="AP1623" s="406">
        <v>1257</v>
      </c>
      <c r="AQ1623" s="406">
        <v>1257</v>
      </c>
      <c r="AR1623" s="406">
        <v>1430</v>
      </c>
      <c r="AS1623" s="406">
        <v>1363</v>
      </c>
      <c r="AU1623" t="s">
        <v>194</v>
      </c>
    </row>
    <row r="1624" spans="4:47" ht="13.5" customHeight="1">
      <c r="D1624" s="405" t="s">
        <v>3523</v>
      </c>
      <c r="E1624" s="405" t="s">
        <v>5597</v>
      </c>
      <c r="F1624" s="407" t="s">
        <v>1948</v>
      </c>
      <c r="G1624" s="272">
        <v>15.9</v>
      </c>
      <c r="H1624" s="406">
        <v>1073</v>
      </c>
      <c r="I1624" s="406">
        <v>1065</v>
      </c>
      <c r="J1624" s="406">
        <v>1224</v>
      </c>
      <c r="K1624" s="406">
        <v>1114</v>
      </c>
      <c r="L1624" s="406">
        <v>1081</v>
      </c>
      <c r="M1624" s="406">
        <v>1301</v>
      </c>
      <c r="N1624" s="406">
        <v>1162</v>
      </c>
      <c r="O1624" s="406">
        <v>1073</v>
      </c>
      <c r="P1624" s="406">
        <v>1121</v>
      </c>
      <c r="Q1624" s="406">
        <v>1272</v>
      </c>
      <c r="R1624" s="406">
        <v>1198</v>
      </c>
      <c r="S1624" s="406">
        <v>1407</v>
      </c>
      <c r="T1624" s="406">
        <v>1550</v>
      </c>
      <c r="U1624" s="406">
        <v>1808</v>
      </c>
      <c r="V1624" s="406">
        <v>1391</v>
      </c>
      <c r="W1624" s="406">
        <v>1561</v>
      </c>
      <c r="X1624" s="406">
        <v>1114</v>
      </c>
      <c r="Y1624" s="406">
        <v>1195</v>
      </c>
      <c r="Z1624" s="406">
        <v>1417</v>
      </c>
      <c r="AA1624" s="406">
        <v>1248</v>
      </c>
      <c r="AB1624" s="406">
        <v>1153</v>
      </c>
      <c r="AC1624" s="406">
        <v>1260</v>
      </c>
      <c r="AD1624" s="406">
        <v>1507</v>
      </c>
      <c r="AE1624" s="406">
        <v>1292</v>
      </c>
      <c r="AF1624" s="406">
        <v>1225</v>
      </c>
      <c r="AG1624" s="406">
        <v>1332</v>
      </c>
      <c r="AH1624" s="406">
        <v>1593</v>
      </c>
      <c r="AI1624" s="406">
        <v>1122</v>
      </c>
      <c r="AJ1624" s="406">
        <v>1222</v>
      </c>
      <c r="AK1624" s="406">
        <v>1319</v>
      </c>
      <c r="AL1624" s="406">
        <v>1560</v>
      </c>
      <c r="AM1624" s="406">
        <v>1127</v>
      </c>
      <c r="AN1624" s="406">
        <v>1186</v>
      </c>
      <c r="AO1624" s="406">
        <v>1355</v>
      </c>
      <c r="AP1624" s="406">
        <v>1257</v>
      </c>
      <c r="AQ1624" s="406">
        <v>1257</v>
      </c>
      <c r="AR1624" s="406">
        <v>1430</v>
      </c>
      <c r="AS1624" s="406">
        <v>1363</v>
      </c>
      <c r="AU1624" t="s">
        <v>3523</v>
      </c>
    </row>
    <row r="1625" spans="4:47" ht="13.5" customHeight="1">
      <c r="D1625" s="405" t="s">
        <v>195</v>
      </c>
      <c r="E1625" s="404"/>
      <c r="F1625" s="407" t="s">
        <v>196</v>
      </c>
      <c r="G1625" s="272">
        <v>9.2999999999999989</v>
      </c>
      <c r="H1625" s="406">
        <v>348</v>
      </c>
      <c r="I1625" s="406">
        <v>351</v>
      </c>
      <c r="J1625" s="406">
        <v>403</v>
      </c>
      <c r="K1625" s="406">
        <v>369</v>
      </c>
      <c r="L1625" s="406">
        <v>360</v>
      </c>
      <c r="M1625" s="406">
        <v>448</v>
      </c>
      <c r="N1625" s="406">
        <v>389</v>
      </c>
      <c r="O1625" s="406">
        <v>353</v>
      </c>
      <c r="P1625" s="406">
        <v>386</v>
      </c>
      <c r="Q1625" s="406">
        <v>432</v>
      </c>
      <c r="R1625" s="406">
        <v>413</v>
      </c>
      <c r="S1625" s="406">
        <v>441</v>
      </c>
      <c r="T1625" s="406">
        <v>517</v>
      </c>
      <c r="U1625" s="406">
        <v>583</v>
      </c>
      <c r="V1625" s="406">
        <v>451</v>
      </c>
      <c r="W1625" s="406">
        <v>500</v>
      </c>
      <c r="X1625" s="406">
        <v>369</v>
      </c>
      <c r="Y1625" s="406">
        <v>411</v>
      </c>
      <c r="Z1625" s="406">
        <v>491</v>
      </c>
      <c r="AA1625" s="406">
        <v>417</v>
      </c>
      <c r="AB1625" s="406">
        <v>394</v>
      </c>
      <c r="AC1625" s="406">
        <v>450</v>
      </c>
      <c r="AD1625" s="406">
        <v>545</v>
      </c>
      <c r="AE1625" s="406">
        <v>444</v>
      </c>
      <c r="AF1625" s="406">
        <v>429</v>
      </c>
      <c r="AG1625" s="406">
        <v>487</v>
      </c>
      <c r="AH1625" s="406">
        <v>587</v>
      </c>
      <c r="AI1625" s="406">
        <v>373</v>
      </c>
      <c r="AJ1625" s="406">
        <v>428</v>
      </c>
      <c r="AK1625" s="406">
        <v>485</v>
      </c>
      <c r="AL1625" s="406">
        <v>568</v>
      </c>
      <c r="AM1625" s="406">
        <v>374</v>
      </c>
      <c r="AN1625" s="406">
        <v>409</v>
      </c>
      <c r="AO1625" s="406">
        <v>465</v>
      </c>
      <c r="AP1625" s="406">
        <v>425</v>
      </c>
      <c r="AQ1625" s="406">
        <v>425</v>
      </c>
      <c r="AR1625" s="406">
        <v>527</v>
      </c>
      <c r="AS1625" s="406">
        <v>473</v>
      </c>
      <c r="AU1625" t="s">
        <v>195</v>
      </c>
    </row>
    <row r="1626" spans="4:47" ht="13.5" customHeight="1">
      <c r="D1626" s="405" t="s">
        <v>3524</v>
      </c>
      <c r="E1626" s="405" t="s">
        <v>5597</v>
      </c>
      <c r="F1626" s="407" t="s">
        <v>196</v>
      </c>
      <c r="G1626" s="272">
        <v>9.2999999999999989</v>
      </c>
      <c r="H1626" s="406">
        <v>348</v>
      </c>
      <c r="I1626" s="406">
        <v>351</v>
      </c>
      <c r="J1626" s="406">
        <v>403</v>
      </c>
      <c r="K1626" s="406">
        <v>369</v>
      </c>
      <c r="L1626" s="406">
        <v>360</v>
      </c>
      <c r="M1626" s="406">
        <v>448</v>
      </c>
      <c r="N1626" s="406">
        <v>389</v>
      </c>
      <c r="O1626" s="406">
        <v>353</v>
      </c>
      <c r="P1626" s="406">
        <v>386</v>
      </c>
      <c r="Q1626" s="406">
        <v>432</v>
      </c>
      <c r="R1626" s="406">
        <v>413</v>
      </c>
      <c r="S1626" s="406">
        <v>441</v>
      </c>
      <c r="T1626" s="406">
        <v>517</v>
      </c>
      <c r="U1626" s="406">
        <v>583</v>
      </c>
      <c r="V1626" s="406">
        <v>451</v>
      </c>
      <c r="W1626" s="406">
        <v>500</v>
      </c>
      <c r="X1626" s="406">
        <v>369</v>
      </c>
      <c r="Y1626" s="406">
        <v>411</v>
      </c>
      <c r="Z1626" s="406">
        <v>491</v>
      </c>
      <c r="AA1626" s="406">
        <v>417</v>
      </c>
      <c r="AB1626" s="406">
        <v>394</v>
      </c>
      <c r="AC1626" s="406">
        <v>450</v>
      </c>
      <c r="AD1626" s="406">
        <v>545</v>
      </c>
      <c r="AE1626" s="406">
        <v>444</v>
      </c>
      <c r="AF1626" s="406">
        <v>429</v>
      </c>
      <c r="AG1626" s="406">
        <v>487</v>
      </c>
      <c r="AH1626" s="406">
        <v>587</v>
      </c>
      <c r="AI1626" s="406">
        <v>373</v>
      </c>
      <c r="AJ1626" s="406">
        <v>428</v>
      </c>
      <c r="AK1626" s="406">
        <v>485</v>
      </c>
      <c r="AL1626" s="406">
        <v>568</v>
      </c>
      <c r="AM1626" s="406">
        <v>374</v>
      </c>
      <c r="AN1626" s="406">
        <v>409</v>
      </c>
      <c r="AO1626" s="406">
        <v>465</v>
      </c>
      <c r="AP1626" s="406">
        <v>425</v>
      </c>
      <c r="AQ1626" s="406">
        <v>425</v>
      </c>
      <c r="AR1626" s="406">
        <v>527</v>
      </c>
      <c r="AS1626" s="406">
        <v>473</v>
      </c>
      <c r="AU1626" t="s">
        <v>3524</v>
      </c>
    </row>
    <row r="1627" spans="4:47" ht="13.5" customHeight="1">
      <c r="D1627" s="405" t="s">
        <v>197</v>
      </c>
      <c r="E1627" s="404"/>
      <c r="F1627" s="407" t="s">
        <v>198</v>
      </c>
      <c r="G1627" s="272">
        <v>10.6</v>
      </c>
      <c r="H1627" s="406">
        <v>363</v>
      </c>
      <c r="I1627" s="406">
        <v>367</v>
      </c>
      <c r="J1627" s="406">
        <v>422</v>
      </c>
      <c r="K1627" s="406">
        <v>384</v>
      </c>
      <c r="L1627" s="406">
        <v>375</v>
      </c>
      <c r="M1627" s="406">
        <v>473</v>
      </c>
      <c r="N1627" s="406">
        <v>407</v>
      </c>
      <c r="O1627" s="406">
        <v>370</v>
      </c>
      <c r="P1627" s="406">
        <v>409</v>
      </c>
      <c r="Q1627" s="406">
        <v>456</v>
      </c>
      <c r="R1627" s="406">
        <v>437</v>
      </c>
      <c r="S1627" s="406">
        <v>462</v>
      </c>
      <c r="T1627" s="406">
        <v>549</v>
      </c>
      <c r="U1627" s="406">
        <v>615</v>
      </c>
      <c r="V1627" s="406">
        <v>478</v>
      </c>
      <c r="W1627" s="406">
        <v>529</v>
      </c>
      <c r="X1627" s="406">
        <v>384</v>
      </c>
      <c r="Y1627" s="406">
        <v>431</v>
      </c>
      <c r="Z1627" s="406">
        <v>515</v>
      </c>
      <c r="AA1627" s="406">
        <v>435</v>
      </c>
      <c r="AB1627" s="406">
        <v>413</v>
      </c>
      <c r="AC1627" s="406">
        <v>477</v>
      </c>
      <c r="AD1627" s="406">
        <v>578</v>
      </c>
      <c r="AE1627" s="406">
        <v>466</v>
      </c>
      <c r="AF1627" s="406">
        <v>448</v>
      </c>
      <c r="AG1627" s="406">
        <v>513</v>
      </c>
      <c r="AH1627" s="406">
        <v>621</v>
      </c>
      <c r="AI1627" s="406">
        <v>387</v>
      </c>
      <c r="AJ1627" s="406">
        <v>450</v>
      </c>
      <c r="AK1627" s="406">
        <v>514</v>
      </c>
      <c r="AL1627" s="406">
        <v>603</v>
      </c>
      <c r="AM1627" s="406">
        <v>391</v>
      </c>
      <c r="AN1627" s="406">
        <v>431</v>
      </c>
      <c r="AO1627" s="406">
        <v>490</v>
      </c>
      <c r="AP1627" s="406">
        <v>452</v>
      </c>
      <c r="AQ1627" s="406">
        <v>452</v>
      </c>
      <c r="AR1627" s="406">
        <v>569</v>
      </c>
      <c r="AS1627" s="406">
        <v>500</v>
      </c>
      <c r="AU1627" t="s">
        <v>197</v>
      </c>
    </row>
    <row r="1628" spans="4:47" ht="13.5" customHeight="1">
      <c r="D1628" s="405" t="s">
        <v>3525</v>
      </c>
      <c r="E1628" s="405" t="s">
        <v>5597</v>
      </c>
      <c r="F1628" s="407" t="s">
        <v>198</v>
      </c>
      <c r="G1628" s="272">
        <v>10.6</v>
      </c>
      <c r="H1628" s="406">
        <v>363</v>
      </c>
      <c r="I1628" s="406">
        <v>367</v>
      </c>
      <c r="J1628" s="406">
        <v>422</v>
      </c>
      <c r="K1628" s="406">
        <v>384</v>
      </c>
      <c r="L1628" s="406">
        <v>375</v>
      </c>
      <c r="M1628" s="406">
        <v>473</v>
      </c>
      <c r="N1628" s="406">
        <v>407</v>
      </c>
      <c r="O1628" s="406">
        <v>370</v>
      </c>
      <c r="P1628" s="406">
        <v>409</v>
      </c>
      <c r="Q1628" s="406">
        <v>456</v>
      </c>
      <c r="R1628" s="406">
        <v>437</v>
      </c>
      <c r="S1628" s="406">
        <v>462</v>
      </c>
      <c r="T1628" s="406">
        <v>549</v>
      </c>
      <c r="U1628" s="406">
        <v>615</v>
      </c>
      <c r="V1628" s="406">
        <v>478</v>
      </c>
      <c r="W1628" s="406">
        <v>529</v>
      </c>
      <c r="X1628" s="406">
        <v>384</v>
      </c>
      <c r="Y1628" s="406">
        <v>431</v>
      </c>
      <c r="Z1628" s="406">
        <v>515</v>
      </c>
      <c r="AA1628" s="406">
        <v>435</v>
      </c>
      <c r="AB1628" s="406">
        <v>413</v>
      </c>
      <c r="AC1628" s="406">
        <v>477</v>
      </c>
      <c r="AD1628" s="406">
        <v>578</v>
      </c>
      <c r="AE1628" s="406">
        <v>466</v>
      </c>
      <c r="AF1628" s="406">
        <v>448</v>
      </c>
      <c r="AG1628" s="406">
        <v>513</v>
      </c>
      <c r="AH1628" s="406">
        <v>621</v>
      </c>
      <c r="AI1628" s="406">
        <v>387</v>
      </c>
      <c r="AJ1628" s="406">
        <v>450</v>
      </c>
      <c r="AK1628" s="406">
        <v>514</v>
      </c>
      <c r="AL1628" s="406">
        <v>603</v>
      </c>
      <c r="AM1628" s="406">
        <v>391</v>
      </c>
      <c r="AN1628" s="406">
        <v>431</v>
      </c>
      <c r="AO1628" s="406">
        <v>490</v>
      </c>
      <c r="AP1628" s="406">
        <v>452</v>
      </c>
      <c r="AQ1628" s="406">
        <v>452</v>
      </c>
      <c r="AR1628" s="406">
        <v>569</v>
      </c>
      <c r="AS1628" s="406">
        <v>500</v>
      </c>
      <c r="AU1628" t="s">
        <v>3525</v>
      </c>
    </row>
    <row r="1629" spans="4:47" ht="13.5" customHeight="1">
      <c r="D1629" s="405" t="s">
        <v>2436</v>
      </c>
      <c r="E1629" s="405" t="s">
        <v>5597</v>
      </c>
      <c r="F1629" s="407" t="s">
        <v>2437</v>
      </c>
      <c r="G1629" s="272">
        <v>4.6999999999999993</v>
      </c>
      <c r="H1629" s="406">
        <v>276</v>
      </c>
      <c r="I1629" s="406">
        <v>272</v>
      </c>
      <c r="J1629" s="406">
        <v>322</v>
      </c>
      <c r="K1629" s="406">
        <v>290</v>
      </c>
      <c r="L1629" s="406">
        <v>285</v>
      </c>
      <c r="M1629" s="406">
        <v>343</v>
      </c>
      <c r="N1629" s="406">
        <v>322</v>
      </c>
      <c r="O1629" s="406">
        <v>278</v>
      </c>
      <c r="P1629" s="406">
        <v>291</v>
      </c>
      <c r="Q1629" s="406">
        <v>330</v>
      </c>
      <c r="R1629" s="406">
        <v>314</v>
      </c>
      <c r="S1629" s="406">
        <v>349</v>
      </c>
      <c r="T1629" s="406">
        <v>397</v>
      </c>
      <c r="U1629" s="406">
        <v>451</v>
      </c>
      <c r="V1629" s="406">
        <v>341</v>
      </c>
      <c r="W1629" s="406">
        <v>378</v>
      </c>
      <c r="X1629" s="406">
        <v>304</v>
      </c>
      <c r="Y1629" s="406">
        <v>331</v>
      </c>
      <c r="Z1629" s="406">
        <v>386</v>
      </c>
      <c r="AA1629" s="406">
        <v>335</v>
      </c>
      <c r="AB1629" s="406">
        <v>321</v>
      </c>
      <c r="AC1629" s="406">
        <v>357</v>
      </c>
      <c r="AD1629" s="406">
        <v>418</v>
      </c>
      <c r="AE1629" s="406">
        <v>350</v>
      </c>
      <c r="AF1629" s="406">
        <v>355</v>
      </c>
      <c r="AG1629" s="406">
        <v>392</v>
      </c>
      <c r="AH1629" s="406">
        <v>460</v>
      </c>
      <c r="AI1629" s="406">
        <v>308</v>
      </c>
      <c r="AJ1629" s="406">
        <v>331</v>
      </c>
      <c r="AK1629" s="406">
        <v>368</v>
      </c>
      <c r="AL1629" s="406">
        <v>431</v>
      </c>
      <c r="AM1629" s="406">
        <v>293</v>
      </c>
      <c r="AN1629" s="406">
        <v>314</v>
      </c>
      <c r="AO1629" s="406">
        <v>358</v>
      </c>
      <c r="AP1629" s="406">
        <v>323</v>
      </c>
      <c r="AQ1629" s="406">
        <v>323</v>
      </c>
      <c r="AR1629" s="406">
        <v>385</v>
      </c>
      <c r="AS1629" s="406">
        <v>372</v>
      </c>
      <c r="AU1629" t="s">
        <v>2436</v>
      </c>
    </row>
    <row r="1630" spans="4:47" ht="13.5" customHeight="1">
      <c r="D1630" s="405" t="s">
        <v>3526</v>
      </c>
      <c r="E1630" s="405" t="s">
        <v>5597</v>
      </c>
      <c r="F1630" s="407" t="s">
        <v>2437</v>
      </c>
      <c r="G1630" s="272">
        <v>4.6999999999999993</v>
      </c>
      <c r="H1630" s="406">
        <v>276</v>
      </c>
      <c r="I1630" s="406">
        <v>272</v>
      </c>
      <c r="J1630" s="406">
        <v>322</v>
      </c>
      <c r="K1630" s="406">
        <v>290</v>
      </c>
      <c r="L1630" s="406">
        <v>285</v>
      </c>
      <c r="M1630" s="406">
        <v>343</v>
      </c>
      <c r="N1630" s="406">
        <v>322</v>
      </c>
      <c r="O1630" s="406">
        <v>278</v>
      </c>
      <c r="P1630" s="406">
        <v>291</v>
      </c>
      <c r="Q1630" s="406">
        <v>330</v>
      </c>
      <c r="R1630" s="406">
        <v>314</v>
      </c>
      <c r="S1630" s="406">
        <v>349</v>
      </c>
      <c r="T1630" s="406">
        <v>397</v>
      </c>
      <c r="U1630" s="406">
        <v>451</v>
      </c>
      <c r="V1630" s="406">
        <v>341</v>
      </c>
      <c r="W1630" s="406">
        <v>378</v>
      </c>
      <c r="X1630" s="406">
        <v>304</v>
      </c>
      <c r="Y1630" s="406">
        <v>331</v>
      </c>
      <c r="Z1630" s="406">
        <v>386</v>
      </c>
      <c r="AA1630" s="406">
        <v>335</v>
      </c>
      <c r="AB1630" s="406">
        <v>321</v>
      </c>
      <c r="AC1630" s="406">
        <v>357</v>
      </c>
      <c r="AD1630" s="406">
        <v>418</v>
      </c>
      <c r="AE1630" s="406">
        <v>350</v>
      </c>
      <c r="AF1630" s="406">
        <v>355</v>
      </c>
      <c r="AG1630" s="406">
        <v>392</v>
      </c>
      <c r="AH1630" s="406">
        <v>460</v>
      </c>
      <c r="AI1630" s="406">
        <v>308</v>
      </c>
      <c r="AJ1630" s="406">
        <v>331</v>
      </c>
      <c r="AK1630" s="406">
        <v>368</v>
      </c>
      <c r="AL1630" s="406">
        <v>431</v>
      </c>
      <c r="AM1630" s="406">
        <v>293</v>
      </c>
      <c r="AN1630" s="406">
        <v>314</v>
      </c>
      <c r="AO1630" s="406">
        <v>358</v>
      </c>
      <c r="AP1630" s="406">
        <v>323</v>
      </c>
      <c r="AQ1630" s="406">
        <v>323</v>
      </c>
      <c r="AR1630" s="406">
        <v>385</v>
      </c>
      <c r="AS1630" s="406">
        <v>372</v>
      </c>
      <c r="AU1630" t="s">
        <v>3526</v>
      </c>
    </row>
    <row r="1631" spans="4:47" ht="13.5" customHeight="1">
      <c r="D1631" s="405" t="s">
        <v>2438</v>
      </c>
      <c r="E1631" s="405" t="s">
        <v>5597</v>
      </c>
      <c r="F1631" s="407" t="s">
        <v>2439</v>
      </c>
      <c r="G1631" s="272">
        <v>5.8999999999999995</v>
      </c>
      <c r="H1631" s="406">
        <v>292</v>
      </c>
      <c r="I1631" s="406">
        <v>289</v>
      </c>
      <c r="J1631" s="406">
        <v>343</v>
      </c>
      <c r="K1631" s="406">
        <v>306</v>
      </c>
      <c r="L1631" s="406">
        <v>302</v>
      </c>
      <c r="M1631" s="406">
        <v>364</v>
      </c>
      <c r="N1631" s="406">
        <v>344</v>
      </c>
      <c r="O1631" s="406">
        <v>296</v>
      </c>
      <c r="P1631" s="406">
        <v>315</v>
      </c>
      <c r="Q1631" s="406">
        <v>356</v>
      </c>
      <c r="R1631" s="406">
        <v>341</v>
      </c>
      <c r="S1631" s="406">
        <v>373</v>
      </c>
      <c r="T1631" s="406">
        <v>431</v>
      </c>
      <c r="U1631" s="406">
        <v>486</v>
      </c>
      <c r="V1631" s="406">
        <v>369</v>
      </c>
      <c r="W1631" s="406">
        <v>409</v>
      </c>
      <c r="X1631" s="406">
        <v>321</v>
      </c>
      <c r="Y1631" s="406">
        <v>355</v>
      </c>
      <c r="Z1631" s="406">
        <v>413</v>
      </c>
      <c r="AA1631" s="406">
        <v>355</v>
      </c>
      <c r="AB1631" s="406">
        <v>344</v>
      </c>
      <c r="AC1631" s="406">
        <v>388</v>
      </c>
      <c r="AD1631" s="406">
        <v>455</v>
      </c>
      <c r="AE1631" s="406">
        <v>375</v>
      </c>
      <c r="AF1631" s="406">
        <v>379</v>
      </c>
      <c r="AG1631" s="406">
        <v>423</v>
      </c>
      <c r="AH1631" s="406">
        <v>497</v>
      </c>
      <c r="AI1631" s="406">
        <v>324</v>
      </c>
      <c r="AJ1631" s="406">
        <v>355</v>
      </c>
      <c r="AK1631" s="406">
        <v>399</v>
      </c>
      <c r="AL1631" s="406">
        <v>468</v>
      </c>
      <c r="AM1631" s="406">
        <v>311</v>
      </c>
      <c r="AN1631" s="406">
        <v>337</v>
      </c>
      <c r="AO1631" s="406">
        <v>384</v>
      </c>
      <c r="AP1631" s="406">
        <v>352</v>
      </c>
      <c r="AQ1631" s="406">
        <v>352</v>
      </c>
      <c r="AR1631" s="406">
        <v>430</v>
      </c>
      <c r="AS1631" s="406">
        <v>400</v>
      </c>
      <c r="AU1631" t="s">
        <v>2438</v>
      </c>
    </row>
    <row r="1632" spans="4:47" ht="13.5" customHeight="1">
      <c r="D1632" s="405" t="s">
        <v>3527</v>
      </c>
      <c r="E1632" s="405" t="s">
        <v>5597</v>
      </c>
      <c r="F1632" s="407" t="s">
        <v>2439</v>
      </c>
      <c r="G1632" s="272">
        <v>5.8999999999999995</v>
      </c>
      <c r="H1632" s="406">
        <v>292</v>
      </c>
      <c r="I1632" s="406">
        <v>289</v>
      </c>
      <c r="J1632" s="406">
        <v>343</v>
      </c>
      <c r="K1632" s="406">
        <v>306</v>
      </c>
      <c r="L1632" s="406">
        <v>302</v>
      </c>
      <c r="M1632" s="406">
        <v>364</v>
      </c>
      <c r="N1632" s="406">
        <v>344</v>
      </c>
      <c r="O1632" s="406">
        <v>296</v>
      </c>
      <c r="P1632" s="406">
        <v>315</v>
      </c>
      <c r="Q1632" s="406">
        <v>356</v>
      </c>
      <c r="R1632" s="406">
        <v>341</v>
      </c>
      <c r="S1632" s="406">
        <v>373</v>
      </c>
      <c r="T1632" s="406">
        <v>431</v>
      </c>
      <c r="U1632" s="406">
        <v>486</v>
      </c>
      <c r="V1632" s="406">
        <v>369</v>
      </c>
      <c r="W1632" s="406">
        <v>409</v>
      </c>
      <c r="X1632" s="406">
        <v>321</v>
      </c>
      <c r="Y1632" s="406">
        <v>355</v>
      </c>
      <c r="Z1632" s="406">
        <v>413</v>
      </c>
      <c r="AA1632" s="406">
        <v>355</v>
      </c>
      <c r="AB1632" s="406">
        <v>344</v>
      </c>
      <c r="AC1632" s="406">
        <v>388</v>
      </c>
      <c r="AD1632" s="406">
        <v>455</v>
      </c>
      <c r="AE1632" s="406">
        <v>375</v>
      </c>
      <c r="AF1632" s="406">
        <v>379</v>
      </c>
      <c r="AG1632" s="406">
        <v>423</v>
      </c>
      <c r="AH1632" s="406">
        <v>497</v>
      </c>
      <c r="AI1632" s="406">
        <v>324</v>
      </c>
      <c r="AJ1632" s="406">
        <v>355</v>
      </c>
      <c r="AK1632" s="406">
        <v>399</v>
      </c>
      <c r="AL1632" s="406">
        <v>468</v>
      </c>
      <c r="AM1632" s="406">
        <v>311</v>
      </c>
      <c r="AN1632" s="406">
        <v>337</v>
      </c>
      <c r="AO1632" s="406">
        <v>384</v>
      </c>
      <c r="AP1632" s="406">
        <v>352</v>
      </c>
      <c r="AQ1632" s="406">
        <v>352</v>
      </c>
      <c r="AR1632" s="406">
        <v>430</v>
      </c>
      <c r="AS1632" s="406">
        <v>400</v>
      </c>
      <c r="AU1632" t="s">
        <v>3527</v>
      </c>
    </row>
    <row r="1633" spans="4:47" ht="13.5" customHeight="1">
      <c r="D1633" s="405" t="s">
        <v>2785</v>
      </c>
      <c r="E1633" s="404"/>
      <c r="F1633" s="407" t="s">
        <v>2786</v>
      </c>
      <c r="G1633" s="272">
        <v>5.8999999999999995</v>
      </c>
      <c r="H1633" s="406">
        <v>512</v>
      </c>
      <c r="I1633" s="406">
        <v>503</v>
      </c>
      <c r="J1633" s="406">
        <v>590</v>
      </c>
      <c r="K1633" s="406">
        <v>527</v>
      </c>
      <c r="L1633" s="406">
        <v>516</v>
      </c>
      <c r="M1633" s="406">
        <v>611</v>
      </c>
      <c r="N1633" s="406">
        <v>571</v>
      </c>
      <c r="O1633" s="406">
        <v>513</v>
      </c>
      <c r="P1633" s="406">
        <v>529</v>
      </c>
      <c r="Q1633" s="406">
        <v>602</v>
      </c>
      <c r="R1633" s="406">
        <v>568</v>
      </c>
      <c r="S1633" s="406">
        <v>713</v>
      </c>
      <c r="T1633" s="406">
        <v>778</v>
      </c>
      <c r="U1633" s="406">
        <v>908</v>
      </c>
      <c r="V1633" s="406">
        <v>558</v>
      </c>
      <c r="W1633" s="406">
        <v>625</v>
      </c>
      <c r="X1633" s="406">
        <v>533</v>
      </c>
      <c r="Y1633" s="406">
        <v>571</v>
      </c>
      <c r="Z1633" s="406">
        <v>668</v>
      </c>
      <c r="AA1633" s="406">
        <v>590</v>
      </c>
      <c r="AB1633" s="406">
        <v>557</v>
      </c>
      <c r="AC1633" s="406">
        <v>605</v>
      </c>
      <c r="AD1633" s="406">
        <v>710</v>
      </c>
      <c r="AE1633" s="406">
        <v>610</v>
      </c>
      <c r="AF1633" s="406">
        <v>591</v>
      </c>
      <c r="AG1633" s="406">
        <v>640</v>
      </c>
      <c r="AH1633" s="406">
        <v>751</v>
      </c>
      <c r="AI1633" s="406">
        <v>540</v>
      </c>
      <c r="AJ1633" s="406">
        <v>567</v>
      </c>
      <c r="AK1633" s="406">
        <v>616</v>
      </c>
      <c r="AL1633" s="406">
        <v>723</v>
      </c>
      <c r="AM1633" s="406">
        <v>523</v>
      </c>
      <c r="AN1633" s="406">
        <v>549</v>
      </c>
      <c r="AO1633" s="406">
        <v>628</v>
      </c>
      <c r="AP1633" s="406">
        <v>590</v>
      </c>
      <c r="AQ1633" s="406">
        <v>590</v>
      </c>
      <c r="AR1633" s="406">
        <v>668</v>
      </c>
      <c r="AS1633" s="406">
        <v>634</v>
      </c>
      <c r="AU1633" t="s">
        <v>2785</v>
      </c>
    </row>
    <row r="1634" spans="4:47" ht="13.5" customHeight="1">
      <c r="D1634" s="405" t="s">
        <v>2440</v>
      </c>
      <c r="E1634" s="405" t="s">
        <v>5597</v>
      </c>
      <c r="F1634" s="407" t="s">
        <v>2441</v>
      </c>
      <c r="G1634" s="272">
        <v>7</v>
      </c>
      <c r="H1634" s="406">
        <v>308</v>
      </c>
      <c r="I1634" s="406">
        <v>305</v>
      </c>
      <c r="J1634" s="406">
        <v>365</v>
      </c>
      <c r="K1634" s="406">
        <v>323</v>
      </c>
      <c r="L1634" s="406">
        <v>319</v>
      </c>
      <c r="M1634" s="406">
        <v>386</v>
      </c>
      <c r="N1634" s="406">
        <v>365</v>
      </c>
      <c r="O1634" s="406">
        <v>315</v>
      </c>
      <c r="P1634" s="406">
        <v>339</v>
      </c>
      <c r="Q1634" s="406">
        <v>383</v>
      </c>
      <c r="R1634" s="406">
        <v>368</v>
      </c>
      <c r="S1634" s="406">
        <v>396</v>
      </c>
      <c r="T1634" s="406">
        <v>465</v>
      </c>
      <c r="U1634" s="406">
        <v>521</v>
      </c>
      <c r="V1634" s="406">
        <v>397</v>
      </c>
      <c r="W1634" s="406">
        <v>441</v>
      </c>
      <c r="X1634" s="406">
        <v>339</v>
      </c>
      <c r="Y1634" s="406">
        <v>378</v>
      </c>
      <c r="Z1634" s="406">
        <v>441</v>
      </c>
      <c r="AA1634" s="406">
        <v>374</v>
      </c>
      <c r="AB1634" s="406">
        <v>368</v>
      </c>
      <c r="AC1634" s="406">
        <v>420</v>
      </c>
      <c r="AD1634" s="406">
        <v>493</v>
      </c>
      <c r="AE1634" s="406">
        <v>400</v>
      </c>
      <c r="AF1634" s="406">
        <v>403</v>
      </c>
      <c r="AG1634" s="406">
        <v>455</v>
      </c>
      <c r="AH1634" s="406">
        <v>534</v>
      </c>
      <c r="AI1634" s="406">
        <v>339</v>
      </c>
      <c r="AJ1634" s="406">
        <v>379</v>
      </c>
      <c r="AK1634" s="406">
        <v>431</v>
      </c>
      <c r="AL1634" s="406">
        <v>506</v>
      </c>
      <c r="AM1634" s="406">
        <v>329</v>
      </c>
      <c r="AN1634" s="406">
        <v>360</v>
      </c>
      <c r="AO1634" s="406">
        <v>410</v>
      </c>
      <c r="AP1634" s="406">
        <v>381</v>
      </c>
      <c r="AQ1634" s="406">
        <v>381</v>
      </c>
      <c r="AR1634" s="406">
        <v>475</v>
      </c>
      <c r="AS1634" s="406">
        <v>429</v>
      </c>
      <c r="AU1634" t="s">
        <v>2440</v>
      </c>
    </row>
    <row r="1635" spans="4:47" ht="13.5" customHeight="1">
      <c r="D1635" s="405" t="s">
        <v>3528</v>
      </c>
      <c r="E1635" s="405" t="s">
        <v>5597</v>
      </c>
      <c r="F1635" s="407" t="s">
        <v>2441</v>
      </c>
      <c r="G1635" s="272">
        <v>7</v>
      </c>
      <c r="H1635" s="406">
        <v>308</v>
      </c>
      <c r="I1635" s="406">
        <v>305</v>
      </c>
      <c r="J1635" s="406">
        <v>365</v>
      </c>
      <c r="K1635" s="406">
        <v>323</v>
      </c>
      <c r="L1635" s="406">
        <v>319</v>
      </c>
      <c r="M1635" s="406">
        <v>386</v>
      </c>
      <c r="N1635" s="406">
        <v>365</v>
      </c>
      <c r="O1635" s="406">
        <v>315</v>
      </c>
      <c r="P1635" s="406">
        <v>339</v>
      </c>
      <c r="Q1635" s="406">
        <v>383</v>
      </c>
      <c r="R1635" s="406">
        <v>368</v>
      </c>
      <c r="S1635" s="406">
        <v>396</v>
      </c>
      <c r="T1635" s="406">
        <v>465</v>
      </c>
      <c r="U1635" s="406">
        <v>521</v>
      </c>
      <c r="V1635" s="406">
        <v>397</v>
      </c>
      <c r="W1635" s="406">
        <v>441</v>
      </c>
      <c r="X1635" s="406">
        <v>339</v>
      </c>
      <c r="Y1635" s="406">
        <v>378</v>
      </c>
      <c r="Z1635" s="406">
        <v>441</v>
      </c>
      <c r="AA1635" s="406">
        <v>374</v>
      </c>
      <c r="AB1635" s="406">
        <v>368</v>
      </c>
      <c r="AC1635" s="406">
        <v>420</v>
      </c>
      <c r="AD1635" s="406">
        <v>493</v>
      </c>
      <c r="AE1635" s="406">
        <v>400</v>
      </c>
      <c r="AF1635" s="406">
        <v>403</v>
      </c>
      <c r="AG1635" s="406">
        <v>455</v>
      </c>
      <c r="AH1635" s="406">
        <v>534</v>
      </c>
      <c r="AI1635" s="406">
        <v>339</v>
      </c>
      <c r="AJ1635" s="406">
        <v>379</v>
      </c>
      <c r="AK1635" s="406">
        <v>431</v>
      </c>
      <c r="AL1635" s="406">
        <v>506</v>
      </c>
      <c r="AM1635" s="406">
        <v>329</v>
      </c>
      <c r="AN1635" s="406">
        <v>360</v>
      </c>
      <c r="AO1635" s="406">
        <v>410</v>
      </c>
      <c r="AP1635" s="406">
        <v>381</v>
      </c>
      <c r="AQ1635" s="406">
        <v>381</v>
      </c>
      <c r="AR1635" s="406">
        <v>475</v>
      </c>
      <c r="AS1635" s="406">
        <v>429</v>
      </c>
      <c r="AU1635" t="s">
        <v>3528</v>
      </c>
    </row>
    <row r="1636" spans="4:47" ht="13.5" customHeight="1">
      <c r="D1636" s="405" t="s">
        <v>2787</v>
      </c>
      <c r="E1636" s="404"/>
      <c r="F1636" s="407" t="s">
        <v>2788</v>
      </c>
      <c r="G1636" s="272">
        <v>7</v>
      </c>
      <c r="H1636" s="406">
        <v>542</v>
      </c>
      <c r="I1636" s="406">
        <v>533</v>
      </c>
      <c r="J1636" s="406">
        <v>627</v>
      </c>
      <c r="K1636" s="406">
        <v>558</v>
      </c>
      <c r="L1636" s="406">
        <v>547</v>
      </c>
      <c r="M1636" s="406">
        <v>648</v>
      </c>
      <c r="N1636" s="406">
        <v>606</v>
      </c>
      <c r="O1636" s="406">
        <v>545</v>
      </c>
      <c r="P1636" s="406">
        <v>567</v>
      </c>
      <c r="Q1636" s="406">
        <v>644</v>
      </c>
      <c r="R1636" s="406">
        <v>609</v>
      </c>
      <c r="S1636" s="406">
        <v>690</v>
      </c>
      <c r="T1636" s="406">
        <v>764</v>
      </c>
      <c r="U1636" s="406">
        <v>885</v>
      </c>
      <c r="V1636" s="406">
        <v>599</v>
      </c>
      <c r="W1636" s="406">
        <v>671</v>
      </c>
      <c r="X1636" s="406">
        <v>565</v>
      </c>
      <c r="Y1636" s="406">
        <v>608</v>
      </c>
      <c r="Z1636" s="406">
        <v>711</v>
      </c>
      <c r="AA1636" s="406">
        <v>625</v>
      </c>
      <c r="AB1636" s="406">
        <v>594</v>
      </c>
      <c r="AC1636" s="406">
        <v>650</v>
      </c>
      <c r="AD1636" s="406">
        <v>764</v>
      </c>
      <c r="AE1636" s="406">
        <v>650</v>
      </c>
      <c r="AF1636" s="406">
        <v>628</v>
      </c>
      <c r="AG1636" s="406">
        <v>685</v>
      </c>
      <c r="AH1636" s="406">
        <v>805</v>
      </c>
      <c r="AI1636" s="406">
        <v>569</v>
      </c>
      <c r="AJ1636" s="406">
        <v>605</v>
      </c>
      <c r="AK1636" s="406">
        <v>661</v>
      </c>
      <c r="AL1636" s="406">
        <v>776</v>
      </c>
      <c r="AM1636" s="406">
        <v>554</v>
      </c>
      <c r="AN1636" s="406">
        <v>586</v>
      </c>
      <c r="AO1636" s="406">
        <v>670</v>
      </c>
      <c r="AP1636" s="406">
        <v>634</v>
      </c>
      <c r="AQ1636" s="406">
        <v>634</v>
      </c>
      <c r="AR1636" s="406">
        <v>728</v>
      </c>
      <c r="AS1636" s="406">
        <v>677</v>
      </c>
      <c r="AU1636" t="s">
        <v>2787</v>
      </c>
    </row>
    <row r="1637" spans="4:47" ht="13.5" customHeight="1">
      <c r="D1637" s="405" t="s">
        <v>2783</v>
      </c>
      <c r="E1637" s="404"/>
      <c r="F1637" s="407" t="s">
        <v>2784</v>
      </c>
      <c r="G1637" s="272">
        <v>7</v>
      </c>
      <c r="H1637" s="406">
        <v>613</v>
      </c>
      <c r="I1637" s="406">
        <v>601</v>
      </c>
      <c r="J1637" s="406">
        <v>705</v>
      </c>
      <c r="K1637" s="406">
        <v>628</v>
      </c>
      <c r="L1637" s="406">
        <v>615</v>
      </c>
      <c r="M1637" s="406">
        <v>726</v>
      </c>
      <c r="N1637" s="406">
        <v>679</v>
      </c>
      <c r="O1637" s="406">
        <v>614</v>
      </c>
      <c r="P1637" s="406">
        <v>635</v>
      </c>
      <c r="Q1637" s="406">
        <v>723</v>
      </c>
      <c r="R1637" s="406">
        <v>682</v>
      </c>
      <c r="S1637" s="406">
        <v>758</v>
      </c>
      <c r="T1637" s="406">
        <v>834</v>
      </c>
      <c r="U1637" s="406">
        <v>970</v>
      </c>
      <c r="V1637" s="406">
        <v>779</v>
      </c>
      <c r="W1637" s="406">
        <v>876</v>
      </c>
      <c r="X1637" s="406">
        <v>633</v>
      </c>
      <c r="Y1637" s="406">
        <v>678</v>
      </c>
      <c r="Z1637" s="406">
        <v>793</v>
      </c>
      <c r="AA1637" s="406">
        <v>700</v>
      </c>
      <c r="AB1637" s="406">
        <v>662</v>
      </c>
      <c r="AC1637" s="406">
        <v>720</v>
      </c>
      <c r="AD1637" s="406">
        <v>846</v>
      </c>
      <c r="AE1637" s="406">
        <v>726</v>
      </c>
      <c r="AF1637" s="406">
        <v>697</v>
      </c>
      <c r="AG1637" s="406">
        <v>755</v>
      </c>
      <c r="AH1637" s="406">
        <v>887</v>
      </c>
      <c r="AI1637" s="406">
        <v>639</v>
      </c>
      <c r="AJ1637" s="406">
        <v>673</v>
      </c>
      <c r="AK1637" s="406">
        <v>731</v>
      </c>
      <c r="AL1637" s="406">
        <v>859</v>
      </c>
      <c r="AM1637" s="406">
        <v>623</v>
      </c>
      <c r="AN1637" s="406">
        <v>654</v>
      </c>
      <c r="AO1637" s="406">
        <v>748</v>
      </c>
      <c r="AP1637" s="406">
        <v>710</v>
      </c>
      <c r="AQ1637" s="406">
        <v>710</v>
      </c>
      <c r="AR1637" s="406">
        <v>804</v>
      </c>
      <c r="AS1637" s="406">
        <v>754</v>
      </c>
      <c r="AU1637" t="s">
        <v>2783</v>
      </c>
    </row>
    <row r="1638" spans="4:47" ht="13.5" customHeight="1">
      <c r="D1638" s="405" t="s">
        <v>2507</v>
      </c>
      <c r="E1638" s="405" t="s">
        <v>5597</v>
      </c>
      <c r="F1638" s="407" t="s">
        <v>2508</v>
      </c>
      <c r="G1638" s="272">
        <v>4.6999999999999993</v>
      </c>
      <c r="H1638" s="406">
        <v>405</v>
      </c>
      <c r="I1638" s="406">
        <v>399</v>
      </c>
      <c r="J1638" s="406">
        <v>467</v>
      </c>
      <c r="K1638" s="406">
        <v>416</v>
      </c>
      <c r="L1638" s="406">
        <v>409</v>
      </c>
      <c r="M1638" s="406">
        <v>483</v>
      </c>
      <c r="N1638" s="406">
        <v>457</v>
      </c>
      <c r="O1638" s="406">
        <v>403</v>
      </c>
      <c r="P1638" s="406">
        <v>412</v>
      </c>
      <c r="Q1638" s="406">
        <v>467</v>
      </c>
      <c r="R1638" s="406">
        <v>449</v>
      </c>
      <c r="S1638" s="406">
        <v>564</v>
      </c>
      <c r="T1638" s="406">
        <v>626</v>
      </c>
      <c r="U1638" s="406">
        <v>659</v>
      </c>
      <c r="V1638" s="406">
        <v>496</v>
      </c>
      <c r="W1638" s="406">
        <v>555</v>
      </c>
      <c r="X1638" s="406">
        <v>468</v>
      </c>
      <c r="Y1638" s="406">
        <v>499</v>
      </c>
      <c r="Z1638" s="406">
        <v>583</v>
      </c>
      <c r="AA1638" s="406">
        <v>513</v>
      </c>
      <c r="AB1638" s="406">
        <v>487</v>
      </c>
      <c r="AC1638" s="406">
        <v>526</v>
      </c>
      <c r="AD1638" s="406">
        <v>617</v>
      </c>
      <c r="AE1638" s="406">
        <v>534</v>
      </c>
      <c r="AF1638" s="406">
        <v>544</v>
      </c>
      <c r="AG1638" s="406">
        <v>584</v>
      </c>
      <c r="AH1638" s="406">
        <v>686</v>
      </c>
      <c r="AI1638" s="406">
        <v>476</v>
      </c>
      <c r="AJ1638" s="406">
        <v>495</v>
      </c>
      <c r="AK1638" s="406">
        <v>534</v>
      </c>
      <c r="AL1638" s="406">
        <v>627</v>
      </c>
      <c r="AM1638" s="406">
        <v>431</v>
      </c>
      <c r="AN1638" s="406">
        <v>454</v>
      </c>
      <c r="AO1638" s="406">
        <v>519</v>
      </c>
      <c r="AP1638" s="406">
        <v>467</v>
      </c>
      <c r="AQ1638" s="406">
        <v>467</v>
      </c>
      <c r="AR1638" s="406">
        <v>545</v>
      </c>
      <c r="AS1638" s="406">
        <v>543</v>
      </c>
      <c r="AU1638" t="s">
        <v>2507</v>
      </c>
    </row>
    <row r="1639" spans="4:47" ht="13.5" customHeight="1">
      <c r="D1639" s="405" t="s">
        <v>3529</v>
      </c>
      <c r="E1639" s="405" t="s">
        <v>5597</v>
      </c>
      <c r="F1639" s="407" t="s">
        <v>2508</v>
      </c>
      <c r="G1639" s="272">
        <v>4.6999999999999993</v>
      </c>
      <c r="H1639" s="406">
        <v>405</v>
      </c>
      <c r="I1639" s="406">
        <v>399</v>
      </c>
      <c r="J1639" s="406">
        <v>467</v>
      </c>
      <c r="K1639" s="406">
        <v>416</v>
      </c>
      <c r="L1639" s="406">
        <v>409</v>
      </c>
      <c r="M1639" s="406">
        <v>483</v>
      </c>
      <c r="N1639" s="406">
        <v>457</v>
      </c>
      <c r="O1639" s="406">
        <v>403</v>
      </c>
      <c r="P1639" s="406">
        <v>412</v>
      </c>
      <c r="Q1639" s="406">
        <v>467</v>
      </c>
      <c r="R1639" s="406">
        <v>449</v>
      </c>
      <c r="S1639" s="406">
        <v>564</v>
      </c>
      <c r="T1639" s="406">
        <v>626</v>
      </c>
      <c r="U1639" s="406">
        <v>659</v>
      </c>
      <c r="V1639" s="406">
        <v>496</v>
      </c>
      <c r="W1639" s="406">
        <v>555</v>
      </c>
      <c r="X1639" s="406">
        <v>468</v>
      </c>
      <c r="Y1639" s="406">
        <v>499</v>
      </c>
      <c r="Z1639" s="406">
        <v>583</v>
      </c>
      <c r="AA1639" s="406">
        <v>513</v>
      </c>
      <c r="AB1639" s="406">
        <v>487</v>
      </c>
      <c r="AC1639" s="406">
        <v>526</v>
      </c>
      <c r="AD1639" s="406">
        <v>617</v>
      </c>
      <c r="AE1639" s="406">
        <v>534</v>
      </c>
      <c r="AF1639" s="406">
        <v>544</v>
      </c>
      <c r="AG1639" s="406">
        <v>584</v>
      </c>
      <c r="AH1639" s="406">
        <v>686</v>
      </c>
      <c r="AI1639" s="406">
        <v>476</v>
      </c>
      <c r="AJ1639" s="406">
        <v>495</v>
      </c>
      <c r="AK1639" s="406">
        <v>534</v>
      </c>
      <c r="AL1639" s="406">
        <v>627</v>
      </c>
      <c r="AM1639" s="406">
        <v>431</v>
      </c>
      <c r="AN1639" s="406">
        <v>454</v>
      </c>
      <c r="AO1639" s="406">
        <v>519</v>
      </c>
      <c r="AP1639" s="406">
        <v>467</v>
      </c>
      <c r="AQ1639" s="406">
        <v>467</v>
      </c>
      <c r="AR1639" s="406">
        <v>545</v>
      </c>
      <c r="AS1639" s="406">
        <v>543</v>
      </c>
      <c r="AU1639" t="s">
        <v>3529</v>
      </c>
    </row>
    <row r="1640" spans="4:47" ht="13.5" customHeight="1">
      <c r="D1640" s="405" t="s">
        <v>2509</v>
      </c>
      <c r="E1640" s="405" t="s">
        <v>5597</v>
      </c>
      <c r="F1640" s="407" t="s">
        <v>2510</v>
      </c>
      <c r="G1640" s="272">
        <v>5.8999999999999995</v>
      </c>
      <c r="H1640" s="406">
        <v>425</v>
      </c>
      <c r="I1640" s="406">
        <v>428</v>
      </c>
      <c r="J1640" s="406">
        <v>491</v>
      </c>
      <c r="K1640" s="406">
        <v>442</v>
      </c>
      <c r="L1640" s="406">
        <v>440</v>
      </c>
      <c r="M1640" s="406">
        <v>517</v>
      </c>
      <c r="N1640" s="406">
        <v>476</v>
      </c>
      <c r="O1640" s="406">
        <v>426</v>
      </c>
      <c r="P1640" s="406">
        <v>447</v>
      </c>
      <c r="Q1640" s="406">
        <v>504</v>
      </c>
      <c r="R1640" s="406">
        <v>479</v>
      </c>
      <c r="S1640" s="406">
        <v>589</v>
      </c>
      <c r="T1640" s="406">
        <v>660</v>
      </c>
      <c r="U1640" s="406">
        <v>694</v>
      </c>
      <c r="V1640" s="406">
        <v>525</v>
      </c>
      <c r="W1640" s="406">
        <v>586</v>
      </c>
      <c r="X1640" s="406">
        <v>489</v>
      </c>
      <c r="Y1640" s="406">
        <v>526</v>
      </c>
      <c r="Z1640" s="406">
        <v>615</v>
      </c>
      <c r="AA1640" s="406">
        <v>535</v>
      </c>
      <c r="AB1640" s="406">
        <v>514</v>
      </c>
      <c r="AC1640" s="406">
        <v>561</v>
      </c>
      <c r="AD1640" s="406">
        <v>659</v>
      </c>
      <c r="AE1640" s="406">
        <v>563</v>
      </c>
      <c r="AF1640" s="406">
        <v>572</v>
      </c>
      <c r="AG1640" s="406">
        <v>620</v>
      </c>
      <c r="AH1640" s="406">
        <v>728</v>
      </c>
      <c r="AI1640" s="406">
        <v>496</v>
      </c>
      <c r="AJ1640" s="406">
        <v>522</v>
      </c>
      <c r="AK1640" s="406">
        <v>570</v>
      </c>
      <c r="AL1640" s="406">
        <v>669</v>
      </c>
      <c r="AM1640" s="406">
        <v>454</v>
      </c>
      <c r="AN1640" s="406">
        <v>483</v>
      </c>
      <c r="AO1640" s="406">
        <v>552</v>
      </c>
      <c r="AP1640" s="406">
        <v>496</v>
      </c>
      <c r="AQ1640" s="406">
        <v>496</v>
      </c>
      <c r="AR1640" s="406">
        <v>586</v>
      </c>
      <c r="AS1640" s="406">
        <v>571</v>
      </c>
      <c r="AU1640" t="s">
        <v>2509</v>
      </c>
    </row>
    <row r="1641" spans="4:47" ht="13.5" customHeight="1">
      <c r="D1641" s="405" t="s">
        <v>3530</v>
      </c>
      <c r="E1641" s="405" t="s">
        <v>5597</v>
      </c>
      <c r="F1641" s="407" t="s">
        <v>2510</v>
      </c>
      <c r="G1641" s="272">
        <v>5.8999999999999995</v>
      </c>
      <c r="H1641" s="406">
        <v>425</v>
      </c>
      <c r="I1641" s="406">
        <v>428</v>
      </c>
      <c r="J1641" s="406">
        <v>491</v>
      </c>
      <c r="K1641" s="406">
        <v>442</v>
      </c>
      <c r="L1641" s="406">
        <v>440</v>
      </c>
      <c r="M1641" s="406">
        <v>517</v>
      </c>
      <c r="N1641" s="406">
        <v>476</v>
      </c>
      <c r="O1641" s="406">
        <v>426</v>
      </c>
      <c r="P1641" s="406">
        <v>447</v>
      </c>
      <c r="Q1641" s="406">
        <v>504</v>
      </c>
      <c r="R1641" s="406">
        <v>479</v>
      </c>
      <c r="S1641" s="406">
        <v>589</v>
      </c>
      <c r="T1641" s="406">
        <v>660</v>
      </c>
      <c r="U1641" s="406">
        <v>694</v>
      </c>
      <c r="V1641" s="406">
        <v>525</v>
      </c>
      <c r="W1641" s="406">
        <v>586</v>
      </c>
      <c r="X1641" s="406">
        <v>489</v>
      </c>
      <c r="Y1641" s="406">
        <v>526</v>
      </c>
      <c r="Z1641" s="406">
        <v>615</v>
      </c>
      <c r="AA1641" s="406">
        <v>535</v>
      </c>
      <c r="AB1641" s="406">
        <v>514</v>
      </c>
      <c r="AC1641" s="406">
        <v>561</v>
      </c>
      <c r="AD1641" s="406">
        <v>659</v>
      </c>
      <c r="AE1641" s="406">
        <v>563</v>
      </c>
      <c r="AF1641" s="406">
        <v>572</v>
      </c>
      <c r="AG1641" s="406">
        <v>620</v>
      </c>
      <c r="AH1641" s="406">
        <v>728</v>
      </c>
      <c r="AI1641" s="406">
        <v>496</v>
      </c>
      <c r="AJ1641" s="406">
        <v>522</v>
      </c>
      <c r="AK1641" s="406">
        <v>570</v>
      </c>
      <c r="AL1641" s="406">
        <v>669</v>
      </c>
      <c r="AM1641" s="406">
        <v>454</v>
      </c>
      <c r="AN1641" s="406">
        <v>483</v>
      </c>
      <c r="AO1641" s="406">
        <v>552</v>
      </c>
      <c r="AP1641" s="406">
        <v>496</v>
      </c>
      <c r="AQ1641" s="406">
        <v>496</v>
      </c>
      <c r="AR1641" s="406">
        <v>586</v>
      </c>
      <c r="AS1641" s="406">
        <v>571</v>
      </c>
      <c r="AU1641" t="s">
        <v>3530</v>
      </c>
    </row>
    <row r="1642" spans="4:47" ht="13.5" customHeight="1">
      <c r="D1642" s="405" t="s">
        <v>2511</v>
      </c>
      <c r="E1642" s="405" t="s">
        <v>5597</v>
      </c>
      <c r="F1642" s="407" t="s">
        <v>2512</v>
      </c>
      <c r="G1642" s="272">
        <v>7</v>
      </c>
      <c r="H1642" s="406">
        <v>451</v>
      </c>
      <c r="I1642" s="406">
        <v>453</v>
      </c>
      <c r="J1642" s="406">
        <v>519</v>
      </c>
      <c r="K1642" s="406">
        <v>469</v>
      </c>
      <c r="L1642" s="406">
        <v>464</v>
      </c>
      <c r="M1642" s="406">
        <v>551</v>
      </c>
      <c r="N1642" s="406">
        <v>505</v>
      </c>
      <c r="O1642" s="406">
        <v>450</v>
      </c>
      <c r="P1642" s="406">
        <v>478</v>
      </c>
      <c r="Q1642" s="406">
        <v>537</v>
      </c>
      <c r="R1642" s="406">
        <v>511</v>
      </c>
      <c r="S1642" s="406">
        <v>616</v>
      </c>
      <c r="T1642" s="406">
        <v>695</v>
      </c>
      <c r="U1642" s="406">
        <v>731</v>
      </c>
      <c r="V1642" s="406">
        <v>554</v>
      </c>
      <c r="W1642" s="406">
        <v>617</v>
      </c>
      <c r="X1642" s="406">
        <v>512</v>
      </c>
      <c r="Y1642" s="406">
        <v>554</v>
      </c>
      <c r="Z1642" s="406">
        <v>647</v>
      </c>
      <c r="AA1642" s="406">
        <v>562</v>
      </c>
      <c r="AB1642" s="406">
        <v>543</v>
      </c>
      <c r="AC1642" s="406">
        <v>598</v>
      </c>
      <c r="AD1642" s="406">
        <v>702</v>
      </c>
      <c r="AE1642" s="406">
        <v>593</v>
      </c>
      <c r="AF1642" s="406">
        <v>600</v>
      </c>
      <c r="AG1642" s="406">
        <v>656</v>
      </c>
      <c r="AH1642" s="406">
        <v>770</v>
      </c>
      <c r="AI1642" s="406">
        <v>516</v>
      </c>
      <c r="AJ1642" s="406">
        <v>551</v>
      </c>
      <c r="AK1642" s="406">
        <v>606</v>
      </c>
      <c r="AL1642" s="406">
        <v>711</v>
      </c>
      <c r="AM1642" s="406">
        <v>478</v>
      </c>
      <c r="AN1642" s="406">
        <v>512</v>
      </c>
      <c r="AO1642" s="406">
        <v>585</v>
      </c>
      <c r="AP1642" s="406">
        <v>526</v>
      </c>
      <c r="AQ1642" s="406">
        <v>526</v>
      </c>
      <c r="AR1642" s="406">
        <v>628</v>
      </c>
      <c r="AS1642" s="406">
        <v>600</v>
      </c>
      <c r="AU1642" t="s">
        <v>2511</v>
      </c>
    </row>
    <row r="1643" spans="4:47" ht="13.5" customHeight="1">
      <c r="D1643" s="405" t="s">
        <v>3531</v>
      </c>
      <c r="E1643" s="405" t="s">
        <v>5597</v>
      </c>
      <c r="F1643" s="407" t="s">
        <v>2512</v>
      </c>
      <c r="G1643" s="272">
        <v>7</v>
      </c>
      <c r="H1643" s="406">
        <v>451</v>
      </c>
      <c r="I1643" s="406">
        <v>453</v>
      </c>
      <c r="J1643" s="406">
        <v>519</v>
      </c>
      <c r="K1643" s="406">
        <v>469</v>
      </c>
      <c r="L1643" s="406">
        <v>464</v>
      </c>
      <c r="M1643" s="406">
        <v>551</v>
      </c>
      <c r="N1643" s="406">
        <v>505</v>
      </c>
      <c r="O1643" s="406">
        <v>450</v>
      </c>
      <c r="P1643" s="406">
        <v>478</v>
      </c>
      <c r="Q1643" s="406">
        <v>537</v>
      </c>
      <c r="R1643" s="406">
        <v>511</v>
      </c>
      <c r="S1643" s="406">
        <v>616</v>
      </c>
      <c r="T1643" s="406">
        <v>695</v>
      </c>
      <c r="U1643" s="406">
        <v>731</v>
      </c>
      <c r="V1643" s="406">
        <v>554</v>
      </c>
      <c r="W1643" s="406">
        <v>617</v>
      </c>
      <c r="X1643" s="406">
        <v>512</v>
      </c>
      <c r="Y1643" s="406">
        <v>554</v>
      </c>
      <c r="Z1643" s="406">
        <v>647</v>
      </c>
      <c r="AA1643" s="406">
        <v>562</v>
      </c>
      <c r="AB1643" s="406">
        <v>543</v>
      </c>
      <c r="AC1643" s="406">
        <v>598</v>
      </c>
      <c r="AD1643" s="406">
        <v>702</v>
      </c>
      <c r="AE1643" s="406">
        <v>593</v>
      </c>
      <c r="AF1643" s="406">
        <v>600</v>
      </c>
      <c r="AG1643" s="406">
        <v>656</v>
      </c>
      <c r="AH1643" s="406">
        <v>770</v>
      </c>
      <c r="AI1643" s="406">
        <v>516</v>
      </c>
      <c r="AJ1643" s="406">
        <v>551</v>
      </c>
      <c r="AK1643" s="406">
        <v>606</v>
      </c>
      <c r="AL1643" s="406">
        <v>711</v>
      </c>
      <c r="AM1643" s="406">
        <v>478</v>
      </c>
      <c r="AN1643" s="406">
        <v>512</v>
      </c>
      <c r="AO1643" s="406">
        <v>585</v>
      </c>
      <c r="AP1643" s="406">
        <v>526</v>
      </c>
      <c r="AQ1643" s="406">
        <v>526</v>
      </c>
      <c r="AR1643" s="406">
        <v>628</v>
      </c>
      <c r="AS1643" s="406">
        <v>600</v>
      </c>
      <c r="AU1643" t="s">
        <v>3531</v>
      </c>
    </row>
    <row r="1644" spans="4:47" ht="13.5" customHeight="1">
      <c r="D1644" s="405" t="s">
        <v>2513</v>
      </c>
      <c r="E1644" s="405" t="s">
        <v>5597</v>
      </c>
      <c r="F1644" s="407" t="s">
        <v>2514</v>
      </c>
      <c r="G1644" s="272">
        <v>8.1999999999999993</v>
      </c>
      <c r="H1644" s="406">
        <v>474</v>
      </c>
      <c r="I1644" s="406">
        <v>470</v>
      </c>
      <c r="J1644" s="406">
        <v>554</v>
      </c>
      <c r="K1644" s="406">
        <v>487</v>
      </c>
      <c r="L1644" s="406">
        <v>481</v>
      </c>
      <c r="M1644" s="406">
        <v>571</v>
      </c>
      <c r="N1644" s="406">
        <v>548</v>
      </c>
      <c r="O1644" s="406">
        <v>477</v>
      </c>
      <c r="P1644" s="406">
        <v>497</v>
      </c>
      <c r="Q1644" s="406">
        <v>562</v>
      </c>
      <c r="R1644" s="406">
        <v>549</v>
      </c>
      <c r="S1644" s="406">
        <v>644</v>
      </c>
      <c r="T1644" s="406">
        <v>731</v>
      </c>
      <c r="U1644" s="406">
        <v>770</v>
      </c>
      <c r="V1644" s="406">
        <v>585</v>
      </c>
      <c r="W1644" s="406">
        <v>651</v>
      </c>
      <c r="X1644" s="406">
        <v>536</v>
      </c>
      <c r="Y1644" s="406">
        <v>584</v>
      </c>
      <c r="Z1644" s="406">
        <v>682</v>
      </c>
      <c r="AA1644" s="406">
        <v>588</v>
      </c>
      <c r="AB1644" s="406">
        <v>572</v>
      </c>
      <c r="AC1644" s="406">
        <v>636</v>
      </c>
      <c r="AD1644" s="406">
        <v>746</v>
      </c>
      <c r="AE1644" s="406">
        <v>625</v>
      </c>
      <c r="AF1644" s="406">
        <v>630</v>
      </c>
      <c r="AG1644" s="406">
        <v>694</v>
      </c>
      <c r="AH1644" s="406">
        <v>815</v>
      </c>
      <c r="AI1644" s="406">
        <v>538</v>
      </c>
      <c r="AJ1644" s="406">
        <v>581</v>
      </c>
      <c r="AK1644" s="406">
        <v>644</v>
      </c>
      <c r="AL1644" s="406">
        <v>756</v>
      </c>
      <c r="AM1644" s="406">
        <v>503</v>
      </c>
      <c r="AN1644" s="406">
        <v>543</v>
      </c>
      <c r="AO1644" s="406">
        <v>620</v>
      </c>
      <c r="AP1644" s="406">
        <v>557</v>
      </c>
      <c r="AQ1644" s="406">
        <v>557</v>
      </c>
      <c r="AR1644" s="406">
        <v>671</v>
      </c>
      <c r="AS1644" s="406">
        <v>630</v>
      </c>
      <c r="AU1644" t="s">
        <v>2513</v>
      </c>
    </row>
    <row r="1645" spans="4:47" ht="13.5" customHeight="1">
      <c r="D1645" s="405" t="s">
        <v>3532</v>
      </c>
      <c r="E1645" s="405" t="s">
        <v>5597</v>
      </c>
      <c r="F1645" s="407" t="s">
        <v>2514</v>
      </c>
      <c r="G1645" s="272">
        <v>8.1999999999999993</v>
      </c>
      <c r="H1645" s="406">
        <v>474</v>
      </c>
      <c r="I1645" s="406">
        <v>470</v>
      </c>
      <c r="J1645" s="406">
        <v>554</v>
      </c>
      <c r="K1645" s="406">
        <v>487</v>
      </c>
      <c r="L1645" s="406">
        <v>481</v>
      </c>
      <c r="M1645" s="406">
        <v>571</v>
      </c>
      <c r="N1645" s="406">
        <v>548</v>
      </c>
      <c r="O1645" s="406">
        <v>477</v>
      </c>
      <c r="P1645" s="406">
        <v>497</v>
      </c>
      <c r="Q1645" s="406">
        <v>562</v>
      </c>
      <c r="R1645" s="406">
        <v>549</v>
      </c>
      <c r="S1645" s="406">
        <v>644</v>
      </c>
      <c r="T1645" s="406">
        <v>731</v>
      </c>
      <c r="U1645" s="406">
        <v>770</v>
      </c>
      <c r="V1645" s="406">
        <v>585</v>
      </c>
      <c r="W1645" s="406">
        <v>651</v>
      </c>
      <c r="X1645" s="406">
        <v>536</v>
      </c>
      <c r="Y1645" s="406">
        <v>584</v>
      </c>
      <c r="Z1645" s="406">
        <v>682</v>
      </c>
      <c r="AA1645" s="406">
        <v>588</v>
      </c>
      <c r="AB1645" s="406">
        <v>572</v>
      </c>
      <c r="AC1645" s="406">
        <v>636</v>
      </c>
      <c r="AD1645" s="406">
        <v>746</v>
      </c>
      <c r="AE1645" s="406">
        <v>625</v>
      </c>
      <c r="AF1645" s="406">
        <v>630</v>
      </c>
      <c r="AG1645" s="406">
        <v>694</v>
      </c>
      <c r="AH1645" s="406">
        <v>815</v>
      </c>
      <c r="AI1645" s="406">
        <v>538</v>
      </c>
      <c r="AJ1645" s="406">
        <v>581</v>
      </c>
      <c r="AK1645" s="406">
        <v>644</v>
      </c>
      <c r="AL1645" s="406">
        <v>756</v>
      </c>
      <c r="AM1645" s="406">
        <v>503</v>
      </c>
      <c r="AN1645" s="406">
        <v>543</v>
      </c>
      <c r="AO1645" s="406">
        <v>620</v>
      </c>
      <c r="AP1645" s="406">
        <v>557</v>
      </c>
      <c r="AQ1645" s="406">
        <v>557</v>
      </c>
      <c r="AR1645" s="406">
        <v>671</v>
      </c>
      <c r="AS1645" s="406">
        <v>630</v>
      </c>
      <c r="AU1645" t="s">
        <v>3532</v>
      </c>
    </row>
    <row r="1646" spans="4:47" ht="13.5" customHeight="1">
      <c r="D1646" s="405" t="s">
        <v>2527</v>
      </c>
      <c r="E1646" s="404"/>
      <c r="F1646" s="407" t="s">
        <v>2528</v>
      </c>
      <c r="G1646" s="272">
        <v>9.4</v>
      </c>
      <c r="H1646" s="406">
        <v>542</v>
      </c>
      <c r="I1646" s="406">
        <v>537</v>
      </c>
      <c r="J1646" s="406">
        <v>636</v>
      </c>
      <c r="K1646" s="406">
        <v>565</v>
      </c>
      <c r="L1646" s="406">
        <v>558</v>
      </c>
      <c r="M1646" s="406">
        <v>668</v>
      </c>
      <c r="N1646" s="406">
        <v>641</v>
      </c>
      <c r="O1646" s="406">
        <v>544</v>
      </c>
      <c r="P1646" s="406">
        <v>565</v>
      </c>
      <c r="Q1646" s="406">
        <v>639</v>
      </c>
      <c r="R1646" s="406">
        <v>626</v>
      </c>
      <c r="S1646" s="406">
        <v>770</v>
      </c>
      <c r="T1646" s="406">
        <v>868</v>
      </c>
      <c r="U1646" s="406">
        <v>930</v>
      </c>
      <c r="V1646" s="406">
        <v>674</v>
      </c>
      <c r="W1646" s="406">
        <v>752</v>
      </c>
      <c r="X1646" s="406">
        <v>628</v>
      </c>
      <c r="Y1646" s="406">
        <v>684</v>
      </c>
      <c r="Z1646" s="406">
        <v>798</v>
      </c>
      <c r="AA1646" s="406">
        <v>690</v>
      </c>
      <c r="AB1646" s="406">
        <v>665</v>
      </c>
      <c r="AC1646" s="406">
        <v>737</v>
      </c>
      <c r="AD1646" s="406">
        <v>865</v>
      </c>
      <c r="AE1646" s="406">
        <v>726</v>
      </c>
      <c r="AF1646" s="406">
        <v>757</v>
      </c>
      <c r="AG1646" s="406">
        <v>831</v>
      </c>
      <c r="AH1646" s="406">
        <v>975</v>
      </c>
      <c r="AI1646" s="406">
        <v>638</v>
      </c>
      <c r="AJ1646" s="406">
        <v>684</v>
      </c>
      <c r="AK1646" s="406">
        <v>757</v>
      </c>
      <c r="AL1646" s="406">
        <v>888</v>
      </c>
      <c r="AM1646" s="406">
        <v>586</v>
      </c>
      <c r="AN1646" s="406">
        <v>632</v>
      </c>
      <c r="AO1646" s="406">
        <v>722</v>
      </c>
      <c r="AP1646" s="406">
        <v>612</v>
      </c>
      <c r="AQ1646" s="406">
        <v>612</v>
      </c>
      <c r="AR1646" s="406">
        <v>738</v>
      </c>
      <c r="AS1646" s="406">
        <v>734</v>
      </c>
      <c r="AU1646" t="s">
        <v>2527</v>
      </c>
    </row>
    <row r="1647" spans="4:47" ht="13.5" customHeight="1">
      <c r="D1647" s="405" t="s">
        <v>2515</v>
      </c>
      <c r="E1647" s="405" t="s">
        <v>5597</v>
      </c>
      <c r="F1647" s="407" t="s">
        <v>2516</v>
      </c>
      <c r="G1647" s="272">
        <v>9.4</v>
      </c>
      <c r="H1647" s="406">
        <v>497</v>
      </c>
      <c r="I1647" s="406">
        <v>493</v>
      </c>
      <c r="J1647" s="406">
        <v>583</v>
      </c>
      <c r="K1647" s="406">
        <v>510</v>
      </c>
      <c r="L1647" s="406">
        <v>505</v>
      </c>
      <c r="M1647" s="406">
        <v>600</v>
      </c>
      <c r="N1647" s="406">
        <v>578</v>
      </c>
      <c r="O1647" s="406">
        <v>502</v>
      </c>
      <c r="P1647" s="406">
        <v>526</v>
      </c>
      <c r="Q1647" s="406">
        <v>593</v>
      </c>
      <c r="R1647" s="406">
        <v>582</v>
      </c>
      <c r="S1647" s="406">
        <v>670</v>
      </c>
      <c r="T1647" s="406">
        <v>765</v>
      </c>
      <c r="U1647" s="406">
        <v>806</v>
      </c>
      <c r="V1647" s="406">
        <v>612</v>
      </c>
      <c r="W1647" s="406">
        <v>683</v>
      </c>
      <c r="X1647" s="406">
        <v>558</v>
      </c>
      <c r="Y1647" s="406">
        <v>612</v>
      </c>
      <c r="Z1647" s="406">
        <v>714</v>
      </c>
      <c r="AA1647" s="406">
        <v>612</v>
      </c>
      <c r="AB1647" s="406">
        <v>600</v>
      </c>
      <c r="AC1647" s="406">
        <v>671</v>
      </c>
      <c r="AD1647" s="406">
        <v>788</v>
      </c>
      <c r="AE1647" s="406">
        <v>654</v>
      </c>
      <c r="AF1647" s="406">
        <v>657</v>
      </c>
      <c r="AG1647" s="406">
        <v>730</v>
      </c>
      <c r="AH1647" s="406">
        <v>856</v>
      </c>
      <c r="AI1647" s="406">
        <v>558</v>
      </c>
      <c r="AJ1647" s="406">
        <v>608</v>
      </c>
      <c r="AK1647" s="406">
        <v>680</v>
      </c>
      <c r="AL1647" s="406">
        <v>798</v>
      </c>
      <c r="AM1647" s="406">
        <v>526</v>
      </c>
      <c r="AN1647" s="406">
        <v>572</v>
      </c>
      <c r="AO1647" s="406">
        <v>653</v>
      </c>
      <c r="AP1647" s="406">
        <v>586</v>
      </c>
      <c r="AQ1647" s="406">
        <v>586</v>
      </c>
      <c r="AR1647" s="406">
        <v>713</v>
      </c>
      <c r="AS1647" s="406">
        <v>658</v>
      </c>
      <c r="AU1647" t="s">
        <v>2515</v>
      </c>
    </row>
    <row r="1648" spans="4:47" ht="13.5" customHeight="1">
      <c r="D1648" s="405" t="s">
        <v>3533</v>
      </c>
      <c r="E1648" s="405" t="s">
        <v>5597</v>
      </c>
      <c r="F1648" s="407" t="s">
        <v>2516</v>
      </c>
      <c r="G1648" s="272">
        <v>9.4</v>
      </c>
      <c r="H1648" s="406">
        <v>497</v>
      </c>
      <c r="I1648" s="406">
        <v>493</v>
      </c>
      <c r="J1648" s="406">
        <v>583</v>
      </c>
      <c r="K1648" s="406">
        <v>510</v>
      </c>
      <c r="L1648" s="406">
        <v>505</v>
      </c>
      <c r="M1648" s="406">
        <v>600</v>
      </c>
      <c r="N1648" s="406">
        <v>578</v>
      </c>
      <c r="O1648" s="406">
        <v>502</v>
      </c>
      <c r="P1648" s="406">
        <v>526</v>
      </c>
      <c r="Q1648" s="406">
        <v>593</v>
      </c>
      <c r="R1648" s="406">
        <v>582</v>
      </c>
      <c r="S1648" s="406">
        <v>670</v>
      </c>
      <c r="T1648" s="406">
        <v>765</v>
      </c>
      <c r="U1648" s="406">
        <v>806</v>
      </c>
      <c r="V1648" s="406">
        <v>612</v>
      </c>
      <c r="W1648" s="406">
        <v>683</v>
      </c>
      <c r="X1648" s="406">
        <v>558</v>
      </c>
      <c r="Y1648" s="406">
        <v>612</v>
      </c>
      <c r="Z1648" s="406">
        <v>714</v>
      </c>
      <c r="AA1648" s="406">
        <v>612</v>
      </c>
      <c r="AB1648" s="406">
        <v>600</v>
      </c>
      <c r="AC1648" s="406">
        <v>671</v>
      </c>
      <c r="AD1648" s="406">
        <v>788</v>
      </c>
      <c r="AE1648" s="406">
        <v>654</v>
      </c>
      <c r="AF1648" s="406">
        <v>657</v>
      </c>
      <c r="AG1648" s="406">
        <v>730</v>
      </c>
      <c r="AH1648" s="406">
        <v>856</v>
      </c>
      <c r="AI1648" s="406">
        <v>558</v>
      </c>
      <c r="AJ1648" s="406">
        <v>608</v>
      </c>
      <c r="AK1648" s="406">
        <v>680</v>
      </c>
      <c r="AL1648" s="406">
        <v>798</v>
      </c>
      <c r="AM1648" s="406">
        <v>526</v>
      </c>
      <c r="AN1648" s="406">
        <v>572</v>
      </c>
      <c r="AO1648" s="406">
        <v>653</v>
      </c>
      <c r="AP1648" s="406">
        <v>586</v>
      </c>
      <c r="AQ1648" s="406">
        <v>586</v>
      </c>
      <c r="AR1648" s="406">
        <v>713</v>
      </c>
      <c r="AS1648" s="406">
        <v>658</v>
      </c>
      <c r="AU1648" t="s">
        <v>3533</v>
      </c>
    </row>
    <row r="1649" spans="4:47" ht="13.5" customHeight="1">
      <c r="D1649" s="405" t="s">
        <v>2529</v>
      </c>
      <c r="E1649" s="404"/>
      <c r="F1649" s="407" t="s">
        <v>2530</v>
      </c>
      <c r="G1649" s="272">
        <v>10.5</v>
      </c>
      <c r="H1649" s="406">
        <v>588</v>
      </c>
      <c r="I1649" s="406">
        <v>582</v>
      </c>
      <c r="J1649" s="406">
        <v>689</v>
      </c>
      <c r="K1649" s="406">
        <v>610</v>
      </c>
      <c r="L1649" s="406">
        <v>603</v>
      </c>
      <c r="M1649" s="406">
        <v>722</v>
      </c>
      <c r="N1649" s="406">
        <v>694</v>
      </c>
      <c r="O1649" s="406">
        <v>590</v>
      </c>
      <c r="P1649" s="406">
        <v>615</v>
      </c>
      <c r="Q1649" s="406">
        <v>695</v>
      </c>
      <c r="R1649" s="406">
        <v>682</v>
      </c>
      <c r="S1649" s="406">
        <v>817</v>
      </c>
      <c r="T1649" s="406">
        <v>924</v>
      </c>
      <c r="U1649" s="406">
        <v>993</v>
      </c>
      <c r="V1649" s="406">
        <v>725</v>
      </c>
      <c r="W1649" s="406">
        <v>809</v>
      </c>
      <c r="X1649" s="406">
        <v>672</v>
      </c>
      <c r="Y1649" s="406">
        <v>734</v>
      </c>
      <c r="Z1649" s="406">
        <v>857</v>
      </c>
      <c r="AA1649" s="406">
        <v>738</v>
      </c>
      <c r="AB1649" s="406">
        <v>715</v>
      </c>
      <c r="AC1649" s="406">
        <v>796</v>
      </c>
      <c r="AD1649" s="406">
        <v>934</v>
      </c>
      <c r="AE1649" s="406">
        <v>780</v>
      </c>
      <c r="AF1649" s="406">
        <v>807</v>
      </c>
      <c r="AG1649" s="406">
        <v>889</v>
      </c>
      <c r="AH1649" s="406">
        <v>1044</v>
      </c>
      <c r="AI1649" s="406">
        <v>680</v>
      </c>
      <c r="AJ1649" s="406">
        <v>734</v>
      </c>
      <c r="AK1649" s="406">
        <v>815</v>
      </c>
      <c r="AL1649" s="406">
        <v>957</v>
      </c>
      <c r="AM1649" s="406">
        <v>632</v>
      </c>
      <c r="AN1649" s="406">
        <v>683</v>
      </c>
      <c r="AO1649" s="406">
        <v>780</v>
      </c>
      <c r="AP1649" s="406">
        <v>668</v>
      </c>
      <c r="AQ1649" s="406">
        <v>668</v>
      </c>
      <c r="AR1649" s="406">
        <v>808</v>
      </c>
      <c r="AS1649" s="406">
        <v>789</v>
      </c>
      <c r="AU1649" t="s">
        <v>2529</v>
      </c>
    </row>
    <row r="1650" spans="4:47" ht="13.5" customHeight="1">
      <c r="D1650" s="405" t="s">
        <v>2531</v>
      </c>
      <c r="E1650" s="404"/>
      <c r="F1650" s="407" t="s">
        <v>2532</v>
      </c>
      <c r="G1650" s="272">
        <v>11.7</v>
      </c>
      <c r="H1650" s="406">
        <v>616</v>
      </c>
      <c r="I1650" s="406">
        <v>613</v>
      </c>
      <c r="J1650" s="406">
        <v>718</v>
      </c>
      <c r="K1650" s="406">
        <v>641</v>
      </c>
      <c r="L1650" s="406">
        <v>636</v>
      </c>
      <c r="M1650" s="406">
        <v>751</v>
      </c>
      <c r="N1650" s="406">
        <v>724</v>
      </c>
      <c r="O1650" s="406">
        <v>621</v>
      </c>
      <c r="P1650" s="406">
        <v>658</v>
      </c>
      <c r="Q1650" s="406">
        <v>732</v>
      </c>
      <c r="R1650" s="406">
        <v>715</v>
      </c>
      <c r="S1650" s="406">
        <v>847</v>
      </c>
      <c r="T1650" s="406">
        <v>964</v>
      </c>
      <c r="U1650" s="406">
        <v>1035</v>
      </c>
      <c r="V1650" s="406">
        <v>758</v>
      </c>
      <c r="W1650" s="406">
        <v>845</v>
      </c>
      <c r="X1650" s="406">
        <v>695</v>
      </c>
      <c r="Y1650" s="406">
        <v>762</v>
      </c>
      <c r="Z1650" s="406">
        <v>890</v>
      </c>
      <c r="AA1650" s="406">
        <v>763</v>
      </c>
      <c r="AB1650" s="406">
        <v>744</v>
      </c>
      <c r="AC1650" s="406">
        <v>832</v>
      </c>
      <c r="AD1650" s="406">
        <v>977</v>
      </c>
      <c r="AE1650" s="406">
        <v>810</v>
      </c>
      <c r="AF1650" s="406">
        <v>835</v>
      </c>
      <c r="AG1650" s="406">
        <v>926</v>
      </c>
      <c r="AH1650" s="406">
        <v>1087</v>
      </c>
      <c r="AI1650" s="406">
        <v>701</v>
      </c>
      <c r="AJ1650" s="406">
        <v>762</v>
      </c>
      <c r="AK1650" s="406">
        <v>852</v>
      </c>
      <c r="AL1650" s="406">
        <v>1000</v>
      </c>
      <c r="AM1650" s="406">
        <v>656</v>
      </c>
      <c r="AN1650" s="406">
        <v>713</v>
      </c>
      <c r="AO1650" s="406">
        <v>814</v>
      </c>
      <c r="AP1650" s="406">
        <v>702</v>
      </c>
      <c r="AQ1650" s="406">
        <v>702</v>
      </c>
      <c r="AR1650" s="406">
        <v>859</v>
      </c>
      <c r="AS1650" s="406">
        <v>821</v>
      </c>
      <c r="AU1650" t="s">
        <v>2531</v>
      </c>
    </row>
    <row r="1651" spans="4:47" ht="13.5" customHeight="1">
      <c r="D1651" s="405" t="s">
        <v>2533</v>
      </c>
      <c r="E1651" s="404"/>
      <c r="F1651" s="407" t="s">
        <v>2534</v>
      </c>
      <c r="G1651" s="272">
        <v>12.9</v>
      </c>
      <c r="H1651" s="406">
        <v>640</v>
      </c>
      <c r="I1651" s="406">
        <v>636</v>
      </c>
      <c r="J1651" s="406">
        <v>742</v>
      </c>
      <c r="K1651" s="406">
        <v>665</v>
      </c>
      <c r="L1651" s="406">
        <v>660</v>
      </c>
      <c r="M1651" s="406">
        <v>775</v>
      </c>
      <c r="N1651" s="406">
        <v>754</v>
      </c>
      <c r="O1651" s="406">
        <v>646</v>
      </c>
      <c r="P1651" s="406">
        <v>688</v>
      </c>
      <c r="Q1651" s="406">
        <v>764</v>
      </c>
      <c r="R1651" s="406">
        <v>749</v>
      </c>
      <c r="S1651" s="406">
        <v>877</v>
      </c>
      <c r="T1651" s="406">
        <v>1004</v>
      </c>
      <c r="U1651" s="406">
        <v>1076</v>
      </c>
      <c r="V1651" s="406">
        <v>792</v>
      </c>
      <c r="W1651" s="406">
        <v>882</v>
      </c>
      <c r="X1651" s="406">
        <v>717</v>
      </c>
      <c r="Y1651" s="406">
        <v>790</v>
      </c>
      <c r="Z1651" s="406">
        <v>922</v>
      </c>
      <c r="AA1651" s="406">
        <v>788</v>
      </c>
      <c r="AB1651" s="406">
        <v>772</v>
      </c>
      <c r="AC1651" s="406">
        <v>868</v>
      </c>
      <c r="AD1651" s="406">
        <v>1020</v>
      </c>
      <c r="AE1651" s="406">
        <v>840</v>
      </c>
      <c r="AF1651" s="406">
        <v>863</v>
      </c>
      <c r="AG1651" s="406">
        <v>962</v>
      </c>
      <c r="AH1651" s="406">
        <v>1129</v>
      </c>
      <c r="AI1651" s="406">
        <v>722</v>
      </c>
      <c r="AJ1651" s="406">
        <v>791</v>
      </c>
      <c r="AK1651" s="406">
        <v>888</v>
      </c>
      <c r="AL1651" s="406">
        <v>1042</v>
      </c>
      <c r="AM1651" s="406">
        <v>680</v>
      </c>
      <c r="AN1651" s="406">
        <v>742</v>
      </c>
      <c r="AO1651" s="406">
        <v>848</v>
      </c>
      <c r="AP1651" s="406">
        <v>736</v>
      </c>
      <c r="AQ1651" s="406">
        <v>736</v>
      </c>
      <c r="AR1651" s="406">
        <v>909</v>
      </c>
      <c r="AS1651" s="406">
        <v>854</v>
      </c>
      <c r="AU1651" t="s">
        <v>2533</v>
      </c>
    </row>
    <row r="1652" spans="4:47" ht="13.5" customHeight="1">
      <c r="D1652" s="405" t="s">
        <v>2535</v>
      </c>
      <c r="E1652" s="404"/>
      <c r="F1652" s="407" t="s">
        <v>2536</v>
      </c>
      <c r="G1652" s="272">
        <v>14</v>
      </c>
      <c r="H1652" s="406">
        <v>663</v>
      </c>
      <c r="I1652" s="406">
        <v>660</v>
      </c>
      <c r="J1652" s="406">
        <v>776</v>
      </c>
      <c r="K1652" s="406">
        <v>689</v>
      </c>
      <c r="L1652" s="406">
        <v>684</v>
      </c>
      <c r="M1652" s="406">
        <v>810</v>
      </c>
      <c r="N1652" s="406">
        <v>785</v>
      </c>
      <c r="O1652" s="406">
        <v>671</v>
      </c>
      <c r="P1652" s="406">
        <v>718</v>
      </c>
      <c r="Q1652" s="406">
        <v>796</v>
      </c>
      <c r="R1652" s="406">
        <v>782</v>
      </c>
      <c r="S1652" s="406">
        <v>907</v>
      </c>
      <c r="T1652" s="406">
        <v>1045</v>
      </c>
      <c r="U1652" s="406">
        <v>1118</v>
      </c>
      <c r="V1652" s="406">
        <v>825</v>
      </c>
      <c r="W1652" s="406">
        <v>919</v>
      </c>
      <c r="X1652" s="406">
        <v>740</v>
      </c>
      <c r="Y1652" s="406">
        <v>819</v>
      </c>
      <c r="Z1652" s="406">
        <v>956</v>
      </c>
      <c r="AA1652" s="406">
        <v>813</v>
      </c>
      <c r="AB1652" s="406">
        <v>801</v>
      </c>
      <c r="AC1652" s="406">
        <v>905</v>
      </c>
      <c r="AD1652" s="406">
        <v>1063</v>
      </c>
      <c r="AE1652" s="406">
        <v>870</v>
      </c>
      <c r="AF1652" s="406">
        <v>892</v>
      </c>
      <c r="AG1652" s="406">
        <v>999</v>
      </c>
      <c r="AH1652" s="406">
        <v>1173</v>
      </c>
      <c r="AI1652" s="406">
        <v>743</v>
      </c>
      <c r="AJ1652" s="406">
        <v>820</v>
      </c>
      <c r="AK1652" s="406">
        <v>924</v>
      </c>
      <c r="AL1652" s="406">
        <v>1085</v>
      </c>
      <c r="AM1652" s="406">
        <v>704</v>
      </c>
      <c r="AN1652" s="406">
        <v>772</v>
      </c>
      <c r="AO1652" s="406">
        <v>882</v>
      </c>
      <c r="AP1652" s="406">
        <v>771</v>
      </c>
      <c r="AQ1652" s="406">
        <v>771</v>
      </c>
      <c r="AR1652" s="406">
        <v>959</v>
      </c>
      <c r="AS1652" s="406">
        <v>886</v>
      </c>
      <c r="AU1652" t="s">
        <v>2535</v>
      </c>
    </row>
    <row r="1653" spans="4:47" ht="13.5" customHeight="1">
      <c r="D1653" s="405" t="s">
        <v>2537</v>
      </c>
      <c r="E1653" s="404"/>
      <c r="F1653" s="407" t="s">
        <v>2538</v>
      </c>
      <c r="G1653" s="272">
        <v>15.2</v>
      </c>
      <c r="H1653" s="406">
        <v>699</v>
      </c>
      <c r="I1653" s="406">
        <v>693</v>
      </c>
      <c r="J1653" s="406">
        <v>808</v>
      </c>
      <c r="K1653" s="406">
        <v>726</v>
      </c>
      <c r="L1653" s="406">
        <v>717</v>
      </c>
      <c r="M1653" s="406">
        <v>841</v>
      </c>
      <c r="N1653" s="406">
        <v>827</v>
      </c>
      <c r="O1653" s="406">
        <v>709</v>
      </c>
      <c r="P1653" s="406">
        <v>757</v>
      </c>
      <c r="Q1653" s="406">
        <v>838</v>
      </c>
      <c r="R1653" s="406">
        <v>827</v>
      </c>
      <c r="S1653" s="406">
        <v>945</v>
      </c>
      <c r="T1653" s="406">
        <v>1098</v>
      </c>
      <c r="U1653" s="406">
        <v>1175</v>
      </c>
      <c r="V1653" s="406">
        <v>875</v>
      </c>
      <c r="W1653" s="406">
        <v>970</v>
      </c>
      <c r="X1653" s="406">
        <v>781</v>
      </c>
      <c r="Y1653" s="406">
        <v>873</v>
      </c>
      <c r="Z1653" s="406">
        <v>1025</v>
      </c>
      <c r="AA1653" s="406">
        <v>860</v>
      </c>
      <c r="AB1653" s="406">
        <v>839</v>
      </c>
      <c r="AC1653" s="406">
        <v>953</v>
      </c>
      <c r="AD1653" s="406">
        <v>1117</v>
      </c>
      <c r="AE1653" s="406">
        <v>911</v>
      </c>
      <c r="AF1653" s="406">
        <v>930</v>
      </c>
      <c r="AG1653" s="406">
        <v>1046</v>
      </c>
      <c r="AH1653" s="406">
        <v>1227</v>
      </c>
      <c r="AI1653" s="406">
        <v>774</v>
      </c>
      <c r="AJ1653" s="406">
        <v>853</v>
      </c>
      <c r="AK1653" s="406">
        <v>967</v>
      </c>
      <c r="AL1653" s="406">
        <v>1133</v>
      </c>
      <c r="AM1653" s="406">
        <v>737</v>
      </c>
      <c r="AN1653" s="406">
        <v>813</v>
      </c>
      <c r="AO1653" s="406">
        <v>926</v>
      </c>
      <c r="AP1653" s="406">
        <v>817</v>
      </c>
      <c r="AQ1653" s="406">
        <v>817</v>
      </c>
      <c r="AR1653" s="406">
        <v>1022</v>
      </c>
      <c r="AS1653" s="406">
        <v>931</v>
      </c>
      <c r="AU1653" t="s">
        <v>2537</v>
      </c>
    </row>
    <row r="1654" spans="4:47" ht="13.5" customHeight="1">
      <c r="D1654" s="405" t="s">
        <v>2442</v>
      </c>
      <c r="E1654" s="405" t="s">
        <v>5597</v>
      </c>
      <c r="F1654" s="407" t="s">
        <v>2443</v>
      </c>
      <c r="G1654" s="272">
        <v>8.1999999999999993</v>
      </c>
      <c r="H1654" s="406">
        <v>326</v>
      </c>
      <c r="I1654" s="406">
        <v>323</v>
      </c>
      <c r="J1654" s="406">
        <v>388</v>
      </c>
      <c r="K1654" s="406">
        <v>342</v>
      </c>
      <c r="L1654" s="406">
        <v>338</v>
      </c>
      <c r="M1654" s="406">
        <v>409</v>
      </c>
      <c r="N1654" s="406">
        <v>388</v>
      </c>
      <c r="O1654" s="406">
        <v>335</v>
      </c>
      <c r="P1654" s="406">
        <v>365</v>
      </c>
      <c r="Q1654" s="406">
        <v>411</v>
      </c>
      <c r="R1654" s="406">
        <v>396</v>
      </c>
      <c r="S1654" s="406">
        <v>422</v>
      </c>
      <c r="T1654" s="406">
        <v>500</v>
      </c>
      <c r="U1654" s="406">
        <v>557</v>
      </c>
      <c r="V1654" s="406">
        <v>427</v>
      </c>
      <c r="W1654" s="406">
        <v>474</v>
      </c>
      <c r="X1654" s="406">
        <v>359</v>
      </c>
      <c r="Y1654" s="406">
        <v>403</v>
      </c>
      <c r="Z1654" s="406">
        <v>470</v>
      </c>
      <c r="AA1654" s="406">
        <v>395</v>
      </c>
      <c r="AB1654" s="406">
        <v>394</v>
      </c>
      <c r="AC1654" s="406">
        <v>453</v>
      </c>
      <c r="AD1654" s="406">
        <v>532</v>
      </c>
      <c r="AE1654" s="406">
        <v>426</v>
      </c>
      <c r="AF1654" s="406">
        <v>428</v>
      </c>
      <c r="AG1654" s="406">
        <v>488</v>
      </c>
      <c r="AH1654" s="406">
        <v>573</v>
      </c>
      <c r="AI1654" s="406">
        <v>356</v>
      </c>
      <c r="AJ1654" s="406">
        <v>404</v>
      </c>
      <c r="AK1654" s="406">
        <v>464</v>
      </c>
      <c r="AL1654" s="406">
        <v>545</v>
      </c>
      <c r="AM1654" s="406">
        <v>348</v>
      </c>
      <c r="AN1654" s="406">
        <v>385</v>
      </c>
      <c r="AO1654" s="406">
        <v>438</v>
      </c>
      <c r="AP1654" s="406">
        <v>412</v>
      </c>
      <c r="AQ1654" s="406">
        <v>412</v>
      </c>
      <c r="AR1654" s="406">
        <v>522</v>
      </c>
      <c r="AS1654" s="406">
        <v>459</v>
      </c>
      <c r="AU1654" t="s">
        <v>2442</v>
      </c>
    </row>
    <row r="1655" spans="4:47" ht="13.5" customHeight="1">
      <c r="D1655" s="405" t="s">
        <v>3534</v>
      </c>
      <c r="E1655" s="405" t="s">
        <v>5597</v>
      </c>
      <c r="F1655" s="407" t="s">
        <v>2443</v>
      </c>
      <c r="G1655" s="272">
        <v>8.1999999999999993</v>
      </c>
      <c r="H1655" s="406">
        <v>326</v>
      </c>
      <c r="I1655" s="406">
        <v>323</v>
      </c>
      <c r="J1655" s="406">
        <v>388</v>
      </c>
      <c r="K1655" s="406">
        <v>342</v>
      </c>
      <c r="L1655" s="406">
        <v>338</v>
      </c>
      <c r="M1655" s="406">
        <v>409</v>
      </c>
      <c r="N1655" s="406">
        <v>388</v>
      </c>
      <c r="O1655" s="406">
        <v>335</v>
      </c>
      <c r="P1655" s="406">
        <v>365</v>
      </c>
      <c r="Q1655" s="406">
        <v>411</v>
      </c>
      <c r="R1655" s="406">
        <v>396</v>
      </c>
      <c r="S1655" s="406">
        <v>422</v>
      </c>
      <c r="T1655" s="406">
        <v>500</v>
      </c>
      <c r="U1655" s="406">
        <v>557</v>
      </c>
      <c r="V1655" s="406">
        <v>427</v>
      </c>
      <c r="W1655" s="406">
        <v>474</v>
      </c>
      <c r="X1655" s="406">
        <v>359</v>
      </c>
      <c r="Y1655" s="406">
        <v>403</v>
      </c>
      <c r="Z1655" s="406">
        <v>470</v>
      </c>
      <c r="AA1655" s="406">
        <v>395</v>
      </c>
      <c r="AB1655" s="406">
        <v>394</v>
      </c>
      <c r="AC1655" s="406">
        <v>453</v>
      </c>
      <c r="AD1655" s="406">
        <v>532</v>
      </c>
      <c r="AE1655" s="406">
        <v>426</v>
      </c>
      <c r="AF1655" s="406">
        <v>428</v>
      </c>
      <c r="AG1655" s="406">
        <v>488</v>
      </c>
      <c r="AH1655" s="406">
        <v>573</v>
      </c>
      <c r="AI1655" s="406">
        <v>356</v>
      </c>
      <c r="AJ1655" s="406">
        <v>404</v>
      </c>
      <c r="AK1655" s="406">
        <v>464</v>
      </c>
      <c r="AL1655" s="406">
        <v>545</v>
      </c>
      <c r="AM1655" s="406">
        <v>348</v>
      </c>
      <c r="AN1655" s="406">
        <v>385</v>
      </c>
      <c r="AO1655" s="406">
        <v>438</v>
      </c>
      <c r="AP1655" s="406">
        <v>412</v>
      </c>
      <c r="AQ1655" s="406">
        <v>412</v>
      </c>
      <c r="AR1655" s="406">
        <v>522</v>
      </c>
      <c r="AS1655" s="406">
        <v>459</v>
      </c>
      <c r="AU1655" t="s">
        <v>3534</v>
      </c>
    </row>
    <row r="1656" spans="4:47" ht="13.5" customHeight="1">
      <c r="D1656" s="405" t="s">
        <v>2456</v>
      </c>
      <c r="E1656" s="404"/>
      <c r="F1656" s="407" t="s">
        <v>2457</v>
      </c>
      <c r="G1656" s="272">
        <v>9.4</v>
      </c>
      <c r="H1656" s="406">
        <v>389</v>
      </c>
      <c r="I1656" s="406">
        <v>386</v>
      </c>
      <c r="J1656" s="406">
        <v>465</v>
      </c>
      <c r="K1656" s="406">
        <v>417</v>
      </c>
      <c r="L1656" s="406">
        <v>412</v>
      </c>
      <c r="M1656" s="406">
        <v>506</v>
      </c>
      <c r="N1656" s="406">
        <v>479</v>
      </c>
      <c r="O1656" s="406">
        <v>397</v>
      </c>
      <c r="P1656" s="406">
        <v>427</v>
      </c>
      <c r="Q1656" s="406">
        <v>482</v>
      </c>
      <c r="R1656" s="406">
        <v>466</v>
      </c>
      <c r="S1656" s="406">
        <v>545</v>
      </c>
      <c r="T1656" s="406">
        <v>636</v>
      </c>
      <c r="U1656" s="406">
        <v>715</v>
      </c>
      <c r="V1656" s="406">
        <v>516</v>
      </c>
      <c r="W1656" s="406">
        <v>574</v>
      </c>
      <c r="X1656" s="406">
        <v>447</v>
      </c>
      <c r="Y1656" s="406">
        <v>498</v>
      </c>
      <c r="Z1656" s="406">
        <v>581</v>
      </c>
      <c r="AA1656" s="406">
        <v>492</v>
      </c>
      <c r="AB1656" s="406">
        <v>482</v>
      </c>
      <c r="AC1656" s="406">
        <v>551</v>
      </c>
      <c r="AD1656" s="406">
        <v>647</v>
      </c>
      <c r="AE1656" s="406">
        <v>523</v>
      </c>
      <c r="AF1656" s="406">
        <v>551</v>
      </c>
      <c r="AG1656" s="406">
        <v>621</v>
      </c>
      <c r="AH1656" s="406">
        <v>729</v>
      </c>
      <c r="AI1656" s="406">
        <v>451</v>
      </c>
      <c r="AJ1656" s="406">
        <v>503</v>
      </c>
      <c r="AK1656" s="406">
        <v>572</v>
      </c>
      <c r="AL1656" s="406">
        <v>672</v>
      </c>
      <c r="AM1656" s="406">
        <v>426</v>
      </c>
      <c r="AN1656" s="406">
        <v>467</v>
      </c>
      <c r="AO1656" s="406">
        <v>532</v>
      </c>
      <c r="AP1656" s="406">
        <v>467</v>
      </c>
      <c r="AQ1656" s="406">
        <v>467</v>
      </c>
      <c r="AR1656" s="406">
        <v>592</v>
      </c>
      <c r="AS1656" s="406">
        <v>564</v>
      </c>
      <c r="AU1656" t="s">
        <v>2456</v>
      </c>
    </row>
    <row r="1657" spans="4:47" ht="13.5" customHeight="1">
      <c r="D1657" s="405" t="s">
        <v>2444</v>
      </c>
      <c r="E1657" s="405" t="s">
        <v>5597</v>
      </c>
      <c r="F1657" s="407" t="s">
        <v>2445</v>
      </c>
      <c r="G1657" s="272">
        <v>9.4</v>
      </c>
      <c r="H1657" s="406">
        <v>342</v>
      </c>
      <c r="I1657" s="406">
        <v>340</v>
      </c>
      <c r="J1657" s="406">
        <v>409</v>
      </c>
      <c r="K1657" s="406">
        <v>358</v>
      </c>
      <c r="L1657" s="406">
        <v>355</v>
      </c>
      <c r="M1657" s="406">
        <v>431</v>
      </c>
      <c r="N1657" s="406">
        <v>409</v>
      </c>
      <c r="O1657" s="406">
        <v>354</v>
      </c>
      <c r="P1657" s="406">
        <v>389</v>
      </c>
      <c r="Q1657" s="406">
        <v>437</v>
      </c>
      <c r="R1657" s="406">
        <v>423</v>
      </c>
      <c r="S1657" s="406">
        <v>444</v>
      </c>
      <c r="T1657" s="406">
        <v>534</v>
      </c>
      <c r="U1657" s="406">
        <v>591</v>
      </c>
      <c r="V1657" s="406">
        <v>455</v>
      </c>
      <c r="W1657" s="406">
        <v>505</v>
      </c>
      <c r="X1657" s="406">
        <v>376</v>
      </c>
      <c r="Y1657" s="406">
        <v>427</v>
      </c>
      <c r="Z1657" s="406">
        <v>497</v>
      </c>
      <c r="AA1657" s="406">
        <v>414</v>
      </c>
      <c r="AB1657" s="406">
        <v>417</v>
      </c>
      <c r="AC1657" s="406">
        <v>485</v>
      </c>
      <c r="AD1657" s="406">
        <v>569</v>
      </c>
      <c r="AE1657" s="406">
        <v>451</v>
      </c>
      <c r="AF1657" s="406">
        <v>452</v>
      </c>
      <c r="AG1657" s="406">
        <v>520</v>
      </c>
      <c r="AH1657" s="406">
        <v>610</v>
      </c>
      <c r="AI1657" s="406">
        <v>371</v>
      </c>
      <c r="AJ1657" s="406">
        <v>428</v>
      </c>
      <c r="AK1657" s="406">
        <v>496</v>
      </c>
      <c r="AL1657" s="406">
        <v>582</v>
      </c>
      <c r="AM1657" s="406">
        <v>366</v>
      </c>
      <c r="AN1657" s="406">
        <v>408</v>
      </c>
      <c r="AO1657" s="406">
        <v>464</v>
      </c>
      <c r="AP1657" s="406">
        <v>441</v>
      </c>
      <c r="AQ1657" s="406">
        <v>441</v>
      </c>
      <c r="AR1657" s="406">
        <v>567</v>
      </c>
      <c r="AS1657" s="406">
        <v>488</v>
      </c>
      <c r="AU1657" t="s">
        <v>2444</v>
      </c>
    </row>
    <row r="1658" spans="4:47" ht="13.5" customHeight="1">
      <c r="D1658" s="405" t="s">
        <v>3535</v>
      </c>
      <c r="E1658" s="405" t="s">
        <v>5597</v>
      </c>
      <c r="F1658" s="407" t="s">
        <v>2445</v>
      </c>
      <c r="G1658" s="272">
        <v>9.4</v>
      </c>
      <c r="H1658" s="406">
        <v>342</v>
      </c>
      <c r="I1658" s="406">
        <v>340</v>
      </c>
      <c r="J1658" s="406">
        <v>409</v>
      </c>
      <c r="K1658" s="406">
        <v>358</v>
      </c>
      <c r="L1658" s="406">
        <v>355</v>
      </c>
      <c r="M1658" s="406">
        <v>431</v>
      </c>
      <c r="N1658" s="406">
        <v>409</v>
      </c>
      <c r="O1658" s="406">
        <v>354</v>
      </c>
      <c r="P1658" s="406">
        <v>389</v>
      </c>
      <c r="Q1658" s="406">
        <v>437</v>
      </c>
      <c r="R1658" s="406">
        <v>423</v>
      </c>
      <c r="S1658" s="406">
        <v>444</v>
      </c>
      <c r="T1658" s="406">
        <v>534</v>
      </c>
      <c r="U1658" s="406">
        <v>591</v>
      </c>
      <c r="V1658" s="406">
        <v>455</v>
      </c>
      <c r="W1658" s="406">
        <v>505</v>
      </c>
      <c r="X1658" s="406">
        <v>376</v>
      </c>
      <c r="Y1658" s="406">
        <v>427</v>
      </c>
      <c r="Z1658" s="406">
        <v>497</v>
      </c>
      <c r="AA1658" s="406">
        <v>414</v>
      </c>
      <c r="AB1658" s="406">
        <v>417</v>
      </c>
      <c r="AC1658" s="406">
        <v>485</v>
      </c>
      <c r="AD1658" s="406">
        <v>569</v>
      </c>
      <c r="AE1658" s="406">
        <v>451</v>
      </c>
      <c r="AF1658" s="406">
        <v>452</v>
      </c>
      <c r="AG1658" s="406">
        <v>520</v>
      </c>
      <c r="AH1658" s="406">
        <v>610</v>
      </c>
      <c r="AI1658" s="406">
        <v>371</v>
      </c>
      <c r="AJ1658" s="406">
        <v>428</v>
      </c>
      <c r="AK1658" s="406">
        <v>496</v>
      </c>
      <c r="AL1658" s="406">
        <v>582</v>
      </c>
      <c r="AM1658" s="406">
        <v>366</v>
      </c>
      <c r="AN1658" s="406">
        <v>408</v>
      </c>
      <c r="AO1658" s="406">
        <v>464</v>
      </c>
      <c r="AP1658" s="406">
        <v>441</v>
      </c>
      <c r="AQ1658" s="406">
        <v>441</v>
      </c>
      <c r="AR1658" s="406">
        <v>567</v>
      </c>
      <c r="AS1658" s="406">
        <v>488</v>
      </c>
      <c r="AU1658" t="s">
        <v>3535</v>
      </c>
    </row>
    <row r="1659" spans="4:47" ht="13.5" customHeight="1">
      <c r="D1659" s="405" t="s">
        <v>2458</v>
      </c>
      <c r="E1659" s="404"/>
      <c r="F1659" s="407" t="s">
        <v>2459</v>
      </c>
      <c r="G1659" s="272">
        <v>10.5</v>
      </c>
      <c r="H1659" s="406">
        <v>427</v>
      </c>
      <c r="I1659" s="406">
        <v>424</v>
      </c>
      <c r="J1659" s="406">
        <v>511</v>
      </c>
      <c r="K1659" s="406">
        <v>457</v>
      </c>
      <c r="L1659" s="406">
        <v>451</v>
      </c>
      <c r="M1659" s="406">
        <v>553</v>
      </c>
      <c r="N1659" s="406">
        <v>524</v>
      </c>
      <c r="O1659" s="406">
        <v>438</v>
      </c>
      <c r="P1659" s="406">
        <v>473</v>
      </c>
      <c r="Q1659" s="406">
        <v>533</v>
      </c>
      <c r="R1659" s="406">
        <v>516</v>
      </c>
      <c r="S1659" s="406">
        <v>588</v>
      </c>
      <c r="T1659" s="406">
        <v>689</v>
      </c>
      <c r="U1659" s="406">
        <v>773</v>
      </c>
      <c r="V1659" s="406">
        <v>564</v>
      </c>
      <c r="W1659" s="406">
        <v>629</v>
      </c>
      <c r="X1659" s="406">
        <v>487</v>
      </c>
      <c r="Y1659" s="406">
        <v>544</v>
      </c>
      <c r="Z1659" s="406">
        <v>634</v>
      </c>
      <c r="AA1659" s="406">
        <v>536</v>
      </c>
      <c r="AB1659" s="406">
        <v>528</v>
      </c>
      <c r="AC1659" s="406">
        <v>605</v>
      </c>
      <c r="AD1659" s="406">
        <v>710</v>
      </c>
      <c r="AE1659" s="406">
        <v>572</v>
      </c>
      <c r="AF1659" s="406">
        <v>596</v>
      </c>
      <c r="AG1659" s="406">
        <v>675</v>
      </c>
      <c r="AH1659" s="406">
        <v>792</v>
      </c>
      <c r="AI1659" s="406">
        <v>489</v>
      </c>
      <c r="AJ1659" s="406">
        <v>549</v>
      </c>
      <c r="AK1659" s="406">
        <v>626</v>
      </c>
      <c r="AL1659" s="406">
        <v>735</v>
      </c>
      <c r="AM1659" s="406">
        <v>465</v>
      </c>
      <c r="AN1659" s="406">
        <v>512</v>
      </c>
      <c r="AO1659" s="406">
        <v>584</v>
      </c>
      <c r="AP1659" s="406">
        <v>520</v>
      </c>
      <c r="AQ1659" s="406">
        <v>520</v>
      </c>
      <c r="AR1659" s="406">
        <v>662</v>
      </c>
      <c r="AS1659" s="406">
        <v>617</v>
      </c>
      <c r="AU1659" t="s">
        <v>2458</v>
      </c>
    </row>
    <row r="1660" spans="4:47" ht="13.5" customHeight="1">
      <c r="D1660" s="405" t="s">
        <v>2546</v>
      </c>
      <c r="E1660" s="404"/>
      <c r="F1660" s="407" t="s">
        <v>2547</v>
      </c>
      <c r="G1660" s="272">
        <v>16.400000000000002</v>
      </c>
      <c r="H1660" s="406">
        <v>811</v>
      </c>
      <c r="I1660" s="406">
        <v>806</v>
      </c>
      <c r="J1660" s="406">
        <v>954</v>
      </c>
      <c r="K1660" s="406">
        <v>836</v>
      </c>
      <c r="L1660" s="406">
        <v>828</v>
      </c>
      <c r="M1660" s="406">
        <v>988</v>
      </c>
      <c r="N1660" s="406">
        <v>954</v>
      </c>
      <c r="O1660" s="406">
        <v>819</v>
      </c>
      <c r="P1660" s="406">
        <v>861</v>
      </c>
      <c r="Q1660" s="406">
        <v>970</v>
      </c>
      <c r="R1660" s="406">
        <v>956</v>
      </c>
      <c r="S1660" s="406">
        <v>1156</v>
      </c>
      <c r="T1660" s="406">
        <v>1328</v>
      </c>
      <c r="U1660" s="406">
        <v>1382</v>
      </c>
      <c r="V1660" s="406">
        <v>1035</v>
      </c>
      <c r="W1660" s="406">
        <v>1152</v>
      </c>
      <c r="X1660" s="406">
        <v>938</v>
      </c>
      <c r="Y1660" s="406">
        <v>1032</v>
      </c>
      <c r="Z1660" s="406">
        <v>1203</v>
      </c>
      <c r="AA1660" s="406">
        <v>1027</v>
      </c>
      <c r="AB1660" s="406">
        <v>1011</v>
      </c>
      <c r="AC1660" s="406">
        <v>1135</v>
      </c>
      <c r="AD1660" s="406">
        <v>1331</v>
      </c>
      <c r="AE1660" s="406">
        <v>1101</v>
      </c>
      <c r="AF1660" s="406">
        <v>1126</v>
      </c>
      <c r="AG1660" s="406">
        <v>1252</v>
      </c>
      <c r="AH1660" s="406">
        <v>1469</v>
      </c>
      <c r="AI1660" s="406">
        <v>940</v>
      </c>
      <c r="AJ1660" s="406">
        <v>1028</v>
      </c>
      <c r="AK1660" s="406">
        <v>1152</v>
      </c>
      <c r="AL1660" s="406">
        <v>1351</v>
      </c>
      <c r="AM1660" s="406">
        <v>873</v>
      </c>
      <c r="AN1660" s="406">
        <v>953</v>
      </c>
      <c r="AO1660" s="406">
        <v>1087</v>
      </c>
      <c r="AP1660" s="406">
        <v>964</v>
      </c>
      <c r="AQ1660" s="406">
        <v>964</v>
      </c>
      <c r="AR1660" s="406">
        <v>1193</v>
      </c>
      <c r="AS1660" s="406">
        <v>1110</v>
      </c>
      <c r="AU1660" t="s">
        <v>2546</v>
      </c>
    </row>
    <row r="1661" spans="4:47" ht="13.5" customHeight="1">
      <c r="D1661" s="405" t="s">
        <v>2548</v>
      </c>
      <c r="E1661" s="404"/>
      <c r="F1661" s="407" t="s">
        <v>2549</v>
      </c>
      <c r="G1661" s="272">
        <v>17.5</v>
      </c>
      <c r="H1661" s="406">
        <v>884</v>
      </c>
      <c r="I1661" s="406">
        <v>877</v>
      </c>
      <c r="J1661" s="406">
        <v>1024</v>
      </c>
      <c r="K1661" s="406">
        <v>909</v>
      </c>
      <c r="L1661" s="406">
        <v>900</v>
      </c>
      <c r="M1661" s="406">
        <v>1059</v>
      </c>
      <c r="N1661" s="406">
        <v>1033</v>
      </c>
      <c r="O1661" s="406">
        <v>892</v>
      </c>
      <c r="P1661" s="406">
        <v>937</v>
      </c>
      <c r="Q1661" s="406">
        <v>1051</v>
      </c>
      <c r="R1661" s="406">
        <v>1039</v>
      </c>
      <c r="S1661" s="406">
        <v>1220</v>
      </c>
      <c r="T1661" s="406">
        <v>1402</v>
      </c>
      <c r="U1661" s="406">
        <v>1466</v>
      </c>
      <c r="V1661" s="406">
        <v>1104</v>
      </c>
      <c r="W1661" s="406">
        <v>1229</v>
      </c>
      <c r="X1661" s="406">
        <v>1004</v>
      </c>
      <c r="Y1661" s="406">
        <v>1105</v>
      </c>
      <c r="Z1661" s="406">
        <v>1288</v>
      </c>
      <c r="AA1661" s="406">
        <v>1108</v>
      </c>
      <c r="AB1661" s="406">
        <v>1083</v>
      </c>
      <c r="AC1661" s="406">
        <v>1216</v>
      </c>
      <c r="AD1661" s="406">
        <v>1426</v>
      </c>
      <c r="AE1661" s="406">
        <v>1179</v>
      </c>
      <c r="AF1661" s="406">
        <v>1198</v>
      </c>
      <c r="AG1661" s="406">
        <v>1332</v>
      </c>
      <c r="AH1661" s="406">
        <v>1564</v>
      </c>
      <c r="AI1661" s="406">
        <v>1005</v>
      </c>
      <c r="AJ1661" s="406">
        <v>1099</v>
      </c>
      <c r="AK1661" s="406">
        <v>1233</v>
      </c>
      <c r="AL1661" s="406">
        <v>1446</v>
      </c>
      <c r="AM1661" s="406">
        <v>940</v>
      </c>
      <c r="AN1661" s="406">
        <v>1026</v>
      </c>
      <c r="AO1661" s="406">
        <v>1171</v>
      </c>
      <c r="AP1661" s="406">
        <v>1043</v>
      </c>
      <c r="AQ1661" s="406">
        <v>1043</v>
      </c>
      <c r="AR1661" s="406">
        <v>1284</v>
      </c>
      <c r="AS1661" s="406">
        <v>1188</v>
      </c>
      <c r="AU1661" t="s">
        <v>2548</v>
      </c>
    </row>
    <row r="1662" spans="4:47" ht="13.5" customHeight="1">
      <c r="D1662" s="405" t="s">
        <v>2550</v>
      </c>
      <c r="E1662" s="404"/>
      <c r="F1662" s="407" t="s">
        <v>2551</v>
      </c>
      <c r="G1662" s="272">
        <v>18.700000000000003</v>
      </c>
      <c r="H1662" s="406">
        <v>903</v>
      </c>
      <c r="I1662" s="406">
        <v>898</v>
      </c>
      <c r="J1662" s="406">
        <v>1064</v>
      </c>
      <c r="K1662" s="406">
        <v>929</v>
      </c>
      <c r="L1662" s="406">
        <v>921</v>
      </c>
      <c r="M1662" s="406">
        <v>1098</v>
      </c>
      <c r="N1662" s="406">
        <v>1062</v>
      </c>
      <c r="O1662" s="406">
        <v>913</v>
      </c>
      <c r="P1662" s="406">
        <v>963</v>
      </c>
      <c r="Q1662" s="406">
        <v>1085</v>
      </c>
      <c r="R1662" s="406">
        <v>1071</v>
      </c>
      <c r="S1662" s="406">
        <v>1246</v>
      </c>
      <c r="T1662" s="406">
        <v>1437</v>
      </c>
      <c r="U1662" s="406">
        <v>1503</v>
      </c>
      <c r="V1662" s="406">
        <v>1134</v>
      </c>
      <c r="W1662" s="406">
        <v>1260</v>
      </c>
      <c r="X1662" s="406">
        <v>1026</v>
      </c>
      <c r="Y1662" s="406">
        <v>1133</v>
      </c>
      <c r="Z1662" s="406">
        <v>1321</v>
      </c>
      <c r="AA1662" s="406">
        <v>1125</v>
      </c>
      <c r="AB1662" s="406">
        <v>1111</v>
      </c>
      <c r="AC1662" s="406">
        <v>1252</v>
      </c>
      <c r="AD1662" s="406">
        <v>1469</v>
      </c>
      <c r="AE1662" s="406">
        <v>1209</v>
      </c>
      <c r="AF1662" s="406">
        <v>1226</v>
      </c>
      <c r="AG1662" s="406">
        <v>1369</v>
      </c>
      <c r="AH1662" s="406">
        <v>1606</v>
      </c>
      <c r="AI1662" s="406">
        <v>1026</v>
      </c>
      <c r="AJ1662" s="406">
        <v>1128</v>
      </c>
      <c r="AK1662" s="406">
        <v>1269</v>
      </c>
      <c r="AL1662" s="406">
        <v>1489</v>
      </c>
      <c r="AM1662" s="406">
        <v>964</v>
      </c>
      <c r="AN1662" s="406">
        <v>1056</v>
      </c>
      <c r="AO1662" s="406">
        <v>1204</v>
      </c>
      <c r="AP1662" s="406">
        <v>1072</v>
      </c>
      <c r="AQ1662" s="406">
        <v>1072</v>
      </c>
      <c r="AR1662" s="406">
        <v>1326</v>
      </c>
      <c r="AS1662" s="406">
        <v>1217</v>
      </c>
      <c r="AU1662" t="s">
        <v>2550</v>
      </c>
    </row>
    <row r="1663" spans="4:47" ht="13.5" customHeight="1">
      <c r="D1663" s="405" t="s">
        <v>2558</v>
      </c>
      <c r="E1663" s="404"/>
      <c r="F1663" s="407" t="s">
        <v>2492</v>
      </c>
      <c r="G1663" s="272">
        <v>18.700000000000003</v>
      </c>
      <c r="H1663" s="406">
        <v>995</v>
      </c>
      <c r="I1663" s="406">
        <v>987</v>
      </c>
      <c r="J1663" s="406">
        <v>1171</v>
      </c>
      <c r="K1663" s="406">
        <v>1039</v>
      </c>
      <c r="L1663" s="406">
        <v>1029</v>
      </c>
      <c r="M1663" s="406">
        <v>1235</v>
      </c>
      <c r="N1663" s="406">
        <v>1190</v>
      </c>
      <c r="O1663" s="406">
        <v>1000</v>
      </c>
      <c r="P1663" s="406">
        <v>1043</v>
      </c>
      <c r="Q1663" s="406">
        <v>1176</v>
      </c>
      <c r="R1663" s="406">
        <v>1159</v>
      </c>
      <c r="S1663" s="406">
        <v>1449</v>
      </c>
      <c r="T1663" s="406">
        <v>1643</v>
      </c>
      <c r="U1663" s="406">
        <v>1755</v>
      </c>
      <c r="V1663" s="406">
        <v>1257</v>
      </c>
      <c r="W1663" s="406">
        <v>1401</v>
      </c>
      <c r="X1663" s="406">
        <v>1169</v>
      </c>
      <c r="Y1663" s="406">
        <v>1278</v>
      </c>
      <c r="Z1663" s="406">
        <v>1492</v>
      </c>
      <c r="AA1663" s="406">
        <v>1283</v>
      </c>
      <c r="AB1663" s="406">
        <v>1243</v>
      </c>
      <c r="AC1663" s="406">
        <v>1385</v>
      </c>
      <c r="AD1663" s="406">
        <v>1626</v>
      </c>
      <c r="AE1663" s="406">
        <v>1355</v>
      </c>
      <c r="AF1663" s="406">
        <v>1426</v>
      </c>
      <c r="AG1663" s="406">
        <v>1572</v>
      </c>
      <c r="AH1663" s="406">
        <v>1846</v>
      </c>
      <c r="AI1663" s="406">
        <v>1187</v>
      </c>
      <c r="AJ1663" s="406">
        <v>1280</v>
      </c>
      <c r="AK1663" s="406">
        <v>1424</v>
      </c>
      <c r="AL1663" s="406">
        <v>1671</v>
      </c>
      <c r="AM1663" s="406">
        <v>1085</v>
      </c>
      <c r="AN1663" s="406">
        <v>1177</v>
      </c>
      <c r="AO1663" s="406">
        <v>1343</v>
      </c>
      <c r="AP1663" s="406">
        <v>1125</v>
      </c>
      <c r="AQ1663" s="406">
        <v>1125</v>
      </c>
      <c r="AR1663" s="406">
        <v>1378</v>
      </c>
      <c r="AS1663" s="406">
        <v>1370</v>
      </c>
      <c r="AU1663" t="s">
        <v>2558</v>
      </c>
    </row>
    <row r="1664" spans="4:47" ht="13.5" customHeight="1">
      <c r="D1664" s="405" t="s">
        <v>2559</v>
      </c>
      <c r="E1664" s="404"/>
      <c r="F1664" s="407" t="s">
        <v>2494</v>
      </c>
      <c r="G1664" s="272">
        <v>21</v>
      </c>
      <c r="H1664" s="406">
        <v>1019</v>
      </c>
      <c r="I1664" s="406">
        <v>1013</v>
      </c>
      <c r="J1664" s="406">
        <v>1204</v>
      </c>
      <c r="K1664" s="406">
        <v>1064</v>
      </c>
      <c r="L1664" s="406">
        <v>1055</v>
      </c>
      <c r="M1664" s="406">
        <v>1269</v>
      </c>
      <c r="N1664" s="406">
        <v>1227</v>
      </c>
      <c r="O1664" s="406">
        <v>1027</v>
      </c>
      <c r="P1664" s="406">
        <v>1079</v>
      </c>
      <c r="Q1664" s="406">
        <v>1215</v>
      </c>
      <c r="R1664" s="406">
        <v>1203</v>
      </c>
      <c r="S1664" s="406">
        <v>1486</v>
      </c>
      <c r="T1664" s="406">
        <v>1698</v>
      </c>
      <c r="U1664" s="406">
        <v>1809</v>
      </c>
      <c r="V1664" s="406">
        <v>1298</v>
      </c>
      <c r="W1664" s="406">
        <v>1446</v>
      </c>
      <c r="X1664" s="406">
        <v>1194</v>
      </c>
      <c r="Y1664" s="406">
        <v>1314</v>
      </c>
      <c r="Z1664" s="406">
        <v>1532</v>
      </c>
      <c r="AA1664" s="406">
        <v>1309</v>
      </c>
      <c r="AB1664" s="406">
        <v>1279</v>
      </c>
      <c r="AC1664" s="406">
        <v>1437</v>
      </c>
      <c r="AD1664" s="406">
        <v>1687</v>
      </c>
      <c r="AE1664" s="406">
        <v>1392</v>
      </c>
      <c r="AF1664" s="406">
        <v>1462</v>
      </c>
      <c r="AG1664" s="406">
        <v>1624</v>
      </c>
      <c r="AH1664" s="406">
        <v>1906</v>
      </c>
      <c r="AI1664" s="406">
        <v>1207</v>
      </c>
      <c r="AJ1664" s="406">
        <v>1317</v>
      </c>
      <c r="AK1664" s="406">
        <v>1476</v>
      </c>
      <c r="AL1664" s="406">
        <v>1732</v>
      </c>
      <c r="AM1664" s="406">
        <v>1113</v>
      </c>
      <c r="AN1664" s="406">
        <v>1215</v>
      </c>
      <c r="AO1664" s="406">
        <v>1387</v>
      </c>
      <c r="AP1664" s="406">
        <v>1166</v>
      </c>
      <c r="AQ1664" s="406">
        <v>1166</v>
      </c>
      <c r="AR1664" s="406">
        <v>1447</v>
      </c>
      <c r="AS1664" s="406">
        <v>1408</v>
      </c>
      <c r="AU1664" t="s">
        <v>2559</v>
      </c>
    </row>
    <row r="1665" spans="4:47" ht="13.5" customHeight="1">
      <c r="D1665" s="405" t="s">
        <v>2560</v>
      </c>
      <c r="E1665" s="404"/>
      <c r="F1665" s="407" t="s">
        <v>2496</v>
      </c>
      <c r="G1665" s="272">
        <v>23.3</v>
      </c>
      <c r="H1665" s="406">
        <v>1074</v>
      </c>
      <c r="I1665" s="406">
        <v>1071</v>
      </c>
      <c r="J1665" s="406">
        <v>1259</v>
      </c>
      <c r="K1665" s="406">
        <v>1124</v>
      </c>
      <c r="L1665" s="406">
        <v>1117</v>
      </c>
      <c r="M1665" s="406">
        <v>1324</v>
      </c>
      <c r="N1665" s="406">
        <v>1285</v>
      </c>
      <c r="O1665" s="406">
        <v>1085</v>
      </c>
      <c r="P1665" s="406">
        <v>1163</v>
      </c>
      <c r="Q1665" s="406">
        <v>1286</v>
      </c>
      <c r="R1665" s="406">
        <v>1267</v>
      </c>
      <c r="S1665" s="406">
        <v>1544</v>
      </c>
      <c r="T1665" s="406">
        <v>1776</v>
      </c>
      <c r="U1665" s="406">
        <v>1889</v>
      </c>
      <c r="V1665" s="406">
        <v>1362</v>
      </c>
      <c r="W1665" s="406">
        <v>1517</v>
      </c>
      <c r="X1665" s="406">
        <v>1236</v>
      </c>
      <c r="Y1665" s="406">
        <v>1368</v>
      </c>
      <c r="Z1665" s="406">
        <v>1595</v>
      </c>
      <c r="AA1665" s="406">
        <v>1356</v>
      </c>
      <c r="AB1665" s="406">
        <v>1334</v>
      </c>
      <c r="AC1665" s="406">
        <v>1508</v>
      </c>
      <c r="AD1665" s="406">
        <v>1769</v>
      </c>
      <c r="AE1665" s="406">
        <v>1449</v>
      </c>
      <c r="AF1665" s="406">
        <v>1517</v>
      </c>
      <c r="AG1665" s="406">
        <v>1695</v>
      </c>
      <c r="AH1665" s="406">
        <v>1989</v>
      </c>
      <c r="AI1665" s="406">
        <v>1246</v>
      </c>
      <c r="AJ1665" s="406">
        <v>1371</v>
      </c>
      <c r="AK1665" s="406">
        <v>1546</v>
      </c>
      <c r="AL1665" s="406">
        <v>1815</v>
      </c>
      <c r="AM1665" s="406">
        <v>1158</v>
      </c>
      <c r="AN1665" s="406">
        <v>1272</v>
      </c>
      <c r="AO1665" s="406">
        <v>1452</v>
      </c>
      <c r="AP1665" s="406">
        <v>1232</v>
      </c>
      <c r="AQ1665" s="406">
        <v>1232</v>
      </c>
      <c r="AR1665" s="406">
        <v>1544</v>
      </c>
      <c r="AS1665" s="406">
        <v>1470</v>
      </c>
      <c r="AU1665" t="s">
        <v>2560</v>
      </c>
    </row>
    <row r="1666" spans="4:47" ht="13.5" customHeight="1">
      <c r="D1666" s="405" t="s">
        <v>2460</v>
      </c>
      <c r="E1666" s="404"/>
      <c r="F1666" s="407" t="s">
        <v>2461</v>
      </c>
      <c r="G1666" s="272">
        <v>11.7</v>
      </c>
      <c r="H1666" s="406">
        <v>444</v>
      </c>
      <c r="I1666" s="406">
        <v>441</v>
      </c>
      <c r="J1666" s="406">
        <v>533</v>
      </c>
      <c r="K1666" s="406">
        <v>474</v>
      </c>
      <c r="L1666" s="406">
        <v>469</v>
      </c>
      <c r="M1666" s="406">
        <v>575</v>
      </c>
      <c r="N1666" s="406">
        <v>546</v>
      </c>
      <c r="O1666" s="406">
        <v>457</v>
      </c>
      <c r="P1666" s="406">
        <v>498</v>
      </c>
      <c r="Q1666" s="406">
        <v>561</v>
      </c>
      <c r="R1666" s="406">
        <v>543</v>
      </c>
      <c r="S1666" s="406">
        <v>611</v>
      </c>
      <c r="T1666" s="406">
        <v>723</v>
      </c>
      <c r="U1666" s="406">
        <v>809</v>
      </c>
      <c r="V1666" s="406">
        <v>593</v>
      </c>
      <c r="W1666" s="406">
        <v>661</v>
      </c>
      <c r="X1666" s="406">
        <v>505</v>
      </c>
      <c r="Y1666" s="406">
        <v>568</v>
      </c>
      <c r="Z1666" s="406">
        <v>662</v>
      </c>
      <c r="AA1666" s="406">
        <v>556</v>
      </c>
      <c r="AB1666" s="406">
        <v>552</v>
      </c>
      <c r="AC1666" s="406">
        <v>637</v>
      </c>
      <c r="AD1666" s="406">
        <v>748</v>
      </c>
      <c r="AE1666" s="406">
        <v>597</v>
      </c>
      <c r="AF1666" s="406">
        <v>621</v>
      </c>
      <c r="AG1666" s="406">
        <v>707</v>
      </c>
      <c r="AH1666" s="406">
        <v>830</v>
      </c>
      <c r="AI1666" s="406">
        <v>505</v>
      </c>
      <c r="AJ1666" s="406">
        <v>573</v>
      </c>
      <c r="AK1666" s="406">
        <v>659</v>
      </c>
      <c r="AL1666" s="406">
        <v>773</v>
      </c>
      <c r="AM1666" s="406">
        <v>484</v>
      </c>
      <c r="AN1666" s="406">
        <v>536</v>
      </c>
      <c r="AO1666" s="406">
        <v>610</v>
      </c>
      <c r="AP1666" s="406">
        <v>550</v>
      </c>
      <c r="AQ1666" s="406">
        <v>550</v>
      </c>
      <c r="AR1666" s="406">
        <v>708</v>
      </c>
      <c r="AS1666" s="406">
        <v>646</v>
      </c>
      <c r="AU1666" t="s">
        <v>2460</v>
      </c>
    </row>
    <row r="1667" spans="4:47" ht="13.5" customHeight="1">
      <c r="D1667" s="405" t="s">
        <v>2462</v>
      </c>
      <c r="E1667" s="404"/>
      <c r="F1667" s="407" t="s">
        <v>2463</v>
      </c>
      <c r="G1667" s="272">
        <v>12.9</v>
      </c>
      <c r="H1667" s="406">
        <v>461</v>
      </c>
      <c r="I1667" s="406">
        <v>458</v>
      </c>
      <c r="J1667" s="406">
        <v>555</v>
      </c>
      <c r="K1667" s="406">
        <v>491</v>
      </c>
      <c r="L1667" s="406">
        <v>486</v>
      </c>
      <c r="M1667" s="406">
        <v>597</v>
      </c>
      <c r="N1667" s="406">
        <v>567</v>
      </c>
      <c r="O1667" s="406">
        <v>476</v>
      </c>
      <c r="P1667" s="406">
        <v>522</v>
      </c>
      <c r="Q1667" s="406">
        <v>587</v>
      </c>
      <c r="R1667" s="406">
        <v>570</v>
      </c>
      <c r="S1667" s="406">
        <v>636</v>
      </c>
      <c r="T1667" s="406">
        <v>757</v>
      </c>
      <c r="U1667" s="406">
        <v>843</v>
      </c>
      <c r="V1667" s="406">
        <v>621</v>
      </c>
      <c r="W1667" s="406">
        <v>692</v>
      </c>
      <c r="X1667" s="406">
        <v>523</v>
      </c>
      <c r="Y1667" s="406">
        <v>592</v>
      </c>
      <c r="Z1667" s="406">
        <v>690</v>
      </c>
      <c r="AA1667" s="406">
        <v>576</v>
      </c>
      <c r="AB1667" s="406">
        <v>576</v>
      </c>
      <c r="AC1667" s="406">
        <v>669</v>
      </c>
      <c r="AD1667" s="406">
        <v>786</v>
      </c>
      <c r="AE1667" s="406">
        <v>622</v>
      </c>
      <c r="AF1667" s="406">
        <v>645</v>
      </c>
      <c r="AG1667" s="406">
        <v>739</v>
      </c>
      <c r="AH1667" s="406">
        <v>868</v>
      </c>
      <c r="AI1667" s="406">
        <v>521</v>
      </c>
      <c r="AJ1667" s="406">
        <v>598</v>
      </c>
      <c r="AK1667" s="406">
        <v>691</v>
      </c>
      <c r="AL1667" s="406">
        <v>811</v>
      </c>
      <c r="AM1667" s="406">
        <v>502</v>
      </c>
      <c r="AN1667" s="406">
        <v>559</v>
      </c>
      <c r="AO1667" s="406">
        <v>637</v>
      </c>
      <c r="AP1667" s="406">
        <v>579</v>
      </c>
      <c r="AQ1667" s="406">
        <v>579</v>
      </c>
      <c r="AR1667" s="406">
        <v>753</v>
      </c>
      <c r="AS1667" s="406">
        <v>675</v>
      </c>
      <c r="AU1667" t="s">
        <v>2462</v>
      </c>
    </row>
    <row r="1668" spans="4:47" ht="13.5" customHeight="1">
      <c r="D1668" s="405" t="s">
        <v>2464</v>
      </c>
      <c r="E1668" s="404"/>
      <c r="F1668" s="407" t="s">
        <v>2465</v>
      </c>
      <c r="G1668" s="272">
        <v>14</v>
      </c>
      <c r="H1668" s="406">
        <v>477</v>
      </c>
      <c r="I1668" s="406">
        <v>475</v>
      </c>
      <c r="J1668" s="406">
        <v>576</v>
      </c>
      <c r="K1668" s="406">
        <v>508</v>
      </c>
      <c r="L1668" s="406">
        <v>504</v>
      </c>
      <c r="M1668" s="406">
        <v>619</v>
      </c>
      <c r="N1668" s="406">
        <v>589</v>
      </c>
      <c r="O1668" s="406">
        <v>495</v>
      </c>
      <c r="P1668" s="406">
        <v>547</v>
      </c>
      <c r="Q1668" s="406">
        <v>615</v>
      </c>
      <c r="R1668" s="406">
        <v>597</v>
      </c>
      <c r="S1668" s="406">
        <v>659</v>
      </c>
      <c r="T1668" s="406">
        <v>791</v>
      </c>
      <c r="U1668" s="406">
        <v>878</v>
      </c>
      <c r="V1668" s="406">
        <v>650</v>
      </c>
      <c r="W1668" s="406">
        <v>724</v>
      </c>
      <c r="X1668" s="406">
        <v>542</v>
      </c>
      <c r="Y1668" s="406">
        <v>616</v>
      </c>
      <c r="Z1668" s="406">
        <v>718</v>
      </c>
      <c r="AA1668" s="406">
        <v>596</v>
      </c>
      <c r="AB1668" s="406">
        <v>601</v>
      </c>
      <c r="AC1668" s="406">
        <v>701</v>
      </c>
      <c r="AD1668" s="406">
        <v>824</v>
      </c>
      <c r="AE1668" s="406">
        <v>647</v>
      </c>
      <c r="AF1668" s="406">
        <v>669</v>
      </c>
      <c r="AG1668" s="406">
        <v>771</v>
      </c>
      <c r="AH1668" s="406">
        <v>906</v>
      </c>
      <c r="AI1668" s="406">
        <v>537</v>
      </c>
      <c r="AJ1668" s="406">
        <v>622</v>
      </c>
      <c r="AK1668" s="406">
        <v>723</v>
      </c>
      <c r="AL1668" s="406">
        <v>849</v>
      </c>
      <c r="AM1668" s="406">
        <v>520</v>
      </c>
      <c r="AN1668" s="406">
        <v>583</v>
      </c>
      <c r="AO1668" s="406">
        <v>663</v>
      </c>
      <c r="AP1668" s="406">
        <v>609</v>
      </c>
      <c r="AQ1668" s="406">
        <v>609</v>
      </c>
      <c r="AR1668" s="406">
        <v>799</v>
      </c>
      <c r="AS1668" s="406">
        <v>704</v>
      </c>
      <c r="AU1668" t="s">
        <v>2464</v>
      </c>
    </row>
    <row r="1669" spans="4:47" ht="13.5" customHeight="1">
      <c r="D1669" s="405" t="s">
        <v>2466</v>
      </c>
      <c r="E1669" s="404"/>
      <c r="F1669" s="407" t="s">
        <v>2467</v>
      </c>
      <c r="G1669" s="272">
        <v>15.2</v>
      </c>
      <c r="H1669" s="406">
        <v>504</v>
      </c>
      <c r="I1669" s="406">
        <v>503</v>
      </c>
      <c r="J1669" s="406">
        <v>609</v>
      </c>
      <c r="K1669" s="406">
        <v>536</v>
      </c>
      <c r="L1669" s="406">
        <v>532</v>
      </c>
      <c r="M1669" s="406">
        <v>652</v>
      </c>
      <c r="N1669" s="406">
        <v>622</v>
      </c>
      <c r="O1669" s="406">
        <v>524</v>
      </c>
      <c r="P1669" s="406">
        <v>582</v>
      </c>
      <c r="Q1669" s="406">
        <v>653</v>
      </c>
      <c r="R1669" s="406">
        <v>635</v>
      </c>
      <c r="S1669" s="406">
        <v>691</v>
      </c>
      <c r="T1669" s="406">
        <v>839</v>
      </c>
      <c r="U1669" s="406">
        <v>927</v>
      </c>
      <c r="V1669" s="406">
        <v>696</v>
      </c>
      <c r="W1669" s="406">
        <v>770</v>
      </c>
      <c r="X1669" s="406">
        <v>570</v>
      </c>
      <c r="Y1669" s="406">
        <v>651</v>
      </c>
      <c r="Z1669" s="406">
        <v>757</v>
      </c>
      <c r="AA1669" s="406">
        <v>627</v>
      </c>
      <c r="AB1669" s="406">
        <v>635</v>
      </c>
      <c r="AC1669" s="406">
        <v>745</v>
      </c>
      <c r="AD1669" s="406">
        <v>873</v>
      </c>
      <c r="AE1669" s="406">
        <v>684</v>
      </c>
      <c r="AF1669" s="406">
        <v>703</v>
      </c>
      <c r="AG1669" s="406">
        <v>814</v>
      </c>
      <c r="AH1669" s="406">
        <v>955</v>
      </c>
      <c r="AI1669" s="406">
        <v>564</v>
      </c>
      <c r="AJ1669" s="406">
        <v>656</v>
      </c>
      <c r="AK1669" s="406">
        <v>766</v>
      </c>
      <c r="AL1669" s="406">
        <v>898</v>
      </c>
      <c r="AM1669" s="406">
        <v>548</v>
      </c>
      <c r="AN1669" s="406">
        <v>617</v>
      </c>
      <c r="AO1669" s="406">
        <v>701</v>
      </c>
      <c r="AP1669" s="406">
        <v>651</v>
      </c>
      <c r="AQ1669" s="406">
        <v>651</v>
      </c>
      <c r="AR1669" s="406">
        <v>857</v>
      </c>
      <c r="AS1669" s="406">
        <v>745</v>
      </c>
      <c r="AU1669" t="s">
        <v>2466</v>
      </c>
    </row>
    <row r="1670" spans="4:47" ht="13.5" customHeight="1">
      <c r="D1670" s="405" t="s">
        <v>2563</v>
      </c>
      <c r="E1670" s="404"/>
      <c r="F1670" s="407" t="s">
        <v>2564</v>
      </c>
      <c r="G1670" s="272">
        <v>23.3</v>
      </c>
      <c r="H1670" s="406">
        <v>1127</v>
      </c>
      <c r="I1670" s="406">
        <v>1129</v>
      </c>
      <c r="J1670" s="406">
        <v>1323</v>
      </c>
      <c r="K1670" s="406">
        <v>1170</v>
      </c>
      <c r="L1670" s="406">
        <v>1161</v>
      </c>
      <c r="M1670" s="406">
        <v>1389</v>
      </c>
      <c r="N1670" s="406">
        <v>1320</v>
      </c>
      <c r="O1670" s="406">
        <v>1137</v>
      </c>
      <c r="P1670" s="406">
        <v>1209</v>
      </c>
      <c r="Q1670" s="406">
        <v>1357</v>
      </c>
      <c r="R1670" s="406">
        <v>1329</v>
      </c>
      <c r="S1670" s="406">
        <v>1642</v>
      </c>
      <c r="T1670" s="406">
        <v>1892</v>
      </c>
      <c r="U1670" s="406">
        <v>1960</v>
      </c>
      <c r="V1670" s="406">
        <v>1457</v>
      </c>
      <c r="W1670" s="406">
        <v>1620</v>
      </c>
      <c r="X1670" s="406">
        <v>1320</v>
      </c>
      <c r="Y1670" s="406">
        <v>1454</v>
      </c>
      <c r="Z1670" s="406">
        <v>1695</v>
      </c>
      <c r="AA1670" s="406">
        <v>1445</v>
      </c>
      <c r="AB1670" s="406">
        <v>1424</v>
      </c>
      <c r="AC1670" s="406">
        <v>1601</v>
      </c>
      <c r="AD1670" s="406">
        <v>1877</v>
      </c>
      <c r="AE1670" s="406">
        <v>1550</v>
      </c>
      <c r="AF1670" s="406">
        <v>1596</v>
      </c>
      <c r="AG1670" s="406">
        <v>1776</v>
      </c>
      <c r="AH1670" s="406">
        <v>2083</v>
      </c>
      <c r="AI1670" s="406">
        <v>1325</v>
      </c>
      <c r="AJ1670" s="406">
        <v>1449</v>
      </c>
      <c r="AK1670" s="406">
        <v>1626</v>
      </c>
      <c r="AL1670" s="406">
        <v>1907</v>
      </c>
      <c r="AM1670" s="406">
        <v>1221</v>
      </c>
      <c r="AN1670" s="406">
        <v>1336</v>
      </c>
      <c r="AO1670" s="406">
        <v>1523</v>
      </c>
      <c r="AP1670" s="406">
        <v>1344</v>
      </c>
      <c r="AQ1670" s="406">
        <v>1344</v>
      </c>
      <c r="AR1670" s="406">
        <v>1676</v>
      </c>
      <c r="AS1670" s="406">
        <v>1564</v>
      </c>
      <c r="AU1670" t="s">
        <v>2563</v>
      </c>
    </row>
    <row r="1671" spans="4:47" ht="13.5" customHeight="1">
      <c r="D1671" s="405" t="s">
        <v>3536</v>
      </c>
      <c r="E1671" s="404"/>
      <c r="F1671" s="407" t="s">
        <v>2564</v>
      </c>
      <c r="G1671" s="272">
        <v>23.3</v>
      </c>
      <c r="H1671" s="406">
        <v>1127</v>
      </c>
      <c r="I1671" s="406">
        <v>1129</v>
      </c>
      <c r="J1671" s="406">
        <v>1323</v>
      </c>
      <c r="K1671" s="406">
        <v>1170</v>
      </c>
      <c r="L1671" s="406">
        <v>1161</v>
      </c>
      <c r="M1671" s="406">
        <v>1389</v>
      </c>
      <c r="N1671" s="406">
        <v>1320</v>
      </c>
      <c r="O1671" s="406">
        <v>1137</v>
      </c>
      <c r="P1671" s="406">
        <v>1209</v>
      </c>
      <c r="Q1671" s="406">
        <v>1357</v>
      </c>
      <c r="R1671" s="406">
        <v>1329</v>
      </c>
      <c r="S1671" s="406">
        <v>1642</v>
      </c>
      <c r="T1671" s="406">
        <v>1892</v>
      </c>
      <c r="U1671" s="406">
        <v>1960</v>
      </c>
      <c r="V1671" s="406">
        <v>1457</v>
      </c>
      <c r="W1671" s="406">
        <v>1620</v>
      </c>
      <c r="X1671" s="406">
        <v>1320</v>
      </c>
      <c r="Y1671" s="406">
        <v>1454</v>
      </c>
      <c r="Z1671" s="406">
        <v>1695</v>
      </c>
      <c r="AA1671" s="406">
        <v>1445</v>
      </c>
      <c r="AB1671" s="406">
        <v>1424</v>
      </c>
      <c r="AC1671" s="406">
        <v>1601</v>
      </c>
      <c r="AD1671" s="406">
        <v>1877</v>
      </c>
      <c r="AE1671" s="406">
        <v>1550</v>
      </c>
      <c r="AF1671" s="406">
        <v>1596</v>
      </c>
      <c r="AG1671" s="406">
        <v>1776</v>
      </c>
      <c r="AH1671" s="406">
        <v>2083</v>
      </c>
      <c r="AI1671" s="406">
        <v>1325</v>
      </c>
      <c r="AJ1671" s="406">
        <v>1449</v>
      </c>
      <c r="AK1671" s="406">
        <v>1626</v>
      </c>
      <c r="AL1671" s="406">
        <v>1907</v>
      </c>
      <c r="AM1671" s="406">
        <v>1221</v>
      </c>
      <c r="AN1671" s="406">
        <v>1336</v>
      </c>
      <c r="AO1671" s="406">
        <v>1523</v>
      </c>
      <c r="AP1671" s="406">
        <v>1344</v>
      </c>
      <c r="AQ1671" s="406">
        <v>1344</v>
      </c>
      <c r="AR1671" s="406">
        <v>1676</v>
      </c>
      <c r="AS1671" s="406">
        <v>1564</v>
      </c>
      <c r="AU1671" t="s">
        <v>3536</v>
      </c>
    </row>
    <row r="1672" spans="4:47" ht="13.5" customHeight="1">
      <c r="D1672" s="405" t="s">
        <v>2479</v>
      </c>
      <c r="E1672" s="404"/>
      <c r="F1672" s="407" t="s">
        <v>2480</v>
      </c>
      <c r="G1672" s="272">
        <v>16.400000000000002</v>
      </c>
      <c r="H1672" s="406">
        <v>517</v>
      </c>
      <c r="I1672" s="406">
        <v>516</v>
      </c>
      <c r="J1672" s="406">
        <v>625</v>
      </c>
      <c r="K1672" s="406">
        <v>548</v>
      </c>
      <c r="L1672" s="406">
        <v>545</v>
      </c>
      <c r="M1672" s="406">
        <v>668</v>
      </c>
      <c r="N1672" s="406">
        <v>637</v>
      </c>
      <c r="O1672" s="406">
        <v>538</v>
      </c>
      <c r="P1672" s="406">
        <v>599</v>
      </c>
      <c r="Q1672" s="406">
        <v>671</v>
      </c>
      <c r="R1672" s="406">
        <v>654</v>
      </c>
      <c r="S1672" s="406">
        <v>713</v>
      </c>
      <c r="T1672" s="406">
        <v>870</v>
      </c>
      <c r="U1672" s="406">
        <v>960</v>
      </c>
      <c r="V1672" s="406">
        <v>722</v>
      </c>
      <c r="W1672" s="406">
        <v>800</v>
      </c>
      <c r="X1672" s="406">
        <v>586</v>
      </c>
      <c r="Y1672" s="406">
        <v>673</v>
      </c>
      <c r="Z1672" s="406">
        <v>782</v>
      </c>
      <c r="AA1672" s="406">
        <v>645</v>
      </c>
      <c r="AB1672" s="406">
        <v>657</v>
      </c>
      <c r="AC1672" s="406">
        <v>773</v>
      </c>
      <c r="AD1672" s="406">
        <v>907</v>
      </c>
      <c r="AE1672" s="406">
        <v>707</v>
      </c>
      <c r="AF1672" s="406">
        <v>725</v>
      </c>
      <c r="AG1672" s="406">
        <v>843</v>
      </c>
      <c r="AH1672" s="406">
        <v>989</v>
      </c>
      <c r="AI1672" s="406">
        <v>578</v>
      </c>
      <c r="AJ1672" s="406">
        <v>678</v>
      </c>
      <c r="AK1672" s="406">
        <v>795</v>
      </c>
      <c r="AL1672" s="406">
        <v>933</v>
      </c>
      <c r="AM1672" s="406">
        <v>565</v>
      </c>
      <c r="AN1672" s="406">
        <v>639</v>
      </c>
      <c r="AO1672" s="406">
        <v>725</v>
      </c>
      <c r="AP1672" s="406">
        <v>677</v>
      </c>
      <c r="AQ1672" s="406">
        <v>677</v>
      </c>
      <c r="AR1672" s="406">
        <v>898</v>
      </c>
      <c r="AS1672" s="406">
        <v>772</v>
      </c>
      <c r="AU1672" t="s">
        <v>2479</v>
      </c>
    </row>
    <row r="1673" spans="4:47" ht="13.5" customHeight="1">
      <c r="D1673" s="405" t="s">
        <v>2481</v>
      </c>
      <c r="E1673" s="404"/>
      <c r="F1673" s="407" t="s">
        <v>2482</v>
      </c>
      <c r="G1673" s="272">
        <v>17.5</v>
      </c>
      <c r="H1673" s="406">
        <v>577</v>
      </c>
      <c r="I1673" s="406">
        <v>576</v>
      </c>
      <c r="J1673" s="406">
        <v>696</v>
      </c>
      <c r="K1673" s="406">
        <v>610</v>
      </c>
      <c r="L1673" s="406">
        <v>605</v>
      </c>
      <c r="M1673" s="406">
        <v>740</v>
      </c>
      <c r="N1673" s="406">
        <v>704</v>
      </c>
      <c r="O1673" s="406">
        <v>601</v>
      </c>
      <c r="P1673" s="406">
        <v>666</v>
      </c>
      <c r="Q1673" s="406">
        <v>748</v>
      </c>
      <c r="R1673" s="406">
        <v>727</v>
      </c>
      <c r="S1673" s="406">
        <v>775</v>
      </c>
      <c r="T1673" s="406">
        <v>942</v>
      </c>
      <c r="U1673" s="406">
        <v>1041</v>
      </c>
      <c r="V1673" s="406">
        <v>791</v>
      </c>
      <c r="W1673" s="406">
        <v>877</v>
      </c>
      <c r="X1673" s="406">
        <v>648</v>
      </c>
      <c r="Y1673" s="406">
        <v>741</v>
      </c>
      <c r="Z1673" s="406">
        <v>862</v>
      </c>
      <c r="AA1673" s="406">
        <v>713</v>
      </c>
      <c r="AB1673" s="406">
        <v>724</v>
      </c>
      <c r="AC1673" s="406">
        <v>849</v>
      </c>
      <c r="AD1673" s="406">
        <v>996</v>
      </c>
      <c r="AE1673" s="406">
        <v>780</v>
      </c>
      <c r="AF1673" s="406">
        <v>792</v>
      </c>
      <c r="AG1673" s="406">
        <v>919</v>
      </c>
      <c r="AH1673" s="406">
        <v>1079</v>
      </c>
      <c r="AI1673" s="406">
        <v>638</v>
      </c>
      <c r="AJ1673" s="406">
        <v>745</v>
      </c>
      <c r="AK1673" s="406">
        <v>871</v>
      </c>
      <c r="AL1673" s="406">
        <v>1022</v>
      </c>
      <c r="AM1673" s="406">
        <v>627</v>
      </c>
      <c r="AN1673" s="406">
        <v>705</v>
      </c>
      <c r="AO1673" s="406">
        <v>801</v>
      </c>
      <c r="AP1673" s="406">
        <v>755</v>
      </c>
      <c r="AQ1673" s="406">
        <v>755</v>
      </c>
      <c r="AR1673" s="406">
        <v>992</v>
      </c>
      <c r="AS1673" s="406">
        <v>849</v>
      </c>
      <c r="AU1673" t="s">
        <v>2481</v>
      </c>
    </row>
    <row r="1674" spans="4:47" ht="13.5" customHeight="1">
      <c r="D1674" s="405" t="s">
        <v>2483</v>
      </c>
      <c r="E1674" s="404"/>
      <c r="F1674" s="407" t="s">
        <v>2484</v>
      </c>
      <c r="G1674" s="272">
        <v>18.700000000000003</v>
      </c>
      <c r="H1674" s="406">
        <v>594</v>
      </c>
      <c r="I1674" s="406">
        <v>593</v>
      </c>
      <c r="J1674" s="406">
        <v>718</v>
      </c>
      <c r="K1674" s="406">
        <v>627</v>
      </c>
      <c r="L1674" s="406">
        <v>623</v>
      </c>
      <c r="M1674" s="406">
        <v>762</v>
      </c>
      <c r="N1674" s="406">
        <v>727</v>
      </c>
      <c r="O1674" s="406">
        <v>620</v>
      </c>
      <c r="P1674" s="406">
        <v>691</v>
      </c>
      <c r="Q1674" s="406">
        <v>775</v>
      </c>
      <c r="R1674" s="406">
        <v>754</v>
      </c>
      <c r="S1674" s="406">
        <v>799</v>
      </c>
      <c r="T1674" s="406">
        <v>977</v>
      </c>
      <c r="U1674" s="406">
        <v>1076</v>
      </c>
      <c r="V1674" s="406">
        <v>819</v>
      </c>
      <c r="W1674" s="406">
        <v>909</v>
      </c>
      <c r="X1674" s="406">
        <v>666</v>
      </c>
      <c r="Y1674" s="406">
        <v>765</v>
      </c>
      <c r="Z1674" s="406">
        <v>890</v>
      </c>
      <c r="AA1674" s="406">
        <v>733</v>
      </c>
      <c r="AB1674" s="406">
        <v>748</v>
      </c>
      <c r="AC1674" s="406">
        <v>882</v>
      </c>
      <c r="AD1674" s="406">
        <v>1035</v>
      </c>
      <c r="AE1674" s="406">
        <v>805</v>
      </c>
      <c r="AF1674" s="406">
        <v>817</v>
      </c>
      <c r="AG1674" s="406">
        <v>952</v>
      </c>
      <c r="AH1674" s="406">
        <v>1117</v>
      </c>
      <c r="AI1674" s="406">
        <v>654</v>
      </c>
      <c r="AJ1674" s="406">
        <v>770</v>
      </c>
      <c r="AK1674" s="406">
        <v>904</v>
      </c>
      <c r="AL1674" s="406">
        <v>1060</v>
      </c>
      <c r="AM1674" s="406">
        <v>645</v>
      </c>
      <c r="AN1674" s="406">
        <v>729</v>
      </c>
      <c r="AO1674" s="406">
        <v>828</v>
      </c>
      <c r="AP1674" s="406">
        <v>785</v>
      </c>
      <c r="AQ1674" s="406">
        <v>785</v>
      </c>
      <c r="AR1674" s="406">
        <v>1038</v>
      </c>
      <c r="AS1674" s="406">
        <v>879</v>
      </c>
      <c r="AU1674" t="s">
        <v>2483</v>
      </c>
    </row>
    <row r="1675" spans="4:47" ht="13.5" customHeight="1">
      <c r="D1675" s="405" t="s">
        <v>2491</v>
      </c>
      <c r="E1675" s="404"/>
      <c r="F1675" s="407" t="s">
        <v>2492</v>
      </c>
      <c r="G1675" s="272">
        <v>18.700000000000003</v>
      </c>
      <c r="H1675" s="406">
        <v>688</v>
      </c>
      <c r="I1675" s="406">
        <v>685</v>
      </c>
      <c r="J1675" s="406">
        <v>830</v>
      </c>
      <c r="K1675" s="406">
        <v>746</v>
      </c>
      <c r="L1675" s="406">
        <v>738</v>
      </c>
      <c r="M1675" s="406">
        <v>912</v>
      </c>
      <c r="N1675" s="406">
        <v>867</v>
      </c>
      <c r="O1675" s="406">
        <v>707</v>
      </c>
      <c r="P1675" s="406">
        <v>768</v>
      </c>
      <c r="Q1675" s="406">
        <v>864</v>
      </c>
      <c r="R1675" s="406">
        <v>840</v>
      </c>
      <c r="S1675" s="406">
        <v>1000</v>
      </c>
      <c r="T1675" s="406">
        <v>1181</v>
      </c>
      <c r="U1675" s="406">
        <v>1325</v>
      </c>
      <c r="V1675" s="406">
        <v>941</v>
      </c>
      <c r="W1675" s="406">
        <v>1047</v>
      </c>
      <c r="X1675" s="406">
        <v>807</v>
      </c>
      <c r="Y1675" s="406">
        <v>909</v>
      </c>
      <c r="Z1675" s="406">
        <v>1058</v>
      </c>
      <c r="AA1675" s="406">
        <v>889</v>
      </c>
      <c r="AB1675" s="406">
        <v>878</v>
      </c>
      <c r="AC1675" s="406">
        <v>1013</v>
      </c>
      <c r="AD1675" s="406">
        <v>1189</v>
      </c>
      <c r="AE1675" s="406">
        <v>949</v>
      </c>
      <c r="AF1675" s="406">
        <v>1015</v>
      </c>
      <c r="AG1675" s="406">
        <v>1153</v>
      </c>
      <c r="AH1675" s="406">
        <v>1354</v>
      </c>
      <c r="AI1675" s="406">
        <v>815</v>
      </c>
      <c r="AJ1675" s="406">
        <v>920</v>
      </c>
      <c r="AK1675" s="406">
        <v>1057</v>
      </c>
      <c r="AL1675" s="406">
        <v>1240</v>
      </c>
      <c r="AM1675" s="406">
        <v>765</v>
      </c>
      <c r="AN1675" s="406">
        <v>848</v>
      </c>
      <c r="AO1675" s="406">
        <v>965</v>
      </c>
      <c r="AP1675" s="406">
        <v>836</v>
      </c>
      <c r="AQ1675" s="406">
        <v>836</v>
      </c>
      <c r="AR1675" s="406">
        <v>1088</v>
      </c>
      <c r="AS1675" s="406">
        <v>1030</v>
      </c>
      <c r="AU1675" t="s">
        <v>2491</v>
      </c>
    </row>
    <row r="1676" spans="4:47" ht="13.5" customHeight="1">
      <c r="D1676" s="405" t="s">
        <v>2493</v>
      </c>
      <c r="E1676" s="404"/>
      <c r="F1676" s="407" t="s">
        <v>2494</v>
      </c>
      <c r="G1676" s="272">
        <v>21</v>
      </c>
      <c r="H1676" s="406">
        <v>700</v>
      </c>
      <c r="I1676" s="406">
        <v>699</v>
      </c>
      <c r="J1676" s="406">
        <v>849</v>
      </c>
      <c r="K1676" s="406">
        <v>759</v>
      </c>
      <c r="L1676" s="406">
        <v>752</v>
      </c>
      <c r="M1676" s="406">
        <v>933</v>
      </c>
      <c r="N1676" s="406">
        <v>888</v>
      </c>
      <c r="O1676" s="406">
        <v>724</v>
      </c>
      <c r="P1676" s="406">
        <v>796</v>
      </c>
      <c r="Q1676" s="406">
        <v>894</v>
      </c>
      <c r="R1676" s="406">
        <v>872</v>
      </c>
      <c r="S1676" s="406">
        <v>1027</v>
      </c>
      <c r="T1676" s="406">
        <v>1229</v>
      </c>
      <c r="U1676" s="406">
        <v>1369</v>
      </c>
      <c r="V1676" s="406">
        <v>978</v>
      </c>
      <c r="W1676" s="406">
        <v>1086</v>
      </c>
      <c r="X1676" s="406">
        <v>823</v>
      </c>
      <c r="Y1676" s="406">
        <v>936</v>
      </c>
      <c r="Z1676" s="406">
        <v>1089</v>
      </c>
      <c r="AA1676" s="406">
        <v>905</v>
      </c>
      <c r="AB1676" s="406">
        <v>905</v>
      </c>
      <c r="AC1676" s="406">
        <v>1056</v>
      </c>
      <c r="AD1676" s="406">
        <v>1240</v>
      </c>
      <c r="AE1676" s="406">
        <v>976</v>
      </c>
      <c r="AF1676" s="406">
        <v>1042</v>
      </c>
      <c r="AG1676" s="406">
        <v>1196</v>
      </c>
      <c r="AH1676" s="406">
        <v>1404</v>
      </c>
      <c r="AI1676" s="406">
        <v>826</v>
      </c>
      <c r="AJ1676" s="406">
        <v>948</v>
      </c>
      <c r="AK1676" s="406">
        <v>1100</v>
      </c>
      <c r="AL1676" s="406">
        <v>1291</v>
      </c>
      <c r="AM1676" s="406">
        <v>780</v>
      </c>
      <c r="AN1676" s="406">
        <v>875</v>
      </c>
      <c r="AO1676" s="406">
        <v>994</v>
      </c>
      <c r="AP1676" s="406">
        <v>872</v>
      </c>
      <c r="AQ1676" s="406">
        <v>872</v>
      </c>
      <c r="AR1676" s="406">
        <v>1156</v>
      </c>
      <c r="AS1676" s="406">
        <v>1065</v>
      </c>
      <c r="AU1676" t="s">
        <v>2493</v>
      </c>
    </row>
    <row r="1677" spans="4:47" ht="13.5" customHeight="1">
      <c r="D1677" s="405" t="s">
        <v>2495</v>
      </c>
      <c r="E1677" s="404"/>
      <c r="F1677" s="407" t="s">
        <v>2496</v>
      </c>
      <c r="G1677" s="272">
        <v>23.3</v>
      </c>
      <c r="H1677" s="406">
        <v>730</v>
      </c>
      <c r="I1677" s="406">
        <v>729</v>
      </c>
      <c r="J1677" s="406">
        <v>889</v>
      </c>
      <c r="K1677" s="406">
        <v>789</v>
      </c>
      <c r="L1677" s="406">
        <v>784</v>
      </c>
      <c r="M1677" s="406">
        <v>973</v>
      </c>
      <c r="N1677" s="406">
        <v>928</v>
      </c>
      <c r="O1677" s="406">
        <v>759</v>
      </c>
      <c r="P1677" s="406">
        <v>842</v>
      </c>
      <c r="Q1677" s="406">
        <v>944</v>
      </c>
      <c r="R1677" s="406">
        <v>923</v>
      </c>
      <c r="S1677" s="406">
        <v>1071</v>
      </c>
      <c r="T1677" s="406">
        <v>1293</v>
      </c>
      <c r="U1677" s="406">
        <v>1435</v>
      </c>
      <c r="V1677" s="406">
        <v>1032</v>
      </c>
      <c r="W1677" s="406">
        <v>1146</v>
      </c>
      <c r="X1677" s="406">
        <v>856</v>
      </c>
      <c r="Y1677" s="406">
        <v>980</v>
      </c>
      <c r="Z1677" s="406">
        <v>1140</v>
      </c>
      <c r="AA1677" s="406">
        <v>941</v>
      </c>
      <c r="AB1677" s="406">
        <v>950</v>
      </c>
      <c r="AC1677" s="406">
        <v>1117</v>
      </c>
      <c r="AD1677" s="406">
        <v>1311</v>
      </c>
      <c r="AE1677" s="406">
        <v>1023</v>
      </c>
      <c r="AF1677" s="406">
        <v>1087</v>
      </c>
      <c r="AG1677" s="406">
        <v>1257</v>
      </c>
      <c r="AH1677" s="406">
        <v>1476</v>
      </c>
      <c r="AI1677" s="406">
        <v>854</v>
      </c>
      <c r="AJ1677" s="406">
        <v>993</v>
      </c>
      <c r="AK1677" s="406">
        <v>1160</v>
      </c>
      <c r="AL1677" s="406">
        <v>1362</v>
      </c>
      <c r="AM1677" s="406">
        <v>813</v>
      </c>
      <c r="AN1677" s="406">
        <v>918</v>
      </c>
      <c r="AO1677" s="406">
        <v>1044</v>
      </c>
      <c r="AP1677" s="406">
        <v>927</v>
      </c>
      <c r="AQ1677" s="406">
        <v>927</v>
      </c>
      <c r="AR1677" s="406">
        <v>1243</v>
      </c>
      <c r="AS1677" s="406">
        <v>1120</v>
      </c>
      <c r="AU1677" t="s">
        <v>2495</v>
      </c>
    </row>
    <row r="1678" spans="4:47" ht="13.5" customHeight="1">
      <c r="D1678" s="405" t="s">
        <v>2503</v>
      </c>
      <c r="E1678" s="404"/>
      <c r="F1678" s="407" t="s">
        <v>2504</v>
      </c>
      <c r="G1678" s="272">
        <v>23.3</v>
      </c>
      <c r="H1678" s="406">
        <v>688</v>
      </c>
      <c r="I1678" s="406">
        <v>689</v>
      </c>
      <c r="J1678" s="406">
        <v>838</v>
      </c>
      <c r="K1678" s="406">
        <v>735</v>
      </c>
      <c r="L1678" s="406">
        <v>732</v>
      </c>
      <c r="M1678" s="406">
        <v>902</v>
      </c>
      <c r="N1678" s="406">
        <v>862</v>
      </c>
      <c r="O1678" s="406">
        <v>719</v>
      </c>
      <c r="P1678" s="406">
        <v>806</v>
      </c>
      <c r="Q1678" s="406">
        <v>902</v>
      </c>
      <c r="R1678" s="406">
        <v>882</v>
      </c>
      <c r="S1678" s="406">
        <v>978</v>
      </c>
      <c r="T1678" s="406">
        <v>1200</v>
      </c>
      <c r="U1678" s="406">
        <v>1323</v>
      </c>
      <c r="V1678" s="406">
        <v>984</v>
      </c>
      <c r="W1678" s="406">
        <v>1088</v>
      </c>
      <c r="X1678" s="406">
        <v>793</v>
      </c>
      <c r="Y1678" s="406">
        <v>917</v>
      </c>
      <c r="Z1678" s="406">
        <v>1064</v>
      </c>
      <c r="AA1678" s="406">
        <v>872</v>
      </c>
      <c r="AB1678" s="406">
        <v>892</v>
      </c>
      <c r="AC1678" s="406">
        <v>1059</v>
      </c>
      <c r="AD1678" s="406">
        <v>1241</v>
      </c>
      <c r="AE1678" s="406">
        <v>960</v>
      </c>
      <c r="AF1678" s="406">
        <v>995</v>
      </c>
      <c r="AG1678" s="406">
        <v>1164</v>
      </c>
      <c r="AH1678" s="406">
        <v>1365</v>
      </c>
      <c r="AI1678" s="406">
        <v>782</v>
      </c>
      <c r="AJ1678" s="406">
        <v>924</v>
      </c>
      <c r="AK1678" s="406">
        <v>1091</v>
      </c>
      <c r="AL1678" s="406">
        <v>1279</v>
      </c>
      <c r="AM1678" s="406">
        <v>761</v>
      </c>
      <c r="AN1678" s="406">
        <v>867</v>
      </c>
      <c r="AO1678" s="406">
        <v>983</v>
      </c>
      <c r="AP1678" s="406">
        <v>911</v>
      </c>
      <c r="AQ1678" s="406">
        <v>911</v>
      </c>
      <c r="AR1678" s="406">
        <v>1225</v>
      </c>
      <c r="AS1678" s="406">
        <v>1053</v>
      </c>
      <c r="AU1678" t="s">
        <v>2503</v>
      </c>
    </row>
    <row r="1679" spans="4:47" ht="13.5" customHeight="1">
      <c r="D1679" s="405" t="s">
        <v>3537</v>
      </c>
      <c r="E1679" s="404"/>
      <c r="F1679" s="407" t="s">
        <v>2504</v>
      </c>
      <c r="G1679" s="272">
        <v>23.3</v>
      </c>
      <c r="H1679" s="406">
        <v>688</v>
      </c>
      <c r="I1679" s="406">
        <v>689</v>
      </c>
      <c r="J1679" s="406">
        <v>838</v>
      </c>
      <c r="K1679" s="406">
        <v>735</v>
      </c>
      <c r="L1679" s="406">
        <v>732</v>
      </c>
      <c r="M1679" s="406">
        <v>902</v>
      </c>
      <c r="N1679" s="406">
        <v>862</v>
      </c>
      <c r="O1679" s="406">
        <v>719</v>
      </c>
      <c r="P1679" s="406">
        <v>806</v>
      </c>
      <c r="Q1679" s="406">
        <v>902</v>
      </c>
      <c r="R1679" s="406">
        <v>882</v>
      </c>
      <c r="S1679" s="406">
        <v>978</v>
      </c>
      <c r="T1679" s="406">
        <v>1200</v>
      </c>
      <c r="U1679" s="406">
        <v>1323</v>
      </c>
      <c r="V1679" s="406">
        <v>984</v>
      </c>
      <c r="W1679" s="406">
        <v>1088</v>
      </c>
      <c r="X1679" s="406">
        <v>793</v>
      </c>
      <c r="Y1679" s="406">
        <v>917</v>
      </c>
      <c r="Z1679" s="406">
        <v>1064</v>
      </c>
      <c r="AA1679" s="406">
        <v>872</v>
      </c>
      <c r="AB1679" s="406">
        <v>892</v>
      </c>
      <c r="AC1679" s="406">
        <v>1059</v>
      </c>
      <c r="AD1679" s="406">
        <v>1241</v>
      </c>
      <c r="AE1679" s="406">
        <v>960</v>
      </c>
      <c r="AF1679" s="406">
        <v>995</v>
      </c>
      <c r="AG1679" s="406">
        <v>1164</v>
      </c>
      <c r="AH1679" s="406">
        <v>1365</v>
      </c>
      <c r="AI1679" s="406">
        <v>782</v>
      </c>
      <c r="AJ1679" s="406">
        <v>924</v>
      </c>
      <c r="AK1679" s="406">
        <v>1091</v>
      </c>
      <c r="AL1679" s="406">
        <v>1279</v>
      </c>
      <c r="AM1679" s="406">
        <v>761</v>
      </c>
      <c r="AN1679" s="406">
        <v>867</v>
      </c>
      <c r="AO1679" s="406">
        <v>983</v>
      </c>
      <c r="AP1679" s="406">
        <v>911</v>
      </c>
      <c r="AQ1679" s="406">
        <v>911</v>
      </c>
      <c r="AR1679" s="406">
        <v>1225</v>
      </c>
      <c r="AS1679" s="406">
        <v>1053</v>
      </c>
      <c r="AU1679" t="s">
        <v>3537</v>
      </c>
    </row>
    <row r="1680" spans="4:47" ht="13.5" customHeight="1">
      <c r="D1680" s="405" t="s">
        <v>2649</v>
      </c>
      <c r="E1680" s="405" t="s">
        <v>5597</v>
      </c>
      <c r="F1680" s="407" t="s">
        <v>2650</v>
      </c>
      <c r="G1680" s="272">
        <v>9.4</v>
      </c>
      <c r="H1680" s="406">
        <v>656</v>
      </c>
      <c r="I1680" s="406">
        <v>649</v>
      </c>
      <c r="J1680" s="406">
        <v>749</v>
      </c>
      <c r="K1680" s="406">
        <v>667</v>
      </c>
      <c r="L1680" s="406">
        <v>659</v>
      </c>
      <c r="M1680" s="406">
        <v>765</v>
      </c>
      <c r="N1680" s="406">
        <v>731</v>
      </c>
      <c r="O1680" s="406">
        <v>649</v>
      </c>
      <c r="P1680" s="406">
        <v>662</v>
      </c>
      <c r="Q1680" s="406">
        <v>748</v>
      </c>
      <c r="R1680" s="406">
        <v>722</v>
      </c>
      <c r="S1680" s="406">
        <v>974</v>
      </c>
      <c r="T1680" s="406">
        <v>1087</v>
      </c>
      <c r="U1680" s="406">
        <v>1063</v>
      </c>
      <c r="V1680" s="406">
        <v>814</v>
      </c>
      <c r="W1680" s="406">
        <v>905</v>
      </c>
      <c r="X1680" s="406">
        <v>793</v>
      </c>
      <c r="Y1680" s="406">
        <v>852</v>
      </c>
      <c r="Z1680" s="406">
        <v>995</v>
      </c>
      <c r="AA1680" s="406">
        <v>862</v>
      </c>
      <c r="AB1680" s="406">
        <v>828</v>
      </c>
      <c r="AC1680" s="406">
        <v>904</v>
      </c>
      <c r="AD1680" s="406">
        <v>1060</v>
      </c>
      <c r="AE1680" s="406">
        <v>907</v>
      </c>
      <c r="AF1680" s="406">
        <v>946</v>
      </c>
      <c r="AG1680" s="406">
        <v>1024</v>
      </c>
      <c r="AH1680" s="406">
        <v>1201</v>
      </c>
      <c r="AI1680" s="406">
        <v>790</v>
      </c>
      <c r="AJ1680" s="406">
        <v>842</v>
      </c>
      <c r="AK1680" s="406">
        <v>919</v>
      </c>
      <c r="AL1680" s="406">
        <v>1077</v>
      </c>
      <c r="AM1680" s="406">
        <v>706</v>
      </c>
      <c r="AN1680" s="406">
        <v>759</v>
      </c>
      <c r="AO1680" s="406">
        <v>867</v>
      </c>
      <c r="AP1680" s="406">
        <v>735</v>
      </c>
      <c r="AQ1680" s="406">
        <v>735</v>
      </c>
      <c r="AR1680" s="406">
        <v>873</v>
      </c>
      <c r="AS1680" s="406">
        <v>867</v>
      </c>
      <c r="AU1680" t="s">
        <v>2649</v>
      </c>
    </row>
    <row r="1681" spans="4:47" ht="13.5" customHeight="1">
      <c r="D1681" s="405" t="s">
        <v>3538</v>
      </c>
      <c r="E1681" s="405" t="s">
        <v>5597</v>
      </c>
      <c r="F1681" s="407" t="s">
        <v>2650</v>
      </c>
      <c r="G1681" s="272">
        <v>9.4</v>
      </c>
      <c r="H1681" s="406">
        <v>656</v>
      </c>
      <c r="I1681" s="406">
        <v>649</v>
      </c>
      <c r="J1681" s="406">
        <v>749</v>
      </c>
      <c r="K1681" s="406">
        <v>667</v>
      </c>
      <c r="L1681" s="406">
        <v>659</v>
      </c>
      <c r="M1681" s="406">
        <v>765</v>
      </c>
      <c r="N1681" s="406">
        <v>731</v>
      </c>
      <c r="O1681" s="406">
        <v>649</v>
      </c>
      <c r="P1681" s="406">
        <v>662</v>
      </c>
      <c r="Q1681" s="406">
        <v>748</v>
      </c>
      <c r="R1681" s="406">
        <v>722</v>
      </c>
      <c r="S1681" s="406">
        <v>974</v>
      </c>
      <c r="T1681" s="406">
        <v>1087</v>
      </c>
      <c r="U1681" s="406">
        <v>1063</v>
      </c>
      <c r="V1681" s="406">
        <v>814</v>
      </c>
      <c r="W1681" s="406">
        <v>905</v>
      </c>
      <c r="X1681" s="406">
        <v>793</v>
      </c>
      <c r="Y1681" s="406">
        <v>852</v>
      </c>
      <c r="Z1681" s="406">
        <v>995</v>
      </c>
      <c r="AA1681" s="406">
        <v>862</v>
      </c>
      <c r="AB1681" s="406">
        <v>828</v>
      </c>
      <c r="AC1681" s="406">
        <v>904</v>
      </c>
      <c r="AD1681" s="406">
        <v>1060</v>
      </c>
      <c r="AE1681" s="406">
        <v>907</v>
      </c>
      <c r="AF1681" s="406">
        <v>946</v>
      </c>
      <c r="AG1681" s="406">
        <v>1024</v>
      </c>
      <c r="AH1681" s="406">
        <v>1201</v>
      </c>
      <c r="AI1681" s="406">
        <v>790</v>
      </c>
      <c r="AJ1681" s="406">
        <v>842</v>
      </c>
      <c r="AK1681" s="406">
        <v>919</v>
      </c>
      <c r="AL1681" s="406">
        <v>1077</v>
      </c>
      <c r="AM1681" s="406">
        <v>706</v>
      </c>
      <c r="AN1681" s="406">
        <v>759</v>
      </c>
      <c r="AO1681" s="406">
        <v>867</v>
      </c>
      <c r="AP1681" s="406">
        <v>735</v>
      </c>
      <c r="AQ1681" s="406">
        <v>735</v>
      </c>
      <c r="AR1681" s="406">
        <v>873</v>
      </c>
      <c r="AS1681" s="406">
        <v>867</v>
      </c>
      <c r="AU1681" t="s">
        <v>3538</v>
      </c>
    </row>
    <row r="1682" spans="4:47" ht="13.5" customHeight="1">
      <c r="D1682" s="405" t="s">
        <v>2651</v>
      </c>
      <c r="E1682" s="405" t="s">
        <v>5597</v>
      </c>
      <c r="F1682" s="407" t="s">
        <v>2652</v>
      </c>
      <c r="G1682" s="272">
        <v>10.5</v>
      </c>
      <c r="H1682" s="406">
        <v>695</v>
      </c>
      <c r="I1682" s="406">
        <v>695</v>
      </c>
      <c r="J1682" s="406">
        <v>791</v>
      </c>
      <c r="K1682" s="406">
        <v>712</v>
      </c>
      <c r="L1682" s="406">
        <v>706</v>
      </c>
      <c r="M1682" s="406">
        <v>818</v>
      </c>
      <c r="N1682" s="406">
        <v>767</v>
      </c>
      <c r="O1682" s="406">
        <v>688</v>
      </c>
      <c r="P1682" s="406">
        <v>714</v>
      </c>
      <c r="Q1682" s="406">
        <v>803</v>
      </c>
      <c r="R1682" s="406">
        <v>770</v>
      </c>
      <c r="S1682" s="406">
        <v>1012</v>
      </c>
      <c r="T1682" s="406">
        <v>1135</v>
      </c>
      <c r="U1682" s="406">
        <v>1116</v>
      </c>
      <c r="V1682" s="406">
        <v>858</v>
      </c>
      <c r="W1682" s="406">
        <v>955</v>
      </c>
      <c r="X1682" s="406">
        <v>831</v>
      </c>
      <c r="Y1682" s="406">
        <v>896</v>
      </c>
      <c r="Z1682" s="406">
        <v>1046</v>
      </c>
      <c r="AA1682" s="406">
        <v>903</v>
      </c>
      <c r="AB1682" s="406">
        <v>871</v>
      </c>
      <c r="AC1682" s="406">
        <v>956</v>
      </c>
      <c r="AD1682" s="406">
        <v>1120</v>
      </c>
      <c r="AE1682" s="406">
        <v>954</v>
      </c>
      <c r="AF1682" s="406">
        <v>989</v>
      </c>
      <c r="AG1682" s="406">
        <v>1076</v>
      </c>
      <c r="AH1682" s="406">
        <v>1262</v>
      </c>
      <c r="AI1682" s="406">
        <v>826</v>
      </c>
      <c r="AJ1682" s="406">
        <v>886</v>
      </c>
      <c r="AK1682" s="406">
        <v>970</v>
      </c>
      <c r="AL1682" s="406">
        <v>1138</v>
      </c>
      <c r="AM1682" s="406">
        <v>745</v>
      </c>
      <c r="AN1682" s="406">
        <v>804</v>
      </c>
      <c r="AO1682" s="406">
        <v>918</v>
      </c>
      <c r="AP1682" s="406">
        <v>784</v>
      </c>
      <c r="AQ1682" s="406">
        <v>784</v>
      </c>
      <c r="AR1682" s="406">
        <v>936</v>
      </c>
      <c r="AS1682" s="406">
        <v>915</v>
      </c>
      <c r="AU1682" t="s">
        <v>2651</v>
      </c>
    </row>
    <row r="1683" spans="4:47" ht="13.5" customHeight="1">
      <c r="D1683" s="405" t="s">
        <v>3539</v>
      </c>
      <c r="E1683" s="405" t="s">
        <v>5597</v>
      </c>
      <c r="F1683" s="407" t="s">
        <v>2652</v>
      </c>
      <c r="G1683" s="272">
        <v>10.5</v>
      </c>
      <c r="H1683" s="406">
        <v>695</v>
      </c>
      <c r="I1683" s="406">
        <v>695</v>
      </c>
      <c r="J1683" s="406">
        <v>791</v>
      </c>
      <c r="K1683" s="406">
        <v>712</v>
      </c>
      <c r="L1683" s="406">
        <v>706</v>
      </c>
      <c r="M1683" s="406">
        <v>818</v>
      </c>
      <c r="N1683" s="406">
        <v>767</v>
      </c>
      <c r="O1683" s="406">
        <v>688</v>
      </c>
      <c r="P1683" s="406">
        <v>714</v>
      </c>
      <c r="Q1683" s="406">
        <v>803</v>
      </c>
      <c r="R1683" s="406">
        <v>770</v>
      </c>
      <c r="S1683" s="406">
        <v>1012</v>
      </c>
      <c r="T1683" s="406">
        <v>1135</v>
      </c>
      <c r="U1683" s="406">
        <v>1116</v>
      </c>
      <c r="V1683" s="406">
        <v>858</v>
      </c>
      <c r="W1683" s="406">
        <v>955</v>
      </c>
      <c r="X1683" s="406">
        <v>831</v>
      </c>
      <c r="Y1683" s="406">
        <v>896</v>
      </c>
      <c r="Z1683" s="406">
        <v>1046</v>
      </c>
      <c r="AA1683" s="406">
        <v>903</v>
      </c>
      <c r="AB1683" s="406">
        <v>871</v>
      </c>
      <c r="AC1683" s="406">
        <v>956</v>
      </c>
      <c r="AD1683" s="406">
        <v>1120</v>
      </c>
      <c r="AE1683" s="406">
        <v>954</v>
      </c>
      <c r="AF1683" s="406">
        <v>989</v>
      </c>
      <c r="AG1683" s="406">
        <v>1076</v>
      </c>
      <c r="AH1683" s="406">
        <v>1262</v>
      </c>
      <c r="AI1683" s="406">
        <v>826</v>
      </c>
      <c r="AJ1683" s="406">
        <v>886</v>
      </c>
      <c r="AK1683" s="406">
        <v>970</v>
      </c>
      <c r="AL1683" s="406">
        <v>1138</v>
      </c>
      <c r="AM1683" s="406">
        <v>745</v>
      </c>
      <c r="AN1683" s="406">
        <v>804</v>
      </c>
      <c r="AO1683" s="406">
        <v>918</v>
      </c>
      <c r="AP1683" s="406">
        <v>784</v>
      </c>
      <c r="AQ1683" s="406">
        <v>784</v>
      </c>
      <c r="AR1683" s="406">
        <v>936</v>
      </c>
      <c r="AS1683" s="406">
        <v>915</v>
      </c>
      <c r="AU1683" t="s">
        <v>3539</v>
      </c>
    </row>
    <row r="1684" spans="4:47" ht="13.5" customHeight="1">
      <c r="D1684" s="405" t="s">
        <v>2653</v>
      </c>
      <c r="E1684" s="405" t="s">
        <v>5597</v>
      </c>
      <c r="F1684" s="407" t="s">
        <v>2654</v>
      </c>
      <c r="G1684" s="272">
        <v>11.7</v>
      </c>
      <c r="H1684" s="406">
        <v>712</v>
      </c>
      <c r="I1684" s="406">
        <v>714</v>
      </c>
      <c r="J1684" s="406">
        <v>813</v>
      </c>
      <c r="K1684" s="406">
        <v>731</v>
      </c>
      <c r="L1684" s="406">
        <v>725</v>
      </c>
      <c r="M1684" s="406">
        <v>845</v>
      </c>
      <c r="N1684" s="406">
        <v>790</v>
      </c>
      <c r="O1684" s="406">
        <v>707</v>
      </c>
      <c r="P1684" s="406">
        <v>739</v>
      </c>
      <c r="Q1684" s="406">
        <v>830</v>
      </c>
      <c r="R1684" s="406">
        <v>797</v>
      </c>
      <c r="S1684" s="406">
        <v>1035</v>
      </c>
      <c r="T1684" s="406">
        <v>1168</v>
      </c>
      <c r="U1684" s="406">
        <v>1149</v>
      </c>
      <c r="V1684" s="406">
        <v>886</v>
      </c>
      <c r="W1684" s="406">
        <v>985</v>
      </c>
      <c r="X1684" s="406">
        <v>848</v>
      </c>
      <c r="Y1684" s="406">
        <v>919</v>
      </c>
      <c r="Z1684" s="406">
        <v>1073</v>
      </c>
      <c r="AA1684" s="406">
        <v>922</v>
      </c>
      <c r="AB1684" s="406">
        <v>895</v>
      </c>
      <c r="AC1684" s="406">
        <v>987</v>
      </c>
      <c r="AD1684" s="406">
        <v>1157</v>
      </c>
      <c r="AE1684" s="406">
        <v>978</v>
      </c>
      <c r="AF1684" s="406">
        <v>1012</v>
      </c>
      <c r="AG1684" s="406">
        <v>1107</v>
      </c>
      <c r="AH1684" s="406">
        <v>1298</v>
      </c>
      <c r="AI1684" s="406">
        <v>842</v>
      </c>
      <c r="AJ1684" s="406">
        <v>909</v>
      </c>
      <c r="AK1684" s="406">
        <v>1001</v>
      </c>
      <c r="AL1684" s="406">
        <v>1174</v>
      </c>
      <c r="AM1684" s="406">
        <v>764</v>
      </c>
      <c r="AN1684" s="406">
        <v>828</v>
      </c>
      <c r="AO1684" s="406">
        <v>946</v>
      </c>
      <c r="AP1684" s="406">
        <v>812</v>
      </c>
      <c r="AQ1684" s="406">
        <v>812</v>
      </c>
      <c r="AR1684" s="406">
        <v>981</v>
      </c>
      <c r="AS1684" s="406">
        <v>943</v>
      </c>
      <c r="AU1684" t="s">
        <v>2653</v>
      </c>
    </row>
    <row r="1685" spans="4:47" ht="13.5" customHeight="1">
      <c r="D1685" s="405" t="s">
        <v>3540</v>
      </c>
      <c r="E1685" s="405" t="s">
        <v>5597</v>
      </c>
      <c r="F1685" s="407" t="s">
        <v>2654</v>
      </c>
      <c r="G1685" s="272">
        <v>11.7</v>
      </c>
      <c r="H1685" s="406">
        <v>712</v>
      </c>
      <c r="I1685" s="406">
        <v>714</v>
      </c>
      <c r="J1685" s="406">
        <v>813</v>
      </c>
      <c r="K1685" s="406">
        <v>731</v>
      </c>
      <c r="L1685" s="406">
        <v>725</v>
      </c>
      <c r="M1685" s="406">
        <v>845</v>
      </c>
      <c r="N1685" s="406">
        <v>790</v>
      </c>
      <c r="O1685" s="406">
        <v>707</v>
      </c>
      <c r="P1685" s="406">
        <v>739</v>
      </c>
      <c r="Q1685" s="406">
        <v>830</v>
      </c>
      <c r="R1685" s="406">
        <v>797</v>
      </c>
      <c r="S1685" s="406">
        <v>1035</v>
      </c>
      <c r="T1685" s="406">
        <v>1168</v>
      </c>
      <c r="U1685" s="406">
        <v>1149</v>
      </c>
      <c r="V1685" s="406">
        <v>886</v>
      </c>
      <c r="W1685" s="406">
        <v>985</v>
      </c>
      <c r="X1685" s="406">
        <v>848</v>
      </c>
      <c r="Y1685" s="406">
        <v>919</v>
      </c>
      <c r="Z1685" s="406">
        <v>1073</v>
      </c>
      <c r="AA1685" s="406">
        <v>922</v>
      </c>
      <c r="AB1685" s="406">
        <v>895</v>
      </c>
      <c r="AC1685" s="406">
        <v>987</v>
      </c>
      <c r="AD1685" s="406">
        <v>1157</v>
      </c>
      <c r="AE1685" s="406">
        <v>978</v>
      </c>
      <c r="AF1685" s="406">
        <v>1012</v>
      </c>
      <c r="AG1685" s="406">
        <v>1107</v>
      </c>
      <c r="AH1685" s="406">
        <v>1298</v>
      </c>
      <c r="AI1685" s="406">
        <v>842</v>
      </c>
      <c r="AJ1685" s="406">
        <v>909</v>
      </c>
      <c r="AK1685" s="406">
        <v>1001</v>
      </c>
      <c r="AL1685" s="406">
        <v>1174</v>
      </c>
      <c r="AM1685" s="406">
        <v>764</v>
      </c>
      <c r="AN1685" s="406">
        <v>828</v>
      </c>
      <c r="AO1685" s="406">
        <v>946</v>
      </c>
      <c r="AP1685" s="406">
        <v>812</v>
      </c>
      <c r="AQ1685" s="406">
        <v>812</v>
      </c>
      <c r="AR1685" s="406">
        <v>981</v>
      </c>
      <c r="AS1685" s="406">
        <v>943</v>
      </c>
      <c r="AU1685" t="s">
        <v>3540</v>
      </c>
    </row>
    <row r="1686" spans="4:47" ht="13.5" customHeight="1">
      <c r="D1686" s="405" t="s">
        <v>2655</v>
      </c>
      <c r="E1686" s="405" t="s">
        <v>5597</v>
      </c>
      <c r="F1686" s="407" t="s">
        <v>2656</v>
      </c>
      <c r="G1686" s="272">
        <v>12.9</v>
      </c>
      <c r="H1686" s="406">
        <v>730</v>
      </c>
      <c r="I1686" s="406">
        <v>725</v>
      </c>
      <c r="J1686" s="406">
        <v>836</v>
      </c>
      <c r="K1686" s="406">
        <v>743</v>
      </c>
      <c r="L1686" s="406">
        <v>736</v>
      </c>
      <c r="M1686" s="406">
        <v>853</v>
      </c>
      <c r="N1686" s="406">
        <v>827</v>
      </c>
      <c r="O1686" s="406">
        <v>728</v>
      </c>
      <c r="P1686" s="406">
        <v>753</v>
      </c>
      <c r="Q1686" s="406">
        <v>848</v>
      </c>
      <c r="R1686" s="406">
        <v>828</v>
      </c>
      <c r="S1686" s="406">
        <v>1058</v>
      </c>
      <c r="T1686" s="406">
        <v>1202</v>
      </c>
      <c r="U1686" s="406">
        <v>1182</v>
      </c>
      <c r="V1686" s="406">
        <v>915</v>
      </c>
      <c r="W1686" s="406">
        <v>1017</v>
      </c>
      <c r="X1686" s="406">
        <v>866</v>
      </c>
      <c r="Y1686" s="406">
        <v>943</v>
      </c>
      <c r="Z1686" s="406">
        <v>1100</v>
      </c>
      <c r="AA1686" s="406">
        <v>942</v>
      </c>
      <c r="AB1686" s="406">
        <v>918</v>
      </c>
      <c r="AC1686" s="406">
        <v>1019</v>
      </c>
      <c r="AD1686" s="406">
        <v>1194</v>
      </c>
      <c r="AE1686" s="406">
        <v>1003</v>
      </c>
      <c r="AF1686" s="406">
        <v>1036</v>
      </c>
      <c r="AG1686" s="406">
        <v>1139</v>
      </c>
      <c r="AH1686" s="406">
        <v>1336</v>
      </c>
      <c r="AI1686" s="406">
        <v>858</v>
      </c>
      <c r="AJ1686" s="406">
        <v>933</v>
      </c>
      <c r="AK1686" s="406">
        <v>1033</v>
      </c>
      <c r="AL1686" s="406">
        <v>1211</v>
      </c>
      <c r="AM1686" s="406">
        <v>783</v>
      </c>
      <c r="AN1686" s="406">
        <v>853</v>
      </c>
      <c r="AO1686" s="406">
        <v>974</v>
      </c>
      <c r="AP1686" s="406">
        <v>842</v>
      </c>
      <c r="AQ1686" s="406">
        <v>842</v>
      </c>
      <c r="AR1686" s="406">
        <v>1026</v>
      </c>
      <c r="AS1686" s="406">
        <v>971</v>
      </c>
      <c r="AU1686" t="s">
        <v>2655</v>
      </c>
    </row>
    <row r="1687" spans="4:47" ht="13.5" customHeight="1">
      <c r="D1687" s="405" t="s">
        <v>3541</v>
      </c>
      <c r="E1687" s="405" t="s">
        <v>5597</v>
      </c>
      <c r="F1687" s="407" t="s">
        <v>2656</v>
      </c>
      <c r="G1687" s="272">
        <v>12.9</v>
      </c>
      <c r="H1687" s="406">
        <v>730</v>
      </c>
      <c r="I1687" s="406">
        <v>725</v>
      </c>
      <c r="J1687" s="406">
        <v>836</v>
      </c>
      <c r="K1687" s="406">
        <v>743</v>
      </c>
      <c r="L1687" s="406">
        <v>736</v>
      </c>
      <c r="M1687" s="406">
        <v>853</v>
      </c>
      <c r="N1687" s="406">
        <v>827</v>
      </c>
      <c r="O1687" s="406">
        <v>728</v>
      </c>
      <c r="P1687" s="406">
        <v>753</v>
      </c>
      <c r="Q1687" s="406">
        <v>848</v>
      </c>
      <c r="R1687" s="406">
        <v>828</v>
      </c>
      <c r="S1687" s="406">
        <v>1058</v>
      </c>
      <c r="T1687" s="406">
        <v>1202</v>
      </c>
      <c r="U1687" s="406">
        <v>1182</v>
      </c>
      <c r="V1687" s="406">
        <v>915</v>
      </c>
      <c r="W1687" s="406">
        <v>1017</v>
      </c>
      <c r="X1687" s="406">
        <v>866</v>
      </c>
      <c r="Y1687" s="406">
        <v>943</v>
      </c>
      <c r="Z1687" s="406">
        <v>1100</v>
      </c>
      <c r="AA1687" s="406">
        <v>942</v>
      </c>
      <c r="AB1687" s="406">
        <v>918</v>
      </c>
      <c r="AC1687" s="406">
        <v>1019</v>
      </c>
      <c r="AD1687" s="406">
        <v>1194</v>
      </c>
      <c r="AE1687" s="406">
        <v>1003</v>
      </c>
      <c r="AF1687" s="406">
        <v>1036</v>
      </c>
      <c r="AG1687" s="406">
        <v>1139</v>
      </c>
      <c r="AH1687" s="406">
        <v>1336</v>
      </c>
      <c r="AI1687" s="406">
        <v>858</v>
      </c>
      <c r="AJ1687" s="406">
        <v>933</v>
      </c>
      <c r="AK1687" s="406">
        <v>1033</v>
      </c>
      <c r="AL1687" s="406">
        <v>1211</v>
      </c>
      <c r="AM1687" s="406">
        <v>783</v>
      </c>
      <c r="AN1687" s="406">
        <v>853</v>
      </c>
      <c r="AO1687" s="406">
        <v>974</v>
      </c>
      <c r="AP1687" s="406">
        <v>842</v>
      </c>
      <c r="AQ1687" s="406">
        <v>842</v>
      </c>
      <c r="AR1687" s="406">
        <v>1026</v>
      </c>
      <c r="AS1687" s="406">
        <v>971</v>
      </c>
      <c r="AU1687" t="s">
        <v>3541</v>
      </c>
    </row>
    <row r="1688" spans="4:47" ht="13.5" customHeight="1">
      <c r="D1688" s="405" t="s">
        <v>2657</v>
      </c>
      <c r="E1688" s="405" t="s">
        <v>5597</v>
      </c>
      <c r="F1688" s="407" t="s">
        <v>2658</v>
      </c>
      <c r="G1688" s="272">
        <v>14</v>
      </c>
      <c r="H1688" s="406">
        <v>761</v>
      </c>
      <c r="I1688" s="406">
        <v>757</v>
      </c>
      <c r="J1688" s="406">
        <v>877</v>
      </c>
      <c r="K1688" s="406">
        <v>774</v>
      </c>
      <c r="L1688" s="406">
        <v>768</v>
      </c>
      <c r="M1688" s="406">
        <v>894</v>
      </c>
      <c r="N1688" s="406">
        <v>863</v>
      </c>
      <c r="O1688" s="406">
        <v>758</v>
      </c>
      <c r="P1688" s="406">
        <v>784</v>
      </c>
      <c r="Q1688" s="406">
        <v>883</v>
      </c>
      <c r="R1688" s="406">
        <v>864</v>
      </c>
      <c r="S1688" s="406">
        <v>1085</v>
      </c>
      <c r="T1688" s="406">
        <v>1232</v>
      </c>
      <c r="U1688" s="406">
        <v>1215</v>
      </c>
      <c r="V1688" s="406">
        <v>938</v>
      </c>
      <c r="W1688" s="406">
        <v>1042</v>
      </c>
      <c r="X1688" s="406">
        <v>893</v>
      </c>
      <c r="Y1688" s="406">
        <v>976</v>
      </c>
      <c r="Z1688" s="406">
        <v>1138</v>
      </c>
      <c r="AA1688" s="406">
        <v>971</v>
      </c>
      <c r="AB1688" s="406">
        <v>951</v>
      </c>
      <c r="AC1688" s="406">
        <v>1059</v>
      </c>
      <c r="AD1688" s="406">
        <v>1242</v>
      </c>
      <c r="AE1688" s="406">
        <v>1038</v>
      </c>
      <c r="AF1688" s="406">
        <v>1069</v>
      </c>
      <c r="AG1688" s="406">
        <v>1179</v>
      </c>
      <c r="AH1688" s="406">
        <v>1383</v>
      </c>
      <c r="AI1688" s="406">
        <v>883</v>
      </c>
      <c r="AJ1688" s="406">
        <v>965</v>
      </c>
      <c r="AK1688" s="406">
        <v>1074</v>
      </c>
      <c r="AL1688" s="406">
        <v>1259</v>
      </c>
      <c r="AM1688" s="406">
        <v>816</v>
      </c>
      <c r="AN1688" s="406">
        <v>893</v>
      </c>
      <c r="AO1688" s="406">
        <v>1020</v>
      </c>
      <c r="AP1688" s="406">
        <v>865</v>
      </c>
      <c r="AQ1688" s="406">
        <v>865</v>
      </c>
      <c r="AR1688" s="406">
        <v>1053</v>
      </c>
      <c r="AS1688" s="406">
        <v>992</v>
      </c>
      <c r="AU1688" t="s">
        <v>2657</v>
      </c>
    </row>
    <row r="1689" spans="4:47" ht="13.5" customHeight="1">
      <c r="D1689" s="405" t="s">
        <v>3542</v>
      </c>
      <c r="E1689" s="405" t="s">
        <v>5597</v>
      </c>
      <c r="F1689" s="407" t="s">
        <v>2658</v>
      </c>
      <c r="G1689" s="272">
        <v>14</v>
      </c>
      <c r="H1689" s="406">
        <v>761</v>
      </c>
      <c r="I1689" s="406">
        <v>757</v>
      </c>
      <c r="J1689" s="406">
        <v>877</v>
      </c>
      <c r="K1689" s="406">
        <v>774</v>
      </c>
      <c r="L1689" s="406">
        <v>768</v>
      </c>
      <c r="M1689" s="406">
        <v>894</v>
      </c>
      <c r="N1689" s="406">
        <v>863</v>
      </c>
      <c r="O1689" s="406">
        <v>758</v>
      </c>
      <c r="P1689" s="406">
        <v>784</v>
      </c>
      <c r="Q1689" s="406">
        <v>883</v>
      </c>
      <c r="R1689" s="406">
        <v>864</v>
      </c>
      <c r="S1689" s="406">
        <v>1085</v>
      </c>
      <c r="T1689" s="406">
        <v>1232</v>
      </c>
      <c r="U1689" s="406">
        <v>1215</v>
      </c>
      <c r="V1689" s="406">
        <v>938</v>
      </c>
      <c r="W1689" s="406">
        <v>1042</v>
      </c>
      <c r="X1689" s="406">
        <v>893</v>
      </c>
      <c r="Y1689" s="406">
        <v>976</v>
      </c>
      <c r="Z1689" s="406">
        <v>1138</v>
      </c>
      <c r="AA1689" s="406">
        <v>971</v>
      </c>
      <c r="AB1689" s="406">
        <v>951</v>
      </c>
      <c r="AC1689" s="406">
        <v>1059</v>
      </c>
      <c r="AD1689" s="406">
        <v>1242</v>
      </c>
      <c r="AE1689" s="406">
        <v>1038</v>
      </c>
      <c r="AF1689" s="406">
        <v>1069</v>
      </c>
      <c r="AG1689" s="406">
        <v>1179</v>
      </c>
      <c r="AH1689" s="406">
        <v>1383</v>
      </c>
      <c r="AI1689" s="406">
        <v>883</v>
      </c>
      <c r="AJ1689" s="406">
        <v>965</v>
      </c>
      <c r="AK1689" s="406">
        <v>1074</v>
      </c>
      <c r="AL1689" s="406">
        <v>1259</v>
      </c>
      <c r="AM1689" s="406">
        <v>816</v>
      </c>
      <c r="AN1689" s="406">
        <v>893</v>
      </c>
      <c r="AO1689" s="406">
        <v>1020</v>
      </c>
      <c r="AP1689" s="406">
        <v>865</v>
      </c>
      <c r="AQ1689" s="406">
        <v>865</v>
      </c>
      <c r="AR1689" s="406">
        <v>1053</v>
      </c>
      <c r="AS1689" s="406">
        <v>992</v>
      </c>
      <c r="AU1689" t="s">
        <v>3542</v>
      </c>
    </row>
    <row r="1690" spans="4:47" ht="13.5" customHeight="1">
      <c r="D1690" s="405" t="s">
        <v>2659</v>
      </c>
      <c r="E1690" s="405" t="s">
        <v>5597</v>
      </c>
      <c r="F1690" s="407" t="s">
        <v>2660</v>
      </c>
      <c r="G1690" s="272">
        <v>15.2</v>
      </c>
      <c r="H1690" s="406">
        <v>828</v>
      </c>
      <c r="I1690" s="406">
        <v>818</v>
      </c>
      <c r="J1690" s="406">
        <v>945</v>
      </c>
      <c r="K1690" s="406">
        <v>851</v>
      </c>
      <c r="L1690" s="406">
        <v>839</v>
      </c>
      <c r="M1690" s="406">
        <v>977</v>
      </c>
      <c r="N1690" s="406">
        <v>953</v>
      </c>
      <c r="O1690" s="406">
        <v>825</v>
      </c>
      <c r="P1690" s="406">
        <v>846</v>
      </c>
      <c r="Q1690" s="406">
        <v>953</v>
      </c>
      <c r="R1690" s="406">
        <v>937</v>
      </c>
      <c r="S1690" s="406">
        <v>1209</v>
      </c>
      <c r="T1690" s="406">
        <v>1368</v>
      </c>
      <c r="U1690" s="406">
        <v>1374</v>
      </c>
      <c r="V1690" s="406">
        <v>1028</v>
      </c>
      <c r="W1690" s="406">
        <v>1143</v>
      </c>
      <c r="X1690" s="406">
        <v>990</v>
      </c>
      <c r="Y1690" s="406">
        <v>1086</v>
      </c>
      <c r="Z1690" s="406">
        <v>1275</v>
      </c>
      <c r="AA1690" s="406">
        <v>1081</v>
      </c>
      <c r="AB1690" s="406">
        <v>1040</v>
      </c>
      <c r="AC1690" s="406">
        <v>1157</v>
      </c>
      <c r="AD1690" s="406">
        <v>1357</v>
      </c>
      <c r="AE1690" s="406">
        <v>1135</v>
      </c>
      <c r="AF1690" s="406">
        <v>1192</v>
      </c>
      <c r="AG1690" s="406">
        <v>1312</v>
      </c>
      <c r="AH1690" s="406">
        <v>1540</v>
      </c>
      <c r="AI1690" s="406">
        <v>979</v>
      </c>
      <c r="AJ1690" s="406">
        <v>1060</v>
      </c>
      <c r="AK1690" s="406">
        <v>1178</v>
      </c>
      <c r="AL1690" s="406">
        <v>1381</v>
      </c>
      <c r="AM1690" s="406">
        <v>895</v>
      </c>
      <c r="AN1690" s="406">
        <v>978</v>
      </c>
      <c r="AO1690" s="406">
        <v>1117</v>
      </c>
      <c r="AP1690" s="406">
        <v>920</v>
      </c>
      <c r="AQ1690" s="406">
        <v>920</v>
      </c>
      <c r="AR1690" s="406">
        <v>1124</v>
      </c>
      <c r="AS1690" s="406">
        <v>1097</v>
      </c>
      <c r="AU1690" t="s">
        <v>2659</v>
      </c>
    </row>
    <row r="1691" spans="4:47" ht="13.5" customHeight="1">
      <c r="D1691" s="405" t="s">
        <v>3543</v>
      </c>
      <c r="E1691" s="405" t="s">
        <v>5597</v>
      </c>
      <c r="F1691" s="407" t="s">
        <v>2660</v>
      </c>
      <c r="G1691" s="272">
        <v>15.2</v>
      </c>
      <c r="H1691" s="406">
        <v>828</v>
      </c>
      <c r="I1691" s="406">
        <v>818</v>
      </c>
      <c r="J1691" s="406">
        <v>945</v>
      </c>
      <c r="K1691" s="406">
        <v>851</v>
      </c>
      <c r="L1691" s="406">
        <v>839</v>
      </c>
      <c r="M1691" s="406">
        <v>977</v>
      </c>
      <c r="N1691" s="406">
        <v>953</v>
      </c>
      <c r="O1691" s="406">
        <v>825</v>
      </c>
      <c r="P1691" s="406">
        <v>846</v>
      </c>
      <c r="Q1691" s="406">
        <v>953</v>
      </c>
      <c r="R1691" s="406">
        <v>937</v>
      </c>
      <c r="S1691" s="406">
        <v>1209</v>
      </c>
      <c r="T1691" s="406">
        <v>1368</v>
      </c>
      <c r="U1691" s="406">
        <v>1374</v>
      </c>
      <c r="V1691" s="406">
        <v>1028</v>
      </c>
      <c r="W1691" s="406">
        <v>1143</v>
      </c>
      <c r="X1691" s="406">
        <v>990</v>
      </c>
      <c r="Y1691" s="406">
        <v>1086</v>
      </c>
      <c r="Z1691" s="406">
        <v>1275</v>
      </c>
      <c r="AA1691" s="406">
        <v>1081</v>
      </c>
      <c r="AB1691" s="406">
        <v>1040</v>
      </c>
      <c r="AC1691" s="406">
        <v>1157</v>
      </c>
      <c r="AD1691" s="406">
        <v>1357</v>
      </c>
      <c r="AE1691" s="406">
        <v>1135</v>
      </c>
      <c r="AF1691" s="406">
        <v>1192</v>
      </c>
      <c r="AG1691" s="406">
        <v>1312</v>
      </c>
      <c r="AH1691" s="406">
        <v>1540</v>
      </c>
      <c r="AI1691" s="406">
        <v>979</v>
      </c>
      <c r="AJ1691" s="406">
        <v>1060</v>
      </c>
      <c r="AK1691" s="406">
        <v>1178</v>
      </c>
      <c r="AL1691" s="406">
        <v>1381</v>
      </c>
      <c r="AM1691" s="406">
        <v>895</v>
      </c>
      <c r="AN1691" s="406">
        <v>978</v>
      </c>
      <c r="AO1691" s="406">
        <v>1117</v>
      </c>
      <c r="AP1691" s="406">
        <v>920</v>
      </c>
      <c r="AQ1691" s="406">
        <v>920</v>
      </c>
      <c r="AR1691" s="406">
        <v>1124</v>
      </c>
      <c r="AS1691" s="406">
        <v>1097</v>
      </c>
      <c r="AU1691" t="s">
        <v>3543</v>
      </c>
    </row>
    <row r="1692" spans="4:47" ht="13.5" customHeight="1">
      <c r="D1692" s="405" t="s">
        <v>2661</v>
      </c>
      <c r="E1692" s="405" t="s">
        <v>5597</v>
      </c>
      <c r="F1692" s="407" t="s">
        <v>2662</v>
      </c>
      <c r="G1692" s="272">
        <v>16.400000000000002</v>
      </c>
      <c r="H1692" s="406">
        <v>859</v>
      </c>
      <c r="I1692" s="406">
        <v>854</v>
      </c>
      <c r="J1692" s="406">
        <v>996</v>
      </c>
      <c r="K1692" s="406">
        <v>882</v>
      </c>
      <c r="L1692" s="406">
        <v>875</v>
      </c>
      <c r="M1692" s="406">
        <v>1028</v>
      </c>
      <c r="N1692" s="406">
        <v>992</v>
      </c>
      <c r="O1692" s="406">
        <v>857</v>
      </c>
      <c r="P1692" s="406">
        <v>887</v>
      </c>
      <c r="Q1692" s="406">
        <v>999</v>
      </c>
      <c r="R1692" s="406">
        <v>980</v>
      </c>
      <c r="S1692" s="406">
        <v>1333</v>
      </c>
      <c r="T1692" s="406">
        <v>1511</v>
      </c>
      <c r="U1692" s="406">
        <v>1475</v>
      </c>
      <c r="V1692" s="406">
        <v>1114</v>
      </c>
      <c r="W1692" s="406">
        <v>1239</v>
      </c>
      <c r="X1692" s="406">
        <v>1061</v>
      </c>
      <c r="Y1692" s="406">
        <v>1157</v>
      </c>
      <c r="Z1692" s="406">
        <v>1350</v>
      </c>
      <c r="AA1692" s="406">
        <v>1152</v>
      </c>
      <c r="AB1692" s="406">
        <v>1127</v>
      </c>
      <c r="AC1692" s="406">
        <v>1253</v>
      </c>
      <c r="AD1692" s="406">
        <v>1469</v>
      </c>
      <c r="AE1692" s="406">
        <v>1229</v>
      </c>
      <c r="AF1692" s="406">
        <v>1302</v>
      </c>
      <c r="AG1692" s="406">
        <v>1431</v>
      </c>
      <c r="AH1692" s="406">
        <v>1680</v>
      </c>
      <c r="AI1692" s="406">
        <v>1057</v>
      </c>
      <c r="AJ1692" s="406">
        <v>1149</v>
      </c>
      <c r="AK1692" s="406">
        <v>1276</v>
      </c>
      <c r="AL1692" s="406">
        <v>1496</v>
      </c>
      <c r="AM1692" s="406">
        <v>945</v>
      </c>
      <c r="AN1692" s="406">
        <v>1032</v>
      </c>
      <c r="AO1692" s="406">
        <v>1180</v>
      </c>
      <c r="AP1692" s="406">
        <v>971</v>
      </c>
      <c r="AQ1692" s="406">
        <v>971</v>
      </c>
      <c r="AR1692" s="406">
        <v>1201</v>
      </c>
      <c r="AS1692" s="406">
        <v>1180</v>
      </c>
      <c r="AU1692" t="s">
        <v>2661</v>
      </c>
    </row>
    <row r="1693" spans="4:47" ht="13.5" customHeight="1">
      <c r="D1693" s="405" t="s">
        <v>3544</v>
      </c>
      <c r="E1693" s="405" t="s">
        <v>5597</v>
      </c>
      <c r="F1693" s="407" t="s">
        <v>2662</v>
      </c>
      <c r="G1693" s="272">
        <v>16.400000000000002</v>
      </c>
      <c r="H1693" s="406">
        <v>859</v>
      </c>
      <c r="I1693" s="406">
        <v>854</v>
      </c>
      <c r="J1693" s="406">
        <v>996</v>
      </c>
      <c r="K1693" s="406">
        <v>882</v>
      </c>
      <c r="L1693" s="406">
        <v>875</v>
      </c>
      <c r="M1693" s="406">
        <v>1028</v>
      </c>
      <c r="N1693" s="406">
        <v>992</v>
      </c>
      <c r="O1693" s="406">
        <v>857</v>
      </c>
      <c r="P1693" s="406">
        <v>887</v>
      </c>
      <c r="Q1693" s="406">
        <v>999</v>
      </c>
      <c r="R1693" s="406">
        <v>980</v>
      </c>
      <c r="S1693" s="406">
        <v>1333</v>
      </c>
      <c r="T1693" s="406">
        <v>1511</v>
      </c>
      <c r="U1693" s="406">
        <v>1475</v>
      </c>
      <c r="V1693" s="406">
        <v>1114</v>
      </c>
      <c r="W1693" s="406">
        <v>1239</v>
      </c>
      <c r="X1693" s="406">
        <v>1061</v>
      </c>
      <c r="Y1693" s="406">
        <v>1157</v>
      </c>
      <c r="Z1693" s="406">
        <v>1350</v>
      </c>
      <c r="AA1693" s="406">
        <v>1152</v>
      </c>
      <c r="AB1693" s="406">
        <v>1127</v>
      </c>
      <c r="AC1693" s="406">
        <v>1253</v>
      </c>
      <c r="AD1693" s="406">
        <v>1469</v>
      </c>
      <c r="AE1693" s="406">
        <v>1229</v>
      </c>
      <c r="AF1693" s="406">
        <v>1302</v>
      </c>
      <c r="AG1693" s="406">
        <v>1431</v>
      </c>
      <c r="AH1693" s="406">
        <v>1680</v>
      </c>
      <c r="AI1693" s="406">
        <v>1057</v>
      </c>
      <c r="AJ1693" s="406">
        <v>1149</v>
      </c>
      <c r="AK1693" s="406">
        <v>1276</v>
      </c>
      <c r="AL1693" s="406">
        <v>1496</v>
      </c>
      <c r="AM1693" s="406">
        <v>945</v>
      </c>
      <c r="AN1693" s="406">
        <v>1032</v>
      </c>
      <c r="AO1693" s="406">
        <v>1180</v>
      </c>
      <c r="AP1693" s="406">
        <v>971</v>
      </c>
      <c r="AQ1693" s="406">
        <v>971</v>
      </c>
      <c r="AR1693" s="406">
        <v>1201</v>
      </c>
      <c r="AS1693" s="406">
        <v>1180</v>
      </c>
      <c r="AU1693" t="s">
        <v>3544</v>
      </c>
    </row>
    <row r="1694" spans="4:47" ht="13.5" customHeight="1">
      <c r="D1694" s="405" t="s">
        <v>2677</v>
      </c>
      <c r="E1694" s="405" t="s">
        <v>5597</v>
      </c>
      <c r="F1694" s="407" t="s">
        <v>2678</v>
      </c>
      <c r="G1694" s="272">
        <v>16.400000000000002</v>
      </c>
      <c r="H1694" s="406">
        <v>967</v>
      </c>
      <c r="I1694" s="406">
        <v>961</v>
      </c>
      <c r="J1694" s="406">
        <v>1119</v>
      </c>
      <c r="K1694" s="406">
        <v>989</v>
      </c>
      <c r="L1694" s="406">
        <v>982</v>
      </c>
      <c r="M1694" s="406">
        <v>1151</v>
      </c>
      <c r="N1694" s="406">
        <v>1105</v>
      </c>
      <c r="O1694" s="406">
        <v>965</v>
      </c>
      <c r="P1694" s="406">
        <v>994</v>
      </c>
      <c r="Q1694" s="406">
        <v>1121</v>
      </c>
      <c r="R1694" s="406">
        <v>1093</v>
      </c>
      <c r="S1694" s="406">
        <v>1449</v>
      </c>
      <c r="T1694" s="406">
        <v>1630</v>
      </c>
      <c r="U1694" s="406">
        <v>1620</v>
      </c>
      <c r="V1694" s="406">
        <v>1212</v>
      </c>
      <c r="W1694" s="406">
        <v>1351</v>
      </c>
      <c r="X1694" s="406">
        <v>1166</v>
      </c>
      <c r="Y1694" s="406">
        <v>1265</v>
      </c>
      <c r="Z1694" s="406">
        <v>1477</v>
      </c>
      <c r="AA1694" s="406">
        <v>1268</v>
      </c>
      <c r="AB1694" s="406">
        <v>1233</v>
      </c>
      <c r="AC1694" s="406">
        <v>1360</v>
      </c>
      <c r="AD1694" s="406">
        <v>1596</v>
      </c>
      <c r="AE1694" s="406">
        <v>1347</v>
      </c>
      <c r="AF1694" s="406">
        <v>1408</v>
      </c>
      <c r="AG1694" s="406">
        <v>1539</v>
      </c>
      <c r="AH1694" s="406">
        <v>1807</v>
      </c>
      <c r="AI1694" s="406">
        <v>1164</v>
      </c>
      <c r="AJ1694" s="406">
        <v>1255</v>
      </c>
      <c r="AK1694" s="406">
        <v>1384</v>
      </c>
      <c r="AL1694" s="406">
        <v>1623</v>
      </c>
      <c r="AM1694" s="406">
        <v>1051</v>
      </c>
      <c r="AN1694" s="406">
        <v>1138</v>
      </c>
      <c r="AO1694" s="406">
        <v>1301</v>
      </c>
      <c r="AP1694" s="406">
        <v>1092</v>
      </c>
      <c r="AQ1694" s="406">
        <v>1092</v>
      </c>
      <c r="AR1694" s="406">
        <v>1324</v>
      </c>
      <c r="AS1694" s="406">
        <v>1298</v>
      </c>
      <c r="AU1694" t="s">
        <v>2677</v>
      </c>
    </row>
    <row r="1695" spans="4:47" ht="13.5" customHeight="1">
      <c r="D1695" s="405" t="s">
        <v>3545</v>
      </c>
      <c r="E1695" s="405" t="s">
        <v>5597</v>
      </c>
      <c r="F1695" s="407" t="s">
        <v>2678</v>
      </c>
      <c r="G1695" s="272">
        <v>16.400000000000002</v>
      </c>
      <c r="H1695" s="406">
        <v>967</v>
      </c>
      <c r="I1695" s="406">
        <v>961</v>
      </c>
      <c r="J1695" s="406">
        <v>1119</v>
      </c>
      <c r="K1695" s="406">
        <v>989</v>
      </c>
      <c r="L1695" s="406">
        <v>982</v>
      </c>
      <c r="M1695" s="406">
        <v>1151</v>
      </c>
      <c r="N1695" s="406">
        <v>1105</v>
      </c>
      <c r="O1695" s="406">
        <v>965</v>
      </c>
      <c r="P1695" s="406">
        <v>994</v>
      </c>
      <c r="Q1695" s="406">
        <v>1121</v>
      </c>
      <c r="R1695" s="406">
        <v>1093</v>
      </c>
      <c r="S1695" s="406">
        <v>1449</v>
      </c>
      <c r="T1695" s="406">
        <v>1630</v>
      </c>
      <c r="U1695" s="406">
        <v>1620</v>
      </c>
      <c r="V1695" s="406">
        <v>1212</v>
      </c>
      <c r="W1695" s="406">
        <v>1351</v>
      </c>
      <c r="X1695" s="406">
        <v>1166</v>
      </c>
      <c r="Y1695" s="406">
        <v>1265</v>
      </c>
      <c r="Z1695" s="406">
        <v>1477</v>
      </c>
      <c r="AA1695" s="406">
        <v>1268</v>
      </c>
      <c r="AB1695" s="406">
        <v>1233</v>
      </c>
      <c r="AC1695" s="406">
        <v>1360</v>
      </c>
      <c r="AD1695" s="406">
        <v>1596</v>
      </c>
      <c r="AE1695" s="406">
        <v>1347</v>
      </c>
      <c r="AF1695" s="406">
        <v>1408</v>
      </c>
      <c r="AG1695" s="406">
        <v>1539</v>
      </c>
      <c r="AH1695" s="406">
        <v>1807</v>
      </c>
      <c r="AI1695" s="406">
        <v>1164</v>
      </c>
      <c r="AJ1695" s="406">
        <v>1255</v>
      </c>
      <c r="AK1695" s="406">
        <v>1384</v>
      </c>
      <c r="AL1695" s="406">
        <v>1623</v>
      </c>
      <c r="AM1695" s="406">
        <v>1051</v>
      </c>
      <c r="AN1695" s="406">
        <v>1138</v>
      </c>
      <c r="AO1695" s="406">
        <v>1301</v>
      </c>
      <c r="AP1695" s="406">
        <v>1092</v>
      </c>
      <c r="AQ1695" s="406">
        <v>1092</v>
      </c>
      <c r="AR1695" s="406">
        <v>1324</v>
      </c>
      <c r="AS1695" s="406">
        <v>1298</v>
      </c>
      <c r="AU1695" t="s">
        <v>3545</v>
      </c>
    </row>
    <row r="1696" spans="4:47" ht="13.5" customHeight="1">
      <c r="D1696" s="405" t="s">
        <v>2679</v>
      </c>
      <c r="E1696" s="405" t="s">
        <v>5597</v>
      </c>
      <c r="F1696" s="407" t="s">
        <v>2680</v>
      </c>
      <c r="G1696" s="272">
        <v>17.5</v>
      </c>
      <c r="H1696" s="406">
        <v>1033</v>
      </c>
      <c r="I1696" s="406">
        <v>1028</v>
      </c>
      <c r="J1696" s="406">
        <v>1190</v>
      </c>
      <c r="K1696" s="406">
        <v>1058</v>
      </c>
      <c r="L1696" s="406">
        <v>1051</v>
      </c>
      <c r="M1696" s="406">
        <v>1223</v>
      </c>
      <c r="N1696" s="406">
        <v>1175</v>
      </c>
      <c r="O1696" s="406">
        <v>1032</v>
      </c>
      <c r="P1696" s="406">
        <v>1073</v>
      </c>
      <c r="Q1696" s="406">
        <v>1201</v>
      </c>
      <c r="R1696" s="406">
        <v>1165</v>
      </c>
      <c r="S1696" s="406">
        <v>1508</v>
      </c>
      <c r="T1696" s="406">
        <v>1700</v>
      </c>
      <c r="U1696" s="406">
        <v>1697</v>
      </c>
      <c r="V1696" s="406">
        <v>1278</v>
      </c>
      <c r="W1696" s="406">
        <v>1425</v>
      </c>
      <c r="X1696" s="406">
        <v>1226</v>
      </c>
      <c r="Y1696" s="406">
        <v>1331</v>
      </c>
      <c r="Z1696" s="406">
        <v>1554</v>
      </c>
      <c r="AA1696" s="406">
        <v>1333</v>
      </c>
      <c r="AB1696" s="406">
        <v>1298</v>
      </c>
      <c r="AC1696" s="406">
        <v>1435</v>
      </c>
      <c r="AD1696" s="406">
        <v>1683</v>
      </c>
      <c r="AE1696" s="406">
        <v>1418</v>
      </c>
      <c r="AF1696" s="406">
        <v>1473</v>
      </c>
      <c r="AG1696" s="406">
        <v>1613</v>
      </c>
      <c r="AH1696" s="406">
        <v>1894</v>
      </c>
      <c r="AI1696" s="406">
        <v>1223</v>
      </c>
      <c r="AJ1696" s="406">
        <v>1320</v>
      </c>
      <c r="AK1696" s="406">
        <v>1458</v>
      </c>
      <c r="AL1696" s="406">
        <v>1710</v>
      </c>
      <c r="AM1696" s="406">
        <v>1111</v>
      </c>
      <c r="AN1696" s="406">
        <v>1204</v>
      </c>
      <c r="AO1696" s="406">
        <v>1377</v>
      </c>
      <c r="AP1696" s="406">
        <v>1168</v>
      </c>
      <c r="AQ1696" s="406">
        <v>1168</v>
      </c>
      <c r="AR1696" s="406">
        <v>1415</v>
      </c>
      <c r="AS1696" s="406">
        <v>1372</v>
      </c>
      <c r="AU1696" t="s">
        <v>2679</v>
      </c>
    </row>
    <row r="1697" spans="4:47" ht="13.5" customHeight="1">
      <c r="D1697" s="405" t="s">
        <v>3546</v>
      </c>
      <c r="E1697" s="405" t="s">
        <v>5597</v>
      </c>
      <c r="F1697" s="407" t="s">
        <v>2680</v>
      </c>
      <c r="G1697" s="272">
        <v>17.5</v>
      </c>
      <c r="H1697" s="406">
        <v>1033</v>
      </c>
      <c r="I1697" s="406">
        <v>1028</v>
      </c>
      <c r="J1697" s="406">
        <v>1190</v>
      </c>
      <c r="K1697" s="406">
        <v>1058</v>
      </c>
      <c r="L1697" s="406">
        <v>1051</v>
      </c>
      <c r="M1697" s="406">
        <v>1223</v>
      </c>
      <c r="N1697" s="406">
        <v>1175</v>
      </c>
      <c r="O1697" s="406">
        <v>1032</v>
      </c>
      <c r="P1697" s="406">
        <v>1073</v>
      </c>
      <c r="Q1697" s="406">
        <v>1201</v>
      </c>
      <c r="R1697" s="406">
        <v>1165</v>
      </c>
      <c r="S1697" s="406">
        <v>1508</v>
      </c>
      <c r="T1697" s="406">
        <v>1700</v>
      </c>
      <c r="U1697" s="406">
        <v>1697</v>
      </c>
      <c r="V1697" s="406">
        <v>1278</v>
      </c>
      <c r="W1697" s="406">
        <v>1425</v>
      </c>
      <c r="X1697" s="406">
        <v>1226</v>
      </c>
      <c r="Y1697" s="406">
        <v>1331</v>
      </c>
      <c r="Z1697" s="406">
        <v>1554</v>
      </c>
      <c r="AA1697" s="406">
        <v>1333</v>
      </c>
      <c r="AB1697" s="406">
        <v>1298</v>
      </c>
      <c r="AC1697" s="406">
        <v>1435</v>
      </c>
      <c r="AD1697" s="406">
        <v>1683</v>
      </c>
      <c r="AE1697" s="406">
        <v>1418</v>
      </c>
      <c r="AF1697" s="406">
        <v>1473</v>
      </c>
      <c r="AG1697" s="406">
        <v>1613</v>
      </c>
      <c r="AH1697" s="406">
        <v>1894</v>
      </c>
      <c r="AI1697" s="406">
        <v>1223</v>
      </c>
      <c r="AJ1697" s="406">
        <v>1320</v>
      </c>
      <c r="AK1697" s="406">
        <v>1458</v>
      </c>
      <c r="AL1697" s="406">
        <v>1710</v>
      </c>
      <c r="AM1697" s="406">
        <v>1111</v>
      </c>
      <c r="AN1697" s="406">
        <v>1204</v>
      </c>
      <c r="AO1697" s="406">
        <v>1377</v>
      </c>
      <c r="AP1697" s="406">
        <v>1168</v>
      </c>
      <c r="AQ1697" s="406">
        <v>1168</v>
      </c>
      <c r="AR1697" s="406">
        <v>1415</v>
      </c>
      <c r="AS1697" s="406">
        <v>1372</v>
      </c>
      <c r="AU1697" t="s">
        <v>3546</v>
      </c>
    </row>
    <row r="1698" spans="4:47" ht="13.5" customHeight="1">
      <c r="D1698" s="405" t="s">
        <v>2681</v>
      </c>
      <c r="E1698" s="405" t="s">
        <v>5597</v>
      </c>
      <c r="F1698" s="407" t="s">
        <v>2682</v>
      </c>
      <c r="G1698" s="272">
        <v>18.700000000000003</v>
      </c>
      <c r="H1698" s="406">
        <v>1052</v>
      </c>
      <c r="I1698" s="406">
        <v>1047</v>
      </c>
      <c r="J1698" s="406">
        <v>1208</v>
      </c>
      <c r="K1698" s="406">
        <v>1077</v>
      </c>
      <c r="L1698" s="406">
        <v>1070</v>
      </c>
      <c r="M1698" s="406">
        <v>1241</v>
      </c>
      <c r="N1698" s="406">
        <v>1200</v>
      </c>
      <c r="O1698" s="406">
        <v>1052</v>
      </c>
      <c r="P1698" s="406">
        <v>1099</v>
      </c>
      <c r="Q1698" s="406">
        <v>1228</v>
      </c>
      <c r="R1698" s="406">
        <v>1194</v>
      </c>
      <c r="S1698" s="406">
        <v>1532</v>
      </c>
      <c r="T1698" s="406">
        <v>1734</v>
      </c>
      <c r="U1698" s="406">
        <v>1731</v>
      </c>
      <c r="V1698" s="406">
        <v>1306</v>
      </c>
      <c r="W1698" s="406">
        <v>1456</v>
      </c>
      <c r="X1698" s="406">
        <v>1244</v>
      </c>
      <c r="Y1698" s="406">
        <v>1355</v>
      </c>
      <c r="Z1698" s="406">
        <v>1581</v>
      </c>
      <c r="AA1698" s="406">
        <v>1353</v>
      </c>
      <c r="AB1698" s="406">
        <v>1322</v>
      </c>
      <c r="AC1698" s="406">
        <v>1466</v>
      </c>
      <c r="AD1698" s="406">
        <v>1720</v>
      </c>
      <c r="AE1698" s="406">
        <v>1443</v>
      </c>
      <c r="AF1698" s="406">
        <v>1497</v>
      </c>
      <c r="AG1698" s="406">
        <v>1645</v>
      </c>
      <c r="AH1698" s="406">
        <v>1931</v>
      </c>
      <c r="AI1698" s="406">
        <v>1239</v>
      </c>
      <c r="AJ1698" s="406">
        <v>1344</v>
      </c>
      <c r="AK1698" s="406">
        <v>1489</v>
      </c>
      <c r="AL1698" s="406">
        <v>1748</v>
      </c>
      <c r="AM1698" s="406">
        <v>1131</v>
      </c>
      <c r="AN1698" s="406">
        <v>1230</v>
      </c>
      <c r="AO1698" s="406">
        <v>1406</v>
      </c>
      <c r="AP1698" s="406">
        <v>1197</v>
      </c>
      <c r="AQ1698" s="406">
        <v>1197</v>
      </c>
      <c r="AR1698" s="406">
        <v>1460</v>
      </c>
      <c r="AS1698" s="406">
        <v>1400</v>
      </c>
      <c r="AU1698" t="s">
        <v>2681</v>
      </c>
    </row>
    <row r="1699" spans="4:47" ht="13.5" customHeight="1">
      <c r="D1699" s="405" t="s">
        <v>3547</v>
      </c>
      <c r="E1699" s="405" t="s">
        <v>5597</v>
      </c>
      <c r="F1699" s="407" t="s">
        <v>2682</v>
      </c>
      <c r="G1699" s="272">
        <v>18.700000000000003</v>
      </c>
      <c r="H1699" s="406">
        <v>1052</v>
      </c>
      <c r="I1699" s="406">
        <v>1047</v>
      </c>
      <c r="J1699" s="406">
        <v>1208</v>
      </c>
      <c r="K1699" s="406">
        <v>1077</v>
      </c>
      <c r="L1699" s="406">
        <v>1070</v>
      </c>
      <c r="M1699" s="406">
        <v>1241</v>
      </c>
      <c r="N1699" s="406">
        <v>1200</v>
      </c>
      <c r="O1699" s="406">
        <v>1052</v>
      </c>
      <c r="P1699" s="406">
        <v>1099</v>
      </c>
      <c r="Q1699" s="406">
        <v>1228</v>
      </c>
      <c r="R1699" s="406">
        <v>1194</v>
      </c>
      <c r="S1699" s="406">
        <v>1532</v>
      </c>
      <c r="T1699" s="406">
        <v>1734</v>
      </c>
      <c r="U1699" s="406">
        <v>1731</v>
      </c>
      <c r="V1699" s="406">
        <v>1306</v>
      </c>
      <c r="W1699" s="406">
        <v>1456</v>
      </c>
      <c r="X1699" s="406">
        <v>1244</v>
      </c>
      <c r="Y1699" s="406">
        <v>1355</v>
      </c>
      <c r="Z1699" s="406">
        <v>1581</v>
      </c>
      <c r="AA1699" s="406">
        <v>1353</v>
      </c>
      <c r="AB1699" s="406">
        <v>1322</v>
      </c>
      <c r="AC1699" s="406">
        <v>1466</v>
      </c>
      <c r="AD1699" s="406">
        <v>1720</v>
      </c>
      <c r="AE1699" s="406">
        <v>1443</v>
      </c>
      <c r="AF1699" s="406">
        <v>1497</v>
      </c>
      <c r="AG1699" s="406">
        <v>1645</v>
      </c>
      <c r="AH1699" s="406">
        <v>1931</v>
      </c>
      <c r="AI1699" s="406">
        <v>1239</v>
      </c>
      <c r="AJ1699" s="406">
        <v>1344</v>
      </c>
      <c r="AK1699" s="406">
        <v>1489</v>
      </c>
      <c r="AL1699" s="406">
        <v>1748</v>
      </c>
      <c r="AM1699" s="406">
        <v>1131</v>
      </c>
      <c r="AN1699" s="406">
        <v>1230</v>
      </c>
      <c r="AO1699" s="406">
        <v>1406</v>
      </c>
      <c r="AP1699" s="406">
        <v>1197</v>
      </c>
      <c r="AQ1699" s="406">
        <v>1197</v>
      </c>
      <c r="AR1699" s="406">
        <v>1460</v>
      </c>
      <c r="AS1699" s="406">
        <v>1400</v>
      </c>
      <c r="AU1699" t="s">
        <v>3547</v>
      </c>
    </row>
    <row r="1700" spans="4:47" ht="13.5" customHeight="1">
      <c r="D1700" s="405" t="s">
        <v>2683</v>
      </c>
      <c r="E1700" s="405" t="s">
        <v>5597</v>
      </c>
      <c r="F1700" s="407" t="s">
        <v>2684</v>
      </c>
      <c r="G1700" s="272">
        <v>19.900000000000002</v>
      </c>
      <c r="H1700" s="406">
        <v>1092</v>
      </c>
      <c r="I1700" s="406">
        <v>1084</v>
      </c>
      <c r="J1700" s="406">
        <v>1251</v>
      </c>
      <c r="K1700" s="406">
        <v>1117</v>
      </c>
      <c r="L1700" s="406">
        <v>1108</v>
      </c>
      <c r="M1700" s="406">
        <v>1284</v>
      </c>
      <c r="N1700" s="406">
        <v>1242</v>
      </c>
      <c r="O1700" s="406">
        <v>1089</v>
      </c>
      <c r="P1700" s="406">
        <v>1136</v>
      </c>
      <c r="Q1700" s="406">
        <v>1270</v>
      </c>
      <c r="R1700" s="406">
        <v>1236</v>
      </c>
      <c r="S1700" s="406">
        <v>1571</v>
      </c>
      <c r="T1700" s="406">
        <v>1781</v>
      </c>
      <c r="U1700" s="406">
        <v>1782</v>
      </c>
      <c r="V1700" s="406">
        <v>1344</v>
      </c>
      <c r="W1700" s="406">
        <v>1497</v>
      </c>
      <c r="X1700" s="406">
        <v>1277</v>
      </c>
      <c r="Y1700" s="406">
        <v>1394</v>
      </c>
      <c r="Z1700" s="406">
        <v>1627</v>
      </c>
      <c r="AA1700" s="406">
        <v>1391</v>
      </c>
      <c r="AB1700" s="406">
        <v>1361</v>
      </c>
      <c r="AC1700" s="406">
        <v>1513</v>
      </c>
      <c r="AD1700" s="406">
        <v>1776</v>
      </c>
      <c r="AE1700" s="406">
        <v>1484</v>
      </c>
      <c r="AF1700" s="406">
        <v>1536</v>
      </c>
      <c r="AG1700" s="406">
        <v>1692</v>
      </c>
      <c r="AH1700" s="406">
        <v>1986</v>
      </c>
      <c r="AI1700" s="406">
        <v>1270</v>
      </c>
      <c r="AJ1700" s="406">
        <v>1383</v>
      </c>
      <c r="AK1700" s="406">
        <v>1536</v>
      </c>
      <c r="AL1700" s="406">
        <v>1803</v>
      </c>
      <c r="AM1700" s="406">
        <v>1169</v>
      </c>
      <c r="AN1700" s="406">
        <v>1276</v>
      </c>
      <c r="AO1700" s="406">
        <v>1459</v>
      </c>
      <c r="AP1700" s="406">
        <v>1223</v>
      </c>
      <c r="AQ1700" s="406">
        <v>1223</v>
      </c>
      <c r="AR1700" s="406">
        <v>1486</v>
      </c>
      <c r="AS1700" s="406">
        <v>1434</v>
      </c>
      <c r="AU1700" t="s">
        <v>2683</v>
      </c>
    </row>
    <row r="1701" spans="4:47" ht="13.5" customHeight="1">
      <c r="D1701" s="405" t="s">
        <v>3548</v>
      </c>
      <c r="E1701" s="405" t="s">
        <v>5597</v>
      </c>
      <c r="F1701" s="407" t="s">
        <v>2684</v>
      </c>
      <c r="G1701" s="272">
        <v>19.900000000000002</v>
      </c>
      <c r="H1701" s="406">
        <v>1092</v>
      </c>
      <c r="I1701" s="406">
        <v>1084</v>
      </c>
      <c r="J1701" s="406">
        <v>1251</v>
      </c>
      <c r="K1701" s="406">
        <v>1117</v>
      </c>
      <c r="L1701" s="406">
        <v>1108</v>
      </c>
      <c r="M1701" s="406">
        <v>1284</v>
      </c>
      <c r="N1701" s="406">
        <v>1242</v>
      </c>
      <c r="O1701" s="406">
        <v>1089</v>
      </c>
      <c r="P1701" s="406">
        <v>1136</v>
      </c>
      <c r="Q1701" s="406">
        <v>1270</v>
      </c>
      <c r="R1701" s="406">
        <v>1236</v>
      </c>
      <c r="S1701" s="406">
        <v>1571</v>
      </c>
      <c r="T1701" s="406">
        <v>1781</v>
      </c>
      <c r="U1701" s="406">
        <v>1782</v>
      </c>
      <c r="V1701" s="406">
        <v>1344</v>
      </c>
      <c r="W1701" s="406">
        <v>1497</v>
      </c>
      <c r="X1701" s="406">
        <v>1277</v>
      </c>
      <c r="Y1701" s="406">
        <v>1394</v>
      </c>
      <c r="Z1701" s="406">
        <v>1627</v>
      </c>
      <c r="AA1701" s="406">
        <v>1391</v>
      </c>
      <c r="AB1701" s="406">
        <v>1361</v>
      </c>
      <c r="AC1701" s="406">
        <v>1513</v>
      </c>
      <c r="AD1701" s="406">
        <v>1776</v>
      </c>
      <c r="AE1701" s="406">
        <v>1484</v>
      </c>
      <c r="AF1701" s="406">
        <v>1536</v>
      </c>
      <c r="AG1701" s="406">
        <v>1692</v>
      </c>
      <c r="AH1701" s="406">
        <v>1986</v>
      </c>
      <c r="AI1701" s="406">
        <v>1270</v>
      </c>
      <c r="AJ1701" s="406">
        <v>1383</v>
      </c>
      <c r="AK1701" s="406">
        <v>1536</v>
      </c>
      <c r="AL1701" s="406">
        <v>1803</v>
      </c>
      <c r="AM1701" s="406">
        <v>1169</v>
      </c>
      <c r="AN1701" s="406">
        <v>1276</v>
      </c>
      <c r="AO1701" s="406">
        <v>1459</v>
      </c>
      <c r="AP1701" s="406">
        <v>1223</v>
      </c>
      <c r="AQ1701" s="406">
        <v>1223</v>
      </c>
      <c r="AR1701" s="406">
        <v>1486</v>
      </c>
      <c r="AS1701" s="406">
        <v>1434</v>
      </c>
      <c r="AU1701" t="s">
        <v>3548</v>
      </c>
    </row>
    <row r="1702" spans="4:47" ht="13.5" customHeight="1">
      <c r="D1702" s="405" t="s">
        <v>2685</v>
      </c>
      <c r="E1702" s="405" t="s">
        <v>5597</v>
      </c>
      <c r="F1702" s="407" t="s">
        <v>2686</v>
      </c>
      <c r="G1702" s="272">
        <v>21</v>
      </c>
      <c r="H1702" s="406">
        <v>1110</v>
      </c>
      <c r="I1702" s="406">
        <v>1103</v>
      </c>
      <c r="J1702" s="406">
        <v>1279</v>
      </c>
      <c r="K1702" s="406">
        <v>1136</v>
      </c>
      <c r="L1702" s="406">
        <v>1127</v>
      </c>
      <c r="M1702" s="406">
        <v>1313</v>
      </c>
      <c r="N1702" s="406">
        <v>1267</v>
      </c>
      <c r="O1702" s="406">
        <v>1109</v>
      </c>
      <c r="P1702" s="406">
        <v>1161</v>
      </c>
      <c r="Q1702" s="406">
        <v>1296</v>
      </c>
      <c r="R1702" s="406">
        <v>1264</v>
      </c>
      <c r="S1702" s="406">
        <v>1594</v>
      </c>
      <c r="T1702" s="406">
        <v>1814</v>
      </c>
      <c r="U1702" s="406">
        <v>1815</v>
      </c>
      <c r="V1702" s="406">
        <v>1372</v>
      </c>
      <c r="W1702" s="406">
        <v>1528</v>
      </c>
      <c r="X1702" s="406">
        <v>1294</v>
      </c>
      <c r="Y1702" s="406">
        <v>1417</v>
      </c>
      <c r="Z1702" s="406">
        <v>1653</v>
      </c>
      <c r="AA1702" s="406">
        <v>1410</v>
      </c>
      <c r="AB1702" s="406">
        <v>1384</v>
      </c>
      <c r="AC1702" s="406">
        <v>1545</v>
      </c>
      <c r="AD1702" s="406">
        <v>1812</v>
      </c>
      <c r="AE1702" s="406">
        <v>1508</v>
      </c>
      <c r="AF1702" s="406">
        <v>1559</v>
      </c>
      <c r="AG1702" s="406">
        <v>1723</v>
      </c>
      <c r="AH1702" s="406">
        <v>2023</v>
      </c>
      <c r="AI1702" s="406">
        <v>1286</v>
      </c>
      <c r="AJ1702" s="406">
        <v>1407</v>
      </c>
      <c r="AK1702" s="406">
        <v>1568</v>
      </c>
      <c r="AL1702" s="406">
        <v>1840</v>
      </c>
      <c r="AM1702" s="406">
        <v>1188</v>
      </c>
      <c r="AN1702" s="406">
        <v>1300</v>
      </c>
      <c r="AO1702" s="406">
        <v>1486</v>
      </c>
      <c r="AP1702" s="406">
        <v>1251</v>
      </c>
      <c r="AQ1702" s="406">
        <v>1251</v>
      </c>
      <c r="AR1702" s="406">
        <v>1531</v>
      </c>
      <c r="AS1702" s="406">
        <v>1461</v>
      </c>
      <c r="AU1702" t="s">
        <v>2685</v>
      </c>
    </row>
    <row r="1703" spans="4:47" ht="13.5" customHeight="1">
      <c r="D1703" s="405" t="s">
        <v>3549</v>
      </c>
      <c r="E1703" s="405" t="s">
        <v>5597</v>
      </c>
      <c r="F1703" s="407" t="s">
        <v>2686</v>
      </c>
      <c r="G1703" s="272">
        <v>21</v>
      </c>
      <c r="H1703" s="406">
        <v>1110</v>
      </c>
      <c r="I1703" s="406">
        <v>1103</v>
      </c>
      <c r="J1703" s="406">
        <v>1279</v>
      </c>
      <c r="K1703" s="406">
        <v>1136</v>
      </c>
      <c r="L1703" s="406">
        <v>1127</v>
      </c>
      <c r="M1703" s="406">
        <v>1313</v>
      </c>
      <c r="N1703" s="406">
        <v>1267</v>
      </c>
      <c r="O1703" s="406">
        <v>1109</v>
      </c>
      <c r="P1703" s="406">
        <v>1161</v>
      </c>
      <c r="Q1703" s="406">
        <v>1296</v>
      </c>
      <c r="R1703" s="406">
        <v>1264</v>
      </c>
      <c r="S1703" s="406">
        <v>1594</v>
      </c>
      <c r="T1703" s="406">
        <v>1814</v>
      </c>
      <c r="U1703" s="406">
        <v>1815</v>
      </c>
      <c r="V1703" s="406">
        <v>1372</v>
      </c>
      <c r="W1703" s="406">
        <v>1528</v>
      </c>
      <c r="X1703" s="406">
        <v>1294</v>
      </c>
      <c r="Y1703" s="406">
        <v>1417</v>
      </c>
      <c r="Z1703" s="406">
        <v>1653</v>
      </c>
      <c r="AA1703" s="406">
        <v>1410</v>
      </c>
      <c r="AB1703" s="406">
        <v>1384</v>
      </c>
      <c r="AC1703" s="406">
        <v>1545</v>
      </c>
      <c r="AD1703" s="406">
        <v>1812</v>
      </c>
      <c r="AE1703" s="406">
        <v>1508</v>
      </c>
      <c r="AF1703" s="406">
        <v>1559</v>
      </c>
      <c r="AG1703" s="406">
        <v>1723</v>
      </c>
      <c r="AH1703" s="406">
        <v>2023</v>
      </c>
      <c r="AI1703" s="406">
        <v>1286</v>
      </c>
      <c r="AJ1703" s="406">
        <v>1407</v>
      </c>
      <c r="AK1703" s="406">
        <v>1568</v>
      </c>
      <c r="AL1703" s="406">
        <v>1840</v>
      </c>
      <c r="AM1703" s="406">
        <v>1188</v>
      </c>
      <c r="AN1703" s="406">
        <v>1300</v>
      </c>
      <c r="AO1703" s="406">
        <v>1486</v>
      </c>
      <c r="AP1703" s="406">
        <v>1251</v>
      </c>
      <c r="AQ1703" s="406">
        <v>1251</v>
      </c>
      <c r="AR1703" s="406">
        <v>1531</v>
      </c>
      <c r="AS1703" s="406">
        <v>1461</v>
      </c>
      <c r="AU1703" t="s">
        <v>3549</v>
      </c>
    </row>
    <row r="1704" spans="4:47" ht="13.5" customHeight="1">
      <c r="D1704" s="405" t="s">
        <v>2697</v>
      </c>
      <c r="E1704" s="404"/>
      <c r="F1704" s="407" t="s">
        <v>2698</v>
      </c>
      <c r="G1704" s="272">
        <v>12.9</v>
      </c>
      <c r="H1704" s="406">
        <v>732</v>
      </c>
      <c r="I1704" s="406">
        <v>729</v>
      </c>
      <c r="J1704" s="406">
        <v>855</v>
      </c>
      <c r="K1704" s="406">
        <v>758</v>
      </c>
      <c r="L1704" s="406">
        <v>752</v>
      </c>
      <c r="M1704" s="406">
        <v>888</v>
      </c>
      <c r="N1704" s="406">
        <v>851</v>
      </c>
      <c r="O1704" s="406">
        <v>739</v>
      </c>
      <c r="P1704" s="406">
        <v>781</v>
      </c>
      <c r="Q1704" s="406">
        <v>870</v>
      </c>
      <c r="R1704" s="406">
        <v>845</v>
      </c>
      <c r="S1704" s="406">
        <v>1157</v>
      </c>
      <c r="T1704" s="406">
        <v>1322</v>
      </c>
      <c r="U1704" s="406">
        <v>1316</v>
      </c>
      <c r="V1704" s="406">
        <v>992</v>
      </c>
      <c r="W1704" s="406">
        <v>1108</v>
      </c>
      <c r="X1704" s="406">
        <v>899</v>
      </c>
      <c r="Y1704" s="406">
        <v>976</v>
      </c>
      <c r="Z1704" s="406">
        <v>1140</v>
      </c>
      <c r="AA1704" s="406">
        <v>980</v>
      </c>
      <c r="AB1704" s="406">
        <v>957</v>
      </c>
      <c r="AC1704" s="406">
        <v>1057</v>
      </c>
      <c r="AD1704" s="406">
        <v>1241</v>
      </c>
      <c r="AE1704" s="406">
        <v>1046</v>
      </c>
      <c r="AF1704" s="406">
        <v>1095</v>
      </c>
      <c r="AG1704" s="406">
        <v>1198</v>
      </c>
      <c r="AH1704" s="406">
        <v>1406</v>
      </c>
      <c r="AI1704" s="406">
        <v>906</v>
      </c>
      <c r="AJ1704" s="406">
        <v>971</v>
      </c>
      <c r="AK1704" s="406">
        <v>1072</v>
      </c>
      <c r="AL1704" s="406">
        <v>1258</v>
      </c>
      <c r="AM1704" s="406">
        <v>799</v>
      </c>
      <c r="AN1704" s="406">
        <v>862</v>
      </c>
      <c r="AO1704" s="406">
        <v>984</v>
      </c>
      <c r="AP1704" s="406">
        <v>887</v>
      </c>
      <c r="AQ1704" s="406">
        <v>887</v>
      </c>
      <c r="AR1704" s="406">
        <v>1111</v>
      </c>
      <c r="AS1704" s="406">
        <v>1024</v>
      </c>
      <c r="AU1704" t="s">
        <v>2697</v>
      </c>
    </row>
    <row r="1705" spans="4:47" ht="13.5" customHeight="1">
      <c r="D1705" s="405" t="s">
        <v>2699</v>
      </c>
      <c r="E1705" s="404"/>
      <c r="F1705" s="407" t="s">
        <v>2700</v>
      </c>
      <c r="G1705" s="272">
        <v>14</v>
      </c>
      <c r="H1705" s="406">
        <v>748</v>
      </c>
      <c r="I1705" s="406">
        <v>743</v>
      </c>
      <c r="J1705" s="406">
        <v>873</v>
      </c>
      <c r="K1705" s="406">
        <v>774</v>
      </c>
      <c r="L1705" s="406">
        <v>767</v>
      </c>
      <c r="M1705" s="406">
        <v>906</v>
      </c>
      <c r="N1705" s="406">
        <v>870</v>
      </c>
      <c r="O1705" s="406">
        <v>754</v>
      </c>
      <c r="P1705" s="406">
        <v>801</v>
      </c>
      <c r="Q1705" s="406">
        <v>891</v>
      </c>
      <c r="R1705" s="406">
        <v>868</v>
      </c>
      <c r="S1705" s="406">
        <v>1171</v>
      </c>
      <c r="T1705" s="406">
        <v>1345</v>
      </c>
      <c r="U1705" s="406">
        <v>1338</v>
      </c>
      <c r="V1705" s="406">
        <v>1010</v>
      </c>
      <c r="W1705" s="406">
        <v>1128</v>
      </c>
      <c r="X1705" s="406">
        <v>912</v>
      </c>
      <c r="Y1705" s="406">
        <v>995</v>
      </c>
      <c r="Z1705" s="406">
        <v>1162</v>
      </c>
      <c r="AA1705" s="406">
        <v>995</v>
      </c>
      <c r="AB1705" s="406">
        <v>976</v>
      </c>
      <c r="AC1705" s="406">
        <v>1084</v>
      </c>
      <c r="AD1705" s="406">
        <v>1272</v>
      </c>
      <c r="AE1705" s="406">
        <v>1065</v>
      </c>
      <c r="AF1705" s="406">
        <v>1114</v>
      </c>
      <c r="AG1705" s="406">
        <v>1224</v>
      </c>
      <c r="AH1705" s="406">
        <v>1438</v>
      </c>
      <c r="AI1705" s="406">
        <v>917</v>
      </c>
      <c r="AJ1705" s="406">
        <v>990</v>
      </c>
      <c r="AK1705" s="406">
        <v>1099</v>
      </c>
      <c r="AL1705" s="406">
        <v>1290</v>
      </c>
      <c r="AM1705" s="406">
        <v>813</v>
      </c>
      <c r="AN1705" s="406">
        <v>882</v>
      </c>
      <c r="AO1705" s="406">
        <v>1007</v>
      </c>
      <c r="AP1705" s="406">
        <v>906</v>
      </c>
      <c r="AQ1705" s="406">
        <v>906</v>
      </c>
      <c r="AR1705" s="406">
        <v>1142</v>
      </c>
      <c r="AS1705" s="406">
        <v>1042</v>
      </c>
      <c r="AU1705" t="s">
        <v>2699</v>
      </c>
    </row>
    <row r="1706" spans="4:47" ht="13.5" customHeight="1">
      <c r="D1706" s="405" t="s">
        <v>2701</v>
      </c>
      <c r="E1706" s="404"/>
      <c r="F1706" s="407" t="s">
        <v>2702</v>
      </c>
      <c r="G1706" s="272">
        <v>15.2</v>
      </c>
      <c r="H1706" s="406">
        <v>772</v>
      </c>
      <c r="I1706" s="406">
        <v>769</v>
      </c>
      <c r="J1706" s="406">
        <v>905</v>
      </c>
      <c r="K1706" s="406">
        <v>798</v>
      </c>
      <c r="L1706" s="406">
        <v>793</v>
      </c>
      <c r="M1706" s="406">
        <v>939</v>
      </c>
      <c r="N1706" s="406">
        <v>903</v>
      </c>
      <c r="O1706" s="406">
        <v>782</v>
      </c>
      <c r="P1706" s="406">
        <v>833</v>
      </c>
      <c r="Q1706" s="406">
        <v>927</v>
      </c>
      <c r="R1706" s="406">
        <v>904</v>
      </c>
      <c r="S1706" s="406">
        <v>1202</v>
      </c>
      <c r="T1706" s="406">
        <v>1384</v>
      </c>
      <c r="U1706" s="406">
        <v>1380</v>
      </c>
      <c r="V1706" s="406">
        <v>1043</v>
      </c>
      <c r="W1706" s="406">
        <v>1163</v>
      </c>
      <c r="X1706" s="406">
        <v>938</v>
      </c>
      <c r="Y1706" s="406">
        <v>1026</v>
      </c>
      <c r="Z1706" s="406">
        <v>1198</v>
      </c>
      <c r="AA1706" s="406">
        <v>1021</v>
      </c>
      <c r="AB1706" s="406">
        <v>1007</v>
      </c>
      <c r="AC1706" s="406">
        <v>1123</v>
      </c>
      <c r="AD1706" s="406">
        <v>1319</v>
      </c>
      <c r="AE1706" s="406">
        <v>1098</v>
      </c>
      <c r="AF1706" s="406">
        <v>1145</v>
      </c>
      <c r="AG1706" s="406">
        <v>1264</v>
      </c>
      <c r="AH1706" s="406">
        <v>1484</v>
      </c>
      <c r="AI1706" s="406">
        <v>941</v>
      </c>
      <c r="AJ1706" s="406">
        <v>1021</v>
      </c>
      <c r="AK1706" s="406">
        <v>1138</v>
      </c>
      <c r="AL1706" s="406">
        <v>1336</v>
      </c>
      <c r="AM1706" s="406">
        <v>840</v>
      </c>
      <c r="AN1706" s="406">
        <v>914</v>
      </c>
      <c r="AO1706" s="406">
        <v>1044</v>
      </c>
      <c r="AP1706" s="406">
        <v>939</v>
      </c>
      <c r="AQ1706" s="406">
        <v>939</v>
      </c>
      <c r="AR1706" s="406">
        <v>1187</v>
      </c>
      <c r="AS1706" s="406">
        <v>1118</v>
      </c>
      <c r="AU1706" t="s">
        <v>2701</v>
      </c>
    </row>
    <row r="1707" spans="4:47" ht="13.5" customHeight="1">
      <c r="D1707" s="405" t="s">
        <v>2703</v>
      </c>
      <c r="E1707" s="404"/>
      <c r="F1707" s="407" t="s">
        <v>2704</v>
      </c>
      <c r="G1707" s="272">
        <v>16.400000000000002</v>
      </c>
      <c r="H1707" s="406">
        <v>792</v>
      </c>
      <c r="I1707" s="406">
        <v>787</v>
      </c>
      <c r="J1707" s="406">
        <v>934</v>
      </c>
      <c r="K1707" s="406">
        <v>817</v>
      </c>
      <c r="L1707" s="406">
        <v>810</v>
      </c>
      <c r="M1707" s="406">
        <v>968</v>
      </c>
      <c r="N1707" s="406">
        <v>933</v>
      </c>
      <c r="O1707" s="406">
        <v>800</v>
      </c>
      <c r="P1707" s="406">
        <v>843</v>
      </c>
      <c r="Q1707" s="406">
        <v>949</v>
      </c>
      <c r="R1707" s="406">
        <v>936</v>
      </c>
      <c r="S1707" s="406">
        <v>1228</v>
      </c>
      <c r="T1707" s="406">
        <v>1422</v>
      </c>
      <c r="U1707" s="406">
        <v>1421</v>
      </c>
      <c r="V1707" s="406">
        <v>1081</v>
      </c>
      <c r="W1707" s="406">
        <v>1201</v>
      </c>
      <c r="X1707" s="406">
        <v>963</v>
      </c>
      <c r="Y1707" s="406">
        <v>1058</v>
      </c>
      <c r="Z1707" s="406">
        <v>1234</v>
      </c>
      <c r="AA1707" s="406">
        <v>1052</v>
      </c>
      <c r="AB1707" s="406">
        <v>1038</v>
      </c>
      <c r="AC1707" s="406">
        <v>1163</v>
      </c>
      <c r="AD1707" s="406">
        <v>1364</v>
      </c>
      <c r="AE1707" s="406">
        <v>1131</v>
      </c>
      <c r="AF1707" s="406">
        <v>1176</v>
      </c>
      <c r="AG1707" s="406">
        <v>1303</v>
      </c>
      <c r="AH1707" s="406">
        <v>1529</v>
      </c>
      <c r="AI1707" s="406">
        <v>966</v>
      </c>
      <c r="AJ1707" s="406">
        <v>1053</v>
      </c>
      <c r="AK1707" s="406">
        <v>1177</v>
      </c>
      <c r="AL1707" s="406">
        <v>1381</v>
      </c>
      <c r="AM1707" s="406">
        <v>867</v>
      </c>
      <c r="AN1707" s="406">
        <v>948</v>
      </c>
      <c r="AO1707" s="406">
        <v>1080</v>
      </c>
      <c r="AP1707" s="406">
        <v>972</v>
      </c>
      <c r="AQ1707" s="406">
        <v>972</v>
      </c>
      <c r="AR1707" s="406">
        <v>1232</v>
      </c>
      <c r="AS1707" s="406">
        <v>1151</v>
      </c>
      <c r="AU1707" t="s">
        <v>2703</v>
      </c>
    </row>
    <row r="1708" spans="4:47" ht="13.5" customHeight="1">
      <c r="D1708" s="405" t="s">
        <v>2705</v>
      </c>
      <c r="E1708" s="404"/>
      <c r="F1708" s="407" t="s">
        <v>2706</v>
      </c>
      <c r="G1708" s="272">
        <v>17.5</v>
      </c>
      <c r="H1708" s="406">
        <v>855</v>
      </c>
      <c r="I1708" s="406">
        <v>857</v>
      </c>
      <c r="J1708" s="406">
        <v>1016</v>
      </c>
      <c r="K1708" s="406">
        <v>880</v>
      </c>
      <c r="L1708" s="406">
        <v>880</v>
      </c>
      <c r="M1708" s="406">
        <v>1050</v>
      </c>
      <c r="N1708" s="406">
        <v>1013</v>
      </c>
      <c r="O1708" s="406">
        <v>872</v>
      </c>
      <c r="P1708" s="406">
        <v>918</v>
      </c>
      <c r="Q1708" s="406">
        <v>1034</v>
      </c>
      <c r="R1708" s="406">
        <v>1018</v>
      </c>
      <c r="S1708" s="406">
        <v>1299</v>
      </c>
      <c r="T1708" s="406">
        <v>1501</v>
      </c>
      <c r="U1708" s="406">
        <v>1512</v>
      </c>
      <c r="V1708" s="406">
        <v>1153</v>
      </c>
      <c r="W1708" s="406">
        <v>1283</v>
      </c>
      <c r="X1708" s="406">
        <v>1033</v>
      </c>
      <c r="Y1708" s="406">
        <v>1135</v>
      </c>
      <c r="Z1708" s="406">
        <v>1322</v>
      </c>
      <c r="AA1708" s="406">
        <v>1123</v>
      </c>
      <c r="AB1708" s="406">
        <v>1114</v>
      </c>
      <c r="AC1708" s="406">
        <v>1247</v>
      </c>
      <c r="AD1708" s="406">
        <v>1462</v>
      </c>
      <c r="AE1708" s="406">
        <v>1213</v>
      </c>
      <c r="AF1708" s="406">
        <v>1251</v>
      </c>
      <c r="AG1708" s="406">
        <v>1387</v>
      </c>
      <c r="AH1708" s="406">
        <v>1628</v>
      </c>
      <c r="AI1708" s="406">
        <v>1034</v>
      </c>
      <c r="AJ1708" s="406">
        <v>1128</v>
      </c>
      <c r="AK1708" s="406">
        <v>1262</v>
      </c>
      <c r="AL1708" s="406">
        <v>1479</v>
      </c>
      <c r="AM1708" s="406">
        <v>938</v>
      </c>
      <c r="AN1708" s="406">
        <v>1024</v>
      </c>
      <c r="AO1708" s="406">
        <v>1168</v>
      </c>
      <c r="AP1708" s="406">
        <v>1055</v>
      </c>
      <c r="AQ1708" s="406">
        <v>1055</v>
      </c>
      <c r="AR1708" s="406">
        <v>1326</v>
      </c>
      <c r="AS1708" s="406">
        <v>1232</v>
      </c>
      <c r="AU1708" t="s">
        <v>2705</v>
      </c>
    </row>
    <row r="1709" spans="4:47" ht="13.5" customHeight="1">
      <c r="D1709" s="405" t="s">
        <v>2707</v>
      </c>
      <c r="E1709" s="404"/>
      <c r="F1709" s="407" t="s">
        <v>2708</v>
      </c>
      <c r="G1709" s="272">
        <v>18.700000000000003</v>
      </c>
      <c r="H1709" s="406">
        <v>875</v>
      </c>
      <c r="I1709" s="406">
        <v>876</v>
      </c>
      <c r="J1709" s="406">
        <v>1039</v>
      </c>
      <c r="K1709" s="406">
        <v>901</v>
      </c>
      <c r="L1709" s="406">
        <v>899</v>
      </c>
      <c r="M1709" s="406">
        <v>1074</v>
      </c>
      <c r="N1709" s="406">
        <v>1038</v>
      </c>
      <c r="O1709" s="406">
        <v>892</v>
      </c>
      <c r="P1709" s="406">
        <v>941</v>
      </c>
      <c r="Q1709" s="406">
        <v>1060</v>
      </c>
      <c r="R1709" s="406">
        <v>1046</v>
      </c>
      <c r="S1709" s="406">
        <v>1318</v>
      </c>
      <c r="T1709" s="406">
        <v>1529</v>
      </c>
      <c r="U1709" s="406">
        <v>1539</v>
      </c>
      <c r="V1709" s="406">
        <v>1178</v>
      </c>
      <c r="W1709" s="406">
        <v>1309</v>
      </c>
      <c r="X1709" s="406">
        <v>1050</v>
      </c>
      <c r="Y1709" s="406">
        <v>1158</v>
      </c>
      <c r="Z1709" s="406">
        <v>1349</v>
      </c>
      <c r="AA1709" s="406">
        <v>1144</v>
      </c>
      <c r="AB1709" s="406">
        <v>1137</v>
      </c>
      <c r="AC1709" s="406">
        <v>1279</v>
      </c>
      <c r="AD1709" s="406">
        <v>1499</v>
      </c>
      <c r="AE1709" s="406">
        <v>1238</v>
      </c>
      <c r="AF1709" s="406">
        <v>1275</v>
      </c>
      <c r="AG1709" s="406">
        <v>1419</v>
      </c>
      <c r="AH1709" s="406">
        <v>1664</v>
      </c>
      <c r="AI1709" s="406">
        <v>1050</v>
      </c>
      <c r="AJ1709" s="406">
        <v>1151</v>
      </c>
      <c r="AK1709" s="406">
        <v>1293</v>
      </c>
      <c r="AL1709" s="406">
        <v>1516</v>
      </c>
      <c r="AM1709" s="406">
        <v>957</v>
      </c>
      <c r="AN1709" s="406">
        <v>1049</v>
      </c>
      <c r="AO1709" s="406">
        <v>1196</v>
      </c>
      <c r="AP1709" s="406">
        <v>1079</v>
      </c>
      <c r="AQ1709" s="406">
        <v>1079</v>
      </c>
      <c r="AR1709" s="406">
        <v>1363</v>
      </c>
      <c r="AS1709" s="406">
        <v>1256</v>
      </c>
      <c r="AU1709" t="s">
        <v>2707</v>
      </c>
    </row>
    <row r="1710" spans="4:47" ht="13.5" customHeight="1">
      <c r="D1710" s="405" t="s">
        <v>2709</v>
      </c>
      <c r="E1710" s="404"/>
      <c r="F1710" s="407" t="s">
        <v>2710</v>
      </c>
      <c r="G1710" s="272">
        <v>18.700000000000003</v>
      </c>
      <c r="H1710" s="406">
        <v>930</v>
      </c>
      <c r="I1710" s="406">
        <v>929</v>
      </c>
      <c r="J1710" s="406">
        <v>1105</v>
      </c>
      <c r="K1710" s="406">
        <v>975</v>
      </c>
      <c r="L1710" s="406">
        <v>971</v>
      </c>
      <c r="M1710" s="406">
        <v>1169</v>
      </c>
      <c r="N1710" s="406">
        <v>1127</v>
      </c>
      <c r="O1710" s="406">
        <v>941</v>
      </c>
      <c r="P1710" s="406">
        <v>986</v>
      </c>
      <c r="Q1710" s="406">
        <v>1110</v>
      </c>
      <c r="R1710" s="406">
        <v>1096</v>
      </c>
      <c r="S1710" s="406">
        <v>1489</v>
      </c>
      <c r="T1710" s="406">
        <v>1703</v>
      </c>
      <c r="U1710" s="406">
        <v>1752</v>
      </c>
      <c r="V1710" s="406">
        <v>1268</v>
      </c>
      <c r="W1710" s="406">
        <v>1412</v>
      </c>
      <c r="X1710" s="406">
        <v>1157</v>
      </c>
      <c r="Y1710" s="406">
        <v>1266</v>
      </c>
      <c r="Z1710" s="406">
        <v>1477</v>
      </c>
      <c r="AA1710" s="406">
        <v>1262</v>
      </c>
      <c r="AB1710" s="406">
        <v>1232</v>
      </c>
      <c r="AC1710" s="406">
        <v>1375</v>
      </c>
      <c r="AD1710" s="406">
        <v>1613</v>
      </c>
      <c r="AE1710" s="406">
        <v>1343</v>
      </c>
      <c r="AF1710" s="406">
        <v>1438</v>
      </c>
      <c r="AG1710" s="406">
        <v>1585</v>
      </c>
      <c r="AH1710" s="406">
        <v>1860</v>
      </c>
      <c r="AI1710" s="406">
        <v>1174</v>
      </c>
      <c r="AJ1710" s="406">
        <v>1267</v>
      </c>
      <c r="AK1710" s="406">
        <v>1411</v>
      </c>
      <c r="AL1710" s="406">
        <v>1656</v>
      </c>
      <c r="AM1710" s="406">
        <v>1042</v>
      </c>
      <c r="AN1710" s="406">
        <v>1134</v>
      </c>
      <c r="AO1710" s="406">
        <v>1293</v>
      </c>
      <c r="AP1710" s="406">
        <v>1091</v>
      </c>
      <c r="AQ1710" s="406">
        <v>1091</v>
      </c>
      <c r="AR1710" s="406">
        <v>1375</v>
      </c>
      <c r="AS1710" s="406">
        <v>1369</v>
      </c>
      <c r="AU1710" t="s">
        <v>2709</v>
      </c>
    </row>
    <row r="1711" spans="4:47" ht="13.5" customHeight="1">
      <c r="D1711" s="405" t="s">
        <v>2725</v>
      </c>
      <c r="E1711" s="404"/>
      <c r="F1711" s="407" t="s">
        <v>2726</v>
      </c>
      <c r="G1711" s="272">
        <v>22.200000000000003</v>
      </c>
      <c r="H1711" s="406">
        <v>1113</v>
      </c>
      <c r="I1711" s="406">
        <v>1106</v>
      </c>
      <c r="J1711" s="406">
        <v>1284</v>
      </c>
      <c r="K1711" s="406">
        <v>1139</v>
      </c>
      <c r="L1711" s="406">
        <v>1129</v>
      </c>
      <c r="M1711" s="406">
        <v>1318</v>
      </c>
      <c r="N1711" s="406">
        <v>1284</v>
      </c>
      <c r="O1711" s="406">
        <v>1117</v>
      </c>
      <c r="P1711" s="406">
        <v>1166</v>
      </c>
      <c r="Q1711" s="406">
        <v>1308</v>
      </c>
      <c r="R1711" s="406">
        <v>1289</v>
      </c>
      <c r="S1711" s="406">
        <v>1700</v>
      </c>
      <c r="T1711" s="406">
        <v>1952</v>
      </c>
      <c r="U1711" s="406">
        <v>1905</v>
      </c>
      <c r="V1711" s="406">
        <v>1463</v>
      </c>
      <c r="W1711" s="406">
        <v>1627</v>
      </c>
      <c r="X1711" s="406">
        <v>1353</v>
      </c>
      <c r="Y1711" s="406">
        <v>1483</v>
      </c>
      <c r="Z1711" s="406">
        <v>1729</v>
      </c>
      <c r="AA1711" s="406">
        <v>1479</v>
      </c>
      <c r="AB1711" s="406">
        <v>1450</v>
      </c>
      <c r="AC1711" s="406">
        <v>1620</v>
      </c>
      <c r="AD1711" s="406">
        <v>1899</v>
      </c>
      <c r="AE1711" s="406">
        <v>1581</v>
      </c>
      <c r="AF1711" s="406">
        <v>1648</v>
      </c>
      <c r="AG1711" s="406">
        <v>1822</v>
      </c>
      <c r="AH1711" s="406">
        <v>2137</v>
      </c>
      <c r="AI1711" s="406">
        <v>1343</v>
      </c>
      <c r="AJ1711" s="406">
        <v>1470</v>
      </c>
      <c r="AK1711" s="406">
        <v>1640</v>
      </c>
      <c r="AL1711" s="406">
        <v>1924</v>
      </c>
      <c r="AM1711" s="406">
        <v>1208</v>
      </c>
      <c r="AN1711" s="406">
        <v>1323</v>
      </c>
      <c r="AO1711" s="406">
        <v>1511</v>
      </c>
      <c r="AP1711" s="406">
        <v>1316</v>
      </c>
      <c r="AQ1711" s="406">
        <v>1316</v>
      </c>
      <c r="AR1711" s="406">
        <v>1649</v>
      </c>
      <c r="AS1711" s="406">
        <v>1551</v>
      </c>
      <c r="AU1711" t="s">
        <v>2725</v>
      </c>
    </row>
    <row r="1712" spans="4:47" ht="13.5" customHeight="1">
      <c r="D1712" s="405" t="s">
        <v>2727</v>
      </c>
      <c r="E1712" s="404"/>
      <c r="F1712" s="407" t="s">
        <v>2728</v>
      </c>
      <c r="G1712" s="272">
        <v>23.3</v>
      </c>
      <c r="H1712" s="406">
        <v>1217</v>
      </c>
      <c r="I1712" s="406">
        <v>1210</v>
      </c>
      <c r="J1712" s="406">
        <v>1422</v>
      </c>
      <c r="K1712" s="406">
        <v>1262</v>
      </c>
      <c r="L1712" s="406">
        <v>1251</v>
      </c>
      <c r="M1712" s="406">
        <v>1486</v>
      </c>
      <c r="N1712" s="406">
        <v>1433</v>
      </c>
      <c r="O1712" s="406">
        <v>1218</v>
      </c>
      <c r="P1712" s="406">
        <v>1266</v>
      </c>
      <c r="Q1712" s="406">
        <v>1425</v>
      </c>
      <c r="R1712" s="406">
        <v>1402</v>
      </c>
      <c r="S1712" s="406">
        <v>1921</v>
      </c>
      <c r="T1712" s="406">
        <v>2185</v>
      </c>
      <c r="U1712" s="406">
        <v>2183</v>
      </c>
      <c r="V1712" s="406">
        <v>1609</v>
      </c>
      <c r="W1712" s="406">
        <v>1792</v>
      </c>
      <c r="X1712" s="406">
        <v>1512</v>
      </c>
      <c r="Y1712" s="406">
        <v>1650</v>
      </c>
      <c r="Z1712" s="406">
        <v>1925</v>
      </c>
      <c r="AA1712" s="406">
        <v>1647</v>
      </c>
      <c r="AB1712" s="406">
        <v>1603</v>
      </c>
      <c r="AC1712" s="406">
        <v>1783</v>
      </c>
      <c r="AD1712" s="406">
        <v>2091</v>
      </c>
      <c r="AE1712" s="406">
        <v>1749</v>
      </c>
      <c r="AF1712" s="406">
        <v>1870</v>
      </c>
      <c r="AG1712" s="406">
        <v>2055</v>
      </c>
      <c r="AH1712" s="406">
        <v>2411</v>
      </c>
      <c r="AI1712" s="406">
        <v>1519</v>
      </c>
      <c r="AJ1712" s="406">
        <v>1645</v>
      </c>
      <c r="AK1712" s="406">
        <v>1825</v>
      </c>
      <c r="AL1712" s="406">
        <v>2141</v>
      </c>
      <c r="AM1712" s="406">
        <v>1347</v>
      </c>
      <c r="AN1712" s="406">
        <v>1467</v>
      </c>
      <c r="AO1712" s="406">
        <v>1676</v>
      </c>
      <c r="AP1712" s="406">
        <v>1392</v>
      </c>
      <c r="AQ1712" s="406">
        <v>1392</v>
      </c>
      <c r="AR1712" s="406">
        <v>1736</v>
      </c>
      <c r="AS1712" s="406">
        <v>1727</v>
      </c>
      <c r="AU1712" t="s">
        <v>2727</v>
      </c>
    </row>
    <row r="1713" spans="4:47" ht="13.5" customHeight="1">
      <c r="D1713" s="405" t="s">
        <v>2733</v>
      </c>
      <c r="E1713" s="405" t="s">
        <v>5597</v>
      </c>
      <c r="F1713" s="407" t="s">
        <v>2734</v>
      </c>
      <c r="G1713" s="272">
        <v>16.400000000000002</v>
      </c>
      <c r="H1713" s="406">
        <v>1313</v>
      </c>
      <c r="I1713" s="406">
        <v>1303</v>
      </c>
      <c r="J1713" s="406">
        <v>1488</v>
      </c>
      <c r="K1713" s="406">
        <v>1331</v>
      </c>
      <c r="L1713" s="406">
        <v>1314</v>
      </c>
      <c r="M1713" s="406">
        <v>1520</v>
      </c>
      <c r="N1713" s="406">
        <v>1422</v>
      </c>
      <c r="O1713" s="406">
        <v>1296</v>
      </c>
      <c r="P1713" s="406">
        <v>1328</v>
      </c>
      <c r="Q1713" s="406">
        <v>1501</v>
      </c>
      <c r="R1713" s="406">
        <v>1428</v>
      </c>
      <c r="S1713" s="406">
        <v>2002</v>
      </c>
      <c r="T1713" s="406">
        <v>2229</v>
      </c>
      <c r="U1713" s="406">
        <v>2137</v>
      </c>
      <c r="V1713" s="406">
        <v>1632</v>
      </c>
      <c r="W1713" s="406">
        <v>1824</v>
      </c>
      <c r="X1713" s="406">
        <v>1603</v>
      </c>
      <c r="Y1713" s="406">
        <v>1711</v>
      </c>
      <c r="Z1713" s="406">
        <v>2000</v>
      </c>
      <c r="AA1713" s="406">
        <v>1739</v>
      </c>
      <c r="AB1713" s="406">
        <v>1669</v>
      </c>
      <c r="AC1713" s="406">
        <v>1806</v>
      </c>
      <c r="AD1713" s="406">
        <v>2119</v>
      </c>
      <c r="AE1713" s="406">
        <v>1832</v>
      </c>
      <c r="AF1713" s="406">
        <v>1893</v>
      </c>
      <c r="AG1713" s="406">
        <v>2035</v>
      </c>
      <c r="AH1713" s="406">
        <v>2388</v>
      </c>
      <c r="AI1713" s="406">
        <v>1593</v>
      </c>
      <c r="AJ1713" s="406">
        <v>1685</v>
      </c>
      <c r="AK1713" s="406">
        <v>1822</v>
      </c>
      <c r="AL1713" s="406">
        <v>2137</v>
      </c>
      <c r="AM1713" s="406">
        <v>1407</v>
      </c>
      <c r="AN1713" s="406">
        <v>1499</v>
      </c>
      <c r="AO1713" s="406">
        <v>1716</v>
      </c>
      <c r="AP1713" s="406">
        <v>1512</v>
      </c>
      <c r="AQ1713" s="406">
        <v>1512</v>
      </c>
      <c r="AR1713" s="406">
        <v>1796</v>
      </c>
      <c r="AS1713" s="406">
        <v>1752</v>
      </c>
      <c r="AU1713" t="s">
        <v>2733</v>
      </c>
    </row>
    <row r="1714" spans="4:47" ht="13.5" customHeight="1">
      <c r="D1714" s="405" t="s">
        <v>3550</v>
      </c>
      <c r="E1714" s="405" t="s">
        <v>5597</v>
      </c>
      <c r="F1714" s="407" t="s">
        <v>2734</v>
      </c>
      <c r="G1714" s="272">
        <v>16.400000000000002</v>
      </c>
      <c r="H1714" s="406">
        <v>1313</v>
      </c>
      <c r="I1714" s="406">
        <v>1303</v>
      </c>
      <c r="J1714" s="406">
        <v>1488</v>
      </c>
      <c r="K1714" s="406">
        <v>1331</v>
      </c>
      <c r="L1714" s="406">
        <v>1314</v>
      </c>
      <c r="M1714" s="406">
        <v>1520</v>
      </c>
      <c r="N1714" s="406">
        <v>1422</v>
      </c>
      <c r="O1714" s="406">
        <v>1296</v>
      </c>
      <c r="P1714" s="406">
        <v>1328</v>
      </c>
      <c r="Q1714" s="406">
        <v>1501</v>
      </c>
      <c r="R1714" s="406">
        <v>1428</v>
      </c>
      <c r="S1714" s="406">
        <v>2002</v>
      </c>
      <c r="T1714" s="406">
        <v>2229</v>
      </c>
      <c r="U1714" s="406">
        <v>2137</v>
      </c>
      <c r="V1714" s="406">
        <v>1632</v>
      </c>
      <c r="W1714" s="406">
        <v>1824</v>
      </c>
      <c r="X1714" s="406">
        <v>1603</v>
      </c>
      <c r="Y1714" s="406">
        <v>1711</v>
      </c>
      <c r="Z1714" s="406">
        <v>2000</v>
      </c>
      <c r="AA1714" s="406">
        <v>1739</v>
      </c>
      <c r="AB1714" s="406">
        <v>1669</v>
      </c>
      <c r="AC1714" s="406">
        <v>1806</v>
      </c>
      <c r="AD1714" s="406">
        <v>2119</v>
      </c>
      <c r="AE1714" s="406">
        <v>1832</v>
      </c>
      <c r="AF1714" s="406">
        <v>1893</v>
      </c>
      <c r="AG1714" s="406">
        <v>2035</v>
      </c>
      <c r="AH1714" s="406">
        <v>2388</v>
      </c>
      <c r="AI1714" s="406">
        <v>1593</v>
      </c>
      <c r="AJ1714" s="406">
        <v>1685</v>
      </c>
      <c r="AK1714" s="406">
        <v>1822</v>
      </c>
      <c r="AL1714" s="406">
        <v>2137</v>
      </c>
      <c r="AM1714" s="406">
        <v>1407</v>
      </c>
      <c r="AN1714" s="406">
        <v>1499</v>
      </c>
      <c r="AO1714" s="406">
        <v>1716</v>
      </c>
      <c r="AP1714" s="406">
        <v>1512</v>
      </c>
      <c r="AQ1714" s="406">
        <v>1512</v>
      </c>
      <c r="AR1714" s="406">
        <v>1796</v>
      </c>
      <c r="AS1714" s="406">
        <v>1752</v>
      </c>
      <c r="AU1714" t="s">
        <v>3550</v>
      </c>
    </row>
    <row r="1715" spans="4:47" ht="13.5" customHeight="1">
      <c r="D1715" s="405" t="s">
        <v>2735</v>
      </c>
      <c r="E1715" s="405" t="s">
        <v>5597</v>
      </c>
      <c r="F1715" s="407" t="s">
        <v>2910</v>
      </c>
      <c r="G1715" s="272">
        <v>17.5</v>
      </c>
      <c r="H1715" s="406">
        <v>1376</v>
      </c>
      <c r="I1715" s="406">
        <v>1358</v>
      </c>
      <c r="J1715" s="406">
        <v>1567</v>
      </c>
      <c r="K1715" s="406">
        <v>1389</v>
      </c>
      <c r="L1715" s="406">
        <v>1369</v>
      </c>
      <c r="M1715" s="406">
        <v>1584</v>
      </c>
      <c r="N1715" s="406">
        <v>1505</v>
      </c>
      <c r="O1715" s="406">
        <v>1361</v>
      </c>
      <c r="P1715" s="406">
        <v>1385</v>
      </c>
      <c r="Q1715" s="406">
        <v>1570</v>
      </c>
      <c r="R1715" s="406">
        <v>1506</v>
      </c>
      <c r="S1715" s="406">
        <v>2062</v>
      </c>
      <c r="T1715" s="406">
        <v>2297</v>
      </c>
      <c r="U1715" s="406">
        <v>2214</v>
      </c>
      <c r="V1715" s="406">
        <v>1698</v>
      </c>
      <c r="W1715" s="406">
        <v>1897</v>
      </c>
      <c r="X1715" s="406">
        <v>1665</v>
      </c>
      <c r="Y1715" s="406">
        <v>1779</v>
      </c>
      <c r="Z1715" s="406">
        <v>2080</v>
      </c>
      <c r="AA1715" s="406">
        <v>1807</v>
      </c>
      <c r="AB1715" s="406">
        <v>1737</v>
      </c>
      <c r="AC1715" s="406">
        <v>1882</v>
      </c>
      <c r="AD1715" s="406">
        <v>2209</v>
      </c>
      <c r="AE1715" s="406">
        <v>1906</v>
      </c>
      <c r="AF1715" s="406">
        <v>1961</v>
      </c>
      <c r="AG1715" s="406">
        <v>2111</v>
      </c>
      <c r="AH1715" s="406">
        <v>2478</v>
      </c>
      <c r="AI1715" s="406">
        <v>1654</v>
      </c>
      <c r="AJ1715" s="406">
        <v>1753</v>
      </c>
      <c r="AK1715" s="406">
        <v>1898</v>
      </c>
      <c r="AL1715" s="406">
        <v>2227</v>
      </c>
      <c r="AM1715" s="406">
        <v>1470</v>
      </c>
      <c r="AN1715" s="406">
        <v>1568</v>
      </c>
      <c r="AO1715" s="406">
        <v>1795</v>
      </c>
      <c r="AP1715" s="406">
        <v>1586</v>
      </c>
      <c r="AQ1715" s="406">
        <v>1586</v>
      </c>
      <c r="AR1715" s="406">
        <v>1883</v>
      </c>
      <c r="AS1715" s="406">
        <v>1825</v>
      </c>
      <c r="AU1715" t="s">
        <v>2735</v>
      </c>
    </row>
    <row r="1716" spans="4:47" ht="13.5" customHeight="1">
      <c r="D1716" s="405" t="s">
        <v>3551</v>
      </c>
      <c r="E1716" s="405" t="s">
        <v>5597</v>
      </c>
      <c r="F1716" s="407" t="s">
        <v>2910</v>
      </c>
      <c r="G1716" s="272">
        <v>17.5</v>
      </c>
      <c r="H1716" s="406">
        <v>1376</v>
      </c>
      <c r="I1716" s="406">
        <v>1358</v>
      </c>
      <c r="J1716" s="406">
        <v>1567</v>
      </c>
      <c r="K1716" s="406">
        <v>1389</v>
      </c>
      <c r="L1716" s="406">
        <v>1369</v>
      </c>
      <c r="M1716" s="406">
        <v>1584</v>
      </c>
      <c r="N1716" s="406">
        <v>1505</v>
      </c>
      <c r="O1716" s="406">
        <v>1361</v>
      </c>
      <c r="P1716" s="406">
        <v>1385</v>
      </c>
      <c r="Q1716" s="406">
        <v>1570</v>
      </c>
      <c r="R1716" s="406">
        <v>1506</v>
      </c>
      <c r="S1716" s="406">
        <v>2062</v>
      </c>
      <c r="T1716" s="406">
        <v>2297</v>
      </c>
      <c r="U1716" s="406">
        <v>2214</v>
      </c>
      <c r="V1716" s="406">
        <v>1698</v>
      </c>
      <c r="W1716" s="406">
        <v>1897</v>
      </c>
      <c r="X1716" s="406">
        <v>1665</v>
      </c>
      <c r="Y1716" s="406">
        <v>1779</v>
      </c>
      <c r="Z1716" s="406">
        <v>2080</v>
      </c>
      <c r="AA1716" s="406">
        <v>1807</v>
      </c>
      <c r="AB1716" s="406">
        <v>1737</v>
      </c>
      <c r="AC1716" s="406">
        <v>1882</v>
      </c>
      <c r="AD1716" s="406">
        <v>2209</v>
      </c>
      <c r="AE1716" s="406">
        <v>1906</v>
      </c>
      <c r="AF1716" s="406">
        <v>1961</v>
      </c>
      <c r="AG1716" s="406">
        <v>2111</v>
      </c>
      <c r="AH1716" s="406">
        <v>2478</v>
      </c>
      <c r="AI1716" s="406">
        <v>1654</v>
      </c>
      <c r="AJ1716" s="406">
        <v>1753</v>
      </c>
      <c r="AK1716" s="406">
        <v>1898</v>
      </c>
      <c r="AL1716" s="406">
        <v>2227</v>
      </c>
      <c r="AM1716" s="406">
        <v>1470</v>
      </c>
      <c r="AN1716" s="406">
        <v>1568</v>
      </c>
      <c r="AO1716" s="406">
        <v>1795</v>
      </c>
      <c r="AP1716" s="406">
        <v>1586</v>
      </c>
      <c r="AQ1716" s="406">
        <v>1586</v>
      </c>
      <c r="AR1716" s="406">
        <v>1883</v>
      </c>
      <c r="AS1716" s="406">
        <v>1825</v>
      </c>
      <c r="AU1716" t="s">
        <v>3551</v>
      </c>
    </row>
    <row r="1717" spans="4:47" ht="13.5" customHeight="1">
      <c r="D1717" s="405" t="s">
        <v>2736</v>
      </c>
      <c r="E1717" s="405"/>
      <c r="F1717" s="407" t="s">
        <v>2737</v>
      </c>
      <c r="G1717" s="272">
        <v>18.700000000000003</v>
      </c>
      <c r="H1717" s="406">
        <v>1440</v>
      </c>
      <c r="I1717" s="406">
        <v>1421</v>
      </c>
      <c r="J1717" s="406">
        <v>1644</v>
      </c>
      <c r="K1717" s="406">
        <v>1462</v>
      </c>
      <c r="L1717" s="406">
        <v>1442</v>
      </c>
      <c r="M1717" s="406">
        <v>1676</v>
      </c>
      <c r="N1717" s="406">
        <v>1594</v>
      </c>
      <c r="O1717" s="406">
        <v>1424</v>
      </c>
      <c r="P1717" s="406">
        <v>1449</v>
      </c>
      <c r="Q1717" s="406">
        <v>1641</v>
      </c>
      <c r="R1717" s="406">
        <v>1578</v>
      </c>
      <c r="S1717" s="406">
        <v>2182</v>
      </c>
      <c r="T1717" s="406">
        <v>2428</v>
      </c>
      <c r="U1717" s="406">
        <v>2367</v>
      </c>
      <c r="V1717" s="406">
        <v>1782</v>
      </c>
      <c r="W1717" s="406">
        <v>1993</v>
      </c>
      <c r="X1717" s="406">
        <v>1753</v>
      </c>
      <c r="Y1717" s="406">
        <v>1874</v>
      </c>
      <c r="Z1717" s="406">
        <v>2191</v>
      </c>
      <c r="AA1717" s="406">
        <v>1905</v>
      </c>
      <c r="AB1717" s="406">
        <v>1825</v>
      </c>
      <c r="AC1717" s="406">
        <v>1980</v>
      </c>
      <c r="AD1717" s="406">
        <v>2323</v>
      </c>
      <c r="AE1717" s="406">
        <v>2002</v>
      </c>
      <c r="AF1717" s="406">
        <v>2084</v>
      </c>
      <c r="AG1717" s="406">
        <v>2244</v>
      </c>
      <c r="AH1717" s="406">
        <v>2634</v>
      </c>
      <c r="AI1717" s="406">
        <v>1749</v>
      </c>
      <c r="AJ1717" s="406">
        <v>1851</v>
      </c>
      <c r="AK1717" s="406">
        <v>2007</v>
      </c>
      <c r="AL1717" s="406">
        <v>2355</v>
      </c>
      <c r="AM1717" s="406">
        <v>1549</v>
      </c>
      <c r="AN1717" s="406">
        <v>1653</v>
      </c>
      <c r="AO1717" s="406">
        <v>1891</v>
      </c>
      <c r="AP1717" s="406">
        <v>1636</v>
      </c>
      <c r="AQ1717" s="406">
        <v>1636</v>
      </c>
      <c r="AR1717" s="406">
        <v>1944</v>
      </c>
      <c r="AS1717" s="406">
        <v>1925</v>
      </c>
      <c r="AU1717" t="s">
        <v>2736</v>
      </c>
    </row>
    <row r="1718" spans="4:47" ht="13.5" customHeight="1">
      <c r="D1718" s="405" t="s">
        <v>2738</v>
      </c>
      <c r="E1718" s="405"/>
      <c r="F1718" s="407" t="s">
        <v>2739</v>
      </c>
      <c r="G1718" s="272">
        <v>19.900000000000002</v>
      </c>
      <c r="H1718" s="406">
        <v>1458</v>
      </c>
      <c r="I1718" s="406">
        <v>1440</v>
      </c>
      <c r="J1718" s="406">
        <v>1667</v>
      </c>
      <c r="K1718" s="406">
        <v>1480</v>
      </c>
      <c r="L1718" s="406">
        <v>1461</v>
      </c>
      <c r="M1718" s="406">
        <v>1699</v>
      </c>
      <c r="N1718" s="406">
        <v>1619</v>
      </c>
      <c r="O1718" s="406">
        <v>1443</v>
      </c>
      <c r="P1718" s="406">
        <v>1473</v>
      </c>
      <c r="Q1718" s="406">
        <v>1667</v>
      </c>
      <c r="R1718" s="406">
        <v>1607</v>
      </c>
      <c r="S1718" s="406">
        <v>2203</v>
      </c>
      <c r="T1718" s="406">
        <v>2458</v>
      </c>
      <c r="U1718" s="406">
        <v>2398</v>
      </c>
      <c r="V1718" s="406">
        <v>1809</v>
      </c>
      <c r="W1718" s="406">
        <v>2022</v>
      </c>
      <c r="X1718" s="406">
        <v>1771</v>
      </c>
      <c r="Y1718" s="406">
        <v>1898</v>
      </c>
      <c r="Z1718" s="406">
        <v>2218</v>
      </c>
      <c r="AA1718" s="406">
        <v>1924</v>
      </c>
      <c r="AB1718" s="406">
        <v>1849</v>
      </c>
      <c r="AC1718" s="406">
        <v>2011</v>
      </c>
      <c r="AD1718" s="406">
        <v>2360</v>
      </c>
      <c r="AE1718" s="406">
        <v>2027</v>
      </c>
      <c r="AF1718" s="406">
        <v>2107</v>
      </c>
      <c r="AG1718" s="406">
        <v>2275</v>
      </c>
      <c r="AH1718" s="406">
        <v>2670</v>
      </c>
      <c r="AI1718" s="406">
        <v>1765</v>
      </c>
      <c r="AJ1718" s="406">
        <v>1875</v>
      </c>
      <c r="AK1718" s="406">
        <v>2038</v>
      </c>
      <c r="AL1718" s="406">
        <v>2391</v>
      </c>
      <c r="AM1718" s="406">
        <v>1568</v>
      </c>
      <c r="AN1718" s="406">
        <v>1677</v>
      </c>
      <c r="AO1718" s="406">
        <v>1919</v>
      </c>
      <c r="AP1718" s="406">
        <v>1662</v>
      </c>
      <c r="AQ1718" s="406">
        <v>1662</v>
      </c>
      <c r="AR1718" s="406">
        <v>1985</v>
      </c>
      <c r="AS1718" s="406">
        <v>1951</v>
      </c>
      <c r="AU1718" t="s">
        <v>2738</v>
      </c>
    </row>
    <row r="1719" spans="4:47" ht="13.5" customHeight="1">
      <c r="D1719" s="405" t="s">
        <v>2740</v>
      </c>
      <c r="E1719" s="405"/>
      <c r="F1719" s="407" t="s">
        <v>2741</v>
      </c>
      <c r="G1719" s="272">
        <v>21</v>
      </c>
      <c r="H1719" s="406">
        <v>1504</v>
      </c>
      <c r="I1719" s="406">
        <v>1492</v>
      </c>
      <c r="J1719" s="406">
        <v>1722</v>
      </c>
      <c r="K1719" s="406">
        <v>1527</v>
      </c>
      <c r="L1719" s="406">
        <v>1512</v>
      </c>
      <c r="M1719" s="406">
        <v>1754</v>
      </c>
      <c r="N1719" s="406">
        <v>1673</v>
      </c>
      <c r="O1719" s="406">
        <v>1493</v>
      </c>
      <c r="P1719" s="406">
        <v>1520</v>
      </c>
      <c r="Q1719" s="406">
        <v>1719</v>
      </c>
      <c r="R1719" s="406">
        <v>1658</v>
      </c>
      <c r="S1719" s="406">
        <v>2238</v>
      </c>
      <c r="T1719" s="406">
        <v>2487</v>
      </c>
      <c r="U1719" s="406">
        <v>2436</v>
      </c>
      <c r="V1719" s="406">
        <v>1829</v>
      </c>
      <c r="W1719" s="406">
        <v>2043</v>
      </c>
      <c r="X1719" s="406">
        <v>1814</v>
      </c>
      <c r="Y1719" s="406">
        <v>1948</v>
      </c>
      <c r="Z1719" s="406">
        <v>2276</v>
      </c>
      <c r="AA1719" s="406">
        <v>1969</v>
      </c>
      <c r="AB1719" s="406">
        <v>1898</v>
      </c>
      <c r="AC1719" s="406">
        <v>2069</v>
      </c>
      <c r="AD1719" s="406">
        <v>2427</v>
      </c>
      <c r="AE1719" s="406">
        <v>2080</v>
      </c>
      <c r="AF1719" s="406">
        <v>2157</v>
      </c>
      <c r="AG1719" s="406">
        <v>2333</v>
      </c>
      <c r="AH1719" s="406">
        <v>2738</v>
      </c>
      <c r="AI1719" s="406">
        <v>1808</v>
      </c>
      <c r="AJ1719" s="406">
        <v>1924</v>
      </c>
      <c r="AK1719" s="406">
        <v>2096</v>
      </c>
      <c r="AL1719" s="406">
        <v>2459</v>
      </c>
      <c r="AM1719" s="406">
        <v>1622</v>
      </c>
      <c r="AN1719" s="406">
        <v>1740</v>
      </c>
      <c r="AO1719" s="406">
        <v>1992</v>
      </c>
      <c r="AP1719" s="406">
        <v>1682</v>
      </c>
      <c r="AQ1719" s="406">
        <v>1682</v>
      </c>
      <c r="AR1719" s="406">
        <v>1991</v>
      </c>
      <c r="AS1719" s="406">
        <v>1968</v>
      </c>
      <c r="AU1719" t="s">
        <v>2740</v>
      </c>
    </row>
    <row r="1720" spans="4:47" ht="13.5" customHeight="1">
      <c r="D1720" s="405" t="s">
        <v>2742</v>
      </c>
      <c r="E1720" s="405"/>
      <c r="F1720" s="407" t="s">
        <v>2743</v>
      </c>
      <c r="G1720" s="272">
        <v>22.200000000000003</v>
      </c>
      <c r="H1720" s="406">
        <v>1523</v>
      </c>
      <c r="I1720" s="406">
        <v>1511</v>
      </c>
      <c r="J1720" s="406">
        <v>1746</v>
      </c>
      <c r="K1720" s="406">
        <v>1546</v>
      </c>
      <c r="L1720" s="406">
        <v>1532</v>
      </c>
      <c r="M1720" s="406">
        <v>1779</v>
      </c>
      <c r="N1720" s="406">
        <v>1699</v>
      </c>
      <c r="O1720" s="406">
        <v>1513</v>
      </c>
      <c r="P1720" s="406">
        <v>1544</v>
      </c>
      <c r="Q1720" s="406">
        <v>1746</v>
      </c>
      <c r="R1720" s="406">
        <v>1687</v>
      </c>
      <c r="S1720" s="406">
        <v>2260</v>
      </c>
      <c r="T1720" s="406">
        <v>2518</v>
      </c>
      <c r="U1720" s="406">
        <v>2467</v>
      </c>
      <c r="V1720" s="406">
        <v>1856</v>
      </c>
      <c r="W1720" s="406">
        <v>2072</v>
      </c>
      <c r="X1720" s="406">
        <v>1832</v>
      </c>
      <c r="Y1720" s="406">
        <v>1971</v>
      </c>
      <c r="Z1720" s="406">
        <v>2303</v>
      </c>
      <c r="AA1720" s="406">
        <v>1988</v>
      </c>
      <c r="AB1720" s="406">
        <v>1922</v>
      </c>
      <c r="AC1720" s="406">
        <v>2101</v>
      </c>
      <c r="AD1720" s="406">
        <v>2465</v>
      </c>
      <c r="AE1720" s="406">
        <v>2105</v>
      </c>
      <c r="AF1720" s="406">
        <v>2181</v>
      </c>
      <c r="AG1720" s="406">
        <v>2365</v>
      </c>
      <c r="AH1720" s="406">
        <v>2776</v>
      </c>
      <c r="AI1720" s="406">
        <v>1824</v>
      </c>
      <c r="AJ1720" s="406">
        <v>1948</v>
      </c>
      <c r="AK1720" s="406">
        <v>2128</v>
      </c>
      <c r="AL1720" s="406">
        <v>2496</v>
      </c>
      <c r="AM1720" s="406">
        <v>1641</v>
      </c>
      <c r="AN1720" s="406">
        <v>1765</v>
      </c>
      <c r="AO1720" s="406">
        <v>2020</v>
      </c>
      <c r="AP1720" s="406">
        <v>1709</v>
      </c>
      <c r="AQ1720" s="406">
        <v>1709</v>
      </c>
      <c r="AR1720" s="406">
        <v>2032</v>
      </c>
      <c r="AS1720" s="406">
        <v>1994</v>
      </c>
      <c r="AU1720" t="s">
        <v>2742</v>
      </c>
    </row>
    <row r="1721" spans="4:47" ht="13.5" customHeight="1">
      <c r="D1721" s="405" t="s">
        <v>2744</v>
      </c>
      <c r="E1721" s="405"/>
      <c r="F1721" s="407" t="s">
        <v>2745</v>
      </c>
      <c r="G1721" s="272">
        <v>23.3</v>
      </c>
      <c r="H1721" s="406">
        <v>1546</v>
      </c>
      <c r="I1721" s="406">
        <v>1535</v>
      </c>
      <c r="J1721" s="406">
        <v>1769</v>
      </c>
      <c r="K1721" s="406">
        <v>1571</v>
      </c>
      <c r="L1721" s="406">
        <v>1559</v>
      </c>
      <c r="M1721" s="406">
        <v>1802</v>
      </c>
      <c r="N1721" s="406">
        <v>1723</v>
      </c>
      <c r="O1721" s="406">
        <v>1537</v>
      </c>
      <c r="P1721" s="406">
        <v>1581</v>
      </c>
      <c r="Q1721" s="406">
        <v>1776</v>
      </c>
      <c r="R1721" s="406">
        <v>1714</v>
      </c>
      <c r="S1721" s="406">
        <v>2283</v>
      </c>
      <c r="T1721" s="406">
        <v>2551</v>
      </c>
      <c r="U1721" s="406">
        <v>2501</v>
      </c>
      <c r="V1721" s="406">
        <v>1883</v>
      </c>
      <c r="W1721" s="406">
        <v>2102</v>
      </c>
      <c r="X1721" s="406">
        <v>1849</v>
      </c>
      <c r="Y1721" s="406">
        <v>1994</v>
      </c>
      <c r="Z1721" s="406">
        <v>2330</v>
      </c>
      <c r="AA1721" s="406">
        <v>2007</v>
      </c>
      <c r="AB1721" s="406">
        <v>1945</v>
      </c>
      <c r="AC1721" s="406">
        <v>2132</v>
      </c>
      <c r="AD1721" s="406">
        <v>2501</v>
      </c>
      <c r="AE1721" s="406">
        <v>2129</v>
      </c>
      <c r="AF1721" s="406">
        <v>2204</v>
      </c>
      <c r="AG1721" s="406">
        <v>2395</v>
      </c>
      <c r="AH1721" s="406">
        <v>2812</v>
      </c>
      <c r="AI1721" s="406">
        <v>1839</v>
      </c>
      <c r="AJ1721" s="406">
        <v>1971</v>
      </c>
      <c r="AK1721" s="406">
        <v>2158</v>
      </c>
      <c r="AL1721" s="406">
        <v>2533</v>
      </c>
      <c r="AM1721" s="406">
        <v>1659</v>
      </c>
      <c r="AN1721" s="406">
        <v>1789</v>
      </c>
      <c r="AO1721" s="406">
        <v>2047</v>
      </c>
      <c r="AP1721" s="406">
        <v>1737</v>
      </c>
      <c r="AQ1721" s="406">
        <v>1737</v>
      </c>
      <c r="AR1721" s="406">
        <v>2076</v>
      </c>
      <c r="AS1721" s="406">
        <v>2021</v>
      </c>
      <c r="AU1721" t="s">
        <v>2744</v>
      </c>
    </row>
    <row r="1722" spans="4:47" ht="13.5" customHeight="1">
      <c r="D1722" s="405" t="s">
        <v>2759</v>
      </c>
      <c r="E1722" s="404"/>
      <c r="F1722" s="407" t="s">
        <v>2760</v>
      </c>
      <c r="G1722" s="272">
        <v>19.900000000000002</v>
      </c>
      <c r="H1722" s="406">
        <v>956</v>
      </c>
      <c r="I1722" s="406">
        <v>952</v>
      </c>
      <c r="J1722" s="406">
        <v>1131</v>
      </c>
      <c r="K1722" s="406">
        <v>1001</v>
      </c>
      <c r="L1722" s="406">
        <v>993</v>
      </c>
      <c r="M1722" s="406">
        <v>1195</v>
      </c>
      <c r="N1722" s="406">
        <v>1154</v>
      </c>
      <c r="O1722" s="406">
        <v>963</v>
      </c>
      <c r="P1722" s="406">
        <v>1011</v>
      </c>
      <c r="Q1722" s="406">
        <v>1137</v>
      </c>
      <c r="R1722" s="406">
        <v>1125</v>
      </c>
      <c r="S1722" s="406">
        <v>1513</v>
      </c>
      <c r="T1722" s="406">
        <v>1737</v>
      </c>
      <c r="U1722" s="406">
        <v>1787</v>
      </c>
      <c r="V1722" s="406">
        <v>1304</v>
      </c>
      <c r="W1722" s="406">
        <v>1449</v>
      </c>
      <c r="X1722" s="406">
        <v>1179</v>
      </c>
      <c r="Y1722" s="406">
        <v>1294</v>
      </c>
      <c r="Z1722" s="406">
        <v>1509</v>
      </c>
      <c r="AA1722" s="406">
        <v>1290</v>
      </c>
      <c r="AB1722" s="406">
        <v>1260</v>
      </c>
      <c r="AC1722" s="406">
        <v>1410</v>
      </c>
      <c r="AD1722" s="406">
        <v>1654</v>
      </c>
      <c r="AE1722" s="406">
        <v>1373</v>
      </c>
      <c r="AF1722" s="406">
        <v>1466</v>
      </c>
      <c r="AG1722" s="406">
        <v>1621</v>
      </c>
      <c r="AH1722" s="406">
        <v>1901</v>
      </c>
      <c r="AI1722" s="406">
        <v>1195</v>
      </c>
      <c r="AJ1722" s="406">
        <v>1295</v>
      </c>
      <c r="AK1722" s="406">
        <v>1447</v>
      </c>
      <c r="AL1722" s="406">
        <v>1696</v>
      </c>
      <c r="AM1722" s="406">
        <v>1066</v>
      </c>
      <c r="AN1722" s="406">
        <v>1163</v>
      </c>
      <c r="AO1722" s="406">
        <v>1326</v>
      </c>
      <c r="AP1722" s="406">
        <v>1123</v>
      </c>
      <c r="AQ1722" s="406">
        <v>1123</v>
      </c>
      <c r="AR1722" s="406">
        <v>1419</v>
      </c>
      <c r="AS1722" s="406">
        <v>1401</v>
      </c>
      <c r="AU1722" t="s">
        <v>2759</v>
      </c>
    </row>
    <row r="1723" spans="4:47" ht="13.5" customHeight="1">
      <c r="D1723" s="405" t="s">
        <v>2761</v>
      </c>
      <c r="E1723" s="404"/>
      <c r="F1723" s="407" t="s">
        <v>2762</v>
      </c>
      <c r="G1723" s="272">
        <v>21</v>
      </c>
      <c r="H1723" s="406">
        <v>980</v>
      </c>
      <c r="I1723" s="406">
        <v>977</v>
      </c>
      <c r="J1723" s="406">
        <v>1154</v>
      </c>
      <c r="K1723" s="406">
        <v>1027</v>
      </c>
      <c r="L1723" s="406">
        <v>1020</v>
      </c>
      <c r="M1723" s="406">
        <v>1218</v>
      </c>
      <c r="N1723" s="406">
        <v>1179</v>
      </c>
      <c r="O1723" s="406">
        <v>988</v>
      </c>
      <c r="P1723" s="406">
        <v>1048</v>
      </c>
      <c r="Q1723" s="406">
        <v>1168</v>
      </c>
      <c r="R1723" s="406">
        <v>1153</v>
      </c>
      <c r="S1723" s="406">
        <v>1535</v>
      </c>
      <c r="T1723" s="406">
        <v>1770</v>
      </c>
      <c r="U1723" s="406">
        <v>1820</v>
      </c>
      <c r="V1723" s="406">
        <v>1332</v>
      </c>
      <c r="W1723" s="406">
        <v>1479</v>
      </c>
      <c r="X1723" s="406">
        <v>1196</v>
      </c>
      <c r="Y1723" s="406">
        <v>1317</v>
      </c>
      <c r="Z1723" s="406">
        <v>1535</v>
      </c>
      <c r="AA1723" s="406">
        <v>1309</v>
      </c>
      <c r="AB1723" s="406">
        <v>1283</v>
      </c>
      <c r="AC1723" s="406">
        <v>1442</v>
      </c>
      <c r="AD1723" s="406">
        <v>1690</v>
      </c>
      <c r="AE1723" s="406">
        <v>1397</v>
      </c>
      <c r="AF1723" s="406">
        <v>1489</v>
      </c>
      <c r="AG1723" s="406">
        <v>1652</v>
      </c>
      <c r="AH1723" s="406">
        <v>1938</v>
      </c>
      <c r="AI1723" s="406">
        <v>1211</v>
      </c>
      <c r="AJ1723" s="406">
        <v>1318</v>
      </c>
      <c r="AK1723" s="406">
        <v>1478</v>
      </c>
      <c r="AL1723" s="406">
        <v>1733</v>
      </c>
      <c r="AM1723" s="406">
        <v>1084</v>
      </c>
      <c r="AN1723" s="406">
        <v>1187</v>
      </c>
      <c r="AO1723" s="406">
        <v>1353</v>
      </c>
      <c r="AP1723" s="406">
        <v>1151</v>
      </c>
      <c r="AQ1723" s="406">
        <v>1151</v>
      </c>
      <c r="AR1723" s="406">
        <v>1463</v>
      </c>
      <c r="AS1723" s="406">
        <v>1428</v>
      </c>
      <c r="AU1723" t="s">
        <v>2761</v>
      </c>
    </row>
    <row r="1724" spans="4:47" ht="13.5" customHeight="1">
      <c r="D1724" s="405" t="s">
        <v>2763</v>
      </c>
      <c r="E1724" s="404"/>
      <c r="F1724" s="407" t="s">
        <v>2764</v>
      </c>
      <c r="G1724" s="272">
        <v>22.200000000000003</v>
      </c>
      <c r="H1724" s="406">
        <v>995</v>
      </c>
      <c r="I1724" s="406">
        <v>1010</v>
      </c>
      <c r="J1724" s="406">
        <v>1177</v>
      </c>
      <c r="K1724" s="406">
        <v>1053</v>
      </c>
      <c r="L1724" s="406">
        <v>1054</v>
      </c>
      <c r="M1724" s="406">
        <v>1263</v>
      </c>
      <c r="N1724" s="406">
        <v>1192</v>
      </c>
      <c r="O1724" s="406">
        <v>1008</v>
      </c>
      <c r="P1724" s="406">
        <v>1081</v>
      </c>
      <c r="Q1724" s="406">
        <v>1210</v>
      </c>
      <c r="R1724" s="406">
        <v>1185</v>
      </c>
      <c r="S1724" s="406">
        <v>1563</v>
      </c>
      <c r="T1724" s="406">
        <v>1805</v>
      </c>
      <c r="U1724" s="406">
        <v>1858</v>
      </c>
      <c r="V1724" s="406">
        <v>1359</v>
      </c>
      <c r="W1724" s="406">
        <v>1510</v>
      </c>
      <c r="X1724" s="406">
        <v>1222</v>
      </c>
      <c r="Y1724" s="406">
        <v>1349</v>
      </c>
      <c r="Z1724" s="406">
        <v>1571</v>
      </c>
      <c r="AA1724" s="406">
        <v>1333</v>
      </c>
      <c r="AB1724" s="406">
        <v>1314</v>
      </c>
      <c r="AC1724" s="406">
        <v>1481</v>
      </c>
      <c r="AD1724" s="406">
        <v>1737</v>
      </c>
      <c r="AE1724" s="406">
        <v>1430</v>
      </c>
      <c r="AF1724" s="406">
        <v>1520</v>
      </c>
      <c r="AG1724" s="406">
        <v>1691</v>
      </c>
      <c r="AH1724" s="406">
        <v>1984</v>
      </c>
      <c r="AI1724" s="406">
        <v>1234</v>
      </c>
      <c r="AJ1724" s="406">
        <v>1350</v>
      </c>
      <c r="AK1724" s="406">
        <v>1517</v>
      </c>
      <c r="AL1724" s="406">
        <v>1779</v>
      </c>
      <c r="AM1724" s="406">
        <v>1111</v>
      </c>
      <c r="AN1724" s="406">
        <v>1220</v>
      </c>
      <c r="AO1724" s="406">
        <v>1390</v>
      </c>
      <c r="AP1724" s="406">
        <v>1180</v>
      </c>
      <c r="AQ1724" s="406">
        <v>1180</v>
      </c>
      <c r="AR1724" s="406">
        <v>1500</v>
      </c>
      <c r="AS1724" s="406">
        <v>1456</v>
      </c>
      <c r="AU1724" t="s">
        <v>2763</v>
      </c>
    </row>
    <row r="1725" spans="4:47" ht="13.5" customHeight="1">
      <c r="D1725" s="405" t="s">
        <v>2765</v>
      </c>
      <c r="E1725" s="404"/>
      <c r="F1725" s="407" t="s">
        <v>2766</v>
      </c>
      <c r="G1725" s="272">
        <v>23.3</v>
      </c>
      <c r="H1725" s="406">
        <v>1018</v>
      </c>
      <c r="I1725" s="406">
        <v>1034</v>
      </c>
      <c r="J1725" s="406">
        <v>1200</v>
      </c>
      <c r="K1725" s="406">
        <v>1078</v>
      </c>
      <c r="L1725" s="406">
        <v>1080</v>
      </c>
      <c r="M1725" s="406">
        <v>1286</v>
      </c>
      <c r="N1725" s="406">
        <v>1216</v>
      </c>
      <c r="O1725" s="406">
        <v>1032</v>
      </c>
      <c r="P1725" s="406">
        <v>1118</v>
      </c>
      <c r="Q1725" s="406">
        <v>1241</v>
      </c>
      <c r="R1725" s="406">
        <v>1212</v>
      </c>
      <c r="S1725" s="406">
        <v>1586</v>
      </c>
      <c r="T1725" s="406">
        <v>1837</v>
      </c>
      <c r="U1725" s="406">
        <v>1890</v>
      </c>
      <c r="V1725" s="406">
        <v>1387</v>
      </c>
      <c r="W1725" s="406">
        <v>1540</v>
      </c>
      <c r="X1725" s="406">
        <v>1239</v>
      </c>
      <c r="Y1725" s="406">
        <v>1371</v>
      </c>
      <c r="Z1725" s="406">
        <v>1597</v>
      </c>
      <c r="AA1725" s="406">
        <v>1352</v>
      </c>
      <c r="AB1725" s="406">
        <v>1337</v>
      </c>
      <c r="AC1725" s="406">
        <v>1512</v>
      </c>
      <c r="AD1725" s="406">
        <v>1772</v>
      </c>
      <c r="AE1725" s="406">
        <v>1454</v>
      </c>
      <c r="AF1725" s="406">
        <v>1543</v>
      </c>
      <c r="AG1725" s="406">
        <v>1722</v>
      </c>
      <c r="AH1725" s="406">
        <v>2020</v>
      </c>
      <c r="AI1725" s="406">
        <v>1249</v>
      </c>
      <c r="AJ1725" s="406">
        <v>1373</v>
      </c>
      <c r="AK1725" s="406">
        <v>1548</v>
      </c>
      <c r="AL1725" s="406">
        <v>1815</v>
      </c>
      <c r="AM1725" s="406">
        <v>1129</v>
      </c>
      <c r="AN1725" s="406">
        <v>1244</v>
      </c>
      <c r="AO1725" s="406">
        <v>1418</v>
      </c>
      <c r="AP1725" s="406">
        <v>1208</v>
      </c>
      <c r="AQ1725" s="406">
        <v>1208</v>
      </c>
      <c r="AR1725" s="406">
        <v>1544</v>
      </c>
      <c r="AS1725" s="406">
        <v>1483</v>
      </c>
      <c r="AU1725" t="s">
        <v>2765</v>
      </c>
    </row>
    <row r="1726" spans="4:47" ht="13.5" customHeight="1">
      <c r="D1726" s="405" t="s">
        <v>4576</v>
      </c>
      <c r="E1726" s="404"/>
      <c r="F1726" s="407" t="s">
        <v>4603</v>
      </c>
      <c r="G1726" s="272">
        <v>80</v>
      </c>
      <c r="H1726" s="406">
        <v>4128</v>
      </c>
      <c r="I1726" s="406">
        <v>4099</v>
      </c>
      <c r="J1726" s="406">
        <v>4645</v>
      </c>
      <c r="K1726" s="406">
        <v>4128</v>
      </c>
      <c r="L1726" s="406">
        <v>4099</v>
      </c>
      <c r="M1726" s="406">
        <v>4645</v>
      </c>
      <c r="N1726" s="409" t="s">
        <v>2207</v>
      </c>
      <c r="O1726" s="406">
        <v>4128</v>
      </c>
      <c r="P1726" s="406">
        <v>4099</v>
      </c>
      <c r="Q1726" s="406">
        <v>4645</v>
      </c>
      <c r="R1726" s="409" t="s">
        <v>2207</v>
      </c>
      <c r="S1726" s="406">
        <v>4128</v>
      </c>
      <c r="T1726" s="406">
        <v>4099</v>
      </c>
      <c r="U1726" s="406">
        <v>4645</v>
      </c>
      <c r="V1726" s="406">
        <v>4099</v>
      </c>
      <c r="W1726" s="406">
        <v>4645</v>
      </c>
      <c r="X1726" s="406">
        <v>4128</v>
      </c>
      <c r="Y1726" s="406">
        <v>4099</v>
      </c>
      <c r="Z1726" s="406">
        <v>4645</v>
      </c>
      <c r="AA1726" s="409" t="s">
        <v>2207</v>
      </c>
      <c r="AB1726" s="406">
        <v>4128</v>
      </c>
      <c r="AC1726" s="406">
        <v>4099</v>
      </c>
      <c r="AD1726" s="406">
        <v>4645</v>
      </c>
      <c r="AE1726" s="409" t="s">
        <v>2207</v>
      </c>
      <c r="AF1726" s="406">
        <v>4128</v>
      </c>
      <c r="AG1726" s="406">
        <v>4099</v>
      </c>
      <c r="AH1726" s="406">
        <v>4645</v>
      </c>
      <c r="AI1726" s="406">
        <v>4099</v>
      </c>
      <c r="AJ1726" s="406">
        <v>4128</v>
      </c>
      <c r="AK1726" s="406">
        <v>4099</v>
      </c>
      <c r="AL1726" s="406">
        <v>4645</v>
      </c>
      <c r="AM1726" s="406">
        <v>4128</v>
      </c>
      <c r="AN1726" s="406">
        <v>4099</v>
      </c>
      <c r="AO1726" s="406">
        <v>4645</v>
      </c>
      <c r="AP1726" s="406">
        <v>4389</v>
      </c>
      <c r="AQ1726" s="406">
        <v>4389</v>
      </c>
      <c r="AR1726" s="406">
        <v>4389</v>
      </c>
      <c r="AS1726" s="406">
        <v>4389</v>
      </c>
      <c r="AU1726" t="s">
        <v>4576</v>
      </c>
    </row>
    <row r="1727" spans="4:47" ht="13.5" customHeight="1">
      <c r="D1727" s="405" t="s">
        <v>4577</v>
      </c>
      <c r="E1727" s="404"/>
      <c r="F1727" s="407" t="s">
        <v>4604</v>
      </c>
      <c r="G1727" s="272">
        <v>80</v>
      </c>
      <c r="H1727" s="406">
        <v>6092</v>
      </c>
      <c r="I1727" s="406">
        <v>6044</v>
      </c>
      <c r="J1727" s="406">
        <v>6881</v>
      </c>
      <c r="K1727" s="406">
        <v>6092</v>
      </c>
      <c r="L1727" s="406">
        <v>6044</v>
      </c>
      <c r="M1727" s="406">
        <v>6881</v>
      </c>
      <c r="N1727" s="409" t="s">
        <v>2207</v>
      </c>
      <c r="O1727" s="406">
        <v>6092</v>
      </c>
      <c r="P1727" s="406">
        <v>6044</v>
      </c>
      <c r="Q1727" s="406">
        <v>6881</v>
      </c>
      <c r="R1727" s="409" t="s">
        <v>2207</v>
      </c>
      <c r="S1727" s="406">
        <v>6092</v>
      </c>
      <c r="T1727" s="406">
        <v>6044</v>
      </c>
      <c r="U1727" s="406">
        <v>6881</v>
      </c>
      <c r="V1727" s="406">
        <v>6044</v>
      </c>
      <c r="W1727" s="406">
        <v>6881</v>
      </c>
      <c r="X1727" s="406">
        <v>6092</v>
      </c>
      <c r="Y1727" s="406">
        <v>6044</v>
      </c>
      <c r="Z1727" s="406">
        <v>6881</v>
      </c>
      <c r="AA1727" s="409" t="s">
        <v>2207</v>
      </c>
      <c r="AB1727" s="406">
        <v>6092</v>
      </c>
      <c r="AC1727" s="406">
        <v>6044</v>
      </c>
      <c r="AD1727" s="406">
        <v>6881</v>
      </c>
      <c r="AE1727" s="409" t="s">
        <v>2207</v>
      </c>
      <c r="AF1727" s="406">
        <v>6092</v>
      </c>
      <c r="AG1727" s="406">
        <v>6044</v>
      </c>
      <c r="AH1727" s="406">
        <v>6881</v>
      </c>
      <c r="AI1727" s="406">
        <v>6044</v>
      </c>
      <c r="AJ1727" s="406">
        <v>6092</v>
      </c>
      <c r="AK1727" s="406">
        <v>6044</v>
      </c>
      <c r="AL1727" s="406">
        <v>6881</v>
      </c>
      <c r="AM1727" s="406">
        <v>6092</v>
      </c>
      <c r="AN1727" s="406">
        <v>6044</v>
      </c>
      <c r="AO1727" s="406">
        <v>6881</v>
      </c>
      <c r="AP1727" s="406">
        <v>6527</v>
      </c>
      <c r="AQ1727" s="406">
        <v>6527</v>
      </c>
      <c r="AR1727" s="406">
        <v>6527</v>
      </c>
      <c r="AS1727" s="406">
        <v>6527</v>
      </c>
      <c r="AU1727" t="s">
        <v>4577</v>
      </c>
    </row>
    <row r="1728" spans="4:47" ht="13.5" customHeight="1">
      <c r="D1728" s="405" t="s">
        <v>4578</v>
      </c>
      <c r="E1728" s="404"/>
      <c r="F1728" s="407" t="s">
        <v>4605</v>
      </c>
      <c r="G1728" s="272">
        <v>80</v>
      </c>
      <c r="H1728" s="406">
        <v>4362</v>
      </c>
      <c r="I1728" s="406">
        <v>4331</v>
      </c>
      <c r="J1728" s="406">
        <v>4912</v>
      </c>
      <c r="K1728" s="406">
        <v>4362</v>
      </c>
      <c r="L1728" s="406">
        <v>4331</v>
      </c>
      <c r="M1728" s="406">
        <v>4912</v>
      </c>
      <c r="N1728" s="409" t="s">
        <v>2207</v>
      </c>
      <c r="O1728" s="406">
        <v>4362</v>
      </c>
      <c r="P1728" s="406">
        <v>4331</v>
      </c>
      <c r="Q1728" s="406">
        <v>4912</v>
      </c>
      <c r="R1728" s="409" t="s">
        <v>2207</v>
      </c>
      <c r="S1728" s="406">
        <v>4362</v>
      </c>
      <c r="T1728" s="406">
        <v>4331</v>
      </c>
      <c r="U1728" s="406">
        <v>4912</v>
      </c>
      <c r="V1728" s="406">
        <v>4331</v>
      </c>
      <c r="W1728" s="406">
        <v>4912</v>
      </c>
      <c r="X1728" s="406">
        <v>4362</v>
      </c>
      <c r="Y1728" s="406">
        <v>4331</v>
      </c>
      <c r="Z1728" s="406">
        <v>4912</v>
      </c>
      <c r="AA1728" s="409" t="s">
        <v>2207</v>
      </c>
      <c r="AB1728" s="406">
        <v>4362</v>
      </c>
      <c r="AC1728" s="406">
        <v>4331</v>
      </c>
      <c r="AD1728" s="406">
        <v>4912</v>
      </c>
      <c r="AE1728" s="409" t="s">
        <v>2207</v>
      </c>
      <c r="AF1728" s="406">
        <v>4362</v>
      </c>
      <c r="AG1728" s="406">
        <v>4331</v>
      </c>
      <c r="AH1728" s="406">
        <v>4912</v>
      </c>
      <c r="AI1728" s="406">
        <v>4331</v>
      </c>
      <c r="AJ1728" s="406">
        <v>4362</v>
      </c>
      <c r="AK1728" s="406">
        <v>4331</v>
      </c>
      <c r="AL1728" s="406">
        <v>4912</v>
      </c>
      <c r="AM1728" s="406">
        <v>4362</v>
      </c>
      <c r="AN1728" s="406">
        <v>4331</v>
      </c>
      <c r="AO1728" s="406">
        <v>4912</v>
      </c>
      <c r="AP1728" s="406">
        <v>4644</v>
      </c>
      <c r="AQ1728" s="406">
        <v>4644</v>
      </c>
      <c r="AR1728" s="406">
        <v>4644</v>
      </c>
      <c r="AS1728" s="406">
        <v>4644</v>
      </c>
      <c r="AU1728" t="s">
        <v>4578</v>
      </c>
    </row>
    <row r="1729" spans="4:47" ht="13.5" customHeight="1">
      <c r="D1729" s="405" t="s">
        <v>4579</v>
      </c>
      <c r="E1729" s="404"/>
      <c r="F1729" s="407" t="s">
        <v>4606</v>
      </c>
      <c r="G1729" s="272">
        <v>80</v>
      </c>
      <c r="H1729" s="406">
        <v>6306</v>
      </c>
      <c r="I1729" s="406">
        <v>6256</v>
      </c>
      <c r="J1729" s="406">
        <v>7126</v>
      </c>
      <c r="K1729" s="406">
        <v>6306</v>
      </c>
      <c r="L1729" s="406">
        <v>6256</v>
      </c>
      <c r="M1729" s="406">
        <v>7126</v>
      </c>
      <c r="N1729" s="409" t="s">
        <v>2207</v>
      </c>
      <c r="O1729" s="406">
        <v>6306</v>
      </c>
      <c r="P1729" s="406">
        <v>6256</v>
      </c>
      <c r="Q1729" s="406">
        <v>7126</v>
      </c>
      <c r="R1729" s="409" t="s">
        <v>2207</v>
      </c>
      <c r="S1729" s="406">
        <v>6306</v>
      </c>
      <c r="T1729" s="406">
        <v>6256</v>
      </c>
      <c r="U1729" s="406">
        <v>7126</v>
      </c>
      <c r="V1729" s="406">
        <v>6256</v>
      </c>
      <c r="W1729" s="406">
        <v>7126</v>
      </c>
      <c r="X1729" s="406">
        <v>6306</v>
      </c>
      <c r="Y1729" s="406">
        <v>6256</v>
      </c>
      <c r="Z1729" s="406">
        <v>7126</v>
      </c>
      <c r="AA1729" s="409" t="s">
        <v>2207</v>
      </c>
      <c r="AB1729" s="406">
        <v>6306</v>
      </c>
      <c r="AC1729" s="406">
        <v>6256</v>
      </c>
      <c r="AD1729" s="406">
        <v>7126</v>
      </c>
      <c r="AE1729" s="409" t="s">
        <v>2207</v>
      </c>
      <c r="AF1729" s="406">
        <v>6306</v>
      </c>
      <c r="AG1729" s="406">
        <v>6256</v>
      </c>
      <c r="AH1729" s="406">
        <v>7126</v>
      </c>
      <c r="AI1729" s="406">
        <v>6256</v>
      </c>
      <c r="AJ1729" s="406">
        <v>6306</v>
      </c>
      <c r="AK1729" s="406">
        <v>6256</v>
      </c>
      <c r="AL1729" s="406">
        <v>7126</v>
      </c>
      <c r="AM1729" s="406">
        <v>6306</v>
      </c>
      <c r="AN1729" s="406">
        <v>6256</v>
      </c>
      <c r="AO1729" s="406">
        <v>7126</v>
      </c>
      <c r="AP1729" s="406">
        <v>6760</v>
      </c>
      <c r="AQ1729" s="406">
        <v>6760</v>
      </c>
      <c r="AR1729" s="406">
        <v>6760</v>
      </c>
      <c r="AS1729" s="406">
        <v>6760</v>
      </c>
      <c r="AU1729" t="s">
        <v>4579</v>
      </c>
    </row>
    <row r="1730" spans="4:47" ht="13.5" customHeight="1">
      <c r="D1730" s="405" t="s">
        <v>4580</v>
      </c>
      <c r="E1730" s="404"/>
      <c r="F1730" s="407" t="s">
        <v>4607</v>
      </c>
      <c r="G1730" s="272">
        <v>80</v>
      </c>
      <c r="H1730" s="406">
        <v>6547</v>
      </c>
      <c r="I1730" s="406">
        <v>6494</v>
      </c>
      <c r="J1730" s="406">
        <v>7411</v>
      </c>
      <c r="K1730" s="406">
        <v>6547</v>
      </c>
      <c r="L1730" s="406">
        <v>6494</v>
      </c>
      <c r="M1730" s="406">
        <v>7411</v>
      </c>
      <c r="N1730" s="409" t="s">
        <v>2207</v>
      </c>
      <c r="O1730" s="406">
        <v>6547</v>
      </c>
      <c r="P1730" s="406">
        <v>6494</v>
      </c>
      <c r="Q1730" s="406">
        <v>7411</v>
      </c>
      <c r="R1730" s="409" t="s">
        <v>2207</v>
      </c>
      <c r="S1730" s="406">
        <v>6547</v>
      </c>
      <c r="T1730" s="406">
        <v>6494</v>
      </c>
      <c r="U1730" s="406">
        <v>7411</v>
      </c>
      <c r="V1730" s="406">
        <v>6494</v>
      </c>
      <c r="W1730" s="406">
        <v>7411</v>
      </c>
      <c r="X1730" s="406">
        <v>6547</v>
      </c>
      <c r="Y1730" s="406">
        <v>6494</v>
      </c>
      <c r="Z1730" s="406">
        <v>7411</v>
      </c>
      <c r="AA1730" s="409" t="s">
        <v>2207</v>
      </c>
      <c r="AB1730" s="406">
        <v>6547</v>
      </c>
      <c r="AC1730" s="406">
        <v>6494</v>
      </c>
      <c r="AD1730" s="406">
        <v>7411</v>
      </c>
      <c r="AE1730" s="409" t="s">
        <v>2207</v>
      </c>
      <c r="AF1730" s="406">
        <v>6547</v>
      </c>
      <c r="AG1730" s="406">
        <v>6494</v>
      </c>
      <c r="AH1730" s="406">
        <v>7411</v>
      </c>
      <c r="AI1730" s="406">
        <v>6494</v>
      </c>
      <c r="AJ1730" s="406">
        <v>6547</v>
      </c>
      <c r="AK1730" s="406">
        <v>6494</v>
      </c>
      <c r="AL1730" s="406">
        <v>7411</v>
      </c>
      <c r="AM1730" s="406">
        <v>6547</v>
      </c>
      <c r="AN1730" s="406">
        <v>6494</v>
      </c>
      <c r="AO1730" s="406">
        <v>7411</v>
      </c>
      <c r="AP1730" s="406">
        <v>7022</v>
      </c>
      <c r="AQ1730" s="406">
        <v>7022</v>
      </c>
      <c r="AR1730" s="406">
        <v>7022</v>
      </c>
      <c r="AS1730" s="406">
        <v>7022</v>
      </c>
      <c r="AU1730" t="s">
        <v>4580</v>
      </c>
    </row>
    <row r="1731" spans="4:47" ht="13.5" customHeight="1">
      <c r="D1731" s="405" t="s">
        <v>4581</v>
      </c>
      <c r="E1731" s="404"/>
      <c r="F1731" s="407" t="s">
        <v>4608</v>
      </c>
      <c r="G1731" s="272">
        <v>100</v>
      </c>
      <c r="H1731" s="406">
        <v>6764</v>
      </c>
      <c r="I1731" s="406">
        <v>6709</v>
      </c>
      <c r="J1731" s="406">
        <v>7662</v>
      </c>
      <c r="K1731" s="406">
        <v>6764</v>
      </c>
      <c r="L1731" s="406">
        <v>6709</v>
      </c>
      <c r="M1731" s="406">
        <v>7662</v>
      </c>
      <c r="N1731" s="409" t="s">
        <v>2207</v>
      </c>
      <c r="O1731" s="406">
        <v>6764</v>
      </c>
      <c r="P1731" s="406">
        <v>6709</v>
      </c>
      <c r="Q1731" s="406">
        <v>7662</v>
      </c>
      <c r="R1731" s="409" t="s">
        <v>2207</v>
      </c>
      <c r="S1731" s="406">
        <v>6764</v>
      </c>
      <c r="T1731" s="406">
        <v>6709</v>
      </c>
      <c r="U1731" s="406">
        <v>7662</v>
      </c>
      <c r="V1731" s="406">
        <v>6709</v>
      </c>
      <c r="W1731" s="406">
        <v>7662</v>
      </c>
      <c r="X1731" s="406">
        <v>6764</v>
      </c>
      <c r="Y1731" s="406">
        <v>6709</v>
      </c>
      <c r="Z1731" s="406">
        <v>7662</v>
      </c>
      <c r="AA1731" s="409" t="s">
        <v>2207</v>
      </c>
      <c r="AB1731" s="406">
        <v>6764</v>
      </c>
      <c r="AC1731" s="406">
        <v>6709</v>
      </c>
      <c r="AD1731" s="406">
        <v>7662</v>
      </c>
      <c r="AE1731" s="409" t="s">
        <v>2207</v>
      </c>
      <c r="AF1731" s="406">
        <v>6764</v>
      </c>
      <c r="AG1731" s="406">
        <v>6709</v>
      </c>
      <c r="AH1731" s="406">
        <v>7662</v>
      </c>
      <c r="AI1731" s="406">
        <v>6709</v>
      </c>
      <c r="AJ1731" s="406">
        <v>6764</v>
      </c>
      <c r="AK1731" s="406">
        <v>6709</v>
      </c>
      <c r="AL1731" s="406">
        <v>7662</v>
      </c>
      <c r="AM1731" s="406">
        <v>6764</v>
      </c>
      <c r="AN1731" s="406">
        <v>6709</v>
      </c>
      <c r="AO1731" s="406">
        <v>7662</v>
      </c>
      <c r="AP1731" s="406">
        <v>7260</v>
      </c>
      <c r="AQ1731" s="406">
        <v>7260</v>
      </c>
      <c r="AR1731" s="406">
        <v>7260</v>
      </c>
      <c r="AS1731" s="406">
        <v>7260</v>
      </c>
      <c r="AU1731" t="s">
        <v>4581</v>
      </c>
    </row>
    <row r="1732" spans="4:47" ht="13.5" customHeight="1">
      <c r="D1732" s="405" t="s">
        <v>2829</v>
      </c>
      <c r="E1732" s="404"/>
      <c r="F1732" s="407" t="s">
        <v>2830</v>
      </c>
      <c r="G1732" s="272">
        <v>4.6999999999999993</v>
      </c>
      <c r="H1732" s="406">
        <v>455</v>
      </c>
      <c r="I1732" s="406">
        <v>488</v>
      </c>
      <c r="J1732" s="406">
        <v>565</v>
      </c>
      <c r="K1732" s="406">
        <v>455</v>
      </c>
      <c r="L1732" s="406">
        <v>488</v>
      </c>
      <c r="M1732" s="406">
        <v>565</v>
      </c>
      <c r="N1732" s="406">
        <v>510</v>
      </c>
      <c r="O1732" s="406">
        <v>447</v>
      </c>
      <c r="P1732" s="406">
        <v>488</v>
      </c>
      <c r="Q1732" s="406">
        <v>562</v>
      </c>
      <c r="R1732" s="406">
        <v>510</v>
      </c>
      <c r="S1732" s="406">
        <v>585</v>
      </c>
      <c r="T1732" s="406">
        <v>643</v>
      </c>
      <c r="U1732" s="406">
        <v>697</v>
      </c>
      <c r="V1732" s="406">
        <v>579</v>
      </c>
      <c r="W1732" s="406">
        <v>641</v>
      </c>
      <c r="X1732" s="406">
        <v>482</v>
      </c>
      <c r="Y1732" s="406">
        <v>542</v>
      </c>
      <c r="Z1732" s="406">
        <v>640</v>
      </c>
      <c r="AA1732" s="406">
        <v>565</v>
      </c>
      <c r="AB1732" s="406">
        <v>490</v>
      </c>
      <c r="AC1732" s="406">
        <v>551</v>
      </c>
      <c r="AD1732" s="406">
        <v>651</v>
      </c>
      <c r="AE1732" s="406">
        <v>576</v>
      </c>
      <c r="AF1732" s="406">
        <v>513</v>
      </c>
      <c r="AG1732" s="406">
        <v>575</v>
      </c>
      <c r="AH1732" s="406">
        <v>679</v>
      </c>
      <c r="AI1732" s="406">
        <v>535</v>
      </c>
      <c r="AJ1732" s="406">
        <v>487</v>
      </c>
      <c r="AK1732" s="406">
        <v>549</v>
      </c>
      <c r="AL1732" s="406">
        <v>648</v>
      </c>
      <c r="AM1732" s="406">
        <v>457</v>
      </c>
      <c r="AN1732" s="406">
        <v>507</v>
      </c>
      <c r="AO1732" s="406">
        <v>586</v>
      </c>
      <c r="AP1732" s="406">
        <v>559</v>
      </c>
      <c r="AQ1732" s="406">
        <v>559</v>
      </c>
      <c r="AR1732" s="406">
        <v>589</v>
      </c>
      <c r="AS1732" s="406">
        <v>586</v>
      </c>
      <c r="AU1732" t="s">
        <v>2829</v>
      </c>
    </row>
    <row r="1733" spans="4:47" ht="13.5" customHeight="1">
      <c r="D1733" s="405" t="s">
        <v>2831</v>
      </c>
      <c r="E1733" s="404"/>
      <c r="F1733" s="407" t="s">
        <v>2832</v>
      </c>
      <c r="G1733" s="272">
        <v>5.8999999999999995</v>
      </c>
      <c r="H1733" s="406">
        <v>481</v>
      </c>
      <c r="I1733" s="406">
        <v>520</v>
      </c>
      <c r="J1733" s="406">
        <v>601</v>
      </c>
      <c r="K1733" s="406">
        <v>481</v>
      </c>
      <c r="L1733" s="406">
        <v>520</v>
      </c>
      <c r="M1733" s="406">
        <v>601</v>
      </c>
      <c r="N1733" s="406">
        <v>544</v>
      </c>
      <c r="O1733" s="406">
        <v>475</v>
      </c>
      <c r="P1733" s="406">
        <v>520</v>
      </c>
      <c r="Q1733" s="406">
        <v>598</v>
      </c>
      <c r="R1733" s="406">
        <v>544</v>
      </c>
      <c r="S1733" s="406">
        <v>616</v>
      </c>
      <c r="T1733" s="406">
        <v>676</v>
      </c>
      <c r="U1733" s="406">
        <v>738</v>
      </c>
      <c r="V1733" s="406">
        <v>612</v>
      </c>
      <c r="W1733" s="406">
        <v>676</v>
      </c>
      <c r="X1733" s="406">
        <v>509</v>
      </c>
      <c r="Y1733" s="406">
        <v>574</v>
      </c>
      <c r="Z1733" s="406">
        <v>677</v>
      </c>
      <c r="AA1733" s="406">
        <v>595</v>
      </c>
      <c r="AB1733" s="406">
        <v>518</v>
      </c>
      <c r="AC1733" s="406">
        <v>585</v>
      </c>
      <c r="AD1733" s="406">
        <v>691</v>
      </c>
      <c r="AE1733" s="406">
        <v>609</v>
      </c>
      <c r="AF1733" s="406">
        <v>541</v>
      </c>
      <c r="AG1733" s="406">
        <v>609</v>
      </c>
      <c r="AH1733" s="406">
        <v>718</v>
      </c>
      <c r="AI1733" s="406">
        <v>566</v>
      </c>
      <c r="AJ1733" s="406">
        <v>515</v>
      </c>
      <c r="AK1733" s="406">
        <v>583</v>
      </c>
      <c r="AL1733" s="406">
        <v>688</v>
      </c>
      <c r="AM1733" s="406">
        <v>485</v>
      </c>
      <c r="AN1733" s="406">
        <v>541</v>
      </c>
      <c r="AO1733" s="406">
        <v>624</v>
      </c>
      <c r="AP1733" s="406">
        <v>590</v>
      </c>
      <c r="AQ1733" s="406">
        <v>590</v>
      </c>
      <c r="AR1733" s="406">
        <v>620</v>
      </c>
      <c r="AS1733" s="406">
        <v>617</v>
      </c>
      <c r="AU1733" t="s">
        <v>2831</v>
      </c>
    </row>
    <row r="1734" spans="4:47" ht="13.5" customHeight="1">
      <c r="D1734" s="405" t="s">
        <v>2833</v>
      </c>
      <c r="E1734" s="404"/>
      <c r="F1734" s="407" t="s">
        <v>2834</v>
      </c>
      <c r="G1734" s="272">
        <v>7</v>
      </c>
      <c r="H1734" s="406">
        <v>516</v>
      </c>
      <c r="I1734" s="406">
        <v>555</v>
      </c>
      <c r="J1734" s="406">
        <v>642</v>
      </c>
      <c r="K1734" s="406">
        <v>516</v>
      </c>
      <c r="L1734" s="406">
        <v>555</v>
      </c>
      <c r="M1734" s="406">
        <v>642</v>
      </c>
      <c r="N1734" s="406">
        <v>581</v>
      </c>
      <c r="O1734" s="406">
        <v>506</v>
      </c>
      <c r="P1734" s="406">
        <v>555</v>
      </c>
      <c r="Q1734" s="406">
        <v>638</v>
      </c>
      <c r="R1734" s="406">
        <v>581</v>
      </c>
      <c r="S1734" s="406">
        <v>651</v>
      </c>
      <c r="T1734" s="406">
        <v>716</v>
      </c>
      <c r="U1734" s="406">
        <v>785</v>
      </c>
      <c r="V1734" s="406">
        <v>649</v>
      </c>
      <c r="W1734" s="406">
        <v>718</v>
      </c>
      <c r="X1734" s="406">
        <v>539</v>
      </c>
      <c r="Y1734" s="406">
        <v>610</v>
      </c>
      <c r="Z1734" s="406">
        <v>720</v>
      </c>
      <c r="AA1734" s="406">
        <v>632</v>
      </c>
      <c r="AB1734" s="406">
        <v>549</v>
      </c>
      <c r="AC1734" s="406">
        <v>623</v>
      </c>
      <c r="AD1734" s="406">
        <v>735</v>
      </c>
      <c r="AE1734" s="406">
        <v>645</v>
      </c>
      <c r="AF1734" s="406">
        <v>572</v>
      </c>
      <c r="AG1734" s="406">
        <v>646</v>
      </c>
      <c r="AH1734" s="406">
        <v>763</v>
      </c>
      <c r="AI1734" s="406">
        <v>600</v>
      </c>
      <c r="AJ1734" s="406">
        <v>547</v>
      </c>
      <c r="AK1734" s="406">
        <v>621</v>
      </c>
      <c r="AL1734" s="406">
        <v>732</v>
      </c>
      <c r="AM1734" s="406">
        <v>516</v>
      </c>
      <c r="AN1734" s="406">
        <v>578</v>
      </c>
      <c r="AO1734" s="406">
        <v>667</v>
      </c>
      <c r="AP1734" s="406">
        <v>626</v>
      </c>
      <c r="AQ1734" s="406">
        <v>626</v>
      </c>
      <c r="AR1734" s="406">
        <v>656</v>
      </c>
      <c r="AS1734" s="406">
        <v>651</v>
      </c>
      <c r="AU1734" t="s">
        <v>2833</v>
      </c>
    </row>
    <row r="1735" spans="4:47" ht="13.5" customHeight="1">
      <c r="D1735" s="405" t="s">
        <v>2835</v>
      </c>
      <c r="E1735" s="404"/>
      <c r="F1735" s="407" t="s">
        <v>2836</v>
      </c>
      <c r="G1735" s="272">
        <v>8.1999999999999993</v>
      </c>
      <c r="H1735" s="406">
        <v>548</v>
      </c>
      <c r="I1735" s="406">
        <v>590</v>
      </c>
      <c r="J1735" s="406">
        <v>682</v>
      </c>
      <c r="K1735" s="406">
        <v>548</v>
      </c>
      <c r="L1735" s="406">
        <v>590</v>
      </c>
      <c r="M1735" s="406">
        <v>682</v>
      </c>
      <c r="N1735" s="406">
        <v>618</v>
      </c>
      <c r="O1735" s="406">
        <v>537</v>
      </c>
      <c r="P1735" s="406">
        <v>590</v>
      </c>
      <c r="Q1735" s="406">
        <v>678</v>
      </c>
      <c r="R1735" s="406">
        <v>618</v>
      </c>
      <c r="S1735" s="406">
        <v>685</v>
      </c>
      <c r="T1735" s="406">
        <v>752</v>
      </c>
      <c r="U1735" s="406">
        <v>831</v>
      </c>
      <c r="V1735" s="406">
        <v>686</v>
      </c>
      <c r="W1735" s="406">
        <v>758</v>
      </c>
      <c r="X1735" s="406">
        <v>569</v>
      </c>
      <c r="Y1735" s="406">
        <v>646</v>
      </c>
      <c r="Z1735" s="406">
        <v>761</v>
      </c>
      <c r="AA1735" s="406">
        <v>667</v>
      </c>
      <c r="AB1735" s="406">
        <v>580</v>
      </c>
      <c r="AC1735" s="406">
        <v>660</v>
      </c>
      <c r="AD1735" s="406">
        <v>779</v>
      </c>
      <c r="AE1735" s="406">
        <v>681</v>
      </c>
      <c r="AF1735" s="406">
        <v>603</v>
      </c>
      <c r="AG1735" s="406">
        <v>684</v>
      </c>
      <c r="AH1735" s="406">
        <v>807</v>
      </c>
      <c r="AI1735" s="406">
        <v>634</v>
      </c>
      <c r="AJ1735" s="406">
        <v>578</v>
      </c>
      <c r="AK1735" s="406">
        <v>658</v>
      </c>
      <c r="AL1735" s="406">
        <v>776</v>
      </c>
      <c r="AM1735" s="406">
        <v>547</v>
      </c>
      <c r="AN1735" s="406">
        <v>614</v>
      </c>
      <c r="AO1735" s="406">
        <v>709</v>
      </c>
      <c r="AP1735" s="406">
        <v>661</v>
      </c>
      <c r="AQ1735" s="406">
        <v>661</v>
      </c>
      <c r="AR1735" s="406">
        <v>691</v>
      </c>
      <c r="AS1735" s="406">
        <v>686</v>
      </c>
      <c r="AU1735" t="s">
        <v>2835</v>
      </c>
    </row>
    <row r="1736" spans="4:47" ht="13.5" customHeight="1">
      <c r="D1736" s="405" t="s">
        <v>2837</v>
      </c>
      <c r="E1736" s="404"/>
      <c r="F1736" s="407" t="s">
        <v>2838</v>
      </c>
      <c r="G1736" s="272">
        <v>9.4</v>
      </c>
      <c r="H1736" s="406">
        <v>579</v>
      </c>
      <c r="I1736" s="406">
        <v>625</v>
      </c>
      <c r="J1736" s="406">
        <v>722</v>
      </c>
      <c r="K1736" s="406">
        <v>579</v>
      </c>
      <c r="L1736" s="406">
        <v>625</v>
      </c>
      <c r="M1736" s="406">
        <v>722</v>
      </c>
      <c r="N1736" s="406">
        <v>655</v>
      </c>
      <c r="O1736" s="406">
        <v>568</v>
      </c>
      <c r="P1736" s="406">
        <v>625</v>
      </c>
      <c r="Q1736" s="406">
        <v>718</v>
      </c>
      <c r="R1736" s="406">
        <v>655</v>
      </c>
      <c r="S1736" s="406">
        <v>718</v>
      </c>
      <c r="T1736" s="406">
        <v>790</v>
      </c>
      <c r="U1736" s="406">
        <v>876</v>
      </c>
      <c r="V1736" s="406">
        <v>723</v>
      </c>
      <c r="W1736" s="406">
        <v>798</v>
      </c>
      <c r="X1736" s="406">
        <v>598</v>
      </c>
      <c r="Y1736" s="406">
        <v>680</v>
      </c>
      <c r="Z1736" s="406">
        <v>801</v>
      </c>
      <c r="AA1736" s="406">
        <v>700</v>
      </c>
      <c r="AB1736" s="406">
        <v>611</v>
      </c>
      <c r="AC1736" s="406">
        <v>696</v>
      </c>
      <c r="AD1736" s="406">
        <v>821</v>
      </c>
      <c r="AE1736" s="406">
        <v>716</v>
      </c>
      <c r="AF1736" s="406">
        <v>634</v>
      </c>
      <c r="AG1736" s="406">
        <v>720</v>
      </c>
      <c r="AH1736" s="406">
        <v>849</v>
      </c>
      <c r="AI1736" s="406">
        <v>667</v>
      </c>
      <c r="AJ1736" s="406">
        <v>608</v>
      </c>
      <c r="AK1736" s="406">
        <v>694</v>
      </c>
      <c r="AL1736" s="406">
        <v>819</v>
      </c>
      <c r="AM1736" s="406">
        <v>578</v>
      </c>
      <c r="AN1736" s="406">
        <v>650</v>
      </c>
      <c r="AO1736" s="406">
        <v>749</v>
      </c>
      <c r="AP1736" s="406">
        <v>694</v>
      </c>
      <c r="AQ1736" s="406">
        <v>694</v>
      </c>
      <c r="AR1736" s="406">
        <v>725</v>
      </c>
      <c r="AS1736" s="406">
        <v>719</v>
      </c>
      <c r="AU1736" t="s">
        <v>2837</v>
      </c>
    </row>
    <row r="1737" spans="4:47" ht="13.5" customHeight="1">
      <c r="D1737" s="405" t="s">
        <v>2839</v>
      </c>
      <c r="E1737" s="404"/>
      <c r="F1737" s="407" t="s">
        <v>2840</v>
      </c>
      <c r="G1737" s="272">
        <v>10.5</v>
      </c>
      <c r="H1737" s="406">
        <v>633</v>
      </c>
      <c r="I1737" s="406">
        <v>682</v>
      </c>
      <c r="J1737" s="406">
        <v>787</v>
      </c>
      <c r="K1737" s="406">
        <v>633</v>
      </c>
      <c r="L1737" s="406">
        <v>682</v>
      </c>
      <c r="M1737" s="406">
        <v>787</v>
      </c>
      <c r="N1737" s="406">
        <v>715</v>
      </c>
      <c r="O1737" s="406">
        <v>621</v>
      </c>
      <c r="P1737" s="406">
        <v>682</v>
      </c>
      <c r="Q1737" s="406">
        <v>782</v>
      </c>
      <c r="R1737" s="406">
        <v>715</v>
      </c>
      <c r="S1737" s="406">
        <v>773</v>
      </c>
      <c r="T1737" s="406">
        <v>850</v>
      </c>
      <c r="U1737" s="406">
        <v>948</v>
      </c>
      <c r="V1737" s="406">
        <v>783</v>
      </c>
      <c r="W1737" s="406">
        <v>864</v>
      </c>
      <c r="X1737" s="406">
        <v>649</v>
      </c>
      <c r="Y1737" s="406">
        <v>737</v>
      </c>
      <c r="Z1737" s="406">
        <v>869</v>
      </c>
      <c r="AA1737" s="406">
        <v>759</v>
      </c>
      <c r="AB1737" s="406">
        <v>663</v>
      </c>
      <c r="AC1737" s="406">
        <v>756</v>
      </c>
      <c r="AD1737" s="406">
        <v>891</v>
      </c>
      <c r="AE1737" s="406">
        <v>776</v>
      </c>
      <c r="AF1737" s="406">
        <v>686</v>
      </c>
      <c r="AG1737" s="406">
        <v>779</v>
      </c>
      <c r="AH1737" s="406">
        <v>919</v>
      </c>
      <c r="AI1737" s="406">
        <v>723</v>
      </c>
      <c r="AJ1737" s="406">
        <v>661</v>
      </c>
      <c r="AK1737" s="406">
        <v>753</v>
      </c>
      <c r="AL1737" s="406">
        <v>888</v>
      </c>
      <c r="AM1737" s="406">
        <v>630</v>
      </c>
      <c r="AN1737" s="406">
        <v>708</v>
      </c>
      <c r="AO1737" s="406">
        <v>816</v>
      </c>
      <c r="AP1737" s="406">
        <v>756</v>
      </c>
      <c r="AQ1737" s="406">
        <v>756</v>
      </c>
      <c r="AR1737" s="406">
        <v>788</v>
      </c>
      <c r="AS1737" s="406">
        <v>779</v>
      </c>
      <c r="AU1737" t="s">
        <v>2839</v>
      </c>
    </row>
    <row r="1738" spans="4:47" ht="13.5" customHeight="1">
      <c r="D1738" s="405" t="s">
        <v>2841</v>
      </c>
      <c r="E1738" s="404"/>
      <c r="F1738" s="407" t="s">
        <v>2842</v>
      </c>
      <c r="G1738" s="272">
        <v>11.7</v>
      </c>
      <c r="H1738" s="406">
        <v>663</v>
      </c>
      <c r="I1738" s="406">
        <v>715</v>
      </c>
      <c r="J1738" s="406">
        <v>825</v>
      </c>
      <c r="K1738" s="406">
        <v>663</v>
      </c>
      <c r="L1738" s="406">
        <v>715</v>
      </c>
      <c r="M1738" s="406">
        <v>825</v>
      </c>
      <c r="N1738" s="406">
        <v>751</v>
      </c>
      <c r="O1738" s="406">
        <v>650</v>
      </c>
      <c r="P1738" s="406">
        <v>715</v>
      </c>
      <c r="Q1738" s="406">
        <v>820</v>
      </c>
      <c r="R1738" s="406">
        <v>751</v>
      </c>
      <c r="S1738" s="406">
        <v>809</v>
      </c>
      <c r="T1738" s="406">
        <v>891</v>
      </c>
      <c r="U1738" s="406">
        <v>997</v>
      </c>
      <c r="V1738" s="406">
        <v>821</v>
      </c>
      <c r="W1738" s="406">
        <v>906</v>
      </c>
      <c r="X1738" s="406">
        <v>677</v>
      </c>
      <c r="Y1738" s="406">
        <v>771</v>
      </c>
      <c r="Z1738" s="406">
        <v>908</v>
      </c>
      <c r="AA1738" s="406">
        <v>792</v>
      </c>
      <c r="AB1738" s="406">
        <v>693</v>
      </c>
      <c r="AC1738" s="406">
        <v>791</v>
      </c>
      <c r="AD1738" s="406">
        <v>933</v>
      </c>
      <c r="AE1738" s="406">
        <v>810</v>
      </c>
      <c r="AF1738" s="406">
        <v>716</v>
      </c>
      <c r="AG1738" s="406">
        <v>814</v>
      </c>
      <c r="AH1738" s="406">
        <v>960</v>
      </c>
      <c r="AI1738" s="406">
        <v>755</v>
      </c>
      <c r="AJ1738" s="406">
        <v>690</v>
      </c>
      <c r="AK1738" s="406">
        <v>789</v>
      </c>
      <c r="AL1738" s="406">
        <v>930</v>
      </c>
      <c r="AM1738" s="406">
        <v>660</v>
      </c>
      <c r="AN1738" s="406">
        <v>742</v>
      </c>
      <c r="AO1738" s="406">
        <v>856</v>
      </c>
      <c r="AP1738" s="406">
        <v>793</v>
      </c>
      <c r="AQ1738" s="406">
        <v>793</v>
      </c>
      <c r="AR1738" s="406">
        <v>829</v>
      </c>
      <c r="AS1738" s="406">
        <v>815</v>
      </c>
      <c r="AU1738" t="s">
        <v>2841</v>
      </c>
    </row>
    <row r="1739" spans="4:47" ht="13.5" customHeight="1">
      <c r="D1739" s="405" t="s">
        <v>2843</v>
      </c>
      <c r="E1739" s="404"/>
      <c r="F1739" s="407" t="s">
        <v>2844</v>
      </c>
      <c r="G1739" s="272">
        <v>12.9</v>
      </c>
      <c r="H1739" s="406">
        <v>694</v>
      </c>
      <c r="I1739" s="406">
        <v>749</v>
      </c>
      <c r="J1739" s="406">
        <v>858</v>
      </c>
      <c r="K1739" s="406">
        <v>694</v>
      </c>
      <c r="L1739" s="406">
        <v>749</v>
      </c>
      <c r="M1739" s="406">
        <v>858</v>
      </c>
      <c r="N1739" s="406">
        <v>787</v>
      </c>
      <c r="O1739" s="406">
        <v>681</v>
      </c>
      <c r="P1739" s="406">
        <v>749</v>
      </c>
      <c r="Q1739" s="406">
        <v>858</v>
      </c>
      <c r="R1739" s="406">
        <v>787</v>
      </c>
      <c r="S1739" s="406">
        <v>845</v>
      </c>
      <c r="T1739" s="406">
        <v>932</v>
      </c>
      <c r="U1739" s="406">
        <v>1046</v>
      </c>
      <c r="V1739" s="406">
        <v>862</v>
      </c>
      <c r="W1739" s="406">
        <v>951</v>
      </c>
      <c r="X1739" s="406">
        <v>707</v>
      </c>
      <c r="Y1739" s="406">
        <v>805</v>
      </c>
      <c r="Z1739" s="406">
        <v>948</v>
      </c>
      <c r="AA1739" s="406">
        <v>826</v>
      </c>
      <c r="AB1739" s="406">
        <v>723</v>
      </c>
      <c r="AC1739" s="406">
        <v>827</v>
      </c>
      <c r="AD1739" s="406">
        <v>975</v>
      </c>
      <c r="AE1739" s="406">
        <v>846</v>
      </c>
      <c r="AF1739" s="406">
        <v>746</v>
      </c>
      <c r="AG1739" s="406">
        <v>851</v>
      </c>
      <c r="AH1739" s="406">
        <v>1003</v>
      </c>
      <c r="AI1739" s="406">
        <v>788</v>
      </c>
      <c r="AJ1739" s="406">
        <v>721</v>
      </c>
      <c r="AK1739" s="406">
        <v>825</v>
      </c>
      <c r="AL1739" s="406">
        <v>973</v>
      </c>
      <c r="AM1739" s="406">
        <v>690</v>
      </c>
      <c r="AN1739" s="406">
        <v>778</v>
      </c>
      <c r="AO1739" s="406">
        <v>897</v>
      </c>
      <c r="AP1739" s="406">
        <v>832</v>
      </c>
      <c r="AQ1739" s="406">
        <v>832</v>
      </c>
      <c r="AR1739" s="406">
        <v>871</v>
      </c>
      <c r="AS1739" s="406">
        <v>852</v>
      </c>
      <c r="AU1739" t="s">
        <v>2843</v>
      </c>
    </row>
    <row r="1740" spans="4:47" ht="13.5" customHeight="1">
      <c r="D1740" s="405" t="s">
        <v>2845</v>
      </c>
      <c r="E1740" s="404"/>
      <c r="F1740" s="407" t="s">
        <v>2846</v>
      </c>
      <c r="G1740" s="272">
        <v>14</v>
      </c>
      <c r="H1740" s="406">
        <v>726</v>
      </c>
      <c r="I1740" s="406">
        <v>785</v>
      </c>
      <c r="J1740" s="406">
        <v>905</v>
      </c>
      <c r="K1740" s="406">
        <v>726</v>
      </c>
      <c r="L1740" s="406">
        <v>785</v>
      </c>
      <c r="M1740" s="406">
        <v>905</v>
      </c>
      <c r="N1740" s="406">
        <v>824</v>
      </c>
      <c r="O1740" s="406">
        <v>712</v>
      </c>
      <c r="P1740" s="406">
        <v>785</v>
      </c>
      <c r="Q1740" s="406">
        <v>899</v>
      </c>
      <c r="R1740" s="406">
        <v>824</v>
      </c>
      <c r="S1740" s="406">
        <v>884</v>
      </c>
      <c r="T1740" s="406">
        <v>977</v>
      </c>
      <c r="U1740" s="406">
        <v>1098</v>
      </c>
      <c r="V1740" s="406">
        <v>904</v>
      </c>
      <c r="W1740" s="406">
        <v>997</v>
      </c>
      <c r="X1740" s="406">
        <v>737</v>
      </c>
      <c r="Y1740" s="406">
        <v>841</v>
      </c>
      <c r="Z1740" s="406">
        <v>991</v>
      </c>
      <c r="AA1740" s="406">
        <v>862</v>
      </c>
      <c r="AB1740" s="406">
        <v>754</v>
      </c>
      <c r="AC1740" s="406">
        <v>865</v>
      </c>
      <c r="AD1740" s="406">
        <v>1020</v>
      </c>
      <c r="AE1740" s="406">
        <v>882</v>
      </c>
      <c r="AF1740" s="406">
        <v>777</v>
      </c>
      <c r="AG1740" s="406">
        <v>889</v>
      </c>
      <c r="AH1740" s="406">
        <v>1047</v>
      </c>
      <c r="AI1740" s="406">
        <v>822</v>
      </c>
      <c r="AJ1740" s="406">
        <v>752</v>
      </c>
      <c r="AK1740" s="406">
        <v>863</v>
      </c>
      <c r="AL1740" s="406">
        <v>1017</v>
      </c>
      <c r="AM1740" s="406">
        <v>722</v>
      </c>
      <c r="AN1740" s="406">
        <v>815</v>
      </c>
      <c r="AO1740" s="406">
        <v>939</v>
      </c>
      <c r="AP1740" s="406">
        <v>872</v>
      </c>
      <c r="AQ1740" s="406">
        <v>872</v>
      </c>
      <c r="AR1740" s="406">
        <v>915</v>
      </c>
      <c r="AS1740" s="406">
        <v>891</v>
      </c>
      <c r="AU1740" t="s">
        <v>2845</v>
      </c>
    </row>
    <row r="1741" spans="4:47" ht="13.5" customHeight="1">
      <c r="D1741" s="405" t="s">
        <v>2632</v>
      </c>
      <c r="E1741" s="404"/>
      <c r="F1741" s="407" t="s">
        <v>2633</v>
      </c>
      <c r="G1741" s="272">
        <v>4.6999999999999993</v>
      </c>
      <c r="H1741" s="406">
        <v>633</v>
      </c>
      <c r="I1741" s="406">
        <v>621</v>
      </c>
      <c r="J1741" s="406">
        <v>710</v>
      </c>
      <c r="K1741" s="406">
        <v>633</v>
      </c>
      <c r="L1741" s="406">
        <v>621</v>
      </c>
      <c r="M1741" s="406">
        <v>710</v>
      </c>
      <c r="N1741" s="406">
        <v>666</v>
      </c>
      <c r="O1741" s="406">
        <v>621</v>
      </c>
      <c r="P1741" s="406">
        <v>621</v>
      </c>
      <c r="Q1741" s="406">
        <v>707</v>
      </c>
      <c r="R1741" s="406">
        <v>666</v>
      </c>
      <c r="S1741" s="406">
        <v>891</v>
      </c>
      <c r="T1741" s="406">
        <v>967</v>
      </c>
      <c r="U1741" s="406">
        <v>940</v>
      </c>
      <c r="V1741" s="406">
        <v>729</v>
      </c>
      <c r="W1741" s="406">
        <v>817</v>
      </c>
      <c r="X1741" s="406">
        <v>742</v>
      </c>
      <c r="Y1741" s="406">
        <v>778</v>
      </c>
      <c r="Z1741" s="406">
        <v>911</v>
      </c>
      <c r="AA1741" s="406">
        <v>806</v>
      </c>
      <c r="AB1741" s="406">
        <v>759</v>
      </c>
      <c r="AC1741" s="406">
        <v>804</v>
      </c>
      <c r="AD1741" s="406">
        <v>944</v>
      </c>
      <c r="AE1741" s="406">
        <v>837</v>
      </c>
      <c r="AF1741" s="406">
        <v>843</v>
      </c>
      <c r="AG1741" s="406">
        <v>889</v>
      </c>
      <c r="AH1741" s="406">
        <v>1044</v>
      </c>
      <c r="AI1741" s="406">
        <v>738</v>
      </c>
      <c r="AJ1741" s="406">
        <v>763</v>
      </c>
      <c r="AK1741" s="406">
        <v>808</v>
      </c>
      <c r="AL1741" s="406">
        <v>948</v>
      </c>
      <c r="AM1741" s="406">
        <v>660</v>
      </c>
      <c r="AN1741" s="406">
        <v>689</v>
      </c>
      <c r="AO1741" s="406">
        <v>791</v>
      </c>
      <c r="AP1741" s="406">
        <v>713</v>
      </c>
      <c r="AQ1741" s="406">
        <v>713</v>
      </c>
      <c r="AR1741" s="406">
        <v>804</v>
      </c>
      <c r="AS1741" s="406">
        <v>794</v>
      </c>
      <c r="AU1741" t="s">
        <v>2632</v>
      </c>
    </row>
    <row r="1742" spans="4:47" ht="13.5" customHeight="1">
      <c r="D1742" s="405" t="s">
        <v>2634</v>
      </c>
      <c r="E1742" s="404"/>
      <c r="F1742" s="407" t="s">
        <v>2635</v>
      </c>
      <c r="G1742" s="272">
        <v>5.8999999999999995</v>
      </c>
      <c r="H1742" s="406">
        <v>663</v>
      </c>
      <c r="I1742" s="406">
        <v>654</v>
      </c>
      <c r="J1742" s="406">
        <v>747</v>
      </c>
      <c r="K1742" s="406">
        <v>663</v>
      </c>
      <c r="L1742" s="406">
        <v>654</v>
      </c>
      <c r="M1742" s="406">
        <v>747</v>
      </c>
      <c r="N1742" s="406">
        <v>704</v>
      </c>
      <c r="O1742" s="406">
        <v>653</v>
      </c>
      <c r="P1742" s="406">
        <v>654</v>
      </c>
      <c r="Q1742" s="406">
        <v>744</v>
      </c>
      <c r="R1742" s="406">
        <v>704</v>
      </c>
      <c r="S1742" s="406">
        <v>916</v>
      </c>
      <c r="T1742" s="406">
        <v>994</v>
      </c>
      <c r="U1742" s="406">
        <v>972</v>
      </c>
      <c r="V1742" s="406">
        <v>750</v>
      </c>
      <c r="W1742" s="406">
        <v>840</v>
      </c>
      <c r="X1742" s="406">
        <v>770</v>
      </c>
      <c r="Y1742" s="406">
        <v>813</v>
      </c>
      <c r="Z1742" s="406">
        <v>951</v>
      </c>
      <c r="AA1742" s="406">
        <v>836</v>
      </c>
      <c r="AB1742" s="406">
        <v>794</v>
      </c>
      <c r="AC1742" s="406">
        <v>846</v>
      </c>
      <c r="AD1742" s="406">
        <v>993</v>
      </c>
      <c r="AE1742" s="406">
        <v>874</v>
      </c>
      <c r="AF1742" s="406">
        <v>877</v>
      </c>
      <c r="AG1742" s="406">
        <v>932</v>
      </c>
      <c r="AH1742" s="406">
        <v>1094</v>
      </c>
      <c r="AI1742" s="406">
        <v>765</v>
      </c>
      <c r="AJ1742" s="406">
        <v>797</v>
      </c>
      <c r="AK1742" s="406">
        <v>850</v>
      </c>
      <c r="AL1742" s="406">
        <v>998</v>
      </c>
      <c r="AM1742" s="406">
        <v>695</v>
      </c>
      <c r="AN1742" s="406">
        <v>731</v>
      </c>
      <c r="AO1742" s="406">
        <v>838</v>
      </c>
      <c r="AP1742" s="406">
        <v>733</v>
      </c>
      <c r="AQ1742" s="406">
        <v>733</v>
      </c>
      <c r="AR1742" s="406">
        <v>824</v>
      </c>
      <c r="AS1742" s="406">
        <v>813</v>
      </c>
      <c r="AU1742" t="s">
        <v>2634</v>
      </c>
    </row>
    <row r="1743" spans="4:47" ht="13.5" customHeight="1">
      <c r="D1743" s="405" t="s">
        <v>2636</v>
      </c>
      <c r="E1743" s="404"/>
      <c r="F1743" s="407" t="s">
        <v>2637</v>
      </c>
      <c r="G1743" s="272">
        <v>7</v>
      </c>
      <c r="H1743" s="406">
        <v>701</v>
      </c>
      <c r="I1743" s="406">
        <v>689</v>
      </c>
      <c r="J1743" s="406">
        <v>786</v>
      </c>
      <c r="K1743" s="406">
        <v>701</v>
      </c>
      <c r="L1743" s="406">
        <v>689</v>
      </c>
      <c r="M1743" s="406">
        <v>786</v>
      </c>
      <c r="N1743" s="406">
        <v>743</v>
      </c>
      <c r="O1743" s="406">
        <v>687</v>
      </c>
      <c r="P1743" s="406">
        <v>689</v>
      </c>
      <c r="Q1743" s="406">
        <v>783</v>
      </c>
      <c r="R1743" s="406">
        <v>743</v>
      </c>
      <c r="S1743" s="406">
        <v>952</v>
      </c>
      <c r="T1743" s="406">
        <v>1038</v>
      </c>
      <c r="U1743" s="406">
        <v>1019</v>
      </c>
      <c r="V1743" s="406">
        <v>784</v>
      </c>
      <c r="W1743" s="406">
        <v>877</v>
      </c>
      <c r="X1743" s="406">
        <v>800</v>
      </c>
      <c r="Y1743" s="406">
        <v>849</v>
      </c>
      <c r="Z1743" s="406">
        <v>993</v>
      </c>
      <c r="AA1743" s="406">
        <v>871</v>
      </c>
      <c r="AB1743" s="406">
        <v>830</v>
      </c>
      <c r="AC1743" s="406">
        <v>890</v>
      </c>
      <c r="AD1743" s="406">
        <v>1045</v>
      </c>
      <c r="AE1743" s="406">
        <v>912</v>
      </c>
      <c r="AF1743" s="406">
        <v>913</v>
      </c>
      <c r="AG1743" s="406">
        <v>976</v>
      </c>
      <c r="AH1743" s="406">
        <v>1146</v>
      </c>
      <c r="AI1743" s="406">
        <v>795</v>
      </c>
      <c r="AJ1743" s="406">
        <v>833</v>
      </c>
      <c r="AK1743" s="406">
        <v>894</v>
      </c>
      <c r="AL1743" s="406">
        <v>1050</v>
      </c>
      <c r="AM1743" s="406">
        <v>731</v>
      </c>
      <c r="AN1743" s="406">
        <v>774</v>
      </c>
      <c r="AO1743" s="406">
        <v>888</v>
      </c>
      <c r="AP1743" s="406">
        <v>756</v>
      </c>
      <c r="AQ1743" s="406">
        <v>756</v>
      </c>
      <c r="AR1743" s="406">
        <v>847</v>
      </c>
      <c r="AS1743" s="406">
        <v>844</v>
      </c>
      <c r="AU1743" t="s">
        <v>2636</v>
      </c>
    </row>
    <row r="1744" spans="4:47" ht="13.5" customHeight="1">
      <c r="D1744" s="405" t="s">
        <v>2638</v>
      </c>
      <c r="E1744" s="404"/>
      <c r="F1744" s="407" t="s">
        <v>2639</v>
      </c>
      <c r="G1744" s="272">
        <v>8.1999999999999993</v>
      </c>
      <c r="H1744" s="406">
        <v>735</v>
      </c>
      <c r="I1744" s="406">
        <v>724</v>
      </c>
      <c r="J1744" s="406">
        <v>826</v>
      </c>
      <c r="K1744" s="406">
        <v>735</v>
      </c>
      <c r="L1744" s="406">
        <v>724</v>
      </c>
      <c r="M1744" s="406">
        <v>826</v>
      </c>
      <c r="N1744" s="406">
        <v>783</v>
      </c>
      <c r="O1744" s="406">
        <v>721</v>
      </c>
      <c r="P1744" s="406">
        <v>724</v>
      </c>
      <c r="Q1744" s="406">
        <v>822</v>
      </c>
      <c r="R1744" s="406">
        <v>783</v>
      </c>
      <c r="S1744" s="406">
        <v>991</v>
      </c>
      <c r="T1744" s="406">
        <v>1085</v>
      </c>
      <c r="U1744" s="406">
        <v>1070</v>
      </c>
      <c r="V1744" s="406">
        <v>821</v>
      </c>
      <c r="W1744" s="406">
        <v>918</v>
      </c>
      <c r="X1744" s="406">
        <v>831</v>
      </c>
      <c r="Y1744" s="406">
        <v>885</v>
      </c>
      <c r="Z1744" s="406">
        <v>1036</v>
      </c>
      <c r="AA1744" s="406">
        <v>904</v>
      </c>
      <c r="AB1744" s="406">
        <v>866</v>
      </c>
      <c r="AC1744" s="406">
        <v>935</v>
      </c>
      <c r="AD1744" s="406">
        <v>1097</v>
      </c>
      <c r="AE1744" s="406">
        <v>951</v>
      </c>
      <c r="AF1744" s="406">
        <v>950</v>
      </c>
      <c r="AG1744" s="406">
        <v>1020</v>
      </c>
      <c r="AH1744" s="406">
        <v>1198</v>
      </c>
      <c r="AI1744" s="406">
        <v>824</v>
      </c>
      <c r="AJ1744" s="406">
        <v>870</v>
      </c>
      <c r="AK1744" s="406">
        <v>939</v>
      </c>
      <c r="AL1744" s="406">
        <v>1102</v>
      </c>
      <c r="AM1744" s="406">
        <v>767</v>
      </c>
      <c r="AN1744" s="406">
        <v>818</v>
      </c>
      <c r="AO1744" s="406">
        <v>938</v>
      </c>
      <c r="AP1744" s="406">
        <v>808</v>
      </c>
      <c r="AQ1744" s="406">
        <v>808</v>
      </c>
      <c r="AR1744" s="406">
        <v>921</v>
      </c>
      <c r="AS1744" s="406">
        <v>878</v>
      </c>
      <c r="AU1744" t="s">
        <v>2638</v>
      </c>
    </row>
    <row r="1745" spans="4:47" ht="13.5" customHeight="1">
      <c r="D1745" s="405" t="s">
        <v>2640</v>
      </c>
      <c r="E1745" s="404"/>
      <c r="F1745" s="407" t="s">
        <v>2641</v>
      </c>
      <c r="G1745" s="272">
        <v>9.4</v>
      </c>
      <c r="H1745" s="406">
        <v>773</v>
      </c>
      <c r="I1745" s="406">
        <v>763</v>
      </c>
      <c r="J1745" s="406">
        <v>868</v>
      </c>
      <c r="K1745" s="406">
        <v>773</v>
      </c>
      <c r="L1745" s="406">
        <v>763</v>
      </c>
      <c r="M1745" s="406">
        <v>868</v>
      </c>
      <c r="N1745" s="406">
        <v>828</v>
      </c>
      <c r="O1745" s="406">
        <v>758</v>
      </c>
      <c r="P1745" s="406">
        <v>763</v>
      </c>
      <c r="Q1745" s="406">
        <v>864</v>
      </c>
      <c r="R1745" s="406">
        <v>828</v>
      </c>
      <c r="S1745" s="406">
        <v>1027</v>
      </c>
      <c r="T1745" s="406">
        <v>1131</v>
      </c>
      <c r="U1745" s="406">
        <v>1116</v>
      </c>
      <c r="V1745" s="406">
        <v>855</v>
      </c>
      <c r="W1745" s="406">
        <v>957</v>
      </c>
      <c r="X1745" s="406">
        <v>859</v>
      </c>
      <c r="Y1745" s="406">
        <v>919</v>
      </c>
      <c r="Z1745" s="406">
        <v>1075</v>
      </c>
      <c r="AA1745" s="406">
        <v>935</v>
      </c>
      <c r="AB1745" s="406">
        <v>900</v>
      </c>
      <c r="AC1745" s="406">
        <v>977</v>
      </c>
      <c r="AD1745" s="406">
        <v>1147</v>
      </c>
      <c r="AE1745" s="406">
        <v>987</v>
      </c>
      <c r="AF1745" s="406">
        <v>984</v>
      </c>
      <c r="AG1745" s="406">
        <v>1062</v>
      </c>
      <c r="AH1745" s="406">
        <v>1247</v>
      </c>
      <c r="AI1745" s="406">
        <v>851</v>
      </c>
      <c r="AJ1745" s="406">
        <v>904</v>
      </c>
      <c r="AK1745" s="406">
        <v>981</v>
      </c>
      <c r="AL1745" s="406">
        <v>1152</v>
      </c>
      <c r="AM1745" s="406">
        <v>801</v>
      </c>
      <c r="AN1745" s="406">
        <v>859</v>
      </c>
      <c r="AO1745" s="406">
        <v>986</v>
      </c>
      <c r="AP1745" s="406">
        <v>844</v>
      </c>
      <c r="AQ1745" s="406">
        <v>844</v>
      </c>
      <c r="AR1745" s="406">
        <v>970</v>
      </c>
      <c r="AS1745" s="406">
        <v>910</v>
      </c>
      <c r="AU1745" t="s">
        <v>2640</v>
      </c>
    </row>
    <row r="1746" spans="4:47" ht="13.5" customHeight="1">
      <c r="D1746" s="405" t="s">
        <v>2779</v>
      </c>
      <c r="E1746" s="405" t="s">
        <v>5597</v>
      </c>
      <c r="F1746" s="407" t="s">
        <v>2780</v>
      </c>
      <c r="G1746" s="272">
        <v>14</v>
      </c>
      <c r="H1746" s="406">
        <v>477</v>
      </c>
      <c r="I1746" s="406">
        <v>473</v>
      </c>
      <c r="J1746" s="406">
        <v>575</v>
      </c>
      <c r="K1746" s="406">
        <v>490</v>
      </c>
      <c r="L1746" s="406">
        <v>484</v>
      </c>
      <c r="M1746" s="406">
        <v>591</v>
      </c>
      <c r="N1746" s="406">
        <v>562</v>
      </c>
      <c r="O1746" s="406">
        <v>480</v>
      </c>
      <c r="P1746" s="406">
        <v>500</v>
      </c>
      <c r="Q1746" s="406">
        <v>583</v>
      </c>
      <c r="R1746" s="406">
        <v>564</v>
      </c>
      <c r="S1746" s="406">
        <v>650</v>
      </c>
      <c r="T1746" s="406">
        <v>761</v>
      </c>
      <c r="U1746" s="406">
        <v>796</v>
      </c>
      <c r="V1746" s="406">
        <v>644</v>
      </c>
      <c r="W1746" s="406">
        <v>709</v>
      </c>
      <c r="X1746" s="406">
        <v>539</v>
      </c>
      <c r="Y1746" s="406">
        <v>587</v>
      </c>
      <c r="Z1746" s="406">
        <v>703</v>
      </c>
      <c r="AA1746" s="406">
        <v>603</v>
      </c>
      <c r="AB1746" s="406">
        <v>575</v>
      </c>
      <c r="AC1746" s="406">
        <v>639</v>
      </c>
      <c r="AD1746" s="406">
        <v>767</v>
      </c>
      <c r="AE1746" s="406">
        <v>640</v>
      </c>
      <c r="AF1746" s="406">
        <v>633</v>
      </c>
      <c r="AG1746" s="406">
        <v>697</v>
      </c>
      <c r="AH1746" s="406">
        <v>836</v>
      </c>
      <c r="AI1746" s="406">
        <v>541</v>
      </c>
      <c r="AJ1746" s="406">
        <v>584</v>
      </c>
      <c r="AK1746" s="406">
        <v>647</v>
      </c>
      <c r="AL1746" s="406">
        <v>777</v>
      </c>
      <c r="AM1746" s="406">
        <v>506</v>
      </c>
      <c r="AN1746" s="406">
        <v>546</v>
      </c>
      <c r="AO1746" s="406">
        <v>641</v>
      </c>
      <c r="AP1746" s="406">
        <v>560</v>
      </c>
      <c r="AQ1746" s="406">
        <v>560</v>
      </c>
      <c r="AR1746" s="406">
        <v>675</v>
      </c>
      <c r="AS1746" s="406">
        <v>637</v>
      </c>
      <c r="AU1746" t="s">
        <v>2779</v>
      </c>
    </row>
    <row r="1747" spans="4:47" ht="13.5" customHeight="1">
      <c r="D1747" s="405" t="s">
        <v>3552</v>
      </c>
      <c r="E1747" s="405" t="s">
        <v>5597</v>
      </c>
      <c r="F1747" s="407" t="s">
        <v>2780</v>
      </c>
      <c r="G1747" s="272">
        <v>14</v>
      </c>
      <c r="H1747" s="406">
        <v>477</v>
      </c>
      <c r="I1747" s="406">
        <v>473</v>
      </c>
      <c r="J1747" s="406">
        <v>575</v>
      </c>
      <c r="K1747" s="406">
        <v>490</v>
      </c>
      <c r="L1747" s="406">
        <v>484</v>
      </c>
      <c r="M1747" s="406">
        <v>591</v>
      </c>
      <c r="N1747" s="406">
        <v>562</v>
      </c>
      <c r="O1747" s="406">
        <v>480</v>
      </c>
      <c r="P1747" s="406">
        <v>500</v>
      </c>
      <c r="Q1747" s="406">
        <v>583</v>
      </c>
      <c r="R1747" s="406">
        <v>564</v>
      </c>
      <c r="S1747" s="406">
        <v>650</v>
      </c>
      <c r="T1747" s="406">
        <v>761</v>
      </c>
      <c r="U1747" s="406">
        <v>796</v>
      </c>
      <c r="V1747" s="406">
        <v>644</v>
      </c>
      <c r="W1747" s="406">
        <v>709</v>
      </c>
      <c r="X1747" s="406">
        <v>539</v>
      </c>
      <c r="Y1747" s="406">
        <v>587</v>
      </c>
      <c r="Z1747" s="406">
        <v>703</v>
      </c>
      <c r="AA1747" s="406">
        <v>603</v>
      </c>
      <c r="AB1747" s="406">
        <v>575</v>
      </c>
      <c r="AC1747" s="406">
        <v>639</v>
      </c>
      <c r="AD1747" s="406">
        <v>767</v>
      </c>
      <c r="AE1747" s="406">
        <v>640</v>
      </c>
      <c r="AF1747" s="406">
        <v>633</v>
      </c>
      <c r="AG1747" s="406">
        <v>697</v>
      </c>
      <c r="AH1747" s="406">
        <v>836</v>
      </c>
      <c r="AI1747" s="406">
        <v>541</v>
      </c>
      <c r="AJ1747" s="406">
        <v>584</v>
      </c>
      <c r="AK1747" s="406">
        <v>647</v>
      </c>
      <c r="AL1747" s="406">
        <v>777</v>
      </c>
      <c r="AM1747" s="406">
        <v>506</v>
      </c>
      <c r="AN1747" s="406">
        <v>546</v>
      </c>
      <c r="AO1747" s="406">
        <v>641</v>
      </c>
      <c r="AP1747" s="406">
        <v>560</v>
      </c>
      <c r="AQ1747" s="406">
        <v>560</v>
      </c>
      <c r="AR1747" s="406">
        <v>675</v>
      </c>
      <c r="AS1747" s="406">
        <v>637</v>
      </c>
      <c r="AU1747" t="s">
        <v>3552</v>
      </c>
    </row>
    <row r="1748" spans="4:47" ht="13.5" customHeight="1">
      <c r="D1748" s="405" t="s">
        <v>2775</v>
      </c>
      <c r="E1748" s="405" t="s">
        <v>5597</v>
      </c>
      <c r="F1748" s="407" t="s">
        <v>2776</v>
      </c>
      <c r="G1748" s="272">
        <v>14</v>
      </c>
      <c r="H1748" s="406">
        <v>444</v>
      </c>
      <c r="I1748" s="406">
        <v>438</v>
      </c>
      <c r="J1748" s="406">
        <v>537</v>
      </c>
      <c r="K1748" s="406">
        <v>460</v>
      </c>
      <c r="L1748" s="406">
        <v>453</v>
      </c>
      <c r="M1748" s="406">
        <v>559</v>
      </c>
      <c r="N1748" s="406">
        <v>521</v>
      </c>
      <c r="O1748" s="406">
        <v>451</v>
      </c>
      <c r="P1748" s="406">
        <v>480</v>
      </c>
      <c r="Q1748" s="406">
        <v>560</v>
      </c>
      <c r="R1748" s="406">
        <v>530</v>
      </c>
      <c r="S1748" s="406">
        <v>550</v>
      </c>
      <c r="T1748" s="406">
        <v>656</v>
      </c>
      <c r="U1748" s="406">
        <v>736</v>
      </c>
      <c r="V1748" s="406">
        <v>588</v>
      </c>
      <c r="W1748" s="406">
        <v>647</v>
      </c>
      <c r="X1748" s="406">
        <v>473</v>
      </c>
      <c r="Y1748" s="406">
        <v>521</v>
      </c>
      <c r="Z1748" s="406">
        <v>626</v>
      </c>
      <c r="AA1748" s="406">
        <v>535</v>
      </c>
      <c r="AB1748" s="406">
        <v>508</v>
      </c>
      <c r="AC1748" s="406">
        <v>571</v>
      </c>
      <c r="AD1748" s="406">
        <v>688</v>
      </c>
      <c r="AE1748" s="406">
        <v>566</v>
      </c>
      <c r="AF1748" s="406">
        <v>543</v>
      </c>
      <c r="AG1748" s="406">
        <v>606</v>
      </c>
      <c r="AH1748" s="406">
        <v>729</v>
      </c>
      <c r="AI1748" s="406">
        <v>473</v>
      </c>
      <c r="AJ1748" s="406">
        <v>519</v>
      </c>
      <c r="AK1748" s="406">
        <v>582</v>
      </c>
      <c r="AL1748" s="406">
        <v>701</v>
      </c>
      <c r="AM1748" s="406">
        <v>463</v>
      </c>
      <c r="AN1748" s="406">
        <v>500</v>
      </c>
      <c r="AO1748" s="406">
        <v>587</v>
      </c>
      <c r="AP1748" s="406">
        <v>541</v>
      </c>
      <c r="AQ1748" s="406">
        <v>541</v>
      </c>
      <c r="AR1748" s="406">
        <v>651</v>
      </c>
      <c r="AS1748" s="406">
        <v>588</v>
      </c>
      <c r="AU1748" t="s">
        <v>2775</v>
      </c>
    </row>
    <row r="1749" spans="4:47" ht="13.5" customHeight="1">
      <c r="D1749" s="405" t="s">
        <v>3553</v>
      </c>
      <c r="E1749" s="405" t="s">
        <v>5597</v>
      </c>
      <c r="F1749" s="407" t="s">
        <v>2776</v>
      </c>
      <c r="G1749" s="272">
        <v>14</v>
      </c>
      <c r="H1749" s="406">
        <v>444</v>
      </c>
      <c r="I1749" s="406">
        <v>438</v>
      </c>
      <c r="J1749" s="406">
        <v>537</v>
      </c>
      <c r="K1749" s="406">
        <v>460</v>
      </c>
      <c r="L1749" s="406">
        <v>453</v>
      </c>
      <c r="M1749" s="406">
        <v>559</v>
      </c>
      <c r="N1749" s="406">
        <v>521</v>
      </c>
      <c r="O1749" s="406">
        <v>451</v>
      </c>
      <c r="P1749" s="406">
        <v>480</v>
      </c>
      <c r="Q1749" s="406">
        <v>560</v>
      </c>
      <c r="R1749" s="406">
        <v>530</v>
      </c>
      <c r="S1749" s="406">
        <v>550</v>
      </c>
      <c r="T1749" s="406">
        <v>656</v>
      </c>
      <c r="U1749" s="406">
        <v>736</v>
      </c>
      <c r="V1749" s="406">
        <v>588</v>
      </c>
      <c r="W1749" s="406">
        <v>647</v>
      </c>
      <c r="X1749" s="406">
        <v>473</v>
      </c>
      <c r="Y1749" s="406">
        <v>521</v>
      </c>
      <c r="Z1749" s="406">
        <v>626</v>
      </c>
      <c r="AA1749" s="406">
        <v>535</v>
      </c>
      <c r="AB1749" s="406">
        <v>508</v>
      </c>
      <c r="AC1749" s="406">
        <v>571</v>
      </c>
      <c r="AD1749" s="406">
        <v>688</v>
      </c>
      <c r="AE1749" s="406">
        <v>566</v>
      </c>
      <c r="AF1749" s="406">
        <v>543</v>
      </c>
      <c r="AG1749" s="406">
        <v>606</v>
      </c>
      <c r="AH1749" s="406">
        <v>729</v>
      </c>
      <c r="AI1749" s="406">
        <v>473</v>
      </c>
      <c r="AJ1749" s="406">
        <v>519</v>
      </c>
      <c r="AK1749" s="406">
        <v>582</v>
      </c>
      <c r="AL1749" s="406">
        <v>701</v>
      </c>
      <c r="AM1749" s="406">
        <v>463</v>
      </c>
      <c r="AN1749" s="406">
        <v>500</v>
      </c>
      <c r="AO1749" s="406">
        <v>587</v>
      </c>
      <c r="AP1749" s="406">
        <v>541</v>
      </c>
      <c r="AQ1749" s="406">
        <v>541</v>
      </c>
      <c r="AR1749" s="406">
        <v>651</v>
      </c>
      <c r="AS1749" s="406">
        <v>588</v>
      </c>
      <c r="AU1749" t="s">
        <v>3553</v>
      </c>
    </row>
    <row r="1750" spans="4:47" ht="13.5" customHeight="1">
      <c r="D1750" s="405" t="s">
        <v>1050</v>
      </c>
      <c r="E1750" s="404"/>
      <c r="F1750" s="407" t="s">
        <v>1066</v>
      </c>
      <c r="G1750" s="272">
        <v>1.2000000000000002</v>
      </c>
      <c r="H1750" s="406"/>
      <c r="I1750" s="406">
        <v>258.66000000000003</v>
      </c>
      <c r="J1750" s="406"/>
      <c r="K1750" s="406"/>
      <c r="L1750" s="406">
        <v>258.66000000000003</v>
      </c>
      <c r="M1750" s="406"/>
      <c r="N1750" s="406"/>
      <c r="O1750" s="406"/>
      <c r="P1750" s="406">
        <v>258.66000000000003</v>
      </c>
      <c r="Q1750" s="406"/>
      <c r="R1750" s="406"/>
      <c r="S1750" s="406"/>
      <c r="T1750" s="406">
        <v>258.66000000000003</v>
      </c>
      <c r="U1750" s="406"/>
      <c r="V1750" s="406">
        <v>258.66000000000003</v>
      </c>
      <c r="W1750" s="406"/>
      <c r="X1750" s="406"/>
      <c r="Y1750" s="406">
        <v>258.66000000000003</v>
      </c>
      <c r="Z1750" s="406"/>
      <c r="AA1750" s="406"/>
      <c r="AB1750" s="406"/>
      <c r="AC1750" s="406">
        <v>258.66000000000003</v>
      </c>
      <c r="AD1750" s="406"/>
      <c r="AE1750" s="406"/>
      <c r="AF1750" s="406"/>
      <c r="AG1750" s="406">
        <v>258.66000000000003</v>
      </c>
      <c r="AH1750" s="406"/>
      <c r="AI1750" s="406">
        <v>258.66000000000003</v>
      </c>
      <c r="AJ1750" s="406"/>
      <c r="AK1750" s="406">
        <v>258.66000000000003</v>
      </c>
      <c r="AL1750" s="406"/>
      <c r="AM1750" s="406"/>
      <c r="AN1750" s="406">
        <v>258.66000000000003</v>
      </c>
      <c r="AO1750" s="406"/>
      <c r="AP1750" s="406"/>
      <c r="AQ1750" s="409" t="s">
        <v>2207</v>
      </c>
      <c r="AR1750" s="406"/>
      <c r="AS1750" s="409" t="s">
        <v>2207</v>
      </c>
      <c r="AU1750" t="s">
        <v>1050</v>
      </c>
    </row>
    <row r="1751" spans="4:47" ht="13.5" customHeight="1">
      <c r="D1751" s="405" t="s">
        <v>1051</v>
      </c>
      <c r="E1751" s="404"/>
      <c r="F1751" s="407" t="s">
        <v>1067</v>
      </c>
      <c r="G1751" s="272">
        <v>1.3</v>
      </c>
      <c r="H1751" s="406"/>
      <c r="I1751" s="406">
        <v>283.43</v>
      </c>
      <c r="J1751" s="406"/>
      <c r="K1751" s="406"/>
      <c r="L1751" s="406">
        <v>283.43</v>
      </c>
      <c r="M1751" s="406"/>
      <c r="N1751" s="406"/>
      <c r="O1751" s="406"/>
      <c r="P1751" s="406">
        <v>283.43</v>
      </c>
      <c r="Q1751" s="406"/>
      <c r="R1751" s="406"/>
      <c r="S1751" s="406"/>
      <c r="T1751" s="406">
        <v>283.43</v>
      </c>
      <c r="U1751" s="406"/>
      <c r="V1751" s="406">
        <v>283.43</v>
      </c>
      <c r="W1751" s="406"/>
      <c r="X1751" s="406"/>
      <c r="Y1751" s="406">
        <v>283.43</v>
      </c>
      <c r="Z1751" s="406"/>
      <c r="AA1751" s="406"/>
      <c r="AB1751" s="406"/>
      <c r="AC1751" s="406">
        <v>283.43</v>
      </c>
      <c r="AD1751" s="406"/>
      <c r="AE1751" s="406"/>
      <c r="AF1751" s="406"/>
      <c r="AG1751" s="406">
        <v>283.43</v>
      </c>
      <c r="AH1751" s="406"/>
      <c r="AI1751" s="406">
        <v>283.43</v>
      </c>
      <c r="AJ1751" s="406"/>
      <c r="AK1751" s="406">
        <v>283.43</v>
      </c>
      <c r="AL1751" s="406"/>
      <c r="AM1751" s="406"/>
      <c r="AN1751" s="406">
        <v>283.43</v>
      </c>
      <c r="AO1751" s="406"/>
      <c r="AP1751" s="406"/>
      <c r="AQ1751" s="409" t="s">
        <v>2207</v>
      </c>
      <c r="AR1751" s="406"/>
      <c r="AS1751" s="409" t="s">
        <v>2207</v>
      </c>
      <c r="AU1751" t="s">
        <v>1051</v>
      </c>
    </row>
    <row r="1752" spans="4:47" ht="13.5" customHeight="1">
      <c r="D1752" s="405" t="s">
        <v>1052</v>
      </c>
      <c r="E1752" s="404"/>
      <c r="F1752" s="407" t="s">
        <v>1068</v>
      </c>
      <c r="G1752" s="272">
        <v>0.5</v>
      </c>
      <c r="H1752" s="406"/>
      <c r="I1752" s="406">
        <v>142.15</v>
      </c>
      <c r="J1752" s="406"/>
      <c r="K1752" s="406"/>
      <c r="L1752" s="406">
        <v>142.15</v>
      </c>
      <c r="M1752" s="406"/>
      <c r="N1752" s="406"/>
      <c r="O1752" s="406"/>
      <c r="P1752" s="406">
        <v>142.15</v>
      </c>
      <c r="Q1752" s="406"/>
      <c r="R1752" s="406"/>
      <c r="S1752" s="406"/>
      <c r="T1752" s="406">
        <v>142.15</v>
      </c>
      <c r="U1752" s="406"/>
      <c r="V1752" s="406">
        <v>142.15</v>
      </c>
      <c r="W1752" s="406"/>
      <c r="X1752" s="406"/>
      <c r="Y1752" s="406">
        <v>142.15</v>
      </c>
      <c r="Z1752" s="406"/>
      <c r="AA1752" s="406"/>
      <c r="AB1752" s="406"/>
      <c r="AC1752" s="406">
        <v>142.15</v>
      </c>
      <c r="AD1752" s="406"/>
      <c r="AE1752" s="406"/>
      <c r="AF1752" s="406"/>
      <c r="AG1752" s="406">
        <v>142.15</v>
      </c>
      <c r="AH1752" s="406"/>
      <c r="AI1752" s="406">
        <v>142.15</v>
      </c>
      <c r="AJ1752" s="406"/>
      <c r="AK1752" s="406">
        <v>142.15</v>
      </c>
      <c r="AL1752" s="406"/>
      <c r="AM1752" s="406"/>
      <c r="AN1752" s="406">
        <v>142.15</v>
      </c>
      <c r="AO1752" s="406"/>
      <c r="AP1752" s="406"/>
      <c r="AQ1752" s="409" t="s">
        <v>2207</v>
      </c>
      <c r="AR1752" s="406"/>
      <c r="AS1752" s="409" t="s">
        <v>2207</v>
      </c>
      <c r="AU1752" t="s">
        <v>1052</v>
      </c>
    </row>
    <row r="1753" spans="4:47" ht="13.5" customHeight="1">
      <c r="D1753" s="405" t="s">
        <v>1053</v>
      </c>
      <c r="E1753" s="404"/>
      <c r="F1753" s="407" t="s">
        <v>1069</v>
      </c>
      <c r="G1753" s="272">
        <v>0.79999999999999993</v>
      </c>
      <c r="H1753" s="406"/>
      <c r="I1753" s="406">
        <v>188.1</v>
      </c>
      <c r="J1753" s="406"/>
      <c r="K1753" s="406"/>
      <c r="L1753" s="406">
        <v>188.1</v>
      </c>
      <c r="M1753" s="406"/>
      <c r="N1753" s="406"/>
      <c r="O1753" s="406"/>
      <c r="P1753" s="406">
        <v>188.1</v>
      </c>
      <c r="Q1753" s="406"/>
      <c r="R1753" s="406"/>
      <c r="S1753" s="406"/>
      <c r="T1753" s="406">
        <v>188.1</v>
      </c>
      <c r="U1753" s="406"/>
      <c r="V1753" s="406">
        <v>188.1</v>
      </c>
      <c r="W1753" s="406"/>
      <c r="X1753" s="406"/>
      <c r="Y1753" s="406">
        <v>188.1</v>
      </c>
      <c r="Z1753" s="406"/>
      <c r="AA1753" s="406"/>
      <c r="AB1753" s="406"/>
      <c r="AC1753" s="406">
        <v>188.1</v>
      </c>
      <c r="AD1753" s="406"/>
      <c r="AE1753" s="406"/>
      <c r="AF1753" s="406"/>
      <c r="AG1753" s="406">
        <v>188.1</v>
      </c>
      <c r="AH1753" s="406"/>
      <c r="AI1753" s="406">
        <v>188.1</v>
      </c>
      <c r="AJ1753" s="406"/>
      <c r="AK1753" s="406">
        <v>188.1</v>
      </c>
      <c r="AL1753" s="406"/>
      <c r="AM1753" s="406"/>
      <c r="AN1753" s="406">
        <v>188.1</v>
      </c>
      <c r="AO1753" s="406"/>
      <c r="AP1753" s="406"/>
      <c r="AQ1753" s="409" t="s">
        <v>2207</v>
      </c>
      <c r="AR1753" s="406"/>
      <c r="AS1753" s="409" t="s">
        <v>2207</v>
      </c>
      <c r="AU1753" t="s">
        <v>1053</v>
      </c>
    </row>
    <row r="1754" spans="4:47" ht="13.5" customHeight="1">
      <c r="D1754" s="405" t="s">
        <v>1054</v>
      </c>
      <c r="E1754" s="404"/>
      <c r="F1754" s="407" t="s">
        <v>1070</v>
      </c>
      <c r="G1754" s="272">
        <v>1</v>
      </c>
      <c r="H1754" s="406"/>
      <c r="I1754" s="406">
        <v>233.96</v>
      </c>
      <c r="J1754" s="406"/>
      <c r="K1754" s="406"/>
      <c r="L1754" s="406">
        <v>233.96</v>
      </c>
      <c r="M1754" s="406"/>
      <c r="N1754" s="406"/>
      <c r="O1754" s="406"/>
      <c r="P1754" s="406">
        <v>233.96</v>
      </c>
      <c r="Q1754" s="406"/>
      <c r="R1754" s="406"/>
      <c r="S1754" s="406"/>
      <c r="T1754" s="406">
        <v>233.96</v>
      </c>
      <c r="U1754" s="406"/>
      <c r="V1754" s="406">
        <v>233.96</v>
      </c>
      <c r="W1754" s="406"/>
      <c r="X1754" s="406"/>
      <c r="Y1754" s="406">
        <v>233.96</v>
      </c>
      <c r="Z1754" s="406"/>
      <c r="AA1754" s="406"/>
      <c r="AB1754" s="406"/>
      <c r="AC1754" s="406">
        <v>233.96</v>
      </c>
      <c r="AD1754" s="406"/>
      <c r="AE1754" s="406"/>
      <c r="AF1754" s="406"/>
      <c r="AG1754" s="406">
        <v>233.96</v>
      </c>
      <c r="AH1754" s="406"/>
      <c r="AI1754" s="406">
        <v>233.96</v>
      </c>
      <c r="AJ1754" s="406"/>
      <c r="AK1754" s="406">
        <v>233.96</v>
      </c>
      <c r="AL1754" s="406"/>
      <c r="AM1754" s="406"/>
      <c r="AN1754" s="406">
        <v>233.96</v>
      </c>
      <c r="AO1754" s="406"/>
      <c r="AP1754" s="406"/>
      <c r="AQ1754" s="409" t="s">
        <v>2207</v>
      </c>
      <c r="AR1754" s="406"/>
      <c r="AS1754" s="409" t="s">
        <v>2207</v>
      </c>
      <c r="AU1754" t="s">
        <v>1054</v>
      </c>
    </row>
    <row r="1755" spans="4:47" ht="13.5" customHeight="1">
      <c r="D1755" s="405" t="s">
        <v>1055</v>
      </c>
      <c r="E1755" s="404"/>
      <c r="F1755" s="407" t="s">
        <v>1071</v>
      </c>
      <c r="G1755" s="272">
        <v>1.5</v>
      </c>
      <c r="H1755" s="406"/>
      <c r="I1755" s="406">
        <v>292.95999999999998</v>
      </c>
      <c r="J1755" s="406"/>
      <c r="K1755" s="406"/>
      <c r="L1755" s="406">
        <v>292.95999999999998</v>
      </c>
      <c r="M1755" s="406"/>
      <c r="N1755" s="406"/>
      <c r="O1755" s="406"/>
      <c r="P1755" s="406">
        <v>292.95999999999998</v>
      </c>
      <c r="Q1755" s="406"/>
      <c r="R1755" s="406"/>
      <c r="S1755" s="406"/>
      <c r="T1755" s="406">
        <v>292.95999999999998</v>
      </c>
      <c r="U1755" s="406"/>
      <c r="V1755" s="406">
        <v>292.95999999999998</v>
      </c>
      <c r="W1755" s="406"/>
      <c r="X1755" s="406"/>
      <c r="Y1755" s="406">
        <v>292.95999999999998</v>
      </c>
      <c r="Z1755" s="406"/>
      <c r="AA1755" s="406"/>
      <c r="AB1755" s="406"/>
      <c r="AC1755" s="406">
        <v>292.95999999999998</v>
      </c>
      <c r="AD1755" s="406"/>
      <c r="AE1755" s="406"/>
      <c r="AF1755" s="406"/>
      <c r="AG1755" s="406">
        <v>292.95999999999998</v>
      </c>
      <c r="AH1755" s="406"/>
      <c r="AI1755" s="406">
        <v>292.95999999999998</v>
      </c>
      <c r="AJ1755" s="406"/>
      <c r="AK1755" s="406">
        <v>292.95999999999998</v>
      </c>
      <c r="AL1755" s="406"/>
      <c r="AM1755" s="406"/>
      <c r="AN1755" s="406">
        <v>292.95999999999998</v>
      </c>
      <c r="AO1755" s="406"/>
      <c r="AP1755" s="406"/>
      <c r="AQ1755" s="409" t="s">
        <v>2207</v>
      </c>
      <c r="AR1755" s="406"/>
      <c r="AS1755" s="409" t="s">
        <v>2207</v>
      </c>
      <c r="AU1755" t="s">
        <v>1055</v>
      </c>
    </row>
    <row r="1756" spans="4:47" ht="13.5" customHeight="1">
      <c r="D1756" s="405" t="s">
        <v>1084</v>
      </c>
      <c r="E1756" s="404"/>
      <c r="F1756" s="407" t="s">
        <v>1072</v>
      </c>
      <c r="G1756" s="272">
        <v>0.7</v>
      </c>
      <c r="H1756" s="406"/>
      <c r="I1756" s="406">
        <v>157.21</v>
      </c>
      <c r="J1756" s="406"/>
      <c r="K1756" s="406"/>
      <c r="L1756" s="406">
        <v>157.21</v>
      </c>
      <c r="M1756" s="406"/>
      <c r="N1756" s="406"/>
      <c r="O1756" s="406"/>
      <c r="P1756" s="406">
        <v>157.21</v>
      </c>
      <c r="Q1756" s="406"/>
      <c r="R1756" s="406"/>
      <c r="S1756" s="406"/>
      <c r="T1756" s="406">
        <v>157.21</v>
      </c>
      <c r="U1756" s="406"/>
      <c r="V1756" s="406">
        <v>157.21</v>
      </c>
      <c r="W1756" s="406"/>
      <c r="X1756" s="406"/>
      <c r="Y1756" s="406">
        <v>157.21</v>
      </c>
      <c r="Z1756" s="406"/>
      <c r="AA1756" s="406"/>
      <c r="AB1756" s="406"/>
      <c r="AC1756" s="406">
        <v>157.21</v>
      </c>
      <c r="AD1756" s="406"/>
      <c r="AE1756" s="406"/>
      <c r="AF1756" s="406"/>
      <c r="AG1756" s="406">
        <v>157.21</v>
      </c>
      <c r="AH1756" s="406"/>
      <c r="AI1756" s="406">
        <v>157.21</v>
      </c>
      <c r="AJ1756" s="406"/>
      <c r="AK1756" s="406">
        <v>157.21</v>
      </c>
      <c r="AL1756" s="406"/>
      <c r="AM1756" s="406"/>
      <c r="AN1756" s="406">
        <v>157.21</v>
      </c>
      <c r="AO1756" s="406"/>
      <c r="AP1756" s="406"/>
      <c r="AQ1756" s="409" t="s">
        <v>2207</v>
      </c>
      <c r="AR1756" s="406"/>
      <c r="AS1756" s="409" t="s">
        <v>2207</v>
      </c>
      <c r="AU1756" t="s">
        <v>1084</v>
      </c>
    </row>
    <row r="1757" spans="4:47" ht="13.5" customHeight="1">
      <c r="D1757" s="405" t="s">
        <v>1056</v>
      </c>
      <c r="E1757" s="404"/>
      <c r="F1757" s="407" t="s">
        <v>1073</v>
      </c>
      <c r="G1757" s="272">
        <v>1</v>
      </c>
      <c r="H1757" s="406"/>
      <c r="I1757" s="406">
        <v>210.68</v>
      </c>
      <c r="J1757" s="406"/>
      <c r="K1757" s="406"/>
      <c r="L1757" s="406">
        <v>210.68</v>
      </c>
      <c r="M1757" s="406"/>
      <c r="N1757" s="406"/>
      <c r="O1757" s="406"/>
      <c r="P1757" s="406">
        <v>210.68</v>
      </c>
      <c r="Q1757" s="406"/>
      <c r="R1757" s="406"/>
      <c r="S1757" s="406"/>
      <c r="T1757" s="406">
        <v>210.68</v>
      </c>
      <c r="U1757" s="406"/>
      <c r="V1757" s="406">
        <v>210.68</v>
      </c>
      <c r="W1757" s="406"/>
      <c r="X1757" s="406"/>
      <c r="Y1757" s="406">
        <v>210.68</v>
      </c>
      <c r="Z1757" s="406"/>
      <c r="AA1757" s="406"/>
      <c r="AB1757" s="406"/>
      <c r="AC1757" s="406">
        <v>210.68</v>
      </c>
      <c r="AD1757" s="406"/>
      <c r="AE1757" s="406"/>
      <c r="AF1757" s="406"/>
      <c r="AG1757" s="406">
        <v>210.68</v>
      </c>
      <c r="AH1757" s="406"/>
      <c r="AI1757" s="406">
        <v>210.68</v>
      </c>
      <c r="AJ1757" s="406"/>
      <c r="AK1757" s="406">
        <v>210.68</v>
      </c>
      <c r="AL1757" s="406"/>
      <c r="AM1757" s="406"/>
      <c r="AN1757" s="406">
        <v>210.68</v>
      </c>
      <c r="AO1757" s="406"/>
      <c r="AP1757" s="406"/>
      <c r="AQ1757" s="409" t="s">
        <v>2207</v>
      </c>
      <c r="AR1757" s="406"/>
      <c r="AS1757" s="409" t="s">
        <v>2207</v>
      </c>
      <c r="AU1757" t="s">
        <v>1056</v>
      </c>
    </row>
    <row r="1758" spans="4:47" ht="13.5" customHeight="1">
      <c r="D1758" s="405" t="s">
        <v>1057</v>
      </c>
      <c r="E1758" s="404"/>
      <c r="F1758" s="407" t="s">
        <v>1074</v>
      </c>
      <c r="G1758" s="272">
        <v>1.4000000000000001</v>
      </c>
      <c r="H1758" s="406"/>
      <c r="I1758" s="406">
        <v>264.08</v>
      </c>
      <c r="J1758" s="406"/>
      <c r="K1758" s="406"/>
      <c r="L1758" s="406">
        <v>264.08</v>
      </c>
      <c r="M1758" s="406"/>
      <c r="N1758" s="406"/>
      <c r="O1758" s="406"/>
      <c r="P1758" s="406">
        <v>264.08</v>
      </c>
      <c r="Q1758" s="406"/>
      <c r="R1758" s="406"/>
      <c r="S1758" s="406"/>
      <c r="T1758" s="406">
        <v>264.08</v>
      </c>
      <c r="U1758" s="406"/>
      <c r="V1758" s="406">
        <v>264.08</v>
      </c>
      <c r="W1758" s="406"/>
      <c r="X1758" s="406"/>
      <c r="Y1758" s="406">
        <v>264.08</v>
      </c>
      <c r="Z1758" s="406"/>
      <c r="AA1758" s="406"/>
      <c r="AB1758" s="406"/>
      <c r="AC1758" s="406">
        <v>264.08</v>
      </c>
      <c r="AD1758" s="406"/>
      <c r="AE1758" s="406"/>
      <c r="AF1758" s="406"/>
      <c r="AG1758" s="406">
        <v>264.08</v>
      </c>
      <c r="AH1758" s="406"/>
      <c r="AI1758" s="406">
        <v>264.08</v>
      </c>
      <c r="AJ1758" s="406"/>
      <c r="AK1758" s="406">
        <v>264.08</v>
      </c>
      <c r="AL1758" s="406"/>
      <c r="AM1758" s="406"/>
      <c r="AN1758" s="406">
        <v>264.08</v>
      </c>
      <c r="AO1758" s="406"/>
      <c r="AP1758" s="406"/>
      <c r="AQ1758" s="409" t="s">
        <v>2207</v>
      </c>
      <c r="AR1758" s="406"/>
      <c r="AS1758" s="409" t="s">
        <v>2207</v>
      </c>
      <c r="AU1758" t="s">
        <v>1057</v>
      </c>
    </row>
    <row r="1759" spans="4:47" ht="13.5" customHeight="1">
      <c r="D1759" s="405" t="s">
        <v>1058</v>
      </c>
      <c r="E1759" s="404"/>
      <c r="F1759" s="407" t="s">
        <v>1075</v>
      </c>
      <c r="G1759" s="272">
        <v>1.9000000000000001</v>
      </c>
      <c r="H1759" s="406"/>
      <c r="I1759" s="406">
        <v>339.2</v>
      </c>
      <c r="J1759" s="406"/>
      <c r="K1759" s="406"/>
      <c r="L1759" s="406">
        <v>339.2</v>
      </c>
      <c r="M1759" s="406"/>
      <c r="N1759" s="406"/>
      <c r="O1759" s="406"/>
      <c r="P1759" s="406">
        <v>339.2</v>
      </c>
      <c r="Q1759" s="406"/>
      <c r="R1759" s="406"/>
      <c r="S1759" s="406"/>
      <c r="T1759" s="406">
        <v>339.2</v>
      </c>
      <c r="U1759" s="406"/>
      <c r="V1759" s="406">
        <v>339.2</v>
      </c>
      <c r="W1759" s="406"/>
      <c r="X1759" s="406"/>
      <c r="Y1759" s="406">
        <v>339.2</v>
      </c>
      <c r="Z1759" s="406"/>
      <c r="AA1759" s="406"/>
      <c r="AB1759" s="406"/>
      <c r="AC1759" s="406">
        <v>339.2</v>
      </c>
      <c r="AD1759" s="406"/>
      <c r="AE1759" s="406"/>
      <c r="AF1759" s="406"/>
      <c r="AG1759" s="406">
        <v>339.2</v>
      </c>
      <c r="AH1759" s="406"/>
      <c r="AI1759" s="406">
        <v>339.2</v>
      </c>
      <c r="AJ1759" s="406"/>
      <c r="AK1759" s="406">
        <v>339.2</v>
      </c>
      <c r="AL1759" s="406"/>
      <c r="AM1759" s="406"/>
      <c r="AN1759" s="406">
        <v>339.2</v>
      </c>
      <c r="AO1759" s="406"/>
      <c r="AP1759" s="406"/>
      <c r="AQ1759" s="409" t="s">
        <v>2207</v>
      </c>
      <c r="AR1759" s="406"/>
      <c r="AS1759" s="409" t="s">
        <v>2207</v>
      </c>
      <c r="AU1759" t="s">
        <v>1058</v>
      </c>
    </row>
    <row r="1760" spans="4:47" ht="13.5" customHeight="1">
      <c r="D1760" s="405" t="s">
        <v>1059</v>
      </c>
      <c r="E1760" s="404"/>
      <c r="F1760" s="407" t="s">
        <v>1076</v>
      </c>
      <c r="G1760" s="272">
        <v>0.9</v>
      </c>
      <c r="H1760" s="406"/>
      <c r="I1760" s="406">
        <v>177.51</v>
      </c>
      <c r="J1760" s="406"/>
      <c r="K1760" s="406"/>
      <c r="L1760" s="406">
        <v>177.51</v>
      </c>
      <c r="M1760" s="406"/>
      <c r="N1760" s="406"/>
      <c r="O1760" s="406"/>
      <c r="P1760" s="406">
        <v>177.51</v>
      </c>
      <c r="Q1760" s="406"/>
      <c r="R1760" s="406"/>
      <c r="S1760" s="406"/>
      <c r="T1760" s="406">
        <v>177.51</v>
      </c>
      <c r="U1760" s="406"/>
      <c r="V1760" s="406">
        <v>177.51</v>
      </c>
      <c r="W1760" s="406"/>
      <c r="X1760" s="406"/>
      <c r="Y1760" s="406">
        <v>177.51</v>
      </c>
      <c r="Z1760" s="406"/>
      <c r="AA1760" s="406"/>
      <c r="AB1760" s="406"/>
      <c r="AC1760" s="406">
        <v>177.51</v>
      </c>
      <c r="AD1760" s="406"/>
      <c r="AE1760" s="406"/>
      <c r="AF1760" s="406"/>
      <c r="AG1760" s="406">
        <v>177.51</v>
      </c>
      <c r="AH1760" s="406"/>
      <c r="AI1760" s="406">
        <v>177.51</v>
      </c>
      <c r="AJ1760" s="406"/>
      <c r="AK1760" s="406">
        <v>177.51</v>
      </c>
      <c r="AL1760" s="406"/>
      <c r="AM1760" s="406"/>
      <c r="AN1760" s="406">
        <v>177.51</v>
      </c>
      <c r="AO1760" s="406"/>
      <c r="AP1760" s="406"/>
      <c r="AQ1760" s="409" t="s">
        <v>2207</v>
      </c>
      <c r="AR1760" s="406"/>
      <c r="AS1760" s="409" t="s">
        <v>2207</v>
      </c>
      <c r="AU1760" t="s">
        <v>1059</v>
      </c>
    </row>
    <row r="1761" spans="4:47" ht="13.5" customHeight="1">
      <c r="D1761" s="405" t="s">
        <v>1061</v>
      </c>
      <c r="E1761" s="404"/>
      <c r="F1761" s="407" t="s">
        <v>1077</v>
      </c>
      <c r="G1761" s="272">
        <v>1.3</v>
      </c>
      <c r="H1761" s="406"/>
      <c r="I1761" s="406">
        <v>241.13</v>
      </c>
      <c r="J1761" s="406"/>
      <c r="K1761" s="406"/>
      <c r="L1761" s="406">
        <v>241.13</v>
      </c>
      <c r="M1761" s="406"/>
      <c r="N1761" s="406"/>
      <c r="O1761" s="406"/>
      <c r="P1761" s="406">
        <v>241.13</v>
      </c>
      <c r="Q1761" s="406"/>
      <c r="R1761" s="406"/>
      <c r="S1761" s="406"/>
      <c r="T1761" s="406">
        <v>241.13</v>
      </c>
      <c r="U1761" s="406"/>
      <c r="V1761" s="406">
        <v>241.13</v>
      </c>
      <c r="W1761" s="406"/>
      <c r="X1761" s="406"/>
      <c r="Y1761" s="406">
        <v>241.13</v>
      </c>
      <c r="Z1761" s="406"/>
      <c r="AA1761" s="406"/>
      <c r="AB1761" s="406"/>
      <c r="AC1761" s="406">
        <v>241.13</v>
      </c>
      <c r="AD1761" s="406"/>
      <c r="AE1761" s="406"/>
      <c r="AF1761" s="406"/>
      <c r="AG1761" s="406">
        <v>241.13</v>
      </c>
      <c r="AH1761" s="406"/>
      <c r="AI1761" s="406">
        <v>241.13</v>
      </c>
      <c r="AJ1761" s="406"/>
      <c r="AK1761" s="406">
        <v>241.13</v>
      </c>
      <c r="AL1761" s="406"/>
      <c r="AM1761" s="406"/>
      <c r="AN1761" s="406">
        <v>241.13</v>
      </c>
      <c r="AO1761" s="406"/>
      <c r="AP1761" s="406"/>
      <c r="AQ1761" s="409" t="s">
        <v>2207</v>
      </c>
      <c r="AR1761" s="406"/>
      <c r="AS1761" s="409" t="s">
        <v>2207</v>
      </c>
      <c r="AU1761" t="s">
        <v>1061</v>
      </c>
    </row>
    <row r="1762" spans="4:47" ht="13.5" customHeight="1">
      <c r="D1762" s="405" t="s">
        <v>1060</v>
      </c>
      <c r="E1762" s="404"/>
      <c r="F1762" s="407" t="s">
        <v>1078</v>
      </c>
      <c r="G1762" s="272">
        <v>1.7000000000000002</v>
      </c>
      <c r="H1762" s="406"/>
      <c r="I1762" s="406">
        <v>304.68</v>
      </c>
      <c r="J1762" s="406"/>
      <c r="K1762" s="406"/>
      <c r="L1762" s="406">
        <v>304.68</v>
      </c>
      <c r="M1762" s="406"/>
      <c r="N1762" s="406"/>
      <c r="O1762" s="406"/>
      <c r="P1762" s="406">
        <v>304.68</v>
      </c>
      <c r="Q1762" s="406"/>
      <c r="R1762" s="406"/>
      <c r="S1762" s="406"/>
      <c r="T1762" s="406">
        <v>304.68</v>
      </c>
      <c r="U1762" s="406"/>
      <c r="V1762" s="406">
        <v>304.68</v>
      </c>
      <c r="W1762" s="406"/>
      <c r="X1762" s="406"/>
      <c r="Y1762" s="406">
        <v>304.68</v>
      </c>
      <c r="Z1762" s="406"/>
      <c r="AA1762" s="406"/>
      <c r="AB1762" s="406"/>
      <c r="AC1762" s="406">
        <v>304.68</v>
      </c>
      <c r="AD1762" s="406"/>
      <c r="AE1762" s="406"/>
      <c r="AF1762" s="406"/>
      <c r="AG1762" s="406">
        <v>304.68</v>
      </c>
      <c r="AH1762" s="406"/>
      <c r="AI1762" s="406">
        <v>304.68</v>
      </c>
      <c r="AJ1762" s="406"/>
      <c r="AK1762" s="406">
        <v>304.68</v>
      </c>
      <c r="AL1762" s="406"/>
      <c r="AM1762" s="406"/>
      <c r="AN1762" s="406">
        <v>304.68</v>
      </c>
      <c r="AO1762" s="406"/>
      <c r="AP1762" s="406"/>
      <c r="AQ1762" s="409" t="s">
        <v>2207</v>
      </c>
      <c r="AR1762" s="406"/>
      <c r="AS1762" s="409" t="s">
        <v>2207</v>
      </c>
      <c r="AU1762" t="s">
        <v>1060</v>
      </c>
    </row>
    <row r="1763" spans="4:47" ht="13.5" customHeight="1">
      <c r="D1763" s="405" t="s">
        <v>1062</v>
      </c>
      <c r="E1763" s="404"/>
      <c r="F1763" s="407" t="s">
        <v>1079</v>
      </c>
      <c r="G1763" s="272">
        <v>2.3000000000000003</v>
      </c>
      <c r="H1763" s="406"/>
      <c r="I1763" s="406">
        <v>391.4</v>
      </c>
      <c r="J1763" s="406"/>
      <c r="K1763" s="406"/>
      <c r="L1763" s="406">
        <v>391.4</v>
      </c>
      <c r="M1763" s="406"/>
      <c r="N1763" s="406"/>
      <c r="O1763" s="406"/>
      <c r="P1763" s="406">
        <v>391.4</v>
      </c>
      <c r="Q1763" s="406"/>
      <c r="R1763" s="406"/>
      <c r="S1763" s="406"/>
      <c r="T1763" s="406">
        <v>391.4</v>
      </c>
      <c r="U1763" s="406"/>
      <c r="V1763" s="406">
        <v>391.4</v>
      </c>
      <c r="W1763" s="406"/>
      <c r="X1763" s="406"/>
      <c r="Y1763" s="406">
        <v>391.4</v>
      </c>
      <c r="Z1763" s="406"/>
      <c r="AA1763" s="406"/>
      <c r="AB1763" s="406"/>
      <c r="AC1763" s="406">
        <v>391.4</v>
      </c>
      <c r="AD1763" s="406"/>
      <c r="AE1763" s="406"/>
      <c r="AF1763" s="406"/>
      <c r="AG1763" s="406">
        <v>391.4</v>
      </c>
      <c r="AH1763" s="406"/>
      <c r="AI1763" s="406">
        <v>391.4</v>
      </c>
      <c r="AJ1763" s="406"/>
      <c r="AK1763" s="406">
        <v>391.4</v>
      </c>
      <c r="AL1763" s="406"/>
      <c r="AM1763" s="406"/>
      <c r="AN1763" s="406">
        <v>391.4</v>
      </c>
      <c r="AO1763" s="406"/>
      <c r="AP1763" s="406"/>
      <c r="AQ1763" s="409" t="s">
        <v>2207</v>
      </c>
      <c r="AR1763" s="406"/>
      <c r="AS1763" s="409" t="s">
        <v>2207</v>
      </c>
      <c r="AU1763" t="s">
        <v>1062</v>
      </c>
    </row>
    <row r="1764" spans="4:47" ht="13.5" customHeight="1">
      <c r="D1764" s="405" t="s">
        <v>1063</v>
      </c>
      <c r="E1764" s="404"/>
      <c r="F1764" s="407" t="s">
        <v>1080</v>
      </c>
      <c r="G1764" s="272">
        <v>1</v>
      </c>
      <c r="H1764" s="406"/>
      <c r="I1764" s="406">
        <v>200.43</v>
      </c>
      <c r="J1764" s="406"/>
      <c r="K1764" s="406"/>
      <c r="L1764" s="406">
        <v>200.43</v>
      </c>
      <c r="M1764" s="406"/>
      <c r="N1764" s="406"/>
      <c r="O1764" s="406"/>
      <c r="P1764" s="406">
        <v>200.43</v>
      </c>
      <c r="Q1764" s="406"/>
      <c r="R1764" s="406"/>
      <c r="S1764" s="406"/>
      <c r="T1764" s="406">
        <v>200.43</v>
      </c>
      <c r="U1764" s="406"/>
      <c r="V1764" s="406">
        <v>200.43</v>
      </c>
      <c r="W1764" s="406"/>
      <c r="X1764" s="406"/>
      <c r="Y1764" s="406">
        <v>200.43</v>
      </c>
      <c r="Z1764" s="406"/>
      <c r="AA1764" s="406"/>
      <c r="AB1764" s="406"/>
      <c r="AC1764" s="406">
        <v>200.43</v>
      </c>
      <c r="AD1764" s="406"/>
      <c r="AE1764" s="406"/>
      <c r="AF1764" s="406"/>
      <c r="AG1764" s="406">
        <v>200.43</v>
      </c>
      <c r="AH1764" s="406"/>
      <c r="AI1764" s="406">
        <v>200.43</v>
      </c>
      <c r="AJ1764" s="406"/>
      <c r="AK1764" s="406">
        <v>200.43</v>
      </c>
      <c r="AL1764" s="406"/>
      <c r="AM1764" s="406"/>
      <c r="AN1764" s="406">
        <v>200.43</v>
      </c>
      <c r="AO1764" s="406"/>
      <c r="AP1764" s="406"/>
      <c r="AQ1764" s="409" t="s">
        <v>2207</v>
      </c>
      <c r="AR1764" s="406"/>
      <c r="AS1764" s="409" t="s">
        <v>2207</v>
      </c>
      <c r="AU1764" t="s">
        <v>1063</v>
      </c>
    </row>
    <row r="1765" spans="4:47" ht="13.5" customHeight="1">
      <c r="D1765" s="405" t="s">
        <v>1064</v>
      </c>
      <c r="E1765" s="404"/>
      <c r="F1765" s="407" t="s">
        <v>1081</v>
      </c>
      <c r="G1765" s="272">
        <v>1.5</v>
      </c>
      <c r="H1765" s="406"/>
      <c r="I1765" s="406">
        <v>275.5</v>
      </c>
      <c r="J1765" s="406"/>
      <c r="K1765" s="406"/>
      <c r="L1765" s="406">
        <v>275.5</v>
      </c>
      <c r="M1765" s="406"/>
      <c r="N1765" s="406"/>
      <c r="O1765" s="406"/>
      <c r="P1765" s="406">
        <v>275.5</v>
      </c>
      <c r="Q1765" s="406"/>
      <c r="R1765" s="406"/>
      <c r="S1765" s="406"/>
      <c r="T1765" s="406">
        <v>275.5</v>
      </c>
      <c r="U1765" s="406"/>
      <c r="V1765" s="406">
        <v>275.5</v>
      </c>
      <c r="W1765" s="406"/>
      <c r="X1765" s="406"/>
      <c r="Y1765" s="406">
        <v>275.5</v>
      </c>
      <c r="Z1765" s="406"/>
      <c r="AA1765" s="406"/>
      <c r="AB1765" s="406"/>
      <c r="AC1765" s="406">
        <v>275.5</v>
      </c>
      <c r="AD1765" s="406"/>
      <c r="AE1765" s="406"/>
      <c r="AF1765" s="406"/>
      <c r="AG1765" s="406">
        <v>275.5</v>
      </c>
      <c r="AH1765" s="406"/>
      <c r="AI1765" s="406">
        <v>275.5</v>
      </c>
      <c r="AJ1765" s="406"/>
      <c r="AK1765" s="406">
        <v>275.5</v>
      </c>
      <c r="AL1765" s="406"/>
      <c r="AM1765" s="406"/>
      <c r="AN1765" s="406">
        <v>275.5</v>
      </c>
      <c r="AO1765" s="406"/>
      <c r="AP1765" s="406"/>
      <c r="AQ1765" s="409" t="s">
        <v>2207</v>
      </c>
      <c r="AR1765" s="406"/>
      <c r="AS1765" s="409" t="s">
        <v>2207</v>
      </c>
      <c r="AU1765" t="s">
        <v>1064</v>
      </c>
    </row>
    <row r="1766" spans="4:47" ht="13.5" customHeight="1">
      <c r="D1766" s="405" t="s">
        <v>1065</v>
      </c>
      <c r="E1766" s="404"/>
      <c r="F1766" s="407" t="s">
        <v>1082</v>
      </c>
      <c r="G1766" s="272">
        <v>2</v>
      </c>
      <c r="H1766" s="406"/>
      <c r="I1766" s="406">
        <v>350.51</v>
      </c>
      <c r="J1766" s="406"/>
      <c r="K1766" s="406"/>
      <c r="L1766" s="406">
        <v>350.51</v>
      </c>
      <c r="M1766" s="406"/>
      <c r="N1766" s="406"/>
      <c r="O1766" s="406"/>
      <c r="P1766" s="406">
        <v>350.51</v>
      </c>
      <c r="Q1766" s="406"/>
      <c r="R1766" s="406"/>
      <c r="S1766" s="406"/>
      <c r="T1766" s="406">
        <v>350.51</v>
      </c>
      <c r="U1766" s="406"/>
      <c r="V1766" s="406">
        <v>350.51</v>
      </c>
      <c r="W1766" s="406"/>
      <c r="X1766" s="406"/>
      <c r="Y1766" s="406">
        <v>350.51</v>
      </c>
      <c r="Z1766" s="406"/>
      <c r="AA1766" s="406"/>
      <c r="AB1766" s="406"/>
      <c r="AC1766" s="406">
        <v>350.51</v>
      </c>
      <c r="AD1766" s="406"/>
      <c r="AE1766" s="406"/>
      <c r="AF1766" s="406"/>
      <c r="AG1766" s="406">
        <v>350.51</v>
      </c>
      <c r="AH1766" s="406"/>
      <c r="AI1766" s="406">
        <v>350.51</v>
      </c>
      <c r="AJ1766" s="406"/>
      <c r="AK1766" s="406">
        <v>350.51</v>
      </c>
      <c r="AL1766" s="406"/>
      <c r="AM1766" s="406"/>
      <c r="AN1766" s="406">
        <v>350.51</v>
      </c>
      <c r="AO1766" s="406"/>
      <c r="AP1766" s="406"/>
      <c r="AQ1766" s="409" t="s">
        <v>2207</v>
      </c>
      <c r="AR1766" s="406"/>
      <c r="AS1766" s="409" t="s">
        <v>2207</v>
      </c>
      <c r="AU1766" t="s">
        <v>1065</v>
      </c>
    </row>
    <row r="1767" spans="4:47" ht="13.5" customHeight="1">
      <c r="D1767" s="405" t="s">
        <v>552</v>
      </c>
      <c r="E1767" s="404"/>
      <c r="F1767" s="407" t="s">
        <v>666</v>
      </c>
      <c r="G1767" s="272">
        <v>0.1</v>
      </c>
      <c r="H1767" s="406">
        <v>26</v>
      </c>
      <c r="I1767" s="406">
        <v>26</v>
      </c>
      <c r="J1767" s="406">
        <v>29</v>
      </c>
      <c r="K1767" s="406">
        <v>26</v>
      </c>
      <c r="L1767" s="406">
        <v>26</v>
      </c>
      <c r="M1767" s="406">
        <v>29</v>
      </c>
      <c r="N1767" s="406">
        <v>27</v>
      </c>
      <c r="O1767" s="406">
        <v>26</v>
      </c>
      <c r="P1767" s="406">
        <v>26</v>
      </c>
      <c r="Q1767" s="406">
        <v>29</v>
      </c>
      <c r="R1767" s="406">
        <v>27</v>
      </c>
      <c r="S1767" s="406">
        <v>26</v>
      </c>
      <c r="T1767" s="406">
        <v>26</v>
      </c>
      <c r="U1767" s="406">
        <v>29</v>
      </c>
      <c r="V1767" s="406">
        <v>26</v>
      </c>
      <c r="W1767" s="406">
        <v>29</v>
      </c>
      <c r="X1767" s="406">
        <v>26</v>
      </c>
      <c r="Y1767" s="406">
        <v>26</v>
      </c>
      <c r="Z1767" s="406">
        <v>29</v>
      </c>
      <c r="AA1767" s="406">
        <v>27</v>
      </c>
      <c r="AB1767" s="406">
        <v>26</v>
      </c>
      <c r="AC1767" s="406">
        <v>26</v>
      </c>
      <c r="AD1767" s="406">
        <v>29</v>
      </c>
      <c r="AE1767" s="406">
        <v>27</v>
      </c>
      <c r="AF1767" s="406">
        <v>26</v>
      </c>
      <c r="AG1767" s="406">
        <v>26</v>
      </c>
      <c r="AH1767" s="406">
        <v>29</v>
      </c>
      <c r="AI1767" s="406">
        <v>26</v>
      </c>
      <c r="AJ1767" s="406">
        <v>26</v>
      </c>
      <c r="AK1767" s="406">
        <v>26</v>
      </c>
      <c r="AL1767" s="406">
        <v>29</v>
      </c>
      <c r="AM1767" s="406">
        <v>26</v>
      </c>
      <c r="AN1767" s="406">
        <v>26</v>
      </c>
      <c r="AO1767" s="406">
        <v>29</v>
      </c>
      <c r="AP1767" s="406">
        <v>29</v>
      </c>
      <c r="AQ1767" s="406">
        <v>29</v>
      </c>
      <c r="AR1767" s="406">
        <v>29</v>
      </c>
      <c r="AS1767" s="406">
        <v>29</v>
      </c>
      <c r="AU1767" t="s">
        <v>552</v>
      </c>
    </row>
    <row r="1768" spans="4:47" ht="13.5" customHeight="1">
      <c r="D1768" s="405" t="s">
        <v>553</v>
      </c>
      <c r="E1768" s="404"/>
      <c r="F1768" s="407" t="s">
        <v>667</v>
      </c>
      <c r="G1768" s="272">
        <v>0.1</v>
      </c>
      <c r="H1768" s="406">
        <v>30</v>
      </c>
      <c r="I1768" s="406">
        <v>31</v>
      </c>
      <c r="J1768" s="406">
        <v>35</v>
      </c>
      <c r="K1768" s="406">
        <v>30</v>
      </c>
      <c r="L1768" s="406">
        <v>31</v>
      </c>
      <c r="M1768" s="406">
        <v>35</v>
      </c>
      <c r="N1768" s="406">
        <v>32</v>
      </c>
      <c r="O1768" s="406">
        <v>30</v>
      </c>
      <c r="P1768" s="406">
        <v>31</v>
      </c>
      <c r="Q1768" s="406">
        <v>35</v>
      </c>
      <c r="R1768" s="406">
        <v>32</v>
      </c>
      <c r="S1768" s="406">
        <v>30</v>
      </c>
      <c r="T1768" s="406">
        <v>31</v>
      </c>
      <c r="U1768" s="406">
        <v>35</v>
      </c>
      <c r="V1768" s="406">
        <v>31</v>
      </c>
      <c r="W1768" s="406">
        <v>35</v>
      </c>
      <c r="X1768" s="406">
        <v>30</v>
      </c>
      <c r="Y1768" s="406">
        <v>31</v>
      </c>
      <c r="Z1768" s="406">
        <v>35</v>
      </c>
      <c r="AA1768" s="406">
        <v>32</v>
      </c>
      <c r="AB1768" s="406">
        <v>30</v>
      </c>
      <c r="AC1768" s="406">
        <v>31</v>
      </c>
      <c r="AD1768" s="406">
        <v>35</v>
      </c>
      <c r="AE1768" s="406">
        <v>32</v>
      </c>
      <c r="AF1768" s="406">
        <v>30</v>
      </c>
      <c r="AG1768" s="406">
        <v>31</v>
      </c>
      <c r="AH1768" s="406">
        <v>35</v>
      </c>
      <c r="AI1768" s="406">
        <v>31</v>
      </c>
      <c r="AJ1768" s="406">
        <v>30</v>
      </c>
      <c r="AK1768" s="406">
        <v>31</v>
      </c>
      <c r="AL1768" s="406">
        <v>35</v>
      </c>
      <c r="AM1768" s="406">
        <v>30</v>
      </c>
      <c r="AN1768" s="406">
        <v>31</v>
      </c>
      <c r="AO1768" s="406">
        <v>35</v>
      </c>
      <c r="AP1768" s="406">
        <v>35</v>
      </c>
      <c r="AQ1768" s="406">
        <v>35</v>
      </c>
      <c r="AR1768" s="406">
        <v>35</v>
      </c>
      <c r="AS1768" s="406">
        <v>35</v>
      </c>
      <c r="AU1768" t="s">
        <v>553</v>
      </c>
    </row>
    <row r="1769" spans="4:47" ht="13.5" customHeight="1">
      <c r="D1769" s="405" t="s">
        <v>554</v>
      </c>
      <c r="E1769" s="404"/>
      <c r="F1769" s="407" t="s">
        <v>668</v>
      </c>
      <c r="G1769" s="272">
        <v>0.1</v>
      </c>
      <c r="H1769" s="406">
        <v>46</v>
      </c>
      <c r="I1769" s="406">
        <v>46</v>
      </c>
      <c r="J1769" s="406">
        <v>52</v>
      </c>
      <c r="K1769" s="406">
        <v>46</v>
      </c>
      <c r="L1769" s="406">
        <v>46</v>
      </c>
      <c r="M1769" s="406">
        <v>52</v>
      </c>
      <c r="N1769" s="406">
        <v>50</v>
      </c>
      <c r="O1769" s="406">
        <v>46</v>
      </c>
      <c r="P1769" s="406">
        <v>46</v>
      </c>
      <c r="Q1769" s="406">
        <v>52</v>
      </c>
      <c r="R1769" s="406">
        <v>50</v>
      </c>
      <c r="S1769" s="406">
        <v>46</v>
      </c>
      <c r="T1769" s="406">
        <v>46</v>
      </c>
      <c r="U1769" s="406">
        <v>52</v>
      </c>
      <c r="V1769" s="406">
        <v>46</v>
      </c>
      <c r="W1769" s="406">
        <v>52</v>
      </c>
      <c r="X1769" s="406">
        <v>46</v>
      </c>
      <c r="Y1769" s="406">
        <v>46</v>
      </c>
      <c r="Z1769" s="406">
        <v>52</v>
      </c>
      <c r="AA1769" s="406">
        <v>50</v>
      </c>
      <c r="AB1769" s="406">
        <v>46</v>
      </c>
      <c r="AC1769" s="406">
        <v>46</v>
      </c>
      <c r="AD1769" s="406">
        <v>52</v>
      </c>
      <c r="AE1769" s="406">
        <v>50</v>
      </c>
      <c r="AF1769" s="406">
        <v>46</v>
      </c>
      <c r="AG1769" s="406">
        <v>46</v>
      </c>
      <c r="AH1769" s="406">
        <v>52</v>
      </c>
      <c r="AI1769" s="406">
        <v>46</v>
      </c>
      <c r="AJ1769" s="406">
        <v>46</v>
      </c>
      <c r="AK1769" s="406">
        <v>46</v>
      </c>
      <c r="AL1769" s="406">
        <v>52</v>
      </c>
      <c r="AM1769" s="406">
        <v>46</v>
      </c>
      <c r="AN1769" s="406">
        <v>46</v>
      </c>
      <c r="AO1769" s="406">
        <v>52</v>
      </c>
      <c r="AP1769" s="406">
        <v>56</v>
      </c>
      <c r="AQ1769" s="406">
        <v>56</v>
      </c>
      <c r="AR1769" s="406">
        <v>56</v>
      </c>
      <c r="AS1769" s="406">
        <v>56</v>
      </c>
      <c r="AU1769" t="s">
        <v>554</v>
      </c>
    </row>
    <row r="1770" spans="4:47" ht="13.5" customHeight="1">
      <c r="D1770" s="405" t="s">
        <v>556</v>
      </c>
      <c r="E1770" s="404"/>
      <c r="F1770" s="407" t="s">
        <v>670</v>
      </c>
      <c r="G1770" s="272">
        <v>0.1</v>
      </c>
      <c r="H1770" s="406">
        <v>30</v>
      </c>
      <c r="I1770" s="406">
        <v>31</v>
      </c>
      <c r="J1770" s="406">
        <v>35</v>
      </c>
      <c r="K1770" s="406">
        <v>30</v>
      </c>
      <c r="L1770" s="406">
        <v>31</v>
      </c>
      <c r="M1770" s="406">
        <v>35</v>
      </c>
      <c r="N1770" s="406">
        <v>32</v>
      </c>
      <c r="O1770" s="406">
        <v>30</v>
      </c>
      <c r="P1770" s="406">
        <v>31</v>
      </c>
      <c r="Q1770" s="406">
        <v>35</v>
      </c>
      <c r="R1770" s="406">
        <v>32</v>
      </c>
      <c r="S1770" s="406">
        <v>30</v>
      </c>
      <c r="T1770" s="406">
        <v>31</v>
      </c>
      <c r="U1770" s="406">
        <v>35</v>
      </c>
      <c r="V1770" s="406">
        <v>31</v>
      </c>
      <c r="W1770" s="406">
        <v>35</v>
      </c>
      <c r="X1770" s="406">
        <v>30</v>
      </c>
      <c r="Y1770" s="406">
        <v>31</v>
      </c>
      <c r="Z1770" s="406">
        <v>35</v>
      </c>
      <c r="AA1770" s="406">
        <v>32</v>
      </c>
      <c r="AB1770" s="406">
        <v>30</v>
      </c>
      <c r="AC1770" s="406">
        <v>31</v>
      </c>
      <c r="AD1770" s="406">
        <v>35</v>
      </c>
      <c r="AE1770" s="406">
        <v>32</v>
      </c>
      <c r="AF1770" s="406">
        <v>30</v>
      </c>
      <c r="AG1770" s="406">
        <v>31</v>
      </c>
      <c r="AH1770" s="406">
        <v>35</v>
      </c>
      <c r="AI1770" s="406">
        <v>31</v>
      </c>
      <c r="AJ1770" s="406">
        <v>30</v>
      </c>
      <c r="AK1770" s="406">
        <v>31</v>
      </c>
      <c r="AL1770" s="406">
        <v>35</v>
      </c>
      <c r="AM1770" s="406">
        <v>30</v>
      </c>
      <c r="AN1770" s="406">
        <v>31</v>
      </c>
      <c r="AO1770" s="406">
        <v>35</v>
      </c>
      <c r="AP1770" s="406">
        <v>37</v>
      </c>
      <c r="AQ1770" s="406">
        <v>37</v>
      </c>
      <c r="AR1770" s="406">
        <v>37</v>
      </c>
      <c r="AS1770" s="406">
        <v>37</v>
      </c>
      <c r="AU1770" t="s">
        <v>556</v>
      </c>
    </row>
    <row r="1771" spans="4:47" ht="13.5" customHeight="1">
      <c r="D1771" s="405" t="s">
        <v>2793</v>
      </c>
      <c r="E1771" s="404"/>
      <c r="F1771" s="407" t="s">
        <v>2794</v>
      </c>
      <c r="G1771" s="272">
        <v>4.5</v>
      </c>
      <c r="H1771" s="406">
        <v>316</v>
      </c>
      <c r="I1771" s="406">
        <v>358</v>
      </c>
      <c r="J1771" s="406">
        <v>414</v>
      </c>
      <c r="K1771" s="406">
        <v>316</v>
      </c>
      <c r="L1771" s="406">
        <v>358</v>
      </c>
      <c r="M1771" s="406">
        <v>414</v>
      </c>
      <c r="N1771" s="406">
        <v>364</v>
      </c>
      <c r="O1771" s="406">
        <v>316</v>
      </c>
      <c r="P1771" s="406">
        <v>358</v>
      </c>
      <c r="Q1771" s="406">
        <v>414</v>
      </c>
      <c r="R1771" s="406">
        <v>364</v>
      </c>
      <c r="S1771" s="406">
        <v>316</v>
      </c>
      <c r="T1771" s="406">
        <v>358</v>
      </c>
      <c r="U1771" s="406">
        <v>414</v>
      </c>
      <c r="V1771" s="406">
        <v>358</v>
      </c>
      <c r="W1771" s="406">
        <v>414</v>
      </c>
      <c r="X1771" s="406">
        <v>316</v>
      </c>
      <c r="Y1771" s="406">
        <v>358</v>
      </c>
      <c r="Z1771" s="406">
        <v>414</v>
      </c>
      <c r="AA1771" s="406">
        <v>364</v>
      </c>
      <c r="AB1771" s="406">
        <v>316</v>
      </c>
      <c r="AC1771" s="406">
        <v>358</v>
      </c>
      <c r="AD1771" s="406">
        <v>414</v>
      </c>
      <c r="AE1771" s="406">
        <v>364</v>
      </c>
      <c r="AF1771" s="406">
        <v>316</v>
      </c>
      <c r="AG1771" s="406">
        <v>358</v>
      </c>
      <c r="AH1771" s="406">
        <v>414</v>
      </c>
      <c r="AI1771" s="406">
        <v>358</v>
      </c>
      <c r="AJ1771" s="406">
        <v>316</v>
      </c>
      <c r="AK1771" s="406">
        <v>358</v>
      </c>
      <c r="AL1771" s="406">
        <v>414</v>
      </c>
      <c r="AM1771" s="406">
        <v>316</v>
      </c>
      <c r="AN1771" s="406">
        <v>358</v>
      </c>
      <c r="AO1771" s="406">
        <v>414</v>
      </c>
      <c r="AP1771" s="406">
        <v>410</v>
      </c>
      <c r="AQ1771" s="406">
        <v>410</v>
      </c>
      <c r="AR1771" s="406">
        <v>410</v>
      </c>
      <c r="AS1771" s="406">
        <v>410</v>
      </c>
      <c r="AU1771" t="s">
        <v>2793</v>
      </c>
    </row>
    <row r="1772" spans="4:47" ht="13.5" customHeight="1">
      <c r="D1772" s="405" t="s">
        <v>2795</v>
      </c>
      <c r="E1772" s="404"/>
      <c r="F1772" s="407" t="s">
        <v>2796</v>
      </c>
      <c r="G1772" s="272">
        <v>5.6</v>
      </c>
      <c r="H1772" s="406">
        <v>338</v>
      </c>
      <c r="I1772" s="406">
        <v>383</v>
      </c>
      <c r="J1772" s="406">
        <v>443</v>
      </c>
      <c r="K1772" s="406">
        <v>338</v>
      </c>
      <c r="L1772" s="406">
        <v>383</v>
      </c>
      <c r="M1772" s="406">
        <v>443</v>
      </c>
      <c r="N1772" s="406">
        <v>389</v>
      </c>
      <c r="O1772" s="406">
        <v>338</v>
      </c>
      <c r="P1772" s="406">
        <v>383</v>
      </c>
      <c r="Q1772" s="406">
        <v>443</v>
      </c>
      <c r="R1772" s="406">
        <v>389</v>
      </c>
      <c r="S1772" s="406">
        <v>338</v>
      </c>
      <c r="T1772" s="406">
        <v>383</v>
      </c>
      <c r="U1772" s="406">
        <v>443</v>
      </c>
      <c r="V1772" s="406">
        <v>383</v>
      </c>
      <c r="W1772" s="406">
        <v>443</v>
      </c>
      <c r="X1772" s="406">
        <v>338</v>
      </c>
      <c r="Y1772" s="406">
        <v>383</v>
      </c>
      <c r="Z1772" s="406">
        <v>443</v>
      </c>
      <c r="AA1772" s="406">
        <v>389</v>
      </c>
      <c r="AB1772" s="406">
        <v>338</v>
      </c>
      <c r="AC1772" s="406">
        <v>383</v>
      </c>
      <c r="AD1772" s="406">
        <v>443</v>
      </c>
      <c r="AE1772" s="406">
        <v>389</v>
      </c>
      <c r="AF1772" s="406">
        <v>338</v>
      </c>
      <c r="AG1772" s="406">
        <v>383</v>
      </c>
      <c r="AH1772" s="406">
        <v>443</v>
      </c>
      <c r="AI1772" s="406">
        <v>383</v>
      </c>
      <c r="AJ1772" s="406">
        <v>338</v>
      </c>
      <c r="AK1772" s="406">
        <v>383</v>
      </c>
      <c r="AL1772" s="406">
        <v>443</v>
      </c>
      <c r="AM1772" s="406">
        <v>338</v>
      </c>
      <c r="AN1772" s="406">
        <v>383</v>
      </c>
      <c r="AO1772" s="406">
        <v>443</v>
      </c>
      <c r="AP1772" s="406">
        <v>437</v>
      </c>
      <c r="AQ1772" s="406">
        <v>437</v>
      </c>
      <c r="AR1772" s="406">
        <v>437</v>
      </c>
      <c r="AS1772" s="406">
        <v>437</v>
      </c>
      <c r="AU1772" t="s">
        <v>2795</v>
      </c>
    </row>
    <row r="1773" spans="4:47" ht="13.5" customHeight="1">
      <c r="D1773" s="405" t="s">
        <v>2797</v>
      </c>
      <c r="E1773" s="404"/>
      <c r="F1773" s="407" t="s">
        <v>2798</v>
      </c>
      <c r="G1773" s="272">
        <v>6.6999999999999993</v>
      </c>
      <c r="H1773" s="406">
        <v>361</v>
      </c>
      <c r="I1773" s="406">
        <v>410</v>
      </c>
      <c r="J1773" s="406">
        <v>474</v>
      </c>
      <c r="K1773" s="406">
        <v>361</v>
      </c>
      <c r="L1773" s="406">
        <v>410</v>
      </c>
      <c r="M1773" s="406">
        <v>474</v>
      </c>
      <c r="N1773" s="406">
        <v>415</v>
      </c>
      <c r="O1773" s="406">
        <v>361</v>
      </c>
      <c r="P1773" s="406">
        <v>410</v>
      </c>
      <c r="Q1773" s="406">
        <v>474</v>
      </c>
      <c r="R1773" s="406">
        <v>415</v>
      </c>
      <c r="S1773" s="406">
        <v>361</v>
      </c>
      <c r="T1773" s="406">
        <v>410</v>
      </c>
      <c r="U1773" s="406">
        <v>474</v>
      </c>
      <c r="V1773" s="406">
        <v>410</v>
      </c>
      <c r="W1773" s="406">
        <v>474</v>
      </c>
      <c r="X1773" s="406">
        <v>361</v>
      </c>
      <c r="Y1773" s="406">
        <v>410</v>
      </c>
      <c r="Z1773" s="406">
        <v>474</v>
      </c>
      <c r="AA1773" s="406">
        <v>415</v>
      </c>
      <c r="AB1773" s="406">
        <v>361</v>
      </c>
      <c r="AC1773" s="406">
        <v>410</v>
      </c>
      <c r="AD1773" s="406">
        <v>474</v>
      </c>
      <c r="AE1773" s="406">
        <v>415</v>
      </c>
      <c r="AF1773" s="406">
        <v>361</v>
      </c>
      <c r="AG1773" s="406">
        <v>410</v>
      </c>
      <c r="AH1773" s="406">
        <v>474</v>
      </c>
      <c r="AI1773" s="406">
        <v>410</v>
      </c>
      <c r="AJ1773" s="406">
        <v>361</v>
      </c>
      <c r="AK1773" s="406">
        <v>410</v>
      </c>
      <c r="AL1773" s="406">
        <v>474</v>
      </c>
      <c r="AM1773" s="406">
        <v>361</v>
      </c>
      <c r="AN1773" s="406">
        <v>410</v>
      </c>
      <c r="AO1773" s="406">
        <v>474</v>
      </c>
      <c r="AP1773" s="406">
        <v>467</v>
      </c>
      <c r="AQ1773" s="406">
        <v>467</v>
      </c>
      <c r="AR1773" s="406">
        <v>467</v>
      </c>
      <c r="AS1773" s="406">
        <v>467</v>
      </c>
      <c r="AU1773" t="s">
        <v>2797</v>
      </c>
    </row>
    <row r="1774" spans="4:47" ht="13.5" customHeight="1">
      <c r="D1774" s="405" t="s">
        <v>2799</v>
      </c>
      <c r="E1774" s="404"/>
      <c r="F1774" s="407" t="s">
        <v>2800</v>
      </c>
      <c r="G1774" s="272">
        <v>7.8</v>
      </c>
      <c r="H1774" s="406">
        <v>387</v>
      </c>
      <c r="I1774" s="406">
        <v>439</v>
      </c>
      <c r="J1774" s="406">
        <v>508</v>
      </c>
      <c r="K1774" s="406">
        <v>387</v>
      </c>
      <c r="L1774" s="406">
        <v>439</v>
      </c>
      <c r="M1774" s="406">
        <v>508</v>
      </c>
      <c r="N1774" s="406">
        <v>444</v>
      </c>
      <c r="O1774" s="406">
        <v>387</v>
      </c>
      <c r="P1774" s="406">
        <v>439</v>
      </c>
      <c r="Q1774" s="406">
        <v>508</v>
      </c>
      <c r="R1774" s="406">
        <v>444</v>
      </c>
      <c r="S1774" s="406">
        <v>387</v>
      </c>
      <c r="T1774" s="406">
        <v>439</v>
      </c>
      <c r="U1774" s="406">
        <v>508</v>
      </c>
      <c r="V1774" s="406">
        <v>439</v>
      </c>
      <c r="W1774" s="406">
        <v>508</v>
      </c>
      <c r="X1774" s="406">
        <v>387</v>
      </c>
      <c r="Y1774" s="406">
        <v>439</v>
      </c>
      <c r="Z1774" s="406">
        <v>508</v>
      </c>
      <c r="AA1774" s="406">
        <v>444</v>
      </c>
      <c r="AB1774" s="406">
        <v>387</v>
      </c>
      <c r="AC1774" s="406">
        <v>439</v>
      </c>
      <c r="AD1774" s="406">
        <v>508</v>
      </c>
      <c r="AE1774" s="406">
        <v>444</v>
      </c>
      <c r="AF1774" s="406">
        <v>387</v>
      </c>
      <c r="AG1774" s="406">
        <v>439</v>
      </c>
      <c r="AH1774" s="406">
        <v>508</v>
      </c>
      <c r="AI1774" s="406">
        <v>439</v>
      </c>
      <c r="AJ1774" s="406">
        <v>387</v>
      </c>
      <c r="AK1774" s="406">
        <v>439</v>
      </c>
      <c r="AL1774" s="406">
        <v>508</v>
      </c>
      <c r="AM1774" s="406">
        <v>387</v>
      </c>
      <c r="AN1774" s="406">
        <v>439</v>
      </c>
      <c r="AO1774" s="406">
        <v>508</v>
      </c>
      <c r="AP1774" s="406">
        <v>499</v>
      </c>
      <c r="AQ1774" s="406">
        <v>499</v>
      </c>
      <c r="AR1774" s="406">
        <v>499</v>
      </c>
      <c r="AS1774" s="406">
        <v>499</v>
      </c>
      <c r="AU1774" t="s">
        <v>2799</v>
      </c>
    </row>
    <row r="1775" spans="4:47" ht="13.5" customHeight="1">
      <c r="D1775" s="405" t="s">
        <v>2801</v>
      </c>
      <c r="E1775" s="404"/>
      <c r="F1775" s="407" t="s">
        <v>2802</v>
      </c>
      <c r="G1775" s="272">
        <v>8.9</v>
      </c>
      <c r="H1775" s="406">
        <v>408</v>
      </c>
      <c r="I1775" s="406">
        <v>464</v>
      </c>
      <c r="J1775" s="406">
        <v>536</v>
      </c>
      <c r="K1775" s="406">
        <v>408</v>
      </c>
      <c r="L1775" s="406">
        <v>464</v>
      </c>
      <c r="M1775" s="406">
        <v>536</v>
      </c>
      <c r="N1775" s="406">
        <v>468</v>
      </c>
      <c r="O1775" s="406">
        <v>408</v>
      </c>
      <c r="P1775" s="406">
        <v>464</v>
      </c>
      <c r="Q1775" s="406">
        <v>536</v>
      </c>
      <c r="R1775" s="406">
        <v>468</v>
      </c>
      <c r="S1775" s="406">
        <v>408</v>
      </c>
      <c r="T1775" s="406">
        <v>464</v>
      </c>
      <c r="U1775" s="406">
        <v>536</v>
      </c>
      <c r="V1775" s="406">
        <v>464</v>
      </c>
      <c r="W1775" s="406">
        <v>536</v>
      </c>
      <c r="X1775" s="406">
        <v>408</v>
      </c>
      <c r="Y1775" s="406">
        <v>464</v>
      </c>
      <c r="Z1775" s="406">
        <v>536</v>
      </c>
      <c r="AA1775" s="406">
        <v>468</v>
      </c>
      <c r="AB1775" s="406">
        <v>408</v>
      </c>
      <c r="AC1775" s="406">
        <v>464</v>
      </c>
      <c r="AD1775" s="406">
        <v>536</v>
      </c>
      <c r="AE1775" s="406">
        <v>468</v>
      </c>
      <c r="AF1775" s="406">
        <v>408</v>
      </c>
      <c r="AG1775" s="406">
        <v>464</v>
      </c>
      <c r="AH1775" s="406">
        <v>536</v>
      </c>
      <c r="AI1775" s="406">
        <v>464</v>
      </c>
      <c r="AJ1775" s="406">
        <v>408</v>
      </c>
      <c r="AK1775" s="406">
        <v>464</v>
      </c>
      <c r="AL1775" s="406">
        <v>536</v>
      </c>
      <c r="AM1775" s="406">
        <v>408</v>
      </c>
      <c r="AN1775" s="406">
        <v>464</v>
      </c>
      <c r="AO1775" s="406">
        <v>536</v>
      </c>
      <c r="AP1775" s="406">
        <v>526</v>
      </c>
      <c r="AQ1775" s="406">
        <v>526</v>
      </c>
      <c r="AR1775" s="406">
        <v>526</v>
      </c>
      <c r="AS1775" s="406">
        <v>526</v>
      </c>
      <c r="AU1775" t="s">
        <v>2801</v>
      </c>
    </row>
    <row r="1776" spans="4:47" ht="13.5" customHeight="1">
      <c r="D1776" s="405" t="s">
        <v>2803</v>
      </c>
      <c r="E1776" s="404"/>
      <c r="F1776" s="407" t="s">
        <v>2804</v>
      </c>
      <c r="G1776" s="272">
        <v>10.1</v>
      </c>
      <c r="H1776" s="406">
        <v>453</v>
      </c>
      <c r="I1776" s="406">
        <v>512</v>
      </c>
      <c r="J1776" s="406">
        <v>591</v>
      </c>
      <c r="K1776" s="406">
        <v>453</v>
      </c>
      <c r="L1776" s="406">
        <v>512</v>
      </c>
      <c r="M1776" s="406">
        <v>591</v>
      </c>
      <c r="N1776" s="406">
        <v>517</v>
      </c>
      <c r="O1776" s="406">
        <v>453</v>
      </c>
      <c r="P1776" s="406">
        <v>512</v>
      </c>
      <c r="Q1776" s="406">
        <v>591</v>
      </c>
      <c r="R1776" s="406">
        <v>517</v>
      </c>
      <c r="S1776" s="406">
        <v>453</v>
      </c>
      <c r="T1776" s="406">
        <v>512</v>
      </c>
      <c r="U1776" s="406">
        <v>591</v>
      </c>
      <c r="V1776" s="406">
        <v>512</v>
      </c>
      <c r="W1776" s="406">
        <v>591</v>
      </c>
      <c r="X1776" s="406">
        <v>453</v>
      </c>
      <c r="Y1776" s="406">
        <v>512</v>
      </c>
      <c r="Z1776" s="406">
        <v>591</v>
      </c>
      <c r="AA1776" s="406">
        <v>517</v>
      </c>
      <c r="AB1776" s="406">
        <v>453</v>
      </c>
      <c r="AC1776" s="406">
        <v>512</v>
      </c>
      <c r="AD1776" s="406">
        <v>591</v>
      </c>
      <c r="AE1776" s="406">
        <v>517</v>
      </c>
      <c r="AF1776" s="406">
        <v>453</v>
      </c>
      <c r="AG1776" s="406">
        <v>512</v>
      </c>
      <c r="AH1776" s="406">
        <v>591</v>
      </c>
      <c r="AI1776" s="406">
        <v>512</v>
      </c>
      <c r="AJ1776" s="406">
        <v>453</v>
      </c>
      <c r="AK1776" s="406">
        <v>512</v>
      </c>
      <c r="AL1776" s="406">
        <v>591</v>
      </c>
      <c r="AM1776" s="406">
        <v>453</v>
      </c>
      <c r="AN1776" s="406">
        <v>512</v>
      </c>
      <c r="AO1776" s="406">
        <v>591</v>
      </c>
      <c r="AP1776" s="406">
        <v>579</v>
      </c>
      <c r="AQ1776" s="406">
        <v>579</v>
      </c>
      <c r="AR1776" s="406">
        <v>579</v>
      </c>
      <c r="AS1776" s="406">
        <v>579</v>
      </c>
      <c r="AU1776" t="s">
        <v>2803</v>
      </c>
    </row>
    <row r="1777" spans="4:47" ht="13.5" customHeight="1">
      <c r="D1777" s="405" t="s">
        <v>2805</v>
      </c>
      <c r="E1777" s="404"/>
      <c r="F1777" s="407" t="s">
        <v>2806</v>
      </c>
      <c r="G1777" s="272">
        <v>11.2</v>
      </c>
      <c r="H1777" s="406">
        <v>476</v>
      </c>
      <c r="I1777" s="406">
        <v>538</v>
      </c>
      <c r="J1777" s="406">
        <v>622</v>
      </c>
      <c r="K1777" s="406">
        <v>476</v>
      </c>
      <c r="L1777" s="406">
        <v>538</v>
      </c>
      <c r="M1777" s="406">
        <v>622</v>
      </c>
      <c r="N1777" s="406">
        <v>543</v>
      </c>
      <c r="O1777" s="406">
        <v>476</v>
      </c>
      <c r="P1777" s="406">
        <v>538</v>
      </c>
      <c r="Q1777" s="406">
        <v>622</v>
      </c>
      <c r="R1777" s="406">
        <v>543</v>
      </c>
      <c r="S1777" s="406">
        <v>476</v>
      </c>
      <c r="T1777" s="406">
        <v>538</v>
      </c>
      <c r="U1777" s="406">
        <v>622</v>
      </c>
      <c r="V1777" s="406">
        <v>538</v>
      </c>
      <c r="W1777" s="406">
        <v>622</v>
      </c>
      <c r="X1777" s="406">
        <v>476</v>
      </c>
      <c r="Y1777" s="406">
        <v>538</v>
      </c>
      <c r="Z1777" s="406">
        <v>622</v>
      </c>
      <c r="AA1777" s="406">
        <v>543</v>
      </c>
      <c r="AB1777" s="406">
        <v>476</v>
      </c>
      <c r="AC1777" s="406">
        <v>538</v>
      </c>
      <c r="AD1777" s="406">
        <v>622</v>
      </c>
      <c r="AE1777" s="406">
        <v>543</v>
      </c>
      <c r="AF1777" s="406">
        <v>476</v>
      </c>
      <c r="AG1777" s="406">
        <v>538</v>
      </c>
      <c r="AH1777" s="406">
        <v>622</v>
      </c>
      <c r="AI1777" s="406">
        <v>538</v>
      </c>
      <c r="AJ1777" s="406">
        <v>476</v>
      </c>
      <c r="AK1777" s="406">
        <v>538</v>
      </c>
      <c r="AL1777" s="406">
        <v>622</v>
      </c>
      <c r="AM1777" s="406">
        <v>476</v>
      </c>
      <c r="AN1777" s="406">
        <v>538</v>
      </c>
      <c r="AO1777" s="406">
        <v>622</v>
      </c>
      <c r="AP1777" s="406">
        <v>608</v>
      </c>
      <c r="AQ1777" s="406">
        <v>608</v>
      </c>
      <c r="AR1777" s="406">
        <v>608</v>
      </c>
      <c r="AS1777" s="406">
        <v>608</v>
      </c>
      <c r="AU1777" t="s">
        <v>2805</v>
      </c>
    </row>
    <row r="1778" spans="4:47" ht="13.5" customHeight="1">
      <c r="D1778" s="405" t="s">
        <v>2807</v>
      </c>
      <c r="E1778" s="404"/>
      <c r="F1778" s="407" t="s">
        <v>2808</v>
      </c>
      <c r="G1778" s="272">
        <v>12.299999999999999</v>
      </c>
      <c r="H1778" s="406">
        <v>500</v>
      </c>
      <c r="I1778" s="406">
        <v>566</v>
      </c>
      <c r="J1778" s="406">
        <v>653</v>
      </c>
      <c r="K1778" s="406">
        <v>500</v>
      </c>
      <c r="L1778" s="406">
        <v>566</v>
      </c>
      <c r="M1778" s="406">
        <v>653</v>
      </c>
      <c r="N1778" s="406">
        <v>570</v>
      </c>
      <c r="O1778" s="406">
        <v>500</v>
      </c>
      <c r="P1778" s="406">
        <v>566</v>
      </c>
      <c r="Q1778" s="406">
        <v>653</v>
      </c>
      <c r="R1778" s="406">
        <v>570</v>
      </c>
      <c r="S1778" s="406">
        <v>500</v>
      </c>
      <c r="T1778" s="406">
        <v>566</v>
      </c>
      <c r="U1778" s="406">
        <v>653</v>
      </c>
      <c r="V1778" s="406">
        <v>566</v>
      </c>
      <c r="W1778" s="406">
        <v>653</v>
      </c>
      <c r="X1778" s="406">
        <v>500</v>
      </c>
      <c r="Y1778" s="406">
        <v>566</v>
      </c>
      <c r="Z1778" s="406">
        <v>653</v>
      </c>
      <c r="AA1778" s="406">
        <v>570</v>
      </c>
      <c r="AB1778" s="406">
        <v>500</v>
      </c>
      <c r="AC1778" s="406">
        <v>566</v>
      </c>
      <c r="AD1778" s="406">
        <v>653</v>
      </c>
      <c r="AE1778" s="406">
        <v>570</v>
      </c>
      <c r="AF1778" s="406">
        <v>500</v>
      </c>
      <c r="AG1778" s="406">
        <v>566</v>
      </c>
      <c r="AH1778" s="406">
        <v>653</v>
      </c>
      <c r="AI1778" s="406">
        <v>566</v>
      </c>
      <c r="AJ1778" s="406">
        <v>500</v>
      </c>
      <c r="AK1778" s="406">
        <v>566</v>
      </c>
      <c r="AL1778" s="406">
        <v>653</v>
      </c>
      <c r="AM1778" s="406">
        <v>500</v>
      </c>
      <c r="AN1778" s="406">
        <v>566</v>
      </c>
      <c r="AO1778" s="406">
        <v>653</v>
      </c>
      <c r="AP1778" s="406">
        <v>638</v>
      </c>
      <c r="AQ1778" s="406">
        <v>638</v>
      </c>
      <c r="AR1778" s="406">
        <v>638</v>
      </c>
      <c r="AS1778" s="406">
        <v>638</v>
      </c>
      <c r="AU1778" t="s">
        <v>2807</v>
      </c>
    </row>
    <row r="1779" spans="4:47" ht="13.5" customHeight="1">
      <c r="D1779" s="405" t="s">
        <v>2809</v>
      </c>
      <c r="E1779" s="404"/>
      <c r="F1779" s="407" t="s">
        <v>2810</v>
      </c>
      <c r="G1779" s="272">
        <v>13.4</v>
      </c>
      <c r="H1779" s="406">
        <v>525</v>
      </c>
      <c r="I1779" s="406">
        <v>594</v>
      </c>
      <c r="J1779" s="406">
        <v>686</v>
      </c>
      <c r="K1779" s="406">
        <v>525</v>
      </c>
      <c r="L1779" s="406">
        <v>594</v>
      </c>
      <c r="M1779" s="406">
        <v>686</v>
      </c>
      <c r="N1779" s="406">
        <v>598</v>
      </c>
      <c r="O1779" s="406">
        <v>525</v>
      </c>
      <c r="P1779" s="406">
        <v>594</v>
      </c>
      <c r="Q1779" s="406">
        <v>686</v>
      </c>
      <c r="R1779" s="406">
        <v>598</v>
      </c>
      <c r="S1779" s="406">
        <v>525</v>
      </c>
      <c r="T1779" s="406">
        <v>594</v>
      </c>
      <c r="U1779" s="406">
        <v>686</v>
      </c>
      <c r="V1779" s="406">
        <v>594</v>
      </c>
      <c r="W1779" s="406">
        <v>686</v>
      </c>
      <c r="X1779" s="406">
        <v>525</v>
      </c>
      <c r="Y1779" s="406">
        <v>594</v>
      </c>
      <c r="Z1779" s="406">
        <v>686</v>
      </c>
      <c r="AA1779" s="406">
        <v>598</v>
      </c>
      <c r="AB1779" s="406">
        <v>525</v>
      </c>
      <c r="AC1779" s="406">
        <v>594</v>
      </c>
      <c r="AD1779" s="406">
        <v>686</v>
      </c>
      <c r="AE1779" s="406">
        <v>598</v>
      </c>
      <c r="AF1779" s="406">
        <v>525</v>
      </c>
      <c r="AG1779" s="406">
        <v>594</v>
      </c>
      <c r="AH1779" s="406">
        <v>686</v>
      </c>
      <c r="AI1779" s="406">
        <v>594</v>
      </c>
      <c r="AJ1779" s="406">
        <v>525</v>
      </c>
      <c r="AK1779" s="406">
        <v>594</v>
      </c>
      <c r="AL1779" s="406">
        <v>686</v>
      </c>
      <c r="AM1779" s="406">
        <v>525</v>
      </c>
      <c r="AN1779" s="406">
        <v>594</v>
      </c>
      <c r="AO1779" s="406">
        <v>686</v>
      </c>
      <c r="AP1779" s="406">
        <v>670</v>
      </c>
      <c r="AQ1779" s="406">
        <v>670</v>
      </c>
      <c r="AR1779" s="406">
        <v>670</v>
      </c>
      <c r="AS1779" s="406">
        <v>670</v>
      </c>
      <c r="AU1779" t="s">
        <v>2809</v>
      </c>
    </row>
    <row r="1780" spans="4:47" ht="13.5" customHeight="1">
      <c r="D1780" s="405" t="s">
        <v>2567</v>
      </c>
      <c r="E1780" s="405" t="s">
        <v>5597</v>
      </c>
      <c r="F1780" s="407" t="s">
        <v>2568</v>
      </c>
      <c r="G1780" s="272">
        <v>4.6999999999999993</v>
      </c>
      <c r="H1780" s="406">
        <v>296</v>
      </c>
      <c r="I1780" s="406">
        <v>293</v>
      </c>
      <c r="J1780" s="406">
        <v>346</v>
      </c>
      <c r="K1780" s="406">
        <v>307</v>
      </c>
      <c r="L1780" s="406">
        <v>304</v>
      </c>
      <c r="M1780" s="406">
        <v>362</v>
      </c>
      <c r="N1780" s="406">
        <v>345</v>
      </c>
      <c r="O1780" s="406">
        <v>296</v>
      </c>
      <c r="P1780" s="406">
        <v>306</v>
      </c>
      <c r="Q1780" s="406">
        <v>346</v>
      </c>
      <c r="R1780" s="406">
        <v>337</v>
      </c>
      <c r="S1780" s="406">
        <v>452</v>
      </c>
      <c r="T1780" s="406">
        <v>512</v>
      </c>
      <c r="U1780" s="406">
        <v>520</v>
      </c>
      <c r="V1780" s="406">
        <v>401</v>
      </c>
      <c r="W1780" s="406">
        <v>446</v>
      </c>
      <c r="X1780" s="406">
        <v>362</v>
      </c>
      <c r="Y1780" s="406">
        <v>391</v>
      </c>
      <c r="Z1780" s="406">
        <v>456</v>
      </c>
      <c r="AA1780" s="406">
        <v>396</v>
      </c>
      <c r="AB1780" s="406">
        <v>381</v>
      </c>
      <c r="AC1780" s="406">
        <v>418</v>
      </c>
      <c r="AD1780" s="406">
        <v>490</v>
      </c>
      <c r="AE1780" s="406">
        <v>417</v>
      </c>
      <c r="AF1780" s="406">
        <v>438</v>
      </c>
      <c r="AG1780" s="406">
        <v>477</v>
      </c>
      <c r="AH1780" s="406">
        <v>559</v>
      </c>
      <c r="AI1780" s="406">
        <v>368</v>
      </c>
      <c r="AJ1780" s="406">
        <v>389</v>
      </c>
      <c r="AK1780" s="406">
        <v>427</v>
      </c>
      <c r="AL1780" s="406">
        <v>500</v>
      </c>
      <c r="AM1780" s="406">
        <v>325</v>
      </c>
      <c r="AN1780" s="406">
        <v>348</v>
      </c>
      <c r="AO1780" s="406">
        <v>398</v>
      </c>
      <c r="AP1780" s="406">
        <v>349</v>
      </c>
      <c r="AQ1780" s="406">
        <v>349</v>
      </c>
      <c r="AR1780" s="406">
        <v>427</v>
      </c>
      <c r="AS1780" s="406">
        <v>427</v>
      </c>
      <c r="AU1780" t="s">
        <v>2567</v>
      </c>
    </row>
    <row r="1781" spans="4:47" ht="13.5" customHeight="1">
      <c r="D1781" s="405" t="s">
        <v>3558</v>
      </c>
      <c r="E1781" s="405" t="s">
        <v>5597</v>
      </c>
      <c r="F1781" s="407" t="s">
        <v>2568</v>
      </c>
      <c r="G1781" s="272">
        <v>4.6999999999999993</v>
      </c>
      <c r="H1781" s="406">
        <v>296</v>
      </c>
      <c r="I1781" s="406">
        <v>293</v>
      </c>
      <c r="J1781" s="406">
        <v>346</v>
      </c>
      <c r="K1781" s="406">
        <v>307</v>
      </c>
      <c r="L1781" s="406">
        <v>304</v>
      </c>
      <c r="M1781" s="406">
        <v>362</v>
      </c>
      <c r="N1781" s="406">
        <v>345</v>
      </c>
      <c r="O1781" s="406">
        <v>296</v>
      </c>
      <c r="P1781" s="406">
        <v>306</v>
      </c>
      <c r="Q1781" s="406">
        <v>346</v>
      </c>
      <c r="R1781" s="406">
        <v>337</v>
      </c>
      <c r="S1781" s="406">
        <v>452</v>
      </c>
      <c r="T1781" s="406">
        <v>512</v>
      </c>
      <c r="U1781" s="406">
        <v>520</v>
      </c>
      <c r="V1781" s="406">
        <v>401</v>
      </c>
      <c r="W1781" s="406">
        <v>446</v>
      </c>
      <c r="X1781" s="406">
        <v>362</v>
      </c>
      <c r="Y1781" s="406">
        <v>391</v>
      </c>
      <c r="Z1781" s="406">
        <v>456</v>
      </c>
      <c r="AA1781" s="406">
        <v>396</v>
      </c>
      <c r="AB1781" s="406">
        <v>381</v>
      </c>
      <c r="AC1781" s="406">
        <v>418</v>
      </c>
      <c r="AD1781" s="406">
        <v>490</v>
      </c>
      <c r="AE1781" s="406">
        <v>417</v>
      </c>
      <c r="AF1781" s="406">
        <v>438</v>
      </c>
      <c r="AG1781" s="406">
        <v>477</v>
      </c>
      <c r="AH1781" s="406">
        <v>559</v>
      </c>
      <c r="AI1781" s="406">
        <v>368</v>
      </c>
      <c r="AJ1781" s="406">
        <v>389</v>
      </c>
      <c r="AK1781" s="406">
        <v>427</v>
      </c>
      <c r="AL1781" s="406">
        <v>500</v>
      </c>
      <c r="AM1781" s="406">
        <v>325</v>
      </c>
      <c r="AN1781" s="406">
        <v>348</v>
      </c>
      <c r="AO1781" s="406">
        <v>398</v>
      </c>
      <c r="AP1781" s="406">
        <v>349</v>
      </c>
      <c r="AQ1781" s="406">
        <v>349</v>
      </c>
      <c r="AR1781" s="406">
        <v>427</v>
      </c>
      <c r="AS1781" s="406">
        <v>427</v>
      </c>
      <c r="AU1781" t="s">
        <v>3558</v>
      </c>
    </row>
    <row r="1782" spans="4:47" ht="13.5" customHeight="1">
      <c r="D1782" s="405" t="s">
        <v>2569</v>
      </c>
      <c r="E1782" s="405" t="s">
        <v>5597</v>
      </c>
      <c r="F1782" s="407" t="s">
        <v>2570</v>
      </c>
      <c r="G1782" s="272">
        <v>5.8999999999999995</v>
      </c>
      <c r="H1782" s="406">
        <v>311</v>
      </c>
      <c r="I1782" s="406">
        <v>318</v>
      </c>
      <c r="J1782" s="406">
        <v>364</v>
      </c>
      <c r="K1782" s="406">
        <v>329</v>
      </c>
      <c r="L1782" s="406">
        <v>329</v>
      </c>
      <c r="M1782" s="406">
        <v>391</v>
      </c>
      <c r="N1782" s="406">
        <v>359</v>
      </c>
      <c r="O1782" s="406">
        <v>314</v>
      </c>
      <c r="P1782" s="406">
        <v>337</v>
      </c>
      <c r="Q1782" s="406">
        <v>378</v>
      </c>
      <c r="R1782" s="406">
        <v>362</v>
      </c>
      <c r="S1782" s="406">
        <v>471</v>
      </c>
      <c r="T1782" s="406">
        <v>540</v>
      </c>
      <c r="U1782" s="406">
        <v>549</v>
      </c>
      <c r="V1782" s="406">
        <v>425</v>
      </c>
      <c r="W1782" s="406">
        <v>472</v>
      </c>
      <c r="X1782" s="406">
        <v>379</v>
      </c>
      <c r="Y1782" s="406">
        <v>414</v>
      </c>
      <c r="Z1782" s="406">
        <v>482</v>
      </c>
      <c r="AA1782" s="406">
        <v>413</v>
      </c>
      <c r="AB1782" s="406">
        <v>404</v>
      </c>
      <c r="AC1782" s="406">
        <v>449</v>
      </c>
      <c r="AD1782" s="406">
        <v>527</v>
      </c>
      <c r="AE1782" s="406">
        <v>441</v>
      </c>
      <c r="AF1782" s="406">
        <v>461</v>
      </c>
      <c r="AG1782" s="406">
        <v>508</v>
      </c>
      <c r="AH1782" s="406">
        <v>595</v>
      </c>
      <c r="AI1782" s="406">
        <v>383</v>
      </c>
      <c r="AJ1782" s="406">
        <v>412</v>
      </c>
      <c r="AK1782" s="406">
        <v>458</v>
      </c>
      <c r="AL1782" s="406">
        <v>536</v>
      </c>
      <c r="AM1782" s="406">
        <v>344</v>
      </c>
      <c r="AN1782" s="406">
        <v>373</v>
      </c>
      <c r="AO1782" s="406">
        <v>425</v>
      </c>
      <c r="AP1782" s="406">
        <v>373</v>
      </c>
      <c r="AQ1782" s="406">
        <v>373</v>
      </c>
      <c r="AR1782" s="406">
        <v>463</v>
      </c>
      <c r="AS1782" s="406">
        <v>450</v>
      </c>
      <c r="AU1782" t="s">
        <v>2569</v>
      </c>
    </row>
    <row r="1783" spans="4:47" ht="13.5" customHeight="1">
      <c r="D1783" s="405" t="s">
        <v>3559</v>
      </c>
      <c r="E1783" s="405" t="s">
        <v>5597</v>
      </c>
      <c r="F1783" s="407" t="s">
        <v>2570</v>
      </c>
      <c r="G1783" s="272">
        <v>5.8999999999999995</v>
      </c>
      <c r="H1783" s="406">
        <v>311</v>
      </c>
      <c r="I1783" s="406">
        <v>318</v>
      </c>
      <c r="J1783" s="406">
        <v>364</v>
      </c>
      <c r="K1783" s="406">
        <v>329</v>
      </c>
      <c r="L1783" s="406">
        <v>329</v>
      </c>
      <c r="M1783" s="406">
        <v>391</v>
      </c>
      <c r="N1783" s="406">
        <v>359</v>
      </c>
      <c r="O1783" s="406">
        <v>314</v>
      </c>
      <c r="P1783" s="406">
        <v>337</v>
      </c>
      <c r="Q1783" s="406">
        <v>378</v>
      </c>
      <c r="R1783" s="406">
        <v>362</v>
      </c>
      <c r="S1783" s="406">
        <v>471</v>
      </c>
      <c r="T1783" s="406">
        <v>540</v>
      </c>
      <c r="U1783" s="406">
        <v>549</v>
      </c>
      <c r="V1783" s="406">
        <v>425</v>
      </c>
      <c r="W1783" s="406">
        <v>472</v>
      </c>
      <c r="X1783" s="406">
        <v>379</v>
      </c>
      <c r="Y1783" s="406">
        <v>414</v>
      </c>
      <c r="Z1783" s="406">
        <v>482</v>
      </c>
      <c r="AA1783" s="406">
        <v>413</v>
      </c>
      <c r="AB1783" s="406">
        <v>404</v>
      </c>
      <c r="AC1783" s="406">
        <v>449</v>
      </c>
      <c r="AD1783" s="406">
        <v>527</v>
      </c>
      <c r="AE1783" s="406">
        <v>441</v>
      </c>
      <c r="AF1783" s="406">
        <v>461</v>
      </c>
      <c r="AG1783" s="406">
        <v>508</v>
      </c>
      <c r="AH1783" s="406">
        <v>595</v>
      </c>
      <c r="AI1783" s="406">
        <v>383</v>
      </c>
      <c r="AJ1783" s="406">
        <v>412</v>
      </c>
      <c r="AK1783" s="406">
        <v>458</v>
      </c>
      <c r="AL1783" s="406">
        <v>536</v>
      </c>
      <c r="AM1783" s="406">
        <v>344</v>
      </c>
      <c r="AN1783" s="406">
        <v>373</v>
      </c>
      <c r="AO1783" s="406">
        <v>425</v>
      </c>
      <c r="AP1783" s="406">
        <v>373</v>
      </c>
      <c r="AQ1783" s="406">
        <v>373</v>
      </c>
      <c r="AR1783" s="406">
        <v>463</v>
      </c>
      <c r="AS1783" s="406">
        <v>450</v>
      </c>
      <c r="AU1783" t="s">
        <v>3559</v>
      </c>
    </row>
    <row r="1784" spans="4:47" ht="13.5" customHeight="1">
      <c r="D1784" s="405" t="s">
        <v>2571</v>
      </c>
      <c r="E1784" s="405" t="s">
        <v>5597</v>
      </c>
      <c r="F1784" s="407" t="s">
        <v>2572</v>
      </c>
      <c r="G1784" s="272">
        <v>7</v>
      </c>
      <c r="H1784" s="406">
        <v>332</v>
      </c>
      <c r="I1784" s="406">
        <v>338</v>
      </c>
      <c r="J1784" s="406">
        <v>386</v>
      </c>
      <c r="K1784" s="406">
        <v>350</v>
      </c>
      <c r="L1784" s="406">
        <v>349</v>
      </c>
      <c r="M1784" s="406">
        <v>418</v>
      </c>
      <c r="N1784" s="406">
        <v>383</v>
      </c>
      <c r="O1784" s="406">
        <v>334</v>
      </c>
      <c r="P1784" s="406">
        <v>363</v>
      </c>
      <c r="Q1784" s="406">
        <v>404</v>
      </c>
      <c r="R1784" s="406">
        <v>389</v>
      </c>
      <c r="S1784" s="406">
        <v>491</v>
      </c>
      <c r="T1784" s="406">
        <v>568</v>
      </c>
      <c r="U1784" s="406">
        <v>576</v>
      </c>
      <c r="V1784" s="406">
        <v>449</v>
      </c>
      <c r="W1784" s="406">
        <v>498</v>
      </c>
      <c r="X1784" s="406">
        <v>397</v>
      </c>
      <c r="Y1784" s="406">
        <v>437</v>
      </c>
      <c r="Z1784" s="406">
        <v>509</v>
      </c>
      <c r="AA1784" s="406">
        <v>434</v>
      </c>
      <c r="AB1784" s="406">
        <v>428</v>
      </c>
      <c r="AC1784" s="406">
        <v>480</v>
      </c>
      <c r="AD1784" s="406">
        <v>563</v>
      </c>
      <c r="AE1784" s="406">
        <v>465</v>
      </c>
      <c r="AF1784" s="406">
        <v>485</v>
      </c>
      <c r="AG1784" s="406">
        <v>539</v>
      </c>
      <c r="AH1784" s="406">
        <v>632</v>
      </c>
      <c r="AI1784" s="406">
        <v>399</v>
      </c>
      <c r="AJ1784" s="406">
        <v>436</v>
      </c>
      <c r="AK1784" s="406">
        <v>489</v>
      </c>
      <c r="AL1784" s="406">
        <v>573</v>
      </c>
      <c r="AM1784" s="406">
        <v>363</v>
      </c>
      <c r="AN1784" s="406">
        <v>397</v>
      </c>
      <c r="AO1784" s="406">
        <v>453</v>
      </c>
      <c r="AP1784" s="406">
        <v>397</v>
      </c>
      <c r="AQ1784" s="406">
        <v>397</v>
      </c>
      <c r="AR1784" s="406">
        <v>499</v>
      </c>
      <c r="AS1784" s="406">
        <v>474</v>
      </c>
      <c r="AU1784" t="s">
        <v>2571</v>
      </c>
    </row>
    <row r="1785" spans="4:47" ht="13.5" customHeight="1">
      <c r="D1785" s="405" t="s">
        <v>3560</v>
      </c>
      <c r="E1785" s="405" t="s">
        <v>5597</v>
      </c>
      <c r="F1785" s="407" t="s">
        <v>2572</v>
      </c>
      <c r="G1785" s="272">
        <v>7</v>
      </c>
      <c r="H1785" s="406">
        <v>332</v>
      </c>
      <c r="I1785" s="406">
        <v>338</v>
      </c>
      <c r="J1785" s="406">
        <v>386</v>
      </c>
      <c r="K1785" s="406">
        <v>350</v>
      </c>
      <c r="L1785" s="406">
        <v>349</v>
      </c>
      <c r="M1785" s="406">
        <v>418</v>
      </c>
      <c r="N1785" s="406">
        <v>383</v>
      </c>
      <c r="O1785" s="406">
        <v>334</v>
      </c>
      <c r="P1785" s="406">
        <v>363</v>
      </c>
      <c r="Q1785" s="406">
        <v>404</v>
      </c>
      <c r="R1785" s="406">
        <v>389</v>
      </c>
      <c r="S1785" s="406">
        <v>491</v>
      </c>
      <c r="T1785" s="406">
        <v>568</v>
      </c>
      <c r="U1785" s="406">
        <v>576</v>
      </c>
      <c r="V1785" s="406">
        <v>449</v>
      </c>
      <c r="W1785" s="406">
        <v>498</v>
      </c>
      <c r="X1785" s="406">
        <v>397</v>
      </c>
      <c r="Y1785" s="406">
        <v>437</v>
      </c>
      <c r="Z1785" s="406">
        <v>509</v>
      </c>
      <c r="AA1785" s="406">
        <v>434</v>
      </c>
      <c r="AB1785" s="406">
        <v>428</v>
      </c>
      <c r="AC1785" s="406">
        <v>480</v>
      </c>
      <c r="AD1785" s="406">
        <v>563</v>
      </c>
      <c r="AE1785" s="406">
        <v>465</v>
      </c>
      <c r="AF1785" s="406">
        <v>485</v>
      </c>
      <c r="AG1785" s="406">
        <v>539</v>
      </c>
      <c r="AH1785" s="406">
        <v>632</v>
      </c>
      <c r="AI1785" s="406">
        <v>399</v>
      </c>
      <c r="AJ1785" s="406">
        <v>436</v>
      </c>
      <c r="AK1785" s="406">
        <v>489</v>
      </c>
      <c r="AL1785" s="406">
        <v>573</v>
      </c>
      <c r="AM1785" s="406">
        <v>363</v>
      </c>
      <c r="AN1785" s="406">
        <v>397</v>
      </c>
      <c r="AO1785" s="406">
        <v>453</v>
      </c>
      <c r="AP1785" s="406">
        <v>397</v>
      </c>
      <c r="AQ1785" s="406">
        <v>397</v>
      </c>
      <c r="AR1785" s="406">
        <v>499</v>
      </c>
      <c r="AS1785" s="406">
        <v>474</v>
      </c>
      <c r="AU1785" t="s">
        <v>3560</v>
      </c>
    </row>
    <row r="1786" spans="4:47" ht="13.5" customHeight="1">
      <c r="D1786" s="405" t="s">
        <v>2573</v>
      </c>
      <c r="E1786" s="405" t="s">
        <v>5597</v>
      </c>
      <c r="F1786" s="407" t="s">
        <v>2574</v>
      </c>
      <c r="G1786" s="272">
        <v>8.1999999999999993</v>
      </c>
      <c r="H1786" s="406">
        <v>350</v>
      </c>
      <c r="I1786" s="406">
        <v>349</v>
      </c>
      <c r="J1786" s="406">
        <v>415</v>
      </c>
      <c r="K1786" s="406">
        <v>363</v>
      </c>
      <c r="L1786" s="406">
        <v>360</v>
      </c>
      <c r="M1786" s="406">
        <v>432</v>
      </c>
      <c r="N1786" s="406">
        <v>420</v>
      </c>
      <c r="O1786" s="406">
        <v>355</v>
      </c>
      <c r="P1786" s="406">
        <v>377</v>
      </c>
      <c r="Q1786" s="406">
        <v>423</v>
      </c>
      <c r="R1786" s="406">
        <v>421</v>
      </c>
      <c r="S1786" s="406">
        <v>512</v>
      </c>
      <c r="T1786" s="406">
        <v>596</v>
      </c>
      <c r="U1786" s="406">
        <v>606</v>
      </c>
      <c r="V1786" s="406">
        <v>474</v>
      </c>
      <c r="W1786" s="406">
        <v>525</v>
      </c>
      <c r="X1786" s="406">
        <v>415</v>
      </c>
      <c r="Y1786" s="406">
        <v>461</v>
      </c>
      <c r="Z1786" s="406">
        <v>537</v>
      </c>
      <c r="AA1786" s="406">
        <v>454</v>
      </c>
      <c r="AB1786" s="406">
        <v>452</v>
      </c>
      <c r="AC1786" s="406">
        <v>513</v>
      </c>
      <c r="AD1786" s="406">
        <v>601</v>
      </c>
      <c r="AE1786" s="406">
        <v>491</v>
      </c>
      <c r="AF1786" s="406">
        <v>509</v>
      </c>
      <c r="AG1786" s="406">
        <v>571</v>
      </c>
      <c r="AH1786" s="406">
        <v>670</v>
      </c>
      <c r="AI1786" s="406">
        <v>415</v>
      </c>
      <c r="AJ1786" s="406">
        <v>460</v>
      </c>
      <c r="AK1786" s="406">
        <v>521</v>
      </c>
      <c r="AL1786" s="406">
        <v>611</v>
      </c>
      <c r="AM1786" s="406">
        <v>383</v>
      </c>
      <c r="AN1786" s="406">
        <v>423</v>
      </c>
      <c r="AO1786" s="406">
        <v>482</v>
      </c>
      <c r="AP1786" s="406">
        <v>422</v>
      </c>
      <c r="AQ1786" s="406">
        <v>422</v>
      </c>
      <c r="AR1786" s="406">
        <v>536</v>
      </c>
      <c r="AS1786" s="406">
        <v>499</v>
      </c>
      <c r="AU1786" t="s">
        <v>2573</v>
      </c>
    </row>
    <row r="1787" spans="4:47" ht="13.5" customHeight="1">
      <c r="D1787" s="405" t="s">
        <v>3561</v>
      </c>
      <c r="E1787" s="405" t="s">
        <v>5597</v>
      </c>
      <c r="F1787" s="407" t="s">
        <v>2574</v>
      </c>
      <c r="G1787" s="272">
        <v>8.1999999999999993</v>
      </c>
      <c r="H1787" s="406">
        <v>350</v>
      </c>
      <c r="I1787" s="406">
        <v>349</v>
      </c>
      <c r="J1787" s="406">
        <v>415</v>
      </c>
      <c r="K1787" s="406">
        <v>363</v>
      </c>
      <c r="L1787" s="406">
        <v>360</v>
      </c>
      <c r="M1787" s="406">
        <v>432</v>
      </c>
      <c r="N1787" s="406">
        <v>420</v>
      </c>
      <c r="O1787" s="406">
        <v>355</v>
      </c>
      <c r="P1787" s="406">
        <v>377</v>
      </c>
      <c r="Q1787" s="406">
        <v>423</v>
      </c>
      <c r="R1787" s="406">
        <v>421</v>
      </c>
      <c r="S1787" s="406">
        <v>512</v>
      </c>
      <c r="T1787" s="406">
        <v>596</v>
      </c>
      <c r="U1787" s="406">
        <v>606</v>
      </c>
      <c r="V1787" s="406">
        <v>474</v>
      </c>
      <c r="W1787" s="406">
        <v>525</v>
      </c>
      <c r="X1787" s="406">
        <v>415</v>
      </c>
      <c r="Y1787" s="406">
        <v>461</v>
      </c>
      <c r="Z1787" s="406">
        <v>537</v>
      </c>
      <c r="AA1787" s="406">
        <v>454</v>
      </c>
      <c r="AB1787" s="406">
        <v>452</v>
      </c>
      <c r="AC1787" s="406">
        <v>513</v>
      </c>
      <c r="AD1787" s="406">
        <v>601</v>
      </c>
      <c r="AE1787" s="406">
        <v>491</v>
      </c>
      <c r="AF1787" s="406">
        <v>509</v>
      </c>
      <c r="AG1787" s="406">
        <v>571</v>
      </c>
      <c r="AH1787" s="406">
        <v>670</v>
      </c>
      <c r="AI1787" s="406">
        <v>415</v>
      </c>
      <c r="AJ1787" s="406">
        <v>460</v>
      </c>
      <c r="AK1787" s="406">
        <v>521</v>
      </c>
      <c r="AL1787" s="406">
        <v>611</v>
      </c>
      <c r="AM1787" s="406">
        <v>383</v>
      </c>
      <c r="AN1787" s="406">
        <v>423</v>
      </c>
      <c r="AO1787" s="406">
        <v>482</v>
      </c>
      <c r="AP1787" s="406">
        <v>422</v>
      </c>
      <c r="AQ1787" s="406">
        <v>422</v>
      </c>
      <c r="AR1787" s="406">
        <v>536</v>
      </c>
      <c r="AS1787" s="406">
        <v>499</v>
      </c>
      <c r="AU1787" t="s">
        <v>3561</v>
      </c>
    </row>
    <row r="1788" spans="4:47" ht="13.5" customHeight="1">
      <c r="D1788" s="405" t="s">
        <v>2587</v>
      </c>
      <c r="E1788" s="404"/>
      <c r="F1788" s="407" t="s">
        <v>2588</v>
      </c>
      <c r="G1788" s="272">
        <v>9.4</v>
      </c>
      <c r="H1788" s="406">
        <v>413</v>
      </c>
      <c r="I1788" s="406">
        <v>412</v>
      </c>
      <c r="J1788" s="406">
        <v>491</v>
      </c>
      <c r="K1788" s="406">
        <v>436</v>
      </c>
      <c r="L1788" s="406">
        <v>433</v>
      </c>
      <c r="M1788" s="406">
        <v>523</v>
      </c>
      <c r="N1788" s="406">
        <v>508</v>
      </c>
      <c r="O1788" s="406">
        <v>417</v>
      </c>
      <c r="P1788" s="406">
        <v>440</v>
      </c>
      <c r="Q1788" s="406">
        <v>494</v>
      </c>
      <c r="R1788" s="406">
        <v>493</v>
      </c>
      <c r="S1788" s="406">
        <v>632</v>
      </c>
      <c r="T1788" s="406">
        <v>727</v>
      </c>
      <c r="U1788" s="406">
        <v>759</v>
      </c>
      <c r="V1788" s="406">
        <v>558</v>
      </c>
      <c r="W1788" s="406">
        <v>620</v>
      </c>
      <c r="X1788" s="406">
        <v>503</v>
      </c>
      <c r="Y1788" s="406">
        <v>556</v>
      </c>
      <c r="Z1788" s="406">
        <v>648</v>
      </c>
      <c r="AA1788" s="406">
        <v>551</v>
      </c>
      <c r="AB1788" s="406">
        <v>540</v>
      </c>
      <c r="AC1788" s="406">
        <v>609</v>
      </c>
      <c r="AD1788" s="406">
        <v>715</v>
      </c>
      <c r="AE1788" s="406">
        <v>587</v>
      </c>
      <c r="AF1788" s="406">
        <v>631</v>
      </c>
      <c r="AG1788" s="406">
        <v>703</v>
      </c>
      <c r="AH1788" s="406">
        <v>825</v>
      </c>
      <c r="AI1788" s="406">
        <v>510</v>
      </c>
      <c r="AJ1788" s="406">
        <v>558</v>
      </c>
      <c r="AK1788" s="406">
        <v>629</v>
      </c>
      <c r="AL1788" s="406">
        <v>738</v>
      </c>
      <c r="AM1788" s="406">
        <v>461</v>
      </c>
      <c r="AN1788" s="406">
        <v>507</v>
      </c>
      <c r="AO1788" s="406">
        <v>578</v>
      </c>
      <c r="AP1788" s="406">
        <v>471</v>
      </c>
      <c r="AQ1788" s="406">
        <v>471</v>
      </c>
      <c r="AR1788" s="406">
        <v>598</v>
      </c>
      <c r="AS1788" s="406">
        <v>598</v>
      </c>
      <c r="AU1788" t="s">
        <v>2587</v>
      </c>
    </row>
    <row r="1789" spans="4:47" ht="13.5" customHeight="1">
      <c r="D1789" s="405" t="s">
        <v>2575</v>
      </c>
      <c r="E1789" s="405" t="s">
        <v>5597</v>
      </c>
      <c r="F1789" s="407" t="s">
        <v>2576</v>
      </c>
      <c r="G1789" s="272">
        <v>9.4</v>
      </c>
      <c r="H1789" s="406">
        <v>368</v>
      </c>
      <c r="I1789" s="406">
        <v>368</v>
      </c>
      <c r="J1789" s="406">
        <v>439</v>
      </c>
      <c r="K1789" s="406">
        <v>381</v>
      </c>
      <c r="L1789" s="406">
        <v>379</v>
      </c>
      <c r="M1789" s="406">
        <v>456</v>
      </c>
      <c r="N1789" s="406">
        <v>445</v>
      </c>
      <c r="O1789" s="406">
        <v>375</v>
      </c>
      <c r="P1789" s="406">
        <v>400</v>
      </c>
      <c r="Q1789" s="406">
        <v>449</v>
      </c>
      <c r="R1789" s="406">
        <v>449</v>
      </c>
      <c r="S1789" s="406">
        <v>531</v>
      </c>
      <c r="T1789" s="406">
        <v>624</v>
      </c>
      <c r="U1789" s="406">
        <v>634</v>
      </c>
      <c r="V1789" s="406">
        <v>497</v>
      </c>
      <c r="W1789" s="406">
        <v>550</v>
      </c>
      <c r="X1789" s="406">
        <v>432</v>
      </c>
      <c r="Y1789" s="406">
        <v>484</v>
      </c>
      <c r="Z1789" s="406">
        <v>563</v>
      </c>
      <c r="AA1789" s="406">
        <v>472</v>
      </c>
      <c r="AB1789" s="406">
        <v>475</v>
      </c>
      <c r="AC1789" s="406">
        <v>543</v>
      </c>
      <c r="AD1789" s="406">
        <v>637</v>
      </c>
      <c r="AE1789" s="406">
        <v>514</v>
      </c>
      <c r="AF1789" s="406">
        <v>532</v>
      </c>
      <c r="AG1789" s="406">
        <v>602</v>
      </c>
      <c r="AH1789" s="406">
        <v>706</v>
      </c>
      <c r="AI1789" s="406">
        <v>430</v>
      </c>
      <c r="AJ1789" s="406">
        <v>483</v>
      </c>
      <c r="AK1789" s="406">
        <v>552</v>
      </c>
      <c r="AL1789" s="406">
        <v>647</v>
      </c>
      <c r="AM1789" s="406">
        <v>401</v>
      </c>
      <c r="AN1789" s="406">
        <v>447</v>
      </c>
      <c r="AO1789" s="406">
        <v>509</v>
      </c>
      <c r="AP1789" s="406">
        <v>445</v>
      </c>
      <c r="AQ1789" s="406">
        <v>445</v>
      </c>
      <c r="AR1789" s="406">
        <v>572</v>
      </c>
      <c r="AS1789" s="406">
        <v>522</v>
      </c>
      <c r="AU1789" t="s">
        <v>2575</v>
      </c>
    </row>
    <row r="1790" spans="4:47" ht="13.5" customHeight="1">
      <c r="D1790" s="405" t="s">
        <v>3562</v>
      </c>
      <c r="E1790" s="405" t="s">
        <v>5597</v>
      </c>
      <c r="F1790" s="407" t="s">
        <v>2576</v>
      </c>
      <c r="G1790" s="272">
        <v>9.4</v>
      </c>
      <c r="H1790" s="406">
        <v>368</v>
      </c>
      <c r="I1790" s="406">
        <v>368</v>
      </c>
      <c r="J1790" s="406">
        <v>439</v>
      </c>
      <c r="K1790" s="406">
        <v>381</v>
      </c>
      <c r="L1790" s="406">
        <v>379</v>
      </c>
      <c r="M1790" s="406">
        <v>456</v>
      </c>
      <c r="N1790" s="406">
        <v>445</v>
      </c>
      <c r="O1790" s="406">
        <v>375</v>
      </c>
      <c r="P1790" s="406">
        <v>400</v>
      </c>
      <c r="Q1790" s="406">
        <v>449</v>
      </c>
      <c r="R1790" s="406">
        <v>449</v>
      </c>
      <c r="S1790" s="406">
        <v>531</v>
      </c>
      <c r="T1790" s="406">
        <v>624</v>
      </c>
      <c r="U1790" s="406">
        <v>634</v>
      </c>
      <c r="V1790" s="406">
        <v>497</v>
      </c>
      <c r="W1790" s="406">
        <v>550</v>
      </c>
      <c r="X1790" s="406">
        <v>432</v>
      </c>
      <c r="Y1790" s="406">
        <v>484</v>
      </c>
      <c r="Z1790" s="406">
        <v>563</v>
      </c>
      <c r="AA1790" s="406">
        <v>472</v>
      </c>
      <c r="AB1790" s="406">
        <v>475</v>
      </c>
      <c r="AC1790" s="406">
        <v>543</v>
      </c>
      <c r="AD1790" s="406">
        <v>637</v>
      </c>
      <c r="AE1790" s="406">
        <v>514</v>
      </c>
      <c r="AF1790" s="406">
        <v>532</v>
      </c>
      <c r="AG1790" s="406">
        <v>602</v>
      </c>
      <c r="AH1790" s="406">
        <v>706</v>
      </c>
      <c r="AI1790" s="406">
        <v>430</v>
      </c>
      <c r="AJ1790" s="406">
        <v>483</v>
      </c>
      <c r="AK1790" s="406">
        <v>552</v>
      </c>
      <c r="AL1790" s="406">
        <v>647</v>
      </c>
      <c r="AM1790" s="406">
        <v>401</v>
      </c>
      <c r="AN1790" s="406">
        <v>447</v>
      </c>
      <c r="AO1790" s="406">
        <v>509</v>
      </c>
      <c r="AP1790" s="406">
        <v>445</v>
      </c>
      <c r="AQ1790" s="406">
        <v>445</v>
      </c>
      <c r="AR1790" s="406">
        <v>572</v>
      </c>
      <c r="AS1790" s="406">
        <v>522</v>
      </c>
      <c r="AU1790" t="s">
        <v>3562</v>
      </c>
    </row>
    <row r="1791" spans="4:47" ht="13.5" customHeight="1">
      <c r="D1791" s="405" t="s">
        <v>2589</v>
      </c>
      <c r="E1791" s="404"/>
      <c r="F1791" s="407" t="s">
        <v>2590</v>
      </c>
      <c r="G1791" s="272">
        <v>10.5</v>
      </c>
      <c r="H1791" s="406">
        <v>453</v>
      </c>
      <c r="I1791" s="406">
        <v>452</v>
      </c>
      <c r="J1791" s="406">
        <v>539</v>
      </c>
      <c r="K1791" s="406">
        <v>476</v>
      </c>
      <c r="L1791" s="406">
        <v>473</v>
      </c>
      <c r="M1791" s="406">
        <v>572</v>
      </c>
      <c r="N1791" s="406">
        <v>556</v>
      </c>
      <c r="O1791" s="406">
        <v>459</v>
      </c>
      <c r="P1791" s="406">
        <v>485</v>
      </c>
      <c r="Q1791" s="406">
        <v>545</v>
      </c>
      <c r="R1791" s="406">
        <v>544</v>
      </c>
      <c r="S1791" s="406">
        <v>672</v>
      </c>
      <c r="T1791" s="406">
        <v>777</v>
      </c>
      <c r="U1791" s="406">
        <v>813</v>
      </c>
      <c r="V1791" s="406">
        <v>603</v>
      </c>
      <c r="W1791" s="406">
        <v>670</v>
      </c>
      <c r="X1791" s="406">
        <v>542</v>
      </c>
      <c r="Y1791" s="406">
        <v>601</v>
      </c>
      <c r="Z1791" s="406">
        <v>700</v>
      </c>
      <c r="AA1791" s="406">
        <v>594</v>
      </c>
      <c r="AB1791" s="406">
        <v>585</v>
      </c>
      <c r="AC1791" s="406">
        <v>662</v>
      </c>
      <c r="AD1791" s="406">
        <v>777</v>
      </c>
      <c r="AE1791" s="406">
        <v>635</v>
      </c>
      <c r="AF1791" s="406">
        <v>676</v>
      </c>
      <c r="AG1791" s="406">
        <v>756</v>
      </c>
      <c r="AH1791" s="406">
        <v>887</v>
      </c>
      <c r="AI1791" s="406">
        <v>547</v>
      </c>
      <c r="AJ1791" s="406">
        <v>603</v>
      </c>
      <c r="AK1791" s="406">
        <v>682</v>
      </c>
      <c r="AL1791" s="406">
        <v>800</v>
      </c>
      <c r="AM1791" s="406">
        <v>501</v>
      </c>
      <c r="AN1791" s="406">
        <v>553</v>
      </c>
      <c r="AO1791" s="406">
        <v>630</v>
      </c>
      <c r="AP1791" s="406">
        <v>522</v>
      </c>
      <c r="AQ1791" s="406">
        <v>522</v>
      </c>
      <c r="AR1791" s="406">
        <v>662</v>
      </c>
      <c r="AS1791" s="406">
        <v>648</v>
      </c>
      <c r="AU1791" t="s">
        <v>2589</v>
      </c>
    </row>
    <row r="1792" spans="4:47" ht="13.5" customHeight="1">
      <c r="D1792" s="405" t="s">
        <v>2591</v>
      </c>
      <c r="E1792" s="404"/>
      <c r="F1792" s="407" t="s">
        <v>2592</v>
      </c>
      <c r="G1792" s="272">
        <v>11.7</v>
      </c>
      <c r="H1792" s="406">
        <v>477</v>
      </c>
      <c r="I1792" s="406">
        <v>477</v>
      </c>
      <c r="J1792" s="406">
        <v>563</v>
      </c>
      <c r="K1792" s="406">
        <v>502</v>
      </c>
      <c r="L1792" s="406">
        <v>500</v>
      </c>
      <c r="M1792" s="406">
        <v>595</v>
      </c>
      <c r="N1792" s="406">
        <v>581</v>
      </c>
      <c r="O1792" s="406">
        <v>484</v>
      </c>
      <c r="P1792" s="406">
        <v>523</v>
      </c>
      <c r="Q1792" s="406">
        <v>576</v>
      </c>
      <c r="R1792" s="406">
        <v>572</v>
      </c>
      <c r="S1792" s="406">
        <v>696</v>
      </c>
      <c r="T1792" s="406">
        <v>810</v>
      </c>
      <c r="U1792" s="406">
        <v>846</v>
      </c>
      <c r="V1792" s="406">
        <v>632</v>
      </c>
      <c r="W1792" s="406">
        <v>702</v>
      </c>
      <c r="X1792" s="406">
        <v>560</v>
      </c>
      <c r="Y1792" s="406">
        <v>624</v>
      </c>
      <c r="Z1792" s="406">
        <v>727</v>
      </c>
      <c r="AA1792" s="406">
        <v>613</v>
      </c>
      <c r="AB1792" s="406">
        <v>608</v>
      </c>
      <c r="AC1792" s="406">
        <v>694</v>
      </c>
      <c r="AD1792" s="406">
        <v>814</v>
      </c>
      <c r="AE1792" s="406">
        <v>659</v>
      </c>
      <c r="AF1792" s="406">
        <v>700</v>
      </c>
      <c r="AG1792" s="406">
        <v>787</v>
      </c>
      <c r="AH1792" s="406">
        <v>924</v>
      </c>
      <c r="AI1792" s="406">
        <v>563</v>
      </c>
      <c r="AJ1792" s="406">
        <v>627</v>
      </c>
      <c r="AK1792" s="406">
        <v>713</v>
      </c>
      <c r="AL1792" s="406">
        <v>837</v>
      </c>
      <c r="AM1792" s="406">
        <v>520</v>
      </c>
      <c r="AN1792" s="406">
        <v>577</v>
      </c>
      <c r="AO1792" s="406">
        <v>658</v>
      </c>
      <c r="AP1792" s="406">
        <v>551</v>
      </c>
      <c r="AQ1792" s="406">
        <v>551</v>
      </c>
      <c r="AR1792" s="406">
        <v>707</v>
      </c>
      <c r="AS1792" s="406">
        <v>675</v>
      </c>
      <c r="AU1792" t="s">
        <v>2591</v>
      </c>
    </row>
    <row r="1793" spans="1:47" ht="13.5" customHeight="1">
      <c r="D1793" s="405" t="s">
        <v>2593</v>
      </c>
      <c r="E1793" s="404"/>
      <c r="F1793" s="407" t="s">
        <v>2594</v>
      </c>
      <c r="G1793" s="272">
        <v>12.9</v>
      </c>
      <c r="H1793" s="406">
        <v>495</v>
      </c>
      <c r="I1793" s="406">
        <v>496</v>
      </c>
      <c r="J1793" s="406">
        <v>580</v>
      </c>
      <c r="K1793" s="406">
        <v>520</v>
      </c>
      <c r="L1793" s="406">
        <v>519</v>
      </c>
      <c r="M1793" s="406">
        <v>613</v>
      </c>
      <c r="N1793" s="406">
        <v>606</v>
      </c>
      <c r="O1793" s="406">
        <v>504</v>
      </c>
      <c r="P1793" s="406">
        <v>548</v>
      </c>
      <c r="Q1793" s="406">
        <v>602</v>
      </c>
      <c r="R1793" s="406">
        <v>600</v>
      </c>
      <c r="S1793" s="406">
        <v>718</v>
      </c>
      <c r="T1793" s="406">
        <v>844</v>
      </c>
      <c r="U1793" s="406">
        <v>880</v>
      </c>
      <c r="V1793" s="406">
        <v>660</v>
      </c>
      <c r="W1793" s="406">
        <v>732</v>
      </c>
      <c r="X1793" s="406">
        <v>577</v>
      </c>
      <c r="Y1793" s="406">
        <v>647</v>
      </c>
      <c r="Z1793" s="406">
        <v>754</v>
      </c>
      <c r="AA1793" s="406">
        <v>632</v>
      </c>
      <c r="AB1793" s="406">
        <v>631</v>
      </c>
      <c r="AC1793" s="406">
        <v>725</v>
      </c>
      <c r="AD1793" s="406">
        <v>851</v>
      </c>
      <c r="AE1793" s="406">
        <v>684</v>
      </c>
      <c r="AF1793" s="406">
        <v>723</v>
      </c>
      <c r="AG1793" s="406">
        <v>819</v>
      </c>
      <c r="AH1793" s="406">
        <v>961</v>
      </c>
      <c r="AI1793" s="406">
        <v>578</v>
      </c>
      <c r="AJ1793" s="406">
        <v>650</v>
      </c>
      <c r="AK1793" s="406">
        <v>745</v>
      </c>
      <c r="AL1793" s="406">
        <v>874</v>
      </c>
      <c r="AM1793" s="406">
        <v>539</v>
      </c>
      <c r="AN1793" s="406">
        <v>602</v>
      </c>
      <c r="AO1793" s="406">
        <v>686</v>
      </c>
      <c r="AP1793" s="406">
        <v>579</v>
      </c>
      <c r="AQ1793" s="406">
        <v>579</v>
      </c>
      <c r="AR1793" s="406">
        <v>751</v>
      </c>
      <c r="AS1793" s="406">
        <v>703</v>
      </c>
      <c r="AU1793" t="s">
        <v>2593</v>
      </c>
    </row>
    <row r="1794" spans="1:47" ht="13.5" customHeight="1">
      <c r="D1794" s="405" t="s">
        <v>2595</v>
      </c>
      <c r="E1794" s="404"/>
      <c r="F1794" s="407" t="s">
        <v>2596</v>
      </c>
      <c r="G1794" s="272">
        <v>14</v>
      </c>
      <c r="H1794" s="406">
        <v>514</v>
      </c>
      <c r="I1794" s="406">
        <v>515</v>
      </c>
      <c r="J1794" s="406">
        <v>609</v>
      </c>
      <c r="K1794" s="406">
        <v>540</v>
      </c>
      <c r="L1794" s="406">
        <v>539</v>
      </c>
      <c r="M1794" s="406">
        <v>643</v>
      </c>
      <c r="N1794" s="406">
        <v>631</v>
      </c>
      <c r="O1794" s="406">
        <v>524</v>
      </c>
      <c r="P1794" s="406">
        <v>573</v>
      </c>
      <c r="Q1794" s="406">
        <v>630</v>
      </c>
      <c r="R1794" s="406">
        <v>628</v>
      </c>
      <c r="S1794" s="406">
        <v>743</v>
      </c>
      <c r="T1794" s="406">
        <v>877</v>
      </c>
      <c r="U1794" s="406">
        <v>914</v>
      </c>
      <c r="V1794" s="406">
        <v>689</v>
      </c>
      <c r="W1794" s="406">
        <v>764</v>
      </c>
      <c r="X1794" s="406">
        <v>595</v>
      </c>
      <c r="Y1794" s="406">
        <v>671</v>
      </c>
      <c r="Z1794" s="406">
        <v>781</v>
      </c>
      <c r="AA1794" s="406">
        <v>651</v>
      </c>
      <c r="AB1794" s="406">
        <v>656</v>
      </c>
      <c r="AC1794" s="406">
        <v>757</v>
      </c>
      <c r="AD1794" s="406">
        <v>888</v>
      </c>
      <c r="AE1794" s="406">
        <v>709</v>
      </c>
      <c r="AF1794" s="406">
        <v>747</v>
      </c>
      <c r="AG1794" s="406">
        <v>851</v>
      </c>
      <c r="AH1794" s="406">
        <v>998</v>
      </c>
      <c r="AI1794" s="406">
        <v>595</v>
      </c>
      <c r="AJ1794" s="406">
        <v>674</v>
      </c>
      <c r="AK1794" s="406">
        <v>776</v>
      </c>
      <c r="AL1794" s="406">
        <v>911</v>
      </c>
      <c r="AM1794" s="406">
        <v>559</v>
      </c>
      <c r="AN1794" s="406">
        <v>627</v>
      </c>
      <c r="AO1794" s="406">
        <v>715</v>
      </c>
      <c r="AP1794" s="406">
        <v>608</v>
      </c>
      <c r="AQ1794" s="406">
        <v>608</v>
      </c>
      <c r="AR1794" s="406">
        <v>797</v>
      </c>
      <c r="AS1794" s="406">
        <v>731</v>
      </c>
      <c r="AU1794" t="s">
        <v>2595</v>
      </c>
    </row>
    <row r="1795" spans="1:47" ht="13.5" customHeight="1">
      <c r="D1795" s="405" t="s">
        <v>2597</v>
      </c>
      <c r="E1795" s="404"/>
      <c r="F1795" s="407" t="s">
        <v>2598</v>
      </c>
      <c r="G1795" s="272">
        <v>15.2</v>
      </c>
      <c r="H1795" s="406">
        <v>545</v>
      </c>
      <c r="I1795" s="406">
        <v>543</v>
      </c>
      <c r="J1795" s="406">
        <v>635</v>
      </c>
      <c r="K1795" s="406">
        <v>571</v>
      </c>
      <c r="L1795" s="406">
        <v>567</v>
      </c>
      <c r="M1795" s="406">
        <v>668</v>
      </c>
      <c r="N1795" s="406">
        <v>667</v>
      </c>
      <c r="O1795" s="406">
        <v>557</v>
      </c>
      <c r="P1795" s="406">
        <v>607</v>
      </c>
      <c r="Q1795" s="406">
        <v>665</v>
      </c>
      <c r="R1795" s="406">
        <v>668</v>
      </c>
      <c r="S1795" s="406">
        <v>774</v>
      </c>
      <c r="T1795" s="406">
        <v>924</v>
      </c>
      <c r="U1795" s="406">
        <v>962</v>
      </c>
      <c r="V1795" s="406">
        <v>734</v>
      </c>
      <c r="W1795" s="406">
        <v>810</v>
      </c>
      <c r="X1795" s="406">
        <v>630</v>
      </c>
      <c r="Y1795" s="406">
        <v>720</v>
      </c>
      <c r="Z1795" s="406">
        <v>845</v>
      </c>
      <c r="AA1795" s="406">
        <v>693</v>
      </c>
      <c r="AB1795" s="406">
        <v>688</v>
      </c>
      <c r="AC1795" s="406">
        <v>799</v>
      </c>
      <c r="AD1795" s="406">
        <v>936</v>
      </c>
      <c r="AE1795" s="406">
        <v>744</v>
      </c>
      <c r="AF1795" s="406">
        <v>780</v>
      </c>
      <c r="AG1795" s="406">
        <v>893</v>
      </c>
      <c r="AH1795" s="406">
        <v>1046</v>
      </c>
      <c r="AI1795" s="406">
        <v>621</v>
      </c>
      <c r="AJ1795" s="406">
        <v>702</v>
      </c>
      <c r="AK1795" s="406">
        <v>813</v>
      </c>
      <c r="AL1795" s="406">
        <v>953</v>
      </c>
      <c r="AM1795" s="406">
        <v>587</v>
      </c>
      <c r="AN1795" s="406">
        <v>662</v>
      </c>
      <c r="AO1795" s="406">
        <v>753</v>
      </c>
      <c r="AP1795" s="406">
        <v>649</v>
      </c>
      <c r="AQ1795" s="406">
        <v>649</v>
      </c>
      <c r="AR1795" s="406">
        <v>853</v>
      </c>
      <c r="AS1795" s="406">
        <v>770</v>
      </c>
      <c r="AU1795" t="s">
        <v>2597</v>
      </c>
    </row>
    <row r="1796" spans="1:47" ht="13.5" customHeight="1">
      <c r="D1796" s="405" t="s">
        <v>2606</v>
      </c>
      <c r="E1796" s="404"/>
      <c r="F1796" s="407" t="s">
        <v>2607</v>
      </c>
      <c r="G1796" s="272">
        <v>16.400000000000002</v>
      </c>
      <c r="H1796" s="406">
        <v>564</v>
      </c>
      <c r="I1796" s="406">
        <v>566</v>
      </c>
      <c r="J1796" s="406">
        <v>679</v>
      </c>
      <c r="K1796" s="406">
        <v>589</v>
      </c>
      <c r="L1796" s="406">
        <v>589</v>
      </c>
      <c r="M1796" s="406">
        <v>713</v>
      </c>
      <c r="N1796" s="406">
        <v>700</v>
      </c>
      <c r="O1796" s="406">
        <v>577</v>
      </c>
      <c r="P1796" s="406">
        <v>621</v>
      </c>
      <c r="Q1796" s="406">
        <v>695</v>
      </c>
      <c r="R1796" s="406">
        <v>702</v>
      </c>
      <c r="S1796" s="406">
        <v>895</v>
      </c>
      <c r="T1796" s="406">
        <v>1062</v>
      </c>
      <c r="U1796" s="406">
        <v>1059</v>
      </c>
      <c r="V1796" s="406">
        <v>815</v>
      </c>
      <c r="W1796" s="406">
        <v>902</v>
      </c>
      <c r="X1796" s="406">
        <v>698</v>
      </c>
      <c r="Y1796" s="406">
        <v>788</v>
      </c>
      <c r="Z1796" s="406">
        <v>916</v>
      </c>
      <c r="AA1796" s="406">
        <v>761</v>
      </c>
      <c r="AB1796" s="406">
        <v>772</v>
      </c>
      <c r="AC1796" s="406">
        <v>891</v>
      </c>
      <c r="AD1796" s="406">
        <v>1044</v>
      </c>
      <c r="AE1796" s="406">
        <v>835</v>
      </c>
      <c r="AF1796" s="406">
        <v>886</v>
      </c>
      <c r="AG1796" s="406">
        <v>1008</v>
      </c>
      <c r="AH1796" s="406">
        <v>1181</v>
      </c>
      <c r="AI1796" s="406">
        <v>696</v>
      </c>
      <c r="AJ1796" s="406">
        <v>788</v>
      </c>
      <c r="AK1796" s="406">
        <v>908</v>
      </c>
      <c r="AL1796" s="406">
        <v>1064</v>
      </c>
      <c r="AM1796" s="406">
        <v>633</v>
      </c>
      <c r="AN1796" s="406">
        <v>714</v>
      </c>
      <c r="AO1796" s="406">
        <v>812</v>
      </c>
      <c r="AP1796" s="406">
        <v>696</v>
      </c>
      <c r="AQ1796" s="406">
        <v>696</v>
      </c>
      <c r="AR1796" s="406">
        <v>925</v>
      </c>
      <c r="AS1796" s="406">
        <v>850</v>
      </c>
      <c r="AU1796" t="s">
        <v>2606</v>
      </c>
    </row>
    <row r="1797" spans="1:47" ht="13.5" customHeight="1">
      <c r="D1797" s="405" t="s">
        <v>2608</v>
      </c>
      <c r="E1797" s="404"/>
      <c r="F1797" s="407" t="s">
        <v>2609</v>
      </c>
      <c r="G1797" s="272">
        <v>17.5</v>
      </c>
      <c r="H1797" s="406">
        <v>632</v>
      </c>
      <c r="I1797" s="406">
        <v>632</v>
      </c>
      <c r="J1797" s="406">
        <v>743</v>
      </c>
      <c r="K1797" s="406">
        <v>657</v>
      </c>
      <c r="L1797" s="406">
        <v>655</v>
      </c>
      <c r="M1797" s="406">
        <v>778</v>
      </c>
      <c r="N1797" s="406">
        <v>774</v>
      </c>
      <c r="O1797" s="406">
        <v>646</v>
      </c>
      <c r="P1797" s="406">
        <v>693</v>
      </c>
      <c r="Q1797" s="406">
        <v>770</v>
      </c>
      <c r="R1797" s="406">
        <v>780</v>
      </c>
      <c r="S1797" s="406">
        <v>952</v>
      </c>
      <c r="T1797" s="406">
        <v>1129</v>
      </c>
      <c r="U1797" s="406">
        <v>1134</v>
      </c>
      <c r="V1797" s="406">
        <v>880</v>
      </c>
      <c r="W1797" s="406">
        <v>973</v>
      </c>
      <c r="X1797" s="406">
        <v>759</v>
      </c>
      <c r="Y1797" s="406">
        <v>855</v>
      </c>
      <c r="Z1797" s="406">
        <v>995</v>
      </c>
      <c r="AA1797" s="406">
        <v>837</v>
      </c>
      <c r="AB1797" s="406">
        <v>839</v>
      </c>
      <c r="AC1797" s="406">
        <v>966</v>
      </c>
      <c r="AD1797" s="406">
        <v>1133</v>
      </c>
      <c r="AE1797" s="406">
        <v>908</v>
      </c>
      <c r="AF1797" s="406">
        <v>953</v>
      </c>
      <c r="AG1797" s="406">
        <v>1083</v>
      </c>
      <c r="AH1797" s="406">
        <v>1270</v>
      </c>
      <c r="AI1797" s="406">
        <v>756</v>
      </c>
      <c r="AJ1797" s="406">
        <v>855</v>
      </c>
      <c r="AK1797" s="406">
        <v>983</v>
      </c>
      <c r="AL1797" s="406">
        <v>1153</v>
      </c>
      <c r="AM1797" s="406">
        <v>696</v>
      </c>
      <c r="AN1797" s="406">
        <v>782</v>
      </c>
      <c r="AO1797" s="406">
        <v>890</v>
      </c>
      <c r="AP1797" s="406">
        <v>769</v>
      </c>
      <c r="AQ1797" s="406">
        <v>769</v>
      </c>
      <c r="AR1797" s="406">
        <v>1010</v>
      </c>
      <c r="AS1797" s="406">
        <v>922</v>
      </c>
      <c r="AU1797" t="s">
        <v>2608</v>
      </c>
    </row>
    <row r="1798" spans="1:47" ht="13.5" customHeight="1">
      <c r="D1798" s="405" t="s">
        <v>2610</v>
      </c>
      <c r="E1798" s="404"/>
      <c r="F1798" s="407" t="s">
        <v>2611</v>
      </c>
      <c r="G1798" s="272">
        <v>18.700000000000003</v>
      </c>
      <c r="H1798" s="406">
        <v>646</v>
      </c>
      <c r="I1798" s="406">
        <v>648</v>
      </c>
      <c r="J1798" s="406">
        <v>777</v>
      </c>
      <c r="K1798" s="406">
        <v>672</v>
      </c>
      <c r="L1798" s="406">
        <v>672</v>
      </c>
      <c r="M1798" s="406">
        <v>812</v>
      </c>
      <c r="N1798" s="406">
        <v>798</v>
      </c>
      <c r="O1798" s="406">
        <v>661</v>
      </c>
      <c r="P1798" s="406">
        <v>714</v>
      </c>
      <c r="Q1798" s="406">
        <v>798</v>
      </c>
      <c r="R1798" s="406">
        <v>806</v>
      </c>
      <c r="S1798" s="406">
        <v>972</v>
      </c>
      <c r="T1798" s="406">
        <v>1157</v>
      </c>
      <c r="U1798" s="406">
        <v>1162</v>
      </c>
      <c r="V1798" s="406">
        <v>903</v>
      </c>
      <c r="W1798" s="406">
        <v>999</v>
      </c>
      <c r="X1798" s="406">
        <v>777</v>
      </c>
      <c r="Y1798" s="406">
        <v>879</v>
      </c>
      <c r="Z1798" s="406">
        <v>1022</v>
      </c>
      <c r="AA1798" s="406">
        <v>848</v>
      </c>
      <c r="AB1798" s="406">
        <v>862</v>
      </c>
      <c r="AC1798" s="406">
        <v>998</v>
      </c>
      <c r="AD1798" s="406">
        <v>1170</v>
      </c>
      <c r="AE1798" s="406">
        <v>932</v>
      </c>
      <c r="AF1798" s="406">
        <v>977</v>
      </c>
      <c r="AG1798" s="406">
        <v>1115</v>
      </c>
      <c r="AH1798" s="406">
        <v>1307</v>
      </c>
      <c r="AI1798" s="406">
        <v>772</v>
      </c>
      <c r="AJ1798" s="406">
        <v>879</v>
      </c>
      <c r="AK1798" s="406">
        <v>1015</v>
      </c>
      <c r="AL1798" s="406">
        <v>1190</v>
      </c>
      <c r="AM1798" s="406">
        <v>715</v>
      </c>
      <c r="AN1798" s="406">
        <v>806</v>
      </c>
      <c r="AO1798" s="406">
        <v>918</v>
      </c>
      <c r="AP1798" s="406">
        <v>793</v>
      </c>
      <c r="AQ1798" s="406">
        <v>793</v>
      </c>
      <c r="AR1798" s="406">
        <v>1047</v>
      </c>
      <c r="AS1798" s="406">
        <v>946</v>
      </c>
      <c r="AU1798" t="s">
        <v>2610</v>
      </c>
    </row>
    <row r="1799" spans="1:47" ht="13.5" customHeight="1">
      <c r="D1799" s="405" t="s">
        <v>2618</v>
      </c>
      <c r="E1799" s="404"/>
      <c r="F1799" s="407" t="s">
        <v>2619</v>
      </c>
      <c r="G1799" s="272">
        <v>18.700000000000003</v>
      </c>
      <c r="H1799" s="406">
        <v>736</v>
      </c>
      <c r="I1799" s="406">
        <v>737</v>
      </c>
      <c r="J1799" s="406">
        <v>882</v>
      </c>
      <c r="K1799" s="406">
        <v>781</v>
      </c>
      <c r="L1799" s="406">
        <v>778</v>
      </c>
      <c r="M1799" s="406">
        <v>946</v>
      </c>
      <c r="N1799" s="406">
        <v>924</v>
      </c>
      <c r="O1799" s="406">
        <v>746</v>
      </c>
      <c r="P1799" s="406">
        <v>793</v>
      </c>
      <c r="Q1799" s="406">
        <v>888</v>
      </c>
      <c r="R1799" s="406">
        <v>893</v>
      </c>
      <c r="S1799" s="406">
        <v>1174</v>
      </c>
      <c r="T1799" s="406">
        <v>1362</v>
      </c>
      <c r="U1799" s="406">
        <v>1413</v>
      </c>
      <c r="V1799" s="406">
        <v>1026</v>
      </c>
      <c r="W1799" s="406">
        <v>1138</v>
      </c>
      <c r="X1799" s="406">
        <v>918</v>
      </c>
      <c r="Y1799" s="406">
        <v>1022</v>
      </c>
      <c r="Z1799" s="406">
        <v>1191</v>
      </c>
      <c r="AA1799" s="406">
        <v>1005</v>
      </c>
      <c r="AB1799" s="406">
        <v>992</v>
      </c>
      <c r="AC1799" s="406">
        <v>1130</v>
      </c>
      <c r="AD1799" s="406">
        <v>1325</v>
      </c>
      <c r="AE1799" s="406">
        <v>1076</v>
      </c>
      <c r="AF1799" s="406">
        <v>1175</v>
      </c>
      <c r="AG1799" s="406">
        <v>1317</v>
      </c>
      <c r="AH1799" s="406">
        <v>1545</v>
      </c>
      <c r="AI1799" s="406">
        <v>931</v>
      </c>
      <c r="AJ1799" s="406">
        <v>1030</v>
      </c>
      <c r="AK1799" s="406">
        <v>1168</v>
      </c>
      <c r="AL1799" s="406">
        <v>1370</v>
      </c>
      <c r="AM1799" s="406">
        <v>835</v>
      </c>
      <c r="AN1799" s="406">
        <v>926</v>
      </c>
      <c r="AO1799" s="406">
        <v>1055</v>
      </c>
      <c r="AP1799" s="406">
        <v>845</v>
      </c>
      <c r="AQ1799" s="406">
        <v>845</v>
      </c>
      <c r="AR1799" s="406">
        <v>1097</v>
      </c>
      <c r="AS1799" s="406">
        <v>1098</v>
      </c>
      <c r="AU1799" t="s">
        <v>2618</v>
      </c>
    </row>
    <row r="1800" spans="1:47" ht="13.5" customHeight="1">
      <c r="D1800" s="405" t="s">
        <v>2620</v>
      </c>
      <c r="E1800" s="404"/>
      <c r="F1800" s="407" t="s">
        <v>2909</v>
      </c>
      <c r="G1800" s="272">
        <v>21</v>
      </c>
      <c r="H1800" s="406">
        <v>772</v>
      </c>
      <c r="I1800" s="406">
        <v>773</v>
      </c>
      <c r="J1800" s="406">
        <v>928</v>
      </c>
      <c r="K1800" s="406">
        <v>817</v>
      </c>
      <c r="L1800" s="406">
        <v>815</v>
      </c>
      <c r="M1800" s="406">
        <v>993</v>
      </c>
      <c r="N1800" s="406">
        <v>973</v>
      </c>
      <c r="O1800" s="406">
        <v>785</v>
      </c>
      <c r="P1800" s="406">
        <v>839</v>
      </c>
      <c r="Q1800" s="406">
        <v>939</v>
      </c>
      <c r="R1800" s="406">
        <v>949</v>
      </c>
      <c r="S1800" s="406">
        <v>1217</v>
      </c>
      <c r="T1800" s="406">
        <v>1423</v>
      </c>
      <c r="U1800" s="406">
        <v>1474</v>
      </c>
      <c r="V1800" s="406">
        <v>1078</v>
      </c>
      <c r="W1800" s="406">
        <v>1194</v>
      </c>
      <c r="X1800" s="406">
        <v>953</v>
      </c>
      <c r="Y1800" s="406">
        <v>1068</v>
      </c>
      <c r="Z1800" s="406">
        <v>1244</v>
      </c>
      <c r="AA1800" s="406">
        <v>1042</v>
      </c>
      <c r="AB1800" s="406">
        <v>1038</v>
      </c>
      <c r="AC1800" s="406">
        <v>1192</v>
      </c>
      <c r="AD1800" s="406">
        <v>1398</v>
      </c>
      <c r="AE1800" s="406">
        <v>1125</v>
      </c>
      <c r="AF1800" s="406">
        <v>1221</v>
      </c>
      <c r="AG1800" s="406">
        <v>1379</v>
      </c>
      <c r="AH1800" s="406">
        <v>1618</v>
      </c>
      <c r="AI1800" s="406">
        <v>962</v>
      </c>
      <c r="AJ1800" s="406">
        <v>1076</v>
      </c>
      <c r="AK1800" s="406">
        <v>1231</v>
      </c>
      <c r="AL1800" s="406">
        <v>1443</v>
      </c>
      <c r="AM1800" s="406">
        <v>872</v>
      </c>
      <c r="AN1800" s="406">
        <v>975</v>
      </c>
      <c r="AO1800" s="406">
        <v>1110</v>
      </c>
      <c r="AP1800" s="406">
        <v>897</v>
      </c>
      <c r="AQ1800" s="406">
        <v>897</v>
      </c>
      <c r="AR1800" s="406">
        <v>1178</v>
      </c>
      <c r="AS1800" s="406">
        <v>1149</v>
      </c>
      <c r="AU1800" t="s">
        <v>2620</v>
      </c>
    </row>
    <row r="1801" spans="1:47" ht="13.5" customHeight="1">
      <c r="D1801" s="405" t="s">
        <v>2621</v>
      </c>
      <c r="E1801" s="404"/>
      <c r="F1801" s="407" t="s">
        <v>2622</v>
      </c>
      <c r="G1801" s="272">
        <v>23.3</v>
      </c>
      <c r="H1801" s="406">
        <v>819</v>
      </c>
      <c r="I1801" s="406">
        <v>824</v>
      </c>
      <c r="J1801" s="406">
        <v>975</v>
      </c>
      <c r="K1801" s="406">
        <v>869</v>
      </c>
      <c r="L1801" s="406">
        <v>870</v>
      </c>
      <c r="M1801" s="406">
        <v>1040</v>
      </c>
      <c r="N1801" s="406">
        <v>1023</v>
      </c>
      <c r="O1801" s="406">
        <v>836</v>
      </c>
      <c r="P1801" s="406">
        <v>915</v>
      </c>
      <c r="Q1801" s="406">
        <v>1002</v>
      </c>
      <c r="R1801" s="406">
        <v>1005</v>
      </c>
      <c r="S1801" s="406">
        <v>1263</v>
      </c>
      <c r="T1801" s="406">
        <v>1490</v>
      </c>
      <c r="U1801" s="406">
        <v>1540</v>
      </c>
      <c r="V1801" s="406">
        <v>1134</v>
      </c>
      <c r="W1801" s="406">
        <v>1256</v>
      </c>
      <c r="X1801" s="406">
        <v>988</v>
      </c>
      <c r="Y1801" s="406">
        <v>1115</v>
      </c>
      <c r="Z1801" s="406">
        <v>1298</v>
      </c>
      <c r="AA1801" s="406">
        <v>1080</v>
      </c>
      <c r="AB1801" s="406">
        <v>1085</v>
      </c>
      <c r="AC1801" s="406">
        <v>1255</v>
      </c>
      <c r="AD1801" s="406">
        <v>1472</v>
      </c>
      <c r="AE1801" s="406">
        <v>1174</v>
      </c>
      <c r="AF1801" s="406">
        <v>1268</v>
      </c>
      <c r="AG1801" s="406">
        <v>1441</v>
      </c>
      <c r="AH1801" s="406">
        <v>1692</v>
      </c>
      <c r="AI1801" s="406">
        <v>993</v>
      </c>
      <c r="AJ1801" s="406">
        <v>1123</v>
      </c>
      <c r="AK1801" s="406">
        <v>1293</v>
      </c>
      <c r="AL1801" s="406">
        <v>1517</v>
      </c>
      <c r="AM1801" s="406">
        <v>910</v>
      </c>
      <c r="AN1801" s="406">
        <v>1024</v>
      </c>
      <c r="AO1801" s="406">
        <v>1166</v>
      </c>
      <c r="AP1801" s="406">
        <v>955</v>
      </c>
      <c r="AQ1801" s="406">
        <v>955</v>
      </c>
      <c r="AR1801" s="406">
        <v>1267</v>
      </c>
      <c r="AS1801" s="406">
        <v>1204</v>
      </c>
      <c r="AU1801" t="s">
        <v>2621</v>
      </c>
    </row>
    <row r="1802" spans="1:47" ht="13.5" customHeight="1">
      <c r="D1802" s="405" t="s">
        <v>2628</v>
      </c>
      <c r="E1802" s="404"/>
      <c r="F1802" s="407" t="s">
        <v>2629</v>
      </c>
      <c r="G1802" s="272">
        <v>23.3</v>
      </c>
      <c r="H1802" s="406">
        <v>784</v>
      </c>
      <c r="I1802" s="406">
        <v>795</v>
      </c>
      <c r="J1802" s="406">
        <v>939</v>
      </c>
      <c r="K1802" s="406">
        <v>827</v>
      </c>
      <c r="L1802" s="406">
        <v>828</v>
      </c>
      <c r="M1802" s="406">
        <v>1005</v>
      </c>
      <c r="N1802" s="406">
        <v>967</v>
      </c>
      <c r="O1802" s="406">
        <v>800</v>
      </c>
      <c r="P1802" s="406">
        <v>875</v>
      </c>
      <c r="Q1802" s="406">
        <v>973</v>
      </c>
      <c r="R1802" s="406">
        <v>976</v>
      </c>
      <c r="S1802" s="406">
        <v>1277</v>
      </c>
      <c r="T1802" s="406">
        <v>1519</v>
      </c>
      <c r="U1802" s="406">
        <v>1506</v>
      </c>
      <c r="V1802" s="406">
        <v>1153</v>
      </c>
      <c r="W1802" s="406">
        <v>1274</v>
      </c>
      <c r="X1802" s="406">
        <v>986</v>
      </c>
      <c r="Y1802" s="406">
        <v>1113</v>
      </c>
      <c r="Z1802" s="406">
        <v>1294</v>
      </c>
      <c r="AA1802" s="406">
        <v>1074</v>
      </c>
      <c r="AB1802" s="406">
        <v>1090</v>
      </c>
      <c r="AC1802" s="406">
        <v>1260</v>
      </c>
      <c r="AD1802" s="406">
        <v>1476</v>
      </c>
      <c r="AE1802" s="406">
        <v>1179</v>
      </c>
      <c r="AF1802" s="406">
        <v>1262</v>
      </c>
      <c r="AG1802" s="406">
        <v>1435</v>
      </c>
      <c r="AH1802" s="406">
        <v>1682</v>
      </c>
      <c r="AI1802" s="406">
        <v>984</v>
      </c>
      <c r="AJ1802" s="406">
        <v>1115</v>
      </c>
      <c r="AK1802" s="406">
        <v>1285</v>
      </c>
      <c r="AL1802" s="406">
        <v>1506</v>
      </c>
      <c r="AM1802" s="406">
        <v>887</v>
      </c>
      <c r="AN1802" s="406">
        <v>1002</v>
      </c>
      <c r="AO1802" s="406">
        <v>1139</v>
      </c>
      <c r="AP1802" s="406">
        <v>971</v>
      </c>
      <c r="AQ1802" s="406">
        <v>971</v>
      </c>
      <c r="AR1802" s="406">
        <v>1302</v>
      </c>
      <c r="AS1802" s="406">
        <v>1202</v>
      </c>
      <c r="AU1802" t="s">
        <v>2628</v>
      </c>
    </row>
    <row r="1803" spans="1:47" ht="13.5" customHeight="1">
      <c r="D1803" s="405" t="s">
        <v>3563</v>
      </c>
      <c r="E1803" s="404"/>
      <c r="F1803" s="407" t="s">
        <v>2629</v>
      </c>
      <c r="G1803" s="272">
        <v>23.3</v>
      </c>
      <c r="H1803" s="406">
        <v>784</v>
      </c>
      <c r="I1803" s="406">
        <v>795</v>
      </c>
      <c r="J1803" s="406">
        <v>939</v>
      </c>
      <c r="K1803" s="406">
        <v>827</v>
      </c>
      <c r="L1803" s="406">
        <v>828</v>
      </c>
      <c r="M1803" s="406">
        <v>1005</v>
      </c>
      <c r="N1803" s="406">
        <v>967</v>
      </c>
      <c r="O1803" s="406">
        <v>800</v>
      </c>
      <c r="P1803" s="406">
        <v>875</v>
      </c>
      <c r="Q1803" s="406">
        <v>973</v>
      </c>
      <c r="R1803" s="406">
        <v>976</v>
      </c>
      <c r="S1803" s="406">
        <v>1277</v>
      </c>
      <c r="T1803" s="406">
        <v>1519</v>
      </c>
      <c r="U1803" s="406">
        <v>1506</v>
      </c>
      <c r="V1803" s="406">
        <v>1153</v>
      </c>
      <c r="W1803" s="406">
        <v>1274</v>
      </c>
      <c r="X1803" s="406">
        <v>986</v>
      </c>
      <c r="Y1803" s="406">
        <v>1113</v>
      </c>
      <c r="Z1803" s="406">
        <v>1294</v>
      </c>
      <c r="AA1803" s="406">
        <v>1074</v>
      </c>
      <c r="AB1803" s="406">
        <v>1090</v>
      </c>
      <c r="AC1803" s="406">
        <v>1260</v>
      </c>
      <c r="AD1803" s="406">
        <v>1476</v>
      </c>
      <c r="AE1803" s="406">
        <v>1179</v>
      </c>
      <c r="AF1803" s="406">
        <v>1262</v>
      </c>
      <c r="AG1803" s="406">
        <v>1435</v>
      </c>
      <c r="AH1803" s="406">
        <v>1682</v>
      </c>
      <c r="AI1803" s="406">
        <v>984</v>
      </c>
      <c r="AJ1803" s="406">
        <v>1115</v>
      </c>
      <c r="AK1803" s="406">
        <v>1285</v>
      </c>
      <c r="AL1803" s="406">
        <v>1506</v>
      </c>
      <c r="AM1803" s="406">
        <v>887</v>
      </c>
      <c r="AN1803" s="406">
        <v>1002</v>
      </c>
      <c r="AO1803" s="406">
        <v>1139</v>
      </c>
      <c r="AP1803" s="406">
        <v>971</v>
      </c>
      <c r="AQ1803" s="406">
        <v>971</v>
      </c>
      <c r="AR1803" s="406">
        <v>1302</v>
      </c>
      <c r="AS1803" s="406">
        <v>1202</v>
      </c>
      <c r="AU1803" t="s">
        <v>3563</v>
      </c>
    </row>
    <row r="1804" spans="1:47" ht="13.5" customHeight="1">
      <c r="A1804" s="392"/>
      <c r="B1804" s="392"/>
      <c r="C1804" s="414"/>
      <c r="D1804" s="405" t="s">
        <v>3052</v>
      </c>
      <c r="E1804" s="405" t="s">
        <v>5597</v>
      </c>
      <c r="F1804" s="407" t="s">
        <v>3817</v>
      </c>
      <c r="G1804" s="272">
        <v>1.1000000000000001</v>
      </c>
      <c r="H1804" s="406">
        <v>181</v>
      </c>
      <c r="I1804" s="406">
        <v>181</v>
      </c>
      <c r="J1804" s="406">
        <v>208</v>
      </c>
      <c r="K1804" s="406">
        <v>193</v>
      </c>
      <c r="L1804" s="406">
        <v>190</v>
      </c>
      <c r="M1804" s="406">
        <v>220</v>
      </c>
      <c r="N1804" s="406">
        <v>201</v>
      </c>
      <c r="O1804" s="406">
        <v>180</v>
      </c>
      <c r="P1804" s="406">
        <v>188</v>
      </c>
      <c r="Q1804" s="406">
        <v>215</v>
      </c>
      <c r="R1804" s="406">
        <v>199</v>
      </c>
      <c r="S1804" s="406">
        <v>243</v>
      </c>
      <c r="T1804" s="406">
        <v>269</v>
      </c>
      <c r="U1804" s="406">
        <v>311</v>
      </c>
      <c r="V1804" s="406">
        <v>221</v>
      </c>
      <c r="W1804" s="406">
        <v>246</v>
      </c>
      <c r="X1804" s="406">
        <v>210</v>
      </c>
      <c r="Y1804" s="406">
        <v>224</v>
      </c>
      <c r="Z1804" s="406">
        <v>262</v>
      </c>
      <c r="AA1804" s="406">
        <v>232</v>
      </c>
      <c r="AB1804" s="406">
        <v>215</v>
      </c>
      <c r="AC1804" s="406">
        <v>233</v>
      </c>
      <c r="AD1804" s="406">
        <v>273</v>
      </c>
      <c r="AE1804" s="406">
        <v>236</v>
      </c>
      <c r="AF1804" s="406">
        <v>249</v>
      </c>
      <c r="AG1804" s="406">
        <v>268</v>
      </c>
      <c r="AH1804" s="406">
        <v>314</v>
      </c>
      <c r="AI1804" s="406">
        <v>217</v>
      </c>
      <c r="AJ1804" s="406">
        <v>225</v>
      </c>
      <c r="AK1804" s="406">
        <v>243</v>
      </c>
      <c r="AL1804" s="406">
        <v>285</v>
      </c>
      <c r="AM1804" s="406">
        <v>201</v>
      </c>
      <c r="AN1804" s="406">
        <v>211</v>
      </c>
      <c r="AO1804" s="406">
        <v>241</v>
      </c>
      <c r="AP1804" s="406">
        <v>202</v>
      </c>
      <c r="AQ1804" s="406">
        <v>202</v>
      </c>
      <c r="AR1804" s="406">
        <v>232</v>
      </c>
      <c r="AS1804" s="406">
        <v>251</v>
      </c>
      <c r="AU1804" t="s">
        <v>3052</v>
      </c>
    </row>
    <row r="1805" spans="1:47" ht="13.5" customHeight="1">
      <c r="A1805" s="392"/>
      <c r="B1805" s="392"/>
      <c r="C1805" s="414"/>
      <c r="D1805" s="405" t="s">
        <v>3565</v>
      </c>
      <c r="E1805" s="405" t="s">
        <v>5597</v>
      </c>
      <c r="F1805" s="407" t="s">
        <v>3817</v>
      </c>
      <c r="G1805" s="272">
        <v>1.1000000000000001</v>
      </c>
      <c r="H1805" s="406">
        <v>181</v>
      </c>
      <c r="I1805" s="406">
        <v>181</v>
      </c>
      <c r="J1805" s="406">
        <v>208</v>
      </c>
      <c r="K1805" s="406">
        <v>193</v>
      </c>
      <c r="L1805" s="406">
        <v>190</v>
      </c>
      <c r="M1805" s="406">
        <v>220</v>
      </c>
      <c r="N1805" s="406">
        <v>201</v>
      </c>
      <c r="O1805" s="406">
        <v>180</v>
      </c>
      <c r="P1805" s="406">
        <v>188</v>
      </c>
      <c r="Q1805" s="406">
        <v>215</v>
      </c>
      <c r="R1805" s="406">
        <v>199</v>
      </c>
      <c r="S1805" s="406">
        <v>243</v>
      </c>
      <c r="T1805" s="406">
        <v>269</v>
      </c>
      <c r="U1805" s="406">
        <v>311</v>
      </c>
      <c r="V1805" s="406">
        <v>221</v>
      </c>
      <c r="W1805" s="406">
        <v>246</v>
      </c>
      <c r="X1805" s="406">
        <v>210</v>
      </c>
      <c r="Y1805" s="406">
        <v>224</v>
      </c>
      <c r="Z1805" s="406">
        <v>262</v>
      </c>
      <c r="AA1805" s="406">
        <v>232</v>
      </c>
      <c r="AB1805" s="406">
        <v>215</v>
      </c>
      <c r="AC1805" s="406">
        <v>233</v>
      </c>
      <c r="AD1805" s="406">
        <v>273</v>
      </c>
      <c r="AE1805" s="406">
        <v>236</v>
      </c>
      <c r="AF1805" s="406">
        <v>249</v>
      </c>
      <c r="AG1805" s="406">
        <v>268</v>
      </c>
      <c r="AH1805" s="406">
        <v>314</v>
      </c>
      <c r="AI1805" s="406">
        <v>217</v>
      </c>
      <c r="AJ1805" s="406">
        <v>225</v>
      </c>
      <c r="AK1805" s="406">
        <v>243</v>
      </c>
      <c r="AL1805" s="406">
        <v>285</v>
      </c>
      <c r="AM1805" s="406">
        <v>201</v>
      </c>
      <c r="AN1805" s="406">
        <v>211</v>
      </c>
      <c r="AO1805" s="406">
        <v>241</v>
      </c>
      <c r="AP1805" s="406">
        <v>202</v>
      </c>
      <c r="AQ1805" s="406">
        <v>202</v>
      </c>
      <c r="AR1805" s="406">
        <v>232</v>
      </c>
      <c r="AS1805" s="406">
        <v>251</v>
      </c>
      <c r="AU1805" t="s">
        <v>3565</v>
      </c>
    </row>
    <row r="1806" spans="1:47" ht="13.5" customHeight="1">
      <c r="A1806" s="392"/>
      <c r="B1806" s="392"/>
      <c r="C1806" s="414"/>
      <c r="D1806" s="405" t="s">
        <v>3054</v>
      </c>
      <c r="E1806" s="405" t="s">
        <v>5597</v>
      </c>
      <c r="F1806" s="407" t="s">
        <v>3819</v>
      </c>
      <c r="G1806" s="272">
        <v>1.4000000000000001</v>
      </c>
      <c r="H1806" s="406">
        <v>188</v>
      </c>
      <c r="I1806" s="406">
        <v>185</v>
      </c>
      <c r="J1806" s="406">
        <v>221</v>
      </c>
      <c r="K1806" s="406">
        <v>196</v>
      </c>
      <c r="L1806" s="406">
        <v>192</v>
      </c>
      <c r="M1806" s="406">
        <v>232</v>
      </c>
      <c r="N1806" s="406">
        <v>217</v>
      </c>
      <c r="O1806" s="406">
        <v>193</v>
      </c>
      <c r="P1806" s="406">
        <v>194</v>
      </c>
      <c r="Q1806" s="406">
        <v>221</v>
      </c>
      <c r="R1806" s="406">
        <v>211</v>
      </c>
      <c r="S1806" s="406">
        <v>252</v>
      </c>
      <c r="T1806" s="406">
        <v>281</v>
      </c>
      <c r="U1806" s="406">
        <v>322</v>
      </c>
      <c r="V1806" s="406">
        <v>230</v>
      </c>
      <c r="W1806" s="406">
        <v>256</v>
      </c>
      <c r="X1806" s="406">
        <v>218</v>
      </c>
      <c r="Y1806" s="406">
        <v>234</v>
      </c>
      <c r="Z1806" s="406">
        <v>274</v>
      </c>
      <c r="AA1806" s="406">
        <v>241</v>
      </c>
      <c r="AB1806" s="406">
        <v>225</v>
      </c>
      <c r="AC1806" s="406">
        <v>247</v>
      </c>
      <c r="AD1806" s="406">
        <v>289</v>
      </c>
      <c r="AE1806" s="406">
        <v>247</v>
      </c>
      <c r="AF1806" s="406">
        <v>259</v>
      </c>
      <c r="AG1806" s="406">
        <v>282</v>
      </c>
      <c r="AH1806" s="406">
        <v>330</v>
      </c>
      <c r="AI1806" s="406">
        <v>223</v>
      </c>
      <c r="AJ1806" s="406">
        <v>236</v>
      </c>
      <c r="AK1806" s="406">
        <v>258</v>
      </c>
      <c r="AL1806" s="406">
        <v>302</v>
      </c>
      <c r="AM1806" s="406">
        <v>207</v>
      </c>
      <c r="AN1806" s="406">
        <v>219</v>
      </c>
      <c r="AO1806" s="406">
        <v>250</v>
      </c>
      <c r="AP1806" s="406">
        <v>212</v>
      </c>
      <c r="AQ1806" s="406">
        <v>212</v>
      </c>
      <c r="AR1806" s="406">
        <v>247</v>
      </c>
      <c r="AS1806" s="406">
        <v>261</v>
      </c>
      <c r="AU1806" t="s">
        <v>3054</v>
      </c>
    </row>
    <row r="1807" spans="1:47" ht="13.5" customHeight="1">
      <c r="A1807" s="392"/>
      <c r="B1807" s="392"/>
      <c r="C1807" s="414"/>
      <c r="D1807" s="405" t="s">
        <v>3567</v>
      </c>
      <c r="E1807" s="405" t="s">
        <v>5597</v>
      </c>
      <c r="F1807" s="407" t="s">
        <v>3819</v>
      </c>
      <c r="G1807" s="272">
        <v>1.4000000000000001</v>
      </c>
      <c r="H1807" s="406">
        <v>188</v>
      </c>
      <c r="I1807" s="406">
        <v>185</v>
      </c>
      <c r="J1807" s="406">
        <v>221</v>
      </c>
      <c r="K1807" s="406">
        <v>196</v>
      </c>
      <c r="L1807" s="406">
        <v>192</v>
      </c>
      <c r="M1807" s="406">
        <v>232</v>
      </c>
      <c r="N1807" s="406">
        <v>217</v>
      </c>
      <c r="O1807" s="406">
        <v>193</v>
      </c>
      <c r="P1807" s="406">
        <v>194</v>
      </c>
      <c r="Q1807" s="406">
        <v>221</v>
      </c>
      <c r="R1807" s="406">
        <v>211</v>
      </c>
      <c r="S1807" s="406">
        <v>252</v>
      </c>
      <c r="T1807" s="406">
        <v>281</v>
      </c>
      <c r="U1807" s="406">
        <v>322</v>
      </c>
      <c r="V1807" s="406">
        <v>230</v>
      </c>
      <c r="W1807" s="406">
        <v>256</v>
      </c>
      <c r="X1807" s="406">
        <v>218</v>
      </c>
      <c r="Y1807" s="406">
        <v>234</v>
      </c>
      <c r="Z1807" s="406">
        <v>274</v>
      </c>
      <c r="AA1807" s="406">
        <v>241</v>
      </c>
      <c r="AB1807" s="406">
        <v>225</v>
      </c>
      <c r="AC1807" s="406">
        <v>247</v>
      </c>
      <c r="AD1807" s="406">
        <v>289</v>
      </c>
      <c r="AE1807" s="406">
        <v>247</v>
      </c>
      <c r="AF1807" s="406">
        <v>259</v>
      </c>
      <c r="AG1807" s="406">
        <v>282</v>
      </c>
      <c r="AH1807" s="406">
        <v>330</v>
      </c>
      <c r="AI1807" s="406">
        <v>223</v>
      </c>
      <c r="AJ1807" s="406">
        <v>236</v>
      </c>
      <c r="AK1807" s="406">
        <v>258</v>
      </c>
      <c r="AL1807" s="406">
        <v>302</v>
      </c>
      <c r="AM1807" s="406">
        <v>207</v>
      </c>
      <c r="AN1807" s="406">
        <v>219</v>
      </c>
      <c r="AO1807" s="406">
        <v>250</v>
      </c>
      <c r="AP1807" s="406">
        <v>212</v>
      </c>
      <c r="AQ1807" s="406">
        <v>212</v>
      </c>
      <c r="AR1807" s="406">
        <v>247</v>
      </c>
      <c r="AS1807" s="406">
        <v>261</v>
      </c>
      <c r="AU1807" t="s">
        <v>3567</v>
      </c>
    </row>
    <row r="1808" spans="1:47" ht="13.5" customHeight="1">
      <c r="A1808" s="392"/>
      <c r="B1808" s="392"/>
      <c r="C1808" s="414"/>
      <c r="D1808" s="405" t="s">
        <v>4214</v>
      </c>
      <c r="E1808" s="405" t="s">
        <v>5597</v>
      </c>
      <c r="F1808" s="407" t="s">
        <v>2063</v>
      </c>
      <c r="G1808" s="272">
        <v>1.7000000000000002</v>
      </c>
      <c r="H1808" s="406">
        <v>206</v>
      </c>
      <c r="I1808" s="406">
        <v>207</v>
      </c>
      <c r="J1808" s="406">
        <v>237</v>
      </c>
      <c r="K1808" s="406">
        <v>221</v>
      </c>
      <c r="L1808" s="406">
        <v>219</v>
      </c>
      <c r="M1808" s="406">
        <v>256</v>
      </c>
      <c r="N1808" s="406">
        <v>231</v>
      </c>
      <c r="O1808" s="406">
        <v>205</v>
      </c>
      <c r="P1808" s="406">
        <v>218</v>
      </c>
      <c r="Q1808" s="406">
        <v>248</v>
      </c>
      <c r="R1808" s="406">
        <v>230</v>
      </c>
      <c r="S1808" s="406">
        <v>267</v>
      </c>
      <c r="T1808" s="406">
        <v>301</v>
      </c>
      <c r="U1808" s="406">
        <v>343</v>
      </c>
      <c r="V1808" s="406">
        <v>249</v>
      </c>
      <c r="W1808" s="406">
        <v>275</v>
      </c>
      <c r="X1808" s="406">
        <v>233</v>
      </c>
      <c r="Y1808" s="406">
        <v>253</v>
      </c>
      <c r="Z1808" s="406">
        <v>295</v>
      </c>
      <c r="AA1808" s="406">
        <v>258</v>
      </c>
      <c r="AB1808" s="406">
        <v>243</v>
      </c>
      <c r="AC1808" s="406">
        <v>269</v>
      </c>
      <c r="AD1808" s="406">
        <v>315</v>
      </c>
      <c r="AE1808" s="406">
        <v>266</v>
      </c>
      <c r="AF1808" s="406">
        <v>278</v>
      </c>
      <c r="AG1808" s="406">
        <v>304</v>
      </c>
      <c r="AH1808" s="406">
        <v>356</v>
      </c>
      <c r="AI1808" s="406">
        <v>239</v>
      </c>
      <c r="AJ1808" s="406">
        <v>254</v>
      </c>
      <c r="AK1808" s="406">
        <v>279</v>
      </c>
      <c r="AL1808" s="406">
        <v>328</v>
      </c>
      <c r="AM1808" s="406">
        <v>223</v>
      </c>
      <c r="AN1808" s="406">
        <v>237</v>
      </c>
      <c r="AO1808" s="406">
        <v>270</v>
      </c>
      <c r="AP1808" s="406">
        <v>233</v>
      </c>
      <c r="AQ1808" s="406">
        <v>233</v>
      </c>
      <c r="AR1808" s="406">
        <v>275</v>
      </c>
      <c r="AS1808" s="406">
        <v>278</v>
      </c>
      <c r="AU1808" t="s">
        <v>4214</v>
      </c>
    </row>
    <row r="1809" spans="1:47" ht="13.5" customHeight="1">
      <c r="A1809" s="392"/>
      <c r="B1809" s="392"/>
      <c r="C1809" s="414"/>
      <c r="D1809" s="405" t="s">
        <v>4217</v>
      </c>
      <c r="E1809" s="405" t="s">
        <v>5597</v>
      </c>
      <c r="F1809" s="407" t="s">
        <v>2063</v>
      </c>
      <c r="G1809" s="272">
        <v>1.7000000000000002</v>
      </c>
      <c r="H1809" s="406">
        <v>206</v>
      </c>
      <c r="I1809" s="406">
        <v>207</v>
      </c>
      <c r="J1809" s="406">
        <v>237</v>
      </c>
      <c r="K1809" s="406">
        <v>221</v>
      </c>
      <c r="L1809" s="406">
        <v>219</v>
      </c>
      <c r="M1809" s="406">
        <v>256</v>
      </c>
      <c r="N1809" s="406">
        <v>231</v>
      </c>
      <c r="O1809" s="406">
        <v>205</v>
      </c>
      <c r="P1809" s="406">
        <v>218</v>
      </c>
      <c r="Q1809" s="406">
        <v>248</v>
      </c>
      <c r="R1809" s="406">
        <v>230</v>
      </c>
      <c r="S1809" s="406">
        <v>267</v>
      </c>
      <c r="T1809" s="406">
        <v>301</v>
      </c>
      <c r="U1809" s="406">
        <v>343</v>
      </c>
      <c r="V1809" s="406">
        <v>249</v>
      </c>
      <c r="W1809" s="406">
        <v>275</v>
      </c>
      <c r="X1809" s="406">
        <v>233</v>
      </c>
      <c r="Y1809" s="406">
        <v>253</v>
      </c>
      <c r="Z1809" s="406">
        <v>295</v>
      </c>
      <c r="AA1809" s="406">
        <v>258</v>
      </c>
      <c r="AB1809" s="406">
        <v>243</v>
      </c>
      <c r="AC1809" s="406">
        <v>269</v>
      </c>
      <c r="AD1809" s="406">
        <v>315</v>
      </c>
      <c r="AE1809" s="406">
        <v>266</v>
      </c>
      <c r="AF1809" s="406">
        <v>278</v>
      </c>
      <c r="AG1809" s="406">
        <v>304</v>
      </c>
      <c r="AH1809" s="406">
        <v>356</v>
      </c>
      <c r="AI1809" s="406">
        <v>239</v>
      </c>
      <c r="AJ1809" s="406">
        <v>254</v>
      </c>
      <c r="AK1809" s="406">
        <v>279</v>
      </c>
      <c r="AL1809" s="406">
        <v>328</v>
      </c>
      <c r="AM1809" s="406">
        <v>223</v>
      </c>
      <c r="AN1809" s="406">
        <v>237</v>
      </c>
      <c r="AO1809" s="406">
        <v>270</v>
      </c>
      <c r="AP1809" s="406">
        <v>233</v>
      </c>
      <c r="AQ1809" s="406">
        <v>233</v>
      </c>
      <c r="AR1809" s="406">
        <v>275</v>
      </c>
      <c r="AS1809" s="406">
        <v>278</v>
      </c>
      <c r="AU1809" t="s">
        <v>4217</v>
      </c>
    </row>
    <row r="1810" spans="1:47" ht="13.5" customHeight="1">
      <c r="A1810" s="405"/>
      <c r="B1810" s="405"/>
      <c r="C1810" s="415"/>
      <c r="D1810" s="405" t="s">
        <v>220</v>
      </c>
      <c r="E1810" s="405" t="s">
        <v>5597</v>
      </c>
      <c r="F1810" s="407" t="s">
        <v>884</v>
      </c>
      <c r="G1810" s="272">
        <v>2.8000000000000003</v>
      </c>
      <c r="H1810" s="406">
        <v>260</v>
      </c>
      <c r="I1810" s="406">
        <v>262</v>
      </c>
      <c r="J1810" s="406">
        <v>301</v>
      </c>
      <c r="K1810" s="406">
        <v>282</v>
      </c>
      <c r="L1810" s="406">
        <v>276</v>
      </c>
      <c r="M1810" s="406">
        <v>332</v>
      </c>
      <c r="N1810" s="406">
        <v>295</v>
      </c>
      <c r="O1810" s="406">
        <v>262</v>
      </c>
      <c r="P1810" s="406">
        <v>281</v>
      </c>
      <c r="Q1810" s="406">
        <v>320</v>
      </c>
      <c r="R1810" s="406">
        <v>307</v>
      </c>
      <c r="S1810" s="406">
        <v>342</v>
      </c>
      <c r="T1810" s="406">
        <v>395</v>
      </c>
      <c r="U1810" s="406">
        <v>446</v>
      </c>
      <c r="V1810" s="406">
        <v>334</v>
      </c>
      <c r="W1810" s="406">
        <v>371</v>
      </c>
      <c r="X1810" s="406">
        <v>286</v>
      </c>
      <c r="Y1810" s="406">
        <v>316</v>
      </c>
      <c r="Z1810" s="406">
        <v>376</v>
      </c>
      <c r="AA1810" s="406">
        <v>322</v>
      </c>
      <c r="AB1810" s="406">
        <v>301</v>
      </c>
      <c r="AC1810" s="406">
        <v>341</v>
      </c>
      <c r="AD1810" s="406">
        <v>412</v>
      </c>
      <c r="AE1810" s="406">
        <v>339</v>
      </c>
      <c r="AF1810" s="406">
        <v>337</v>
      </c>
      <c r="AG1810" s="406">
        <v>378</v>
      </c>
      <c r="AH1810" s="406">
        <v>455</v>
      </c>
      <c r="AI1810" s="406">
        <v>291</v>
      </c>
      <c r="AJ1810" s="406">
        <v>328</v>
      </c>
      <c r="AK1810" s="406">
        <v>369</v>
      </c>
      <c r="AL1810" s="406">
        <v>433</v>
      </c>
      <c r="AM1810" s="406">
        <v>286</v>
      </c>
      <c r="AN1810" s="406">
        <v>311</v>
      </c>
      <c r="AO1810" s="406">
        <v>354</v>
      </c>
      <c r="AP1810" s="406">
        <v>297</v>
      </c>
      <c r="AQ1810" s="406">
        <v>297</v>
      </c>
      <c r="AR1810" s="406">
        <v>369</v>
      </c>
      <c r="AS1810" s="406">
        <v>345</v>
      </c>
      <c r="AU1810" t="s">
        <v>220</v>
      </c>
    </row>
    <row r="1811" spans="1:47" ht="13.5" customHeight="1">
      <c r="A1811" s="405"/>
      <c r="B1811" s="405"/>
      <c r="C1811" s="415"/>
      <c r="D1811" s="405" t="s">
        <v>3570</v>
      </c>
      <c r="E1811" s="405" t="s">
        <v>5597</v>
      </c>
      <c r="F1811" s="407" t="s">
        <v>884</v>
      </c>
      <c r="G1811" s="272">
        <v>2.8000000000000003</v>
      </c>
      <c r="H1811" s="406">
        <v>260</v>
      </c>
      <c r="I1811" s="406">
        <v>262</v>
      </c>
      <c r="J1811" s="406">
        <v>301</v>
      </c>
      <c r="K1811" s="406">
        <v>282</v>
      </c>
      <c r="L1811" s="406">
        <v>276</v>
      </c>
      <c r="M1811" s="406">
        <v>332</v>
      </c>
      <c r="N1811" s="406">
        <v>295</v>
      </c>
      <c r="O1811" s="406">
        <v>262</v>
      </c>
      <c r="P1811" s="406">
        <v>281</v>
      </c>
      <c r="Q1811" s="406">
        <v>320</v>
      </c>
      <c r="R1811" s="406">
        <v>307</v>
      </c>
      <c r="S1811" s="406">
        <v>342</v>
      </c>
      <c r="T1811" s="406">
        <v>395</v>
      </c>
      <c r="U1811" s="406">
        <v>446</v>
      </c>
      <c r="V1811" s="406">
        <v>334</v>
      </c>
      <c r="W1811" s="406">
        <v>371</v>
      </c>
      <c r="X1811" s="406">
        <v>286</v>
      </c>
      <c r="Y1811" s="406">
        <v>316</v>
      </c>
      <c r="Z1811" s="406">
        <v>376</v>
      </c>
      <c r="AA1811" s="406">
        <v>322</v>
      </c>
      <c r="AB1811" s="406">
        <v>301</v>
      </c>
      <c r="AC1811" s="406">
        <v>341</v>
      </c>
      <c r="AD1811" s="406">
        <v>412</v>
      </c>
      <c r="AE1811" s="406">
        <v>339</v>
      </c>
      <c r="AF1811" s="406">
        <v>337</v>
      </c>
      <c r="AG1811" s="406">
        <v>378</v>
      </c>
      <c r="AH1811" s="406">
        <v>455</v>
      </c>
      <c r="AI1811" s="406">
        <v>291</v>
      </c>
      <c r="AJ1811" s="406">
        <v>328</v>
      </c>
      <c r="AK1811" s="406">
        <v>369</v>
      </c>
      <c r="AL1811" s="406">
        <v>433</v>
      </c>
      <c r="AM1811" s="406">
        <v>286</v>
      </c>
      <c r="AN1811" s="406">
        <v>311</v>
      </c>
      <c r="AO1811" s="406">
        <v>354</v>
      </c>
      <c r="AP1811" s="406">
        <v>297</v>
      </c>
      <c r="AQ1811" s="406">
        <v>297</v>
      </c>
      <c r="AR1811" s="406">
        <v>369</v>
      </c>
      <c r="AS1811" s="406">
        <v>345</v>
      </c>
      <c r="AU1811" t="s">
        <v>3570</v>
      </c>
    </row>
    <row r="1812" spans="1:47" ht="13.5" customHeight="1">
      <c r="A1812" s="405"/>
      <c r="B1812" s="405"/>
      <c r="C1812" s="415"/>
      <c r="D1812" s="405" t="s">
        <v>5343</v>
      </c>
      <c r="E1812" s="405" t="s">
        <v>5597</v>
      </c>
      <c r="F1812" s="407" t="s">
        <v>5344</v>
      </c>
      <c r="G1812" s="272">
        <v>3</v>
      </c>
      <c r="H1812" s="409" t="s">
        <v>2207</v>
      </c>
      <c r="I1812" s="409" t="s">
        <v>2207</v>
      </c>
      <c r="J1812" s="409" t="s">
        <v>2207</v>
      </c>
      <c r="K1812" s="409" t="s">
        <v>2207</v>
      </c>
      <c r="L1812" s="409" t="s">
        <v>2207</v>
      </c>
      <c r="M1812" s="409" t="s">
        <v>2207</v>
      </c>
      <c r="N1812" s="409" t="s">
        <v>2207</v>
      </c>
      <c r="O1812" s="409" t="s">
        <v>2207</v>
      </c>
      <c r="P1812" s="409" t="s">
        <v>2207</v>
      </c>
      <c r="Q1812" s="409" t="s">
        <v>2207</v>
      </c>
      <c r="R1812" s="409" t="s">
        <v>2207</v>
      </c>
      <c r="S1812" s="406">
        <v>369</v>
      </c>
      <c r="T1812" s="406">
        <v>429</v>
      </c>
      <c r="U1812" s="406">
        <v>482</v>
      </c>
      <c r="V1812" s="406">
        <v>358</v>
      </c>
      <c r="W1812" s="406">
        <v>397</v>
      </c>
      <c r="X1812" s="406">
        <v>304</v>
      </c>
      <c r="Y1812" s="406">
        <v>337</v>
      </c>
      <c r="Z1812" s="406">
        <v>402</v>
      </c>
      <c r="AA1812" s="406">
        <v>343</v>
      </c>
      <c r="AB1812" s="406">
        <v>322</v>
      </c>
      <c r="AC1812" s="406">
        <v>366</v>
      </c>
      <c r="AD1812" s="406">
        <v>442</v>
      </c>
      <c r="AE1812" s="406">
        <v>362</v>
      </c>
      <c r="AF1812" s="406">
        <v>357</v>
      </c>
      <c r="AG1812" s="406">
        <v>402</v>
      </c>
      <c r="AH1812" s="406">
        <v>485</v>
      </c>
      <c r="AI1812" s="406">
        <v>0</v>
      </c>
      <c r="AJ1812" s="406">
        <v>350</v>
      </c>
      <c r="AK1812" s="406">
        <v>395</v>
      </c>
      <c r="AL1812" s="406">
        <v>463</v>
      </c>
      <c r="AM1812" s="406">
        <v>306</v>
      </c>
      <c r="AN1812" s="406">
        <v>333</v>
      </c>
      <c r="AO1812" s="406">
        <v>379</v>
      </c>
      <c r="AP1812" s="406">
        <v>323</v>
      </c>
      <c r="AQ1812" s="406">
        <v>323</v>
      </c>
      <c r="AR1812" s="406">
        <v>402</v>
      </c>
      <c r="AS1812" s="406">
        <v>371</v>
      </c>
      <c r="AU1812" t="s">
        <v>5343</v>
      </c>
    </row>
    <row r="1813" spans="1:47" ht="13.5" customHeight="1">
      <c r="A1813" s="405"/>
      <c r="B1813" s="405"/>
      <c r="C1813" s="415"/>
      <c r="D1813" s="405" t="s">
        <v>5345</v>
      </c>
      <c r="E1813" s="405" t="s">
        <v>5597</v>
      </c>
      <c r="F1813" s="407" t="s">
        <v>5344</v>
      </c>
      <c r="G1813" s="272">
        <v>3</v>
      </c>
      <c r="H1813" s="409" t="s">
        <v>2207</v>
      </c>
      <c r="I1813" s="409" t="s">
        <v>2207</v>
      </c>
      <c r="J1813" s="409" t="s">
        <v>2207</v>
      </c>
      <c r="K1813" s="409" t="s">
        <v>2207</v>
      </c>
      <c r="L1813" s="409" t="s">
        <v>2207</v>
      </c>
      <c r="M1813" s="409" t="s">
        <v>2207</v>
      </c>
      <c r="N1813" s="409" t="s">
        <v>2207</v>
      </c>
      <c r="O1813" s="409" t="s">
        <v>2207</v>
      </c>
      <c r="P1813" s="409" t="s">
        <v>2207</v>
      </c>
      <c r="Q1813" s="409" t="s">
        <v>2207</v>
      </c>
      <c r="R1813" s="409" t="s">
        <v>2207</v>
      </c>
      <c r="S1813" s="406">
        <v>369</v>
      </c>
      <c r="T1813" s="406">
        <v>429</v>
      </c>
      <c r="U1813" s="406">
        <v>482</v>
      </c>
      <c r="V1813" s="406">
        <v>358</v>
      </c>
      <c r="W1813" s="406">
        <v>397</v>
      </c>
      <c r="X1813" s="406">
        <v>304</v>
      </c>
      <c r="Y1813" s="406">
        <v>337</v>
      </c>
      <c r="Z1813" s="406">
        <v>402</v>
      </c>
      <c r="AA1813" s="406">
        <v>343</v>
      </c>
      <c r="AB1813" s="406">
        <v>322</v>
      </c>
      <c r="AC1813" s="406">
        <v>366</v>
      </c>
      <c r="AD1813" s="406">
        <v>442</v>
      </c>
      <c r="AE1813" s="406">
        <v>362</v>
      </c>
      <c r="AF1813" s="406">
        <v>357</v>
      </c>
      <c r="AG1813" s="406">
        <v>402</v>
      </c>
      <c r="AH1813" s="406">
        <v>485</v>
      </c>
      <c r="AI1813" s="406">
        <v>0</v>
      </c>
      <c r="AJ1813" s="406">
        <v>350</v>
      </c>
      <c r="AK1813" s="406">
        <v>395</v>
      </c>
      <c r="AL1813" s="406">
        <v>463</v>
      </c>
      <c r="AM1813" s="406">
        <v>306</v>
      </c>
      <c r="AN1813" s="406">
        <v>333</v>
      </c>
      <c r="AO1813" s="406">
        <v>379</v>
      </c>
      <c r="AP1813" s="406">
        <v>323</v>
      </c>
      <c r="AQ1813" s="406">
        <v>323</v>
      </c>
      <c r="AR1813" s="406">
        <v>402</v>
      </c>
      <c r="AS1813" s="406">
        <v>371</v>
      </c>
      <c r="AU1813" t="s">
        <v>5345</v>
      </c>
    </row>
    <row r="1814" spans="1:47" ht="13.5" customHeight="1">
      <c r="A1814" s="392"/>
      <c r="B1814" s="392"/>
      <c r="C1814" s="414"/>
      <c r="D1814" s="405" t="s">
        <v>224</v>
      </c>
      <c r="E1814" s="405" t="s">
        <v>5597</v>
      </c>
      <c r="F1814" s="407" t="s">
        <v>886</v>
      </c>
      <c r="G1814" s="272">
        <v>3.3000000000000003</v>
      </c>
      <c r="H1814" s="406">
        <v>298</v>
      </c>
      <c r="I1814" s="406">
        <v>300</v>
      </c>
      <c r="J1814" s="406">
        <v>345</v>
      </c>
      <c r="K1814" s="406">
        <v>323</v>
      </c>
      <c r="L1814" s="406">
        <v>316</v>
      </c>
      <c r="M1814" s="406">
        <v>382</v>
      </c>
      <c r="N1814" s="406">
        <v>338</v>
      </c>
      <c r="O1814" s="406">
        <v>301</v>
      </c>
      <c r="P1814" s="406">
        <v>324</v>
      </c>
      <c r="Q1814" s="406">
        <v>368</v>
      </c>
      <c r="R1814" s="406">
        <v>353</v>
      </c>
      <c r="S1814" s="406">
        <v>383</v>
      </c>
      <c r="T1814" s="406">
        <v>447</v>
      </c>
      <c r="U1814" s="406">
        <v>501</v>
      </c>
      <c r="V1814" s="406">
        <v>381</v>
      </c>
      <c r="W1814" s="406">
        <v>422</v>
      </c>
      <c r="X1814" s="406">
        <v>322</v>
      </c>
      <c r="Y1814" s="406">
        <v>358</v>
      </c>
      <c r="Z1814" s="406">
        <v>427</v>
      </c>
      <c r="AA1814" s="406">
        <v>363</v>
      </c>
      <c r="AB1814" s="406">
        <v>342</v>
      </c>
      <c r="AC1814" s="406">
        <v>390</v>
      </c>
      <c r="AD1814" s="406">
        <v>471</v>
      </c>
      <c r="AE1814" s="406">
        <v>385</v>
      </c>
      <c r="AF1814" s="406">
        <v>377</v>
      </c>
      <c r="AG1814" s="406">
        <v>426</v>
      </c>
      <c r="AH1814" s="406">
        <v>514</v>
      </c>
      <c r="AI1814" s="406">
        <v>327</v>
      </c>
      <c r="AJ1814" s="406">
        <v>372</v>
      </c>
      <c r="AK1814" s="406">
        <v>421</v>
      </c>
      <c r="AL1814" s="406">
        <v>493</v>
      </c>
      <c r="AM1814" s="406">
        <v>325</v>
      </c>
      <c r="AN1814" s="406">
        <v>354</v>
      </c>
      <c r="AO1814" s="406">
        <v>403</v>
      </c>
      <c r="AP1814" s="406">
        <v>348</v>
      </c>
      <c r="AQ1814" s="406">
        <v>348</v>
      </c>
      <c r="AR1814" s="406">
        <v>435</v>
      </c>
      <c r="AS1814" s="406">
        <v>396</v>
      </c>
      <c r="AU1814" t="s">
        <v>224</v>
      </c>
    </row>
    <row r="1815" spans="1:47" ht="13.5" customHeight="1">
      <c r="A1815" s="392"/>
      <c r="B1815" s="392"/>
      <c r="C1815" s="414"/>
      <c r="D1815" s="405" t="s">
        <v>3574</v>
      </c>
      <c r="E1815" s="405" t="s">
        <v>5597</v>
      </c>
      <c r="F1815" s="407" t="s">
        <v>886</v>
      </c>
      <c r="G1815" s="272">
        <v>3.3000000000000003</v>
      </c>
      <c r="H1815" s="406">
        <v>298</v>
      </c>
      <c r="I1815" s="406">
        <v>300</v>
      </c>
      <c r="J1815" s="406">
        <v>345</v>
      </c>
      <c r="K1815" s="406">
        <v>323</v>
      </c>
      <c r="L1815" s="406">
        <v>316</v>
      </c>
      <c r="M1815" s="406">
        <v>382</v>
      </c>
      <c r="N1815" s="406">
        <v>338</v>
      </c>
      <c r="O1815" s="406">
        <v>301</v>
      </c>
      <c r="P1815" s="406">
        <v>324</v>
      </c>
      <c r="Q1815" s="406">
        <v>368</v>
      </c>
      <c r="R1815" s="406">
        <v>353</v>
      </c>
      <c r="S1815" s="406">
        <v>383</v>
      </c>
      <c r="T1815" s="406">
        <v>447</v>
      </c>
      <c r="U1815" s="406">
        <v>501</v>
      </c>
      <c r="V1815" s="406">
        <v>381</v>
      </c>
      <c r="W1815" s="406">
        <v>422</v>
      </c>
      <c r="X1815" s="406">
        <v>322</v>
      </c>
      <c r="Y1815" s="406">
        <v>358</v>
      </c>
      <c r="Z1815" s="406">
        <v>427</v>
      </c>
      <c r="AA1815" s="406">
        <v>363</v>
      </c>
      <c r="AB1815" s="406">
        <v>342</v>
      </c>
      <c r="AC1815" s="406">
        <v>390</v>
      </c>
      <c r="AD1815" s="406">
        <v>471</v>
      </c>
      <c r="AE1815" s="406">
        <v>385</v>
      </c>
      <c r="AF1815" s="406">
        <v>377</v>
      </c>
      <c r="AG1815" s="406">
        <v>426</v>
      </c>
      <c r="AH1815" s="406">
        <v>514</v>
      </c>
      <c r="AI1815" s="406">
        <v>327</v>
      </c>
      <c r="AJ1815" s="406">
        <v>372</v>
      </c>
      <c r="AK1815" s="406">
        <v>421</v>
      </c>
      <c r="AL1815" s="406">
        <v>493</v>
      </c>
      <c r="AM1815" s="406">
        <v>325</v>
      </c>
      <c r="AN1815" s="406">
        <v>354</v>
      </c>
      <c r="AO1815" s="406">
        <v>403</v>
      </c>
      <c r="AP1815" s="406">
        <v>348</v>
      </c>
      <c r="AQ1815" s="406">
        <v>348</v>
      </c>
      <c r="AR1815" s="406">
        <v>435</v>
      </c>
      <c r="AS1815" s="406">
        <v>396</v>
      </c>
      <c r="AU1815" t="s">
        <v>3574</v>
      </c>
    </row>
    <row r="1816" spans="1:47" ht="13.5" customHeight="1">
      <c r="A1816" s="405"/>
      <c r="B1816" s="405"/>
      <c r="C1816" s="415"/>
      <c r="D1816" s="405" t="s">
        <v>3057</v>
      </c>
      <c r="E1816" s="405" t="s">
        <v>5597</v>
      </c>
      <c r="F1816" s="407" t="s">
        <v>3822</v>
      </c>
      <c r="G1816" s="272">
        <v>3.6</v>
      </c>
      <c r="H1816" s="406">
        <v>322</v>
      </c>
      <c r="I1816" s="406">
        <v>319</v>
      </c>
      <c r="J1816" s="406">
        <v>382</v>
      </c>
      <c r="K1816" s="406">
        <v>342</v>
      </c>
      <c r="L1816" s="406">
        <v>338</v>
      </c>
      <c r="M1816" s="406">
        <v>413</v>
      </c>
      <c r="N1816" s="406">
        <v>390</v>
      </c>
      <c r="O1816" s="406">
        <v>343</v>
      </c>
      <c r="P1816" s="406">
        <v>346</v>
      </c>
      <c r="Q1816" s="406">
        <v>395</v>
      </c>
      <c r="R1816" s="406">
        <v>379</v>
      </c>
      <c r="S1816" s="406">
        <v>407</v>
      </c>
      <c r="T1816" s="406">
        <v>476</v>
      </c>
      <c r="U1816" s="406">
        <v>532</v>
      </c>
      <c r="V1816" s="406">
        <v>408</v>
      </c>
      <c r="W1816" s="406">
        <v>452</v>
      </c>
      <c r="X1816" s="406">
        <v>354</v>
      </c>
      <c r="Y1816" s="406">
        <v>394</v>
      </c>
      <c r="Z1816" s="406">
        <v>458</v>
      </c>
      <c r="AA1816" s="406">
        <v>391</v>
      </c>
      <c r="AB1816" s="406">
        <v>383</v>
      </c>
      <c r="AC1816" s="406">
        <v>435</v>
      </c>
      <c r="AD1816" s="406">
        <v>510</v>
      </c>
      <c r="AE1816" s="406">
        <v>416</v>
      </c>
      <c r="AF1816" s="406">
        <v>417</v>
      </c>
      <c r="AG1816" s="406">
        <v>470</v>
      </c>
      <c r="AH1816" s="406">
        <v>551</v>
      </c>
      <c r="AI1816" s="406">
        <v>354</v>
      </c>
      <c r="AJ1816" s="406">
        <v>394</v>
      </c>
      <c r="AK1816" s="406">
        <v>446</v>
      </c>
      <c r="AL1816" s="406">
        <v>523</v>
      </c>
      <c r="AM1816" s="406">
        <v>344</v>
      </c>
      <c r="AN1816" s="406">
        <v>375</v>
      </c>
      <c r="AO1816" s="406">
        <v>427</v>
      </c>
      <c r="AP1816" s="406">
        <v>374</v>
      </c>
      <c r="AQ1816" s="406">
        <v>374</v>
      </c>
      <c r="AR1816" s="406">
        <v>467</v>
      </c>
      <c r="AS1816" s="406">
        <v>424</v>
      </c>
      <c r="AU1816" t="s">
        <v>3057</v>
      </c>
    </row>
    <row r="1817" spans="1:47" ht="13.5" customHeight="1">
      <c r="A1817" s="405"/>
      <c r="B1817" s="405"/>
      <c r="C1817" s="415"/>
      <c r="D1817" s="405" t="s">
        <v>3578</v>
      </c>
      <c r="E1817" s="405" t="s">
        <v>5597</v>
      </c>
      <c r="F1817" s="407" t="s">
        <v>3822</v>
      </c>
      <c r="G1817" s="272">
        <v>3.6</v>
      </c>
      <c r="H1817" s="406">
        <v>322</v>
      </c>
      <c r="I1817" s="406">
        <v>319</v>
      </c>
      <c r="J1817" s="406">
        <v>382</v>
      </c>
      <c r="K1817" s="406">
        <v>342</v>
      </c>
      <c r="L1817" s="406">
        <v>338</v>
      </c>
      <c r="M1817" s="406">
        <v>413</v>
      </c>
      <c r="N1817" s="406">
        <v>390</v>
      </c>
      <c r="O1817" s="406">
        <v>343</v>
      </c>
      <c r="P1817" s="406">
        <v>346</v>
      </c>
      <c r="Q1817" s="406">
        <v>395</v>
      </c>
      <c r="R1817" s="406">
        <v>379</v>
      </c>
      <c r="S1817" s="406">
        <v>407</v>
      </c>
      <c r="T1817" s="406">
        <v>476</v>
      </c>
      <c r="U1817" s="406">
        <v>532</v>
      </c>
      <c r="V1817" s="406">
        <v>408</v>
      </c>
      <c r="W1817" s="406">
        <v>452</v>
      </c>
      <c r="X1817" s="406">
        <v>354</v>
      </c>
      <c r="Y1817" s="406">
        <v>394</v>
      </c>
      <c r="Z1817" s="406">
        <v>458</v>
      </c>
      <c r="AA1817" s="406">
        <v>391</v>
      </c>
      <c r="AB1817" s="406">
        <v>383</v>
      </c>
      <c r="AC1817" s="406">
        <v>435</v>
      </c>
      <c r="AD1817" s="406">
        <v>510</v>
      </c>
      <c r="AE1817" s="406">
        <v>416</v>
      </c>
      <c r="AF1817" s="406">
        <v>417</v>
      </c>
      <c r="AG1817" s="406">
        <v>470</v>
      </c>
      <c r="AH1817" s="406">
        <v>551</v>
      </c>
      <c r="AI1817" s="406">
        <v>354</v>
      </c>
      <c r="AJ1817" s="406">
        <v>394</v>
      </c>
      <c r="AK1817" s="406">
        <v>446</v>
      </c>
      <c r="AL1817" s="406">
        <v>523</v>
      </c>
      <c r="AM1817" s="406">
        <v>344</v>
      </c>
      <c r="AN1817" s="406">
        <v>375</v>
      </c>
      <c r="AO1817" s="406">
        <v>427</v>
      </c>
      <c r="AP1817" s="406">
        <v>374</v>
      </c>
      <c r="AQ1817" s="406">
        <v>374</v>
      </c>
      <c r="AR1817" s="406">
        <v>467</v>
      </c>
      <c r="AS1817" s="406">
        <v>424</v>
      </c>
      <c r="AU1817" t="s">
        <v>3578</v>
      </c>
    </row>
    <row r="1818" spans="1:47" ht="13.5" customHeight="1">
      <c r="A1818" s="405"/>
      <c r="B1818" s="405"/>
      <c r="C1818" s="416"/>
      <c r="D1818" s="405" t="s">
        <v>228</v>
      </c>
      <c r="E1818" s="405" t="s">
        <v>5597</v>
      </c>
      <c r="F1818" s="407" t="s">
        <v>888</v>
      </c>
      <c r="G1818" s="272">
        <v>3.8000000000000003</v>
      </c>
      <c r="H1818" s="406">
        <v>323</v>
      </c>
      <c r="I1818" s="406">
        <v>326</v>
      </c>
      <c r="J1818" s="406">
        <v>375</v>
      </c>
      <c r="K1818" s="406">
        <v>352</v>
      </c>
      <c r="L1818" s="406">
        <v>344</v>
      </c>
      <c r="M1818" s="406">
        <v>418</v>
      </c>
      <c r="N1818" s="406">
        <v>369</v>
      </c>
      <c r="O1818" s="406">
        <v>327</v>
      </c>
      <c r="P1818" s="406">
        <v>355</v>
      </c>
      <c r="Q1818" s="406">
        <v>402</v>
      </c>
      <c r="R1818" s="406">
        <v>387</v>
      </c>
      <c r="S1818" s="406">
        <v>419</v>
      </c>
      <c r="T1818" s="406">
        <v>493</v>
      </c>
      <c r="U1818" s="406">
        <v>549</v>
      </c>
      <c r="V1818" s="406">
        <v>423</v>
      </c>
      <c r="W1818" s="406">
        <v>468</v>
      </c>
      <c r="X1818" s="406">
        <v>347</v>
      </c>
      <c r="Y1818" s="406">
        <v>388</v>
      </c>
      <c r="Z1818" s="406">
        <v>464</v>
      </c>
      <c r="AA1818" s="406">
        <v>392</v>
      </c>
      <c r="AB1818" s="406">
        <v>371</v>
      </c>
      <c r="AC1818" s="406">
        <v>427</v>
      </c>
      <c r="AD1818" s="406">
        <v>517</v>
      </c>
      <c r="AE1818" s="406">
        <v>419</v>
      </c>
      <c r="AF1818" s="406">
        <v>407</v>
      </c>
      <c r="AG1818" s="406">
        <v>463</v>
      </c>
      <c r="AH1818" s="406">
        <v>560</v>
      </c>
      <c r="AI1818" s="406">
        <v>352</v>
      </c>
      <c r="AJ1818" s="406">
        <v>406</v>
      </c>
      <c r="AK1818" s="406">
        <v>462</v>
      </c>
      <c r="AL1818" s="406">
        <v>541</v>
      </c>
      <c r="AM1818" s="406">
        <v>353</v>
      </c>
      <c r="AN1818" s="406">
        <v>387</v>
      </c>
      <c r="AO1818" s="406">
        <v>440</v>
      </c>
      <c r="AP1818" s="406">
        <v>389</v>
      </c>
      <c r="AQ1818" s="406">
        <v>389</v>
      </c>
      <c r="AR1818" s="406">
        <v>489</v>
      </c>
      <c r="AS1818" s="406">
        <v>438</v>
      </c>
      <c r="AU1818" t="s">
        <v>228</v>
      </c>
    </row>
    <row r="1819" spans="1:47" ht="13.5" customHeight="1">
      <c r="A1819" s="405"/>
      <c r="B1819" s="405"/>
      <c r="C1819" s="416"/>
      <c r="D1819" s="405" t="s">
        <v>3582</v>
      </c>
      <c r="E1819" s="405" t="s">
        <v>5597</v>
      </c>
      <c r="F1819" s="407" t="s">
        <v>888</v>
      </c>
      <c r="G1819" s="272">
        <v>3.8000000000000003</v>
      </c>
      <c r="H1819" s="406">
        <v>323</v>
      </c>
      <c r="I1819" s="406">
        <v>326</v>
      </c>
      <c r="J1819" s="406">
        <v>375</v>
      </c>
      <c r="K1819" s="406">
        <v>352</v>
      </c>
      <c r="L1819" s="406">
        <v>344</v>
      </c>
      <c r="M1819" s="406">
        <v>418</v>
      </c>
      <c r="N1819" s="406">
        <v>369</v>
      </c>
      <c r="O1819" s="406">
        <v>327</v>
      </c>
      <c r="P1819" s="406">
        <v>355</v>
      </c>
      <c r="Q1819" s="406">
        <v>402</v>
      </c>
      <c r="R1819" s="406">
        <v>387</v>
      </c>
      <c r="S1819" s="406">
        <v>419</v>
      </c>
      <c r="T1819" s="406">
        <v>493</v>
      </c>
      <c r="U1819" s="406">
        <v>549</v>
      </c>
      <c r="V1819" s="406">
        <v>423</v>
      </c>
      <c r="W1819" s="406">
        <v>468</v>
      </c>
      <c r="X1819" s="406">
        <v>347</v>
      </c>
      <c r="Y1819" s="406">
        <v>388</v>
      </c>
      <c r="Z1819" s="406">
        <v>464</v>
      </c>
      <c r="AA1819" s="406">
        <v>392</v>
      </c>
      <c r="AB1819" s="406">
        <v>371</v>
      </c>
      <c r="AC1819" s="406">
        <v>427</v>
      </c>
      <c r="AD1819" s="406">
        <v>517</v>
      </c>
      <c r="AE1819" s="406">
        <v>419</v>
      </c>
      <c r="AF1819" s="406">
        <v>407</v>
      </c>
      <c r="AG1819" s="406">
        <v>463</v>
      </c>
      <c r="AH1819" s="406">
        <v>560</v>
      </c>
      <c r="AI1819" s="406">
        <v>352</v>
      </c>
      <c r="AJ1819" s="406">
        <v>406</v>
      </c>
      <c r="AK1819" s="406">
        <v>462</v>
      </c>
      <c r="AL1819" s="406">
        <v>541</v>
      </c>
      <c r="AM1819" s="406">
        <v>353</v>
      </c>
      <c r="AN1819" s="406">
        <v>387</v>
      </c>
      <c r="AO1819" s="406">
        <v>440</v>
      </c>
      <c r="AP1819" s="406">
        <v>389</v>
      </c>
      <c r="AQ1819" s="406">
        <v>389</v>
      </c>
      <c r="AR1819" s="406">
        <v>489</v>
      </c>
      <c r="AS1819" s="406">
        <v>438</v>
      </c>
      <c r="AU1819" t="s">
        <v>3582</v>
      </c>
    </row>
    <row r="1820" spans="1:47" ht="13.5" customHeight="1">
      <c r="D1820" s="405" t="s">
        <v>1105</v>
      </c>
      <c r="E1820" s="405" t="s">
        <v>5597</v>
      </c>
      <c r="F1820" s="407" t="s">
        <v>909</v>
      </c>
      <c r="G1820" s="272">
        <v>8.1999999999999993</v>
      </c>
      <c r="H1820" s="406">
        <v>541</v>
      </c>
      <c r="I1820" s="406">
        <v>545</v>
      </c>
      <c r="J1820" s="406">
        <v>626</v>
      </c>
      <c r="K1820" s="406">
        <v>588</v>
      </c>
      <c r="L1820" s="406">
        <v>574</v>
      </c>
      <c r="M1820" s="406">
        <v>661</v>
      </c>
      <c r="N1820" s="406">
        <v>615</v>
      </c>
      <c r="O1820" s="406">
        <v>546</v>
      </c>
      <c r="P1820" s="406">
        <v>590</v>
      </c>
      <c r="Q1820" s="406">
        <v>669</v>
      </c>
      <c r="R1820" s="406">
        <v>638</v>
      </c>
      <c r="S1820" s="406">
        <v>636</v>
      </c>
      <c r="T1820" s="406">
        <v>746</v>
      </c>
      <c r="U1820" s="406">
        <v>835</v>
      </c>
      <c r="V1820" s="406">
        <v>594</v>
      </c>
      <c r="W1820" s="406">
        <v>657</v>
      </c>
      <c r="X1820" s="406">
        <v>523</v>
      </c>
      <c r="Y1820" s="406">
        <v>584</v>
      </c>
      <c r="Z1820" s="406">
        <v>697</v>
      </c>
      <c r="AA1820" s="406">
        <v>591</v>
      </c>
      <c r="AB1820" s="406">
        <v>556</v>
      </c>
      <c r="AC1820" s="406">
        <v>638</v>
      </c>
      <c r="AD1820" s="406">
        <v>773</v>
      </c>
      <c r="AE1820" s="406">
        <v>626</v>
      </c>
      <c r="AF1820" s="406">
        <v>734</v>
      </c>
      <c r="AG1820" s="406">
        <v>820</v>
      </c>
      <c r="AH1820" s="406">
        <v>987</v>
      </c>
      <c r="AI1820" s="406">
        <v>488</v>
      </c>
      <c r="AJ1820" s="406">
        <v>608</v>
      </c>
      <c r="AK1820" s="406">
        <v>691</v>
      </c>
      <c r="AL1820" s="406">
        <v>810</v>
      </c>
      <c r="AM1820" s="406">
        <v>521</v>
      </c>
      <c r="AN1820" s="406">
        <v>572</v>
      </c>
      <c r="AO1820" s="406">
        <v>651</v>
      </c>
      <c r="AP1820" s="406">
        <v>528</v>
      </c>
      <c r="AQ1820" s="406">
        <v>528</v>
      </c>
      <c r="AR1820" s="406">
        <v>677</v>
      </c>
      <c r="AS1820" s="406">
        <v>622</v>
      </c>
      <c r="AU1820" t="s">
        <v>1105</v>
      </c>
    </row>
    <row r="1821" spans="1:47" ht="13.5" customHeight="1">
      <c r="D1821" s="405" t="s">
        <v>3584</v>
      </c>
      <c r="E1821" s="405" t="s">
        <v>5597</v>
      </c>
      <c r="F1821" s="407" t="s">
        <v>909</v>
      </c>
      <c r="G1821" s="272">
        <v>8.1999999999999993</v>
      </c>
      <c r="H1821" s="406">
        <v>541</v>
      </c>
      <c r="I1821" s="406">
        <v>545</v>
      </c>
      <c r="J1821" s="406">
        <v>626</v>
      </c>
      <c r="K1821" s="406">
        <v>588</v>
      </c>
      <c r="L1821" s="406">
        <v>574</v>
      </c>
      <c r="M1821" s="406">
        <v>661</v>
      </c>
      <c r="N1821" s="406">
        <v>615</v>
      </c>
      <c r="O1821" s="406">
        <v>546</v>
      </c>
      <c r="P1821" s="406">
        <v>590</v>
      </c>
      <c r="Q1821" s="406">
        <v>669</v>
      </c>
      <c r="R1821" s="406">
        <v>638</v>
      </c>
      <c r="S1821" s="406">
        <v>636</v>
      </c>
      <c r="T1821" s="406">
        <v>746</v>
      </c>
      <c r="U1821" s="406">
        <v>835</v>
      </c>
      <c r="V1821" s="406">
        <v>594</v>
      </c>
      <c r="W1821" s="406">
        <v>657</v>
      </c>
      <c r="X1821" s="406">
        <v>523</v>
      </c>
      <c r="Y1821" s="406">
        <v>584</v>
      </c>
      <c r="Z1821" s="406">
        <v>697</v>
      </c>
      <c r="AA1821" s="406">
        <v>591</v>
      </c>
      <c r="AB1821" s="406">
        <v>556</v>
      </c>
      <c r="AC1821" s="406">
        <v>638</v>
      </c>
      <c r="AD1821" s="406">
        <v>773</v>
      </c>
      <c r="AE1821" s="406">
        <v>626</v>
      </c>
      <c r="AF1821" s="406">
        <v>734</v>
      </c>
      <c r="AG1821" s="406">
        <v>820</v>
      </c>
      <c r="AH1821" s="406">
        <v>987</v>
      </c>
      <c r="AI1821" s="406">
        <v>488</v>
      </c>
      <c r="AJ1821" s="406">
        <v>608</v>
      </c>
      <c r="AK1821" s="406">
        <v>691</v>
      </c>
      <c r="AL1821" s="406">
        <v>810</v>
      </c>
      <c r="AM1821" s="406">
        <v>521</v>
      </c>
      <c r="AN1821" s="406">
        <v>572</v>
      </c>
      <c r="AO1821" s="406">
        <v>651</v>
      </c>
      <c r="AP1821" s="406">
        <v>528</v>
      </c>
      <c r="AQ1821" s="406">
        <v>528</v>
      </c>
      <c r="AR1821" s="406">
        <v>677</v>
      </c>
      <c r="AS1821" s="406">
        <v>622</v>
      </c>
      <c r="AU1821" t="s">
        <v>3584</v>
      </c>
    </row>
    <row r="1822" spans="1:47" ht="13.5" customHeight="1">
      <c r="A1822" s="392"/>
      <c r="B1822" s="392"/>
      <c r="C1822" s="414"/>
      <c r="D1822" s="405" t="s">
        <v>3060</v>
      </c>
      <c r="E1822" s="405" t="s">
        <v>5597</v>
      </c>
      <c r="F1822" s="407" t="s">
        <v>3817</v>
      </c>
      <c r="G1822" s="272">
        <v>1.4000000000000001</v>
      </c>
      <c r="H1822" s="406">
        <v>188</v>
      </c>
      <c r="I1822" s="406">
        <v>187</v>
      </c>
      <c r="J1822" s="406">
        <v>217</v>
      </c>
      <c r="K1822" s="406">
        <v>201</v>
      </c>
      <c r="L1822" s="406">
        <v>196</v>
      </c>
      <c r="M1822" s="406">
        <v>231</v>
      </c>
      <c r="N1822" s="406">
        <v>208</v>
      </c>
      <c r="O1822" s="406">
        <v>188</v>
      </c>
      <c r="P1822" s="406">
        <v>196</v>
      </c>
      <c r="Q1822" s="406">
        <v>225</v>
      </c>
      <c r="R1822" s="406">
        <v>213</v>
      </c>
      <c r="S1822" s="406">
        <v>255</v>
      </c>
      <c r="T1822" s="406">
        <v>284</v>
      </c>
      <c r="U1822" s="406">
        <v>326</v>
      </c>
      <c r="V1822" s="406">
        <v>234</v>
      </c>
      <c r="W1822" s="406">
        <v>260</v>
      </c>
      <c r="X1822" s="406">
        <v>216</v>
      </c>
      <c r="Y1822" s="406">
        <v>232</v>
      </c>
      <c r="Z1822" s="406">
        <v>275</v>
      </c>
      <c r="AA1822" s="406">
        <v>242</v>
      </c>
      <c r="AB1822" s="406">
        <v>220</v>
      </c>
      <c r="AC1822" s="406">
        <v>242</v>
      </c>
      <c r="AD1822" s="406">
        <v>290</v>
      </c>
      <c r="AE1822" s="406">
        <v>247</v>
      </c>
      <c r="AF1822" s="406">
        <v>256</v>
      </c>
      <c r="AG1822" s="406">
        <v>278</v>
      </c>
      <c r="AH1822" s="406">
        <v>332</v>
      </c>
      <c r="AI1822" s="406">
        <v>223</v>
      </c>
      <c r="AJ1822" s="406">
        <v>239</v>
      </c>
      <c r="AK1822" s="406">
        <v>260</v>
      </c>
      <c r="AL1822" s="406">
        <v>305</v>
      </c>
      <c r="AM1822" s="406">
        <v>210</v>
      </c>
      <c r="AN1822" s="406">
        <v>222</v>
      </c>
      <c r="AO1822" s="406">
        <v>253</v>
      </c>
      <c r="AP1822" s="406">
        <v>215</v>
      </c>
      <c r="AQ1822" s="406">
        <v>215</v>
      </c>
      <c r="AR1822" s="406">
        <v>250</v>
      </c>
      <c r="AS1822" s="406">
        <v>264</v>
      </c>
      <c r="AU1822" t="s">
        <v>3060</v>
      </c>
    </row>
    <row r="1823" spans="1:47" ht="13.5" customHeight="1">
      <c r="A1823" s="392"/>
      <c r="B1823" s="392"/>
      <c r="C1823" s="414"/>
      <c r="D1823" s="405" t="s">
        <v>3586</v>
      </c>
      <c r="E1823" s="405" t="s">
        <v>5597</v>
      </c>
      <c r="F1823" s="407" t="s">
        <v>3817</v>
      </c>
      <c r="G1823" s="272">
        <v>1.4000000000000001</v>
      </c>
      <c r="H1823" s="406">
        <v>188</v>
      </c>
      <c r="I1823" s="406">
        <v>187</v>
      </c>
      <c r="J1823" s="406">
        <v>217</v>
      </c>
      <c r="K1823" s="406">
        <v>201</v>
      </c>
      <c r="L1823" s="406">
        <v>196</v>
      </c>
      <c r="M1823" s="406">
        <v>231</v>
      </c>
      <c r="N1823" s="406">
        <v>208</v>
      </c>
      <c r="O1823" s="406">
        <v>188</v>
      </c>
      <c r="P1823" s="406">
        <v>196</v>
      </c>
      <c r="Q1823" s="406">
        <v>225</v>
      </c>
      <c r="R1823" s="406">
        <v>213</v>
      </c>
      <c r="S1823" s="406">
        <v>255</v>
      </c>
      <c r="T1823" s="406">
        <v>284</v>
      </c>
      <c r="U1823" s="406">
        <v>326</v>
      </c>
      <c r="V1823" s="406">
        <v>234</v>
      </c>
      <c r="W1823" s="406">
        <v>260</v>
      </c>
      <c r="X1823" s="406">
        <v>216</v>
      </c>
      <c r="Y1823" s="406">
        <v>232</v>
      </c>
      <c r="Z1823" s="406">
        <v>275</v>
      </c>
      <c r="AA1823" s="406">
        <v>242</v>
      </c>
      <c r="AB1823" s="406">
        <v>220</v>
      </c>
      <c r="AC1823" s="406">
        <v>242</v>
      </c>
      <c r="AD1823" s="406">
        <v>290</v>
      </c>
      <c r="AE1823" s="406">
        <v>247</v>
      </c>
      <c r="AF1823" s="406">
        <v>256</v>
      </c>
      <c r="AG1823" s="406">
        <v>278</v>
      </c>
      <c r="AH1823" s="406">
        <v>332</v>
      </c>
      <c r="AI1823" s="406">
        <v>223</v>
      </c>
      <c r="AJ1823" s="406">
        <v>239</v>
      </c>
      <c r="AK1823" s="406">
        <v>260</v>
      </c>
      <c r="AL1823" s="406">
        <v>305</v>
      </c>
      <c r="AM1823" s="406">
        <v>210</v>
      </c>
      <c r="AN1823" s="406">
        <v>222</v>
      </c>
      <c r="AO1823" s="406">
        <v>253</v>
      </c>
      <c r="AP1823" s="406">
        <v>215</v>
      </c>
      <c r="AQ1823" s="406">
        <v>215</v>
      </c>
      <c r="AR1823" s="406">
        <v>250</v>
      </c>
      <c r="AS1823" s="406">
        <v>264</v>
      </c>
      <c r="AU1823" t="s">
        <v>3586</v>
      </c>
    </row>
    <row r="1824" spans="1:47" ht="13.5" customHeight="1">
      <c r="A1824" s="392"/>
      <c r="B1824" s="392"/>
      <c r="C1824" s="414"/>
      <c r="D1824" s="405" t="s">
        <v>3062</v>
      </c>
      <c r="E1824" s="405" t="s">
        <v>5597</v>
      </c>
      <c r="F1824" s="407" t="s">
        <v>3819</v>
      </c>
      <c r="G1824" s="272">
        <v>1.7000000000000002</v>
      </c>
      <c r="H1824" s="406">
        <v>198</v>
      </c>
      <c r="I1824" s="406">
        <v>201</v>
      </c>
      <c r="J1824" s="406">
        <v>230</v>
      </c>
      <c r="K1824" s="406">
        <v>213</v>
      </c>
      <c r="L1824" s="406">
        <v>211</v>
      </c>
      <c r="M1824" s="406">
        <v>248</v>
      </c>
      <c r="N1824" s="406">
        <v>223</v>
      </c>
      <c r="O1824" s="406">
        <v>199</v>
      </c>
      <c r="P1824" s="406">
        <v>213</v>
      </c>
      <c r="Q1824" s="406">
        <v>241</v>
      </c>
      <c r="R1824" s="406">
        <v>224</v>
      </c>
      <c r="S1824" s="406">
        <v>265</v>
      </c>
      <c r="T1824" s="406">
        <v>300</v>
      </c>
      <c r="U1824" s="406">
        <v>342</v>
      </c>
      <c r="V1824" s="406">
        <v>247</v>
      </c>
      <c r="W1824" s="406">
        <v>275</v>
      </c>
      <c r="X1824" s="406">
        <v>228</v>
      </c>
      <c r="Y1824" s="406">
        <v>248</v>
      </c>
      <c r="Z1824" s="406">
        <v>290</v>
      </c>
      <c r="AA1824" s="406">
        <v>252</v>
      </c>
      <c r="AB1824" s="406">
        <v>239</v>
      </c>
      <c r="AC1824" s="406">
        <v>265</v>
      </c>
      <c r="AD1824" s="406">
        <v>311</v>
      </c>
      <c r="AE1824" s="406">
        <v>261</v>
      </c>
      <c r="AF1824" s="406">
        <v>273</v>
      </c>
      <c r="AG1824" s="406">
        <v>300</v>
      </c>
      <c r="AH1824" s="406">
        <v>352</v>
      </c>
      <c r="AI1824" s="406">
        <v>233</v>
      </c>
      <c r="AJ1824" s="406">
        <v>250</v>
      </c>
      <c r="AK1824" s="406">
        <v>276</v>
      </c>
      <c r="AL1824" s="406">
        <v>323</v>
      </c>
      <c r="AM1824" s="406">
        <v>218</v>
      </c>
      <c r="AN1824" s="406">
        <v>233</v>
      </c>
      <c r="AO1824" s="406">
        <v>265</v>
      </c>
      <c r="AP1824" s="406">
        <v>228</v>
      </c>
      <c r="AQ1824" s="406">
        <v>228</v>
      </c>
      <c r="AR1824" s="406">
        <v>273</v>
      </c>
      <c r="AS1824" s="406">
        <v>278</v>
      </c>
      <c r="AU1824" t="s">
        <v>3062</v>
      </c>
    </row>
    <row r="1825" spans="1:47" ht="13.5" customHeight="1">
      <c r="A1825" s="392"/>
      <c r="B1825" s="392"/>
      <c r="C1825" s="414"/>
      <c r="D1825" s="405" t="s">
        <v>3588</v>
      </c>
      <c r="E1825" s="405" t="s">
        <v>5597</v>
      </c>
      <c r="F1825" s="407" t="s">
        <v>3819</v>
      </c>
      <c r="G1825" s="272">
        <v>1.7000000000000002</v>
      </c>
      <c r="H1825" s="406">
        <v>198</v>
      </c>
      <c r="I1825" s="406">
        <v>201</v>
      </c>
      <c r="J1825" s="406">
        <v>230</v>
      </c>
      <c r="K1825" s="406">
        <v>213</v>
      </c>
      <c r="L1825" s="406">
        <v>211</v>
      </c>
      <c r="M1825" s="406">
        <v>248</v>
      </c>
      <c r="N1825" s="406">
        <v>223</v>
      </c>
      <c r="O1825" s="406">
        <v>199</v>
      </c>
      <c r="P1825" s="406">
        <v>213</v>
      </c>
      <c r="Q1825" s="406">
        <v>241</v>
      </c>
      <c r="R1825" s="406">
        <v>224</v>
      </c>
      <c r="S1825" s="406">
        <v>265</v>
      </c>
      <c r="T1825" s="406">
        <v>300</v>
      </c>
      <c r="U1825" s="406">
        <v>342</v>
      </c>
      <c r="V1825" s="406">
        <v>247</v>
      </c>
      <c r="W1825" s="406">
        <v>275</v>
      </c>
      <c r="X1825" s="406">
        <v>228</v>
      </c>
      <c r="Y1825" s="406">
        <v>248</v>
      </c>
      <c r="Z1825" s="406">
        <v>290</v>
      </c>
      <c r="AA1825" s="406">
        <v>252</v>
      </c>
      <c r="AB1825" s="406">
        <v>239</v>
      </c>
      <c r="AC1825" s="406">
        <v>265</v>
      </c>
      <c r="AD1825" s="406">
        <v>311</v>
      </c>
      <c r="AE1825" s="406">
        <v>261</v>
      </c>
      <c r="AF1825" s="406">
        <v>273</v>
      </c>
      <c r="AG1825" s="406">
        <v>300</v>
      </c>
      <c r="AH1825" s="406">
        <v>352</v>
      </c>
      <c r="AI1825" s="406">
        <v>233</v>
      </c>
      <c r="AJ1825" s="406">
        <v>250</v>
      </c>
      <c r="AK1825" s="406">
        <v>276</v>
      </c>
      <c r="AL1825" s="406">
        <v>323</v>
      </c>
      <c r="AM1825" s="406">
        <v>218</v>
      </c>
      <c r="AN1825" s="406">
        <v>233</v>
      </c>
      <c r="AO1825" s="406">
        <v>265</v>
      </c>
      <c r="AP1825" s="406">
        <v>228</v>
      </c>
      <c r="AQ1825" s="406">
        <v>228</v>
      </c>
      <c r="AR1825" s="406">
        <v>273</v>
      </c>
      <c r="AS1825" s="406">
        <v>278</v>
      </c>
      <c r="AU1825" t="s">
        <v>3588</v>
      </c>
    </row>
    <row r="1826" spans="1:47" ht="13.5" customHeight="1">
      <c r="A1826" s="392"/>
      <c r="B1826" s="392"/>
      <c r="C1826" s="414"/>
      <c r="D1826" s="405" t="s">
        <v>4220</v>
      </c>
      <c r="E1826" s="405" t="s">
        <v>5597</v>
      </c>
      <c r="F1826" s="407" t="s">
        <v>2063</v>
      </c>
      <c r="G1826" s="272">
        <v>2.1</v>
      </c>
      <c r="H1826" s="406">
        <v>217</v>
      </c>
      <c r="I1826" s="406">
        <v>214</v>
      </c>
      <c r="J1826" s="406">
        <v>257</v>
      </c>
      <c r="K1826" s="406">
        <v>227</v>
      </c>
      <c r="L1826" s="406">
        <v>223</v>
      </c>
      <c r="M1826" s="406">
        <v>271</v>
      </c>
      <c r="N1826" s="406">
        <v>255</v>
      </c>
      <c r="O1826" s="406">
        <v>227</v>
      </c>
      <c r="P1826" s="406">
        <v>228</v>
      </c>
      <c r="Q1826" s="406">
        <v>261</v>
      </c>
      <c r="R1826" s="406">
        <v>250</v>
      </c>
      <c r="S1826" s="406">
        <v>284</v>
      </c>
      <c r="T1826" s="406">
        <v>325</v>
      </c>
      <c r="U1826" s="406">
        <v>369</v>
      </c>
      <c r="V1826" s="406">
        <v>270</v>
      </c>
      <c r="W1826" s="406">
        <v>299</v>
      </c>
      <c r="X1826" s="406">
        <v>246</v>
      </c>
      <c r="Y1826" s="406">
        <v>270</v>
      </c>
      <c r="Z1826" s="406">
        <v>314</v>
      </c>
      <c r="AA1826" s="406">
        <v>272</v>
      </c>
      <c r="AB1826" s="406">
        <v>260</v>
      </c>
      <c r="AC1826" s="406">
        <v>291</v>
      </c>
      <c r="AD1826" s="406">
        <v>341</v>
      </c>
      <c r="AE1826" s="406">
        <v>284</v>
      </c>
      <c r="AF1826" s="406">
        <v>295</v>
      </c>
      <c r="AG1826" s="406">
        <v>326</v>
      </c>
      <c r="AH1826" s="406">
        <v>383</v>
      </c>
      <c r="AI1826" s="406">
        <v>249</v>
      </c>
      <c r="AJ1826" s="406">
        <v>271</v>
      </c>
      <c r="AK1826" s="406">
        <v>302</v>
      </c>
      <c r="AL1826" s="406">
        <v>354</v>
      </c>
      <c r="AM1826" s="406">
        <v>236</v>
      </c>
      <c r="AN1826" s="406">
        <v>254</v>
      </c>
      <c r="AO1826" s="406">
        <v>289</v>
      </c>
      <c r="AP1826" s="406">
        <v>254</v>
      </c>
      <c r="AQ1826" s="406">
        <v>254</v>
      </c>
      <c r="AR1826" s="406">
        <v>307</v>
      </c>
      <c r="AS1826" s="406">
        <v>299</v>
      </c>
      <c r="AU1826" t="s">
        <v>4220</v>
      </c>
    </row>
    <row r="1827" spans="1:47" ht="13.5" customHeight="1">
      <c r="A1827" s="392"/>
      <c r="B1827" s="392"/>
      <c r="C1827" s="414"/>
      <c r="D1827" s="405" t="s">
        <v>4223</v>
      </c>
      <c r="E1827" s="405" t="s">
        <v>5597</v>
      </c>
      <c r="F1827" s="407" t="s">
        <v>2063</v>
      </c>
      <c r="G1827" s="272">
        <v>2.1</v>
      </c>
      <c r="H1827" s="406">
        <v>217</v>
      </c>
      <c r="I1827" s="406">
        <v>214</v>
      </c>
      <c r="J1827" s="406">
        <v>257</v>
      </c>
      <c r="K1827" s="406">
        <v>227</v>
      </c>
      <c r="L1827" s="406">
        <v>223</v>
      </c>
      <c r="M1827" s="406">
        <v>271</v>
      </c>
      <c r="N1827" s="406">
        <v>255</v>
      </c>
      <c r="O1827" s="406">
        <v>227</v>
      </c>
      <c r="P1827" s="406">
        <v>228</v>
      </c>
      <c r="Q1827" s="406">
        <v>261</v>
      </c>
      <c r="R1827" s="406">
        <v>250</v>
      </c>
      <c r="S1827" s="406">
        <v>284</v>
      </c>
      <c r="T1827" s="406">
        <v>325</v>
      </c>
      <c r="U1827" s="406">
        <v>369</v>
      </c>
      <c r="V1827" s="406">
        <v>270</v>
      </c>
      <c r="W1827" s="406">
        <v>299</v>
      </c>
      <c r="X1827" s="406">
        <v>246</v>
      </c>
      <c r="Y1827" s="406">
        <v>270</v>
      </c>
      <c r="Z1827" s="406">
        <v>314</v>
      </c>
      <c r="AA1827" s="406">
        <v>272</v>
      </c>
      <c r="AB1827" s="406">
        <v>260</v>
      </c>
      <c r="AC1827" s="406">
        <v>291</v>
      </c>
      <c r="AD1827" s="406">
        <v>341</v>
      </c>
      <c r="AE1827" s="406">
        <v>284</v>
      </c>
      <c r="AF1827" s="406">
        <v>295</v>
      </c>
      <c r="AG1827" s="406">
        <v>326</v>
      </c>
      <c r="AH1827" s="406">
        <v>383</v>
      </c>
      <c r="AI1827" s="406">
        <v>249</v>
      </c>
      <c r="AJ1827" s="406">
        <v>271</v>
      </c>
      <c r="AK1827" s="406">
        <v>302</v>
      </c>
      <c r="AL1827" s="406">
        <v>354</v>
      </c>
      <c r="AM1827" s="406">
        <v>236</v>
      </c>
      <c r="AN1827" s="406">
        <v>254</v>
      </c>
      <c r="AO1827" s="406">
        <v>289</v>
      </c>
      <c r="AP1827" s="406">
        <v>254</v>
      </c>
      <c r="AQ1827" s="406">
        <v>254</v>
      </c>
      <c r="AR1827" s="406">
        <v>307</v>
      </c>
      <c r="AS1827" s="406">
        <v>299</v>
      </c>
      <c r="AU1827" t="s">
        <v>4223</v>
      </c>
    </row>
    <row r="1828" spans="1:47" ht="13.5" customHeight="1">
      <c r="A1828" s="405"/>
      <c r="B1828" s="405"/>
      <c r="C1828" s="415"/>
      <c r="D1828" s="405" t="s">
        <v>232</v>
      </c>
      <c r="E1828" s="405" t="s">
        <v>5597</v>
      </c>
      <c r="F1828" s="407" t="s">
        <v>884</v>
      </c>
      <c r="G1828" s="272">
        <v>3.4</v>
      </c>
      <c r="H1828" s="406">
        <v>279</v>
      </c>
      <c r="I1828" s="406">
        <v>282</v>
      </c>
      <c r="J1828" s="406">
        <v>324</v>
      </c>
      <c r="K1828" s="406">
        <v>301</v>
      </c>
      <c r="L1828" s="406">
        <v>294</v>
      </c>
      <c r="M1828" s="406">
        <v>363</v>
      </c>
      <c r="N1828" s="406">
        <v>317</v>
      </c>
      <c r="O1828" s="406">
        <v>283</v>
      </c>
      <c r="P1828" s="406">
        <v>310</v>
      </c>
      <c r="Q1828" s="406">
        <v>350</v>
      </c>
      <c r="R1828" s="406">
        <v>337</v>
      </c>
      <c r="S1828" s="406">
        <v>370</v>
      </c>
      <c r="T1828" s="406">
        <v>435</v>
      </c>
      <c r="U1828" s="406">
        <v>486</v>
      </c>
      <c r="V1828" s="406">
        <v>368</v>
      </c>
      <c r="W1828" s="406">
        <v>408</v>
      </c>
      <c r="X1828" s="406">
        <v>304</v>
      </c>
      <c r="Y1828" s="406">
        <v>341</v>
      </c>
      <c r="Z1828" s="406">
        <v>407</v>
      </c>
      <c r="AA1828" s="406">
        <v>344</v>
      </c>
      <c r="AB1828" s="406">
        <v>325</v>
      </c>
      <c r="AC1828" s="406">
        <v>375</v>
      </c>
      <c r="AD1828" s="406">
        <v>454</v>
      </c>
      <c r="AE1828" s="406">
        <v>367</v>
      </c>
      <c r="AF1828" s="406">
        <v>361</v>
      </c>
      <c r="AG1828" s="406">
        <v>411</v>
      </c>
      <c r="AH1828" s="406">
        <v>497</v>
      </c>
      <c r="AI1828" s="406">
        <v>308</v>
      </c>
      <c r="AJ1828" s="406">
        <v>357</v>
      </c>
      <c r="AK1828" s="406">
        <v>406</v>
      </c>
      <c r="AL1828" s="406">
        <v>477</v>
      </c>
      <c r="AM1828" s="406">
        <v>308</v>
      </c>
      <c r="AN1828" s="406">
        <v>338</v>
      </c>
      <c r="AO1828" s="406">
        <v>385</v>
      </c>
      <c r="AP1828" s="406">
        <v>331</v>
      </c>
      <c r="AQ1828" s="406">
        <v>331</v>
      </c>
      <c r="AR1828" s="406">
        <v>422</v>
      </c>
      <c r="AS1828" s="406">
        <v>379</v>
      </c>
      <c r="AU1828" t="s">
        <v>232</v>
      </c>
    </row>
    <row r="1829" spans="1:47" ht="13.5" customHeight="1">
      <c r="A1829" s="405"/>
      <c r="B1829" s="405"/>
      <c r="C1829" s="415"/>
      <c r="D1829" s="405" t="s">
        <v>3591</v>
      </c>
      <c r="E1829" s="405" t="s">
        <v>5597</v>
      </c>
      <c r="F1829" s="407" t="s">
        <v>884</v>
      </c>
      <c r="G1829" s="272">
        <v>3.4</v>
      </c>
      <c r="H1829" s="406">
        <v>279</v>
      </c>
      <c r="I1829" s="406">
        <v>282</v>
      </c>
      <c r="J1829" s="406">
        <v>324</v>
      </c>
      <c r="K1829" s="406">
        <v>301</v>
      </c>
      <c r="L1829" s="406">
        <v>294</v>
      </c>
      <c r="M1829" s="406">
        <v>363</v>
      </c>
      <c r="N1829" s="406">
        <v>317</v>
      </c>
      <c r="O1829" s="406">
        <v>283</v>
      </c>
      <c r="P1829" s="406">
        <v>310</v>
      </c>
      <c r="Q1829" s="406">
        <v>350</v>
      </c>
      <c r="R1829" s="406">
        <v>337</v>
      </c>
      <c r="S1829" s="406">
        <v>370</v>
      </c>
      <c r="T1829" s="406">
        <v>435</v>
      </c>
      <c r="U1829" s="406">
        <v>486</v>
      </c>
      <c r="V1829" s="406">
        <v>368</v>
      </c>
      <c r="W1829" s="406">
        <v>408</v>
      </c>
      <c r="X1829" s="406">
        <v>304</v>
      </c>
      <c r="Y1829" s="406">
        <v>341</v>
      </c>
      <c r="Z1829" s="406">
        <v>407</v>
      </c>
      <c r="AA1829" s="406">
        <v>344</v>
      </c>
      <c r="AB1829" s="406">
        <v>325</v>
      </c>
      <c r="AC1829" s="406">
        <v>375</v>
      </c>
      <c r="AD1829" s="406">
        <v>454</v>
      </c>
      <c r="AE1829" s="406">
        <v>367</v>
      </c>
      <c r="AF1829" s="406">
        <v>361</v>
      </c>
      <c r="AG1829" s="406">
        <v>411</v>
      </c>
      <c r="AH1829" s="406">
        <v>497</v>
      </c>
      <c r="AI1829" s="406">
        <v>308</v>
      </c>
      <c r="AJ1829" s="406">
        <v>357</v>
      </c>
      <c r="AK1829" s="406">
        <v>406</v>
      </c>
      <c r="AL1829" s="406">
        <v>477</v>
      </c>
      <c r="AM1829" s="406">
        <v>308</v>
      </c>
      <c r="AN1829" s="406">
        <v>338</v>
      </c>
      <c r="AO1829" s="406">
        <v>385</v>
      </c>
      <c r="AP1829" s="406">
        <v>331</v>
      </c>
      <c r="AQ1829" s="406">
        <v>331</v>
      </c>
      <c r="AR1829" s="406">
        <v>422</v>
      </c>
      <c r="AS1829" s="406">
        <v>379</v>
      </c>
      <c r="AU1829" t="s">
        <v>3591</v>
      </c>
    </row>
    <row r="1830" spans="1:47" ht="13.5" customHeight="1">
      <c r="A1830" s="392"/>
      <c r="B1830" s="392"/>
      <c r="C1830" s="415"/>
      <c r="D1830" s="405" t="s">
        <v>5346</v>
      </c>
      <c r="E1830" s="405" t="s">
        <v>5597</v>
      </c>
      <c r="F1830" s="407" t="s">
        <v>5344</v>
      </c>
      <c r="G1830" s="272">
        <v>3.8000000000000003</v>
      </c>
      <c r="H1830" s="409" t="s">
        <v>2207</v>
      </c>
      <c r="I1830" s="409" t="s">
        <v>2207</v>
      </c>
      <c r="J1830" s="409" t="s">
        <v>2207</v>
      </c>
      <c r="K1830" s="409" t="s">
        <v>2207</v>
      </c>
      <c r="L1830" s="409" t="s">
        <v>2207</v>
      </c>
      <c r="M1830" s="409" t="s">
        <v>2207</v>
      </c>
      <c r="N1830" s="409" t="s">
        <v>2207</v>
      </c>
      <c r="O1830" s="409" t="s">
        <v>2207</v>
      </c>
      <c r="P1830" s="409" t="s">
        <v>2207</v>
      </c>
      <c r="Q1830" s="409" t="s">
        <v>2207</v>
      </c>
      <c r="R1830" s="409" t="s">
        <v>2207</v>
      </c>
      <c r="S1830" s="406">
        <v>399</v>
      </c>
      <c r="T1830" s="406">
        <v>471</v>
      </c>
      <c r="U1830" s="406">
        <v>525</v>
      </c>
      <c r="V1830" s="406">
        <v>394</v>
      </c>
      <c r="W1830" s="406">
        <v>437</v>
      </c>
      <c r="X1830" s="406">
        <v>324</v>
      </c>
      <c r="Y1830" s="406">
        <v>364</v>
      </c>
      <c r="Z1830" s="406">
        <v>435</v>
      </c>
      <c r="AA1830" s="406">
        <v>366</v>
      </c>
      <c r="AB1830" s="406">
        <v>348</v>
      </c>
      <c r="AC1830" s="406">
        <v>402</v>
      </c>
      <c r="AD1830" s="406">
        <v>487</v>
      </c>
      <c r="AE1830" s="406">
        <v>392</v>
      </c>
      <c r="AF1830" s="406">
        <v>383</v>
      </c>
      <c r="AG1830" s="406">
        <v>438</v>
      </c>
      <c r="AH1830" s="406">
        <v>530</v>
      </c>
      <c r="AI1830" s="406">
        <v>0</v>
      </c>
      <c r="AJ1830" s="406">
        <v>381</v>
      </c>
      <c r="AK1830" s="406">
        <v>435</v>
      </c>
      <c r="AL1830" s="406">
        <v>511</v>
      </c>
      <c r="AM1830" s="406">
        <v>329</v>
      </c>
      <c r="AN1830" s="406">
        <v>362</v>
      </c>
      <c r="AO1830" s="406">
        <v>412</v>
      </c>
      <c r="AP1830" s="406">
        <v>360</v>
      </c>
      <c r="AQ1830" s="406">
        <v>360</v>
      </c>
      <c r="AR1830" s="406">
        <v>459</v>
      </c>
      <c r="AS1830" s="406">
        <v>407</v>
      </c>
      <c r="AU1830" t="s">
        <v>5346</v>
      </c>
    </row>
    <row r="1831" spans="1:47" ht="13.5" customHeight="1">
      <c r="A1831" s="392"/>
      <c r="B1831" s="392"/>
      <c r="C1831" s="415"/>
      <c r="D1831" s="405" t="s">
        <v>5347</v>
      </c>
      <c r="E1831" s="405" t="s">
        <v>5597</v>
      </c>
      <c r="F1831" s="407" t="s">
        <v>5344</v>
      </c>
      <c r="G1831" s="272">
        <v>3.8000000000000003</v>
      </c>
      <c r="H1831" s="409" t="s">
        <v>2207</v>
      </c>
      <c r="I1831" s="409" t="s">
        <v>2207</v>
      </c>
      <c r="J1831" s="409" t="s">
        <v>2207</v>
      </c>
      <c r="K1831" s="409" t="s">
        <v>2207</v>
      </c>
      <c r="L1831" s="409" t="s">
        <v>2207</v>
      </c>
      <c r="M1831" s="409" t="s">
        <v>2207</v>
      </c>
      <c r="N1831" s="409" t="s">
        <v>2207</v>
      </c>
      <c r="O1831" s="409" t="s">
        <v>2207</v>
      </c>
      <c r="P1831" s="409" t="s">
        <v>2207</v>
      </c>
      <c r="Q1831" s="409" t="s">
        <v>2207</v>
      </c>
      <c r="R1831" s="409" t="s">
        <v>2207</v>
      </c>
      <c r="S1831" s="406">
        <v>399</v>
      </c>
      <c r="T1831" s="406">
        <v>471</v>
      </c>
      <c r="U1831" s="406">
        <v>525</v>
      </c>
      <c r="V1831" s="406">
        <v>394</v>
      </c>
      <c r="W1831" s="406">
        <v>437</v>
      </c>
      <c r="X1831" s="406">
        <v>324</v>
      </c>
      <c r="Y1831" s="406">
        <v>364</v>
      </c>
      <c r="Z1831" s="406">
        <v>435</v>
      </c>
      <c r="AA1831" s="406">
        <v>366</v>
      </c>
      <c r="AB1831" s="406">
        <v>348</v>
      </c>
      <c r="AC1831" s="406">
        <v>402</v>
      </c>
      <c r="AD1831" s="406">
        <v>487</v>
      </c>
      <c r="AE1831" s="406">
        <v>392</v>
      </c>
      <c r="AF1831" s="406">
        <v>383</v>
      </c>
      <c r="AG1831" s="406">
        <v>438</v>
      </c>
      <c r="AH1831" s="406">
        <v>530</v>
      </c>
      <c r="AI1831" s="406">
        <v>0</v>
      </c>
      <c r="AJ1831" s="406">
        <v>381</v>
      </c>
      <c r="AK1831" s="406">
        <v>435</v>
      </c>
      <c r="AL1831" s="406">
        <v>511</v>
      </c>
      <c r="AM1831" s="406">
        <v>329</v>
      </c>
      <c r="AN1831" s="406">
        <v>362</v>
      </c>
      <c r="AO1831" s="406">
        <v>412</v>
      </c>
      <c r="AP1831" s="406">
        <v>360</v>
      </c>
      <c r="AQ1831" s="406">
        <v>360</v>
      </c>
      <c r="AR1831" s="406">
        <v>459</v>
      </c>
      <c r="AS1831" s="406">
        <v>407</v>
      </c>
      <c r="AU1831" t="s">
        <v>5347</v>
      </c>
    </row>
    <row r="1832" spans="1:47" ht="13.5" customHeight="1">
      <c r="A1832" s="392"/>
      <c r="B1832" s="392"/>
      <c r="C1832" s="414"/>
      <c r="D1832" s="405" t="s">
        <v>236</v>
      </c>
      <c r="E1832" s="405" t="s">
        <v>5597</v>
      </c>
      <c r="F1832" s="407" t="s">
        <v>886</v>
      </c>
      <c r="G1832" s="272">
        <v>4.0999999999999996</v>
      </c>
      <c r="H1832" s="406">
        <v>319</v>
      </c>
      <c r="I1832" s="406">
        <v>323</v>
      </c>
      <c r="J1832" s="406">
        <v>371</v>
      </c>
      <c r="K1832" s="406">
        <v>345</v>
      </c>
      <c r="L1832" s="406">
        <v>337</v>
      </c>
      <c r="M1832" s="406">
        <v>418</v>
      </c>
      <c r="N1832" s="406">
        <v>363</v>
      </c>
      <c r="O1832" s="406">
        <v>325</v>
      </c>
      <c r="P1832" s="406">
        <v>358</v>
      </c>
      <c r="Q1832" s="406">
        <v>402</v>
      </c>
      <c r="R1832" s="406">
        <v>387</v>
      </c>
      <c r="S1832" s="406">
        <v>415</v>
      </c>
      <c r="T1832" s="406">
        <v>493</v>
      </c>
      <c r="U1832" s="406">
        <v>547</v>
      </c>
      <c r="V1832" s="406">
        <v>420</v>
      </c>
      <c r="W1832" s="406">
        <v>465</v>
      </c>
      <c r="X1832" s="406">
        <v>343</v>
      </c>
      <c r="Y1832" s="406">
        <v>387</v>
      </c>
      <c r="Z1832" s="406">
        <v>462</v>
      </c>
      <c r="AA1832" s="406">
        <v>388</v>
      </c>
      <c r="AB1832" s="406">
        <v>370</v>
      </c>
      <c r="AC1832" s="406">
        <v>429</v>
      </c>
      <c r="AD1832" s="406">
        <v>520</v>
      </c>
      <c r="AE1832" s="406">
        <v>417</v>
      </c>
      <c r="AF1832" s="406">
        <v>405</v>
      </c>
      <c r="AG1832" s="406">
        <v>465</v>
      </c>
      <c r="AH1832" s="406">
        <v>563</v>
      </c>
      <c r="AI1832" s="406">
        <v>346</v>
      </c>
      <c r="AJ1832" s="406">
        <v>404</v>
      </c>
      <c r="AK1832" s="406">
        <v>464</v>
      </c>
      <c r="AL1832" s="406">
        <v>544</v>
      </c>
      <c r="AM1832" s="406">
        <v>349</v>
      </c>
      <c r="AN1832" s="406">
        <v>385</v>
      </c>
      <c r="AO1832" s="406">
        <v>438</v>
      </c>
      <c r="AP1832" s="406">
        <v>388</v>
      </c>
      <c r="AQ1832" s="406">
        <v>388</v>
      </c>
      <c r="AR1832" s="406">
        <v>496</v>
      </c>
      <c r="AS1832" s="406">
        <v>435</v>
      </c>
      <c r="AU1832" t="s">
        <v>236</v>
      </c>
    </row>
    <row r="1833" spans="1:47" ht="13.5" customHeight="1">
      <c r="A1833" s="392"/>
      <c r="B1833" s="392"/>
      <c r="C1833" s="414"/>
      <c r="D1833" s="405" t="s">
        <v>3595</v>
      </c>
      <c r="E1833" s="405" t="s">
        <v>5597</v>
      </c>
      <c r="F1833" s="407" t="s">
        <v>886</v>
      </c>
      <c r="G1833" s="272">
        <v>4.0999999999999996</v>
      </c>
      <c r="H1833" s="406">
        <v>319</v>
      </c>
      <c r="I1833" s="406">
        <v>323</v>
      </c>
      <c r="J1833" s="406">
        <v>371</v>
      </c>
      <c r="K1833" s="406">
        <v>345</v>
      </c>
      <c r="L1833" s="406">
        <v>337</v>
      </c>
      <c r="M1833" s="406">
        <v>418</v>
      </c>
      <c r="N1833" s="406">
        <v>363</v>
      </c>
      <c r="O1833" s="406">
        <v>325</v>
      </c>
      <c r="P1833" s="406">
        <v>358</v>
      </c>
      <c r="Q1833" s="406">
        <v>402</v>
      </c>
      <c r="R1833" s="406">
        <v>387</v>
      </c>
      <c r="S1833" s="406">
        <v>415</v>
      </c>
      <c r="T1833" s="406">
        <v>493</v>
      </c>
      <c r="U1833" s="406">
        <v>547</v>
      </c>
      <c r="V1833" s="406">
        <v>420</v>
      </c>
      <c r="W1833" s="406">
        <v>465</v>
      </c>
      <c r="X1833" s="406">
        <v>343</v>
      </c>
      <c r="Y1833" s="406">
        <v>387</v>
      </c>
      <c r="Z1833" s="406">
        <v>462</v>
      </c>
      <c r="AA1833" s="406">
        <v>388</v>
      </c>
      <c r="AB1833" s="406">
        <v>370</v>
      </c>
      <c r="AC1833" s="406">
        <v>429</v>
      </c>
      <c r="AD1833" s="406">
        <v>520</v>
      </c>
      <c r="AE1833" s="406">
        <v>417</v>
      </c>
      <c r="AF1833" s="406">
        <v>405</v>
      </c>
      <c r="AG1833" s="406">
        <v>465</v>
      </c>
      <c r="AH1833" s="406">
        <v>563</v>
      </c>
      <c r="AI1833" s="406">
        <v>346</v>
      </c>
      <c r="AJ1833" s="406">
        <v>404</v>
      </c>
      <c r="AK1833" s="406">
        <v>464</v>
      </c>
      <c r="AL1833" s="406">
        <v>544</v>
      </c>
      <c r="AM1833" s="406">
        <v>349</v>
      </c>
      <c r="AN1833" s="406">
        <v>385</v>
      </c>
      <c r="AO1833" s="406">
        <v>438</v>
      </c>
      <c r="AP1833" s="406">
        <v>388</v>
      </c>
      <c r="AQ1833" s="406">
        <v>388</v>
      </c>
      <c r="AR1833" s="406">
        <v>496</v>
      </c>
      <c r="AS1833" s="406">
        <v>435</v>
      </c>
      <c r="AU1833" t="s">
        <v>3595</v>
      </c>
    </row>
    <row r="1834" spans="1:47" ht="13.5" customHeight="1">
      <c r="A1834" s="405"/>
      <c r="B1834" s="405"/>
      <c r="C1834" s="415"/>
      <c r="D1834" s="405" t="s">
        <v>3065</v>
      </c>
      <c r="E1834" s="405" t="s">
        <v>5597</v>
      </c>
      <c r="F1834" s="407" t="s">
        <v>3822</v>
      </c>
      <c r="G1834" s="272">
        <v>4.5</v>
      </c>
      <c r="H1834" s="406">
        <v>344</v>
      </c>
      <c r="I1834" s="406">
        <v>341</v>
      </c>
      <c r="J1834" s="406">
        <v>411</v>
      </c>
      <c r="K1834" s="406">
        <v>365</v>
      </c>
      <c r="L1834" s="406">
        <v>361</v>
      </c>
      <c r="M1834" s="406">
        <v>443</v>
      </c>
      <c r="N1834" s="406">
        <v>420</v>
      </c>
      <c r="O1834" s="406">
        <v>376</v>
      </c>
      <c r="P1834" s="406">
        <v>378</v>
      </c>
      <c r="Q1834" s="406">
        <v>433</v>
      </c>
      <c r="R1834" s="406">
        <v>417</v>
      </c>
      <c r="S1834" s="406">
        <v>440</v>
      </c>
      <c r="T1834" s="406">
        <v>524</v>
      </c>
      <c r="U1834" s="406">
        <v>582</v>
      </c>
      <c r="V1834" s="406">
        <v>448</v>
      </c>
      <c r="W1834" s="406">
        <v>496</v>
      </c>
      <c r="X1834" s="406">
        <v>379</v>
      </c>
      <c r="Y1834" s="406">
        <v>427</v>
      </c>
      <c r="Z1834" s="406">
        <v>497</v>
      </c>
      <c r="AA1834" s="406">
        <v>418</v>
      </c>
      <c r="AB1834" s="406">
        <v>417</v>
      </c>
      <c r="AC1834" s="406">
        <v>481</v>
      </c>
      <c r="AD1834" s="406">
        <v>564</v>
      </c>
      <c r="AE1834" s="406">
        <v>451</v>
      </c>
      <c r="AF1834" s="406">
        <v>452</v>
      </c>
      <c r="AG1834" s="406">
        <v>516</v>
      </c>
      <c r="AH1834" s="406">
        <v>605</v>
      </c>
      <c r="AI1834" s="406">
        <v>375</v>
      </c>
      <c r="AJ1834" s="406">
        <v>428</v>
      </c>
      <c r="AK1834" s="406">
        <v>492</v>
      </c>
      <c r="AL1834" s="406">
        <v>577</v>
      </c>
      <c r="AM1834" s="406">
        <v>369</v>
      </c>
      <c r="AN1834" s="406">
        <v>408</v>
      </c>
      <c r="AO1834" s="406">
        <v>464</v>
      </c>
      <c r="AP1834" s="406">
        <v>416</v>
      </c>
      <c r="AQ1834" s="406">
        <v>416</v>
      </c>
      <c r="AR1834" s="406">
        <v>533</v>
      </c>
      <c r="AS1834" s="406">
        <v>465</v>
      </c>
      <c r="AU1834" t="s">
        <v>3065</v>
      </c>
    </row>
    <row r="1835" spans="1:47" ht="13.5" customHeight="1">
      <c r="A1835" s="405"/>
      <c r="B1835" s="405"/>
      <c r="C1835" s="415"/>
      <c r="D1835" s="405" t="s">
        <v>3599</v>
      </c>
      <c r="E1835" s="405" t="s">
        <v>5597</v>
      </c>
      <c r="F1835" s="407" t="s">
        <v>3822</v>
      </c>
      <c r="G1835" s="272">
        <v>4.5</v>
      </c>
      <c r="H1835" s="406">
        <v>344</v>
      </c>
      <c r="I1835" s="406">
        <v>341</v>
      </c>
      <c r="J1835" s="406">
        <v>411</v>
      </c>
      <c r="K1835" s="406">
        <v>365</v>
      </c>
      <c r="L1835" s="406">
        <v>361</v>
      </c>
      <c r="M1835" s="406">
        <v>443</v>
      </c>
      <c r="N1835" s="406">
        <v>420</v>
      </c>
      <c r="O1835" s="406">
        <v>376</v>
      </c>
      <c r="P1835" s="406">
        <v>378</v>
      </c>
      <c r="Q1835" s="406">
        <v>433</v>
      </c>
      <c r="R1835" s="406">
        <v>417</v>
      </c>
      <c r="S1835" s="406">
        <v>440</v>
      </c>
      <c r="T1835" s="406">
        <v>524</v>
      </c>
      <c r="U1835" s="406">
        <v>582</v>
      </c>
      <c r="V1835" s="406">
        <v>448</v>
      </c>
      <c r="W1835" s="406">
        <v>496</v>
      </c>
      <c r="X1835" s="406">
        <v>379</v>
      </c>
      <c r="Y1835" s="406">
        <v>427</v>
      </c>
      <c r="Z1835" s="406">
        <v>497</v>
      </c>
      <c r="AA1835" s="406">
        <v>418</v>
      </c>
      <c r="AB1835" s="406">
        <v>417</v>
      </c>
      <c r="AC1835" s="406">
        <v>481</v>
      </c>
      <c r="AD1835" s="406">
        <v>564</v>
      </c>
      <c r="AE1835" s="406">
        <v>451</v>
      </c>
      <c r="AF1835" s="406">
        <v>452</v>
      </c>
      <c r="AG1835" s="406">
        <v>516</v>
      </c>
      <c r="AH1835" s="406">
        <v>605</v>
      </c>
      <c r="AI1835" s="406">
        <v>375</v>
      </c>
      <c r="AJ1835" s="406">
        <v>428</v>
      </c>
      <c r="AK1835" s="406">
        <v>492</v>
      </c>
      <c r="AL1835" s="406">
        <v>577</v>
      </c>
      <c r="AM1835" s="406">
        <v>369</v>
      </c>
      <c r="AN1835" s="406">
        <v>408</v>
      </c>
      <c r="AO1835" s="406">
        <v>464</v>
      </c>
      <c r="AP1835" s="406">
        <v>416</v>
      </c>
      <c r="AQ1835" s="406">
        <v>416</v>
      </c>
      <c r="AR1835" s="406">
        <v>533</v>
      </c>
      <c r="AS1835" s="406">
        <v>465</v>
      </c>
      <c r="AU1835" t="s">
        <v>3599</v>
      </c>
    </row>
    <row r="1836" spans="1:47" ht="13.5" customHeight="1">
      <c r="A1836" s="405"/>
      <c r="B1836" s="405"/>
      <c r="C1836" s="415"/>
      <c r="D1836" s="405" t="s">
        <v>240</v>
      </c>
      <c r="E1836" s="405" t="s">
        <v>5597</v>
      </c>
      <c r="F1836" s="407" t="s">
        <v>888</v>
      </c>
      <c r="G1836" s="272">
        <v>4.8</v>
      </c>
      <c r="H1836" s="406">
        <v>347</v>
      </c>
      <c r="I1836" s="406">
        <v>352</v>
      </c>
      <c r="J1836" s="406">
        <v>404</v>
      </c>
      <c r="K1836" s="406">
        <v>376</v>
      </c>
      <c r="L1836" s="406">
        <v>367</v>
      </c>
      <c r="M1836" s="406">
        <v>460</v>
      </c>
      <c r="N1836" s="406">
        <v>397</v>
      </c>
      <c r="O1836" s="406">
        <v>354</v>
      </c>
      <c r="P1836" s="406">
        <v>393</v>
      </c>
      <c r="Q1836" s="406">
        <v>441</v>
      </c>
      <c r="R1836" s="406">
        <v>426</v>
      </c>
      <c r="S1836" s="406">
        <v>455</v>
      </c>
      <c r="T1836" s="406">
        <v>545</v>
      </c>
      <c r="U1836" s="406">
        <v>603</v>
      </c>
      <c r="V1836" s="406">
        <v>467</v>
      </c>
      <c r="W1836" s="406">
        <v>516</v>
      </c>
      <c r="X1836" s="406">
        <v>371</v>
      </c>
      <c r="Y1836" s="406">
        <v>422</v>
      </c>
      <c r="Z1836" s="406">
        <v>505</v>
      </c>
      <c r="AA1836" s="406">
        <v>421</v>
      </c>
      <c r="AB1836" s="406">
        <v>403</v>
      </c>
      <c r="AC1836" s="406">
        <v>472</v>
      </c>
      <c r="AD1836" s="406">
        <v>574</v>
      </c>
      <c r="AE1836" s="406">
        <v>455</v>
      </c>
      <c r="AF1836" s="406">
        <v>439</v>
      </c>
      <c r="AG1836" s="406">
        <v>508</v>
      </c>
      <c r="AH1836" s="406">
        <v>617</v>
      </c>
      <c r="AI1836" s="406">
        <v>373</v>
      </c>
      <c r="AJ1836" s="406">
        <v>443</v>
      </c>
      <c r="AK1836" s="406">
        <v>512</v>
      </c>
      <c r="AL1836" s="406">
        <v>600</v>
      </c>
      <c r="AM1836" s="406">
        <v>381</v>
      </c>
      <c r="AN1836" s="406">
        <v>423</v>
      </c>
      <c r="AO1836" s="406">
        <v>481</v>
      </c>
      <c r="AP1836" s="406">
        <v>434</v>
      </c>
      <c r="AQ1836" s="406">
        <v>434</v>
      </c>
      <c r="AR1836" s="406">
        <v>561</v>
      </c>
      <c r="AS1836" s="406">
        <v>483</v>
      </c>
      <c r="AU1836" t="s">
        <v>240</v>
      </c>
    </row>
    <row r="1837" spans="1:47" ht="13.5" customHeight="1">
      <c r="A1837" s="405"/>
      <c r="B1837" s="405"/>
      <c r="C1837" s="415"/>
      <c r="D1837" s="405" t="s">
        <v>3603</v>
      </c>
      <c r="E1837" s="405" t="s">
        <v>5597</v>
      </c>
      <c r="F1837" s="407" t="s">
        <v>888</v>
      </c>
      <c r="G1837" s="272">
        <v>4.8</v>
      </c>
      <c r="H1837" s="406">
        <v>347</v>
      </c>
      <c r="I1837" s="406">
        <v>352</v>
      </c>
      <c r="J1837" s="406">
        <v>404</v>
      </c>
      <c r="K1837" s="406">
        <v>376</v>
      </c>
      <c r="L1837" s="406">
        <v>367</v>
      </c>
      <c r="M1837" s="406">
        <v>460</v>
      </c>
      <c r="N1837" s="406">
        <v>397</v>
      </c>
      <c r="O1837" s="406">
        <v>354</v>
      </c>
      <c r="P1837" s="406">
        <v>393</v>
      </c>
      <c r="Q1837" s="406">
        <v>441</v>
      </c>
      <c r="R1837" s="406">
        <v>426</v>
      </c>
      <c r="S1837" s="406">
        <v>455</v>
      </c>
      <c r="T1837" s="406">
        <v>545</v>
      </c>
      <c r="U1837" s="406">
        <v>603</v>
      </c>
      <c r="V1837" s="406">
        <v>467</v>
      </c>
      <c r="W1837" s="406">
        <v>516</v>
      </c>
      <c r="X1837" s="406">
        <v>371</v>
      </c>
      <c r="Y1837" s="406">
        <v>422</v>
      </c>
      <c r="Z1837" s="406">
        <v>505</v>
      </c>
      <c r="AA1837" s="406">
        <v>421</v>
      </c>
      <c r="AB1837" s="406">
        <v>403</v>
      </c>
      <c r="AC1837" s="406">
        <v>472</v>
      </c>
      <c r="AD1837" s="406">
        <v>574</v>
      </c>
      <c r="AE1837" s="406">
        <v>455</v>
      </c>
      <c r="AF1837" s="406">
        <v>439</v>
      </c>
      <c r="AG1837" s="406">
        <v>508</v>
      </c>
      <c r="AH1837" s="406">
        <v>617</v>
      </c>
      <c r="AI1837" s="406">
        <v>373</v>
      </c>
      <c r="AJ1837" s="406">
        <v>443</v>
      </c>
      <c r="AK1837" s="406">
        <v>512</v>
      </c>
      <c r="AL1837" s="406">
        <v>600</v>
      </c>
      <c r="AM1837" s="406">
        <v>381</v>
      </c>
      <c r="AN1837" s="406">
        <v>423</v>
      </c>
      <c r="AO1837" s="406">
        <v>481</v>
      </c>
      <c r="AP1837" s="406">
        <v>434</v>
      </c>
      <c r="AQ1837" s="406">
        <v>434</v>
      </c>
      <c r="AR1837" s="406">
        <v>561</v>
      </c>
      <c r="AS1837" s="406">
        <v>483</v>
      </c>
      <c r="AU1837" t="s">
        <v>3603</v>
      </c>
    </row>
    <row r="1838" spans="1:47" ht="13.5" customHeight="1">
      <c r="A1838" s="392"/>
      <c r="B1838" s="392"/>
      <c r="C1838" s="414"/>
      <c r="D1838" s="405" t="s">
        <v>3068</v>
      </c>
      <c r="E1838" s="405" t="s">
        <v>5597</v>
      </c>
      <c r="F1838" s="407" t="s">
        <v>3817</v>
      </c>
      <c r="G1838" s="272">
        <v>1.7000000000000002</v>
      </c>
      <c r="H1838" s="406">
        <v>199</v>
      </c>
      <c r="I1838" s="406">
        <v>201</v>
      </c>
      <c r="J1838" s="406">
        <v>231</v>
      </c>
      <c r="K1838" s="406">
        <v>212</v>
      </c>
      <c r="L1838" s="406">
        <v>210</v>
      </c>
      <c r="M1838" s="406">
        <v>247</v>
      </c>
      <c r="N1838" s="406">
        <v>222</v>
      </c>
      <c r="O1838" s="406">
        <v>199</v>
      </c>
      <c r="P1838" s="406">
        <v>213</v>
      </c>
      <c r="Q1838" s="406">
        <v>242</v>
      </c>
      <c r="R1838" s="406">
        <v>224</v>
      </c>
      <c r="S1838" s="406">
        <v>266</v>
      </c>
      <c r="T1838" s="406">
        <v>300</v>
      </c>
      <c r="U1838" s="406">
        <v>342</v>
      </c>
      <c r="V1838" s="406">
        <v>247</v>
      </c>
      <c r="W1838" s="406">
        <v>275</v>
      </c>
      <c r="X1838" s="406">
        <v>229</v>
      </c>
      <c r="Y1838" s="406">
        <v>248</v>
      </c>
      <c r="Z1838" s="406">
        <v>289</v>
      </c>
      <c r="AA1838" s="406">
        <v>253</v>
      </c>
      <c r="AB1838" s="406">
        <v>239</v>
      </c>
      <c r="AC1838" s="406">
        <v>264</v>
      </c>
      <c r="AD1838" s="406">
        <v>309</v>
      </c>
      <c r="AE1838" s="406">
        <v>261</v>
      </c>
      <c r="AF1838" s="406">
        <v>273</v>
      </c>
      <c r="AG1838" s="406">
        <v>299</v>
      </c>
      <c r="AH1838" s="406">
        <v>351</v>
      </c>
      <c r="AI1838" s="406">
        <v>234</v>
      </c>
      <c r="AJ1838" s="406">
        <v>249</v>
      </c>
      <c r="AK1838" s="406">
        <v>275</v>
      </c>
      <c r="AL1838" s="406">
        <v>322</v>
      </c>
      <c r="AM1838" s="406">
        <v>218</v>
      </c>
      <c r="AN1838" s="406">
        <v>233</v>
      </c>
      <c r="AO1838" s="406">
        <v>265</v>
      </c>
      <c r="AP1838" s="406">
        <v>228</v>
      </c>
      <c r="AQ1838" s="406">
        <v>228</v>
      </c>
      <c r="AR1838" s="406">
        <v>270</v>
      </c>
      <c r="AS1838" s="406">
        <v>277</v>
      </c>
      <c r="AU1838" t="s">
        <v>3068</v>
      </c>
    </row>
    <row r="1839" spans="1:47" ht="13.5" customHeight="1">
      <c r="A1839" s="392"/>
      <c r="B1839" s="392"/>
      <c r="C1839" s="414"/>
      <c r="D1839" s="405" t="s">
        <v>3612</v>
      </c>
      <c r="E1839" s="405" t="s">
        <v>5597</v>
      </c>
      <c r="F1839" s="407" t="s">
        <v>3817</v>
      </c>
      <c r="G1839" s="272">
        <v>1.7000000000000002</v>
      </c>
      <c r="H1839" s="406">
        <v>199</v>
      </c>
      <c r="I1839" s="406">
        <v>201</v>
      </c>
      <c r="J1839" s="406">
        <v>231</v>
      </c>
      <c r="K1839" s="406">
        <v>212</v>
      </c>
      <c r="L1839" s="406">
        <v>210</v>
      </c>
      <c r="M1839" s="406">
        <v>247</v>
      </c>
      <c r="N1839" s="406">
        <v>222</v>
      </c>
      <c r="O1839" s="406">
        <v>199</v>
      </c>
      <c r="P1839" s="406">
        <v>213</v>
      </c>
      <c r="Q1839" s="406">
        <v>242</v>
      </c>
      <c r="R1839" s="406">
        <v>224</v>
      </c>
      <c r="S1839" s="406">
        <v>266</v>
      </c>
      <c r="T1839" s="406">
        <v>300</v>
      </c>
      <c r="U1839" s="406">
        <v>342</v>
      </c>
      <c r="V1839" s="406">
        <v>247</v>
      </c>
      <c r="W1839" s="406">
        <v>275</v>
      </c>
      <c r="X1839" s="406">
        <v>229</v>
      </c>
      <c r="Y1839" s="406">
        <v>248</v>
      </c>
      <c r="Z1839" s="406">
        <v>289</v>
      </c>
      <c r="AA1839" s="406">
        <v>253</v>
      </c>
      <c r="AB1839" s="406">
        <v>239</v>
      </c>
      <c r="AC1839" s="406">
        <v>264</v>
      </c>
      <c r="AD1839" s="406">
        <v>309</v>
      </c>
      <c r="AE1839" s="406">
        <v>261</v>
      </c>
      <c r="AF1839" s="406">
        <v>273</v>
      </c>
      <c r="AG1839" s="406">
        <v>299</v>
      </c>
      <c r="AH1839" s="406">
        <v>351</v>
      </c>
      <c r="AI1839" s="406">
        <v>234</v>
      </c>
      <c r="AJ1839" s="406">
        <v>249</v>
      </c>
      <c r="AK1839" s="406">
        <v>275</v>
      </c>
      <c r="AL1839" s="406">
        <v>322</v>
      </c>
      <c r="AM1839" s="406">
        <v>218</v>
      </c>
      <c r="AN1839" s="406">
        <v>233</v>
      </c>
      <c r="AO1839" s="406">
        <v>265</v>
      </c>
      <c r="AP1839" s="406">
        <v>228</v>
      </c>
      <c r="AQ1839" s="406">
        <v>228</v>
      </c>
      <c r="AR1839" s="406">
        <v>270</v>
      </c>
      <c r="AS1839" s="406">
        <v>277</v>
      </c>
      <c r="AU1839" t="s">
        <v>3612</v>
      </c>
    </row>
    <row r="1840" spans="1:47" ht="13.5" customHeight="1">
      <c r="A1840" s="392"/>
      <c r="B1840" s="392"/>
      <c r="C1840" s="414"/>
      <c r="D1840" s="405" t="s">
        <v>3070</v>
      </c>
      <c r="E1840" s="405" t="s">
        <v>5597</v>
      </c>
      <c r="F1840" s="407" t="s">
        <v>3819</v>
      </c>
      <c r="G1840" s="272">
        <v>2.1</v>
      </c>
      <c r="H1840" s="406">
        <v>209</v>
      </c>
      <c r="I1840" s="406">
        <v>212</v>
      </c>
      <c r="J1840" s="406">
        <v>243</v>
      </c>
      <c r="K1840" s="406">
        <v>224</v>
      </c>
      <c r="L1840" s="406">
        <v>222</v>
      </c>
      <c r="M1840" s="406">
        <v>264</v>
      </c>
      <c r="N1840" s="406">
        <v>235</v>
      </c>
      <c r="O1840" s="406">
        <v>210</v>
      </c>
      <c r="P1840" s="406">
        <v>228</v>
      </c>
      <c r="Q1840" s="406">
        <v>257</v>
      </c>
      <c r="R1840" s="406">
        <v>239</v>
      </c>
      <c r="S1840" s="406">
        <v>280</v>
      </c>
      <c r="T1840" s="406">
        <v>321</v>
      </c>
      <c r="U1840" s="406">
        <v>363</v>
      </c>
      <c r="V1840" s="406">
        <v>264</v>
      </c>
      <c r="W1840" s="406">
        <v>294</v>
      </c>
      <c r="X1840" s="406">
        <v>239</v>
      </c>
      <c r="Y1840" s="406">
        <v>262</v>
      </c>
      <c r="Z1840" s="406">
        <v>306</v>
      </c>
      <c r="AA1840" s="406">
        <v>264</v>
      </c>
      <c r="AB1840" s="406">
        <v>253</v>
      </c>
      <c r="AC1840" s="406">
        <v>284</v>
      </c>
      <c r="AD1840" s="406">
        <v>333</v>
      </c>
      <c r="AE1840" s="406">
        <v>276</v>
      </c>
      <c r="AF1840" s="406">
        <v>288</v>
      </c>
      <c r="AG1840" s="406">
        <v>319</v>
      </c>
      <c r="AH1840" s="406">
        <v>374</v>
      </c>
      <c r="AI1840" s="406">
        <v>243</v>
      </c>
      <c r="AJ1840" s="406">
        <v>264</v>
      </c>
      <c r="AK1840" s="406">
        <v>295</v>
      </c>
      <c r="AL1840" s="406">
        <v>346</v>
      </c>
      <c r="AM1840" s="406">
        <v>228</v>
      </c>
      <c r="AN1840" s="406">
        <v>247</v>
      </c>
      <c r="AO1840" s="406">
        <v>281</v>
      </c>
      <c r="AP1840" s="406">
        <v>246</v>
      </c>
      <c r="AQ1840" s="406">
        <v>246</v>
      </c>
      <c r="AR1840" s="406">
        <v>299</v>
      </c>
      <c r="AS1840" s="406">
        <v>295</v>
      </c>
      <c r="AU1840" t="s">
        <v>3070</v>
      </c>
    </row>
    <row r="1841" spans="1:47" ht="13.5" customHeight="1">
      <c r="A1841" s="392"/>
      <c r="B1841" s="392"/>
      <c r="C1841" s="414"/>
      <c r="D1841" s="405" t="s">
        <v>3614</v>
      </c>
      <c r="E1841" s="405" t="s">
        <v>5597</v>
      </c>
      <c r="F1841" s="407" t="s">
        <v>3819</v>
      </c>
      <c r="G1841" s="272">
        <v>2.1</v>
      </c>
      <c r="H1841" s="406">
        <v>209</v>
      </c>
      <c r="I1841" s="406">
        <v>212</v>
      </c>
      <c r="J1841" s="406">
        <v>243</v>
      </c>
      <c r="K1841" s="406">
        <v>224</v>
      </c>
      <c r="L1841" s="406">
        <v>222</v>
      </c>
      <c r="M1841" s="406">
        <v>264</v>
      </c>
      <c r="N1841" s="406">
        <v>235</v>
      </c>
      <c r="O1841" s="406">
        <v>210</v>
      </c>
      <c r="P1841" s="406">
        <v>228</v>
      </c>
      <c r="Q1841" s="406">
        <v>257</v>
      </c>
      <c r="R1841" s="406">
        <v>239</v>
      </c>
      <c r="S1841" s="406">
        <v>280</v>
      </c>
      <c r="T1841" s="406">
        <v>321</v>
      </c>
      <c r="U1841" s="406">
        <v>363</v>
      </c>
      <c r="V1841" s="406">
        <v>264</v>
      </c>
      <c r="W1841" s="406">
        <v>294</v>
      </c>
      <c r="X1841" s="406">
        <v>239</v>
      </c>
      <c r="Y1841" s="406">
        <v>262</v>
      </c>
      <c r="Z1841" s="406">
        <v>306</v>
      </c>
      <c r="AA1841" s="406">
        <v>264</v>
      </c>
      <c r="AB1841" s="406">
        <v>253</v>
      </c>
      <c r="AC1841" s="406">
        <v>284</v>
      </c>
      <c r="AD1841" s="406">
        <v>333</v>
      </c>
      <c r="AE1841" s="406">
        <v>276</v>
      </c>
      <c r="AF1841" s="406">
        <v>288</v>
      </c>
      <c r="AG1841" s="406">
        <v>319</v>
      </c>
      <c r="AH1841" s="406">
        <v>374</v>
      </c>
      <c r="AI1841" s="406">
        <v>243</v>
      </c>
      <c r="AJ1841" s="406">
        <v>264</v>
      </c>
      <c r="AK1841" s="406">
        <v>295</v>
      </c>
      <c r="AL1841" s="406">
        <v>346</v>
      </c>
      <c r="AM1841" s="406">
        <v>228</v>
      </c>
      <c r="AN1841" s="406">
        <v>247</v>
      </c>
      <c r="AO1841" s="406">
        <v>281</v>
      </c>
      <c r="AP1841" s="406">
        <v>246</v>
      </c>
      <c r="AQ1841" s="406">
        <v>246</v>
      </c>
      <c r="AR1841" s="406">
        <v>299</v>
      </c>
      <c r="AS1841" s="406">
        <v>295</v>
      </c>
      <c r="AU1841" t="s">
        <v>3614</v>
      </c>
    </row>
    <row r="1842" spans="1:47" ht="13.5" customHeight="1">
      <c r="A1842" s="392"/>
      <c r="B1842" s="392"/>
      <c r="C1842" s="414"/>
      <c r="D1842" s="405" t="s">
        <v>4226</v>
      </c>
      <c r="E1842" s="405" t="s">
        <v>5597</v>
      </c>
      <c r="F1842" s="407" t="s">
        <v>2063</v>
      </c>
      <c r="G1842" s="272">
        <v>2.5</v>
      </c>
      <c r="H1842" s="406">
        <v>228</v>
      </c>
      <c r="I1842" s="406">
        <v>225</v>
      </c>
      <c r="J1842" s="406">
        <v>271</v>
      </c>
      <c r="K1842" s="406">
        <v>238</v>
      </c>
      <c r="L1842" s="406">
        <v>235</v>
      </c>
      <c r="M1842" s="406">
        <v>286</v>
      </c>
      <c r="N1842" s="406">
        <v>270</v>
      </c>
      <c r="O1842" s="406">
        <v>242</v>
      </c>
      <c r="P1842" s="406">
        <v>243</v>
      </c>
      <c r="Q1842" s="406">
        <v>278</v>
      </c>
      <c r="R1842" s="406">
        <v>268</v>
      </c>
      <c r="S1842" s="406">
        <v>301</v>
      </c>
      <c r="T1842" s="406">
        <v>348</v>
      </c>
      <c r="U1842" s="406">
        <v>392</v>
      </c>
      <c r="V1842" s="406">
        <v>288</v>
      </c>
      <c r="W1842" s="406">
        <v>320</v>
      </c>
      <c r="X1842" s="406">
        <v>258</v>
      </c>
      <c r="Y1842" s="406">
        <v>286</v>
      </c>
      <c r="Z1842" s="406">
        <v>333</v>
      </c>
      <c r="AA1842" s="406">
        <v>285</v>
      </c>
      <c r="AB1842" s="406">
        <v>276</v>
      </c>
      <c r="AC1842" s="406">
        <v>313</v>
      </c>
      <c r="AD1842" s="406">
        <v>367</v>
      </c>
      <c r="AE1842" s="406">
        <v>300</v>
      </c>
      <c r="AF1842" s="406">
        <v>311</v>
      </c>
      <c r="AG1842" s="406">
        <v>348</v>
      </c>
      <c r="AH1842" s="406">
        <v>408</v>
      </c>
      <c r="AI1842" s="406">
        <v>260</v>
      </c>
      <c r="AJ1842" s="406">
        <v>287</v>
      </c>
      <c r="AK1842" s="406">
        <v>323</v>
      </c>
      <c r="AL1842" s="406">
        <v>379</v>
      </c>
      <c r="AM1842" s="406">
        <v>248</v>
      </c>
      <c r="AN1842" s="406">
        <v>269</v>
      </c>
      <c r="AO1842" s="406">
        <v>307</v>
      </c>
      <c r="AP1842" s="406">
        <v>274</v>
      </c>
      <c r="AQ1842" s="406">
        <v>274</v>
      </c>
      <c r="AR1842" s="406">
        <v>338</v>
      </c>
      <c r="AS1842" s="406">
        <v>318</v>
      </c>
      <c r="AU1842" t="s">
        <v>4226</v>
      </c>
    </row>
    <row r="1843" spans="1:47" ht="13.5" customHeight="1">
      <c r="A1843" s="392"/>
      <c r="B1843" s="392"/>
      <c r="C1843" s="414"/>
      <c r="D1843" s="405" t="s">
        <v>4229</v>
      </c>
      <c r="E1843" s="405" t="s">
        <v>5597</v>
      </c>
      <c r="F1843" s="407" t="s">
        <v>2063</v>
      </c>
      <c r="G1843" s="272">
        <v>2.5</v>
      </c>
      <c r="H1843" s="406">
        <v>228</v>
      </c>
      <c r="I1843" s="406">
        <v>225</v>
      </c>
      <c r="J1843" s="406">
        <v>271</v>
      </c>
      <c r="K1843" s="406">
        <v>238</v>
      </c>
      <c r="L1843" s="406">
        <v>235</v>
      </c>
      <c r="M1843" s="406">
        <v>286</v>
      </c>
      <c r="N1843" s="406">
        <v>270</v>
      </c>
      <c r="O1843" s="406">
        <v>242</v>
      </c>
      <c r="P1843" s="406">
        <v>243</v>
      </c>
      <c r="Q1843" s="406">
        <v>278</v>
      </c>
      <c r="R1843" s="406">
        <v>268</v>
      </c>
      <c r="S1843" s="406">
        <v>301</v>
      </c>
      <c r="T1843" s="406">
        <v>348</v>
      </c>
      <c r="U1843" s="406">
        <v>392</v>
      </c>
      <c r="V1843" s="406">
        <v>288</v>
      </c>
      <c r="W1843" s="406">
        <v>320</v>
      </c>
      <c r="X1843" s="406">
        <v>258</v>
      </c>
      <c r="Y1843" s="406">
        <v>286</v>
      </c>
      <c r="Z1843" s="406">
        <v>333</v>
      </c>
      <c r="AA1843" s="406">
        <v>285</v>
      </c>
      <c r="AB1843" s="406">
        <v>276</v>
      </c>
      <c r="AC1843" s="406">
        <v>313</v>
      </c>
      <c r="AD1843" s="406">
        <v>367</v>
      </c>
      <c r="AE1843" s="406">
        <v>300</v>
      </c>
      <c r="AF1843" s="406">
        <v>311</v>
      </c>
      <c r="AG1843" s="406">
        <v>348</v>
      </c>
      <c r="AH1843" s="406">
        <v>408</v>
      </c>
      <c r="AI1843" s="406">
        <v>260</v>
      </c>
      <c r="AJ1843" s="406">
        <v>287</v>
      </c>
      <c r="AK1843" s="406">
        <v>323</v>
      </c>
      <c r="AL1843" s="406">
        <v>379</v>
      </c>
      <c r="AM1843" s="406">
        <v>248</v>
      </c>
      <c r="AN1843" s="406">
        <v>269</v>
      </c>
      <c r="AO1843" s="406">
        <v>307</v>
      </c>
      <c r="AP1843" s="406">
        <v>274</v>
      </c>
      <c r="AQ1843" s="406">
        <v>274</v>
      </c>
      <c r="AR1843" s="406">
        <v>338</v>
      </c>
      <c r="AS1843" s="406">
        <v>318</v>
      </c>
      <c r="AU1843" t="s">
        <v>4229</v>
      </c>
    </row>
    <row r="1844" spans="1:47" ht="13.5" customHeight="1">
      <c r="A1844" s="405"/>
      <c r="B1844" s="405"/>
      <c r="C1844" s="415"/>
      <c r="D1844" s="405" t="s">
        <v>250</v>
      </c>
      <c r="E1844" s="405" t="s">
        <v>5597</v>
      </c>
      <c r="F1844" s="407" t="s">
        <v>884</v>
      </c>
      <c r="G1844" s="272">
        <v>4.0999999999999996</v>
      </c>
      <c r="H1844" s="406">
        <v>294</v>
      </c>
      <c r="I1844" s="406">
        <v>299</v>
      </c>
      <c r="J1844" s="406">
        <v>343</v>
      </c>
      <c r="K1844" s="406">
        <v>317</v>
      </c>
      <c r="L1844" s="406">
        <v>310</v>
      </c>
      <c r="M1844" s="406">
        <v>391</v>
      </c>
      <c r="N1844" s="406">
        <v>336</v>
      </c>
      <c r="O1844" s="406">
        <v>301</v>
      </c>
      <c r="P1844" s="406">
        <v>336</v>
      </c>
      <c r="Q1844" s="406">
        <v>377</v>
      </c>
      <c r="R1844" s="406">
        <v>363</v>
      </c>
      <c r="S1844" s="406">
        <v>393</v>
      </c>
      <c r="T1844" s="406">
        <v>470</v>
      </c>
      <c r="U1844" s="406">
        <v>521</v>
      </c>
      <c r="V1844" s="406">
        <v>396</v>
      </c>
      <c r="W1844" s="406">
        <v>440</v>
      </c>
      <c r="X1844" s="406">
        <v>320</v>
      </c>
      <c r="Y1844" s="406">
        <v>363</v>
      </c>
      <c r="Z1844" s="406">
        <v>434</v>
      </c>
      <c r="AA1844" s="406">
        <v>362</v>
      </c>
      <c r="AB1844" s="406">
        <v>346</v>
      </c>
      <c r="AC1844" s="406">
        <v>405</v>
      </c>
      <c r="AD1844" s="406">
        <v>493</v>
      </c>
      <c r="AE1844" s="406">
        <v>391</v>
      </c>
      <c r="AF1844" s="406">
        <v>382</v>
      </c>
      <c r="AG1844" s="406">
        <v>441</v>
      </c>
      <c r="AH1844" s="406">
        <v>535</v>
      </c>
      <c r="AI1844" s="406">
        <v>322</v>
      </c>
      <c r="AJ1844" s="406">
        <v>381</v>
      </c>
      <c r="AK1844" s="406">
        <v>440</v>
      </c>
      <c r="AL1844" s="406">
        <v>516</v>
      </c>
      <c r="AM1844" s="406">
        <v>325</v>
      </c>
      <c r="AN1844" s="406">
        <v>362</v>
      </c>
      <c r="AO1844" s="406">
        <v>411</v>
      </c>
      <c r="AP1844" s="406">
        <v>362</v>
      </c>
      <c r="AQ1844" s="406">
        <v>362</v>
      </c>
      <c r="AR1844" s="406">
        <v>471</v>
      </c>
      <c r="AS1844" s="406">
        <v>409</v>
      </c>
      <c r="AU1844" t="s">
        <v>250</v>
      </c>
    </row>
    <row r="1845" spans="1:47" ht="13.5" customHeight="1">
      <c r="A1845" s="405"/>
      <c r="B1845" s="405"/>
      <c r="C1845" s="415"/>
      <c r="D1845" s="405" t="s">
        <v>3617</v>
      </c>
      <c r="E1845" s="405" t="s">
        <v>5597</v>
      </c>
      <c r="F1845" s="407" t="s">
        <v>884</v>
      </c>
      <c r="G1845" s="272">
        <v>4.0999999999999996</v>
      </c>
      <c r="H1845" s="406">
        <v>294</v>
      </c>
      <c r="I1845" s="406">
        <v>299</v>
      </c>
      <c r="J1845" s="406">
        <v>343</v>
      </c>
      <c r="K1845" s="406">
        <v>317</v>
      </c>
      <c r="L1845" s="406">
        <v>310</v>
      </c>
      <c r="M1845" s="406">
        <v>391</v>
      </c>
      <c r="N1845" s="406">
        <v>336</v>
      </c>
      <c r="O1845" s="406">
        <v>301</v>
      </c>
      <c r="P1845" s="406">
        <v>336</v>
      </c>
      <c r="Q1845" s="406">
        <v>377</v>
      </c>
      <c r="R1845" s="406">
        <v>363</v>
      </c>
      <c r="S1845" s="406">
        <v>393</v>
      </c>
      <c r="T1845" s="406">
        <v>470</v>
      </c>
      <c r="U1845" s="406">
        <v>521</v>
      </c>
      <c r="V1845" s="406">
        <v>396</v>
      </c>
      <c r="W1845" s="406">
        <v>440</v>
      </c>
      <c r="X1845" s="406">
        <v>320</v>
      </c>
      <c r="Y1845" s="406">
        <v>363</v>
      </c>
      <c r="Z1845" s="406">
        <v>434</v>
      </c>
      <c r="AA1845" s="406">
        <v>362</v>
      </c>
      <c r="AB1845" s="406">
        <v>346</v>
      </c>
      <c r="AC1845" s="406">
        <v>405</v>
      </c>
      <c r="AD1845" s="406">
        <v>493</v>
      </c>
      <c r="AE1845" s="406">
        <v>391</v>
      </c>
      <c r="AF1845" s="406">
        <v>382</v>
      </c>
      <c r="AG1845" s="406">
        <v>441</v>
      </c>
      <c r="AH1845" s="406">
        <v>535</v>
      </c>
      <c r="AI1845" s="406">
        <v>322</v>
      </c>
      <c r="AJ1845" s="406">
        <v>381</v>
      </c>
      <c r="AK1845" s="406">
        <v>440</v>
      </c>
      <c r="AL1845" s="406">
        <v>516</v>
      </c>
      <c r="AM1845" s="406">
        <v>325</v>
      </c>
      <c r="AN1845" s="406">
        <v>362</v>
      </c>
      <c r="AO1845" s="406">
        <v>411</v>
      </c>
      <c r="AP1845" s="406">
        <v>362</v>
      </c>
      <c r="AQ1845" s="406">
        <v>362</v>
      </c>
      <c r="AR1845" s="406">
        <v>471</v>
      </c>
      <c r="AS1845" s="406">
        <v>409</v>
      </c>
      <c r="AU1845" t="s">
        <v>3617</v>
      </c>
    </row>
    <row r="1846" spans="1:47" ht="13.5" customHeight="1">
      <c r="A1846" s="405"/>
      <c r="B1846" s="405"/>
      <c r="C1846" s="416"/>
      <c r="D1846" s="405" t="s">
        <v>5348</v>
      </c>
      <c r="E1846" s="405" t="s">
        <v>5597</v>
      </c>
      <c r="F1846" s="407" t="s">
        <v>5344</v>
      </c>
      <c r="G1846" s="272">
        <v>4.5</v>
      </c>
      <c r="H1846" s="409" t="s">
        <v>2207</v>
      </c>
      <c r="I1846" s="409" t="s">
        <v>2207</v>
      </c>
      <c r="J1846" s="409" t="s">
        <v>2207</v>
      </c>
      <c r="K1846" s="409" t="s">
        <v>2207</v>
      </c>
      <c r="L1846" s="409" t="s">
        <v>2207</v>
      </c>
      <c r="M1846" s="409" t="s">
        <v>2207</v>
      </c>
      <c r="N1846" s="409" t="s">
        <v>2207</v>
      </c>
      <c r="O1846" s="409" t="s">
        <v>2207</v>
      </c>
      <c r="P1846" s="409" t="s">
        <v>2207</v>
      </c>
      <c r="Q1846" s="409" t="s">
        <v>2207</v>
      </c>
      <c r="R1846" s="409" t="s">
        <v>2207</v>
      </c>
      <c r="S1846" s="406">
        <v>427</v>
      </c>
      <c r="T1846" s="406">
        <v>511</v>
      </c>
      <c r="U1846" s="406">
        <v>566</v>
      </c>
      <c r="V1846" s="406">
        <v>426</v>
      </c>
      <c r="W1846" s="406">
        <v>472</v>
      </c>
      <c r="X1846" s="406">
        <v>341</v>
      </c>
      <c r="Y1846" s="406">
        <v>389</v>
      </c>
      <c r="Z1846" s="406">
        <v>465</v>
      </c>
      <c r="AA1846" s="406">
        <v>387</v>
      </c>
      <c r="AB1846" s="406">
        <v>371</v>
      </c>
      <c r="AC1846" s="406">
        <v>435</v>
      </c>
      <c r="AD1846" s="406">
        <v>530</v>
      </c>
      <c r="AE1846" s="406">
        <v>419</v>
      </c>
      <c r="AF1846" s="406">
        <v>407</v>
      </c>
      <c r="AG1846" s="406">
        <v>472</v>
      </c>
      <c r="AH1846" s="406">
        <v>573</v>
      </c>
      <c r="AI1846" s="406">
        <v>0</v>
      </c>
      <c r="AJ1846" s="406">
        <v>408</v>
      </c>
      <c r="AK1846" s="406">
        <v>473</v>
      </c>
      <c r="AL1846" s="406">
        <v>554</v>
      </c>
      <c r="AM1846" s="406">
        <v>348</v>
      </c>
      <c r="AN1846" s="406">
        <v>388</v>
      </c>
      <c r="AO1846" s="406">
        <v>441</v>
      </c>
      <c r="AP1846" s="406">
        <v>394</v>
      </c>
      <c r="AQ1846" s="406">
        <v>394</v>
      </c>
      <c r="AR1846" s="406">
        <v>514</v>
      </c>
      <c r="AS1846" s="406">
        <v>440</v>
      </c>
      <c r="AU1846" t="s">
        <v>5348</v>
      </c>
    </row>
    <row r="1847" spans="1:47" ht="13.5" customHeight="1">
      <c r="A1847" s="405"/>
      <c r="B1847" s="405"/>
      <c r="C1847" s="416"/>
      <c r="D1847" s="405" t="s">
        <v>5349</v>
      </c>
      <c r="E1847" s="405" t="s">
        <v>5597</v>
      </c>
      <c r="F1847" s="407" t="s">
        <v>5344</v>
      </c>
      <c r="G1847" s="272">
        <v>4.5</v>
      </c>
      <c r="H1847" s="409" t="s">
        <v>2207</v>
      </c>
      <c r="I1847" s="409" t="s">
        <v>2207</v>
      </c>
      <c r="J1847" s="409" t="s">
        <v>2207</v>
      </c>
      <c r="K1847" s="409" t="s">
        <v>2207</v>
      </c>
      <c r="L1847" s="409" t="s">
        <v>2207</v>
      </c>
      <c r="M1847" s="409" t="s">
        <v>2207</v>
      </c>
      <c r="N1847" s="409" t="s">
        <v>2207</v>
      </c>
      <c r="O1847" s="409" t="s">
        <v>2207</v>
      </c>
      <c r="P1847" s="409" t="s">
        <v>2207</v>
      </c>
      <c r="Q1847" s="409" t="s">
        <v>2207</v>
      </c>
      <c r="R1847" s="409" t="s">
        <v>2207</v>
      </c>
      <c r="S1847" s="406">
        <v>427</v>
      </c>
      <c r="T1847" s="406">
        <v>511</v>
      </c>
      <c r="U1847" s="406">
        <v>566</v>
      </c>
      <c r="V1847" s="406">
        <v>426</v>
      </c>
      <c r="W1847" s="406">
        <v>472</v>
      </c>
      <c r="X1847" s="406">
        <v>341</v>
      </c>
      <c r="Y1847" s="406">
        <v>389</v>
      </c>
      <c r="Z1847" s="406">
        <v>465</v>
      </c>
      <c r="AA1847" s="406">
        <v>387</v>
      </c>
      <c r="AB1847" s="406">
        <v>371</v>
      </c>
      <c r="AC1847" s="406">
        <v>435</v>
      </c>
      <c r="AD1847" s="406">
        <v>530</v>
      </c>
      <c r="AE1847" s="406">
        <v>419</v>
      </c>
      <c r="AF1847" s="406">
        <v>407</v>
      </c>
      <c r="AG1847" s="406">
        <v>472</v>
      </c>
      <c r="AH1847" s="406">
        <v>573</v>
      </c>
      <c r="AI1847" s="406">
        <v>0</v>
      </c>
      <c r="AJ1847" s="406">
        <v>408</v>
      </c>
      <c r="AK1847" s="406">
        <v>473</v>
      </c>
      <c r="AL1847" s="406">
        <v>554</v>
      </c>
      <c r="AM1847" s="406">
        <v>348</v>
      </c>
      <c r="AN1847" s="406">
        <v>388</v>
      </c>
      <c r="AO1847" s="406">
        <v>441</v>
      </c>
      <c r="AP1847" s="406">
        <v>394</v>
      </c>
      <c r="AQ1847" s="406">
        <v>394</v>
      </c>
      <c r="AR1847" s="406">
        <v>514</v>
      </c>
      <c r="AS1847" s="406">
        <v>440</v>
      </c>
      <c r="AU1847" t="s">
        <v>5349</v>
      </c>
    </row>
    <row r="1848" spans="1:47" ht="13.5" customHeight="1">
      <c r="A1848" s="392"/>
      <c r="B1848" s="392"/>
      <c r="C1848" s="414"/>
      <c r="D1848" s="405" t="s">
        <v>254</v>
      </c>
      <c r="E1848" s="405" t="s">
        <v>5597</v>
      </c>
      <c r="F1848" s="407" t="s">
        <v>886</v>
      </c>
      <c r="G1848" s="272">
        <v>4.8999999999999995</v>
      </c>
      <c r="H1848" s="406">
        <v>338</v>
      </c>
      <c r="I1848" s="406">
        <v>344</v>
      </c>
      <c r="J1848" s="406">
        <v>394</v>
      </c>
      <c r="K1848" s="406">
        <v>364</v>
      </c>
      <c r="L1848" s="406">
        <v>356</v>
      </c>
      <c r="M1848" s="406">
        <v>452</v>
      </c>
      <c r="N1848" s="406">
        <v>386</v>
      </c>
      <c r="O1848" s="406">
        <v>346</v>
      </c>
      <c r="P1848" s="406">
        <v>389</v>
      </c>
      <c r="Q1848" s="406">
        <v>466</v>
      </c>
      <c r="R1848" s="406">
        <v>419</v>
      </c>
      <c r="S1848" s="406">
        <v>443</v>
      </c>
      <c r="T1848" s="406">
        <v>536</v>
      </c>
      <c r="U1848" s="406">
        <v>590</v>
      </c>
      <c r="V1848" s="406">
        <v>455</v>
      </c>
      <c r="W1848" s="406">
        <v>504</v>
      </c>
      <c r="X1848" s="406">
        <v>362</v>
      </c>
      <c r="Y1848" s="406">
        <v>414</v>
      </c>
      <c r="Z1848" s="406">
        <v>495</v>
      </c>
      <c r="AA1848" s="406">
        <v>411</v>
      </c>
      <c r="AB1848" s="406">
        <v>395</v>
      </c>
      <c r="AC1848" s="406">
        <v>465</v>
      </c>
      <c r="AD1848" s="406">
        <v>567</v>
      </c>
      <c r="AE1848" s="406">
        <v>447</v>
      </c>
      <c r="AF1848" s="406">
        <v>431</v>
      </c>
      <c r="AG1848" s="406">
        <v>502</v>
      </c>
      <c r="AH1848" s="406">
        <v>610</v>
      </c>
      <c r="AI1848" s="406">
        <v>363</v>
      </c>
      <c r="AJ1848" s="406">
        <v>435</v>
      </c>
      <c r="AK1848" s="406">
        <v>505</v>
      </c>
      <c r="AL1848" s="406">
        <v>592</v>
      </c>
      <c r="AM1848" s="406">
        <v>371</v>
      </c>
      <c r="AN1848" s="406">
        <v>414</v>
      </c>
      <c r="AO1848" s="406">
        <v>471</v>
      </c>
      <c r="AP1848" s="406">
        <v>425</v>
      </c>
      <c r="AQ1848" s="406">
        <v>425</v>
      </c>
      <c r="AR1848" s="406">
        <v>556</v>
      </c>
      <c r="AS1848" s="406">
        <v>471</v>
      </c>
      <c r="AU1848" t="s">
        <v>254</v>
      </c>
    </row>
    <row r="1849" spans="1:47" ht="13.5" customHeight="1">
      <c r="A1849" s="392"/>
      <c r="B1849" s="392"/>
      <c r="C1849" s="414"/>
      <c r="D1849" s="405" t="s">
        <v>3621</v>
      </c>
      <c r="E1849" s="405" t="s">
        <v>5597</v>
      </c>
      <c r="F1849" s="407" t="s">
        <v>886</v>
      </c>
      <c r="G1849" s="272">
        <v>4.8999999999999995</v>
      </c>
      <c r="H1849" s="406">
        <v>338</v>
      </c>
      <c r="I1849" s="406">
        <v>344</v>
      </c>
      <c r="J1849" s="406">
        <v>394</v>
      </c>
      <c r="K1849" s="406">
        <v>364</v>
      </c>
      <c r="L1849" s="406">
        <v>356</v>
      </c>
      <c r="M1849" s="406">
        <v>452</v>
      </c>
      <c r="N1849" s="406">
        <v>386</v>
      </c>
      <c r="O1849" s="406">
        <v>346</v>
      </c>
      <c r="P1849" s="406">
        <v>389</v>
      </c>
      <c r="Q1849" s="406">
        <v>466</v>
      </c>
      <c r="R1849" s="406">
        <v>419</v>
      </c>
      <c r="S1849" s="406">
        <v>443</v>
      </c>
      <c r="T1849" s="406">
        <v>536</v>
      </c>
      <c r="U1849" s="406">
        <v>590</v>
      </c>
      <c r="V1849" s="406">
        <v>455</v>
      </c>
      <c r="W1849" s="406">
        <v>504</v>
      </c>
      <c r="X1849" s="406">
        <v>362</v>
      </c>
      <c r="Y1849" s="406">
        <v>414</v>
      </c>
      <c r="Z1849" s="406">
        <v>495</v>
      </c>
      <c r="AA1849" s="406">
        <v>411</v>
      </c>
      <c r="AB1849" s="406">
        <v>395</v>
      </c>
      <c r="AC1849" s="406">
        <v>465</v>
      </c>
      <c r="AD1849" s="406">
        <v>567</v>
      </c>
      <c r="AE1849" s="406">
        <v>447</v>
      </c>
      <c r="AF1849" s="406">
        <v>431</v>
      </c>
      <c r="AG1849" s="406">
        <v>502</v>
      </c>
      <c r="AH1849" s="406">
        <v>610</v>
      </c>
      <c r="AI1849" s="406">
        <v>363</v>
      </c>
      <c r="AJ1849" s="406">
        <v>435</v>
      </c>
      <c r="AK1849" s="406">
        <v>505</v>
      </c>
      <c r="AL1849" s="406">
        <v>592</v>
      </c>
      <c r="AM1849" s="406">
        <v>371</v>
      </c>
      <c r="AN1849" s="406">
        <v>414</v>
      </c>
      <c r="AO1849" s="406">
        <v>471</v>
      </c>
      <c r="AP1849" s="406">
        <v>425</v>
      </c>
      <c r="AQ1849" s="406">
        <v>425</v>
      </c>
      <c r="AR1849" s="406">
        <v>556</v>
      </c>
      <c r="AS1849" s="406">
        <v>471</v>
      </c>
      <c r="AU1849" t="s">
        <v>3621</v>
      </c>
    </row>
    <row r="1850" spans="1:47" ht="13.5" customHeight="1">
      <c r="A1850" s="405"/>
      <c r="B1850" s="405"/>
      <c r="C1850" s="415"/>
      <c r="D1850" s="405" t="s">
        <v>3073</v>
      </c>
      <c r="E1850" s="405" t="s">
        <v>5597</v>
      </c>
      <c r="F1850" s="407" t="s">
        <v>3822</v>
      </c>
      <c r="G1850" s="272">
        <v>5.3</v>
      </c>
      <c r="H1850" s="406">
        <v>367</v>
      </c>
      <c r="I1850" s="406">
        <v>365</v>
      </c>
      <c r="J1850" s="406">
        <v>441</v>
      </c>
      <c r="K1850" s="406">
        <v>389</v>
      </c>
      <c r="L1850" s="406">
        <v>385</v>
      </c>
      <c r="M1850" s="406">
        <v>473</v>
      </c>
      <c r="N1850" s="406">
        <v>450</v>
      </c>
      <c r="O1850" s="406">
        <v>409</v>
      </c>
      <c r="P1850" s="406">
        <v>413</v>
      </c>
      <c r="Q1850" s="406">
        <v>472</v>
      </c>
      <c r="R1850" s="406">
        <v>456</v>
      </c>
      <c r="S1850" s="406">
        <v>475</v>
      </c>
      <c r="T1850" s="406">
        <v>574</v>
      </c>
      <c r="U1850" s="406">
        <v>632</v>
      </c>
      <c r="V1850" s="406">
        <v>490</v>
      </c>
      <c r="W1850" s="406">
        <v>543</v>
      </c>
      <c r="X1850" s="406">
        <v>406</v>
      </c>
      <c r="Y1850" s="406">
        <v>462</v>
      </c>
      <c r="Z1850" s="406">
        <v>538</v>
      </c>
      <c r="AA1850" s="406">
        <v>446</v>
      </c>
      <c r="AB1850" s="406">
        <v>453</v>
      </c>
      <c r="AC1850" s="406">
        <v>528</v>
      </c>
      <c r="AD1850" s="406">
        <v>620</v>
      </c>
      <c r="AE1850" s="406">
        <v>488</v>
      </c>
      <c r="AF1850" s="406">
        <v>487</v>
      </c>
      <c r="AG1850" s="406">
        <v>563</v>
      </c>
      <c r="AH1850" s="406">
        <v>661</v>
      </c>
      <c r="AI1850" s="406">
        <v>397</v>
      </c>
      <c r="AJ1850" s="406">
        <v>463</v>
      </c>
      <c r="AK1850" s="406">
        <v>539</v>
      </c>
      <c r="AL1850" s="406">
        <v>633</v>
      </c>
      <c r="AM1850" s="406">
        <v>395</v>
      </c>
      <c r="AN1850" s="406">
        <v>442</v>
      </c>
      <c r="AO1850" s="406">
        <v>503</v>
      </c>
      <c r="AP1850" s="406">
        <v>459</v>
      </c>
      <c r="AQ1850" s="406">
        <v>459</v>
      </c>
      <c r="AR1850" s="406">
        <v>601</v>
      </c>
      <c r="AS1850" s="406">
        <v>507</v>
      </c>
      <c r="AU1850" t="s">
        <v>3073</v>
      </c>
    </row>
    <row r="1851" spans="1:47" ht="13.5" customHeight="1">
      <c r="A1851" s="405"/>
      <c r="B1851" s="405"/>
      <c r="C1851" s="415"/>
      <c r="D1851" s="405" t="s">
        <v>3625</v>
      </c>
      <c r="E1851" s="405" t="s">
        <v>5597</v>
      </c>
      <c r="F1851" s="407" t="s">
        <v>3822</v>
      </c>
      <c r="G1851" s="272">
        <v>5.3</v>
      </c>
      <c r="H1851" s="406">
        <v>367</v>
      </c>
      <c r="I1851" s="406">
        <v>365</v>
      </c>
      <c r="J1851" s="406">
        <v>441</v>
      </c>
      <c r="K1851" s="406">
        <v>389</v>
      </c>
      <c r="L1851" s="406">
        <v>385</v>
      </c>
      <c r="M1851" s="406">
        <v>473</v>
      </c>
      <c r="N1851" s="406">
        <v>450</v>
      </c>
      <c r="O1851" s="406">
        <v>409</v>
      </c>
      <c r="P1851" s="406">
        <v>413</v>
      </c>
      <c r="Q1851" s="406">
        <v>472</v>
      </c>
      <c r="R1851" s="406">
        <v>456</v>
      </c>
      <c r="S1851" s="406">
        <v>475</v>
      </c>
      <c r="T1851" s="406">
        <v>574</v>
      </c>
      <c r="U1851" s="406">
        <v>632</v>
      </c>
      <c r="V1851" s="406">
        <v>490</v>
      </c>
      <c r="W1851" s="406">
        <v>543</v>
      </c>
      <c r="X1851" s="406">
        <v>406</v>
      </c>
      <c r="Y1851" s="406">
        <v>462</v>
      </c>
      <c r="Z1851" s="406">
        <v>538</v>
      </c>
      <c r="AA1851" s="406">
        <v>446</v>
      </c>
      <c r="AB1851" s="406">
        <v>453</v>
      </c>
      <c r="AC1851" s="406">
        <v>528</v>
      </c>
      <c r="AD1851" s="406">
        <v>620</v>
      </c>
      <c r="AE1851" s="406">
        <v>488</v>
      </c>
      <c r="AF1851" s="406">
        <v>487</v>
      </c>
      <c r="AG1851" s="406">
        <v>563</v>
      </c>
      <c r="AH1851" s="406">
        <v>661</v>
      </c>
      <c r="AI1851" s="406">
        <v>397</v>
      </c>
      <c r="AJ1851" s="406">
        <v>463</v>
      </c>
      <c r="AK1851" s="406">
        <v>539</v>
      </c>
      <c r="AL1851" s="406">
        <v>633</v>
      </c>
      <c r="AM1851" s="406">
        <v>395</v>
      </c>
      <c r="AN1851" s="406">
        <v>442</v>
      </c>
      <c r="AO1851" s="406">
        <v>503</v>
      </c>
      <c r="AP1851" s="406">
        <v>459</v>
      </c>
      <c r="AQ1851" s="406">
        <v>459</v>
      </c>
      <c r="AR1851" s="406">
        <v>601</v>
      </c>
      <c r="AS1851" s="406">
        <v>507</v>
      </c>
      <c r="AU1851" t="s">
        <v>3625</v>
      </c>
    </row>
    <row r="1852" spans="1:47" ht="13.5" customHeight="1">
      <c r="A1852" s="405"/>
      <c r="B1852" s="405"/>
      <c r="C1852" s="416"/>
      <c r="D1852" s="405" t="s">
        <v>258</v>
      </c>
      <c r="E1852" s="405" t="s">
        <v>5597</v>
      </c>
      <c r="F1852" s="407" t="s">
        <v>888</v>
      </c>
      <c r="G1852" s="272">
        <v>5.6999999999999993</v>
      </c>
      <c r="H1852" s="406">
        <v>371</v>
      </c>
      <c r="I1852" s="406">
        <v>378</v>
      </c>
      <c r="J1852" s="406">
        <v>434</v>
      </c>
      <c r="K1852" s="406">
        <v>401</v>
      </c>
      <c r="L1852" s="406">
        <v>391</v>
      </c>
      <c r="M1852" s="406">
        <v>501</v>
      </c>
      <c r="N1852" s="406">
        <v>426</v>
      </c>
      <c r="O1852" s="406">
        <v>382</v>
      </c>
      <c r="P1852" s="406">
        <v>432</v>
      </c>
      <c r="Q1852" s="406">
        <v>481</v>
      </c>
      <c r="R1852" s="406">
        <v>466</v>
      </c>
      <c r="S1852" s="406">
        <v>491</v>
      </c>
      <c r="T1852" s="406">
        <v>598</v>
      </c>
      <c r="U1852" s="406">
        <v>657</v>
      </c>
      <c r="V1852" s="406">
        <v>511</v>
      </c>
      <c r="W1852" s="406">
        <v>566</v>
      </c>
      <c r="X1852" s="406">
        <v>396</v>
      </c>
      <c r="Y1852" s="406">
        <v>455</v>
      </c>
      <c r="Z1852" s="406">
        <v>546</v>
      </c>
      <c r="AA1852" s="406">
        <v>450</v>
      </c>
      <c r="AB1852" s="406">
        <v>435</v>
      </c>
      <c r="AC1852" s="406">
        <v>517</v>
      </c>
      <c r="AD1852" s="406">
        <v>631</v>
      </c>
      <c r="AE1852" s="406">
        <v>493</v>
      </c>
      <c r="AF1852" s="406">
        <v>471</v>
      </c>
      <c r="AG1852" s="406">
        <v>553</v>
      </c>
      <c r="AH1852" s="406">
        <v>674</v>
      </c>
      <c r="AI1852" s="406">
        <v>395</v>
      </c>
      <c r="AJ1852" s="406">
        <v>481</v>
      </c>
      <c r="AK1852" s="406">
        <v>562</v>
      </c>
      <c r="AL1852" s="406">
        <v>659</v>
      </c>
      <c r="AM1852" s="406">
        <v>408</v>
      </c>
      <c r="AN1852" s="406">
        <v>459</v>
      </c>
      <c r="AO1852" s="406">
        <v>522</v>
      </c>
      <c r="AP1852" s="406">
        <v>480</v>
      </c>
      <c r="AQ1852" s="406">
        <v>480</v>
      </c>
      <c r="AR1852" s="406">
        <v>633</v>
      </c>
      <c r="AS1852" s="406">
        <v>528</v>
      </c>
      <c r="AU1852" t="s">
        <v>258</v>
      </c>
    </row>
    <row r="1853" spans="1:47" ht="13.5" customHeight="1">
      <c r="A1853" s="405"/>
      <c r="B1853" s="405"/>
      <c r="C1853" s="416"/>
      <c r="D1853" s="405" t="s">
        <v>3629</v>
      </c>
      <c r="E1853" s="405" t="s">
        <v>5597</v>
      </c>
      <c r="F1853" s="407" t="s">
        <v>888</v>
      </c>
      <c r="G1853" s="272">
        <v>5.6999999999999993</v>
      </c>
      <c r="H1853" s="406">
        <v>371</v>
      </c>
      <c r="I1853" s="406">
        <v>378</v>
      </c>
      <c r="J1853" s="406">
        <v>434</v>
      </c>
      <c r="K1853" s="406">
        <v>401</v>
      </c>
      <c r="L1853" s="406">
        <v>391</v>
      </c>
      <c r="M1853" s="406">
        <v>501</v>
      </c>
      <c r="N1853" s="406">
        <v>426</v>
      </c>
      <c r="O1853" s="406">
        <v>382</v>
      </c>
      <c r="P1853" s="406">
        <v>432</v>
      </c>
      <c r="Q1853" s="406">
        <v>481</v>
      </c>
      <c r="R1853" s="406">
        <v>466</v>
      </c>
      <c r="S1853" s="406">
        <v>491</v>
      </c>
      <c r="T1853" s="406">
        <v>598</v>
      </c>
      <c r="U1853" s="406">
        <v>657</v>
      </c>
      <c r="V1853" s="406">
        <v>511</v>
      </c>
      <c r="W1853" s="406">
        <v>566</v>
      </c>
      <c r="X1853" s="406">
        <v>396</v>
      </c>
      <c r="Y1853" s="406">
        <v>455</v>
      </c>
      <c r="Z1853" s="406">
        <v>546</v>
      </c>
      <c r="AA1853" s="406">
        <v>450</v>
      </c>
      <c r="AB1853" s="406">
        <v>435</v>
      </c>
      <c r="AC1853" s="406">
        <v>517</v>
      </c>
      <c r="AD1853" s="406">
        <v>631</v>
      </c>
      <c r="AE1853" s="406">
        <v>493</v>
      </c>
      <c r="AF1853" s="406">
        <v>471</v>
      </c>
      <c r="AG1853" s="406">
        <v>553</v>
      </c>
      <c r="AH1853" s="406">
        <v>674</v>
      </c>
      <c r="AI1853" s="406">
        <v>395</v>
      </c>
      <c r="AJ1853" s="406">
        <v>481</v>
      </c>
      <c r="AK1853" s="406">
        <v>562</v>
      </c>
      <c r="AL1853" s="406">
        <v>659</v>
      </c>
      <c r="AM1853" s="406">
        <v>408</v>
      </c>
      <c r="AN1853" s="406">
        <v>459</v>
      </c>
      <c r="AO1853" s="406">
        <v>522</v>
      </c>
      <c r="AP1853" s="406">
        <v>480</v>
      </c>
      <c r="AQ1853" s="406">
        <v>480</v>
      </c>
      <c r="AR1853" s="406">
        <v>633</v>
      </c>
      <c r="AS1853" s="406">
        <v>528</v>
      </c>
      <c r="AU1853" t="s">
        <v>3629</v>
      </c>
    </row>
    <row r="1854" spans="1:47" ht="13.5" customHeight="1">
      <c r="D1854" s="405" t="s">
        <v>1180</v>
      </c>
      <c r="E1854" s="405" t="s">
        <v>5597</v>
      </c>
      <c r="F1854" s="407" t="s">
        <v>1156</v>
      </c>
      <c r="G1854" s="272">
        <v>5.0999999999999996</v>
      </c>
      <c r="H1854" s="406">
        <v>555</v>
      </c>
      <c r="I1854" s="406">
        <v>554</v>
      </c>
      <c r="J1854" s="406">
        <v>635</v>
      </c>
      <c r="K1854" s="406">
        <v>581</v>
      </c>
      <c r="L1854" s="406">
        <v>568</v>
      </c>
      <c r="M1854" s="406">
        <v>683</v>
      </c>
      <c r="N1854" s="406">
        <v>604</v>
      </c>
      <c r="O1854" s="406">
        <v>556</v>
      </c>
      <c r="P1854" s="406">
        <v>589</v>
      </c>
      <c r="Q1854" s="406">
        <v>667</v>
      </c>
      <c r="R1854" s="406">
        <v>631</v>
      </c>
      <c r="S1854" s="406">
        <v>692</v>
      </c>
      <c r="T1854" s="406">
        <v>797</v>
      </c>
      <c r="U1854" s="406">
        <v>840</v>
      </c>
      <c r="V1854" s="406">
        <v>651</v>
      </c>
      <c r="W1854" s="406">
        <v>723</v>
      </c>
      <c r="X1854" s="406">
        <v>579</v>
      </c>
      <c r="Y1854" s="406">
        <v>635</v>
      </c>
      <c r="Z1854" s="406">
        <v>756</v>
      </c>
      <c r="AA1854" s="406">
        <v>652</v>
      </c>
      <c r="AB1854" s="406">
        <v>606</v>
      </c>
      <c r="AC1854" s="406">
        <v>682</v>
      </c>
      <c r="AD1854" s="406">
        <v>821</v>
      </c>
      <c r="AE1854" s="406">
        <v>682</v>
      </c>
      <c r="AF1854" s="406">
        <v>673</v>
      </c>
      <c r="AG1854" s="406">
        <v>750</v>
      </c>
      <c r="AH1854" s="406">
        <v>902</v>
      </c>
      <c r="AI1854" s="406">
        <v>578</v>
      </c>
      <c r="AJ1854" s="406">
        <v>651</v>
      </c>
      <c r="AK1854" s="406">
        <v>722</v>
      </c>
      <c r="AL1854" s="406">
        <v>853</v>
      </c>
      <c r="AM1854" s="406">
        <v>564</v>
      </c>
      <c r="AN1854" s="406">
        <v>612</v>
      </c>
      <c r="AO1854" s="406">
        <v>698</v>
      </c>
      <c r="AP1854" s="406">
        <v>612</v>
      </c>
      <c r="AQ1854" s="406">
        <v>612</v>
      </c>
      <c r="AR1854" s="406">
        <v>751</v>
      </c>
      <c r="AS1854" s="406">
        <v>690</v>
      </c>
      <c r="AU1854" t="s">
        <v>1180</v>
      </c>
    </row>
    <row r="1855" spans="1:47" ht="13.5" customHeight="1">
      <c r="D1855" s="405" t="s">
        <v>3634</v>
      </c>
      <c r="E1855" s="405" t="s">
        <v>5597</v>
      </c>
      <c r="F1855" s="407" t="s">
        <v>1156</v>
      </c>
      <c r="G1855" s="272">
        <v>5.0999999999999996</v>
      </c>
      <c r="H1855" s="406">
        <v>555</v>
      </c>
      <c r="I1855" s="406">
        <v>554</v>
      </c>
      <c r="J1855" s="406">
        <v>635</v>
      </c>
      <c r="K1855" s="406">
        <v>581</v>
      </c>
      <c r="L1855" s="406">
        <v>568</v>
      </c>
      <c r="M1855" s="406">
        <v>683</v>
      </c>
      <c r="N1855" s="406">
        <v>604</v>
      </c>
      <c r="O1855" s="406">
        <v>556</v>
      </c>
      <c r="P1855" s="406">
        <v>589</v>
      </c>
      <c r="Q1855" s="406">
        <v>667</v>
      </c>
      <c r="R1855" s="406">
        <v>631</v>
      </c>
      <c r="S1855" s="406">
        <v>692</v>
      </c>
      <c r="T1855" s="406">
        <v>797</v>
      </c>
      <c r="U1855" s="406">
        <v>840</v>
      </c>
      <c r="V1855" s="406">
        <v>651</v>
      </c>
      <c r="W1855" s="406">
        <v>723</v>
      </c>
      <c r="X1855" s="406">
        <v>579</v>
      </c>
      <c r="Y1855" s="406">
        <v>635</v>
      </c>
      <c r="Z1855" s="406">
        <v>756</v>
      </c>
      <c r="AA1855" s="406">
        <v>652</v>
      </c>
      <c r="AB1855" s="406">
        <v>606</v>
      </c>
      <c r="AC1855" s="406">
        <v>682</v>
      </c>
      <c r="AD1855" s="406">
        <v>821</v>
      </c>
      <c r="AE1855" s="406">
        <v>682</v>
      </c>
      <c r="AF1855" s="406">
        <v>673</v>
      </c>
      <c r="AG1855" s="406">
        <v>750</v>
      </c>
      <c r="AH1855" s="406">
        <v>902</v>
      </c>
      <c r="AI1855" s="406">
        <v>578</v>
      </c>
      <c r="AJ1855" s="406">
        <v>651</v>
      </c>
      <c r="AK1855" s="406">
        <v>722</v>
      </c>
      <c r="AL1855" s="406">
        <v>853</v>
      </c>
      <c r="AM1855" s="406">
        <v>564</v>
      </c>
      <c r="AN1855" s="406">
        <v>612</v>
      </c>
      <c r="AO1855" s="406">
        <v>698</v>
      </c>
      <c r="AP1855" s="406">
        <v>612</v>
      </c>
      <c r="AQ1855" s="406">
        <v>612</v>
      </c>
      <c r="AR1855" s="406">
        <v>751</v>
      </c>
      <c r="AS1855" s="406">
        <v>690</v>
      </c>
      <c r="AU1855" t="s">
        <v>3634</v>
      </c>
    </row>
    <row r="1856" spans="1:47" ht="13.5" customHeight="1">
      <c r="A1856" s="392"/>
      <c r="B1856" s="392"/>
      <c r="C1856" s="414"/>
      <c r="D1856" s="405" t="s">
        <v>3076</v>
      </c>
      <c r="E1856" s="405" t="s">
        <v>5597</v>
      </c>
      <c r="F1856" s="407" t="s">
        <v>3817</v>
      </c>
      <c r="G1856" s="272">
        <v>1.9000000000000001</v>
      </c>
      <c r="H1856" s="406">
        <v>207</v>
      </c>
      <c r="I1856" s="406">
        <v>205</v>
      </c>
      <c r="J1856" s="406">
        <v>247</v>
      </c>
      <c r="K1856" s="406">
        <v>214</v>
      </c>
      <c r="L1856" s="406">
        <v>211</v>
      </c>
      <c r="M1856" s="406">
        <v>256</v>
      </c>
      <c r="N1856" s="406">
        <v>241</v>
      </c>
      <c r="O1856" s="406">
        <v>217</v>
      </c>
      <c r="P1856" s="406">
        <v>218</v>
      </c>
      <c r="Q1856" s="406">
        <v>249</v>
      </c>
      <c r="R1856" s="406">
        <v>240</v>
      </c>
      <c r="S1856" s="406">
        <v>277</v>
      </c>
      <c r="T1856" s="406">
        <v>315</v>
      </c>
      <c r="U1856" s="406">
        <v>359</v>
      </c>
      <c r="V1856" s="406">
        <v>261</v>
      </c>
      <c r="W1856" s="406">
        <v>289</v>
      </c>
      <c r="X1856" s="406">
        <v>237</v>
      </c>
      <c r="Y1856" s="406">
        <v>260</v>
      </c>
      <c r="Z1856" s="406">
        <v>303</v>
      </c>
      <c r="AA1856" s="406">
        <v>262</v>
      </c>
      <c r="AB1856" s="406">
        <v>250</v>
      </c>
      <c r="AC1856" s="406">
        <v>279</v>
      </c>
      <c r="AD1856" s="406">
        <v>327</v>
      </c>
      <c r="AE1856" s="406">
        <v>273</v>
      </c>
      <c r="AF1856" s="406">
        <v>285</v>
      </c>
      <c r="AG1856" s="406">
        <v>314</v>
      </c>
      <c r="AH1856" s="406">
        <v>368</v>
      </c>
      <c r="AI1856" s="406">
        <v>241</v>
      </c>
      <c r="AJ1856" s="406">
        <v>261</v>
      </c>
      <c r="AK1856" s="406">
        <v>290</v>
      </c>
      <c r="AL1856" s="406">
        <v>340</v>
      </c>
      <c r="AM1856" s="406">
        <v>227</v>
      </c>
      <c r="AN1856" s="406">
        <v>244</v>
      </c>
      <c r="AO1856" s="406">
        <v>278</v>
      </c>
      <c r="AP1856" s="406">
        <v>242</v>
      </c>
      <c r="AQ1856" s="406">
        <v>242</v>
      </c>
      <c r="AR1856" s="406">
        <v>292</v>
      </c>
      <c r="AS1856" s="406">
        <v>291</v>
      </c>
      <c r="AU1856" t="s">
        <v>3076</v>
      </c>
    </row>
    <row r="1857" spans="1:47" ht="13.5" customHeight="1">
      <c r="A1857" s="392"/>
      <c r="B1857" s="392"/>
      <c r="C1857" s="414"/>
      <c r="D1857" s="405" t="s">
        <v>3636</v>
      </c>
      <c r="E1857" s="405" t="s">
        <v>5597</v>
      </c>
      <c r="F1857" s="407" t="s">
        <v>3817</v>
      </c>
      <c r="G1857" s="272">
        <v>1.9000000000000001</v>
      </c>
      <c r="H1857" s="406">
        <v>207</v>
      </c>
      <c r="I1857" s="406">
        <v>205</v>
      </c>
      <c r="J1857" s="406">
        <v>247</v>
      </c>
      <c r="K1857" s="406">
        <v>214</v>
      </c>
      <c r="L1857" s="406">
        <v>211</v>
      </c>
      <c r="M1857" s="406">
        <v>256</v>
      </c>
      <c r="N1857" s="406">
        <v>241</v>
      </c>
      <c r="O1857" s="406">
        <v>217</v>
      </c>
      <c r="P1857" s="406">
        <v>218</v>
      </c>
      <c r="Q1857" s="406">
        <v>249</v>
      </c>
      <c r="R1857" s="406">
        <v>240</v>
      </c>
      <c r="S1857" s="406">
        <v>277</v>
      </c>
      <c r="T1857" s="406">
        <v>315</v>
      </c>
      <c r="U1857" s="406">
        <v>359</v>
      </c>
      <c r="V1857" s="406">
        <v>261</v>
      </c>
      <c r="W1857" s="406">
        <v>289</v>
      </c>
      <c r="X1857" s="406">
        <v>237</v>
      </c>
      <c r="Y1857" s="406">
        <v>260</v>
      </c>
      <c r="Z1857" s="406">
        <v>303</v>
      </c>
      <c r="AA1857" s="406">
        <v>262</v>
      </c>
      <c r="AB1857" s="406">
        <v>250</v>
      </c>
      <c r="AC1857" s="406">
        <v>279</v>
      </c>
      <c r="AD1857" s="406">
        <v>327</v>
      </c>
      <c r="AE1857" s="406">
        <v>273</v>
      </c>
      <c r="AF1857" s="406">
        <v>285</v>
      </c>
      <c r="AG1857" s="406">
        <v>314</v>
      </c>
      <c r="AH1857" s="406">
        <v>368</v>
      </c>
      <c r="AI1857" s="406">
        <v>241</v>
      </c>
      <c r="AJ1857" s="406">
        <v>261</v>
      </c>
      <c r="AK1857" s="406">
        <v>290</v>
      </c>
      <c r="AL1857" s="406">
        <v>340</v>
      </c>
      <c r="AM1857" s="406">
        <v>227</v>
      </c>
      <c r="AN1857" s="406">
        <v>244</v>
      </c>
      <c r="AO1857" s="406">
        <v>278</v>
      </c>
      <c r="AP1857" s="406">
        <v>242</v>
      </c>
      <c r="AQ1857" s="406">
        <v>242</v>
      </c>
      <c r="AR1857" s="406">
        <v>292</v>
      </c>
      <c r="AS1857" s="406">
        <v>291</v>
      </c>
      <c r="AU1857" t="s">
        <v>3636</v>
      </c>
    </row>
    <row r="1858" spans="1:47" ht="13.5" customHeight="1">
      <c r="A1858" s="392"/>
      <c r="B1858" s="392"/>
      <c r="C1858" s="414"/>
      <c r="D1858" s="405" t="s">
        <v>3078</v>
      </c>
      <c r="E1858" s="405" t="s">
        <v>5597</v>
      </c>
      <c r="F1858" s="407" t="s">
        <v>3819</v>
      </c>
      <c r="G1858" s="272">
        <v>2.4</v>
      </c>
      <c r="H1858" s="406">
        <v>218</v>
      </c>
      <c r="I1858" s="406">
        <v>216</v>
      </c>
      <c r="J1858" s="406">
        <v>261</v>
      </c>
      <c r="K1858" s="406">
        <v>226</v>
      </c>
      <c r="L1858" s="406">
        <v>223</v>
      </c>
      <c r="M1858" s="406">
        <v>273</v>
      </c>
      <c r="N1858" s="406">
        <v>258</v>
      </c>
      <c r="O1858" s="406">
        <v>232</v>
      </c>
      <c r="P1858" s="406">
        <v>233</v>
      </c>
      <c r="Q1858" s="406">
        <v>266</v>
      </c>
      <c r="R1858" s="406">
        <v>257</v>
      </c>
      <c r="S1858" s="406">
        <v>294</v>
      </c>
      <c r="T1858" s="406">
        <v>341</v>
      </c>
      <c r="U1858" s="406">
        <v>383</v>
      </c>
      <c r="V1858" s="406">
        <v>281</v>
      </c>
      <c r="W1858" s="406">
        <v>312</v>
      </c>
      <c r="X1858" s="406">
        <v>250</v>
      </c>
      <c r="Y1858" s="406">
        <v>276</v>
      </c>
      <c r="Z1858" s="406">
        <v>322</v>
      </c>
      <c r="AA1858" s="406">
        <v>275</v>
      </c>
      <c r="AB1858" s="406">
        <v>267</v>
      </c>
      <c r="AC1858" s="406">
        <v>302</v>
      </c>
      <c r="AD1858" s="406">
        <v>354</v>
      </c>
      <c r="AE1858" s="406">
        <v>290</v>
      </c>
      <c r="AF1858" s="406">
        <v>301</v>
      </c>
      <c r="AG1858" s="406">
        <v>337</v>
      </c>
      <c r="AH1858" s="406">
        <v>396</v>
      </c>
      <c r="AI1858" s="406">
        <v>251</v>
      </c>
      <c r="AJ1858" s="406">
        <v>278</v>
      </c>
      <c r="AK1858" s="406">
        <v>313</v>
      </c>
      <c r="AL1858" s="406">
        <v>367</v>
      </c>
      <c r="AM1858" s="406">
        <v>239</v>
      </c>
      <c r="AN1858" s="406">
        <v>260</v>
      </c>
      <c r="AO1858" s="406">
        <v>296</v>
      </c>
      <c r="AP1858" s="406">
        <v>263</v>
      </c>
      <c r="AQ1858" s="406">
        <v>263</v>
      </c>
      <c r="AR1858" s="406">
        <v>325</v>
      </c>
      <c r="AS1858" s="406">
        <v>311</v>
      </c>
      <c r="AU1858" t="s">
        <v>3078</v>
      </c>
    </row>
    <row r="1859" spans="1:47" ht="13.5" customHeight="1">
      <c r="A1859" s="392"/>
      <c r="B1859" s="392"/>
      <c r="C1859" s="414"/>
      <c r="D1859" s="405" t="s">
        <v>3638</v>
      </c>
      <c r="E1859" s="405" t="s">
        <v>5597</v>
      </c>
      <c r="F1859" s="407" t="s">
        <v>3819</v>
      </c>
      <c r="G1859" s="272">
        <v>2.4</v>
      </c>
      <c r="H1859" s="406">
        <v>218</v>
      </c>
      <c r="I1859" s="406">
        <v>216</v>
      </c>
      <c r="J1859" s="406">
        <v>261</v>
      </c>
      <c r="K1859" s="406">
        <v>226</v>
      </c>
      <c r="L1859" s="406">
        <v>223</v>
      </c>
      <c r="M1859" s="406">
        <v>273</v>
      </c>
      <c r="N1859" s="406">
        <v>258</v>
      </c>
      <c r="O1859" s="406">
        <v>232</v>
      </c>
      <c r="P1859" s="406">
        <v>233</v>
      </c>
      <c r="Q1859" s="406">
        <v>266</v>
      </c>
      <c r="R1859" s="406">
        <v>257</v>
      </c>
      <c r="S1859" s="406">
        <v>294</v>
      </c>
      <c r="T1859" s="406">
        <v>341</v>
      </c>
      <c r="U1859" s="406">
        <v>383</v>
      </c>
      <c r="V1859" s="406">
        <v>281</v>
      </c>
      <c r="W1859" s="406">
        <v>312</v>
      </c>
      <c r="X1859" s="406">
        <v>250</v>
      </c>
      <c r="Y1859" s="406">
        <v>276</v>
      </c>
      <c r="Z1859" s="406">
        <v>322</v>
      </c>
      <c r="AA1859" s="406">
        <v>275</v>
      </c>
      <c r="AB1859" s="406">
        <v>267</v>
      </c>
      <c r="AC1859" s="406">
        <v>302</v>
      </c>
      <c r="AD1859" s="406">
        <v>354</v>
      </c>
      <c r="AE1859" s="406">
        <v>290</v>
      </c>
      <c r="AF1859" s="406">
        <v>301</v>
      </c>
      <c r="AG1859" s="406">
        <v>337</v>
      </c>
      <c r="AH1859" s="406">
        <v>396</v>
      </c>
      <c r="AI1859" s="406">
        <v>251</v>
      </c>
      <c r="AJ1859" s="406">
        <v>278</v>
      </c>
      <c r="AK1859" s="406">
        <v>313</v>
      </c>
      <c r="AL1859" s="406">
        <v>367</v>
      </c>
      <c r="AM1859" s="406">
        <v>239</v>
      </c>
      <c r="AN1859" s="406">
        <v>260</v>
      </c>
      <c r="AO1859" s="406">
        <v>296</v>
      </c>
      <c r="AP1859" s="406">
        <v>263</v>
      </c>
      <c r="AQ1859" s="406">
        <v>263</v>
      </c>
      <c r="AR1859" s="406">
        <v>325</v>
      </c>
      <c r="AS1859" s="406">
        <v>311</v>
      </c>
      <c r="AU1859" t="s">
        <v>3638</v>
      </c>
    </row>
    <row r="1860" spans="1:47" ht="13.5" customHeight="1">
      <c r="A1860" s="392"/>
      <c r="B1860" s="392"/>
      <c r="C1860" s="414"/>
      <c r="D1860" s="405" t="s">
        <v>4232</v>
      </c>
      <c r="E1860" s="405" t="s">
        <v>5597</v>
      </c>
      <c r="F1860" s="407" t="s">
        <v>2063</v>
      </c>
      <c r="G1860" s="272">
        <v>2.9</v>
      </c>
      <c r="H1860" s="406">
        <v>242</v>
      </c>
      <c r="I1860" s="406">
        <v>248</v>
      </c>
      <c r="J1860" s="406">
        <v>282</v>
      </c>
      <c r="K1860" s="406">
        <v>259</v>
      </c>
      <c r="L1860" s="406">
        <v>257</v>
      </c>
      <c r="M1860" s="406">
        <v>313</v>
      </c>
      <c r="N1860" s="406">
        <v>274</v>
      </c>
      <c r="O1860" s="406">
        <v>245</v>
      </c>
      <c r="P1860" s="406">
        <v>273</v>
      </c>
      <c r="Q1860" s="406">
        <v>303</v>
      </c>
      <c r="R1860" s="406">
        <v>282</v>
      </c>
      <c r="S1860" s="406">
        <v>318</v>
      </c>
      <c r="T1860" s="406">
        <v>373</v>
      </c>
      <c r="U1860" s="406">
        <v>417</v>
      </c>
      <c r="V1860" s="406">
        <v>310</v>
      </c>
      <c r="W1860" s="406">
        <v>343</v>
      </c>
      <c r="X1860" s="406">
        <v>271</v>
      </c>
      <c r="Y1860" s="406">
        <v>303</v>
      </c>
      <c r="Z1860" s="406">
        <v>353</v>
      </c>
      <c r="AA1860" s="406">
        <v>299</v>
      </c>
      <c r="AB1860" s="406">
        <v>294</v>
      </c>
      <c r="AC1860" s="406">
        <v>335</v>
      </c>
      <c r="AD1860" s="406">
        <v>393</v>
      </c>
      <c r="AE1860" s="406">
        <v>318</v>
      </c>
      <c r="AF1860" s="406">
        <v>328</v>
      </c>
      <c r="AG1860" s="406">
        <v>370</v>
      </c>
      <c r="AH1860" s="406">
        <v>434</v>
      </c>
      <c r="AI1860" s="406">
        <v>273</v>
      </c>
      <c r="AJ1860" s="406">
        <v>304</v>
      </c>
      <c r="AK1860" s="406">
        <v>346</v>
      </c>
      <c r="AL1860" s="406">
        <v>406</v>
      </c>
      <c r="AM1860" s="406">
        <v>261</v>
      </c>
      <c r="AN1860" s="406">
        <v>286</v>
      </c>
      <c r="AO1860" s="406">
        <v>326</v>
      </c>
      <c r="AP1860" s="406">
        <v>295</v>
      </c>
      <c r="AQ1860" s="406">
        <v>295</v>
      </c>
      <c r="AR1860" s="406">
        <v>370</v>
      </c>
      <c r="AS1860" s="406">
        <v>339</v>
      </c>
      <c r="AU1860" t="s">
        <v>4232</v>
      </c>
    </row>
    <row r="1861" spans="1:47" ht="13.5" customHeight="1">
      <c r="A1861" s="392"/>
      <c r="B1861" s="392"/>
      <c r="C1861" s="414"/>
      <c r="D1861" s="405" t="s">
        <v>4235</v>
      </c>
      <c r="E1861" s="405" t="s">
        <v>5597</v>
      </c>
      <c r="F1861" s="407" t="s">
        <v>2063</v>
      </c>
      <c r="G1861" s="272">
        <v>2.9</v>
      </c>
      <c r="H1861" s="406">
        <v>242</v>
      </c>
      <c r="I1861" s="406">
        <v>248</v>
      </c>
      <c r="J1861" s="406">
        <v>282</v>
      </c>
      <c r="K1861" s="406">
        <v>259</v>
      </c>
      <c r="L1861" s="406">
        <v>257</v>
      </c>
      <c r="M1861" s="406">
        <v>313</v>
      </c>
      <c r="N1861" s="406">
        <v>274</v>
      </c>
      <c r="O1861" s="406">
        <v>245</v>
      </c>
      <c r="P1861" s="406">
        <v>273</v>
      </c>
      <c r="Q1861" s="406">
        <v>303</v>
      </c>
      <c r="R1861" s="406">
        <v>282</v>
      </c>
      <c r="S1861" s="406">
        <v>318</v>
      </c>
      <c r="T1861" s="406">
        <v>373</v>
      </c>
      <c r="U1861" s="406">
        <v>417</v>
      </c>
      <c r="V1861" s="406">
        <v>310</v>
      </c>
      <c r="W1861" s="406">
        <v>343</v>
      </c>
      <c r="X1861" s="406">
        <v>271</v>
      </c>
      <c r="Y1861" s="406">
        <v>303</v>
      </c>
      <c r="Z1861" s="406">
        <v>353</v>
      </c>
      <c r="AA1861" s="406">
        <v>299</v>
      </c>
      <c r="AB1861" s="406">
        <v>294</v>
      </c>
      <c r="AC1861" s="406">
        <v>335</v>
      </c>
      <c r="AD1861" s="406">
        <v>393</v>
      </c>
      <c r="AE1861" s="406">
        <v>318</v>
      </c>
      <c r="AF1861" s="406">
        <v>328</v>
      </c>
      <c r="AG1861" s="406">
        <v>370</v>
      </c>
      <c r="AH1861" s="406">
        <v>434</v>
      </c>
      <c r="AI1861" s="406">
        <v>273</v>
      </c>
      <c r="AJ1861" s="406">
        <v>304</v>
      </c>
      <c r="AK1861" s="406">
        <v>346</v>
      </c>
      <c r="AL1861" s="406">
        <v>406</v>
      </c>
      <c r="AM1861" s="406">
        <v>261</v>
      </c>
      <c r="AN1861" s="406">
        <v>286</v>
      </c>
      <c r="AO1861" s="406">
        <v>326</v>
      </c>
      <c r="AP1861" s="406">
        <v>295</v>
      </c>
      <c r="AQ1861" s="406">
        <v>295</v>
      </c>
      <c r="AR1861" s="406">
        <v>370</v>
      </c>
      <c r="AS1861" s="406">
        <v>339</v>
      </c>
      <c r="AU1861" t="s">
        <v>4235</v>
      </c>
    </row>
    <row r="1862" spans="1:47" ht="13.5" customHeight="1">
      <c r="A1862" s="405"/>
      <c r="B1862" s="405"/>
      <c r="C1862" s="415"/>
      <c r="D1862" s="405" t="s">
        <v>265</v>
      </c>
      <c r="E1862" s="405" t="s">
        <v>5597</v>
      </c>
      <c r="F1862" s="407" t="s">
        <v>884</v>
      </c>
      <c r="G1862" s="272">
        <v>4.8</v>
      </c>
      <c r="H1862" s="406">
        <v>314</v>
      </c>
      <c r="I1862" s="406">
        <v>321</v>
      </c>
      <c r="J1862" s="406">
        <v>368</v>
      </c>
      <c r="K1862" s="406">
        <v>338</v>
      </c>
      <c r="L1862" s="406">
        <v>330</v>
      </c>
      <c r="M1862" s="406">
        <v>423</v>
      </c>
      <c r="N1862" s="406">
        <v>360</v>
      </c>
      <c r="O1862" s="406">
        <v>323</v>
      </c>
      <c r="P1862" s="406">
        <v>366</v>
      </c>
      <c r="Q1862" s="406">
        <v>408</v>
      </c>
      <c r="R1862" s="406">
        <v>395</v>
      </c>
      <c r="S1862" s="406">
        <v>423</v>
      </c>
      <c r="T1862" s="406">
        <v>512</v>
      </c>
      <c r="U1862" s="406">
        <v>564</v>
      </c>
      <c r="V1862" s="406">
        <v>432</v>
      </c>
      <c r="W1862" s="406">
        <v>479</v>
      </c>
      <c r="X1862" s="406">
        <v>340</v>
      </c>
      <c r="Y1862" s="406">
        <v>389</v>
      </c>
      <c r="Z1862" s="406">
        <v>467</v>
      </c>
      <c r="AA1862" s="406">
        <v>386</v>
      </c>
      <c r="AB1862" s="406">
        <v>372</v>
      </c>
      <c r="AC1862" s="406">
        <v>440</v>
      </c>
      <c r="AD1862" s="406">
        <v>537</v>
      </c>
      <c r="AE1862" s="406">
        <v>421</v>
      </c>
      <c r="AF1862" s="406">
        <v>407</v>
      </c>
      <c r="AG1862" s="406">
        <v>476</v>
      </c>
      <c r="AH1862" s="406">
        <v>579</v>
      </c>
      <c r="AI1862" s="406">
        <v>340</v>
      </c>
      <c r="AJ1862" s="406">
        <v>411</v>
      </c>
      <c r="AK1862" s="406">
        <v>479</v>
      </c>
      <c r="AL1862" s="406">
        <v>562</v>
      </c>
      <c r="AM1862" s="406">
        <v>348</v>
      </c>
      <c r="AN1862" s="406">
        <v>391</v>
      </c>
      <c r="AO1862" s="406">
        <v>444</v>
      </c>
      <c r="AP1862" s="406">
        <v>398</v>
      </c>
      <c r="AQ1862" s="406">
        <v>398</v>
      </c>
      <c r="AR1862" s="406">
        <v>525</v>
      </c>
      <c r="AS1862" s="406">
        <v>444</v>
      </c>
      <c r="AU1862" t="s">
        <v>265</v>
      </c>
    </row>
    <row r="1863" spans="1:47" ht="13.5" customHeight="1">
      <c r="A1863" s="405"/>
      <c r="B1863" s="405"/>
      <c r="C1863" s="415"/>
      <c r="D1863" s="405" t="s">
        <v>3641</v>
      </c>
      <c r="E1863" s="405" t="s">
        <v>5597</v>
      </c>
      <c r="F1863" s="407" t="s">
        <v>884</v>
      </c>
      <c r="G1863" s="272">
        <v>4.8</v>
      </c>
      <c r="H1863" s="406">
        <v>314</v>
      </c>
      <c r="I1863" s="406">
        <v>321</v>
      </c>
      <c r="J1863" s="406">
        <v>368</v>
      </c>
      <c r="K1863" s="406">
        <v>338</v>
      </c>
      <c r="L1863" s="406">
        <v>330</v>
      </c>
      <c r="M1863" s="406">
        <v>423</v>
      </c>
      <c r="N1863" s="406">
        <v>360</v>
      </c>
      <c r="O1863" s="406">
        <v>323</v>
      </c>
      <c r="P1863" s="406">
        <v>366</v>
      </c>
      <c r="Q1863" s="406">
        <v>408</v>
      </c>
      <c r="R1863" s="406">
        <v>395</v>
      </c>
      <c r="S1863" s="406">
        <v>423</v>
      </c>
      <c r="T1863" s="406">
        <v>512</v>
      </c>
      <c r="U1863" s="406">
        <v>564</v>
      </c>
      <c r="V1863" s="406">
        <v>432</v>
      </c>
      <c r="W1863" s="406">
        <v>479</v>
      </c>
      <c r="X1863" s="406">
        <v>340</v>
      </c>
      <c r="Y1863" s="406">
        <v>389</v>
      </c>
      <c r="Z1863" s="406">
        <v>467</v>
      </c>
      <c r="AA1863" s="406">
        <v>386</v>
      </c>
      <c r="AB1863" s="406">
        <v>372</v>
      </c>
      <c r="AC1863" s="406">
        <v>440</v>
      </c>
      <c r="AD1863" s="406">
        <v>537</v>
      </c>
      <c r="AE1863" s="406">
        <v>421</v>
      </c>
      <c r="AF1863" s="406">
        <v>407</v>
      </c>
      <c r="AG1863" s="406">
        <v>476</v>
      </c>
      <c r="AH1863" s="406">
        <v>579</v>
      </c>
      <c r="AI1863" s="406">
        <v>340</v>
      </c>
      <c r="AJ1863" s="406">
        <v>411</v>
      </c>
      <c r="AK1863" s="406">
        <v>479</v>
      </c>
      <c r="AL1863" s="406">
        <v>562</v>
      </c>
      <c r="AM1863" s="406">
        <v>348</v>
      </c>
      <c r="AN1863" s="406">
        <v>391</v>
      </c>
      <c r="AO1863" s="406">
        <v>444</v>
      </c>
      <c r="AP1863" s="406">
        <v>398</v>
      </c>
      <c r="AQ1863" s="406">
        <v>398</v>
      </c>
      <c r="AR1863" s="406">
        <v>525</v>
      </c>
      <c r="AS1863" s="406">
        <v>444</v>
      </c>
      <c r="AU1863" t="s">
        <v>3641</v>
      </c>
    </row>
    <row r="1864" spans="1:47" ht="13.5" customHeight="1">
      <c r="A1864" s="392"/>
      <c r="B1864" s="392"/>
      <c r="C1864" s="414"/>
      <c r="D1864" s="405" t="s">
        <v>5350</v>
      </c>
      <c r="E1864" s="405" t="s">
        <v>5597</v>
      </c>
      <c r="F1864" s="407" t="s">
        <v>5344</v>
      </c>
      <c r="G1864" s="272">
        <v>5.3</v>
      </c>
      <c r="H1864" s="409" t="s">
        <v>2207</v>
      </c>
      <c r="I1864" s="409" t="s">
        <v>2207</v>
      </c>
      <c r="J1864" s="409" t="s">
        <v>2207</v>
      </c>
      <c r="K1864" s="409" t="s">
        <v>2207</v>
      </c>
      <c r="L1864" s="409" t="s">
        <v>2207</v>
      </c>
      <c r="M1864" s="409" t="s">
        <v>2207</v>
      </c>
      <c r="N1864" s="409" t="s">
        <v>2207</v>
      </c>
      <c r="O1864" s="409" t="s">
        <v>2207</v>
      </c>
      <c r="P1864" s="409" t="s">
        <v>2207</v>
      </c>
      <c r="Q1864" s="409" t="s">
        <v>2207</v>
      </c>
      <c r="R1864" s="409" t="s">
        <v>2207</v>
      </c>
      <c r="S1864" s="406">
        <v>456</v>
      </c>
      <c r="T1864" s="406">
        <v>555</v>
      </c>
      <c r="U1864" s="406">
        <v>610</v>
      </c>
      <c r="V1864" s="406">
        <v>463</v>
      </c>
      <c r="W1864" s="406">
        <v>513</v>
      </c>
      <c r="X1864" s="406">
        <v>362</v>
      </c>
      <c r="Y1864" s="406">
        <v>416</v>
      </c>
      <c r="Z1864" s="406">
        <v>499</v>
      </c>
      <c r="AA1864" s="406">
        <v>411</v>
      </c>
      <c r="AB1864" s="406">
        <v>398</v>
      </c>
      <c r="AC1864" s="406">
        <v>472</v>
      </c>
      <c r="AD1864" s="406">
        <v>577</v>
      </c>
      <c r="AE1864" s="406">
        <v>450</v>
      </c>
      <c r="AF1864" s="406">
        <v>433</v>
      </c>
      <c r="AG1864" s="406">
        <v>509</v>
      </c>
      <c r="AH1864" s="406">
        <v>619</v>
      </c>
      <c r="AI1864" s="406">
        <v>0</v>
      </c>
      <c r="AJ1864" s="406">
        <v>439</v>
      </c>
      <c r="AK1864" s="406">
        <v>514</v>
      </c>
      <c r="AL1864" s="406">
        <v>603</v>
      </c>
      <c r="AM1864" s="406">
        <v>372</v>
      </c>
      <c r="AN1864" s="406">
        <v>419</v>
      </c>
      <c r="AO1864" s="406">
        <v>476</v>
      </c>
      <c r="AP1864" s="406">
        <v>432</v>
      </c>
      <c r="AQ1864" s="406">
        <v>432</v>
      </c>
      <c r="AR1864" s="406">
        <v>572</v>
      </c>
      <c r="AS1864" s="406">
        <v>477</v>
      </c>
      <c r="AU1864" t="s">
        <v>5350</v>
      </c>
    </row>
    <row r="1865" spans="1:47" ht="13.5" customHeight="1">
      <c r="A1865" s="392"/>
      <c r="B1865" s="392"/>
      <c r="C1865" s="414"/>
      <c r="D1865" s="405" t="s">
        <v>5351</v>
      </c>
      <c r="E1865" s="405" t="s">
        <v>5597</v>
      </c>
      <c r="F1865" s="407" t="s">
        <v>5344</v>
      </c>
      <c r="G1865" s="272">
        <v>5.3</v>
      </c>
      <c r="H1865" s="409" t="s">
        <v>2207</v>
      </c>
      <c r="I1865" s="409" t="s">
        <v>2207</v>
      </c>
      <c r="J1865" s="409" t="s">
        <v>2207</v>
      </c>
      <c r="K1865" s="409" t="s">
        <v>2207</v>
      </c>
      <c r="L1865" s="409" t="s">
        <v>2207</v>
      </c>
      <c r="M1865" s="409" t="s">
        <v>2207</v>
      </c>
      <c r="N1865" s="409" t="s">
        <v>2207</v>
      </c>
      <c r="O1865" s="409" t="s">
        <v>2207</v>
      </c>
      <c r="P1865" s="409" t="s">
        <v>2207</v>
      </c>
      <c r="Q1865" s="409" t="s">
        <v>2207</v>
      </c>
      <c r="R1865" s="409" t="s">
        <v>2207</v>
      </c>
      <c r="S1865" s="406">
        <v>456</v>
      </c>
      <c r="T1865" s="406">
        <v>555</v>
      </c>
      <c r="U1865" s="406">
        <v>610</v>
      </c>
      <c r="V1865" s="406">
        <v>463</v>
      </c>
      <c r="W1865" s="406">
        <v>513</v>
      </c>
      <c r="X1865" s="406">
        <v>362</v>
      </c>
      <c r="Y1865" s="406">
        <v>416</v>
      </c>
      <c r="Z1865" s="406">
        <v>499</v>
      </c>
      <c r="AA1865" s="406">
        <v>411</v>
      </c>
      <c r="AB1865" s="406">
        <v>398</v>
      </c>
      <c r="AC1865" s="406">
        <v>472</v>
      </c>
      <c r="AD1865" s="406">
        <v>577</v>
      </c>
      <c r="AE1865" s="406">
        <v>450</v>
      </c>
      <c r="AF1865" s="406">
        <v>433</v>
      </c>
      <c r="AG1865" s="406">
        <v>509</v>
      </c>
      <c r="AH1865" s="406">
        <v>619</v>
      </c>
      <c r="AI1865" s="406">
        <v>0</v>
      </c>
      <c r="AJ1865" s="406">
        <v>439</v>
      </c>
      <c r="AK1865" s="406">
        <v>514</v>
      </c>
      <c r="AL1865" s="406">
        <v>603</v>
      </c>
      <c r="AM1865" s="406">
        <v>372</v>
      </c>
      <c r="AN1865" s="406">
        <v>419</v>
      </c>
      <c r="AO1865" s="406">
        <v>476</v>
      </c>
      <c r="AP1865" s="406">
        <v>432</v>
      </c>
      <c r="AQ1865" s="406">
        <v>432</v>
      </c>
      <c r="AR1865" s="406">
        <v>572</v>
      </c>
      <c r="AS1865" s="406">
        <v>477</v>
      </c>
      <c r="AU1865" t="s">
        <v>5351</v>
      </c>
    </row>
    <row r="1866" spans="1:47" ht="13.5" customHeight="1">
      <c r="A1866" s="417"/>
      <c r="B1866" s="417"/>
      <c r="C1866" s="415"/>
      <c r="D1866" s="405" t="s">
        <v>269</v>
      </c>
      <c r="E1866" s="405" t="s">
        <v>5597</v>
      </c>
      <c r="F1866" s="407" t="s">
        <v>886</v>
      </c>
      <c r="G1866" s="272">
        <v>5.6999999999999993</v>
      </c>
      <c r="H1866" s="406">
        <v>359</v>
      </c>
      <c r="I1866" s="406">
        <v>367</v>
      </c>
      <c r="J1866" s="406">
        <v>420</v>
      </c>
      <c r="K1866" s="406">
        <v>386</v>
      </c>
      <c r="L1866" s="406">
        <v>377</v>
      </c>
      <c r="M1866" s="406">
        <v>488</v>
      </c>
      <c r="N1866" s="406">
        <v>412</v>
      </c>
      <c r="O1866" s="406">
        <v>371</v>
      </c>
      <c r="P1866" s="406">
        <v>423</v>
      </c>
      <c r="Q1866" s="406">
        <v>470</v>
      </c>
      <c r="R1866" s="406">
        <v>453</v>
      </c>
      <c r="S1866" s="406">
        <v>476</v>
      </c>
      <c r="T1866" s="406">
        <v>582</v>
      </c>
      <c r="U1866" s="406">
        <v>638</v>
      </c>
      <c r="V1866" s="406">
        <v>494</v>
      </c>
      <c r="W1866" s="406">
        <v>547</v>
      </c>
      <c r="X1866" s="406">
        <v>384</v>
      </c>
      <c r="Y1866" s="406">
        <v>443</v>
      </c>
      <c r="Z1866" s="406">
        <v>531</v>
      </c>
      <c r="AA1866" s="406">
        <v>436</v>
      </c>
      <c r="AB1866" s="406">
        <v>423</v>
      </c>
      <c r="AC1866" s="406">
        <v>504</v>
      </c>
      <c r="AD1866" s="406">
        <v>617</v>
      </c>
      <c r="AE1866" s="406">
        <v>479</v>
      </c>
      <c r="AF1866" s="406">
        <v>459</v>
      </c>
      <c r="AG1866" s="406">
        <v>541</v>
      </c>
      <c r="AH1866" s="406">
        <v>659</v>
      </c>
      <c r="AI1866" s="406">
        <v>382</v>
      </c>
      <c r="AJ1866" s="406">
        <v>467</v>
      </c>
      <c r="AK1866" s="406">
        <v>548</v>
      </c>
      <c r="AL1866" s="406">
        <v>643</v>
      </c>
      <c r="AM1866" s="406">
        <v>395</v>
      </c>
      <c r="AN1866" s="406">
        <v>446</v>
      </c>
      <c r="AO1866" s="406">
        <v>507</v>
      </c>
      <c r="AP1866" s="406">
        <v>465</v>
      </c>
      <c r="AQ1866" s="406">
        <v>465</v>
      </c>
      <c r="AR1866" s="406">
        <v>618</v>
      </c>
      <c r="AS1866" s="406">
        <v>510</v>
      </c>
      <c r="AU1866" t="s">
        <v>269</v>
      </c>
    </row>
    <row r="1867" spans="1:47" ht="13.5" customHeight="1">
      <c r="A1867" s="417"/>
      <c r="B1867" s="417"/>
      <c r="C1867" s="415"/>
      <c r="D1867" s="405" t="s">
        <v>3645</v>
      </c>
      <c r="E1867" s="405" t="s">
        <v>5597</v>
      </c>
      <c r="F1867" s="407" t="s">
        <v>886</v>
      </c>
      <c r="G1867" s="272">
        <v>5.6999999999999993</v>
      </c>
      <c r="H1867" s="406">
        <v>359</v>
      </c>
      <c r="I1867" s="406">
        <v>367</v>
      </c>
      <c r="J1867" s="406">
        <v>420</v>
      </c>
      <c r="K1867" s="406">
        <v>386</v>
      </c>
      <c r="L1867" s="406">
        <v>377</v>
      </c>
      <c r="M1867" s="406">
        <v>488</v>
      </c>
      <c r="N1867" s="406">
        <v>412</v>
      </c>
      <c r="O1867" s="406">
        <v>371</v>
      </c>
      <c r="P1867" s="406">
        <v>423</v>
      </c>
      <c r="Q1867" s="406">
        <v>470</v>
      </c>
      <c r="R1867" s="406">
        <v>453</v>
      </c>
      <c r="S1867" s="406">
        <v>476</v>
      </c>
      <c r="T1867" s="406">
        <v>582</v>
      </c>
      <c r="U1867" s="406">
        <v>638</v>
      </c>
      <c r="V1867" s="406">
        <v>494</v>
      </c>
      <c r="W1867" s="406">
        <v>547</v>
      </c>
      <c r="X1867" s="406">
        <v>384</v>
      </c>
      <c r="Y1867" s="406">
        <v>443</v>
      </c>
      <c r="Z1867" s="406">
        <v>531</v>
      </c>
      <c r="AA1867" s="406">
        <v>436</v>
      </c>
      <c r="AB1867" s="406">
        <v>423</v>
      </c>
      <c r="AC1867" s="406">
        <v>504</v>
      </c>
      <c r="AD1867" s="406">
        <v>617</v>
      </c>
      <c r="AE1867" s="406">
        <v>479</v>
      </c>
      <c r="AF1867" s="406">
        <v>459</v>
      </c>
      <c r="AG1867" s="406">
        <v>541</v>
      </c>
      <c r="AH1867" s="406">
        <v>659</v>
      </c>
      <c r="AI1867" s="406">
        <v>382</v>
      </c>
      <c r="AJ1867" s="406">
        <v>467</v>
      </c>
      <c r="AK1867" s="406">
        <v>548</v>
      </c>
      <c r="AL1867" s="406">
        <v>643</v>
      </c>
      <c r="AM1867" s="406">
        <v>395</v>
      </c>
      <c r="AN1867" s="406">
        <v>446</v>
      </c>
      <c r="AO1867" s="406">
        <v>507</v>
      </c>
      <c r="AP1867" s="406">
        <v>465</v>
      </c>
      <c r="AQ1867" s="406">
        <v>465</v>
      </c>
      <c r="AR1867" s="406">
        <v>618</v>
      </c>
      <c r="AS1867" s="406">
        <v>510</v>
      </c>
      <c r="AU1867" t="s">
        <v>3645</v>
      </c>
    </row>
    <row r="1868" spans="1:47" ht="13.5" customHeight="1">
      <c r="A1868" s="405"/>
      <c r="B1868" s="405"/>
      <c r="C1868" s="415"/>
      <c r="D1868" s="405" t="s">
        <v>3081</v>
      </c>
      <c r="E1868" s="405" t="s">
        <v>5597</v>
      </c>
      <c r="F1868" s="407" t="s">
        <v>3822</v>
      </c>
      <c r="G1868" s="272">
        <v>6.1999999999999993</v>
      </c>
      <c r="H1868" s="406">
        <v>389</v>
      </c>
      <c r="I1868" s="406">
        <v>388</v>
      </c>
      <c r="J1868" s="406">
        <v>471</v>
      </c>
      <c r="K1868" s="406">
        <v>412</v>
      </c>
      <c r="L1868" s="406">
        <v>409</v>
      </c>
      <c r="M1868" s="406">
        <v>504</v>
      </c>
      <c r="N1868" s="406">
        <v>480</v>
      </c>
      <c r="O1868" s="406">
        <v>442</v>
      </c>
      <c r="P1868" s="406">
        <v>446</v>
      </c>
      <c r="Q1868" s="406">
        <v>511</v>
      </c>
      <c r="R1868" s="406">
        <v>494</v>
      </c>
      <c r="S1868" s="406">
        <v>509</v>
      </c>
      <c r="T1868" s="406">
        <v>623</v>
      </c>
      <c r="U1868" s="406">
        <v>683</v>
      </c>
      <c r="V1868" s="406">
        <v>531</v>
      </c>
      <c r="W1868" s="406">
        <v>589</v>
      </c>
      <c r="X1868" s="406">
        <v>432</v>
      </c>
      <c r="Y1868" s="406">
        <v>496</v>
      </c>
      <c r="Z1868" s="406">
        <v>577</v>
      </c>
      <c r="AA1868" s="406">
        <v>474</v>
      </c>
      <c r="AB1868" s="406">
        <v>487</v>
      </c>
      <c r="AC1868" s="406">
        <v>575</v>
      </c>
      <c r="AD1868" s="406">
        <v>675</v>
      </c>
      <c r="AE1868" s="406">
        <v>524</v>
      </c>
      <c r="AF1868" s="406">
        <v>522</v>
      </c>
      <c r="AG1868" s="406">
        <v>610</v>
      </c>
      <c r="AH1868" s="406">
        <v>716</v>
      </c>
      <c r="AI1868" s="406">
        <v>419</v>
      </c>
      <c r="AJ1868" s="406">
        <v>498</v>
      </c>
      <c r="AK1868" s="406">
        <v>586</v>
      </c>
      <c r="AL1868" s="406">
        <v>688</v>
      </c>
      <c r="AM1868" s="406">
        <v>421</v>
      </c>
      <c r="AN1868" s="406">
        <v>476</v>
      </c>
      <c r="AO1868" s="406">
        <v>541</v>
      </c>
      <c r="AP1868" s="406">
        <v>501</v>
      </c>
      <c r="AQ1868" s="406">
        <v>501</v>
      </c>
      <c r="AR1868" s="406">
        <v>668</v>
      </c>
      <c r="AS1868" s="406">
        <v>549</v>
      </c>
      <c r="AU1868" t="s">
        <v>3081</v>
      </c>
    </row>
    <row r="1869" spans="1:47" ht="13.5" customHeight="1">
      <c r="A1869" s="405"/>
      <c r="B1869" s="405"/>
      <c r="C1869" s="415"/>
      <c r="D1869" s="405" t="s">
        <v>3649</v>
      </c>
      <c r="E1869" s="405" t="s">
        <v>5597</v>
      </c>
      <c r="F1869" s="407" t="s">
        <v>3822</v>
      </c>
      <c r="G1869" s="272">
        <v>6.1999999999999993</v>
      </c>
      <c r="H1869" s="406">
        <v>389</v>
      </c>
      <c r="I1869" s="406">
        <v>388</v>
      </c>
      <c r="J1869" s="406">
        <v>471</v>
      </c>
      <c r="K1869" s="406">
        <v>412</v>
      </c>
      <c r="L1869" s="406">
        <v>409</v>
      </c>
      <c r="M1869" s="406">
        <v>504</v>
      </c>
      <c r="N1869" s="406">
        <v>480</v>
      </c>
      <c r="O1869" s="406">
        <v>442</v>
      </c>
      <c r="P1869" s="406">
        <v>446</v>
      </c>
      <c r="Q1869" s="406">
        <v>511</v>
      </c>
      <c r="R1869" s="406">
        <v>494</v>
      </c>
      <c r="S1869" s="406">
        <v>509</v>
      </c>
      <c r="T1869" s="406">
        <v>623</v>
      </c>
      <c r="U1869" s="406">
        <v>683</v>
      </c>
      <c r="V1869" s="406">
        <v>531</v>
      </c>
      <c r="W1869" s="406">
        <v>589</v>
      </c>
      <c r="X1869" s="406">
        <v>432</v>
      </c>
      <c r="Y1869" s="406">
        <v>496</v>
      </c>
      <c r="Z1869" s="406">
        <v>577</v>
      </c>
      <c r="AA1869" s="406">
        <v>474</v>
      </c>
      <c r="AB1869" s="406">
        <v>487</v>
      </c>
      <c r="AC1869" s="406">
        <v>575</v>
      </c>
      <c r="AD1869" s="406">
        <v>675</v>
      </c>
      <c r="AE1869" s="406">
        <v>524</v>
      </c>
      <c r="AF1869" s="406">
        <v>522</v>
      </c>
      <c r="AG1869" s="406">
        <v>610</v>
      </c>
      <c r="AH1869" s="406">
        <v>716</v>
      </c>
      <c r="AI1869" s="406">
        <v>419</v>
      </c>
      <c r="AJ1869" s="406">
        <v>498</v>
      </c>
      <c r="AK1869" s="406">
        <v>586</v>
      </c>
      <c r="AL1869" s="406">
        <v>688</v>
      </c>
      <c r="AM1869" s="406">
        <v>421</v>
      </c>
      <c r="AN1869" s="406">
        <v>476</v>
      </c>
      <c r="AO1869" s="406">
        <v>541</v>
      </c>
      <c r="AP1869" s="406">
        <v>501</v>
      </c>
      <c r="AQ1869" s="406">
        <v>501</v>
      </c>
      <c r="AR1869" s="406">
        <v>668</v>
      </c>
      <c r="AS1869" s="406">
        <v>549</v>
      </c>
      <c r="AU1869" t="s">
        <v>3649</v>
      </c>
    </row>
    <row r="1870" spans="1:47" ht="13.5" customHeight="1">
      <c r="A1870" s="392"/>
      <c r="B1870" s="392"/>
      <c r="C1870" s="414"/>
      <c r="D1870" s="405" t="s">
        <v>273</v>
      </c>
      <c r="E1870" s="405" t="s">
        <v>5597</v>
      </c>
      <c r="F1870" s="407" t="s">
        <v>888</v>
      </c>
      <c r="G1870" s="272">
        <v>6.6999999999999993</v>
      </c>
      <c r="H1870" s="406">
        <v>394</v>
      </c>
      <c r="I1870" s="406">
        <v>404</v>
      </c>
      <c r="J1870" s="406">
        <v>463</v>
      </c>
      <c r="K1870" s="406">
        <v>425</v>
      </c>
      <c r="L1870" s="406">
        <v>415</v>
      </c>
      <c r="M1870" s="406">
        <v>543</v>
      </c>
      <c r="N1870" s="406">
        <v>455</v>
      </c>
      <c r="O1870" s="406">
        <v>409</v>
      </c>
      <c r="P1870" s="406">
        <v>471</v>
      </c>
      <c r="Q1870" s="406">
        <v>521</v>
      </c>
      <c r="R1870" s="406">
        <v>505</v>
      </c>
      <c r="S1870" s="406">
        <v>528</v>
      </c>
      <c r="T1870" s="406">
        <v>651</v>
      </c>
      <c r="U1870" s="406">
        <v>711</v>
      </c>
      <c r="V1870" s="406">
        <v>554</v>
      </c>
      <c r="W1870" s="406">
        <v>615</v>
      </c>
      <c r="X1870" s="406">
        <v>420</v>
      </c>
      <c r="Y1870" s="406">
        <v>488</v>
      </c>
      <c r="Z1870" s="406">
        <v>587</v>
      </c>
      <c r="AA1870" s="406">
        <v>478</v>
      </c>
      <c r="AB1870" s="406">
        <v>467</v>
      </c>
      <c r="AC1870" s="406">
        <v>561</v>
      </c>
      <c r="AD1870" s="406">
        <v>688</v>
      </c>
      <c r="AE1870" s="406">
        <v>529</v>
      </c>
      <c r="AF1870" s="406">
        <v>503</v>
      </c>
      <c r="AG1870" s="406">
        <v>598</v>
      </c>
      <c r="AH1870" s="406">
        <v>730</v>
      </c>
      <c r="AI1870" s="406">
        <v>417</v>
      </c>
      <c r="AJ1870" s="406">
        <v>518</v>
      </c>
      <c r="AK1870" s="406">
        <v>612</v>
      </c>
      <c r="AL1870" s="406">
        <v>718</v>
      </c>
      <c r="AM1870" s="406">
        <v>436</v>
      </c>
      <c r="AN1870" s="406">
        <v>495</v>
      </c>
      <c r="AO1870" s="406">
        <v>563</v>
      </c>
      <c r="AP1870" s="406">
        <v>525</v>
      </c>
      <c r="AQ1870" s="406">
        <v>525</v>
      </c>
      <c r="AR1870" s="406">
        <v>705</v>
      </c>
      <c r="AS1870" s="406">
        <v>572</v>
      </c>
      <c r="AU1870" t="s">
        <v>273</v>
      </c>
    </row>
    <row r="1871" spans="1:47" ht="13.5" customHeight="1">
      <c r="A1871" s="392"/>
      <c r="B1871" s="392"/>
      <c r="C1871" s="414"/>
      <c r="D1871" s="405" t="s">
        <v>3653</v>
      </c>
      <c r="E1871" s="405" t="s">
        <v>5597</v>
      </c>
      <c r="F1871" s="407" t="s">
        <v>888</v>
      </c>
      <c r="G1871" s="272">
        <v>6.6999999999999993</v>
      </c>
      <c r="H1871" s="406">
        <v>394</v>
      </c>
      <c r="I1871" s="406">
        <v>404</v>
      </c>
      <c r="J1871" s="406">
        <v>463</v>
      </c>
      <c r="K1871" s="406">
        <v>425</v>
      </c>
      <c r="L1871" s="406">
        <v>415</v>
      </c>
      <c r="M1871" s="406">
        <v>543</v>
      </c>
      <c r="N1871" s="406">
        <v>455</v>
      </c>
      <c r="O1871" s="406">
        <v>409</v>
      </c>
      <c r="P1871" s="406">
        <v>471</v>
      </c>
      <c r="Q1871" s="406">
        <v>521</v>
      </c>
      <c r="R1871" s="406">
        <v>505</v>
      </c>
      <c r="S1871" s="406">
        <v>528</v>
      </c>
      <c r="T1871" s="406">
        <v>651</v>
      </c>
      <c r="U1871" s="406">
        <v>711</v>
      </c>
      <c r="V1871" s="406">
        <v>554</v>
      </c>
      <c r="W1871" s="406">
        <v>615</v>
      </c>
      <c r="X1871" s="406">
        <v>420</v>
      </c>
      <c r="Y1871" s="406">
        <v>488</v>
      </c>
      <c r="Z1871" s="406">
        <v>587</v>
      </c>
      <c r="AA1871" s="406">
        <v>478</v>
      </c>
      <c r="AB1871" s="406">
        <v>467</v>
      </c>
      <c r="AC1871" s="406">
        <v>561</v>
      </c>
      <c r="AD1871" s="406">
        <v>688</v>
      </c>
      <c r="AE1871" s="406">
        <v>529</v>
      </c>
      <c r="AF1871" s="406">
        <v>503</v>
      </c>
      <c r="AG1871" s="406">
        <v>598</v>
      </c>
      <c r="AH1871" s="406">
        <v>730</v>
      </c>
      <c r="AI1871" s="406">
        <v>417</v>
      </c>
      <c r="AJ1871" s="406">
        <v>518</v>
      </c>
      <c r="AK1871" s="406">
        <v>612</v>
      </c>
      <c r="AL1871" s="406">
        <v>718</v>
      </c>
      <c r="AM1871" s="406">
        <v>436</v>
      </c>
      <c r="AN1871" s="406">
        <v>495</v>
      </c>
      <c r="AO1871" s="406">
        <v>563</v>
      </c>
      <c r="AP1871" s="406">
        <v>525</v>
      </c>
      <c r="AQ1871" s="406">
        <v>525</v>
      </c>
      <c r="AR1871" s="406">
        <v>705</v>
      </c>
      <c r="AS1871" s="406">
        <v>572</v>
      </c>
      <c r="AU1871" t="s">
        <v>3653</v>
      </c>
    </row>
    <row r="1872" spans="1:47" ht="13.5" customHeight="1">
      <c r="D1872" s="405" t="s">
        <v>3083</v>
      </c>
      <c r="E1872" s="404"/>
      <c r="F1872" s="407" t="s">
        <v>337</v>
      </c>
      <c r="G1872" s="272">
        <v>2.2000000000000002</v>
      </c>
      <c r="H1872" s="406">
        <v>289</v>
      </c>
      <c r="I1872" s="406">
        <v>285</v>
      </c>
      <c r="J1872" s="406">
        <v>342</v>
      </c>
      <c r="K1872" s="406">
        <v>302</v>
      </c>
      <c r="L1872" s="406">
        <v>296</v>
      </c>
      <c r="M1872" s="406">
        <v>359</v>
      </c>
      <c r="N1872" s="406">
        <v>337</v>
      </c>
      <c r="O1872" s="406">
        <v>298</v>
      </c>
      <c r="P1872" s="406">
        <v>299</v>
      </c>
      <c r="Q1872" s="406">
        <v>342</v>
      </c>
      <c r="R1872" s="406">
        <v>328</v>
      </c>
      <c r="S1872" s="406">
        <v>420</v>
      </c>
      <c r="T1872" s="406">
        <v>468</v>
      </c>
      <c r="U1872" s="406">
        <v>539</v>
      </c>
      <c r="V1872" s="406">
        <v>369</v>
      </c>
      <c r="W1872" s="406">
        <v>411</v>
      </c>
      <c r="X1872" s="406">
        <v>347</v>
      </c>
      <c r="Y1872" s="406">
        <v>374</v>
      </c>
      <c r="Z1872" s="406">
        <v>437</v>
      </c>
      <c r="AA1872" s="406">
        <v>384</v>
      </c>
      <c r="AB1872" s="406">
        <v>357</v>
      </c>
      <c r="AC1872" s="406">
        <v>391</v>
      </c>
      <c r="AD1872" s="406">
        <v>459</v>
      </c>
      <c r="AE1872" s="406">
        <v>391</v>
      </c>
      <c r="AF1872" s="406">
        <v>426</v>
      </c>
      <c r="AG1872" s="406">
        <v>461</v>
      </c>
      <c r="AH1872" s="406">
        <v>541</v>
      </c>
      <c r="AI1872" s="406">
        <v>358</v>
      </c>
      <c r="AJ1872" s="406">
        <v>378</v>
      </c>
      <c r="AK1872" s="406">
        <v>413</v>
      </c>
      <c r="AL1872" s="406">
        <v>485</v>
      </c>
      <c r="AM1872" s="406">
        <v>326</v>
      </c>
      <c r="AN1872" s="406">
        <v>345</v>
      </c>
      <c r="AO1872" s="406">
        <v>394</v>
      </c>
      <c r="AP1872" s="406">
        <v>321</v>
      </c>
      <c r="AQ1872" s="406">
        <v>321</v>
      </c>
      <c r="AR1872" s="406">
        <v>382</v>
      </c>
      <c r="AS1872" s="406">
        <v>420</v>
      </c>
      <c r="AU1872" t="s">
        <v>3083</v>
      </c>
    </row>
    <row r="1873" spans="1:47" ht="13.5" customHeight="1">
      <c r="A1873" s="392"/>
      <c r="B1873" s="392"/>
      <c r="C1873" s="414"/>
      <c r="D1873" s="405" t="s">
        <v>3086</v>
      </c>
      <c r="E1873" s="405" t="s">
        <v>5597</v>
      </c>
      <c r="F1873" s="407" t="s">
        <v>3817</v>
      </c>
      <c r="G1873" s="272">
        <v>2.2000000000000002</v>
      </c>
      <c r="H1873" s="406">
        <v>216</v>
      </c>
      <c r="I1873" s="406">
        <v>220</v>
      </c>
      <c r="J1873" s="406">
        <v>251</v>
      </c>
      <c r="K1873" s="406">
        <v>230</v>
      </c>
      <c r="L1873" s="406">
        <v>228</v>
      </c>
      <c r="M1873" s="406">
        <v>272</v>
      </c>
      <c r="N1873" s="406">
        <v>243</v>
      </c>
      <c r="O1873" s="406">
        <v>217</v>
      </c>
      <c r="P1873" s="406">
        <v>237</v>
      </c>
      <c r="Q1873" s="406">
        <v>267</v>
      </c>
      <c r="R1873" s="406">
        <v>248</v>
      </c>
      <c r="S1873" s="406">
        <v>288</v>
      </c>
      <c r="T1873" s="406">
        <v>332</v>
      </c>
      <c r="U1873" s="406">
        <v>375</v>
      </c>
      <c r="V1873" s="406">
        <v>275</v>
      </c>
      <c r="W1873" s="406">
        <v>304</v>
      </c>
      <c r="X1873" s="406">
        <v>246</v>
      </c>
      <c r="Y1873" s="406">
        <v>271</v>
      </c>
      <c r="Z1873" s="406">
        <v>316</v>
      </c>
      <c r="AA1873" s="406">
        <v>272</v>
      </c>
      <c r="AB1873" s="406">
        <v>262</v>
      </c>
      <c r="AC1873" s="406">
        <v>294</v>
      </c>
      <c r="AD1873" s="406">
        <v>345</v>
      </c>
      <c r="AE1873" s="406">
        <v>285</v>
      </c>
      <c r="AF1873" s="406">
        <v>296</v>
      </c>
      <c r="AG1873" s="406">
        <v>329</v>
      </c>
      <c r="AH1873" s="406">
        <v>386</v>
      </c>
      <c r="AI1873" s="406">
        <v>250</v>
      </c>
      <c r="AJ1873" s="406">
        <v>272</v>
      </c>
      <c r="AK1873" s="406">
        <v>305</v>
      </c>
      <c r="AL1873" s="406">
        <v>357</v>
      </c>
      <c r="AM1873" s="406">
        <v>235</v>
      </c>
      <c r="AN1873" s="406">
        <v>255</v>
      </c>
      <c r="AO1873" s="406">
        <v>290</v>
      </c>
      <c r="AP1873" s="406">
        <v>256</v>
      </c>
      <c r="AQ1873" s="406">
        <v>256</v>
      </c>
      <c r="AR1873" s="406">
        <v>313</v>
      </c>
      <c r="AS1873" s="406">
        <v>305</v>
      </c>
      <c r="AU1873" t="s">
        <v>3086</v>
      </c>
    </row>
    <row r="1874" spans="1:47" ht="13.5" customHeight="1">
      <c r="A1874" s="392"/>
      <c r="B1874" s="392"/>
      <c r="C1874" s="414"/>
      <c r="D1874" s="405" t="s">
        <v>3656</v>
      </c>
      <c r="E1874" s="405" t="s">
        <v>5597</v>
      </c>
      <c r="F1874" s="407" t="s">
        <v>3817</v>
      </c>
      <c r="G1874" s="272">
        <v>2.2000000000000002</v>
      </c>
      <c r="H1874" s="406">
        <v>216</v>
      </c>
      <c r="I1874" s="406">
        <v>220</v>
      </c>
      <c r="J1874" s="406">
        <v>251</v>
      </c>
      <c r="K1874" s="406">
        <v>230</v>
      </c>
      <c r="L1874" s="406">
        <v>228</v>
      </c>
      <c r="M1874" s="406">
        <v>272</v>
      </c>
      <c r="N1874" s="406">
        <v>243</v>
      </c>
      <c r="O1874" s="406">
        <v>217</v>
      </c>
      <c r="P1874" s="406">
        <v>237</v>
      </c>
      <c r="Q1874" s="406">
        <v>267</v>
      </c>
      <c r="R1874" s="406">
        <v>248</v>
      </c>
      <c r="S1874" s="406">
        <v>288</v>
      </c>
      <c r="T1874" s="406">
        <v>332</v>
      </c>
      <c r="U1874" s="406">
        <v>375</v>
      </c>
      <c r="V1874" s="406">
        <v>275</v>
      </c>
      <c r="W1874" s="406">
        <v>304</v>
      </c>
      <c r="X1874" s="406">
        <v>246</v>
      </c>
      <c r="Y1874" s="406">
        <v>271</v>
      </c>
      <c r="Z1874" s="406">
        <v>316</v>
      </c>
      <c r="AA1874" s="406">
        <v>272</v>
      </c>
      <c r="AB1874" s="406">
        <v>262</v>
      </c>
      <c r="AC1874" s="406">
        <v>294</v>
      </c>
      <c r="AD1874" s="406">
        <v>345</v>
      </c>
      <c r="AE1874" s="406">
        <v>285</v>
      </c>
      <c r="AF1874" s="406">
        <v>296</v>
      </c>
      <c r="AG1874" s="406">
        <v>329</v>
      </c>
      <c r="AH1874" s="406">
        <v>386</v>
      </c>
      <c r="AI1874" s="406">
        <v>250</v>
      </c>
      <c r="AJ1874" s="406">
        <v>272</v>
      </c>
      <c r="AK1874" s="406">
        <v>305</v>
      </c>
      <c r="AL1874" s="406">
        <v>357</v>
      </c>
      <c r="AM1874" s="406">
        <v>235</v>
      </c>
      <c r="AN1874" s="406">
        <v>255</v>
      </c>
      <c r="AO1874" s="406">
        <v>290</v>
      </c>
      <c r="AP1874" s="406">
        <v>256</v>
      </c>
      <c r="AQ1874" s="406">
        <v>256</v>
      </c>
      <c r="AR1874" s="406">
        <v>313</v>
      </c>
      <c r="AS1874" s="406">
        <v>305</v>
      </c>
      <c r="AU1874" t="s">
        <v>3656</v>
      </c>
    </row>
    <row r="1875" spans="1:47" ht="13.5" customHeight="1">
      <c r="D1875" s="405" t="s">
        <v>3087</v>
      </c>
      <c r="E1875" s="404"/>
      <c r="F1875" s="407" t="s">
        <v>907</v>
      </c>
      <c r="G1875" s="272">
        <v>2.8000000000000003</v>
      </c>
      <c r="H1875" s="406">
        <v>302</v>
      </c>
      <c r="I1875" s="406">
        <v>298</v>
      </c>
      <c r="J1875" s="406">
        <v>359</v>
      </c>
      <c r="K1875" s="406">
        <v>317</v>
      </c>
      <c r="L1875" s="406">
        <v>312</v>
      </c>
      <c r="M1875" s="406">
        <v>382</v>
      </c>
      <c r="N1875" s="406">
        <v>359</v>
      </c>
      <c r="O1875" s="406">
        <v>315</v>
      </c>
      <c r="P1875" s="406">
        <v>316</v>
      </c>
      <c r="Q1875" s="406">
        <v>362</v>
      </c>
      <c r="R1875" s="406">
        <v>348</v>
      </c>
      <c r="S1875" s="406">
        <v>434</v>
      </c>
      <c r="T1875" s="406">
        <v>489</v>
      </c>
      <c r="U1875" s="406">
        <v>560</v>
      </c>
      <c r="V1875" s="406">
        <v>387</v>
      </c>
      <c r="W1875" s="406">
        <v>430</v>
      </c>
      <c r="X1875" s="406">
        <v>361</v>
      </c>
      <c r="Y1875" s="406">
        <v>393</v>
      </c>
      <c r="Z1875" s="406">
        <v>458</v>
      </c>
      <c r="AA1875" s="406">
        <v>399</v>
      </c>
      <c r="AB1875" s="406">
        <v>376</v>
      </c>
      <c r="AC1875" s="406">
        <v>417</v>
      </c>
      <c r="AD1875" s="406">
        <v>490</v>
      </c>
      <c r="AE1875" s="406">
        <v>410</v>
      </c>
      <c r="AF1875" s="406">
        <v>445</v>
      </c>
      <c r="AG1875" s="406">
        <v>487</v>
      </c>
      <c r="AH1875" s="406">
        <v>572</v>
      </c>
      <c r="AI1875" s="406">
        <v>370</v>
      </c>
      <c r="AJ1875" s="406">
        <v>397</v>
      </c>
      <c r="AK1875" s="406">
        <v>439</v>
      </c>
      <c r="AL1875" s="406">
        <v>515</v>
      </c>
      <c r="AM1875" s="406">
        <v>339</v>
      </c>
      <c r="AN1875" s="406">
        <v>364</v>
      </c>
      <c r="AO1875" s="406">
        <v>415</v>
      </c>
      <c r="AP1875" s="406">
        <v>339</v>
      </c>
      <c r="AQ1875" s="406">
        <v>339</v>
      </c>
      <c r="AR1875" s="406">
        <v>411</v>
      </c>
      <c r="AS1875" s="406">
        <v>438</v>
      </c>
      <c r="AU1875" t="s">
        <v>3087</v>
      </c>
    </row>
    <row r="1876" spans="1:47" ht="13.5" customHeight="1">
      <c r="A1876" s="392"/>
      <c r="B1876" s="392"/>
      <c r="C1876" s="414"/>
      <c r="D1876" s="405" t="s">
        <v>3090</v>
      </c>
      <c r="E1876" s="405" t="s">
        <v>5597</v>
      </c>
      <c r="F1876" s="407" t="s">
        <v>3819</v>
      </c>
      <c r="G1876" s="272">
        <v>2.8000000000000003</v>
      </c>
      <c r="H1876" s="406">
        <v>227</v>
      </c>
      <c r="I1876" s="406">
        <v>225</v>
      </c>
      <c r="J1876" s="406">
        <v>274</v>
      </c>
      <c r="K1876" s="406">
        <v>236</v>
      </c>
      <c r="L1876" s="406">
        <v>233</v>
      </c>
      <c r="M1876" s="406">
        <v>286</v>
      </c>
      <c r="N1876" s="406">
        <v>270</v>
      </c>
      <c r="O1876" s="406">
        <v>244</v>
      </c>
      <c r="P1876" s="406">
        <v>245</v>
      </c>
      <c r="Q1876" s="406">
        <v>281</v>
      </c>
      <c r="R1876" s="406">
        <v>272</v>
      </c>
      <c r="S1876" s="406">
        <v>307</v>
      </c>
      <c r="T1876" s="406">
        <v>360</v>
      </c>
      <c r="U1876" s="406">
        <v>402</v>
      </c>
      <c r="V1876" s="406">
        <v>297</v>
      </c>
      <c r="W1876" s="406">
        <v>329</v>
      </c>
      <c r="X1876" s="406">
        <v>259</v>
      </c>
      <c r="Y1876" s="406">
        <v>289</v>
      </c>
      <c r="Z1876" s="406">
        <v>337</v>
      </c>
      <c r="AA1876" s="406">
        <v>286</v>
      </c>
      <c r="AB1876" s="406">
        <v>280</v>
      </c>
      <c r="AC1876" s="406">
        <v>320</v>
      </c>
      <c r="AD1876" s="406">
        <v>375</v>
      </c>
      <c r="AE1876" s="406">
        <v>304</v>
      </c>
      <c r="AF1876" s="406">
        <v>315</v>
      </c>
      <c r="AG1876" s="406">
        <v>355</v>
      </c>
      <c r="AH1876" s="406">
        <v>416</v>
      </c>
      <c r="AI1876" s="406">
        <v>260</v>
      </c>
      <c r="AJ1876" s="406">
        <v>291</v>
      </c>
      <c r="AK1876" s="406">
        <v>331</v>
      </c>
      <c r="AL1876" s="406">
        <v>388</v>
      </c>
      <c r="AM1876" s="406">
        <v>249</v>
      </c>
      <c r="AN1876" s="406">
        <v>273</v>
      </c>
      <c r="AO1876" s="406">
        <v>311</v>
      </c>
      <c r="AP1876" s="406">
        <v>279</v>
      </c>
      <c r="AQ1876" s="406">
        <v>279</v>
      </c>
      <c r="AR1876" s="406">
        <v>351</v>
      </c>
      <c r="AS1876" s="406">
        <v>327</v>
      </c>
      <c r="AU1876" t="s">
        <v>3090</v>
      </c>
    </row>
    <row r="1877" spans="1:47" ht="13.5" customHeight="1">
      <c r="A1877" s="392"/>
      <c r="B1877" s="392"/>
      <c r="C1877" s="414"/>
      <c r="D1877" s="405" t="s">
        <v>3658</v>
      </c>
      <c r="E1877" s="405" t="s">
        <v>5597</v>
      </c>
      <c r="F1877" s="407" t="s">
        <v>3819</v>
      </c>
      <c r="G1877" s="272">
        <v>2.8000000000000003</v>
      </c>
      <c r="H1877" s="406">
        <v>227</v>
      </c>
      <c r="I1877" s="406">
        <v>225</v>
      </c>
      <c r="J1877" s="406">
        <v>274</v>
      </c>
      <c r="K1877" s="406">
        <v>236</v>
      </c>
      <c r="L1877" s="406">
        <v>233</v>
      </c>
      <c r="M1877" s="406">
        <v>286</v>
      </c>
      <c r="N1877" s="406">
        <v>270</v>
      </c>
      <c r="O1877" s="406">
        <v>244</v>
      </c>
      <c r="P1877" s="406">
        <v>245</v>
      </c>
      <c r="Q1877" s="406">
        <v>281</v>
      </c>
      <c r="R1877" s="406">
        <v>272</v>
      </c>
      <c r="S1877" s="406">
        <v>307</v>
      </c>
      <c r="T1877" s="406">
        <v>360</v>
      </c>
      <c r="U1877" s="406">
        <v>402</v>
      </c>
      <c r="V1877" s="406">
        <v>297</v>
      </c>
      <c r="W1877" s="406">
        <v>329</v>
      </c>
      <c r="X1877" s="406">
        <v>259</v>
      </c>
      <c r="Y1877" s="406">
        <v>289</v>
      </c>
      <c r="Z1877" s="406">
        <v>337</v>
      </c>
      <c r="AA1877" s="406">
        <v>286</v>
      </c>
      <c r="AB1877" s="406">
        <v>280</v>
      </c>
      <c r="AC1877" s="406">
        <v>320</v>
      </c>
      <c r="AD1877" s="406">
        <v>375</v>
      </c>
      <c r="AE1877" s="406">
        <v>304</v>
      </c>
      <c r="AF1877" s="406">
        <v>315</v>
      </c>
      <c r="AG1877" s="406">
        <v>355</v>
      </c>
      <c r="AH1877" s="406">
        <v>416</v>
      </c>
      <c r="AI1877" s="406">
        <v>260</v>
      </c>
      <c r="AJ1877" s="406">
        <v>291</v>
      </c>
      <c r="AK1877" s="406">
        <v>331</v>
      </c>
      <c r="AL1877" s="406">
        <v>388</v>
      </c>
      <c r="AM1877" s="406">
        <v>249</v>
      </c>
      <c r="AN1877" s="406">
        <v>273</v>
      </c>
      <c r="AO1877" s="406">
        <v>311</v>
      </c>
      <c r="AP1877" s="406">
        <v>279</v>
      </c>
      <c r="AQ1877" s="406">
        <v>279</v>
      </c>
      <c r="AR1877" s="406">
        <v>351</v>
      </c>
      <c r="AS1877" s="406">
        <v>327</v>
      </c>
      <c r="AU1877" t="s">
        <v>3658</v>
      </c>
    </row>
    <row r="1878" spans="1:47" ht="13.5" customHeight="1">
      <c r="D1878" s="405" t="s">
        <v>4236</v>
      </c>
      <c r="E1878" s="404"/>
      <c r="F1878" s="407" t="s">
        <v>339</v>
      </c>
      <c r="G1878" s="272">
        <v>3.3000000000000003</v>
      </c>
      <c r="H1878" s="406">
        <v>349</v>
      </c>
      <c r="I1878" s="406">
        <v>344</v>
      </c>
      <c r="J1878" s="406">
        <v>414</v>
      </c>
      <c r="K1878" s="406">
        <v>368</v>
      </c>
      <c r="L1878" s="406">
        <v>362</v>
      </c>
      <c r="M1878" s="406">
        <v>443</v>
      </c>
      <c r="N1878" s="406">
        <v>417</v>
      </c>
      <c r="O1878" s="406">
        <v>365</v>
      </c>
      <c r="P1878" s="406">
        <v>367</v>
      </c>
      <c r="Q1878" s="406">
        <v>420</v>
      </c>
      <c r="R1878" s="406">
        <v>403</v>
      </c>
      <c r="S1878" s="406">
        <v>467</v>
      </c>
      <c r="T1878" s="406">
        <v>532</v>
      </c>
      <c r="U1878" s="406">
        <v>606</v>
      </c>
      <c r="V1878" s="406">
        <v>425</v>
      </c>
      <c r="W1878" s="406">
        <v>473</v>
      </c>
      <c r="X1878" s="406">
        <v>392</v>
      </c>
      <c r="Y1878" s="406">
        <v>430</v>
      </c>
      <c r="Z1878" s="406">
        <v>502</v>
      </c>
      <c r="AA1878" s="406">
        <v>433</v>
      </c>
      <c r="AB1878" s="406">
        <v>413</v>
      </c>
      <c r="AC1878" s="406">
        <v>462</v>
      </c>
      <c r="AD1878" s="406">
        <v>542</v>
      </c>
      <c r="AE1878" s="406">
        <v>450</v>
      </c>
      <c r="AF1878" s="406">
        <v>482</v>
      </c>
      <c r="AG1878" s="406">
        <v>532</v>
      </c>
      <c r="AH1878" s="406">
        <v>625</v>
      </c>
      <c r="AI1878" s="406">
        <v>400</v>
      </c>
      <c r="AJ1878" s="406">
        <v>435</v>
      </c>
      <c r="AK1878" s="406">
        <v>484</v>
      </c>
      <c r="AL1878" s="406">
        <v>568</v>
      </c>
      <c r="AM1878" s="406">
        <v>371</v>
      </c>
      <c r="AN1878" s="406">
        <v>400</v>
      </c>
      <c r="AO1878" s="406">
        <v>456</v>
      </c>
      <c r="AP1878" s="406">
        <v>383</v>
      </c>
      <c r="AQ1878" s="406">
        <v>383</v>
      </c>
      <c r="AR1878" s="406">
        <v>470</v>
      </c>
      <c r="AS1878" s="406">
        <v>473</v>
      </c>
      <c r="AU1878" t="s">
        <v>4236</v>
      </c>
    </row>
    <row r="1879" spans="1:47" ht="13.5" customHeight="1">
      <c r="A1879" s="392"/>
      <c r="B1879" s="392"/>
      <c r="C1879" s="414"/>
      <c r="D1879" s="405" t="s">
        <v>4241</v>
      </c>
      <c r="E1879" s="405" t="s">
        <v>5597</v>
      </c>
      <c r="F1879" s="407" t="s">
        <v>2063</v>
      </c>
      <c r="G1879" s="272">
        <v>3.3000000000000003</v>
      </c>
      <c r="H1879" s="406">
        <v>275</v>
      </c>
      <c r="I1879" s="406">
        <v>282</v>
      </c>
      <c r="J1879" s="406">
        <v>321</v>
      </c>
      <c r="K1879" s="406">
        <v>293</v>
      </c>
      <c r="L1879" s="406">
        <v>290</v>
      </c>
      <c r="M1879" s="406">
        <v>356</v>
      </c>
      <c r="N1879" s="406">
        <v>311</v>
      </c>
      <c r="O1879" s="406">
        <v>279</v>
      </c>
      <c r="P1879" s="406">
        <v>312</v>
      </c>
      <c r="Q1879" s="406">
        <v>346</v>
      </c>
      <c r="R1879" s="406">
        <v>322</v>
      </c>
      <c r="S1879" s="406">
        <v>355</v>
      </c>
      <c r="T1879" s="406">
        <v>418</v>
      </c>
      <c r="U1879" s="406">
        <v>467</v>
      </c>
      <c r="V1879" s="406">
        <v>351</v>
      </c>
      <c r="W1879" s="406">
        <v>390</v>
      </c>
      <c r="X1879" s="406">
        <v>305</v>
      </c>
      <c r="Y1879" s="406">
        <v>341</v>
      </c>
      <c r="Z1879" s="406">
        <v>397</v>
      </c>
      <c r="AA1879" s="406">
        <v>336</v>
      </c>
      <c r="AB1879" s="406">
        <v>331</v>
      </c>
      <c r="AC1879" s="406">
        <v>379</v>
      </c>
      <c r="AD1879" s="406">
        <v>444</v>
      </c>
      <c r="AE1879" s="406">
        <v>359</v>
      </c>
      <c r="AF1879" s="406">
        <v>366</v>
      </c>
      <c r="AG1879" s="406">
        <v>414</v>
      </c>
      <c r="AH1879" s="406">
        <v>486</v>
      </c>
      <c r="AI1879" s="406">
        <v>305</v>
      </c>
      <c r="AJ1879" s="406">
        <v>342</v>
      </c>
      <c r="AK1879" s="406">
        <v>390</v>
      </c>
      <c r="AL1879" s="406">
        <v>457</v>
      </c>
      <c r="AM1879" s="406">
        <v>294</v>
      </c>
      <c r="AN1879" s="406">
        <v>323</v>
      </c>
      <c r="AO1879" s="406">
        <v>368</v>
      </c>
      <c r="AP1879" s="406">
        <v>339</v>
      </c>
      <c r="AQ1879" s="406">
        <v>339</v>
      </c>
      <c r="AR1879" s="406">
        <v>425</v>
      </c>
      <c r="AS1879" s="406">
        <v>382</v>
      </c>
      <c r="AU1879" t="s">
        <v>4241</v>
      </c>
    </row>
    <row r="1880" spans="1:47" ht="13.5" customHeight="1">
      <c r="A1880" s="392"/>
      <c r="B1880" s="392"/>
      <c r="C1880" s="414"/>
      <c r="D1880" s="405" t="s">
        <v>4244</v>
      </c>
      <c r="E1880" s="405" t="s">
        <v>5597</v>
      </c>
      <c r="F1880" s="407" t="s">
        <v>2063</v>
      </c>
      <c r="G1880" s="272">
        <v>3.3000000000000003</v>
      </c>
      <c r="H1880" s="406">
        <v>275</v>
      </c>
      <c r="I1880" s="406">
        <v>282</v>
      </c>
      <c r="J1880" s="406">
        <v>321</v>
      </c>
      <c r="K1880" s="406">
        <v>293</v>
      </c>
      <c r="L1880" s="406">
        <v>290</v>
      </c>
      <c r="M1880" s="406">
        <v>356</v>
      </c>
      <c r="N1880" s="406">
        <v>311</v>
      </c>
      <c r="O1880" s="406">
        <v>279</v>
      </c>
      <c r="P1880" s="406">
        <v>312</v>
      </c>
      <c r="Q1880" s="406">
        <v>346</v>
      </c>
      <c r="R1880" s="406">
        <v>322</v>
      </c>
      <c r="S1880" s="406">
        <v>355</v>
      </c>
      <c r="T1880" s="406">
        <v>418</v>
      </c>
      <c r="U1880" s="406">
        <v>467</v>
      </c>
      <c r="V1880" s="406">
        <v>351</v>
      </c>
      <c r="W1880" s="406">
        <v>390</v>
      </c>
      <c r="X1880" s="406">
        <v>305</v>
      </c>
      <c r="Y1880" s="406">
        <v>341</v>
      </c>
      <c r="Z1880" s="406">
        <v>397</v>
      </c>
      <c r="AA1880" s="406">
        <v>336</v>
      </c>
      <c r="AB1880" s="406">
        <v>331</v>
      </c>
      <c r="AC1880" s="406">
        <v>379</v>
      </c>
      <c r="AD1880" s="406">
        <v>444</v>
      </c>
      <c r="AE1880" s="406">
        <v>359</v>
      </c>
      <c r="AF1880" s="406">
        <v>366</v>
      </c>
      <c r="AG1880" s="406">
        <v>414</v>
      </c>
      <c r="AH1880" s="406">
        <v>486</v>
      </c>
      <c r="AI1880" s="406">
        <v>305</v>
      </c>
      <c r="AJ1880" s="406">
        <v>342</v>
      </c>
      <c r="AK1880" s="406">
        <v>390</v>
      </c>
      <c r="AL1880" s="406">
        <v>457</v>
      </c>
      <c r="AM1880" s="406">
        <v>294</v>
      </c>
      <c r="AN1880" s="406">
        <v>323</v>
      </c>
      <c r="AO1880" s="406">
        <v>368</v>
      </c>
      <c r="AP1880" s="406">
        <v>339</v>
      </c>
      <c r="AQ1880" s="406">
        <v>339</v>
      </c>
      <c r="AR1880" s="406">
        <v>425</v>
      </c>
      <c r="AS1880" s="406">
        <v>382</v>
      </c>
      <c r="AU1880" t="s">
        <v>4244</v>
      </c>
    </row>
    <row r="1881" spans="1:47" ht="13.5" customHeight="1">
      <c r="D1881" s="405" t="s">
        <v>275</v>
      </c>
      <c r="E1881" s="404"/>
      <c r="F1881" s="407" t="s">
        <v>894</v>
      </c>
      <c r="G1881" s="272">
        <v>5.5</v>
      </c>
      <c r="H1881" s="406">
        <v>387</v>
      </c>
      <c r="I1881" s="406">
        <v>393</v>
      </c>
      <c r="J1881" s="406">
        <v>454</v>
      </c>
      <c r="K1881" s="406">
        <v>431</v>
      </c>
      <c r="L1881" s="406">
        <v>421</v>
      </c>
      <c r="M1881" s="406">
        <v>519</v>
      </c>
      <c r="N1881" s="406">
        <v>453</v>
      </c>
      <c r="O1881" s="406">
        <v>394</v>
      </c>
      <c r="P1881" s="406">
        <v>437</v>
      </c>
      <c r="Q1881" s="406">
        <v>495</v>
      </c>
      <c r="R1881" s="406">
        <v>477</v>
      </c>
      <c r="S1881" s="406">
        <v>557</v>
      </c>
      <c r="T1881" s="406">
        <v>660</v>
      </c>
      <c r="U1881" s="406">
        <v>737</v>
      </c>
      <c r="V1881" s="406">
        <v>532</v>
      </c>
      <c r="W1881" s="406">
        <v>593</v>
      </c>
      <c r="X1881" s="406">
        <v>438</v>
      </c>
      <c r="Y1881" s="406">
        <v>496</v>
      </c>
      <c r="Z1881" s="406">
        <v>593</v>
      </c>
      <c r="AA1881" s="406">
        <v>496</v>
      </c>
      <c r="AB1881" s="406">
        <v>470</v>
      </c>
      <c r="AC1881" s="406">
        <v>548</v>
      </c>
      <c r="AD1881" s="406">
        <v>667</v>
      </c>
      <c r="AE1881" s="406">
        <v>530</v>
      </c>
      <c r="AF1881" s="406">
        <v>541</v>
      </c>
      <c r="AG1881" s="406">
        <v>621</v>
      </c>
      <c r="AH1881" s="406">
        <v>752</v>
      </c>
      <c r="AI1881" s="406">
        <v>445</v>
      </c>
      <c r="AJ1881" s="406">
        <v>522</v>
      </c>
      <c r="AK1881" s="406">
        <v>600</v>
      </c>
      <c r="AL1881" s="406">
        <v>705</v>
      </c>
      <c r="AM1881" s="406">
        <v>437</v>
      </c>
      <c r="AN1881" s="406">
        <v>485</v>
      </c>
      <c r="AO1881" s="406">
        <v>552</v>
      </c>
      <c r="AP1881" s="406">
        <v>490</v>
      </c>
      <c r="AQ1881" s="406">
        <v>490</v>
      </c>
      <c r="AR1881" s="406">
        <v>636</v>
      </c>
      <c r="AS1881" s="406">
        <v>586</v>
      </c>
      <c r="AU1881" t="s">
        <v>275</v>
      </c>
    </row>
    <row r="1882" spans="1:47" ht="13.5" customHeight="1">
      <c r="A1882" s="405"/>
      <c r="B1882" s="405"/>
      <c r="C1882" s="415"/>
      <c r="D1882" s="405" t="s">
        <v>279</v>
      </c>
      <c r="E1882" s="405" t="s">
        <v>5597</v>
      </c>
      <c r="F1882" s="407" t="s">
        <v>884</v>
      </c>
      <c r="G1882" s="272">
        <v>5.5</v>
      </c>
      <c r="H1882" s="406">
        <v>332</v>
      </c>
      <c r="I1882" s="406">
        <v>340</v>
      </c>
      <c r="J1882" s="406">
        <v>389</v>
      </c>
      <c r="K1882" s="406">
        <v>356</v>
      </c>
      <c r="L1882" s="406">
        <v>348</v>
      </c>
      <c r="M1882" s="406">
        <v>453</v>
      </c>
      <c r="N1882" s="406">
        <v>380</v>
      </c>
      <c r="O1882" s="406">
        <v>343</v>
      </c>
      <c r="P1882" s="406">
        <v>393</v>
      </c>
      <c r="Q1882" s="406">
        <v>437</v>
      </c>
      <c r="R1882" s="406">
        <v>423</v>
      </c>
      <c r="S1882" s="406">
        <v>449</v>
      </c>
      <c r="T1882" s="406">
        <v>550</v>
      </c>
      <c r="U1882" s="406">
        <v>603</v>
      </c>
      <c r="V1882" s="406">
        <v>464</v>
      </c>
      <c r="W1882" s="406">
        <v>514</v>
      </c>
      <c r="X1882" s="406">
        <v>357</v>
      </c>
      <c r="Y1882" s="406">
        <v>413</v>
      </c>
      <c r="Z1882" s="406">
        <v>497</v>
      </c>
      <c r="AA1882" s="406">
        <v>406</v>
      </c>
      <c r="AB1882" s="406">
        <v>395</v>
      </c>
      <c r="AC1882" s="406">
        <v>472</v>
      </c>
      <c r="AD1882" s="406">
        <v>577</v>
      </c>
      <c r="AE1882" s="406">
        <v>447</v>
      </c>
      <c r="AF1882" s="406">
        <v>430</v>
      </c>
      <c r="AG1882" s="406">
        <v>508</v>
      </c>
      <c r="AH1882" s="406">
        <v>620</v>
      </c>
      <c r="AI1882" s="406">
        <v>356</v>
      </c>
      <c r="AJ1882" s="406">
        <v>438</v>
      </c>
      <c r="AK1882" s="406">
        <v>515</v>
      </c>
      <c r="AL1882" s="406">
        <v>604</v>
      </c>
      <c r="AM1882" s="406">
        <v>368</v>
      </c>
      <c r="AN1882" s="406">
        <v>417</v>
      </c>
      <c r="AO1882" s="406">
        <v>473</v>
      </c>
      <c r="AP1882" s="406">
        <v>431</v>
      </c>
      <c r="AQ1882" s="406">
        <v>431</v>
      </c>
      <c r="AR1882" s="406">
        <v>577</v>
      </c>
      <c r="AS1882" s="406">
        <v>476</v>
      </c>
      <c r="AU1882" t="s">
        <v>279</v>
      </c>
    </row>
    <row r="1883" spans="1:47" ht="13.5" customHeight="1">
      <c r="A1883" s="405"/>
      <c r="B1883" s="405"/>
      <c r="C1883" s="415"/>
      <c r="D1883" s="405" t="s">
        <v>3659</v>
      </c>
      <c r="E1883" s="405" t="s">
        <v>5597</v>
      </c>
      <c r="F1883" s="407" t="s">
        <v>884</v>
      </c>
      <c r="G1883" s="272">
        <v>5.5</v>
      </c>
      <c r="H1883" s="406">
        <v>332</v>
      </c>
      <c r="I1883" s="406">
        <v>340</v>
      </c>
      <c r="J1883" s="406">
        <v>389</v>
      </c>
      <c r="K1883" s="406">
        <v>356</v>
      </c>
      <c r="L1883" s="406">
        <v>348</v>
      </c>
      <c r="M1883" s="406">
        <v>453</v>
      </c>
      <c r="N1883" s="406">
        <v>380</v>
      </c>
      <c r="O1883" s="406">
        <v>343</v>
      </c>
      <c r="P1883" s="406">
        <v>393</v>
      </c>
      <c r="Q1883" s="406">
        <v>437</v>
      </c>
      <c r="R1883" s="406">
        <v>423</v>
      </c>
      <c r="S1883" s="406">
        <v>449</v>
      </c>
      <c r="T1883" s="406">
        <v>550</v>
      </c>
      <c r="U1883" s="406">
        <v>603</v>
      </c>
      <c r="V1883" s="406">
        <v>464</v>
      </c>
      <c r="W1883" s="406">
        <v>514</v>
      </c>
      <c r="X1883" s="406">
        <v>357</v>
      </c>
      <c r="Y1883" s="406">
        <v>413</v>
      </c>
      <c r="Z1883" s="406">
        <v>497</v>
      </c>
      <c r="AA1883" s="406">
        <v>406</v>
      </c>
      <c r="AB1883" s="406">
        <v>395</v>
      </c>
      <c r="AC1883" s="406">
        <v>472</v>
      </c>
      <c r="AD1883" s="406">
        <v>577</v>
      </c>
      <c r="AE1883" s="406">
        <v>447</v>
      </c>
      <c r="AF1883" s="406">
        <v>430</v>
      </c>
      <c r="AG1883" s="406">
        <v>508</v>
      </c>
      <c r="AH1883" s="406">
        <v>620</v>
      </c>
      <c r="AI1883" s="406">
        <v>356</v>
      </c>
      <c r="AJ1883" s="406">
        <v>438</v>
      </c>
      <c r="AK1883" s="406">
        <v>515</v>
      </c>
      <c r="AL1883" s="406">
        <v>604</v>
      </c>
      <c r="AM1883" s="406">
        <v>368</v>
      </c>
      <c r="AN1883" s="406">
        <v>417</v>
      </c>
      <c r="AO1883" s="406">
        <v>473</v>
      </c>
      <c r="AP1883" s="406">
        <v>431</v>
      </c>
      <c r="AQ1883" s="406">
        <v>431</v>
      </c>
      <c r="AR1883" s="406">
        <v>577</v>
      </c>
      <c r="AS1883" s="406">
        <v>476</v>
      </c>
      <c r="AU1883" t="s">
        <v>3659</v>
      </c>
    </row>
    <row r="1884" spans="1:47" ht="13.5" customHeight="1">
      <c r="D1884" s="405" t="s">
        <v>5352</v>
      </c>
      <c r="E1884" s="404"/>
      <c r="F1884" s="407" t="s">
        <v>5353</v>
      </c>
      <c r="G1884" s="272">
        <v>6</v>
      </c>
      <c r="H1884" s="409" t="s">
        <v>2207</v>
      </c>
      <c r="I1884" s="409" t="s">
        <v>2207</v>
      </c>
      <c r="J1884" s="409" t="s">
        <v>2207</v>
      </c>
      <c r="K1884" s="409" t="s">
        <v>2207</v>
      </c>
      <c r="L1884" s="409" t="s">
        <v>2207</v>
      </c>
      <c r="M1884" s="409" t="s">
        <v>2207</v>
      </c>
      <c r="N1884" s="409" t="s">
        <v>2207</v>
      </c>
      <c r="O1884" s="409" t="s">
        <v>2207</v>
      </c>
      <c r="P1884" s="409" t="s">
        <v>2207</v>
      </c>
      <c r="Q1884" s="409" t="s">
        <v>2207</v>
      </c>
      <c r="R1884" s="409" t="s">
        <v>2207</v>
      </c>
      <c r="S1884" s="406">
        <v>637</v>
      </c>
      <c r="T1884" s="406">
        <v>750</v>
      </c>
      <c r="U1884" s="406">
        <v>840</v>
      </c>
      <c r="V1884" s="406">
        <v>589</v>
      </c>
      <c r="W1884" s="406">
        <v>656</v>
      </c>
      <c r="X1884" s="406">
        <v>485</v>
      </c>
      <c r="Y1884" s="406">
        <v>549</v>
      </c>
      <c r="Z1884" s="406">
        <v>656</v>
      </c>
      <c r="AA1884" s="406">
        <v>549</v>
      </c>
      <c r="AB1884" s="406">
        <v>521</v>
      </c>
      <c r="AC1884" s="406">
        <v>608</v>
      </c>
      <c r="AD1884" s="406">
        <v>739</v>
      </c>
      <c r="AE1884" s="406">
        <v>588</v>
      </c>
      <c r="AF1884" s="406">
        <v>592</v>
      </c>
      <c r="AG1884" s="406">
        <v>680</v>
      </c>
      <c r="AH1884" s="406">
        <v>824</v>
      </c>
      <c r="AI1884" s="406">
        <v>0</v>
      </c>
      <c r="AJ1884" s="406">
        <v>576</v>
      </c>
      <c r="AK1884" s="406">
        <v>663</v>
      </c>
      <c r="AL1884" s="406">
        <v>778</v>
      </c>
      <c r="AM1884" s="406">
        <v>486</v>
      </c>
      <c r="AN1884" s="406">
        <v>539</v>
      </c>
      <c r="AO1884" s="406">
        <v>614</v>
      </c>
      <c r="AP1884" s="406">
        <v>529</v>
      </c>
      <c r="AQ1884" s="406">
        <v>529</v>
      </c>
      <c r="AR1884" s="406">
        <v>690</v>
      </c>
      <c r="AS1884" s="406">
        <v>625</v>
      </c>
      <c r="AU1884" t="s">
        <v>5352</v>
      </c>
    </row>
    <row r="1885" spans="1:47" ht="13.5" customHeight="1">
      <c r="A1885" s="392"/>
      <c r="B1885" s="392"/>
      <c r="C1885" s="414"/>
      <c r="D1885" s="405" t="s">
        <v>5354</v>
      </c>
      <c r="E1885" s="405" t="s">
        <v>5597</v>
      </c>
      <c r="F1885" s="407" t="s">
        <v>5344</v>
      </c>
      <c r="G1885" s="272">
        <v>6</v>
      </c>
      <c r="H1885" s="409" t="s">
        <v>2207</v>
      </c>
      <c r="I1885" s="409" t="s">
        <v>2207</v>
      </c>
      <c r="J1885" s="409" t="s">
        <v>2207</v>
      </c>
      <c r="K1885" s="409" t="s">
        <v>2207</v>
      </c>
      <c r="L1885" s="409" t="s">
        <v>2207</v>
      </c>
      <c r="M1885" s="409" t="s">
        <v>2207</v>
      </c>
      <c r="N1885" s="409" t="s">
        <v>2207</v>
      </c>
      <c r="O1885" s="409" t="s">
        <v>2207</v>
      </c>
      <c r="P1885" s="409" t="s">
        <v>2207</v>
      </c>
      <c r="Q1885" s="409" t="s">
        <v>2207</v>
      </c>
      <c r="R1885" s="409" t="s">
        <v>2207</v>
      </c>
      <c r="S1885" s="406">
        <v>506</v>
      </c>
      <c r="T1885" s="406">
        <v>618</v>
      </c>
      <c r="U1885" s="406">
        <v>678</v>
      </c>
      <c r="V1885" s="406">
        <v>509</v>
      </c>
      <c r="W1885" s="406">
        <v>564</v>
      </c>
      <c r="X1885" s="406">
        <v>392</v>
      </c>
      <c r="Y1885" s="406">
        <v>453</v>
      </c>
      <c r="Z1885" s="406">
        <v>545</v>
      </c>
      <c r="AA1885" s="406">
        <v>445</v>
      </c>
      <c r="AB1885" s="406">
        <v>434</v>
      </c>
      <c r="AC1885" s="406">
        <v>519</v>
      </c>
      <c r="AD1885" s="406">
        <v>634</v>
      </c>
      <c r="AE1885" s="406">
        <v>491</v>
      </c>
      <c r="AF1885" s="406">
        <v>469</v>
      </c>
      <c r="AG1885" s="406">
        <v>555</v>
      </c>
      <c r="AH1885" s="406">
        <v>677</v>
      </c>
      <c r="AI1885" s="406">
        <v>0</v>
      </c>
      <c r="AJ1885" s="406">
        <v>480</v>
      </c>
      <c r="AK1885" s="406">
        <v>564</v>
      </c>
      <c r="AL1885" s="406">
        <v>662</v>
      </c>
      <c r="AM1885" s="406">
        <v>404</v>
      </c>
      <c r="AN1885" s="406">
        <v>458</v>
      </c>
      <c r="AO1885" s="406">
        <v>520</v>
      </c>
      <c r="AP1885" s="406">
        <v>480</v>
      </c>
      <c r="AQ1885" s="406">
        <v>480</v>
      </c>
      <c r="AR1885" s="406">
        <v>641</v>
      </c>
      <c r="AS1885" s="406">
        <v>525</v>
      </c>
      <c r="AU1885" t="s">
        <v>5354</v>
      </c>
    </row>
    <row r="1886" spans="1:47" ht="13.5" customHeight="1">
      <c r="A1886" s="392"/>
      <c r="B1886" s="392"/>
      <c r="C1886" s="414"/>
      <c r="D1886" s="405" t="s">
        <v>5355</v>
      </c>
      <c r="E1886" s="405" t="s">
        <v>5597</v>
      </c>
      <c r="F1886" s="407" t="s">
        <v>5344</v>
      </c>
      <c r="G1886" s="272">
        <v>6</v>
      </c>
      <c r="H1886" s="409" t="s">
        <v>2207</v>
      </c>
      <c r="I1886" s="409" t="s">
        <v>2207</v>
      </c>
      <c r="J1886" s="409" t="s">
        <v>2207</v>
      </c>
      <c r="K1886" s="409" t="s">
        <v>2207</v>
      </c>
      <c r="L1886" s="409" t="s">
        <v>2207</v>
      </c>
      <c r="M1886" s="409" t="s">
        <v>2207</v>
      </c>
      <c r="N1886" s="409" t="s">
        <v>2207</v>
      </c>
      <c r="O1886" s="409" t="s">
        <v>2207</v>
      </c>
      <c r="P1886" s="409" t="s">
        <v>2207</v>
      </c>
      <c r="Q1886" s="409" t="s">
        <v>2207</v>
      </c>
      <c r="R1886" s="409" t="s">
        <v>2207</v>
      </c>
      <c r="S1886" s="406">
        <v>506</v>
      </c>
      <c r="T1886" s="406">
        <v>618</v>
      </c>
      <c r="U1886" s="406">
        <v>678</v>
      </c>
      <c r="V1886" s="406">
        <v>509</v>
      </c>
      <c r="W1886" s="406">
        <v>564</v>
      </c>
      <c r="X1886" s="406">
        <v>392</v>
      </c>
      <c r="Y1886" s="406">
        <v>453</v>
      </c>
      <c r="Z1886" s="406">
        <v>545</v>
      </c>
      <c r="AA1886" s="406">
        <v>445</v>
      </c>
      <c r="AB1886" s="406">
        <v>434</v>
      </c>
      <c r="AC1886" s="406">
        <v>519</v>
      </c>
      <c r="AD1886" s="406">
        <v>634</v>
      </c>
      <c r="AE1886" s="406">
        <v>491</v>
      </c>
      <c r="AF1886" s="406">
        <v>469</v>
      </c>
      <c r="AG1886" s="406">
        <v>555</v>
      </c>
      <c r="AH1886" s="406">
        <v>677</v>
      </c>
      <c r="AI1886" s="406">
        <v>0</v>
      </c>
      <c r="AJ1886" s="406">
        <v>480</v>
      </c>
      <c r="AK1886" s="406">
        <v>564</v>
      </c>
      <c r="AL1886" s="406">
        <v>662</v>
      </c>
      <c r="AM1886" s="406">
        <v>404</v>
      </c>
      <c r="AN1886" s="406">
        <v>458</v>
      </c>
      <c r="AO1886" s="406">
        <v>520</v>
      </c>
      <c r="AP1886" s="406">
        <v>480</v>
      </c>
      <c r="AQ1886" s="406">
        <v>480</v>
      </c>
      <c r="AR1886" s="406">
        <v>641</v>
      </c>
      <c r="AS1886" s="406">
        <v>525</v>
      </c>
      <c r="AU1886" t="s">
        <v>5355</v>
      </c>
    </row>
    <row r="1887" spans="1:47" ht="13.5" customHeight="1">
      <c r="D1887" s="405" t="s">
        <v>280</v>
      </c>
      <c r="E1887" s="404"/>
      <c r="F1887" s="407" t="s">
        <v>898</v>
      </c>
      <c r="G1887" s="272">
        <v>6.5</v>
      </c>
      <c r="H1887" s="406">
        <v>484</v>
      </c>
      <c r="I1887" s="406">
        <v>492</v>
      </c>
      <c r="J1887" s="406">
        <v>566</v>
      </c>
      <c r="K1887" s="406">
        <v>535</v>
      </c>
      <c r="L1887" s="406">
        <v>522</v>
      </c>
      <c r="M1887" s="406">
        <v>645</v>
      </c>
      <c r="N1887" s="406">
        <v>563</v>
      </c>
      <c r="O1887" s="406">
        <v>494</v>
      </c>
      <c r="P1887" s="406">
        <v>545</v>
      </c>
      <c r="Q1887" s="406">
        <v>616</v>
      </c>
      <c r="R1887" s="406">
        <v>592</v>
      </c>
      <c r="S1887" s="406">
        <v>657</v>
      </c>
      <c r="T1887" s="406">
        <v>781</v>
      </c>
      <c r="U1887" s="406">
        <v>871</v>
      </c>
      <c r="V1887" s="406">
        <v>645</v>
      </c>
      <c r="W1887" s="406">
        <v>718</v>
      </c>
      <c r="X1887" s="406">
        <v>532</v>
      </c>
      <c r="Y1887" s="406">
        <v>601</v>
      </c>
      <c r="Z1887" s="406">
        <v>719</v>
      </c>
      <c r="AA1887" s="406">
        <v>602</v>
      </c>
      <c r="AB1887" s="406">
        <v>572</v>
      </c>
      <c r="AC1887" s="406">
        <v>667</v>
      </c>
      <c r="AD1887" s="406">
        <v>811</v>
      </c>
      <c r="AE1887" s="406">
        <v>646</v>
      </c>
      <c r="AF1887" s="406">
        <v>643</v>
      </c>
      <c r="AG1887" s="406">
        <v>739</v>
      </c>
      <c r="AH1887" s="406">
        <v>896</v>
      </c>
      <c r="AI1887" s="406">
        <v>538</v>
      </c>
      <c r="AJ1887" s="406">
        <v>630</v>
      </c>
      <c r="AK1887" s="406">
        <v>725</v>
      </c>
      <c r="AL1887" s="406">
        <v>851</v>
      </c>
      <c r="AM1887" s="406">
        <v>535</v>
      </c>
      <c r="AN1887" s="406">
        <v>592</v>
      </c>
      <c r="AO1887" s="406">
        <v>675</v>
      </c>
      <c r="AP1887" s="406">
        <v>568</v>
      </c>
      <c r="AQ1887" s="406">
        <v>568</v>
      </c>
      <c r="AR1887" s="406">
        <v>743</v>
      </c>
      <c r="AS1887" s="406">
        <v>663</v>
      </c>
      <c r="AU1887" t="s">
        <v>280</v>
      </c>
    </row>
    <row r="1888" spans="1:47" ht="13.5" customHeight="1">
      <c r="A1888" s="405"/>
      <c r="B1888" s="405"/>
      <c r="C1888" s="415"/>
      <c r="D1888" s="405" t="s">
        <v>286</v>
      </c>
      <c r="E1888" s="405" t="s">
        <v>5597</v>
      </c>
      <c r="F1888" s="407" t="s">
        <v>886</v>
      </c>
      <c r="G1888" s="272">
        <v>6.5</v>
      </c>
      <c r="H1888" s="406">
        <v>401</v>
      </c>
      <c r="I1888" s="406">
        <v>411</v>
      </c>
      <c r="J1888" s="406">
        <v>470</v>
      </c>
      <c r="K1888" s="406">
        <v>429</v>
      </c>
      <c r="L1888" s="406">
        <v>419</v>
      </c>
      <c r="M1888" s="406">
        <v>548</v>
      </c>
      <c r="N1888" s="406">
        <v>459</v>
      </c>
      <c r="O1888" s="406">
        <v>416</v>
      </c>
      <c r="P1888" s="406">
        <v>477</v>
      </c>
      <c r="Q1888" s="406">
        <v>528</v>
      </c>
      <c r="R1888" s="406">
        <v>510</v>
      </c>
      <c r="S1888" s="406">
        <v>527</v>
      </c>
      <c r="T1888" s="406">
        <v>648</v>
      </c>
      <c r="U1888" s="406">
        <v>709</v>
      </c>
      <c r="V1888" s="406">
        <v>553</v>
      </c>
      <c r="W1888" s="406">
        <v>614</v>
      </c>
      <c r="X1888" s="406">
        <v>426</v>
      </c>
      <c r="Y1888" s="406">
        <v>493</v>
      </c>
      <c r="Z1888" s="406">
        <v>592</v>
      </c>
      <c r="AA1888" s="406">
        <v>484</v>
      </c>
      <c r="AB1888" s="406">
        <v>472</v>
      </c>
      <c r="AC1888" s="406">
        <v>565</v>
      </c>
      <c r="AD1888" s="406">
        <v>691</v>
      </c>
      <c r="AE1888" s="406">
        <v>535</v>
      </c>
      <c r="AF1888" s="406">
        <v>508</v>
      </c>
      <c r="AG1888" s="406">
        <v>601</v>
      </c>
      <c r="AH1888" s="406">
        <v>734</v>
      </c>
      <c r="AI1888" s="406">
        <v>423</v>
      </c>
      <c r="AJ1888" s="406">
        <v>521</v>
      </c>
      <c r="AK1888" s="406">
        <v>613</v>
      </c>
      <c r="AL1888" s="406">
        <v>720</v>
      </c>
      <c r="AM1888" s="406">
        <v>440</v>
      </c>
      <c r="AN1888" s="406">
        <v>498</v>
      </c>
      <c r="AO1888" s="406">
        <v>566</v>
      </c>
      <c r="AP1888" s="406">
        <v>528</v>
      </c>
      <c r="AQ1888" s="406">
        <v>528</v>
      </c>
      <c r="AR1888" s="406">
        <v>704</v>
      </c>
      <c r="AS1888" s="406">
        <v>573</v>
      </c>
      <c r="AU1888" t="s">
        <v>286</v>
      </c>
    </row>
    <row r="1889" spans="1:47" ht="13.5" customHeight="1">
      <c r="A1889" s="405"/>
      <c r="B1889" s="405"/>
      <c r="C1889" s="415"/>
      <c r="D1889" s="405" t="s">
        <v>3662</v>
      </c>
      <c r="E1889" s="405" t="s">
        <v>5597</v>
      </c>
      <c r="F1889" s="407" t="s">
        <v>886</v>
      </c>
      <c r="G1889" s="272">
        <v>6.5</v>
      </c>
      <c r="H1889" s="406">
        <v>401</v>
      </c>
      <c r="I1889" s="406">
        <v>411</v>
      </c>
      <c r="J1889" s="406">
        <v>470</v>
      </c>
      <c r="K1889" s="406">
        <v>429</v>
      </c>
      <c r="L1889" s="406">
        <v>419</v>
      </c>
      <c r="M1889" s="406">
        <v>548</v>
      </c>
      <c r="N1889" s="406">
        <v>459</v>
      </c>
      <c r="O1889" s="406">
        <v>416</v>
      </c>
      <c r="P1889" s="406">
        <v>477</v>
      </c>
      <c r="Q1889" s="406">
        <v>528</v>
      </c>
      <c r="R1889" s="406">
        <v>510</v>
      </c>
      <c r="S1889" s="406">
        <v>527</v>
      </c>
      <c r="T1889" s="406">
        <v>648</v>
      </c>
      <c r="U1889" s="406">
        <v>709</v>
      </c>
      <c r="V1889" s="406">
        <v>553</v>
      </c>
      <c r="W1889" s="406">
        <v>614</v>
      </c>
      <c r="X1889" s="406">
        <v>426</v>
      </c>
      <c r="Y1889" s="406">
        <v>493</v>
      </c>
      <c r="Z1889" s="406">
        <v>592</v>
      </c>
      <c r="AA1889" s="406">
        <v>484</v>
      </c>
      <c r="AB1889" s="406">
        <v>472</v>
      </c>
      <c r="AC1889" s="406">
        <v>565</v>
      </c>
      <c r="AD1889" s="406">
        <v>691</v>
      </c>
      <c r="AE1889" s="406">
        <v>535</v>
      </c>
      <c r="AF1889" s="406">
        <v>508</v>
      </c>
      <c r="AG1889" s="406">
        <v>601</v>
      </c>
      <c r="AH1889" s="406">
        <v>734</v>
      </c>
      <c r="AI1889" s="406">
        <v>423</v>
      </c>
      <c r="AJ1889" s="406">
        <v>521</v>
      </c>
      <c r="AK1889" s="406">
        <v>613</v>
      </c>
      <c r="AL1889" s="406">
        <v>720</v>
      </c>
      <c r="AM1889" s="406">
        <v>440</v>
      </c>
      <c r="AN1889" s="406">
        <v>498</v>
      </c>
      <c r="AO1889" s="406">
        <v>566</v>
      </c>
      <c r="AP1889" s="406">
        <v>528</v>
      </c>
      <c r="AQ1889" s="406">
        <v>528</v>
      </c>
      <c r="AR1889" s="406">
        <v>704</v>
      </c>
      <c r="AS1889" s="406">
        <v>573</v>
      </c>
      <c r="AU1889" t="s">
        <v>3662</v>
      </c>
    </row>
    <row r="1890" spans="1:47" ht="13.5" customHeight="1">
      <c r="D1890" s="405" t="s">
        <v>3091</v>
      </c>
      <c r="E1890" s="404"/>
      <c r="F1890" s="407" t="s">
        <v>3826</v>
      </c>
      <c r="G1890" s="272">
        <v>7.1</v>
      </c>
      <c r="H1890" s="406">
        <v>519</v>
      </c>
      <c r="I1890" s="406">
        <v>515</v>
      </c>
      <c r="J1890" s="406">
        <v>627</v>
      </c>
      <c r="K1890" s="406">
        <v>560</v>
      </c>
      <c r="L1890" s="406">
        <v>554</v>
      </c>
      <c r="M1890" s="406">
        <v>689</v>
      </c>
      <c r="N1890" s="406">
        <v>655</v>
      </c>
      <c r="O1890" s="406">
        <v>569</v>
      </c>
      <c r="P1890" s="406">
        <v>573</v>
      </c>
      <c r="Q1890" s="406">
        <v>657</v>
      </c>
      <c r="R1890" s="406">
        <v>636</v>
      </c>
      <c r="S1890" s="406">
        <v>692</v>
      </c>
      <c r="T1890" s="406">
        <v>824</v>
      </c>
      <c r="U1890" s="406">
        <v>918</v>
      </c>
      <c r="V1890" s="406">
        <v>684</v>
      </c>
      <c r="W1890" s="406">
        <v>763</v>
      </c>
      <c r="X1890" s="406">
        <v>582</v>
      </c>
      <c r="Y1890" s="406">
        <v>658</v>
      </c>
      <c r="Z1890" s="406">
        <v>767</v>
      </c>
      <c r="AA1890" s="406">
        <v>641</v>
      </c>
      <c r="AB1890" s="406">
        <v>641</v>
      </c>
      <c r="AC1890" s="406">
        <v>742</v>
      </c>
      <c r="AD1890" s="406">
        <v>872</v>
      </c>
      <c r="AE1890" s="406">
        <v>693</v>
      </c>
      <c r="AF1890" s="406">
        <v>710</v>
      </c>
      <c r="AG1890" s="406">
        <v>812</v>
      </c>
      <c r="AH1890" s="406">
        <v>954</v>
      </c>
      <c r="AI1890" s="406">
        <v>577</v>
      </c>
      <c r="AJ1890" s="406">
        <v>663</v>
      </c>
      <c r="AK1890" s="406">
        <v>764</v>
      </c>
      <c r="AL1890" s="406">
        <v>898</v>
      </c>
      <c r="AM1890" s="406">
        <v>561</v>
      </c>
      <c r="AN1890" s="406">
        <v>624</v>
      </c>
      <c r="AO1890" s="406">
        <v>710</v>
      </c>
      <c r="AP1890" s="406">
        <v>606</v>
      </c>
      <c r="AQ1890" s="406">
        <v>606</v>
      </c>
      <c r="AR1890" s="406">
        <v>796</v>
      </c>
      <c r="AS1890" s="406">
        <v>706</v>
      </c>
      <c r="AU1890" t="s">
        <v>3091</v>
      </c>
    </row>
    <row r="1891" spans="1:47" ht="13.5" customHeight="1">
      <c r="A1891" s="405"/>
      <c r="B1891" s="405"/>
      <c r="C1891" s="415"/>
      <c r="D1891" s="405" t="s">
        <v>3095</v>
      </c>
      <c r="E1891" s="405" t="s">
        <v>5597</v>
      </c>
      <c r="F1891" s="407" t="s">
        <v>3822</v>
      </c>
      <c r="G1891" s="272">
        <v>7.1</v>
      </c>
      <c r="H1891" s="406">
        <v>411</v>
      </c>
      <c r="I1891" s="406">
        <v>411</v>
      </c>
      <c r="J1891" s="406">
        <v>500</v>
      </c>
      <c r="K1891" s="406">
        <v>436</v>
      </c>
      <c r="L1891" s="406">
        <v>433</v>
      </c>
      <c r="M1891" s="406">
        <v>533</v>
      </c>
      <c r="N1891" s="406">
        <v>509</v>
      </c>
      <c r="O1891" s="406">
        <v>475</v>
      </c>
      <c r="P1891" s="406">
        <v>479</v>
      </c>
      <c r="Q1891" s="406">
        <v>549</v>
      </c>
      <c r="R1891" s="406">
        <v>532</v>
      </c>
      <c r="S1891" s="406">
        <v>542</v>
      </c>
      <c r="T1891" s="406">
        <v>672</v>
      </c>
      <c r="U1891" s="406">
        <v>732</v>
      </c>
      <c r="V1891" s="406">
        <v>572</v>
      </c>
      <c r="W1891" s="406">
        <v>635</v>
      </c>
      <c r="X1891" s="406">
        <v>457</v>
      </c>
      <c r="Y1891" s="406">
        <v>531</v>
      </c>
      <c r="Z1891" s="406">
        <v>617</v>
      </c>
      <c r="AA1891" s="406">
        <v>502</v>
      </c>
      <c r="AB1891" s="406">
        <v>522</v>
      </c>
      <c r="AC1891" s="406">
        <v>621</v>
      </c>
      <c r="AD1891" s="406">
        <v>729</v>
      </c>
      <c r="AE1891" s="406">
        <v>560</v>
      </c>
      <c r="AF1891" s="406">
        <v>556</v>
      </c>
      <c r="AG1891" s="406">
        <v>656</v>
      </c>
      <c r="AH1891" s="406">
        <v>771</v>
      </c>
      <c r="AI1891" s="406">
        <v>440</v>
      </c>
      <c r="AJ1891" s="406">
        <v>533</v>
      </c>
      <c r="AK1891" s="406">
        <v>632</v>
      </c>
      <c r="AL1891" s="406">
        <v>742</v>
      </c>
      <c r="AM1891" s="406">
        <v>447</v>
      </c>
      <c r="AN1891" s="406">
        <v>510</v>
      </c>
      <c r="AO1891" s="406">
        <v>579</v>
      </c>
      <c r="AP1891" s="406">
        <v>544</v>
      </c>
      <c r="AQ1891" s="406">
        <v>544</v>
      </c>
      <c r="AR1891" s="406">
        <v>734</v>
      </c>
      <c r="AS1891" s="406">
        <v>591</v>
      </c>
      <c r="AU1891" t="s">
        <v>3095</v>
      </c>
    </row>
    <row r="1892" spans="1:47" ht="13.5" customHeight="1">
      <c r="A1892" s="405"/>
      <c r="B1892" s="405"/>
      <c r="C1892" s="415"/>
      <c r="D1892" s="405" t="s">
        <v>3666</v>
      </c>
      <c r="E1892" s="405" t="s">
        <v>5597</v>
      </c>
      <c r="F1892" s="407" t="s">
        <v>3822</v>
      </c>
      <c r="G1892" s="272">
        <v>7.1</v>
      </c>
      <c r="H1892" s="406">
        <v>411</v>
      </c>
      <c r="I1892" s="406">
        <v>411</v>
      </c>
      <c r="J1892" s="406">
        <v>500</v>
      </c>
      <c r="K1892" s="406">
        <v>436</v>
      </c>
      <c r="L1892" s="406">
        <v>433</v>
      </c>
      <c r="M1892" s="406">
        <v>533</v>
      </c>
      <c r="N1892" s="406">
        <v>509</v>
      </c>
      <c r="O1892" s="406">
        <v>475</v>
      </c>
      <c r="P1892" s="406">
        <v>479</v>
      </c>
      <c r="Q1892" s="406">
        <v>549</v>
      </c>
      <c r="R1892" s="406">
        <v>532</v>
      </c>
      <c r="S1892" s="406">
        <v>542</v>
      </c>
      <c r="T1892" s="406">
        <v>672</v>
      </c>
      <c r="U1892" s="406">
        <v>732</v>
      </c>
      <c r="V1892" s="406">
        <v>572</v>
      </c>
      <c r="W1892" s="406">
        <v>635</v>
      </c>
      <c r="X1892" s="406">
        <v>457</v>
      </c>
      <c r="Y1892" s="406">
        <v>531</v>
      </c>
      <c r="Z1892" s="406">
        <v>617</v>
      </c>
      <c r="AA1892" s="406">
        <v>502</v>
      </c>
      <c r="AB1892" s="406">
        <v>522</v>
      </c>
      <c r="AC1892" s="406">
        <v>621</v>
      </c>
      <c r="AD1892" s="406">
        <v>729</v>
      </c>
      <c r="AE1892" s="406">
        <v>560</v>
      </c>
      <c r="AF1892" s="406">
        <v>556</v>
      </c>
      <c r="AG1892" s="406">
        <v>656</v>
      </c>
      <c r="AH1892" s="406">
        <v>771</v>
      </c>
      <c r="AI1892" s="406">
        <v>440</v>
      </c>
      <c r="AJ1892" s="406">
        <v>533</v>
      </c>
      <c r="AK1892" s="406">
        <v>632</v>
      </c>
      <c r="AL1892" s="406">
        <v>742</v>
      </c>
      <c r="AM1892" s="406">
        <v>447</v>
      </c>
      <c r="AN1892" s="406">
        <v>510</v>
      </c>
      <c r="AO1892" s="406">
        <v>579</v>
      </c>
      <c r="AP1892" s="406">
        <v>544</v>
      </c>
      <c r="AQ1892" s="406">
        <v>544</v>
      </c>
      <c r="AR1892" s="406">
        <v>734</v>
      </c>
      <c r="AS1892" s="406">
        <v>591</v>
      </c>
      <c r="AU1892" t="s">
        <v>3666</v>
      </c>
    </row>
    <row r="1893" spans="1:47" ht="13.5" customHeight="1">
      <c r="D1893" s="405" t="s">
        <v>288</v>
      </c>
      <c r="E1893" s="404"/>
      <c r="F1893" s="407" t="s">
        <v>902</v>
      </c>
      <c r="G1893" s="272">
        <v>7.6</v>
      </c>
      <c r="H1893" s="406">
        <v>522</v>
      </c>
      <c r="I1893" s="406">
        <v>532</v>
      </c>
      <c r="J1893" s="406">
        <v>612</v>
      </c>
      <c r="K1893" s="406">
        <v>580</v>
      </c>
      <c r="L1893" s="406">
        <v>566</v>
      </c>
      <c r="M1893" s="406">
        <v>704</v>
      </c>
      <c r="N1893" s="406">
        <v>611</v>
      </c>
      <c r="O1893" s="406">
        <v>534</v>
      </c>
      <c r="P1893" s="406">
        <v>595</v>
      </c>
      <c r="Q1893" s="406">
        <v>670</v>
      </c>
      <c r="R1893" s="406">
        <v>647</v>
      </c>
      <c r="S1893" s="406">
        <v>713</v>
      </c>
      <c r="T1893" s="406">
        <v>855</v>
      </c>
      <c r="U1893" s="406">
        <v>949</v>
      </c>
      <c r="V1893" s="406">
        <v>710</v>
      </c>
      <c r="W1893" s="406">
        <v>790</v>
      </c>
      <c r="X1893" s="406">
        <v>570</v>
      </c>
      <c r="Y1893" s="406">
        <v>650</v>
      </c>
      <c r="Z1893" s="406">
        <v>779</v>
      </c>
      <c r="AA1893" s="406">
        <v>646</v>
      </c>
      <c r="AB1893" s="406">
        <v>619</v>
      </c>
      <c r="AC1893" s="406">
        <v>728</v>
      </c>
      <c r="AD1893" s="406">
        <v>888</v>
      </c>
      <c r="AE1893" s="406">
        <v>699</v>
      </c>
      <c r="AF1893" s="406">
        <v>690</v>
      </c>
      <c r="AG1893" s="406">
        <v>801</v>
      </c>
      <c r="AH1893" s="406">
        <v>973</v>
      </c>
      <c r="AI1893" s="406">
        <v>575</v>
      </c>
      <c r="AJ1893" s="406">
        <v>684</v>
      </c>
      <c r="AK1893" s="406">
        <v>793</v>
      </c>
      <c r="AL1893" s="406">
        <v>932</v>
      </c>
      <c r="AM1893" s="406">
        <v>577</v>
      </c>
      <c r="AN1893" s="406">
        <v>645</v>
      </c>
      <c r="AO1893" s="406">
        <v>734</v>
      </c>
      <c r="AP1893" s="406">
        <v>633</v>
      </c>
      <c r="AQ1893" s="406">
        <v>633</v>
      </c>
      <c r="AR1893" s="406">
        <v>837</v>
      </c>
      <c r="AS1893" s="406">
        <v>731</v>
      </c>
      <c r="AU1893" t="s">
        <v>288</v>
      </c>
    </row>
    <row r="1894" spans="1:47" ht="13.5" customHeight="1">
      <c r="A1894" s="392"/>
      <c r="B1894" s="392"/>
      <c r="C1894" s="414"/>
      <c r="D1894" s="405" t="s">
        <v>292</v>
      </c>
      <c r="E1894" s="405" t="s">
        <v>5597</v>
      </c>
      <c r="F1894" s="407" t="s">
        <v>888</v>
      </c>
      <c r="G1894" s="272">
        <v>7.6</v>
      </c>
      <c r="H1894" s="406">
        <v>418</v>
      </c>
      <c r="I1894" s="406">
        <v>430</v>
      </c>
      <c r="J1894" s="406">
        <v>491</v>
      </c>
      <c r="K1894" s="406">
        <v>449</v>
      </c>
      <c r="L1894" s="406">
        <v>438</v>
      </c>
      <c r="M1894" s="406">
        <v>584</v>
      </c>
      <c r="N1894" s="406">
        <v>483</v>
      </c>
      <c r="O1894" s="406">
        <v>436</v>
      </c>
      <c r="P1894" s="406">
        <v>509</v>
      </c>
      <c r="Q1894" s="406">
        <v>560</v>
      </c>
      <c r="R1894" s="406">
        <v>544</v>
      </c>
      <c r="S1894" s="406">
        <v>563</v>
      </c>
      <c r="T1894" s="406">
        <v>703</v>
      </c>
      <c r="U1894" s="406">
        <v>764</v>
      </c>
      <c r="V1894" s="406">
        <v>597</v>
      </c>
      <c r="W1894" s="406">
        <v>663</v>
      </c>
      <c r="X1894" s="406">
        <v>443</v>
      </c>
      <c r="Y1894" s="406">
        <v>521</v>
      </c>
      <c r="Z1894" s="406">
        <v>627</v>
      </c>
      <c r="AA1894" s="406">
        <v>506</v>
      </c>
      <c r="AB1894" s="406">
        <v>498</v>
      </c>
      <c r="AC1894" s="406">
        <v>606</v>
      </c>
      <c r="AD1894" s="406">
        <v>744</v>
      </c>
      <c r="AE1894" s="406">
        <v>566</v>
      </c>
      <c r="AF1894" s="406">
        <v>534</v>
      </c>
      <c r="AG1894" s="406">
        <v>642</v>
      </c>
      <c r="AH1894" s="406">
        <v>786</v>
      </c>
      <c r="AI1894" s="406">
        <v>438</v>
      </c>
      <c r="AJ1894" s="406">
        <v>554</v>
      </c>
      <c r="AK1894" s="406">
        <v>661</v>
      </c>
      <c r="AL1894" s="406">
        <v>776</v>
      </c>
      <c r="AM1894" s="406">
        <v>463</v>
      </c>
      <c r="AN1894" s="406">
        <v>531</v>
      </c>
      <c r="AO1894" s="406">
        <v>603</v>
      </c>
      <c r="AP1894" s="406">
        <v>570</v>
      </c>
      <c r="AQ1894" s="406">
        <v>570</v>
      </c>
      <c r="AR1894" s="406">
        <v>776</v>
      </c>
      <c r="AS1894" s="406">
        <v>616</v>
      </c>
      <c r="AU1894" t="s">
        <v>292</v>
      </c>
    </row>
    <row r="1895" spans="1:47" ht="13.5" customHeight="1">
      <c r="A1895" s="392"/>
      <c r="B1895" s="392"/>
      <c r="C1895" s="414"/>
      <c r="D1895" s="405" t="s">
        <v>3668</v>
      </c>
      <c r="E1895" s="405" t="s">
        <v>5597</v>
      </c>
      <c r="F1895" s="407" t="s">
        <v>888</v>
      </c>
      <c r="G1895" s="272">
        <v>7.6</v>
      </c>
      <c r="H1895" s="406">
        <v>418</v>
      </c>
      <c r="I1895" s="406">
        <v>430</v>
      </c>
      <c r="J1895" s="406">
        <v>491</v>
      </c>
      <c r="K1895" s="406">
        <v>449</v>
      </c>
      <c r="L1895" s="406">
        <v>438</v>
      </c>
      <c r="M1895" s="406">
        <v>584</v>
      </c>
      <c r="N1895" s="406">
        <v>483</v>
      </c>
      <c r="O1895" s="406">
        <v>436</v>
      </c>
      <c r="P1895" s="406">
        <v>509</v>
      </c>
      <c r="Q1895" s="406">
        <v>560</v>
      </c>
      <c r="R1895" s="406">
        <v>544</v>
      </c>
      <c r="S1895" s="406">
        <v>563</v>
      </c>
      <c r="T1895" s="406">
        <v>703</v>
      </c>
      <c r="U1895" s="406">
        <v>764</v>
      </c>
      <c r="V1895" s="406">
        <v>597</v>
      </c>
      <c r="W1895" s="406">
        <v>663</v>
      </c>
      <c r="X1895" s="406">
        <v>443</v>
      </c>
      <c r="Y1895" s="406">
        <v>521</v>
      </c>
      <c r="Z1895" s="406">
        <v>627</v>
      </c>
      <c r="AA1895" s="406">
        <v>506</v>
      </c>
      <c r="AB1895" s="406">
        <v>498</v>
      </c>
      <c r="AC1895" s="406">
        <v>606</v>
      </c>
      <c r="AD1895" s="406">
        <v>744</v>
      </c>
      <c r="AE1895" s="406">
        <v>566</v>
      </c>
      <c r="AF1895" s="406">
        <v>534</v>
      </c>
      <c r="AG1895" s="406">
        <v>642</v>
      </c>
      <c r="AH1895" s="406">
        <v>786</v>
      </c>
      <c r="AI1895" s="406">
        <v>438</v>
      </c>
      <c r="AJ1895" s="406">
        <v>554</v>
      </c>
      <c r="AK1895" s="406">
        <v>661</v>
      </c>
      <c r="AL1895" s="406">
        <v>776</v>
      </c>
      <c r="AM1895" s="406">
        <v>463</v>
      </c>
      <c r="AN1895" s="406">
        <v>531</v>
      </c>
      <c r="AO1895" s="406">
        <v>603</v>
      </c>
      <c r="AP1895" s="406">
        <v>570</v>
      </c>
      <c r="AQ1895" s="406">
        <v>570</v>
      </c>
      <c r="AR1895" s="406">
        <v>776</v>
      </c>
      <c r="AS1895" s="406">
        <v>616</v>
      </c>
      <c r="AU1895" t="s">
        <v>3668</v>
      </c>
    </row>
    <row r="1896" spans="1:47" ht="13.5" customHeight="1">
      <c r="D1896" s="405" t="s">
        <v>3096</v>
      </c>
      <c r="E1896" s="404"/>
      <c r="F1896" s="407" t="s">
        <v>337</v>
      </c>
      <c r="G1896" s="272">
        <v>2.5</v>
      </c>
      <c r="H1896" s="406">
        <v>295</v>
      </c>
      <c r="I1896" s="406">
        <v>291</v>
      </c>
      <c r="J1896" s="406">
        <v>350</v>
      </c>
      <c r="K1896" s="406">
        <v>307</v>
      </c>
      <c r="L1896" s="406">
        <v>302</v>
      </c>
      <c r="M1896" s="406">
        <v>368</v>
      </c>
      <c r="N1896" s="406">
        <v>346</v>
      </c>
      <c r="O1896" s="406">
        <v>306</v>
      </c>
      <c r="P1896" s="406">
        <v>307</v>
      </c>
      <c r="Q1896" s="406">
        <v>351</v>
      </c>
      <c r="R1896" s="406">
        <v>338</v>
      </c>
      <c r="S1896" s="406">
        <v>424</v>
      </c>
      <c r="T1896" s="406">
        <v>475</v>
      </c>
      <c r="U1896" s="406">
        <v>545</v>
      </c>
      <c r="V1896" s="406">
        <v>375</v>
      </c>
      <c r="W1896" s="406">
        <v>417</v>
      </c>
      <c r="X1896" s="406">
        <v>353</v>
      </c>
      <c r="Y1896" s="406">
        <v>383</v>
      </c>
      <c r="Z1896" s="406">
        <v>447</v>
      </c>
      <c r="AA1896" s="406">
        <v>391</v>
      </c>
      <c r="AB1896" s="406">
        <v>366</v>
      </c>
      <c r="AC1896" s="406">
        <v>404</v>
      </c>
      <c r="AD1896" s="406">
        <v>474</v>
      </c>
      <c r="AE1896" s="406">
        <v>400</v>
      </c>
      <c r="AF1896" s="406">
        <v>435</v>
      </c>
      <c r="AG1896" s="406">
        <v>474</v>
      </c>
      <c r="AH1896" s="406">
        <v>556</v>
      </c>
      <c r="AI1896" s="406">
        <v>363</v>
      </c>
      <c r="AJ1896" s="406">
        <v>387</v>
      </c>
      <c r="AK1896" s="406">
        <v>426</v>
      </c>
      <c r="AL1896" s="406">
        <v>499</v>
      </c>
      <c r="AM1896" s="406">
        <v>332</v>
      </c>
      <c r="AN1896" s="406">
        <v>354</v>
      </c>
      <c r="AO1896" s="406">
        <v>404</v>
      </c>
      <c r="AP1896" s="406">
        <v>327</v>
      </c>
      <c r="AQ1896" s="406">
        <v>327</v>
      </c>
      <c r="AR1896" s="406">
        <v>391</v>
      </c>
      <c r="AS1896" s="406">
        <v>426</v>
      </c>
      <c r="AU1896" t="s">
        <v>3096</v>
      </c>
    </row>
    <row r="1897" spans="1:47" ht="13.5" customHeight="1">
      <c r="D1897" s="405" t="s">
        <v>3098</v>
      </c>
      <c r="E1897" s="404"/>
      <c r="F1897" s="407" t="s">
        <v>907</v>
      </c>
      <c r="G1897" s="272">
        <v>3.1</v>
      </c>
      <c r="H1897" s="406">
        <v>309</v>
      </c>
      <c r="I1897" s="406">
        <v>305</v>
      </c>
      <c r="J1897" s="406">
        <v>369</v>
      </c>
      <c r="K1897" s="406">
        <v>324</v>
      </c>
      <c r="L1897" s="406">
        <v>320</v>
      </c>
      <c r="M1897" s="406">
        <v>392</v>
      </c>
      <c r="N1897" s="406">
        <v>369</v>
      </c>
      <c r="O1897" s="406">
        <v>324</v>
      </c>
      <c r="P1897" s="406">
        <v>326</v>
      </c>
      <c r="Q1897" s="406">
        <v>373</v>
      </c>
      <c r="R1897" s="406">
        <v>360</v>
      </c>
      <c r="S1897" s="406">
        <v>444</v>
      </c>
      <c r="T1897" s="406">
        <v>506</v>
      </c>
      <c r="U1897" s="406">
        <v>576</v>
      </c>
      <c r="V1897" s="406">
        <v>400</v>
      </c>
      <c r="W1897" s="406">
        <v>445</v>
      </c>
      <c r="X1897" s="406">
        <v>368</v>
      </c>
      <c r="Y1897" s="406">
        <v>403</v>
      </c>
      <c r="Z1897" s="406">
        <v>471</v>
      </c>
      <c r="AA1897" s="406">
        <v>407</v>
      </c>
      <c r="AB1897" s="406">
        <v>387</v>
      </c>
      <c r="AC1897" s="406">
        <v>433</v>
      </c>
      <c r="AD1897" s="406">
        <v>508</v>
      </c>
      <c r="AE1897" s="406">
        <v>422</v>
      </c>
      <c r="AF1897" s="406">
        <v>456</v>
      </c>
      <c r="AG1897" s="406">
        <v>503</v>
      </c>
      <c r="AH1897" s="406">
        <v>590</v>
      </c>
      <c r="AI1897" s="406">
        <v>376</v>
      </c>
      <c r="AJ1897" s="406">
        <v>408</v>
      </c>
      <c r="AK1897" s="406">
        <v>455</v>
      </c>
      <c r="AL1897" s="406">
        <v>533</v>
      </c>
      <c r="AM1897" s="406">
        <v>347</v>
      </c>
      <c r="AN1897" s="406">
        <v>374</v>
      </c>
      <c r="AO1897" s="406">
        <v>427</v>
      </c>
      <c r="AP1897" s="406">
        <v>353</v>
      </c>
      <c r="AQ1897" s="406">
        <v>353</v>
      </c>
      <c r="AR1897" s="406">
        <v>434</v>
      </c>
      <c r="AS1897" s="406">
        <v>451</v>
      </c>
      <c r="AU1897" t="s">
        <v>3098</v>
      </c>
    </row>
    <row r="1898" spans="1:47" ht="13.5" customHeight="1">
      <c r="D1898" s="405" t="s">
        <v>4245</v>
      </c>
      <c r="E1898" s="404"/>
      <c r="F1898" s="407" t="s">
        <v>339</v>
      </c>
      <c r="G1898" s="272">
        <v>3.7</v>
      </c>
      <c r="H1898" s="406">
        <v>357</v>
      </c>
      <c r="I1898" s="406">
        <v>353</v>
      </c>
      <c r="J1898" s="406">
        <v>426</v>
      </c>
      <c r="K1898" s="406">
        <v>376</v>
      </c>
      <c r="L1898" s="406">
        <v>371</v>
      </c>
      <c r="M1898" s="406">
        <v>455</v>
      </c>
      <c r="N1898" s="406">
        <v>429</v>
      </c>
      <c r="O1898" s="406">
        <v>377</v>
      </c>
      <c r="P1898" s="406">
        <v>379</v>
      </c>
      <c r="Q1898" s="406">
        <v>434</v>
      </c>
      <c r="R1898" s="406">
        <v>418</v>
      </c>
      <c r="S1898" s="406">
        <v>480</v>
      </c>
      <c r="T1898" s="406">
        <v>552</v>
      </c>
      <c r="U1898" s="406">
        <v>625</v>
      </c>
      <c r="V1898" s="406">
        <v>441</v>
      </c>
      <c r="W1898" s="406">
        <v>491</v>
      </c>
      <c r="X1898" s="406">
        <v>402</v>
      </c>
      <c r="Y1898" s="406">
        <v>443</v>
      </c>
      <c r="Z1898" s="406">
        <v>517</v>
      </c>
      <c r="AA1898" s="406">
        <v>443</v>
      </c>
      <c r="AB1898" s="406">
        <v>427</v>
      </c>
      <c r="AC1898" s="406">
        <v>481</v>
      </c>
      <c r="AD1898" s="406">
        <v>565</v>
      </c>
      <c r="AE1898" s="406">
        <v>464</v>
      </c>
      <c r="AF1898" s="406">
        <v>495</v>
      </c>
      <c r="AG1898" s="406">
        <v>551</v>
      </c>
      <c r="AH1898" s="406">
        <v>647</v>
      </c>
      <c r="AI1898" s="406">
        <v>407</v>
      </c>
      <c r="AJ1898" s="406">
        <v>448</v>
      </c>
      <c r="AK1898" s="406">
        <v>503</v>
      </c>
      <c r="AL1898" s="406">
        <v>590</v>
      </c>
      <c r="AM1898" s="406">
        <v>381</v>
      </c>
      <c r="AN1898" s="406">
        <v>413</v>
      </c>
      <c r="AO1898" s="406">
        <v>471</v>
      </c>
      <c r="AP1898" s="406">
        <v>400</v>
      </c>
      <c r="AQ1898" s="406">
        <v>400</v>
      </c>
      <c r="AR1898" s="406">
        <v>497</v>
      </c>
      <c r="AS1898" s="406">
        <v>490</v>
      </c>
      <c r="AU1898" t="s">
        <v>4245</v>
      </c>
    </row>
    <row r="1899" spans="1:47" ht="13.5" customHeight="1">
      <c r="D1899" s="405" t="s">
        <v>1277</v>
      </c>
      <c r="E1899" s="404"/>
      <c r="F1899" s="407" t="s">
        <v>908</v>
      </c>
      <c r="G1899" s="272">
        <v>4.8999999999999995</v>
      </c>
      <c r="H1899" s="406">
        <v>375</v>
      </c>
      <c r="I1899" s="406">
        <v>386</v>
      </c>
      <c r="J1899" s="406">
        <v>442</v>
      </c>
      <c r="K1899" s="406">
        <v>413</v>
      </c>
      <c r="L1899" s="406">
        <v>411</v>
      </c>
      <c r="M1899" s="406">
        <v>500</v>
      </c>
      <c r="N1899" s="406">
        <v>439</v>
      </c>
      <c r="O1899" s="406">
        <v>382</v>
      </c>
      <c r="P1899" s="406">
        <v>427</v>
      </c>
      <c r="Q1899" s="406">
        <v>478</v>
      </c>
      <c r="R1899" s="406">
        <v>455</v>
      </c>
      <c r="S1899" s="406">
        <v>548</v>
      </c>
      <c r="T1899" s="406">
        <v>641</v>
      </c>
      <c r="U1899" s="406">
        <v>720</v>
      </c>
      <c r="V1899" s="406">
        <v>519</v>
      </c>
      <c r="W1899" s="406">
        <v>578</v>
      </c>
      <c r="X1899" s="406">
        <v>432</v>
      </c>
      <c r="Y1899" s="406">
        <v>485</v>
      </c>
      <c r="Z1899" s="406">
        <v>579</v>
      </c>
      <c r="AA1899" s="406">
        <v>489</v>
      </c>
      <c r="AB1899" s="406">
        <v>460</v>
      </c>
      <c r="AC1899" s="406">
        <v>531</v>
      </c>
      <c r="AD1899" s="406">
        <v>644</v>
      </c>
      <c r="AE1899" s="406">
        <v>518</v>
      </c>
      <c r="AF1899" s="406">
        <v>531</v>
      </c>
      <c r="AG1899" s="406">
        <v>603</v>
      </c>
      <c r="AH1899" s="406">
        <v>730</v>
      </c>
      <c r="AI1899" s="406">
        <v>440</v>
      </c>
      <c r="AJ1899" s="406">
        <v>510</v>
      </c>
      <c r="AK1899" s="406">
        <v>581</v>
      </c>
      <c r="AL1899" s="406">
        <v>683</v>
      </c>
      <c r="AM1899" s="406">
        <v>430</v>
      </c>
      <c r="AN1899" s="406">
        <v>474</v>
      </c>
      <c r="AO1899" s="406">
        <v>540</v>
      </c>
      <c r="AP1899" s="406">
        <v>475</v>
      </c>
      <c r="AQ1899" s="406">
        <v>475</v>
      </c>
      <c r="AR1899" s="406">
        <v>605</v>
      </c>
      <c r="AS1899" s="406">
        <v>570</v>
      </c>
      <c r="AU1899" t="s">
        <v>1277</v>
      </c>
    </row>
    <row r="1900" spans="1:47" ht="13.5" customHeight="1">
      <c r="D1900" s="405" t="s">
        <v>293</v>
      </c>
      <c r="E1900" s="404"/>
      <c r="F1900" s="407" t="s">
        <v>894</v>
      </c>
      <c r="G1900" s="272">
        <v>6.1</v>
      </c>
      <c r="H1900" s="406">
        <v>405</v>
      </c>
      <c r="I1900" s="406">
        <v>414</v>
      </c>
      <c r="J1900" s="406">
        <v>477</v>
      </c>
      <c r="K1900" s="406">
        <v>450</v>
      </c>
      <c r="L1900" s="406">
        <v>439</v>
      </c>
      <c r="M1900" s="406">
        <v>550</v>
      </c>
      <c r="N1900" s="406">
        <v>475</v>
      </c>
      <c r="O1900" s="406">
        <v>415</v>
      </c>
      <c r="P1900" s="406">
        <v>466</v>
      </c>
      <c r="Q1900" s="406">
        <v>525</v>
      </c>
      <c r="R1900" s="406">
        <v>507</v>
      </c>
      <c r="S1900" s="406">
        <v>585</v>
      </c>
      <c r="T1900" s="406">
        <v>701</v>
      </c>
      <c r="U1900" s="406">
        <v>778</v>
      </c>
      <c r="V1900" s="406">
        <v>567</v>
      </c>
      <c r="W1900" s="406">
        <v>630</v>
      </c>
      <c r="X1900" s="406">
        <v>457</v>
      </c>
      <c r="Y1900" s="406">
        <v>521</v>
      </c>
      <c r="Z1900" s="406">
        <v>624</v>
      </c>
      <c r="AA1900" s="406">
        <v>518</v>
      </c>
      <c r="AB1900" s="406">
        <v>494</v>
      </c>
      <c r="AC1900" s="406">
        <v>581</v>
      </c>
      <c r="AD1900" s="406">
        <v>709</v>
      </c>
      <c r="AE1900" s="406">
        <v>558</v>
      </c>
      <c r="AF1900" s="406">
        <v>565</v>
      </c>
      <c r="AG1900" s="406">
        <v>654</v>
      </c>
      <c r="AH1900" s="406">
        <v>794</v>
      </c>
      <c r="AI1900" s="406">
        <v>462</v>
      </c>
      <c r="AJ1900" s="406">
        <v>550</v>
      </c>
      <c r="AK1900" s="406">
        <v>637</v>
      </c>
      <c r="AL1900" s="406">
        <v>749</v>
      </c>
      <c r="AM1900" s="406">
        <v>458</v>
      </c>
      <c r="AN1900" s="406">
        <v>512</v>
      </c>
      <c r="AO1900" s="406">
        <v>583</v>
      </c>
      <c r="AP1900" s="406">
        <v>524</v>
      </c>
      <c r="AQ1900" s="406">
        <v>524</v>
      </c>
      <c r="AR1900" s="406">
        <v>688</v>
      </c>
      <c r="AS1900" s="406">
        <v>619</v>
      </c>
      <c r="AU1900" t="s">
        <v>293</v>
      </c>
    </row>
    <row r="1901" spans="1:47" ht="13.5" customHeight="1">
      <c r="D1901" s="405" t="s">
        <v>5356</v>
      </c>
      <c r="E1901" s="404"/>
      <c r="F1901" s="407" t="s">
        <v>5353</v>
      </c>
      <c r="G1901" s="272">
        <v>6.8</v>
      </c>
      <c r="H1901" s="409" t="s">
        <v>2207</v>
      </c>
      <c r="I1901" s="409" t="s">
        <v>2207</v>
      </c>
      <c r="J1901" s="409" t="s">
        <v>2207</v>
      </c>
      <c r="K1901" s="409" t="s">
        <v>2207</v>
      </c>
      <c r="L1901" s="409" t="s">
        <v>2207</v>
      </c>
      <c r="M1901" s="409" t="s">
        <v>2207</v>
      </c>
      <c r="N1901" s="409" t="s">
        <v>2207</v>
      </c>
      <c r="O1901" s="409" t="s">
        <v>2207</v>
      </c>
      <c r="P1901" s="409" t="s">
        <v>2207</v>
      </c>
      <c r="Q1901" s="409" t="s">
        <v>2207</v>
      </c>
      <c r="R1901" s="409" t="s">
        <v>2207</v>
      </c>
      <c r="S1901" s="406">
        <v>660</v>
      </c>
      <c r="T1901" s="406">
        <v>786</v>
      </c>
      <c r="U1901" s="406">
        <v>876</v>
      </c>
      <c r="V1901" s="406">
        <v>622</v>
      </c>
      <c r="W1901" s="406">
        <v>692</v>
      </c>
      <c r="X1901" s="406">
        <v>503</v>
      </c>
      <c r="Y1901" s="406">
        <v>573</v>
      </c>
      <c r="Z1901" s="406">
        <v>687</v>
      </c>
      <c r="AA1901" s="406">
        <v>570</v>
      </c>
      <c r="AB1901" s="406">
        <v>545</v>
      </c>
      <c r="AC1901" s="406">
        <v>641</v>
      </c>
      <c r="AD1901" s="406">
        <v>782</v>
      </c>
      <c r="AE1901" s="406">
        <v>616</v>
      </c>
      <c r="AF1901" s="406">
        <v>616</v>
      </c>
      <c r="AG1901" s="406">
        <v>714</v>
      </c>
      <c r="AH1901" s="406">
        <v>867</v>
      </c>
      <c r="AI1901" s="406">
        <v>0</v>
      </c>
      <c r="AJ1901" s="406">
        <v>604</v>
      </c>
      <c r="AK1901" s="406">
        <v>700</v>
      </c>
      <c r="AL1901" s="406">
        <v>822</v>
      </c>
      <c r="AM1901" s="406">
        <v>506</v>
      </c>
      <c r="AN1901" s="406">
        <v>565</v>
      </c>
      <c r="AO1901" s="406">
        <v>644</v>
      </c>
      <c r="AP1901" s="406">
        <v>563</v>
      </c>
      <c r="AQ1901" s="406">
        <v>563</v>
      </c>
      <c r="AR1901" s="406">
        <v>744</v>
      </c>
      <c r="AS1901" s="406">
        <v>658</v>
      </c>
      <c r="AU1901" t="s">
        <v>5356</v>
      </c>
    </row>
    <row r="1902" spans="1:47" ht="13.5" customHeight="1">
      <c r="D1902" s="405" t="s">
        <v>297</v>
      </c>
      <c r="E1902" s="404"/>
      <c r="F1902" s="407" t="s">
        <v>898</v>
      </c>
      <c r="G1902" s="272">
        <v>7.3999999999999995</v>
      </c>
      <c r="H1902" s="406">
        <v>500</v>
      </c>
      <c r="I1902" s="406">
        <v>510</v>
      </c>
      <c r="J1902" s="406">
        <v>586</v>
      </c>
      <c r="K1902" s="406">
        <v>552</v>
      </c>
      <c r="L1902" s="406">
        <v>538</v>
      </c>
      <c r="M1902" s="406">
        <v>675</v>
      </c>
      <c r="N1902" s="406">
        <v>583</v>
      </c>
      <c r="O1902" s="406">
        <v>513</v>
      </c>
      <c r="P1902" s="406">
        <v>574</v>
      </c>
      <c r="Q1902" s="406">
        <v>645</v>
      </c>
      <c r="R1902" s="406">
        <v>621</v>
      </c>
      <c r="S1902" s="406">
        <v>683</v>
      </c>
      <c r="T1902" s="406">
        <v>820</v>
      </c>
      <c r="U1902" s="406">
        <v>909</v>
      </c>
      <c r="V1902" s="406">
        <v>676</v>
      </c>
      <c r="W1902" s="406">
        <v>754</v>
      </c>
      <c r="X1902" s="406">
        <v>548</v>
      </c>
      <c r="Y1902" s="406">
        <v>625</v>
      </c>
      <c r="Z1902" s="406">
        <v>749</v>
      </c>
      <c r="AA1902" s="406">
        <v>621</v>
      </c>
      <c r="AB1902" s="406">
        <v>595</v>
      </c>
      <c r="AC1902" s="406">
        <v>700</v>
      </c>
      <c r="AD1902" s="406">
        <v>854</v>
      </c>
      <c r="AE1902" s="406">
        <v>673</v>
      </c>
      <c r="AF1902" s="406">
        <v>666</v>
      </c>
      <c r="AG1902" s="406">
        <v>773</v>
      </c>
      <c r="AH1902" s="406">
        <v>939</v>
      </c>
      <c r="AI1902" s="406">
        <v>552</v>
      </c>
      <c r="AJ1902" s="406">
        <v>657</v>
      </c>
      <c r="AK1902" s="406">
        <v>762</v>
      </c>
      <c r="AL1902" s="406">
        <v>895</v>
      </c>
      <c r="AM1902" s="406">
        <v>553</v>
      </c>
      <c r="AN1902" s="406">
        <v>618</v>
      </c>
      <c r="AO1902" s="406">
        <v>704</v>
      </c>
      <c r="AP1902" s="406">
        <v>601</v>
      </c>
      <c r="AQ1902" s="406">
        <v>601</v>
      </c>
      <c r="AR1902" s="406">
        <v>799</v>
      </c>
      <c r="AS1902" s="406">
        <v>696</v>
      </c>
      <c r="AU1902" t="s">
        <v>297</v>
      </c>
    </row>
    <row r="1903" spans="1:47" ht="13.5" customHeight="1">
      <c r="D1903" s="405" t="s">
        <v>3100</v>
      </c>
      <c r="E1903" s="404"/>
      <c r="F1903" s="407" t="s">
        <v>3826</v>
      </c>
      <c r="G1903" s="272">
        <v>8</v>
      </c>
      <c r="H1903" s="406">
        <v>537</v>
      </c>
      <c r="I1903" s="406">
        <v>534</v>
      </c>
      <c r="J1903" s="406">
        <v>652</v>
      </c>
      <c r="K1903" s="406">
        <v>579</v>
      </c>
      <c r="L1903" s="406">
        <v>573</v>
      </c>
      <c r="M1903" s="406">
        <v>715</v>
      </c>
      <c r="N1903" s="406">
        <v>680</v>
      </c>
      <c r="O1903" s="406">
        <v>598</v>
      </c>
      <c r="P1903" s="406">
        <v>603</v>
      </c>
      <c r="Q1903" s="406">
        <v>691</v>
      </c>
      <c r="R1903" s="406">
        <v>670</v>
      </c>
      <c r="S1903" s="406">
        <v>721</v>
      </c>
      <c r="T1903" s="406">
        <v>869</v>
      </c>
      <c r="U1903" s="406">
        <v>963</v>
      </c>
      <c r="V1903" s="406">
        <v>720</v>
      </c>
      <c r="W1903" s="406">
        <v>803</v>
      </c>
      <c r="X1903" s="406">
        <v>604</v>
      </c>
      <c r="Y1903" s="406">
        <v>688</v>
      </c>
      <c r="Z1903" s="406">
        <v>801</v>
      </c>
      <c r="AA1903" s="406">
        <v>664</v>
      </c>
      <c r="AB1903" s="406">
        <v>672</v>
      </c>
      <c r="AC1903" s="406">
        <v>785</v>
      </c>
      <c r="AD1903" s="406">
        <v>922</v>
      </c>
      <c r="AE1903" s="406">
        <v>724</v>
      </c>
      <c r="AF1903" s="406">
        <v>741</v>
      </c>
      <c r="AG1903" s="406">
        <v>855</v>
      </c>
      <c r="AH1903" s="406">
        <v>1004</v>
      </c>
      <c r="AI1903" s="406">
        <v>594</v>
      </c>
      <c r="AJ1903" s="406">
        <v>693</v>
      </c>
      <c r="AK1903" s="406">
        <v>807</v>
      </c>
      <c r="AL1903" s="406">
        <v>948</v>
      </c>
      <c r="AM1903" s="406">
        <v>583</v>
      </c>
      <c r="AN1903" s="406">
        <v>653</v>
      </c>
      <c r="AO1903" s="406">
        <v>743</v>
      </c>
      <c r="AP1903" s="406">
        <v>644</v>
      </c>
      <c r="AQ1903" s="406">
        <v>644</v>
      </c>
      <c r="AR1903" s="406">
        <v>858</v>
      </c>
      <c r="AS1903" s="406">
        <v>743</v>
      </c>
      <c r="AU1903" t="s">
        <v>3100</v>
      </c>
    </row>
    <row r="1904" spans="1:47" ht="13.5" customHeight="1">
      <c r="D1904" s="405" t="s">
        <v>301</v>
      </c>
      <c r="E1904" s="404"/>
      <c r="F1904" s="407" t="s">
        <v>902</v>
      </c>
      <c r="G1904" s="272">
        <v>8.6</v>
      </c>
      <c r="H1904" s="406">
        <v>542</v>
      </c>
      <c r="I1904" s="406">
        <v>554</v>
      </c>
      <c r="J1904" s="406">
        <v>636</v>
      </c>
      <c r="K1904" s="406">
        <v>600</v>
      </c>
      <c r="L1904" s="406">
        <v>586</v>
      </c>
      <c r="M1904" s="406">
        <v>741</v>
      </c>
      <c r="N1904" s="406">
        <v>635</v>
      </c>
      <c r="O1904" s="406">
        <v>557</v>
      </c>
      <c r="P1904" s="406">
        <v>630</v>
      </c>
      <c r="Q1904" s="406">
        <v>705</v>
      </c>
      <c r="R1904" s="406">
        <v>681</v>
      </c>
      <c r="S1904" s="406">
        <v>743</v>
      </c>
      <c r="T1904" s="406">
        <v>903</v>
      </c>
      <c r="U1904" s="406">
        <v>996</v>
      </c>
      <c r="V1904" s="406">
        <v>748</v>
      </c>
      <c r="W1904" s="406">
        <v>833</v>
      </c>
      <c r="X1904" s="406">
        <v>590</v>
      </c>
      <c r="Y1904" s="406">
        <v>679</v>
      </c>
      <c r="Z1904" s="406">
        <v>815</v>
      </c>
      <c r="AA1904" s="406">
        <v>670</v>
      </c>
      <c r="AB1904" s="406">
        <v>647</v>
      </c>
      <c r="AC1904" s="406">
        <v>769</v>
      </c>
      <c r="AD1904" s="406">
        <v>939</v>
      </c>
      <c r="AE1904" s="406">
        <v>732</v>
      </c>
      <c r="AF1904" s="406">
        <v>718</v>
      </c>
      <c r="AG1904" s="406">
        <v>841</v>
      </c>
      <c r="AH1904" s="406">
        <v>1025</v>
      </c>
      <c r="AI1904" s="406">
        <v>592</v>
      </c>
      <c r="AJ1904" s="406">
        <v>717</v>
      </c>
      <c r="AK1904" s="406">
        <v>838</v>
      </c>
      <c r="AL1904" s="406">
        <v>985</v>
      </c>
      <c r="AM1904" s="406">
        <v>600</v>
      </c>
      <c r="AN1904" s="406">
        <v>676</v>
      </c>
      <c r="AO1904" s="406">
        <v>769</v>
      </c>
      <c r="AP1904" s="406">
        <v>673</v>
      </c>
      <c r="AQ1904" s="406">
        <v>673</v>
      </c>
      <c r="AR1904" s="406">
        <v>904</v>
      </c>
      <c r="AS1904" s="406">
        <v>771</v>
      </c>
      <c r="AU1904" t="s">
        <v>301</v>
      </c>
    </row>
    <row r="1905" spans="4:47" ht="13.5" customHeight="1">
      <c r="D1905" s="405" t="s">
        <v>305</v>
      </c>
      <c r="E1905" s="404"/>
      <c r="F1905" s="407" t="s">
        <v>906</v>
      </c>
      <c r="G1905" s="272">
        <v>1.4000000000000001</v>
      </c>
      <c r="H1905" s="406">
        <v>201</v>
      </c>
      <c r="I1905" s="406">
        <v>198</v>
      </c>
      <c r="J1905" s="406">
        <v>231</v>
      </c>
      <c r="K1905" s="406">
        <v>201</v>
      </c>
      <c r="L1905" s="406">
        <v>198</v>
      </c>
      <c r="M1905" s="406">
        <v>231</v>
      </c>
      <c r="N1905" s="406">
        <v>214</v>
      </c>
      <c r="O1905" s="406">
        <v>198</v>
      </c>
      <c r="P1905" s="406">
        <v>198</v>
      </c>
      <c r="Q1905" s="406">
        <v>231</v>
      </c>
      <c r="R1905" s="406">
        <v>235</v>
      </c>
      <c r="S1905" s="406">
        <v>259</v>
      </c>
      <c r="T1905" s="406">
        <v>289</v>
      </c>
      <c r="U1905" s="406">
        <v>266</v>
      </c>
      <c r="V1905" s="406">
        <v>234</v>
      </c>
      <c r="W1905" s="406">
        <v>257</v>
      </c>
      <c r="X1905" s="406">
        <v>223</v>
      </c>
      <c r="Y1905" s="406">
        <v>240</v>
      </c>
      <c r="Z1905" s="406">
        <v>284</v>
      </c>
      <c r="AA1905" s="406">
        <v>250</v>
      </c>
      <c r="AB1905" s="406">
        <v>233</v>
      </c>
      <c r="AC1905" s="406">
        <v>255</v>
      </c>
      <c r="AD1905" s="406">
        <v>305</v>
      </c>
      <c r="AE1905" s="406">
        <v>261</v>
      </c>
      <c r="AF1905" s="406">
        <v>264</v>
      </c>
      <c r="AG1905" s="406">
        <v>287</v>
      </c>
      <c r="AH1905" s="406">
        <v>343</v>
      </c>
      <c r="AI1905" s="406">
        <v>229</v>
      </c>
      <c r="AJ1905" s="406">
        <v>240</v>
      </c>
      <c r="AK1905" s="406">
        <v>262</v>
      </c>
      <c r="AL1905" s="406">
        <v>307</v>
      </c>
      <c r="AM1905" s="406">
        <v>214</v>
      </c>
      <c r="AN1905" s="406">
        <v>232</v>
      </c>
      <c r="AO1905" s="406">
        <v>265</v>
      </c>
      <c r="AP1905" s="406">
        <v>221</v>
      </c>
      <c r="AQ1905" s="406">
        <v>221</v>
      </c>
      <c r="AR1905" s="406">
        <v>257</v>
      </c>
      <c r="AS1905" s="406">
        <v>249</v>
      </c>
      <c r="AU1905" t="s">
        <v>305</v>
      </c>
    </row>
    <row r="1906" spans="4:47" ht="13.5" customHeight="1">
      <c r="D1906" s="405" t="s">
        <v>336</v>
      </c>
      <c r="E1906" s="404"/>
      <c r="F1906" s="407" t="s">
        <v>337</v>
      </c>
      <c r="G1906" s="272">
        <v>2.8000000000000003</v>
      </c>
      <c r="H1906" s="406">
        <v>289</v>
      </c>
      <c r="I1906" s="406">
        <v>290</v>
      </c>
      <c r="J1906" s="406">
        <v>337</v>
      </c>
      <c r="K1906" s="406">
        <v>315</v>
      </c>
      <c r="L1906" s="406">
        <v>307</v>
      </c>
      <c r="M1906" s="406">
        <v>366</v>
      </c>
      <c r="N1906" s="406">
        <v>328</v>
      </c>
      <c r="O1906" s="406">
        <v>290</v>
      </c>
      <c r="P1906" s="406">
        <v>308</v>
      </c>
      <c r="Q1906" s="406">
        <v>355</v>
      </c>
      <c r="R1906" s="406">
        <v>337</v>
      </c>
      <c r="S1906" s="406">
        <v>429</v>
      </c>
      <c r="T1906" s="406">
        <v>484</v>
      </c>
      <c r="U1906" s="406">
        <v>553</v>
      </c>
      <c r="V1906" s="406">
        <v>381</v>
      </c>
      <c r="W1906" s="406">
        <v>423</v>
      </c>
      <c r="X1906" s="406">
        <v>346</v>
      </c>
      <c r="Y1906" s="406">
        <v>377</v>
      </c>
      <c r="Z1906" s="406">
        <v>448</v>
      </c>
      <c r="AA1906" s="406">
        <v>389</v>
      </c>
      <c r="AB1906" s="406">
        <v>356</v>
      </c>
      <c r="AC1906" s="406">
        <v>397</v>
      </c>
      <c r="AD1906" s="406">
        <v>478</v>
      </c>
      <c r="AE1906" s="406">
        <v>399</v>
      </c>
      <c r="AF1906" s="406">
        <v>427</v>
      </c>
      <c r="AG1906" s="406">
        <v>470</v>
      </c>
      <c r="AH1906" s="406">
        <v>563</v>
      </c>
      <c r="AI1906" s="406">
        <v>357</v>
      </c>
      <c r="AJ1906" s="406">
        <v>390</v>
      </c>
      <c r="AK1906" s="406">
        <v>432</v>
      </c>
      <c r="AL1906" s="406">
        <v>507</v>
      </c>
      <c r="AM1906" s="406">
        <v>333</v>
      </c>
      <c r="AN1906" s="406">
        <v>357</v>
      </c>
      <c r="AO1906" s="406">
        <v>407</v>
      </c>
      <c r="AP1906" s="406">
        <v>332</v>
      </c>
      <c r="AQ1906" s="406">
        <v>332</v>
      </c>
      <c r="AR1906" s="406">
        <v>403</v>
      </c>
      <c r="AS1906" s="406">
        <v>430</v>
      </c>
      <c r="AU1906" t="s">
        <v>336</v>
      </c>
    </row>
    <row r="1907" spans="4:47" ht="13.5" customHeight="1">
      <c r="D1907" s="405" t="s">
        <v>390</v>
      </c>
      <c r="E1907" s="404"/>
      <c r="F1907" s="407" t="s">
        <v>907</v>
      </c>
      <c r="G1907" s="272">
        <v>3.4</v>
      </c>
      <c r="H1907" s="406">
        <v>308</v>
      </c>
      <c r="I1907" s="406">
        <v>311</v>
      </c>
      <c r="J1907" s="406">
        <v>361</v>
      </c>
      <c r="K1907" s="406">
        <v>337</v>
      </c>
      <c r="L1907" s="406">
        <v>329</v>
      </c>
      <c r="M1907" s="406">
        <v>398</v>
      </c>
      <c r="N1907" s="406">
        <v>353</v>
      </c>
      <c r="O1907" s="406">
        <v>311</v>
      </c>
      <c r="P1907" s="406">
        <v>336</v>
      </c>
      <c r="Q1907" s="406">
        <v>383</v>
      </c>
      <c r="R1907" s="406">
        <v>365</v>
      </c>
      <c r="S1907" s="406">
        <v>456</v>
      </c>
      <c r="T1907" s="406">
        <v>522</v>
      </c>
      <c r="U1907" s="406">
        <v>592</v>
      </c>
      <c r="V1907" s="406">
        <v>414</v>
      </c>
      <c r="W1907" s="406">
        <v>460</v>
      </c>
      <c r="X1907" s="406">
        <v>357</v>
      </c>
      <c r="Y1907" s="406">
        <v>391</v>
      </c>
      <c r="Z1907" s="406">
        <v>465</v>
      </c>
      <c r="AA1907" s="406">
        <v>402</v>
      </c>
      <c r="AB1907" s="406">
        <v>369</v>
      </c>
      <c r="AC1907" s="406">
        <v>413</v>
      </c>
      <c r="AD1907" s="406">
        <v>498</v>
      </c>
      <c r="AE1907" s="406">
        <v>414</v>
      </c>
      <c r="AF1907" s="406">
        <v>440</v>
      </c>
      <c r="AG1907" s="406">
        <v>486</v>
      </c>
      <c r="AH1907" s="406">
        <v>583</v>
      </c>
      <c r="AI1907" s="406">
        <v>368</v>
      </c>
      <c r="AJ1907" s="406">
        <v>418</v>
      </c>
      <c r="AK1907" s="406">
        <v>469</v>
      </c>
      <c r="AL1907" s="406">
        <v>550</v>
      </c>
      <c r="AM1907" s="406">
        <v>353</v>
      </c>
      <c r="AN1907" s="406">
        <v>383</v>
      </c>
      <c r="AO1907" s="406">
        <v>437</v>
      </c>
      <c r="AP1907" s="406">
        <v>365</v>
      </c>
      <c r="AQ1907" s="406">
        <v>365</v>
      </c>
      <c r="AR1907" s="406">
        <v>455</v>
      </c>
      <c r="AS1907" s="406">
        <v>463</v>
      </c>
      <c r="AU1907" t="s">
        <v>390</v>
      </c>
    </row>
    <row r="1908" spans="4:47" ht="13.5" customHeight="1">
      <c r="D1908" s="405" t="s">
        <v>338</v>
      </c>
      <c r="E1908" s="404"/>
      <c r="F1908" s="407" t="s">
        <v>339</v>
      </c>
      <c r="G1908" s="272">
        <v>4.0999999999999996</v>
      </c>
      <c r="H1908" s="406">
        <v>320</v>
      </c>
      <c r="I1908" s="406">
        <v>325</v>
      </c>
      <c r="J1908" s="406">
        <v>376</v>
      </c>
      <c r="K1908" s="406">
        <v>352</v>
      </c>
      <c r="L1908" s="406">
        <v>344</v>
      </c>
      <c r="M1908" s="406">
        <v>422</v>
      </c>
      <c r="N1908" s="406">
        <v>370</v>
      </c>
      <c r="O1908" s="406">
        <v>325</v>
      </c>
      <c r="P1908" s="406">
        <v>356</v>
      </c>
      <c r="Q1908" s="406">
        <v>404</v>
      </c>
      <c r="R1908" s="406">
        <v>385</v>
      </c>
      <c r="S1908" s="406">
        <v>474</v>
      </c>
      <c r="T1908" s="406">
        <v>553</v>
      </c>
      <c r="U1908" s="406">
        <v>621</v>
      </c>
      <c r="V1908" s="406">
        <v>437</v>
      </c>
      <c r="W1908" s="406">
        <v>486</v>
      </c>
      <c r="X1908" s="406">
        <v>376</v>
      </c>
      <c r="Y1908" s="406">
        <v>420</v>
      </c>
      <c r="Z1908" s="406">
        <v>501</v>
      </c>
      <c r="AA1908" s="406">
        <v>424</v>
      </c>
      <c r="AB1908" s="406">
        <v>396</v>
      </c>
      <c r="AC1908" s="406">
        <v>456</v>
      </c>
      <c r="AD1908" s="406">
        <v>552</v>
      </c>
      <c r="AE1908" s="406">
        <v>447</v>
      </c>
      <c r="AF1908" s="406">
        <v>467</v>
      </c>
      <c r="AG1908" s="406">
        <v>528</v>
      </c>
      <c r="AH1908" s="406">
        <v>638</v>
      </c>
      <c r="AI1908" s="406">
        <v>384</v>
      </c>
      <c r="AJ1908" s="406">
        <v>438</v>
      </c>
      <c r="AK1908" s="406">
        <v>497</v>
      </c>
      <c r="AL1908" s="406">
        <v>584</v>
      </c>
      <c r="AM1908" s="406">
        <v>366</v>
      </c>
      <c r="AN1908" s="406">
        <v>403</v>
      </c>
      <c r="AO1908" s="406">
        <v>458</v>
      </c>
      <c r="AP1908" s="406">
        <v>390</v>
      </c>
      <c r="AQ1908" s="406">
        <v>390</v>
      </c>
      <c r="AR1908" s="406">
        <v>499</v>
      </c>
      <c r="AS1908" s="406">
        <v>487</v>
      </c>
      <c r="AU1908" t="s">
        <v>338</v>
      </c>
    </row>
    <row r="1909" spans="4:47" ht="13.5" customHeight="1">
      <c r="D1909" s="405" t="s">
        <v>2070</v>
      </c>
      <c r="E1909" s="404"/>
      <c r="F1909" s="407" t="s">
        <v>2071</v>
      </c>
      <c r="G1909" s="272">
        <v>4.8</v>
      </c>
      <c r="H1909" s="406">
        <v>347</v>
      </c>
      <c r="I1909" s="406">
        <v>346</v>
      </c>
      <c r="J1909" s="406">
        <v>412</v>
      </c>
      <c r="K1909" s="406">
        <v>372</v>
      </c>
      <c r="L1909" s="406">
        <v>369</v>
      </c>
      <c r="M1909" s="406">
        <v>444</v>
      </c>
      <c r="N1909" s="406">
        <v>422</v>
      </c>
      <c r="O1909" s="406">
        <v>356</v>
      </c>
      <c r="P1909" s="406">
        <v>392</v>
      </c>
      <c r="Q1909" s="406">
        <v>430</v>
      </c>
      <c r="R1909" s="406">
        <v>413</v>
      </c>
      <c r="S1909" s="406">
        <v>496</v>
      </c>
      <c r="T1909" s="406">
        <v>587</v>
      </c>
      <c r="U1909" s="406">
        <v>655</v>
      </c>
      <c r="V1909" s="406">
        <v>464</v>
      </c>
      <c r="W1909" s="406">
        <v>516</v>
      </c>
      <c r="X1909" s="406">
        <v>404</v>
      </c>
      <c r="Y1909" s="406">
        <v>455</v>
      </c>
      <c r="Z1909" s="406">
        <v>530</v>
      </c>
      <c r="AA1909" s="406">
        <v>445</v>
      </c>
      <c r="AB1909" s="406">
        <v>440</v>
      </c>
      <c r="AC1909" s="406">
        <v>508</v>
      </c>
      <c r="AD1909" s="406">
        <v>596</v>
      </c>
      <c r="AE1909" s="406">
        <v>475</v>
      </c>
      <c r="AF1909" s="406">
        <v>508</v>
      </c>
      <c r="AG1909" s="406">
        <v>578</v>
      </c>
      <c r="AH1909" s="406">
        <v>678</v>
      </c>
      <c r="AI1909" s="406">
        <v>404</v>
      </c>
      <c r="AJ1909" s="406">
        <v>461</v>
      </c>
      <c r="AK1909" s="406">
        <v>530</v>
      </c>
      <c r="AL1909" s="406">
        <v>622</v>
      </c>
      <c r="AM1909" s="406">
        <v>383</v>
      </c>
      <c r="AN1909" s="406">
        <v>425</v>
      </c>
      <c r="AO1909" s="406">
        <v>483</v>
      </c>
      <c r="AP1909" s="406">
        <v>419</v>
      </c>
      <c r="AQ1909" s="406">
        <v>419</v>
      </c>
      <c r="AR1909" s="406">
        <v>545</v>
      </c>
      <c r="AS1909" s="406">
        <v>516</v>
      </c>
      <c r="AU1909" t="s">
        <v>2070</v>
      </c>
    </row>
    <row r="1910" spans="4:47" ht="13.5" customHeight="1">
      <c r="D1910" s="405" t="s">
        <v>340</v>
      </c>
      <c r="E1910" s="404"/>
      <c r="F1910" s="407" t="s">
        <v>908</v>
      </c>
      <c r="G1910" s="272">
        <v>5.5</v>
      </c>
      <c r="H1910" s="406">
        <v>361</v>
      </c>
      <c r="I1910" s="406">
        <v>369</v>
      </c>
      <c r="J1910" s="406">
        <v>426</v>
      </c>
      <c r="K1910" s="406">
        <v>400</v>
      </c>
      <c r="L1910" s="406">
        <v>391</v>
      </c>
      <c r="M1910" s="406">
        <v>490</v>
      </c>
      <c r="N1910" s="406">
        <v>423</v>
      </c>
      <c r="O1910" s="406">
        <v>370</v>
      </c>
      <c r="P1910" s="406">
        <v>413</v>
      </c>
      <c r="Q1910" s="406">
        <v>464</v>
      </c>
      <c r="R1910" s="406">
        <v>446</v>
      </c>
      <c r="S1910" s="406">
        <v>531</v>
      </c>
      <c r="T1910" s="406">
        <v>634</v>
      </c>
      <c r="U1910" s="406">
        <v>704</v>
      </c>
      <c r="V1910" s="406">
        <v>505</v>
      </c>
      <c r="W1910" s="406">
        <v>562</v>
      </c>
      <c r="X1910" s="406">
        <v>415</v>
      </c>
      <c r="Y1910" s="406">
        <v>472</v>
      </c>
      <c r="Z1910" s="406">
        <v>565</v>
      </c>
      <c r="AA1910" s="406">
        <v>470</v>
      </c>
      <c r="AB1910" s="406">
        <v>447</v>
      </c>
      <c r="AC1910" s="406">
        <v>524</v>
      </c>
      <c r="AD1910" s="406">
        <v>639</v>
      </c>
      <c r="AE1910" s="406">
        <v>505</v>
      </c>
      <c r="AF1910" s="406">
        <v>518</v>
      </c>
      <c r="AG1910" s="406">
        <v>597</v>
      </c>
      <c r="AH1910" s="406">
        <v>724</v>
      </c>
      <c r="AI1910" s="406">
        <v>421</v>
      </c>
      <c r="AJ1910" s="406">
        <v>497</v>
      </c>
      <c r="AK1910" s="406">
        <v>575</v>
      </c>
      <c r="AL1910" s="406">
        <v>675</v>
      </c>
      <c r="AM1910" s="406">
        <v>412</v>
      </c>
      <c r="AN1910" s="406">
        <v>460</v>
      </c>
      <c r="AO1910" s="406">
        <v>523</v>
      </c>
      <c r="AP1910" s="406">
        <v>462</v>
      </c>
      <c r="AQ1910" s="406">
        <v>462</v>
      </c>
      <c r="AR1910" s="406">
        <v>608</v>
      </c>
      <c r="AS1910" s="406">
        <v>558</v>
      </c>
      <c r="AU1910" t="s">
        <v>340</v>
      </c>
    </row>
    <row r="1911" spans="4:47" ht="13.5" customHeight="1">
      <c r="D1911" s="405" t="s">
        <v>306</v>
      </c>
      <c r="E1911" s="404"/>
      <c r="F1911" s="407" t="s">
        <v>894</v>
      </c>
      <c r="G1911" s="272">
        <v>6.8</v>
      </c>
      <c r="H1911" s="406">
        <v>423</v>
      </c>
      <c r="I1911" s="406">
        <v>433</v>
      </c>
      <c r="J1911" s="406">
        <v>499</v>
      </c>
      <c r="K1911" s="406">
        <v>469</v>
      </c>
      <c r="L1911" s="406">
        <v>458</v>
      </c>
      <c r="M1911" s="406">
        <v>581</v>
      </c>
      <c r="N1911" s="406">
        <v>497</v>
      </c>
      <c r="O1911" s="406">
        <v>436</v>
      </c>
      <c r="P1911" s="406">
        <v>494</v>
      </c>
      <c r="Q1911" s="406">
        <v>555</v>
      </c>
      <c r="R1911" s="406">
        <v>537</v>
      </c>
      <c r="S1911" s="406">
        <v>612</v>
      </c>
      <c r="T1911" s="406">
        <v>739</v>
      </c>
      <c r="U1911" s="406">
        <v>817</v>
      </c>
      <c r="V1911" s="406">
        <v>599</v>
      </c>
      <c r="W1911" s="406">
        <v>666</v>
      </c>
      <c r="X1911" s="406">
        <v>475</v>
      </c>
      <c r="Y1911" s="406">
        <v>545</v>
      </c>
      <c r="Z1911" s="406">
        <v>655</v>
      </c>
      <c r="AA1911" s="406">
        <v>539</v>
      </c>
      <c r="AB1911" s="406">
        <v>518</v>
      </c>
      <c r="AC1911" s="406">
        <v>614</v>
      </c>
      <c r="AD1911" s="406">
        <v>750</v>
      </c>
      <c r="AE1911" s="406">
        <v>586</v>
      </c>
      <c r="AF1911" s="406">
        <v>589</v>
      </c>
      <c r="AG1911" s="406">
        <v>687</v>
      </c>
      <c r="AH1911" s="406">
        <v>836</v>
      </c>
      <c r="AI1911" s="406">
        <v>479</v>
      </c>
      <c r="AJ1911" s="406">
        <v>578</v>
      </c>
      <c r="AK1911" s="406">
        <v>674</v>
      </c>
      <c r="AL1911" s="406">
        <v>792</v>
      </c>
      <c r="AM1911" s="406">
        <v>479</v>
      </c>
      <c r="AN1911" s="406">
        <v>539</v>
      </c>
      <c r="AO1911" s="406">
        <v>613</v>
      </c>
      <c r="AP1911" s="406">
        <v>558</v>
      </c>
      <c r="AQ1911" s="406">
        <v>558</v>
      </c>
      <c r="AR1911" s="406">
        <v>741</v>
      </c>
      <c r="AS1911" s="406">
        <v>653</v>
      </c>
      <c r="AU1911" t="s">
        <v>306</v>
      </c>
    </row>
    <row r="1912" spans="4:47" ht="13.5" customHeight="1">
      <c r="D1912" s="405" t="s">
        <v>5357</v>
      </c>
      <c r="E1912" s="404"/>
      <c r="F1912" s="407" t="s">
        <v>5353</v>
      </c>
      <c r="G1912" s="272">
        <v>7.5</v>
      </c>
      <c r="H1912" s="409" t="s">
        <v>2207</v>
      </c>
      <c r="I1912" s="409" t="s">
        <v>2207</v>
      </c>
      <c r="J1912" s="409" t="s">
        <v>2207</v>
      </c>
      <c r="K1912" s="409" t="s">
        <v>2207</v>
      </c>
      <c r="L1912" s="409" t="s">
        <v>2207</v>
      </c>
      <c r="M1912" s="409" t="s">
        <v>2207</v>
      </c>
      <c r="N1912" s="409" t="s">
        <v>2207</v>
      </c>
      <c r="O1912" s="409" t="s">
        <v>2207</v>
      </c>
      <c r="P1912" s="409" t="s">
        <v>2207</v>
      </c>
      <c r="Q1912" s="409" t="s">
        <v>2207</v>
      </c>
      <c r="R1912" s="409" t="s">
        <v>2207</v>
      </c>
      <c r="S1912" s="406">
        <v>689</v>
      </c>
      <c r="T1912" s="406">
        <v>829</v>
      </c>
      <c r="U1912" s="406">
        <v>918</v>
      </c>
      <c r="V1912" s="406">
        <v>656</v>
      </c>
      <c r="W1912" s="406">
        <v>731</v>
      </c>
      <c r="X1912" s="406">
        <v>522</v>
      </c>
      <c r="Y1912" s="406">
        <v>599</v>
      </c>
      <c r="Z1912" s="406">
        <v>720</v>
      </c>
      <c r="AA1912" s="406">
        <v>593</v>
      </c>
      <c r="AB1912" s="406">
        <v>570</v>
      </c>
      <c r="AC1912" s="406">
        <v>677</v>
      </c>
      <c r="AD1912" s="406">
        <v>826</v>
      </c>
      <c r="AE1912" s="406">
        <v>645</v>
      </c>
      <c r="AF1912" s="406">
        <v>642</v>
      </c>
      <c r="AG1912" s="406">
        <v>749</v>
      </c>
      <c r="AH1912" s="406">
        <v>912</v>
      </c>
      <c r="AI1912" s="406">
        <v>0</v>
      </c>
      <c r="AJ1912" s="406">
        <v>634</v>
      </c>
      <c r="AK1912" s="406">
        <v>740</v>
      </c>
      <c r="AL1912" s="406">
        <v>869</v>
      </c>
      <c r="AM1912" s="406">
        <v>528</v>
      </c>
      <c r="AN1912" s="406">
        <v>594</v>
      </c>
      <c r="AO1912" s="406">
        <v>676</v>
      </c>
      <c r="AP1912" s="406">
        <v>600</v>
      </c>
      <c r="AQ1912" s="406">
        <v>600</v>
      </c>
      <c r="AR1912" s="406">
        <v>801</v>
      </c>
      <c r="AS1912" s="406">
        <v>694</v>
      </c>
      <c r="AU1912" t="s">
        <v>5357</v>
      </c>
    </row>
    <row r="1913" spans="4:47" ht="13.5" customHeight="1">
      <c r="D1913" s="405" t="s">
        <v>310</v>
      </c>
      <c r="E1913" s="404"/>
      <c r="F1913" s="407" t="s">
        <v>898</v>
      </c>
      <c r="G1913" s="272">
        <v>8.1999999999999993</v>
      </c>
      <c r="H1913" s="406">
        <v>520</v>
      </c>
      <c r="I1913" s="406">
        <v>532</v>
      </c>
      <c r="J1913" s="406">
        <v>611</v>
      </c>
      <c r="K1913" s="406">
        <v>573</v>
      </c>
      <c r="L1913" s="406">
        <v>559</v>
      </c>
      <c r="M1913" s="406">
        <v>711</v>
      </c>
      <c r="N1913" s="406">
        <v>607</v>
      </c>
      <c r="O1913" s="406">
        <v>536</v>
      </c>
      <c r="P1913" s="406">
        <v>606</v>
      </c>
      <c r="Q1913" s="406">
        <v>679</v>
      </c>
      <c r="R1913" s="406">
        <v>655</v>
      </c>
      <c r="S1913" s="406">
        <v>713</v>
      </c>
      <c r="T1913" s="406">
        <v>864</v>
      </c>
      <c r="U1913" s="406">
        <v>954</v>
      </c>
      <c r="V1913" s="406">
        <v>713</v>
      </c>
      <c r="W1913" s="406">
        <v>795</v>
      </c>
      <c r="X1913" s="406">
        <v>569</v>
      </c>
      <c r="Y1913" s="406">
        <v>653</v>
      </c>
      <c r="Z1913" s="406">
        <v>784</v>
      </c>
      <c r="AA1913" s="406">
        <v>646</v>
      </c>
      <c r="AB1913" s="406">
        <v>622</v>
      </c>
      <c r="AC1913" s="406">
        <v>739</v>
      </c>
      <c r="AD1913" s="406">
        <v>902</v>
      </c>
      <c r="AE1913" s="406">
        <v>704</v>
      </c>
      <c r="AF1913" s="406">
        <v>694</v>
      </c>
      <c r="AG1913" s="406">
        <v>811</v>
      </c>
      <c r="AH1913" s="406">
        <v>988</v>
      </c>
      <c r="AI1913" s="406">
        <v>571</v>
      </c>
      <c r="AJ1913" s="406">
        <v>689</v>
      </c>
      <c r="AK1913" s="406">
        <v>805</v>
      </c>
      <c r="AL1913" s="406">
        <v>946</v>
      </c>
      <c r="AM1913" s="406">
        <v>577</v>
      </c>
      <c r="AN1913" s="406">
        <v>649</v>
      </c>
      <c r="AO1913" s="406">
        <v>738</v>
      </c>
      <c r="AP1913" s="406">
        <v>641</v>
      </c>
      <c r="AQ1913" s="406">
        <v>641</v>
      </c>
      <c r="AR1913" s="406">
        <v>860</v>
      </c>
      <c r="AS1913" s="406">
        <v>734</v>
      </c>
      <c r="AU1913" t="s">
        <v>310</v>
      </c>
    </row>
    <row r="1914" spans="4:47" ht="13.5" customHeight="1">
      <c r="D1914" s="405" t="s">
        <v>3106</v>
      </c>
      <c r="E1914" s="404"/>
      <c r="F1914" s="407" t="s">
        <v>3826</v>
      </c>
      <c r="G1914" s="272">
        <v>8.9</v>
      </c>
      <c r="H1914" s="406">
        <v>566</v>
      </c>
      <c r="I1914" s="406">
        <v>563</v>
      </c>
      <c r="J1914" s="406">
        <v>688</v>
      </c>
      <c r="K1914" s="406">
        <v>609</v>
      </c>
      <c r="L1914" s="406">
        <v>603</v>
      </c>
      <c r="M1914" s="406">
        <v>752</v>
      </c>
      <c r="N1914" s="406">
        <v>716</v>
      </c>
      <c r="O1914" s="406">
        <v>637</v>
      </c>
      <c r="P1914" s="406">
        <v>642</v>
      </c>
      <c r="Q1914" s="406">
        <v>737</v>
      </c>
      <c r="R1914" s="406">
        <v>715</v>
      </c>
      <c r="S1914" s="406">
        <v>762</v>
      </c>
      <c r="T1914" s="406">
        <v>925</v>
      </c>
      <c r="U1914" s="406">
        <v>1021</v>
      </c>
      <c r="V1914" s="406">
        <v>769</v>
      </c>
      <c r="W1914" s="406">
        <v>857</v>
      </c>
      <c r="X1914" s="406">
        <v>636</v>
      </c>
      <c r="Y1914" s="406">
        <v>728</v>
      </c>
      <c r="Z1914" s="406">
        <v>848</v>
      </c>
      <c r="AA1914" s="406">
        <v>699</v>
      </c>
      <c r="AB1914" s="406">
        <v>713</v>
      </c>
      <c r="AC1914" s="406">
        <v>838</v>
      </c>
      <c r="AD1914" s="406">
        <v>984</v>
      </c>
      <c r="AE1914" s="406">
        <v>767</v>
      </c>
      <c r="AF1914" s="406">
        <v>781</v>
      </c>
      <c r="AG1914" s="406">
        <v>908</v>
      </c>
      <c r="AH1914" s="406">
        <v>1067</v>
      </c>
      <c r="AI1914" s="406">
        <v>622</v>
      </c>
      <c r="AJ1914" s="406">
        <v>734</v>
      </c>
      <c r="AK1914" s="406">
        <v>859</v>
      </c>
      <c r="AL1914" s="406">
        <v>1010</v>
      </c>
      <c r="AM1914" s="406">
        <v>615</v>
      </c>
      <c r="AN1914" s="406">
        <v>693</v>
      </c>
      <c r="AO1914" s="406">
        <v>789</v>
      </c>
      <c r="AP1914" s="406">
        <v>693</v>
      </c>
      <c r="AQ1914" s="406">
        <v>693</v>
      </c>
      <c r="AR1914" s="406">
        <v>932</v>
      </c>
      <c r="AS1914" s="406">
        <v>792</v>
      </c>
      <c r="AU1914" t="s">
        <v>3106</v>
      </c>
    </row>
    <row r="1915" spans="4:47" ht="13.5" customHeight="1">
      <c r="D1915" s="405" t="s">
        <v>314</v>
      </c>
      <c r="E1915" s="404"/>
      <c r="F1915" s="407" t="s">
        <v>902</v>
      </c>
      <c r="G1915" s="272">
        <v>9.5</v>
      </c>
      <c r="H1915" s="406">
        <v>571</v>
      </c>
      <c r="I1915" s="406">
        <v>585</v>
      </c>
      <c r="J1915" s="406">
        <v>672</v>
      </c>
      <c r="K1915" s="406">
        <v>630</v>
      </c>
      <c r="L1915" s="406">
        <v>615</v>
      </c>
      <c r="M1915" s="406">
        <v>789</v>
      </c>
      <c r="N1915" s="406">
        <v>670</v>
      </c>
      <c r="O1915" s="406">
        <v>590</v>
      </c>
      <c r="P1915" s="406">
        <v>674</v>
      </c>
      <c r="Q1915" s="406">
        <v>751</v>
      </c>
      <c r="R1915" s="406">
        <v>728</v>
      </c>
      <c r="S1915" s="406">
        <v>787</v>
      </c>
      <c r="T1915" s="406">
        <v>962</v>
      </c>
      <c r="U1915" s="406">
        <v>1058</v>
      </c>
      <c r="V1915" s="406">
        <v>799</v>
      </c>
      <c r="W1915" s="406">
        <v>891</v>
      </c>
      <c r="X1915" s="406">
        <v>620</v>
      </c>
      <c r="Y1915" s="406">
        <v>717</v>
      </c>
      <c r="Z1915" s="406">
        <v>862</v>
      </c>
      <c r="AA1915" s="406">
        <v>704</v>
      </c>
      <c r="AB1915" s="406">
        <v>684</v>
      </c>
      <c r="AC1915" s="406">
        <v>819</v>
      </c>
      <c r="AD1915" s="406">
        <v>1003</v>
      </c>
      <c r="AE1915" s="406">
        <v>775</v>
      </c>
      <c r="AF1915" s="406">
        <v>755</v>
      </c>
      <c r="AG1915" s="406">
        <v>891</v>
      </c>
      <c r="AH1915" s="406">
        <v>1088</v>
      </c>
      <c r="AI1915" s="406">
        <v>619</v>
      </c>
      <c r="AJ1915" s="406">
        <v>760</v>
      </c>
      <c r="AK1915" s="406">
        <v>894</v>
      </c>
      <c r="AL1915" s="406">
        <v>1051</v>
      </c>
      <c r="AM1915" s="406">
        <v>634</v>
      </c>
      <c r="AN1915" s="406">
        <v>718</v>
      </c>
      <c r="AO1915" s="406">
        <v>817</v>
      </c>
      <c r="AP1915" s="406">
        <v>726</v>
      </c>
      <c r="AQ1915" s="406">
        <v>726</v>
      </c>
      <c r="AR1915" s="406">
        <v>982</v>
      </c>
      <c r="AS1915" s="406">
        <v>822</v>
      </c>
      <c r="AU1915" t="s">
        <v>314</v>
      </c>
    </row>
    <row r="1916" spans="4:47" ht="13.5" customHeight="1">
      <c r="D1916" s="405" t="s">
        <v>341</v>
      </c>
      <c r="E1916" s="404"/>
      <c r="F1916" s="407" t="s">
        <v>337</v>
      </c>
      <c r="G1916" s="272">
        <v>3</v>
      </c>
      <c r="H1916" s="406">
        <v>300</v>
      </c>
      <c r="I1916" s="406">
        <v>301</v>
      </c>
      <c r="J1916" s="406">
        <v>350</v>
      </c>
      <c r="K1916" s="406">
        <v>326</v>
      </c>
      <c r="L1916" s="406">
        <v>318</v>
      </c>
      <c r="M1916" s="406">
        <v>381</v>
      </c>
      <c r="N1916" s="406">
        <v>340</v>
      </c>
      <c r="O1916" s="406">
        <v>302</v>
      </c>
      <c r="P1916" s="406">
        <v>322</v>
      </c>
      <c r="Q1916" s="406">
        <v>370</v>
      </c>
      <c r="R1916" s="406">
        <v>351</v>
      </c>
      <c r="S1916" s="406">
        <v>443</v>
      </c>
      <c r="T1916" s="406">
        <v>503</v>
      </c>
      <c r="U1916" s="406">
        <v>573</v>
      </c>
      <c r="V1916" s="406">
        <v>398</v>
      </c>
      <c r="W1916" s="406">
        <v>442</v>
      </c>
      <c r="X1916" s="406">
        <v>356</v>
      </c>
      <c r="Y1916" s="406">
        <v>390</v>
      </c>
      <c r="Z1916" s="406">
        <v>464</v>
      </c>
      <c r="AA1916" s="406">
        <v>401</v>
      </c>
      <c r="AB1916" s="406">
        <v>368</v>
      </c>
      <c r="AC1916" s="406">
        <v>413</v>
      </c>
      <c r="AD1916" s="406">
        <v>498</v>
      </c>
      <c r="AE1916" s="406">
        <v>414</v>
      </c>
      <c r="AF1916" s="406">
        <v>439</v>
      </c>
      <c r="AG1916" s="406">
        <v>486</v>
      </c>
      <c r="AH1916" s="406">
        <v>583</v>
      </c>
      <c r="AI1916" s="406">
        <v>367</v>
      </c>
      <c r="AJ1916" s="406">
        <v>405</v>
      </c>
      <c r="AK1916" s="406">
        <v>450</v>
      </c>
      <c r="AL1916" s="406">
        <v>528</v>
      </c>
      <c r="AM1916" s="406">
        <v>344</v>
      </c>
      <c r="AN1916" s="406">
        <v>371</v>
      </c>
      <c r="AO1916" s="406">
        <v>423</v>
      </c>
      <c r="AP1916" s="406">
        <v>349</v>
      </c>
      <c r="AQ1916" s="406">
        <v>349</v>
      </c>
      <c r="AR1916" s="406">
        <v>427</v>
      </c>
      <c r="AS1916" s="406">
        <v>447</v>
      </c>
      <c r="AU1916" t="s">
        <v>341</v>
      </c>
    </row>
    <row r="1917" spans="4:47" ht="13.5" customHeight="1">
      <c r="D1917" s="405" t="s">
        <v>2067</v>
      </c>
      <c r="E1917" s="404"/>
      <c r="F1917" s="407" t="s">
        <v>907</v>
      </c>
      <c r="G1917" s="272">
        <v>3.8000000000000003</v>
      </c>
      <c r="H1917" s="406">
        <v>327</v>
      </c>
      <c r="I1917" s="406">
        <v>325</v>
      </c>
      <c r="J1917" s="406">
        <v>386</v>
      </c>
      <c r="K1917" s="406">
        <v>345</v>
      </c>
      <c r="L1917" s="406">
        <v>342</v>
      </c>
      <c r="M1917" s="406">
        <v>409</v>
      </c>
      <c r="N1917" s="406">
        <v>387</v>
      </c>
      <c r="O1917" s="406">
        <v>333</v>
      </c>
      <c r="P1917" s="406">
        <v>360</v>
      </c>
      <c r="Q1917" s="406">
        <v>397</v>
      </c>
      <c r="R1917" s="406">
        <v>381</v>
      </c>
      <c r="S1917" s="406">
        <v>468</v>
      </c>
      <c r="T1917" s="406">
        <v>541</v>
      </c>
      <c r="U1917" s="406">
        <v>610</v>
      </c>
      <c r="V1917" s="406">
        <v>428</v>
      </c>
      <c r="W1917" s="406">
        <v>476</v>
      </c>
      <c r="X1917" s="406">
        <v>383</v>
      </c>
      <c r="Y1917" s="406">
        <v>425</v>
      </c>
      <c r="Z1917" s="406">
        <v>495</v>
      </c>
      <c r="AA1917" s="406">
        <v>423</v>
      </c>
      <c r="AB1917" s="406">
        <v>409</v>
      </c>
      <c r="AC1917" s="406">
        <v>464</v>
      </c>
      <c r="AD1917" s="406">
        <v>544</v>
      </c>
      <c r="AE1917" s="406">
        <v>444</v>
      </c>
      <c r="AF1917" s="406">
        <v>477</v>
      </c>
      <c r="AG1917" s="406">
        <v>533</v>
      </c>
      <c r="AH1917" s="406">
        <v>626</v>
      </c>
      <c r="AI1917" s="406">
        <v>388</v>
      </c>
      <c r="AJ1917" s="406">
        <v>430</v>
      </c>
      <c r="AK1917" s="406">
        <v>485</v>
      </c>
      <c r="AL1917" s="406">
        <v>569</v>
      </c>
      <c r="AM1917" s="406">
        <v>362</v>
      </c>
      <c r="AN1917" s="406">
        <v>395</v>
      </c>
      <c r="AO1917" s="406">
        <v>450</v>
      </c>
      <c r="AP1917" s="406">
        <v>380</v>
      </c>
      <c r="AQ1917" s="406">
        <v>380</v>
      </c>
      <c r="AR1917" s="406">
        <v>479</v>
      </c>
      <c r="AS1917" s="406">
        <v>478</v>
      </c>
      <c r="AU1917" t="s">
        <v>2067</v>
      </c>
    </row>
    <row r="1918" spans="4:47" ht="13.5" customHeight="1">
      <c r="D1918" s="405" t="s">
        <v>342</v>
      </c>
      <c r="E1918" s="404"/>
      <c r="F1918" s="407" t="s">
        <v>339</v>
      </c>
      <c r="G1918" s="272">
        <v>4.5</v>
      </c>
      <c r="H1918" s="406">
        <v>333</v>
      </c>
      <c r="I1918" s="406">
        <v>338</v>
      </c>
      <c r="J1918" s="406">
        <v>391</v>
      </c>
      <c r="K1918" s="406">
        <v>366</v>
      </c>
      <c r="L1918" s="406">
        <v>357</v>
      </c>
      <c r="M1918" s="406">
        <v>442</v>
      </c>
      <c r="N1918" s="406">
        <v>385</v>
      </c>
      <c r="O1918" s="406">
        <v>339</v>
      </c>
      <c r="P1918" s="406">
        <v>374</v>
      </c>
      <c r="Q1918" s="406">
        <v>423</v>
      </c>
      <c r="R1918" s="406">
        <v>404</v>
      </c>
      <c r="S1918" s="406">
        <v>492</v>
      </c>
      <c r="T1918" s="406">
        <v>578</v>
      </c>
      <c r="U1918" s="406">
        <v>648</v>
      </c>
      <c r="V1918" s="406">
        <v>459</v>
      </c>
      <c r="W1918" s="406">
        <v>510</v>
      </c>
      <c r="X1918" s="406">
        <v>388</v>
      </c>
      <c r="Y1918" s="406">
        <v>436</v>
      </c>
      <c r="Z1918" s="406">
        <v>521</v>
      </c>
      <c r="AA1918" s="406">
        <v>439</v>
      </c>
      <c r="AB1918" s="406">
        <v>412</v>
      </c>
      <c r="AC1918" s="406">
        <v>477</v>
      </c>
      <c r="AD1918" s="406">
        <v>579</v>
      </c>
      <c r="AE1918" s="406">
        <v>465</v>
      </c>
      <c r="AF1918" s="406">
        <v>483</v>
      </c>
      <c r="AG1918" s="406">
        <v>550</v>
      </c>
      <c r="AH1918" s="406">
        <v>665</v>
      </c>
      <c r="AI1918" s="406">
        <v>396</v>
      </c>
      <c r="AJ1918" s="406">
        <v>456</v>
      </c>
      <c r="AK1918" s="406">
        <v>521</v>
      </c>
      <c r="AL1918" s="406">
        <v>612</v>
      </c>
      <c r="AM1918" s="406">
        <v>380</v>
      </c>
      <c r="AN1918" s="406">
        <v>420</v>
      </c>
      <c r="AO1918" s="406">
        <v>478</v>
      </c>
      <c r="AP1918" s="406">
        <v>412</v>
      </c>
      <c r="AQ1918" s="406">
        <v>412</v>
      </c>
      <c r="AR1918" s="406">
        <v>532</v>
      </c>
      <c r="AS1918" s="406">
        <v>509</v>
      </c>
      <c r="AU1918" t="s">
        <v>342</v>
      </c>
    </row>
    <row r="1919" spans="4:47" ht="13.5" customHeight="1">
      <c r="D1919" s="405" t="s">
        <v>2072</v>
      </c>
      <c r="E1919" s="404"/>
      <c r="F1919" s="407" t="s">
        <v>2071</v>
      </c>
      <c r="G1919" s="272">
        <v>5.3</v>
      </c>
      <c r="H1919" s="406">
        <v>361</v>
      </c>
      <c r="I1919" s="406">
        <v>361</v>
      </c>
      <c r="J1919" s="406">
        <v>430</v>
      </c>
      <c r="K1919" s="406">
        <v>387</v>
      </c>
      <c r="L1919" s="406">
        <v>384</v>
      </c>
      <c r="M1919" s="406">
        <v>463</v>
      </c>
      <c r="N1919" s="406">
        <v>441</v>
      </c>
      <c r="O1919" s="406">
        <v>373</v>
      </c>
      <c r="P1919" s="406">
        <v>413</v>
      </c>
      <c r="Q1919" s="406">
        <v>453</v>
      </c>
      <c r="R1919" s="406">
        <v>435</v>
      </c>
      <c r="S1919" s="406">
        <v>516</v>
      </c>
      <c r="T1919" s="406">
        <v>616</v>
      </c>
      <c r="U1919" s="406">
        <v>684</v>
      </c>
      <c r="V1919" s="406">
        <v>489</v>
      </c>
      <c r="W1919" s="406">
        <v>543</v>
      </c>
      <c r="X1919" s="406">
        <v>419</v>
      </c>
      <c r="Y1919" s="406">
        <v>475</v>
      </c>
      <c r="Z1919" s="406">
        <v>553</v>
      </c>
      <c r="AA1919" s="406">
        <v>462</v>
      </c>
      <c r="AB1919" s="406">
        <v>460</v>
      </c>
      <c r="AC1919" s="406">
        <v>535</v>
      </c>
      <c r="AD1919" s="406">
        <v>628</v>
      </c>
      <c r="AE1919" s="406">
        <v>496</v>
      </c>
      <c r="AF1919" s="406">
        <v>529</v>
      </c>
      <c r="AG1919" s="406">
        <v>605</v>
      </c>
      <c r="AH1919" s="406">
        <v>710</v>
      </c>
      <c r="AI1919" s="406">
        <v>418</v>
      </c>
      <c r="AJ1919" s="406">
        <v>481</v>
      </c>
      <c r="AK1919" s="406">
        <v>556</v>
      </c>
      <c r="AL1919" s="406">
        <v>653</v>
      </c>
      <c r="AM1919" s="406">
        <v>398</v>
      </c>
      <c r="AN1919" s="406">
        <v>445</v>
      </c>
      <c r="AO1919" s="406">
        <v>506</v>
      </c>
      <c r="AP1919" s="406">
        <v>443</v>
      </c>
      <c r="AQ1919" s="406">
        <v>443</v>
      </c>
      <c r="AR1919" s="406">
        <v>583</v>
      </c>
      <c r="AS1919" s="406">
        <v>540</v>
      </c>
      <c r="AU1919" t="s">
        <v>2072</v>
      </c>
    </row>
    <row r="1920" spans="4:47" ht="13.5" customHeight="1">
      <c r="D1920" s="405" t="s">
        <v>343</v>
      </c>
      <c r="E1920" s="404"/>
      <c r="F1920" s="407" t="s">
        <v>908</v>
      </c>
      <c r="G1920" s="272">
        <v>6</v>
      </c>
      <c r="H1920" s="406">
        <v>378</v>
      </c>
      <c r="I1920" s="406">
        <v>386</v>
      </c>
      <c r="J1920" s="406">
        <v>445</v>
      </c>
      <c r="K1920" s="406">
        <v>417</v>
      </c>
      <c r="L1920" s="406">
        <v>407</v>
      </c>
      <c r="M1920" s="406">
        <v>516</v>
      </c>
      <c r="N1920" s="406">
        <v>442</v>
      </c>
      <c r="O1920" s="406">
        <v>388</v>
      </c>
      <c r="P1920" s="406">
        <v>437</v>
      </c>
      <c r="Q1920" s="406">
        <v>488</v>
      </c>
      <c r="R1920" s="406">
        <v>470</v>
      </c>
      <c r="S1920" s="406">
        <v>555</v>
      </c>
      <c r="T1920" s="406">
        <v>667</v>
      </c>
      <c r="U1920" s="406">
        <v>738</v>
      </c>
      <c r="V1920" s="406">
        <v>533</v>
      </c>
      <c r="W1920" s="406">
        <v>593</v>
      </c>
      <c r="X1920" s="406">
        <v>431</v>
      </c>
      <c r="Y1920" s="406">
        <v>493</v>
      </c>
      <c r="Z1920" s="406">
        <v>592</v>
      </c>
      <c r="AA1920" s="406">
        <v>489</v>
      </c>
      <c r="AB1920" s="406">
        <v>467</v>
      </c>
      <c r="AC1920" s="406">
        <v>552</v>
      </c>
      <c r="AD1920" s="406">
        <v>674</v>
      </c>
      <c r="AE1920" s="406">
        <v>528</v>
      </c>
      <c r="AF1920" s="406">
        <v>538</v>
      </c>
      <c r="AG1920" s="406">
        <v>625</v>
      </c>
      <c r="AH1920" s="406">
        <v>760</v>
      </c>
      <c r="AI1920" s="406">
        <v>436</v>
      </c>
      <c r="AJ1920" s="406">
        <v>521</v>
      </c>
      <c r="AK1920" s="406">
        <v>606</v>
      </c>
      <c r="AL1920" s="406">
        <v>712</v>
      </c>
      <c r="AM1920" s="406">
        <v>430</v>
      </c>
      <c r="AN1920" s="406">
        <v>483</v>
      </c>
      <c r="AO1920" s="406">
        <v>549</v>
      </c>
      <c r="AP1920" s="406">
        <v>491</v>
      </c>
      <c r="AQ1920" s="406">
        <v>491</v>
      </c>
      <c r="AR1920" s="406">
        <v>651</v>
      </c>
      <c r="AS1920" s="406">
        <v>587</v>
      </c>
      <c r="AU1920" t="s">
        <v>343</v>
      </c>
    </row>
    <row r="1921" spans="4:47" ht="13.5" customHeight="1">
      <c r="D1921" s="405" t="s">
        <v>318</v>
      </c>
      <c r="E1921" s="404"/>
      <c r="F1921" s="407" t="s">
        <v>894</v>
      </c>
      <c r="G1921" s="272">
        <v>7.5</v>
      </c>
      <c r="H1921" s="406">
        <v>464</v>
      </c>
      <c r="I1921" s="406">
        <v>475</v>
      </c>
      <c r="J1921" s="406">
        <v>546</v>
      </c>
      <c r="K1921" s="406">
        <v>510</v>
      </c>
      <c r="L1921" s="406">
        <v>497</v>
      </c>
      <c r="M1921" s="406">
        <v>636</v>
      </c>
      <c r="N1921" s="406">
        <v>541</v>
      </c>
      <c r="O1921" s="406">
        <v>478</v>
      </c>
      <c r="P1921" s="406">
        <v>544</v>
      </c>
      <c r="Q1921" s="406">
        <v>609</v>
      </c>
      <c r="R1921" s="406">
        <v>589</v>
      </c>
      <c r="S1921" s="406">
        <v>657</v>
      </c>
      <c r="T1921" s="406">
        <v>797</v>
      </c>
      <c r="U1921" s="406">
        <v>880</v>
      </c>
      <c r="V1921" s="406">
        <v>651</v>
      </c>
      <c r="W1921" s="406">
        <v>724</v>
      </c>
      <c r="X1921" s="406">
        <v>515</v>
      </c>
      <c r="Y1921" s="406">
        <v>592</v>
      </c>
      <c r="Z1921" s="406">
        <v>711</v>
      </c>
      <c r="AA1921" s="406">
        <v>584</v>
      </c>
      <c r="AB1921" s="406">
        <v>563</v>
      </c>
      <c r="AC1921" s="406">
        <v>669</v>
      </c>
      <c r="AD1921" s="406">
        <v>818</v>
      </c>
      <c r="AE1921" s="406">
        <v>637</v>
      </c>
      <c r="AF1921" s="406">
        <v>634</v>
      </c>
      <c r="AG1921" s="406">
        <v>742</v>
      </c>
      <c r="AH1921" s="406">
        <v>903</v>
      </c>
      <c r="AI1921" s="406">
        <v>517</v>
      </c>
      <c r="AJ1921" s="406">
        <v>627</v>
      </c>
      <c r="AK1921" s="406">
        <v>733</v>
      </c>
      <c r="AL1921" s="406">
        <v>861</v>
      </c>
      <c r="AM1921" s="406">
        <v>521</v>
      </c>
      <c r="AN1921" s="406">
        <v>587</v>
      </c>
      <c r="AO1921" s="406">
        <v>668</v>
      </c>
      <c r="AP1921" s="406">
        <v>616</v>
      </c>
      <c r="AQ1921" s="406">
        <v>616</v>
      </c>
      <c r="AR1921" s="406">
        <v>817</v>
      </c>
      <c r="AS1921" s="406">
        <v>710</v>
      </c>
      <c r="AU1921" t="s">
        <v>318</v>
      </c>
    </row>
    <row r="1922" spans="4:47" ht="13.5" customHeight="1">
      <c r="D1922" s="405" t="s">
        <v>5358</v>
      </c>
      <c r="E1922" s="404"/>
      <c r="F1922" s="407" t="s">
        <v>5353</v>
      </c>
      <c r="G1922" s="272">
        <v>8.1999999999999993</v>
      </c>
      <c r="H1922" s="409" t="s">
        <v>2207</v>
      </c>
      <c r="I1922" s="409" t="s">
        <v>2207</v>
      </c>
      <c r="J1922" s="409" t="s">
        <v>2207</v>
      </c>
      <c r="K1922" s="409" t="s">
        <v>2207</v>
      </c>
      <c r="L1922" s="409" t="s">
        <v>2207</v>
      </c>
      <c r="M1922" s="409" t="s">
        <v>2207</v>
      </c>
      <c r="N1922" s="409" t="s">
        <v>2207</v>
      </c>
      <c r="O1922" s="409" t="s">
        <v>2207</v>
      </c>
      <c r="P1922" s="409" t="s">
        <v>2207</v>
      </c>
      <c r="Q1922" s="409" t="s">
        <v>2207</v>
      </c>
      <c r="R1922" s="409" t="s">
        <v>2207</v>
      </c>
      <c r="S1922" s="406">
        <v>707</v>
      </c>
      <c r="T1922" s="406">
        <v>847</v>
      </c>
      <c r="U1922" s="406">
        <v>941</v>
      </c>
      <c r="V1922" s="406">
        <v>651</v>
      </c>
      <c r="W1922" s="406">
        <v>724</v>
      </c>
      <c r="X1922" s="406">
        <v>515</v>
      </c>
      <c r="Y1922" s="406">
        <v>592</v>
      </c>
      <c r="Z1922" s="406">
        <v>711</v>
      </c>
      <c r="AA1922" s="406">
        <v>584</v>
      </c>
      <c r="AB1922" s="406">
        <v>563</v>
      </c>
      <c r="AC1922" s="406">
        <v>669</v>
      </c>
      <c r="AD1922" s="406">
        <v>818</v>
      </c>
      <c r="AE1922" s="406">
        <v>637</v>
      </c>
      <c r="AF1922" s="406">
        <v>634</v>
      </c>
      <c r="AG1922" s="406">
        <v>742</v>
      </c>
      <c r="AH1922" s="406">
        <v>903</v>
      </c>
      <c r="AI1922" s="406">
        <v>0</v>
      </c>
      <c r="AJ1922" s="406">
        <v>627</v>
      </c>
      <c r="AK1922" s="406">
        <v>733</v>
      </c>
      <c r="AL1922" s="406">
        <v>861</v>
      </c>
      <c r="AM1922" s="406">
        <v>521</v>
      </c>
      <c r="AN1922" s="406">
        <v>587</v>
      </c>
      <c r="AO1922" s="406">
        <v>668</v>
      </c>
      <c r="AP1922" s="406">
        <v>651</v>
      </c>
      <c r="AQ1922" s="406">
        <v>651</v>
      </c>
      <c r="AR1922" s="406">
        <v>873</v>
      </c>
      <c r="AS1922" s="406">
        <v>745</v>
      </c>
      <c r="AU1922" t="s">
        <v>5358</v>
      </c>
    </row>
    <row r="1923" spans="4:47" ht="13.5" customHeight="1">
      <c r="D1923" s="405" t="s">
        <v>322</v>
      </c>
      <c r="E1923" s="404"/>
      <c r="F1923" s="407" t="s">
        <v>898</v>
      </c>
      <c r="G1923" s="272">
        <v>9</v>
      </c>
      <c r="H1923" s="406">
        <v>547</v>
      </c>
      <c r="I1923" s="406">
        <v>560</v>
      </c>
      <c r="J1923" s="406">
        <v>643</v>
      </c>
      <c r="K1923" s="406">
        <v>599</v>
      </c>
      <c r="L1923" s="406">
        <v>585</v>
      </c>
      <c r="M1923" s="406">
        <v>752</v>
      </c>
      <c r="N1923" s="406">
        <v>638</v>
      </c>
      <c r="O1923" s="406">
        <v>565</v>
      </c>
      <c r="P1923" s="406">
        <v>645</v>
      </c>
      <c r="Q1923" s="406">
        <v>719</v>
      </c>
      <c r="R1923" s="406">
        <v>695</v>
      </c>
      <c r="S1923" s="406">
        <v>752</v>
      </c>
      <c r="T1923" s="406">
        <v>917</v>
      </c>
      <c r="U1923" s="406">
        <v>1010</v>
      </c>
      <c r="V1923" s="406">
        <v>759</v>
      </c>
      <c r="W1923" s="406">
        <v>846</v>
      </c>
      <c r="X1923" s="406">
        <v>595</v>
      </c>
      <c r="Y1923" s="406">
        <v>687</v>
      </c>
      <c r="Z1923" s="406">
        <v>826</v>
      </c>
      <c r="AA1923" s="406">
        <v>676</v>
      </c>
      <c r="AB1923" s="406">
        <v>655</v>
      </c>
      <c r="AC1923" s="406">
        <v>782</v>
      </c>
      <c r="AD1923" s="406">
        <v>958</v>
      </c>
      <c r="AE1923" s="406">
        <v>742</v>
      </c>
      <c r="AF1923" s="406">
        <v>726</v>
      </c>
      <c r="AG1923" s="406">
        <v>855</v>
      </c>
      <c r="AH1923" s="406">
        <v>1043</v>
      </c>
      <c r="AI1923" s="406">
        <v>595</v>
      </c>
      <c r="AJ1923" s="406">
        <v>727</v>
      </c>
      <c r="AK1923" s="406">
        <v>854</v>
      </c>
      <c r="AL1923" s="406">
        <v>1003</v>
      </c>
      <c r="AM1923" s="406">
        <v>606</v>
      </c>
      <c r="AN1923" s="406">
        <v>686</v>
      </c>
      <c r="AO1923" s="406">
        <v>780</v>
      </c>
      <c r="AP1923" s="406">
        <v>686</v>
      </c>
      <c r="AQ1923" s="406">
        <v>686</v>
      </c>
      <c r="AR1923" s="406">
        <v>928</v>
      </c>
      <c r="AS1923" s="406">
        <v>779</v>
      </c>
      <c r="AU1923" t="s">
        <v>322</v>
      </c>
    </row>
    <row r="1924" spans="4:47" ht="13.5" customHeight="1">
      <c r="D1924" s="405" t="s">
        <v>3112</v>
      </c>
      <c r="E1924" s="404"/>
      <c r="F1924" s="407" t="s">
        <v>3826</v>
      </c>
      <c r="G1924" s="272">
        <v>9.6999999999999993</v>
      </c>
      <c r="H1924" s="406">
        <v>589</v>
      </c>
      <c r="I1924" s="406">
        <v>587</v>
      </c>
      <c r="J1924" s="406">
        <v>719</v>
      </c>
      <c r="K1924" s="406">
        <v>633</v>
      </c>
      <c r="L1924" s="406">
        <v>628</v>
      </c>
      <c r="M1924" s="406">
        <v>783</v>
      </c>
      <c r="N1924" s="406">
        <v>747</v>
      </c>
      <c r="O1924" s="406">
        <v>670</v>
      </c>
      <c r="P1924" s="406">
        <v>677</v>
      </c>
      <c r="Q1924" s="406">
        <v>776</v>
      </c>
      <c r="R1924" s="406">
        <v>754</v>
      </c>
      <c r="S1924" s="406">
        <v>797</v>
      </c>
      <c r="T1924" s="406">
        <v>976</v>
      </c>
      <c r="U1924" s="406">
        <v>1072</v>
      </c>
      <c r="V1924" s="406">
        <v>810</v>
      </c>
      <c r="W1924" s="406">
        <v>904</v>
      </c>
      <c r="X1924" s="406">
        <v>663</v>
      </c>
      <c r="Y1924" s="406">
        <v>764</v>
      </c>
      <c r="Z1924" s="406">
        <v>889</v>
      </c>
      <c r="AA1924" s="406">
        <v>728</v>
      </c>
      <c r="AB1924" s="406">
        <v>748</v>
      </c>
      <c r="AC1924" s="406">
        <v>885</v>
      </c>
      <c r="AD1924" s="406">
        <v>1040</v>
      </c>
      <c r="AE1924" s="406">
        <v>804</v>
      </c>
      <c r="AF1924" s="406">
        <v>817</v>
      </c>
      <c r="AG1924" s="406">
        <v>955</v>
      </c>
      <c r="AH1924" s="406">
        <v>1122</v>
      </c>
      <c r="AI1924" s="406">
        <v>644</v>
      </c>
      <c r="AJ1924" s="406">
        <v>770</v>
      </c>
      <c r="AK1924" s="406">
        <v>907</v>
      </c>
      <c r="AL1924" s="406">
        <v>1065</v>
      </c>
      <c r="AM1924" s="406">
        <v>641</v>
      </c>
      <c r="AN1924" s="406">
        <v>727</v>
      </c>
      <c r="AO1924" s="406">
        <v>827</v>
      </c>
      <c r="AP1924" s="406">
        <v>737</v>
      </c>
      <c r="AQ1924" s="406">
        <v>737</v>
      </c>
      <c r="AR1924" s="406">
        <v>999</v>
      </c>
      <c r="AS1924" s="406">
        <v>834</v>
      </c>
      <c r="AU1924" t="s">
        <v>3112</v>
      </c>
    </row>
    <row r="1925" spans="4:47" ht="13.5" customHeight="1">
      <c r="D1925" s="405" t="s">
        <v>326</v>
      </c>
      <c r="E1925" s="404"/>
      <c r="F1925" s="407" t="s">
        <v>902</v>
      </c>
      <c r="G1925" s="272">
        <v>10.5</v>
      </c>
      <c r="H1925" s="406">
        <v>595</v>
      </c>
      <c r="I1925" s="406">
        <v>612</v>
      </c>
      <c r="J1925" s="406">
        <v>701</v>
      </c>
      <c r="K1925" s="406">
        <v>655</v>
      </c>
      <c r="L1925" s="406">
        <v>639</v>
      </c>
      <c r="M1925" s="406">
        <v>831</v>
      </c>
      <c r="N1925" s="406">
        <v>699</v>
      </c>
      <c r="O1925" s="406">
        <v>618</v>
      </c>
      <c r="P1925" s="406">
        <v>713</v>
      </c>
      <c r="Q1925" s="406">
        <v>791</v>
      </c>
      <c r="R1925" s="406">
        <v>767</v>
      </c>
      <c r="S1925" s="406">
        <v>824</v>
      </c>
      <c r="T1925" s="406">
        <v>1015</v>
      </c>
      <c r="U1925" s="406">
        <v>1112</v>
      </c>
      <c r="V1925" s="406">
        <v>843</v>
      </c>
      <c r="W1925" s="406">
        <v>940</v>
      </c>
      <c r="X1925" s="406">
        <v>644</v>
      </c>
      <c r="Y1925" s="406">
        <v>751</v>
      </c>
      <c r="Z1925" s="406">
        <v>904</v>
      </c>
      <c r="AA1925" s="406">
        <v>733</v>
      </c>
      <c r="AB1925" s="406">
        <v>716</v>
      </c>
      <c r="AC1925" s="406">
        <v>864</v>
      </c>
      <c r="AD1925" s="406">
        <v>1060</v>
      </c>
      <c r="AE1925" s="406">
        <v>812</v>
      </c>
      <c r="AF1925" s="406">
        <v>787</v>
      </c>
      <c r="AG1925" s="406">
        <v>936</v>
      </c>
      <c r="AH1925" s="406">
        <v>1145</v>
      </c>
      <c r="AI1925" s="406">
        <v>641</v>
      </c>
      <c r="AJ1925" s="406">
        <v>798</v>
      </c>
      <c r="AK1925" s="406">
        <v>945</v>
      </c>
      <c r="AL1925" s="406">
        <v>1110</v>
      </c>
      <c r="AM1925" s="406">
        <v>662</v>
      </c>
      <c r="AN1925" s="406">
        <v>755</v>
      </c>
      <c r="AO1925" s="406">
        <v>858</v>
      </c>
      <c r="AP1925" s="406">
        <v>772</v>
      </c>
      <c r="AQ1925" s="406">
        <v>772</v>
      </c>
      <c r="AR1925" s="406">
        <v>1055</v>
      </c>
      <c r="AS1925" s="406">
        <v>867</v>
      </c>
      <c r="AU1925" t="s">
        <v>326</v>
      </c>
    </row>
    <row r="1926" spans="4:47" ht="13.5" customHeight="1">
      <c r="D1926" s="405" t="s">
        <v>3116</v>
      </c>
      <c r="E1926" s="404"/>
      <c r="F1926" s="407" t="s">
        <v>337</v>
      </c>
      <c r="G1926" s="272">
        <v>3.3000000000000003</v>
      </c>
      <c r="H1926" s="406">
        <v>312</v>
      </c>
      <c r="I1926" s="406">
        <v>319</v>
      </c>
      <c r="J1926" s="406">
        <v>365</v>
      </c>
      <c r="K1926" s="406">
        <v>339</v>
      </c>
      <c r="L1926" s="406">
        <v>336</v>
      </c>
      <c r="M1926" s="406">
        <v>399</v>
      </c>
      <c r="N1926" s="406">
        <v>356</v>
      </c>
      <c r="O1926" s="406">
        <v>314</v>
      </c>
      <c r="P1926" s="406">
        <v>343</v>
      </c>
      <c r="Q1926" s="406">
        <v>389</v>
      </c>
      <c r="R1926" s="406">
        <v>361</v>
      </c>
      <c r="S1926" s="406">
        <v>452</v>
      </c>
      <c r="T1926" s="406">
        <v>517</v>
      </c>
      <c r="U1926" s="406">
        <v>586</v>
      </c>
      <c r="V1926" s="406">
        <v>409</v>
      </c>
      <c r="W1926" s="406">
        <v>454</v>
      </c>
      <c r="X1926" s="406">
        <v>371</v>
      </c>
      <c r="Y1926" s="406">
        <v>408</v>
      </c>
      <c r="Z1926" s="406">
        <v>476</v>
      </c>
      <c r="AA1926" s="406">
        <v>410</v>
      </c>
      <c r="AB1926" s="406">
        <v>392</v>
      </c>
      <c r="AC1926" s="406">
        <v>440</v>
      </c>
      <c r="AD1926" s="406">
        <v>517</v>
      </c>
      <c r="AE1926" s="406">
        <v>426</v>
      </c>
      <c r="AF1926" s="406">
        <v>460</v>
      </c>
      <c r="AG1926" s="406">
        <v>510</v>
      </c>
      <c r="AH1926" s="406">
        <v>599</v>
      </c>
      <c r="AI1926" s="406">
        <v>381</v>
      </c>
      <c r="AJ1926" s="406">
        <v>413</v>
      </c>
      <c r="AK1926" s="406">
        <v>462</v>
      </c>
      <c r="AL1926" s="406">
        <v>542</v>
      </c>
      <c r="AM1926" s="406">
        <v>350</v>
      </c>
      <c r="AN1926" s="406">
        <v>379</v>
      </c>
      <c r="AO1926" s="406">
        <v>432</v>
      </c>
      <c r="AP1926" s="406">
        <v>360</v>
      </c>
      <c r="AQ1926" s="406">
        <v>360</v>
      </c>
      <c r="AR1926" s="406">
        <v>445</v>
      </c>
      <c r="AS1926" s="406">
        <v>458</v>
      </c>
      <c r="AU1926" t="s">
        <v>3116</v>
      </c>
    </row>
    <row r="1927" spans="4:47" ht="13.5" customHeight="1">
      <c r="D1927" s="405" t="s">
        <v>2068</v>
      </c>
      <c r="E1927" s="404"/>
      <c r="F1927" s="407" t="s">
        <v>907</v>
      </c>
      <c r="G1927" s="272">
        <v>4.0999999999999996</v>
      </c>
      <c r="H1927" s="406">
        <v>334</v>
      </c>
      <c r="I1927" s="406">
        <v>333</v>
      </c>
      <c r="J1927" s="406">
        <v>396</v>
      </c>
      <c r="K1927" s="406">
        <v>352</v>
      </c>
      <c r="L1927" s="406">
        <v>349</v>
      </c>
      <c r="M1927" s="406">
        <v>419</v>
      </c>
      <c r="N1927" s="406">
        <v>397</v>
      </c>
      <c r="O1927" s="406">
        <v>341</v>
      </c>
      <c r="P1927" s="406">
        <v>371</v>
      </c>
      <c r="Q1927" s="406">
        <v>409</v>
      </c>
      <c r="R1927" s="406">
        <v>394</v>
      </c>
      <c r="S1927" s="406">
        <v>478</v>
      </c>
      <c r="T1927" s="406">
        <v>557</v>
      </c>
      <c r="U1927" s="406">
        <v>626</v>
      </c>
      <c r="V1927" s="406">
        <v>441</v>
      </c>
      <c r="W1927" s="406">
        <v>490</v>
      </c>
      <c r="X1927" s="406">
        <v>391</v>
      </c>
      <c r="Y1927" s="406">
        <v>436</v>
      </c>
      <c r="Z1927" s="406">
        <v>507</v>
      </c>
      <c r="AA1927" s="406">
        <v>431</v>
      </c>
      <c r="AB1927" s="406">
        <v>420</v>
      </c>
      <c r="AC1927" s="406">
        <v>479</v>
      </c>
      <c r="AD1927" s="406">
        <v>562</v>
      </c>
      <c r="AE1927" s="406">
        <v>455</v>
      </c>
      <c r="AF1927" s="406">
        <v>488</v>
      </c>
      <c r="AG1927" s="406">
        <v>549</v>
      </c>
      <c r="AH1927" s="406">
        <v>644</v>
      </c>
      <c r="AI1927" s="406">
        <v>395</v>
      </c>
      <c r="AJ1927" s="406">
        <v>441</v>
      </c>
      <c r="AK1927" s="406">
        <v>501</v>
      </c>
      <c r="AL1927" s="406">
        <v>587</v>
      </c>
      <c r="AM1927" s="406">
        <v>370</v>
      </c>
      <c r="AN1927" s="406">
        <v>406</v>
      </c>
      <c r="AO1927" s="406">
        <v>462</v>
      </c>
      <c r="AP1927" s="406">
        <v>394</v>
      </c>
      <c r="AQ1927" s="406">
        <v>394</v>
      </c>
      <c r="AR1927" s="406">
        <v>502</v>
      </c>
      <c r="AS1927" s="406">
        <v>491</v>
      </c>
      <c r="AU1927" t="s">
        <v>2068</v>
      </c>
    </row>
    <row r="1928" spans="4:47" ht="13.5" customHeight="1">
      <c r="D1928" s="405" t="s">
        <v>3119</v>
      </c>
      <c r="E1928" s="404"/>
      <c r="F1928" s="407" t="s">
        <v>339</v>
      </c>
      <c r="G1928" s="272">
        <v>4.8999999999999995</v>
      </c>
      <c r="H1928" s="406">
        <v>348</v>
      </c>
      <c r="I1928" s="406">
        <v>361</v>
      </c>
      <c r="J1928" s="406">
        <v>411</v>
      </c>
      <c r="K1928" s="406">
        <v>381</v>
      </c>
      <c r="L1928" s="406">
        <v>380</v>
      </c>
      <c r="M1928" s="406">
        <v>466</v>
      </c>
      <c r="N1928" s="406">
        <v>406</v>
      </c>
      <c r="O1928" s="406">
        <v>356</v>
      </c>
      <c r="P1928" s="406">
        <v>403</v>
      </c>
      <c r="Q1928" s="406">
        <v>448</v>
      </c>
      <c r="R1928" s="406">
        <v>417</v>
      </c>
      <c r="S1928" s="406">
        <v>504</v>
      </c>
      <c r="T1928" s="406">
        <v>597</v>
      </c>
      <c r="U1928" s="406">
        <v>666</v>
      </c>
      <c r="V1928" s="406">
        <v>475</v>
      </c>
      <c r="W1928" s="406">
        <v>526</v>
      </c>
      <c r="X1928" s="406">
        <v>410</v>
      </c>
      <c r="Y1928" s="406">
        <v>462</v>
      </c>
      <c r="Z1928" s="406">
        <v>538</v>
      </c>
      <c r="AA1928" s="406">
        <v>451</v>
      </c>
      <c r="AB1928" s="406">
        <v>447</v>
      </c>
      <c r="AC1928" s="406">
        <v>517</v>
      </c>
      <c r="AD1928" s="406">
        <v>607</v>
      </c>
      <c r="AE1928" s="406">
        <v>483</v>
      </c>
      <c r="AF1928" s="406">
        <v>516</v>
      </c>
      <c r="AG1928" s="406">
        <v>587</v>
      </c>
      <c r="AH1928" s="406">
        <v>689</v>
      </c>
      <c r="AI1928" s="406">
        <v>412</v>
      </c>
      <c r="AJ1928" s="406">
        <v>468</v>
      </c>
      <c r="AK1928" s="406">
        <v>539</v>
      </c>
      <c r="AL1928" s="406">
        <v>632</v>
      </c>
      <c r="AM1928" s="406">
        <v>389</v>
      </c>
      <c r="AN1928" s="406">
        <v>432</v>
      </c>
      <c r="AO1928" s="406">
        <v>492</v>
      </c>
      <c r="AP1928" s="406">
        <v>428</v>
      </c>
      <c r="AQ1928" s="406">
        <v>428</v>
      </c>
      <c r="AR1928" s="406">
        <v>558</v>
      </c>
      <c r="AS1928" s="406">
        <v>525</v>
      </c>
      <c r="AU1928" t="s">
        <v>3119</v>
      </c>
    </row>
    <row r="1929" spans="4:47" ht="13.5" customHeight="1">
      <c r="D1929" s="405" t="s">
        <v>2073</v>
      </c>
      <c r="E1929" s="404"/>
      <c r="F1929" s="407" t="s">
        <v>2071</v>
      </c>
      <c r="G1929" s="272">
        <v>5.6999999999999993</v>
      </c>
      <c r="H1929" s="406">
        <v>371</v>
      </c>
      <c r="I1929" s="406">
        <v>371</v>
      </c>
      <c r="J1929" s="406">
        <v>443</v>
      </c>
      <c r="K1929" s="406">
        <v>397</v>
      </c>
      <c r="L1929" s="406">
        <v>394</v>
      </c>
      <c r="M1929" s="406">
        <v>476</v>
      </c>
      <c r="N1929" s="406">
        <v>454</v>
      </c>
      <c r="O1929" s="406">
        <v>384</v>
      </c>
      <c r="P1929" s="406">
        <v>428</v>
      </c>
      <c r="Q1929" s="406">
        <v>469</v>
      </c>
      <c r="R1929" s="406">
        <v>451</v>
      </c>
      <c r="S1929" s="406">
        <v>531</v>
      </c>
      <c r="T1929" s="406">
        <v>638</v>
      </c>
      <c r="U1929" s="406">
        <v>706</v>
      </c>
      <c r="V1929" s="406">
        <v>507</v>
      </c>
      <c r="W1929" s="406">
        <v>563</v>
      </c>
      <c r="X1929" s="406">
        <v>430</v>
      </c>
      <c r="Y1929" s="406">
        <v>490</v>
      </c>
      <c r="Z1929" s="406">
        <v>570</v>
      </c>
      <c r="AA1929" s="406">
        <v>473</v>
      </c>
      <c r="AB1929" s="406">
        <v>475</v>
      </c>
      <c r="AC1929" s="406">
        <v>556</v>
      </c>
      <c r="AD1929" s="406">
        <v>653</v>
      </c>
      <c r="AE1929" s="406">
        <v>512</v>
      </c>
      <c r="AF1929" s="406">
        <v>544</v>
      </c>
      <c r="AG1929" s="406">
        <v>626</v>
      </c>
      <c r="AH1929" s="406">
        <v>735</v>
      </c>
      <c r="AI1929" s="406">
        <v>426</v>
      </c>
      <c r="AJ1929" s="406">
        <v>496</v>
      </c>
      <c r="AK1929" s="406">
        <v>578</v>
      </c>
      <c r="AL1929" s="406">
        <v>678</v>
      </c>
      <c r="AM1929" s="406">
        <v>409</v>
      </c>
      <c r="AN1929" s="406">
        <v>459</v>
      </c>
      <c r="AO1929" s="406">
        <v>522</v>
      </c>
      <c r="AP1929" s="406">
        <v>462</v>
      </c>
      <c r="AQ1929" s="406">
        <v>462</v>
      </c>
      <c r="AR1929" s="406">
        <v>615</v>
      </c>
      <c r="AS1929" s="406">
        <v>559</v>
      </c>
      <c r="AU1929" t="s">
        <v>2073</v>
      </c>
    </row>
    <row r="1930" spans="4:47" ht="13.5" customHeight="1">
      <c r="D1930" s="405" t="s">
        <v>3120</v>
      </c>
      <c r="E1930" s="404"/>
      <c r="F1930" s="407" t="s">
        <v>908</v>
      </c>
      <c r="G1930" s="272">
        <v>6.5</v>
      </c>
      <c r="H1930" s="406">
        <v>385</v>
      </c>
      <c r="I1930" s="406">
        <v>403</v>
      </c>
      <c r="J1930" s="406">
        <v>456</v>
      </c>
      <c r="K1930" s="406">
        <v>424</v>
      </c>
      <c r="L1930" s="406">
        <v>424</v>
      </c>
      <c r="M1930" s="406">
        <v>534</v>
      </c>
      <c r="N1930" s="406">
        <v>456</v>
      </c>
      <c r="O1930" s="406">
        <v>397</v>
      </c>
      <c r="P1930" s="406">
        <v>464</v>
      </c>
      <c r="Q1930" s="406">
        <v>508</v>
      </c>
      <c r="R1930" s="406">
        <v>473</v>
      </c>
      <c r="S1930" s="406">
        <v>571</v>
      </c>
      <c r="T1930" s="406">
        <v>693</v>
      </c>
      <c r="U1930" s="406">
        <v>764</v>
      </c>
      <c r="V1930" s="406">
        <v>554</v>
      </c>
      <c r="W1930" s="406">
        <v>616</v>
      </c>
      <c r="X1930" s="406">
        <v>463</v>
      </c>
      <c r="Y1930" s="406">
        <v>531</v>
      </c>
      <c r="Z1930" s="406">
        <v>618</v>
      </c>
      <c r="AA1930" s="406">
        <v>509</v>
      </c>
      <c r="AB1930" s="406">
        <v>517</v>
      </c>
      <c r="AC1930" s="406">
        <v>609</v>
      </c>
      <c r="AD1930" s="406">
        <v>715</v>
      </c>
      <c r="AE1930" s="406">
        <v>556</v>
      </c>
      <c r="AF1930" s="406">
        <v>585</v>
      </c>
      <c r="AG1930" s="406">
        <v>679</v>
      </c>
      <c r="AH1930" s="406">
        <v>797</v>
      </c>
      <c r="AI1930" s="406">
        <v>459</v>
      </c>
      <c r="AJ1930" s="406">
        <v>538</v>
      </c>
      <c r="AK1930" s="406">
        <v>630</v>
      </c>
      <c r="AL1930" s="406">
        <v>740</v>
      </c>
      <c r="AM1930" s="406">
        <v>442</v>
      </c>
      <c r="AN1930" s="406">
        <v>500</v>
      </c>
      <c r="AO1930" s="406">
        <v>568</v>
      </c>
      <c r="AP1930" s="406">
        <v>513</v>
      </c>
      <c r="AQ1930" s="406">
        <v>513</v>
      </c>
      <c r="AR1930" s="406">
        <v>688</v>
      </c>
      <c r="AS1930" s="406">
        <v>608</v>
      </c>
      <c r="AU1930" t="s">
        <v>3120</v>
      </c>
    </row>
    <row r="1931" spans="4:47" ht="13.5" customHeight="1">
      <c r="D1931" s="405" t="s">
        <v>346</v>
      </c>
      <c r="E1931" s="404"/>
      <c r="F1931" s="407" t="s">
        <v>894</v>
      </c>
      <c r="G1931" s="272">
        <v>8.1999999999999993</v>
      </c>
      <c r="H1931" s="406">
        <v>481</v>
      </c>
      <c r="I1931" s="406">
        <v>493</v>
      </c>
      <c r="J1931" s="406">
        <v>567</v>
      </c>
      <c r="K1931" s="406">
        <v>527</v>
      </c>
      <c r="L1931" s="406">
        <v>515</v>
      </c>
      <c r="M1931" s="406">
        <v>665</v>
      </c>
      <c r="N1931" s="406">
        <v>562</v>
      </c>
      <c r="O1931" s="406">
        <v>498</v>
      </c>
      <c r="P1931" s="406">
        <v>571</v>
      </c>
      <c r="Q1931" s="406">
        <v>637</v>
      </c>
      <c r="R1931" s="406">
        <v>617</v>
      </c>
      <c r="S1931" s="406">
        <v>683</v>
      </c>
      <c r="T1931" s="406">
        <v>834</v>
      </c>
      <c r="U1931" s="406">
        <v>918</v>
      </c>
      <c r="V1931" s="406">
        <v>682</v>
      </c>
      <c r="W1931" s="406">
        <v>759</v>
      </c>
      <c r="X1931" s="406">
        <v>532</v>
      </c>
      <c r="Y1931" s="406">
        <v>616</v>
      </c>
      <c r="Z1931" s="406">
        <v>740</v>
      </c>
      <c r="AA1931" s="406">
        <v>605</v>
      </c>
      <c r="AB1931" s="406">
        <v>585</v>
      </c>
      <c r="AC1931" s="406">
        <v>701</v>
      </c>
      <c r="AD1931" s="406">
        <v>858</v>
      </c>
      <c r="AE1931" s="406">
        <v>663</v>
      </c>
      <c r="AF1931" s="406">
        <v>656</v>
      </c>
      <c r="AG1931" s="406">
        <v>773</v>
      </c>
      <c r="AH1931" s="406">
        <v>943</v>
      </c>
      <c r="AI1931" s="406">
        <v>532</v>
      </c>
      <c r="AJ1931" s="406">
        <v>653</v>
      </c>
      <c r="AK1931" s="406">
        <v>768</v>
      </c>
      <c r="AL1931" s="406">
        <v>903</v>
      </c>
      <c r="AM1931" s="406">
        <v>541</v>
      </c>
      <c r="AN1931" s="406">
        <v>613</v>
      </c>
      <c r="AO1931" s="406">
        <v>697</v>
      </c>
      <c r="AP1931" s="406">
        <v>648</v>
      </c>
      <c r="AQ1931" s="406">
        <v>648</v>
      </c>
      <c r="AR1931" s="406">
        <v>868</v>
      </c>
      <c r="AS1931" s="406">
        <v>742</v>
      </c>
      <c r="AU1931" t="s">
        <v>346</v>
      </c>
    </row>
    <row r="1932" spans="4:47" ht="13.5" customHeight="1">
      <c r="D1932" s="405" t="s">
        <v>5359</v>
      </c>
      <c r="E1932" s="404"/>
      <c r="F1932" s="407" t="s">
        <v>5353</v>
      </c>
      <c r="G1932" s="272">
        <v>9</v>
      </c>
      <c r="H1932" s="409" t="s">
        <v>2207</v>
      </c>
      <c r="I1932" s="409" t="s">
        <v>2207</v>
      </c>
      <c r="J1932" s="409" t="s">
        <v>2207</v>
      </c>
      <c r="K1932" s="409" t="s">
        <v>2207</v>
      </c>
      <c r="L1932" s="409" t="s">
        <v>2207</v>
      </c>
      <c r="M1932" s="409" t="s">
        <v>2207</v>
      </c>
      <c r="N1932" s="409" t="s">
        <v>2207</v>
      </c>
      <c r="O1932" s="409" t="s">
        <v>2207</v>
      </c>
      <c r="P1932" s="409" t="s">
        <v>2207</v>
      </c>
      <c r="Q1932" s="409" t="s">
        <v>2207</v>
      </c>
      <c r="R1932" s="409" t="s">
        <v>2207</v>
      </c>
      <c r="S1932" s="406">
        <v>754</v>
      </c>
      <c r="T1932" s="406">
        <v>919</v>
      </c>
      <c r="U1932" s="406">
        <v>1012</v>
      </c>
      <c r="V1932" s="406">
        <v>740</v>
      </c>
      <c r="W1932" s="406">
        <v>824</v>
      </c>
      <c r="X1932" s="406">
        <v>574</v>
      </c>
      <c r="Y1932" s="406">
        <v>666</v>
      </c>
      <c r="Z1932" s="406">
        <v>801</v>
      </c>
      <c r="AA1932" s="406">
        <v>653</v>
      </c>
      <c r="AB1932" s="406">
        <v>634</v>
      </c>
      <c r="AC1932" s="406">
        <v>761</v>
      </c>
      <c r="AD1932" s="406">
        <v>932</v>
      </c>
      <c r="AE1932" s="406">
        <v>718</v>
      </c>
      <c r="AF1932" s="406">
        <v>705</v>
      </c>
      <c r="AG1932" s="406">
        <v>834</v>
      </c>
      <c r="AH1932" s="406">
        <v>1018</v>
      </c>
      <c r="AI1932" s="406">
        <v>0</v>
      </c>
      <c r="AJ1932" s="406">
        <v>706</v>
      </c>
      <c r="AK1932" s="406">
        <v>833</v>
      </c>
      <c r="AL1932" s="406">
        <v>979</v>
      </c>
      <c r="AM1932" s="406">
        <v>586</v>
      </c>
      <c r="AN1932" s="406">
        <v>665</v>
      </c>
      <c r="AO1932" s="406">
        <v>756</v>
      </c>
      <c r="AP1932" s="406">
        <v>687</v>
      </c>
      <c r="AQ1932" s="406">
        <v>687</v>
      </c>
      <c r="AR1932" s="406">
        <v>929</v>
      </c>
      <c r="AS1932" s="406">
        <v>780</v>
      </c>
      <c r="AU1932" t="s">
        <v>5359</v>
      </c>
    </row>
    <row r="1933" spans="4:47" ht="13.5" customHeight="1">
      <c r="D1933" s="405" t="s">
        <v>350</v>
      </c>
      <c r="E1933" s="404"/>
      <c r="F1933" s="407" t="s">
        <v>898</v>
      </c>
      <c r="G1933" s="272">
        <v>9.7999999999999989</v>
      </c>
      <c r="H1933" s="406">
        <v>567</v>
      </c>
      <c r="I1933" s="406">
        <v>583</v>
      </c>
      <c r="J1933" s="406">
        <v>668</v>
      </c>
      <c r="K1933" s="406">
        <v>620</v>
      </c>
      <c r="L1933" s="406">
        <v>606</v>
      </c>
      <c r="M1933" s="406">
        <v>788</v>
      </c>
      <c r="N1933" s="406">
        <v>662</v>
      </c>
      <c r="O1933" s="406">
        <v>588</v>
      </c>
      <c r="P1933" s="406">
        <v>678</v>
      </c>
      <c r="Q1933" s="406">
        <v>753</v>
      </c>
      <c r="R1933" s="406">
        <v>729</v>
      </c>
      <c r="S1933" s="406">
        <v>783</v>
      </c>
      <c r="T1933" s="406">
        <v>963</v>
      </c>
      <c r="U1933" s="406">
        <v>1056</v>
      </c>
      <c r="V1933" s="406">
        <v>797</v>
      </c>
      <c r="W1933" s="406">
        <v>888</v>
      </c>
      <c r="X1933" s="406">
        <v>616</v>
      </c>
      <c r="Y1933" s="406">
        <v>716</v>
      </c>
      <c r="Z1933" s="406">
        <v>861</v>
      </c>
      <c r="AA1933" s="406">
        <v>701</v>
      </c>
      <c r="AB1933" s="406">
        <v>683</v>
      </c>
      <c r="AC1933" s="406">
        <v>821</v>
      </c>
      <c r="AD1933" s="406">
        <v>1006</v>
      </c>
      <c r="AE1933" s="406">
        <v>773</v>
      </c>
      <c r="AF1933" s="406">
        <v>754</v>
      </c>
      <c r="AG1933" s="406">
        <v>894</v>
      </c>
      <c r="AH1933" s="406">
        <v>1092</v>
      </c>
      <c r="AI1933" s="406">
        <v>614</v>
      </c>
      <c r="AJ1933" s="406">
        <v>759</v>
      </c>
      <c r="AK1933" s="406">
        <v>897</v>
      </c>
      <c r="AL1933" s="406">
        <v>1054</v>
      </c>
      <c r="AM1933" s="406">
        <v>630</v>
      </c>
      <c r="AN1933" s="406">
        <v>717</v>
      </c>
      <c r="AO1933" s="406">
        <v>815</v>
      </c>
      <c r="AP1933" s="406">
        <v>725</v>
      </c>
      <c r="AQ1933" s="406">
        <v>725</v>
      </c>
      <c r="AR1933" s="406">
        <v>990</v>
      </c>
      <c r="AS1933" s="406">
        <v>817</v>
      </c>
      <c r="AU1933" t="s">
        <v>350</v>
      </c>
    </row>
    <row r="1934" spans="4:47" ht="13.5" customHeight="1">
      <c r="D1934" s="405" t="s">
        <v>3121</v>
      </c>
      <c r="E1934" s="404"/>
      <c r="F1934" s="407" t="s">
        <v>3826</v>
      </c>
      <c r="G1934" s="272">
        <v>10.6</v>
      </c>
      <c r="H1934" s="406">
        <v>611</v>
      </c>
      <c r="I1934" s="406">
        <v>610</v>
      </c>
      <c r="J1934" s="406">
        <v>747</v>
      </c>
      <c r="K1934" s="406">
        <v>656</v>
      </c>
      <c r="L1934" s="406">
        <v>651</v>
      </c>
      <c r="M1934" s="406">
        <v>812</v>
      </c>
      <c r="N1934" s="406">
        <v>776</v>
      </c>
      <c r="O1934" s="406">
        <v>703</v>
      </c>
      <c r="P1934" s="406">
        <v>710</v>
      </c>
      <c r="Q1934" s="406">
        <v>814</v>
      </c>
      <c r="R1934" s="406">
        <v>792</v>
      </c>
      <c r="S1934" s="406">
        <v>830</v>
      </c>
      <c r="T1934" s="406">
        <v>1024</v>
      </c>
      <c r="U1934" s="406">
        <v>1122</v>
      </c>
      <c r="V1934" s="406">
        <v>851</v>
      </c>
      <c r="W1934" s="406">
        <v>949</v>
      </c>
      <c r="X1934" s="406">
        <v>688</v>
      </c>
      <c r="Y1934" s="406">
        <v>797</v>
      </c>
      <c r="Z1934" s="406">
        <v>928</v>
      </c>
      <c r="AA1934" s="406">
        <v>755</v>
      </c>
      <c r="AB1934" s="406">
        <v>783</v>
      </c>
      <c r="AC1934" s="406">
        <v>931</v>
      </c>
      <c r="AD1934" s="406">
        <v>1094</v>
      </c>
      <c r="AE1934" s="406">
        <v>839</v>
      </c>
      <c r="AF1934" s="406">
        <v>851</v>
      </c>
      <c r="AG1934" s="406">
        <v>1001</v>
      </c>
      <c r="AH1934" s="406">
        <v>1177</v>
      </c>
      <c r="AI1934" s="406">
        <v>665</v>
      </c>
      <c r="AJ1934" s="406">
        <v>804</v>
      </c>
      <c r="AK1934" s="406">
        <v>953</v>
      </c>
      <c r="AL1934" s="406">
        <v>1120</v>
      </c>
      <c r="AM1934" s="406">
        <v>667</v>
      </c>
      <c r="AN1934" s="406">
        <v>760</v>
      </c>
      <c r="AO1934" s="406">
        <v>865</v>
      </c>
      <c r="AP1934" s="406">
        <v>779</v>
      </c>
      <c r="AQ1934" s="406">
        <v>779</v>
      </c>
      <c r="AR1934" s="406">
        <v>1066</v>
      </c>
      <c r="AS1934" s="406">
        <v>875</v>
      </c>
      <c r="AU1934" t="s">
        <v>3121</v>
      </c>
    </row>
    <row r="1935" spans="4:47" ht="13.5" customHeight="1">
      <c r="D1935" s="405" t="s">
        <v>354</v>
      </c>
      <c r="E1935" s="404"/>
      <c r="F1935" s="407" t="s">
        <v>902</v>
      </c>
      <c r="G1935" s="272">
        <v>11.4</v>
      </c>
      <c r="H1935" s="406">
        <v>618</v>
      </c>
      <c r="I1935" s="406">
        <v>637</v>
      </c>
      <c r="J1935" s="406">
        <v>730</v>
      </c>
      <c r="K1935" s="406">
        <v>678</v>
      </c>
      <c r="L1935" s="406">
        <v>662</v>
      </c>
      <c r="M1935" s="406">
        <v>871</v>
      </c>
      <c r="N1935" s="406">
        <v>727</v>
      </c>
      <c r="O1935" s="406">
        <v>644</v>
      </c>
      <c r="P1935" s="406">
        <v>750</v>
      </c>
      <c r="Q1935" s="406">
        <v>830</v>
      </c>
      <c r="R1935" s="406">
        <v>806</v>
      </c>
      <c r="S1935" s="406">
        <v>858</v>
      </c>
      <c r="T1935" s="406">
        <v>1066</v>
      </c>
      <c r="U1935" s="406">
        <v>1164</v>
      </c>
      <c r="V1935" s="406">
        <v>886</v>
      </c>
      <c r="W1935" s="406">
        <v>987</v>
      </c>
      <c r="X1935" s="406">
        <v>667</v>
      </c>
      <c r="Y1935" s="406">
        <v>783</v>
      </c>
      <c r="Z1935" s="406">
        <v>944</v>
      </c>
      <c r="AA1935" s="406">
        <v>761</v>
      </c>
      <c r="AB1935" s="406">
        <v>747</v>
      </c>
      <c r="AC1935" s="406">
        <v>908</v>
      </c>
      <c r="AD1935" s="406">
        <v>1115</v>
      </c>
      <c r="AE1935" s="406">
        <v>848</v>
      </c>
      <c r="AF1935" s="406">
        <v>818</v>
      </c>
      <c r="AG1935" s="406">
        <v>980</v>
      </c>
      <c r="AH1935" s="406">
        <v>1201</v>
      </c>
      <c r="AI1935" s="406">
        <v>662</v>
      </c>
      <c r="AJ1935" s="406">
        <v>834</v>
      </c>
      <c r="AK1935" s="406">
        <v>994</v>
      </c>
      <c r="AL1935" s="406">
        <v>1168</v>
      </c>
      <c r="AM1935" s="406">
        <v>689</v>
      </c>
      <c r="AN1935" s="406">
        <v>790</v>
      </c>
      <c r="AO1935" s="406">
        <v>898</v>
      </c>
      <c r="AP1935" s="406">
        <v>816</v>
      </c>
      <c r="AQ1935" s="406">
        <v>816</v>
      </c>
      <c r="AR1935" s="406">
        <v>1125</v>
      </c>
      <c r="AS1935" s="406">
        <v>911</v>
      </c>
      <c r="AU1935" t="s">
        <v>354</v>
      </c>
    </row>
    <row r="1936" spans="4:47" ht="13.5" customHeight="1">
      <c r="D1936" s="405" t="s">
        <v>3125</v>
      </c>
      <c r="E1936" s="404"/>
      <c r="F1936" s="407" t="s">
        <v>337</v>
      </c>
      <c r="G1936" s="272">
        <v>3.6</v>
      </c>
      <c r="H1936" s="406">
        <v>324</v>
      </c>
      <c r="I1936" s="406">
        <v>332</v>
      </c>
      <c r="J1936" s="406">
        <v>380</v>
      </c>
      <c r="K1936" s="406">
        <v>351</v>
      </c>
      <c r="L1936" s="406">
        <v>349</v>
      </c>
      <c r="M1936" s="406">
        <v>415</v>
      </c>
      <c r="N1936" s="406">
        <v>370</v>
      </c>
      <c r="O1936" s="406">
        <v>327</v>
      </c>
      <c r="P1936" s="406">
        <v>359</v>
      </c>
      <c r="Q1936" s="406">
        <v>405</v>
      </c>
      <c r="R1936" s="406">
        <v>377</v>
      </c>
      <c r="S1936" s="406">
        <v>466</v>
      </c>
      <c r="T1936" s="406">
        <v>538</v>
      </c>
      <c r="U1936" s="406">
        <v>608</v>
      </c>
      <c r="V1936" s="406">
        <v>430</v>
      </c>
      <c r="W1936" s="406">
        <v>475</v>
      </c>
      <c r="X1936" s="406">
        <v>383</v>
      </c>
      <c r="Y1936" s="406">
        <v>424</v>
      </c>
      <c r="Z1936" s="406">
        <v>493</v>
      </c>
      <c r="AA1936" s="406">
        <v>423</v>
      </c>
      <c r="AB1936" s="406">
        <v>407</v>
      </c>
      <c r="AC1936" s="406">
        <v>460</v>
      </c>
      <c r="AD1936" s="406">
        <v>538</v>
      </c>
      <c r="AE1936" s="406">
        <v>442</v>
      </c>
      <c r="AF1936" s="406">
        <v>475</v>
      </c>
      <c r="AG1936" s="406">
        <v>530</v>
      </c>
      <c r="AH1936" s="406">
        <v>621</v>
      </c>
      <c r="AI1936" s="406">
        <v>392</v>
      </c>
      <c r="AJ1936" s="406">
        <v>428</v>
      </c>
      <c r="AK1936" s="406">
        <v>481</v>
      </c>
      <c r="AL1936" s="406">
        <v>564</v>
      </c>
      <c r="AM1936" s="406">
        <v>362</v>
      </c>
      <c r="AN1936" s="406">
        <v>394</v>
      </c>
      <c r="AO1936" s="406">
        <v>448</v>
      </c>
      <c r="AP1936" s="406">
        <v>378</v>
      </c>
      <c r="AQ1936" s="406">
        <v>378</v>
      </c>
      <c r="AR1936" s="406">
        <v>471</v>
      </c>
      <c r="AS1936" s="406">
        <v>476</v>
      </c>
      <c r="AU1936" t="s">
        <v>3125</v>
      </c>
    </row>
    <row r="1937" spans="4:47" ht="13.5" customHeight="1">
      <c r="D1937" s="405" t="s">
        <v>2069</v>
      </c>
      <c r="E1937" s="404"/>
      <c r="F1937" s="407" t="s">
        <v>907</v>
      </c>
      <c r="G1937" s="272">
        <v>4.5</v>
      </c>
      <c r="H1937" s="406">
        <v>350</v>
      </c>
      <c r="I1937" s="406">
        <v>349</v>
      </c>
      <c r="J1937" s="406">
        <v>416</v>
      </c>
      <c r="K1937" s="406">
        <v>368</v>
      </c>
      <c r="L1937" s="406">
        <v>366</v>
      </c>
      <c r="M1937" s="406">
        <v>439</v>
      </c>
      <c r="N1937" s="406">
        <v>416</v>
      </c>
      <c r="O1937" s="406">
        <v>358</v>
      </c>
      <c r="P1937" s="406">
        <v>392</v>
      </c>
      <c r="Q1937" s="406">
        <v>430</v>
      </c>
      <c r="R1937" s="406">
        <v>415</v>
      </c>
      <c r="S1937" s="406">
        <v>496</v>
      </c>
      <c r="T1937" s="406">
        <v>584</v>
      </c>
      <c r="U1937" s="406">
        <v>654</v>
      </c>
      <c r="V1937" s="406">
        <v>468</v>
      </c>
      <c r="W1937" s="406">
        <v>516</v>
      </c>
      <c r="X1937" s="406">
        <v>407</v>
      </c>
      <c r="Y1937" s="406">
        <v>456</v>
      </c>
      <c r="Z1937" s="406">
        <v>530</v>
      </c>
      <c r="AA1937" s="406">
        <v>448</v>
      </c>
      <c r="AB1937" s="406">
        <v>439</v>
      </c>
      <c r="AC1937" s="406">
        <v>504</v>
      </c>
      <c r="AD1937" s="406">
        <v>590</v>
      </c>
      <c r="AE1937" s="406">
        <v>476</v>
      </c>
      <c r="AF1937" s="406">
        <v>507</v>
      </c>
      <c r="AG1937" s="406">
        <v>574</v>
      </c>
      <c r="AH1937" s="406">
        <v>672</v>
      </c>
      <c r="AI1937" s="406">
        <v>410</v>
      </c>
      <c r="AJ1937" s="406">
        <v>460</v>
      </c>
      <c r="AK1937" s="406">
        <v>525</v>
      </c>
      <c r="AL1937" s="406">
        <v>616</v>
      </c>
      <c r="AM1937" s="406">
        <v>385</v>
      </c>
      <c r="AN1937" s="406">
        <v>425</v>
      </c>
      <c r="AO1937" s="406">
        <v>483</v>
      </c>
      <c r="AP1937" s="406">
        <v>417</v>
      </c>
      <c r="AQ1937" s="406">
        <v>417</v>
      </c>
      <c r="AR1937" s="406">
        <v>535</v>
      </c>
      <c r="AS1937" s="406">
        <v>515</v>
      </c>
      <c r="AU1937" t="s">
        <v>2069</v>
      </c>
    </row>
    <row r="1938" spans="4:47" ht="13.5" customHeight="1">
      <c r="D1938" s="405" t="s">
        <v>3128</v>
      </c>
      <c r="E1938" s="404"/>
      <c r="F1938" s="407" t="s">
        <v>339</v>
      </c>
      <c r="G1938" s="272">
        <v>5.3</v>
      </c>
      <c r="H1938" s="406">
        <v>367</v>
      </c>
      <c r="I1938" s="406">
        <v>381</v>
      </c>
      <c r="J1938" s="406">
        <v>433</v>
      </c>
      <c r="K1938" s="406">
        <v>400</v>
      </c>
      <c r="L1938" s="406">
        <v>400</v>
      </c>
      <c r="M1938" s="406">
        <v>492</v>
      </c>
      <c r="N1938" s="406">
        <v>428</v>
      </c>
      <c r="O1938" s="406">
        <v>375</v>
      </c>
      <c r="P1938" s="406">
        <v>429</v>
      </c>
      <c r="Q1938" s="406">
        <v>474</v>
      </c>
      <c r="R1938" s="406">
        <v>441</v>
      </c>
      <c r="S1938" s="406">
        <v>526</v>
      </c>
      <c r="T1938" s="406">
        <v>630</v>
      </c>
      <c r="U1938" s="406">
        <v>700</v>
      </c>
      <c r="V1938" s="406">
        <v>505</v>
      </c>
      <c r="W1938" s="406">
        <v>557</v>
      </c>
      <c r="X1938" s="406">
        <v>429</v>
      </c>
      <c r="Y1938" s="406">
        <v>486</v>
      </c>
      <c r="Z1938" s="406">
        <v>565</v>
      </c>
      <c r="AA1938" s="406">
        <v>472</v>
      </c>
      <c r="AB1938" s="406">
        <v>470</v>
      </c>
      <c r="AC1938" s="406">
        <v>546</v>
      </c>
      <c r="AD1938" s="406">
        <v>640</v>
      </c>
      <c r="AE1938" s="406">
        <v>507</v>
      </c>
      <c r="AF1938" s="406">
        <v>538</v>
      </c>
      <c r="AG1938" s="406">
        <v>616</v>
      </c>
      <c r="AH1938" s="406">
        <v>722</v>
      </c>
      <c r="AI1938" s="406">
        <v>430</v>
      </c>
      <c r="AJ1938" s="406">
        <v>491</v>
      </c>
      <c r="AK1938" s="406">
        <v>568</v>
      </c>
      <c r="AL1938" s="406">
        <v>666</v>
      </c>
      <c r="AM1938" s="406">
        <v>407</v>
      </c>
      <c r="AN1938" s="406">
        <v>455</v>
      </c>
      <c r="AO1938" s="406">
        <v>517</v>
      </c>
      <c r="AP1938" s="406">
        <v>456</v>
      </c>
      <c r="AQ1938" s="406">
        <v>456</v>
      </c>
      <c r="AR1938" s="406">
        <v>598</v>
      </c>
      <c r="AS1938" s="406">
        <v>553</v>
      </c>
      <c r="AU1938" t="s">
        <v>3128</v>
      </c>
    </row>
    <row r="1939" spans="4:47" ht="13.5" customHeight="1">
      <c r="D1939" s="405" t="s">
        <v>2074</v>
      </c>
      <c r="E1939" s="404"/>
      <c r="F1939" s="407" t="s">
        <v>2071</v>
      </c>
      <c r="G1939" s="272">
        <v>6.1999999999999993</v>
      </c>
      <c r="H1939" s="406">
        <v>391</v>
      </c>
      <c r="I1939" s="406">
        <v>392</v>
      </c>
      <c r="J1939" s="406">
        <v>468</v>
      </c>
      <c r="K1939" s="406">
        <v>417</v>
      </c>
      <c r="L1939" s="406">
        <v>416</v>
      </c>
      <c r="M1939" s="406">
        <v>502</v>
      </c>
      <c r="N1939" s="406">
        <v>479</v>
      </c>
      <c r="O1939" s="406">
        <v>406</v>
      </c>
      <c r="P1939" s="406">
        <v>456</v>
      </c>
      <c r="Q1939" s="406">
        <v>498</v>
      </c>
      <c r="R1939" s="406">
        <v>479</v>
      </c>
      <c r="S1939" s="406">
        <v>556</v>
      </c>
      <c r="T1939" s="406">
        <v>675</v>
      </c>
      <c r="U1939" s="406">
        <v>745</v>
      </c>
      <c r="V1939" s="406">
        <v>542</v>
      </c>
      <c r="W1939" s="406">
        <v>598</v>
      </c>
      <c r="X1939" s="406">
        <v>451</v>
      </c>
      <c r="Y1939" s="406">
        <v>517</v>
      </c>
      <c r="Z1939" s="406">
        <v>600</v>
      </c>
      <c r="AA1939" s="406">
        <v>480</v>
      </c>
      <c r="AB1939" s="406">
        <v>501</v>
      </c>
      <c r="AC1939" s="406">
        <v>590</v>
      </c>
      <c r="AD1939" s="406">
        <v>691</v>
      </c>
      <c r="AE1939" s="406">
        <v>540</v>
      </c>
      <c r="AF1939" s="406">
        <v>570</v>
      </c>
      <c r="AG1939" s="406">
        <v>660</v>
      </c>
      <c r="AH1939" s="406">
        <v>773</v>
      </c>
      <c r="AI1939" s="406">
        <v>447</v>
      </c>
      <c r="AJ1939" s="406">
        <v>522</v>
      </c>
      <c r="AK1939" s="406">
        <v>611</v>
      </c>
      <c r="AL1939" s="406">
        <v>717</v>
      </c>
      <c r="AM1939" s="406">
        <v>430</v>
      </c>
      <c r="AN1939" s="406">
        <v>486</v>
      </c>
      <c r="AO1939" s="406">
        <v>551</v>
      </c>
      <c r="AP1939" s="406">
        <v>495</v>
      </c>
      <c r="AQ1939" s="406">
        <v>495</v>
      </c>
      <c r="AR1939" s="406">
        <v>660</v>
      </c>
      <c r="AS1939" s="406">
        <v>590</v>
      </c>
      <c r="AU1939" t="s">
        <v>2074</v>
      </c>
    </row>
    <row r="1940" spans="4:47" ht="13.5" customHeight="1">
      <c r="D1940" s="405" t="s">
        <v>3129</v>
      </c>
      <c r="E1940" s="404"/>
      <c r="F1940" s="407" t="s">
        <v>908</v>
      </c>
      <c r="G1940" s="272">
        <v>7.1</v>
      </c>
      <c r="H1940" s="406">
        <v>406</v>
      </c>
      <c r="I1940" s="406">
        <v>427</v>
      </c>
      <c r="J1940" s="406">
        <v>483</v>
      </c>
      <c r="K1940" s="406">
        <v>447</v>
      </c>
      <c r="L1940" s="406">
        <v>448</v>
      </c>
      <c r="M1940" s="406">
        <v>566</v>
      </c>
      <c r="N1940" s="406">
        <v>482</v>
      </c>
      <c r="O1940" s="406">
        <v>421</v>
      </c>
      <c r="P1940" s="406">
        <v>495</v>
      </c>
      <c r="Q1940" s="406">
        <v>540</v>
      </c>
      <c r="R1940" s="406">
        <v>503</v>
      </c>
      <c r="S1940" s="406">
        <v>599</v>
      </c>
      <c r="T1940" s="406">
        <v>734</v>
      </c>
      <c r="U1940" s="406">
        <v>807</v>
      </c>
      <c r="V1940" s="406">
        <v>594</v>
      </c>
      <c r="W1940" s="406">
        <v>656</v>
      </c>
      <c r="X1940" s="406">
        <v>487</v>
      </c>
      <c r="Y1940" s="406">
        <v>562</v>
      </c>
      <c r="Z1940" s="406">
        <v>652</v>
      </c>
      <c r="AA1940" s="406">
        <v>536</v>
      </c>
      <c r="AB1940" s="406">
        <v>546</v>
      </c>
      <c r="AC1940" s="406">
        <v>647</v>
      </c>
      <c r="AD1940" s="406">
        <v>758</v>
      </c>
      <c r="AE1940" s="406">
        <v>587</v>
      </c>
      <c r="AF1940" s="406">
        <v>615</v>
      </c>
      <c r="AG1940" s="406">
        <v>717</v>
      </c>
      <c r="AH1940" s="406">
        <v>840</v>
      </c>
      <c r="AI1940" s="406">
        <v>482</v>
      </c>
      <c r="AJ1940" s="406">
        <v>567</v>
      </c>
      <c r="AK1940" s="406">
        <v>668</v>
      </c>
      <c r="AL1940" s="406">
        <v>784</v>
      </c>
      <c r="AM1940" s="406">
        <v>466</v>
      </c>
      <c r="AN1940" s="406">
        <v>530</v>
      </c>
      <c r="AO1940" s="406">
        <v>601</v>
      </c>
      <c r="AP1940" s="406">
        <v>549</v>
      </c>
      <c r="AQ1940" s="406">
        <v>549</v>
      </c>
      <c r="AR1940" s="406">
        <v>739</v>
      </c>
      <c r="AS1940" s="406">
        <v>644</v>
      </c>
      <c r="AU1940" t="s">
        <v>3129</v>
      </c>
    </row>
    <row r="1941" spans="4:47" ht="13.5" customHeight="1">
      <c r="D1941" s="405" t="s">
        <v>1980</v>
      </c>
      <c r="E1941" s="404"/>
      <c r="F1941" s="407" t="s">
        <v>894</v>
      </c>
      <c r="G1941" s="272">
        <v>8.9</v>
      </c>
      <c r="H1941" s="406">
        <v>515</v>
      </c>
      <c r="I1941" s="406">
        <v>517</v>
      </c>
      <c r="J1941" s="406">
        <v>617</v>
      </c>
      <c r="K1941" s="406">
        <v>554</v>
      </c>
      <c r="L1941" s="406">
        <v>552</v>
      </c>
      <c r="M1941" s="406">
        <v>666</v>
      </c>
      <c r="N1941" s="406">
        <v>637</v>
      </c>
      <c r="O1941" s="406">
        <v>540</v>
      </c>
      <c r="P1941" s="406">
        <v>627</v>
      </c>
      <c r="Q1941" s="406">
        <v>669</v>
      </c>
      <c r="R1941" s="406">
        <v>654</v>
      </c>
      <c r="S1941" s="406">
        <v>701</v>
      </c>
      <c r="T1941" s="406">
        <v>868</v>
      </c>
      <c r="U1941" s="406">
        <v>950</v>
      </c>
      <c r="V1941" s="406">
        <v>713</v>
      </c>
      <c r="W1941" s="406">
        <v>789</v>
      </c>
      <c r="X1941" s="406">
        <v>622</v>
      </c>
      <c r="Y1941" s="406">
        <v>746</v>
      </c>
      <c r="Z1941" s="406">
        <v>908</v>
      </c>
      <c r="AA1941" s="406">
        <v>705</v>
      </c>
      <c r="AB1941" s="406">
        <v>655</v>
      </c>
      <c r="AC1941" s="406">
        <v>780</v>
      </c>
      <c r="AD1941" s="406">
        <v>915</v>
      </c>
      <c r="AE1941" s="406">
        <v>703</v>
      </c>
      <c r="AF1941" s="406">
        <v>724</v>
      </c>
      <c r="AG1941" s="406">
        <v>850</v>
      </c>
      <c r="AH1941" s="406">
        <v>997</v>
      </c>
      <c r="AI1941" s="406">
        <v>564</v>
      </c>
      <c r="AJ1941" s="406">
        <v>676</v>
      </c>
      <c r="AK1941" s="406">
        <v>802</v>
      </c>
      <c r="AL1941" s="406">
        <v>941</v>
      </c>
      <c r="AM1941" s="406">
        <v>557</v>
      </c>
      <c r="AN1941" s="406">
        <v>637</v>
      </c>
      <c r="AO1941" s="406">
        <v>722</v>
      </c>
      <c r="AP1941" s="406">
        <v>678</v>
      </c>
      <c r="AQ1941" s="406">
        <v>678</v>
      </c>
      <c r="AR1941" s="406">
        <v>917</v>
      </c>
      <c r="AS1941" s="406">
        <v>772</v>
      </c>
      <c r="AU1941" t="s">
        <v>1980</v>
      </c>
    </row>
    <row r="1942" spans="4:47" ht="13.5" customHeight="1">
      <c r="D1942" s="405" t="s">
        <v>5360</v>
      </c>
      <c r="E1942" s="404"/>
      <c r="F1942" s="407" t="s">
        <v>5353</v>
      </c>
      <c r="G1942" s="272">
        <v>9.6999999999999993</v>
      </c>
      <c r="H1942" s="409" t="s">
        <v>2207</v>
      </c>
      <c r="I1942" s="409" t="s">
        <v>2207</v>
      </c>
      <c r="J1942" s="409" t="s">
        <v>2207</v>
      </c>
      <c r="K1942" s="409" t="s">
        <v>2207</v>
      </c>
      <c r="L1942" s="409" t="s">
        <v>2207</v>
      </c>
      <c r="M1942" s="409" t="s">
        <v>2207</v>
      </c>
      <c r="N1942" s="409" t="s">
        <v>2207</v>
      </c>
      <c r="O1942" s="409" t="s">
        <v>2207</v>
      </c>
      <c r="P1942" s="409" t="s">
        <v>2207</v>
      </c>
      <c r="Q1942" s="409" t="s">
        <v>2207</v>
      </c>
      <c r="R1942" s="409" t="s">
        <v>2207</v>
      </c>
      <c r="S1942" s="406">
        <v>766</v>
      </c>
      <c r="T1942" s="406">
        <v>951</v>
      </c>
      <c r="U1942" s="406">
        <v>1041</v>
      </c>
      <c r="V1942" s="406">
        <v>770</v>
      </c>
      <c r="W1942" s="406">
        <v>852</v>
      </c>
      <c r="X1942" s="406">
        <v>670</v>
      </c>
      <c r="Y1942" s="406">
        <v>806</v>
      </c>
      <c r="Z1942" s="406">
        <v>982</v>
      </c>
      <c r="AA1942" s="406">
        <v>760</v>
      </c>
      <c r="AB1942" s="406">
        <v>708</v>
      </c>
      <c r="AC1942" s="406">
        <v>845</v>
      </c>
      <c r="AD1942" s="406">
        <v>991</v>
      </c>
      <c r="AE1942" s="406">
        <v>759</v>
      </c>
      <c r="AF1942" s="406">
        <v>776</v>
      </c>
      <c r="AG1942" s="406">
        <v>915</v>
      </c>
      <c r="AH1942" s="406">
        <v>1073</v>
      </c>
      <c r="AI1942" s="406">
        <v>0</v>
      </c>
      <c r="AJ1942" s="406">
        <v>729</v>
      </c>
      <c r="AK1942" s="406">
        <v>867</v>
      </c>
      <c r="AL1942" s="406">
        <v>1017</v>
      </c>
      <c r="AM1942" s="406">
        <v>601</v>
      </c>
      <c r="AN1942" s="406">
        <v>689</v>
      </c>
      <c r="AO1942" s="406">
        <v>781</v>
      </c>
      <c r="AP1942" s="406">
        <v>717</v>
      </c>
      <c r="AQ1942" s="406">
        <v>717</v>
      </c>
      <c r="AR1942" s="406">
        <v>980</v>
      </c>
      <c r="AS1942" s="406">
        <v>810</v>
      </c>
      <c r="AU1942" t="s">
        <v>5360</v>
      </c>
    </row>
    <row r="1943" spans="4:47" ht="13.5" customHeight="1">
      <c r="D1943" s="405" t="s">
        <v>1981</v>
      </c>
      <c r="E1943" s="404"/>
      <c r="F1943" s="407" t="s">
        <v>898</v>
      </c>
      <c r="G1943" s="272">
        <v>10.6</v>
      </c>
      <c r="H1943" s="406">
        <v>599</v>
      </c>
      <c r="I1943" s="406">
        <v>602</v>
      </c>
      <c r="J1943" s="406">
        <v>718</v>
      </c>
      <c r="K1943" s="406">
        <v>646</v>
      </c>
      <c r="L1943" s="406">
        <v>645</v>
      </c>
      <c r="M1943" s="406">
        <v>778</v>
      </c>
      <c r="N1943" s="406">
        <v>745</v>
      </c>
      <c r="O1943" s="406">
        <v>631</v>
      </c>
      <c r="P1943" s="406">
        <v>737</v>
      </c>
      <c r="Q1943" s="406">
        <v>786</v>
      </c>
      <c r="R1943" s="406">
        <v>766</v>
      </c>
      <c r="S1943" s="406">
        <v>797</v>
      </c>
      <c r="T1943" s="406">
        <v>997</v>
      </c>
      <c r="U1943" s="406">
        <v>1087</v>
      </c>
      <c r="V1943" s="406">
        <v>827</v>
      </c>
      <c r="W1943" s="406">
        <v>915</v>
      </c>
      <c r="X1943" s="406">
        <v>718</v>
      </c>
      <c r="Y1943" s="406">
        <v>866</v>
      </c>
      <c r="Z1943" s="406">
        <v>1056</v>
      </c>
      <c r="AA1943" s="406">
        <v>814</v>
      </c>
      <c r="AB1943" s="406">
        <v>760</v>
      </c>
      <c r="AC1943" s="406">
        <v>910</v>
      </c>
      <c r="AD1943" s="406">
        <v>1067</v>
      </c>
      <c r="AE1943" s="406">
        <v>815</v>
      </c>
      <c r="AF1943" s="406">
        <v>828</v>
      </c>
      <c r="AG1943" s="406">
        <v>980</v>
      </c>
      <c r="AH1943" s="406">
        <v>1149</v>
      </c>
      <c r="AI1943" s="406">
        <v>644</v>
      </c>
      <c r="AJ1943" s="406">
        <v>781</v>
      </c>
      <c r="AK1943" s="406">
        <v>931</v>
      </c>
      <c r="AL1943" s="406">
        <v>1093</v>
      </c>
      <c r="AM1943" s="406">
        <v>644</v>
      </c>
      <c r="AN1943" s="406">
        <v>740</v>
      </c>
      <c r="AO1943" s="406">
        <v>839</v>
      </c>
      <c r="AP1943" s="406">
        <v>755</v>
      </c>
      <c r="AQ1943" s="406">
        <v>755</v>
      </c>
      <c r="AR1943" s="406">
        <v>1042</v>
      </c>
      <c r="AS1943" s="406">
        <v>848</v>
      </c>
      <c r="AU1943" t="s">
        <v>1981</v>
      </c>
    </row>
    <row r="1944" spans="4:47" ht="13.5" customHeight="1">
      <c r="D1944" s="405" t="s">
        <v>3130</v>
      </c>
      <c r="E1944" s="404"/>
      <c r="F1944" s="407" t="s">
        <v>3826</v>
      </c>
      <c r="G1944" s="272">
        <v>11.5</v>
      </c>
      <c r="H1944" s="406">
        <v>632</v>
      </c>
      <c r="I1944" s="406">
        <v>633</v>
      </c>
      <c r="J1944" s="406">
        <v>775</v>
      </c>
      <c r="K1944" s="406">
        <v>677</v>
      </c>
      <c r="L1944" s="406">
        <v>675</v>
      </c>
      <c r="M1944" s="406">
        <v>841</v>
      </c>
      <c r="N1944" s="406">
        <v>805</v>
      </c>
      <c r="O1944" s="406">
        <v>734</v>
      </c>
      <c r="P1944" s="406">
        <v>744</v>
      </c>
      <c r="Q1944" s="406">
        <v>851</v>
      </c>
      <c r="R1944" s="406">
        <v>829</v>
      </c>
      <c r="S1944" s="406">
        <v>855</v>
      </c>
      <c r="T1944" s="406">
        <v>1071</v>
      </c>
      <c r="U1944" s="406">
        <v>1168</v>
      </c>
      <c r="V1944" s="406">
        <v>895</v>
      </c>
      <c r="W1944" s="406">
        <v>991</v>
      </c>
      <c r="X1944" s="406">
        <v>712</v>
      </c>
      <c r="Y1944" s="406">
        <v>832</v>
      </c>
      <c r="Z1944" s="406">
        <v>965</v>
      </c>
      <c r="AA1944" s="406">
        <v>782</v>
      </c>
      <c r="AB1944" s="406">
        <v>816</v>
      </c>
      <c r="AC1944" s="406">
        <v>978</v>
      </c>
      <c r="AD1944" s="406">
        <v>1147</v>
      </c>
      <c r="AE1944" s="406">
        <v>874</v>
      </c>
      <c r="AF1944" s="406">
        <v>884</v>
      </c>
      <c r="AG1944" s="406">
        <v>1048</v>
      </c>
      <c r="AH1944" s="406">
        <v>1229</v>
      </c>
      <c r="AI1944" s="406">
        <v>688</v>
      </c>
      <c r="AJ1944" s="406">
        <v>837</v>
      </c>
      <c r="AK1944" s="406">
        <v>1000</v>
      </c>
      <c r="AL1944" s="406">
        <v>1173</v>
      </c>
      <c r="AM1944" s="406">
        <v>691</v>
      </c>
      <c r="AN1944" s="406">
        <v>794</v>
      </c>
      <c r="AO1944" s="406">
        <v>901</v>
      </c>
      <c r="AP1944" s="406">
        <v>822</v>
      </c>
      <c r="AQ1944" s="406">
        <v>822</v>
      </c>
      <c r="AR1944" s="406">
        <v>1133</v>
      </c>
      <c r="AS1944" s="406">
        <v>918</v>
      </c>
      <c r="AU1944" t="s">
        <v>3130</v>
      </c>
    </row>
    <row r="1945" spans="4:47" ht="13.5" customHeight="1">
      <c r="D1945" s="405" t="s">
        <v>1982</v>
      </c>
      <c r="E1945" s="404"/>
      <c r="F1945" s="407" t="s">
        <v>902</v>
      </c>
      <c r="G1945" s="272">
        <v>12.4</v>
      </c>
      <c r="H1945" s="406">
        <v>663</v>
      </c>
      <c r="I1945" s="406">
        <v>667</v>
      </c>
      <c r="J1945" s="406">
        <v>797</v>
      </c>
      <c r="K1945" s="406">
        <v>718</v>
      </c>
      <c r="L1945" s="406">
        <v>718</v>
      </c>
      <c r="M1945" s="406">
        <v>867</v>
      </c>
      <c r="N1945" s="406">
        <v>831</v>
      </c>
      <c r="O1945" s="406">
        <v>702</v>
      </c>
      <c r="P1945" s="406">
        <v>827</v>
      </c>
      <c r="Q1945" s="406">
        <v>879</v>
      </c>
      <c r="R1945" s="406">
        <v>858</v>
      </c>
      <c r="S1945" s="406">
        <v>884</v>
      </c>
      <c r="T1945" s="406">
        <v>1116</v>
      </c>
      <c r="U1945" s="406">
        <v>1213</v>
      </c>
      <c r="V1945" s="406">
        <v>931</v>
      </c>
      <c r="W1945" s="406">
        <v>1031</v>
      </c>
      <c r="X1945" s="406">
        <v>796</v>
      </c>
      <c r="Y1945" s="406">
        <v>967</v>
      </c>
      <c r="Z1945" s="406">
        <v>1182</v>
      </c>
      <c r="AA1945" s="406">
        <v>903</v>
      </c>
      <c r="AB1945" s="406">
        <v>846</v>
      </c>
      <c r="AC1945" s="406">
        <v>1020</v>
      </c>
      <c r="AD1945" s="406">
        <v>1197</v>
      </c>
      <c r="AE1945" s="406">
        <v>906</v>
      </c>
      <c r="AF1945" s="406">
        <v>915</v>
      </c>
      <c r="AG1945" s="406">
        <v>1090</v>
      </c>
      <c r="AH1945" s="406">
        <v>1280</v>
      </c>
      <c r="AI1945" s="406">
        <v>705</v>
      </c>
      <c r="AJ1945" s="406">
        <v>868</v>
      </c>
      <c r="AK1945" s="406">
        <v>1042</v>
      </c>
      <c r="AL1945" s="406">
        <v>1223</v>
      </c>
      <c r="AM1945" s="406">
        <v>713</v>
      </c>
      <c r="AN1945" s="406">
        <v>824</v>
      </c>
      <c r="AO1945" s="406">
        <v>934</v>
      </c>
      <c r="AP1945" s="406">
        <v>860</v>
      </c>
      <c r="AQ1945" s="406">
        <v>860</v>
      </c>
      <c r="AR1945" s="406">
        <v>1195</v>
      </c>
      <c r="AS1945" s="406">
        <v>955</v>
      </c>
      <c r="AU1945" t="s">
        <v>1982</v>
      </c>
    </row>
    <row r="1946" spans="4:47" ht="13.5" customHeight="1">
      <c r="D1946" s="405" t="s">
        <v>1120</v>
      </c>
      <c r="E1946" s="405" t="s">
        <v>5597</v>
      </c>
      <c r="F1946" s="407" t="s">
        <v>1132</v>
      </c>
      <c r="G1946" s="272">
        <v>5.5</v>
      </c>
      <c r="H1946" s="406">
        <v>708</v>
      </c>
      <c r="I1946" s="406">
        <v>702</v>
      </c>
      <c r="J1946" s="406">
        <v>813</v>
      </c>
      <c r="K1946" s="406">
        <v>730</v>
      </c>
      <c r="L1946" s="406">
        <v>714</v>
      </c>
      <c r="M1946" s="406">
        <v>852</v>
      </c>
      <c r="N1946" s="406">
        <v>769</v>
      </c>
      <c r="O1946" s="406">
        <v>704</v>
      </c>
      <c r="P1946" s="406">
        <v>730</v>
      </c>
      <c r="Q1946" s="406">
        <v>839</v>
      </c>
      <c r="R1946" s="406">
        <v>817</v>
      </c>
      <c r="S1946" s="406">
        <v>1079</v>
      </c>
      <c r="T1946" s="406">
        <v>1217</v>
      </c>
      <c r="U1946" s="406">
        <v>1203</v>
      </c>
      <c r="V1946" s="406">
        <v>935</v>
      </c>
      <c r="W1946" s="406">
        <v>1043</v>
      </c>
      <c r="X1946" s="406">
        <v>860</v>
      </c>
      <c r="Y1946" s="406">
        <v>925</v>
      </c>
      <c r="Z1946" s="406">
        <v>1098</v>
      </c>
      <c r="AA1946" s="406">
        <v>964</v>
      </c>
      <c r="AB1946" s="406">
        <v>895</v>
      </c>
      <c r="AC1946" s="406">
        <v>981</v>
      </c>
      <c r="AD1946" s="406">
        <v>1175</v>
      </c>
      <c r="AE1946" s="406">
        <v>1003</v>
      </c>
      <c r="AF1946" s="406">
        <v>1025</v>
      </c>
      <c r="AG1946" s="406">
        <v>1114</v>
      </c>
      <c r="AH1946" s="406">
        <v>1331</v>
      </c>
      <c r="AI1946" s="406">
        <v>867</v>
      </c>
      <c r="AJ1946" s="406">
        <v>934</v>
      </c>
      <c r="AK1946" s="406">
        <v>1005</v>
      </c>
      <c r="AL1946" s="406">
        <v>1197</v>
      </c>
      <c r="AM1946" s="406">
        <v>808</v>
      </c>
      <c r="AN1946" s="406">
        <v>863</v>
      </c>
      <c r="AO1946" s="406">
        <v>987</v>
      </c>
      <c r="AP1946" s="406">
        <v>880</v>
      </c>
      <c r="AQ1946" s="406">
        <v>880</v>
      </c>
      <c r="AR1946" s="406">
        <v>1060</v>
      </c>
      <c r="AS1946" s="406">
        <v>1022</v>
      </c>
      <c r="AU1946" t="s">
        <v>1120</v>
      </c>
    </row>
    <row r="1947" spans="4:47" ht="13.5" customHeight="1">
      <c r="D1947" s="405" t="s">
        <v>3671</v>
      </c>
      <c r="E1947" s="405" t="s">
        <v>5597</v>
      </c>
      <c r="F1947" s="407" t="s">
        <v>1132</v>
      </c>
      <c r="G1947" s="272">
        <v>5.5</v>
      </c>
      <c r="H1947" s="406">
        <v>708</v>
      </c>
      <c r="I1947" s="406">
        <v>702</v>
      </c>
      <c r="J1947" s="406">
        <v>813</v>
      </c>
      <c r="K1947" s="406">
        <v>730</v>
      </c>
      <c r="L1947" s="406">
        <v>714</v>
      </c>
      <c r="M1947" s="406">
        <v>852</v>
      </c>
      <c r="N1947" s="406">
        <v>769</v>
      </c>
      <c r="O1947" s="406">
        <v>704</v>
      </c>
      <c r="P1947" s="406">
        <v>730</v>
      </c>
      <c r="Q1947" s="406">
        <v>839</v>
      </c>
      <c r="R1947" s="406">
        <v>817</v>
      </c>
      <c r="S1947" s="406">
        <v>1079</v>
      </c>
      <c r="T1947" s="406">
        <v>1217</v>
      </c>
      <c r="U1947" s="406">
        <v>1203</v>
      </c>
      <c r="V1947" s="406">
        <v>935</v>
      </c>
      <c r="W1947" s="406">
        <v>1043</v>
      </c>
      <c r="X1947" s="406">
        <v>860</v>
      </c>
      <c r="Y1947" s="406">
        <v>925</v>
      </c>
      <c r="Z1947" s="406">
        <v>1098</v>
      </c>
      <c r="AA1947" s="406">
        <v>964</v>
      </c>
      <c r="AB1947" s="406">
        <v>895</v>
      </c>
      <c r="AC1947" s="406">
        <v>981</v>
      </c>
      <c r="AD1947" s="406">
        <v>1175</v>
      </c>
      <c r="AE1947" s="406">
        <v>1003</v>
      </c>
      <c r="AF1947" s="406">
        <v>1025</v>
      </c>
      <c r="AG1947" s="406">
        <v>1114</v>
      </c>
      <c r="AH1947" s="406">
        <v>1331</v>
      </c>
      <c r="AI1947" s="406">
        <v>867</v>
      </c>
      <c r="AJ1947" s="406">
        <v>934</v>
      </c>
      <c r="AK1947" s="406">
        <v>1005</v>
      </c>
      <c r="AL1947" s="406">
        <v>1197</v>
      </c>
      <c r="AM1947" s="406">
        <v>808</v>
      </c>
      <c r="AN1947" s="406">
        <v>863</v>
      </c>
      <c r="AO1947" s="406">
        <v>987</v>
      </c>
      <c r="AP1947" s="406">
        <v>880</v>
      </c>
      <c r="AQ1947" s="406">
        <v>880</v>
      </c>
      <c r="AR1947" s="406">
        <v>1060</v>
      </c>
      <c r="AS1947" s="406">
        <v>1022</v>
      </c>
      <c r="AU1947" t="s">
        <v>3671</v>
      </c>
    </row>
    <row r="1948" spans="4:47" ht="13.5" customHeight="1">
      <c r="D1948" s="405" t="s">
        <v>1124</v>
      </c>
      <c r="E1948" s="405" t="s">
        <v>5597</v>
      </c>
      <c r="F1948" s="407" t="s">
        <v>1133</v>
      </c>
      <c r="G1948" s="272">
        <v>6.1</v>
      </c>
      <c r="H1948" s="406">
        <v>748</v>
      </c>
      <c r="I1948" s="406">
        <v>743</v>
      </c>
      <c r="J1948" s="406">
        <v>860</v>
      </c>
      <c r="K1948" s="406">
        <v>774</v>
      </c>
      <c r="L1948" s="406">
        <v>757</v>
      </c>
      <c r="M1948" s="406">
        <v>907</v>
      </c>
      <c r="N1948" s="406">
        <v>815</v>
      </c>
      <c r="O1948" s="406">
        <v>745</v>
      </c>
      <c r="P1948" s="406">
        <v>778</v>
      </c>
      <c r="Q1948" s="406">
        <v>892</v>
      </c>
      <c r="R1948" s="406">
        <v>868</v>
      </c>
      <c r="S1948" s="406">
        <v>1124</v>
      </c>
      <c r="T1948" s="406">
        <v>1274</v>
      </c>
      <c r="U1948" s="406">
        <v>1264</v>
      </c>
      <c r="V1948" s="406">
        <v>986</v>
      </c>
      <c r="W1948" s="406">
        <v>1100</v>
      </c>
      <c r="X1948" s="406">
        <v>899</v>
      </c>
      <c r="Y1948" s="406">
        <v>971</v>
      </c>
      <c r="Z1948" s="406">
        <v>1153</v>
      </c>
      <c r="AA1948" s="406">
        <v>1009</v>
      </c>
      <c r="AB1948" s="406">
        <v>940</v>
      </c>
      <c r="AC1948" s="406">
        <v>1035</v>
      </c>
      <c r="AD1948" s="406">
        <v>1242</v>
      </c>
      <c r="AE1948" s="406">
        <v>1054</v>
      </c>
      <c r="AF1948" s="406">
        <v>1070</v>
      </c>
      <c r="AG1948" s="406">
        <v>1168</v>
      </c>
      <c r="AH1948" s="406">
        <v>1397</v>
      </c>
      <c r="AI1948" s="406">
        <v>905</v>
      </c>
      <c r="AJ1948" s="406">
        <v>982</v>
      </c>
      <c r="AK1948" s="406">
        <v>1062</v>
      </c>
      <c r="AL1948" s="406">
        <v>1264</v>
      </c>
      <c r="AM1948" s="406">
        <v>850</v>
      </c>
      <c r="AN1948" s="406">
        <v>910</v>
      </c>
      <c r="AO1948" s="406">
        <v>1041</v>
      </c>
      <c r="AP1948" s="406">
        <v>913</v>
      </c>
      <c r="AQ1948" s="406">
        <v>913</v>
      </c>
      <c r="AR1948" s="406">
        <v>1111</v>
      </c>
      <c r="AS1948" s="406">
        <v>1054</v>
      </c>
      <c r="AU1948" t="s">
        <v>1124</v>
      </c>
    </row>
    <row r="1949" spans="4:47" ht="13.5" customHeight="1">
      <c r="D1949" s="405" t="s">
        <v>3675</v>
      </c>
      <c r="E1949" s="405" t="s">
        <v>5597</v>
      </c>
      <c r="F1949" s="407" t="s">
        <v>1133</v>
      </c>
      <c r="G1949" s="272">
        <v>6.1</v>
      </c>
      <c r="H1949" s="406">
        <v>748</v>
      </c>
      <c r="I1949" s="406">
        <v>743</v>
      </c>
      <c r="J1949" s="406">
        <v>860</v>
      </c>
      <c r="K1949" s="406">
        <v>774</v>
      </c>
      <c r="L1949" s="406">
        <v>757</v>
      </c>
      <c r="M1949" s="406">
        <v>907</v>
      </c>
      <c r="N1949" s="406">
        <v>815</v>
      </c>
      <c r="O1949" s="406">
        <v>745</v>
      </c>
      <c r="P1949" s="406">
        <v>778</v>
      </c>
      <c r="Q1949" s="406">
        <v>892</v>
      </c>
      <c r="R1949" s="406">
        <v>868</v>
      </c>
      <c r="S1949" s="406">
        <v>1124</v>
      </c>
      <c r="T1949" s="406">
        <v>1274</v>
      </c>
      <c r="U1949" s="406">
        <v>1264</v>
      </c>
      <c r="V1949" s="406">
        <v>986</v>
      </c>
      <c r="W1949" s="406">
        <v>1100</v>
      </c>
      <c r="X1949" s="406">
        <v>899</v>
      </c>
      <c r="Y1949" s="406">
        <v>971</v>
      </c>
      <c r="Z1949" s="406">
        <v>1153</v>
      </c>
      <c r="AA1949" s="406">
        <v>1009</v>
      </c>
      <c r="AB1949" s="406">
        <v>940</v>
      </c>
      <c r="AC1949" s="406">
        <v>1035</v>
      </c>
      <c r="AD1949" s="406">
        <v>1242</v>
      </c>
      <c r="AE1949" s="406">
        <v>1054</v>
      </c>
      <c r="AF1949" s="406">
        <v>1070</v>
      </c>
      <c r="AG1949" s="406">
        <v>1168</v>
      </c>
      <c r="AH1949" s="406">
        <v>1397</v>
      </c>
      <c r="AI1949" s="406">
        <v>905</v>
      </c>
      <c r="AJ1949" s="406">
        <v>982</v>
      </c>
      <c r="AK1949" s="406">
        <v>1062</v>
      </c>
      <c r="AL1949" s="406">
        <v>1264</v>
      </c>
      <c r="AM1949" s="406">
        <v>850</v>
      </c>
      <c r="AN1949" s="406">
        <v>910</v>
      </c>
      <c r="AO1949" s="406">
        <v>1041</v>
      </c>
      <c r="AP1949" s="406">
        <v>913</v>
      </c>
      <c r="AQ1949" s="406">
        <v>913</v>
      </c>
      <c r="AR1949" s="406">
        <v>1111</v>
      </c>
      <c r="AS1949" s="406">
        <v>1054</v>
      </c>
      <c r="AU1949" t="s">
        <v>3675</v>
      </c>
    </row>
    <row r="1950" spans="4:47" ht="13.5" customHeight="1">
      <c r="D1950" s="405" t="s">
        <v>3133</v>
      </c>
      <c r="E1950" s="405" t="s">
        <v>5597</v>
      </c>
      <c r="F1950" s="407" t="s">
        <v>3835</v>
      </c>
      <c r="G1950" s="272">
        <v>6.5</v>
      </c>
      <c r="H1950" s="406">
        <v>772</v>
      </c>
      <c r="I1950" s="406">
        <v>772</v>
      </c>
      <c r="J1950" s="406">
        <v>907</v>
      </c>
      <c r="K1950" s="406">
        <v>793</v>
      </c>
      <c r="L1950" s="406">
        <v>791</v>
      </c>
      <c r="M1950" s="406">
        <v>939</v>
      </c>
      <c r="N1950" s="406">
        <v>904</v>
      </c>
      <c r="O1950" s="406">
        <v>803</v>
      </c>
      <c r="P1950" s="406">
        <v>809</v>
      </c>
      <c r="Q1950" s="406">
        <v>921</v>
      </c>
      <c r="R1950" s="406">
        <v>901</v>
      </c>
      <c r="S1950" s="406">
        <v>1121</v>
      </c>
      <c r="T1950" s="406">
        <v>1278</v>
      </c>
      <c r="U1950" s="406">
        <v>1264</v>
      </c>
      <c r="V1950" s="406">
        <v>986</v>
      </c>
      <c r="W1950" s="406">
        <v>1099</v>
      </c>
      <c r="X1950" s="406">
        <v>920</v>
      </c>
      <c r="Y1950" s="406">
        <v>997</v>
      </c>
      <c r="Z1950" s="406">
        <v>1165</v>
      </c>
      <c r="AA1950" s="406">
        <v>999</v>
      </c>
      <c r="AB1950" s="406">
        <v>983</v>
      </c>
      <c r="AC1950" s="406">
        <v>1084</v>
      </c>
      <c r="AD1950" s="406">
        <v>1272</v>
      </c>
      <c r="AE1950" s="406">
        <v>1074</v>
      </c>
      <c r="AF1950" s="406">
        <v>1086</v>
      </c>
      <c r="AG1950" s="406">
        <v>1189</v>
      </c>
      <c r="AH1950" s="406">
        <v>1396</v>
      </c>
      <c r="AI1950" s="406">
        <v>920</v>
      </c>
      <c r="AJ1950" s="406">
        <v>987</v>
      </c>
      <c r="AK1950" s="406">
        <v>1087</v>
      </c>
      <c r="AL1950" s="406">
        <v>1276</v>
      </c>
      <c r="AM1950" s="406">
        <v>836</v>
      </c>
      <c r="AN1950" s="406">
        <v>900</v>
      </c>
      <c r="AO1950" s="406">
        <v>1029</v>
      </c>
      <c r="AP1950" s="406">
        <v>920</v>
      </c>
      <c r="AQ1950" s="406">
        <v>920</v>
      </c>
      <c r="AR1950" s="406">
        <v>1129</v>
      </c>
      <c r="AS1950" s="406">
        <v>1050</v>
      </c>
      <c r="AU1950" t="s">
        <v>3133</v>
      </c>
    </row>
    <row r="1951" spans="4:47" ht="13.5" customHeight="1">
      <c r="D1951" s="405" t="s">
        <v>3679</v>
      </c>
      <c r="E1951" s="405" t="s">
        <v>5597</v>
      </c>
      <c r="F1951" s="407" t="s">
        <v>3835</v>
      </c>
      <c r="G1951" s="272">
        <v>6.5</v>
      </c>
      <c r="H1951" s="406">
        <v>772</v>
      </c>
      <c r="I1951" s="406">
        <v>772</v>
      </c>
      <c r="J1951" s="406">
        <v>907</v>
      </c>
      <c r="K1951" s="406">
        <v>793</v>
      </c>
      <c r="L1951" s="406">
        <v>791</v>
      </c>
      <c r="M1951" s="406">
        <v>939</v>
      </c>
      <c r="N1951" s="406">
        <v>904</v>
      </c>
      <c r="O1951" s="406">
        <v>803</v>
      </c>
      <c r="P1951" s="406">
        <v>809</v>
      </c>
      <c r="Q1951" s="406">
        <v>921</v>
      </c>
      <c r="R1951" s="406">
        <v>901</v>
      </c>
      <c r="S1951" s="406">
        <v>1121</v>
      </c>
      <c r="T1951" s="406">
        <v>1278</v>
      </c>
      <c r="U1951" s="406">
        <v>1264</v>
      </c>
      <c r="V1951" s="406">
        <v>986</v>
      </c>
      <c r="W1951" s="406">
        <v>1099</v>
      </c>
      <c r="X1951" s="406">
        <v>920</v>
      </c>
      <c r="Y1951" s="406">
        <v>997</v>
      </c>
      <c r="Z1951" s="406">
        <v>1165</v>
      </c>
      <c r="AA1951" s="406">
        <v>999</v>
      </c>
      <c r="AB1951" s="406">
        <v>983</v>
      </c>
      <c r="AC1951" s="406">
        <v>1084</v>
      </c>
      <c r="AD1951" s="406">
        <v>1272</v>
      </c>
      <c r="AE1951" s="406">
        <v>1074</v>
      </c>
      <c r="AF1951" s="406">
        <v>1086</v>
      </c>
      <c r="AG1951" s="406">
        <v>1189</v>
      </c>
      <c r="AH1951" s="406">
        <v>1396</v>
      </c>
      <c r="AI1951" s="406">
        <v>920</v>
      </c>
      <c r="AJ1951" s="406">
        <v>987</v>
      </c>
      <c r="AK1951" s="406">
        <v>1087</v>
      </c>
      <c r="AL1951" s="406">
        <v>1276</v>
      </c>
      <c r="AM1951" s="406">
        <v>836</v>
      </c>
      <c r="AN1951" s="406">
        <v>900</v>
      </c>
      <c r="AO1951" s="406">
        <v>1029</v>
      </c>
      <c r="AP1951" s="406">
        <v>920</v>
      </c>
      <c r="AQ1951" s="406">
        <v>920</v>
      </c>
      <c r="AR1951" s="406">
        <v>1129</v>
      </c>
      <c r="AS1951" s="406">
        <v>1050</v>
      </c>
      <c r="AU1951" t="s">
        <v>3679</v>
      </c>
    </row>
    <row r="1952" spans="4:47" ht="13.5" customHeight="1">
      <c r="D1952" s="405" t="s">
        <v>1122</v>
      </c>
      <c r="E1952" s="405" t="s">
        <v>5597</v>
      </c>
      <c r="F1952" s="407" t="s">
        <v>1134</v>
      </c>
      <c r="G1952" s="272">
        <v>6.8</v>
      </c>
      <c r="H1952" s="406">
        <v>770</v>
      </c>
      <c r="I1952" s="406">
        <v>766</v>
      </c>
      <c r="J1952" s="406">
        <v>886</v>
      </c>
      <c r="K1952" s="406">
        <v>799</v>
      </c>
      <c r="L1952" s="406">
        <v>781</v>
      </c>
      <c r="M1952" s="406">
        <v>942</v>
      </c>
      <c r="N1952" s="406">
        <v>842</v>
      </c>
      <c r="O1952" s="406">
        <v>769</v>
      </c>
      <c r="P1952" s="406">
        <v>807</v>
      </c>
      <c r="Q1952" s="406">
        <v>924</v>
      </c>
      <c r="R1952" s="406">
        <v>900</v>
      </c>
      <c r="S1952" s="406">
        <v>1153</v>
      </c>
      <c r="T1952" s="406">
        <v>1316</v>
      </c>
      <c r="U1952" s="406">
        <v>1307</v>
      </c>
      <c r="V1952" s="406">
        <v>1022</v>
      </c>
      <c r="W1952" s="406">
        <v>1139</v>
      </c>
      <c r="X1952" s="406">
        <v>920</v>
      </c>
      <c r="Y1952" s="406">
        <v>999</v>
      </c>
      <c r="Z1952" s="406">
        <v>1187</v>
      </c>
      <c r="AA1952" s="406">
        <v>1033</v>
      </c>
      <c r="AB1952" s="406">
        <v>966</v>
      </c>
      <c r="AC1952" s="406">
        <v>1071</v>
      </c>
      <c r="AD1952" s="406">
        <v>1286</v>
      </c>
      <c r="AE1952" s="406">
        <v>1084</v>
      </c>
      <c r="AF1952" s="406">
        <v>1096</v>
      </c>
      <c r="AG1952" s="406">
        <v>1203</v>
      </c>
      <c r="AH1952" s="406">
        <v>1442</v>
      </c>
      <c r="AI1952" s="406">
        <v>925</v>
      </c>
      <c r="AJ1952" s="406">
        <v>1013</v>
      </c>
      <c r="AK1952" s="406">
        <v>1102</v>
      </c>
      <c r="AL1952" s="406">
        <v>1311</v>
      </c>
      <c r="AM1952" s="406">
        <v>874</v>
      </c>
      <c r="AN1952" s="406">
        <v>941</v>
      </c>
      <c r="AO1952" s="406">
        <v>1075</v>
      </c>
      <c r="AP1952" s="406">
        <v>951</v>
      </c>
      <c r="AQ1952" s="406">
        <v>951</v>
      </c>
      <c r="AR1952" s="406">
        <v>1167</v>
      </c>
      <c r="AS1952" s="406">
        <v>1091</v>
      </c>
      <c r="AU1952" t="s">
        <v>1122</v>
      </c>
    </row>
    <row r="1953" spans="4:47" ht="13.5" customHeight="1">
      <c r="D1953" s="405" t="s">
        <v>3683</v>
      </c>
      <c r="E1953" s="405" t="s">
        <v>5597</v>
      </c>
      <c r="F1953" s="407" t="s">
        <v>1134</v>
      </c>
      <c r="G1953" s="272">
        <v>6.8</v>
      </c>
      <c r="H1953" s="406">
        <v>770</v>
      </c>
      <c r="I1953" s="406">
        <v>766</v>
      </c>
      <c r="J1953" s="406">
        <v>886</v>
      </c>
      <c r="K1953" s="406">
        <v>799</v>
      </c>
      <c r="L1953" s="406">
        <v>781</v>
      </c>
      <c r="M1953" s="406">
        <v>942</v>
      </c>
      <c r="N1953" s="406">
        <v>842</v>
      </c>
      <c r="O1953" s="406">
        <v>769</v>
      </c>
      <c r="P1953" s="406">
        <v>807</v>
      </c>
      <c r="Q1953" s="406">
        <v>924</v>
      </c>
      <c r="R1953" s="406">
        <v>900</v>
      </c>
      <c r="S1953" s="406">
        <v>1153</v>
      </c>
      <c r="T1953" s="406">
        <v>1316</v>
      </c>
      <c r="U1953" s="406">
        <v>1307</v>
      </c>
      <c r="V1953" s="406">
        <v>1022</v>
      </c>
      <c r="W1953" s="406">
        <v>1139</v>
      </c>
      <c r="X1953" s="406">
        <v>920</v>
      </c>
      <c r="Y1953" s="406">
        <v>999</v>
      </c>
      <c r="Z1953" s="406">
        <v>1187</v>
      </c>
      <c r="AA1953" s="406">
        <v>1033</v>
      </c>
      <c r="AB1953" s="406">
        <v>966</v>
      </c>
      <c r="AC1953" s="406">
        <v>1071</v>
      </c>
      <c r="AD1953" s="406">
        <v>1286</v>
      </c>
      <c r="AE1953" s="406">
        <v>1084</v>
      </c>
      <c r="AF1953" s="406">
        <v>1096</v>
      </c>
      <c r="AG1953" s="406">
        <v>1203</v>
      </c>
      <c r="AH1953" s="406">
        <v>1442</v>
      </c>
      <c r="AI1953" s="406">
        <v>925</v>
      </c>
      <c r="AJ1953" s="406">
        <v>1013</v>
      </c>
      <c r="AK1953" s="406">
        <v>1102</v>
      </c>
      <c r="AL1953" s="406">
        <v>1311</v>
      </c>
      <c r="AM1953" s="406">
        <v>874</v>
      </c>
      <c r="AN1953" s="406">
        <v>941</v>
      </c>
      <c r="AO1953" s="406">
        <v>1075</v>
      </c>
      <c r="AP1953" s="406">
        <v>951</v>
      </c>
      <c r="AQ1953" s="406">
        <v>951</v>
      </c>
      <c r="AR1953" s="406">
        <v>1167</v>
      </c>
      <c r="AS1953" s="406">
        <v>1091</v>
      </c>
      <c r="AU1953" t="s">
        <v>3683</v>
      </c>
    </row>
    <row r="1954" spans="4:47" ht="13.5" customHeight="1">
      <c r="D1954" s="405" t="s">
        <v>1121</v>
      </c>
      <c r="E1954" s="405" t="s">
        <v>5597</v>
      </c>
      <c r="F1954" s="407" t="s">
        <v>1132</v>
      </c>
      <c r="G1954" s="272">
        <v>6.5</v>
      </c>
      <c r="H1954" s="406">
        <v>757</v>
      </c>
      <c r="I1954" s="406">
        <v>752</v>
      </c>
      <c r="J1954" s="406">
        <v>872</v>
      </c>
      <c r="K1954" s="406">
        <v>780</v>
      </c>
      <c r="L1954" s="406">
        <v>763</v>
      </c>
      <c r="M1954" s="406">
        <v>919</v>
      </c>
      <c r="N1954" s="406">
        <v>824</v>
      </c>
      <c r="O1954" s="406">
        <v>755</v>
      </c>
      <c r="P1954" s="406">
        <v>789</v>
      </c>
      <c r="Q1954" s="406">
        <v>905</v>
      </c>
      <c r="R1954" s="406">
        <v>887</v>
      </c>
      <c r="S1954" s="406">
        <v>1138</v>
      </c>
      <c r="T1954" s="406">
        <v>1288</v>
      </c>
      <c r="U1954" s="406">
        <v>1281</v>
      </c>
      <c r="V1954" s="406">
        <v>990</v>
      </c>
      <c r="W1954" s="406">
        <v>1104</v>
      </c>
      <c r="X1954" s="406">
        <v>904</v>
      </c>
      <c r="Y1954" s="406">
        <v>981</v>
      </c>
      <c r="Z1954" s="406">
        <v>1165</v>
      </c>
      <c r="AA1954" s="406">
        <v>1016</v>
      </c>
      <c r="AB1954" s="406">
        <v>949</v>
      </c>
      <c r="AC1954" s="406">
        <v>1049</v>
      </c>
      <c r="AD1954" s="406">
        <v>1260</v>
      </c>
      <c r="AE1954" s="406">
        <v>1064</v>
      </c>
      <c r="AF1954" s="406">
        <v>1079</v>
      </c>
      <c r="AG1954" s="406">
        <v>1182</v>
      </c>
      <c r="AH1954" s="406">
        <v>1416</v>
      </c>
      <c r="AI1954" s="406">
        <v>910</v>
      </c>
      <c r="AJ1954" s="406">
        <v>993</v>
      </c>
      <c r="AK1954" s="406">
        <v>1079</v>
      </c>
      <c r="AL1954" s="406">
        <v>1284</v>
      </c>
      <c r="AM1954" s="406">
        <v>861</v>
      </c>
      <c r="AN1954" s="406">
        <v>927</v>
      </c>
      <c r="AO1954" s="406">
        <v>1059</v>
      </c>
      <c r="AP1954" s="406">
        <v>937</v>
      </c>
      <c r="AQ1954" s="406">
        <v>937</v>
      </c>
      <c r="AR1954" s="406">
        <v>1135</v>
      </c>
      <c r="AS1954" s="406">
        <v>1078</v>
      </c>
      <c r="AU1954" t="s">
        <v>1121</v>
      </c>
    </row>
    <row r="1955" spans="4:47" ht="13.5" customHeight="1">
      <c r="D1955" s="405" t="s">
        <v>3687</v>
      </c>
      <c r="E1955" s="405" t="s">
        <v>5597</v>
      </c>
      <c r="F1955" s="407" t="s">
        <v>1132</v>
      </c>
      <c r="G1955" s="272">
        <v>6.5</v>
      </c>
      <c r="H1955" s="406">
        <v>757</v>
      </c>
      <c r="I1955" s="406">
        <v>752</v>
      </c>
      <c r="J1955" s="406">
        <v>872</v>
      </c>
      <c r="K1955" s="406">
        <v>780</v>
      </c>
      <c r="L1955" s="406">
        <v>763</v>
      </c>
      <c r="M1955" s="406">
        <v>919</v>
      </c>
      <c r="N1955" s="406">
        <v>824</v>
      </c>
      <c r="O1955" s="406">
        <v>755</v>
      </c>
      <c r="P1955" s="406">
        <v>789</v>
      </c>
      <c r="Q1955" s="406">
        <v>905</v>
      </c>
      <c r="R1955" s="406">
        <v>887</v>
      </c>
      <c r="S1955" s="406">
        <v>1138</v>
      </c>
      <c r="T1955" s="406">
        <v>1288</v>
      </c>
      <c r="U1955" s="406">
        <v>1281</v>
      </c>
      <c r="V1955" s="406">
        <v>990</v>
      </c>
      <c r="W1955" s="406">
        <v>1104</v>
      </c>
      <c r="X1955" s="406">
        <v>904</v>
      </c>
      <c r="Y1955" s="406">
        <v>981</v>
      </c>
      <c r="Z1955" s="406">
        <v>1165</v>
      </c>
      <c r="AA1955" s="406">
        <v>1016</v>
      </c>
      <c r="AB1955" s="406">
        <v>949</v>
      </c>
      <c r="AC1955" s="406">
        <v>1049</v>
      </c>
      <c r="AD1955" s="406">
        <v>1260</v>
      </c>
      <c r="AE1955" s="406">
        <v>1064</v>
      </c>
      <c r="AF1955" s="406">
        <v>1079</v>
      </c>
      <c r="AG1955" s="406">
        <v>1182</v>
      </c>
      <c r="AH1955" s="406">
        <v>1416</v>
      </c>
      <c r="AI1955" s="406">
        <v>910</v>
      </c>
      <c r="AJ1955" s="406">
        <v>993</v>
      </c>
      <c r="AK1955" s="406">
        <v>1079</v>
      </c>
      <c r="AL1955" s="406">
        <v>1284</v>
      </c>
      <c r="AM1955" s="406">
        <v>861</v>
      </c>
      <c r="AN1955" s="406">
        <v>927</v>
      </c>
      <c r="AO1955" s="406">
        <v>1059</v>
      </c>
      <c r="AP1955" s="406">
        <v>937</v>
      </c>
      <c r="AQ1955" s="406">
        <v>937</v>
      </c>
      <c r="AR1955" s="406">
        <v>1135</v>
      </c>
      <c r="AS1955" s="406">
        <v>1078</v>
      </c>
      <c r="AU1955" t="s">
        <v>3687</v>
      </c>
    </row>
    <row r="1956" spans="4:47" ht="13.5" customHeight="1">
      <c r="D1956" s="405" t="s">
        <v>1125</v>
      </c>
      <c r="E1956" s="405" t="s">
        <v>5597</v>
      </c>
      <c r="F1956" s="407" t="s">
        <v>1133</v>
      </c>
      <c r="G1956" s="272">
        <v>7.3999999999999995</v>
      </c>
      <c r="H1956" s="406">
        <v>800</v>
      </c>
      <c r="I1956" s="406">
        <v>796</v>
      </c>
      <c r="J1956" s="406">
        <v>922</v>
      </c>
      <c r="K1956" s="406">
        <v>826</v>
      </c>
      <c r="L1956" s="406">
        <v>808</v>
      </c>
      <c r="M1956" s="406">
        <v>979</v>
      </c>
      <c r="N1956" s="406">
        <v>873</v>
      </c>
      <c r="O1956" s="406">
        <v>799</v>
      </c>
      <c r="P1956" s="406">
        <v>842</v>
      </c>
      <c r="Q1956" s="406">
        <v>993</v>
      </c>
      <c r="R1956" s="406">
        <v>942</v>
      </c>
      <c r="S1956" s="406">
        <v>1186</v>
      </c>
      <c r="T1956" s="406">
        <v>1352</v>
      </c>
      <c r="U1956" s="406">
        <v>1349</v>
      </c>
      <c r="V1956" s="406">
        <v>1046</v>
      </c>
      <c r="W1956" s="406">
        <v>1167</v>
      </c>
      <c r="X1956" s="406">
        <v>946</v>
      </c>
      <c r="Y1956" s="406">
        <v>1030</v>
      </c>
      <c r="Z1956" s="406">
        <v>1225</v>
      </c>
      <c r="AA1956" s="406">
        <v>1063</v>
      </c>
      <c r="AB1956" s="406">
        <v>997</v>
      </c>
      <c r="AC1956" s="406">
        <v>1109</v>
      </c>
      <c r="AD1956" s="406">
        <v>1333</v>
      </c>
      <c r="AE1956" s="406">
        <v>1119</v>
      </c>
      <c r="AF1956" s="406">
        <v>1127</v>
      </c>
      <c r="AG1956" s="406">
        <v>1241</v>
      </c>
      <c r="AH1956" s="406">
        <v>1489</v>
      </c>
      <c r="AI1956" s="406">
        <v>950</v>
      </c>
      <c r="AJ1956" s="406">
        <v>1045</v>
      </c>
      <c r="AK1956" s="406">
        <v>1142</v>
      </c>
      <c r="AL1956" s="406">
        <v>1358</v>
      </c>
      <c r="AM1956" s="406">
        <v>905</v>
      </c>
      <c r="AN1956" s="406">
        <v>978</v>
      </c>
      <c r="AO1956" s="406">
        <v>1118</v>
      </c>
      <c r="AP1956" s="406">
        <v>975</v>
      </c>
      <c r="AQ1956" s="406">
        <v>975</v>
      </c>
      <c r="AR1956" s="406">
        <v>1195</v>
      </c>
      <c r="AS1956" s="406">
        <v>1115</v>
      </c>
      <c r="AU1956" t="s">
        <v>1125</v>
      </c>
    </row>
    <row r="1957" spans="4:47" ht="13.5" customHeight="1">
      <c r="D1957" s="405" t="s">
        <v>3691</v>
      </c>
      <c r="E1957" s="405" t="s">
        <v>5597</v>
      </c>
      <c r="F1957" s="407" t="s">
        <v>1133</v>
      </c>
      <c r="G1957" s="272">
        <v>7.3999999999999995</v>
      </c>
      <c r="H1957" s="406">
        <v>800</v>
      </c>
      <c r="I1957" s="406">
        <v>796</v>
      </c>
      <c r="J1957" s="406">
        <v>922</v>
      </c>
      <c r="K1957" s="406">
        <v>826</v>
      </c>
      <c r="L1957" s="406">
        <v>808</v>
      </c>
      <c r="M1957" s="406">
        <v>979</v>
      </c>
      <c r="N1957" s="406">
        <v>873</v>
      </c>
      <c r="O1957" s="406">
        <v>799</v>
      </c>
      <c r="P1957" s="406">
        <v>842</v>
      </c>
      <c r="Q1957" s="406">
        <v>993</v>
      </c>
      <c r="R1957" s="406">
        <v>942</v>
      </c>
      <c r="S1957" s="406">
        <v>1186</v>
      </c>
      <c r="T1957" s="406">
        <v>1352</v>
      </c>
      <c r="U1957" s="406">
        <v>1349</v>
      </c>
      <c r="V1957" s="406">
        <v>1046</v>
      </c>
      <c r="W1957" s="406">
        <v>1167</v>
      </c>
      <c r="X1957" s="406">
        <v>946</v>
      </c>
      <c r="Y1957" s="406">
        <v>1030</v>
      </c>
      <c r="Z1957" s="406">
        <v>1225</v>
      </c>
      <c r="AA1957" s="406">
        <v>1063</v>
      </c>
      <c r="AB1957" s="406">
        <v>997</v>
      </c>
      <c r="AC1957" s="406">
        <v>1109</v>
      </c>
      <c r="AD1957" s="406">
        <v>1333</v>
      </c>
      <c r="AE1957" s="406">
        <v>1119</v>
      </c>
      <c r="AF1957" s="406">
        <v>1127</v>
      </c>
      <c r="AG1957" s="406">
        <v>1241</v>
      </c>
      <c r="AH1957" s="406">
        <v>1489</v>
      </c>
      <c r="AI1957" s="406">
        <v>950</v>
      </c>
      <c r="AJ1957" s="406">
        <v>1045</v>
      </c>
      <c r="AK1957" s="406">
        <v>1142</v>
      </c>
      <c r="AL1957" s="406">
        <v>1358</v>
      </c>
      <c r="AM1957" s="406">
        <v>905</v>
      </c>
      <c r="AN1957" s="406">
        <v>978</v>
      </c>
      <c r="AO1957" s="406">
        <v>1118</v>
      </c>
      <c r="AP1957" s="406">
        <v>975</v>
      </c>
      <c r="AQ1957" s="406">
        <v>975</v>
      </c>
      <c r="AR1957" s="406">
        <v>1195</v>
      </c>
      <c r="AS1957" s="406">
        <v>1115</v>
      </c>
      <c r="AU1957" t="s">
        <v>3691</v>
      </c>
    </row>
    <row r="1958" spans="4:47" ht="13.5" customHeight="1">
      <c r="D1958" s="405" t="s">
        <v>3137</v>
      </c>
      <c r="E1958" s="405" t="s">
        <v>5597</v>
      </c>
      <c r="F1958" s="407" t="s">
        <v>3835</v>
      </c>
      <c r="G1958" s="272">
        <v>7.8</v>
      </c>
      <c r="H1958" s="406">
        <v>835</v>
      </c>
      <c r="I1958" s="406">
        <v>827</v>
      </c>
      <c r="J1958" s="406">
        <v>974</v>
      </c>
      <c r="K1958" s="406">
        <v>857</v>
      </c>
      <c r="L1958" s="406">
        <v>848</v>
      </c>
      <c r="M1958" s="406">
        <v>1007</v>
      </c>
      <c r="N1958" s="406">
        <v>975</v>
      </c>
      <c r="O1958" s="406">
        <v>868</v>
      </c>
      <c r="P1958" s="406">
        <v>875</v>
      </c>
      <c r="Q1958" s="406">
        <v>995</v>
      </c>
      <c r="R1958" s="406">
        <v>980</v>
      </c>
      <c r="S1958" s="406">
        <v>1187</v>
      </c>
      <c r="T1958" s="406">
        <v>1360</v>
      </c>
      <c r="U1958" s="406">
        <v>1354</v>
      </c>
      <c r="V1958" s="406">
        <v>1050</v>
      </c>
      <c r="W1958" s="406">
        <v>1171</v>
      </c>
      <c r="X1958" s="406">
        <v>974</v>
      </c>
      <c r="Y1958" s="406">
        <v>1064</v>
      </c>
      <c r="Z1958" s="406">
        <v>1242</v>
      </c>
      <c r="AA1958" s="406">
        <v>1064</v>
      </c>
      <c r="AB1958" s="406">
        <v>1050</v>
      </c>
      <c r="AC1958" s="406">
        <v>1168</v>
      </c>
      <c r="AD1958" s="406">
        <v>1371</v>
      </c>
      <c r="AE1958" s="406">
        <v>1145</v>
      </c>
      <c r="AF1958" s="406">
        <v>1154</v>
      </c>
      <c r="AG1958" s="406">
        <v>1274</v>
      </c>
      <c r="AH1958" s="406">
        <v>1495</v>
      </c>
      <c r="AI1958" s="406">
        <v>970</v>
      </c>
      <c r="AJ1958" s="406">
        <v>1054</v>
      </c>
      <c r="AK1958" s="406">
        <v>1172</v>
      </c>
      <c r="AL1958" s="406">
        <v>1376</v>
      </c>
      <c r="AM1958" s="406">
        <v>894</v>
      </c>
      <c r="AN1958" s="406">
        <v>971</v>
      </c>
      <c r="AO1958" s="406">
        <v>1110</v>
      </c>
      <c r="AP1958" s="406">
        <v>987</v>
      </c>
      <c r="AQ1958" s="406">
        <v>987</v>
      </c>
      <c r="AR1958" s="406">
        <v>1220</v>
      </c>
      <c r="AS1958" s="406">
        <v>1115</v>
      </c>
      <c r="AU1958" t="s">
        <v>3137</v>
      </c>
    </row>
    <row r="1959" spans="4:47" ht="13.5" customHeight="1">
      <c r="D1959" s="405" t="s">
        <v>3695</v>
      </c>
      <c r="E1959" s="405" t="s">
        <v>5597</v>
      </c>
      <c r="F1959" s="407" t="s">
        <v>3835</v>
      </c>
      <c r="G1959" s="272">
        <v>7.8</v>
      </c>
      <c r="H1959" s="406">
        <v>835</v>
      </c>
      <c r="I1959" s="406">
        <v>827</v>
      </c>
      <c r="J1959" s="406">
        <v>974</v>
      </c>
      <c r="K1959" s="406">
        <v>857</v>
      </c>
      <c r="L1959" s="406">
        <v>848</v>
      </c>
      <c r="M1959" s="406">
        <v>1007</v>
      </c>
      <c r="N1959" s="406">
        <v>975</v>
      </c>
      <c r="O1959" s="406">
        <v>868</v>
      </c>
      <c r="P1959" s="406">
        <v>875</v>
      </c>
      <c r="Q1959" s="406">
        <v>995</v>
      </c>
      <c r="R1959" s="406">
        <v>980</v>
      </c>
      <c r="S1959" s="406">
        <v>1187</v>
      </c>
      <c r="T1959" s="406">
        <v>1360</v>
      </c>
      <c r="U1959" s="406">
        <v>1354</v>
      </c>
      <c r="V1959" s="406">
        <v>1050</v>
      </c>
      <c r="W1959" s="406">
        <v>1171</v>
      </c>
      <c r="X1959" s="406">
        <v>974</v>
      </c>
      <c r="Y1959" s="406">
        <v>1064</v>
      </c>
      <c r="Z1959" s="406">
        <v>1242</v>
      </c>
      <c r="AA1959" s="406">
        <v>1064</v>
      </c>
      <c r="AB1959" s="406">
        <v>1050</v>
      </c>
      <c r="AC1959" s="406">
        <v>1168</v>
      </c>
      <c r="AD1959" s="406">
        <v>1371</v>
      </c>
      <c r="AE1959" s="406">
        <v>1145</v>
      </c>
      <c r="AF1959" s="406">
        <v>1154</v>
      </c>
      <c r="AG1959" s="406">
        <v>1274</v>
      </c>
      <c r="AH1959" s="406">
        <v>1495</v>
      </c>
      <c r="AI1959" s="406">
        <v>970</v>
      </c>
      <c r="AJ1959" s="406">
        <v>1054</v>
      </c>
      <c r="AK1959" s="406">
        <v>1172</v>
      </c>
      <c r="AL1959" s="406">
        <v>1376</v>
      </c>
      <c r="AM1959" s="406">
        <v>894</v>
      </c>
      <c r="AN1959" s="406">
        <v>971</v>
      </c>
      <c r="AO1959" s="406">
        <v>1110</v>
      </c>
      <c r="AP1959" s="406">
        <v>987</v>
      </c>
      <c r="AQ1959" s="406">
        <v>987</v>
      </c>
      <c r="AR1959" s="406">
        <v>1220</v>
      </c>
      <c r="AS1959" s="406">
        <v>1115</v>
      </c>
      <c r="AU1959" t="s">
        <v>3695</v>
      </c>
    </row>
    <row r="1960" spans="4:47" ht="13.5" customHeight="1">
      <c r="D1960" s="405" t="s">
        <v>1123</v>
      </c>
      <c r="E1960" s="405" t="s">
        <v>5597</v>
      </c>
      <c r="F1960" s="407" t="s">
        <v>1134</v>
      </c>
      <c r="G1960" s="272">
        <v>8.1999999999999993</v>
      </c>
      <c r="H1960" s="406">
        <v>825</v>
      </c>
      <c r="I1960" s="406">
        <v>823</v>
      </c>
      <c r="J1960" s="406">
        <v>952</v>
      </c>
      <c r="K1960" s="406">
        <v>855</v>
      </c>
      <c r="L1960" s="406">
        <v>836</v>
      </c>
      <c r="M1960" s="406">
        <v>1020</v>
      </c>
      <c r="N1960" s="406">
        <v>905</v>
      </c>
      <c r="O1960" s="406">
        <v>827</v>
      </c>
      <c r="P1960" s="406">
        <v>877</v>
      </c>
      <c r="Q1960" s="406">
        <v>1000</v>
      </c>
      <c r="R1960" s="406">
        <v>980</v>
      </c>
      <c r="S1960" s="406">
        <v>1222</v>
      </c>
      <c r="T1960" s="406">
        <v>1402</v>
      </c>
      <c r="U1960" s="406">
        <v>1400</v>
      </c>
      <c r="V1960" s="406">
        <v>1089</v>
      </c>
      <c r="W1960" s="406">
        <v>1213</v>
      </c>
      <c r="X1960" s="406">
        <v>971</v>
      </c>
      <c r="Y1960" s="406">
        <v>1063</v>
      </c>
      <c r="Z1960" s="406">
        <v>1265</v>
      </c>
      <c r="AA1960" s="406">
        <v>1092</v>
      </c>
      <c r="AB1960" s="406">
        <v>1028</v>
      </c>
      <c r="AC1960" s="406">
        <v>1151</v>
      </c>
      <c r="AD1960" s="406">
        <v>1386</v>
      </c>
      <c r="AE1960" s="406">
        <v>1155</v>
      </c>
      <c r="AF1960" s="406">
        <v>1158</v>
      </c>
      <c r="AG1960" s="406">
        <v>1284</v>
      </c>
      <c r="AH1960" s="406">
        <v>1542</v>
      </c>
      <c r="AI1960" s="406">
        <v>973</v>
      </c>
      <c r="AJ1960" s="406">
        <v>1082</v>
      </c>
      <c r="AK1960" s="406">
        <v>1190</v>
      </c>
      <c r="AL1960" s="406">
        <v>1414</v>
      </c>
      <c r="AM1960" s="406">
        <v>933</v>
      </c>
      <c r="AN1960" s="406">
        <v>1014</v>
      </c>
      <c r="AO1960" s="406">
        <v>1158</v>
      </c>
      <c r="AP1960" s="406">
        <v>1020</v>
      </c>
      <c r="AQ1960" s="406">
        <v>1020</v>
      </c>
      <c r="AR1960" s="406">
        <v>1262</v>
      </c>
      <c r="AS1960" s="406">
        <v>1159</v>
      </c>
      <c r="AU1960" t="s">
        <v>1123</v>
      </c>
    </row>
    <row r="1961" spans="4:47" ht="13.5" customHeight="1">
      <c r="D1961" s="405" t="s">
        <v>3699</v>
      </c>
      <c r="E1961" s="405" t="s">
        <v>5597</v>
      </c>
      <c r="F1961" s="407" t="s">
        <v>1134</v>
      </c>
      <c r="G1961" s="272">
        <v>8.1999999999999993</v>
      </c>
      <c r="H1961" s="406">
        <v>825</v>
      </c>
      <c r="I1961" s="406">
        <v>823</v>
      </c>
      <c r="J1961" s="406">
        <v>952</v>
      </c>
      <c r="K1961" s="406">
        <v>855</v>
      </c>
      <c r="L1961" s="406">
        <v>836</v>
      </c>
      <c r="M1961" s="406">
        <v>1020</v>
      </c>
      <c r="N1961" s="406">
        <v>905</v>
      </c>
      <c r="O1961" s="406">
        <v>827</v>
      </c>
      <c r="P1961" s="406">
        <v>877</v>
      </c>
      <c r="Q1961" s="406">
        <v>1000</v>
      </c>
      <c r="R1961" s="406">
        <v>980</v>
      </c>
      <c r="S1961" s="406">
        <v>1222</v>
      </c>
      <c r="T1961" s="406">
        <v>1402</v>
      </c>
      <c r="U1961" s="406">
        <v>1400</v>
      </c>
      <c r="V1961" s="406">
        <v>1089</v>
      </c>
      <c r="W1961" s="406">
        <v>1213</v>
      </c>
      <c r="X1961" s="406">
        <v>971</v>
      </c>
      <c r="Y1961" s="406">
        <v>1063</v>
      </c>
      <c r="Z1961" s="406">
        <v>1265</v>
      </c>
      <c r="AA1961" s="406">
        <v>1092</v>
      </c>
      <c r="AB1961" s="406">
        <v>1028</v>
      </c>
      <c r="AC1961" s="406">
        <v>1151</v>
      </c>
      <c r="AD1961" s="406">
        <v>1386</v>
      </c>
      <c r="AE1961" s="406">
        <v>1155</v>
      </c>
      <c r="AF1961" s="406">
        <v>1158</v>
      </c>
      <c r="AG1961" s="406">
        <v>1284</v>
      </c>
      <c r="AH1961" s="406">
        <v>1542</v>
      </c>
      <c r="AI1961" s="406">
        <v>973</v>
      </c>
      <c r="AJ1961" s="406">
        <v>1082</v>
      </c>
      <c r="AK1961" s="406">
        <v>1190</v>
      </c>
      <c r="AL1961" s="406">
        <v>1414</v>
      </c>
      <c r="AM1961" s="406">
        <v>933</v>
      </c>
      <c r="AN1961" s="406">
        <v>1014</v>
      </c>
      <c r="AO1961" s="406">
        <v>1158</v>
      </c>
      <c r="AP1961" s="406">
        <v>1020</v>
      </c>
      <c r="AQ1961" s="406">
        <v>1020</v>
      </c>
      <c r="AR1961" s="406">
        <v>1262</v>
      </c>
      <c r="AS1961" s="406">
        <v>1159</v>
      </c>
      <c r="AU1961" t="s">
        <v>3699</v>
      </c>
    </row>
    <row r="1962" spans="4:47" ht="13.5" customHeight="1">
      <c r="D1962" s="405" t="s">
        <v>3139</v>
      </c>
      <c r="E1962" s="404"/>
      <c r="F1962" s="407" t="s">
        <v>3817</v>
      </c>
      <c r="G1962" s="272">
        <v>3.8000000000000003</v>
      </c>
      <c r="H1962" s="406">
        <v>329</v>
      </c>
      <c r="I1962" s="406">
        <v>327</v>
      </c>
      <c r="J1962" s="406">
        <v>399</v>
      </c>
      <c r="K1962" s="406">
        <v>342</v>
      </c>
      <c r="L1962" s="406">
        <v>339</v>
      </c>
      <c r="M1962" s="406">
        <v>417</v>
      </c>
      <c r="N1962" s="406">
        <v>394</v>
      </c>
      <c r="O1962" s="406">
        <v>350</v>
      </c>
      <c r="P1962" s="406">
        <v>353</v>
      </c>
      <c r="Q1962" s="406">
        <v>403</v>
      </c>
      <c r="R1962" s="406">
        <v>393</v>
      </c>
      <c r="S1962" s="406">
        <v>477</v>
      </c>
      <c r="T1962" s="406">
        <v>553</v>
      </c>
      <c r="U1962" s="406">
        <v>623</v>
      </c>
      <c r="V1962" s="406">
        <v>443</v>
      </c>
      <c r="W1962" s="406">
        <v>489</v>
      </c>
      <c r="X1962" s="406">
        <v>392</v>
      </c>
      <c r="Y1962" s="406">
        <v>435</v>
      </c>
      <c r="Z1962" s="406">
        <v>506</v>
      </c>
      <c r="AA1962" s="406">
        <v>433</v>
      </c>
      <c r="AB1962" s="406">
        <v>418</v>
      </c>
      <c r="AC1962" s="406">
        <v>474</v>
      </c>
      <c r="AD1962" s="406">
        <v>555</v>
      </c>
      <c r="AE1962" s="406">
        <v>454</v>
      </c>
      <c r="AF1962" s="406">
        <v>486</v>
      </c>
      <c r="AG1962" s="406">
        <v>544</v>
      </c>
      <c r="AH1962" s="406">
        <v>637</v>
      </c>
      <c r="AI1962" s="406">
        <v>398</v>
      </c>
      <c r="AJ1962" s="406">
        <v>439</v>
      </c>
      <c r="AK1962" s="406">
        <v>495</v>
      </c>
      <c r="AL1962" s="406">
        <v>580</v>
      </c>
      <c r="AM1962" s="406">
        <v>371</v>
      </c>
      <c r="AN1962" s="406">
        <v>405</v>
      </c>
      <c r="AO1962" s="406">
        <v>460</v>
      </c>
      <c r="AP1962" s="406">
        <v>391</v>
      </c>
      <c r="AQ1962" s="406">
        <v>391</v>
      </c>
      <c r="AR1962" s="406">
        <v>491</v>
      </c>
      <c r="AS1962" s="406">
        <v>489</v>
      </c>
      <c r="AU1962" t="s">
        <v>3139</v>
      </c>
    </row>
    <row r="1963" spans="4:47" ht="13.5" customHeight="1">
      <c r="D1963" s="405" t="s">
        <v>3141</v>
      </c>
      <c r="E1963" s="404"/>
      <c r="F1963" s="407" t="s">
        <v>3819</v>
      </c>
      <c r="G1963" s="272">
        <v>4.8</v>
      </c>
      <c r="H1963" s="406">
        <v>349</v>
      </c>
      <c r="I1963" s="406">
        <v>348</v>
      </c>
      <c r="J1963" s="406">
        <v>425</v>
      </c>
      <c r="K1963" s="406">
        <v>366</v>
      </c>
      <c r="L1963" s="406">
        <v>363</v>
      </c>
      <c r="M1963" s="406">
        <v>449</v>
      </c>
      <c r="N1963" s="406">
        <v>426</v>
      </c>
      <c r="O1963" s="406">
        <v>378</v>
      </c>
      <c r="P1963" s="406">
        <v>382</v>
      </c>
      <c r="Q1963" s="406">
        <v>436</v>
      </c>
      <c r="R1963" s="406">
        <v>426</v>
      </c>
      <c r="S1963" s="406">
        <v>508</v>
      </c>
      <c r="T1963" s="406">
        <v>601</v>
      </c>
      <c r="U1963" s="406">
        <v>671</v>
      </c>
      <c r="V1963" s="406">
        <v>481</v>
      </c>
      <c r="W1963" s="406">
        <v>531</v>
      </c>
      <c r="X1963" s="406">
        <v>415</v>
      </c>
      <c r="Y1963" s="406">
        <v>467</v>
      </c>
      <c r="Z1963" s="406">
        <v>542</v>
      </c>
      <c r="AA1963" s="406">
        <v>457</v>
      </c>
      <c r="AB1963" s="406">
        <v>450</v>
      </c>
      <c r="AC1963" s="406">
        <v>519</v>
      </c>
      <c r="AD1963" s="406">
        <v>608</v>
      </c>
      <c r="AE1963" s="406">
        <v>487</v>
      </c>
      <c r="AF1963" s="406">
        <v>519</v>
      </c>
      <c r="AG1963" s="406">
        <v>589</v>
      </c>
      <c r="AH1963" s="406">
        <v>690</v>
      </c>
      <c r="AI1963" s="406">
        <v>417</v>
      </c>
      <c r="AJ1963" s="406">
        <v>471</v>
      </c>
      <c r="AK1963" s="406">
        <v>540</v>
      </c>
      <c r="AL1963" s="406">
        <v>633</v>
      </c>
      <c r="AM1963" s="406">
        <v>394</v>
      </c>
      <c r="AN1963" s="406">
        <v>436</v>
      </c>
      <c r="AO1963" s="406">
        <v>495</v>
      </c>
      <c r="AP1963" s="406">
        <v>432</v>
      </c>
      <c r="AQ1963" s="406">
        <v>432</v>
      </c>
      <c r="AR1963" s="406">
        <v>557</v>
      </c>
      <c r="AS1963" s="406">
        <v>529</v>
      </c>
      <c r="AU1963" t="s">
        <v>3141</v>
      </c>
    </row>
    <row r="1964" spans="4:47" ht="13.5" customHeight="1">
      <c r="D1964" s="405" t="s">
        <v>4256</v>
      </c>
      <c r="E1964" s="404"/>
      <c r="F1964" s="407" t="s">
        <v>2063</v>
      </c>
      <c r="G1964" s="272">
        <v>5.6999999999999993</v>
      </c>
      <c r="H1964" s="406">
        <v>383</v>
      </c>
      <c r="I1964" s="406">
        <v>399</v>
      </c>
      <c r="J1964" s="406">
        <v>452</v>
      </c>
      <c r="K1964" s="406">
        <v>417</v>
      </c>
      <c r="L1964" s="406">
        <v>417</v>
      </c>
      <c r="M1964" s="406">
        <v>514</v>
      </c>
      <c r="N1964" s="406">
        <v>446</v>
      </c>
      <c r="O1964" s="406">
        <v>392</v>
      </c>
      <c r="P1964" s="406">
        <v>448</v>
      </c>
      <c r="Q1964" s="406">
        <v>495</v>
      </c>
      <c r="R1964" s="406">
        <v>461</v>
      </c>
      <c r="S1964" s="406">
        <v>539</v>
      </c>
      <c r="T1964" s="406">
        <v>649</v>
      </c>
      <c r="U1964" s="406">
        <v>719</v>
      </c>
      <c r="V1964" s="406">
        <v>521</v>
      </c>
      <c r="W1964" s="406">
        <v>575</v>
      </c>
      <c r="X1964" s="406">
        <v>446</v>
      </c>
      <c r="Y1964" s="406">
        <v>507</v>
      </c>
      <c r="Z1964" s="406">
        <v>589</v>
      </c>
      <c r="AA1964" s="406">
        <v>491</v>
      </c>
      <c r="AB1964" s="406">
        <v>490</v>
      </c>
      <c r="AC1964" s="406">
        <v>572</v>
      </c>
      <c r="AD1964" s="406">
        <v>670</v>
      </c>
      <c r="AE1964" s="406">
        <v>529</v>
      </c>
      <c r="AF1964" s="406">
        <v>559</v>
      </c>
      <c r="AG1964" s="406">
        <v>642</v>
      </c>
      <c r="AH1964" s="406">
        <v>753</v>
      </c>
      <c r="AI1964" s="406">
        <v>446</v>
      </c>
      <c r="AJ1964" s="406">
        <v>512</v>
      </c>
      <c r="AK1964" s="406">
        <v>594</v>
      </c>
      <c r="AL1964" s="406">
        <v>696</v>
      </c>
      <c r="AM1964" s="406">
        <v>425</v>
      </c>
      <c r="AN1964" s="406">
        <v>476</v>
      </c>
      <c r="AO1964" s="406">
        <v>540</v>
      </c>
      <c r="AP1964" s="406">
        <v>481</v>
      </c>
      <c r="AQ1964" s="406">
        <v>481</v>
      </c>
      <c r="AR1964" s="406">
        <v>632</v>
      </c>
      <c r="AS1964" s="406">
        <v>569</v>
      </c>
      <c r="AU1964" t="s">
        <v>4256</v>
      </c>
    </row>
    <row r="1965" spans="4:47" ht="13.5" customHeight="1">
      <c r="D1965" s="405" t="s">
        <v>358</v>
      </c>
      <c r="E1965" s="404"/>
      <c r="F1965" s="407" t="s">
        <v>884</v>
      </c>
      <c r="G1965" s="272">
        <v>9.5</v>
      </c>
      <c r="H1965" s="406">
        <v>535</v>
      </c>
      <c r="I1965" s="406">
        <v>550</v>
      </c>
      <c r="J1965" s="406">
        <v>631</v>
      </c>
      <c r="K1965" s="406">
        <v>582</v>
      </c>
      <c r="L1965" s="406">
        <v>569</v>
      </c>
      <c r="M1965" s="406">
        <v>741</v>
      </c>
      <c r="N1965" s="406">
        <v>623</v>
      </c>
      <c r="O1965" s="406">
        <v>555</v>
      </c>
      <c r="P1965" s="406">
        <v>641</v>
      </c>
      <c r="Q1965" s="406">
        <v>712</v>
      </c>
      <c r="R1965" s="406">
        <v>691</v>
      </c>
      <c r="S1965" s="406">
        <v>755</v>
      </c>
      <c r="T1965" s="406">
        <v>933</v>
      </c>
      <c r="U1965" s="406">
        <v>1024</v>
      </c>
      <c r="V1965" s="406">
        <v>774</v>
      </c>
      <c r="W1965" s="406">
        <v>857</v>
      </c>
      <c r="X1965" s="406">
        <v>589</v>
      </c>
      <c r="Y1965" s="406">
        <v>686</v>
      </c>
      <c r="Z1965" s="406">
        <v>825</v>
      </c>
      <c r="AA1965" s="406">
        <v>671</v>
      </c>
      <c r="AB1965" s="406">
        <v>653</v>
      </c>
      <c r="AC1965" s="406">
        <v>787</v>
      </c>
      <c r="AD1965" s="406">
        <v>964</v>
      </c>
      <c r="AE1965" s="406">
        <v>740</v>
      </c>
      <c r="AF1965" s="406">
        <v>724</v>
      </c>
      <c r="AG1965" s="406">
        <v>859</v>
      </c>
      <c r="AH1965" s="406">
        <v>1049</v>
      </c>
      <c r="AI1965" s="406">
        <v>588</v>
      </c>
      <c r="AJ1965" s="406">
        <v>729</v>
      </c>
      <c r="AK1965" s="406">
        <v>863</v>
      </c>
      <c r="AL1965" s="406">
        <v>1012</v>
      </c>
      <c r="AM1965" s="406">
        <v>603</v>
      </c>
      <c r="AN1965" s="406">
        <v>688</v>
      </c>
      <c r="AO1965" s="406">
        <v>781</v>
      </c>
      <c r="AP1965" s="406">
        <v>692</v>
      </c>
      <c r="AQ1965" s="406">
        <v>692</v>
      </c>
      <c r="AR1965" s="406">
        <v>947</v>
      </c>
      <c r="AS1965" s="406">
        <v>784</v>
      </c>
      <c r="AU1965" t="s">
        <v>358</v>
      </c>
    </row>
    <row r="1966" spans="4:47" ht="13.5" customHeight="1">
      <c r="D1966" s="405" t="s">
        <v>5361</v>
      </c>
      <c r="E1966" s="404"/>
      <c r="F1966" s="407" t="s">
        <v>5344</v>
      </c>
      <c r="G1966" s="272">
        <v>10.5</v>
      </c>
      <c r="H1966" s="409" t="s">
        <v>2207</v>
      </c>
      <c r="I1966" s="409" t="s">
        <v>2207</v>
      </c>
      <c r="J1966" s="409" t="s">
        <v>2207</v>
      </c>
      <c r="K1966" s="409" t="s">
        <v>2207</v>
      </c>
      <c r="L1966" s="409" t="s">
        <v>2207</v>
      </c>
      <c r="M1966" s="409" t="s">
        <v>2207</v>
      </c>
      <c r="N1966" s="409" t="s">
        <v>2207</v>
      </c>
      <c r="O1966" s="409" t="s">
        <v>2207</v>
      </c>
      <c r="P1966" s="409" t="s">
        <v>2207</v>
      </c>
      <c r="Q1966" s="409" t="s">
        <v>2207</v>
      </c>
      <c r="R1966" s="409" t="s">
        <v>2207</v>
      </c>
      <c r="S1966" s="406">
        <v>784</v>
      </c>
      <c r="T1966" s="406">
        <v>979</v>
      </c>
      <c r="U1966" s="406">
        <v>1069</v>
      </c>
      <c r="V1966" s="406">
        <v>814</v>
      </c>
      <c r="W1966" s="406">
        <v>901</v>
      </c>
      <c r="X1966" s="406">
        <v>609</v>
      </c>
      <c r="Y1966" s="406">
        <v>716</v>
      </c>
      <c r="Z1966" s="406">
        <v>861</v>
      </c>
      <c r="AA1966" s="406">
        <v>695</v>
      </c>
      <c r="AB1966" s="406">
        <v>681</v>
      </c>
      <c r="AC1966" s="406">
        <v>828</v>
      </c>
      <c r="AD1966" s="406">
        <v>1016</v>
      </c>
      <c r="AE1966" s="406">
        <v>773</v>
      </c>
      <c r="AF1966" s="406">
        <v>752</v>
      </c>
      <c r="AG1966" s="406">
        <v>900</v>
      </c>
      <c r="AH1966" s="406">
        <v>1101</v>
      </c>
      <c r="AI1966" s="406">
        <v>0</v>
      </c>
      <c r="AJ1966" s="406">
        <v>762</v>
      </c>
      <c r="AK1966" s="406">
        <v>909</v>
      </c>
      <c r="AL1966" s="406">
        <v>1066</v>
      </c>
      <c r="AM1966" s="406">
        <v>627</v>
      </c>
      <c r="AN1966" s="406">
        <v>720</v>
      </c>
      <c r="AO1966" s="406">
        <v>817</v>
      </c>
      <c r="AP1966" s="406">
        <v>733</v>
      </c>
      <c r="AQ1966" s="406">
        <v>733</v>
      </c>
      <c r="AR1966" s="406">
        <v>1013</v>
      </c>
      <c r="AS1966" s="406">
        <v>824</v>
      </c>
      <c r="AU1966" t="s">
        <v>5361</v>
      </c>
    </row>
    <row r="1967" spans="4:47" ht="13.5" customHeight="1">
      <c r="D1967" s="405" t="s">
        <v>359</v>
      </c>
      <c r="E1967" s="404"/>
      <c r="F1967" s="407" t="s">
        <v>886</v>
      </c>
      <c r="G1967" s="272">
        <v>11.4</v>
      </c>
      <c r="H1967" s="406">
        <v>576</v>
      </c>
      <c r="I1967" s="406">
        <v>596</v>
      </c>
      <c r="J1967" s="406">
        <v>682</v>
      </c>
      <c r="K1967" s="406">
        <v>630</v>
      </c>
      <c r="L1967" s="406">
        <v>616</v>
      </c>
      <c r="M1967" s="406">
        <v>817</v>
      </c>
      <c r="N1967" s="406">
        <v>677</v>
      </c>
      <c r="O1967" s="406">
        <v>602</v>
      </c>
      <c r="P1967" s="406">
        <v>707</v>
      </c>
      <c r="Q1967" s="406">
        <v>780</v>
      </c>
      <c r="R1967" s="406">
        <v>758</v>
      </c>
      <c r="S1967" s="406">
        <v>817</v>
      </c>
      <c r="T1967" s="406">
        <v>1029</v>
      </c>
      <c r="U1967" s="406">
        <v>1118</v>
      </c>
      <c r="V1967" s="406">
        <v>853</v>
      </c>
      <c r="W1967" s="406">
        <v>944</v>
      </c>
      <c r="X1967" s="406">
        <v>629</v>
      </c>
      <c r="Y1967" s="406">
        <v>745</v>
      </c>
      <c r="Z1967" s="406">
        <v>897</v>
      </c>
      <c r="AA1967" s="406">
        <v>719</v>
      </c>
      <c r="AB1967" s="406">
        <v>709</v>
      </c>
      <c r="AC1967" s="406">
        <v>868</v>
      </c>
      <c r="AD1967" s="406">
        <v>1068</v>
      </c>
      <c r="AE1967" s="406">
        <v>806</v>
      </c>
      <c r="AF1967" s="406">
        <v>780</v>
      </c>
      <c r="AG1967" s="406">
        <v>941</v>
      </c>
      <c r="AH1967" s="406">
        <v>1153</v>
      </c>
      <c r="AI1967" s="406">
        <v>624</v>
      </c>
      <c r="AJ1967" s="406">
        <v>794</v>
      </c>
      <c r="AK1967" s="406">
        <v>954</v>
      </c>
      <c r="AL1967" s="406">
        <v>1119</v>
      </c>
      <c r="AM1967" s="406">
        <v>650</v>
      </c>
      <c r="AN1967" s="406">
        <v>751</v>
      </c>
      <c r="AO1967" s="406">
        <v>852</v>
      </c>
      <c r="AP1967" s="406">
        <v>773</v>
      </c>
      <c r="AQ1967" s="406">
        <v>773</v>
      </c>
      <c r="AR1967" s="406">
        <v>1079</v>
      </c>
      <c r="AS1967" s="406">
        <v>864</v>
      </c>
      <c r="AU1967" t="s">
        <v>359</v>
      </c>
    </row>
    <row r="1968" spans="4:47" ht="13.5" customHeight="1">
      <c r="D1968" s="405" t="s">
        <v>3143</v>
      </c>
      <c r="E1968" s="404"/>
      <c r="F1968" s="407" t="s">
        <v>3822</v>
      </c>
      <c r="G1968" s="272">
        <v>12.4</v>
      </c>
      <c r="H1968" s="406">
        <v>634</v>
      </c>
      <c r="I1968" s="406">
        <v>636</v>
      </c>
      <c r="J1968" s="406">
        <v>780</v>
      </c>
      <c r="K1968" s="406">
        <v>681</v>
      </c>
      <c r="L1968" s="406">
        <v>679</v>
      </c>
      <c r="M1968" s="406">
        <v>846</v>
      </c>
      <c r="N1968" s="406">
        <v>811</v>
      </c>
      <c r="O1968" s="406">
        <v>743</v>
      </c>
      <c r="P1968" s="406">
        <v>753</v>
      </c>
      <c r="Q1968" s="406">
        <v>861</v>
      </c>
      <c r="R1968" s="406">
        <v>840</v>
      </c>
      <c r="S1968" s="406">
        <v>884</v>
      </c>
      <c r="T1968" s="406">
        <v>1113</v>
      </c>
      <c r="U1968" s="406">
        <v>1211</v>
      </c>
      <c r="V1968" s="406">
        <v>929</v>
      </c>
      <c r="W1968" s="406">
        <v>1029</v>
      </c>
      <c r="X1968" s="406">
        <v>723</v>
      </c>
      <c r="Y1968" s="406">
        <v>851</v>
      </c>
      <c r="Z1968" s="406">
        <v>987</v>
      </c>
      <c r="AA1968" s="406">
        <v>794</v>
      </c>
      <c r="AB1968" s="406">
        <v>835</v>
      </c>
      <c r="AC1968" s="406">
        <v>1007</v>
      </c>
      <c r="AD1968" s="406">
        <v>1182</v>
      </c>
      <c r="AE1968" s="406">
        <v>893</v>
      </c>
      <c r="AF1968" s="406">
        <v>903</v>
      </c>
      <c r="AG1968" s="406">
        <v>1077</v>
      </c>
      <c r="AH1968" s="406">
        <v>1264</v>
      </c>
      <c r="AI1968" s="406">
        <v>695</v>
      </c>
      <c r="AJ1968" s="406">
        <v>856</v>
      </c>
      <c r="AK1968" s="406">
        <v>1029</v>
      </c>
      <c r="AL1968" s="406">
        <v>1207</v>
      </c>
      <c r="AM1968" s="406">
        <v>702</v>
      </c>
      <c r="AN1968" s="406">
        <v>813</v>
      </c>
      <c r="AO1968" s="406">
        <v>921</v>
      </c>
      <c r="AP1968" s="406">
        <v>846</v>
      </c>
      <c r="AQ1968" s="406">
        <v>846</v>
      </c>
      <c r="AR1968" s="406">
        <v>1179</v>
      </c>
      <c r="AS1968" s="406">
        <v>942</v>
      </c>
      <c r="AU1968" t="s">
        <v>3143</v>
      </c>
    </row>
    <row r="1969" spans="4:47" ht="13.5" customHeight="1">
      <c r="D1969" s="405" t="s">
        <v>360</v>
      </c>
      <c r="E1969" s="404"/>
      <c r="F1969" s="407" t="s">
        <v>888</v>
      </c>
      <c r="G1969" s="272">
        <v>13.299999999999999</v>
      </c>
      <c r="H1969" s="406">
        <v>643</v>
      </c>
      <c r="I1969" s="406">
        <v>667</v>
      </c>
      <c r="J1969" s="406">
        <v>762</v>
      </c>
      <c r="K1969" s="406">
        <v>704</v>
      </c>
      <c r="L1969" s="406">
        <v>688</v>
      </c>
      <c r="M1969" s="406">
        <v>923</v>
      </c>
      <c r="N1969" s="406">
        <v>759</v>
      </c>
      <c r="O1969" s="406">
        <v>675</v>
      </c>
      <c r="P1969" s="406">
        <v>800</v>
      </c>
      <c r="Q1969" s="406">
        <v>879</v>
      </c>
      <c r="R1969" s="406">
        <v>857</v>
      </c>
      <c r="S1969" s="406">
        <v>916</v>
      </c>
      <c r="T1969" s="406">
        <v>1162</v>
      </c>
      <c r="U1969" s="406">
        <v>1260</v>
      </c>
      <c r="V1969" s="406">
        <v>970</v>
      </c>
      <c r="W1969" s="406">
        <v>1073</v>
      </c>
      <c r="X1969" s="406">
        <v>698</v>
      </c>
      <c r="Y1969" s="406">
        <v>832</v>
      </c>
      <c r="Z1969" s="406">
        <v>1003</v>
      </c>
      <c r="AA1969" s="406">
        <v>798</v>
      </c>
      <c r="AB1969" s="406">
        <v>792</v>
      </c>
      <c r="AC1969" s="406">
        <v>978</v>
      </c>
      <c r="AD1969" s="406">
        <v>1205</v>
      </c>
      <c r="AE1969" s="406">
        <v>902</v>
      </c>
      <c r="AF1969" s="406">
        <v>864</v>
      </c>
      <c r="AG1969" s="406">
        <v>1051</v>
      </c>
      <c r="AH1969" s="406">
        <v>1290</v>
      </c>
      <c r="AI1969" s="406">
        <v>689</v>
      </c>
      <c r="AJ1969" s="406">
        <v>891</v>
      </c>
      <c r="AK1969" s="406">
        <v>1076</v>
      </c>
      <c r="AL1969" s="406">
        <v>1263</v>
      </c>
      <c r="AM1969" s="406">
        <v>727</v>
      </c>
      <c r="AN1969" s="406">
        <v>846</v>
      </c>
      <c r="AO1969" s="406">
        <v>959</v>
      </c>
      <c r="AP1969" s="406">
        <v>889</v>
      </c>
      <c r="AQ1969" s="406">
        <v>889</v>
      </c>
      <c r="AR1969" s="406">
        <v>1248</v>
      </c>
      <c r="AS1969" s="406">
        <v>982</v>
      </c>
      <c r="AU1969" t="s">
        <v>360</v>
      </c>
    </row>
    <row r="1970" spans="4:47" ht="13.5" customHeight="1">
      <c r="D1970" s="405" t="s">
        <v>3144</v>
      </c>
      <c r="E1970" s="404"/>
      <c r="F1970" s="407" t="s">
        <v>3817</v>
      </c>
      <c r="G1970" s="272">
        <v>4.0999999999999996</v>
      </c>
      <c r="H1970" s="406">
        <v>382</v>
      </c>
      <c r="I1970" s="406">
        <v>379</v>
      </c>
      <c r="J1970" s="406">
        <v>460</v>
      </c>
      <c r="K1970" s="406">
        <v>395</v>
      </c>
      <c r="L1970" s="406">
        <v>391</v>
      </c>
      <c r="M1970" s="406">
        <v>478</v>
      </c>
      <c r="N1970" s="406">
        <v>451</v>
      </c>
      <c r="O1970" s="406">
        <v>404</v>
      </c>
      <c r="P1970" s="406">
        <v>407</v>
      </c>
      <c r="Q1970" s="406">
        <v>464</v>
      </c>
      <c r="R1970" s="406">
        <v>451</v>
      </c>
      <c r="S1970" s="406">
        <v>526</v>
      </c>
      <c r="T1970" s="406">
        <v>608</v>
      </c>
      <c r="U1970" s="406">
        <v>686</v>
      </c>
      <c r="V1970" s="406">
        <v>496</v>
      </c>
      <c r="W1970" s="406">
        <v>549</v>
      </c>
      <c r="X1970" s="406">
        <v>444</v>
      </c>
      <c r="Y1970" s="406">
        <v>490</v>
      </c>
      <c r="Z1970" s="406">
        <v>571</v>
      </c>
      <c r="AA1970" s="406">
        <v>490</v>
      </c>
      <c r="AB1970" s="406">
        <v>472</v>
      </c>
      <c r="AC1970" s="406">
        <v>533</v>
      </c>
      <c r="AD1970" s="406">
        <v>624</v>
      </c>
      <c r="AE1970" s="406">
        <v>514</v>
      </c>
      <c r="AF1970" s="406">
        <v>541</v>
      </c>
      <c r="AG1970" s="406">
        <v>603</v>
      </c>
      <c r="AH1970" s="406">
        <v>706</v>
      </c>
      <c r="AI1970" s="406">
        <v>450</v>
      </c>
      <c r="AJ1970" s="406">
        <v>493</v>
      </c>
      <c r="AK1970" s="406">
        <v>554</v>
      </c>
      <c r="AL1970" s="406">
        <v>650</v>
      </c>
      <c r="AM1970" s="406">
        <v>422</v>
      </c>
      <c r="AN1970" s="406">
        <v>459</v>
      </c>
      <c r="AO1970" s="406">
        <v>522</v>
      </c>
      <c r="AP1970" s="406">
        <v>453</v>
      </c>
      <c r="AQ1970" s="406">
        <v>453</v>
      </c>
      <c r="AR1970" s="406">
        <v>560</v>
      </c>
      <c r="AS1970" s="406">
        <v>551</v>
      </c>
      <c r="AU1970" t="s">
        <v>3144</v>
      </c>
    </row>
    <row r="1971" spans="4:47" ht="13.5" customHeight="1">
      <c r="D1971" s="405" t="s">
        <v>3146</v>
      </c>
      <c r="E1971" s="404"/>
      <c r="F1971" s="407" t="s">
        <v>3819</v>
      </c>
      <c r="G1971" s="272">
        <v>5.0999999999999996</v>
      </c>
      <c r="H1971" s="406">
        <v>403</v>
      </c>
      <c r="I1971" s="406">
        <v>400</v>
      </c>
      <c r="J1971" s="406">
        <v>488</v>
      </c>
      <c r="K1971" s="406">
        <v>420</v>
      </c>
      <c r="L1971" s="406">
        <v>416</v>
      </c>
      <c r="M1971" s="406">
        <v>512</v>
      </c>
      <c r="N1971" s="406">
        <v>484</v>
      </c>
      <c r="O1971" s="406">
        <v>434</v>
      </c>
      <c r="P1971" s="406">
        <v>437</v>
      </c>
      <c r="Q1971" s="406">
        <v>500</v>
      </c>
      <c r="R1971" s="406">
        <v>486</v>
      </c>
      <c r="S1971" s="406">
        <v>559</v>
      </c>
      <c r="T1971" s="406">
        <v>658</v>
      </c>
      <c r="U1971" s="406">
        <v>737</v>
      </c>
      <c r="V1971" s="406">
        <v>538</v>
      </c>
      <c r="W1971" s="406">
        <v>595</v>
      </c>
      <c r="X1971" s="406">
        <v>468</v>
      </c>
      <c r="Y1971" s="406">
        <v>524</v>
      </c>
      <c r="Z1971" s="406">
        <v>610</v>
      </c>
      <c r="AA1971" s="406">
        <v>516</v>
      </c>
      <c r="AB1971" s="406">
        <v>507</v>
      </c>
      <c r="AC1971" s="406">
        <v>581</v>
      </c>
      <c r="AD1971" s="406">
        <v>681</v>
      </c>
      <c r="AE1971" s="406">
        <v>549</v>
      </c>
      <c r="AF1971" s="406">
        <v>575</v>
      </c>
      <c r="AG1971" s="406">
        <v>651</v>
      </c>
      <c r="AH1971" s="406">
        <v>763</v>
      </c>
      <c r="AI1971" s="406">
        <v>470</v>
      </c>
      <c r="AJ1971" s="406">
        <v>528</v>
      </c>
      <c r="AK1971" s="406">
        <v>602</v>
      </c>
      <c r="AL1971" s="406">
        <v>706</v>
      </c>
      <c r="AM1971" s="406">
        <v>447</v>
      </c>
      <c r="AN1971" s="406">
        <v>492</v>
      </c>
      <c r="AO1971" s="406">
        <v>560</v>
      </c>
      <c r="AP1971" s="406">
        <v>496</v>
      </c>
      <c r="AQ1971" s="406">
        <v>496</v>
      </c>
      <c r="AR1971" s="406">
        <v>631</v>
      </c>
      <c r="AS1971" s="406">
        <v>593</v>
      </c>
      <c r="AU1971" t="s">
        <v>3146</v>
      </c>
    </row>
    <row r="1972" spans="4:47" ht="13.5" customHeight="1">
      <c r="D1972" s="405" t="s">
        <v>4259</v>
      </c>
      <c r="E1972" s="404"/>
      <c r="F1972" s="407" t="s">
        <v>2063</v>
      </c>
      <c r="G1972" s="272">
        <v>6.1</v>
      </c>
      <c r="H1972" s="406">
        <v>432</v>
      </c>
      <c r="I1972" s="406">
        <v>430</v>
      </c>
      <c r="J1972" s="406">
        <v>525</v>
      </c>
      <c r="K1972" s="406">
        <v>454</v>
      </c>
      <c r="L1972" s="406">
        <v>450</v>
      </c>
      <c r="M1972" s="406">
        <v>555</v>
      </c>
      <c r="N1972" s="406">
        <v>527</v>
      </c>
      <c r="O1972" s="406">
        <v>473</v>
      </c>
      <c r="P1972" s="406">
        <v>477</v>
      </c>
      <c r="Q1972" s="406">
        <v>545</v>
      </c>
      <c r="R1972" s="406">
        <v>531</v>
      </c>
      <c r="S1972" s="406">
        <v>589</v>
      </c>
      <c r="T1972" s="406">
        <v>706</v>
      </c>
      <c r="U1972" s="406">
        <v>784</v>
      </c>
      <c r="V1972" s="406">
        <v>576</v>
      </c>
      <c r="W1972" s="406">
        <v>636</v>
      </c>
      <c r="X1972" s="406">
        <v>498</v>
      </c>
      <c r="Y1972" s="406">
        <v>564</v>
      </c>
      <c r="Z1972" s="406">
        <v>655</v>
      </c>
      <c r="AA1972" s="406">
        <v>548</v>
      </c>
      <c r="AB1972" s="406">
        <v>547</v>
      </c>
      <c r="AC1972" s="406">
        <v>634</v>
      </c>
      <c r="AD1972" s="406">
        <v>744</v>
      </c>
      <c r="AE1972" s="406">
        <v>591</v>
      </c>
      <c r="AF1972" s="406">
        <v>615</v>
      </c>
      <c r="AG1972" s="406">
        <v>704</v>
      </c>
      <c r="AH1972" s="406">
        <v>826</v>
      </c>
      <c r="AI1972" s="406">
        <v>495</v>
      </c>
      <c r="AJ1972" s="406">
        <v>568</v>
      </c>
      <c r="AK1972" s="406">
        <v>656</v>
      </c>
      <c r="AL1972" s="406">
        <v>769</v>
      </c>
      <c r="AM1972" s="406">
        <v>477</v>
      </c>
      <c r="AN1972" s="406">
        <v>531</v>
      </c>
      <c r="AO1972" s="406">
        <v>604</v>
      </c>
      <c r="AP1972" s="406">
        <v>545</v>
      </c>
      <c r="AQ1972" s="406">
        <v>545</v>
      </c>
      <c r="AR1972" s="406">
        <v>708</v>
      </c>
      <c r="AS1972" s="406">
        <v>633</v>
      </c>
      <c r="AU1972" t="s">
        <v>4259</v>
      </c>
    </row>
    <row r="1973" spans="4:47" ht="13.5" customHeight="1">
      <c r="D1973" s="405" t="s">
        <v>2064</v>
      </c>
      <c r="E1973" s="404"/>
      <c r="F1973" s="407" t="s">
        <v>884</v>
      </c>
      <c r="G1973" s="272">
        <v>10.199999999999999</v>
      </c>
      <c r="H1973" s="406">
        <v>602</v>
      </c>
      <c r="I1973" s="406">
        <v>603</v>
      </c>
      <c r="J1973" s="406">
        <v>719</v>
      </c>
      <c r="K1973" s="406">
        <v>641</v>
      </c>
      <c r="L1973" s="406">
        <v>639</v>
      </c>
      <c r="M1973" s="406">
        <v>769</v>
      </c>
      <c r="N1973" s="406">
        <v>734</v>
      </c>
      <c r="O1973" s="406">
        <v>630</v>
      </c>
      <c r="P1973" s="406">
        <v>729</v>
      </c>
      <c r="Q1973" s="406">
        <v>781</v>
      </c>
      <c r="R1973" s="406">
        <v>760</v>
      </c>
      <c r="S1973" s="406">
        <v>797</v>
      </c>
      <c r="T1973" s="406">
        <v>989</v>
      </c>
      <c r="U1973" s="406">
        <v>1082</v>
      </c>
      <c r="V1973" s="406">
        <v>823</v>
      </c>
      <c r="W1973" s="406">
        <v>911</v>
      </c>
      <c r="X1973" s="406">
        <v>671</v>
      </c>
      <c r="Y1973" s="406">
        <v>777</v>
      </c>
      <c r="Z1973" s="406">
        <v>903</v>
      </c>
      <c r="AA1973" s="406">
        <v>737</v>
      </c>
      <c r="AB1973" s="406">
        <v>761</v>
      </c>
      <c r="AC1973" s="406">
        <v>904</v>
      </c>
      <c r="AD1973" s="406">
        <v>1061</v>
      </c>
      <c r="AE1973" s="406">
        <v>817</v>
      </c>
      <c r="AF1973" s="406">
        <v>829</v>
      </c>
      <c r="AG1973" s="406">
        <v>974</v>
      </c>
      <c r="AH1973" s="406">
        <v>1143</v>
      </c>
      <c r="AI1973" s="406">
        <v>652</v>
      </c>
      <c r="AJ1973" s="406">
        <v>782</v>
      </c>
      <c r="AK1973" s="406">
        <v>926</v>
      </c>
      <c r="AL1973" s="406">
        <v>1086</v>
      </c>
      <c r="AM1973" s="406">
        <v>650</v>
      </c>
      <c r="AN1973" s="406">
        <v>741</v>
      </c>
      <c r="AO1973" s="406">
        <v>841</v>
      </c>
      <c r="AP1973" s="406">
        <v>754</v>
      </c>
      <c r="AQ1973" s="406">
        <v>754</v>
      </c>
      <c r="AR1973" s="406">
        <v>1027</v>
      </c>
      <c r="AS1973" s="406">
        <v>847</v>
      </c>
      <c r="AU1973" t="s">
        <v>2064</v>
      </c>
    </row>
    <row r="1974" spans="4:47" ht="13.5" customHeight="1">
      <c r="D1974" s="405" t="s">
        <v>5362</v>
      </c>
      <c r="E1974" s="404"/>
      <c r="F1974" s="407" t="s">
        <v>5344</v>
      </c>
      <c r="G1974" s="272">
        <v>11.2</v>
      </c>
      <c r="H1974" s="409" t="s">
        <v>2207</v>
      </c>
      <c r="I1974" s="409" t="s">
        <v>2207</v>
      </c>
      <c r="J1974" s="409" t="s">
        <v>2207</v>
      </c>
      <c r="K1974" s="409" t="s">
        <v>2207</v>
      </c>
      <c r="L1974" s="409" t="s">
        <v>2207</v>
      </c>
      <c r="M1974" s="409" t="s">
        <v>2207</v>
      </c>
      <c r="N1974" s="409" t="s">
        <v>2207</v>
      </c>
      <c r="O1974" s="409" t="s">
        <v>2207</v>
      </c>
      <c r="P1974" s="409" t="s">
        <v>2207</v>
      </c>
      <c r="Q1974" s="409" t="s">
        <v>2207</v>
      </c>
      <c r="R1974" s="409" t="s">
        <v>2207</v>
      </c>
      <c r="S1974" s="406">
        <v>830</v>
      </c>
      <c r="T1974" s="406">
        <v>1039</v>
      </c>
      <c r="U1974" s="406">
        <v>1133</v>
      </c>
      <c r="V1974" s="406">
        <v>865</v>
      </c>
      <c r="W1974" s="406">
        <v>958</v>
      </c>
      <c r="X1974" s="406">
        <v>696</v>
      </c>
      <c r="Y1974" s="406">
        <v>812</v>
      </c>
      <c r="Z1974" s="406">
        <v>943</v>
      </c>
      <c r="AA1974" s="406">
        <v>764</v>
      </c>
      <c r="AB1974" s="406">
        <v>796</v>
      </c>
      <c r="AC1974" s="406">
        <v>953</v>
      </c>
      <c r="AD1974" s="406">
        <v>1118</v>
      </c>
      <c r="AE1974" s="406">
        <v>853</v>
      </c>
      <c r="AF1974" s="406">
        <v>864</v>
      </c>
      <c r="AG1974" s="406">
        <v>1023</v>
      </c>
      <c r="AH1974" s="406">
        <v>1200</v>
      </c>
      <c r="AI1974" s="406">
        <v>0</v>
      </c>
      <c r="AJ1974" s="406">
        <v>817</v>
      </c>
      <c r="AK1974" s="406">
        <v>975</v>
      </c>
      <c r="AL1974" s="406">
        <v>1143</v>
      </c>
      <c r="AM1974" s="406">
        <v>675</v>
      </c>
      <c r="AN1974" s="406">
        <v>775</v>
      </c>
      <c r="AO1974" s="406">
        <v>879</v>
      </c>
      <c r="AP1974" s="406">
        <v>797</v>
      </c>
      <c r="AQ1974" s="406">
        <v>797</v>
      </c>
      <c r="AR1974" s="406">
        <v>1098</v>
      </c>
      <c r="AS1974" s="406">
        <v>890</v>
      </c>
      <c r="AU1974" t="s">
        <v>5362</v>
      </c>
    </row>
    <row r="1975" spans="4:47" ht="13.5" customHeight="1">
      <c r="D1975" s="405" t="s">
        <v>2065</v>
      </c>
      <c r="E1975" s="404"/>
      <c r="F1975" s="407" t="s">
        <v>886</v>
      </c>
      <c r="G1975" s="272">
        <v>12.2</v>
      </c>
      <c r="H1975" s="406">
        <v>645</v>
      </c>
      <c r="I1975" s="406">
        <v>649</v>
      </c>
      <c r="J1975" s="406">
        <v>775</v>
      </c>
      <c r="K1975" s="406">
        <v>693</v>
      </c>
      <c r="L1975" s="406">
        <v>693</v>
      </c>
      <c r="M1975" s="406">
        <v>836</v>
      </c>
      <c r="N1975" s="406">
        <v>801</v>
      </c>
      <c r="O1975" s="406">
        <v>682</v>
      </c>
      <c r="P1975" s="406">
        <v>803</v>
      </c>
      <c r="Q1975" s="406">
        <v>855</v>
      </c>
      <c r="R1975" s="406">
        <v>835</v>
      </c>
      <c r="S1975" s="406">
        <v>864</v>
      </c>
      <c r="T1975" s="406">
        <v>1091</v>
      </c>
      <c r="U1975" s="406">
        <v>1184</v>
      </c>
      <c r="V1975" s="406">
        <v>907</v>
      </c>
      <c r="W1975" s="406">
        <v>1004</v>
      </c>
      <c r="X1975" s="406">
        <v>720</v>
      </c>
      <c r="Y1975" s="406">
        <v>846</v>
      </c>
      <c r="Z1975" s="406">
        <v>982</v>
      </c>
      <c r="AA1975" s="406">
        <v>790</v>
      </c>
      <c r="AB1975" s="406">
        <v>830</v>
      </c>
      <c r="AC1975" s="406">
        <v>1001</v>
      </c>
      <c r="AD1975" s="406">
        <v>1174</v>
      </c>
      <c r="AE1975" s="406">
        <v>888</v>
      </c>
      <c r="AF1975" s="406">
        <v>899</v>
      </c>
      <c r="AG1975" s="406">
        <v>1071</v>
      </c>
      <c r="AH1975" s="406">
        <v>1257</v>
      </c>
      <c r="AI1975" s="406">
        <v>692</v>
      </c>
      <c r="AJ1975" s="406">
        <v>852</v>
      </c>
      <c r="AK1975" s="406">
        <v>1023</v>
      </c>
      <c r="AL1975" s="406">
        <v>1200</v>
      </c>
      <c r="AM1975" s="406">
        <v>699</v>
      </c>
      <c r="AN1975" s="406">
        <v>808</v>
      </c>
      <c r="AO1975" s="406">
        <v>916</v>
      </c>
      <c r="AP1975" s="406">
        <v>840</v>
      </c>
      <c r="AQ1975" s="406">
        <v>840</v>
      </c>
      <c r="AR1975" s="406">
        <v>1169</v>
      </c>
      <c r="AS1975" s="406">
        <v>932</v>
      </c>
      <c r="AU1975" t="s">
        <v>2065</v>
      </c>
    </row>
    <row r="1976" spans="4:47" ht="13.5" customHeight="1">
      <c r="D1976" s="405" t="s">
        <v>3148</v>
      </c>
      <c r="E1976" s="404"/>
      <c r="F1976" s="407" t="s">
        <v>3822</v>
      </c>
      <c r="G1976" s="272">
        <v>13.299999999999999</v>
      </c>
      <c r="H1976" s="406">
        <v>684</v>
      </c>
      <c r="I1976" s="406">
        <v>686</v>
      </c>
      <c r="J1976" s="406">
        <v>840</v>
      </c>
      <c r="K1976" s="406">
        <v>731</v>
      </c>
      <c r="L1976" s="406">
        <v>729</v>
      </c>
      <c r="M1976" s="406">
        <v>906</v>
      </c>
      <c r="N1976" s="406">
        <v>869</v>
      </c>
      <c r="O1976" s="406">
        <v>802</v>
      </c>
      <c r="P1976" s="406">
        <v>813</v>
      </c>
      <c r="Q1976" s="406">
        <v>930</v>
      </c>
      <c r="R1976" s="406">
        <v>907</v>
      </c>
      <c r="S1976" s="406">
        <v>931</v>
      </c>
      <c r="T1976" s="406">
        <v>1178</v>
      </c>
      <c r="U1976" s="406">
        <v>1278</v>
      </c>
      <c r="V1976" s="406">
        <v>986</v>
      </c>
      <c r="W1976" s="406">
        <v>1091</v>
      </c>
      <c r="X1976" s="406">
        <v>775</v>
      </c>
      <c r="Y1976" s="406">
        <v>912</v>
      </c>
      <c r="Z1976" s="406">
        <v>1058</v>
      </c>
      <c r="AA1976" s="406">
        <v>851</v>
      </c>
      <c r="AB1976" s="406">
        <v>896</v>
      </c>
      <c r="AC1976" s="406">
        <v>1081</v>
      </c>
      <c r="AD1976" s="406">
        <v>1268</v>
      </c>
      <c r="AE1976" s="406">
        <v>958</v>
      </c>
      <c r="AF1976" s="406">
        <v>964</v>
      </c>
      <c r="AG1976" s="406">
        <v>1151</v>
      </c>
      <c r="AH1976" s="406">
        <v>1350</v>
      </c>
      <c r="AI1976" s="406">
        <v>744</v>
      </c>
      <c r="AJ1976" s="406">
        <v>917</v>
      </c>
      <c r="AK1976" s="406">
        <v>1103</v>
      </c>
      <c r="AL1976" s="406">
        <v>1294</v>
      </c>
      <c r="AM1976" s="406">
        <v>754</v>
      </c>
      <c r="AN1976" s="406">
        <v>873</v>
      </c>
      <c r="AO1976" s="406">
        <v>989</v>
      </c>
      <c r="AP1976" s="406">
        <v>918</v>
      </c>
      <c r="AQ1976" s="406">
        <v>918</v>
      </c>
      <c r="AR1976" s="406">
        <v>1275</v>
      </c>
      <c r="AS1976" s="406">
        <v>1013</v>
      </c>
      <c r="AU1976" t="s">
        <v>3148</v>
      </c>
    </row>
    <row r="1977" spans="4:47" ht="13.5" customHeight="1">
      <c r="D1977" s="405" t="s">
        <v>2066</v>
      </c>
      <c r="E1977" s="404"/>
      <c r="F1977" s="407" t="s">
        <v>888</v>
      </c>
      <c r="G1977" s="272">
        <v>14.299999999999999</v>
      </c>
      <c r="H1977" s="406">
        <v>715</v>
      </c>
      <c r="I1977" s="406">
        <v>720</v>
      </c>
      <c r="J1977" s="406">
        <v>861</v>
      </c>
      <c r="K1977" s="406">
        <v>772</v>
      </c>
      <c r="L1977" s="406">
        <v>772</v>
      </c>
      <c r="M1977" s="406">
        <v>932</v>
      </c>
      <c r="N1977" s="406">
        <v>894</v>
      </c>
      <c r="O1977" s="406">
        <v>760</v>
      </c>
      <c r="P1977" s="406">
        <v>903</v>
      </c>
      <c r="Q1977" s="406">
        <v>959</v>
      </c>
      <c r="R1977" s="406">
        <v>936</v>
      </c>
      <c r="S1977" s="406">
        <v>962</v>
      </c>
      <c r="T1977" s="406">
        <v>1225</v>
      </c>
      <c r="U1977" s="406">
        <v>1324</v>
      </c>
      <c r="V1977" s="406">
        <v>1024</v>
      </c>
      <c r="W1977" s="406">
        <v>1133</v>
      </c>
      <c r="X1977" s="406">
        <v>797</v>
      </c>
      <c r="Y1977" s="406">
        <v>943</v>
      </c>
      <c r="Z1977" s="406">
        <v>1094</v>
      </c>
      <c r="AA1977" s="406">
        <v>874</v>
      </c>
      <c r="AB1977" s="406">
        <v>928</v>
      </c>
      <c r="AC1977" s="406">
        <v>1126</v>
      </c>
      <c r="AD1977" s="406">
        <v>1321</v>
      </c>
      <c r="AE1977" s="406">
        <v>991</v>
      </c>
      <c r="AF1977" s="406">
        <v>996</v>
      </c>
      <c r="AG1977" s="406">
        <v>1196</v>
      </c>
      <c r="AH1977" s="406">
        <v>1404</v>
      </c>
      <c r="AI1977" s="406">
        <v>760</v>
      </c>
      <c r="AJ1977" s="406">
        <v>949</v>
      </c>
      <c r="AK1977" s="406">
        <v>1148</v>
      </c>
      <c r="AL1977" s="406">
        <v>1347</v>
      </c>
      <c r="AM1977" s="406">
        <v>776</v>
      </c>
      <c r="AN1977" s="406">
        <v>903</v>
      </c>
      <c r="AO1977" s="406">
        <v>1024</v>
      </c>
      <c r="AP1977" s="406">
        <v>957</v>
      </c>
      <c r="AQ1977" s="406">
        <v>957</v>
      </c>
      <c r="AR1977" s="406">
        <v>1342</v>
      </c>
      <c r="AS1977" s="406">
        <v>1052</v>
      </c>
      <c r="AU1977" t="s">
        <v>2066</v>
      </c>
    </row>
    <row r="1978" spans="4:47" ht="13.5" customHeight="1">
      <c r="D1978" s="405" t="s">
        <v>3149</v>
      </c>
      <c r="E1978" s="404"/>
      <c r="F1978" s="407" t="s">
        <v>3817</v>
      </c>
      <c r="G1978" s="272">
        <v>4.3999999999999995</v>
      </c>
      <c r="H1978" s="406">
        <v>391</v>
      </c>
      <c r="I1978" s="406">
        <v>401</v>
      </c>
      <c r="J1978" s="406">
        <v>457</v>
      </c>
      <c r="K1978" s="406">
        <v>420</v>
      </c>
      <c r="L1978" s="406">
        <v>417</v>
      </c>
      <c r="M1978" s="406">
        <v>498</v>
      </c>
      <c r="N1978" s="406">
        <v>443</v>
      </c>
      <c r="O1978" s="406">
        <v>394</v>
      </c>
      <c r="P1978" s="406">
        <v>434</v>
      </c>
      <c r="Q1978" s="406">
        <v>488</v>
      </c>
      <c r="R1978" s="406">
        <v>454</v>
      </c>
      <c r="S1978" s="406">
        <v>306</v>
      </c>
      <c r="T1978" s="406">
        <v>321</v>
      </c>
      <c r="U1978" s="406">
        <v>377</v>
      </c>
      <c r="V1978" s="406">
        <v>333</v>
      </c>
      <c r="W1978" s="406">
        <v>364</v>
      </c>
      <c r="X1978" s="406">
        <v>412</v>
      </c>
      <c r="Y1978" s="406">
        <v>443</v>
      </c>
      <c r="Z1978" s="406">
        <v>518</v>
      </c>
      <c r="AA1978" s="406">
        <v>454</v>
      </c>
      <c r="AB1978" s="406">
        <v>412</v>
      </c>
      <c r="AC1978" s="406">
        <v>457</v>
      </c>
      <c r="AD1978" s="406">
        <v>534</v>
      </c>
      <c r="AE1978" s="406">
        <v>454</v>
      </c>
      <c r="AF1978" s="406">
        <v>481</v>
      </c>
      <c r="AG1978" s="406">
        <v>513</v>
      </c>
      <c r="AH1978" s="406">
        <v>600</v>
      </c>
      <c r="AI1978" s="406">
        <v>322</v>
      </c>
      <c r="AJ1978" s="406">
        <v>412</v>
      </c>
      <c r="AK1978" s="406">
        <v>443</v>
      </c>
      <c r="AL1978" s="406">
        <v>518</v>
      </c>
      <c r="AM1978" s="406">
        <v>412</v>
      </c>
      <c r="AN1978" s="406">
        <v>448</v>
      </c>
      <c r="AO1978" s="406">
        <v>512</v>
      </c>
      <c r="AP1978" s="406">
        <v>462</v>
      </c>
      <c r="AQ1978" s="406">
        <v>539</v>
      </c>
      <c r="AR1978" s="406">
        <v>477</v>
      </c>
      <c r="AS1978" s="406">
        <v>583</v>
      </c>
      <c r="AU1978" t="s">
        <v>3149</v>
      </c>
    </row>
    <row r="1979" spans="4:47" ht="13.5" customHeight="1">
      <c r="D1979" s="405" t="s">
        <v>3150</v>
      </c>
      <c r="E1979" s="404"/>
      <c r="F1979" s="407" t="s">
        <v>5598</v>
      </c>
      <c r="G1979" s="272">
        <v>4.3999999999999995</v>
      </c>
      <c r="H1979" s="406">
        <v>439</v>
      </c>
      <c r="I1979" s="406">
        <v>435</v>
      </c>
      <c r="J1979" s="406">
        <v>528</v>
      </c>
      <c r="K1979" s="406">
        <v>464</v>
      </c>
      <c r="L1979" s="406">
        <v>457</v>
      </c>
      <c r="M1979" s="406">
        <v>563</v>
      </c>
      <c r="N1979" s="406">
        <v>531</v>
      </c>
      <c r="O1979" s="406">
        <v>459</v>
      </c>
      <c r="P1979" s="406">
        <v>462</v>
      </c>
      <c r="Q1979" s="406">
        <v>528</v>
      </c>
      <c r="R1979" s="406">
        <v>512</v>
      </c>
      <c r="S1979" s="406">
        <v>717</v>
      </c>
      <c r="T1979" s="406">
        <v>811</v>
      </c>
      <c r="U1979" s="406">
        <v>927</v>
      </c>
      <c r="V1979" s="406">
        <v>610</v>
      </c>
      <c r="W1979" s="406">
        <v>677</v>
      </c>
      <c r="X1979" s="406">
        <v>559</v>
      </c>
      <c r="Y1979" s="406">
        <v>610</v>
      </c>
      <c r="Z1979" s="406">
        <v>711</v>
      </c>
      <c r="AA1979" s="406">
        <v>618</v>
      </c>
      <c r="AB1979" s="406">
        <v>579</v>
      </c>
      <c r="AC1979" s="406">
        <v>645</v>
      </c>
      <c r="AD1979" s="406">
        <v>756</v>
      </c>
      <c r="AE1979" s="406">
        <v>632</v>
      </c>
      <c r="AF1979" s="406">
        <v>716</v>
      </c>
      <c r="AG1979" s="406">
        <v>785</v>
      </c>
      <c r="AH1979" s="406">
        <v>921</v>
      </c>
      <c r="AI1979" s="406">
        <v>579</v>
      </c>
      <c r="AJ1979" s="406">
        <v>622</v>
      </c>
      <c r="AK1979" s="406">
        <v>688</v>
      </c>
      <c r="AL1979" s="406">
        <v>807</v>
      </c>
      <c r="AM1979" s="406">
        <v>517</v>
      </c>
      <c r="AN1979" s="406">
        <v>556</v>
      </c>
      <c r="AO1979" s="406">
        <v>633</v>
      </c>
      <c r="AP1979" s="406">
        <v>491</v>
      </c>
      <c r="AQ1979" s="406">
        <v>491</v>
      </c>
      <c r="AR1979" s="406">
        <v>612</v>
      </c>
      <c r="AS1979" s="406">
        <v>689</v>
      </c>
      <c r="AU1979" t="s">
        <v>3150</v>
      </c>
    </row>
    <row r="1980" spans="4:47" ht="13.5" customHeight="1">
      <c r="D1980" s="405" t="s">
        <v>3153</v>
      </c>
      <c r="E1980" s="404"/>
      <c r="F1980" s="407" t="s">
        <v>3819</v>
      </c>
      <c r="G1980" s="272">
        <v>5.5</v>
      </c>
      <c r="H1980" s="406">
        <v>412</v>
      </c>
      <c r="I1980" s="406">
        <v>410</v>
      </c>
      <c r="J1980" s="406">
        <v>501</v>
      </c>
      <c r="K1980" s="406">
        <v>430</v>
      </c>
      <c r="L1980" s="406">
        <v>425</v>
      </c>
      <c r="M1980" s="406">
        <v>525</v>
      </c>
      <c r="N1980" s="406">
        <v>497</v>
      </c>
      <c r="O1980" s="406">
        <v>446</v>
      </c>
      <c r="P1980" s="406">
        <v>450</v>
      </c>
      <c r="Q1980" s="406">
        <v>514</v>
      </c>
      <c r="R1980" s="406">
        <v>501</v>
      </c>
      <c r="S1980" s="406">
        <v>572</v>
      </c>
      <c r="T1980" s="406">
        <v>677</v>
      </c>
      <c r="U1980" s="406">
        <v>756</v>
      </c>
      <c r="V1980" s="406">
        <v>554</v>
      </c>
      <c r="W1980" s="406">
        <v>612</v>
      </c>
      <c r="X1980" s="406">
        <v>478</v>
      </c>
      <c r="Y1980" s="406">
        <v>537</v>
      </c>
      <c r="Z1980" s="406">
        <v>625</v>
      </c>
      <c r="AA1980" s="406">
        <v>527</v>
      </c>
      <c r="AB1980" s="406">
        <v>520</v>
      </c>
      <c r="AC1980" s="406">
        <v>599</v>
      </c>
      <c r="AD1980" s="406">
        <v>702</v>
      </c>
      <c r="AE1980" s="406">
        <v>563</v>
      </c>
      <c r="AF1980" s="406">
        <v>589</v>
      </c>
      <c r="AG1980" s="406">
        <v>669</v>
      </c>
      <c r="AH1980" s="406">
        <v>784</v>
      </c>
      <c r="AI1980" s="406">
        <v>478</v>
      </c>
      <c r="AJ1980" s="406">
        <v>541</v>
      </c>
      <c r="AK1980" s="406">
        <v>620</v>
      </c>
      <c r="AL1980" s="406">
        <v>727</v>
      </c>
      <c r="AM1980" s="406">
        <v>457</v>
      </c>
      <c r="AN1980" s="406">
        <v>506</v>
      </c>
      <c r="AO1980" s="406">
        <v>575</v>
      </c>
      <c r="AP1980" s="406">
        <v>513</v>
      </c>
      <c r="AQ1980" s="406">
        <v>513</v>
      </c>
      <c r="AR1980" s="406">
        <v>656</v>
      </c>
      <c r="AS1980" s="406">
        <v>609</v>
      </c>
      <c r="AU1980" t="s">
        <v>3153</v>
      </c>
    </row>
    <row r="1981" spans="4:47" ht="13.5" customHeight="1">
      <c r="D1981" s="405" t="s">
        <v>3154</v>
      </c>
      <c r="E1981" s="404"/>
      <c r="F1981" s="407" t="s">
        <v>4316</v>
      </c>
      <c r="G1981" s="272">
        <v>5.5</v>
      </c>
      <c r="H1981" s="406">
        <v>463</v>
      </c>
      <c r="I1981" s="406">
        <v>460</v>
      </c>
      <c r="J1981" s="406">
        <v>562</v>
      </c>
      <c r="K1981" s="406">
        <v>494</v>
      </c>
      <c r="L1981" s="406">
        <v>488</v>
      </c>
      <c r="M1981" s="406">
        <v>606</v>
      </c>
      <c r="N1981" s="406">
        <v>573</v>
      </c>
      <c r="O1981" s="406">
        <v>491</v>
      </c>
      <c r="P1981" s="406">
        <v>495</v>
      </c>
      <c r="Q1981" s="406">
        <v>566</v>
      </c>
      <c r="R1981" s="406">
        <v>550</v>
      </c>
      <c r="S1981" s="406">
        <v>743</v>
      </c>
      <c r="T1981" s="406">
        <v>852</v>
      </c>
      <c r="U1981" s="406">
        <v>969</v>
      </c>
      <c r="V1981" s="406">
        <v>644</v>
      </c>
      <c r="W1981" s="406">
        <v>715</v>
      </c>
      <c r="X1981" s="406">
        <v>585</v>
      </c>
      <c r="Y1981" s="406">
        <v>646</v>
      </c>
      <c r="Z1981" s="406">
        <v>753</v>
      </c>
      <c r="AA1981" s="406">
        <v>646</v>
      </c>
      <c r="AB1981" s="406">
        <v>616</v>
      </c>
      <c r="AC1981" s="406">
        <v>696</v>
      </c>
      <c r="AD1981" s="406">
        <v>816</v>
      </c>
      <c r="AE1981" s="406">
        <v>669</v>
      </c>
      <c r="AF1981" s="406">
        <v>753</v>
      </c>
      <c r="AG1981" s="406">
        <v>836</v>
      </c>
      <c r="AH1981" s="406">
        <v>980</v>
      </c>
      <c r="AI1981" s="406">
        <v>600</v>
      </c>
      <c r="AJ1981" s="406">
        <v>658</v>
      </c>
      <c r="AK1981" s="406">
        <v>739</v>
      </c>
      <c r="AL1981" s="406">
        <v>867</v>
      </c>
      <c r="AM1981" s="406">
        <v>542</v>
      </c>
      <c r="AN1981" s="406">
        <v>591</v>
      </c>
      <c r="AO1981" s="406">
        <v>672</v>
      </c>
      <c r="AP1981" s="406">
        <v>526</v>
      </c>
      <c r="AQ1981" s="406">
        <v>526</v>
      </c>
      <c r="AR1981" s="406">
        <v>669</v>
      </c>
      <c r="AS1981" s="406">
        <v>723</v>
      </c>
      <c r="AU1981" t="s">
        <v>3154</v>
      </c>
    </row>
    <row r="1982" spans="4:47" ht="13.5" customHeight="1">
      <c r="D1982" s="405" t="s">
        <v>2062</v>
      </c>
      <c r="E1982" s="404"/>
      <c r="F1982" s="407" t="s">
        <v>2063</v>
      </c>
      <c r="G1982" s="272">
        <v>6.5</v>
      </c>
      <c r="H1982" s="406">
        <v>438</v>
      </c>
      <c r="I1982" s="406">
        <v>455</v>
      </c>
      <c r="J1982" s="406">
        <v>516</v>
      </c>
      <c r="K1982" s="406">
        <v>473</v>
      </c>
      <c r="L1982" s="406">
        <v>472</v>
      </c>
      <c r="M1982" s="406">
        <v>586</v>
      </c>
      <c r="N1982" s="406">
        <v>506</v>
      </c>
      <c r="O1982" s="406">
        <v>449</v>
      </c>
      <c r="P1982" s="406">
        <v>514</v>
      </c>
      <c r="Q1982" s="406">
        <v>567</v>
      </c>
      <c r="R1982" s="406">
        <v>528</v>
      </c>
      <c r="S1982" s="406">
        <v>607</v>
      </c>
      <c r="T1982" s="406">
        <v>732</v>
      </c>
      <c r="U1982" s="406">
        <v>810</v>
      </c>
      <c r="V1982" s="406">
        <v>598</v>
      </c>
      <c r="W1982" s="406">
        <v>661</v>
      </c>
      <c r="X1982" s="406">
        <v>493</v>
      </c>
      <c r="Y1982" s="406">
        <v>563</v>
      </c>
      <c r="Z1982" s="406">
        <v>671</v>
      </c>
      <c r="AA1982" s="406">
        <v>560</v>
      </c>
      <c r="AB1982" s="406">
        <v>533</v>
      </c>
      <c r="AC1982" s="406">
        <v>628</v>
      </c>
      <c r="AD1982" s="406">
        <v>762</v>
      </c>
      <c r="AE1982" s="406">
        <v>603</v>
      </c>
      <c r="AF1982" s="406">
        <v>604</v>
      </c>
      <c r="AG1982" s="406">
        <v>701</v>
      </c>
      <c r="AH1982" s="406">
        <v>847</v>
      </c>
      <c r="AI1982" s="406">
        <v>503</v>
      </c>
      <c r="AJ1982" s="406">
        <v>579</v>
      </c>
      <c r="AK1982" s="406">
        <v>672</v>
      </c>
      <c r="AL1982" s="406">
        <v>788</v>
      </c>
      <c r="AM1982" s="406">
        <v>483</v>
      </c>
      <c r="AN1982" s="406">
        <v>542</v>
      </c>
      <c r="AO1982" s="406">
        <v>615</v>
      </c>
      <c r="AP1982" s="406">
        <v>559</v>
      </c>
      <c r="AQ1982" s="406">
        <v>559</v>
      </c>
      <c r="AR1982" s="406">
        <v>732</v>
      </c>
      <c r="AS1982" s="406">
        <v>655</v>
      </c>
      <c r="AU1982" t="s">
        <v>2062</v>
      </c>
    </row>
    <row r="1983" spans="4:47" ht="13.5" customHeight="1">
      <c r="D1983" s="405" t="s">
        <v>4262</v>
      </c>
      <c r="E1983" s="404"/>
      <c r="F1983" s="407" t="s">
        <v>4316</v>
      </c>
      <c r="G1983" s="272">
        <v>6.5</v>
      </c>
      <c r="H1983" s="406">
        <v>506</v>
      </c>
      <c r="I1983" s="406">
        <v>503</v>
      </c>
      <c r="J1983" s="406">
        <v>615</v>
      </c>
      <c r="K1983" s="406">
        <v>544</v>
      </c>
      <c r="L1983" s="406">
        <v>539</v>
      </c>
      <c r="M1983" s="406">
        <v>672</v>
      </c>
      <c r="N1983" s="406">
        <v>637</v>
      </c>
      <c r="O1983" s="406">
        <v>543</v>
      </c>
      <c r="P1983" s="406">
        <v>548</v>
      </c>
      <c r="Q1983" s="406">
        <v>627</v>
      </c>
      <c r="R1983" s="406">
        <v>610</v>
      </c>
      <c r="S1983" s="406">
        <v>778</v>
      </c>
      <c r="T1983" s="406">
        <v>905</v>
      </c>
      <c r="U1983" s="406">
        <v>1022</v>
      </c>
      <c r="V1983" s="406">
        <v>688</v>
      </c>
      <c r="W1983" s="406">
        <v>763</v>
      </c>
      <c r="X1983" s="406">
        <v>625</v>
      </c>
      <c r="Y1983" s="406">
        <v>697</v>
      </c>
      <c r="Z1983" s="406">
        <v>812</v>
      </c>
      <c r="AA1983" s="406">
        <v>690</v>
      </c>
      <c r="AB1983" s="406">
        <v>667</v>
      </c>
      <c r="AC1983" s="406">
        <v>762</v>
      </c>
      <c r="AD1983" s="406">
        <v>893</v>
      </c>
      <c r="AE1983" s="406">
        <v>723</v>
      </c>
      <c r="AF1983" s="406">
        <v>804</v>
      </c>
      <c r="AG1983" s="406">
        <v>902</v>
      </c>
      <c r="AH1983" s="406">
        <v>1058</v>
      </c>
      <c r="AI1983" s="406">
        <v>637</v>
      </c>
      <c r="AJ1983" s="406">
        <v>709</v>
      </c>
      <c r="AK1983" s="406">
        <v>805</v>
      </c>
      <c r="AL1983" s="406">
        <v>944</v>
      </c>
      <c r="AM1983" s="406">
        <v>583</v>
      </c>
      <c r="AN1983" s="406">
        <v>641</v>
      </c>
      <c r="AO1983" s="406">
        <v>729</v>
      </c>
      <c r="AP1983" s="406">
        <v>588</v>
      </c>
      <c r="AQ1983" s="406">
        <v>588</v>
      </c>
      <c r="AR1983" s="406">
        <v>760</v>
      </c>
      <c r="AS1983" s="406">
        <v>768</v>
      </c>
      <c r="AU1983" t="s">
        <v>4262</v>
      </c>
    </row>
    <row r="1984" spans="4:47" ht="13.5" customHeight="1">
      <c r="D1984" s="405" t="s">
        <v>361</v>
      </c>
      <c r="E1984" s="404"/>
      <c r="F1984" s="407" t="s">
        <v>884</v>
      </c>
      <c r="G1984" s="272">
        <v>10.9</v>
      </c>
      <c r="H1984" s="406">
        <v>615</v>
      </c>
      <c r="I1984" s="406">
        <v>632</v>
      </c>
      <c r="J1984" s="406">
        <v>724</v>
      </c>
      <c r="K1984" s="406">
        <v>663</v>
      </c>
      <c r="L1984" s="406">
        <v>648</v>
      </c>
      <c r="M1984" s="406">
        <v>851</v>
      </c>
      <c r="N1984" s="406">
        <v>711</v>
      </c>
      <c r="O1984" s="406">
        <v>639</v>
      </c>
      <c r="P1984" s="406">
        <v>740</v>
      </c>
      <c r="Q1984" s="406">
        <v>819</v>
      </c>
      <c r="R1984" s="406">
        <v>794</v>
      </c>
      <c r="S1984" s="406">
        <v>846</v>
      </c>
      <c r="T1984" s="406">
        <v>1049</v>
      </c>
      <c r="U1984" s="406">
        <v>1148</v>
      </c>
      <c r="V1984" s="406">
        <v>878</v>
      </c>
      <c r="W1984" s="406">
        <v>973</v>
      </c>
      <c r="X1984" s="406">
        <v>667</v>
      </c>
      <c r="Y1984" s="406">
        <v>779</v>
      </c>
      <c r="Z1984" s="406">
        <v>936</v>
      </c>
      <c r="AA1984" s="406">
        <v>760</v>
      </c>
      <c r="AB1984" s="406">
        <v>742</v>
      </c>
      <c r="AC1984" s="406">
        <v>896</v>
      </c>
      <c r="AD1984" s="406">
        <v>1098</v>
      </c>
      <c r="AE1984" s="406">
        <v>842</v>
      </c>
      <c r="AF1984" s="406">
        <v>813</v>
      </c>
      <c r="AG1984" s="406">
        <v>968</v>
      </c>
      <c r="AH1984" s="406">
        <v>1183</v>
      </c>
      <c r="AI1984" s="406">
        <v>664</v>
      </c>
      <c r="AJ1984" s="406">
        <v>826</v>
      </c>
      <c r="AK1984" s="406">
        <v>980</v>
      </c>
      <c r="AL1984" s="406">
        <v>1150</v>
      </c>
      <c r="AM1984" s="406">
        <v>687</v>
      </c>
      <c r="AN1984" s="406">
        <v>784</v>
      </c>
      <c r="AO1984" s="406">
        <v>890</v>
      </c>
      <c r="AP1984" s="406">
        <v>806</v>
      </c>
      <c r="AQ1984" s="406">
        <v>806</v>
      </c>
      <c r="AR1984" s="406">
        <v>1099</v>
      </c>
      <c r="AS1984" s="406">
        <v>898</v>
      </c>
      <c r="AU1984" t="s">
        <v>361</v>
      </c>
    </row>
    <row r="1985" spans="1:47" ht="13.5" customHeight="1">
      <c r="D1985" s="405" t="s">
        <v>393</v>
      </c>
      <c r="E1985" s="404"/>
      <c r="F1985" s="407" t="s">
        <v>894</v>
      </c>
      <c r="G1985" s="272">
        <v>10.9</v>
      </c>
      <c r="H1985" s="406">
        <v>661</v>
      </c>
      <c r="I1985" s="406">
        <v>678</v>
      </c>
      <c r="J1985" s="406">
        <v>783</v>
      </c>
      <c r="K1985" s="406">
        <v>751</v>
      </c>
      <c r="L1985" s="406">
        <v>733</v>
      </c>
      <c r="M1985" s="406">
        <v>913</v>
      </c>
      <c r="N1985" s="406">
        <v>791</v>
      </c>
      <c r="O1985" s="406">
        <v>679</v>
      </c>
      <c r="P1985" s="406">
        <v>765</v>
      </c>
      <c r="Q1985" s="406">
        <v>865</v>
      </c>
      <c r="R1985" s="406">
        <v>838</v>
      </c>
      <c r="S1985" s="406">
        <v>1009</v>
      </c>
      <c r="T1985" s="406">
        <v>1214</v>
      </c>
      <c r="U1985" s="406">
        <v>1350</v>
      </c>
      <c r="V1985" s="406">
        <v>960</v>
      </c>
      <c r="W1985" s="406">
        <v>1066</v>
      </c>
      <c r="X1985" s="406">
        <v>768</v>
      </c>
      <c r="Y1985" s="406">
        <v>881</v>
      </c>
      <c r="Z1985" s="406">
        <v>1056</v>
      </c>
      <c r="AA1985" s="406">
        <v>872</v>
      </c>
      <c r="AB1985" s="406">
        <v>831</v>
      </c>
      <c r="AC1985" s="406">
        <v>985</v>
      </c>
      <c r="AD1985" s="406">
        <v>1203</v>
      </c>
      <c r="AE1985" s="406">
        <v>940</v>
      </c>
      <c r="AF1985" s="406">
        <v>973</v>
      </c>
      <c r="AG1985" s="406">
        <v>1130</v>
      </c>
      <c r="AH1985" s="406">
        <v>1374</v>
      </c>
      <c r="AI1985" s="406">
        <v>780</v>
      </c>
      <c r="AJ1985" s="406">
        <v>933</v>
      </c>
      <c r="AK1985" s="406">
        <v>1088</v>
      </c>
      <c r="AL1985" s="406">
        <v>1278</v>
      </c>
      <c r="AM1985" s="406">
        <v>763</v>
      </c>
      <c r="AN1985" s="406">
        <v>860</v>
      </c>
      <c r="AO1985" s="406">
        <v>977</v>
      </c>
      <c r="AP1985" s="406">
        <v>857</v>
      </c>
      <c r="AQ1985" s="406">
        <v>857</v>
      </c>
      <c r="AR1985" s="406">
        <v>1148</v>
      </c>
      <c r="AS1985" s="406">
        <v>1049</v>
      </c>
      <c r="AU1985" t="s">
        <v>393</v>
      </c>
    </row>
    <row r="1986" spans="1:47" ht="13.5" customHeight="1">
      <c r="D1986" s="405" t="s">
        <v>5363</v>
      </c>
      <c r="E1986" s="404"/>
      <c r="F1986" s="407" t="s">
        <v>5344</v>
      </c>
      <c r="G1986" s="272">
        <v>12</v>
      </c>
      <c r="H1986" s="409" t="s">
        <v>2207</v>
      </c>
      <c r="I1986" s="409" t="s">
        <v>2207</v>
      </c>
      <c r="J1986" s="409" t="s">
        <v>2207</v>
      </c>
      <c r="K1986" s="409" t="s">
        <v>2207</v>
      </c>
      <c r="L1986" s="409" t="s">
        <v>2207</v>
      </c>
      <c r="M1986" s="409" t="s">
        <v>2207</v>
      </c>
      <c r="N1986" s="409" t="s">
        <v>2207</v>
      </c>
      <c r="O1986" s="409" t="s">
        <v>2207</v>
      </c>
      <c r="P1986" s="409" t="s">
        <v>2207</v>
      </c>
      <c r="Q1986" s="409" t="s">
        <v>2207</v>
      </c>
      <c r="R1986" s="409" t="s">
        <v>2207</v>
      </c>
      <c r="S1986" s="406">
        <v>879</v>
      </c>
      <c r="T1986" s="406">
        <v>1101</v>
      </c>
      <c r="U1986" s="406">
        <v>1200</v>
      </c>
      <c r="V1986" s="406">
        <v>922</v>
      </c>
      <c r="W1986" s="406">
        <v>1022</v>
      </c>
      <c r="X1986" s="406">
        <v>690</v>
      </c>
      <c r="Y1986" s="406">
        <v>812</v>
      </c>
      <c r="Z1986" s="406">
        <v>978</v>
      </c>
      <c r="AA1986" s="406">
        <v>788</v>
      </c>
      <c r="AB1986" s="406">
        <v>774</v>
      </c>
      <c r="AC1986" s="406">
        <v>942</v>
      </c>
      <c r="AD1986" s="406">
        <v>1157</v>
      </c>
      <c r="AE1986" s="406">
        <v>879</v>
      </c>
      <c r="AF1986" s="406">
        <v>845</v>
      </c>
      <c r="AG1986" s="406">
        <v>1015</v>
      </c>
      <c r="AH1986" s="406">
        <v>1242</v>
      </c>
      <c r="AI1986" s="406">
        <v>0</v>
      </c>
      <c r="AJ1986" s="406">
        <v>863</v>
      </c>
      <c r="AK1986" s="406">
        <v>1031</v>
      </c>
      <c r="AL1986" s="406">
        <v>1210</v>
      </c>
      <c r="AM1986" s="406">
        <v>713</v>
      </c>
      <c r="AN1986" s="406">
        <v>820</v>
      </c>
      <c r="AO1986" s="406">
        <v>930</v>
      </c>
      <c r="AP1986" s="406">
        <v>852</v>
      </c>
      <c r="AQ1986" s="406">
        <v>852</v>
      </c>
      <c r="AR1986" s="406">
        <v>1175</v>
      </c>
      <c r="AS1986" s="406">
        <v>943</v>
      </c>
      <c r="AU1986" t="s">
        <v>5363</v>
      </c>
    </row>
    <row r="1987" spans="1:47" ht="13.5" customHeight="1">
      <c r="D1987" s="405" t="s">
        <v>5364</v>
      </c>
      <c r="E1987" s="404"/>
      <c r="F1987" s="407" t="s">
        <v>5353</v>
      </c>
      <c r="G1987" s="272">
        <v>12</v>
      </c>
      <c r="H1987" s="409" t="s">
        <v>2207</v>
      </c>
      <c r="I1987" s="409" t="s">
        <v>2207</v>
      </c>
      <c r="J1987" s="409" t="s">
        <v>2207</v>
      </c>
      <c r="K1987" s="409" t="s">
        <v>2207</v>
      </c>
      <c r="L1987" s="409" t="s">
        <v>2207</v>
      </c>
      <c r="M1987" s="409" t="s">
        <v>2207</v>
      </c>
      <c r="N1987" s="409" t="s">
        <v>2207</v>
      </c>
      <c r="O1987" s="409" t="s">
        <v>2207</v>
      </c>
      <c r="P1987" s="409" t="s">
        <v>2207</v>
      </c>
      <c r="Q1987" s="409" t="s">
        <v>2207</v>
      </c>
      <c r="R1987" s="409" t="s">
        <v>2207</v>
      </c>
      <c r="S1987" s="406">
        <v>1117</v>
      </c>
      <c r="T1987" s="406">
        <v>1343</v>
      </c>
      <c r="U1987" s="406">
        <v>1495</v>
      </c>
      <c r="V1987" s="406">
        <v>1043</v>
      </c>
      <c r="W1987" s="406">
        <v>1160</v>
      </c>
      <c r="X1987" s="406">
        <v>834</v>
      </c>
      <c r="Y1987" s="406">
        <v>958</v>
      </c>
      <c r="Z1987" s="406">
        <v>1149</v>
      </c>
      <c r="AA1987" s="406">
        <v>947</v>
      </c>
      <c r="AB1987" s="406">
        <v>906</v>
      </c>
      <c r="AC1987" s="406">
        <v>1075</v>
      </c>
      <c r="AD1987" s="406">
        <v>1313</v>
      </c>
      <c r="AE1987" s="406">
        <v>1025</v>
      </c>
      <c r="AF1987" s="406">
        <v>1048</v>
      </c>
      <c r="AG1987" s="406">
        <v>1220</v>
      </c>
      <c r="AH1987" s="406">
        <v>1484</v>
      </c>
      <c r="AI1987" s="406">
        <v>0</v>
      </c>
      <c r="AJ1987" s="406">
        <v>1013</v>
      </c>
      <c r="AK1987" s="406">
        <v>1183</v>
      </c>
      <c r="AL1987" s="406">
        <v>1390</v>
      </c>
      <c r="AM1987" s="406">
        <v>832</v>
      </c>
      <c r="AN1987" s="406">
        <v>939</v>
      </c>
      <c r="AO1987" s="406">
        <v>1067</v>
      </c>
      <c r="AP1987" s="406">
        <v>903</v>
      </c>
      <c r="AQ1987" s="406">
        <v>903</v>
      </c>
      <c r="AR1987" s="406">
        <v>1223</v>
      </c>
      <c r="AS1987" s="406">
        <v>1094</v>
      </c>
      <c r="AU1987" t="s">
        <v>5364</v>
      </c>
    </row>
    <row r="1988" spans="1:47" ht="13.5" customHeight="1">
      <c r="D1988" s="405" t="s">
        <v>362</v>
      </c>
      <c r="E1988" s="404"/>
      <c r="F1988" s="407" t="s">
        <v>886</v>
      </c>
      <c r="G1988" s="272">
        <v>13</v>
      </c>
      <c r="H1988" s="406">
        <v>660</v>
      </c>
      <c r="I1988" s="406">
        <v>683</v>
      </c>
      <c r="J1988" s="406">
        <v>781</v>
      </c>
      <c r="K1988" s="406">
        <v>715</v>
      </c>
      <c r="L1988" s="406">
        <v>699</v>
      </c>
      <c r="M1988" s="406">
        <v>937</v>
      </c>
      <c r="N1988" s="406">
        <v>772</v>
      </c>
      <c r="O1988" s="406">
        <v>692</v>
      </c>
      <c r="P1988" s="406">
        <v>816</v>
      </c>
      <c r="Q1988" s="406">
        <v>897</v>
      </c>
      <c r="R1988" s="406">
        <v>871</v>
      </c>
      <c r="S1988" s="406">
        <v>916</v>
      </c>
      <c r="T1988" s="406">
        <v>1157</v>
      </c>
      <c r="U1988" s="406">
        <v>1256</v>
      </c>
      <c r="V1988" s="406">
        <v>966</v>
      </c>
      <c r="W1988" s="406">
        <v>1071</v>
      </c>
      <c r="X1988" s="406">
        <v>713</v>
      </c>
      <c r="Y1988" s="406">
        <v>845</v>
      </c>
      <c r="Z1988" s="406">
        <v>1019</v>
      </c>
      <c r="AA1988" s="406">
        <v>815</v>
      </c>
      <c r="AB1988" s="406">
        <v>806</v>
      </c>
      <c r="AC1988" s="406">
        <v>988</v>
      </c>
      <c r="AD1988" s="406">
        <v>1216</v>
      </c>
      <c r="AE1988" s="406">
        <v>916</v>
      </c>
      <c r="AF1988" s="406">
        <v>877</v>
      </c>
      <c r="AG1988" s="406">
        <v>1061</v>
      </c>
      <c r="AH1988" s="406">
        <v>1301</v>
      </c>
      <c r="AI1988" s="406">
        <v>705</v>
      </c>
      <c r="AJ1988" s="406">
        <v>900</v>
      </c>
      <c r="AK1988" s="406">
        <v>1082</v>
      </c>
      <c r="AL1988" s="406">
        <v>1270</v>
      </c>
      <c r="AM1988" s="406">
        <v>739</v>
      </c>
      <c r="AN1988" s="406">
        <v>855</v>
      </c>
      <c r="AO1988" s="406">
        <v>970</v>
      </c>
      <c r="AP1988" s="406">
        <v>898</v>
      </c>
      <c r="AQ1988" s="406">
        <v>898</v>
      </c>
      <c r="AR1988" s="406">
        <v>1250</v>
      </c>
      <c r="AS1988" s="406">
        <v>988</v>
      </c>
      <c r="AU1988" t="s">
        <v>362</v>
      </c>
    </row>
    <row r="1989" spans="1:47" ht="13.5" customHeight="1">
      <c r="D1989" s="405" t="s">
        <v>394</v>
      </c>
      <c r="E1989" s="404"/>
      <c r="F1989" s="407" t="s">
        <v>898</v>
      </c>
      <c r="G1989" s="272">
        <v>13</v>
      </c>
      <c r="H1989" s="406">
        <v>799</v>
      </c>
      <c r="I1989" s="406">
        <v>819</v>
      </c>
      <c r="J1989" s="406">
        <v>942</v>
      </c>
      <c r="K1989" s="406">
        <v>901</v>
      </c>
      <c r="L1989" s="406">
        <v>880</v>
      </c>
      <c r="M1989" s="406">
        <v>1100</v>
      </c>
      <c r="N1989" s="406">
        <v>951</v>
      </c>
      <c r="O1989" s="406">
        <v>821</v>
      </c>
      <c r="P1989" s="406">
        <v>926</v>
      </c>
      <c r="Q1989" s="406">
        <v>1042</v>
      </c>
      <c r="R1989" s="406">
        <v>1007</v>
      </c>
      <c r="S1989" s="406">
        <v>1153</v>
      </c>
      <c r="T1989" s="406">
        <v>1398</v>
      </c>
      <c r="U1989" s="406">
        <v>1550</v>
      </c>
      <c r="V1989" s="406">
        <v>1126</v>
      </c>
      <c r="W1989" s="406">
        <v>1253</v>
      </c>
      <c r="X1989" s="406">
        <v>899</v>
      </c>
      <c r="Y1989" s="406">
        <v>1034</v>
      </c>
      <c r="Z1989" s="406">
        <v>1241</v>
      </c>
      <c r="AA1989" s="406">
        <v>1021</v>
      </c>
      <c r="AB1989" s="406">
        <v>980</v>
      </c>
      <c r="AC1989" s="406">
        <v>1165</v>
      </c>
      <c r="AD1989" s="406">
        <v>1423</v>
      </c>
      <c r="AE1989" s="406">
        <v>1109</v>
      </c>
      <c r="AF1989" s="406">
        <v>1122</v>
      </c>
      <c r="AG1989" s="406">
        <v>1310</v>
      </c>
      <c r="AH1989" s="406">
        <v>1594</v>
      </c>
      <c r="AI1989" s="406">
        <v>909</v>
      </c>
      <c r="AJ1989" s="406">
        <v>1093</v>
      </c>
      <c r="AK1989" s="406">
        <v>1278</v>
      </c>
      <c r="AL1989" s="406">
        <v>1501</v>
      </c>
      <c r="AM1989" s="406">
        <v>901</v>
      </c>
      <c r="AN1989" s="406">
        <v>1017</v>
      </c>
      <c r="AO1989" s="406">
        <v>1156</v>
      </c>
      <c r="AP1989" s="406">
        <v>948</v>
      </c>
      <c r="AQ1989" s="406">
        <v>948</v>
      </c>
      <c r="AR1989" s="406">
        <v>1298</v>
      </c>
      <c r="AS1989" s="406">
        <v>1139</v>
      </c>
      <c r="AU1989" t="s">
        <v>394</v>
      </c>
    </row>
    <row r="1990" spans="1:47" ht="13.5" customHeight="1">
      <c r="D1990" s="405" t="s">
        <v>3157</v>
      </c>
      <c r="E1990" s="404"/>
      <c r="F1990" s="407" t="s">
        <v>3822</v>
      </c>
      <c r="G1990" s="272">
        <v>14.1</v>
      </c>
      <c r="H1990" s="406">
        <v>724</v>
      </c>
      <c r="I1990" s="406">
        <v>726</v>
      </c>
      <c r="J1990" s="406">
        <v>889</v>
      </c>
      <c r="K1990" s="406">
        <v>772</v>
      </c>
      <c r="L1990" s="406">
        <v>769</v>
      </c>
      <c r="M1990" s="406">
        <v>956</v>
      </c>
      <c r="N1990" s="406">
        <v>916</v>
      </c>
      <c r="O1990" s="406">
        <v>852</v>
      </c>
      <c r="P1990" s="406">
        <v>863</v>
      </c>
      <c r="Q1990" s="406">
        <v>988</v>
      </c>
      <c r="R1990" s="406">
        <v>963</v>
      </c>
      <c r="S1990" s="406">
        <v>989</v>
      </c>
      <c r="T1990" s="406">
        <v>1250</v>
      </c>
      <c r="U1990" s="406">
        <v>1358</v>
      </c>
      <c r="V1990" s="406">
        <v>1052</v>
      </c>
      <c r="W1990" s="406">
        <v>1165</v>
      </c>
      <c r="X1990" s="406">
        <v>818</v>
      </c>
      <c r="Y1990" s="406">
        <v>963</v>
      </c>
      <c r="Z1990" s="406">
        <v>1118</v>
      </c>
      <c r="AA1990" s="406">
        <v>897</v>
      </c>
      <c r="AB1990" s="406">
        <v>948</v>
      </c>
      <c r="AC1990" s="406">
        <v>1145</v>
      </c>
      <c r="AD1990" s="406">
        <v>1343</v>
      </c>
      <c r="AE1990" s="406">
        <v>1013</v>
      </c>
      <c r="AF1990" s="406">
        <v>1016</v>
      </c>
      <c r="AG1990" s="406">
        <v>1215</v>
      </c>
      <c r="AH1990" s="406">
        <v>1426</v>
      </c>
      <c r="AI1990" s="406">
        <v>782</v>
      </c>
      <c r="AJ1990" s="406">
        <v>969</v>
      </c>
      <c r="AK1990" s="406">
        <v>1166</v>
      </c>
      <c r="AL1990" s="406">
        <v>1369</v>
      </c>
      <c r="AM1990" s="406">
        <v>797</v>
      </c>
      <c r="AN1990" s="406">
        <v>923</v>
      </c>
      <c r="AO1990" s="406">
        <v>1047</v>
      </c>
      <c r="AP1990" s="406">
        <v>980</v>
      </c>
      <c r="AQ1990" s="406">
        <v>980</v>
      </c>
      <c r="AR1990" s="406">
        <v>1361</v>
      </c>
      <c r="AS1990" s="406">
        <v>1074</v>
      </c>
      <c r="AU1990" t="s">
        <v>3157</v>
      </c>
    </row>
    <row r="1991" spans="1:47" ht="13.5" customHeight="1">
      <c r="D1991" s="405" t="s">
        <v>3158</v>
      </c>
      <c r="E1991" s="404"/>
      <c r="F1991" s="407" t="s">
        <v>3826</v>
      </c>
      <c r="G1991" s="272">
        <v>14.1</v>
      </c>
      <c r="H1991" s="406">
        <v>875</v>
      </c>
      <c r="I1991" s="406">
        <v>874</v>
      </c>
      <c r="J1991" s="406">
        <v>1073</v>
      </c>
      <c r="K1991" s="406">
        <v>957</v>
      </c>
      <c r="L1991" s="406">
        <v>950</v>
      </c>
      <c r="M1991" s="406">
        <v>1198</v>
      </c>
      <c r="N1991" s="406">
        <v>1143</v>
      </c>
      <c r="O1991" s="406">
        <v>979</v>
      </c>
      <c r="P1991" s="406">
        <v>990</v>
      </c>
      <c r="Q1991" s="406">
        <v>1133</v>
      </c>
      <c r="R1991" s="406">
        <v>1105</v>
      </c>
      <c r="S1991" s="406">
        <v>1235</v>
      </c>
      <c r="T1991" s="406">
        <v>1500</v>
      </c>
      <c r="U1991" s="406">
        <v>1663</v>
      </c>
      <c r="V1991" s="406">
        <v>1221</v>
      </c>
      <c r="W1991" s="406">
        <v>1359</v>
      </c>
      <c r="X1991" s="406">
        <v>1007</v>
      </c>
      <c r="Y1991" s="406">
        <v>1156</v>
      </c>
      <c r="Z1991" s="406">
        <v>1344</v>
      </c>
      <c r="AA1991" s="406">
        <v>1107</v>
      </c>
      <c r="AB1991" s="406">
        <v>1125</v>
      </c>
      <c r="AC1991" s="406">
        <v>1325</v>
      </c>
      <c r="AD1991" s="406">
        <v>1555</v>
      </c>
      <c r="AE1991" s="406">
        <v>1211</v>
      </c>
      <c r="AF1991" s="406">
        <v>1262</v>
      </c>
      <c r="AG1991" s="406">
        <v>1465</v>
      </c>
      <c r="AH1991" s="406">
        <v>1720</v>
      </c>
      <c r="AI1991" s="406">
        <v>993</v>
      </c>
      <c r="AJ1991" s="406">
        <v>1168</v>
      </c>
      <c r="AK1991" s="406">
        <v>1368</v>
      </c>
      <c r="AL1991" s="406">
        <v>1606</v>
      </c>
      <c r="AM1991" s="406">
        <v>965</v>
      </c>
      <c r="AN1991" s="406">
        <v>1090</v>
      </c>
      <c r="AO1991" s="406">
        <v>1239</v>
      </c>
      <c r="AP1991" s="406">
        <v>1037</v>
      </c>
      <c r="AQ1991" s="406">
        <v>1037</v>
      </c>
      <c r="AR1991" s="406">
        <v>1416</v>
      </c>
      <c r="AS1991" s="406">
        <v>1236</v>
      </c>
      <c r="AU1991" t="s">
        <v>3158</v>
      </c>
    </row>
    <row r="1992" spans="1:47" ht="13.5" customHeight="1">
      <c r="D1992" s="405" t="s">
        <v>363</v>
      </c>
      <c r="E1992" s="404"/>
      <c r="F1992" s="407" t="s">
        <v>888</v>
      </c>
      <c r="G1992" s="272">
        <v>15.2</v>
      </c>
      <c r="H1992" s="406">
        <v>734</v>
      </c>
      <c r="I1992" s="406">
        <v>762</v>
      </c>
      <c r="J1992" s="406">
        <v>870</v>
      </c>
      <c r="K1992" s="406">
        <v>796</v>
      </c>
      <c r="L1992" s="406">
        <v>778</v>
      </c>
      <c r="M1992" s="406">
        <v>1054</v>
      </c>
      <c r="N1992" s="406">
        <v>862</v>
      </c>
      <c r="O1992" s="406">
        <v>773</v>
      </c>
      <c r="P1992" s="406">
        <v>919</v>
      </c>
      <c r="Q1992" s="406">
        <v>1007</v>
      </c>
      <c r="R1992" s="406">
        <v>981</v>
      </c>
      <c r="S1992" s="406">
        <v>1024</v>
      </c>
      <c r="T1992" s="406">
        <v>1305</v>
      </c>
      <c r="U1992" s="406">
        <v>1413</v>
      </c>
      <c r="V1992" s="406">
        <v>1096</v>
      </c>
      <c r="W1992" s="406">
        <v>1215</v>
      </c>
      <c r="X1992" s="406">
        <v>789</v>
      </c>
      <c r="Y1992" s="406">
        <v>942</v>
      </c>
      <c r="Z1992" s="406">
        <v>1136</v>
      </c>
      <c r="AA1992" s="406">
        <v>902</v>
      </c>
      <c r="AB1992" s="406">
        <v>899</v>
      </c>
      <c r="AC1992" s="406">
        <v>1111</v>
      </c>
      <c r="AD1992" s="406">
        <v>1369</v>
      </c>
      <c r="AE1992" s="406">
        <v>1022</v>
      </c>
      <c r="AF1992" s="406">
        <v>970</v>
      </c>
      <c r="AG1992" s="406">
        <v>1183</v>
      </c>
      <c r="AH1992" s="406">
        <v>1455</v>
      </c>
      <c r="AI1992" s="406">
        <v>775</v>
      </c>
      <c r="AJ1992" s="406">
        <v>1008</v>
      </c>
      <c r="AK1992" s="406">
        <v>1219</v>
      </c>
      <c r="AL1992" s="406">
        <v>1432</v>
      </c>
      <c r="AM1992" s="406">
        <v>825</v>
      </c>
      <c r="AN1992" s="406">
        <v>961</v>
      </c>
      <c r="AO1992" s="406">
        <v>1089</v>
      </c>
      <c r="AP1992" s="406">
        <v>1028</v>
      </c>
      <c r="AQ1992" s="406">
        <v>1028</v>
      </c>
      <c r="AR1992" s="406">
        <v>1439</v>
      </c>
      <c r="AS1992" s="406">
        <v>1119</v>
      </c>
      <c r="AU1992" t="s">
        <v>363</v>
      </c>
    </row>
    <row r="1993" spans="1:47" ht="13.5" customHeight="1">
      <c r="D1993" s="405" t="s">
        <v>395</v>
      </c>
      <c r="E1993" s="404"/>
      <c r="F1993" s="407" t="s">
        <v>902</v>
      </c>
      <c r="G1993" s="272">
        <v>15.2</v>
      </c>
      <c r="H1993" s="406">
        <v>880</v>
      </c>
      <c r="I1993" s="406">
        <v>905</v>
      </c>
      <c r="J1993" s="406">
        <v>1040</v>
      </c>
      <c r="K1993" s="406">
        <v>996</v>
      </c>
      <c r="L1993" s="406">
        <v>972</v>
      </c>
      <c r="M1993" s="406">
        <v>1224</v>
      </c>
      <c r="N1993" s="406">
        <v>1053</v>
      </c>
      <c r="O1993" s="406">
        <v>907</v>
      </c>
      <c r="P1993" s="406">
        <v>1031</v>
      </c>
      <c r="Q1993" s="406">
        <v>1157</v>
      </c>
      <c r="R1993" s="406">
        <v>1122</v>
      </c>
      <c r="S1993" s="406">
        <v>1271</v>
      </c>
      <c r="T1993" s="406">
        <v>1554</v>
      </c>
      <c r="U1993" s="406">
        <v>1718</v>
      </c>
      <c r="V1993" s="406">
        <v>1265</v>
      </c>
      <c r="W1993" s="406">
        <v>1407</v>
      </c>
      <c r="X1993" s="406">
        <v>980</v>
      </c>
      <c r="Y1993" s="406">
        <v>1136</v>
      </c>
      <c r="Z1993" s="406">
        <v>1366</v>
      </c>
      <c r="AA1993" s="406">
        <v>1115</v>
      </c>
      <c r="AB1993" s="406">
        <v>1078</v>
      </c>
      <c r="AC1993" s="406">
        <v>1293</v>
      </c>
      <c r="AD1993" s="406">
        <v>1584</v>
      </c>
      <c r="AE1993" s="406">
        <v>1222</v>
      </c>
      <c r="AF1993" s="406">
        <v>1221</v>
      </c>
      <c r="AG1993" s="406">
        <v>1438</v>
      </c>
      <c r="AH1993" s="406">
        <v>1754</v>
      </c>
      <c r="AI1993" s="406">
        <v>987</v>
      </c>
      <c r="AJ1993" s="406">
        <v>1206</v>
      </c>
      <c r="AK1993" s="406">
        <v>1421</v>
      </c>
      <c r="AL1993" s="406">
        <v>1669</v>
      </c>
      <c r="AM1993" s="406">
        <v>992</v>
      </c>
      <c r="AN1993" s="406">
        <v>1128</v>
      </c>
      <c r="AO1993" s="406">
        <v>1281</v>
      </c>
      <c r="AP1993" s="406">
        <v>1084</v>
      </c>
      <c r="AQ1993" s="406">
        <v>1084</v>
      </c>
      <c r="AR1993" s="406">
        <v>1493</v>
      </c>
      <c r="AS1993" s="406">
        <v>1281</v>
      </c>
      <c r="AU1993" t="s">
        <v>395</v>
      </c>
    </row>
    <row r="1994" spans="1:47" ht="13.5" customHeight="1">
      <c r="A1994" s="405"/>
      <c r="B1994" s="405"/>
      <c r="C1994" s="415"/>
      <c r="D1994" s="405" t="s">
        <v>364</v>
      </c>
      <c r="E1994" s="405" t="s">
        <v>5597</v>
      </c>
      <c r="F1994" s="407" t="s">
        <v>884</v>
      </c>
      <c r="G1994" s="272">
        <v>2.1</v>
      </c>
      <c r="H1994" s="406">
        <v>242</v>
      </c>
      <c r="I1994" s="406">
        <v>242</v>
      </c>
      <c r="J1994" s="406">
        <v>279</v>
      </c>
      <c r="K1994" s="406">
        <v>242</v>
      </c>
      <c r="L1994" s="406">
        <v>242</v>
      </c>
      <c r="M1994" s="406">
        <v>279</v>
      </c>
      <c r="N1994" s="406">
        <v>259</v>
      </c>
      <c r="O1994" s="406">
        <v>242</v>
      </c>
      <c r="P1994" s="406">
        <v>253</v>
      </c>
      <c r="Q1994" s="406">
        <v>291</v>
      </c>
      <c r="R1994" s="406">
        <v>278</v>
      </c>
      <c r="S1994" s="406">
        <v>315</v>
      </c>
      <c r="T1994" s="406">
        <v>357</v>
      </c>
      <c r="U1994" s="406">
        <v>406</v>
      </c>
      <c r="V1994" s="406">
        <v>303</v>
      </c>
      <c r="W1994" s="406">
        <v>335</v>
      </c>
      <c r="X1994" s="406">
        <v>268</v>
      </c>
      <c r="Y1994" s="406">
        <v>291</v>
      </c>
      <c r="Z1994" s="406">
        <v>346</v>
      </c>
      <c r="AA1994" s="406">
        <v>301</v>
      </c>
      <c r="AB1994" s="406">
        <v>278</v>
      </c>
      <c r="AC1994" s="406">
        <v>309</v>
      </c>
      <c r="AD1994" s="406">
        <v>371</v>
      </c>
      <c r="AE1994" s="406">
        <v>312</v>
      </c>
      <c r="AF1994" s="406">
        <v>313</v>
      </c>
      <c r="AG1994" s="406">
        <v>345</v>
      </c>
      <c r="AH1994" s="406">
        <v>413</v>
      </c>
      <c r="AI1994" s="406">
        <v>275</v>
      </c>
      <c r="AJ1994" s="406">
        <v>301</v>
      </c>
      <c r="AK1994" s="406">
        <v>333</v>
      </c>
      <c r="AL1994" s="406">
        <v>390</v>
      </c>
      <c r="AM1994" s="406">
        <v>266</v>
      </c>
      <c r="AN1994" s="406">
        <v>284</v>
      </c>
      <c r="AO1994" s="406">
        <v>324</v>
      </c>
      <c r="AP1994" s="406">
        <v>264</v>
      </c>
      <c r="AQ1994" s="406">
        <v>264</v>
      </c>
      <c r="AR1994" s="406">
        <v>316</v>
      </c>
      <c r="AS1994" s="406">
        <v>265</v>
      </c>
      <c r="AU1994" t="s">
        <v>364</v>
      </c>
    </row>
    <row r="1995" spans="1:47" ht="13.5" customHeight="1">
      <c r="A1995" s="405"/>
      <c r="B1995" s="405"/>
      <c r="C1995" s="415"/>
      <c r="D1995" s="405" t="s">
        <v>3701</v>
      </c>
      <c r="E1995" s="405" t="s">
        <v>5597</v>
      </c>
      <c r="F1995" s="407" t="s">
        <v>884</v>
      </c>
      <c r="G1995" s="272">
        <v>2.1</v>
      </c>
      <c r="H1995" s="406">
        <v>242</v>
      </c>
      <c r="I1995" s="406">
        <v>242</v>
      </c>
      <c r="J1995" s="406">
        <v>279</v>
      </c>
      <c r="K1995" s="406">
        <v>242</v>
      </c>
      <c r="L1995" s="406">
        <v>242</v>
      </c>
      <c r="M1995" s="406">
        <v>279</v>
      </c>
      <c r="N1995" s="406">
        <v>259</v>
      </c>
      <c r="O1995" s="406">
        <v>242</v>
      </c>
      <c r="P1995" s="406">
        <v>253</v>
      </c>
      <c r="Q1995" s="406">
        <v>291</v>
      </c>
      <c r="R1995" s="406">
        <v>278</v>
      </c>
      <c r="S1995" s="406">
        <v>315</v>
      </c>
      <c r="T1995" s="406">
        <v>357</v>
      </c>
      <c r="U1995" s="406">
        <v>406</v>
      </c>
      <c r="V1995" s="406">
        <v>303</v>
      </c>
      <c r="W1995" s="406">
        <v>335</v>
      </c>
      <c r="X1995" s="406">
        <v>268</v>
      </c>
      <c r="Y1995" s="406">
        <v>291</v>
      </c>
      <c r="Z1995" s="406">
        <v>346</v>
      </c>
      <c r="AA1995" s="406">
        <v>301</v>
      </c>
      <c r="AB1995" s="406">
        <v>278</v>
      </c>
      <c r="AC1995" s="406">
        <v>309</v>
      </c>
      <c r="AD1995" s="406">
        <v>371</v>
      </c>
      <c r="AE1995" s="406">
        <v>312</v>
      </c>
      <c r="AF1995" s="406">
        <v>313</v>
      </c>
      <c r="AG1995" s="406">
        <v>345</v>
      </c>
      <c r="AH1995" s="406">
        <v>413</v>
      </c>
      <c r="AI1995" s="406">
        <v>275</v>
      </c>
      <c r="AJ1995" s="406">
        <v>301</v>
      </c>
      <c r="AK1995" s="406">
        <v>333</v>
      </c>
      <c r="AL1995" s="406">
        <v>390</v>
      </c>
      <c r="AM1995" s="406">
        <v>266</v>
      </c>
      <c r="AN1995" s="406">
        <v>284</v>
      </c>
      <c r="AO1995" s="406">
        <v>324</v>
      </c>
      <c r="AP1995" s="406">
        <v>264</v>
      </c>
      <c r="AQ1995" s="406">
        <v>264</v>
      </c>
      <c r="AR1995" s="406">
        <v>316</v>
      </c>
      <c r="AS1995" s="406">
        <v>265</v>
      </c>
      <c r="AU1995" t="s">
        <v>3701</v>
      </c>
    </row>
    <row r="1996" spans="1:47" ht="13.5" customHeight="1">
      <c r="A1996" s="405"/>
      <c r="B1996" s="405"/>
      <c r="C1996" s="415"/>
      <c r="D1996" s="405" t="s">
        <v>5365</v>
      </c>
      <c r="E1996" s="405" t="s">
        <v>5597</v>
      </c>
      <c r="F1996" s="407" t="s">
        <v>5344</v>
      </c>
      <c r="G1996" s="272">
        <v>2.3000000000000003</v>
      </c>
      <c r="H1996" s="409" t="s">
        <v>2207</v>
      </c>
      <c r="I1996" s="409" t="s">
        <v>2207</v>
      </c>
      <c r="J1996" s="409" t="s">
        <v>2207</v>
      </c>
      <c r="K1996" s="409" t="s">
        <v>2207</v>
      </c>
      <c r="L1996" s="409" t="s">
        <v>2207</v>
      </c>
      <c r="M1996" s="409" t="s">
        <v>2207</v>
      </c>
      <c r="N1996" s="409" t="s">
        <v>2207</v>
      </c>
      <c r="O1996" s="409" t="s">
        <v>2207</v>
      </c>
      <c r="P1996" s="409" t="s">
        <v>2207</v>
      </c>
      <c r="Q1996" s="409" t="s">
        <v>2207</v>
      </c>
      <c r="R1996" s="409" t="s">
        <v>2207</v>
      </c>
      <c r="S1996" s="406">
        <v>342</v>
      </c>
      <c r="T1996" s="406">
        <v>388</v>
      </c>
      <c r="U1996" s="406">
        <v>441</v>
      </c>
      <c r="V1996" s="406">
        <v>324</v>
      </c>
      <c r="W1996" s="406">
        <v>359</v>
      </c>
      <c r="X1996" s="406">
        <v>285</v>
      </c>
      <c r="Y1996" s="406">
        <v>311</v>
      </c>
      <c r="Z1996" s="406">
        <v>369</v>
      </c>
      <c r="AA1996" s="406">
        <v>321</v>
      </c>
      <c r="AB1996" s="406">
        <v>297</v>
      </c>
      <c r="AC1996" s="406">
        <v>331</v>
      </c>
      <c r="AD1996" s="406">
        <v>397</v>
      </c>
      <c r="AE1996" s="406">
        <v>333</v>
      </c>
      <c r="AF1996" s="406">
        <v>332</v>
      </c>
      <c r="AG1996" s="406">
        <v>367</v>
      </c>
      <c r="AH1996" s="406">
        <v>440</v>
      </c>
      <c r="AI1996" s="406">
        <v>0</v>
      </c>
      <c r="AJ1996" s="406">
        <v>321</v>
      </c>
      <c r="AK1996" s="406">
        <v>356</v>
      </c>
      <c r="AL1996" s="406">
        <v>417</v>
      </c>
      <c r="AM1996" s="406">
        <v>284</v>
      </c>
      <c r="AN1996" s="406">
        <v>304</v>
      </c>
      <c r="AO1996" s="406">
        <v>347</v>
      </c>
      <c r="AP1996" s="406">
        <v>287</v>
      </c>
      <c r="AQ1996" s="406">
        <v>287</v>
      </c>
      <c r="AR1996" s="406">
        <v>345</v>
      </c>
      <c r="AS1996" s="406">
        <v>286</v>
      </c>
      <c r="AU1996" t="s">
        <v>5365</v>
      </c>
    </row>
    <row r="1997" spans="1:47" ht="13.5" customHeight="1">
      <c r="A1997" s="405"/>
      <c r="B1997" s="405"/>
      <c r="C1997" s="415"/>
      <c r="D1997" s="405" t="s">
        <v>5366</v>
      </c>
      <c r="E1997" s="405" t="s">
        <v>5597</v>
      </c>
      <c r="F1997" s="407" t="s">
        <v>5344</v>
      </c>
      <c r="G1997" s="272">
        <v>2.3000000000000003</v>
      </c>
      <c r="H1997" s="409" t="s">
        <v>2207</v>
      </c>
      <c r="I1997" s="409" t="s">
        <v>2207</v>
      </c>
      <c r="J1997" s="409" t="s">
        <v>2207</v>
      </c>
      <c r="K1997" s="409" t="s">
        <v>2207</v>
      </c>
      <c r="L1997" s="409" t="s">
        <v>2207</v>
      </c>
      <c r="M1997" s="409" t="s">
        <v>2207</v>
      </c>
      <c r="N1997" s="409" t="s">
        <v>2207</v>
      </c>
      <c r="O1997" s="409" t="s">
        <v>2207</v>
      </c>
      <c r="P1997" s="409" t="s">
        <v>2207</v>
      </c>
      <c r="Q1997" s="409" t="s">
        <v>2207</v>
      </c>
      <c r="R1997" s="409" t="s">
        <v>2207</v>
      </c>
      <c r="S1997" s="406">
        <v>342</v>
      </c>
      <c r="T1997" s="406">
        <v>388</v>
      </c>
      <c r="U1997" s="406">
        <v>441</v>
      </c>
      <c r="V1997" s="406">
        <v>324</v>
      </c>
      <c r="W1997" s="406">
        <v>359</v>
      </c>
      <c r="X1997" s="406">
        <v>285</v>
      </c>
      <c r="Y1997" s="406">
        <v>311</v>
      </c>
      <c r="Z1997" s="406">
        <v>369</v>
      </c>
      <c r="AA1997" s="406">
        <v>321</v>
      </c>
      <c r="AB1997" s="406">
        <v>297</v>
      </c>
      <c r="AC1997" s="406">
        <v>331</v>
      </c>
      <c r="AD1997" s="406">
        <v>397</v>
      </c>
      <c r="AE1997" s="406">
        <v>333</v>
      </c>
      <c r="AF1997" s="406">
        <v>332</v>
      </c>
      <c r="AG1997" s="406">
        <v>367</v>
      </c>
      <c r="AH1997" s="406">
        <v>440</v>
      </c>
      <c r="AI1997" s="406">
        <v>0</v>
      </c>
      <c r="AJ1997" s="406">
        <v>321</v>
      </c>
      <c r="AK1997" s="406">
        <v>356</v>
      </c>
      <c r="AL1997" s="406">
        <v>417</v>
      </c>
      <c r="AM1997" s="406">
        <v>284</v>
      </c>
      <c r="AN1997" s="406">
        <v>304</v>
      </c>
      <c r="AO1997" s="406">
        <v>347</v>
      </c>
      <c r="AP1997" s="406">
        <v>287</v>
      </c>
      <c r="AQ1997" s="406">
        <v>287</v>
      </c>
      <c r="AR1997" s="406">
        <v>345</v>
      </c>
      <c r="AS1997" s="406">
        <v>286</v>
      </c>
      <c r="AU1997" t="s">
        <v>5366</v>
      </c>
    </row>
    <row r="1998" spans="1:47" ht="13.5" customHeight="1">
      <c r="A1998" s="392"/>
      <c r="B1998" s="392"/>
      <c r="C1998" s="414"/>
      <c r="D1998" s="405" t="s">
        <v>365</v>
      </c>
      <c r="E1998" s="405" t="s">
        <v>5597</v>
      </c>
      <c r="F1998" s="407" t="s">
        <v>886</v>
      </c>
      <c r="G1998" s="272">
        <v>2.5</v>
      </c>
      <c r="H1998" s="406">
        <v>278</v>
      </c>
      <c r="I1998" s="406">
        <v>278</v>
      </c>
      <c r="J1998" s="406">
        <v>320</v>
      </c>
      <c r="K1998" s="406">
        <v>278</v>
      </c>
      <c r="L1998" s="406">
        <v>278</v>
      </c>
      <c r="M1998" s="406">
        <v>320</v>
      </c>
      <c r="N1998" s="406">
        <v>298</v>
      </c>
      <c r="O1998" s="406">
        <v>278</v>
      </c>
      <c r="P1998" s="406">
        <v>292</v>
      </c>
      <c r="Q1998" s="406">
        <v>334</v>
      </c>
      <c r="R1998" s="406">
        <v>319</v>
      </c>
      <c r="S1998" s="406">
        <v>353</v>
      </c>
      <c r="T1998" s="406">
        <v>402</v>
      </c>
      <c r="U1998" s="406">
        <v>456</v>
      </c>
      <c r="V1998" s="406">
        <v>344</v>
      </c>
      <c r="W1998" s="406">
        <v>382</v>
      </c>
      <c r="X1998" s="406">
        <v>302</v>
      </c>
      <c r="Y1998" s="406">
        <v>330</v>
      </c>
      <c r="Z1998" s="406">
        <v>392</v>
      </c>
      <c r="AA1998" s="406">
        <v>340</v>
      </c>
      <c r="AB1998" s="406">
        <v>315</v>
      </c>
      <c r="AC1998" s="406">
        <v>352</v>
      </c>
      <c r="AD1998" s="406">
        <v>423</v>
      </c>
      <c r="AE1998" s="406">
        <v>354</v>
      </c>
      <c r="AF1998" s="406">
        <v>351</v>
      </c>
      <c r="AG1998" s="406">
        <v>388</v>
      </c>
      <c r="AH1998" s="406">
        <v>466</v>
      </c>
      <c r="AI1998" s="406">
        <v>309</v>
      </c>
      <c r="AJ1998" s="406">
        <v>341</v>
      </c>
      <c r="AK1998" s="406">
        <v>378</v>
      </c>
      <c r="AL1998" s="406">
        <v>443</v>
      </c>
      <c r="AM1998" s="406">
        <v>302</v>
      </c>
      <c r="AN1998" s="406">
        <v>324</v>
      </c>
      <c r="AO1998" s="406">
        <v>369</v>
      </c>
      <c r="AP1998" s="406">
        <v>310</v>
      </c>
      <c r="AQ1998" s="406">
        <v>310</v>
      </c>
      <c r="AR1998" s="406">
        <v>374</v>
      </c>
      <c r="AS1998" s="406">
        <v>307</v>
      </c>
      <c r="AU1998" t="s">
        <v>365</v>
      </c>
    </row>
    <row r="1999" spans="1:47" ht="13.5" customHeight="1">
      <c r="A1999" s="392"/>
      <c r="B1999" s="392"/>
      <c r="C1999" s="414"/>
      <c r="D1999" s="405" t="s">
        <v>3702</v>
      </c>
      <c r="E1999" s="405" t="s">
        <v>5597</v>
      </c>
      <c r="F1999" s="407" t="s">
        <v>886</v>
      </c>
      <c r="G1999" s="272">
        <v>2.5</v>
      </c>
      <c r="H1999" s="406">
        <v>278</v>
      </c>
      <c r="I1999" s="406">
        <v>278</v>
      </c>
      <c r="J1999" s="406">
        <v>320</v>
      </c>
      <c r="K1999" s="406">
        <v>278</v>
      </c>
      <c r="L1999" s="406">
        <v>278</v>
      </c>
      <c r="M1999" s="406">
        <v>320</v>
      </c>
      <c r="N1999" s="406">
        <v>298</v>
      </c>
      <c r="O1999" s="406">
        <v>278</v>
      </c>
      <c r="P1999" s="406">
        <v>292</v>
      </c>
      <c r="Q1999" s="406">
        <v>334</v>
      </c>
      <c r="R1999" s="406">
        <v>319</v>
      </c>
      <c r="S1999" s="406">
        <v>353</v>
      </c>
      <c r="T1999" s="406">
        <v>402</v>
      </c>
      <c r="U1999" s="406">
        <v>456</v>
      </c>
      <c r="V1999" s="406">
        <v>344</v>
      </c>
      <c r="W1999" s="406">
        <v>382</v>
      </c>
      <c r="X1999" s="406">
        <v>302</v>
      </c>
      <c r="Y1999" s="406">
        <v>330</v>
      </c>
      <c r="Z1999" s="406">
        <v>392</v>
      </c>
      <c r="AA1999" s="406">
        <v>340</v>
      </c>
      <c r="AB1999" s="406">
        <v>315</v>
      </c>
      <c r="AC1999" s="406">
        <v>352</v>
      </c>
      <c r="AD1999" s="406">
        <v>423</v>
      </c>
      <c r="AE1999" s="406">
        <v>354</v>
      </c>
      <c r="AF1999" s="406">
        <v>351</v>
      </c>
      <c r="AG1999" s="406">
        <v>388</v>
      </c>
      <c r="AH1999" s="406">
        <v>466</v>
      </c>
      <c r="AI1999" s="406">
        <v>309</v>
      </c>
      <c r="AJ1999" s="406">
        <v>341</v>
      </c>
      <c r="AK1999" s="406">
        <v>378</v>
      </c>
      <c r="AL1999" s="406">
        <v>443</v>
      </c>
      <c r="AM1999" s="406">
        <v>302</v>
      </c>
      <c r="AN1999" s="406">
        <v>324</v>
      </c>
      <c r="AO1999" s="406">
        <v>369</v>
      </c>
      <c r="AP1999" s="406">
        <v>310</v>
      </c>
      <c r="AQ1999" s="406">
        <v>310</v>
      </c>
      <c r="AR1999" s="406">
        <v>374</v>
      </c>
      <c r="AS1999" s="406">
        <v>307</v>
      </c>
      <c r="AU1999" t="s">
        <v>3702</v>
      </c>
    </row>
    <row r="2000" spans="1:47" ht="13.5" customHeight="1">
      <c r="A2000" s="405"/>
      <c r="B2000" s="405"/>
      <c r="C2000" s="415"/>
      <c r="D2000" s="405" t="s">
        <v>3159</v>
      </c>
      <c r="E2000" s="405" t="s">
        <v>5597</v>
      </c>
      <c r="F2000" s="407" t="s">
        <v>3822</v>
      </c>
      <c r="G2000" s="272">
        <v>2.7</v>
      </c>
      <c r="H2000" s="406">
        <v>298</v>
      </c>
      <c r="I2000" s="406">
        <v>294</v>
      </c>
      <c r="J2000" s="406">
        <v>351</v>
      </c>
      <c r="K2000" s="406">
        <v>298</v>
      </c>
      <c r="L2000" s="406">
        <v>294</v>
      </c>
      <c r="M2000" s="406">
        <v>351</v>
      </c>
      <c r="N2000" s="406">
        <v>330</v>
      </c>
      <c r="O2000" s="406">
        <v>309</v>
      </c>
      <c r="P2000" s="406">
        <v>310</v>
      </c>
      <c r="Q2000" s="406">
        <v>355</v>
      </c>
      <c r="R2000" s="406">
        <v>339</v>
      </c>
      <c r="S2000" s="406">
        <v>371</v>
      </c>
      <c r="T2000" s="406">
        <v>425</v>
      </c>
      <c r="U2000" s="406">
        <v>480</v>
      </c>
      <c r="V2000" s="406">
        <v>365</v>
      </c>
      <c r="W2000" s="406">
        <v>404</v>
      </c>
      <c r="X2000" s="406">
        <v>327</v>
      </c>
      <c r="Y2000" s="406">
        <v>358</v>
      </c>
      <c r="Z2000" s="406">
        <v>417</v>
      </c>
      <c r="AA2000" s="406">
        <v>361</v>
      </c>
      <c r="AB2000" s="406">
        <v>347</v>
      </c>
      <c r="AC2000" s="406">
        <v>387</v>
      </c>
      <c r="AD2000" s="406">
        <v>453</v>
      </c>
      <c r="AE2000" s="406">
        <v>378</v>
      </c>
      <c r="AF2000" s="406">
        <v>381</v>
      </c>
      <c r="AG2000" s="406">
        <v>422</v>
      </c>
      <c r="AH2000" s="406">
        <v>494</v>
      </c>
      <c r="AI2000" s="406">
        <v>330</v>
      </c>
      <c r="AJ2000" s="406">
        <v>357</v>
      </c>
      <c r="AK2000" s="406">
        <v>398</v>
      </c>
      <c r="AL2000" s="406">
        <v>466</v>
      </c>
      <c r="AM2000" s="406">
        <v>316</v>
      </c>
      <c r="AN2000" s="406">
        <v>340</v>
      </c>
      <c r="AO2000" s="406">
        <v>387</v>
      </c>
      <c r="AP2000" s="406">
        <v>329</v>
      </c>
      <c r="AQ2000" s="406">
        <v>329</v>
      </c>
      <c r="AR2000" s="406">
        <v>398</v>
      </c>
      <c r="AS2000" s="406">
        <v>326</v>
      </c>
      <c r="AU2000" t="s">
        <v>3159</v>
      </c>
    </row>
    <row r="2001" spans="1:47" ht="13.5" customHeight="1">
      <c r="A2001" s="405"/>
      <c r="B2001" s="405"/>
      <c r="C2001" s="415"/>
      <c r="D2001" s="405" t="s">
        <v>3703</v>
      </c>
      <c r="E2001" s="405" t="s">
        <v>5597</v>
      </c>
      <c r="F2001" s="407" t="s">
        <v>3822</v>
      </c>
      <c r="G2001" s="272">
        <v>2.7</v>
      </c>
      <c r="H2001" s="406">
        <v>298</v>
      </c>
      <c r="I2001" s="406">
        <v>294</v>
      </c>
      <c r="J2001" s="406">
        <v>351</v>
      </c>
      <c r="K2001" s="406">
        <v>298</v>
      </c>
      <c r="L2001" s="406">
        <v>294</v>
      </c>
      <c r="M2001" s="406">
        <v>351</v>
      </c>
      <c r="N2001" s="406">
        <v>330</v>
      </c>
      <c r="O2001" s="406">
        <v>309</v>
      </c>
      <c r="P2001" s="406">
        <v>310</v>
      </c>
      <c r="Q2001" s="406">
        <v>355</v>
      </c>
      <c r="R2001" s="406">
        <v>339</v>
      </c>
      <c r="S2001" s="406">
        <v>371</v>
      </c>
      <c r="T2001" s="406">
        <v>425</v>
      </c>
      <c r="U2001" s="406">
        <v>480</v>
      </c>
      <c r="V2001" s="406">
        <v>365</v>
      </c>
      <c r="W2001" s="406">
        <v>404</v>
      </c>
      <c r="X2001" s="406">
        <v>327</v>
      </c>
      <c r="Y2001" s="406">
        <v>358</v>
      </c>
      <c r="Z2001" s="406">
        <v>417</v>
      </c>
      <c r="AA2001" s="406">
        <v>361</v>
      </c>
      <c r="AB2001" s="406">
        <v>347</v>
      </c>
      <c r="AC2001" s="406">
        <v>387</v>
      </c>
      <c r="AD2001" s="406">
        <v>453</v>
      </c>
      <c r="AE2001" s="406">
        <v>378</v>
      </c>
      <c r="AF2001" s="406">
        <v>381</v>
      </c>
      <c r="AG2001" s="406">
        <v>422</v>
      </c>
      <c r="AH2001" s="406">
        <v>494</v>
      </c>
      <c r="AI2001" s="406">
        <v>330</v>
      </c>
      <c r="AJ2001" s="406">
        <v>357</v>
      </c>
      <c r="AK2001" s="406">
        <v>398</v>
      </c>
      <c r="AL2001" s="406">
        <v>466</v>
      </c>
      <c r="AM2001" s="406">
        <v>316</v>
      </c>
      <c r="AN2001" s="406">
        <v>340</v>
      </c>
      <c r="AO2001" s="406">
        <v>387</v>
      </c>
      <c r="AP2001" s="406">
        <v>329</v>
      </c>
      <c r="AQ2001" s="406">
        <v>329</v>
      </c>
      <c r="AR2001" s="406">
        <v>398</v>
      </c>
      <c r="AS2001" s="406">
        <v>326</v>
      </c>
      <c r="AU2001" t="s">
        <v>3703</v>
      </c>
    </row>
    <row r="2002" spans="1:47" ht="13.5" customHeight="1">
      <c r="A2002" s="392"/>
      <c r="B2002" s="392"/>
      <c r="C2002" s="415"/>
      <c r="D2002" s="405" t="s">
        <v>366</v>
      </c>
      <c r="E2002" s="405" t="s">
        <v>5597</v>
      </c>
      <c r="F2002" s="407" t="s">
        <v>888</v>
      </c>
      <c r="G2002" s="272">
        <v>2.9</v>
      </c>
      <c r="H2002" s="406">
        <v>299</v>
      </c>
      <c r="I2002" s="406">
        <v>300</v>
      </c>
      <c r="J2002" s="406">
        <v>345</v>
      </c>
      <c r="K2002" s="406">
        <v>299</v>
      </c>
      <c r="L2002" s="406">
        <v>300</v>
      </c>
      <c r="M2002" s="406">
        <v>345</v>
      </c>
      <c r="N2002" s="406">
        <v>321</v>
      </c>
      <c r="O2002" s="406">
        <v>299</v>
      </c>
      <c r="P2002" s="406">
        <v>316</v>
      </c>
      <c r="Q2002" s="406">
        <v>362</v>
      </c>
      <c r="R2002" s="406">
        <v>347</v>
      </c>
      <c r="S2002" s="406">
        <v>382</v>
      </c>
      <c r="T2002" s="406">
        <v>440</v>
      </c>
      <c r="U2002" s="406">
        <v>495</v>
      </c>
      <c r="V2002" s="406">
        <v>378</v>
      </c>
      <c r="W2002" s="406">
        <v>419</v>
      </c>
      <c r="X2002" s="406">
        <v>323</v>
      </c>
      <c r="Y2002" s="406">
        <v>355</v>
      </c>
      <c r="Z2002" s="406">
        <v>422</v>
      </c>
      <c r="AA2002" s="406">
        <v>364</v>
      </c>
      <c r="AB2002" s="406">
        <v>339</v>
      </c>
      <c r="AC2002" s="406">
        <v>382</v>
      </c>
      <c r="AD2002" s="406">
        <v>460</v>
      </c>
      <c r="AE2002" s="406">
        <v>381</v>
      </c>
      <c r="AF2002" s="406">
        <v>375</v>
      </c>
      <c r="AG2002" s="406">
        <v>418</v>
      </c>
      <c r="AH2002" s="406">
        <v>503</v>
      </c>
      <c r="AI2002" s="406">
        <v>330</v>
      </c>
      <c r="AJ2002" s="406">
        <v>368</v>
      </c>
      <c r="AK2002" s="406">
        <v>411</v>
      </c>
      <c r="AL2002" s="406">
        <v>482</v>
      </c>
      <c r="AM2002" s="406">
        <v>325</v>
      </c>
      <c r="AN2002" s="406">
        <v>351</v>
      </c>
      <c r="AO2002" s="406">
        <v>399</v>
      </c>
      <c r="AP2002" s="406">
        <v>342</v>
      </c>
      <c r="AQ2002" s="406">
        <v>342</v>
      </c>
      <c r="AR2002" s="406">
        <v>417</v>
      </c>
      <c r="AS2002" s="406">
        <v>337</v>
      </c>
      <c r="AU2002" t="s">
        <v>366</v>
      </c>
    </row>
    <row r="2003" spans="1:47" ht="13.5" customHeight="1">
      <c r="A2003" s="392"/>
      <c r="B2003" s="392"/>
      <c r="C2003" s="415"/>
      <c r="D2003" s="405" t="s">
        <v>3704</v>
      </c>
      <c r="E2003" s="405" t="s">
        <v>5597</v>
      </c>
      <c r="F2003" s="407" t="s">
        <v>888</v>
      </c>
      <c r="G2003" s="272">
        <v>2.9</v>
      </c>
      <c r="H2003" s="406">
        <v>299</v>
      </c>
      <c r="I2003" s="406">
        <v>300</v>
      </c>
      <c r="J2003" s="406">
        <v>345</v>
      </c>
      <c r="K2003" s="406">
        <v>299</v>
      </c>
      <c r="L2003" s="406">
        <v>300</v>
      </c>
      <c r="M2003" s="406">
        <v>345</v>
      </c>
      <c r="N2003" s="406">
        <v>321</v>
      </c>
      <c r="O2003" s="406">
        <v>299</v>
      </c>
      <c r="P2003" s="406">
        <v>316</v>
      </c>
      <c r="Q2003" s="406">
        <v>362</v>
      </c>
      <c r="R2003" s="406">
        <v>347</v>
      </c>
      <c r="S2003" s="406">
        <v>382</v>
      </c>
      <c r="T2003" s="406">
        <v>440</v>
      </c>
      <c r="U2003" s="406">
        <v>495</v>
      </c>
      <c r="V2003" s="406">
        <v>378</v>
      </c>
      <c r="W2003" s="406">
        <v>419</v>
      </c>
      <c r="X2003" s="406">
        <v>323</v>
      </c>
      <c r="Y2003" s="406">
        <v>355</v>
      </c>
      <c r="Z2003" s="406">
        <v>422</v>
      </c>
      <c r="AA2003" s="406">
        <v>364</v>
      </c>
      <c r="AB2003" s="406">
        <v>339</v>
      </c>
      <c r="AC2003" s="406">
        <v>382</v>
      </c>
      <c r="AD2003" s="406">
        <v>460</v>
      </c>
      <c r="AE2003" s="406">
        <v>381</v>
      </c>
      <c r="AF2003" s="406">
        <v>375</v>
      </c>
      <c r="AG2003" s="406">
        <v>418</v>
      </c>
      <c r="AH2003" s="406">
        <v>503</v>
      </c>
      <c r="AI2003" s="406">
        <v>330</v>
      </c>
      <c r="AJ2003" s="406">
        <v>368</v>
      </c>
      <c r="AK2003" s="406">
        <v>411</v>
      </c>
      <c r="AL2003" s="406">
        <v>482</v>
      </c>
      <c r="AM2003" s="406">
        <v>325</v>
      </c>
      <c r="AN2003" s="406">
        <v>351</v>
      </c>
      <c r="AO2003" s="406">
        <v>399</v>
      </c>
      <c r="AP2003" s="406">
        <v>342</v>
      </c>
      <c r="AQ2003" s="406">
        <v>342</v>
      </c>
      <c r="AR2003" s="406">
        <v>417</v>
      </c>
      <c r="AS2003" s="406">
        <v>337</v>
      </c>
      <c r="AU2003" t="s">
        <v>3704</v>
      </c>
    </row>
    <row r="2004" spans="1:47" ht="13.5" customHeight="1">
      <c r="D2004" s="405" t="s">
        <v>367</v>
      </c>
      <c r="E2004" s="405" t="s">
        <v>5597</v>
      </c>
      <c r="F2004" s="407" t="s">
        <v>909</v>
      </c>
      <c r="G2004" s="272">
        <v>6.1999999999999993</v>
      </c>
      <c r="H2004" s="406">
        <v>451</v>
      </c>
      <c r="I2004" s="406">
        <v>451</v>
      </c>
      <c r="J2004" s="406">
        <v>520</v>
      </c>
      <c r="K2004" s="406">
        <v>451</v>
      </c>
      <c r="L2004" s="406">
        <v>451</v>
      </c>
      <c r="M2004" s="406">
        <v>520</v>
      </c>
      <c r="N2004" s="406">
        <v>484</v>
      </c>
      <c r="O2004" s="406">
        <v>451</v>
      </c>
      <c r="P2004" s="406">
        <v>477</v>
      </c>
      <c r="Q2004" s="406">
        <v>546</v>
      </c>
      <c r="R2004" s="406">
        <v>522</v>
      </c>
      <c r="S2004" s="406">
        <v>593</v>
      </c>
      <c r="T2004" s="406">
        <v>677</v>
      </c>
      <c r="U2004" s="406">
        <v>768</v>
      </c>
      <c r="V2004" s="406">
        <v>540</v>
      </c>
      <c r="W2004" s="406">
        <v>597</v>
      </c>
      <c r="X2004" s="406">
        <v>495</v>
      </c>
      <c r="Y2004" s="406">
        <v>543</v>
      </c>
      <c r="Z2004" s="406">
        <v>623</v>
      </c>
      <c r="AA2004" s="406">
        <v>557</v>
      </c>
      <c r="AB2004" s="406">
        <v>516</v>
      </c>
      <c r="AC2004" s="406">
        <v>580</v>
      </c>
      <c r="AD2004" s="406">
        <v>698</v>
      </c>
      <c r="AE2004" s="406">
        <v>580</v>
      </c>
      <c r="AF2004" s="406">
        <v>695</v>
      </c>
      <c r="AG2004" s="406">
        <v>762</v>
      </c>
      <c r="AH2004" s="406">
        <v>912</v>
      </c>
      <c r="AI2004" s="406">
        <v>464</v>
      </c>
      <c r="AJ2004" s="406">
        <v>562</v>
      </c>
      <c r="AK2004" s="406">
        <v>626</v>
      </c>
      <c r="AL2004" s="406">
        <v>734</v>
      </c>
      <c r="AM2004" s="406">
        <v>489</v>
      </c>
      <c r="AN2004" s="406">
        <v>527</v>
      </c>
      <c r="AO2004" s="406">
        <v>601</v>
      </c>
      <c r="AP2004" s="406">
        <v>470</v>
      </c>
      <c r="AQ2004" s="406">
        <v>470</v>
      </c>
      <c r="AR2004" s="406">
        <v>581</v>
      </c>
      <c r="AS2004" s="406">
        <v>449</v>
      </c>
      <c r="AU2004" t="s">
        <v>367</v>
      </c>
    </row>
    <row r="2005" spans="1:47" ht="13.5" customHeight="1">
      <c r="D2005" s="405" t="s">
        <v>3705</v>
      </c>
      <c r="E2005" s="405" t="s">
        <v>5597</v>
      </c>
      <c r="F2005" s="407" t="s">
        <v>909</v>
      </c>
      <c r="G2005" s="272">
        <v>6.1999999999999993</v>
      </c>
      <c r="H2005" s="406">
        <v>451</v>
      </c>
      <c r="I2005" s="406">
        <v>451</v>
      </c>
      <c r="J2005" s="406">
        <v>520</v>
      </c>
      <c r="K2005" s="406">
        <v>451</v>
      </c>
      <c r="L2005" s="406">
        <v>451</v>
      </c>
      <c r="M2005" s="406">
        <v>520</v>
      </c>
      <c r="N2005" s="406">
        <v>484</v>
      </c>
      <c r="O2005" s="406">
        <v>451</v>
      </c>
      <c r="P2005" s="406">
        <v>477</v>
      </c>
      <c r="Q2005" s="406">
        <v>546</v>
      </c>
      <c r="R2005" s="406">
        <v>522</v>
      </c>
      <c r="S2005" s="406">
        <v>593</v>
      </c>
      <c r="T2005" s="406">
        <v>677</v>
      </c>
      <c r="U2005" s="406">
        <v>768</v>
      </c>
      <c r="V2005" s="406">
        <v>540</v>
      </c>
      <c r="W2005" s="406">
        <v>597</v>
      </c>
      <c r="X2005" s="406">
        <v>495</v>
      </c>
      <c r="Y2005" s="406">
        <v>543</v>
      </c>
      <c r="Z2005" s="406">
        <v>623</v>
      </c>
      <c r="AA2005" s="406">
        <v>557</v>
      </c>
      <c r="AB2005" s="406">
        <v>516</v>
      </c>
      <c r="AC2005" s="406">
        <v>580</v>
      </c>
      <c r="AD2005" s="406">
        <v>698</v>
      </c>
      <c r="AE2005" s="406">
        <v>580</v>
      </c>
      <c r="AF2005" s="406">
        <v>695</v>
      </c>
      <c r="AG2005" s="406">
        <v>762</v>
      </c>
      <c r="AH2005" s="406">
        <v>912</v>
      </c>
      <c r="AI2005" s="406">
        <v>464</v>
      </c>
      <c r="AJ2005" s="406">
        <v>562</v>
      </c>
      <c r="AK2005" s="406">
        <v>626</v>
      </c>
      <c r="AL2005" s="406">
        <v>734</v>
      </c>
      <c r="AM2005" s="406">
        <v>489</v>
      </c>
      <c r="AN2005" s="406">
        <v>527</v>
      </c>
      <c r="AO2005" s="406">
        <v>601</v>
      </c>
      <c r="AP2005" s="406">
        <v>470</v>
      </c>
      <c r="AQ2005" s="406">
        <v>470</v>
      </c>
      <c r="AR2005" s="406">
        <v>581</v>
      </c>
      <c r="AS2005" s="406">
        <v>449</v>
      </c>
      <c r="AU2005" t="s">
        <v>3705</v>
      </c>
    </row>
    <row r="2006" spans="1:47" ht="13.5" customHeight="1">
      <c r="D2006" s="405" t="s">
        <v>4047</v>
      </c>
      <c r="E2006" s="404"/>
      <c r="F2006" s="407" t="s">
        <v>4063</v>
      </c>
      <c r="G2006" s="272">
        <v>9.4</v>
      </c>
      <c r="H2006" s="406">
        <v>813</v>
      </c>
      <c r="I2006" s="406">
        <v>898</v>
      </c>
      <c r="J2006" s="406">
        <v>1039</v>
      </c>
      <c r="K2006" s="406">
        <v>844</v>
      </c>
      <c r="L2006" s="406">
        <v>921</v>
      </c>
      <c r="M2006" s="406">
        <v>1076</v>
      </c>
      <c r="N2006" s="406">
        <v>949</v>
      </c>
      <c r="O2006" s="406">
        <v>805</v>
      </c>
      <c r="P2006" s="406">
        <v>920</v>
      </c>
      <c r="Q2006" s="406">
        <v>1060</v>
      </c>
      <c r="R2006" s="406">
        <v>946</v>
      </c>
      <c r="S2006" s="406">
        <v>1041</v>
      </c>
      <c r="T2006" s="406">
        <v>1169</v>
      </c>
      <c r="U2006" s="406">
        <v>1370</v>
      </c>
      <c r="V2006" s="406">
        <v>1086</v>
      </c>
      <c r="W2006" s="406">
        <v>1198</v>
      </c>
      <c r="X2006" s="406">
        <v>860</v>
      </c>
      <c r="Y2006" s="406">
        <v>1002</v>
      </c>
      <c r="Z2006" s="406">
        <v>1182</v>
      </c>
      <c r="AA2006" s="406">
        <v>1029</v>
      </c>
      <c r="AB2006" s="406">
        <v>880</v>
      </c>
      <c r="AC2006" s="406">
        <v>1033</v>
      </c>
      <c r="AD2006" s="406">
        <v>1222</v>
      </c>
      <c r="AE2006" s="406">
        <v>1045</v>
      </c>
      <c r="AF2006" s="406">
        <v>948</v>
      </c>
      <c r="AG2006" s="406">
        <v>1103</v>
      </c>
      <c r="AH2006" s="406">
        <v>1305</v>
      </c>
      <c r="AI2006" s="406">
        <v>974</v>
      </c>
      <c r="AJ2006" s="406">
        <v>901</v>
      </c>
      <c r="AK2006" s="406">
        <v>1055</v>
      </c>
      <c r="AL2006" s="406">
        <v>1248</v>
      </c>
      <c r="AM2006" s="406">
        <v>838</v>
      </c>
      <c r="AN2006" s="406">
        <v>961</v>
      </c>
      <c r="AO2006" s="406">
        <v>1109</v>
      </c>
      <c r="AP2006" s="406">
        <v>1011</v>
      </c>
      <c r="AQ2006" s="406">
        <v>1011</v>
      </c>
      <c r="AR2006" s="406">
        <v>1096</v>
      </c>
      <c r="AS2006" s="406">
        <v>1109</v>
      </c>
      <c r="AU2006" t="s">
        <v>4047</v>
      </c>
    </row>
    <row r="2007" spans="1:47" ht="13.5" customHeight="1">
      <c r="D2007" s="405" t="s">
        <v>4051</v>
      </c>
      <c r="E2007" s="404"/>
      <c r="F2007" s="407" t="s">
        <v>4064</v>
      </c>
      <c r="G2007" s="272">
        <v>12.5</v>
      </c>
      <c r="H2007" s="406">
        <v>918</v>
      </c>
      <c r="I2007" s="406">
        <v>1023</v>
      </c>
      <c r="J2007" s="406">
        <v>1183</v>
      </c>
      <c r="K2007" s="406">
        <v>955</v>
      </c>
      <c r="L2007" s="406">
        <v>1050</v>
      </c>
      <c r="M2007" s="406">
        <v>1232</v>
      </c>
      <c r="N2007" s="406">
        <v>1081</v>
      </c>
      <c r="O2007" s="406">
        <v>910</v>
      </c>
      <c r="P2007" s="406">
        <v>1057</v>
      </c>
      <c r="Q2007" s="406">
        <v>1211</v>
      </c>
      <c r="R2007" s="406">
        <v>1079</v>
      </c>
      <c r="S2007" s="406">
        <v>1178</v>
      </c>
      <c r="T2007" s="406">
        <v>1341</v>
      </c>
      <c r="U2007" s="406">
        <v>1566</v>
      </c>
      <c r="V2007" s="406">
        <v>1252</v>
      </c>
      <c r="W2007" s="406">
        <v>1379</v>
      </c>
      <c r="X2007" s="406">
        <v>964</v>
      </c>
      <c r="Y2007" s="406">
        <v>1137</v>
      </c>
      <c r="Z2007" s="406">
        <v>1341</v>
      </c>
      <c r="AA2007" s="406">
        <v>1157</v>
      </c>
      <c r="AB2007" s="406">
        <v>994</v>
      </c>
      <c r="AC2007" s="406">
        <v>1183</v>
      </c>
      <c r="AD2007" s="406">
        <v>1400</v>
      </c>
      <c r="AE2007" s="406">
        <v>1184</v>
      </c>
      <c r="AF2007" s="406">
        <v>1063</v>
      </c>
      <c r="AG2007" s="406">
        <v>1253</v>
      </c>
      <c r="AH2007" s="406">
        <v>1482</v>
      </c>
      <c r="AI2007" s="406">
        <v>1096</v>
      </c>
      <c r="AJ2007" s="406">
        <v>1016</v>
      </c>
      <c r="AK2007" s="406">
        <v>1205</v>
      </c>
      <c r="AL2007" s="406">
        <v>1425</v>
      </c>
      <c r="AM2007" s="406">
        <v>942</v>
      </c>
      <c r="AN2007" s="406">
        <v>1093</v>
      </c>
      <c r="AO2007" s="406">
        <v>1261</v>
      </c>
      <c r="AP2007" s="406">
        <v>1165</v>
      </c>
      <c r="AQ2007" s="406">
        <v>1165</v>
      </c>
      <c r="AR2007" s="406">
        <v>1279</v>
      </c>
      <c r="AS2007" s="406">
        <v>1263</v>
      </c>
      <c r="AU2007" t="s">
        <v>4051</v>
      </c>
    </row>
    <row r="2008" spans="1:47" ht="13.5" customHeight="1">
      <c r="D2008" s="405" t="s">
        <v>4055</v>
      </c>
      <c r="E2008" s="404"/>
      <c r="F2008" s="407" t="s">
        <v>4065</v>
      </c>
      <c r="G2008" s="272">
        <v>10.199999999999999</v>
      </c>
      <c r="H2008" s="406">
        <v>832</v>
      </c>
      <c r="I2008" s="406">
        <v>921</v>
      </c>
      <c r="J2008" s="406">
        <v>1066</v>
      </c>
      <c r="K2008" s="406">
        <v>863</v>
      </c>
      <c r="L2008" s="406">
        <v>944</v>
      </c>
      <c r="M2008" s="406">
        <v>1103</v>
      </c>
      <c r="N2008" s="406">
        <v>972</v>
      </c>
      <c r="O2008" s="406">
        <v>823</v>
      </c>
      <c r="P2008" s="406">
        <v>944</v>
      </c>
      <c r="Q2008" s="406">
        <v>1087</v>
      </c>
      <c r="R2008" s="406">
        <v>970</v>
      </c>
      <c r="S2008" s="406">
        <v>1065</v>
      </c>
      <c r="T2008" s="406">
        <v>1196</v>
      </c>
      <c r="U2008" s="406">
        <v>1403</v>
      </c>
      <c r="V2008" s="406">
        <v>1114</v>
      </c>
      <c r="W2008" s="406">
        <v>1228</v>
      </c>
      <c r="X2008" s="406">
        <v>878</v>
      </c>
      <c r="Y2008" s="406">
        <v>1026</v>
      </c>
      <c r="Z2008" s="406">
        <v>1211</v>
      </c>
      <c r="AA2008" s="406">
        <v>1053</v>
      </c>
      <c r="AB2008" s="406">
        <v>898</v>
      </c>
      <c r="AC2008" s="406">
        <v>1057</v>
      </c>
      <c r="AD2008" s="406">
        <v>1251</v>
      </c>
      <c r="AE2008" s="406">
        <v>1069</v>
      </c>
      <c r="AF2008" s="406">
        <v>967</v>
      </c>
      <c r="AG2008" s="406">
        <v>1127</v>
      </c>
      <c r="AH2008" s="406">
        <v>1333</v>
      </c>
      <c r="AI2008" s="406">
        <v>998</v>
      </c>
      <c r="AJ2008" s="406">
        <v>920</v>
      </c>
      <c r="AK2008" s="406">
        <v>1079</v>
      </c>
      <c r="AL2008" s="406">
        <v>1276</v>
      </c>
      <c r="AM2008" s="406">
        <v>857</v>
      </c>
      <c r="AN2008" s="406">
        <v>984</v>
      </c>
      <c r="AO2008" s="406">
        <v>1136</v>
      </c>
      <c r="AP2008" s="406">
        <v>1037</v>
      </c>
      <c r="AQ2008" s="406">
        <v>1037</v>
      </c>
      <c r="AR2008" s="406">
        <v>1122</v>
      </c>
      <c r="AS2008" s="406">
        <v>1135</v>
      </c>
      <c r="AU2008" t="s">
        <v>4055</v>
      </c>
    </row>
    <row r="2009" spans="1:47" ht="13.5" customHeight="1">
      <c r="D2009" s="405" t="s">
        <v>4059</v>
      </c>
      <c r="E2009" s="404"/>
      <c r="F2009" s="407" t="s">
        <v>4066</v>
      </c>
      <c r="G2009" s="272">
        <v>13.6</v>
      </c>
      <c r="H2009" s="406">
        <v>937</v>
      </c>
      <c r="I2009" s="406">
        <v>1048</v>
      </c>
      <c r="J2009" s="406">
        <v>1211</v>
      </c>
      <c r="K2009" s="406">
        <v>975</v>
      </c>
      <c r="L2009" s="406">
        <v>1074</v>
      </c>
      <c r="M2009" s="406">
        <v>1260</v>
      </c>
      <c r="N2009" s="406">
        <v>1105</v>
      </c>
      <c r="O2009" s="406">
        <v>930</v>
      </c>
      <c r="P2009" s="406">
        <v>1081</v>
      </c>
      <c r="Q2009" s="406">
        <v>1239</v>
      </c>
      <c r="R2009" s="406">
        <v>1103</v>
      </c>
      <c r="S2009" s="406">
        <v>1205</v>
      </c>
      <c r="T2009" s="406">
        <v>1368</v>
      </c>
      <c r="U2009" s="406">
        <v>1599</v>
      </c>
      <c r="V2009" s="406">
        <v>1281</v>
      </c>
      <c r="W2009" s="406">
        <v>1410</v>
      </c>
      <c r="X2009" s="406">
        <v>983</v>
      </c>
      <c r="Y2009" s="406">
        <v>1162</v>
      </c>
      <c r="Z2009" s="406">
        <v>1371</v>
      </c>
      <c r="AA2009" s="406">
        <v>1183</v>
      </c>
      <c r="AB2009" s="406">
        <v>1014</v>
      </c>
      <c r="AC2009" s="406">
        <v>1208</v>
      </c>
      <c r="AD2009" s="406">
        <v>1429</v>
      </c>
      <c r="AE2009" s="406">
        <v>1209</v>
      </c>
      <c r="AF2009" s="406">
        <v>1082</v>
      </c>
      <c r="AG2009" s="406">
        <v>1278</v>
      </c>
      <c r="AH2009" s="406">
        <v>1511</v>
      </c>
      <c r="AI2009" s="406">
        <v>1120</v>
      </c>
      <c r="AJ2009" s="406">
        <v>1035</v>
      </c>
      <c r="AK2009" s="406">
        <v>1230</v>
      </c>
      <c r="AL2009" s="406">
        <v>1455</v>
      </c>
      <c r="AM2009" s="406">
        <v>962</v>
      </c>
      <c r="AN2009" s="406">
        <v>1118</v>
      </c>
      <c r="AO2009" s="406">
        <v>1289</v>
      </c>
      <c r="AP2009" s="406">
        <v>1192</v>
      </c>
      <c r="AQ2009" s="406">
        <v>1192</v>
      </c>
      <c r="AR2009" s="406">
        <v>1306</v>
      </c>
      <c r="AS2009" s="406">
        <v>1290</v>
      </c>
      <c r="AU2009" t="s">
        <v>4059</v>
      </c>
    </row>
    <row r="2010" spans="1:47" ht="13.5" customHeight="1">
      <c r="D2010" s="405" t="s">
        <v>1482</v>
      </c>
      <c r="E2010" s="404"/>
      <c r="F2010" s="407" t="s">
        <v>1541</v>
      </c>
      <c r="G2010" s="272">
        <v>9.4</v>
      </c>
      <c r="H2010" s="406">
        <v>1079</v>
      </c>
      <c r="I2010" s="406">
        <v>1111</v>
      </c>
      <c r="J2010" s="406">
        <v>1333</v>
      </c>
      <c r="K2010" s="406">
        <v>1110</v>
      </c>
      <c r="L2010" s="406">
        <v>1134</v>
      </c>
      <c r="M2010" s="406">
        <v>1369</v>
      </c>
      <c r="N2010" s="406">
        <v>1174</v>
      </c>
      <c r="O2010" s="406">
        <v>1066</v>
      </c>
      <c r="P2010" s="406">
        <v>1134</v>
      </c>
      <c r="Q2010" s="406">
        <v>1354</v>
      </c>
      <c r="R2010" s="406">
        <v>1172</v>
      </c>
      <c r="S2010" s="406">
        <v>1251</v>
      </c>
      <c r="T2010" s="406">
        <v>1572</v>
      </c>
      <c r="U2010" s="406">
        <v>1942</v>
      </c>
      <c r="V2010" s="406">
        <v>1501</v>
      </c>
      <c r="W2010" s="406">
        <v>1438</v>
      </c>
      <c r="X2010" s="406">
        <v>1114</v>
      </c>
      <c r="Y2010" s="406">
        <v>1215</v>
      </c>
      <c r="Z2010" s="406">
        <v>1492</v>
      </c>
      <c r="AA2010" s="406">
        <v>1268</v>
      </c>
      <c r="AB2010" s="406">
        <v>1128</v>
      </c>
      <c r="AC2010" s="406">
        <v>1241</v>
      </c>
      <c r="AD2010" s="406">
        <v>1530</v>
      </c>
      <c r="AE2010" s="406">
        <v>1283</v>
      </c>
      <c r="AF2010" s="406">
        <v>1199</v>
      </c>
      <c r="AG2010" s="406">
        <v>1314</v>
      </c>
      <c r="AH2010" s="406">
        <v>1615</v>
      </c>
      <c r="AI2010" s="406">
        <v>1190</v>
      </c>
      <c r="AJ2010" s="406">
        <v>1160</v>
      </c>
      <c r="AK2010" s="406">
        <v>1273</v>
      </c>
      <c r="AL2010" s="406">
        <v>1554</v>
      </c>
      <c r="AM2010" s="406">
        <v>1097</v>
      </c>
      <c r="AN2010" s="406">
        <v>1174</v>
      </c>
      <c r="AO2010" s="406">
        <v>1402</v>
      </c>
      <c r="AP2010" s="406">
        <v>1250</v>
      </c>
      <c r="AQ2010" s="406">
        <v>1250</v>
      </c>
      <c r="AR2010" s="406">
        <v>1335</v>
      </c>
      <c r="AS2010" s="406">
        <v>1352</v>
      </c>
      <c r="AU2010" t="s">
        <v>1482</v>
      </c>
    </row>
    <row r="2011" spans="1:47" ht="13.5" customHeight="1">
      <c r="D2011" s="405" t="s">
        <v>1483</v>
      </c>
      <c r="E2011" s="404"/>
      <c r="F2011" s="407" t="s">
        <v>1542</v>
      </c>
      <c r="G2011" s="272">
        <v>12.5</v>
      </c>
      <c r="H2011" s="406">
        <v>1162</v>
      </c>
      <c r="I2011" s="406">
        <v>1214</v>
      </c>
      <c r="J2011" s="406">
        <v>1450</v>
      </c>
      <c r="K2011" s="406">
        <v>1200</v>
      </c>
      <c r="L2011" s="406">
        <v>1240</v>
      </c>
      <c r="M2011" s="406">
        <v>1499</v>
      </c>
      <c r="N2011" s="406">
        <v>1281</v>
      </c>
      <c r="O2011" s="406">
        <v>1151</v>
      </c>
      <c r="P2011" s="406">
        <v>1247</v>
      </c>
      <c r="Q2011" s="406">
        <v>1478</v>
      </c>
      <c r="R2011" s="406">
        <v>1280</v>
      </c>
      <c r="S2011" s="406">
        <v>1363</v>
      </c>
      <c r="T2011" s="406">
        <v>1710</v>
      </c>
      <c r="U2011" s="406">
        <v>2097</v>
      </c>
      <c r="V2011" s="406">
        <v>1632</v>
      </c>
      <c r="W2011" s="406">
        <v>1580</v>
      </c>
      <c r="X2011" s="406">
        <v>1195</v>
      </c>
      <c r="Y2011" s="406">
        <v>1325</v>
      </c>
      <c r="Z2011" s="406">
        <v>1624</v>
      </c>
      <c r="AA2011" s="406">
        <v>1371</v>
      </c>
      <c r="AB2011" s="406">
        <v>1217</v>
      </c>
      <c r="AC2011" s="406">
        <v>1363</v>
      </c>
      <c r="AD2011" s="406">
        <v>1679</v>
      </c>
      <c r="AE2011" s="406">
        <v>1396</v>
      </c>
      <c r="AF2011" s="406">
        <v>1288</v>
      </c>
      <c r="AG2011" s="406">
        <v>1436</v>
      </c>
      <c r="AH2011" s="406">
        <v>1764</v>
      </c>
      <c r="AI2011" s="406">
        <v>1287</v>
      </c>
      <c r="AJ2011" s="406">
        <v>1253</v>
      </c>
      <c r="AK2011" s="406">
        <v>1399</v>
      </c>
      <c r="AL2011" s="406">
        <v>1704</v>
      </c>
      <c r="AM2011" s="406">
        <v>1180</v>
      </c>
      <c r="AN2011" s="406">
        <v>1284</v>
      </c>
      <c r="AO2011" s="406">
        <v>1528</v>
      </c>
      <c r="AP2011" s="406">
        <v>1378</v>
      </c>
      <c r="AQ2011" s="406">
        <v>1378</v>
      </c>
      <c r="AR2011" s="406">
        <v>1492</v>
      </c>
      <c r="AS2011" s="406">
        <v>1480</v>
      </c>
      <c r="AU2011" t="s">
        <v>1483</v>
      </c>
    </row>
    <row r="2012" spans="1:47" ht="13.5" customHeight="1">
      <c r="D2012" s="405" t="s">
        <v>1484</v>
      </c>
      <c r="E2012" s="404"/>
      <c r="F2012" s="407" t="s">
        <v>1541</v>
      </c>
      <c r="G2012" s="272">
        <v>10.199999999999999</v>
      </c>
      <c r="H2012" s="406">
        <v>1099</v>
      </c>
      <c r="I2012" s="406">
        <v>1135</v>
      </c>
      <c r="J2012" s="406">
        <v>1360</v>
      </c>
      <c r="K2012" s="406">
        <v>1129</v>
      </c>
      <c r="L2012" s="406">
        <v>1157</v>
      </c>
      <c r="M2012" s="406">
        <v>1397</v>
      </c>
      <c r="N2012" s="406">
        <v>1197</v>
      </c>
      <c r="O2012" s="406">
        <v>1085</v>
      </c>
      <c r="P2012" s="406">
        <v>1157</v>
      </c>
      <c r="Q2012" s="406">
        <v>1381</v>
      </c>
      <c r="R2012" s="406">
        <v>1194</v>
      </c>
      <c r="S2012" s="406">
        <v>1275</v>
      </c>
      <c r="T2012" s="406">
        <v>1599</v>
      </c>
      <c r="U2012" s="406">
        <v>1974</v>
      </c>
      <c r="V2012" s="406">
        <v>1529</v>
      </c>
      <c r="W2012" s="406">
        <v>1467</v>
      </c>
      <c r="X2012" s="406">
        <v>1133</v>
      </c>
      <c r="Y2012" s="406">
        <v>1239</v>
      </c>
      <c r="Z2012" s="406">
        <v>1521</v>
      </c>
      <c r="AA2012" s="406">
        <v>1292</v>
      </c>
      <c r="AB2012" s="406">
        <v>1147</v>
      </c>
      <c r="AC2012" s="406">
        <v>1265</v>
      </c>
      <c r="AD2012" s="406">
        <v>1558</v>
      </c>
      <c r="AE2012" s="406">
        <v>1307</v>
      </c>
      <c r="AF2012" s="406">
        <v>1218</v>
      </c>
      <c r="AG2012" s="406">
        <v>1338</v>
      </c>
      <c r="AH2012" s="406">
        <v>1643</v>
      </c>
      <c r="AI2012" s="406">
        <v>1214</v>
      </c>
      <c r="AJ2012" s="406">
        <v>1179</v>
      </c>
      <c r="AK2012" s="406">
        <v>1296</v>
      </c>
      <c r="AL2012" s="406">
        <v>1582</v>
      </c>
      <c r="AM2012" s="406">
        <v>1116</v>
      </c>
      <c r="AN2012" s="406">
        <v>1197</v>
      </c>
      <c r="AO2012" s="406">
        <v>1429</v>
      </c>
      <c r="AP2012" s="406">
        <v>1276</v>
      </c>
      <c r="AQ2012" s="406">
        <v>1276</v>
      </c>
      <c r="AR2012" s="406">
        <v>1361</v>
      </c>
      <c r="AS2012" s="406">
        <v>1378</v>
      </c>
      <c r="AU2012" t="s">
        <v>1484</v>
      </c>
    </row>
    <row r="2013" spans="1:47" ht="13.5" customHeight="1">
      <c r="D2013" s="405" t="s">
        <v>1485</v>
      </c>
      <c r="E2013" s="404"/>
      <c r="F2013" s="407" t="s">
        <v>1542</v>
      </c>
      <c r="G2013" s="272">
        <v>13.6</v>
      </c>
      <c r="H2013" s="406">
        <v>1182</v>
      </c>
      <c r="I2013" s="406">
        <v>1238</v>
      </c>
      <c r="J2013" s="406">
        <v>1478</v>
      </c>
      <c r="K2013" s="406">
        <v>1220</v>
      </c>
      <c r="L2013" s="406">
        <v>1265</v>
      </c>
      <c r="M2013" s="406">
        <v>1528</v>
      </c>
      <c r="N2013" s="406">
        <v>1305</v>
      </c>
      <c r="O2013" s="406">
        <v>1170</v>
      </c>
      <c r="P2013" s="406">
        <v>1272</v>
      </c>
      <c r="Q2013" s="406">
        <v>1507</v>
      </c>
      <c r="R2013" s="406">
        <v>1304</v>
      </c>
      <c r="S2013" s="406">
        <v>1388</v>
      </c>
      <c r="T2013" s="406">
        <v>1738</v>
      </c>
      <c r="U2013" s="406">
        <v>2131</v>
      </c>
      <c r="V2013" s="406">
        <v>1661</v>
      </c>
      <c r="W2013" s="406">
        <v>1612</v>
      </c>
      <c r="X2013" s="406">
        <v>1214</v>
      </c>
      <c r="Y2013" s="406">
        <v>1350</v>
      </c>
      <c r="Z2013" s="406">
        <v>1654</v>
      </c>
      <c r="AA2013" s="406">
        <v>1396</v>
      </c>
      <c r="AB2013" s="406">
        <v>1236</v>
      </c>
      <c r="AC2013" s="406">
        <v>1388</v>
      </c>
      <c r="AD2013" s="406">
        <v>1708</v>
      </c>
      <c r="AE2013" s="406">
        <v>1421</v>
      </c>
      <c r="AF2013" s="406">
        <v>1307</v>
      </c>
      <c r="AG2013" s="406">
        <v>1461</v>
      </c>
      <c r="AH2013" s="406">
        <v>1794</v>
      </c>
      <c r="AI2013" s="406">
        <v>1312</v>
      </c>
      <c r="AJ2013" s="406">
        <v>1273</v>
      </c>
      <c r="AK2013" s="406">
        <v>1424</v>
      </c>
      <c r="AL2013" s="406">
        <v>1734</v>
      </c>
      <c r="AM2013" s="406">
        <v>1199</v>
      </c>
      <c r="AN2013" s="406">
        <v>1308</v>
      </c>
      <c r="AO2013" s="406">
        <v>1557</v>
      </c>
      <c r="AP2013" s="406">
        <v>1406</v>
      </c>
      <c r="AQ2013" s="406">
        <v>1406</v>
      </c>
      <c r="AR2013" s="406">
        <v>1520</v>
      </c>
      <c r="AS2013" s="406">
        <v>1507</v>
      </c>
      <c r="AU2013" t="s">
        <v>1485</v>
      </c>
    </row>
    <row r="2014" spans="1:47" ht="13.5" customHeight="1">
      <c r="D2014" s="405" t="s">
        <v>368</v>
      </c>
      <c r="E2014" s="405" t="s">
        <v>5597</v>
      </c>
      <c r="F2014" s="407" t="s">
        <v>369</v>
      </c>
      <c r="G2014" s="272">
        <v>11.1</v>
      </c>
      <c r="H2014" s="406">
        <v>801</v>
      </c>
      <c r="I2014" s="406">
        <v>799</v>
      </c>
      <c r="J2014" s="406">
        <v>915</v>
      </c>
      <c r="K2014" s="406">
        <v>825</v>
      </c>
      <c r="L2014" s="406">
        <v>807</v>
      </c>
      <c r="M2014" s="406">
        <v>979</v>
      </c>
      <c r="N2014" s="406">
        <v>858</v>
      </c>
      <c r="O2014" s="406">
        <v>804</v>
      </c>
      <c r="P2014" s="406">
        <v>853</v>
      </c>
      <c r="Q2014" s="406">
        <v>963</v>
      </c>
      <c r="R2014" s="406">
        <v>910</v>
      </c>
      <c r="S2014" s="406">
        <v>1089</v>
      </c>
      <c r="T2014" s="406">
        <v>1245</v>
      </c>
      <c r="U2014" s="406">
        <v>1295</v>
      </c>
      <c r="V2014" s="406">
        <v>987</v>
      </c>
      <c r="W2014" s="406">
        <v>1101</v>
      </c>
      <c r="X2014" s="406">
        <v>893</v>
      </c>
      <c r="Y2014" s="406">
        <v>980</v>
      </c>
      <c r="Z2014" s="406">
        <v>1167</v>
      </c>
      <c r="AA2014" s="406">
        <v>1006</v>
      </c>
      <c r="AB2014" s="406">
        <v>937</v>
      </c>
      <c r="AC2014" s="406">
        <v>1053</v>
      </c>
      <c r="AD2014" s="406">
        <v>1269</v>
      </c>
      <c r="AE2014" s="406">
        <v>1053</v>
      </c>
      <c r="AF2014" s="406">
        <v>1035</v>
      </c>
      <c r="AG2014" s="406">
        <v>1153</v>
      </c>
      <c r="AH2014" s="406">
        <v>1387</v>
      </c>
      <c r="AI2014" s="406">
        <v>884</v>
      </c>
      <c r="AJ2014" s="406">
        <v>1003</v>
      </c>
      <c r="AK2014" s="406">
        <v>1109</v>
      </c>
      <c r="AL2014" s="406">
        <v>1314</v>
      </c>
      <c r="AM2014" s="406">
        <v>871</v>
      </c>
      <c r="AN2014" s="406">
        <v>947</v>
      </c>
      <c r="AO2014" s="406">
        <v>1082</v>
      </c>
      <c r="AP2014" s="406">
        <v>946</v>
      </c>
      <c r="AQ2014" s="406">
        <v>946</v>
      </c>
      <c r="AR2014" s="406">
        <v>1153</v>
      </c>
      <c r="AS2014" s="406">
        <v>1045</v>
      </c>
      <c r="AU2014" t="s">
        <v>368</v>
      </c>
    </row>
    <row r="2015" spans="1:47" ht="13.5" customHeight="1">
      <c r="D2015" s="405" t="s">
        <v>3706</v>
      </c>
      <c r="E2015" s="405" t="s">
        <v>5597</v>
      </c>
      <c r="F2015" s="407" t="s">
        <v>369</v>
      </c>
      <c r="G2015" s="272">
        <v>11.1</v>
      </c>
      <c r="H2015" s="406">
        <v>801</v>
      </c>
      <c r="I2015" s="406">
        <v>799</v>
      </c>
      <c r="J2015" s="406">
        <v>915</v>
      </c>
      <c r="K2015" s="406">
        <v>825</v>
      </c>
      <c r="L2015" s="406">
        <v>807</v>
      </c>
      <c r="M2015" s="406">
        <v>979</v>
      </c>
      <c r="N2015" s="406">
        <v>858</v>
      </c>
      <c r="O2015" s="406">
        <v>804</v>
      </c>
      <c r="P2015" s="406">
        <v>853</v>
      </c>
      <c r="Q2015" s="406">
        <v>963</v>
      </c>
      <c r="R2015" s="406">
        <v>910</v>
      </c>
      <c r="S2015" s="406">
        <v>1089</v>
      </c>
      <c r="T2015" s="406">
        <v>1245</v>
      </c>
      <c r="U2015" s="406">
        <v>1295</v>
      </c>
      <c r="V2015" s="406">
        <v>987</v>
      </c>
      <c r="W2015" s="406">
        <v>1101</v>
      </c>
      <c r="X2015" s="406">
        <v>893</v>
      </c>
      <c r="Y2015" s="406">
        <v>980</v>
      </c>
      <c r="Z2015" s="406">
        <v>1167</v>
      </c>
      <c r="AA2015" s="406">
        <v>1006</v>
      </c>
      <c r="AB2015" s="406">
        <v>937</v>
      </c>
      <c r="AC2015" s="406">
        <v>1053</v>
      </c>
      <c r="AD2015" s="406">
        <v>1269</v>
      </c>
      <c r="AE2015" s="406">
        <v>1053</v>
      </c>
      <c r="AF2015" s="406">
        <v>1035</v>
      </c>
      <c r="AG2015" s="406">
        <v>1153</v>
      </c>
      <c r="AH2015" s="406">
        <v>1387</v>
      </c>
      <c r="AI2015" s="406">
        <v>884</v>
      </c>
      <c r="AJ2015" s="406">
        <v>1003</v>
      </c>
      <c r="AK2015" s="406">
        <v>1109</v>
      </c>
      <c r="AL2015" s="406">
        <v>1314</v>
      </c>
      <c r="AM2015" s="406">
        <v>871</v>
      </c>
      <c r="AN2015" s="406">
        <v>947</v>
      </c>
      <c r="AO2015" s="406">
        <v>1082</v>
      </c>
      <c r="AP2015" s="406">
        <v>946</v>
      </c>
      <c r="AQ2015" s="406">
        <v>946</v>
      </c>
      <c r="AR2015" s="406">
        <v>1153</v>
      </c>
      <c r="AS2015" s="406">
        <v>1045</v>
      </c>
      <c r="AU2015" t="s">
        <v>3706</v>
      </c>
    </row>
    <row r="2016" spans="1:47" ht="13.5" customHeight="1">
      <c r="D2016" s="405" t="s">
        <v>372</v>
      </c>
      <c r="E2016" s="405" t="s">
        <v>5597</v>
      </c>
      <c r="F2016" s="407" t="s">
        <v>911</v>
      </c>
      <c r="G2016" s="272">
        <v>2.5</v>
      </c>
      <c r="H2016" s="406">
        <v>303</v>
      </c>
      <c r="I2016" s="406">
        <v>306</v>
      </c>
      <c r="J2016" s="406">
        <v>368</v>
      </c>
      <c r="K2016" s="406">
        <v>326</v>
      </c>
      <c r="L2016" s="406">
        <v>319</v>
      </c>
      <c r="M2016" s="406">
        <v>407</v>
      </c>
      <c r="N2016" s="406">
        <v>358</v>
      </c>
      <c r="O2016" s="406">
        <v>307</v>
      </c>
      <c r="P2016" s="406">
        <v>335</v>
      </c>
      <c r="Q2016" s="406">
        <v>395</v>
      </c>
      <c r="R2016" s="406">
        <v>328</v>
      </c>
      <c r="S2016" s="406">
        <v>396</v>
      </c>
      <c r="T2016" s="406">
        <v>442</v>
      </c>
      <c r="U2016" s="406">
        <v>517</v>
      </c>
      <c r="V2016" s="406">
        <v>376</v>
      </c>
      <c r="W2016" s="406">
        <v>438</v>
      </c>
      <c r="X2016" s="406">
        <v>328</v>
      </c>
      <c r="Y2016" s="406">
        <v>366</v>
      </c>
      <c r="Z2016" s="406">
        <v>453</v>
      </c>
      <c r="AA2016" s="406">
        <v>387</v>
      </c>
      <c r="AB2016" s="406">
        <v>349</v>
      </c>
      <c r="AC2016" s="406">
        <v>400</v>
      </c>
      <c r="AD2016" s="406">
        <v>501</v>
      </c>
      <c r="AE2016" s="406">
        <v>409</v>
      </c>
      <c r="AF2016" s="406">
        <v>385</v>
      </c>
      <c r="AG2016" s="406">
        <v>436</v>
      </c>
      <c r="AH2016" s="406">
        <v>543</v>
      </c>
      <c r="AI2016" s="406">
        <v>333</v>
      </c>
      <c r="AJ2016" s="406">
        <v>397</v>
      </c>
      <c r="AK2016" s="406">
        <v>428</v>
      </c>
      <c r="AL2016" s="406">
        <v>520</v>
      </c>
      <c r="AM2016" s="406">
        <v>348</v>
      </c>
      <c r="AN2016" s="406">
        <v>359</v>
      </c>
      <c r="AO2016" s="406">
        <v>426</v>
      </c>
      <c r="AP2016" s="406">
        <v>355</v>
      </c>
      <c r="AQ2016" s="406">
        <v>355</v>
      </c>
      <c r="AR2016" s="406">
        <v>445</v>
      </c>
      <c r="AS2016" s="406">
        <v>402</v>
      </c>
      <c r="AU2016" t="s">
        <v>372</v>
      </c>
    </row>
    <row r="2017" spans="4:47" ht="13.5" customHeight="1">
      <c r="D2017" s="405" t="s">
        <v>3709</v>
      </c>
      <c r="E2017" s="405" t="s">
        <v>5597</v>
      </c>
      <c r="F2017" s="407" t="s">
        <v>911</v>
      </c>
      <c r="G2017" s="272">
        <v>2.5</v>
      </c>
      <c r="H2017" s="406">
        <v>303</v>
      </c>
      <c r="I2017" s="406">
        <v>306</v>
      </c>
      <c r="J2017" s="406">
        <v>368</v>
      </c>
      <c r="K2017" s="406">
        <v>326</v>
      </c>
      <c r="L2017" s="406">
        <v>319</v>
      </c>
      <c r="M2017" s="406">
        <v>407</v>
      </c>
      <c r="N2017" s="406">
        <v>358</v>
      </c>
      <c r="O2017" s="406">
        <v>307</v>
      </c>
      <c r="P2017" s="406">
        <v>335</v>
      </c>
      <c r="Q2017" s="406">
        <v>395</v>
      </c>
      <c r="R2017" s="406">
        <v>328</v>
      </c>
      <c r="S2017" s="406">
        <v>396</v>
      </c>
      <c r="T2017" s="406">
        <v>442</v>
      </c>
      <c r="U2017" s="406">
        <v>517</v>
      </c>
      <c r="V2017" s="406">
        <v>376</v>
      </c>
      <c r="W2017" s="406">
        <v>438</v>
      </c>
      <c r="X2017" s="406">
        <v>328</v>
      </c>
      <c r="Y2017" s="406">
        <v>366</v>
      </c>
      <c r="Z2017" s="406">
        <v>453</v>
      </c>
      <c r="AA2017" s="406">
        <v>387</v>
      </c>
      <c r="AB2017" s="406">
        <v>349</v>
      </c>
      <c r="AC2017" s="406">
        <v>400</v>
      </c>
      <c r="AD2017" s="406">
        <v>501</v>
      </c>
      <c r="AE2017" s="406">
        <v>409</v>
      </c>
      <c r="AF2017" s="406">
        <v>385</v>
      </c>
      <c r="AG2017" s="406">
        <v>436</v>
      </c>
      <c r="AH2017" s="406">
        <v>543</v>
      </c>
      <c r="AI2017" s="406">
        <v>333</v>
      </c>
      <c r="AJ2017" s="406">
        <v>397</v>
      </c>
      <c r="AK2017" s="406">
        <v>428</v>
      </c>
      <c r="AL2017" s="406">
        <v>520</v>
      </c>
      <c r="AM2017" s="406">
        <v>348</v>
      </c>
      <c r="AN2017" s="406">
        <v>359</v>
      </c>
      <c r="AO2017" s="406">
        <v>426</v>
      </c>
      <c r="AP2017" s="406">
        <v>355</v>
      </c>
      <c r="AQ2017" s="406">
        <v>355</v>
      </c>
      <c r="AR2017" s="406">
        <v>445</v>
      </c>
      <c r="AS2017" s="406">
        <v>402</v>
      </c>
      <c r="AU2017" t="s">
        <v>3709</v>
      </c>
    </row>
    <row r="2018" spans="4:47" ht="13.5" customHeight="1">
      <c r="D2018" s="405" t="s">
        <v>5367</v>
      </c>
      <c r="E2018" s="405" t="s">
        <v>5597</v>
      </c>
      <c r="F2018" s="407" t="s">
        <v>5368</v>
      </c>
      <c r="G2018" s="272">
        <v>2.8000000000000003</v>
      </c>
      <c r="H2018" s="409" t="s">
        <v>2207</v>
      </c>
      <c r="I2018" s="409" t="s">
        <v>2207</v>
      </c>
      <c r="J2018" s="409" t="s">
        <v>2207</v>
      </c>
      <c r="K2018" s="409" t="s">
        <v>2207</v>
      </c>
      <c r="L2018" s="409" t="s">
        <v>2207</v>
      </c>
      <c r="M2018" s="409" t="s">
        <v>2207</v>
      </c>
      <c r="N2018" s="409" t="s">
        <v>2207</v>
      </c>
      <c r="O2018" s="409" t="s">
        <v>2207</v>
      </c>
      <c r="P2018" s="409" t="s">
        <v>2207</v>
      </c>
      <c r="Q2018" s="409" t="s">
        <v>2207</v>
      </c>
      <c r="R2018" s="409" t="s">
        <v>2207</v>
      </c>
      <c r="S2018" s="406">
        <v>430</v>
      </c>
      <c r="T2018" s="406">
        <v>481</v>
      </c>
      <c r="U2018" s="406">
        <v>562</v>
      </c>
      <c r="V2018" s="406">
        <v>402</v>
      </c>
      <c r="W2018" s="406">
        <v>469</v>
      </c>
      <c r="X2018" s="406">
        <v>349</v>
      </c>
      <c r="Y2018" s="406">
        <v>390</v>
      </c>
      <c r="Z2018" s="406">
        <v>484</v>
      </c>
      <c r="AA2018" s="406">
        <v>412</v>
      </c>
      <c r="AB2018" s="406">
        <v>373</v>
      </c>
      <c r="AC2018" s="406">
        <v>428</v>
      </c>
      <c r="AD2018" s="406">
        <v>537</v>
      </c>
      <c r="AE2018" s="406">
        <v>438</v>
      </c>
      <c r="AF2018" s="406">
        <v>408</v>
      </c>
      <c r="AG2018" s="406">
        <v>464</v>
      </c>
      <c r="AH2018" s="406">
        <v>580</v>
      </c>
      <c r="AI2018" s="406">
        <v>0</v>
      </c>
      <c r="AJ2018" s="406">
        <v>424</v>
      </c>
      <c r="AK2018" s="406">
        <v>458</v>
      </c>
      <c r="AL2018" s="406">
        <v>557</v>
      </c>
      <c r="AM2018" s="406">
        <v>372</v>
      </c>
      <c r="AN2018" s="406">
        <v>384</v>
      </c>
      <c r="AO2018" s="406">
        <v>456</v>
      </c>
      <c r="AP2018" s="406">
        <v>384</v>
      </c>
      <c r="AQ2018" s="406">
        <v>384</v>
      </c>
      <c r="AR2018" s="406">
        <v>484</v>
      </c>
      <c r="AS2018" s="406">
        <v>431</v>
      </c>
      <c r="AU2018" t="s">
        <v>5367</v>
      </c>
    </row>
    <row r="2019" spans="4:47" ht="13.5" customHeight="1">
      <c r="D2019" s="405" t="s">
        <v>5369</v>
      </c>
      <c r="E2019" s="405" t="s">
        <v>5597</v>
      </c>
      <c r="F2019" s="407" t="s">
        <v>5368</v>
      </c>
      <c r="G2019" s="272">
        <v>2.8000000000000003</v>
      </c>
      <c r="H2019" s="409" t="s">
        <v>2207</v>
      </c>
      <c r="I2019" s="409" t="s">
        <v>2207</v>
      </c>
      <c r="J2019" s="409" t="s">
        <v>2207</v>
      </c>
      <c r="K2019" s="409" t="s">
        <v>2207</v>
      </c>
      <c r="L2019" s="409" t="s">
        <v>2207</v>
      </c>
      <c r="M2019" s="409" t="s">
        <v>2207</v>
      </c>
      <c r="N2019" s="409" t="s">
        <v>2207</v>
      </c>
      <c r="O2019" s="409" t="s">
        <v>2207</v>
      </c>
      <c r="P2019" s="409" t="s">
        <v>2207</v>
      </c>
      <c r="Q2019" s="409" t="s">
        <v>2207</v>
      </c>
      <c r="R2019" s="409" t="s">
        <v>2207</v>
      </c>
      <c r="S2019" s="406">
        <v>430</v>
      </c>
      <c r="T2019" s="406">
        <v>481</v>
      </c>
      <c r="U2019" s="406">
        <v>562</v>
      </c>
      <c r="V2019" s="406">
        <v>402</v>
      </c>
      <c r="W2019" s="406">
        <v>469</v>
      </c>
      <c r="X2019" s="406">
        <v>349</v>
      </c>
      <c r="Y2019" s="406">
        <v>390</v>
      </c>
      <c r="Z2019" s="406">
        <v>484</v>
      </c>
      <c r="AA2019" s="406">
        <v>412</v>
      </c>
      <c r="AB2019" s="406">
        <v>373</v>
      </c>
      <c r="AC2019" s="406">
        <v>428</v>
      </c>
      <c r="AD2019" s="406">
        <v>537</v>
      </c>
      <c r="AE2019" s="406">
        <v>438</v>
      </c>
      <c r="AF2019" s="406">
        <v>408</v>
      </c>
      <c r="AG2019" s="406">
        <v>464</v>
      </c>
      <c r="AH2019" s="406">
        <v>580</v>
      </c>
      <c r="AI2019" s="406">
        <v>0</v>
      </c>
      <c r="AJ2019" s="406">
        <v>424</v>
      </c>
      <c r="AK2019" s="406">
        <v>458</v>
      </c>
      <c r="AL2019" s="406">
        <v>557</v>
      </c>
      <c r="AM2019" s="406">
        <v>372</v>
      </c>
      <c r="AN2019" s="406">
        <v>384</v>
      </c>
      <c r="AO2019" s="406">
        <v>456</v>
      </c>
      <c r="AP2019" s="406">
        <v>384</v>
      </c>
      <c r="AQ2019" s="406">
        <v>384</v>
      </c>
      <c r="AR2019" s="406">
        <v>484</v>
      </c>
      <c r="AS2019" s="406">
        <v>431</v>
      </c>
      <c r="AU2019" t="s">
        <v>5369</v>
      </c>
    </row>
    <row r="2020" spans="4:47" ht="13.5" customHeight="1">
      <c r="D2020" s="405" t="s">
        <v>376</v>
      </c>
      <c r="E2020" s="405" t="s">
        <v>5597</v>
      </c>
      <c r="F2020" s="407" t="s">
        <v>914</v>
      </c>
      <c r="G2020" s="272">
        <v>3</v>
      </c>
      <c r="H2020" s="406">
        <v>346</v>
      </c>
      <c r="I2020" s="406">
        <v>350</v>
      </c>
      <c r="J2020" s="406">
        <v>421</v>
      </c>
      <c r="K2020" s="406">
        <v>372</v>
      </c>
      <c r="L2020" s="406">
        <v>364</v>
      </c>
      <c r="M2020" s="406">
        <v>468</v>
      </c>
      <c r="N2020" s="406">
        <v>410</v>
      </c>
      <c r="O2020" s="406">
        <v>351</v>
      </c>
      <c r="P2020" s="406">
        <v>385</v>
      </c>
      <c r="Q2020" s="406">
        <v>453</v>
      </c>
      <c r="R2020" s="406">
        <v>374</v>
      </c>
      <c r="S2020" s="406">
        <v>445</v>
      </c>
      <c r="T2020" s="406">
        <v>500</v>
      </c>
      <c r="U2020" s="406">
        <v>583</v>
      </c>
      <c r="V2020" s="406">
        <v>427</v>
      </c>
      <c r="W2020" s="406">
        <v>499</v>
      </c>
      <c r="X2020" s="406">
        <v>369</v>
      </c>
      <c r="Y2020" s="406">
        <v>414</v>
      </c>
      <c r="Z2020" s="406">
        <v>515</v>
      </c>
      <c r="AA2020" s="406">
        <v>437</v>
      </c>
      <c r="AB2020" s="406">
        <v>396</v>
      </c>
      <c r="AC2020" s="406">
        <v>456</v>
      </c>
      <c r="AD2020" s="406">
        <v>573</v>
      </c>
      <c r="AE2020" s="406">
        <v>466</v>
      </c>
      <c r="AF2020" s="406">
        <v>431</v>
      </c>
      <c r="AG2020" s="406">
        <v>492</v>
      </c>
      <c r="AH2020" s="406">
        <v>616</v>
      </c>
      <c r="AI2020" s="406">
        <v>374</v>
      </c>
      <c r="AJ2020" s="406">
        <v>450</v>
      </c>
      <c r="AK2020" s="406">
        <v>487</v>
      </c>
      <c r="AL2020" s="406">
        <v>593</v>
      </c>
      <c r="AM2020" s="406">
        <v>395</v>
      </c>
      <c r="AN2020" s="406">
        <v>408</v>
      </c>
      <c r="AO2020" s="406">
        <v>485</v>
      </c>
      <c r="AP2020" s="406">
        <v>413</v>
      </c>
      <c r="AQ2020" s="406">
        <v>413</v>
      </c>
      <c r="AR2020" s="406">
        <v>522</v>
      </c>
      <c r="AS2020" s="406">
        <v>460</v>
      </c>
      <c r="AU2020" t="s">
        <v>376</v>
      </c>
    </row>
    <row r="2021" spans="4:47" ht="13.5" customHeight="1">
      <c r="D2021" s="405" t="s">
        <v>3713</v>
      </c>
      <c r="E2021" s="405" t="s">
        <v>5597</v>
      </c>
      <c r="F2021" s="407" t="s">
        <v>914</v>
      </c>
      <c r="G2021" s="272">
        <v>3</v>
      </c>
      <c r="H2021" s="406">
        <v>346</v>
      </c>
      <c r="I2021" s="406">
        <v>350</v>
      </c>
      <c r="J2021" s="406">
        <v>421</v>
      </c>
      <c r="K2021" s="406">
        <v>372</v>
      </c>
      <c r="L2021" s="406">
        <v>364</v>
      </c>
      <c r="M2021" s="406">
        <v>468</v>
      </c>
      <c r="N2021" s="406">
        <v>410</v>
      </c>
      <c r="O2021" s="406">
        <v>351</v>
      </c>
      <c r="P2021" s="406">
        <v>385</v>
      </c>
      <c r="Q2021" s="406">
        <v>453</v>
      </c>
      <c r="R2021" s="406">
        <v>374</v>
      </c>
      <c r="S2021" s="406">
        <v>445</v>
      </c>
      <c r="T2021" s="406">
        <v>500</v>
      </c>
      <c r="U2021" s="406">
        <v>583</v>
      </c>
      <c r="V2021" s="406">
        <v>427</v>
      </c>
      <c r="W2021" s="406">
        <v>499</v>
      </c>
      <c r="X2021" s="406">
        <v>369</v>
      </c>
      <c r="Y2021" s="406">
        <v>414</v>
      </c>
      <c r="Z2021" s="406">
        <v>515</v>
      </c>
      <c r="AA2021" s="406">
        <v>437</v>
      </c>
      <c r="AB2021" s="406">
        <v>396</v>
      </c>
      <c r="AC2021" s="406">
        <v>456</v>
      </c>
      <c r="AD2021" s="406">
        <v>573</v>
      </c>
      <c r="AE2021" s="406">
        <v>466</v>
      </c>
      <c r="AF2021" s="406">
        <v>431</v>
      </c>
      <c r="AG2021" s="406">
        <v>492</v>
      </c>
      <c r="AH2021" s="406">
        <v>616</v>
      </c>
      <c r="AI2021" s="406">
        <v>374</v>
      </c>
      <c r="AJ2021" s="406">
        <v>450</v>
      </c>
      <c r="AK2021" s="406">
        <v>487</v>
      </c>
      <c r="AL2021" s="406">
        <v>593</v>
      </c>
      <c r="AM2021" s="406">
        <v>395</v>
      </c>
      <c r="AN2021" s="406">
        <v>408</v>
      </c>
      <c r="AO2021" s="406">
        <v>485</v>
      </c>
      <c r="AP2021" s="406">
        <v>413</v>
      </c>
      <c r="AQ2021" s="406">
        <v>413</v>
      </c>
      <c r="AR2021" s="406">
        <v>522</v>
      </c>
      <c r="AS2021" s="406">
        <v>460</v>
      </c>
      <c r="AU2021" t="s">
        <v>3713</v>
      </c>
    </row>
    <row r="2022" spans="4:47" ht="13.5" customHeight="1">
      <c r="D2022" s="405" t="s">
        <v>3162</v>
      </c>
      <c r="E2022" s="405" t="s">
        <v>5597</v>
      </c>
      <c r="F2022" s="407" t="s">
        <v>3841</v>
      </c>
      <c r="G2022" s="272">
        <v>3.3000000000000003</v>
      </c>
      <c r="H2022" s="406">
        <v>391</v>
      </c>
      <c r="I2022" s="406">
        <v>362</v>
      </c>
      <c r="J2022" s="406">
        <v>457</v>
      </c>
      <c r="K2022" s="406">
        <v>412</v>
      </c>
      <c r="L2022" s="406">
        <v>382</v>
      </c>
      <c r="M2022" s="406">
        <v>489</v>
      </c>
      <c r="N2022" s="406">
        <v>481</v>
      </c>
      <c r="O2022" s="406">
        <v>422</v>
      </c>
      <c r="P2022" s="406">
        <v>399</v>
      </c>
      <c r="Q2022" s="406">
        <v>479</v>
      </c>
      <c r="R2022" s="406">
        <v>478</v>
      </c>
      <c r="S2022" s="406">
        <v>469</v>
      </c>
      <c r="T2022" s="406">
        <v>528</v>
      </c>
      <c r="U2022" s="406">
        <v>614</v>
      </c>
      <c r="V2022" s="406">
        <v>451</v>
      </c>
      <c r="W2022" s="406">
        <v>529</v>
      </c>
      <c r="X2022" s="406">
        <v>425</v>
      </c>
      <c r="Y2022" s="406">
        <v>448</v>
      </c>
      <c r="Z2022" s="406">
        <v>545</v>
      </c>
      <c r="AA2022" s="406">
        <v>482</v>
      </c>
      <c r="AB2022" s="406">
        <v>463</v>
      </c>
      <c r="AC2022" s="406">
        <v>502</v>
      </c>
      <c r="AD2022" s="406">
        <v>612</v>
      </c>
      <c r="AE2022" s="406">
        <v>515</v>
      </c>
      <c r="AF2022" s="406">
        <v>497</v>
      </c>
      <c r="AG2022" s="406">
        <v>537</v>
      </c>
      <c r="AH2022" s="406">
        <v>653</v>
      </c>
      <c r="AI2022" s="406">
        <v>396</v>
      </c>
      <c r="AJ2022" s="406">
        <v>474</v>
      </c>
      <c r="AK2022" s="406">
        <v>513</v>
      </c>
      <c r="AL2022" s="406">
        <v>625</v>
      </c>
      <c r="AM2022" s="406">
        <v>414</v>
      </c>
      <c r="AN2022" s="406">
        <v>429</v>
      </c>
      <c r="AO2022" s="406">
        <v>510</v>
      </c>
      <c r="AP2022" s="406">
        <v>439</v>
      </c>
      <c r="AQ2022" s="406">
        <v>439</v>
      </c>
      <c r="AR2022" s="406">
        <v>556</v>
      </c>
      <c r="AS2022" s="406">
        <v>488</v>
      </c>
      <c r="AU2022" t="s">
        <v>3162</v>
      </c>
    </row>
    <row r="2023" spans="4:47" ht="13.5" customHeight="1">
      <c r="D2023" s="405" t="s">
        <v>3717</v>
      </c>
      <c r="E2023" s="405" t="s">
        <v>5597</v>
      </c>
      <c r="F2023" s="407" t="s">
        <v>3841</v>
      </c>
      <c r="G2023" s="272">
        <v>3.3000000000000003</v>
      </c>
      <c r="H2023" s="406">
        <v>391</v>
      </c>
      <c r="I2023" s="406">
        <v>362</v>
      </c>
      <c r="J2023" s="406">
        <v>457</v>
      </c>
      <c r="K2023" s="406">
        <v>412</v>
      </c>
      <c r="L2023" s="406">
        <v>382</v>
      </c>
      <c r="M2023" s="406">
        <v>489</v>
      </c>
      <c r="N2023" s="406">
        <v>481</v>
      </c>
      <c r="O2023" s="406">
        <v>422</v>
      </c>
      <c r="P2023" s="406">
        <v>399</v>
      </c>
      <c r="Q2023" s="406">
        <v>479</v>
      </c>
      <c r="R2023" s="406">
        <v>478</v>
      </c>
      <c r="S2023" s="406">
        <v>469</v>
      </c>
      <c r="T2023" s="406">
        <v>528</v>
      </c>
      <c r="U2023" s="406">
        <v>614</v>
      </c>
      <c r="V2023" s="406">
        <v>451</v>
      </c>
      <c r="W2023" s="406">
        <v>529</v>
      </c>
      <c r="X2023" s="406">
        <v>425</v>
      </c>
      <c r="Y2023" s="406">
        <v>448</v>
      </c>
      <c r="Z2023" s="406">
        <v>545</v>
      </c>
      <c r="AA2023" s="406">
        <v>482</v>
      </c>
      <c r="AB2023" s="406">
        <v>463</v>
      </c>
      <c r="AC2023" s="406">
        <v>502</v>
      </c>
      <c r="AD2023" s="406">
        <v>612</v>
      </c>
      <c r="AE2023" s="406">
        <v>515</v>
      </c>
      <c r="AF2023" s="406">
        <v>497</v>
      </c>
      <c r="AG2023" s="406">
        <v>537</v>
      </c>
      <c r="AH2023" s="406">
        <v>653</v>
      </c>
      <c r="AI2023" s="406">
        <v>396</v>
      </c>
      <c r="AJ2023" s="406">
        <v>474</v>
      </c>
      <c r="AK2023" s="406">
        <v>513</v>
      </c>
      <c r="AL2023" s="406">
        <v>625</v>
      </c>
      <c r="AM2023" s="406">
        <v>414</v>
      </c>
      <c r="AN2023" s="406">
        <v>429</v>
      </c>
      <c r="AO2023" s="406">
        <v>510</v>
      </c>
      <c r="AP2023" s="406">
        <v>439</v>
      </c>
      <c r="AQ2023" s="406">
        <v>439</v>
      </c>
      <c r="AR2023" s="406">
        <v>556</v>
      </c>
      <c r="AS2023" s="406">
        <v>488</v>
      </c>
      <c r="AU2023" t="s">
        <v>3717</v>
      </c>
    </row>
    <row r="2024" spans="4:47" ht="13.5" customHeight="1">
      <c r="D2024" s="405" t="s">
        <v>380</v>
      </c>
      <c r="E2024" s="405" t="s">
        <v>5597</v>
      </c>
      <c r="F2024" s="407" t="s">
        <v>917</v>
      </c>
      <c r="G2024" s="272">
        <v>3.5</v>
      </c>
      <c r="H2024" s="406">
        <v>373</v>
      </c>
      <c r="I2024" s="406">
        <v>378</v>
      </c>
      <c r="J2024" s="406">
        <v>456</v>
      </c>
      <c r="K2024" s="406">
        <v>402</v>
      </c>
      <c r="L2024" s="406">
        <v>393</v>
      </c>
      <c r="M2024" s="406">
        <v>512</v>
      </c>
      <c r="N2024" s="406">
        <v>445</v>
      </c>
      <c r="O2024" s="406">
        <v>380</v>
      </c>
      <c r="P2024" s="406">
        <v>419</v>
      </c>
      <c r="Q2024" s="406">
        <v>494</v>
      </c>
      <c r="R2024" s="406">
        <v>405</v>
      </c>
      <c r="S2024" s="406">
        <v>484</v>
      </c>
      <c r="T2024" s="406">
        <v>548</v>
      </c>
      <c r="U2024" s="406">
        <v>637</v>
      </c>
      <c r="V2024" s="406">
        <v>468</v>
      </c>
      <c r="W2024" s="406">
        <v>549</v>
      </c>
      <c r="X2024" s="406">
        <v>397</v>
      </c>
      <c r="Y2024" s="406">
        <v>448</v>
      </c>
      <c r="Z2024" s="406">
        <v>559</v>
      </c>
      <c r="AA2024" s="406">
        <v>471</v>
      </c>
      <c r="AB2024" s="406">
        <v>428</v>
      </c>
      <c r="AC2024" s="406">
        <v>498</v>
      </c>
      <c r="AD2024" s="406">
        <v>628</v>
      </c>
      <c r="AE2024" s="406">
        <v>506</v>
      </c>
      <c r="AF2024" s="406">
        <v>464</v>
      </c>
      <c r="AG2024" s="406">
        <v>534</v>
      </c>
      <c r="AH2024" s="406">
        <v>671</v>
      </c>
      <c r="AI2024" s="406">
        <v>400</v>
      </c>
      <c r="AJ2024" s="406">
        <v>490</v>
      </c>
      <c r="AK2024" s="406">
        <v>533</v>
      </c>
      <c r="AL2024" s="406">
        <v>650</v>
      </c>
      <c r="AM2024" s="406">
        <v>428</v>
      </c>
      <c r="AN2024" s="406">
        <v>444</v>
      </c>
      <c r="AO2024" s="406">
        <v>529</v>
      </c>
      <c r="AP2024" s="406">
        <v>457</v>
      </c>
      <c r="AQ2024" s="406">
        <v>457</v>
      </c>
      <c r="AR2024" s="406">
        <v>584</v>
      </c>
      <c r="AS2024" s="406">
        <v>506</v>
      </c>
      <c r="AU2024" t="s">
        <v>380</v>
      </c>
    </row>
    <row r="2025" spans="4:47" ht="13.5" customHeight="1">
      <c r="D2025" s="405" t="s">
        <v>3721</v>
      </c>
      <c r="E2025" s="405" t="s">
        <v>5597</v>
      </c>
      <c r="F2025" s="407" t="s">
        <v>917</v>
      </c>
      <c r="G2025" s="272">
        <v>3.5</v>
      </c>
      <c r="H2025" s="406">
        <v>373</v>
      </c>
      <c r="I2025" s="406">
        <v>378</v>
      </c>
      <c r="J2025" s="406">
        <v>456</v>
      </c>
      <c r="K2025" s="406">
        <v>402</v>
      </c>
      <c r="L2025" s="406">
        <v>393</v>
      </c>
      <c r="M2025" s="406">
        <v>512</v>
      </c>
      <c r="N2025" s="406">
        <v>445</v>
      </c>
      <c r="O2025" s="406">
        <v>380</v>
      </c>
      <c r="P2025" s="406">
        <v>419</v>
      </c>
      <c r="Q2025" s="406">
        <v>494</v>
      </c>
      <c r="R2025" s="406">
        <v>405</v>
      </c>
      <c r="S2025" s="406">
        <v>484</v>
      </c>
      <c r="T2025" s="406">
        <v>548</v>
      </c>
      <c r="U2025" s="406">
        <v>637</v>
      </c>
      <c r="V2025" s="406">
        <v>468</v>
      </c>
      <c r="W2025" s="406">
        <v>549</v>
      </c>
      <c r="X2025" s="406">
        <v>397</v>
      </c>
      <c r="Y2025" s="406">
        <v>448</v>
      </c>
      <c r="Z2025" s="406">
        <v>559</v>
      </c>
      <c r="AA2025" s="406">
        <v>471</v>
      </c>
      <c r="AB2025" s="406">
        <v>428</v>
      </c>
      <c r="AC2025" s="406">
        <v>498</v>
      </c>
      <c r="AD2025" s="406">
        <v>628</v>
      </c>
      <c r="AE2025" s="406">
        <v>506</v>
      </c>
      <c r="AF2025" s="406">
        <v>464</v>
      </c>
      <c r="AG2025" s="406">
        <v>534</v>
      </c>
      <c r="AH2025" s="406">
        <v>671</v>
      </c>
      <c r="AI2025" s="406">
        <v>400</v>
      </c>
      <c r="AJ2025" s="406">
        <v>490</v>
      </c>
      <c r="AK2025" s="406">
        <v>533</v>
      </c>
      <c r="AL2025" s="406">
        <v>650</v>
      </c>
      <c r="AM2025" s="406">
        <v>428</v>
      </c>
      <c r="AN2025" s="406">
        <v>444</v>
      </c>
      <c r="AO2025" s="406">
        <v>529</v>
      </c>
      <c r="AP2025" s="406">
        <v>457</v>
      </c>
      <c r="AQ2025" s="406">
        <v>457</v>
      </c>
      <c r="AR2025" s="406">
        <v>584</v>
      </c>
      <c r="AS2025" s="406">
        <v>506</v>
      </c>
      <c r="AU2025" t="s">
        <v>3721</v>
      </c>
    </row>
    <row r="2026" spans="4:47" ht="13.5" customHeight="1">
      <c r="D2026" s="405" t="s">
        <v>1405</v>
      </c>
      <c r="E2026" s="405" t="s">
        <v>5597</v>
      </c>
      <c r="F2026" s="407" t="s">
        <v>1408</v>
      </c>
      <c r="G2026" s="272">
        <v>1.3</v>
      </c>
      <c r="H2026" s="406">
        <v>474</v>
      </c>
      <c r="I2026" s="406">
        <v>496</v>
      </c>
      <c r="J2026" s="406">
        <v>539</v>
      </c>
      <c r="K2026" s="406">
        <v>474</v>
      </c>
      <c r="L2026" s="406">
        <v>496</v>
      </c>
      <c r="M2026" s="406">
        <v>539</v>
      </c>
      <c r="N2026" s="406">
        <v>484</v>
      </c>
      <c r="O2026" s="406">
        <v>474</v>
      </c>
      <c r="P2026" s="406">
        <v>496</v>
      </c>
      <c r="Q2026" s="406">
        <v>539</v>
      </c>
      <c r="R2026" s="406">
        <v>484</v>
      </c>
      <c r="S2026" s="406">
        <v>474</v>
      </c>
      <c r="T2026" s="406">
        <v>496</v>
      </c>
      <c r="U2026" s="406">
        <v>539</v>
      </c>
      <c r="V2026" s="406">
        <v>496</v>
      </c>
      <c r="W2026" s="406">
        <v>539</v>
      </c>
      <c r="X2026" s="406">
        <v>474</v>
      </c>
      <c r="Y2026" s="406">
        <v>496</v>
      </c>
      <c r="Z2026" s="406">
        <v>539</v>
      </c>
      <c r="AA2026" s="406">
        <v>484</v>
      </c>
      <c r="AB2026" s="406">
        <v>474</v>
      </c>
      <c r="AC2026" s="406">
        <v>496</v>
      </c>
      <c r="AD2026" s="406">
        <v>539</v>
      </c>
      <c r="AE2026" s="406">
        <v>484</v>
      </c>
      <c r="AF2026" s="406">
        <v>474</v>
      </c>
      <c r="AG2026" s="406">
        <v>496</v>
      </c>
      <c r="AH2026" s="406">
        <v>539</v>
      </c>
      <c r="AI2026" s="406">
        <v>496</v>
      </c>
      <c r="AJ2026" s="406">
        <v>474</v>
      </c>
      <c r="AK2026" s="406">
        <v>496</v>
      </c>
      <c r="AL2026" s="406">
        <v>539</v>
      </c>
      <c r="AM2026" s="406">
        <v>474</v>
      </c>
      <c r="AN2026" s="406">
        <v>496</v>
      </c>
      <c r="AO2026" s="406">
        <v>539</v>
      </c>
      <c r="AP2026" s="406">
        <v>461</v>
      </c>
      <c r="AQ2026" s="406">
        <v>461</v>
      </c>
      <c r="AR2026" s="406">
        <v>461</v>
      </c>
      <c r="AS2026" s="406">
        <v>461</v>
      </c>
      <c r="AU2026" t="s">
        <v>1405</v>
      </c>
    </row>
    <row r="2027" spans="4:47" ht="13.5" customHeight="1">
      <c r="D2027" s="405" t="s">
        <v>3751</v>
      </c>
      <c r="E2027" s="404" t="s">
        <v>5597</v>
      </c>
      <c r="F2027" s="407" t="s">
        <v>1408</v>
      </c>
      <c r="G2027" s="272">
        <v>1.3</v>
      </c>
      <c r="H2027" s="406">
        <v>474</v>
      </c>
      <c r="I2027" s="406">
        <v>496</v>
      </c>
      <c r="J2027" s="406">
        <v>539</v>
      </c>
      <c r="K2027" s="406">
        <v>474</v>
      </c>
      <c r="L2027" s="406">
        <v>496</v>
      </c>
      <c r="M2027" s="406">
        <v>539</v>
      </c>
      <c r="N2027" s="406">
        <v>484</v>
      </c>
      <c r="O2027" s="406">
        <v>474</v>
      </c>
      <c r="P2027" s="406">
        <v>496</v>
      </c>
      <c r="Q2027" s="406">
        <v>539</v>
      </c>
      <c r="R2027" s="406">
        <v>484</v>
      </c>
      <c r="S2027" s="406">
        <v>474</v>
      </c>
      <c r="T2027" s="406">
        <v>496</v>
      </c>
      <c r="U2027" s="406">
        <v>539</v>
      </c>
      <c r="V2027" s="406">
        <v>496</v>
      </c>
      <c r="W2027" s="406">
        <v>539</v>
      </c>
      <c r="X2027" s="406">
        <v>474</v>
      </c>
      <c r="Y2027" s="406">
        <v>496</v>
      </c>
      <c r="Z2027" s="406">
        <v>539</v>
      </c>
      <c r="AA2027" s="406">
        <v>484</v>
      </c>
      <c r="AB2027" s="406">
        <v>474</v>
      </c>
      <c r="AC2027" s="406">
        <v>496</v>
      </c>
      <c r="AD2027" s="406">
        <v>539</v>
      </c>
      <c r="AE2027" s="406">
        <v>484</v>
      </c>
      <c r="AF2027" s="406">
        <v>474</v>
      </c>
      <c r="AG2027" s="406">
        <v>496</v>
      </c>
      <c r="AH2027" s="406">
        <v>539</v>
      </c>
      <c r="AI2027" s="406">
        <v>496</v>
      </c>
      <c r="AJ2027" s="406">
        <v>474</v>
      </c>
      <c r="AK2027" s="406">
        <v>496</v>
      </c>
      <c r="AL2027" s="406">
        <v>539</v>
      </c>
      <c r="AM2027" s="406">
        <v>474</v>
      </c>
      <c r="AN2027" s="406">
        <v>496</v>
      </c>
      <c r="AO2027" s="406">
        <v>539</v>
      </c>
      <c r="AP2027" s="406">
        <v>461</v>
      </c>
      <c r="AQ2027" s="406">
        <v>461</v>
      </c>
      <c r="AR2027" s="406">
        <v>461</v>
      </c>
      <c r="AS2027" s="406">
        <v>461</v>
      </c>
      <c r="AU2027" t="s">
        <v>3751</v>
      </c>
    </row>
    <row r="2028" spans="4:47" ht="13.5" customHeight="1">
      <c r="D2028" s="405" t="s">
        <v>5528</v>
      </c>
      <c r="E2028" s="405" t="s">
        <v>5597</v>
      </c>
      <c r="F2028" s="407" t="s">
        <v>5529</v>
      </c>
      <c r="G2028" s="272">
        <v>1.4000000000000001</v>
      </c>
      <c r="H2028" s="406">
        <v>474</v>
      </c>
      <c r="I2028" s="406">
        <v>496</v>
      </c>
      <c r="J2028" s="406">
        <v>539</v>
      </c>
      <c r="K2028" s="406">
        <v>474</v>
      </c>
      <c r="L2028" s="406">
        <v>496</v>
      </c>
      <c r="M2028" s="406">
        <v>539</v>
      </c>
      <c r="N2028" s="406">
        <v>484</v>
      </c>
      <c r="O2028" s="406">
        <v>474</v>
      </c>
      <c r="P2028" s="406">
        <v>496</v>
      </c>
      <c r="Q2028" s="406">
        <v>539</v>
      </c>
      <c r="R2028" s="406">
        <v>484</v>
      </c>
      <c r="S2028" s="406">
        <v>474</v>
      </c>
      <c r="T2028" s="406">
        <v>496</v>
      </c>
      <c r="U2028" s="406">
        <v>539</v>
      </c>
      <c r="V2028" s="406">
        <v>496</v>
      </c>
      <c r="W2028" s="406">
        <v>539</v>
      </c>
      <c r="X2028" s="406">
        <v>474</v>
      </c>
      <c r="Y2028" s="406">
        <v>496</v>
      </c>
      <c r="Z2028" s="406">
        <v>539</v>
      </c>
      <c r="AA2028" s="406">
        <v>484</v>
      </c>
      <c r="AB2028" s="406">
        <v>474</v>
      </c>
      <c r="AC2028" s="406">
        <v>496</v>
      </c>
      <c r="AD2028" s="406">
        <v>539</v>
      </c>
      <c r="AE2028" s="406">
        <v>484</v>
      </c>
      <c r="AF2028" s="406">
        <v>474</v>
      </c>
      <c r="AG2028" s="406">
        <v>496</v>
      </c>
      <c r="AH2028" s="406">
        <v>539</v>
      </c>
      <c r="AI2028" s="406">
        <v>496</v>
      </c>
      <c r="AJ2028" s="406">
        <v>474</v>
      </c>
      <c r="AK2028" s="406">
        <v>496</v>
      </c>
      <c r="AL2028" s="406">
        <v>539</v>
      </c>
      <c r="AM2028" s="406">
        <v>474</v>
      </c>
      <c r="AN2028" s="406">
        <v>496</v>
      </c>
      <c r="AO2028" s="406">
        <v>539</v>
      </c>
      <c r="AP2028" s="406">
        <v>461</v>
      </c>
      <c r="AQ2028" s="406">
        <v>461</v>
      </c>
      <c r="AR2028" s="406">
        <v>461</v>
      </c>
      <c r="AS2028" s="406">
        <v>461</v>
      </c>
      <c r="AU2028" t="s">
        <v>5528</v>
      </c>
    </row>
    <row r="2029" spans="4:47" ht="13.5" customHeight="1">
      <c r="D2029" s="405" t="s">
        <v>5530</v>
      </c>
      <c r="E2029" s="404" t="s">
        <v>5597</v>
      </c>
      <c r="F2029" s="407" t="s">
        <v>5529</v>
      </c>
      <c r="G2029" s="272">
        <v>1.4000000000000001</v>
      </c>
      <c r="H2029" s="406">
        <v>474</v>
      </c>
      <c r="I2029" s="406">
        <v>496</v>
      </c>
      <c r="J2029" s="406">
        <v>539</v>
      </c>
      <c r="K2029" s="406">
        <v>474</v>
      </c>
      <c r="L2029" s="406">
        <v>496</v>
      </c>
      <c r="M2029" s="406">
        <v>539</v>
      </c>
      <c r="N2029" s="406">
        <v>484</v>
      </c>
      <c r="O2029" s="406">
        <v>474</v>
      </c>
      <c r="P2029" s="406">
        <v>496</v>
      </c>
      <c r="Q2029" s="406">
        <v>539</v>
      </c>
      <c r="R2029" s="406">
        <v>484</v>
      </c>
      <c r="S2029" s="406">
        <v>474</v>
      </c>
      <c r="T2029" s="406">
        <v>496</v>
      </c>
      <c r="U2029" s="406">
        <v>539</v>
      </c>
      <c r="V2029" s="406">
        <v>496</v>
      </c>
      <c r="W2029" s="406">
        <v>539</v>
      </c>
      <c r="X2029" s="406">
        <v>474</v>
      </c>
      <c r="Y2029" s="406">
        <v>496</v>
      </c>
      <c r="Z2029" s="406">
        <v>539</v>
      </c>
      <c r="AA2029" s="406">
        <v>484</v>
      </c>
      <c r="AB2029" s="406">
        <v>474</v>
      </c>
      <c r="AC2029" s="406">
        <v>496</v>
      </c>
      <c r="AD2029" s="406">
        <v>539</v>
      </c>
      <c r="AE2029" s="406">
        <v>484</v>
      </c>
      <c r="AF2029" s="406">
        <v>474</v>
      </c>
      <c r="AG2029" s="406">
        <v>496</v>
      </c>
      <c r="AH2029" s="406">
        <v>539</v>
      </c>
      <c r="AI2029" s="406">
        <v>496</v>
      </c>
      <c r="AJ2029" s="406">
        <v>474</v>
      </c>
      <c r="AK2029" s="406">
        <v>496</v>
      </c>
      <c r="AL2029" s="406">
        <v>539</v>
      </c>
      <c r="AM2029" s="406">
        <v>474</v>
      </c>
      <c r="AN2029" s="406">
        <v>496</v>
      </c>
      <c r="AO2029" s="406">
        <v>539</v>
      </c>
      <c r="AP2029" s="406">
        <v>461</v>
      </c>
      <c r="AQ2029" s="406">
        <v>461</v>
      </c>
      <c r="AR2029" s="406">
        <v>461</v>
      </c>
      <c r="AS2029" s="406">
        <v>461</v>
      </c>
      <c r="AU2029" t="s">
        <v>5530</v>
      </c>
    </row>
    <row r="2030" spans="4:47" ht="13.5" customHeight="1">
      <c r="D2030" s="405" t="s">
        <v>1406</v>
      </c>
      <c r="E2030" s="405" t="s">
        <v>5597</v>
      </c>
      <c r="F2030" s="407" t="s">
        <v>1409</v>
      </c>
      <c r="G2030" s="272">
        <v>1.5</v>
      </c>
      <c r="H2030" s="406">
        <v>474</v>
      </c>
      <c r="I2030" s="406">
        <v>496</v>
      </c>
      <c r="J2030" s="406">
        <v>539</v>
      </c>
      <c r="K2030" s="406">
        <v>474</v>
      </c>
      <c r="L2030" s="406">
        <v>496</v>
      </c>
      <c r="M2030" s="406">
        <v>539</v>
      </c>
      <c r="N2030" s="406">
        <v>484</v>
      </c>
      <c r="O2030" s="406">
        <v>474</v>
      </c>
      <c r="P2030" s="406">
        <v>496</v>
      </c>
      <c r="Q2030" s="406">
        <v>539</v>
      </c>
      <c r="R2030" s="406">
        <v>484</v>
      </c>
      <c r="S2030" s="406">
        <v>474</v>
      </c>
      <c r="T2030" s="406">
        <v>496</v>
      </c>
      <c r="U2030" s="406">
        <v>539</v>
      </c>
      <c r="V2030" s="406">
        <v>496</v>
      </c>
      <c r="W2030" s="406">
        <v>539</v>
      </c>
      <c r="X2030" s="406">
        <v>474</v>
      </c>
      <c r="Y2030" s="406">
        <v>496</v>
      </c>
      <c r="Z2030" s="406">
        <v>539</v>
      </c>
      <c r="AA2030" s="406">
        <v>484</v>
      </c>
      <c r="AB2030" s="406">
        <v>474</v>
      </c>
      <c r="AC2030" s="406">
        <v>496</v>
      </c>
      <c r="AD2030" s="406">
        <v>539</v>
      </c>
      <c r="AE2030" s="406">
        <v>484</v>
      </c>
      <c r="AF2030" s="406">
        <v>474</v>
      </c>
      <c r="AG2030" s="406">
        <v>496</v>
      </c>
      <c r="AH2030" s="406">
        <v>539</v>
      </c>
      <c r="AI2030" s="406">
        <v>496</v>
      </c>
      <c r="AJ2030" s="406">
        <v>474</v>
      </c>
      <c r="AK2030" s="406">
        <v>496</v>
      </c>
      <c r="AL2030" s="406">
        <v>539</v>
      </c>
      <c r="AM2030" s="406">
        <v>474</v>
      </c>
      <c r="AN2030" s="406">
        <v>496</v>
      </c>
      <c r="AO2030" s="406">
        <v>539</v>
      </c>
      <c r="AP2030" s="406">
        <v>461</v>
      </c>
      <c r="AQ2030" s="406">
        <v>461</v>
      </c>
      <c r="AR2030" s="406">
        <v>461</v>
      </c>
      <c r="AS2030" s="406">
        <v>461</v>
      </c>
      <c r="AU2030" t="s">
        <v>1406</v>
      </c>
    </row>
    <row r="2031" spans="4:47" ht="13.5" customHeight="1">
      <c r="D2031" s="405" t="s">
        <v>3752</v>
      </c>
      <c r="E2031" s="404" t="s">
        <v>5597</v>
      </c>
      <c r="F2031" s="407" t="s">
        <v>1409</v>
      </c>
      <c r="G2031" s="272">
        <v>1.5</v>
      </c>
      <c r="H2031" s="406">
        <v>474</v>
      </c>
      <c r="I2031" s="406">
        <v>496</v>
      </c>
      <c r="J2031" s="406">
        <v>539</v>
      </c>
      <c r="K2031" s="406">
        <v>474</v>
      </c>
      <c r="L2031" s="406">
        <v>496</v>
      </c>
      <c r="M2031" s="406">
        <v>539</v>
      </c>
      <c r="N2031" s="406">
        <v>484</v>
      </c>
      <c r="O2031" s="406">
        <v>474</v>
      </c>
      <c r="P2031" s="406">
        <v>496</v>
      </c>
      <c r="Q2031" s="406">
        <v>539</v>
      </c>
      <c r="R2031" s="406">
        <v>484</v>
      </c>
      <c r="S2031" s="406">
        <v>474</v>
      </c>
      <c r="T2031" s="406">
        <v>496</v>
      </c>
      <c r="U2031" s="406">
        <v>539</v>
      </c>
      <c r="V2031" s="406">
        <v>496</v>
      </c>
      <c r="W2031" s="406">
        <v>539</v>
      </c>
      <c r="X2031" s="406">
        <v>474</v>
      </c>
      <c r="Y2031" s="406">
        <v>496</v>
      </c>
      <c r="Z2031" s="406">
        <v>539</v>
      </c>
      <c r="AA2031" s="406">
        <v>484</v>
      </c>
      <c r="AB2031" s="406">
        <v>474</v>
      </c>
      <c r="AC2031" s="406">
        <v>496</v>
      </c>
      <c r="AD2031" s="406">
        <v>539</v>
      </c>
      <c r="AE2031" s="406">
        <v>484</v>
      </c>
      <c r="AF2031" s="406">
        <v>474</v>
      </c>
      <c r="AG2031" s="406">
        <v>496</v>
      </c>
      <c r="AH2031" s="406">
        <v>539</v>
      </c>
      <c r="AI2031" s="406">
        <v>496</v>
      </c>
      <c r="AJ2031" s="406">
        <v>474</v>
      </c>
      <c r="AK2031" s="406">
        <v>496</v>
      </c>
      <c r="AL2031" s="406">
        <v>539</v>
      </c>
      <c r="AM2031" s="406">
        <v>474</v>
      </c>
      <c r="AN2031" s="406">
        <v>496</v>
      </c>
      <c r="AO2031" s="406">
        <v>539</v>
      </c>
      <c r="AP2031" s="406">
        <v>461</v>
      </c>
      <c r="AQ2031" s="406">
        <v>461</v>
      </c>
      <c r="AR2031" s="406">
        <v>461</v>
      </c>
      <c r="AS2031" s="406">
        <v>461</v>
      </c>
      <c r="AU2031" t="s">
        <v>3752</v>
      </c>
    </row>
    <row r="2032" spans="4:47" ht="13.5" customHeight="1">
      <c r="D2032" s="405" t="s">
        <v>3167</v>
      </c>
      <c r="E2032" s="405" t="s">
        <v>5597</v>
      </c>
      <c r="F2032" s="407" t="s">
        <v>3843</v>
      </c>
      <c r="G2032" s="272">
        <v>1.7000000000000002</v>
      </c>
      <c r="H2032" s="406">
        <v>484</v>
      </c>
      <c r="I2032" s="406">
        <v>507</v>
      </c>
      <c r="J2032" s="406">
        <v>552</v>
      </c>
      <c r="K2032" s="406">
        <v>484</v>
      </c>
      <c r="L2032" s="406">
        <v>507</v>
      </c>
      <c r="M2032" s="406">
        <v>552</v>
      </c>
      <c r="N2032" s="406">
        <v>496</v>
      </c>
      <c r="O2032" s="406">
        <v>484</v>
      </c>
      <c r="P2032" s="406">
        <v>507</v>
      </c>
      <c r="Q2032" s="406">
        <v>552</v>
      </c>
      <c r="R2032" s="406">
        <v>496</v>
      </c>
      <c r="S2032" s="406">
        <v>484</v>
      </c>
      <c r="T2032" s="406">
        <v>507</v>
      </c>
      <c r="U2032" s="406">
        <v>552</v>
      </c>
      <c r="V2032" s="406">
        <v>507</v>
      </c>
      <c r="W2032" s="406">
        <v>552</v>
      </c>
      <c r="X2032" s="406">
        <v>484</v>
      </c>
      <c r="Y2032" s="406">
        <v>507</v>
      </c>
      <c r="Z2032" s="406">
        <v>552</v>
      </c>
      <c r="AA2032" s="406">
        <v>496</v>
      </c>
      <c r="AB2032" s="406">
        <v>484</v>
      </c>
      <c r="AC2032" s="406">
        <v>507</v>
      </c>
      <c r="AD2032" s="406">
        <v>552</v>
      </c>
      <c r="AE2032" s="406">
        <v>496</v>
      </c>
      <c r="AF2032" s="406">
        <v>484</v>
      </c>
      <c r="AG2032" s="406">
        <v>507</v>
      </c>
      <c r="AH2032" s="406">
        <v>552</v>
      </c>
      <c r="AI2032" s="406">
        <v>507</v>
      </c>
      <c r="AJ2032" s="406">
        <v>484</v>
      </c>
      <c r="AK2032" s="406">
        <v>507</v>
      </c>
      <c r="AL2032" s="406">
        <v>552</v>
      </c>
      <c r="AM2032" s="406">
        <v>484</v>
      </c>
      <c r="AN2032" s="406">
        <v>507</v>
      </c>
      <c r="AO2032" s="406">
        <v>552</v>
      </c>
      <c r="AP2032" s="406">
        <v>579</v>
      </c>
      <c r="AQ2032" s="406">
        <v>579</v>
      </c>
      <c r="AR2032" s="406">
        <v>579</v>
      </c>
      <c r="AS2032" s="406">
        <v>579</v>
      </c>
      <c r="AU2032" t="s">
        <v>3167</v>
      </c>
    </row>
    <row r="2033" spans="4:47" ht="13.5" customHeight="1">
      <c r="D2033" s="405" t="s">
        <v>3753</v>
      </c>
      <c r="E2033" s="404" t="s">
        <v>5597</v>
      </c>
      <c r="F2033" s="407" t="s">
        <v>3843</v>
      </c>
      <c r="G2033" s="272">
        <v>1.7000000000000002</v>
      </c>
      <c r="H2033" s="406">
        <v>484</v>
      </c>
      <c r="I2033" s="406">
        <v>507</v>
      </c>
      <c r="J2033" s="406">
        <v>552</v>
      </c>
      <c r="K2033" s="406">
        <v>484</v>
      </c>
      <c r="L2033" s="406">
        <v>507</v>
      </c>
      <c r="M2033" s="406">
        <v>552</v>
      </c>
      <c r="N2033" s="406">
        <v>496</v>
      </c>
      <c r="O2033" s="406">
        <v>484</v>
      </c>
      <c r="P2033" s="406">
        <v>507</v>
      </c>
      <c r="Q2033" s="406">
        <v>552</v>
      </c>
      <c r="R2033" s="406">
        <v>496</v>
      </c>
      <c r="S2033" s="406">
        <v>484</v>
      </c>
      <c r="T2033" s="406">
        <v>507</v>
      </c>
      <c r="U2033" s="406">
        <v>552</v>
      </c>
      <c r="V2033" s="406">
        <v>507</v>
      </c>
      <c r="W2033" s="406">
        <v>552</v>
      </c>
      <c r="X2033" s="406">
        <v>484</v>
      </c>
      <c r="Y2033" s="406">
        <v>507</v>
      </c>
      <c r="Z2033" s="406">
        <v>552</v>
      </c>
      <c r="AA2033" s="406">
        <v>496</v>
      </c>
      <c r="AB2033" s="406">
        <v>484</v>
      </c>
      <c r="AC2033" s="406">
        <v>507</v>
      </c>
      <c r="AD2033" s="406">
        <v>552</v>
      </c>
      <c r="AE2033" s="406">
        <v>496</v>
      </c>
      <c r="AF2033" s="406">
        <v>484</v>
      </c>
      <c r="AG2033" s="406">
        <v>507</v>
      </c>
      <c r="AH2033" s="406">
        <v>552</v>
      </c>
      <c r="AI2033" s="406">
        <v>507</v>
      </c>
      <c r="AJ2033" s="406">
        <v>484</v>
      </c>
      <c r="AK2033" s="406">
        <v>507</v>
      </c>
      <c r="AL2033" s="406">
        <v>552</v>
      </c>
      <c r="AM2033" s="406">
        <v>484</v>
      </c>
      <c r="AN2033" s="406">
        <v>507</v>
      </c>
      <c r="AO2033" s="406">
        <v>552</v>
      </c>
      <c r="AP2033" s="406">
        <v>579</v>
      </c>
      <c r="AQ2033" s="406">
        <v>579</v>
      </c>
      <c r="AR2033" s="406">
        <v>579</v>
      </c>
      <c r="AS2033" s="406">
        <v>579</v>
      </c>
      <c r="AU2033" t="s">
        <v>3753</v>
      </c>
    </row>
    <row r="2034" spans="4:47" ht="13.5" customHeight="1">
      <c r="D2034" s="405" t="s">
        <v>1407</v>
      </c>
      <c r="E2034" s="405" t="s">
        <v>5597</v>
      </c>
      <c r="F2034" s="407" t="s">
        <v>1410</v>
      </c>
      <c r="G2034" s="272">
        <v>1.8</v>
      </c>
      <c r="H2034" s="406">
        <v>484</v>
      </c>
      <c r="I2034" s="406">
        <v>507</v>
      </c>
      <c r="J2034" s="406">
        <v>552</v>
      </c>
      <c r="K2034" s="406">
        <v>484</v>
      </c>
      <c r="L2034" s="406">
        <v>507</v>
      </c>
      <c r="M2034" s="406">
        <v>552</v>
      </c>
      <c r="N2034" s="406">
        <v>496</v>
      </c>
      <c r="O2034" s="406">
        <v>484</v>
      </c>
      <c r="P2034" s="406">
        <v>507</v>
      </c>
      <c r="Q2034" s="406">
        <v>552</v>
      </c>
      <c r="R2034" s="406">
        <v>496</v>
      </c>
      <c r="S2034" s="406">
        <v>484</v>
      </c>
      <c r="T2034" s="406">
        <v>507</v>
      </c>
      <c r="U2034" s="406">
        <v>552</v>
      </c>
      <c r="V2034" s="406">
        <v>507</v>
      </c>
      <c r="W2034" s="406">
        <v>552</v>
      </c>
      <c r="X2034" s="406">
        <v>484</v>
      </c>
      <c r="Y2034" s="406">
        <v>507</v>
      </c>
      <c r="Z2034" s="406">
        <v>552</v>
      </c>
      <c r="AA2034" s="406">
        <v>496</v>
      </c>
      <c r="AB2034" s="406">
        <v>484</v>
      </c>
      <c r="AC2034" s="406">
        <v>507</v>
      </c>
      <c r="AD2034" s="406">
        <v>552</v>
      </c>
      <c r="AE2034" s="406">
        <v>496</v>
      </c>
      <c r="AF2034" s="406">
        <v>484</v>
      </c>
      <c r="AG2034" s="406">
        <v>507</v>
      </c>
      <c r="AH2034" s="406">
        <v>552</v>
      </c>
      <c r="AI2034" s="406">
        <v>507</v>
      </c>
      <c r="AJ2034" s="406">
        <v>484</v>
      </c>
      <c r="AK2034" s="406">
        <v>507</v>
      </c>
      <c r="AL2034" s="406">
        <v>552</v>
      </c>
      <c r="AM2034" s="406">
        <v>484</v>
      </c>
      <c r="AN2034" s="406">
        <v>507</v>
      </c>
      <c r="AO2034" s="406">
        <v>552</v>
      </c>
      <c r="AP2034" s="406">
        <v>579</v>
      </c>
      <c r="AQ2034" s="406">
        <v>579</v>
      </c>
      <c r="AR2034" s="406">
        <v>579</v>
      </c>
      <c r="AS2034" s="406">
        <v>579</v>
      </c>
      <c r="AU2034" t="s">
        <v>1407</v>
      </c>
    </row>
    <row r="2035" spans="4:47" ht="13.5" customHeight="1">
      <c r="D2035" s="405" t="s">
        <v>3754</v>
      </c>
      <c r="E2035" s="404" t="s">
        <v>5597</v>
      </c>
      <c r="F2035" s="407" t="s">
        <v>1410</v>
      </c>
      <c r="G2035" s="272">
        <v>1.8</v>
      </c>
      <c r="H2035" s="406">
        <v>484</v>
      </c>
      <c r="I2035" s="406">
        <v>507</v>
      </c>
      <c r="J2035" s="406">
        <v>552</v>
      </c>
      <c r="K2035" s="406">
        <v>484</v>
      </c>
      <c r="L2035" s="406">
        <v>507</v>
      </c>
      <c r="M2035" s="406">
        <v>552</v>
      </c>
      <c r="N2035" s="406">
        <v>496</v>
      </c>
      <c r="O2035" s="406">
        <v>484</v>
      </c>
      <c r="P2035" s="406">
        <v>507</v>
      </c>
      <c r="Q2035" s="406">
        <v>552</v>
      </c>
      <c r="R2035" s="406">
        <v>496</v>
      </c>
      <c r="S2035" s="406">
        <v>484</v>
      </c>
      <c r="T2035" s="406">
        <v>507</v>
      </c>
      <c r="U2035" s="406">
        <v>552</v>
      </c>
      <c r="V2035" s="406">
        <v>507</v>
      </c>
      <c r="W2035" s="406">
        <v>552</v>
      </c>
      <c r="X2035" s="406">
        <v>484</v>
      </c>
      <c r="Y2035" s="406">
        <v>507</v>
      </c>
      <c r="Z2035" s="406">
        <v>552</v>
      </c>
      <c r="AA2035" s="406">
        <v>496</v>
      </c>
      <c r="AB2035" s="406">
        <v>484</v>
      </c>
      <c r="AC2035" s="406">
        <v>507</v>
      </c>
      <c r="AD2035" s="406">
        <v>552</v>
      </c>
      <c r="AE2035" s="406">
        <v>496</v>
      </c>
      <c r="AF2035" s="406">
        <v>484</v>
      </c>
      <c r="AG2035" s="406">
        <v>507</v>
      </c>
      <c r="AH2035" s="406">
        <v>552</v>
      </c>
      <c r="AI2035" s="406">
        <v>507</v>
      </c>
      <c r="AJ2035" s="406">
        <v>484</v>
      </c>
      <c r="AK2035" s="406">
        <v>507</v>
      </c>
      <c r="AL2035" s="406">
        <v>552</v>
      </c>
      <c r="AM2035" s="406">
        <v>484</v>
      </c>
      <c r="AN2035" s="406">
        <v>507</v>
      </c>
      <c r="AO2035" s="406">
        <v>552</v>
      </c>
      <c r="AP2035" s="406">
        <v>579</v>
      </c>
      <c r="AQ2035" s="406">
        <v>579</v>
      </c>
      <c r="AR2035" s="406">
        <v>579</v>
      </c>
      <c r="AS2035" s="406">
        <v>579</v>
      </c>
      <c r="AU2035" t="s">
        <v>3754</v>
      </c>
    </row>
    <row r="2036" spans="4:47" ht="13.5" customHeight="1">
      <c r="D2036" s="405" t="s">
        <v>571</v>
      </c>
      <c r="E2036" s="404"/>
      <c r="F2036" s="407" t="s">
        <v>944</v>
      </c>
      <c r="G2036" s="272">
        <v>0.1</v>
      </c>
      <c r="H2036" s="406">
        <v>23</v>
      </c>
      <c r="I2036" s="406">
        <v>23</v>
      </c>
      <c r="J2036" s="406">
        <v>26</v>
      </c>
      <c r="K2036" s="406">
        <v>23</v>
      </c>
      <c r="L2036" s="406">
        <v>23</v>
      </c>
      <c r="M2036" s="406">
        <v>26</v>
      </c>
      <c r="N2036" s="406">
        <v>24</v>
      </c>
      <c r="O2036" s="406">
        <v>23</v>
      </c>
      <c r="P2036" s="406">
        <v>23</v>
      </c>
      <c r="Q2036" s="406">
        <v>26</v>
      </c>
      <c r="R2036" s="406">
        <v>24</v>
      </c>
      <c r="S2036" s="406">
        <v>23</v>
      </c>
      <c r="T2036" s="406">
        <v>23</v>
      </c>
      <c r="U2036" s="406">
        <v>26</v>
      </c>
      <c r="V2036" s="406">
        <v>23</v>
      </c>
      <c r="W2036" s="406">
        <v>26</v>
      </c>
      <c r="X2036" s="406">
        <v>23</v>
      </c>
      <c r="Y2036" s="406">
        <v>23</v>
      </c>
      <c r="Z2036" s="406">
        <v>26</v>
      </c>
      <c r="AA2036" s="406">
        <v>24</v>
      </c>
      <c r="AB2036" s="406">
        <v>23</v>
      </c>
      <c r="AC2036" s="406">
        <v>23</v>
      </c>
      <c r="AD2036" s="406">
        <v>26</v>
      </c>
      <c r="AE2036" s="406">
        <v>24</v>
      </c>
      <c r="AF2036" s="406">
        <v>23</v>
      </c>
      <c r="AG2036" s="406">
        <v>23</v>
      </c>
      <c r="AH2036" s="406">
        <v>26</v>
      </c>
      <c r="AI2036" s="406">
        <v>23</v>
      </c>
      <c r="AJ2036" s="406">
        <v>23</v>
      </c>
      <c r="AK2036" s="406">
        <v>23</v>
      </c>
      <c r="AL2036" s="406">
        <v>26</v>
      </c>
      <c r="AM2036" s="406">
        <v>23</v>
      </c>
      <c r="AN2036" s="406">
        <v>23</v>
      </c>
      <c r="AO2036" s="406">
        <v>26</v>
      </c>
      <c r="AP2036" s="406">
        <v>26</v>
      </c>
      <c r="AQ2036" s="406">
        <v>26</v>
      </c>
      <c r="AR2036" s="406">
        <v>26</v>
      </c>
      <c r="AS2036" s="406">
        <v>26</v>
      </c>
      <c r="AU2036" t="s">
        <v>571</v>
      </c>
    </row>
    <row r="2037" spans="4:47" ht="13.5" customHeight="1">
      <c r="D2037" s="405" t="s">
        <v>1182</v>
      </c>
      <c r="E2037" s="404"/>
      <c r="F2037" s="407" t="s">
        <v>944</v>
      </c>
      <c r="G2037" s="272">
        <v>0.1</v>
      </c>
      <c r="H2037" s="406">
        <v>24</v>
      </c>
      <c r="I2037" s="406">
        <v>24</v>
      </c>
      <c r="J2037" s="406">
        <v>27</v>
      </c>
      <c r="K2037" s="406">
        <v>24</v>
      </c>
      <c r="L2037" s="406">
        <v>24</v>
      </c>
      <c r="M2037" s="406">
        <v>27</v>
      </c>
      <c r="N2037" s="406">
        <v>25</v>
      </c>
      <c r="O2037" s="406">
        <v>24</v>
      </c>
      <c r="P2037" s="406">
        <v>24</v>
      </c>
      <c r="Q2037" s="406">
        <v>27</v>
      </c>
      <c r="R2037" s="406">
        <v>25</v>
      </c>
      <c r="S2037" s="406">
        <v>24</v>
      </c>
      <c r="T2037" s="406">
        <v>24</v>
      </c>
      <c r="U2037" s="406">
        <v>27</v>
      </c>
      <c r="V2037" s="406">
        <v>24</v>
      </c>
      <c r="W2037" s="406">
        <v>27</v>
      </c>
      <c r="X2037" s="406">
        <v>24</v>
      </c>
      <c r="Y2037" s="406">
        <v>24</v>
      </c>
      <c r="Z2037" s="406">
        <v>27</v>
      </c>
      <c r="AA2037" s="406">
        <v>25</v>
      </c>
      <c r="AB2037" s="406">
        <v>24</v>
      </c>
      <c r="AC2037" s="406">
        <v>24</v>
      </c>
      <c r="AD2037" s="406">
        <v>27</v>
      </c>
      <c r="AE2037" s="406">
        <v>25</v>
      </c>
      <c r="AF2037" s="406">
        <v>24</v>
      </c>
      <c r="AG2037" s="406">
        <v>24</v>
      </c>
      <c r="AH2037" s="406">
        <v>27</v>
      </c>
      <c r="AI2037" s="406">
        <v>24</v>
      </c>
      <c r="AJ2037" s="406">
        <v>24</v>
      </c>
      <c r="AK2037" s="406">
        <v>24</v>
      </c>
      <c r="AL2037" s="406">
        <v>27</v>
      </c>
      <c r="AM2037" s="406">
        <v>24</v>
      </c>
      <c r="AN2037" s="406">
        <v>24</v>
      </c>
      <c r="AO2037" s="406">
        <v>27</v>
      </c>
      <c r="AP2037" s="406">
        <v>27</v>
      </c>
      <c r="AQ2037" s="406">
        <v>27</v>
      </c>
      <c r="AR2037" s="406">
        <v>27</v>
      </c>
      <c r="AS2037" s="406">
        <v>27</v>
      </c>
      <c r="AU2037" t="s">
        <v>1182</v>
      </c>
    </row>
    <row r="2038" spans="4:47" ht="13.5" customHeight="1">
      <c r="D2038" s="405" t="s">
        <v>1181</v>
      </c>
      <c r="E2038" s="404"/>
      <c r="F2038" s="407" t="s">
        <v>944</v>
      </c>
      <c r="G2038" s="272">
        <v>0.1</v>
      </c>
      <c r="H2038" s="406">
        <v>25</v>
      </c>
      <c r="I2038" s="406">
        <v>25</v>
      </c>
      <c r="J2038" s="406">
        <v>29</v>
      </c>
      <c r="K2038" s="406">
        <v>25</v>
      </c>
      <c r="L2038" s="406">
        <v>25</v>
      </c>
      <c r="M2038" s="406">
        <v>29</v>
      </c>
      <c r="N2038" s="406">
        <v>26</v>
      </c>
      <c r="O2038" s="406">
        <v>25</v>
      </c>
      <c r="P2038" s="406">
        <v>25</v>
      </c>
      <c r="Q2038" s="406">
        <v>29</v>
      </c>
      <c r="R2038" s="406">
        <v>26</v>
      </c>
      <c r="S2038" s="406">
        <v>25</v>
      </c>
      <c r="T2038" s="406">
        <v>25</v>
      </c>
      <c r="U2038" s="406">
        <v>29</v>
      </c>
      <c r="V2038" s="406">
        <v>25</v>
      </c>
      <c r="W2038" s="406">
        <v>29</v>
      </c>
      <c r="X2038" s="406">
        <v>25</v>
      </c>
      <c r="Y2038" s="406">
        <v>25</v>
      </c>
      <c r="Z2038" s="406">
        <v>29</v>
      </c>
      <c r="AA2038" s="406">
        <v>26</v>
      </c>
      <c r="AB2038" s="406">
        <v>25</v>
      </c>
      <c r="AC2038" s="406">
        <v>25</v>
      </c>
      <c r="AD2038" s="406">
        <v>29</v>
      </c>
      <c r="AE2038" s="406">
        <v>26</v>
      </c>
      <c r="AF2038" s="406">
        <v>25</v>
      </c>
      <c r="AG2038" s="406">
        <v>25</v>
      </c>
      <c r="AH2038" s="406">
        <v>29</v>
      </c>
      <c r="AI2038" s="406">
        <v>25</v>
      </c>
      <c r="AJ2038" s="406">
        <v>25</v>
      </c>
      <c r="AK2038" s="406">
        <v>25</v>
      </c>
      <c r="AL2038" s="406">
        <v>29</v>
      </c>
      <c r="AM2038" s="406">
        <v>25</v>
      </c>
      <c r="AN2038" s="406">
        <v>25</v>
      </c>
      <c r="AO2038" s="406">
        <v>29</v>
      </c>
      <c r="AP2038" s="406">
        <v>28</v>
      </c>
      <c r="AQ2038" s="406">
        <v>28</v>
      </c>
      <c r="AR2038" s="406">
        <v>28</v>
      </c>
      <c r="AS2038" s="406">
        <v>28</v>
      </c>
      <c r="AU2038" t="s">
        <v>1181</v>
      </c>
    </row>
    <row r="2039" spans="4:47" ht="13.5" customHeight="1">
      <c r="D2039" s="405" t="s">
        <v>572</v>
      </c>
      <c r="E2039" s="404"/>
      <c r="F2039" s="407" t="s">
        <v>944</v>
      </c>
      <c r="G2039" s="272">
        <v>0.1</v>
      </c>
      <c r="H2039" s="406">
        <v>27</v>
      </c>
      <c r="I2039" s="406">
        <v>26</v>
      </c>
      <c r="J2039" s="406">
        <v>30</v>
      </c>
      <c r="K2039" s="406">
        <v>27</v>
      </c>
      <c r="L2039" s="406">
        <v>26</v>
      </c>
      <c r="M2039" s="406">
        <v>30</v>
      </c>
      <c r="N2039" s="406">
        <v>28</v>
      </c>
      <c r="O2039" s="406">
        <v>27</v>
      </c>
      <c r="P2039" s="406">
        <v>26</v>
      </c>
      <c r="Q2039" s="406">
        <v>30</v>
      </c>
      <c r="R2039" s="406">
        <v>28</v>
      </c>
      <c r="S2039" s="406">
        <v>27</v>
      </c>
      <c r="T2039" s="406">
        <v>26</v>
      </c>
      <c r="U2039" s="406">
        <v>30</v>
      </c>
      <c r="V2039" s="406">
        <v>26</v>
      </c>
      <c r="W2039" s="406">
        <v>30</v>
      </c>
      <c r="X2039" s="406">
        <v>27</v>
      </c>
      <c r="Y2039" s="406">
        <v>26</v>
      </c>
      <c r="Z2039" s="406">
        <v>30</v>
      </c>
      <c r="AA2039" s="406">
        <v>28</v>
      </c>
      <c r="AB2039" s="406">
        <v>27</v>
      </c>
      <c r="AC2039" s="406">
        <v>26</v>
      </c>
      <c r="AD2039" s="406">
        <v>30</v>
      </c>
      <c r="AE2039" s="406">
        <v>28</v>
      </c>
      <c r="AF2039" s="406">
        <v>27</v>
      </c>
      <c r="AG2039" s="406">
        <v>26</v>
      </c>
      <c r="AH2039" s="406">
        <v>30</v>
      </c>
      <c r="AI2039" s="406">
        <v>26</v>
      </c>
      <c r="AJ2039" s="406">
        <v>27</v>
      </c>
      <c r="AK2039" s="406">
        <v>26</v>
      </c>
      <c r="AL2039" s="406">
        <v>30</v>
      </c>
      <c r="AM2039" s="406">
        <v>27</v>
      </c>
      <c r="AN2039" s="406">
        <v>26</v>
      </c>
      <c r="AO2039" s="406">
        <v>30</v>
      </c>
      <c r="AP2039" s="406">
        <v>30</v>
      </c>
      <c r="AQ2039" s="406">
        <v>30</v>
      </c>
      <c r="AR2039" s="406">
        <v>30</v>
      </c>
      <c r="AS2039" s="406">
        <v>30</v>
      </c>
      <c r="AU2039" t="s">
        <v>572</v>
      </c>
    </row>
    <row r="2040" spans="4:47" ht="13.5" customHeight="1">
      <c r="D2040" s="405" t="s">
        <v>5532</v>
      </c>
      <c r="E2040" s="404"/>
      <c r="F2040" s="407" t="s">
        <v>944</v>
      </c>
      <c r="G2040" s="272">
        <v>0.1</v>
      </c>
      <c r="H2040" s="406">
        <v>28</v>
      </c>
      <c r="I2040" s="406">
        <v>27</v>
      </c>
      <c r="J2040" s="406">
        <v>31</v>
      </c>
      <c r="K2040" s="406">
        <v>28</v>
      </c>
      <c r="L2040" s="406">
        <v>27</v>
      </c>
      <c r="M2040" s="406">
        <v>31</v>
      </c>
      <c r="N2040" s="406">
        <v>29</v>
      </c>
      <c r="O2040" s="406">
        <v>28</v>
      </c>
      <c r="P2040" s="406">
        <v>27</v>
      </c>
      <c r="Q2040" s="406">
        <v>31</v>
      </c>
      <c r="R2040" s="406">
        <v>29</v>
      </c>
      <c r="S2040" s="406">
        <v>28</v>
      </c>
      <c r="T2040" s="406">
        <v>27</v>
      </c>
      <c r="U2040" s="406">
        <v>31</v>
      </c>
      <c r="V2040" s="406">
        <v>27</v>
      </c>
      <c r="W2040" s="406">
        <v>31</v>
      </c>
      <c r="X2040" s="406">
        <v>28</v>
      </c>
      <c r="Y2040" s="406">
        <v>27</v>
      </c>
      <c r="Z2040" s="406">
        <v>31</v>
      </c>
      <c r="AA2040" s="406">
        <v>29</v>
      </c>
      <c r="AB2040" s="406">
        <v>28</v>
      </c>
      <c r="AC2040" s="406">
        <v>27</v>
      </c>
      <c r="AD2040" s="406">
        <v>31</v>
      </c>
      <c r="AE2040" s="406">
        <v>29</v>
      </c>
      <c r="AF2040" s="406">
        <v>28</v>
      </c>
      <c r="AG2040" s="406">
        <v>27</v>
      </c>
      <c r="AH2040" s="406">
        <v>31</v>
      </c>
      <c r="AI2040" s="406">
        <v>27</v>
      </c>
      <c r="AJ2040" s="406">
        <v>28</v>
      </c>
      <c r="AK2040" s="406">
        <v>27</v>
      </c>
      <c r="AL2040" s="406">
        <v>31</v>
      </c>
      <c r="AM2040" s="406">
        <v>28</v>
      </c>
      <c r="AN2040" s="406">
        <v>27</v>
      </c>
      <c r="AO2040" s="406">
        <v>31</v>
      </c>
      <c r="AP2040" s="406">
        <v>31</v>
      </c>
      <c r="AQ2040" s="406">
        <v>31</v>
      </c>
      <c r="AR2040" s="406">
        <v>31</v>
      </c>
      <c r="AS2040" s="406">
        <v>31</v>
      </c>
      <c r="AU2040" t="s">
        <v>5532</v>
      </c>
    </row>
    <row r="2041" spans="4:47" ht="13.5" customHeight="1">
      <c r="D2041" s="405" t="s">
        <v>573</v>
      </c>
      <c r="E2041" s="404"/>
      <c r="F2041" s="407" t="s">
        <v>944</v>
      </c>
      <c r="G2041" s="272">
        <v>0.1</v>
      </c>
      <c r="H2041" s="406">
        <v>28</v>
      </c>
      <c r="I2041" s="406">
        <v>27</v>
      </c>
      <c r="J2041" s="406">
        <v>31</v>
      </c>
      <c r="K2041" s="406">
        <v>28</v>
      </c>
      <c r="L2041" s="406">
        <v>27</v>
      </c>
      <c r="M2041" s="406">
        <v>31</v>
      </c>
      <c r="N2041" s="406">
        <v>29</v>
      </c>
      <c r="O2041" s="406">
        <v>28</v>
      </c>
      <c r="P2041" s="406">
        <v>27</v>
      </c>
      <c r="Q2041" s="406">
        <v>31</v>
      </c>
      <c r="R2041" s="406">
        <v>29</v>
      </c>
      <c r="S2041" s="406">
        <v>28</v>
      </c>
      <c r="T2041" s="406">
        <v>27</v>
      </c>
      <c r="U2041" s="406">
        <v>31</v>
      </c>
      <c r="V2041" s="406">
        <v>27</v>
      </c>
      <c r="W2041" s="406">
        <v>31</v>
      </c>
      <c r="X2041" s="406">
        <v>28</v>
      </c>
      <c r="Y2041" s="406">
        <v>27</v>
      </c>
      <c r="Z2041" s="406">
        <v>31</v>
      </c>
      <c r="AA2041" s="406">
        <v>29</v>
      </c>
      <c r="AB2041" s="406">
        <v>28</v>
      </c>
      <c r="AC2041" s="406">
        <v>27</v>
      </c>
      <c r="AD2041" s="406">
        <v>31</v>
      </c>
      <c r="AE2041" s="406">
        <v>29</v>
      </c>
      <c r="AF2041" s="406">
        <v>28</v>
      </c>
      <c r="AG2041" s="406">
        <v>27</v>
      </c>
      <c r="AH2041" s="406">
        <v>31</v>
      </c>
      <c r="AI2041" s="406">
        <v>27</v>
      </c>
      <c r="AJ2041" s="406">
        <v>28</v>
      </c>
      <c r="AK2041" s="406">
        <v>27</v>
      </c>
      <c r="AL2041" s="406">
        <v>31</v>
      </c>
      <c r="AM2041" s="406">
        <v>28</v>
      </c>
      <c r="AN2041" s="406">
        <v>27</v>
      </c>
      <c r="AO2041" s="406">
        <v>31</v>
      </c>
      <c r="AP2041" s="406">
        <v>31</v>
      </c>
      <c r="AQ2041" s="406">
        <v>31</v>
      </c>
      <c r="AR2041" s="406">
        <v>31</v>
      </c>
      <c r="AS2041" s="406">
        <v>31</v>
      </c>
      <c r="AU2041" t="s">
        <v>573</v>
      </c>
    </row>
    <row r="2042" spans="4:47" ht="13.5" customHeight="1">
      <c r="D2042" s="405" t="s">
        <v>3168</v>
      </c>
      <c r="E2042" s="404"/>
      <c r="F2042" s="407" t="s">
        <v>944</v>
      </c>
      <c r="G2042" s="272">
        <v>0.1</v>
      </c>
      <c r="H2042" s="406">
        <v>29</v>
      </c>
      <c r="I2042" s="406">
        <v>28</v>
      </c>
      <c r="J2042" s="406">
        <v>32</v>
      </c>
      <c r="K2042" s="406">
        <v>29</v>
      </c>
      <c r="L2042" s="406">
        <v>28</v>
      </c>
      <c r="M2042" s="406">
        <v>32</v>
      </c>
      <c r="N2042" s="406">
        <v>30</v>
      </c>
      <c r="O2042" s="406">
        <v>29</v>
      </c>
      <c r="P2042" s="406">
        <v>28</v>
      </c>
      <c r="Q2042" s="406">
        <v>32</v>
      </c>
      <c r="R2042" s="406">
        <v>30</v>
      </c>
      <c r="S2042" s="406">
        <v>29</v>
      </c>
      <c r="T2042" s="406">
        <v>28</v>
      </c>
      <c r="U2042" s="406">
        <v>32</v>
      </c>
      <c r="V2042" s="406">
        <v>28</v>
      </c>
      <c r="W2042" s="406">
        <v>32</v>
      </c>
      <c r="X2042" s="406">
        <v>29</v>
      </c>
      <c r="Y2042" s="406">
        <v>28</v>
      </c>
      <c r="Z2042" s="406">
        <v>32</v>
      </c>
      <c r="AA2042" s="406">
        <v>30</v>
      </c>
      <c r="AB2042" s="406">
        <v>29</v>
      </c>
      <c r="AC2042" s="406">
        <v>28</v>
      </c>
      <c r="AD2042" s="406">
        <v>32</v>
      </c>
      <c r="AE2042" s="406">
        <v>30</v>
      </c>
      <c r="AF2042" s="406">
        <v>29</v>
      </c>
      <c r="AG2042" s="406">
        <v>28</v>
      </c>
      <c r="AH2042" s="406">
        <v>32</v>
      </c>
      <c r="AI2042" s="406">
        <v>28</v>
      </c>
      <c r="AJ2042" s="406">
        <v>29</v>
      </c>
      <c r="AK2042" s="406">
        <v>28</v>
      </c>
      <c r="AL2042" s="406">
        <v>32</v>
      </c>
      <c r="AM2042" s="406">
        <v>29</v>
      </c>
      <c r="AN2042" s="406">
        <v>28</v>
      </c>
      <c r="AO2042" s="406">
        <v>32</v>
      </c>
      <c r="AP2042" s="406">
        <v>32</v>
      </c>
      <c r="AQ2042" s="406">
        <v>32</v>
      </c>
      <c r="AR2042" s="406">
        <v>32</v>
      </c>
      <c r="AS2042" s="406">
        <v>32</v>
      </c>
      <c r="AU2042" t="s">
        <v>3168</v>
      </c>
    </row>
    <row r="2043" spans="4:47" ht="13.5" customHeight="1">
      <c r="D2043" s="405" t="s">
        <v>574</v>
      </c>
      <c r="E2043" s="404"/>
      <c r="F2043" s="407" t="s">
        <v>944</v>
      </c>
      <c r="G2043" s="272">
        <v>0.1</v>
      </c>
      <c r="H2043" s="406">
        <v>29</v>
      </c>
      <c r="I2043" s="406">
        <v>28</v>
      </c>
      <c r="J2043" s="406">
        <v>32</v>
      </c>
      <c r="K2043" s="406">
        <v>29</v>
      </c>
      <c r="L2043" s="406">
        <v>28</v>
      </c>
      <c r="M2043" s="406">
        <v>32</v>
      </c>
      <c r="N2043" s="406">
        <v>30</v>
      </c>
      <c r="O2043" s="406">
        <v>29</v>
      </c>
      <c r="P2043" s="406">
        <v>28</v>
      </c>
      <c r="Q2043" s="406">
        <v>32</v>
      </c>
      <c r="R2043" s="406">
        <v>30</v>
      </c>
      <c r="S2043" s="406">
        <v>29</v>
      </c>
      <c r="T2043" s="406">
        <v>28</v>
      </c>
      <c r="U2043" s="406">
        <v>32</v>
      </c>
      <c r="V2043" s="406">
        <v>28</v>
      </c>
      <c r="W2043" s="406">
        <v>32</v>
      </c>
      <c r="X2043" s="406">
        <v>29</v>
      </c>
      <c r="Y2043" s="406">
        <v>28</v>
      </c>
      <c r="Z2043" s="406">
        <v>32</v>
      </c>
      <c r="AA2043" s="406">
        <v>30</v>
      </c>
      <c r="AB2043" s="406">
        <v>29</v>
      </c>
      <c r="AC2043" s="406">
        <v>28</v>
      </c>
      <c r="AD2043" s="406">
        <v>32</v>
      </c>
      <c r="AE2043" s="406">
        <v>30</v>
      </c>
      <c r="AF2043" s="406">
        <v>29</v>
      </c>
      <c r="AG2043" s="406">
        <v>28</v>
      </c>
      <c r="AH2043" s="406">
        <v>32</v>
      </c>
      <c r="AI2043" s="406">
        <v>28</v>
      </c>
      <c r="AJ2043" s="406">
        <v>29</v>
      </c>
      <c r="AK2043" s="406">
        <v>28</v>
      </c>
      <c r="AL2043" s="406">
        <v>32</v>
      </c>
      <c r="AM2043" s="406">
        <v>29</v>
      </c>
      <c r="AN2043" s="406">
        <v>28</v>
      </c>
      <c r="AO2043" s="406">
        <v>32</v>
      </c>
      <c r="AP2043" s="406">
        <v>32</v>
      </c>
      <c r="AQ2043" s="406">
        <v>32</v>
      </c>
      <c r="AR2043" s="406">
        <v>32</v>
      </c>
      <c r="AS2043" s="406">
        <v>32</v>
      </c>
      <c r="AU2043" t="s">
        <v>574</v>
      </c>
    </row>
    <row r="2044" spans="4:47" ht="13.5" customHeight="1">
      <c r="D2044" s="405" t="s">
        <v>575</v>
      </c>
      <c r="E2044" s="404"/>
      <c r="F2044" s="407" t="s">
        <v>944</v>
      </c>
      <c r="G2044" s="272">
        <v>0.1</v>
      </c>
      <c r="H2044" s="406">
        <v>32</v>
      </c>
      <c r="I2044" s="406">
        <v>32</v>
      </c>
      <c r="J2044" s="406">
        <v>36</v>
      </c>
      <c r="K2044" s="406">
        <v>32</v>
      </c>
      <c r="L2044" s="406">
        <v>32</v>
      </c>
      <c r="M2044" s="406">
        <v>36</v>
      </c>
      <c r="N2044" s="406">
        <v>34</v>
      </c>
      <c r="O2044" s="406">
        <v>32</v>
      </c>
      <c r="P2044" s="406">
        <v>32</v>
      </c>
      <c r="Q2044" s="406">
        <v>36</v>
      </c>
      <c r="R2044" s="406">
        <v>34</v>
      </c>
      <c r="S2044" s="406">
        <v>32</v>
      </c>
      <c r="T2044" s="406">
        <v>32</v>
      </c>
      <c r="U2044" s="406">
        <v>36</v>
      </c>
      <c r="V2044" s="406">
        <v>32</v>
      </c>
      <c r="W2044" s="406">
        <v>36</v>
      </c>
      <c r="X2044" s="406">
        <v>32</v>
      </c>
      <c r="Y2044" s="406">
        <v>32</v>
      </c>
      <c r="Z2044" s="406">
        <v>36</v>
      </c>
      <c r="AA2044" s="406">
        <v>34</v>
      </c>
      <c r="AB2044" s="406">
        <v>32</v>
      </c>
      <c r="AC2044" s="406">
        <v>32</v>
      </c>
      <c r="AD2044" s="406">
        <v>36</v>
      </c>
      <c r="AE2044" s="406">
        <v>34</v>
      </c>
      <c r="AF2044" s="406">
        <v>32</v>
      </c>
      <c r="AG2044" s="406">
        <v>32</v>
      </c>
      <c r="AH2044" s="406">
        <v>36</v>
      </c>
      <c r="AI2044" s="406">
        <v>32</v>
      </c>
      <c r="AJ2044" s="406">
        <v>32</v>
      </c>
      <c r="AK2044" s="406">
        <v>32</v>
      </c>
      <c r="AL2044" s="406">
        <v>36</v>
      </c>
      <c r="AM2044" s="406">
        <v>32</v>
      </c>
      <c r="AN2044" s="406">
        <v>32</v>
      </c>
      <c r="AO2044" s="406">
        <v>36</v>
      </c>
      <c r="AP2044" s="406">
        <v>37</v>
      </c>
      <c r="AQ2044" s="406">
        <v>37</v>
      </c>
      <c r="AR2044" s="406">
        <v>37</v>
      </c>
      <c r="AS2044" s="406">
        <v>37</v>
      </c>
      <c r="AU2044" t="s">
        <v>575</v>
      </c>
    </row>
    <row r="2045" spans="4:47" ht="13.5" customHeight="1">
      <c r="D2045" s="405" t="s">
        <v>576</v>
      </c>
      <c r="E2045" s="404"/>
      <c r="F2045" s="407" t="s">
        <v>945</v>
      </c>
      <c r="G2045" s="272">
        <v>0.1</v>
      </c>
      <c r="H2045" s="406">
        <v>25</v>
      </c>
      <c r="I2045" s="406">
        <v>25</v>
      </c>
      <c r="J2045" s="406">
        <v>29</v>
      </c>
      <c r="K2045" s="406">
        <v>25</v>
      </c>
      <c r="L2045" s="406">
        <v>25</v>
      </c>
      <c r="M2045" s="406">
        <v>29</v>
      </c>
      <c r="N2045" s="406">
        <v>27</v>
      </c>
      <c r="O2045" s="406">
        <v>25</v>
      </c>
      <c r="P2045" s="406">
        <v>25</v>
      </c>
      <c r="Q2045" s="406">
        <v>29</v>
      </c>
      <c r="R2045" s="406">
        <v>27</v>
      </c>
      <c r="S2045" s="406">
        <v>25</v>
      </c>
      <c r="T2045" s="406">
        <v>25</v>
      </c>
      <c r="U2045" s="406">
        <v>29</v>
      </c>
      <c r="V2045" s="406">
        <v>25</v>
      </c>
      <c r="W2045" s="406">
        <v>29</v>
      </c>
      <c r="X2045" s="406">
        <v>25</v>
      </c>
      <c r="Y2045" s="406">
        <v>25</v>
      </c>
      <c r="Z2045" s="406">
        <v>29</v>
      </c>
      <c r="AA2045" s="406">
        <v>27</v>
      </c>
      <c r="AB2045" s="406">
        <v>25</v>
      </c>
      <c r="AC2045" s="406">
        <v>25</v>
      </c>
      <c r="AD2045" s="406">
        <v>29</v>
      </c>
      <c r="AE2045" s="406">
        <v>27</v>
      </c>
      <c r="AF2045" s="406">
        <v>25</v>
      </c>
      <c r="AG2045" s="406">
        <v>25</v>
      </c>
      <c r="AH2045" s="406">
        <v>29</v>
      </c>
      <c r="AI2045" s="406">
        <v>25</v>
      </c>
      <c r="AJ2045" s="406">
        <v>25</v>
      </c>
      <c r="AK2045" s="406">
        <v>25</v>
      </c>
      <c r="AL2045" s="406">
        <v>29</v>
      </c>
      <c r="AM2045" s="406">
        <v>25</v>
      </c>
      <c r="AN2045" s="406">
        <v>25</v>
      </c>
      <c r="AO2045" s="406">
        <v>29</v>
      </c>
      <c r="AP2045" s="406">
        <v>29</v>
      </c>
      <c r="AQ2045" s="406">
        <v>29</v>
      </c>
      <c r="AR2045" s="406">
        <v>29</v>
      </c>
      <c r="AS2045" s="406">
        <v>29</v>
      </c>
      <c r="AU2045" t="s">
        <v>576</v>
      </c>
    </row>
    <row r="2046" spans="4:47" ht="13.5" customHeight="1">
      <c r="D2046" s="405" t="s">
        <v>1183</v>
      </c>
      <c r="E2046" s="404"/>
      <c r="F2046" s="407" t="s">
        <v>945</v>
      </c>
      <c r="G2046" s="272">
        <v>0.1</v>
      </c>
      <c r="H2046" s="406">
        <v>27</v>
      </c>
      <c r="I2046" s="406">
        <v>28</v>
      </c>
      <c r="J2046" s="406">
        <v>31</v>
      </c>
      <c r="K2046" s="406">
        <v>27</v>
      </c>
      <c r="L2046" s="406">
        <v>28</v>
      </c>
      <c r="M2046" s="406">
        <v>31</v>
      </c>
      <c r="N2046" s="406">
        <v>29</v>
      </c>
      <c r="O2046" s="406">
        <v>27</v>
      </c>
      <c r="P2046" s="406">
        <v>28</v>
      </c>
      <c r="Q2046" s="406">
        <v>31</v>
      </c>
      <c r="R2046" s="406">
        <v>29</v>
      </c>
      <c r="S2046" s="406">
        <v>27</v>
      </c>
      <c r="T2046" s="406">
        <v>28</v>
      </c>
      <c r="U2046" s="406">
        <v>31</v>
      </c>
      <c r="V2046" s="406">
        <v>28</v>
      </c>
      <c r="W2046" s="406">
        <v>31</v>
      </c>
      <c r="X2046" s="406">
        <v>27</v>
      </c>
      <c r="Y2046" s="406">
        <v>28</v>
      </c>
      <c r="Z2046" s="406">
        <v>31</v>
      </c>
      <c r="AA2046" s="406">
        <v>29</v>
      </c>
      <c r="AB2046" s="406">
        <v>27</v>
      </c>
      <c r="AC2046" s="406">
        <v>28</v>
      </c>
      <c r="AD2046" s="406">
        <v>31</v>
      </c>
      <c r="AE2046" s="406">
        <v>29</v>
      </c>
      <c r="AF2046" s="406">
        <v>27</v>
      </c>
      <c r="AG2046" s="406">
        <v>28</v>
      </c>
      <c r="AH2046" s="406">
        <v>31</v>
      </c>
      <c r="AI2046" s="406">
        <v>28</v>
      </c>
      <c r="AJ2046" s="406">
        <v>27</v>
      </c>
      <c r="AK2046" s="406">
        <v>28</v>
      </c>
      <c r="AL2046" s="406">
        <v>31</v>
      </c>
      <c r="AM2046" s="406">
        <v>27</v>
      </c>
      <c r="AN2046" s="406">
        <v>28</v>
      </c>
      <c r="AO2046" s="406">
        <v>31</v>
      </c>
      <c r="AP2046" s="406">
        <v>31</v>
      </c>
      <c r="AQ2046" s="406">
        <v>31</v>
      </c>
      <c r="AR2046" s="406">
        <v>31</v>
      </c>
      <c r="AS2046" s="406">
        <v>31</v>
      </c>
      <c r="AU2046" t="s">
        <v>1183</v>
      </c>
    </row>
    <row r="2047" spans="4:47" ht="13.5" customHeight="1">
      <c r="D2047" s="405" t="s">
        <v>577</v>
      </c>
      <c r="E2047" s="404"/>
      <c r="F2047" s="407" t="s">
        <v>945</v>
      </c>
      <c r="G2047" s="272">
        <v>0.1</v>
      </c>
      <c r="H2047" s="406">
        <v>28</v>
      </c>
      <c r="I2047" s="406">
        <v>29</v>
      </c>
      <c r="J2047" s="406">
        <v>32</v>
      </c>
      <c r="K2047" s="406">
        <v>28</v>
      </c>
      <c r="L2047" s="406">
        <v>29</v>
      </c>
      <c r="M2047" s="406">
        <v>32</v>
      </c>
      <c r="N2047" s="406">
        <v>30</v>
      </c>
      <c r="O2047" s="406">
        <v>28</v>
      </c>
      <c r="P2047" s="406">
        <v>29</v>
      </c>
      <c r="Q2047" s="406">
        <v>32</v>
      </c>
      <c r="R2047" s="406">
        <v>30</v>
      </c>
      <c r="S2047" s="406">
        <v>28</v>
      </c>
      <c r="T2047" s="406">
        <v>29</v>
      </c>
      <c r="U2047" s="406">
        <v>32</v>
      </c>
      <c r="V2047" s="406">
        <v>29</v>
      </c>
      <c r="W2047" s="406">
        <v>32</v>
      </c>
      <c r="X2047" s="406">
        <v>28</v>
      </c>
      <c r="Y2047" s="406">
        <v>29</v>
      </c>
      <c r="Z2047" s="406">
        <v>32</v>
      </c>
      <c r="AA2047" s="406">
        <v>30</v>
      </c>
      <c r="AB2047" s="406">
        <v>28</v>
      </c>
      <c r="AC2047" s="406">
        <v>29</v>
      </c>
      <c r="AD2047" s="406">
        <v>32</v>
      </c>
      <c r="AE2047" s="406">
        <v>30</v>
      </c>
      <c r="AF2047" s="406">
        <v>28</v>
      </c>
      <c r="AG2047" s="406">
        <v>29</v>
      </c>
      <c r="AH2047" s="406">
        <v>32</v>
      </c>
      <c r="AI2047" s="406">
        <v>29</v>
      </c>
      <c r="AJ2047" s="406">
        <v>28</v>
      </c>
      <c r="AK2047" s="406">
        <v>29</v>
      </c>
      <c r="AL2047" s="406">
        <v>32</v>
      </c>
      <c r="AM2047" s="406">
        <v>28</v>
      </c>
      <c r="AN2047" s="406">
        <v>29</v>
      </c>
      <c r="AO2047" s="406">
        <v>32</v>
      </c>
      <c r="AP2047" s="406">
        <v>33</v>
      </c>
      <c r="AQ2047" s="406">
        <v>33</v>
      </c>
      <c r="AR2047" s="406">
        <v>33</v>
      </c>
      <c r="AS2047" s="406">
        <v>33</v>
      </c>
      <c r="AU2047" t="s">
        <v>577</v>
      </c>
    </row>
    <row r="2048" spans="4:47" ht="13.5" customHeight="1">
      <c r="D2048" s="405" t="s">
        <v>1184</v>
      </c>
      <c r="E2048" s="404"/>
      <c r="F2048" s="407" t="s">
        <v>945</v>
      </c>
      <c r="G2048" s="272">
        <v>0.1</v>
      </c>
      <c r="H2048" s="406">
        <v>29</v>
      </c>
      <c r="I2048" s="406">
        <v>30</v>
      </c>
      <c r="J2048" s="406">
        <v>34</v>
      </c>
      <c r="K2048" s="406">
        <v>29</v>
      </c>
      <c r="L2048" s="406">
        <v>30</v>
      </c>
      <c r="M2048" s="406">
        <v>34</v>
      </c>
      <c r="N2048" s="406">
        <v>31</v>
      </c>
      <c r="O2048" s="406">
        <v>29</v>
      </c>
      <c r="P2048" s="406">
        <v>30</v>
      </c>
      <c r="Q2048" s="406">
        <v>34</v>
      </c>
      <c r="R2048" s="406">
        <v>31</v>
      </c>
      <c r="S2048" s="406">
        <v>29</v>
      </c>
      <c r="T2048" s="406">
        <v>30</v>
      </c>
      <c r="U2048" s="406">
        <v>34</v>
      </c>
      <c r="V2048" s="406">
        <v>30</v>
      </c>
      <c r="W2048" s="406">
        <v>34</v>
      </c>
      <c r="X2048" s="406">
        <v>29</v>
      </c>
      <c r="Y2048" s="406">
        <v>30</v>
      </c>
      <c r="Z2048" s="406">
        <v>34</v>
      </c>
      <c r="AA2048" s="406">
        <v>31</v>
      </c>
      <c r="AB2048" s="406">
        <v>29</v>
      </c>
      <c r="AC2048" s="406">
        <v>30</v>
      </c>
      <c r="AD2048" s="406">
        <v>34</v>
      </c>
      <c r="AE2048" s="406">
        <v>31</v>
      </c>
      <c r="AF2048" s="406">
        <v>29</v>
      </c>
      <c r="AG2048" s="406">
        <v>30</v>
      </c>
      <c r="AH2048" s="406">
        <v>34</v>
      </c>
      <c r="AI2048" s="406">
        <v>30</v>
      </c>
      <c r="AJ2048" s="406">
        <v>29</v>
      </c>
      <c r="AK2048" s="406">
        <v>30</v>
      </c>
      <c r="AL2048" s="406">
        <v>34</v>
      </c>
      <c r="AM2048" s="406">
        <v>29</v>
      </c>
      <c r="AN2048" s="406">
        <v>30</v>
      </c>
      <c r="AO2048" s="406">
        <v>34</v>
      </c>
      <c r="AP2048" s="406">
        <v>34</v>
      </c>
      <c r="AQ2048" s="406">
        <v>34</v>
      </c>
      <c r="AR2048" s="406">
        <v>34</v>
      </c>
      <c r="AS2048" s="406">
        <v>34</v>
      </c>
      <c r="AU2048" t="s">
        <v>1184</v>
      </c>
    </row>
    <row r="2049" spans="4:47" ht="13.5" customHeight="1">
      <c r="D2049" s="405" t="s">
        <v>578</v>
      </c>
      <c r="E2049" s="404"/>
      <c r="F2049" s="407" t="s">
        <v>945</v>
      </c>
      <c r="G2049" s="272">
        <v>0.1</v>
      </c>
      <c r="H2049" s="406">
        <v>31</v>
      </c>
      <c r="I2049" s="406">
        <v>32</v>
      </c>
      <c r="J2049" s="406">
        <v>36</v>
      </c>
      <c r="K2049" s="406">
        <v>31</v>
      </c>
      <c r="L2049" s="406">
        <v>32</v>
      </c>
      <c r="M2049" s="406">
        <v>36</v>
      </c>
      <c r="N2049" s="406">
        <v>34</v>
      </c>
      <c r="O2049" s="406">
        <v>31</v>
      </c>
      <c r="P2049" s="406">
        <v>32</v>
      </c>
      <c r="Q2049" s="406">
        <v>36</v>
      </c>
      <c r="R2049" s="406">
        <v>34</v>
      </c>
      <c r="S2049" s="406">
        <v>31</v>
      </c>
      <c r="T2049" s="406">
        <v>32</v>
      </c>
      <c r="U2049" s="406">
        <v>36</v>
      </c>
      <c r="V2049" s="406">
        <v>32</v>
      </c>
      <c r="W2049" s="406">
        <v>36</v>
      </c>
      <c r="X2049" s="406">
        <v>31</v>
      </c>
      <c r="Y2049" s="406">
        <v>32</v>
      </c>
      <c r="Z2049" s="406">
        <v>36</v>
      </c>
      <c r="AA2049" s="406">
        <v>34</v>
      </c>
      <c r="AB2049" s="406">
        <v>31</v>
      </c>
      <c r="AC2049" s="406">
        <v>32</v>
      </c>
      <c r="AD2049" s="406">
        <v>36</v>
      </c>
      <c r="AE2049" s="406">
        <v>34</v>
      </c>
      <c r="AF2049" s="406">
        <v>31</v>
      </c>
      <c r="AG2049" s="406">
        <v>32</v>
      </c>
      <c r="AH2049" s="406">
        <v>36</v>
      </c>
      <c r="AI2049" s="406">
        <v>32</v>
      </c>
      <c r="AJ2049" s="406">
        <v>31</v>
      </c>
      <c r="AK2049" s="406">
        <v>32</v>
      </c>
      <c r="AL2049" s="406">
        <v>36</v>
      </c>
      <c r="AM2049" s="406">
        <v>31</v>
      </c>
      <c r="AN2049" s="406">
        <v>32</v>
      </c>
      <c r="AO2049" s="406">
        <v>36</v>
      </c>
      <c r="AP2049" s="406">
        <v>37</v>
      </c>
      <c r="AQ2049" s="406">
        <v>37</v>
      </c>
      <c r="AR2049" s="406">
        <v>37</v>
      </c>
      <c r="AS2049" s="406">
        <v>37</v>
      </c>
      <c r="AU2049" t="s">
        <v>578</v>
      </c>
    </row>
    <row r="2050" spans="4:47" ht="13.5" customHeight="1">
      <c r="D2050" s="405" t="s">
        <v>5533</v>
      </c>
      <c r="E2050" s="404"/>
      <c r="F2050" s="407" t="s">
        <v>945</v>
      </c>
      <c r="G2050" s="272">
        <v>0.1</v>
      </c>
      <c r="H2050" s="406">
        <v>33</v>
      </c>
      <c r="I2050" s="406">
        <v>33</v>
      </c>
      <c r="J2050" s="406">
        <v>38</v>
      </c>
      <c r="K2050" s="406">
        <v>33</v>
      </c>
      <c r="L2050" s="406">
        <v>33</v>
      </c>
      <c r="M2050" s="406">
        <v>38</v>
      </c>
      <c r="N2050" s="406">
        <v>35</v>
      </c>
      <c r="O2050" s="406">
        <v>33</v>
      </c>
      <c r="P2050" s="406">
        <v>33</v>
      </c>
      <c r="Q2050" s="406">
        <v>38</v>
      </c>
      <c r="R2050" s="406">
        <v>35</v>
      </c>
      <c r="S2050" s="406">
        <v>33</v>
      </c>
      <c r="T2050" s="406">
        <v>33</v>
      </c>
      <c r="U2050" s="406">
        <v>38</v>
      </c>
      <c r="V2050" s="406">
        <v>33</v>
      </c>
      <c r="W2050" s="406">
        <v>38</v>
      </c>
      <c r="X2050" s="406">
        <v>33</v>
      </c>
      <c r="Y2050" s="406">
        <v>33</v>
      </c>
      <c r="Z2050" s="406">
        <v>38</v>
      </c>
      <c r="AA2050" s="406">
        <v>35</v>
      </c>
      <c r="AB2050" s="406">
        <v>33</v>
      </c>
      <c r="AC2050" s="406">
        <v>33</v>
      </c>
      <c r="AD2050" s="406">
        <v>38</v>
      </c>
      <c r="AE2050" s="406">
        <v>35</v>
      </c>
      <c r="AF2050" s="406">
        <v>33</v>
      </c>
      <c r="AG2050" s="406">
        <v>33</v>
      </c>
      <c r="AH2050" s="406">
        <v>38</v>
      </c>
      <c r="AI2050" s="406">
        <v>33</v>
      </c>
      <c r="AJ2050" s="406">
        <v>33</v>
      </c>
      <c r="AK2050" s="406">
        <v>33</v>
      </c>
      <c r="AL2050" s="406">
        <v>38</v>
      </c>
      <c r="AM2050" s="406">
        <v>33</v>
      </c>
      <c r="AN2050" s="406">
        <v>33</v>
      </c>
      <c r="AO2050" s="406">
        <v>38</v>
      </c>
      <c r="AP2050" s="406">
        <v>39</v>
      </c>
      <c r="AQ2050" s="406">
        <v>39</v>
      </c>
      <c r="AR2050" s="406">
        <v>39</v>
      </c>
      <c r="AS2050" s="406">
        <v>39</v>
      </c>
      <c r="AU2050" t="s">
        <v>5533</v>
      </c>
    </row>
    <row r="2051" spans="4:47" ht="13.5" customHeight="1">
      <c r="D2051" s="405" t="s">
        <v>579</v>
      </c>
      <c r="E2051" s="404"/>
      <c r="F2051" s="407" t="s">
        <v>945</v>
      </c>
      <c r="G2051" s="272">
        <v>0.1</v>
      </c>
      <c r="H2051" s="406">
        <v>34</v>
      </c>
      <c r="I2051" s="406">
        <v>34</v>
      </c>
      <c r="J2051" s="406">
        <v>39</v>
      </c>
      <c r="K2051" s="406">
        <v>34</v>
      </c>
      <c r="L2051" s="406">
        <v>34</v>
      </c>
      <c r="M2051" s="406">
        <v>39</v>
      </c>
      <c r="N2051" s="406">
        <v>36</v>
      </c>
      <c r="O2051" s="406">
        <v>34</v>
      </c>
      <c r="P2051" s="406">
        <v>34</v>
      </c>
      <c r="Q2051" s="406">
        <v>39</v>
      </c>
      <c r="R2051" s="406">
        <v>36</v>
      </c>
      <c r="S2051" s="406">
        <v>34</v>
      </c>
      <c r="T2051" s="406">
        <v>34</v>
      </c>
      <c r="U2051" s="406">
        <v>39</v>
      </c>
      <c r="V2051" s="406">
        <v>34</v>
      </c>
      <c r="W2051" s="406">
        <v>39</v>
      </c>
      <c r="X2051" s="406">
        <v>34</v>
      </c>
      <c r="Y2051" s="406">
        <v>34</v>
      </c>
      <c r="Z2051" s="406">
        <v>39</v>
      </c>
      <c r="AA2051" s="406">
        <v>36</v>
      </c>
      <c r="AB2051" s="406">
        <v>34</v>
      </c>
      <c r="AC2051" s="406">
        <v>34</v>
      </c>
      <c r="AD2051" s="406">
        <v>39</v>
      </c>
      <c r="AE2051" s="406">
        <v>36</v>
      </c>
      <c r="AF2051" s="406">
        <v>34</v>
      </c>
      <c r="AG2051" s="406">
        <v>34</v>
      </c>
      <c r="AH2051" s="406">
        <v>39</v>
      </c>
      <c r="AI2051" s="406">
        <v>34</v>
      </c>
      <c r="AJ2051" s="406">
        <v>34</v>
      </c>
      <c r="AK2051" s="406">
        <v>34</v>
      </c>
      <c r="AL2051" s="406">
        <v>39</v>
      </c>
      <c r="AM2051" s="406">
        <v>34</v>
      </c>
      <c r="AN2051" s="406">
        <v>34</v>
      </c>
      <c r="AO2051" s="406">
        <v>39</v>
      </c>
      <c r="AP2051" s="406">
        <v>40</v>
      </c>
      <c r="AQ2051" s="406">
        <v>40</v>
      </c>
      <c r="AR2051" s="406">
        <v>40</v>
      </c>
      <c r="AS2051" s="406">
        <v>40</v>
      </c>
      <c r="AU2051" t="s">
        <v>579</v>
      </c>
    </row>
    <row r="2052" spans="4:47" ht="13.5" customHeight="1">
      <c r="D2052" s="405" t="s">
        <v>3169</v>
      </c>
      <c r="E2052" s="404"/>
      <c r="F2052" s="407" t="s">
        <v>945</v>
      </c>
      <c r="G2052" s="272">
        <v>0.1</v>
      </c>
      <c r="H2052" s="406">
        <v>36</v>
      </c>
      <c r="I2052" s="406">
        <v>37</v>
      </c>
      <c r="J2052" s="406">
        <v>41</v>
      </c>
      <c r="K2052" s="406">
        <v>36</v>
      </c>
      <c r="L2052" s="406">
        <v>37</v>
      </c>
      <c r="M2052" s="406">
        <v>41</v>
      </c>
      <c r="N2052" s="406">
        <v>38</v>
      </c>
      <c r="O2052" s="406">
        <v>36</v>
      </c>
      <c r="P2052" s="406">
        <v>37</v>
      </c>
      <c r="Q2052" s="406">
        <v>41</v>
      </c>
      <c r="R2052" s="406">
        <v>38</v>
      </c>
      <c r="S2052" s="406">
        <v>36</v>
      </c>
      <c r="T2052" s="406">
        <v>37</v>
      </c>
      <c r="U2052" s="406">
        <v>41</v>
      </c>
      <c r="V2052" s="406">
        <v>37</v>
      </c>
      <c r="W2052" s="406">
        <v>41</v>
      </c>
      <c r="X2052" s="406">
        <v>36</v>
      </c>
      <c r="Y2052" s="406">
        <v>37</v>
      </c>
      <c r="Z2052" s="406">
        <v>41</v>
      </c>
      <c r="AA2052" s="406">
        <v>38</v>
      </c>
      <c r="AB2052" s="406">
        <v>36</v>
      </c>
      <c r="AC2052" s="406">
        <v>37</v>
      </c>
      <c r="AD2052" s="406">
        <v>41</v>
      </c>
      <c r="AE2052" s="406">
        <v>38</v>
      </c>
      <c r="AF2052" s="406">
        <v>36</v>
      </c>
      <c r="AG2052" s="406">
        <v>37</v>
      </c>
      <c r="AH2052" s="406">
        <v>41</v>
      </c>
      <c r="AI2052" s="406">
        <v>37</v>
      </c>
      <c r="AJ2052" s="406">
        <v>36</v>
      </c>
      <c r="AK2052" s="406">
        <v>37</v>
      </c>
      <c r="AL2052" s="406">
        <v>41</v>
      </c>
      <c r="AM2052" s="406">
        <v>36</v>
      </c>
      <c r="AN2052" s="406">
        <v>37</v>
      </c>
      <c r="AO2052" s="406">
        <v>41</v>
      </c>
      <c r="AP2052" s="406">
        <v>41</v>
      </c>
      <c r="AQ2052" s="406">
        <v>41</v>
      </c>
      <c r="AR2052" s="406">
        <v>41</v>
      </c>
      <c r="AS2052" s="406">
        <v>41</v>
      </c>
      <c r="AU2052" t="s">
        <v>3169</v>
      </c>
    </row>
    <row r="2053" spans="4:47" ht="13.5" customHeight="1">
      <c r="D2053" s="405" t="s">
        <v>580</v>
      </c>
      <c r="E2053" s="404"/>
      <c r="F2053" s="407" t="s">
        <v>945</v>
      </c>
      <c r="G2053" s="272">
        <v>0.1</v>
      </c>
      <c r="H2053" s="406">
        <v>36</v>
      </c>
      <c r="I2053" s="406">
        <v>37</v>
      </c>
      <c r="J2053" s="406">
        <v>41</v>
      </c>
      <c r="K2053" s="406">
        <v>36</v>
      </c>
      <c r="L2053" s="406">
        <v>37</v>
      </c>
      <c r="M2053" s="406">
        <v>41</v>
      </c>
      <c r="N2053" s="406">
        <v>38</v>
      </c>
      <c r="O2053" s="406">
        <v>36</v>
      </c>
      <c r="P2053" s="406">
        <v>37</v>
      </c>
      <c r="Q2053" s="406">
        <v>41</v>
      </c>
      <c r="R2053" s="406">
        <v>38</v>
      </c>
      <c r="S2053" s="406">
        <v>36</v>
      </c>
      <c r="T2053" s="406">
        <v>37</v>
      </c>
      <c r="U2053" s="406">
        <v>41</v>
      </c>
      <c r="V2053" s="406">
        <v>37</v>
      </c>
      <c r="W2053" s="406">
        <v>41</v>
      </c>
      <c r="X2053" s="406">
        <v>36</v>
      </c>
      <c r="Y2053" s="406">
        <v>37</v>
      </c>
      <c r="Z2053" s="406">
        <v>41</v>
      </c>
      <c r="AA2053" s="406">
        <v>38</v>
      </c>
      <c r="AB2053" s="406">
        <v>36</v>
      </c>
      <c r="AC2053" s="406">
        <v>37</v>
      </c>
      <c r="AD2053" s="406">
        <v>41</v>
      </c>
      <c r="AE2053" s="406">
        <v>38</v>
      </c>
      <c r="AF2053" s="406">
        <v>36</v>
      </c>
      <c r="AG2053" s="406">
        <v>37</v>
      </c>
      <c r="AH2053" s="406">
        <v>41</v>
      </c>
      <c r="AI2053" s="406">
        <v>37</v>
      </c>
      <c r="AJ2053" s="406">
        <v>36</v>
      </c>
      <c r="AK2053" s="406">
        <v>37</v>
      </c>
      <c r="AL2053" s="406">
        <v>41</v>
      </c>
      <c r="AM2053" s="406">
        <v>36</v>
      </c>
      <c r="AN2053" s="406">
        <v>37</v>
      </c>
      <c r="AO2053" s="406">
        <v>41</v>
      </c>
      <c r="AP2053" s="406">
        <v>43</v>
      </c>
      <c r="AQ2053" s="406">
        <v>43</v>
      </c>
      <c r="AR2053" s="406">
        <v>43</v>
      </c>
      <c r="AS2053" s="406">
        <v>43</v>
      </c>
      <c r="AU2053" t="s">
        <v>580</v>
      </c>
    </row>
    <row r="2054" spans="4:47" ht="13.5" customHeight="1">
      <c r="D2054" s="405" t="s">
        <v>581</v>
      </c>
      <c r="E2054" s="404"/>
      <c r="F2054" s="407" t="s">
        <v>945</v>
      </c>
      <c r="G2054" s="272">
        <v>0.1</v>
      </c>
      <c r="H2054" s="406">
        <v>42</v>
      </c>
      <c r="I2054" s="406">
        <v>44</v>
      </c>
      <c r="J2054" s="406">
        <v>49</v>
      </c>
      <c r="K2054" s="406">
        <v>42</v>
      </c>
      <c r="L2054" s="406">
        <v>44</v>
      </c>
      <c r="M2054" s="406">
        <v>49</v>
      </c>
      <c r="N2054" s="406">
        <v>46</v>
      </c>
      <c r="O2054" s="406">
        <v>42</v>
      </c>
      <c r="P2054" s="406">
        <v>44</v>
      </c>
      <c r="Q2054" s="406">
        <v>49</v>
      </c>
      <c r="R2054" s="406">
        <v>46</v>
      </c>
      <c r="S2054" s="406">
        <v>42</v>
      </c>
      <c r="T2054" s="406">
        <v>44</v>
      </c>
      <c r="U2054" s="406">
        <v>49</v>
      </c>
      <c r="V2054" s="406">
        <v>44</v>
      </c>
      <c r="W2054" s="406">
        <v>49</v>
      </c>
      <c r="X2054" s="406">
        <v>42</v>
      </c>
      <c r="Y2054" s="406">
        <v>44</v>
      </c>
      <c r="Z2054" s="406">
        <v>49</v>
      </c>
      <c r="AA2054" s="406">
        <v>46</v>
      </c>
      <c r="AB2054" s="406">
        <v>42</v>
      </c>
      <c r="AC2054" s="406">
        <v>44</v>
      </c>
      <c r="AD2054" s="406">
        <v>49</v>
      </c>
      <c r="AE2054" s="406">
        <v>46</v>
      </c>
      <c r="AF2054" s="406">
        <v>42</v>
      </c>
      <c r="AG2054" s="406">
        <v>44</v>
      </c>
      <c r="AH2054" s="406">
        <v>49</v>
      </c>
      <c r="AI2054" s="406">
        <v>44</v>
      </c>
      <c r="AJ2054" s="406">
        <v>42</v>
      </c>
      <c r="AK2054" s="406">
        <v>44</v>
      </c>
      <c r="AL2054" s="406">
        <v>49</v>
      </c>
      <c r="AM2054" s="406">
        <v>42</v>
      </c>
      <c r="AN2054" s="406">
        <v>44</v>
      </c>
      <c r="AO2054" s="406">
        <v>49</v>
      </c>
      <c r="AP2054" s="406">
        <v>52</v>
      </c>
      <c r="AQ2054" s="406">
        <v>52</v>
      </c>
      <c r="AR2054" s="406">
        <v>52</v>
      </c>
      <c r="AS2054" s="406">
        <v>52</v>
      </c>
      <c r="AU2054" t="s">
        <v>581</v>
      </c>
    </row>
    <row r="2055" spans="4:47" ht="13.5" customHeight="1">
      <c r="D2055" s="405" t="s">
        <v>582</v>
      </c>
      <c r="E2055" s="404"/>
      <c r="F2055" s="407" t="s">
        <v>946</v>
      </c>
      <c r="G2055" s="272">
        <v>0.1</v>
      </c>
      <c r="H2055" s="406">
        <v>33</v>
      </c>
      <c r="I2055" s="406">
        <v>33</v>
      </c>
      <c r="J2055" s="406">
        <v>37</v>
      </c>
      <c r="K2055" s="406">
        <v>33</v>
      </c>
      <c r="L2055" s="406">
        <v>33</v>
      </c>
      <c r="M2055" s="406">
        <v>37</v>
      </c>
      <c r="N2055" s="406">
        <v>35</v>
      </c>
      <c r="O2055" s="406">
        <v>33</v>
      </c>
      <c r="P2055" s="406">
        <v>33</v>
      </c>
      <c r="Q2055" s="406">
        <v>37</v>
      </c>
      <c r="R2055" s="406">
        <v>35</v>
      </c>
      <c r="S2055" s="406">
        <v>33</v>
      </c>
      <c r="T2055" s="406">
        <v>33</v>
      </c>
      <c r="U2055" s="406">
        <v>37</v>
      </c>
      <c r="V2055" s="406">
        <v>33</v>
      </c>
      <c r="W2055" s="406">
        <v>37</v>
      </c>
      <c r="X2055" s="406">
        <v>33</v>
      </c>
      <c r="Y2055" s="406">
        <v>33</v>
      </c>
      <c r="Z2055" s="406">
        <v>37</v>
      </c>
      <c r="AA2055" s="406">
        <v>35</v>
      </c>
      <c r="AB2055" s="406">
        <v>33</v>
      </c>
      <c r="AC2055" s="406">
        <v>33</v>
      </c>
      <c r="AD2055" s="406">
        <v>37</v>
      </c>
      <c r="AE2055" s="406">
        <v>35</v>
      </c>
      <c r="AF2055" s="406">
        <v>33</v>
      </c>
      <c r="AG2055" s="406">
        <v>33</v>
      </c>
      <c r="AH2055" s="406">
        <v>37</v>
      </c>
      <c r="AI2055" s="406">
        <v>33</v>
      </c>
      <c r="AJ2055" s="406">
        <v>33</v>
      </c>
      <c r="AK2055" s="406">
        <v>33</v>
      </c>
      <c r="AL2055" s="406">
        <v>37</v>
      </c>
      <c r="AM2055" s="406">
        <v>33</v>
      </c>
      <c r="AN2055" s="406">
        <v>33</v>
      </c>
      <c r="AO2055" s="406">
        <v>37</v>
      </c>
      <c r="AP2055" s="406">
        <v>39</v>
      </c>
      <c r="AQ2055" s="406">
        <v>39</v>
      </c>
      <c r="AR2055" s="406">
        <v>39</v>
      </c>
      <c r="AS2055" s="406">
        <v>39</v>
      </c>
      <c r="AU2055" t="s">
        <v>582</v>
      </c>
    </row>
    <row r="2056" spans="4:47" ht="13.5" customHeight="1">
      <c r="D2056" s="405" t="s">
        <v>1185</v>
      </c>
      <c r="E2056" s="404"/>
      <c r="F2056" s="407" t="s">
        <v>946</v>
      </c>
      <c r="G2056" s="272">
        <v>0.1</v>
      </c>
      <c r="H2056" s="406">
        <v>39</v>
      </c>
      <c r="I2056" s="406">
        <v>38</v>
      </c>
      <c r="J2056" s="406">
        <v>43</v>
      </c>
      <c r="K2056" s="406">
        <v>39</v>
      </c>
      <c r="L2056" s="406">
        <v>38</v>
      </c>
      <c r="M2056" s="406">
        <v>43</v>
      </c>
      <c r="N2056" s="406">
        <v>41</v>
      </c>
      <c r="O2056" s="406">
        <v>39</v>
      </c>
      <c r="P2056" s="406">
        <v>38</v>
      </c>
      <c r="Q2056" s="406">
        <v>43</v>
      </c>
      <c r="R2056" s="406">
        <v>41</v>
      </c>
      <c r="S2056" s="406">
        <v>39</v>
      </c>
      <c r="T2056" s="406">
        <v>38</v>
      </c>
      <c r="U2056" s="406">
        <v>43</v>
      </c>
      <c r="V2056" s="406">
        <v>38</v>
      </c>
      <c r="W2056" s="406">
        <v>43</v>
      </c>
      <c r="X2056" s="406">
        <v>39</v>
      </c>
      <c r="Y2056" s="406">
        <v>38</v>
      </c>
      <c r="Z2056" s="406">
        <v>43</v>
      </c>
      <c r="AA2056" s="406">
        <v>41</v>
      </c>
      <c r="AB2056" s="406">
        <v>39</v>
      </c>
      <c r="AC2056" s="406">
        <v>38</v>
      </c>
      <c r="AD2056" s="406">
        <v>43</v>
      </c>
      <c r="AE2056" s="406">
        <v>41</v>
      </c>
      <c r="AF2056" s="406">
        <v>39</v>
      </c>
      <c r="AG2056" s="406">
        <v>38</v>
      </c>
      <c r="AH2056" s="406">
        <v>43</v>
      </c>
      <c r="AI2056" s="406">
        <v>38</v>
      </c>
      <c r="AJ2056" s="406">
        <v>39</v>
      </c>
      <c r="AK2056" s="406">
        <v>38</v>
      </c>
      <c r="AL2056" s="406">
        <v>43</v>
      </c>
      <c r="AM2056" s="406">
        <v>39</v>
      </c>
      <c r="AN2056" s="406">
        <v>38</v>
      </c>
      <c r="AO2056" s="406">
        <v>43</v>
      </c>
      <c r="AP2056" s="406">
        <v>46</v>
      </c>
      <c r="AQ2056" s="406">
        <v>46</v>
      </c>
      <c r="AR2056" s="406">
        <v>46</v>
      </c>
      <c r="AS2056" s="406">
        <v>46</v>
      </c>
      <c r="AU2056" t="s">
        <v>1185</v>
      </c>
    </row>
    <row r="2057" spans="4:47" ht="13.5" customHeight="1">
      <c r="D2057" s="405" t="s">
        <v>1186</v>
      </c>
      <c r="E2057" s="404"/>
      <c r="F2057" s="407" t="s">
        <v>946</v>
      </c>
      <c r="G2057" s="272">
        <v>0.1</v>
      </c>
      <c r="H2057" s="406">
        <v>44</v>
      </c>
      <c r="I2057" s="406">
        <v>44</v>
      </c>
      <c r="J2057" s="406">
        <v>50</v>
      </c>
      <c r="K2057" s="406">
        <v>44</v>
      </c>
      <c r="L2057" s="406">
        <v>44</v>
      </c>
      <c r="M2057" s="406">
        <v>50</v>
      </c>
      <c r="N2057" s="406">
        <v>48</v>
      </c>
      <c r="O2057" s="406">
        <v>44</v>
      </c>
      <c r="P2057" s="406">
        <v>44</v>
      </c>
      <c r="Q2057" s="406">
        <v>50</v>
      </c>
      <c r="R2057" s="406">
        <v>48</v>
      </c>
      <c r="S2057" s="406">
        <v>44</v>
      </c>
      <c r="T2057" s="406">
        <v>44</v>
      </c>
      <c r="U2057" s="406">
        <v>50</v>
      </c>
      <c r="V2057" s="406">
        <v>44</v>
      </c>
      <c r="W2057" s="406">
        <v>50</v>
      </c>
      <c r="X2057" s="406">
        <v>44</v>
      </c>
      <c r="Y2057" s="406">
        <v>44</v>
      </c>
      <c r="Z2057" s="406">
        <v>50</v>
      </c>
      <c r="AA2057" s="406">
        <v>48</v>
      </c>
      <c r="AB2057" s="406">
        <v>44</v>
      </c>
      <c r="AC2057" s="406">
        <v>44</v>
      </c>
      <c r="AD2057" s="406">
        <v>50</v>
      </c>
      <c r="AE2057" s="406">
        <v>48</v>
      </c>
      <c r="AF2057" s="406">
        <v>44</v>
      </c>
      <c r="AG2057" s="406">
        <v>44</v>
      </c>
      <c r="AH2057" s="406">
        <v>50</v>
      </c>
      <c r="AI2057" s="406">
        <v>44</v>
      </c>
      <c r="AJ2057" s="406">
        <v>44</v>
      </c>
      <c r="AK2057" s="406">
        <v>44</v>
      </c>
      <c r="AL2057" s="406">
        <v>50</v>
      </c>
      <c r="AM2057" s="406">
        <v>44</v>
      </c>
      <c r="AN2057" s="406">
        <v>44</v>
      </c>
      <c r="AO2057" s="406">
        <v>50</v>
      </c>
      <c r="AP2057" s="406">
        <v>53</v>
      </c>
      <c r="AQ2057" s="406">
        <v>53</v>
      </c>
      <c r="AR2057" s="406">
        <v>53</v>
      </c>
      <c r="AS2057" s="406">
        <v>53</v>
      </c>
      <c r="AU2057" t="s">
        <v>1186</v>
      </c>
    </row>
    <row r="2058" spans="4:47" ht="13.5" customHeight="1">
      <c r="D2058" s="405" t="s">
        <v>583</v>
      </c>
      <c r="E2058" s="404"/>
      <c r="F2058" s="407" t="s">
        <v>946</v>
      </c>
      <c r="G2058" s="272">
        <v>0.1</v>
      </c>
      <c r="H2058" s="406">
        <v>50</v>
      </c>
      <c r="I2058" s="406">
        <v>49</v>
      </c>
      <c r="J2058" s="406">
        <v>56</v>
      </c>
      <c r="K2058" s="406">
        <v>50</v>
      </c>
      <c r="L2058" s="406">
        <v>49</v>
      </c>
      <c r="M2058" s="406">
        <v>56</v>
      </c>
      <c r="N2058" s="406">
        <v>54</v>
      </c>
      <c r="O2058" s="406">
        <v>50</v>
      </c>
      <c r="P2058" s="406">
        <v>49</v>
      </c>
      <c r="Q2058" s="406">
        <v>56</v>
      </c>
      <c r="R2058" s="406">
        <v>54</v>
      </c>
      <c r="S2058" s="406">
        <v>50</v>
      </c>
      <c r="T2058" s="406">
        <v>49</v>
      </c>
      <c r="U2058" s="406">
        <v>56</v>
      </c>
      <c r="V2058" s="406">
        <v>49</v>
      </c>
      <c r="W2058" s="406">
        <v>56</v>
      </c>
      <c r="X2058" s="406">
        <v>50</v>
      </c>
      <c r="Y2058" s="406">
        <v>49</v>
      </c>
      <c r="Z2058" s="406">
        <v>56</v>
      </c>
      <c r="AA2058" s="406">
        <v>54</v>
      </c>
      <c r="AB2058" s="406">
        <v>50</v>
      </c>
      <c r="AC2058" s="406">
        <v>49</v>
      </c>
      <c r="AD2058" s="406">
        <v>56</v>
      </c>
      <c r="AE2058" s="406">
        <v>54</v>
      </c>
      <c r="AF2058" s="406">
        <v>50</v>
      </c>
      <c r="AG2058" s="406">
        <v>49</v>
      </c>
      <c r="AH2058" s="406">
        <v>56</v>
      </c>
      <c r="AI2058" s="406">
        <v>49</v>
      </c>
      <c r="AJ2058" s="406">
        <v>50</v>
      </c>
      <c r="AK2058" s="406">
        <v>49</v>
      </c>
      <c r="AL2058" s="406">
        <v>56</v>
      </c>
      <c r="AM2058" s="406">
        <v>50</v>
      </c>
      <c r="AN2058" s="406">
        <v>49</v>
      </c>
      <c r="AO2058" s="406">
        <v>56</v>
      </c>
      <c r="AP2058" s="406">
        <v>61</v>
      </c>
      <c r="AQ2058" s="406">
        <v>61</v>
      </c>
      <c r="AR2058" s="406">
        <v>61</v>
      </c>
      <c r="AS2058" s="406">
        <v>61</v>
      </c>
      <c r="AU2058" t="s">
        <v>583</v>
      </c>
    </row>
    <row r="2059" spans="4:47" ht="13.5" customHeight="1">
      <c r="D2059" s="405" t="s">
        <v>5534</v>
      </c>
      <c r="E2059" s="404"/>
      <c r="F2059" s="407" t="s">
        <v>946</v>
      </c>
      <c r="G2059" s="272">
        <v>0.1</v>
      </c>
      <c r="H2059" s="406">
        <v>53</v>
      </c>
      <c r="I2059" s="406">
        <v>52</v>
      </c>
      <c r="J2059" s="406">
        <v>59</v>
      </c>
      <c r="K2059" s="406">
        <v>53</v>
      </c>
      <c r="L2059" s="406">
        <v>52</v>
      </c>
      <c r="M2059" s="406">
        <v>59</v>
      </c>
      <c r="N2059" s="406">
        <v>57</v>
      </c>
      <c r="O2059" s="406">
        <v>53</v>
      </c>
      <c r="P2059" s="406">
        <v>52</v>
      </c>
      <c r="Q2059" s="406">
        <v>59</v>
      </c>
      <c r="R2059" s="406">
        <v>57</v>
      </c>
      <c r="S2059" s="406">
        <v>53</v>
      </c>
      <c r="T2059" s="406">
        <v>52</v>
      </c>
      <c r="U2059" s="406">
        <v>59</v>
      </c>
      <c r="V2059" s="406">
        <v>52</v>
      </c>
      <c r="W2059" s="406">
        <v>59</v>
      </c>
      <c r="X2059" s="406">
        <v>53</v>
      </c>
      <c r="Y2059" s="406">
        <v>52</v>
      </c>
      <c r="Z2059" s="406">
        <v>59</v>
      </c>
      <c r="AA2059" s="406">
        <v>57</v>
      </c>
      <c r="AB2059" s="406">
        <v>53</v>
      </c>
      <c r="AC2059" s="406">
        <v>52</v>
      </c>
      <c r="AD2059" s="406">
        <v>59</v>
      </c>
      <c r="AE2059" s="406">
        <v>57</v>
      </c>
      <c r="AF2059" s="406">
        <v>53</v>
      </c>
      <c r="AG2059" s="406">
        <v>52</v>
      </c>
      <c r="AH2059" s="406">
        <v>59</v>
      </c>
      <c r="AI2059" s="406">
        <v>52</v>
      </c>
      <c r="AJ2059" s="406">
        <v>53</v>
      </c>
      <c r="AK2059" s="406">
        <v>52</v>
      </c>
      <c r="AL2059" s="406">
        <v>59</v>
      </c>
      <c r="AM2059" s="406">
        <v>53</v>
      </c>
      <c r="AN2059" s="406">
        <v>52</v>
      </c>
      <c r="AO2059" s="406">
        <v>59</v>
      </c>
      <c r="AP2059" s="406">
        <v>65</v>
      </c>
      <c r="AQ2059" s="406">
        <v>65</v>
      </c>
      <c r="AR2059" s="406">
        <v>65</v>
      </c>
      <c r="AS2059" s="406">
        <v>65</v>
      </c>
      <c r="AU2059" t="s">
        <v>5534</v>
      </c>
    </row>
    <row r="2060" spans="4:47" ht="13.5" customHeight="1">
      <c r="D2060" s="405" t="s">
        <v>584</v>
      </c>
      <c r="E2060" s="404"/>
      <c r="F2060" s="407" t="s">
        <v>946</v>
      </c>
      <c r="G2060" s="272">
        <v>0.1</v>
      </c>
      <c r="H2060" s="406">
        <v>56</v>
      </c>
      <c r="I2060" s="406">
        <v>55</v>
      </c>
      <c r="J2060" s="406">
        <v>62</v>
      </c>
      <c r="K2060" s="406">
        <v>56</v>
      </c>
      <c r="L2060" s="406">
        <v>55</v>
      </c>
      <c r="M2060" s="406">
        <v>62</v>
      </c>
      <c r="N2060" s="406">
        <v>60</v>
      </c>
      <c r="O2060" s="406">
        <v>56</v>
      </c>
      <c r="P2060" s="406">
        <v>55</v>
      </c>
      <c r="Q2060" s="406">
        <v>62</v>
      </c>
      <c r="R2060" s="406">
        <v>60</v>
      </c>
      <c r="S2060" s="406">
        <v>56</v>
      </c>
      <c r="T2060" s="406">
        <v>55</v>
      </c>
      <c r="U2060" s="406">
        <v>62</v>
      </c>
      <c r="V2060" s="406">
        <v>55</v>
      </c>
      <c r="W2060" s="406">
        <v>62</v>
      </c>
      <c r="X2060" s="406">
        <v>56</v>
      </c>
      <c r="Y2060" s="406">
        <v>55</v>
      </c>
      <c r="Z2060" s="406">
        <v>62</v>
      </c>
      <c r="AA2060" s="406">
        <v>60</v>
      </c>
      <c r="AB2060" s="406">
        <v>56</v>
      </c>
      <c r="AC2060" s="406">
        <v>55</v>
      </c>
      <c r="AD2060" s="406">
        <v>62</v>
      </c>
      <c r="AE2060" s="406">
        <v>60</v>
      </c>
      <c r="AF2060" s="406">
        <v>56</v>
      </c>
      <c r="AG2060" s="406">
        <v>55</v>
      </c>
      <c r="AH2060" s="406">
        <v>62</v>
      </c>
      <c r="AI2060" s="406">
        <v>55</v>
      </c>
      <c r="AJ2060" s="406">
        <v>56</v>
      </c>
      <c r="AK2060" s="406">
        <v>55</v>
      </c>
      <c r="AL2060" s="406">
        <v>62</v>
      </c>
      <c r="AM2060" s="406">
        <v>56</v>
      </c>
      <c r="AN2060" s="406">
        <v>55</v>
      </c>
      <c r="AO2060" s="406">
        <v>62</v>
      </c>
      <c r="AP2060" s="406">
        <v>68</v>
      </c>
      <c r="AQ2060" s="406">
        <v>68</v>
      </c>
      <c r="AR2060" s="406">
        <v>68</v>
      </c>
      <c r="AS2060" s="406">
        <v>68</v>
      </c>
      <c r="AU2060" t="s">
        <v>584</v>
      </c>
    </row>
    <row r="2061" spans="4:47" ht="13.5" customHeight="1">
      <c r="D2061" s="405" t="s">
        <v>3170</v>
      </c>
      <c r="E2061" s="404"/>
      <c r="F2061" s="407" t="s">
        <v>946</v>
      </c>
      <c r="G2061" s="272">
        <v>0.2</v>
      </c>
      <c r="H2061" s="406">
        <v>61</v>
      </c>
      <c r="I2061" s="406">
        <v>61</v>
      </c>
      <c r="J2061" s="406">
        <v>68</v>
      </c>
      <c r="K2061" s="406">
        <v>61</v>
      </c>
      <c r="L2061" s="406">
        <v>61</v>
      </c>
      <c r="M2061" s="406">
        <v>68</v>
      </c>
      <c r="N2061" s="406">
        <v>66</v>
      </c>
      <c r="O2061" s="406">
        <v>61</v>
      </c>
      <c r="P2061" s="406">
        <v>61</v>
      </c>
      <c r="Q2061" s="406">
        <v>68</v>
      </c>
      <c r="R2061" s="406">
        <v>66</v>
      </c>
      <c r="S2061" s="406">
        <v>61</v>
      </c>
      <c r="T2061" s="406">
        <v>61</v>
      </c>
      <c r="U2061" s="406">
        <v>68</v>
      </c>
      <c r="V2061" s="406">
        <v>61</v>
      </c>
      <c r="W2061" s="406">
        <v>68</v>
      </c>
      <c r="X2061" s="406">
        <v>61</v>
      </c>
      <c r="Y2061" s="406">
        <v>61</v>
      </c>
      <c r="Z2061" s="406">
        <v>68</v>
      </c>
      <c r="AA2061" s="406">
        <v>66</v>
      </c>
      <c r="AB2061" s="406">
        <v>61</v>
      </c>
      <c r="AC2061" s="406">
        <v>61</v>
      </c>
      <c r="AD2061" s="406">
        <v>68</v>
      </c>
      <c r="AE2061" s="406">
        <v>66</v>
      </c>
      <c r="AF2061" s="406">
        <v>61</v>
      </c>
      <c r="AG2061" s="406">
        <v>61</v>
      </c>
      <c r="AH2061" s="406">
        <v>68</v>
      </c>
      <c r="AI2061" s="406">
        <v>61</v>
      </c>
      <c r="AJ2061" s="406">
        <v>61</v>
      </c>
      <c r="AK2061" s="406">
        <v>61</v>
      </c>
      <c r="AL2061" s="406">
        <v>68</v>
      </c>
      <c r="AM2061" s="406">
        <v>61</v>
      </c>
      <c r="AN2061" s="406">
        <v>61</v>
      </c>
      <c r="AO2061" s="406">
        <v>68</v>
      </c>
      <c r="AP2061" s="406">
        <v>72</v>
      </c>
      <c r="AQ2061" s="406">
        <v>72</v>
      </c>
      <c r="AR2061" s="406">
        <v>72</v>
      </c>
      <c r="AS2061" s="406">
        <v>72</v>
      </c>
      <c r="AU2061" t="s">
        <v>3170</v>
      </c>
    </row>
    <row r="2062" spans="4:47" ht="13.5" customHeight="1">
      <c r="D2062" s="405" t="s">
        <v>585</v>
      </c>
      <c r="E2062" s="404"/>
      <c r="F2062" s="407" t="s">
        <v>946</v>
      </c>
      <c r="G2062" s="272">
        <v>0.2</v>
      </c>
      <c r="H2062" s="406">
        <v>61</v>
      </c>
      <c r="I2062" s="406">
        <v>61</v>
      </c>
      <c r="J2062" s="406">
        <v>68</v>
      </c>
      <c r="K2062" s="406">
        <v>61</v>
      </c>
      <c r="L2062" s="406">
        <v>61</v>
      </c>
      <c r="M2062" s="406">
        <v>68</v>
      </c>
      <c r="N2062" s="406">
        <v>66</v>
      </c>
      <c r="O2062" s="406">
        <v>61</v>
      </c>
      <c r="P2062" s="406">
        <v>61</v>
      </c>
      <c r="Q2062" s="406">
        <v>68</v>
      </c>
      <c r="R2062" s="406">
        <v>66</v>
      </c>
      <c r="S2062" s="406">
        <v>61</v>
      </c>
      <c r="T2062" s="406">
        <v>61</v>
      </c>
      <c r="U2062" s="406">
        <v>68</v>
      </c>
      <c r="V2062" s="406">
        <v>61</v>
      </c>
      <c r="W2062" s="406">
        <v>68</v>
      </c>
      <c r="X2062" s="406">
        <v>61</v>
      </c>
      <c r="Y2062" s="406">
        <v>61</v>
      </c>
      <c r="Z2062" s="406">
        <v>68</v>
      </c>
      <c r="AA2062" s="406">
        <v>66</v>
      </c>
      <c r="AB2062" s="406">
        <v>61</v>
      </c>
      <c r="AC2062" s="406">
        <v>61</v>
      </c>
      <c r="AD2062" s="406">
        <v>68</v>
      </c>
      <c r="AE2062" s="406">
        <v>66</v>
      </c>
      <c r="AF2062" s="406">
        <v>61</v>
      </c>
      <c r="AG2062" s="406">
        <v>61</v>
      </c>
      <c r="AH2062" s="406">
        <v>68</v>
      </c>
      <c r="AI2062" s="406">
        <v>61</v>
      </c>
      <c r="AJ2062" s="406">
        <v>61</v>
      </c>
      <c r="AK2062" s="406">
        <v>61</v>
      </c>
      <c r="AL2062" s="406">
        <v>68</v>
      </c>
      <c r="AM2062" s="406">
        <v>61</v>
      </c>
      <c r="AN2062" s="406">
        <v>61</v>
      </c>
      <c r="AO2062" s="406">
        <v>68</v>
      </c>
      <c r="AP2062" s="406">
        <v>76</v>
      </c>
      <c r="AQ2062" s="406">
        <v>76</v>
      </c>
      <c r="AR2062" s="406">
        <v>76</v>
      </c>
      <c r="AS2062" s="406">
        <v>76</v>
      </c>
      <c r="AU2062" t="s">
        <v>585</v>
      </c>
    </row>
    <row r="2063" spans="4:47" ht="13.5" customHeight="1">
      <c r="D2063" s="405" t="s">
        <v>590</v>
      </c>
      <c r="E2063" s="404"/>
      <c r="F2063" s="407" t="s">
        <v>4682</v>
      </c>
      <c r="G2063" s="272">
        <v>0.1</v>
      </c>
      <c r="H2063" s="406">
        <v>25</v>
      </c>
      <c r="I2063" s="406">
        <v>25</v>
      </c>
      <c r="J2063" s="406">
        <v>29</v>
      </c>
      <c r="K2063" s="406">
        <v>25</v>
      </c>
      <c r="L2063" s="406">
        <v>25</v>
      </c>
      <c r="M2063" s="406">
        <v>29</v>
      </c>
      <c r="N2063" s="406">
        <v>26</v>
      </c>
      <c r="O2063" s="406">
        <v>25</v>
      </c>
      <c r="P2063" s="406">
        <v>25</v>
      </c>
      <c r="Q2063" s="406">
        <v>29</v>
      </c>
      <c r="R2063" s="406">
        <v>26</v>
      </c>
      <c r="S2063" s="406">
        <v>25</v>
      </c>
      <c r="T2063" s="406">
        <v>25</v>
      </c>
      <c r="U2063" s="406">
        <v>29</v>
      </c>
      <c r="V2063" s="406">
        <v>25</v>
      </c>
      <c r="W2063" s="406">
        <v>29</v>
      </c>
      <c r="X2063" s="406">
        <v>25</v>
      </c>
      <c r="Y2063" s="406">
        <v>25</v>
      </c>
      <c r="Z2063" s="406">
        <v>29</v>
      </c>
      <c r="AA2063" s="406">
        <v>26</v>
      </c>
      <c r="AB2063" s="406">
        <v>25</v>
      </c>
      <c r="AC2063" s="406">
        <v>25</v>
      </c>
      <c r="AD2063" s="406">
        <v>29</v>
      </c>
      <c r="AE2063" s="406">
        <v>26</v>
      </c>
      <c r="AF2063" s="406">
        <v>25</v>
      </c>
      <c r="AG2063" s="406">
        <v>25</v>
      </c>
      <c r="AH2063" s="406">
        <v>29</v>
      </c>
      <c r="AI2063" s="406">
        <v>25</v>
      </c>
      <c r="AJ2063" s="406">
        <v>25</v>
      </c>
      <c r="AK2063" s="406">
        <v>25</v>
      </c>
      <c r="AL2063" s="406">
        <v>29</v>
      </c>
      <c r="AM2063" s="406">
        <v>25</v>
      </c>
      <c r="AN2063" s="406">
        <v>25</v>
      </c>
      <c r="AO2063" s="406">
        <v>29</v>
      </c>
      <c r="AP2063" s="406">
        <v>29</v>
      </c>
      <c r="AQ2063" s="406">
        <v>29</v>
      </c>
      <c r="AR2063" s="406">
        <v>29</v>
      </c>
      <c r="AS2063" s="406">
        <v>29</v>
      </c>
      <c r="AU2063" t="s">
        <v>590</v>
      </c>
    </row>
    <row r="2064" spans="4:47" ht="13.5" customHeight="1">
      <c r="D2064" s="405" t="s">
        <v>1187</v>
      </c>
      <c r="E2064" s="404"/>
      <c r="F2064" s="407" t="s">
        <v>4682</v>
      </c>
      <c r="G2064" s="272">
        <v>0.1</v>
      </c>
      <c r="H2064" s="406">
        <v>27</v>
      </c>
      <c r="I2064" s="406">
        <v>27</v>
      </c>
      <c r="J2064" s="406">
        <v>31</v>
      </c>
      <c r="K2064" s="406">
        <v>27</v>
      </c>
      <c r="L2064" s="406">
        <v>27</v>
      </c>
      <c r="M2064" s="406">
        <v>31</v>
      </c>
      <c r="N2064" s="406">
        <v>29</v>
      </c>
      <c r="O2064" s="406">
        <v>27</v>
      </c>
      <c r="P2064" s="406">
        <v>27</v>
      </c>
      <c r="Q2064" s="406">
        <v>31</v>
      </c>
      <c r="R2064" s="406">
        <v>29</v>
      </c>
      <c r="S2064" s="406">
        <v>27</v>
      </c>
      <c r="T2064" s="406">
        <v>27</v>
      </c>
      <c r="U2064" s="406">
        <v>31</v>
      </c>
      <c r="V2064" s="406">
        <v>27</v>
      </c>
      <c r="W2064" s="406">
        <v>31</v>
      </c>
      <c r="X2064" s="406">
        <v>27</v>
      </c>
      <c r="Y2064" s="406">
        <v>27</v>
      </c>
      <c r="Z2064" s="406">
        <v>31</v>
      </c>
      <c r="AA2064" s="406">
        <v>29</v>
      </c>
      <c r="AB2064" s="406">
        <v>27</v>
      </c>
      <c r="AC2064" s="406">
        <v>27</v>
      </c>
      <c r="AD2064" s="406">
        <v>31</v>
      </c>
      <c r="AE2064" s="406">
        <v>29</v>
      </c>
      <c r="AF2064" s="406">
        <v>27</v>
      </c>
      <c r="AG2064" s="406">
        <v>27</v>
      </c>
      <c r="AH2064" s="406">
        <v>31</v>
      </c>
      <c r="AI2064" s="406">
        <v>27</v>
      </c>
      <c r="AJ2064" s="406">
        <v>27</v>
      </c>
      <c r="AK2064" s="406">
        <v>27</v>
      </c>
      <c r="AL2064" s="406">
        <v>31</v>
      </c>
      <c r="AM2064" s="406">
        <v>27</v>
      </c>
      <c r="AN2064" s="406">
        <v>27</v>
      </c>
      <c r="AO2064" s="406">
        <v>31</v>
      </c>
      <c r="AP2064" s="406">
        <v>32</v>
      </c>
      <c r="AQ2064" s="406">
        <v>32</v>
      </c>
      <c r="AR2064" s="406">
        <v>32</v>
      </c>
      <c r="AS2064" s="406">
        <v>32</v>
      </c>
      <c r="AU2064" t="s">
        <v>1187</v>
      </c>
    </row>
    <row r="2065" spans="4:47" ht="13.5" customHeight="1">
      <c r="D2065" s="405" t="s">
        <v>1188</v>
      </c>
      <c r="E2065" s="404"/>
      <c r="F2065" s="407" t="s">
        <v>4682</v>
      </c>
      <c r="G2065" s="272">
        <v>0.1</v>
      </c>
      <c r="H2065" s="406">
        <v>29</v>
      </c>
      <c r="I2065" s="406">
        <v>30</v>
      </c>
      <c r="J2065" s="406">
        <v>33</v>
      </c>
      <c r="K2065" s="406">
        <v>29</v>
      </c>
      <c r="L2065" s="406">
        <v>30</v>
      </c>
      <c r="M2065" s="406">
        <v>33</v>
      </c>
      <c r="N2065" s="406">
        <v>31</v>
      </c>
      <c r="O2065" s="406">
        <v>29</v>
      </c>
      <c r="P2065" s="406">
        <v>30</v>
      </c>
      <c r="Q2065" s="406">
        <v>33</v>
      </c>
      <c r="R2065" s="406">
        <v>31</v>
      </c>
      <c r="S2065" s="406">
        <v>29</v>
      </c>
      <c r="T2065" s="406">
        <v>30</v>
      </c>
      <c r="U2065" s="406">
        <v>33</v>
      </c>
      <c r="V2065" s="406">
        <v>30</v>
      </c>
      <c r="W2065" s="406">
        <v>33</v>
      </c>
      <c r="X2065" s="406">
        <v>29</v>
      </c>
      <c r="Y2065" s="406">
        <v>30</v>
      </c>
      <c r="Z2065" s="406">
        <v>33</v>
      </c>
      <c r="AA2065" s="406">
        <v>31</v>
      </c>
      <c r="AB2065" s="406">
        <v>29</v>
      </c>
      <c r="AC2065" s="406">
        <v>30</v>
      </c>
      <c r="AD2065" s="406">
        <v>33</v>
      </c>
      <c r="AE2065" s="406">
        <v>31</v>
      </c>
      <c r="AF2065" s="406">
        <v>29</v>
      </c>
      <c r="AG2065" s="406">
        <v>30</v>
      </c>
      <c r="AH2065" s="406">
        <v>33</v>
      </c>
      <c r="AI2065" s="406">
        <v>30</v>
      </c>
      <c r="AJ2065" s="406">
        <v>29</v>
      </c>
      <c r="AK2065" s="406">
        <v>30</v>
      </c>
      <c r="AL2065" s="406">
        <v>33</v>
      </c>
      <c r="AM2065" s="406">
        <v>29</v>
      </c>
      <c r="AN2065" s="406">
        <v>30</v>
      </c>
      <c r="AO2065" s="406">
        <v>33</v>
      </c>
      <c r="AP2065" s="406">
        <v>35</v>
      </c>
      <c r="AQ2065" s="406">
        <v>35</v>
      </c>
      <c r="AR2065" s="406">
        <v>35</v>
      </c>
      <c r="AS2065" s="406">
        <v>35</v>
      </c>
      <c r="AU2065" t="s">
        <v>1188</v>
      </c>
    </row>
    <row r="2066" spans="4:47" ht="13.5" customHeight="1">
      <c r="D2066" s="405" t="s">
        <v>591</v>
      </c>
      <c r="E2066" s="404"/>
      <c r="F2066" s="407" t="s">
        <v>4682</v>
      </c>
      <c r="G2066" s="272">
        <v>0.1</v>
      </c>
      <c r="H2066" s="406">
        <v>31</v>
      </c>
      <c r="I2066" s="406">
        <v>32</v>
      </c>
      <c r="J2066" s="406">
        <v>36</v>
      </c>
      <c r="K2066" s="406">
        <v>31</v>
      </c>
      <c r="L2066" s="406">
        <v>32</v>
      </c>
      <c r="M2066" s="406">
        <v>36</v>
      </c>
      <c r="N2066" s="406">
        <v>33</v>
      </c>
      <c r="O2066" s="406">
        <v>31</v>
      </c>
      <c r="P2066" s="406">
        <v>32</v>
      </c>
      <c r="Q2066" s="406">
        <v>36</v>
      </c>
      <c r="R2066" s="406">
        <v>33</v>
      </c>
      <c r="S2066" s="406">
        <v>31</v>
      </c>
      <c r="T2066" s="406">
        <v>32</v>
      </c>
      <c r="U2066" s="406">
        <v>36</v>
      </c>
      <c r="V2066" s="406">
        <v>32</v>
      </c>
      <c r="W2066" s="406">
        <v>36</v>
      </c>
      <c r="X2066" s="406">
        <v>31</v>
      </c>
      <c r="Y2066" s="406">
        <v>32</v>
      </c>
      <c r="Z2066" s="406">
        <v>36</v>
      </c>
      <c r="AA2066" s="406">
        <v>33</v>
      </c>
      <c r="AB2066" s="406">
        <v>31</v>
      </c>
      <c r="AC2066" s="406">
        <v>32</v>
      </c>
      <c r="AD2066" s="406">
        <v>36</v>
      </c>
      <c r="AE2066" s="406">
        <v>33</v>
      </c>
      <c r="AF2066" s="406">
        <v>31</v>
      </c>
      <c r="AG2066" s="406">
        <v>32</v>
      </c>
      <c r="AH2066" s="406">
        <v>36</v>
      </c>
      <c r="AI2066" s="406">
        <v>32</v>
      </c>
      <c r="AJ2066" s="406">
        <v>31</v>
      </c>
      <c r="AK2066" s="406">
        <v>32</v>
      </c>
      <c r="AL2066" s="406">
        <v>36</v>
      </c>
      <c r="AM2066" s="406">
        <v>31</v>
      </c>
      <c r="AN2066" s="406">
        <v>32</v>
      </c>
      <c r="AO2066" s="406">
        <v>36</v>
      </c>
      <c r="AP2066" s="406">
        <v>38</v>
      </c>
      <c r="AQ2066" s="406">
        <v>38</v>
      </c>
      <c r="AR2066" s="406">
        <v>38</v>
      </c>
      <c r="AS2066" s="406">
        <v>38</v>
      </c>
      <c r="AU2066" t="s">
        <v>591</v>
      </c>
    </row>
    <row r="2067" spans="4:47" ht="13.5" customHeight="1">
      <c r="D2067" s="405" t="s">
        <v>592</v>
      </c>
      <c r="E2067" s="404"/>
      <c r="F2067" s="407" t="s">
        <v>4682</v>
      </c>
      <c r="G2067" s="272">
        <v>0.1</v>
      </c>
      <c r="H2067" s="406">
        <v>33</v>
      </c>
      <c r="I2067" s="406">
        <v>34</v>
      </c>
      <c r="J2067" s="406">
        <v>38</v>
      </c>
      <c r="K2067" s="406">
        <v>33</v>
      </c>
      <c r="L2067" s="406">
        <v>34</v>
      </c>
      <c r="M2067" s="406">
        <v>38</v>
      </c>
      <c r="N2067" s="406">
        <v>35</v>
      </c>
      <c r="O2067" s="406">
        <v>33</v>
      </c>
      <c r="P2067" s="406">
        <v>34</v>
      </c>
      <c r="Q2067" s="406">
        <v>38</v>
      </c>
      <c r="R2067" s="406">
        <v>35</v>
      </c>
      <c r="S2067" s="406">
        <v>33</v>
      </c>
      <c r="T2067" s="406">
        <v>34</v>
      </c>
      <c r="U2067" s="406">
        <v>38</v>
      </c>
      <c r="V2067" s="406">
        <v>34</v>
      </c>
      <c r="W2067" s="406">
        <v>38</v>
      </c>
      <c r="X2067" s="406">
        <v>33</v>
      </c>
      <c r="Y2067" s="406">
        <v>34</v>
      </c>
      <c r="Z2067" s="406">
        <v>38</v>
      </c>
      <c r="AA2067" s="406">
        <v>35</v>
      </c>
      <c r="AB2067" s="406">
        <v>33</v>
      </c>
      <c r="AC2067" s="406">
        <v>34</v>
      </c>
      <c r="AD2067" s="406">
        <v>38</v>
      </c>
      <c r="AE2067" s="406">
        <v>35</v>
      </c>
      <c r="AF2067" s="406">
        <v>33</v>
      </c>
      <c r="AG2067" s="406">
        <v>34</v>
      </c>
      <c r="AH2067" s="406">
        <v>38</v>
      </c>
      <c r="AI2067" s="406">
        <v>34</v>
      </c>
      <c r="AJ2067" s="406">
        <v>33</v>
      </c>
      <c r="AK2067" s="406">
        <v>34</v>
      </c>
      <c r="AL2067" s="406">
        <v>38</v>
      </c>
      <c r="AM2067" s="406">
        <v>33</v>
      </c>
      <c r="AN2067" s="406">
        <v>34</v>
      </c>
      <c r="AO2067" s="406">
        <v>38</v>
      </c>
      <c r="AP2067" s="406">
        <v>41</v>
      </c>
      <c r="AQ2067" s="406">
        <v>41</v>
      </c>
      <c r="AR2067" s="406">
        <v>41</v>
      </c>
      <c r="AS2067" s="406">
        <v>41</v>
      </c>
      <c r="AU2067" t="s">
        <v>592</v>
      </c>
    </row>
    <row r="2068" spans="4:47" ht="13.5" customHeight="1">
      <c r="D2068" s="405" t="s">
        <v>3172</v>
      </c>
      <c r="E2068" s="404"/>
      <c r="F2068" s="407" t="s">
        <v>4682</v>
      </c>
      <c r="G2068" s="272">
        <v>0.1</v>
      </c>
      <c r="H2068" s="406">
        <v>35</v>
      </c>
      <c r="I2068" s="406">
        <v>36</v>
      </c>
      <c r="J2068" s="406">
        <v>40</v>
      </c>
      <c r="K2068" s="406">
        <v>35</v>
      </c>
      <c r="L2068" s="406">
        <v>36</v>
      </c>
      <c r="M2068" s="406">
        <v>40</v>
      </c>
      <c r="N2068" s="406">
        <v>37</v>
      </c>
      <c r="O2068" s="406">
        <v>35</v>
      </c>
      <c r="P2068" s="406">
        <v>36</v>
      </c>
      <c r="Q2068" s="406">
        <v>40</v>
      </c>
      <c r="R2068" s="406">
        <v>37</v>
      </c>
      <c r="S2068" s="406">
        <v>35</v>
      </c>
      <c r="T2068" s="406">
        <v>36</v>
      </c>
      <c r="U2068" s="406">
        <v>40</v>
      </c>
      <c r="V2068" s="406">
        <v>36</v>
      </c>
      <c r="W2068" s="406">
        <v>40</v>
      </c>
      <c r="X2068" s="406">
        <v>35</v>
      </c>
      <c r="Y2068" s="406">
        <v>36</v>
      </c>
      <c r="Z2068" s="406">
        <v>40</v>
      </c>
      <c r="AA2068" s="406">
        <v>37</v>
      </c>
      <c r="AB2068" s="406">
        <v>35</v>
      </c>
      <c r="AC2068" s="406">
        <v>36</v>
      </c>
      <c r="AD2068" s="406">
        <v>40</v>
      </c>
      <c r="AE2068" s="406">
        <v>37</v>
      </c>
      <c r="AF2068" s="406">
        <v>35</v>
      </c>
      <c r="AG2068" s="406">
        <v>36</v>
      </c>
      <c r="AH2068" s="406">
        <v>40</v>
      </c>
      <c r="AI2068" s="406">
        <v>36</v>
      </c>
      <c r="AJ2068" s="406">
        <v>35</v>
      </c>
      <c r="AK2068" s="406">
        <v>36</v>
      </c>
      <c r="AL2068" s="406">
        <v>40</v>
      </c>
      <c r="AM2068" s="406">
        <v>35</v>
      </c>
      <c r="AN2068" s="406">
        <v>36</v>
      </c>
      <c r="AO2068" s="406">
        <v>40</v>
      </c>
      <c r="AP2068" s="406">
        <v>43</v>
      </c>
      <c r="AQ2068" s="406">
        <v>43</v>
      </c>
      <c r="AR2068" s="406">
        <v>43</v>
      </c>
      <c r="AS2068" s="406">
        <v>43</v>
      </c>
      <c r="AU2068" t="s">
        <v>3172</v>
      </c>
    </row>
    <row r="2069" spans="4:47" ht="13.5" customHeight="1">
      <c r="D2069" s="405" t="s">
        <v>593</v>
      </c>
      <c r="E2069" s="404"/>
      <c r="F2069" s="407" t="s">
        <v>4682</v>
      </c>
      <c r="G2069" s="272">
        <v>0.1</v>
      </c>
      <c r="H2069" s="406">
        <v>35</v>
      </c>
      <c r="I2069" s="406">
        <v>36</v>
      </c>
      <c r="J2069" s="406">
        <v>40</v>
      </c>
      <c r="K2069" s="406">
        <v>35</v>
      </c>
      <c r="L2069" s="406">
        <v>36</v>
      </c>
      <c r="M2069" s="406">
        <v>40</v>
      </c>
      <c r="N2069" s="406">
        <v>37</v>
      </c>
      <c r="O2069" s="406">
        <v>35</v>
      </c>
      <c r="P2069" s="406">
        <v>36</v>
      </c>
      <c r="Q2069" s="406">
        <v>40</v>
      </c>
      <c r="R2069" s="406">
        <v>37</v>
      </c>
      <c r="S2069" s="406">
        <v>35</v>
      </c>
      <c r="T2069" s="406">
        <v>36</v>
      </c>
      <c r="U2069" s="406">
        <v>40</v>
      </c>
      <c r="V2069" s="406">
        <v>36</v>
      </c>
      <c r="W2069" s="406">
        <v>40</v>
      </c>
      <c r="X2069" s="406">
        <v>35</v>
      </c>
      <c r="Y2069" s="406">
        <v>36</v>
      </c>
      <c r="Z2069" s="406">
        <v>40</v>
      </c>
      <c r="AA2069" s="406">
        <v>37</v>
      </c>
      <c r="AB2069" s="406">
        <v>35</v>
      </c>
      <c r="AC2069" s="406">
        <v>36</v>
      </c>
      <c r="AD2069" s="406">
        <v>40</v>
      </c>
      <c r="AE2069" s="406">
        <v>37</v>
      </c>
      <c r="AF2069" s="406">
        <v>35</v>
      </c>
      <c r="AG2069" s="406">
        <v>36</v>
      </c>
      <c r="AH2069" s="406">
        <v>40</v>
      </c>
      <c r="AI2069" s="406">
        <v>36</v>
      </c>
      <c r="AJ2069" s="406">
        <v>35</v>
      </c>
      <c r="AK2069" s="406">
        <v>36</v>
      </c>
      <c r="AL2069" s="406">
        <v>40</v>
      </c>
      <c r="AM2069" s="406">
        <v>35</v>
      </c>
      <c r="AN2069" s="406">
        <v>36</v>
      </c>
      <c r="AO2069" s="406">
        <v>40</v>
      </c>
      <c r="AP2069" s="406">
        <v>44</v>
      </c>
      <c r="AQ2069" s="406">
        <v>44</v>
      </c>
      <c r="AR2069" s="406">
        <v>44</v>
      </c>
      <c r="AS2069" s="406">
        <v>44</v>
      </c>
      <c r="AU2069" t="s">
        <v>593</v>
      </c>
    </row>
    <row r="2070" spans="4:47" ht="13.5" customHeight="1">
      <c r="D2070" s="405" t="s">
        <v>594</v>
      </c>
      <c r="E2070" s="404"/>
      <c r="F2070" s="407" t="s">
        <v>4682</v>
      </c>
      <c r="G2070" s="272">
        <v>0.1</v>
      </c>
      <c r="H2070" s="406">
        <v>37</v>
      </c>
      <c r="I2070" s="406">
        <v>38</v>
      </c>
      <c r="J2070" s="406">
        <v>43</v>
      </c>
      <c r="K2070" s="406">
        <v>37</v>
      </c>
      <c r="L2070" s="406">
        <v>38</v>
      </c>
      <c r="M2070" s="406">
        <v>43</v>
      </c>
      <c r="N2070" s="406">
        <v>40</v>
      </c>
      <c r="O2070" s="406">
        <v>37</v>
      </c>
      <c r="P2070" s="406">
        <v>38</v>
      </c>
      <c r="Q2070" s="406">
        <v>43</v>
      </c>
      <c r="R2070" s="406">
        <v>40</v>
      </c>
      <c r="S2070" s="406">
        <v>37</v>
      </c>
      <c r="T2070" s="406">
        <v>38</v>
      </c>
      <c r="U2070" s="406">
        <v>43</v>
      </c>
      <c r="V2070" s="406">
        <v>38</v>
      </c>
      <c r="W2070" s="406">
        <v>43</v>
      </c>
      <c r="X2070" s="406">
        <v>37</v>
      </c>
      <c r="Y2070" s="406">
        <v>38</v>
      </c>
      <c r="Z2070" s="406">
        <v>43</v>
      </c>
      <c r="AA2070" s="406">
        <v>40</v>
      </c>
      <c r="AB2070" s="406">
        <v>37</v>
      </c>
      <c r="AC2070" s="406">
        <v>38</v>
      </c>
      <c r="AD2070" s="406">
        <v>43</v>
      </c>
      <c r="AE2070" s="406">
        <v>40</v>
      </c>
      <c r="AF2070" s="406">
        <v>37</v>
      </c>
      <c r="AG2070" s="406">
        <v>38</v>
      </c>
      <c r="AH2070" s="406">
        <v>43</v>
      </c>
      <c r="AI2070" s="406">
        <v>38</v>
      </c>
      <c r="AJ2070" s="406">
        <v>37</v>
      </c>
      <c r="AK2070" s="406">
        <v>38</v>
      </c>
      <c r="AL2070" s="406">
        <v>43</v>
      </c>
      <c r="AM2070" s="406">
        <v>37</v>
      </c>
      <c r="AN2070" s="406">
        <v>38</v>
      </c>
      <c r="AO2070" s="406">
        <v>43</v>
      </c>
      <c r="AP2070" s="406">
        <v>47</v>
      </c>
      <c r="AQ2070" s="406">
        <v>47</v>
      </c>
      <c r="AR2070" s="406">
        <v>47</v>
      </c>
      <c r="AS2070" s="406">
        <v>47</v>
      </c>
      <c r="AU2070" t="s">
        <v>594</v>
      </c>
    </row>
    <row r="2071" spans="4:47" ht="13.5" customHeight="1">
      <c r="D2071" s="405" t="s">
        <v>595</v>
      </c>
      <c r="E2071" s="404"/>
      <c r="F2071" s="407" t="s">
        <v>4682</v>
      </c>
      <c r="G2071" s="272">
        <v>0.1</v>
      </c>
      <c r="H2071" s="406">
        <v>41</v>
      </c>
      <c r="I2071" s="406">
        <v>42</v>
      </c>
      <c r="J2071" s="406">
        <v>47</v>
      </c>
      <c r="K2071" s="406">
        <v>41</v>
      </c>
      <c r="L2071" s="406">
        <v>42</v>
      </c>
      <c r="M2071" s="406">
        <v>47</v>
      </c>
      <c r="N2071" s="406">
        <v>44</v>
      </c>
      <c r="O2071" s="406">
        <v>41</v>
      </c>
      <c r="P2071" s="406">
        <v>42</v>
      </c>
      <c r="Q2071" s="406">
        <v>47</v>
      </c>
      <c r="R2071" s="406">
        <v>44</v>
      </c>
      <c r="S2071" s="406">
        <v>41</v>
      </c>
      <c r="T2071" s="406">
        <v>42</v>
      </c>
      <c r="U2071" s="406">
        <v>47</v>
      </c>
      <c r="V2071" s="406">
        <v>42</v>
      </c>
      <c r="W2071" s="406">
        <v>47</v>
      </c>
      <c r="X2071" s="406">
        <v>41</v>
      </c>
      <c r="Y2071" s="406">
        <v>42</v>
      </c>
      <c r="Z2071" s="406">
        <v>47</v>
      </c>
      <c r="AA2071" s="406">
        <v>44</v>
      </c>
      <c r="AB2071" s="406">
        <v>41</v>
      </c>
      <c r="AC2071" s="406">
        <v>42</v>
      </c>
      <c r="AD2071" s="406">
        <v>47</v>
      </c>
      <c r="AE2071" s="406">
        <v>44</v>
      </c>
      <c r="AF2071" s="406">
        <v>41</v>
      </c>
      <c r="AG2071" s="406">
        <v>42</v>
      </c>
      <c r="AH2071" s="406">
        <v>47</v>
      </c>
      <c r="AI2071" s="406">
        <v>42</v>
      </c>
      <c r="AJ2071" s="406">
        <v>41</v>
      </c>
      <c r="AK2071" s="406">
        <v>42</v>
      </c>
      <c r="AL2071" s="406">
        <v>47</v>
      </c>
      <c r="AM2071" s="406">
        <v>41</v>
      </c>
      <c r="AN2071" s="406">
        <v>42</v>
      </c>
      <c r="AO2071" s="406">
        <v>47</v>
      </c>
      <c r="AP2071" s="406">
        <v>54</v>
      </c>
      <c r="AQ2071" s="406">
        <v>54</v>
      </c>
      <c r="AR2071" s="406">
        <v>54</v>
      </c>
      <c r="AS2071" s="406">
        <v>54</v>
      </c>
      <c r="AU2071" t="s">
        <v>595</v>
      </c>
    </row>
    <row r="2072" spans="4:47" ht="13.5" customHeight="1">
      <c r="D2072" s="405" t="s">
        <v>2349</v>
      </c>
      <c r="E2072" s="404"/>
      <c r="F2072" s="407" t="s">
        <v>2350</v>
      </c>
      <c r="G2072" s="272">
        <v>4.1999999999999993</v>
      </c>
      <c r="H2072" s="406">
        <v>493</v>
      </c>
      <c r="I2072" s="406">
        <v>543</v>
      </c>
      <c r="J2072" s="406">
        <v>622</v>
      </c>
      <c r="K2072" s="406">
        <v>532</v>
      </c>
      <c r="L2072" s="406">
        <v>569</v>
      </c>
      <c r="M2072" s="406">
        <v>677</v>
      </c>
      <c r="N2072" s="406">
        <v>585</v>
      </c>
      <c r="O2072" s="406">
        <v>496</v>
      </c>
      <c r="P2072" s="406">
        <v>579</v>
      </c>
      <c r="Q2072" s="406">
        <v>654</v>
      </c>
      <c r="R2072" s="406">
        <v>585</v>
      </c>
      <c r="S2072" s="406">
        <v>681</v>
      </c>
      <c r="T2072" s="406">
        <v>788</v>
      </c>
      <c r="U2072" s="406">
        <v>909</v>
      </c>
      <c r="V2072" s="406">
        <v>677</v>
      </c>
      <c r="W2072" s="406">
        <v>746</v>
      </c>
      <c r="X2072" s="406">
        <v>539</v>
      </c>
      <c r="Y2072" s="406">
        <v>633</v>
      </c>
      <c r="Z2072" s="406">
        <v>753</v>
      </c>
      <c r="AA2072" s="406">
        <v>633</v>
      </c>
      <c r="AB2072" s="406">
        <v>562</v>
      </c>
      <c r="AC2072" s="406">
        <v>673</v>
      </c>
      <c r="AD2072" s="406">
        <v>809</v>
      </c>
      <c r="AE2072" s="406">
        <v>658</v>
      </c>
      <c r="AF2072" s="406">
        <v>633</v>
      </c>
      <c r="AG2072" s="406">
        <v>745</v>
      </c>
      <c r="AH2072" s="406">
        <v>894</v>
      </c>
      <c r="AI2072" s="406">
        <v>597</v>
      </c>
      <c r="AJ2072" s="406">
        <v>598</v>
      </c>
      <c r="AK2072" s="406">
        <v>709</v>
      </c>
      <c r="AL2072" s="406">
        <v>834</v>
      </c>
      <c r="AM2072" s="406">
        <v>524</v>
      </c>
      <c r="AN2072" s="406">
        <v>606</v>
      </c>
      <c r="AO2072" s="406">
        <v>694</v>
      </c>
      <c r="AP2072" s="406">
        <v>620</v>
      </c>
      <c r="AQ2072" s="406">
        <v>620</v>
      </c>
      <c r="AR2072" s="406">
        <v>736</v>
      </c>
      <c r="AS2072" s="406">
        <v>718</v>
      </c>
      <c r="AU2072" t="s">
        <v>2349</v>
      </c>
    </row>
    <row r="2073" spans="4:47" ht="13.5" customHeight="1">
      <c r="D2073" s="405" t="s">
        <v>596</v>
      </c>
      <c r="E2073" s="404"/>
      <c r="F2073" s="407" t="s">
        <v>947</v>
      </c>
      <c r="G2073" s="272">
        <v>3.7</v>
      </c>
      <c r="H2073" s="406">
        <v>350</v>
      </c>
      <c r="I2073" s="406">
        <v>376</v>
      </c>
      <c r="J2073" s="406">
        <v>437</v>
      </c>
      <c r="K2073" s="406">
        <v>350</v>
      </c>
      <c r="L2073" s="406">
        <v>376</v>
      </c>
      <c r="M2073" s="406">
        <v>437</v>
      </c>
      <c r="N2073" s="406">
        <v>397</v>
      </c>
      <c r="O2073" s="406">
        <v>350</v>
      </c>
      <c r="P2073" s="406">
        <v>376</v>
      </c>
      <c r="Q2073" s="406">
        <v>437</v>
      </c>
      <c r="R2073" s="406">
        <v>397</v>
      </c>
      <c r="S2073" s="406">
        <v>350</v>
      </c>
      <c r="T2073" s="406">
        <v>376</v>
      </c>
      <c r="U2073" s="406">
        <v>437</v>
      </c>
      <c r="V2073" s="406">
        <v>376</v>
      </c>
      <c r="W2073" s="406">
        <v>437</v>
      </c>
      <c r="X2073" s="406">
        <v>350</v>
      </c>
      <c r="Y2073" s="406">
        <v>376</v>
      </c>
      <c r="Z2073" s="406">
        <v>437</v>
      </c>
      <c r="AA2073" s="406">
        <v>397</v>
      </c>
      <c r="AB2073" s="406">
        <v>350</v>
      </c>
      <c r="AC2073" s="406">
        <v>376</v>
      </c>
      <c r="AD2073" s="406">
        <v>437</v>
      </c>
      <c r="AE2073" s="406">
        <v>397</v>
      </c>
      <c r="AF2073" s="406">
        <v>350</v>
      </c>
      <c r="AG2073" s="406">
        <v>376</v>
      </c>
      <c r="AH2073" s="406">
        <v>437</v>
      </c>
      <c r="AI2073" s="406">
        <v>376</v>
      </c>
      <c r="AJ2073" s="406">
        <v>350</v>
      </c>
      <c r="AK2073" s="406">
        <v>376</v>
      </c>
      <c r="AL2073" s="406">
        <v>437</v>
      </c>
      <c r="AM2073" s="406">
        <v>350</v>
      </c>
      <c r="AN2073" s="406">
        <v>376</v>
      </c>
      <c r="AO2073" s="406">
        <v>437</v>
      </c>
      <c r="AP2073" s="406">
        <v>418</v>
      </c>
      <c r="AQ2073" s="406">
        <v>418</v>
      </c>
      <c r="AR2073" s="406">
        <v>418</v>
      </c>
      <c r="AS2073" s="406">
        <v>418</v>
      </c>
      <c r="AU2073" t="s">
        <v>596</v>
      </c>
    </row>
    <row r="2074" spans="4:47" ht="13.5" customHeight="1">
      <c r="D2074" s="405" t="s">
        <v>1797</v>
      </c>
      <c r="E2074" s="404"/>
      <c r="F2074" s="407" t="s">
        <v>1875</v>
      </c>
      <c r="G2074" s="272">
        <v>1</v>
      </c>
      <c r="H2074" s="406">
        <v>176</v>
      </c>
      <c r="I2074" s="406">
        <v>191</v>
      </c>
      <c r="J2074" s="406">
        <v>220</v>
      </c>
      <c r="K2074" s="406">
        <v>176</v>
      </c>
      <c r="L2074" s="406">
        <v>191</v>
      </c>
      <c r="M2074" s="406">
        <v>220</v>
      </c>
      <c r="N2074" s="406">
        <v>197</v>
      </c>
      <c r="O2074" s="406">
        <v>176</v>
      </c>
      <c r="P2074" s="406">
        <v>191</v>
      </c>
      <c r="Q2074" s="406">
        <v>220</v>
      </c>
      <c r="R2074" s="406">
        <v>197</v>
      </c>
      <c r="S2074" s="406">
        <v>176</v>
      </c>
      <c r="T2074" s="406">
        <v>191</v>
      </c>
      <c r="U2074" s="406">
        <v>220</v>
      </c>
      <c r="V2074" s="406">
        <v>191</v>
      </c>
      <c r="W2074" s="406">
        <v>220</v>
      </c>
      <c r="X2074" s="406">
        <v>176</v>
      </c>
      <c r="Y2074" s="406">
        <v>191</v>
      </c>
      <c r="Z2074" s="406">
        <v>220</v>
      </c>
      <c r="AA2074" s="406">
        <v>197</v>
      </c>
      <c r="AB2074" s="406">
        <v>176</v>
      </c>
      <c r="AC2074" s="406">
        <v>191</v>
      </c>
      <c r="AD2074" s="406">
        <v>220</v>
      </c>
      <c r="AE2074" s="406">
        <v>197</v>
      </c>
      <c r="AF2074" s="406">
        <v>176</v>
      </c>
      <c r="AG2074" s="406">
        <v>191</v>
      </c>
      <c r="AH2074" s="406">
        <v>220</v>
      </c>
      <c r="AI2074" s="406">
        <v>191</v>
      </c>
      <c r="AJ2074" s="406">
        <v>176</v>
      </c>
      <c r="AK2074" s="406">
        <v>191</v>
      </c>
      <c r="AL2074" s="406">
        <v>220</v>
      </c>
      <c r="AM2074" s="406">
        <v>176</v>
      </c>
      <c r="AN2074" s="406">
        <v>191</v>
      </c>
      <c r="AO2074" s="406">
        <v>220</v>
      </c>
      <c r="AP2074" s="406">
        <v>210</v>
      </c>
      <c r="AQ2074" s="406">
        <v>210</v>
      </c>
      <c r="AR2074" s="406">
        <v>210</v>
      </c>
      <c r="AS2074" s="406">
        <v>210</v>
      </c>
      <c r="AU2074" t="s">
        <v>1797</v>
      </c>
    </row>
    <row r="2075" spans="4:47" ht="13.5" customHeight="1">
      <c r="D2075" s="405" t="s">
        <v>1798</v>
      </c>
      <c r="E2075" s="404"/>
      <c r="F2075" s="407" t="s">
        <v>1875</v>
      </c>
      <c r="G2075" s="272">
        <v>1.5</v>
      </c>
      <c r="H2075" s="406">
        <v>194</v>
      </c>
      <c r="I2075" s="406">
        <v>213</v>
      </c>
      <c r="J2075" s="406">
        <v>245</v>
      </c>
      <c r="K2075" s="406">
        <v>194</v>
      </c>
      <c r="L2075" s="406">
        <v>213</v>
      </c>
      <c r="M2075" s="406">
        <v>245</v>
      </c>
      <c r="N2075" s="406">
        <v>218</v>
      </c>
      <c r="O2075" s="406">
        <v>194</v>
      </c>
      <c r="P2075" s="406">
        <v>213</v>
      </c>
      <c r="Q2075" s="406">
        <v>245</v>
      </c>
      <c r="R2075" s="406">
        <v>218</v>
      </c>
      <c r="S2075" s="406">
        <v>194</v>
      </c>
      <c r="T2075" s="406">
        <v>213</v>
      </c>
      <c r="U2075" s="406">
        <v>245</v>
      </c>
      <c r="V2075" s="406">
        <v>213</v>
      </c>
      <c r="W2075" s="406">
        <v>245</v>
      </c>
      <c r="X2075" s="406">
        <v>194</v>
      </c>
      <c r="Y2075" s="406">
        <v>213</v>
      </c>
      <c r="Z2075" s="406">
        <v>245</v>
      </c>
      <c r="AA2075" s="406">
        <v>218</v>
      </c>
      <c r="AB2075" s="406">
        <v>194</v>
      </c>
      <c r="AC2075" s="406">
        <v>213</v>
      </c>
      <c r="AD2075" s="406">
        <v>245</v>
      </c>
      <c r="AE2075" s="406">
        <v>218</v>
      </c>
      <c r="AF2075" s="406">
        <v>194</v>
      </c>
      <c r="AG2075" s="406">
        <v>213</v>
      </c>
      <c r="AH2075" s="406">
        <v>245</v>
      </c>
      <c r="AI2075" s="406">
        <v>213</v>
      </c>
      <c r="AJ2075" s="406">
        <v>194</v>
      </c>
      <c r="AK2075" s="406">
        <v>213</v>
      </c>
      <c r="AL2075" s="406">
        <v>245</v>
      </c>
      <c r="AM2075" s="406">
        <v>194</v>
      </c>
      <c r="AN2075" s="406">
        <v>213</v>
      </c>
      <c r="AO2075" s="406">
        <v>245</v>
      </c>
      <c r="AP2075" s="406">
        <v>234</v>
      </c>
      <c r="AQ2075" s="406">
        <v>234</v>
      </c>
      <c r="AR2075" s="406">
        <v>234</v>
      </c>
      <c r="AS2075" s="406">
        <v>234</v>
      </c>
      <c r="AU2075" t="s">
        <v>1798</v>
      </c>
    </row>
    <row r="2076" spans="4:47" ht="13.5" customHeight="1">
      <c r="D2076" s="405" t="s">
        <v>1799</v>
      </c>
      <c r="E2076" s="404"/>
      <c r="F2076" s="407" t="s">
        <v>1876</v>
      </c>
      <c r="G2076" s="272">
        <v>2</v>
      </c>
      <c r="H2076" s="406">
        <v>225</v>
      </c>
      <c r="I2076" s="406">
        <v>249</v>
      </c>
      <c r="J2076" s="406">
        <v>287</v>
      </c>
      <c r="K2076" s="406">
        <v>225</v>
      </c>
      <c r="L2076" s="406">
        <v>249</v>
      </c>
      <c r="M2076" s="406">
        <v>287</v>
      </c>
      <c r="N2076" s="406">
        <v>254</v>
      </c>
      <c r="O2076" s="406">
        <v>225</v>
      </c>
      <c r="P2076" s="406">
        <v>249</v>
      </c>
      <c r="Q2076" s="406">
        <v>287</v>
      </c>
      <c r="R2076" s="406">
        <v>254</v>
      </c>
      <c r="S2076" s="406">
        <v>225</v>
      </c>
      <c r="T2076" s="406">
        <v>249</v>
      </c>
      <c r="U2076" s="406">
        <v>287</v>
      </c>
      <c r="V2076" s="406">
        <v>249</v>
      </c>
      <c r="W2076" s="406">
        <v>287</v>
      </c>
      <c r="X2076" s="406">
        <v>225</v>
      </c>
      <c r="Y2076" s="406">
        <v>249</v>
      </c>
      <c r="Z2076" s="406">
        <v>287</v>
      </c>
      <c r="AA2076" s="406">
        <v>254</v>
      </c>
      <c r="AB2076" s="406">
        <v>225</v>
      </c>
      <c r="AC2076" s="406">
        <v>249</v>
      </c>
      <c r="AD2076" s="406">
        <v>287</v>
      </c>
      <c r="AE2076" s="406">
        <v>254</v>
      </c>
      <c r="AF2076" s="406">
        <v>225</v>
      </c>
      <c r="AG2076" s="406">
        <v>249</v>
      </c>
      <c r="AH2076" s="406">
        <v>287</v>
      </c>
      <c r="AI2076" s="406">
        <v>249</v>
      </c>
      <c r="AJ2076" s="406">
        <v>225</v>
      </c>
      <c r="AK2076" s="406">
        <v>249</v>
      </c>
      <c r="AL2076" s="406">
        <v>287</v>
      </c>
      <c r="AM2076" s="406">
        <v>225</v>
      </c>
      <c r="AN2076" s="406">
        <v>249</v>
      </c>
      <c r="AO2076" s="406">
        <v>287</v>
      </c>
      <c r="AP2076" s="406">
        <v>274</v>
      </c>
      <c r="AQ2076" s="406">
        <v>274</v>
      </c>
      <c r="AR2076" s="406">
        <v>274</v>
      </c>
      <c r="AS2076" s="406">
        <v>274</v>
      </c>
      <c r="AU2076" t="s">
        <v>1799</v>
      </c>
    </row>
    <row r="2077" spans="4:47" ht="13.5" customHeight="1">
      <c r="D2077" s="405" t="s">
        <v>1800</v>
      </c>
      <c r="E2077" s="404"/>
      <c r="F2077" s="407" t="s">
        <v>1877</v>
      </c>
      <c r="G2077" s="272">
        <v>2.5</v>
      </c>
      <c r="H2077" s="406">
        <v>255</v>
      </c>
      <c r="I2077" s="406">
        <v>284</v>
      </c>
      <c r="J2077" s="406">
        <v>328</v>
      </c>
      <c r="K2077" s="406">
        <v>255</v>
      </c>
      <c r="L2077" s="406">
        <v>284</v>
      </c>
      <c r="M2077" s="406">
        <v>328</v>
      </c>
      <c r="N2077" s="406">
        <v>289</v>
      </c>
      <c r="O2077" s="406">
        <v>255</v>
      </c>
      <c r="P2077" s="406">
        <v>284</v>
      </c>
      <c r="Q2077" s="406">
        <v>328</v>
      </c>
      <c r="R2077" s="406">
        <v>289</v>
      </c>
      <c r="S2077" s="406">
        <v>255</v>
      </c>
      <c r="T2077" s="406">
        <v>284</v>
      </c>
      <c r="U2077" s="406">
        <v>328</v>
      </c>
      <c r="V2077" s="406">
        <v>284</v>
      </c>
      <c r="W2077" s="406">
        <v>328</v>
      </c>
      <c r="X2077" s="406">
        <v>255</v>
      </c>
      <c r="Y2077" s="406">
        <v>284</v>
      </c>
      <c r="Z2077" s="406">
        <v>328</v>
      </c>
      <c r="AA2077" s="406">
        <v>289</v>
      </c>
      <c r="AB2077" s="406">
        <v>255</v>
      </c>
      <c r="AC2077" s="406">
        <v>284</v>
      </c>
      <c r="AD2077" s="406">
        <v>328</v>
      </c>
      <c r="AE2077" s="406">
        <v>289</v>
      </c>
      <c r="AF2077" s="406">
        <v>255</v>
      </c>
      <c r="AG2077" s="406">
        <v>284</v>
      </c>
      <c r="AH2077" s="406">
        <v>328</v>
      </c>
      <c r="AI2077" s="406">
        <v>284</v>
      </c>
      <c r="AJ2077" s="406">
        <v>255</v>
      </c>
      <c r="AK2077" s="406">
        <v>284</v>
      </c>
      <c r="AL2077" s="406">
        <v>328</v>
      </c>
      <c r="AM2077" s="406">
        <v>255</v>
      </c>
      <c r="AN2077" s="406">
        <v>284</v>
      </c>
      <c r="AO2077" s="406">
        <v>328</v>
      </c>
      <c r="AP2077" s="406">
        <v>313</v>
      </c>
      <c r="AQ2077" s="406">
        <v>313</v>
      </c>
      <c r="AR2077" s="406">
        <v>313</v>
      </c>
      <c r="AS2077" s="406">
        <v>313</v>
      </c>
      <c r="AU2077" t="s">
        <v>1800</v>
      </c>
    </row>
    <row r="2078" spans="4:47" ht="13.5" customHeight="1">
      <c r="D2078" s="405" t="s">
        <v>5515</v>
      </c>
      <c r="E2078" s="404"/>
      <c r="F2078" s="407" t="s">
        <v>1877</v>
      </c>
      <c r="G2078" s="272">
        <v>2.8000000000000003</v>
      </c>
      <c r="H2078" s="406">
        <v>276</v>
      </c>
      <c r="I2078" s="406">
        <v>308</v>
      </c>
      <c r="J2078" s="406">
        <v>355</v>
      </c>
      <c r="K2078" s="406">
        <v>276</v>
      </c>
      <c r="L2078" s="406">
        <v>308</v>
      </c>
      <c r="M2078" s="406">
        <v>355</v>
      </c>
      <c r="N2078" s="406">
        <v>313</v>
      </c>
      <c r="O2078" s="406">
        <v>276</v>
      </c>
      <c r="P2078" s="406">
        <v>308</v>
      </c>
      <c r="Q2078" s="406">
        <v>355</v>
      </c>
      <c r="R2078" s="406">
        <v>313</v>
      </c>
      <c r="S2078" s="406">
        <v>276</v>
      </c>
      <c r="T2078" s="406">
        <v>308</v>
      </c>
      <c r="U2078" s="406">
        <v>355</v>
      </c>
      <c r="V2078" s="406">
        <v>308</v>
      </c>
      <c r="W2078" s="406">
        <v>355</v>
      </c>
      <c r="X2078" s="406">
        <v>276</v>
      </c>
      <c r="Y2078" s="406">
        <v>308</v>
      </c>
      <c r="Z2078" s="406">
        <v>355</v>
      </c>
      <c r="AA2078" s="406">
        <v>313</v>
      </c>
      <c r="AB2078" s="406">
        <v>276</v>
      </c>
      <c r="AC2078" s="406">
        <v>308</v>
      </c>
      <c r="AD2078" s="406">
        <v>355</v>
      </c>
      <c r="AE2078" s="406">
        <v>313</v>
      </c>
      <c r="AF2078" s="406">
        <v>276</v>
      </c>
      <c r="AG2078" s="406">
        <v>308</v>
      </c>
      <c r="AH2078" s="406">
        <v>355</v>
      </c>
      <c r="AI2078" s="406">
        <v>308</v>
      </c>
      <c r="AJ2078" s="406">
        <v>276</v>
      </c>
      <c r="AK2078" s="406">
        <v>308</v>
      </c>
      <c r="AL2078" s="406">
        <v>355</v>
      </c>
      <c r="AM2078" s="406">
        <v>276</v>
      </c>
      <c r="AN2078" s="406">
        <v>308</v>
      </c>
      <c r="AO2078" s="406">
        <v>355</v>
      </c>
      <c r="AP2078" s="406">
        <v>339</v>
      </c>
      <c r="AQ2078" s="406">
        <v>339</v>
      </c>
      <c r="AR2078" s="406">
        <v>339</v>
      </c>
      <c r="AS2078" s="406">
        <v>339</v>
      </c>
      <c r="AU2078" t="s">
        <v>5515</v>
      </c>
    </row>
    <row r="2079" spans="4:47" ht="13.5" customHeight="1">
      <c r="D2079" s="405" t="s">
        <v>1801</v>
      </c>
      <c r="E2079" s="404"/>
      <c r="F2079" s="407" t="s">
        <v>1877</v>
      </c>
      <c r="G2079" s="272">
        <v>3</v>
      </c>
      <c r="H2079" s="406">
        <v>297</v>
      </c>
      <c r="I2079" s="406">
        <v>331</v>
      </c>
      <c r="J2079" s="406">
        <v>381</v>
      </c>
      <c r="K2079" s="406">
        <v>297</v>
      </c>
      <c r="L2079" s="406">
        <v>331</v>
      </c>
      <c r="M2079" s="406">
        <v>381</v>
      </c>
      <c r="N2079" s="406">
        <v>336</v>
      </c>
      <c r="O2079" s="406">
        <v>297</v>
      </c>
      <c r="P2079" s="406">
        <v>331</v>
      </c>
      <c r="Q2079" s="406">
        <v>381</v>
      </c>
      <c r="R2079" s="406">
        <v>336</v>
      </c>
      <c r="S2079" s="406">
        <v>297</v>
      </c>
      <c r="T2079" s="406">
        <v>331</v>
      </c>
      <c r="U2079" s="406">
        <v>381</v>
      </c>
      <c r="V2079" s="406">
        <v>331</v>
      </c>
      <c r="W2079" s="406">
        <v>381</v>
      </c>
      <c r="X2079" s="406">
        <v>297</v>
      </c>
      <c r="Y2079" s="406">
        <v>331</v>
      </c>
      <c r="Z2079" s="406">
        <v>381</v>
      </c>
      <c r="AA2079" s="406">
        <v>336</v>
      </c>
      <c r="AB2079" s="406">
        <v>297</v>
      </c>
      <c r="AC2079" s="406">
        <v>331</v>
      </c>
      <c r="AD2079" s="406">
        <v>381</v>
      </c>
      <c r="AE2079" s="406">
        <v>336</v>
      </c>
      <c r="AF2079" s="406">
        <v>297</v>
      </c>
      <c r="AG2079" s="406">
        <v>331</v>
      </c>
      <c r="AH2079" s="406">
        <v>381</v>
      </c>
      <c r="AI2079" s="406">
        <v>331</v>
      </c>
      <c r="AJ2079" s="406">
        <v>297</v>
      </c>
      <c r="AK2079" s="406">
        <v>331</v>
      </c>
      <c r="AL2079" s="406">
        <v>381</v>
      </c>
      <c r="AM2079" s="406">
        <v>297</v>
      </c>
      <c r="AN2079" s="406">
        <v>331</v>
      </c>
      <c r="AO2079" s="406">
        <v>381</v>
      </c>
      <c r="AP2079" s="406">
        <v>364</v>
      </c>
      <c r="AQ2079" s="406">
        <v>364</v>
      </c>
      <c r="AR2079" s="406">
        <v>364</v>
      </c>
      <c r="AS2079" s="406">
        <v>364</v>
      </c>
      <c r="AU2079" t="s">
        <v>1801</v>
      </c>
    </row>
    <row r="2080" spans="4:47" ht="13.5" customHeight="1">
      <c r="D2080" s="405" t="s">
        <v>3173</v>
      </c>
      <c r="E2080" s="404"/>
      <c r="F2080" s="407" t="s">
        <v>1878</v>
      </c>
      <c r="G2080" s="272">
        <v>3.3000000000000003</v>
      </c>
      <c r="H2080" s="406">
        <v>318</v>
      </c>
      <c r="I2080" s="406">
        <v>355</v>
      </c>
      <c r="J2080" s="406">
        <v>410</v>
      </c>
      <c r="K2080" s="406">
        <v>318</v>
      </c>
      <c r="L2080" s="406">
        <v>355</v>
      </c>
      <c r="M2080" s="406">
        <v>410</v>
      </c>
      <c r="N2080" s="406">
        <v>363</v>
      </c>
      <c r="O2080" s="406">
        <v>318</v>
      </c>
      <c r="P2080" s="406">
        <v>355</v>
      </c>
      <c r="Q2080" s="406">
        <v>410</v>
      </c>
      <c r="R2080" s="406">
        <v>363</v>
      </c>
      <c r="S2080" s="406">
        <v>318</v>
      </c>
      <c r="T2080" s="406">
        <v>355</v>
      </c>
      <c r="U2080" s="406">
        <v>410</v>
      </c>
      <c r="V2080" s="406">
        <v>355</v>
      </c>
      <c r="W2080" s="406">
        <v>410</v>
      </c>
      <c r="X2080" s="406">
        <v>318</v>
      </c>
      <c r="Y2080" s="406">
        <v>355</v>
      </c>
      <c r="Z2080" s="406">
        <v>410</v>
      </c>
      <c r="AA2080" s="406">
        <v>363</v>
      </c>
      <c r="AB2080" s="406">
        <v>318</v>
      </c>
      <c r="AC2080" s="406">
        <v>355</v>
      </c>
      <c r="AD2080" s="406">
        <v>410</v>
      </c>
      <c r="AE2080" s="406">
        <v>363</v>
      </c>
      <c r="AF2080" s="406">
        <v>318</v>
      </c>
      <c r="AG2080" s="406">
        <v>355</v>
      </c>
      <c r="AH2080" s="406">
        <v>410</v>
      </c>
      <c r="AI2080" s="406">
        <v>355</v>
      </c>
      <c r="AJ2080" s="406">
        <v>318</v>
      </c>
      <c r="AK2080" s="406">
        <v>355</v>
      </c>
      <c r="AL2080" s="406">
        <v>410</v>
      </c>
      <c r="AM2080" s="406">
        <v>318</v>
      </c>
      <c r="AN2080" s="406">
        <v>355</v>
      </c>
      <c r="AO2080" s="406">
        <v>410</v>
      </c>
      <c r="AP2080" s="406">
        <v>391</v>
      </c>
      <c r="AQ2080" s="406">
        <v>391</v>
      </c>
      <c r="AR2080" s="406">
        <v>391</v>
      </c>
      <c r="AS2080" s="406">
        <v>391</v>
      </c>
      <c r="AU2080" t="s">
        <v>3173</v>
      </c>
    </row>
    <row r="2081" spans="4:47" ht="13.5" customHeight="1">
      <c r="D2081" s="405" t="s">
        <v>1802</v>
      </c>
      <c r="E2081" s="404"/>
      <c r="F2081" s="407" t="s">
        <v>1878</v>
      </c>
      <c r="G2081" s="272">
        <v>3.5</v>
      </c>
      <c r="H2081" s="406">
        <v>327</v>
      </c>
      <c r="I2081" s="406">
        <v>366</v>
      </c>
      <c r="J2081" s="406">
        <v>422</v>
      </c>
      <c r="K2081" s="406">
        <v>327</v>
      </c>
      <c r="L2081" s="406">
        <v>366</v>
      </c>
      <c r="M2081" s="406">
        <v>422</v>
      </c>
      <c r="N2081" s="406">
        <v>372</v>
      </c>
      <c r="O2081" s="406">
        <v>327</v>
      </c>
      <c r="P2081" s="406">
        <v>366</v>
      </c>
      <c r="Q2081" s="406">
        <v>422</v>
      </c>
      <c r="R2081" s="406">
        <v>372</v>
      </c>
      <c r="S2081" s="406">
        <v>327</v>
      </c>
      <c r="T2081" s="406">
        <v>366</v>
      </c>
      <c r="U2081" s="406">
        <v>422</v>
      </c>
      <c r="V2081" s="406">
        <v>366</v>
      </c>
      <c r="W2081" s="406">
        <v>422</v>
      </c>
      <c r="X2081" s="406">
        <v>327</v>
      </c>
      <c r="Y2081" s="406">
        <v>366</v>
      </c>
      <c r="Z2081" s="406">
        <v>422</v>
      </c>
      <c r="AA2081" s="406">
        <v>372</v>
      </c>
      <c r="AB2081" s="406">
        <v>327</v>
      </c>
      <c r="AC2081" s="406">
        <v>366</v>
      </c>
      <c r="AD2081" s="406">
        <v>422</v>
      </c>
      <c r="AE2081" s="406">
        <v>372</v>
      </c>
      <c r="AF2081" s="406">
        <v>327</v>
      </c>
      <c r="AG2081" s="406">
        <v>366</v>
      </c>
      <c r="AH2081" s="406">
        <v>422</v>
      </c>
      <c r="AI2081" s="406">
        <v>366</v>
      </c>
      <c r="AJ2081" s="406">
        <v>327</v>
      </c>
      <c r="AK2081" s="406">
        <v>366</v>
      </c>
      <c r="AL2081" s="406">
        <v>422</v>
      </c>
      <c r="AM2081" s="406">
        <v>327</v>
      </c>
      <c r="AN2081" s="406">
        <v>366</v>
      </c>
      <c r="AO2081" s="406">
        <v>422</v>
      </c>
      <c r="AP2081" s="406">
        <v>403</v>
      </c>
      <c r="AQ2081" s="406">
        <v>403</v>
      </c>
      <c r="AR2081" s="406">
        <v>403</v>
      </c>
      <c r="AS2081" s="406">
        <v>403</v>
      </c>
      <c r="AU2081" t="s">
        <v>1802</v>
      </c>
    </row>
    <row r="2082" spans="4:47" ht="13.5" customHeight="1">
      <c r="D2082" s="405" t="s">
        <v>1803</v>
      </c>
      <c r="E2082" s="404"/>
      <c r="F2082" s="407" t="s">
        <v>1879</v>
      </c>
      <c r="G2082" s="272">
        <v>1.3</v>
      </c>
      <c r="H2082" s="406">
        <v>185</v>
      </c>
      <c r="I2082" s="406">
        <v>201</v>
      </c>
      <c r="J2082" s="406">
        <v>232</v>
      </c>
      <c r="K2082" s="406">
        <v>185</v>
      </c>
      <c r="L2082" s="406">
        <v>201</v>
      </c>
      <c r="M2082" s="406">
        <v>232</v>
      </c>
      <c r="N2082" s="406">
        <v>207</v>
      </c>
      <c r="O2082" s="406">
        <v>185</v>
      </c>
      <c r="P2082" s="406">
        <v>201</v>
      </c>
      <c r="Q2082" s="406">
        <v>232</v>
      </c>
      <c r="R2082" s="406">
        <v>207</v>
      </c>
      <c r="S2082" s="406">
        <v>185</v>
      </c>
      <c r="T2082" s="406">
        <v>201</v>
      </c>
      <c r="U2082" s="406">
        <v>232</v>
      </c>
      <c r="V2082" s="406">
        <v>201</v>
      </c>
      <c r="W2082" s="406">
        <v>232</v>
      </c>
      <c r="X2082" s="406">
        <v>185</v>
      </c>
      <c r="Y2082" s="406">
        <v>201</v>
      </c>
      <c r="Z2082" s="406">
        <v>232</v>
      </c>
      <c r="AA2082" s="406">
        <v>207</v>
      </c>
      <c r="AB2082" s="406">
        <v>185</v>
      </c>
      <c r="AC2082" s="406">
        <v>201</v>
      </c>
      <c r="AD2082" s="406">
        <v>232</v>
      </c>
      <c r="AE2082" s="406">
        <v>207</v>
      </c>
      <c r="AF2082" s="406">
        <v>185</v>
      </c>
      <c r="AG2082" s="406">
        <v>201</v>
      </c>
      <c r="AH2082" s="406">
        <v>232</v>
      </c>
      <c r="AI2082" s="406">
        <v>201</v>
      </c>
      <c r="AJ2082" s="406">
        <v>185</v>
      </c>
      <c r="AK2082" s="406">
        <v>201</v>
      </c>
      <c r="AL2082" s="406">
        <v>232</v>
      </c>
      <c r="AM2082" s="406">
        <v>185</v>
      </c>
      <c r="AN2082" s="406">
        <v>201</v>
      </c>
      <c r="AO2082" s="406">
        <v>232</v>
      </c>
      <c r="AP2082" s="406">
        <v>221</v>
      </c>
      <c r="AQ2082" s="406">
        <v>221</v>
      </c>
      <c r="AR2082" s="406">
        <v>221</v>
      </c>
      <c r="AS2082" s="406">
        <v>221</v>
      </c>
      <c r="AU2082" t="s">
        <v>1803</v>
      </c>
    </row>
    <row r="2083" spans="4:47" ht="13.5" customHeight="1">
      <c r="D2083" s="405" t="s">
        <v>1804</v>
      </c>
      <c r="E2083" s="404"/>
      <c r="F2083" s="407" t="s">
        <v>1879</v>
      </c>
      <c r="G2083" s="272">
        <v>1.9000000000000001</v>
      </c>
      <c r="H2083" s="406">
        <v>204</v>
      </c>
      <c r="I2083" s="406">
        <v>225</v>
      </c>
      <c r="J2083" s="406">
        <v>259</v>
      </c>
      <c r="K2083" s="406">
        <v>204</v>
      </c>
      <c r="L2083" s="406">
        <v>225</v>
      </c>
      <c r="M2083" s="406">
        <v>259</v>
      </c>
      <c r="N2083" s="406">
        <v>230</v>
      </c>
      <c r="O2083" s="406">
        <v>204</v>
      </c>
      <c r="P2083" s="406">
        <v>225</v>
      </c>
      <c r="Q2083" s="406">
        <v>259</v>
      </c>
      <c r="R2083" s="406">
        <v>230</v>
      </c>
      <c r="S2083" s="406">
        <v>204</v>
      </c>
      <c r="T2083" s="406">
        <v>225</v>
      </c>
      <c r="U2083" s="406">
        <v>259</v>
      </c>
      <c r="V2083" s="406">
        <v>225</v>
      </c>
      <c r="W2083" s="406">
        <v>259</v>
      </c>
      <c r="X2083" s="406">
        <v>204</v>
      </c>
      <c r="Y2083" s="406">
        <v>225</v>
      </c>
      <c r="Z2083" s="406">
        <v>259</v>
      </c>
      <c r="AA2083" s="406">
        <v>230</v>
      </c>
      <c r="AB2083" s="406">
        <v>204</v>
      </c>
      <c r="AC2083" s="406">
        <v>225</v>
      </c>
      <c r="AD2083" s="406">
        <v>259</v>
      </c>
      <c r="AE2083" s="406">
        <v>230</v>
      </c>
      <c r="AF2083" s="406">
        <v>204</v>
      </c>
      <c r="AG2083" s="406">
        <v>225</v>
      </c>
      <c r="AH2083" s="406">
        <v>259</v>
      </c>
      <c r="AI2083" s="406">
        <v>225</v>
      </c>
      <c r="AJ2083" s="406">
        <v>204</v>
      </c>
      <c r="AK2083" s="406">
        <v>225</v>
      </c>
      <c r="AL2083" s="406">
        <v>259</v>
      </c>
      <c r="AM2083" s="406">
        <v>204</v>
      </c>
      <c r="AN2083" s="406">
        <v>225</v>
      </c>
      <c r="AO2083" s="406">
        <v>259</v>
      </c>
      <c r="AP2083" s="406">
        <v>248</v>
      </c>
      <c r="AQ2083" s="406">
        <v>248</v>
      </c>
      <c r="AR2083" s="406">
        <v>248</v>
      </c>
      <c r="AS2083" s="406">
        <v>248</v>
      </c>
      <c r="AU2083" t="s">
        <v>1804</v>
      </c>
    </row>
    <row r="2084" spans="4:47" ht="13.5" customHeight="1">
      <c r="D2084" s="405" t="s">
        <v>1805</v>
      </c>
      <c r="E2084" s="404"/>
      <c r="F2084" s="407" t="s">
        <v>1880</v>
      </c>
      <c r="G2084" s="272">
        <v>2.5</v>
      </c>
      <c r="H2084" s="406">
        <v>240</v>
      </c>
      <c r="I2084" s="406">
        <v>267</v>
      </c>
      <c r="J2084" s="406">
        <v>307</v>
      </c>
      <c r="K2084" s="406">
        <v>240</v>
      </c>
      <c r="L2084" s="406">
        <v>267</v>
      </c>
      <c r="M2084" s="406">
        <v>307</v>
      </c>
      <c r="N2084" s="406">
        <v>271</v>
      </c>
      <c r="O2084" s="406">
        <v>240</v>
      </c>
      <c r="P2084" s="406">
        <v>267</v>
      </c>
      <c r="Q2084" s="406">
        <v>307</v>
      </c>
      <c r="R2084" s="406">
        <v>271</v>
      </c>
      <c r="S2084" s="406">
        <v>240</v>
      </c>
      <c r="T2084" s="406">
        <v>267</v>
      </c>
      <c r="U2084" s="406">
        <v>307</v>
      </c>
      <c r="V2084" s="406">
        <v>267</v>
      </c>
      <c r="W2084" s="406">
        <v>307</v>
      </c>
      <c r="X2084" s="406">
        <v>240</v>
      </c>
      <c r="Y2084" s="406">
        <v>267</v>
      </c>
      <c r="Z2084" s="406">
        <v>307</v>
      </c>
      <c r="AA2084" s="406">
        <v>271</v>
      </c>
      <c r="AB2084" s="406">
        <v>240</v>
      </c>
      <c r="AC2084" s="406">
        <v>267</v>
      </c>
      <c r="AD2084" s="406">
        <v>307</v>
      </c>
      <c r="AE2084" s="406">
        <v>271</v>
      </c>
      <c r="AF2084" s="406">
        <v>240</v>
      </c>
      <c r="AG2084" s="406">
        <v>267</v>
      </c>
      <c r="AH2084" s="406">
        <v>307</v>
      </c>
      <c r="AI2084" s="406">
        <v>267</v>
      </c>
      <c r="AJ2084" s="406">
        <v>240</v>
      </c>
      <c r="AK2084" s="406">
        <v>267</v>
      </c>
      <c r="AL2084" s="406">
        <v>307</v>
      </c>
      <c r="AM2084" s="406">
        <v>240</v>
      </c>
      <c r="AN2084" s="406">
        <v>267</v>
      </c>
      <c r="AO2084" s="406">
        <v>307</v>
      </c>
      <c r="AP2084" s="406">
        <v>293</v>
      </c>
      <c r="AQ2084" s="406">
        <v>293</v>
      </c>
      <c r="AR2084" s="406">
        <v>293</v>
      </c>
      <c r="AS2084" s="406">
        <v>293</v>
      </c>
      <c r="AU2084" t="s">
        <v>1805</v>
      </c>
    </row>
    <row r="2085" spans="4:47" ht="13.5" customHeight="1">
      <c r="D2085" s="405" t="s">
        <v>1806</v>
      </c>
      <c r="E2085" s="404"/>
      <c r="F2085" s="407" t="s">
        <v>1881</v>
      </c>
      <c r="G2085" s="272">
        <v>3.2</v>
      </c>
      <c r="H2085" s="406">
        <v>273</v>
      </c>
      <c r="I2085" s="406">
        <v>306</v>
      </c>
      <c r="J2085" s="406">
        <v>352</v>
      </c>
      <c r="K2085" s="406">
        <v>273</v>
      </c>
      <c r="L2085" s="406">
        <v>306</v>
      </c>
      <c r="M2085" s="406">
        <v>352</v>
      </c>
      <c r="N2085" s="406">
        <v>310</v>
      </c>
      <c r="O2085" s="406">
        <v>273</v>
      </c>
      <c r="P2085" s="406">
        <v>306</v>
      </c>
      <c r="Q2085" s="406">
        <v>352</v>
      </c>
      <c r="R2085" s="406">
        <v>310</v>
      </c>
      <c r="S2085" s="406">
        <v>273</v>
      </c>
      <c r="T2085" s="406">
        <v>306</v>
      </c>
      <c r="U2085" s="406">
        <v>352</v>
      </c>
      <c r="V2085" s="406">
        <v>306</v>
      </c>
      <c r="W2085" s="406">
        <v>352</v>
      </c>
      <c r="X2085" s="406">
        <v>273</v>
      </c>
      <c r="Y2085" s="406">
        <v>306</v>
      </c>
      <c r="Z2085" s="406">
        <v>352</v>
      </c>
      <c r="AA2085" s="406">
        <v>310</v>
      </c>
      <c r="AB2085" s="406">
        <v>273</v>
      </c>
      <c r="AC2085" s="406">
        <v>306</v>
      </c>
      <c r="AD2085" s="406">
        <v>352</v>
      </c>
      <c r="AE2085" s="406">
        <v>310</v>
      </c>
      <c r="AF2085" s="406">
        <v>273</v>
      </c>
      <c r="AG2085" s="406">
        <v>306</v>
      </c>
      <c r="AH2085" s="406">
        <v>352</v>
      </c>
      <c r="AI2085" s="406">
        <v>306</v>
      </c>
      <c r="AJ2085" s="406">
        <v>273</v>
      </c>
      <c r="AK2085" s="406">
        <v>306</v>
      </c>
      <c r="AL2085" s="406">
        <v>352</v>
      </c>
      <c r="AM2085" s="406">
        <v>273</v>
      </c>
      <c r="AN2085" s="406">
        <v>306</v>
      </c>
      <c r="AO2085" s="406">
        <v>352</v>
      </c>
      <c r="AP2085" s="406">
        <v>336</v>
      </c>
      <c r="AQ2085" s="406">
        <v>336</v>
      </c>
      <c r="AR2085" s="406">
        <v>336</v>
      </c>
      <c r="AS2085" s="406">
        <v>336</v>
      </c>
      <c r="AU2085" t="s">
        <v>1806</v>
      </c>
    </row>
    <row r="2086" spans="4:47" ht="13.5" customHeight="1">
      <c r="D2086" s="405" t="s">
        <v>5516</v>
      </c>
      <c r="E2086" s="404"/>
      <c r="F2086" s="407" t="s">
        <v>1881</v>
      </c>
      <c r="G2086" s="272">
        <v>3.5</v>
      </c>
      <c r="H2086" s="406">
        <v>295</v>
      </c>
      <c r="I2086" s="406">
        <v>330</v>
      </c>
      <c r="J2086" s="406">
        <v>380</v>
      </c>
      <c r="K2086" s="406">
        <v>295</v>
      </c>
      <c r="L2086" s="406">
        <v>330</v>
      </c>
      <c r="M2086" s="406">
        <v>380</v>
      </c>
      <c r="N2086" s="406">
        <v>335</v>
      </c>
      <c r="O2086" s="406">
        <v>295</v>
      </c>
      <c r="P2086" s="406">
        <v>330</v>
      </c>
      <c r="Q2086" s="406">
        <v>380</v>
      </c>
      <c r="R2086" s="406">
        <v>335</v>
      </c>
      <c r="S2086" s="406">
        <v>295</v>
      </c>
      <c r="T2086" s="406">
        <v>330</v>
      </c>
      <c r="U2086" s="406">
        <v>380</v>
      </c>
      <c r="V2086" s="406">
        <v>330</v>
      </c>
      <c r="W2086" s="406">
        <v>380</v>
      </c>
      <c r="X2086" s="406">
        <v>295</v>
      </c>
      <c r="Y2086" s="406">
        <v>330</v>
      </c>
      <c r="Z2086" s="406">
        <v>380</v>
      </c>
      <c r="AA2086" s="406">
        <v>335</v>
      </c>
      <c r="AB2086" s="406">
        <v>295</v>
      </c>
      <c r="AC2086" s="406">
        <v>330</v>
      </c>
      <c r="AD2086" s="406">
        <v>380</v>
      </c>
      <c r="AE2086" s="406">
        <v>335</v>
      </c>
      <c r="AF2086" s="406">
        <v>295</v>
      </c>
      <c r="AG2086" s="406">
        <v>330</v>
      </c>
      <c r="AH2086" s="406">
        <v>380</v>
      </c>
      <c r="AI2086" s="406">
        <v>330</v>
      </c>
      <c r="AJ2086" s="406">
        <v>295</v>
      </c>
      <c r="AK2086" s="406">
        <v>330</v>
      </c>
      <c r="AL2086" s="406">
        <v>380</v>
      </c>
      <c r="AM2086" s="406">
        <v>295</v>
      </c>
      <c r="AN2086" s="406">
        <v>330</v>
      </c>
      <c r="AO2086" s="406">
        <v>380</v>
      </c>
      <c r="AP2086" s="406">
        <v>363</v>
      </c>
      <c r="AQ2086" s="406">
        <v>363</v>
      </c>
      <c r="AR2086" s="406">
        <v>363</v>
      </c>
      <c r="AS2086" s="406">
        <v>363</v>
      </c>
      <c r="AU2086" t="s">
        <v>5516</v>
      </c>
    </row>
    <row r="2087" spans="4:47" ht="13.5" customHeight="1">
      <c r="D2087" s="405" t="s">
        <v>1807</v>
      </c>
      <c r="E2087" s="404"/>
      <c r="F2087" s="407" t="s">
        <v>1881</v>
      </c>
      <c r="G2087" s="272">
        <v>3.8000000000000003</v>
      </c>
      <c r="H2087" s="406">
        <v>317</v>
      </c>
      <c r="I2087" s="406">
        <v>354</v>
      </c>
      <c r="J2087" s="406">
        <v>408</v>
      </c>
      <c r="K2087" s="406">
        <v>317</v>
      </c>
      <c r="L2087" s="406">
        <v>354</v>
      </c>
      <c r="M2087" s="406">
        <v>408</v>
      </c>
      <c r="N2087" s="406">
        <v>359</v>
      </c>
      <c r="O2087" s="406">
        <v>317</v>
      </c>
      <c r="P2087" s="406">
        <v>354</v>
      </c>
      <c r="Q2087" s="406">
        <v>408</v>
      </c>
      <c r="R2087" s="406">
        <v>359</v>
      </c>
      <c r="S2087" s="406">
        <v>317</v>
      </c>
      <c r="T2087" s="406">
        <v>354</v>
      </c>
      <c r="U2087" s="406">
        <v>408</v>
      </c>
      <c r="V2087" s="406">
        <v>354</v>
      </c>
      <c r="W2087" s="406">
        <v>408</v>
      </c>
      <c r="X2087" s="406">
        <v>317</v>
      </c>
      <c r="Y2087" s="406">
        <v>354</v>
      </c>
      <c r="Z2087" s="406">
        <v>408</v>
      </c>
      <c r="AA2087" s="406">
        <v>359</v>
      </c>
      <c r="AB2087" s="406">
        <v>317</v>
      </c>
      <c r="AC2087" s="406">
        <v>354</v>
      </c>
      <c r="AD2087" s="406">
        <v>408</v>
      </c>
      <c r="AE2087" s="406">
        <v>359</v>
      </c>
      <c r="AF2087" s="406">
        <v>317</v>
      </c>
      <c r="AG2087" s="406">
        <v>354</v>
      </c>
      <c r="AH2087" s="406">
        <v>408</v>
      </c>
      <c r="AI2087" s="406">
        <v>354</v>
      </c>
      <c r="AJ2087" s="406">
        <v>317</v>
      </c>
      <c r="AK2087" s="406">
        <v>354</v>
      </c>
      <c r="AL2087" s="406">
        <v>408</v>
      </c>
      <c r="AM2087" s="406">
        <v>317</v>
      </c>
      <c r="AN2087" s="406">
        <v>354</v>
      </c>
      <c r="AO2087" s="406">
        <v>408</v>
      </c>
      <c r="AP2087" s="406">
        <v>389</v>
      </c>
      <c r="AQ2087" s="406">
        <v>389</v>
      </c>
      <c r="AR2087" s="406">
        <v>389</v>
      </c>
      <c r="AS2087" s="406">
        <v>389</v>
      </c>
      <c r="AU2087" t="s">
        <v>1807</v>
      </c>
    </row>
    <row r="2088" spans="4:47" ht="13.5" customHeight="1">
      <c r="D2088" s="405" t="s">
        <v>3174</v>
      </c>
      <c r="E2088" s="404"/>
      <c r="F2088" s="407" t="s">
        <v>1882</v>
      </c>
      <c r="G2088" s="272">
        <v>4.0999999999999996</v>
      </c>
      <c r="H2088" s="406">
        <v>343</v>
      </c>
      <c r="I2088" s="406">
        <v>384</v>
      </c>
      <c r="J2088" s="406">
        <v>442</v>
      </c>
      <c r="K2088" s="406">
        <v>343</v>
      </c>
      <c r="L2088" s="406">
        <v>384</v>
      </c>
      <c r="M2088" s="406">
        <v>442</v>
      </c>
      <c r="N2088" s="406">
        <v>391</v>
      </c>
      <c r="O2088" s="406">
        <v>343</v>
      </c>
      <c r="P2088" s="406">
        <v>384</v>
      </c>
      <c r="Q2088" s="406">
        <v>442</v>
      </c>
      <c r="R2088" s="406">
        <v>391</v>
      </c>
      <c r="S2088" s="406">
        <v>343</v>
      </c>
      <c r="T2088" s="406">
        <v>384</v>
      </c>
      <c r="U2088" s="406">
        <v>442</v>
      </c>
      <c r="V2088" s="406">
        <v>384</v>
      </c>
      <c r="W2088" s="406">
        <v>442</v>
      </c>
      <c r="X2088" s="406">
        <v>343</v>
      </c>
      <c r="Y2088" s="406">
        <v>384</v>
      </c>
      <c r="Z2088" s="406">
        <v>442</v>
      </c>
      <c r="AA2088" s="406">
        <v>391</v>
      </c>
      <c r="AB2088" s="406">
        <v>343</v>
      </c>
      <c r="AC2088" s="406">
        <v>384</v>
      </c>
      <c r="AD2088" s="406">
        <v>442</v>
      </c>
      <c r="AE2088" s="406">
        <v>391</v>
      </c>
      <c r="AF2088" s="406">
        <v>343</v>
      </c>
      <c r="AG2088" s="406">
        <v>384</v>
      </c>
      <c r="AH2088" s="406">
        <v>442</v>
      </c>
      <c r="AI2088" s="406">
        <v>384</v>
      </c>
      <c r="AJ2088" s="406">
        <v>343</v>
      </c>
      <c r="AK2088" s="406">
        <v>384</v>
      </c>
      <c r="AL2088" s="406">
        <v>442</v>
      </c>
      <c r="AM2088" s="406">
        <v>343</v>
      </c>
      <c r="AN2088" s="406">
        <v>384</v>
      </c>
      <c r="AO2088" s="406">
        <v>442</v>
      </c>
      <c r="AP2088" s="406">
        <v>422</v>
      </c>
      <c r="AQ2088" s="406">
        <v>422</v>
      </c>
      <c r="AR2088" s="406">
        <v>422</v>
      </c>
      <c r="AS2088" s="406">
        <v>422</v>
      </c>
      <c r="AU2088" t="s">
        <v>3174</v>
      </c>
    </row>
    <row r="2089" spans="4:47" ht="13.5" customHeight="1">
      <c r="D2089" s="405" t="s">
        <v>1808</v>
      </c>
      <c r="E2089" s="404"/>
      <c r="F2089" s="407" t="s">
        <v>1882</v>
      </c>
      <c r="G2089" s="272">
        <v>4.3999999999999995</v>
      </c>
      <c r="H2089" s="406">
        <v>353</v>
      </c>
      <c r="I2089" s="406">
        <v>397</v>
      </c>
      <c r="J2089" s="406">
        <v>457</v>
      </c>
      <c r="K2089" s="406">
        <v>353</v>
      </c>
      <c r="L2089" s="406">
        <v>397</v>
      </c>
      <c r="M2089" s="406">
        <v>457</v>
      </c>
      <c r="N2089" s="406">
        <v>401</v>
      </c>
      <c r="O2089" s="406">
        <v>353</v>
      </c>
      <c r="P2089" s="406">
        <v>397</v>
      </c>
      <c r="Q2089" s="406">
        <v>457</v>
      </c>
      <c r="R2089" s="406">
        <v>401</v>
      </c>
      <c r="S2089" s="406">
        <v>353</v>
      </c>
      <c r="T2089" s="406">
        <v>397</v>
      </c>
      <c r="U2089" s="406">
        <v>457</v>
      </c>
      <c r="V2089" s="406">
        <v>397</v>
      </c>
      <c r="W2089" s="406">
        <v>457</v>
      </c>
      <c r="X2089" s="406">
        <v>353</v>
      </c>
      <c r="Y2089" s="406">
        <v>397</v>
      </c>
      <c r="Z2089" s="406">
        <v>457</v>
      </c>
      <c r="AA2089" s="406">
        <v>401</v>
      </c>
      <c r="AB2089" s="406">
        <v>353</v>
      </c>
      <c r="AC2089" s="406">
        <v>397</v>
      </c>
      <c r="AD2089" s="406">
        <v>457</v>
      </c>
      <c r="AE2089" s="406">
        <v>401</v>
      </c>
      <c r="AF2089" s="406">
        <v>353</v>
      </c>
      <c r="AG2089" s="406">
        <v>397</v>
      </c>
      <c r="AH2089" s="406">
        <v>457</v>
      </c>
      <c r="AI2089" s="406">
        <v>397</v>
      </c>
      <c r="AJ2089" s="406">
        <v>353</v>
      </c>
      <c r="AK2089" s="406">
        <v>397</v>
      </c>
      <c r="AL2089" s="406">
        <v>457</v>
      </c>
      <c r="AM2089" s="406">
        <v>353</v>
      </c>
      <c r="AN2089" s="406">
        <v>397</v>
      </c>
      <c r="AO2089" s="406">
        <v>457</v>
      </c>
      <c r="AP2089" s="406">
        <v>436</v>
      </c>
      <c r="AQ2089" s="406">
        <v>436</v>
      </c>
      <c r="AR2089" s="406">
        <v>436</v>
      </c>
      <c r="AS2089" s="406">
        <v>436</v>
      </c>
      <c r="AU2089" t="s">
        <v>1808</v>
      </c>
    </row>
    <row r="2090" spans="4:47" ht="13.5" customHeight="1">
      <c r="D2090" s="405" t="s">
        <v>1809</v>
      </c>
      <c r="E2090" s="404"/>
      <c r="F2090" s="407" t="s">
        <v>1883</v>
      </c>
      <c r="G2090" s="272">
        <v>1.5</v>
      </c>
      <c r="H2090" s="406">
        <v>196</v>
      </c>
      <c r="I2090" s="406">
        <v>215</v>
      </c>
      <c r="J2090" s="406">
        <v>248</v>
      </c>
      <c r="K2090" s="406">
        <v>196</v>
      </c>
      <c r="L2090" s="406">
        <v>215</v>
      </c>
      <c r="M2090" s="406">
        <v>248</v>
      </c>
      <c r="N2090" s="406">
        <v>220</v>
      </c>
      <c r="O2090" s="406">
        <v>196</v>
      </c>
      <c r="P2090" s="406">
        <v>215</v>
      </c>
      <c r="Q2090" s="406">
        <v>248</v>
      </c>
      <c r="R2090" s="406">
        <v>220</v>
      </c>
      <c r="S2090" s="406">
        <v>196</v>
      </c>
      <c r="T2090" s="406">
        <v>215</v>
      </c>
      <c r="U2090" s="406">
        <v>248</v>
      </c>
      <c r="V2090" s="406">
        <v>215</v>
      </c>
      <c r="W2090" s="406">
        <v>248</v>
      </c>
      <c r="X2090" s="406">
        <v>196</v>
      </c>
      <c r="Y2090" s="406">
        <v>215</v>
      </c>
      <c r="Z2090" s="406">
        <v>248</v>
      </c>
      <c r="AA2090" s="406">
        <v>220</v>
      </c>
      <c r="AB2090" s="406">
        <v>196</v>
      </c>
      <c r="AC2090" s="406">
        <v>215</v>
      </c>
      <c r="AD2090" s="406">
        <v>248</v>
      </c>
      <c r="AE2090" s="406">
        <v>220</v>
      </c>
      <c r="AF2090" s="406">
        <v>196</v>
      </c>
      <c r="AG2090" s="406">
        <v>215</v>
      </c>
      <c r="AH2090" s="406">
        <v>248</v>
      </c>
      <c r="AI2090" s="406">
        <v>215</v>
      </c>
      <c r="AJ2090" s="406">
        <v>196</v>
      </c>
      <c r="AK2090" s="406">
        <v>215</v>
      </c>
      <c r="AL2090" s="406">
        <v>248</v>
      </c>
      <c r="AM2090" s="406">
        <v>196</v>
      </c>
      <c r="AN2090" s="406">
        <v>215</v>
      </c>
      <c r="AO2090" s="406">
        <v>248</v>
      </c>
      <c r="AP2090" s="406">
        <v>237</v>
      </c>
      <c r="AQ2090" s="406">
        <v>237</v>
      </c>
      <c r="AR2090" s="406">
        <v>237</v>
      </c>
      <c r="AS2090" s="406">
        <v>237</v>
      </c>
      <c r="AU2090" t="s">
        <v>1809</v>
      </c>
    </row>
    <row r="2091" spans="4:47" ht="13.5" customHeight="1">
      <c r="D2091" s="405" t="s">
        <v>1810</v>
      </c>
      <c r="E2091" s="404"/>
      <c r="F2091" s="407" t="s">
        <v>1883</v>
      </c>
      <c r="G2091" s="272">
        <v>2.3000000000000003</v>
      </c>
      <c r="H2091" s="406">
        <v>216</v>
      </c>
      <c r="I2091" s="406">
        <v>241</v>
      </c>
      <c r="J2091" s="406">
        <v>277</v>
      </c>
      <c r="K2091" s="406">
        <v>216</v>
      </c>
      <c r="L2091" s="406">
        <v>241</v>
      </c>
      <c r="M2091" s="406">
        <v>277</v>
      </c>
      <c r="N2091" s="406">
        <v>245</v>
      </c>
      <c r="O2091" s="406">
        <v>216</v>
      </c>
      <c r="P2091" s="406">
        <v>241</v>
      </c>
      <c r="Q2091" s="406">
        <v>277</v>
      </c>
      <c r="R2091" s="406">
        <v>245</v>
      </c>
      <c r="S2091" s="406">
        <v>216</v>
      </c>
      <c r="T2091" s="406">
        <v>241</v>
      </c>
      <c r="U2091" s="406">
        <v>277</v>
      </c>
      <c r="V2091" s="406">
        <v>241</v>
      </c>
      <c r="W2091" s="406">
        <v>277</v>
      </c>
      <c r="X2091" s="406">
        <v>216</v>
      </c>
      <c r="Y2091" s="406">
        <v>241</v>
      </c>
      <c r="Z2091" s="406">
        <v>277</v>
      </c>
      <c r="AA2091" s="406">
        <v>245</v>
      </c>
      <c r="AB2091" s="406">
        <v>216</v>
      </c>
      <c r="AC2091" s="406">
        <v>241</v>
      </c>
      <c r="AD2091" s="406">
        <v>277</v>
      </c>
      <c r="AE2091" s="406">
        <v>245</v>
      </c>
      <c r="AF2091" s="406">
        <v>216</v>
      </c>
      <c r="AG2091" s="406">
        <v>241</v>
      </c>
      <c r="AH2091" s="406">
        <v>277</v>
      </c>
      <c r="AI2091" s="406">
        <v>241</v>
      </c>
      <c r="AJ2091" s="406">
        <v>216</v>
      </c>
      <c r="AK2091" s="406">
        <v>241</v>
      </c>
      <c r="AL2091" s="406">
        <v>277</v>
      </c>
      <c r="AM2091" s="406">
        <v>216</v>
      </c>
      <c r="AN2091" s="406">
        <v>241</v>
      </c>
      <c r="AO2091" s="406">
        <v>277</v>
      </c>
      <c r="AP2091" s="406">
        <v>264</v>
      </c>
      <c r="AQ2091" s="406">
        <v>264</v>
      </c>
      <c r="AR2091" s="406">
        <v>264</v>
      </c>
      <c r="AS2091" s="406">
        <v>264</v>
      </c>
      <c r="AU2091" t="s">
        <v>1810</v>
      </c>
    </row>
    <row r="2092" spans="4:47" ht="13.5" customHeight="1">
      <c r="D2092" s="405" t="s">
        <v>1811</v>
      </c>
      <c r="E2092" s="404"/>
      <c r="F2092" s="407" t="s">
        <v>1884</v>
      </c>
      <c r="G2092" s="272">
        <v>3</v>
      </c>
      <c r="H2092" s="406">
        <v>255</v>
      </c>
      <c r="I2092" s="406">
        <v>286</v>
      </c>
      <c r="J2092" s="406">
        <v>329</v>
      </c>
      <c r="K2092" s="406">
        <v>255</v>
      </c>
      <c r="L2092" s="406">
        <v>286</v>
      </c>
      <c r="M2092" s="406">
        <v>329</v>
      </c>
      <c r="N2092" s="406">
        <v>290</v>
      </c>
      <c r="O2092" s="406">
        <v>255</v>
      </c>
      <c r="P2092" s="406">
        <v>286</v>
      </c>
      <c r="Q2092" s="406">
        <v>329</v>
      </c>
      <c r="R2092" s="406">
        <v>290</v>
      </c>
      <c r="S2092" s="406">
        <v>255</v>
      </c>
      <c r="T2092" s="406">
        <v>286</v>
      </c>
      <c r="U2092" s="406">
        <v>329</v>
      </c>
      <c r="V2092" s="406">
        <v>286</v>
      </c>
      <c r="W2092" s="406">
        <v>329</v>
      </c>
      <c r="X2092" s="406">
        <v>255</v>
      </c>
      <c r="Y2092" s="406">
        <v>286</v>
      </c>
      <c r="Z2092" s="406">
        <v>329</v>
      </c>
      <c r="AA2092" s="406">
        <v>290</v>
      </c>
      <c r="AB2092" s="406">
        <v>255</v>
      </c>
      <c r="AC2092" s="406">
        <v>286</v>
      </c>
      <c r="AD2092" s="406">
        <v>329</v>
      </c>
      <c r="AE2092" s="406">
        <v>290</v>
      </c>
      <c r="AF2092" s="406">
        <v>255</v>
      </c>
      <c r="AG2092" s="406">
        <v>286</v>
      </c>
      <c r="AH2092" s="406">
        <v>329</v>
      </c>
      <c r="AI2092" s="406">
        <v>286</v>
      </c>
      <c r="AJ2092" s="406">
        <v>255</v>
      </c>
      <c r="AK2092" s="406">
        <v>286</v>
      </c>
      <c r="AL2092" s="406">
        <v>329</v>
      </c>
      <c r="AM2092" s="406">
        <v>255</v>
      </c>
      <c r="AN2092" s="406">
        <v>286</v>
      </c>
      <c r="AO2092" s="406">
        <v>329</v>
      </c>
      <c r="AP2092" s="406">
        <v>314</v>
      </c>
      <c r="AQ2092" s="406">
        <v>314</v>
      </c>
      <c r="AR2092" s="406">
        <v>314</v>
      </c>
      <c r="AS2092" s="406">
        <v>314</v>
      </c>
      <c r="AU2092" t="s">
        <v>1811</v>
      </c>
    </row>
    <row r="2093" spans="4:47" ht="13.5" customHeight="1">
      <c r="D2093" s="405" t="s">
        <v>1812</v>
      </c>
      <c r="E2093" s="404"/>
      <c r="F2093" s="407" t="s">
        <v>1885</v>
      </c>
      <c r="G2093" s="272">
        <v>3.8000000000000003</v>
      </c>
      <c r="H2093" s="406">
        <v>295</v>
      </c>
      <c r="I2093" s="406">
        <v>331</v>
      </c>
      <c r="J2093" s="406">
        <v>382</v>
      </c>
      <c r="K2093" s="406">
        <v>295</v>
      </c>
      <c r="L2093" s="406">
        <v>331</v>
      </c>
      <c r="M2093" s="406">
        <v>382</v>
      </c>
      <c r="N2093" s="406">
        <v>334</v>
      </c>
      <c r="O2093" s="406">
        <v>295</v>
      </c>
      <c r="P2093" s="406">
        <v>331</v>
      </c>
      <c r="Q2093" s="406">
        <v>382</v>
      </c>
      <c r="R2093" s="406">
        <v>334</v>
      </c>
      <c r="S2093" s="406">
        <v>295</v>
      </c>
      <c r="T2093" s="406">
        <v>331</v>
      </c>
      <c r="U2093" s="406">
        <v>382</v>
      </c>
      <c r="V2093" s="406">
        <v>331</v>
      </c>
      <c r="W2093" s="406">
        <v>382</v>
      </c>
      <c r="X2093" s="406">
        <v>295</v>
      </c>
      <c r="Y2093" s="406">
        <v>331</v>
      </c>
      <c r="Z2093" s="406">
        <v>382</v>
      </c>
      <c r="AA2093" s="406">
        <v>334</v>
      </c>
      <c r="AB2093" s="406">
        <v>295</v>
      </c>
      <c r="AC2093" s="406">
        <v>331</v>
      </c>
      <c r="AD2093" s="406">
        <v>382</v>
      </c>
      <c r="AE2093" s="406">
        <v>334</v>
      </c>
      <c r="AF2093" s="406">
        <v>295</v>
      </c>
      <c r="AG2093" s="406">
        <v>331</v>
      </c>
      <c r="AH2093" s="406">
        <v>382</v>
      </c>
      <c r="AI2093" s="406">
        <v>331</v>
      </c>
      <c r="AJ2093" s="406">
        <v>295</v>
      </c>
      <c r="AK2093" s="406">
        <v>331</v>
      </c>
      <c r="AL2093" s="406">
        <v>382</v>
      </c>
      <c r="AM2093" s="406">
        <v>295</v>
      </c>
      <c r="AN2093" s="406">
        <v>331</v>
      </c>
      <c r="AO2093" s="406">
        <v>382</v>
      </c>
      <c r="AP2093" s="406">
        <v>364</v>
      </c>
      <c r="AQ2093" s="406">
        <v>364</v>
      </c>
      <c r="AR2093" s="406">
        <v>364</v>
      </c>
      <c r="AS2093" s="406">
        <v>364</v>
      </c>
      <c r="AU2093" t="s">
        <v>1812</v>
      </c>
    </row>
    <row r="2094" spans="4:47" ht="13.5" customHeight="1">
      <c r="D2094" s="405" t="s">
        <v>5517</v>
      </c>
      <c r="E2094" s="404"/>
      <c r="F2094" s="407" t="s">
        <v>1885</v>
      </c>
      <c r="G2094" s="272">
        <v>4.1999999999999993</v>
      </c>
      <c r="H2094" s="406">
        <v>317</v>
      </c>
      <c r="I2094" s="406">
        <v>356</v>
      </c>
      <c r="J2094" s="406">
        <v>410</v>
      </c>
      <c r="K2094" s="406">
        <v>317</v>
      </c>
      <c r="L2094" s="406">
        <v>356</v>
      </c>
      <c r="M2094" s="406">
        <v>410</v>
      </c>
      <c r="N2094" s="406">
        <v>359</v>
      </c>
      <c r="O2094" s="406">
        <v>317</v>
      </c>
      <c r="P2094" s="406">
        <v>356</v>
      </c>
      <c r="Q2094" s="406">
        <v>410</v>
      </c>
      <c r="R2094" s="406">
        <v>359</v>
      </c>
      <c r="S2094" s="406">
        <v>317</v>
      </c>
      <c r="T2094" s="406">
        <v>356</v>
      </c>
      <c r="U2094" s="406">
        <v>410</v>
      </c>
      <c r="V2094" s="406">
        <v>356</v>
      </c>
      <c r="W2094" s="406">
        <v>410</v>
      </c>
      <c r="X2094" s="406">
        <v>317</v>
      </c>
      <c r="Y2094" s="406">
        <v>356</v>
      </c>
      <c r="Z2094" s="406">
        <v>410</v>
      </c>
      <c r="AA2094" s="406">
        <v>359</v>
      </c>
      <c r="AB2094" s="406">
        <v>317</v>
      </c>
      <c r="AC2094" s="406">
        <v>356</v>
      </c>
      <c r="AD2094" s="406">
        <v>410</v>
      </c>
      <c r="AE2094" s="406">
        <v>359</v>
      </c>
      <c r="AF2094" s="406">
        <v>317</v>
      </c>
      <c r="AG2094" s="406">
        <v>356</v>
      </c>
      <c r="AH2094" s="406">
        <v>410</v>
      </c>
      <c r="AI2094" s="406">
        <v>356</v>
      </c>
      <c r="AJ2094" s="406">
        <v>317</v>
      </c>
      <c r="AK2094" s="406">
        <v>356</v>
      </c>
      <c r="AL2094" s="406">
        <v>410</v>
      </c>
      <c r="AM2094" s="406">
        <v>317</v>
      </c>
      <c r="AN2094" s="406">
        <v>356</v>
      </c>
      <c r="AO2094" s="406">
        <v>410</v>
      </c>
      <c r="AP2094" s="406">
        <v>391</v>
      </c>
      <c r="AQ2094" s="406">
        <v>391</v>
      </c>
      <c r="AR2094" s="406">
        <v>391</v>
      </c>
      <c r="AS2094" s="406">
        <v>391</v>
      </c>
      <c r="AU2094" t="s">
        <v>5517</v>
      </c>
    </row>
    <row r="2095" spans="4:47" ht="13.5" customHeight="1">
      <c r="D2095" s="405" t="s">
        <v>1813</v>
      </c>
      <c r="E2095" s="404"/>
      <c r="F2095" s="407" t="s">
        <v>1885</v>
      </c>
      <c r="G2095" s="272">
        <v>4.5</v>
      </c>
      <c r="H2095" s="406">
        <v>338</v>
      </c>
      <c r="I2095" s="406">
        <v>380</v>
      </c>
      <c r="J2095" s="406">
        <v>437</v>
      </c>
      <c r="K2095" s="406">
        <v>338</v>
      </c>
      <c r="L2095" s="406">
        <v>380</v>
      </c>
      <c r="M2095" s="406">
        <v>437</v>
      </c>
      <c r="N2095" s="406">
        <v>383</v>
      </c>
      <c r="O2095" s="406">
        <v>338</v>
      </c>
      <c r="P2095" s="406">
        <v>380</v>
      </c>
      <c r="Q2095" s="406">
        <v>437</v>
      </c>
      <c r="R2095" s="406">
        <v>383</v>
      </c>
      <c r="S2095" s="406">
        <v>338</v>
      </c>
      <c r="T2095" s="406">
        <v>380</v>
      </c>
      <c r="U2095" s="406">
        <v>437</v>
      </c>
      <c r="V2095" s="406">
        <v>380</v>
      </c>
      <c r="W2095" s="406">
        <v>437</v>
      </c>
      <c r="X2095" s="406">
        <v>338</v>
      </c>
      <c r="Y2095" s="406">
        <v>380</v>
      </c>
      <c r="Z2095" s="406">
        <v>437</v>
      </c>
      <c r="AA2095" s="406">
        <v>383</v>
      </c>
      <c r="AB2095" s="406">
        <v>338</v>
      </c>
      <c r="AC2095" s="406">
        <v>380</v>
      </c>
      <c r="AD2095" s="406">
        <v>437</v>
      </c>
      <c r="AE2095" s="406">
        <v>383</v>
      </c>
      <c r="AF2095" s="406">
        <v>338</v>
      </c>
      <c r="AG2095" s="406">
        <v>380</v>
      </c>
      <c r="AH2095" s="406">
        <v>437</v>
      </c>
      <c r="AI2095" s="406">
        <v>380</v>
      </c>
      <c r="AJ2095" s="406">
        <v>338</v>
      </c>
      <c r="AK2095" s="406">
        <v>380</v>
      </c>
      <c r="AL2095" s="406">
        <v>437</v>
      </c>
      <c r="AM2095" s="406">
        <v>338</v>
      </c>
      <c r="AN2095" s="406">
        <v>380</v>
      </c>
      <c r="AO2095" s="406">
        <v>437</v>
      </c>
      <c r="AP2095" s="406">
        <v>418</v>
      </c>
      <c r="AQ2095" s="406">
        <v>418</v>
      </c>
      <c r="AR2095" s="406">
        <v>418</v>
      </c>
      <c r="AS2095" s="406">
        <v>418</v>
      </c>
      <c r="AU2095" t="s">
        <v>1813</v>
      </c>
    </row>
    <row r="2096" spans="4:47" ht="13.5" customHeight="1">
      <c r="D2096" s="405" t="s">
        <v>3175</v>
      </c>
      <c r="E2096" s="404"/>
      <c r="F2096" s="407" t="s">
        <v>1886</v>
      </c>
      <c r="G2096" s="272">
        <v>4.8999999999999995</v>
      </c>
      <c r="H2096" s="406">
        <v>367</v>
      </c>
      <c r="I2096" s="406">
        <v>412</v>
      </c>
      <c r="J2096" s="406">
        <v>475</v>
      </c>
      <c r="K2096" s="406">
        <v>367</v>
      </c>
      <c r="L2096" s="406">
        <v>412</v>
      </c>
      <c r="M2096" s="406">
        <v>475</v>
      </c>
      <c r="N2096" s="406">
        <v>419</v>
      </c>
      <c r="O2096" s="406">
        <v>367</v>
      </c>
      <c r="P2096" s="406">
        <v>412</v>
      </c>
      <c r="Q2096" s="406">
        <v>475</v>
      </c>
      <c r="R2096" s="406">
        <v>419</v>
      </c>
      <c r="S2096" s="406">
        <v>367</v>
      </c>
      <c r="T2096" s="406">
        <v>412</v>
      </c>
      <c r="U2096" s="406">
        <v>475</v>
      </c>
      <c r="V2096" s="406">
        <v>412</v>
      </c>
      <c r="W2096" s="406">
        <v>475</v>
      </c>
      <c r="X2096" s="406">
        <v>367</v>
      </c>
      <c r="Y2096" s="406">
        <v>412</v>
      </c>
      <c r="Z2096" s="406">
        <v>475</v>
      </c>
      <c r="AA2096" s="406">
        <v>419</v>
      </c>
      <c r="AB2096" s="406">
        <v>367</v>
      </c>
      <c r="AC2096" s="406">
        <v>412</v>
      </c>
      <c r="AD2096" s="406">
        <v>475</v>
      </c>
      <c r="AE2096" s="406">
        <v>419</v>
      </c>
      <c r="AF2096" s="406">
        <v>367</v>
      </c>
      <c r="AG2096" s="406">
        <v>412</v>
      </c>
      <c r="AH2096" s="406">
        <v>475</v>
      </c>
      <c r="AI2096" s="406">
        <v>412</v>
      </c>
      <c r="AJ2096" s="406">
        <v>367</v>
      </c>
      <c r="AK2096" s="406">
        <v>412</v>
      </c>
      <c r="AL2096" s="406">
        <v>475</v>
      </c>
      <c r="AM2096" s="406">
        <v>367</v>
      </c>
      <c r="AN2096" s="406">
        <v>412</v>
      </c>
      <c r="AO2096" s="406">
        <v>475</v>
      </c>
      <c r="AP2096" s="406">
        <v>454</v>
      </c>
      <c r="AQ2096" s="406">
        <v>454</v>
      </c>
      <c r="AR2096" s="406">
        <v>454</v>
      </c>
      <c r="AS2096" s="406">
        <v>454</v>
      </c>
      <c r="AU2096" t="s">
        <v>3175</v>
      </c>
    </row>
    <row r="2097" spans="4:47" ht="13.5" customHeight="1">
      <c r="D2097" s="405" t="s">
        <v>1814</v>
      </c>
      <c r="E2097" s="404"/>
      <c r="F2097" s="407" t="s">
        <v>1886</v>
      </c>
      <c r="G2097" s="272">
        <v>5.3</v>
      </c>
      <c r="H2097" s="406">
        <v>378</v>
      </c>
      <c r="I2097" s="406">
        <v>427</v>
      </c>
      <c r="J2097" s="406">
        <v>491</v>
      </c>
      <c r="K2097" s="406">
        <v>378</v>
      </c>
      <c r="L2097" s="406">
        <v>427</v>
      </c>
      <c r="M2097" s="406">
        <v>491</v>
      </c>
      <c r="N2097" s="406">
        <v>430</v>
      </c>
      <c r="O2097" s="406">
        <v>378</v>
      </c>
      <c r="P2097" s="406">
        <v>427</v>
      </c>
      <c r="Q2097" s="406">
        <v>491</v>
      </c>
      <c r="R2097" s="406">
        <v>430</v>
      </c>
      <c r="S2097" s="406">
        <v>378</v>
      </c>
      <c r="T2097" s="406">
        <v>427</v>
      </c>
      <c r="U2097" s="406">
        <v>491</v>
      </c>
      <c r="V2097" s="406">
        <v>427</v>
      </c>
      <c r="W2097" s="406">
        <v>491</v>
      </c>
      <c r="X2097" s="406">
        <v>378</v>
      </c>
      <c r="Y2097" s="406">
        <v>427</v>
      </c>
      <c r="Z2097" s="406">
        <v>491</v>
      </c>
      <c r="AA2097" s="406">
        <v>430</v>
      </c>
      <c r="AB2097" s="406">
        <v>378</v>
      </c>
      <c r="AC2097" s="406">
        <v>427</v>
      </c>
      <c r="AD2097" s="406">
        <v>491</v>
      </c>
      <c r="AE2097" s="406">
        <v>430</v>
      </c>
      <c r="AF2097" s="406">
        <v>378</v>
      </c>
      <c r="AG2097" s="406">
        <v>427</v>
      </c>
      <c r="AH2097" s="406">
        <v>491</v>
      </c>
      <c r="AI2097" s="406">
        <v>427</v>
      </c>
      <c r="AJ2097" s="406">
        <v>378</v>
      </c>
      <c r="AK2097" s="406">
        <v>427</v>
      </c>
      <c r="AL2097" s="406">
        <v>491</v>
      </c>
      <c r="AM2097" s="406">
        <v>378</v>
      </c>
      <c r="AN2097" s="406">
        <v>427</v>
      </c>
      <c r="AO2097" s="406">
        <v>491</v>
      </c>
      <c r="AP2097" s="406">
        <v>469</v>
      </c>
      <c r="AQ2097" s="406">
        <v>469</v>
      </c>
      <c r="AR2097" s="406">
        <v>469</v>
      </c>
      <c r="AS2097" s="406">
        <v>469</v>
      </c>
      <c r="AU2097" t="s">
        <v>1814</v>
      </c>
    </row>
    <row r="2098" spans="4:47" ht="13.5" customHeight="1">
      <c r="D2098" s="405" t="s">
        <v>1815</v>
      </c>
      <c r="E2098" s="404"/>
      <c r="F2098" s="407" t="s">
        <v>1887</v>
      </c>
      <c r="G2098" s="272">
        <v>1.8</v>
      </c>
      <c r="H2098" s="406">
        <v>205</v>
      </c>
      <c r="I2098" s="406">
        <v>226</v>
      </c>
      <c r="J2098" s="406">
        <v>260</v>
      </c>
      <c r="K2098" s="406">
        <v>205</v>
      </c>
      <c r="L2098" s="406">
        <v>226</v>
      </c>
      <c r="M2098" s="406">
        <v>260</v>
      </c>
      <c r="N2098" s="406">
        <v>231</v>
      </c>
      <c r="O2098" s="406">
        <v>205</v>
      </c>
      <c r="P2098" s="406">
        <v>226</v>
      </c>
      <c r="Q2098" s="406">
        <v>260</v>
      </c>
      <c r="R2098" s="406">
        <v>231</v>
      </c>
      <c r="S2098" s="406">
        <v>205</v>
      </c>
      <c r="T2098" s="406">
        <v>226</v>
      </c>
      <c r="U2098" s="406">
        <v>260</v>
      </c>
      <c r="V2098" s="406">
        <v>226</v>
      </c>
      <c r="W2098" s="406">
        <v>260</v>
      </c>
      <c r="X2098" s="406">
        <v>205</v>
      </c>
      <c r="Y2098" s="406">
        <v>226</v>
      </c>
      <c r="Z2098" s="406">
        <v>260</v>
      </c>
      <c r="AA2098" s="406">
        <v>231</v>
      </c>
      <c r="AB2098" s="406">
        <v>205</v>
      </c>
      <c r="AC2098" s="406">
        <v>226</v>
      </c>
      <c r="AD2098" s="406">
        <v>260</v>
      </c>
      <c r="AE2098" s="406">
        <v>231</v>
      </c>
      <c r="AF2098" s="406">
        <v>205</v>
      </c>
      <c r="AG2098" s="406">
        <v>226</v>
      </c>
      <c r="AH2098" s="406">
        <v>260</v>
      </c>
      <c r="AI2098" s="406">
        <v>226</v>
      </c>
      <c r="AJ2098" s="406">
        <v>205</v>
      </c>
      <c r="AK2098" s="406">
        <v>226</v>
      </c>
      <c r="AL2098" s="406">
        <v>260</v>
      </c>
      <c r="AM2098" s="406">
        <v>205</v>
      </c>
      <c r="AN2098" s="406">
        <v>226</v>
      </c>
      <c r="AO2098" s="406">
        <v>260</v>
      </c>
      <c r="AP2098" s="406">
        <v>248</v>
      </c>
      <c r="AQ2098" s="406">
        <v>248</v>
      </c>
      <c r="AR2098" s="406">
        <v>248</v>
      </c>
      <c r="AS2098" s="406">
        <v>248</v>
      </c>
      <c r="AU2098" t="s">
        <v>1815</v>
      </c>
    </row>
    <row r="2099" spans="4:47" ht="13.5" customHeight="1">
      <c r="D2099" s="405" t="s">
        <v>1816</v>
      </c>
      <c r="E2099" s="404"/>
      <c r="F2099" s="407" t="s">
        <v>1887</v>
      </c>
      <c r="G2099" s="272">
        <v>2.7</v>
      </c>
      <c r="H2099" s="406">
        <v>226</v>
      </c>
      <c r="I2099" s="406">
        <v>252</v>
      </c>
      <c r="J2099" s="406">
        <v>290</v>
      </c>
      <c r="K2099" s="406">
        <v>226</v>
      </c>
      <c r="L2099" s="406">
        <v>252</v>
      </c>
      <c r="M2099" s="406">
        <v>290</v>
      </c>
      <c r="N2099" s="406">
        <v>256</v>
      </c>
      <c r="O2099" s="406">
        <v>226</v>
      </c>
      <c r="P2099" s="406">
        <v>252</v>
      </c>
      <c r="Q2099" s="406">
        <v>290</v>
      </c>
      <c r="R2099" s="406">
        <v>256</v>
      </c>
      <c r="S2099" s="406">
        <v>226</v>
      </c>
      <c r="T2099" s="406">
        <v>252</v>
      </c>
      <c r="U2099" s="406">
        <v>290</v>
      </c>
      <c r="V2099" s="406">
        <v>252</v>
      </c>
      <c r="W2099" s="406">
        <v>290</v>
      </c>
      <c r="X2099" s="406">
        <v>226</v>
      </c>
      <c r="Y2099" s="406">
        <v>252</v>
      </c>
      <c r="Z2099" s="406">
        <v>290</v>
      </c>
      <c r="AA2099" s="406">
        <v>256</v>
      </c>
      <c r="AB2099" s="406">
        <v>226</v>
      </c>
      <c r="AC2099" s="406">
        <v>252</v>
      </c>
      <c r="AD2099" s="406">
        <v>290</v>
      </c>
      <c r="AE2099" s="406">
        <v>256</v>
      </c>
      <c r="AF2099" s="406">
        <v>226</v>
      </c>
      <c r="AG2099" s="406">
        <v>252</v>
      </c>
      <c r="AH2099" s="406">
        <v>290</v>
      </c>
      <c r="AI2099" s="406">
        <v>252</v>
      </c>
      <c r="AJ2099" s="406">
        <v>226</v>
      </c>
      <c r="AK2099" s="406">
        <v>252</v>
      </c>
      <c r="AL2099" s="406">
        <v>290</v>
      </c>
      <c r="AM2099" s="406">
        <v>226</v>
      </c>
      <c r="AN2099" s="406">
        <v>252</v>
      </c>
      <c r="AO2099" s="406">
        <v>290</v>
      </c>
      <c r="AP2099" s="406">
        <v>277</v>
      </c>
      <c r="AQ2099" s="406">
        <v>277</v>
      </c>
      <c r="AR2099" s="406">
        <v>277</v>
      </c>
      <c r="AS2099" s="406">
        <v>277</v>
      </c>
      <c r="AU2099" t="s">
        <v>1816</v>
      </c>
    </row>
    <row r="2100" spans="4:47" ht="13.5" customHeight="1">
      <c r="D2100" s="405" t="s">
        <v>1817</v>
      </c>
      <c r="E2100" s="404"/>
      <c r="F2100" s="407" t="s">
        <v>1888</v>
      </c>
      <c r="G2100" s="272">
        <v>3.5</v>
      </c>
      <c r="H2100" s="406">
        <v>266</v>
      </c>
      <c r="I2100" s="406">
        <v>298</v>
      </c>
      <c r="J2100" s="406">
        <v>344</v>
      </c>
      <c r="K2100" s="406">
        <v>266</v>
      </c>
      <c r="L2100" s="406">
        <v>298</v>
      </c>
      <c r="M2100" s="406">
        <v>344</v>
      </c>
      <c r="N2100" s="406">
        <v>302</v>
      </c>
      <c r="O2100" s="406">
        <v>266</v>
      </c>
      <c r="P2100" s="406">
        <v>298</v>
      </c>
      <c r="Q2100" s="406">
        <v>344</v>
      </c>
      <c r="R2100" s="406">
        <v>302</v>
      </c>
      <c r="S2100" s="406">
        <v>266</v>
      </c>
      <c r="T2100" s="406">
        <v>298</v>
      </c>
      <c r="U2100" s="406">
        <v>344</v>
      </c>
      <c r="V2100" s="406">
        <v>298</v>
      </c>
      <c r="W2100" s="406">
        <v>344</v>
      </c>
      <c r="X2100" s="406">
        <v>266</v>
      </c>
      <c r="Y2100" s="406">
        <v>298</v>
      </c>
      <c r="Z2100" s="406">
        <v>344</v>
      </c>
      <c r="AA2100" s="406">
        <v>302</v>
      </c>
      <c r="AB2100" s="406">
        <v>266</v>
      </c>
      <c r="AC2100" s="406">
        <v>298</v>
      </c>
      <c r="AD2100" s="406">
        <v>344</v>
      </c>
      <c r="AE2100" s="406">
        <v>302</v>
      </c>
      <c r="AF2100" s="406">
        <v>266</v>
      </c>
      <c r="AG2100" s="406">
        <v>298</v>
      </c>
      <c r="AH2100" s="406">
        <v>344</v>
      </c>
      <c r="AI2100" s="406">
        <v>298</v>
      </c>
      <c r="AJ2100" s="406">
        <v>266</v>
      </c>
      <c r="AK2100" s="406">
        <v>298</v>
      </c>
      <c r="AL2100" s="406">
        <v>344</v>
      </c>
      <c r="AM2100" s="406">
        <v>266</v>
      </c>
      <c r="AN2100" s="406">
        <v>298</v>
      </c>
      <c r="AO2100" s="406">
        <v>344</v>
      </c>
      <c r="AP2100" s="406">
        <v>328</v>
      </c>
      <c r="AQ2100" s="406">
        <v>328</v>
      </c>
      <c r="AR2100" s="406">
        <v>328</v>
      </c>
      <c r="AS2100" s="406">
        <v>328</v>
      </c>
      <c r="AU2100" t="s">
        <v>1817</v>
      </c>
    </row>
    <row r="2101" spans="4:47" ht="13.5" customHeight="1">
      <c r="D2101" s="405" t="s">
        <v>1818</v>
      </c>
      <c r="E2101" s="404"/>
      <c r="F2101" s="407" t="s">
        <v>1889</v>
      </c>
      <c r="G2101" s="272">
        <v>4.3999999999999995</v>
      </c>
      <c r="H2101" s="406">
        <v>314</v>
      </c>
      <c r="I2101" s="406">
        <v>354</v>
      </c>
      <c r="J2101" s="406">
        <v>408</v>
      </c>
      <c r="K2101" s="406">
        <v>314</v>
      </c>
      <c r="L2101" s="406">
        <v>354</v>
      </c>
      <c r="M2101" s="406">
        <v>408</v>
      </c>
      <c r="N2101" s="406">
        <v>357</v>
      </c>
      <c r="O2101" s="406">
        <v>314</v>
      </c>
      <c r="P2101" s="406">
        <v>354</v>
      </c>
      <c r="Q2101" s="406">
        <v>408</v>
      </c>
      <c r="R2101" s="406">
        <v>357</v>
      </c>
      <c r="S2101" s="406">
        <v>314</v>
      </c>
      <c r="T2101" s="406">
        <v>354</v>
      </c>
      <c r="U2101" s="406">
        <v>408</v>
      </c>
      <c r="V2101" s="406">
        <v>354</v>
      </c>
      <c r="W2101" s="406">
        <v>408</v>
      </c>
      <c r="X2101" s="406">
        <v>314</v>
      </c>
      <c r="Y2101" s="406">
        <v>354</v>
      </c>
      <c r="Z2101" s="406">
        <v>408</v>
      </c>
      <c r="AA2101" s="406">
        <v>357</v>
      </c>
      <c r="AB2101" s="406">
        <v>314</v>
      </c>
      <c r="AC2101" s="406">
        <v>354</v>
      </c>
      <c r="AD2101" s="406">
        <v>408</v>
      </c>
      <c r="AE2101" s="406">
        <v>357</v>
      </c>
      <c r="AF2101" s="406">
        <v>314</v>
      </c>
      <c r="AG2101" s="406">
        <v>354</v>
      </c>
      <c r="AH2101" s="406">
        <v>408</v>
      </c>
      <c r="AI2101" s="406">
        <v>354</v>
      </c>
      <c r="AJ2101" s="406">
        <v>314</v>
      </c>
      <c r="AK2101" s="406">
        <v>354</v>
      </c>
      <c r="AL2101" s="406">
        <v>408</v>
      </c>
      <c r="AM2101" s="406">
        <v>314</v>
      </c>
      <c r="AN2101" s="406">
        <v>354</v>
      </c>
      <c r="AO2101" s="406">
        <v>408</v>
      </c>
      <c r="AP2101" s="406">
        <v>389</v>
      </c>
      <c r="AQ2101" s="406">
        <v>389</v>
      </c>
      <c r="AR2101" s="406">
        <v>389</v>
      </c>
      <c r="AS2101" s="406">
        <v>389</v>
      </c>
      <c r="AU2101" t="s">
        <v>1818</v>
      </c>
    </row>
    <row r="2102" spans="4:47" ht="13.5" customHeight="1">
      <c r="D2102" s="405" t="s">
        <v>5518</v>
      </c>
      <c r="E2102" s="404"/>
      <c r="F2102" s="407" t="s">
        <v>1889</v>
      </c>
      <c r="G2102" s="272">
        <v>4.8999999999999995</v>
      </c>
      <c r="H2102" s="406">
        <v>337</v>
      </c>
      <c r="I2102" s="406">
        <v>380</v>
      </c>
      <c r="J2102" s="406">
        <v>437</v>
      </c>
      <c r="K2102" s="406">
        <v>337</v>
      </c>
      <c r="L2102" s="406">
        <v>380</v>
      </c>
      <c r="M2102" s="406">
        <v>437</v>
      </c>
      <c r="N2102" s="406">
        <v>382</v>
      </c>
      <c r="O2102" s="406">
        <v>337</v>
      </c>
      <c r="P2102" s="406">
        <v>380</v>
      </c>
      <c r="Q2102" s="406">
        <v>437</v>
      </c>
      <c r="R2102" s="406">
        <v>382</v>
      </c>
      <c r="S2102" s="406">
        <v>337</v>
      </c>
      <c r="T2102" s="406">
        <v>380</v>
      </c>
      <c r="U2102" s="406">
        <v>437</v>
      </c>
      <c r="V2102" s="406">
        <v>380</v>
      </c>
      <c r="W2102" s="406">
        <v>437</v>
      </c>
      <c r="X2102" s="406">
        <v>337</v>
      </c>
      <c r="Y2102" s="406">
        <v>380</v>
      </c>
      <c r="Z2102" s="406">
        <v>437</v>
      </c>
      <c r="AA2102" s="406">
        <v>382</v>
      </c>
      <c r="AB2102" s="406">
        <v>337</v>
      </c>
      <c r="AC2102" s="406">
        <v>380</v>
      </c>
      <c r="AD2102" s="406">
        <v>437</v>
      </c>
      <c r="AE2102" s="406">
        <v>382</v>
      </c>
      <c r="AF2102" s="406">
        <v>337</v>
      </c>
      <c r="AG2102" s="406">
        <v>380</v>
      </c>
      <c r="AH2102" s="406">
        <v>437</v>
      </c>
      <c r="AI2102" s="406">
        <v>380</v>
      </c>
      <c r="AJ2102" s="406">
        <v>337</v>
      </c>
      <c r="AK2102" s="406">
        <v>380</v>
      </c>
      <c r="AL2102" s="406">
        <v>437</v>
      </c>
      <c r="AM2102" s="406">
        <v>337</v>
      </c>
      <c r="AN2102" s="406">
        <v>380</v>
      </c>
      <c r="AO2102" s="406">
        <v>437</v>
      </c>
      <c r="AP2102" s="406">
        <v>417</v>
      </c>
      <c r="AQ2102" s="406">
        <v>417</v>
      </c>
      <c r="AR2102" s="406">
        <v>417</v>
      </c>
      <c r="AS2102" s="406">
        <v>417</v>
      </c>
      <c r="AU2102" t="s">
        <v>5518</v>
      </c>
    </row>
    <row r="2103" spans="4:47" ht="13.5" customHeight="1">
      <c r="D2103" s="405" t="s">
        <v>1819</v>
      </c>
      <c r="E2103" s="404"/>
      <c r="F2103" s="407" t="s">
        <v>1889</v>
      </c>
      <c r="G2103" s="272">
        <v>5.3</v>
      </c>
      <c r="H2103" s="406">
        <v>359</v>
      </c>
      <c r="I2103" s="406">
        <v>405</v>
      </c>
      <c r="J2103" s="406">
        <v>466</v>
      </c>
      <c r="K2103" s="406">
        <v>359</v>
      </c>
      <c r="L2103" s="406">
        <v>405</v>
      </c>
      <c r="M2103" s="406">
        <v>466</v>
      </c>
      <c r="N2103" s="406">
        <v>407</v>
      </c>
      <c r="O2103" s="406">
        <v>359</v>
      </c>
      <c r="P2103" s="406">
        <v>405</v>
      </c>
      <c r="Q2103" s="406">
        <v>466</v>
      </c>
      <c r="R2103" s="406">
        <v>407</v>
      </c>
      <c r="S2103" s="406">
        <v>359</v>
      </c>
      <c r="T2103" s="406">
        <v>405</v>
      </c>
      <c r="U2103" s="406">
        <v>466</v>
      </c>
      <c r="V2103" s="406">
        <v>405</v>
      </c>
      <c r="W2103" s="406">
        <v>466</v>
      </c>
      <c r="X2103" s="406">
        <v>359</v>
      </c>
      <c r="Y2103" s="406">
        <v>405</v>
      </c>
      <c r="Z2103" s="406">
        <v>466</v>
      </c>
      <c r="AA2103" s="406">
        <v>407</v>
      </c>
      <c r="AB2103" s="406">
        <v>359</v>
      </c>
      <c r="AC2103" s="406">
        <v>405</v>
      </c>
      <c r="AD2103" s="406">
        <v>466</v>
      </c>
      <c r="AE2103" s="406">
        <v>407</v>
      </c>
      <c r="AF2103" s="406">
        <v>359</v>
      </c>
      <c r="AG2103" s="406">
        <v>405</v>
      </c>
      <c r="AH2103" s="406">
        <v>466</v>
      </c>
      <c r="AI2103" s="406">
        <v>405</v>
      </c>
      <c r="AJ2103" s="406">
        <v>359</v>
      </c>
      <c r="AK2103" s="406">
        <v>405</v>
      </c>
      <c r="AL2103" s="406">
        <v>466</v>
      </c>
      <c r="AM2103" s="406">
        <v>359</v>
      </c>
      <c r="AN2103" s="406">
        <v>405</v>
      </c>
      <c r="AO2103" s="406">
        <v>466</v>
      </c>
      <c r="AP2103" s="406">
        <v>445</v>
      </c>
      <c r="AQ2103" s="406">
        <v>445</v>
      </c>
      <c r="AR2103" s="406">
        <v>445</v>
      </c>
      <c r="AS2103" s="406">
        <v>445</v>
      </c>
      <c r="AU2103" t="s">
        <v>1819</v>
      </c>
    </row>
    <row r="2104" spans="4:47" ht="13.5" customHeight="1">
      <c r="D2104" s="405" t="s">
        <v>3176</v>
      </c>
      <c r="E2104" s="404"/>
      <c r="F2104" s="407" t="s">
        <v>1890</v>
      </c>
      <c r="G2104" s="272">
        <v>5.6999999999999993</v>
      </c>
      <c r="H2104" s="406">
        <v>392</v>
      </c>
      <c r="I2104" s="406">
        <v>442</v>
      </c>
      <c r="J2104" s="406">
        <v>509</v>
      </c>
      <c r="K2104" s="406">
        <v>392</v>
      </c>
      <c r="L2104" s="406">
        <v>442</v>
      </c>
      <c r="M2104" s="406">
        <v>509</v>
      </c>
      <c r="N2104" s="406">
        <v>448</v>
      </c>
      <c r="O2104" s="406">
        <v>392</v>
      </c>
      <c r="P2104" s="406">
        <v>442</v>
      </c>
      <c r="Q2104" s="406">
        <v>509</v>
      </c>
      <c r="R2104" s="406">
        <v>448</v>
      </c>
      <c r="S2104" s="406">
        <v>392</v>
      </c>
      <c r="T2104" s="406">
        <v>442</v>
      </c>
      <c r="U2104" s="406">
        <v>509</v>
      </c>
      <c r="V2104" s="406">
        <v>442</v>
      </c>
      <c r="W2104" s="406">
        <v>509</v>
      </c>
      <c r="X2104" s="406">
        <v>392</v>
      </c>
      <c r="Y2104" s="406">
        <v>442</v>
      </c>
      <c r="Z2104" s="406">
        <v>509</v>
      </c>
      <c r="AA2104" s="406">
        <v>448</v>
      </c>
      <c r="AB2104" s="406">
        <v>392</v>
      </c>
      <c r="AC2104" s="406">
        <v>442</v>
      </c>
      <c r="AD2104" s="406">
        <v>509</v>
      </c>
      <c r="AE2104" s="406">
        <v>448</v>
      </c>
      <c r="AF2104" s="406">
        <v>392</v>
      </c>
      <c r="AG2104" s="406">
        <v>442</v>
      </c>
      <c r="AH2104" s="406">
        <v>509</v>
      </c>
      <c r="AI2104" s="406">
        <v>442</v>
      </c>
      <c r="AJ2104" s="406">
        <v>392</v>
      </c>
      <c r="AK2104" s="406">
        <v>442</v>
      </c>
      <c r="AL2104" s="406">
        <v>509</v>
      </c>
      <c r="AM2104" s="406">
        <v>392</v>
      </c>
      <c r="AN2104" s="406">
        <v>442</v>
      </c>
      <c r="AO2104" s="406">
        <v>509</v>
      </c>
      <c r="AP2104" s="406">
        <v>486</v>
      </c>
      <c r="AQ2104" s="406">
        <v>486</v>
      </c>
      <c r="AR2104" s="406">
        <v>486</v>
      </c>
      <c r="AS2104" s="406">
        <v>486</v>
      </c>
      <c r="AU2104" t="s">
        <v>3176</v>
      </c>
    </row>
    <row r="2105" spans="4:47" ht="13.5" customHeight="1">
      <c r="D2105" s="405" t="s">
        <v>1820</v>
      </c>
      <c r="E2105" s="404"/>
      <c r="F2105" s="407" t="s">
        <v>1890</v>
      </c>
      <c r="G2105" s="272">
        <v>6.1999999999999993</v>
      </c>
      <c r="H2105" s="406">
        <v>403</v>
      </c>
      <c r="I2105" s="406">
        <v>455</v>
      </c>
      <c r="J2105" s="406">
        <v>524</v>
      </c>
      <c r="K2105" s="406">
        <v>403</v>
      </c>
      <c r="L2105" s="406">
        <v>455</v>
      </c>
      <c r="M2105" s="406">
        <v>524</v>
      </c>
      <c r="N2105" s="406">
        <v>457</v>
      </c>
      <c r="O2105" s="406">
        <v>403</v>
      </c>
      <c r="P2105" s="406">
        <v>455</v>
      </c>
      <c r="Q2105" s="406">
        <v>524</v>
      </c>
      <c r="R2105" s="406">
        <v>457</v>
      </c>
      <c r="S2105" s="406">
        <v>403</v>
      </c>
      <c r="T2105" s="406">
        <v>455</v>
      </c>
      <c r="U2105" s="406">
        <v>524</v>
      </c>
      <c r="V2105" s="406">
        <v>455</v>
      </c>
      <c r="W2105" s="406">
        <v>524</v>
      </c>
      <c r="X2105" s="406">
        <v>403</v>
      </c>
      <c r="Y2105" s="406">
        <v>455</v>
      </c>
      <c r="Z2105" s="406">
        <v>524</v>
      </c>
      <c r="AA2105" s="406">
        <v>457</v>
      </c>
      <c r="AB2105" s="406">
        <v>403</v>
      </c>
      <c r="AC2105" s="406">
        <v>455</v>
      </c>
      <c r="AD2105" s="406">
        <v>524</v>
      </c>
      <c r="AE2105" s="406">
        <v>457</v>
      </c>
      <c r="AF2105" s="406">
        <v>403</v>
      </c>
      <c r="AG2105" s="406">
        <v>455</v>
      </c>
      <c r="AH2105" s="406">
        <v>524</v>
      </c>
      <c r="AI2105" s="406">
        <v>455</v>
      </c>
      <c r="AJ2105" s="406">
        <v>403</v>
      </c>
      <c r="AK2105" s="406">
        <v>455</v>
      </c>
      <c r="AL2105" s="406">
        <v>524</v>
      </c>
      <c r="AM2105" s="406">
        <v>403</v>
      </c>
      <c r="AN2105" s="406">
        <v>455</v>
      </c>
      <c r="AO2105" s="406">
        <v>524</v>
      </c>
      <c r="AP2105" s="406">
        <v>500</v>
      </c>
      <c r="AQ2105" s="406">
        <v>500</v>
      </c>
      <c r="AR2105" s="406">
        <v>500</v>
      </c>
      <c r="AS2105" s="406">
        <v>500</v>
      </c>
      <c r="AU2105" t="s">
        <v>1820</v>
      </c>
    </row>
    <row r="2106" spans="4:47" ht="13.5" customHeight="1">
      <c r="D2106" s="405" t="s">
        <v>1821</v>
      </c>
      <c r="E2106" s="404"/>
      <c r="F2106" s="407" t="s">
        <v>1891</v>
      </c>
      <c r="G2106" s="272">
        <v>2</v>
      </c>
      <c r="H2106" s="406">
        <v>214</v>
      </c>
      <c r="I2106" s="406">
        <v>237</v>
      </c>
      <c r="J2106" s="406">
        <v>273</v>
      </c>
      <c r="K2106" s="406">
        <v>214</v>
      </c>
      <c r="L2106" s="406">
        <v>237</v>
      </c>
      <c r="M2106" s="406">
        <v>273</v>
      </c>
      <c r="N2106" s="406">
        <v>242</v>
      </c>
      <c r="O2106" s="406">
        <v>214</v>
      </c>
      <c r="P2106" s="406">
        <v>237</v>
      </c>
      <c r="Q2106" s="406">
        <v>273</v>
      </c>
      <c r="R2106" s="406">
        <v>242</v>
      </c>
      <c r="S2106" s="406">
        <v>214</v>
      </c>
      <c r="T2106" s="406">
        <v>237</v>
      </c>
      <c r="U2106" s="406">
        <v>273</v>
      </c>
      <c r="V2106" s="406">
        <v>237</v>
      </c>
      <c r="W2106" s="406">
        <v>273</v>
      </c>
      <c r="X2106" s="406">
        <v>214</v>
      </c>
      <c r="Y2106" s="406">
        <v>237</v>
      </c>
      <c r="Z2106" s="406">
        <v>273</v>
      </c>
      <c r="AA2106" s="406">
        <v>242</v>
      </c>
      <c r="AB2106" s="406">
        <v>214</v>
      </c>
      <c r="AC2106" s="406">
        <v>237</v>
      </c>
      <c r="AD2106" s="406">
        <v>273</v>
      </c>
      <c r="AE2106" s="406">
        <v>242</v>
      </c>
      <c r="AF2106" s="406">
        <v>214</v>
      </c>
      <c r="AG2106" s="406">
        <v>237</v>
      </c>
      <c r="AH2106" s="406">
        <v>273</v>
      </c>
      <c r="AI2106" s="406">
        <v>237</v>
      </c>
      <c r="AJ2106" s="406">
        <v>214</v>
      </c>
      <c r="AK2106" s="406">
        <v>237</v>
      </c>
      <c r="AL2106" s="406">
        <v>273</v>
      </c>
      <c r="AM2106" s="406">
        <v>214</v>
      </c>
      <c r="AN2106" s="406">
        <v>237</v>
      </c>
      <c r="AO2106" s="406">
        <v>273</v>
      </c>
      <c r="AP2106" s="406">
        <v>261</v>
      </c>
      <c r="AQ2106" s="406">
        <v>261</v>
      </c>
      <c r="AR2106" s="406">
        <v>261</v>
      </c>
      <c r="AS2106" s="406">
        <v>261</v>
      </c>
      <c r="AU2106" t="s">
        <v>1821</v>
      </c>
    </row>
    <row r="2107" spans="4:47" ht="13.5" customHeight="1">
      <c r="D2107" s="405" t="s">
        <v>1822</v>
      </c>
      <c r="E2107" s="404"/>
      <c r="F2107" s="407" t="s">
        <v>1891</v>
      </c>
      <c r="G2107" s="272">
        <v>3</v>
      </c>
      <c r="H2107" s="406">
        <v>237</v>
      </c>
      <c r="I2107" s="406">
        <v>266</v>
      </c>
      <c r="J2107" s="406">
        <v>306</v>
      </c>
      <c r="K2107" s="406">
        <v>237</v>
      </c>
      <c r="L2107" s="406">
        <v>266</v>
      </c>
      <c r="M2107" s="406">
        <v>306</v>
      </c>
      <c r="N2107" s="406">
        <v>269</v>
      </c>
      <c r="O2107" s="406">
        <v>237</v>
      </c>
      <c r="P2107" s="406">
        <v>266</v>
      </c>
      <c r="Q2107" s="406">
        <v>306</v>
      </c>
      <c r="R2107" s="406">
        <v>269</v>
      </c>
      <c r="S2107" s="406">
        <v>237</v>
      </c>
      <c r="T2107" s="406">
        <v>266</v>
      </c>
      <c r="U2107" s="406">
        <v>306</v>
      </c>
      <c r="V2107" s="406">
        <v>266</v>
      </c>
      <c r="W2107" s="406">
        <v>306</v>
      </c>
      <c r="X2107" s="406">
        <v>237</v>
      </c>
      <c r="Y2107" s="406">
        <v>266</v>
      </c>
      <c r="Z2107" s="406">
        <v>306</v>
      </c>
      <c r="AA2107" s="406">
        <v>269</v>
      </c>
      <c r="AB2107" s="406">
        <v>237</v>
      </c>
      <c r="AC2107" s="406">
        <v>266</v>
      </c>
      <c r="AD2107" s="406">
        <v>306</v>
      </c>
      <c r="AE2107" s="406">
        <v>269</v>
      </c>
      <c r="AF2107" s="406">
        <v>237</v>
      </c>
      <c r="AG2107" s="406">
        <v>266</v>
      </c>
      <c r="AH2107" s="406">
        <v>306</v>
      </c>
      <c r="AI2107" s="406">
        <v>266</v>
      </c>
      <c r="AJ2107" s="406">
        <v>237</v>
      </c>
      <c r="AK2107" s="406">
        <v>266</v>
      </c>
      <c r="AL2107" s="406">
        <v>306</v>
      </c>
      <c r="AM2107" s="406">
        <v>237</v>
      </c>
      <c r="AN2107" s="406">
        <v>266</v>
      </c>
      <c r="AO2107" s="406">
        <v>306</v>
      </c>
      <c r="AP2107" s="406">
        <v>292</v>
      </c>
      <c r="AQ2107" s="406">
        <v>292</v>
      </c>
      <c r="AR2107" s="406">
        <v>292</v>
      </c>
      <c r="AS2107" s="406">
        <v>292</v>
      </c>
      <c r="AU2107" t="s">
        <v>1822</v>
      </c>
    </row>
    <row r="2108" spans="4:47" ht="13.5" customHeight="1">
      <c r="D2108" s="405" t="s">
        <v>1823</v>
      </c>
      <c r="E2108" s="404"/>
      <c r="F2108" s="407" t="s">
        <v>1892</v>
      </c>
      <c r="G2108" s="272">
        <v>4</v>
      </c>
      <c r="H2108" s="406">
        <v>285</v>
      </c>
      <c r="I2108" s="406">
        <v>321</v>
      </c>
      <c r="J2108" s="406">
        <v>370</v>
      </c>
      <c r="K2108" s="406">
        <v>285</v>
      </c>
      <c r="L2108" s="406">
        <v>321</v>
      </c>
      <c r="M2108" s="406">
        <v>370</v>
      </c>
      <c r="N2108" s="406">
        <v>324</v>
      </c>
      <c r="O2108" s="406">
        <v>285</v>
      </c>
      <c r="P2108" s="406">
        <v>321</v>
      </c>
      <c r="Q2108" s="406">
        <v>370</v>
      </c>
      <c r="R2108" s="406">
        <v>324</v>
      </c>
      <c r="S2108" s="406">
        <v>285</v>
      </c>
      <c r="T2108" s="406">
        <v>321</v>
      </c>
      <c r="U2108" s="406">
        <v>370</v>
      </c>
      <c r="V2108" s="406">
        <v>321</v>
      </c>
      <c r="W2108" s="406">
        <v>370</v>
      </c>
      <c r="X2108" s="406">
        <v>285</v>
      </c>
      <c r="Y2108" s="406">
        <v>321</v>
      </c>
      <c r="Z2108" s="406">
        <v>370</v>
      </c>
      <c r="AA2108" s="406">
        <v>324</v>
      </c>
      <c r="AB2108" s="406">
        <v>285</v>
      </c>
      <c r="AC2108" s="406">
        <v>321</v>
      </c>
      <c r="AD2108" s="406">
        <v>370</v>
      </c>
      <c r="AE2108" s="406">
        <v>324</v>
      </c>
      <c r="AF2108" s="406">
        <v>285</v>
      </c>
      <c r="AG2108" s="406">
        <v>321</v>
      </c>
      <c r="AH2108" s="406">
        <v>370</v>
      </c>
      <c r="AI2108" s="406">
        <v>321</v>
      </c>
      <c r="AJ2108" s="406">
        <v>285</v>
      </c>
      <c r="AK2108" s="406">
        <v>321</v>
      </c>
      <c r="AL2108" s="406">
        <v>370</v>
      </c>
      <c r="AM2108" s="406">
        <v>285</v>
      </c>
      <c r="AN2108" s="406">
        <v>321</v>
      </c>
      <c r="AO2108" s="406">
        <v>370</v>
      </c>
      <c r="AP2108" s="406">
        <v>353</v>
      </c>
      <c r="AQ2108" s="406">
        <v>353</v>
      </c>
      <c r="AR2108" s="406">
        <v>353</v>
      </c>
      <c r="AS2108" s="406">
        <v>353</v>
      </c>
      <c r="AU2108" t="s">
        <v>1823</v>
      </c>
    </row>
    <row r="2109" spans="4:47" ht="13.5" customHeight="1">
      <c r="D2109" s="405" t="s">
        <v>1824</v>
      </c>
      <c r="E2109" s="404"/>
      <c r="F2109" s="407" t="s">
        <v>1893</v>
      </c>
      <c r="G2109" s="272">
        <v>5</v>
      </c>
      <c r="H2109" s="406">
        <v>332</v>
      </c>
      <c r="I2109" s="406">
        <v>376</v>
      </c>
      <c r="J2109" s="406">
        <v>432</v>
      </c>
      <c r="K2109" s="406">
        <v>332</v>
      </c>
      <c r="L2109" s="406">
        <v>376</v>
      </c>
      <c r="M2109" s="406">
        <v>432</v>
      </c>
      <c r="N2109" s="406">
        <v>377</v>
      </c>
      <c r="O2109" s="406">
        <v>332</v>
      </c>
      <c r="P2109" s="406">
        <v>376</v>
      </c>
      <c r="Q2109" s="406">
        <v>432</v>
      </c>
      <c r="R2109" s="406">
        <v>377</v>
      </c>
      <c r="S2109" s="406">
        <v>332</v>
      </c>
      <c r="T2109" s="406">
        <v>376</v>
      </c>
      <c r="U2109" s="406">
        <v>432</v>
      </c>
      <c r="V2109" s="406">
        <v>376</v>
      </c>
      <c r="W2109" s="406">
        <v>432</v>
      </c>
      <c r="X2109" s="406">
        <v>332</v>
      </c>
      <c r="Y2109" s="406">
        <v>376</v>
      </c>
      <c r="Z2109" s="406">
        <v>432</v>
      </c>
      <c r="AA2109" s="406">
        <v>377</v>
      </c>
      <c r="AB2109" s="406">
        <v>332</v>
      </c>
      <c r="AC2109" s="406">
        <v>376</v>
      </c>
      <c r="AD2109" s="406">
        <v>432</v>
      </c>
      <c r="AE2109" s="406">
        <v>377</v>
      </c>
      <c r="AF2109" s="406">
        <v>332</v>
      </c>
      <c r="AG2109" s="406">
        <v>376</v>
      </c>
      <c r="AH2109" s="406">
        <v>432</v>
      </c>
      <c r="AI2109" s="406">
        <v>376</v>
      </c>
      <c r="AJ2109" s="406">
        <v>332</v>
      </c>
      <c r="AK2109" s="406">
        <v>376</v>
      </c>
      <c r="AL2109" s="406">
        <v>432</v>
      </c>
      <c r="AM2109" s="406">
        <v>332</v>
      </c>
      <c r="AN2109" s="406">
        <v>376</v>
      </c>
      <c r="AO2109" s="406">
        <v>432</v>
      </c>
      <c r="AP2109" s="406">
        <v>413</v>
      </c>
      <c r="AQ2109" s="406">
        <v>413</v>
      </c>
      <c r="AR2109" s="406">
        <v>413</v>
      </c>
      <c r="AS2109" s="406">
        <v>413</v>
      </c>
      <c r="AU2109" t="s">
        <v>1824</v>
      </c>
    </row>
    <row r="2110" spans="4:47" ht="13.5" customHeight="1">
      <c r="D2110" s="405" t="s">
        <v>5519</v>
      </c>
      <c r="E2110" s="404"/>
      <c r="F2110" s="407" t="s">
        <v>1893</v>
      </c>
      <c r="G2110" s="272">
        <v>5.5</v>
      </c>
      <c r="H2110" s="406">
        <v>356</v>
      </c>
      <c r="I2110" s="406">
        <v>403</v>
      </c>
      <c r="J2110" s="406">
        <v>463</v>
      </c>
      <c r="K2110" s="406">
        <v>356</v>
      </c>
      <c r="L2110" s="406">
        <v>403</v>
      </c>
      <c r="M2110" s="406">
        <v>463</v>
      </c>
      <c r="N2110" s="406">
        <v>404</v>
      </c>
      <c r="O2110" s="406">
        <v>356</v>
      </c>
      <c r="P2110" s="406">
        <v>403</v>
      </c>
      <c r="Q2110" s="406">
        <v>463</v>
      </c>
      <c r="R2110" s="406">
        <v>404</v>
      </c>
      <c r="S2110" s="406">
        <v>356</v>
      </c>
      <c r="T2110" s="406">
        <v>403</v>
      </c>
      <c r="U2110" s="406">
        <v>463</v>
      </c>
      <c r="V2110" s="406">
        <v>403</v>
      </c>
      <c r="W2110" s="406">
        <v>463</v>
      </c>
      <c r="X2110" s="406">
        <v>356</v>
      </c>
      <c r="Y2110" s="406">
        <v>403</v>
      </c>
      <c r="Z2110" s="406">
        <v>463</v>
      </c>
      <c r="AA2110" s="406">
        <v>404</v>
      </c>
      <c r="AB2110" s="406">
        <v>356</v>
      </c>
      <c r="AC2110" s="406">
        <v>403</v>
      </c>
      <c r="AD2110" s="406">
        <v>463</v>
      </c>
      <c r="AE2110" s="406">
        <v>404</v>
      </c>
      <c r="AF2110" s="406">
        <v>356</v>
      </c>
      <c r="AG2110" s="406">
        <v>403</v>
      </c>
      <c r="AH2110" s="406">
        <v>463</v>
      </c>
      <c r="AI2110" s="406">
        <v>403</v>
      </c>
      <c r="AJ2110" s="406">
        <v>356</v>
      </c>
      <c r="AK2110" s="406">
        <v>403</v>
      </c>
      <c r="AL2110" s="406">
        <v>463</v>
      </c>
      <c r="AM2110" s="406">
        <v>356</v>
      </c>
      <c r="AN2110" s="406">
        <v>403</v>
      </c>
      <c r="AO2110" s="406">
        <v>463</v>
      </c>
      <c r="AP2110" s="406">
        <v>443</v>
      </c>
      <c r="AQ2110" s="406">
        <v>443</v>
      </c>
      <c r="AR2110" s="406">
        <v>443</v>
      </c>
      <c r="AS2110" s="406">
        <v>443</v>
      </c>
      <c r="AU2110" t="s">
        <v>5519</v>
      </c>
    </row>
    <row r="2111" spans="4:47" ht="13.5" customHeight="1">
      <c r="D2111" s="405" t="s">
        <v>1825</v>
      </c>
      <c r="E2111" s="404"/>
      <c r="F2111" s="407" t="s">
        <v>1893</v>
      </c>
      <c r="G2111" s="272">
        <v>6</v>
      </c>
      <c r="H2111" s="406">
        <v>380</v>
      </c>
      <c r="I2111" s="406">
        <v>430</v>
      </c>
      <c r="J2111" s="406">
        <v>494</v>
      </c>
      <c r="K2111" s="406">
        <v>380</v>
      </c>
      <c r="L2111" s="406">
        <v>430</v>
      </c>
      <c r="M2111" s="406">
        <v>494</v>
      </c>
      <c r="N2111" s="406">
        <v>431</v>
      </c>
      <c r="O2111" s="406">
        <v>380</v>
      </c>
      <c r="P2111" s="406">
        <v>430</v>
      </c>
      <c r="Q2111" s="406">
        <v>494</v>
      </c>
      <c r="R2111" s="406">
        <v>431</v>
      </c>
      <c r="S2111" s="406">
        <v>380</v>
      </c>
      <c r="T2111" s="406">
        <v>430</v>
      </c>
      <c r="U2111" s="406">
        <v>494</v>
      </c>
      <c r="V2111" s="406">
        <v>430</v>
      </c>
      <c r="W2111" s="406">
        <v>494</v>
      </c>
      <c r="X2111" s="406">
        <v>380</v>
      </c>
      <c r="Y2111" s="406">
        <v>430</v>
      </c>
      <c r="Z2111" s="406">
        <v>494</v>
      </c>
      <c r="AA2111" s="406">
        <v>431</v>
      </c>
      <c r="AB2111" s="406">
        <v>380</v>
      </c>
      <c r="AC2111" s="406">
        <v>430</v>
      </c>
      <c r="AD2111" s="406">
        <v>494</v>
      </c>
      <c r="AE2111" s="406">
        <v>431</v>
      </c>
      <c r="AF2111" s="406">
        <v>380</v>
      </c>
      <c r="AG2111" s="406">
        <v>430</v>
      </c>
      <c r="AH2111" s="406">
        <v>494</v>
      </c>
      <c r="AI2111" s="406">
        <v>430</v>
      </c>
      <c r="AJ2111" s="406">
        <v>380</v>
      </c>
      <c r="AK2111" s="406">
        <v>430</v>
      </c>
      <c r="AL2111" s="406">
        <v>494</v>
      </c>
      <c r="AM2111" s="406">
        <v>380</v>
      </c>
      <c r="AN2111" s="406">
        <v>430</v>
      </c>
      <c r="AO2111" s="406">
        <v>494</v>
      </c>
      <c r="AP2111" s="406">
        <v>472</v>
      </c>
      <c r="AQ2111" s="406">
        <v>472</v>
      </c>
      <c r="AR2111" s="406">
        <v>472</v>
      </c>
      <c r="AS2111" s="406">
        <v>472</v>
      </c>
      <c r="AU2111" t="s">
        <v>1825</v>
      </c>
    </row>
    <row r="2112" spans="4:47" ht="13.5" customHeight="1">
      <c r="D2112" s="405" t="s">
        <v>3177</v>
      </c>
      <c r="E2112" s="404"/>
      <c r="F2112" s="407" t="s">
        <v>1894</v>
      </c>
      <c r="G2112" s="272">
        <v>6.5</v>
      </c>
      <c r="H2112" s="406">
        <v>417</v>
      </c>
      <c r="I2112" s="406">
        <v>471</v>
      </c>
      <c r="J2112" s="406">
        <v>542</v>
      </c>
      <c r="K2112" s="406">
        <v>417</v>
      </c>
      <c r="L2112" s="406">
        <v>471</v>
      </c>
      <c r="M2112" s="406">
        <v>542</v>
      </c>
      <c r="N2112" s="406">
        <v>477</v>
      </c>
      <c r="O2112" s="406">
        <v>417</v>
      </c>
      <c r="P2112" s="406">
        <v>471</v>
      </c>
      <c r="Q2112" s="406">
        <v>542</v>
      </c>
      <c r="R2112" s="406">
        <v>477</v>
      </c>
      <c r="S2112" s="406">
        <v>417</v>
      </c>
      <c r="T2112" s="406">
        <v>471</v>
      </c>
      <c r="U2112" s="406">
        <v>542</v>
      </c>
      <c r="V2112" s="406">
        <v>471</v>
      </c>
      <c r="W2112" s="406">
        <v>542</v>
      </c>
      <c r="X2112" s="406">
        <v>417</v>
      </c>
      <c r="Y2112" s="406">
        <v>471</v>
      </c>
      <c r="Z2112" s="406">
        <v>542</v>
      </c>
      <c r="AA2112" s="406">
        <v>477</v>
      </c>
      <c r="AB2112" s="406">
        <v>417</v>
      </c>
      <c r="AC2112" s="406">
        <v>471</v>
      </c>
      <c r="AD2112" s="406">
        <v>542</v>
      </c>
      <c r="AE2112" s="406">
        <v>477</v>
      </c>
      <c r="AF2112" s="406">
        <v>417</v>
      </c>
      <c r="AG2112" s="406">
        <v>471</v>
      </c>
      <c r="AH2112" s="406">
        <v>542</v>
      </c>
      <c r="AI2112" s="406">
        <v>471</v>
      </c>
      <c r="AJ2112" s="406">
        <v>417</v>
      </c>
      <c r="AK2112" s="406">
        <v>471</v>
      </c>
      <c r="AL2112" s="406">
        <v>542</v>
      </c>
      <c r="AM2112" s="406">
        <v>417</v>
      </c>
      <c r="AN2112" s="406">
        <v>471</v>
      </c>
      <c r="AO2112" s="406">
        <v>542</v>
      </c>
      <c r="AP2112" s="406">
        <v>518</v>
      </c>
      <c r="AQ2112" s="406">
        <v>518</v>
      </c>
      <c r="AR2112" s="406">
        <v>518</v>
      </c>
      <c r="AS2112" s="406">
        <v>518</v>
      </c>
      <c r="AU2112" t="s">
        <v>3177</v>
      </c>
    </row>
    <row r="2113" spans="4:47" ht="13.5" customHeight="1">
      <c r="D2113" s="405" t="s">
        <v>1826</v>
      </c>
      <c r="E2113" s="404"/>
      <c r="F2113" s="407" t="s">
        <v>1894</v>
      </c>
      <c r="G2113" s="272">
        <v>7</v>
      </c>
      <c r="H2113" s="406">
        <v>430</v>
      </c>
      <c r="I2113" s="406">
        <v>488</v>
      </c>
      <c r="J2113" s="406">
        <v>561</v>
      </c>
      <c r="K2113" s="406">
        <v>430</v>
      </c>
      <c r="L2113" s="406">
        <v>488</v>
      </c>
      <c r="M2113" s="406">
        <v>561</v>
      </c>
      <c r="N2113" s="406">
        <v>488</v>
      </c>
      <c r="O2113" s="406">
        <v>430</v>
      </c>
      <c r="P2113" s="406">
        <v>488</v>
      </c>
      <c r="Q2113" s="406">
        <v>561</v>
      </c>
      <c r="R2113" s="406">
        <v>488</v>
      </c>
      <c r="S2113" s="406">
        <v>430</v>
      </c>
      <c r="T2113" s="406">
        <v>488</v>
      </c>
      <c r="U2113" s="406">
        <v>561</v>
      </c>
      <c r="V2113" s="406">
        <v>488</v>
      </c>
      <c r="W2113" s="406">
        <v>561</v>
      </c>
      <c r="X2113" s="406">
        <v>430</v>
      </c>
      <c r="Y2113" s="406">
        <v>488</v>
      </c>
      <c r="Z2113" s="406">
        <v>561</v>
      </c>
      <c r="AA2113" s="406">
        <v>488</v>
      </c>
      <c r="AB2113" s="406">
        <v>430</v>
      </c>
      <c r="AC2113" s="406">
        <v>488</v>
      </c>
      <c r="AD2113" s="406">
        <v>561</v>
      </c>
      <c r="AE2113" s="406">
        <v>488</v>
      </c>
      <c r="AF2113" s="406">
        <v>430</v>
      </c>
      <c r="AG2113" s="406">
        <v>488</v>
      </c>
      <c r="AH2113" s="406">
        <v>561</v>
      </c>
      <c r="AI2113" s="406">
        <v>488</v>
      </c>
      <c r="AJ2113" s="406">
        <v>430</v>
      </c>
      <c r="AK2113" s="406">
        <v>488</v>
      </c>
      <c r="AL2113" s="406">
        <v>561</v>
      </c>
      <c r="AM2113" s="406">
        <v>430</v>
      </c>
      <c r="AN2113" s="406">
        <v>488</v>
      </c>
      <c r="AO2113" s="406">
        <v>561</v>
      </c>
      <c r="AP2113" s="406">
        <v>536</v>
      </c>
      <c r="AQ2113" s="406">
        <v>536</v>
      </c>
      <c r="AR2113" s="406">
        <v>536</v>
      </c>
      <c r="AS2113" s="406">
        <v>536</v>
      </c>
      <c r="AU2113" t="s">
        <v>1826</v>
      </c>
    </row>
    <row r="2114" spans="4:47" ht="13.5" customHeight="1">
      <c r="D2114" s="405" t="s">
        <v>1827</v>
      </c>
      <c r="E2114" s="404"/>
      <c r="F2114" s="407" t="s">
        <v>1895</v>
      </c>
      <c r="G2114" s="272">
        <v>2.3000000000000003</v>
      </c>
      <c r="H2114" s="406">
        <v>224</v>
      </c>
      <c r="I2114" s="406">
        <v>249</v>
      </c>
      <c r="J2114" s="406">
        <v>286</v>
      </c>
      <c r="K2114" s="406">
        <v>224</v>
      </c>
      <c r="L2114" s="406">
        <v>249</v>
      </c>
      <c r="M2114" s="406">
        <v>286</v>
      </c>
      <c r="N2114" s="406">
        <v>253</v>
      </c>
      <c r="O2114" s="406">
        <v>224</v>
      </c>
      <c r="P2114" s="406">
        <v>249</v>
      </c>
      <c r="Q2114" s="406">
        <v>286</v>
      </c>
      <c r="R2114" s="406">
        <v>253</v>
      </c>
      <c r="S2114" s="406">
        <v>224</v>
      </c>
      <c r="T2114" s="406">
        <v>249</v>
      </c>
      <c r="U2114" s="406">
        <v>286</v>
      </c>
      <c r="V2114" s="406">
        <v>249</v>
      </c>
      <c r="W2114" s="406">
        <v>286</v>
      </c>
      <c r="X2114" s="406">
        <v>224</v>
      </c>
      <c r="Y2114" s="406">
        <v>249</v>
      </c>
      <c r="Z2114" s="406">
        <v>286</v>
      </c>
      <c r="AA2114" s="406">
        <v>253</v>
      </c>
      <c r="AB2114" s="406">
        <v>224</v>
      </c>
      <c r="AC2114" s="406">
        <v>249</v>
      </c>
      <c r="AD2114" s="406">
        <v>286</v>
      </c>
      <c r="AE2114" s="406">
        <v>253</v>
      </c>
      <c r="AF2114" s="406">
        <v>224</v>
      </c>
      <c r="AG2114" s="406">
        <v>249</v>
      </c>
      <c r="AH2114" s="406">
        <v>286</v>
      </c>
      <c r="AI2114" s="406">
        <v>249</v>
      </c>
      <c r="AJ2114" s="406">
        <v>224</v>
      </c>
      <c r="AK2114" s="406">
        <v>249</v>
      </c>
      <c r="AL2114" s="406">
        <v>286</v>
      </c>
      <c r="AM2114" s="406">
        <v>224</v>
      </c>
      <c r="AN2114" s="406">
        <v>249</v>
      </c>
      <c r="AO2114" s="406">
        <v>286</v>
      </c>
      <c r="AP2114" s="406">
        <v>273</v>
      </c>
      <c r="AQ2114" s="406">
        <v>273</v>
      </c>
      <c r="AR2114" s="406">
        <v>273</v>
      </c>
      <c r="AS2114" s="406">
        <v>273</v>
      </c>
      <c r="AU2114" t="s">
        <v>1827</v>
      </c>
    </row>
    <row r="2115" spans="4:47" ht="13.5" customHeight="1">
      <c r="D2115" s="405" t="s">
        <v>1828</v>
      </c>
      <c r="E2115" s="404"/>
      <c r="F2115" s="407" t="s">
        <v>1895</v>
      </c>
      <c r="G2115" s="272">
        <v>3.4</v>
      </c>
      <c r="H2115" s="406">
        <v>247</v>
      </c>
      <c r="I2115" s="406">
        <v>278</v>
      </c>
      <c r="J2115" s="406">
        <v>320</v>
      </c>
      <c r="K2115" s="406">
        <v>247</v>
      </c>
      <c r="L2115" s="406">
        <v>278</v>
      </c>
      <c r="M2115" s="406">
        <v>320</v>
      </c>
      <c r="N2115" s="406">
        <v>281</v>
      </c>
      <c r="O2115" s="406">
        <v>247</v>
      </c>
      <c r="P2115" s="406">
        <v>278</v>
      </c>
      <c r="Q2115" s="406">
        <v>320</v>
      </c>
      <c r="R2115" s="406">
        <v>281</v>
      </c>
      <c r="S2115" s="406">
        <v>247</v>
      </c>
      <c r="T2115" s="406">
        <v>278</v>
      </c>
      <c r="U2115" s="406">
        <v>320</v>
      </c>
      <c r="V2115" s="406">
        <v>278</v>
      </c>
      <c r="W2115" s="406">
        <v>320</v>
      </c>
      <c r="X2115" s="406">
        <v>247</v>
      </c>
      <c r="Y2115" s="406">
        <v>278</v>
      </c>
      <c r="Z2115" s="406">
        <v>320</v>
      </c>
      <c r="AA2115" s="406">
        <v>281</v>
      </c>
      <c r="AB2115" s="406">
        <v>247</v>
      </c>
      <c r="AC2115" s="406">
        <v>278</v>
      </c>
      <c r="AD2115" s="406">
        <v>320</v>
      </c>
      <c r="AE2115" s="406">
        <v>281</v>
      </c>
      <c r="AF2115" s="406">
        <v>247</v>
      </c>
      <c r="AG2115" s="406">
        <v>278</v>
      </c>
      <c r="AH2115" s="406">
        <v>320</v>
      </c>
      <c r="AI2115" s="406">
        <v>278</v>
      </c>
      <c r="AJ2115" s="406">
        <v>247</v>
      </c>
      <c r="AK2115" s="406">
        <v>278</v>
      </c>
      <c r="AL2115" s="406">
        <v>320</v>
      </c>
      <c r="AM2115" s="406">
        <v>247</v>
      </c>
      <c r="AN2115" s="406">
        <v>278</v>
      </c>
      <c r="AO2115" s="406">
        <v>320</v>
      </c>
      <c r="AP2115" s="406">
        <v>306</v>
      </c>
      <c r="AQ2115" s="406">
        <v>306</v>
      </c>
      <c r="AR2115" s="406">
        <v>306</v>
      </c>
      <c r="AS2115" s="406">
        <v>306</v>
      </c>
      <c r="AU2115" t="s">
        <v>1828</v>
      </c>
    </row>
    <row r="2116" spans="4:47" ht="13.5" customHeight="1">
      <c r="D2116" s="405" t="s">
        <v>1829</v>
      </c>
      <c r="E2116" s="404"/>
      <c r="F2116" s="407" t="s">
        <v>1896</v>
      </c>
      <c r="G2116" s="272">
        <v>4.5</v>
      </c>
      <c r="H2116" s="406">
        <v>300</v>
      </c>
      <c r="I2116" s="406">
        <v>339</v>
      </c>
      <c r="J2116" s="406">
        <v>390</v>
      </c>
      <c r="K2116" s="406">
        <v>300</v>
      </c>
      <c r="L2116" s="406">
        <v>339</v>
      </c>
      <c r="M2116" s="406">
        <v>390</v>
      </c>
      <c r="N2116" s="406">
        <v>341</v>
      </c>
      <c r="O2116" s="406">
        <v>300</v>
      </c>
      <c r="P2116" s="406">
        <v>339</v>
      </c>
      <c r="Q2116" s="406">
        <v>390</v>
      </c>
      <c r="R2116" s="406">
        <v>341</v>
      </c>
      <c r="S2116" s="406">
        <v>300</v>
      </c>
      <c r="T2116" s="406">
        <v>339</v>
      </c>
      <c r="U2116" s="406">
        <v>390</v>
      </c>
      <c r="V2116" s="406">
        <v>339</v>
      </c>
      <c r="W2116" s="406">
        <v>390</v>
      </c>
      <c r="X2116" s="406">
        <v>300</v>
      </c>
      <c r="Y2116" s="406">
        <v>339</v>
      </c>
      <c r="Z2116" s="406">
        <v>390</v>
      </c>
      <c r="AA2116" s="406">
        <v>341</v>
      </c>
      <c r="AB2116" s="406">
        <v>300</v>
      </c>
      <c r="AC2116" s="406">
        <v>339</v>
      </c>
      <c r="AD2116" s="406">
        <v>390</v>
      </c>
      <c r="AE2116" s="406">
        <v>341</v>
      </c>
      <c r="AF2116" s="406">
        <v>300</v>
      </c>
      <c r="AG2116" s="406">
        <v>339</v>
      </c>
      <c r="AH2116" s="406">
        <v>390</v>
      </c>
      <c r="AI2116" s="406">
        <v>339</v>
      </c>
      <c r="AJ2116" s="406">
        <v>300</v>
      </c>
      <c r="AK2116" s="406">
        <v>339</v>
      </c>
      <c r="AL2116" s="406">
        <v>390</v>
      </c>
      <c r="AM2116" s="406">
        <v>300</v>
      </c>
      <c r="AN2116" s="406">
        <v>339</v>
      </c>
      <c r="AO2116" s="406">
        <v>390</v>
      </c>
      <c r="AP2116" s="406">
        <v>372</v>
      </c>
      <c r="AQ2116" s="406">
        <v>372</v>
      </c>
      <c r="AR2116" s="406">
        <v>372</v>
      </c>
      <c r="AS2116" s="406">
        <v>372</v>
      </c>
      <c r="AU2116" t="s">
        <v>1829</v>
      </c>
    </row>
    <row r="2117" spans="4:47" ht="13.5" customHeight="1">
      <c r="D2117" s="405" t="s">
        <v>1830</v>
      </c>
      <c r="E2117" s="404"/>
      <c r="F2117" s="407" t="s">
        <v>1897</v>
      </c>
      <c r="G2117" s="272">
        <v>5.6999999999999993</v>
      </c>
      <c r="H2117" s="406">
        <v>373</v>
      </c>
      <c r="I2117" s="406">
        <v>420</v>
      </c>
      <c r="J2117" s="406">
        <v>483</v>
      </c>
      <c r="K2117" s="406">
        <v>373</v>
      </c>
      <c r="L2117" s="406">
        <v>420</v>
      </c>
      <c r="M2117" s="406">
        <v>483</v>
      </c>
      <c r="N2117" s="406">
        <v>422</v>
      </c>
      <c r="O2117" s="406">
        <v>373</v>
      </c>
      <c r="P2117" s="406">
        <v>420</v>
      </c>
      <c r="Q2117" s="406">
        <v>483</v>
      </c>
      <c r="R2117" s="406">
        <v>422</v>
      </c>
      <c r="S2117" s="406">
        <v>373</v>
      </c>
      <c r="T2117" s="406">
        <v>420</v>
      </c>
      <c r="U2117" s="406">
        <v>483</v>
      </c>
      <c r="V2117" s="406">
        <v>420</v>
      </c>
      <c r="W2117" s="406">
        <v>483</v>
      </c>
      <c r="X2117" s="406">
        <v>373</v>
      </c>
      <c r="Y2117" s="406">
        <v>420</v>
      </c>
      <c r="Z2117" s="406">
        <v>483</v>
      </c>
      <c r="AA2117" s="406">
        <v>422</v>
      </c>
      <c r="AB2117" s="406">
        <v>373</v>
      </c>
      <c r="AC2117" s="406">
        <v>420</v>
      </c>
      <c r="AD2117" s="406">
        <v>483</v>
      </c>
      <c r="AE2117" s="406">
        <v>422</v>
      </c>
      <c r="AF2117" s="406">
        <v>373</v>
      </c>
      <c r="AG2117" s="406">
        <v>420</v>
      </c>
      <c r="AH2117" s="406">
        <v>483</v>
      </c>
      <c r="AI2117" s="406">
        <v>420</v>
      </c>
      <c r="AJ2117" s="406">
        <v>373</v>
      </c>
      <c r="AK2117" s="406">
        <v>420</v>
      </c>
      <c r="AL2117" s="406">
        <v>483</v>
      </c>
      <c r="AM2117" s="406">
        <v>373</v>
      </c>
      <c r="AN2117" s="406">
        <v>420</v>
      </c>
      <c r="AO2117" s="406">
        <v>483</v>
      </c>
      <c r="AP2117" s="406">
        <v>461</v>
      </c>
      <c r="AQ2117" s="406">
        <v>461</v>
      </c>
      <c r="AR2117" s="406">
        <v>461</v>
      </c>
      <c r="AS2117" s="406">
        <v>461</v>
      </c>
      <c r="AU2117" t="s">
        <v>1830</v>
      </c>
    </row>
    <row r="2118" spans="4:47" ht="13.5" customHeight="1">
      <c r="D2118" s="405" t="s">
        <v>5520</v>
      </c>
      <c r="E2118" s="404"/>
      <c r="F2118" s="407" t="s">
        <v>1897</v>
      </c>
      <c r="G2118" s="272">
        <v>6.1999999999999993</v>
      </c>
      <c r="H2118" s="406">
        <v>387</v>
      </c>
      <c r="I2118" s="406">
        <v>437</v>
      </c>
      <c r="J2118" s="406">
        <v>503</v>
      </c>
      <c r="K2118" s="406">
        <v>387</v>
      </c>
      <c r="L2118" s="406">
        <v>437</v>
      </c>
      <c r="M2118" s="406">
        <v>503</v>
      </c>
      <c r="N2118" s="406">
        <v>439</v>
      </c>
      <c r="O2118" s="406">
        <v>387</v>
      </c>
      <c r="P2118" s="406">
        <v>437</v>
      </c>
      <c r="Q2118" s="406">
        <v>503</v>
      </c>
      <c r="R2118" s="406">
        <v>439</v>
      </c>
      <c r="S2118" s="406">
        <v>387</v>
      </c>
      <c r="T2118" s="406">
        <v>437</v>
      </c>
      <c r="U2118" s="406">
        <v>503</v>
      </c>
      <c r="V2118" s="406">
        <v>437</v>
      </c>
      <c r="W2118" s="406">
        <v>503</v>
      </c>
      <c r="X2118" s="406">
        <v>387</v>
      </c>
      <c r="Y2118" s="406">
        <v>437</v>
      </c>
      <c r="Z2118" s="406">
        <v>503</v>
      </c>
      <c r="AA2118" s="406">
        <v>439</v>
      </c>
      <c r="AB2118" s="406">
        <v>387</v>
      </c>
      <c r="AC2118" s="406">
        <v>437</v>
      </c>
      <c r="AD2118" s="406">
        <v>503</v>
      </c>
      <c r="AE2118" s="406">
        <v>439</v>
      </c>
      <c r="AF2118" s="406">
        <v>387</v>
      </c>
      <c r="AG2118" s="406">
        <v>437</v>
      </c>
      <c r="AH2118" s="406">
        <v>503</v>
      </c>
      <c r="AI2118" s="406">
        <v>437</v>
      </c>
      <c r="AJ2118" s="406">
        <v>387</v>
      </c>
      <c r="AK2118" s="406">
        <v>437</v>
      </c>
      <c r="AL2118" s="406">
        <v>503</v>
      </c>
      <c r="AM2118" s="406">
        <v>387</v>
      </c>
      <c r="AN2118" s="406">
        <v>437</v>
      </c>
      <c r="AO2118" s="406">
        <v>503</v>
      </c>
      <c r="AP2118" s="406">
        <v>480</v>
      </c>
      <c r="AQ2118" s="406">
        <v>480</v>
      </c>
      <c r="AR2118" s="406">
        <v>480</v>
      </c>
      <c r="AS2118" s="406">
        <v>480</v>
      </c>
      <c r="AU2118" t="s">
        <v>5520</v>
      </c>
    </row>
    <row r="2119" spans="4:47" ht="13.5" customHeight="1">
      <c r="D2119" s="405" t="s">
        <v>1831</v>
      </c>
      <c r="E2119" s="404"/>
      <c r="F2119" s="407" t="s">
        <v>1897</v>
      </c>
      <c r="G2119" s="272">
        <v>6.8</v>
      </c>
      <c r="H2119" s="406">
        <v>401</v>
      </c>
      <c r="I2119" s="406">
        <v>454</v>
      </c>
      <c r="J2119" s="406">
        <v>523</v>
      </c>
      <c r="K2119" s="406">
        <v>401</v>
      </c>
      <c r="L2119" s="406">
        <v>454</v>
      </c>
      <c r="M2119" s="406">
        <v>523</v>
      </c>
      <c r="N2119" s="406">
        <v>455</v>
      </c>
      <c r="O2119" s="406">
        <v>401</v>
      </c>
      <c r="P2119" s="406">
        <v>454</v>
      </c>
      <c r="Q2119" s="406">
        <v>523</v>
      </c>
      <c r="R2119" s="406">
        <v>455</v>
      </c>
      <c r="S2119" s="406">
        <v>401</v>
      </c>
      <c r="T2119" s="406">
        <v>454</v>
      </c>
      <c r="U2119" s="406">
        <v>523</v>
      </c>
      <c r="V2119" s="406">
        <v>454</v>
      </c>
      <c r="W2119" s="406">
        <v>523</v>
      </c>
      <c r="X2119" s="406">
        <v>401</v>
      </c>
      <c r="Y2119" s="406">
        <v>454</v>
      </c>
      <c r="Z2119" s="406">
        <v>523</v>
      </c>
      <c r="AA2119" s="406">
        <v>455</v>
      </c>
      <c r="AB2119" s="406">
        <v>401</v>
      </c>
      <c r="AC2119" s="406">
        <v>454</v>
      </c>
      <c r="AD2119" s="406">
        <v>523</v>
      </c>
      <c r="AE2119" s="406">
        <v>455</v>
      </c>
      <c r="AF2119" s="406">
        <v>401</v>
      </c>
      <c r="AG2119" s="406">
        <v>454</v>
      </c>
      <c r="AH2119" s="406">
        <v>523</v>
      </c>
      <c r="AI2119" s="406">
        <v>454</v>
      </c>
      <c r="AJ2119" s="406">
        <v>401</v>
      </c>
      <c r="AK2119" s="406">
        <v>454</v>
      </c>
      <c r="AL2119" s="406">
        <v>523</v>
      </c>
      <c r="AM2119" s="406">
        <v>401</v>
      </c>
      <c r="AN2119" s="406">
        <v>454</v>
      </c>
      <c r="AO2119" s="406">
        <v>523</v>
      </c>
      <c r="AP2119" s="406">
        <v>499</v>
      </c>
      <c r="AQ2119" s="406">
        <v>499</v>
      </c>
      <c r="AR2119" s="406">
        <v>499</v>
      </c>
      <c r="AS2119" s="406">
        <v>499</v>
      </c>
      <c r="AU2119" t="s">
        <v>1831</v>
      </c>
    </row>
    <row r="2120" spans="4:47" ht="13.5" customHeight="1">
      <c r="D2120" s="405" t="s">
        <v>3178</v>
      </c>
      <c r="E2120" s="404"/>
      <c r="F2120" s="407" t="s">
        <v>1898</v>
      </c>
      <c r="G2120" s="272">
        <v>7.3999999999999995</v>
      </c>
      <c r="H2120" s="406">
        <v>443</v>
      </c>
      <c r="I2120" s="406">
        <v>501</v>
      </c>
      <c r="J2120" s="406">
        <v>576</v>
      </c>
      <c r="K2120" s="406">
        <v>443</v>
      </c>
      <c r="L2120" s="406">
        <v>501</v>
      </c>
      <c r="M2120" s="406">
        <v>576</v>
      </c>
      <c r="N2120" s="406">
        <v>506</v>
      </c>
      <c r="O2120" s="406">
        <v>443</v>
      </c>
      <c r="P2120" s="406">
        <v>501</v>
      </c>
      <c r="Q2120" s="406">
        <v>576</v>
      </c>
      <c r="R2120" s="406">
        <v>506</v>
      </c>
      <c r="S2120" s="406">
        <v>443</v>
      </c>
      <c r="T2120" s="406">
        <v>501</v>
      </c>
      <c r="U2120" s="406">
        <v>576</v>
      </c>
      <c r="V2120" s="406">
        <v>501</v>
      </c>
      <c r="W2120" s="406">
        <v>576</v>
      </c>
      <c r="X2120" s="406">
        <v>443</v>
      </c>
      <c r="Y2120" s="406">
        <v>501</v>
      </c>
      <c r="Z2120" s="406">
        <v>576</v>
      </c>
      <c r="AA2120" s="406">
        <v>506</v>
      </c>
      <c r="AB2120" s="406">
        <v>443</v>
      </c>
      <c r="AC2120" s="406">
        <v>501</v>
      </c>
      <c r="AD2120" s="406">
        <v>576</v>
      </c>
      <c r="AE2120" s="406">
        <v>506</v>
      </c>
      <c r="AF2120" s="406">
        <v>443</v>
      </c>
      <c r="AG2120" s="406">
        <v>501</v>
      </c>
      <c r="AH2120" s="406">
        <v>576</v>
      </c>
      <c r="AI2120" s="406">
        <v>501</v>
      </c>
      <c r="AJ2120" s="406">
        <v>443</v>
      </c>
      <c r="AK2120" s="406">
        <v>501</v>
      </c>
      <c r="AL2120" s="406">
        <v>576</v>
      </c>
      <c r="AM2120" s="406">
        <v>443</v>
      </c>
      <c r="AN2120" s="406">
        <v>501</v>
      </c>
      <c r="AO2120" s="406">
        <v>576</v>
      </c>
      <c r="AP2120" s="406">
        <v>551</v>
      </c>
      <c r="AQ2120" s="406">
        <v>551</v>
      </c>
      <c r="AR2120" s="406">
        <v>551</v>
      </c>
      <c r="AS2120" s="406">
        <v>551</v>
      </c>
      <c r="AU2120" t="s">
        <v>3178</v>
      </c>
    </row>
    <row r="2121" spans="4:47" ht="13.5" customHeight="1">
      <c r="D2121" s="405" t="s">
        <v>1832</v>
      </c>
      <c r="E2121" s="404"/>
      <c r="F2121" s="407" t="s">
        <v>1898</v>
      </c>
      <c r="G2121" s="272">
        <v>7.8999999999999995</v>
      </c>
      <c r="H2121" s="406">
        <v>455</v>
      </c>
      <c r="I2121" s="406">
        <v>516</v>
      </c>
      <c r="J2121" s="406">
        <v>594</v>
      </c>
      <c r="K2121" s="406">
        <v>455</v>
      </c>
      <c r="L2121" s="406">
        <v>516</v>
      </c>
      <c r="M2121" s="406">
        <v>594</v>
      </c>
      <c r="N2121" s="406">
        <v>516</v>
      </c>
      <c r="O2121" s="406">
        <v>455</v>
      </c>
      <c r="P2121" s="406">
        <v>516</v>
      </c>
      <c r="Q2121" s="406">
        <v>594</v>
      </c>
      <c r="R2121" s="406">
        <v>516</v>
      </c>
      <c r="S2121" s="406">
        <v>455</v>
      </c>
      <c r="T2121" s="406">
        <v>516</v>
      </c>
      <c r="U2121" s="406">
        <v>594</v>
      </c>
      <c r="V2121" s="406">
        <v>516</v>
      </c>
      <c r="W2121" s="406">
        <v>594</v>
      </c>
      <c r="X2121" s="406">
        <v>455</v>
      </c>
      <c r="Y2121" s="406">
        <v>516</v>
      </c>
      <c r="Z2121" s="406">
        <v>594</v>
      </c>
      <c r="AA2121" s="406">
        <v>516</v>
      </c>
      <c r="AB2121" s="406">
        <v>455</v>
      </c>
      <c r="AC2121" s="406">
        <v>516</v>
      </c>
      <c r="AD2121" s="406">
        <v>594</v>
      </c>
      <c r="AE2121" s="406">
        <v>516</v>
      </c>
      <c r="AF2121" s="406">
        <v>455</v>
      </c>
      <c r="AG2121" s="406">
        <v>516</v>
      </c>
      <c r="AH2121" s="406">
        <v>594</v>
      </c>
      <c r="AI2121" s="406">
        <v>516</v>
      </c>
      <c r="AJ2121" s="406">
        <v>455</v>
      </c>
      <c r="AK2121" s="406">
        <v>516</v>
      </c>
      <c r="AL2121" s="406">
        <v>594</v>
      </c>
      <c r="AM2121" s="406">
        <v>455</v>
      </c>
      <c r="AN2121" s="406">
        <v>516</v>
      </c>
      <c r="AO2121" s="406">
        <v>594</v>
      </c>
      <c r="AP2121" s="406">
        <v>567</v>
      </c>
      <c r="AQ2121" s="406">
        <v>567</v>
      </c>
      <c r="AR2121" s="406">
        <v>567</v>
      </c>
      <c r="AS2121" s="406">
        <v>567</v>
      </c>
      <c r="AU2121" t="s">
        <v>1832</v>
      </c>
    </row>
    <row r="2122" spans="4:47" ht="13.5" customHeight="1">
      <c r="D2122" s="405" t="s">
        <v>1833</v>
      </c>
      <c r="E2122" s="404"/>
      <c r="F2122" s="407" t="s">
        <v>1899</v>
      </c>
      <c r="G2122" s="272">
        <v>2.5</v>
      </c>
      <c r="H2122" s="406">
        <v>234</v>
      </c>
      <c r="I2122" s="406">
        <v>261</v>
      </c>
      <c r="J2122" s="406">
        <v>300</v>
      </c>
      <c r="K2122" s="406">
        <v>234</v>
      </c>
      <c r="L2122" s="406">
        <v>261</v>
      </c>
      <c r="M2122" s="406">
        <v>300</v>
      </c>
      <c r="N2122" s="406">
        <v>265</v>
      </c>
      <c r="O2122" s="406">
        <v>234</v>
      </c>
      <c r="P2122" s="406">
        <v>261</v>
      </c>
      <c r="Q2122" s="406">
        <v>300</v>
      </c>
      <c r="R2122" s="406">
        <v>265</v>
      </c>
      <c r="S2122" s="406">
        <v>234</v>
      </c>
      <c r="T2122" s="406">
        <v>261</v>
      </c>
      <c r="U2122" s="406">
        <v>300</v>
      </c>
      <c r="V2122" s="406">
        <v>261</v>
      </c>
      <c r="W2122" s="406">
        <v>300</v>
      </c>
      <c r="X2122" s="406">
        <v>234</v>
      </c>
      <c r="Y2122" s="406">
        <v>261</v>
      </c>
      <c r="Z2122" s="406">
        <v>300</v>
      </c>
      <c r="AA2122" s="406">
        <v>265</v>
      </c>
      <c r="AB2122" s="406">
        <v>234</v>
      </c>
      <c r="AC2122" s="406">
        <v>261</v>
      </c>
      <c r="AD2122" s="406">
        <v>300</v>
      </c>
      <c r="AE2122" s="406">
        <v>265</v>
      </c>
      <c r="AF2122" s="406">
        <v>234</v>
      </c>
      <c r="AG2122" s="406">
        <v>261</v>
      </c>
      <c r="AH2122" s="406">
        <v>300</v>
      </c>
      <c r="AI2122" s="406">
        <v>261</v>
      </c>
      <c r="AJ2122" s="406">
        <v>234</v>
      </c>
      <c r="AK2122" s="406">
        <v>261</v>
      </c>
      <c r="AL2122" s="406">
        <v>300</v>
      </c>
      <c r="AM2122" s="406">
        <v>234</v>
      </c>
      <c r="AN2122" s="406">
        <v>261</v>
      </c>
      <c r="AO2122" s="406">
        <v>300</v>
      </c>
      <c r="AP2122" s="406">
        <v>287</v>
      </c>
      <c r="AQ2122" s="406">
        <v>287</v>
      </c>
      <c r="AR2122" s="406">
        <v>287</v>
      </c>
      <c r="AS2122" s="406">
        <v>287</v>
      </c>
      <c r="AU2122" t="s">
        <v>1833</v>
      </c>
    </row>
    <row r="2123" spans="4:47" ht="13.5" customHeight="1">
      <c r="D2123" s="405" t="s">
        <v>1834</v>
      </c>
      <c r="E2123" s="404"/>
      <c r="F2123" s="407" t="s">
        <v>1899</v>
      </c>
      <c r="G2123" s="272">
        <v>3.8000000000000003</v>
      </c>
      <c r="H2123" s="406">
        <v>259</v>
      </c>
      <c r="I2123" s="406">
        <v>293</v>
      </c>
      <c r="J2123" s="406">
        <v>337</v>
      </c>
      <c r="K2123" s="406">
        <v>259</v>
      </c>
      <c r="L2123" s="406">
        <v>293</v>
      </c>
      <c r="M2123" s="406">
        <v>337</v>
      </c>
      <c r="N2123" s="406">
        <v>295</v>
      </c>
      <c r="O2123" s="406">
        <v>259</v>
      </c>
      <c r="P2123" s="406">
        <v>293</v>
      </c>
      <c r="Q2123" s="406">
        <v>337</v>
      </c>
      <c r="R2123" s="406">
        <v>295</v>
      </c>
      <c r="S2123" s="406">
        <v>259</v>
      </c>
      <c r="T2123" s="406">
        <v>293</v>
      </c>
      <c r="U2123" s="406">
        <v>337</v>
      </c>
      <c r="V2123" s="406">
        <v>293</v>
      </c>
      <c r="W2123" s="406">
        <v>337</v>
      </c>
      <c r="X2123" s="406">
        <v>259</v>
      </c>
      <c r="Y2123" s="406">
        <v>293</v>
      </c>
      <c r="Z2123" s="406">
        <v>337</v>
      </c>
      <c r="AA2123" s="406">
        <v>295</v>
      </c>
      <c r="AB2123" s="406">
        <v>259</v>
      </c>
      <c r="AC2123" s="406">
        <v>293</v>
      </c>
      <c r="AD2123" s="406">
        <v>337</v>
      </c>
      <c r="AE2123" s="406">
        <v>295</v>
      </c>
      <c r="AF2123" s="406">
        <v>259</v>
      </c>
      <c r="AG2123" s="406">
        <v>293</v>
      </c>
      <c r="AH2123" s="406">
        <v>337</v>
      </c>
      <c r="AI2123" s="406">
        <v>293</v>
      </c>
      <c r="AJ2123" s="406">
        <v>259</v>
      </c>
      <c r="AK2123" s="406">
        <v>293</v>
      </c>
      <c r="AL2123" s="406">
        <v>337</v>
      </c>
      <c r="AM2123" s="406">
        <v>259</v>
      </c>
      <c r="AN2123" s="406">
        <v>293</v>
      </c>
      <c r="AO2123" s="406">
        <v>337</v>
      </c>
      <c r="AP2123" s="406">
        <v>322</v>
      </c>
      <c r="AQ2123" s="406">
        <v>322</v>
      </c>
      <c r="AR2123" s="406">
        <v>322</v>
      </c>
      <c r="AS2123" s="406">
        <v>322</v>
      </c>
      <c r="AU2123" t="s">
        <v>1834</v>
      </c>
    </row>
    <row r="2124" spans="4:47" ht="13.5" customHeight="1">
      <c r="D2124" s="405" t="s">
        <v>1835</v>
      </c>
      <c r="E2124" s="404"/>
      <c r="F2124" s="407" t="s">
        <v>1900</v>
      </c>
      <c r="G2124" s="272">
        <v>5</v>
      </c>
      <c r="H2124" s="406">
        <v>315</v>
      </c>
      <c r="I2124" s="406">
        <v>357</v>
      </c>
      <c r="J2124" s="406">
        <v>411</v>
      </c>
      <c r="K2124" s="406">
        <v>315</v>
      </c>
      <c r="L2124" s="406">
        <v>357</v>
      </c>
      <c r="M2124" s="406">
        <v>411</v>
      </c>
      <c r="N2124" s="406">
        <v>358</v>
      </c>
      <c r="O2124" s="406">
        <v>315</v>
      </c>
      <c r="P2124" s="406">
        <v>357</v>
      </c>
      <c r="Q2124" s="406">
        <v>411</v>
      </c>
      <c r="R2124" s="406">
        <v>358</v>
      </c>
      <c r="S2124" s="406">
        <v>315</v>
      </c>
      <c r="T2124" s="406">
        <v>357</v>
      </c>
      <c r="U2124" s="406">
        <v>411</v>
      </c>
      <c r="V2124" s="406">
        <v>357</v>
      </c>
      <c r="W2124" s="406">
        <v>411</v>
      </c>
      <c r="X2124" s="406">
        <v>315</v>
      </c>
      <c r="Y2124" s="406">
        <v>357</v>
      </c>
      <c r="Z2124" s="406">
        <v>411</v>
      </c>
      <c r="AA2124" s="406">
        <v>358</v>
      </c>
      <c r="AB2124" s="406">
        <v>315</v>
      </c>
      <c r="AC2124" s="406">
        <v>357</v>
      </c>
      <c r="AD2124" s="406">
        <v>411</v>
      </c>
      <c r="AE2124" s="406">
        <v>358</v>
      </c>
      <c r="AF2124" s="406">
        <v>315</v>
      </c>
      <c r="AG2124" s="406">
        <v>357</v>
      </c>
      <c r="AH2124" s="406">
        <v>411</v>
      </c>
      <c r="AI2124" s="406">
        <v>357</v>
      </c>
      <c r="AJ2124" s="406">
        <v>315</v>
      </c>
      <c r="AK2124" s="406">
        <v>357</v>
      </c>
      <c r="AL2124" s="406">
        <v>411</v>
      </c>
      <c r="AM2124" s="406">
        <v>315</v>
      </c>
      <c r="AN2124" s="406">
        <v>357</v>
      </c>
      <c r="AO2124" s="406">
        <v>411</v>
      </c>
      <c r="AP2124" s="406">
        <v>393</v>
      </c>
      <c r="AQ2124" s="406">
        <v>393</v>
      </c>
      <c r="AR2124" s="406">
        <v>393</v>
      </c>
      <c r="AS2124" s="406">
        <v>393</v>
      </c>
      <c r="AU2124" t="s">
        <v>1835</v>
      </c>
    </row>
    <row r="2125" spans="4:47" ht="13.5" customHeight="1">
      <c r="D2125" s="405" t="s">
        <v>1836</v>
      </c>
      <c r="E2125" s="404"/>
      <c r="F2125" s="407" t="s">
        <v>1901</v>
      </c>
      <c r="G2125" s="272">
        <v>6.3</v>
      </c>
      <c r="H2125" s="406">
        <v>393</v>
      </c>
      <c r="I2125" s="406">
        <v>443</v>
      </c>
      <c r="J2125" s="406">
        <v>510</v>
      </c>
      <c r="K2125" s="406">
        <v>393</v>
      </c>
      <c r="L2125" s="406">
        <v>443</v>
      </c>
      <c r="M2125" s="406">
        <v>510</v>
      </c>
      <c r="N2125" s="406">
        <v>444</v>
      </c>
      <c r="O2125" s="406">
        <v>393</v>
      </c>
      <c r="P2125" s="406">
        <v>443</v>
      </c>
      <c r="Q2125" s="406">
        <v>510</v>
      </c>
      <c r="R2125" s="406">
        <v>444</v>
      </c>
      <c r="S2125" s="406">
        <v>393</v>
      </c>
      <c r="T2125" s="406">
        <v>443</v>
      </c>
      <c r="U2125" s="406">
        <v>510</v>
      </c>
      <c r="V2125" s="406">
        <v>443</v>
      </c>
      <c r="W2125" s="406">
        <v>510</v>
      </c>
      <c r="X2125" s="406">
        <v>393</v>
      </c>
      <c r="Y2125" s="406">
        <v>443</v>
      </c>
      <c r="Z2125" s="406">
        <v>510</v>
      </c>
      <c r="AA2125" s="406">
        <v>444</v>
      </c>
      <c r="AB2125" s="406">
        <v>393</v>
      </c>
      <c r="AC2125" s="406">
        <v>443</v>
      </c>
      <c r="AD2125" s="406">
        <v>510</v>
      </c>
      <c r="AE2125" s="406">
        <v>444</v>
      </c>
      <c r="AF2125" s="406">
        <v>393</v>
      </c>
      <c r="AG2125" s="406">
        <v>443</v>
      </c>
      <c r="AH2125" s="406">
        <v>510</v>
      </c>
      <c r="AI2125" s="406">
        <v>443</v>
      </c>
      <c r="AJ2125" s="406">
        <v>393</v>
      </c>
      <c r="AK2125" s="406">
        <v>443</v>
      </c>
      <c r="AL2125" s="406">
        <v>510</v>
      </c>
      <c r="AM2125" s="406">
        <v>393</v>
      </c>
      <c r="AN2125" s="406">
        <v>443</v>
      </c>
      <c r="AO2125" s="406">
        <v>510</v>
      </c>
      <c r="AP2125" s="406">
        <v>487</v>
      </c>
      <c r="AQ2125" s="406">
        <v>487</v>
      </c>
      <c r="AR2125" s="406">
        <v>487</v>
      </c>
      <c r="AS2125" s="406">
        <v>487</v>
      </c>
      <c r="AU2125" t="s">
        <v>1836</v>
      </c>
    </row>
    <row r="2126" spans="4:47" ht="13.5" customHeight="1">
      <c r="D2126" s="405" t="s">
        <v>5521</v>
      </c>
      <c r="E2126" s="404"/>
      <c r="F2126" s="407" t="s">
        <v>1901</v>
      </c>
      <c r="G2126" s="272">
        <v>6.8999999999999995</v>
      </c>
      <c r="H2126" s="406">
        <v>408</v>
      </c>
      <c r="I2126" s="406">
        <v>461</v>
      </c>
      <c r="J2126" s="406">
        <v>531</v>
      </c>
      <c r="K2126" s="406">
        <v>408</v>
      </c>
      <c r="L2126" s="406">
        <v>461</v>
      </c>
      <c r="M2126" s="406">
        <v>531</v>
      </c>
      <c r="N2126" s="406">
        <v>461</v>
      </c>
      <c r="O2126" s="406">
        <v>408</v>
      </c>
      <c r="P2126" s="406">
        <v>461</v>
      </c>
      <c r="Q2126" s="406">
        <v>531</v>
      </c>
      <c r="R2126" s="406">
        <v>461</v>
      </c>
      <c r="S2126" s="406">
        <v>408</v>
      </c>
      <c r="T2126" s="406">
        <v>461</v>
      </c>
      <c r="U2126" s="406">
        <v>531</v>
      </c>
      <c r="V2126" s="406">
        <v>461</v>
      </c>
      <c r="W2126" s="406">
        <v>531</v>
      </c>
      <c r="X2126" s="406">
        <v>408</v>
      </c>
      <c r="Y2126" s="406">
        <v>461</v>
      </c>
      <c r="Z2126" s="406">
        <v>531</v>
      </c>
      <c r="AA2126" s="406">
        <v>461</v>
      </c>
      <c r="AB2126" s="406">
        <v>408</v>
      </c>
      <c r="AC2126" s="406">
        <v>461</v>
      </c>
      <c r="AD2126" s="406">
        <v>531</v>
      </c>
      <c r="AE2126" s="406">
        <v>461</v>
      </c>
      <c r="AF2126" s="406">
        <v>408</v>
      </c>
      <c r="AG2126" s="406">
        <v>461</v>
      </c>
      <c r="AH2126" s="406">
        <v>531</v>
      </c>
      <c r="AI2126" s="406">
        <v>461</v>
      </c>
      <c r="AJ2126" s="406">
        <v>408</v>
      </c>
      <c r="AK2126" s="406">
        <v>461</v>
      </c>
      <c r="AL2126" s="406">
        <v>531</v>
      </c>
      <c r="AM2126" s="406">
        <v>408</v>
      </c>
      <c r="AN2126" s="406">
        <v>461</v>
      </c>
      <c r="AO2126" s="406">
        <v>531</v>
      </c>
      <c r="AP2126" s="406">
        <v>507</v>
      </c>
      <c r="AQ2126" s="406">
        <v>507</v>
      </c>
      <c r="AR2126" s="406">
        <v>507</v>
      </c>
      <c r="AS2126" s="406">
        <v>507</v>
      </c>
      <c r="AU2126" t="s">
        <v>5521</v>
      </c>
    </row>
    <row r="2127" spans="4:47" ht="13.5" customHeight="1">
      <c r="D2127" s="405" t="s">
        <v>1837</v>
      </c>
      <c r="E2127" s="404"/>
      <c r="F2127" s="407" t="s">
        <v>1901</v>
      </c>
      <c r="G2127" s="272">
        <v>7.5</v>
      </c>
      <c r="H2127" s="406">
        <v>422</v>
      </c>
      <c r="I2127" s="406">
        <v>479</v>
      </c>
      <c r="J2127" s="406">
        <v>551</v>
      </c>
      <c r="K2127" s="406">
        <v>422</v>
      </c>
      <c r="L2127" s="406">
        <v>479</v>
      </c>
      <c r="M2127" s="406">
        <v>551</v>
      </c>
      <c r="N2127" s="406">
        <v>478</v>
      </c>
      <c r="O2127" s="406">
        <v>422</v>
      </c>
      <c r="P2127" s="406">
        <v>479</v>
      </c>
      <c r="Q2127" s="406">
        <v>551</v>
      </c>
      <c r="R2127" s="406">
        <v>478</v>
      </c>
      <c r="S2127" s="406">
        <v>422</v>
      </c>
      <c r="T2127" s="406">
        <v>479</v>
      </c>
      <c r="U2127" s="406">
        <v>551</v>
      </c>
      <c r="V2127" s="406">
        <v>479</v>
      </c>
      <c r="W2127" s="406">
        <v>551</v>
      </c>
      <c r="X2127" s="406">
        <v>422</v>
      </c>
      <c r="Y2127" s="406">
        <v>479</v>
      </c>
      <c r="Z2127" s="406">
        <v>551</v>
      </c>
      <c r="AA2127" s="406">
        <v>478</v>
      </c>
      <c r="AB2127" s="406">
        <v>422</v>
      </c>
      <c r="AC2127" s="406">
        <v>479</v>
      </c>
      <c r="AD2127" s="406">
        <v>551</v>
      </c>
      <c r="AE2127" s="406">
        <v>478</v>
      </c>
      <c r="AF2127" s="406">
        <v>422</v>
      </c>
      <c r="AG2127" s="406">
        <v>479</v>
      </c>
      <c r="AH2127" s="406">
        <v>551</v>
      </c>
      <c r="AI2127" s="406">
        <v>479</v>
      </c>
      <c r="AJ2127" s="406">
        <v>422</v>
      </c>
      <c r="AK2127" s="406">
        <v>479</v>
      </c>
      <c r="AL2127" s="406">
        <v>551</v>
      </c>
      <c r="AM2127" s="406">
        <v>422</v>
      </c>
      <c r="AN2127" s="406">
        <v>479</v>
      </c>
      <c r="AO2127" s="406">
        <v>551</v>
      </c>
      <c r="AP2127" s="406">
        <v>526</v>
      </c>
      <c r="AQ2127" s="406">
        <v>526</v>
      </c>
      <c r="AR2127" s="406">
        <v>526</v>
      </c>
      <c r="AS2127" s="406">
        <v>526</v>
      </c>
      <c r="AU2127" t="s">
        <v>1837</v>
      </c>
    </row>
    <row r="2128" spans="4:47" ht="13.5" customHeight="1">
      <c r="D2128" s="405" t="s">
        <v>3179</v>
      </c>
      <c r="E2128" s="404"/>
      <c r="F2128" s="407" t="s">
        <v>1902</v>
      </c>
      <c r="G2128" s="272">
        <v>8.1999999999999993</v>
      </c>
      <c r="H2128" s="406">
        <v>466</v>
      </c>
      <c r="I2128" s="406">
        <v>528</v>
      </c>
      <c r="J2128" s="406">
        <v>608</v>
      </c>
      <c r="K2128" s="406">
        <v>466</v>
      </c>
      <c r="L2128" s="406">
        <v>528</v>
      </c>
      <c r="M2128" s="406">
        <v>608</v>
      </c>
      <c r="N2128" s="406">
        <v>532</v>
      </c>
      <c r="O2128" s="406">
        <v>466</v>
      </c>
      <c r="P2128" s="406">
        <v>528</v>
      </c>
      <c r="Q2128" s="406">
        <v>608</v>
      </c>
      <c r="R2128" s="406">
        <v>532</v>
      </c>
      <c r="S2128" s="406">
        <v>466</v>
      </c>
      <c r="T2128" s="406">
        <v>528</v>
      </c>
      <c r="U2128" s="406">
        <v>608</v>
      </c>
      <c r="V2128" s="406">
        <v>528</v>
      </c>
      <c r="W2128" s="406">
        <v>608</v>
      </c>
      <c r="X2128" s="406">
        <v>466</v>
      </c>
      <c r="Y2128" s="406">
        <v>528</v>
      </c>
      <c r="Z2128" s="406">
        <v>608</v>
      </c>
      <c r="AA2128" s="406">
        <v>532</v>
      </c>
      <c r="AB2128" s="406">
        <v>466</v>
      </c>
      <c r="AC2128" s="406">
        <v>528</v>
      </c>
      <c r="AD2128" s="406">
        <v>608</v>
      </c>
      <c r="AE2128" s="406">
        <v>532</v>
      </c>
      <c r="AF2128" s="406">
        <v>466</v>
      </c>
      <c r="AG2128" s="406">
        <v>528</v>
      </c>
      <c r="AH2128" s="406">
        <v>608</v>
      </c>
      <c r="AI2128" s="406">
        <v>528</v>
      </c>
      <c r="AJ2128" s="406">
        <v>466</v>
      </c>
      <c r="AK2128" s="406">
        <v>528</v>
      </c>
      <c r="AL2128" s="406">
        <v>608</v>
      </c>
      <c r="AM2128" s="406">
        <v>466</v>
      </c>
      <c r="AN2128" s="406">
        <v>528</v>
      </c>
      <c r="AO2128" s="406">
        <v>608</v>
      </c>
      <c r="AP2128" s="406">
        <v>580</v>
      </c>
      <c r="AQ2128" s="406">
        <v>580</v>
      </c>
      <c r="AR2128" s="406">
        <v>580</v>
      </c>
      <c r="AS2128" s="406">
        <v>580</v>
      </c>
      <c r="AU2128" t="s">
        <v>3179</v>
      </c>
    </row>
    <row r="2129" spans="4:47" ht="13.5" customHeight="1">
      <c r="D2129" s="405" t="s">
        <v>1838</v>
      </c>
      <c r="E2129" s="404"/>
      <c r="F2129" s="407" t="s">
        <v>1902</v>
      </c>
      <c r="G2129" s="272">
        <v>8.7999999999999989</v>
      </c>
      <c r="H2129" s="406">
        <v>479</v>
      </c>
      <c r="I2129" s="406">
        <v>544</v>
      </c>
      <c r="J2129" s="406">
        <v>627</v>
      </c>
      <c r="K2129" s="406">
        <v>479</v>
      </c>
      <c r="L2129" s="406">
        <v>544</v>
      </c>
      <c r="M2129" s="406">
        <v>627</v>
      </c>
      <c r="N2129" s="406">
        <v>543</v>
      </c>
      <c r="O2129" s="406">
        <v>479</v>
      </c>
      <c r="P2129" s="406">
        <v>544</v>
      </c>
      <c r="Q2129" s="406">
        <v>627</v>
      </c>
      <c r="R2129" s="406">
        <v>543</v>
      </c>
      <c r="S2129" s="406">
        <v>479</v>
      </c>
      <c r="T2129" s="406">
        <v>544</v>
      </c>
      <c r="U2129" s="406">
        <v>627</v>
      </c>
      <c r="V2129" s="406">
        <v>544</v>
      </c>
      <c r="W2129" s="406">
        <v>627</v>
      </c>
      <c r="X2129" s="406">
        <v>479</v>
      </c>
      <c r="Y2129" s="406">
        <v>544</v>
      </c>
      <c r="Z2129" s="406">
        <v>627</v>
      </c>
      <c r="AA2129" s="406">
        <v>543</v>
      </c>
      <c r="AB2129" s="406">
        <v>479</v>
      </c>
      <c r="AC2129" s="406">
        <v>544</v>
      </c>
      <c r="AD2129" s="406">
        <v>627</v>
      </c>
      <c r="AE2129" s="406">
        <v>543</v>
      </c>
      <c r="AF2129" s="406">
        <v>479</v>
      </c>
      <c r="AG2129" s="406">
        <v>544</v>
      </c>
      <c r="AH2129" s="406">
        <v>627</v>
      </c>
      <c r="AI2129" s="406">
        <v>544</v>
      </c>
      <c r="AJ2129" s="406">
        <v>479</v>
      </c>
      <c r="AK2129" s="406">
        <v>544</v>
      </c>
      <c r="AL2129" s="406">
        <v>627</v>
      </c>
      <c r="AM2129" s="406">
        <v>479</v>
      </c>
      <c r="AN2129" s="406">
        <v>544</v>
      </c>
      <c r="AO2129" s="406">
        <v>627</v>
      </c>
      <c r="AP2129" s="406">
        <v>598</v>
      </c>
      <c r="AQ2129" s="406">
        <v>598</v>
      </c>
      <c r="AR2129" s="406">
        <v>598</v>
      </c>
      <c r="AS2129" s="406">
        <v>598</v>
      </c>
      <c r="AU2129" t="s">
        <v>1838</v>
      </c>
    </row>
    <row r="2130" spans="4:47" ht="13.5" customHeight="1">
      <c r="D2130" s="405" t="s">
        <v>1839</v>
      </c>
      <c r="E2130" s="404"/>
      <c r="F2130" s="407" t="s">
        <v>1903</v>
      </c>
      <c r="G2130" s="272">
        <v>2.8000000000000003</v>
      </c>
      <c r="H2130" s="406">
        <v>266</v>
      </c>
      <c r="I2130" s="406">
        <v>296</v>
      </c>
      <c r="J2130" s="406">
        <v>341</v>
      </c>
      <c r="K2130" s="406">
        <v>266</v>
      </c>
      <c r="L2130" s="406">
        <v>296</v>
      </c>
      <c r="M2130" s="406">
        <v>341</v>
      </c>
      <c r="N2130" s="406">
        <v>301</v>
      </c>
      <c r="O2130" s="406">
        <v>266</v>
      </c>
      <c r="P2130" s="406">
        <v>296</v>
      </c>
      <c r="Q2130" s="406">
        <v>341</v>
      </c>
      <c r="R2130" s="406">
        <v>301</v>
      </c>
      <c r="S2130" s="406">
        <v>266</v>
      </c>
      <c r="T2130" s="406">
        <v>296</v>
      </c>
      <c r="U2130" s="406">
        <v>341</v>
      </c>
      <c r="V2130" s="406">
        <v>296</v>
      </c>
      <c r="W2130" s="406">
        <v>341</v>
      </c>
      <c r="X2130" s="406">
        <v>266</v>
      </c>
      <c r="Y2130" s="406">
        <v>296</v>
      </c>
      <c r="Z2130" s="406">
        <v>341</v>
      </c>
      <c r="AA2130" s="406">
        <v>301</v>
      </c>
      <c r="AB2130" s="406">
        <v>266</v>
      </c>
      <c r="AC2130" s="406">
        <v>296</v>
      </c>
      <c r="AD2130" s="406">
        <v>341</v>
      </c>
      <c r="AE2130" s="406">
        <v>301</v>
      </c>
      <c r="AF2130" s="406">
        <v>266</v>
      </c>
      <c r="AG2130" s="406">
        <v>296</v>
      </c>
      <c r="AH2130" s="406">
        <v>341</v>
      </c>
      <c r="AI2130" s="406">
        <v>296</v>
      </c>
      <c r="AJ2130" s="406">
        <v>266</v>
      </c>
      <c r="AK2130" s="406">
        <v>296</v>
      </c>
      <c r="AL2130" s="406">
        <v>341</v>
      </c>
      <c r="AM2130" s="406">
        <v>266</v>
      </c>
      <c r="AN2130" s="406">
        <v>296</v>
      </c>
      <c r="AO2130" s="406">
        <v>341</v>
      </c>
      <c r="AP2130" s="406">
        <v>325</v>
      </c>
      <c r="AQ2130" s="406">
        <v>325</v>
      </c>
      <c r="AR2130" s="406">
        <v>325</v>
      </c>
      <c r="AS2130" s="406">
        <v>325</v>
      </c>
      <c r="AU2130" t="s">
        <v>1839</v>
      </c>
    </row>
    <row r="2131" spans="4:47" ht="13.5" customHeight="1">
      <c r="D2131" s="405" t="s">
        <v>1840</v>
      </c>
      <c r="E2131" s="404"/>
      <c r="F2131" s="407" t="s">
        <v>1903</v>
      </c>
      <c r="G2131" s="272">
        <v>4.1999999999999993</v>
      </c>
      <c r="H2131" s="406">
        <v>292</v>
      </c>
      <c r="I2131" s="406">
        <v>328</v>
      </c>
      <c r="J2131" s="406">
        <v>377</v>
      </c>
      <c r="K2131" s="406">
        <v>292</v>
      </c>
      <c r="L2131" s="406">
        <v>328</v>
      </c>
      <c r="M2131" s="406">
        <v>377</v>
      </c>
      <c r="N2131" s="406">
        <v>331</v>
      </c>
      <c r="O2131" s="406">
        <v>292</v>
      </c>
      <c r="P2131" s="406">
        <v>328</v>
      </c>
      <c r="Q2131" s="406">
        <v>377</v>
      </c>
      <c r="R2131" s="406">
        <v>331</v>
      </c>
      <c r="S2131" s="406">
        <v>292</v>
      </c>
      <c r="T2131" s="406">
        <v>328</v>
      </c>
      <c r="U2131" s="406">
        <v>377</v>
      </c>
      <c r="V2131" s="406">
        <v>328</v>
      </c>
      <c r="W2131" s="406">
        <v>377</v>
      </c>
      <c r="X2131" s="406">
        <v>292</v>
      </c>
      <c r="Y2131" s="406">
        <v>328</v>
      </c>
      <c r="Z2131" s="406">
        <v>377</v>
      </c>
      <c r="AA2131" s="406">
        <v>331</v>
      </c>
      <c r="AB2131" s="406">
        <v>292</v>
      </c>
      <c r="AC2131" s="406">
        <v>328</v>
      </c>
      <c r="AD2131" s="406">
        <v>377</v>
      </c>
      <c r="AE2131" s="406">
        <v>331</v>
      </c>
      <c r="AF2131" s="406">
        <v>292</v>
      </c>
      <c r="AG2131" s="406">
        <v>328</v>
      </c>
      <c r="AH2131" s="406">
        <v>377</v>
      </c>
      <c r="AI2131" s="406">
        <v>328</v>
      </c>
      <c r="AJ2131" s="406">
        <v>292</v>
      </c>
      <c r="AK2131" s="406">
        <v>328</v>
      </c>
      <c r="AL2131" s="406">
        <v>377</v>
      </c>
      <c r="AM2131" s="406">
        <v>292</v>
      </c>
      <c r="AN2131" s="406">
        <v>328</v>
      </c>
      <c r="AO2131" s="406">
        <v>377</v>
      </c>
      <c r="AP2131" s="406">
        <v>360</v>
      </c>
      <c r="AQ2131" s="406">
        <v>360</v>
      </c>
      <c r="AR2131" s="406">
        <v>360</v>
      </c>
      <c r="AS2131" s="406">
        <v>360</v>
      </c>
      <c r="AU2131" t="s">
        <v>1840</v>
      </c>
    </row>
    <row r="2132" spans="4:47" ht="13.5" customHeight="1">
      <c r="D2132" s="405" t="s">
        <v>1841</v>
      </c>
      <c r="E2132" s="404"/>
      <c r="F2132" s="407" t="s">
        <v>1904</v>
      </c>
      <c r="G2132" s="272">
        <v>5.5</v>
      </c>
      <c r="H2132" s="406">
        <v>354</v>
      </c>
      <c r="I2132" s="406">
        <v>400</v>
      </c>
      <c r="J2132" s="406">
        <v>460</v>
      </c>
      <c r="K2132" s="406">
        <v>354</v>
      </c>
      <c r="L2132" s="406">
        <v>400</v>
      </c>
      <c r="M2132" s="406">
        <v>460</v>
      </c>
      <c r="N2132" s="406">
        <v>402</v>
      </c>
      <c r="O2132" s="406">
        <v>354</v>
      </c>
      <c r="P2132" s="406">
        <v>400</v>
      </c>
      <c r="Q2132" s="406">
        <v>460</v>
      </c>
      <c r="R2132" s="406">
        <v>402</v>
      </c>
      <c r="S2132" s="406">
        <v>354</v>
      </c>
      <c r="T2132" s="406">
        <v>400</v>
      </c>
      <c r="U2132" s="406">
        <v>460</v>
      </c>
      <c r="V2132" s="406">
        <v>400</v>
      </c>
      <c r="W2132" s="406">
        <v>460</v>
      </c>
      <c r="X2132" s="406">
        <v>354</v>
      </c>
      <c r="Y2132" s="406">
        <v>400</v>
      </c>
      <c r="Z2132" s="406">
        <v>460</v>
      </c>
      <c r="AA2132" s="406">
        <v>402</v>
      </c>
      <c r="AB2132" s="406">
        <v>354</v>
      </c>
      <c r="AC2132" s="406">
        <v>400</v>
      </c>
      <c r="AD2132" s="406">
        <v>460</v>
      </c>
      <c r="AE2132" s="406">
        <v>402</v>
      </c>
      <c r="AF2132" s="406">
        <v>354</v>
      </c>
      <c r="AG2132" s="406">
        <v>400</v>
      </c>
      <c r="AH2132" s="406">
        <v>460</v>
      </c>
      <c r="AI2132" s="406">
        <v>400</v>
      </c>
      <c r="AJ2132" s="406">
        <v>354</v>
      </c>
      <c r="AK2132" s="406">
        <v>400</v>
      </c>
      <c r="AL2132" s="406">
        <v>460</v>
      </c>
      <c r="AM2132" s="406">
        <v>354</v>
      </c>
      <c r="AN2132" s="406">
        <v>400</v>
      </c>
      <c r="AO2132" s="406">
        <v>460</v>
      </c>
      <c r="AP2132" s="406">
        <v>439</v>
      </c>
      <c r="AQ2132" s="406">
        <v>439</v>
      </c>
      <c r="AR2132" s="406">
        <v>439</v>
      </c>
      <c r="AS2132" s="406">
        <v>439</v>
      </c>
      <c r="AU2132" t="s">
        <v>1841</v>
      </c>
    </row>
    <row r="2133" spans="4:47" ht="13.5" customHeight="1">
      <c r="D2133" s="405" t="s">
        <v>1842</v>
      </c>
      <c r="E2133" s="404"/>
      <c r="F2133" s="407" t="s">
        <v>1905</v>
      </c>
      <c r="G2133" s="272">
        <v>6.8999999999999995</v>
      </c>
      <c r="H2133" s="406">
        <v>414</v>
      </c>
      <c r="I2133" s="406">
        <v>468</v>
      </c>
      <c r="J2133" s="406">
        <v>539</v>
      </c>
      <c r="K2133" s="406">
        <v>414</v>
      </c>
      <c r="L2133" s="406">
        <v>468</v>
      </c>
      <c r="M2133" s="406">
        <v>539</v>
      </c>
      <c r="N2133" s="406">
        <v>469</v>
      </c>
      <c r="O2133" s="406">
        <v>414</v>
      </c>
      <c r="P2133" s="406">
        <v>468</v>
      </c>
      <c r="Q2133" s="406">
        <v>539</v>
      </c>
      <c r="R2133" s="406">
        <v>469</v>
      </c>
      <c r="S2133" s="406">
        <v>414</v>
      </c>
      <c r="T2133" s="406">
        <v>468</v>
      </c>
      <c r="U2133" s="406">
        <v>539</v>
      </c>
      <c r="V2133" s="406">
        <v>468</v>
      </c>
      <c r="W2133" s="406">
        <v>539</v>
      </c>
      <c r="X2133" s="406">
        <v>414</v>
      </c>
      <c r="Y2133" s="406">
        <v>468</v>
      </c>
      <c r="Z2133" s="406">
        <v>539</v>
      </c>
      <c r="AA2133" s="406">
        <v>469</v>
      </c>
      <c r="AB2133" s="406">
        <v>414</v>
      </c>
      <c r="AC2133" s="406">
        <v>468</v>
      </c>
      <c r="AD2133" s="406">
        <v>539</v>
      </c>
      <c r="AE2133" s="406">
        <v>469</v>
      </c>
      <c r="AF2133" s="406">
        <v>414</v>
      </c>
      <c r="AG2133" s="406">
        <v>468</v>
      </c>
      <c r="AH2133" s="406">
        <v>539</v>
      </c>
      <c r="AI2133" s="406">
        <v>468</v>
      </c>
      <c r="AJ2133" s="406">
        <v>414</v>
      </c>
      <c r="AK2133" s="406">
        <v>468</v>
      </c>
      <c r="AL2133" s="406">
        <v>539</v>
      </c>
      <c r="AM2133" s="406">
        <v>414</v>
      </c>
      <c r="AN2133" s="406">
        <v>468</v>
      </c>
      <c r="AO2133" s="406">
        <v>539</v>
      </c>
      <c r="AP2133" s="406">
        <v>514</v>
      </c>
      <c r="AQ2133" s="406">
        <v>514</v>
      </c>
      <c r="AR2133" s="406">
        <v>514</v>
      </c>
      <c r="AS2133" s="406">
        <v>514</v>
      </c>
      <c r="AU2133" t="s">
        <v>1842</v>
      </c>
    </row>
    <row r="2134" spans="4:47" ht="13.5" customHeight="1">
      <c r="D2134" s="405" t="s">
        <v>5522</v>
      </c>
      <c r="E2134" s="404"/>
      <c r="F2134" s="407" t="s">
        <v>1905</v>
      </c>
      <c r="G2134" s="272">
        <v>7.6</v>
      </c>
      <c r="H2134" s="406">
        <v>429</v>
      </c>
      <c r="I2134" s="406">
        <v>486</v>
      </c>
      <c r="J2134" s="406">
        <v>560</v>
      </c>
      <c r="K2134" s="406">
        <v>429</v>
      </c>
      <c r="L2134" s="406">
        <v>486</v>
      </c>
      <c r="M2134" s="406">
        <v>560</v>
      </c>
      <c r="N2134" s="406">
        <v>486</v>
      </c>
      <c r="O2134" s="406">
        <v>429</v>
      </c>
      <c r="P2134" s="406">
        <v>486</v>
      </c>
      <c r="Q2134" s="406">
        <v>560</v>
      </c>
      <c r="R2134" s="406">
        <v>486</v>
      </c>
      <c r="S2134" s="406">
        <v>429</v>
      </c>
      <c r="T2134" s="406">
        <v>486</v>
      </c>
      <c r="U2134" s="406">
        <v>560</v>
      </c>
      <c r="V2134" s="406">
        <v>486</v>
      </c>
      <c r="W2134" s="406">
        <v>560</v>
      </c>
      <c r="X2134" s="406">
        <v>429</v>
      </c>
      <c r="Y2134" s="406">
        <v>486</v>
      </c>
      <c r="Z2134" s="406">
        <v>560</v>
      </c>
      <c r="AA2134" s="406">
        <v>486</v>
      </c>
      <c r="AB2134" s="406">
        <v>429</v>
      </c>
      <c r="AC2134" s="406">
        <v>486</v>
      </c>
      <c r="AD2134" s="406">
        <v>560</v>
      </c>
      <c r="AE2134" s="406">
        <v>486</v>
      </c>
      <c r="AF2134" s="406">
        <v>429</v>
      </c>
      <c r="AG2134" s="406">
        <v>486</v>
      </c>
      <c r="AH2134" s="406">
        <v>560</v>
      </c>
      <c r="AI2134" s="406">
        <v>486</v>
      </c>
      <c r="AJ2134" s="406">
        <v>429</v>
      </c>
      <c r="AK2134" s="406">
        <v>486</v>
      </c>
      <c r="AL2134" s="406">
        <v>560</v>
      </c>
      <c r="AM2134" s="406">
        <v>429</v>
      </c>
      <c r="AN2134" s="406">
        <v>486</v>
      </c>
      <c r="AO2134" s="406">
        <v>560</v>
      </c>
      <c r="AP2134" s="406">
        <v>534</v>
      </c>
      <c r="AQ2134" s="406">
        <v>534</v>
      </c>
      <c r="AR2134" s="406">
        <v>534</v>
      </c>
      <c r="AS2134" s="406">
        <v>534</v>
      </c>
      <c r="AU2134" t="s">
        <v>5522</v>
      </c>
    </row>
    <row r="2135" spans="4:47" ht="13.5" customHeight="1">
      <c r="D2135" s="405" t="s">
        <v>1843</v>
      </c>
      <c r="E2135" s="404"/>
      <c r="F2135" s="407" t="s">
        <v>1905</v>
      </c>
      <c r="G2135" s="272">
        <v>8.2999999999999989</v>
      </c>
      <c r="H2135" s="406">
        <v>443</v>
      </c>
      <c r="I2135" s="406">
        <v>504</v>
      </c>
      <c r="J2135" s="406">
        <v>580</v>
      </c>
      <c r="K2135" s="406">
        <v>443</v>
      </c>
      <c r="L2135" s="406">
        <v>504</v>
      </c>
      <c r="M2135" s="406">
        <v>580</v>
      </c>
      <c r="N2135" s="406">
        <v>503</v>
      </c>
      <c r="O2135" s="406">
        <v>443</v>
      </c>
      <c r="P2135" s="406">
        <v>504</v>
      </c>
      <c r="Q2135" s="406">
        <v>580</v>
      </c>
      <c r="R2135" s="406">
        <v>503</v>
      </c>
      <c r="S2135" s="406">
        <v>443</v>
      </c>
      <c r="T2135" s="406">
        <v>504</v>
      </c>
      <c r="U2135" s="406">
        <v>580</v>
      </c>
      <c r="V2135" s="406">
        <v>504</v>
      </c>
      <c r="W2135" s="406">
        <v>580</v>
      </c>
      <c r="X2135" s="406">
        <v>443</v>
      </c>
      <c r="Y2135" s="406">
        <v>504</v>
      </c>
      <c r="Z2135" s="406">
        <v>580</v>
      </c>
      <c r="AA2135" s="406">
        <v>503</v>
      </c>
      <c r="AB2135" s="406">
        <v>443</v>
      </c>
      <c r="AC2135" s="406">
        <v>504</v>
      </c>
      <c r="AD2135" s="406">
        <v>580</v>
      </c>
      <c r="AE2135" s="406">
        <v>503</v>
      </c>
      <c r="AF2135" s="406">
        <v>443</v>
      </c>
      <c r="AG2135" s="406">
        <v>504</v>
      </c>
      <c r="AH2135" s="406">
        <v>580</v>
      </c>
      <c r="AI2135" s="406">
        <v>504</v>
      </c>
      <c r="AJ2135" s="406">
        <v>443</v>
      </c>
      <c r="AK2135" s="406">
        <v>504</v>
      </c>
      <c r="AL2135" s="406">
        <v>580</v>
      </c>
      <c r="AM2135" s="406">
        <v>443</v>
      </c>
      <c r="AN2135" s="406">
        <v>504</v>
      </c>
      <c r="AO2135" s="406">
        <v>580</v>
      </c>
      <c r="AP2135" s="406">
        <v>553</v>
      </c>
      <c r="AQ2135" s="406">
        <v>553</v>
      </c>
      <c r="AR2135" s="406">
        <v>553</v>
      </c>
      <c r="AS2135" s="406">
        <v>553</v>
      </c>
      <c r="AU2135" t="s">
        <v>1843</v>
      </c>
    </row>
    <row r="2136" spans="4:47" ht="13.5" customHeight="1">
      <c r="D2136" s="405" t="s">
        <v>3180</v>
      </c>
      <c r="E2136" s="404"/>
      <c r="F2136" s="407" t="s">
        <v>1906</v>
      </c>
      <c r="G2136" s="272">
        <v>9</v>
      </c>
      <c r="H2136" s="406">
        <v>491</v>
      </c>
      <c r="I2136" s="406">
        <v>558</v>
      </c>
      <c r="J2136" s="406">
        <v>642</v>
      </c>
      <c r="K2136" s="406">
        <v>491</v>
      </c>
      <c r="L2136" s="406">
        <v>558</v>
      </c>
      <c r="M2136" s="406">
        <v>642</v>
      </c>
      <c r="N2136" s="406">
        <v>562</v>
      </c>
      <c r="O2136" s="406">
        <v>491</v>
      </c>
      <c r="P2136" s="406">
        <v>558</v>
      </c>
      <c r="Q2136" s="406">
        <v>642</v>
      </c>
      <c r="R2136" s="406">
        <v>562</v>
      </c>
      <c r="S2136" s="406">
        <v>491</v>
      </c>
      <c r="T2136" s="406">
        <v>558</v>
      </c>
      <c r="U2136" s="406">
        <v>642</v>
      </c>
      <c r="V2136" s="406">
        <v>558</v>
      </c>
      <c r="W2136" s="406">
        <v>642</v>
      </c>
      <c r="X2136" s="406">
        <v>491</v>
      </c>
      <c r="Y2136" s="406">
        <v>558</v>
      </c>
      <c r="Z2136" s="406">
        <v>642</v>
      </c>
      <c r="AA2136" s="406">
        <v>562</v>
      </c>
      <c r="AB2136" s="406">
        <v>491</v>
      </c>
      <c r="AC2136" s="406">
        <v>558</v>
      </c>
      <c r="AD2136" s="406">
        <v>642</v>
      </c>
      <c r="AE2136" s="406">
        <v>562</v>
      </c>
      <c r="AF2136" s="406">
        <v>491</v>
      </c>
      <c r="AG2136" s="406">
        <v>558</v>
      </c>
      <c r="AH2136" s="406">
        <v>642</v>
      </c>
      <c r="AI2136" s="406">
        <v>558</v>
      </c>
      <c r="AJ2136" s="406">
        <v>491</v>
      </c>
      <c r="AK2136" s="406">
        <v>558</v>
      </c>
      <c r="AL2136" s="406">
        <v>642</v>
      </c>
      <c r="AM2136" s="406">
        <v>491</v>
      </c>
      <c r="AN2136" s="406">
        <v>558</v>
      </c>
      <c r="AO2136" s="406">
        <v>642</v>
      </c>
      <c r="AP2136" s="406">
        <v>614</v>
      </c>
      <c r="AQ2136" s="406">
        <v>614</v>
      </c>
      <c r="AR2136" s="406">
        <v>614</v>
      </c>
      <c r="AS2136" s="406">
        <v>614</v>
      </c>
      <c r="AU2136" t="s">
        <v>3180</v>
      </c>
    </row>
    <row r="2137" spans="4:47" ht="13.5" customHeight="1">
      <c r="D2137" s="405" t="s">
        <v>1844</v>
      </c>
      <c r="E2137" s="404"/>
      <c r="F2137" s="407" t="s">
        <v>1906</v>
      </c>
      <c r="G2137" s="272">
        <v>9.6999999999999993</v>
      </c>
      <c r="H2137" s="406">
        <v>504</v>
      </c>
      <c r="I2137" s="406">
        <v>573</v>
      </c>
      <c r="J2137" s="406">
        <v>660</v>
      </c>
      <c r="K2137" s="406">
        <v>504</v>
      </c>
      <c r="L2137" s="406">
        <v>573</v>
      </c>
      <c r="M2137" s="406">
        <v>660</v>
      </c>
      <c r="N2137" s="406">
        <v>571</v>
      </c>
      <c r="O2137" s="406">
        <v>504</v>
      </c>
      <c r="P2137" s="406">
        <v>573</v>
      </c>
      <c r="Q2137" s="406">
        <v>660</v>
      </c>
      <c r="R2137" s="406">
        <v>571</v>
      </c>
      <c r="S2137" s="406">
        <v>504</v>
      </c>
      <c r="T2137" s="406">
        <v>573</v>
      </c>
      <c r="U2137" s="406">
        <v>660</v>
      </c>
      <c r="V2137" s="406">
        <v>573</v>
      </c>
      <c r="W2137" s="406">
        <v>660</v>
      </c>
      <c r="X2137" s="406">
        <v>504</v>
      </c>
      <c r="Y2137" s="406">
        <v>573</v>
      </c>
      <c r="Z2137" s="406">
        <v>660</v>
      </c>
      <c r="AA2137" s="406">
        <v>571</v>
      </c>
      <c r="AB2137" s="406">
        <v>504</v>
      </c>
      <c r="AC2137" s="406">
        <v>573</v>
      </c>
      <c r="AD2137" s="406">
        <v>660</v>
      </c>
      <c r="AE2137" s="406">
        <v>571</v>
      </c>
      <c r="AF2137" s="406">
        <v>504</v>
      </c>
      <c r="AG2137" s="406">
        <v>573</v>
      </c>
      <c r="AH2137" s="406">
        <v>660</v>
      </c>
      <c r="AI2137" s="406">
        <v>573</v>
      </c>
      <c r="AJ2137" s="406">
        <v>504</v>
      </c>
      <c r="AK2137" s="406">
        <v>573</v>
      </c>
      <c r="AL2137" s="406">
        <v>660</v>
      </c>
      <c r="AM2137" s="406">
        <v>504</v>
      </c>
      <c r="AN2137" s="406">
        <v>573</v>
      </c>
      <c r="AO2137" s="406">
        <v>660</v>
      </c>
      <c r="AP2137" s="406">
        <v>630</v>
      </c>
      <c r="AQ2137" s="406">
        <v>630</v>
      </c>
      <c r="AR2137" s="406">
        <v>630</v>
      </c>
      <c r="AS2137" s="406">
        <v>630</v>
      </c>
      <c r="AU2137" t="s">
        <v>1844</v>
      </c>
    </row>
    <row r="2138" spans="4:47" ht="13.5" customHeight="1">
      <c r="D2138" s="405" t="s">
        <v>1845</v>
      </c>
      <c r="E2138" s="404"/>
      <c r="F2138" s="407" t="s">
        <v>1907</v>
      </c>
      <c r="G2138" s="272">
        <v>3</v>
      </c>
      <c r="H2138" s="406">
        <v>275</v>
      </c>
      <c r="I2138" s="406">
        <v>306</v>
      </c>
      <c r="J2138" s="406">
        <v>352</v>
      </c>
      <c r="K2138" s="406">
        <v>275</v>
      </c>
      <c r="L2138" s="406">
        <v>306</v>
      </c>
      <c r="M2138" s="406">
        <v>352</v>
      </c>
      <c r="N2138" s="406">
        <v>311</v>
      </c>
      <c r="O2138" s="406">
        <v>275</v>
      </c>
      <c r="P2138" s="406">
        <v>306</v>
      </c>
      <c r="Q2138" s="406">
        <v>352</v>
      </c>
      <c r="R2138" s="406">
        <v>311</v>
      </c>
      <c r="S2138" s="406">
        <v>275</v>
      </c>
      <c r="T2138" s="406">
        <v>306</v>
      </c>
      <c r="U2138" s="406">
        <v>352</v>
      </c>
      <c r="V2138" s="406">
        <v>306</v>
      </c>
      <c r="W2138" s="406">
        <v>352</v>
      </c>
      <c r="X2138" s="406">
        <v>275</v>
      </c>
      <c r="Y2138" s="406">
        <v>306</v>
      </c>
      <c r="Z2138" s="406">
        <v>352</v>
      </c>
      <c r="AA2138" s="406">
        <v>311</v>
      </c>
      <c r="AB2138" s="406">
        <v>275</v>
      </c>
      <c r="AC2138" s="406">
        <v>306</v>
      </c>
      <c r="AD2138" s="406">
        <v>352</v>
      </c>
      <c r="AE2138" s="406">
        <v>311</v>
      </c>
      <c r="AF2138" s="406">
        <v>275</v>
      </c>
      <c r="AG2138" s="406">
        <v>306</v>
      </c>
      <c r="AH2138" s="406">
        <v>352</v>
      </c>
      <c r="AI2138" s="406">
        <v>306</v>
      </c>
      <c r="AJ2138" s="406">
        <v>275</v>
      </c>
      <c r="AK2138" s="406">
        <v>306</v>
      </c>
      <c r="AL2138" s="406">
        <v>352</v>
      </c>
      <c r="AM2138" s="406">
        <v>275</v>
      </c>
      <c r="AN2138" s="406">
        <v>306</v>
      </c>
      <c r="AO2138" s="406">
        <v>352</v>
      </c>
      <c r="AP2138" s="406">
        <v>337</v>
      </c>
      <c r="AQ2138" s="406">
        <v>337</v>
      </c>
      <c r="AR2138" s="406">
        <v>337</v>
      </c>
      <c r="AS2138" s="406">
        <v>337</v>
      </c>
      <c r="AU2138" t="s">
        <v>1845</v>
      </c>
    </row>
    <row r="2139" spans="4:47" ht="13.5" customHeight="1">
      <c r="D2139" s="405" t="s">
        <v>1846</v>
      </c>
      <c r="E2139" s="404"/>
      <c r="F2139" s="407" t="s">
        <v>1907</v>
      </c>
      <c r="G2139" s="272">
        <v>4.5</v>
      </c>
      <c r="H2139" s="406">
        <v>302</v>
      </c>
      <c r="I2139" s="406">
        <v>340</v>
      </c>
      <c r="J2139" s="406">
        <v>391</v>
      </c>
      <c r="K2139" s="406">
        <v>302</v>
      </c>
      <c r="L2139" s="406">
        <v>340</v>
      </c>
      <c r="M2139" s="406">
        <v>391</v>
      </c>
      <c r="N2139" s="406">
        <v>343</v>
      </c>
      <c r="O2139" s="406">
        <v>302</v>
      </c>
      <c r="P2139" s="406">
        <v>340</v>
      </c>
      <c r="Q2139" s="406">
        <v>391</v>
      </c>
      <c r="R2139" s="406">
        <v>343</v>
      </c>
      <c r="S2139" s="406">
        <v>302</v>
      </c>
      <c r="T2139" s="406">
        <v>340</v>
      </c>
      <c r="U2139" s="406">
        <v>391</v>
      </c>
      <c r="V2139" s="406">
        <v>340</v>
      </c>
      <c r="W2139" s="406">
        <v>391</v>
      </c>
      <c r="X2139" s="406">
        <v>302</v>
      </c>
      <c r="Y2139" s="406">
        <v>340</v>
      </c>
      <c r="Z2139" s="406">
        <v>391</v>
      </c>
      <c r="AA2139" s="406">
        <v>343</v>
      </c>
      <c r="AB2139" s="406">
        <v>302</v>
      </c>
      <c r="AC2139" s="406">
        <v>340</v>
      </c>
      <c r="AD2139" s="406">
        <v>391</v>
      </c>
      <c r="AE2139" s="406">
        <v>343</v>
      </c>
      <c r="AF2139" s="406">
        <v>302</v>
      </c>
      <c r="AG2139" s="406">
        <v>340</v>
      </c>
      <c r="AH2139" s="406">
        <v>391</v>
      </c>
      <c r="AI2139" s="406">
        <v>340</v>
      </c>
      <c r="AJ2139" s="406">
        <v>302</v>
      </c>
      <c r="AK2139" s="406">
        <v>340</v>
      </c>
      <c r="AL2139" s="406">
        <v>391</v>
      </c>
      <c r="AM2139" s="406">
        <v>302</v>
      </c>
      <c r="AN2139" s="406">
        <v>340</v>
      </c>
      <c r="AO2139" s="406">
        <v>391</v>
      </c>
      <c r="AP2139" s="406">
        <v>374</v>
      </c>
      <c r="AQ2139" s="406">
        <v>374</v>
      </c>
      <c r="AR2139" s="406">
        <v>374</v>
      </c>
      <c r="AS2139" s="406">
        <v>374</v>
      </c>
      <c r="AU2139" t="s">
        <v>1846</v>
      </c>
    </row>
    <row r="2140" spans="4:47" ht="13.5" customHeight="1">
      <c r="D2140" s="405" t="s">
        <v>1847</v>
      </c>
      <c r="E2140" s="404"/>
      <c r="F2140" s="407" t="s">
        <v>1908</v>
      </c>
      <c r="G2140" s="272">
        <v>6</v>
      </c>
      <c r="H2140" s="406">
        <v>367</v>
      </c>
      <c r="I2140" s="406">
        <v>415</v>
      </c>
      <c r="J2140" s="406">
        <v>477</v>
      </c>
      <c r="K2140" s="406">
        <v>367</v>
      </c>
      <c r="L2140" s="406">
        <v>415</v>
      </c>
      <c r="M2140" s="406">
        <v>477</v>
      </c>
      <c r="N2140" s="406">
        <v>416</v>
      </c>
      <c r="O2140" s="406">
        <v>367</v>
      </c>
      <c r="P2140" s="406">
        <v>415</v>
      </c>
      <c r="Q2140" s="406">
        <v>477</v>
      </c>
      <c r="R2140" s="406">
        <v>416</v>
      </c>
      <c r="S2140" s="406">
        <v>367</v>
      </c>
      <c r="T2140" s="406">
        <v>415</v>
      </c>
      <c r="U2140" s="406">
        <v>477</v>
      </c>
      <c r="V2140" s="406">
        <v>415</v>
      </c>
      <c r="W2140" s="406">
        <v>477</v>
      </c>
      <c r="X2140" s="406">
        <v>367</v>
      </c>
      <c r="Y2140" s="406">
        <v>415</v>
      </c>
      <c r="Z2140" s="406">
        <v>477</v>
      </c>
      <c r="AA2140" s="406">
        <v>416</v>
      </c>
      <c r="AB2140" s="406">
        <v>367</v>
      </c>
      <c r="AC2140" s="406">
        <v>415</v>
      </c>
      <c r="AD2140" s="406">
        <v>477</v>
      </c>
      <c r="AE2140" s="406">
        <v>416</v>
      </c>
      <c r="AF2140" s="406">
        <v>367</v>
      </c>
      <c r="AG2140" s="406">
        <v>415</v>
      </c>
      <c r="AH2140" s="406">
        <v>477</v>
      </c>
      <c r="AI2140" s="406">
        <v>415</v>
      </c>
      <c r="AJ2140" s="406">
        <v>367</v>
      </c>
      <c r="AK2140" s="406">
        <v>415</v>
      </c>
      <c r="AL2140" s="406">
        <v>477</v>
      </c>
      <c r="AM2140" s="406">
        <v>367</v>
      </c>
      <c r="AN2140" s="406">
        <v>415</v>
      </c>
      <c r="AO2140" s="406">
        <v>477</v>
      </c>
      <c r="AP2140" s="406">
        <v>456</v>
      </c>
      <c r="AQ2140" s="406">
        <v>456</v>
      </c>
      <c r="AR2140" s="406">
        <v>456</v>
      </c>
      <c r="AS2140" s="406">
        <v>456</v>
      </c>
      <c r="AU2140" t="s">
        <v>1847</v>
      </c>
    </row>
    <row r="2141" spans="4:47" ht="13.5" customHeight="1">
      <c r="D2141" s="405" t="s">
        <v>1848</v>
      </c>
      <c r="E2141" s="404"/>
      <c r="F2141" s="407" t="s">
        <v>1909</v>
      </c>
      <c r="G2141" s="272">
        <v>7.5</v>
      </c>
      <c r="H2141" s="406">
        <v>431</v>
      </c>
      <c r="I2141" s="406">
        <v>488</v>
      </c>
      <c r="J2141" s="406">
        <v>562</v>
      </c>
      <c r="K2141" s="406">
        <v>431</v>
      </c>
      <c r="L2141" s="406">
        <v>488</v>
      </c>
      <c r="M2141" s="406">
        <v>562</v>
      </c>
      <c r="N2141" s="406">
        <v>489</v>
      </c>
      <c r="O2141" s="406">
        <v>431</v>
      </c>
      <c r="P2141" s="406">
        <v>488</v>
      </c>
      <c r="Q2141" s="406">
        <v>562</v>
      </c>
      <c r="R2141" s="406">
        <v>489</v>
      </c>
      <c r="S2141" s="406">
        <v>431</v>
      </c>
      <c r="T2141" s="406">
        <v>488</v>
      </c>
      <c r="U2141" s="406">
        <v>562</v>
      </c>
      <c r="V2141" s="406">
        <v>488</v>
      </c>
      <c r="W2141" s="406">
        <v>562</v>
      </c>
      <c r="X2141" s="406">
        <v>431</v>
      </c>
      <c r="Y2141" s="406">
        <v>488</v>
      </c>
      <c r="Z2141" s="406">
        <v>562</v>
      </c>
      <c r="AA2141" s="406">
        <v>489</v>
      </c>
      <c r="AB2141" s="406">
        <v>431</v>
      </c>
      <c r="AC2141" s="406">
        <v>488</v>
      </c>
      <c r="AD2141" s="406">
        <v>562</v>
      </c>
      <c r="AE2141" s="406">
        <v>489</v>
      </c>
      <c r="AF2141" s="406">
        <v>431</v>
      </c>
      <c r="AG2141" s="406">
        <v>488</v>
      </c>
      <c r="AH2141" s="406">
        <v>562</v>
      </c>
      <c r="AI2141" s="406">
        <v>488</v>
      </c>
      <c r="AJ2141" s="406">
        <v>431</v>
      </c>
      <c r="AK2141" s="406">
        <v>488</v>
      </c>
      <c r="AL2141" s="406">
        <v>562</v>
      </c>
      <c r="AM2141" s="406">
        <v>431</v>
      </c>
      <c r="AN2141" s="406">
        <v>488</v>
      </c>
      <c r="AO2141" s="406">
        <v>562</v>
      </c>
      <c r="AP2141" s="406">
        <v>537</v>
      </c>
      <c r="AQ2141" s="406">
        <v>537</v>
      </c>
      <c r="AR2141" s="406">
        <v>537</v>
      </c>
      <c r="AS2141" s="406">
        <v>537</v>
      </c>
      <c r="AU2141" t="s">
        <v>1848</v>
      </c>
    </row>
    <row r="2142" spans="4:47" ht="13.5" customHeight="1">
      <c r="D2142" s="405" t="s">
        <v>5523</v>
      </c>
      <c r="E2142" s="404"/>
      <c r="F2142" s="407" t="s">
        <v>1909</v>
      </c>
      <c r="G2142" s="272">
        <v>8.2999999999999989</v>
      </c>
      <c r="H2142" s="406">
        <v>448</v>
      </c>
      <c r="I2142" s="406">
        <v>509</v>
      </c>
      <c r="J2142" s="406">
        <v>586</v>
      </c>
      <c r="K2142" s="406">
        <v>448</v>
      </c>
      <c r="L2142" s="406">
        <v>509</v>
      </c>
      <c r="M2142" s="406">
        <v>586</v>
      </c>
      <c r="N2142" s="406">
        <v>509</v>
      </c>
      <c r="O2142" s="406">
        <v>448</v>
      </c>
      <c r="P2142" s="406">
        <v>509</v>
      </c>
      <c r="Q2142" s="406">
        <v>586</v>
      </c>
      <c r="R2142" s="406">
        <v>509</v>
      </c>
      <c r="S2142" s="406">
        <v>448</v>
      </c>
      <c r="T2142" s="406">
        <v>509</v>
      </c>
      <c r="U2142" s="406">
        <v>586</v>
      </c>
      <c r="V2142" s="406">
        <v>509</v>
      </c>
      <c r="W2142" s="406">
        <v>586</v>
      </c>
      <c r="X2142" s="406">
        <v>448</v>
      </c>
      <c r="Y2142" s="406">
        <v>509</v>
      </c>
      <c r="Z2142" s="406">
        <v>586</v>
      </c>
      <c r="AA2142" s="406">
        <v>509</v>
      </c>
      <c r="AB2142" s="406">
        <v>448</v>
      </c>
      <c r="AC2142" s="406">
        <v>509</v>
      </c>
      <c r="AD2142" s="406">
        <v>586</v>
      </c>
      <c r="AE2142" s="406">
        <v>509</v>
      </c>
      <c r="AF2142" s="406">
        <v>448</v>
      </c>
      <c r="AG2142" s="406">
        <v>509</v>
      </c>
      <c r="AH2142" s="406">
        <v>586</v>
      </c>
      <c r="AI2142" s="406">
        <v>509</v>
      </c>
      <c r="AJ2142" s="406">
        <v>448</v>
      </c>
      <c r="AK2142" s="406">
        <v>509</v>
      </c>
      <c r="AL2142" s="406">
        <v>586</v>
      </c>
      <c r="AM2142" s="406">
        <v>448</v>
      </c>
      <c r="AN2142" s="406">
        <v>509</v>
      </c>
      <c r="AO2142" s="406">
        <v>586</v>
      </c>
      <c r="AP2142" s="406">
        <v>560</v>
      </c>
      <c r="AQ2142" s="406">
        <v>560</v>
      </c>
      <c r="AR2142" s="406">
        <v>560</v>
      </c>
      <c r="AS2142" s="406">
        <v>560</v>
      </c>
      <c r="AU2142" t="s">
        <v>5523</v>
      </c>
    </row>
    <row r="2143" spans="4:47" ht="13.5" customHeight="1">
      <c r="D2143" s="405" t="s">
        <v>1849</v>
      </c>
      <c r="E2143" s="404"/>
      <c r="F2143" s="407" t="s">
        <v>1909</v>
      </c>
      <c r="G2143" s="272">
        <v>9</v>
      </c>
      <c r="H2143" s="406">
        <v>465</v>
      </c>
      <c r="I2143" s="406">
        <v>530</v>
      </c>
      <c r="J2143" s="406">
        <v>610</v>
      </c>
      <c r="K2143" s="406">
        <v>465</v>
      </c>
      <c r="L2143" s="406">
        <v>530</v>
      </c>
      <c r="M2143" s="406">
        <v>610</v>
      </c>
      <c r="N2143" s="406">
        <v>528</v>
      </c>
      <c r="O2143" s="406">
        <v>465</v>
      </c>
      <c r="P2143" s="406">
        <v>530</v>
      </c>
      <c r="Q2143" s="406">
        <v>610</v>
      </c>
      <c r="R2143" s="406">
        <v>528</v>
      </c>
      <c r="S2143" s="406">
        <v>465</v>
      </c>
      <c r="T2143" s="406">
        <v>530</v>
      </c>
      <c r="U2143" s="406">
        <v>610</v>
      </c>
      <c r="V2143" s="406">
        <v>530</v>
      </c>
      <c r="W2143" s="406">
        <v>610</v>
      </c>
      <c r="X2143" s="406">
        <v>465</v>
      </c>
      <c r="Y2143" s="406">
        <v>530</v>
      </c>
      <c r="Z2143" s="406">
        <v>610</v>
      </c>
      <c r="AA2143" s="406">
        <v>528</v>
      </c>
      <c r="AB2143" s="406">
        <v>465</v>
      </c>
      <c r="AC2143" s="406">
        <v>530</v>
      </c>
      <c r="AD2143" s="406">
        <v>610</v>
      </c>
      <c r="AE2143" s="406">
        <v>528</v>
      </c>
      <c r="AF2143" s="406">
        <v>465</v>
      </c>
      <c r="AG2143" s="406">
        <v>530</v>
      </c>
      <c r="AH2143" s="406">
        <v>610</v>
      </c>
      <c r="AI2143" s="406">
        <v>530</v>
      </c>
      <c r="AJ2143" s="406">
        <v>465</v>
      </c>
      <c r="AK2143" s="406">
        <v>530</v>
      </c>
      <c r="AL2143" s="406">
        <v>610</v>
      </c>
      <c r="AM2143" s="406">
        <v>465</v>
      </c>
      <c r="AN2143" s="406">
        <v>530</v>
      </c>
      <c r="AO2143" s="406">
        <v>610</v>
      </c>
      <c r="AP2143" s="406">
        <v>582</v>
      </c>
      <c r="AQ2143" s="406">
        <v>582</v>
      </c>
      <c r="AR2143" s="406">
        <v>582</v>
      </c>
      <c r="AS2143" s="406">
        <v>582</v>
      </c>
      <c r="AU2143" t="s">
        <v>1849</v>
      </c>
    </row>
    <row r="2144" spans="4:47" ht="13.5" customHeight="1">
      <c r="D2144" s="405" t="s">
        <v>3181</v>
      </c>
      <c r="E2144" s="404"/>
      <c r="F2144" s="407" t="s">
        <v>1910</v>
      </c>
      <c r="G2144" s="272">
        <v>9.7999999999999989</v>
      </c>
      <c r="H2144" s="406">
        <v>515</v>
      </c>
      <c r="I2144" s="406">
        <v>586</v>
      </c>
      <c r="J2144" s="406">
        <v>674</v>
      </c>
      <c r="K2144" s="406">
        <v>515</v>
      </c>
      <c r="L2144" s="406">
        <v>586</v>
      </c>
      <c r="M2144" s="406">
        <v>674</v>
      </c>
      <c r="N2144" s="406">
        <v>590</v>
      </c>
      <c r="O2144" s="406">
        <v>515</v>
      </c>
      <c r="P2144" s="406">
        <v>586</v>
      </c>
      <c r="Q2144" s="406">
        <v>674</v>
      </c>
      <c r="R2144" s="406">
        <v>590</v>
      </c>
      <c r="S2144" s="406">
        <v>515</v>
      </c>
      <c r="T2144" s="406">
        <v>586</v>
      </c>
      <c r="U2144" s="406">
        <v>674</v>
      </c>
      <c r="V2144" s="406">
        <v>586</v>
      </c>
      <c r="W2144" s="406">
        <v>674</v>
      </c>
      <c r="X2144" s="406">
        <v>515</v>
      </c>
      <c r="Y2144" s="406">
        <v>586</v>
      </c>
      <c r="Z2144" s="406">
        <v>674</v>
      </c>
      <c r="AA2144" s="406">
        <v>590</v>
      </c>
      <c r="AB2144" s="406">
        <v>515</v>
      </c>
      <c r="AC2144" s="406">
        <v>586</v>
      </c>
      <c r="AD2144" s="406">
        <v>674</v>
      </c>
      <c r="AE2144" s="406">
        <v>590</v>
      </c>
      <c r="AF2144" s="406">
        <v>515</v>
      </c>
      <c r="AG2144" s="406">
        <v>586</v>
      </c>
      <c r="AH2144" s="406">
        <v>674</v>
      </c>
      <c r="AI2144" s="406">
        <v>586</v>
      </c>
      <c r="AJ2144" s="406">
        <v>515</v>
      </c>
      <c r="AK2144" s="406">
        <v>586</v>
      </c>
      <c r="AL2144" s="406">
        <v>674</v>
      </c>
      <c r="AM2144" s="406">
        <v>515</v>
      </c>
      <c r="AN2144" s="406">
        <v>586</v>
      </c>
      <c r="AO2144" s="406">
        <v>674</v>
      </c>
      <c r="AP2144" s="406">
        <v>644</v>
      </c>
      <c r="AQ2144" s="406">
        <v>644</v>
      </c>
      <c r="AR2144" s="406">
        <v>644</v>
      </c>
      <c r="AS2144" s="406">
        <v>644</v>
      </c>
      <c r="AU2144" t="s">
        <v>3181</v>
      </c>
    </row>
    <row r="2145" spans="4:47" ht="13.5" customHeight="1">
      <c r="D2145" s="405" t="s">
        <v>1850</v>
      </c>
      <c r="E2145" s="404"/>
      <c r="F2145" s="407" t="s">
        <v>1910</v>
      </c>
      <c r="G2145" s="272">
        <v>10.5</v>
      </c>
      <c r="H2145" s="406">
        <v>529</v>
      </c>
      <c r="I2145" s="406">
        <v>603</v>
      </c>
      <c r="J2145" s="406">
        <v>695</v>
      </c>
      <c r="K2145" s="406">
        <v>529</v>
      </c>
      <c r="L2145" s="406">
        <v>603</v>
      </c>
      <c r="M2145" s="406">
        <v>695</v>
      </c>
      <c r="N2145" s="406">
        <v>600</v>
      </c>
      <c r="O2145" s="406">
        <v>529</v>
      </c>
      <c r="P2145" s="406">
        <v>603</v>
      </c>
      <c r="Q2145" s="406">
        <v>695</v>
      </c>
      <c r="R2145" s="406">
        <v>600</v>
      </c>
      <c r="S2145" s="406">
        <v>529</v>
      </c>
      <c r="T2145" s="406">
        <v>603</v>
      </c>
      <c r="U2145" s="406">
        <v>695</v>
      </c>
      <c r="V2145" s="406">
        <v>603</v>
      </c>
      <c r="W2145" s="406">
        <v>695</v>
      </c>
      <c r="X2145" s="406">
        <v>529</v>
      </c>
      <c r="Y2145" s="406">
        <v>603</v>
      </c>
      <c r="Z2145" s="406">
        <v>695</v>
      </c>
      <c r="AA2145" s="406">
        <v>600</v>
      </c>
      <c r="AB2145" s="406">
        <v>529</v>
      </c>
      <c r="AC2145" s="406">
        <v>603</v>
      </c>
      <c r="AD2145" s="406">
        <v>695</v>
      </c>
      <c r="AE2145" s="406">
        <v>600</v>
      </c>
      <c r="AF2145" s="406">
        <v>529</v>
      </c>
      <c r="AG2145" s="406">
        <v>603</v>
      </c>
      <c r="AH2145" s="406">
        <v>695</v>
      </c>
      <c r="AI2145" s="406">
        <v>603</v>
      </c>
      <c r="AJ2145" s="406">
        <v>529</v>
      </c>
      <c r="AK2145" s="406">
        <v>603</v>
      </c>
      <c r="AL2145" s="406">
        <v>695</v>
      </c>
      <c r="AM2145" s="406">
        <v>529</v>
      </c>
      <c r="AN2145" s="406">
        <v>603</v>
      </c>
      <c r="AO2145" s="406">
        <v>695</v>
      </c>
      <c r="AP2145" s="406">
        <v>663</v>
      </c>
      <c r="AQ2145" s="406">
        <v>663</v>
      </c>
      <c r="AR2145" s="406">
        <v>663</v>
      </c>
      <c r="AS2145" s="406">
        <v>663</v>
      </c>
      <c r="AU2145" t="s">
        <v>1850</v>
      </c>
    </row>
    <row r="2146" spans="4:47" ht="13.5" customHeight="1">
      <c r="D2146" s="405" t="s">
        <v>1851</v>
      </c>
      <c r="E2146" s="404"/>
      <c r="F2146" s="407" t="s">
        <v>1911</v>
      </c>
      <c r="G2146" s="272">
        <v>3.3000000000000003</v>
      </c>
      <c r="H2146" s="406">
        <v>297</v>
      </c>
      <c r="I2146" s="406">
        <v>332</v>
      </c>
      <c r="J2146" s="406">
        <v>381</v>
      </c>
      <c r="K2146" s="406">
        <v>297</v>
      </c>
      <c r="L2146" s="406">
        <v>332</v>
      </c>
      <c r="M2146" s="406">
        <v>381</v>
      </c>
      <c r="N2146" s="406">
        <v>337</v>
      </c>
      <c r="O2146" s="406">
        <v>297</v>
      </c>
      <c r="P2146" s="406">
        <v>332</v>
      </c>
      <c r="Q2146" s="406">
        <v>381</v>
      </c>
      <c r="R2146" s="406">
        <v>337</v>
      </c>
      <c r="S2146" s="406">
        <v>297</v>
      </c>
      <c r="T2146" s="406">
        <v>332</v>
      </c>
      <c r="U2146" s="406">
        <v>381</v>
      </c>
      <c r="V2146" s="406">
        <v>332</v>
      </c>
      <c r="W2146" s="406">
        <v>381</v>
      </c>
      <c r="X2146" s="406">
        <v>297</v>
      </c>
      <c r="Y2146" s="406">
        <v>332</v>
      </c>
      <c r="Z2146" s="406">
        <v>381</v>
      </c>
      <c r="AA2146" s="406">
        <v>337</v>
      </c>
      <c r="AB2146" s="406">
        <v>297</v>
      </c>
      <c r="AC2146" s="406">
        <v>332</v>
      </c>
      <c r="AD2146" s="406">
        <v>381</v>
      </c>
      <c r="AE2146" s="406">
        <v>337</v>
      </c>
      <c r="AF2146" s="406">
        <v>297</v>
      </c>
      <c r="AG2146" s="406">
        <v>332</v>
      </c>
      <c r="AH2146" s="406">
        <v>381</v>
      </c>
      <c r="AI2146" s="406">
        <v>332</v>
      </c>
      <c r="AJ2146" s="406">
        <v>297</v>
      </c>
      <c r="AK2146" s="406">
        <v>332</v>
      </c>
      <c r="AL2146" s="406">
        <v>381</v>
      </c>
      <c r="AM2146" s="406">
        <v>297</v>
      </c>
      <c r="AN2146" s="406">
        <v>332</v>
      </c>
      <c r="AO2146" s="406">
        <v>381</v>
      </c>
      <c r="AP2146" s="406">
        <v>364</v>
      </c>
      <c r="AQ2146" s="406">
        <v>364</v>
      </c>
      <c r="AR2146" s="406">
        <v>364</v>
      </c>
      <c r="AS2146" s="406">
        <v>364</v>
      </c>
      <c r="AU2146" t="s">
        <v>1851</v>
      </c>
    </row>
    <row r="2147" spans="4:47" ht="13.5" customHeight="1">
      <c r="D2147" s="405" t="s">
        <v>1852</v>
      </c>
      <c r="E2147" s="404"/>
      <c r="F2147" s="407" t="s">
        <v>1911</v>
      </c>
      <c r="G2147" s="272">
        <v>4.8999999999999995</v>
      </c>
      <c r="H2147" s="406">
        <v>329</v>
      </c>
      <c r="I2147" s="406">
        <v>371</v>
      </c>
      <c r="J2147" s="406">
        <v>426</v>
      </c>
      <c r="K2147" s="406">
        <v>329</v>
      </c>
      <c r="L2147" s="406">
        <v>371</v>
      </c>
      <c r="M2147" s="406">
        <v>426</v>
      </c>
      <c r="N2147" s="406">
        <v>374</v>
      </c>
      <c r="O2147" s="406">
        <v>329</v>
      </c>
      <c r="P2147" s="406">
        <v>371</v>
      </c>
      <c r="Q2147" s="406">
        <v>426</v>
      </c>
      <c r="R2147" s="406">
        <v>374</v>
      </c>
      <c r="S2147" s="406">
        <v>329</v>
      </c>
      <c r="T2147" s="406">
        <v>371</v>
      </c>
      <c r="U2147" s="406">
        <v>426</v>
      </c>
      <c r="V2147" s="406">
        <v>371</v>
      </c>
      <c r="W2147" s="406">
        <v>426</v>
      </c>
      <c r="X2147" s="406">
        <v>329</v>
      </c>
      <c r="Y2147" s="406">
        <v>371</v>
      </c>
      <c r="Z2147" s="406">
        <v>426</v>
      </c>
      <c r="AA2147" s="406">
        <v>374</v>
      </c>
      <c r="AB2147" s="406">
        <v>329</v>
      </c>
      <c r="AC2147" s="406">
        <v>371</v>
      </c>
      <c r="AD2147" s="406">
        <v>426</v>
      </c>
      <c r="AE2147" s="406">
        <v>374</v>
      </c>
      <c r="AF2147" s="406">
        <v>329</v>
      </c>
      <c r="AG2147" s="406">
        <v>371</v>
      </c>
      <c r="AH2147" s="406">
        <v>426</v>
      </c>
      <c r="AI2147" s="406">
        <v>371</v>
      </c>
      <c r="AJ2147" s="406">
        <v>329</v>
      </c>
      <c r="AK2147" s="406">
        <v>371</v>
      </c>
      <c r="AL2147" s="406">
        <v>426</v>
      </c>
      <c r="AM2147" s="406">
        <v>329</v>
      </c>
      <c r="AN2147" s="406">
        <v>371</v>
      </c>
      <c r="AO2147" s="406">
        <v>426</v>
      </c>
      <c r="AP2147" s="406">
        <v>408</v>
      </c>
      <c r="AQ2147" s="406">
        <v>408</v>
      </c>
      <c r="AR2147" s="406">
        <v>408</v>
      </c>
      <c r="AS2147" s="406">
        <v>408</v>
      </c>
      <c r="AU2147" t="s">
        <v>1852</v>
      </c>
    </row>
    <row r="2148" spans="4:47" ht="13.5" customHeight="1">
      <c r="D2148" s="405" t="s">
        <v>1853</v>
      </c>
      <c r="E2148" s="404"/>
      <c r="F2148" s="407" t="s">
        <v>1912</v>
      </c>
      <c r="G2148" s="272">
        <v>6.5</v>
      </c>
      <c r="H2148" s="406">
        <v>403</v>
      </c>
      <c r="I2148" s="406">
        <v>455</v>
      </c>
      <c r="J2148" s="406">
        <v>523</v>
      </c>
      <c r="K2148" s="406">
        <v>403</v>
      </c>
      <c r="L2148" s="406">
        <v>455</v>
      </c>
      <c r="M2148" s="406">
        <v>523</v>
      </c>
      <c r="N2148" s="406">
        <v>456</v>
      </c>
      <c r="O2148" s="406">
        <v>403</v>
      </c>
      <c r="P2148" s="406">
        <v>455</v>
      </c>
      <c r="Q2148" s="406">
        <v>523</v>
      </c>
      <c r="R2148" s="406">
        <v>456</v>
      </c>
      <c r="S2148" s="406">
        <v>403</v>
      </c>
      <c r="T2148" s="406">
        <v>455</v>
      </c>
      <c r="U2148" s="406">
        <v>523</v>
      </c>
      <c r="V2148" s="406">
        <v>455</v>
      </c>
      <c r="W2148" s="406">
        <v>523</v>
      </c>
      <c r="X2148" s="406">
        <v>403</v>
      </c>
      <c r="Y2148" s="406">
        <v>455</v>
      </c>
      <c r="Z2148" s="406">
        <v>523</v>
      </c>
      <c r="AA2148" s="406">
        <v>456</v>
      </c>
      <c r="AB2148" s="406">
        <v>403</v>
      </c>
      <c r="AC2148" s="406">
        <v>455</v>
      </c>
      <c r="AD2148" s="406">
        <v>523</v>
      </c>
      <c r="AE2148" s="406">
        <v>456</v>
      </c>
      <c r="AF2148" s="406">
        <v>403</v>
      </c>
      <c r="AG2148" s="406">
        <v>455</v>
      </c>
      <c r="AH2148" s="406">
        <v>523</v>
      </c>
      <c r="AI2148" s="406">
        <v>455</v>
      </c>
      <c r="AJ2148" s="406">
        <v>403</v>
      </c>
      <c r="AK2148" s="406">
        <v>455</v>
      </c>
      <c r="AL2148" s="406">
        <v>523</v>
      </c>
      <c r="AM2148" s="406">
        <v>403</v>
      </c>
      <c r="AN2148" s="406">
        <v>455</v>
      </c>
      <c r="AO2148" s="406">
        <v>523</v>
      </c>
      <c r="AP2148" s="406">
        <v>500</v>
      </c>
      <c r="AQ2148" s="406">
        <v>500</v>
      </c>
      <c r="AR2148" s="406">
        <v>500</v>
      </c>
      <c r="AS2148" s="406">
        <v>500</v>
      </c>
      <c r="AU2148" t="s">
        <v>1853</v>
      </c>
    </row>
    <row r="2149" spans="4:47" ht="13.5" customHeight="1">
      <c r="D2149" s="405" t="s">
        <v>1854</v>
      </c>
      <c r="E2149" s="404"/>
      <c r="F2149" s="407" t="s">
        <v>1913</v>
      </c>
      <c r="G2149" s="272">
        <v>8.1999999999999993</v>
      </c>
      <c r="H2149" s="406">
        <v>474</v>
      </c>
      <c r="I2149" s="406">
        <v>537</v>
      </c>
      <c r="J2149" s="406">
        <v>616</v>
      </c>
      <c r="K2149" s="406">
        <v>474</v>
      </c>
      <c r="L2149" s="406">
        <v>537</v>
      </c>
      <c r="M2149" s="406">
        <v>616</v>
      </c>
      <c r="N2149" s="406">
        <v>537</v>
      </c>
      <c r="O2149" s="406">
        <v>474</v>
      </c>
      <c r="P2149" s="406">
        <v>537</v>
      </c>
      <c r="Q2149" s="406">
        <v>616</v>
      </c>
      <c r="R2149" s="406">
        <v>537</v>
      </c>
      <c r="S2149" s="406">
        <v>474</v>
      </c>
      <c r="T2149" s="406">
        <v>537</v>
      </c>
      <c r="U2149" s="406">
        <v>616</v>
      </c>
      <c r="V2149" s="406">
        <v>537</v>
      </c>
      <c r="W2149" s="406">
        <v>616</v>
      </c>
      <c r="X2149" s="406">
        <v>474</v>
      </c>
      <c r="Y2149" s="406">
        <v>537</v>
      </c>
      <c r="Z2149" s="406">
        <v>616</v>
      </c>
      <c r="AA2149" s="406">
        <v>537</v>
      </c>
      <c r="AB2149" s="406">
        <v>474</v>
      </c>
      <c r="AC2149" s="406">
        <v>537</v>
      </c>
      <c r="AD2149" s="406">
        <v>616</v>
      </c>
      <c r="AE2149" s="406">
        <v>537</v>
      </c>
      <c r="AF2149" s="406">
        <v>474</v>
      </c>
      <c r="AG2149" s="406">
        <v>537</v>
      </c>
      <c r="AH2149" s="406">
        <v>616</v>
      </c>
      <c r="AI2149" s="406">
        <v>537</v>
      </c>
      <c r="AJ2149" s="406">
        <v>474</v>
      </c>
      <c r="AK2149" s="406">
        <v>537</v>
      </c>
      <c r="AL2149" s="406">
        <v>616</v>
      </c>
      <c r="AM2149" s="406">
        <v>474</v>
      </c>
      <c r="AN2149" s="406">
        <v>537</v>
      </c>
      <c r="AO2149" s="406">
        <v>616</v>
      </c>
      <c r="AP2149" s="406">
        <v>590</v>
      </c>
      <c r="AQ2149" s="406">
        <v>590</v>
      </c>
      <c r="AR2149" s="406">
        <v>590</v>
      </c>
      <c r="AS2149" s="406">
        <v>590</v>
      </c>
      <c r="AU2149" t="s">
        <v>1854</v>
      </c>
    </row>
    <row r="2150" spans="4:47" ht="13.5" customHeight="1">
      <c r="D2150" s="405" t="s">
        <v>5524</v>
      </c>
      <c r="E2150" s="404"/>
      <c r="F2150" s="407" t="s">
        <v>1913</v>
      </c>
      <c r="G2150" s="272">
        <v>9</v>
      </c>
      <c r="H2150" s="406">
        <v>493</v>
      </c>
      <c r="I2150" s="406">
        <v>560</v>
      </c>
      <c r="J2150" s="406">
        <v>642</v>
      </c>
      <c r="K2150" s="406">
        <v>493</v>
      </c>
      <c r="L2150" s="406">
        <v>560</v>
      </c>
      <c r="M2150" s="406">
        <v>642</v>
      </c>
      <c r="N2150" s="406">
        <v>559</v>
      </c>
      <c r="O2150" s="406">
        <v>493</v>
      </c>
      <c r="P2150" s="406">
        <v>560</v>
      </c>
      <c r="Q2150" s="406">
        <v>642</v>
      </c>
      <c r="R2150" s="406">
        <v>559</v>
      </c>
      <c r="S2150" s="406">
        <v>493</v>
      </c>
      <c r="T2150" s="406">
        <v>560</v>
      </c>
      <c r="U2150" s="406">
        <v>642</v>
      </c>
      <c r="V2150" s="406">
        <v>560</v>
      </c>
      <c r="W2150" s="406">
        <v>642</v>
      </c>
      <c r="X2150" s="406">
        <v>493</v>
      </c>
      <c r="Y2150" s="406">
        <v>560</v>
      </c>
      <c r="Z2150" s="406">
        <v>642</v>
      </c>
      <c r="AA2150" s="406">
        <v>559</v>
      </c>
      <c r="AB2150" s="406">
        <v>493</v>
      </c>
      <c r="AC2150" s="406">
        <v>560</v>
      </c>
      <c r="AD2150" s="406">
        <v>642</v>
      </c>
      <c r="AE2150" s="406">
        <v>559</v>
      </c>
      <c r="AF2150" s="406">
        <v>493</v>
      </c>
      <c r="AG2150" s="406">
        <v>560</v>
      </c>
      <c r="AH2150" s="406">
        <v>642</v>
      </c>
      <c r="AI2150" s="406">
        <v>560</v>
      </c>
      <c r="AJ2150" s="406">
        <v>493</v>
      </c>
      <c r="AK2150" s="406">
        <v>560</v>
      </c>
      <c r="AL2150" s="406">
        <v>642</v>
      </c>
      <c r="AM2150" s="406">
        <v>493</v>
      </c>
      <c r="AN2150" s="406">
        <v>560</v>
      </c>
      <c r="AO2150" s="406">
        <v>642</v>
      </c>
      <c r="AP2150" s="406">
        <v>615</v>
      </c>
      <c r="AQ2150" s="406">
        <v>615</v>
      </c>
      <c r="AR2150" s="406">
        <v>615</v>
      </c>
      <c r="AS2150" s="406">
        <v>615</v>
      </c>
      <c r="AU2150" t="s">
        <v>5524</v>
      </c>
    </row>
    <row r="2151" spans="4:47" ht="13.5" customHeight="1">
      <c r="D2151" s="405" t="s">
        <v>1855</v>
      </c>
      <c r="E2151" s="404"/>
      <c r="F2151" s="407" t="s">
        <v>1913</v>
      </c>
      <c r="G2151" s="272">
        <v>9.7999999999999989</v>
      </c>
      <c r="H2151" s="406">
        <v>512</v>
      </c>
      <c r="I2151" s="406">
        <v>583</v>
      </c>
      <c r="J2151" s="406">
        <v>668</v>
      </c>
      <c r="K2151" s="406">
        <v>512</v>
      </c>
      <c r="L2151" s="406">
        <v>583</v>
      </c>
      <c r="M2151" s="406">
        <v>668</v>
      </c>
      <c r="N2151" s="406">
        <v>580</v>
      </c>
      <c r="O2151" s="406">
        <v>512</v>
      </c>
      <c r="P2151" s="406">
        <v>583</v>
      </c>
      <c r="Q2151" s="406">
        <v>668</v>
      </c>
      <c r="R2151" s="406">
        <v>580</v>
      </c>
      <c r="S2151" s="406">
        <v>512</v>
      </c>
      <c r="T2151" s="406">
        <v>583</v>
      </c>
      <c r="U2151" s="406">
        <v>668</v>
      </c>
      <c r="V2151" s="406">
        <v>583</v>
      </c>
      <c r="W2151" s="406">
        <v>668</v>
      </c>
      <c r="X2151" s="406">
        <v>512</v>
      </c>
      <c r="Y2151" s="406">
        <v>583</v>
      </c>
      <c r="Z2151" s="406">
        <v>668</v>
      </c>
      <c r="AA2151" s="406">
        <v>580</v>
      </c>
      <c r="AB2151" s="406">
        <v>512</v>
      </c>
      <c r="AC2151" s="406">
        <v>583</v>
      </c>
      <c r="AD2151" s="406">
        <v>668</v>
      </c>
      <c r="AE2151" s="406">
        <v>580</v>
      </c>
      <c r="AF2151" s="406">
        <v>512</v>
      </c>
      <c r="AG2151" s="406">
        <v>583</v>
      </c>
      <c r="AH2151" s="406">
        <v>668</v>
      </c>
      <c r="AI2151" s="406">
        <v>583</v>
      </c>
      <c r="AJ2151" s="406">
        <v>512</v>
      </c>
      <c r="AK2151" s="406">
        <v>583</v>
      </c>
      <c r="AL2151" s="406">
        <v>668</v>
      </c>
      <c r="AM2151" s="406">
        <v>512</v>
      </c>
      <c r="AN2151" s="406">
        <v>583</v>
      </c>
      <c r="AO2151" s="406">
        <v>668</v>
      </c>
      <c r="AP2151" s="406">
        <v>640</v>
      </c>
      <c r="AQ2151" s="406">
        <v>640</v>
      </c>
      <c r="AR2151" s="406">
        <v>640</v>
      </c>
      <c r="AS2151" s="406">
        <v>640</v>
      </c>
      <c r="AU2151" t="s">
        <v>1855</v>
      </c>
    </row>
    <row r="2152" spans="4:47" ht="13.5" customHeight="1">
      <c r="D2152" s="405" t="s">
        <v>3182</v>
      </c>
      <c r="E2152" s="404"/>
      <c r="F2152" s="407" t="s">
        <v>1914</v>
      </c>
      <c r="G2152" s="272">
        <v>10.6</v>
      </c>
      <c r="H2152" s="406">
        <v>570</v>
      </c>
      <c r="I2152" s="406">
        <v>647</v>
      </c>
      <c r="J2152" s="406">
        <v>742</v>
      </c>
      <c r="K2152" s="406">
        <v>570</v>
      </c>
      <c r="L2152" s="406">
        <v>647</v>
      </c>
      <c r="M2152" s="406">
        <v>742</v>
      </c>
      <c r="N2152" s="406">
        <v>651</v>
      </c>
      <c r="O2152" s="406">
        <v>570</v>
      </c>
      <c r="P2152" s="406">
        <v>647</v>
      </c>
      <c r="Q2152" s="406">
        <v>742</v>
      </c>
      <c r="R2152" s="406">
        <v>651</v>
      </c>
      <c r="S2152" s="406">
        <v>570</v>
      </c>
      <c r="T2152" s="406">
        <v>647</v>
      </c>
      <c r="U2152" s="406">
        <v>742</v>
      </c>
      <c r="V2152" s="406">
        <v>647</v>
      </c>
      <c r="W2152" s="406">
        <v>742</v>
      </c>
      <c r="X2152" s="406">
        <v>570</v>
      </c>
      <c r="Y2152" s="406">
        <v>647</v>
      </c>
      <c r="Z2152" s="406">
        <v>742</v>
      </c>
      <c r="AA2152" s="406">
        <v>651</v>
      </c>
      <c r="AB2152" s="406">
        <v>570</v>
      </c>
      <c r="AC2152" s="406">
        <v>647</v>
      </c>
      <c r="AD2152" s="406">
        <v>742</v>
      </c>
      <c r="AE2152" s="406">
        <v>651</v>
      </c>
      <c r="AF2152" s="406">
        <v>570</v>
      </c>
      <c r="AG2152" s="406">
        <v>647</v>
      </c>
      <c r="AH2152" s="406">
        <v>742</v>
      </c>
      <c r="AI2152" s="406">
        <v>647</v>
      </c>
      <c r="AJ2152" s="406">
        <v>570</v>
      </c>
      <c r="AK2152" s="406">
        <v>647</v>
      </c>
      <c r="AL2152" s="406">
        <v>742</v>
      </c>
      <c r="AM2152" s="406">
        <v>570</v>
      </c>
      <c r="AN2152" s="406">
        <v>647</v>
      </c>
      <c r="AO2152" s="406">
        <v>742</v>
      </c>
      <c r="AP2152" s="406">
        <v>711</v>
      </c>
      <c r="AQ2152" s="406">
        <v>711</v>
      </c>
      <c r="AR2152" s="406">
        <v>711</v>
      </c>
      <c r="AS2152" s="406">
        <v>711</v>
      </c>
      <c r="AU2152" t="s">
        <v>3182</v>
      </c>
    </row>
    <row r="2153" spans="4:47" ht="13.5" customHeight="1">
      <c r="D2153" s="405" t="s">
        <v>1856</v>
      </c>
      <c r="E2153" s="404"/>
      <c r="F2153" s="407" t="s">
        <v>1914</v>
      </c>
      <c r="G2153" s="272">
        <v>11.4</v>
      </c>
      <c r="H2153" s="406">
        <v>586</v>
      </c>
      <c r="I2153" s="406">
        <v>667</v>
      </c>
      <c r="J2153" s="406">
        <v>765</v>
      </c>
      <c r="K2153" s="406">
        <v>586</v>
      </c>
      <c r="L2153" s="406">
        <v>667</v>
      </c>
      <c r="M2153" s="406">
        <v>765</v>
      </c>
      <c r="N2153" s="406">
        <v>663</v>
      </c>
      <c r="O2153" s="406">
        <v>586</v>
      </c>
      <c r="P2153" s="406">
        <v>667</v>
      </c>
      <c r="Q2153" s="406">
        <v>765</v>
      </c>
      <c r="R2153" s="406">
        <v>663</v>
      </c>
      <c r="S2153" s="406">
        <v>586</v>
      </c>
      <c r="T2153" s="406">
        <v>667</v>
      </c>
      <c r="U2153" s="406">
        <v>765</v>
      </c>
      <c r="V2153" s="406">
        <v>667</v>
      </c>
      <c r="W2153" s="406">
        <v>765</v>
      </c>
      <c r="X2153" s="406">
        <v>586</v>
      </c>
      <c r="Y2153" s="406">
        <v>667</v>
      </c>
      <c r="Z2153" s="406">
        <v>765</v>
      </c>
      <c r="AA2153" s="406">
        <v>663</v>
      </c>
      <c r="AB2153" s="406">
        <v>586</v>
      </c>
      <c r="AC2153" s="406">
        <v>667</v>
      </c>
      <c r="AD2153" s="406">
        <v>765</v>
      </c>
      <c r="AE2153" s="406">
        <v>663</v>
      </c>
      <c r="AF2153" s="406">
        <v>586</v>
      </c>
      <c r="AG2153" s="406">
        <v>667</v>
      </c>
      <c r="AH2153" s="406">
        <v>765</v>
      </c>
      <c r="AI2153" s="406">
        <v>667</v>
      </c>
      <c r="AJ2153" s="406">
        <v>586</v>
      </c>
      <c r="AK2153" s="406">
        <v>667</v>
      </c>
      <c r="AL2153" s="406">
        <v>765</v>
      </c>
      <c r="AM2153" s="406">
        <v>586</v>
      </c>
      <c r="AN2153" s="406">
        <v>667</v>
      </c>
      <c r="AO2153" s="406">
        <v>765</v>
      </c>
      <c r="AP2153" s="406">
        <v>733</v>
      </c>
      <c r="AQ2153" s="406">
        <v>733</v>
      </c>
      <c r="AR2153" s="406">
        <v>733</v>
      </c>
      <c r="AS2153" s="406">
        <v>733</v>
      </c>
      <c r="AU2153" t="s">
        <v>1856</v>
      </c>
    </row>
    <row r="2154" spans="4:47" ht="13.5" customHeight="1">
      <c r="D2154" s="405" t="s">
        <v>1857</v>
      </c>
      <c r="E2154" s="404"/>
      <c r="F2154" s="407" t="s">
        <v>1915</v>
      </c>
      <c r="G2154" s="272">
        <v>3.5</v>
      </c>
      <c r="H2154" s="406">
        <v>308</v>
      </c>
      <c r="I2154" s="406">
        <v>345</v>
      </c>
      <c r="J2154" s="406">
        <v>396</v>
      </c>
      <c r="K2154" s="406">
        <v>308</v>
      </c>
      <c r="L2154" s="406">
        <v>345</v>
      </c>
      <c r="M2154" s="406">
        <v>396</v>
      </c>
      <c r="N2154" s="406">
        <v>350</v>
      </c>
      <c r="O2154" s="406">
        <v>308</v>
      </c>
      <c r="P2154" s="406">
        <v>345</v>
      </c>
      <c r="Q2154" s="406">
        <v>396</v>
      </c>
      <c r="R2154" s="406">
        <v>350</v>
      </c>
      <c r="S2154" s="406">
        <v>308</v>
      </c>
      <c r="T2154" s="406">
        <v>345</v>
      </c>
      <c r="U2154" s="406">
        <v>396</v>
      </c>
      <c r="V2154" s="406">
        <v>345</v>
      </c>
      <c r="W2154" s="406">
        <v>396</v>
      </c>
      <c r="X2154" s="406">
        <v>308</v>
      </c>
      <c r="Y2154" s="406">
        <v>345</v>
      </c>
      <c r="Z2154" s="406">
        <v>396</v>
      </c>
      <c r="AA2154" s="406">
        <v>350</v>
      </c>
      <c r="AB2154" s="406">
        <v>308</v>
      </c>
      <c r="AC2154" s="406">
        <v>345</v>
      </c>
      <c r="AD2154" s="406">
        <v>396</v>
      </c>
      <c r="AE2154" s="406">
        <v>350</v>
      </c>
      <c r="AF2154" s="406">
        <v>308</v>
      </c>
      <c r="AG2154" s="406">
        <v>345</v>
      </c>
      <c r="AH2154" s="406">
        <v>396</v>
      </c>
      <c r="AI2154" s="406">
        <v>345</v>
      </c>
      <c r="AJ2154" s="406">
        <v>308</v>
      </c>
      <c r="AK2154" s="406">
        <v>345</v>
      </c>
      <c r="AL2154" s="406">
        <v>396</v>
      </c>
      <c r="AM2154" s="406">
        <v>308</v>
      </c>
      <c r="AN2154" s="406">
        <v>345</v>
      </c>
      <c r="AO2154" s="406">
        <v>396</v>
      </c>
      <c r="AP2154" s="406">
        <v>379</v>
      </c>
      <c r="AQ2154" s="406">
        <v>379</v>
      </c>
      <c r="AR2154" s="406">
        <v>379</v>
      </c>
      <c r="AS2154" s="406">
        <v>379</v>
      </c>
      <c r="AU2154" t="s">
        <v>1857</v>
      </c>
    </row>
    <row r="2155" spans="4:47" ht="13.5" customHeight="1">
      <c r="D2155" s="405" t="s">
        <v>1858</v>
      </c>
      <c r="E2155" s="404"/>
      <c r="F2155" s="407" t="s">
        <v>1915</v>
      </c>
      <c r="G2155" s="272">
        <v>5.3</v>
      </c>
      <c r="H2155" s="406">
        <v>340</v>
      </c>
      <c r="I2155" s="406">
        <v>385</v>
      </c>
      <c r="J2155" s="406">
        <v>441</v>
      </c>
      <c r="K2155" s="406">
        <v>340</v>
      </c>
      <c r="L2155" s="406">
        <v>385</v>
      </c>
      <c r="M2155" s="406">
        <v>441</v>
      </c>
      <c r="N2155" s="406">
        <v>387</v>
      </c>
      <c r="O2155" s="406">
        <v>340</v>
      </c>
      <c r="P2155" s="406">
        <v>385</v>
      </c>
      <c r="Q2155" s="406">
        <v>441</v>
      </c>
      <c r="R2155" s="406">
        <v>387</v>
      </c>
      <c r="S2155" s="406">
        <v>340</v>
      </c>
      <c r="T2155" s="406">
        <v>385</v>
      </c>
      <c r="U2155" s="406">
        <v>441</v>
      </c>
      <c r="V2155" s="406">
        <v>385</v>
      </c>
      <c r="W2155" s="406">
        <v>441</v>
      </c>
      <c r="X2155" s="406">
        <v>340</v>
      </c>
      <c r="Y2155" s="406">
        <v>385</v>
      </c>
      <c r="Z2155" s="406">
        <v>441</v>
      </c>
      <c r="AA2155" s="406">
        <v>387</v>
      </c>
      <c r="AB2155" s="406">
        <v>340</v>
      </c>
      <c r="AC2155" s="406">
        <v>385</v>
      </c>
      <c r="AD2155" s="406">
        <v>441</v>
      </c>
      <c r="AE2155" s="406">
        <v>387</v>
      </c>
      <c r="AF2155" s="406">
        <v>340</v>
      </c>
      <c r="AG2155" s="406">
        <v>385</v>
      </c>
      <c r="AH2155" s="406">
        <v>441</v>
      </c>
      <c r="AI2155" s="406">
        <v>385</v>
      </c>
      <c r="AJ2155" s="406">
        <v>340</v>
      </c>
      <c r="AK2155" s="406">
        <v>385</v>
      </c>
      <c r="AL2155" s="406">
        <v>441</v>
      </c>
      <c r="AM2155" s="406">
        <v>340</v>
      </c>
      <c r="AN2155" s="406">
        <v>385</v>
      </c>
      <c r="AO2155" s="406">
        <v>441</v>
      </c>
      <c r="AP2155" s="406">
        <v>423</v>
      </c>
      <c r="AQ2155" s="406">
        <v>423</v>
      </c>
      <c r="AR2155" s="406">
        <v>423</v>
      </c>
      <c r="AS2155" s="406">
        <v>423</v>
      </c>
      <c r="AU2155" t="s">
        <v>1858</v>
      </c>
    </row>
    <row r="2156" spans="4:47" ht="13.5" customHeight="1">
      <c r="D2156" s="405" t="s">
        <v>1859</v>
      </c>
      <c r="E2156" s="404"/>
      <c r="F2156" s="407" t="s">
        <v>1916</v>
      </c>
      <c r="G2156" s="272">
        <v>7</v>
      </c>
      <c r="H2156" s="406">
        <v>419</v>
      </c>
      <c r="I2156" s="406">
        <v>475</v>
      </c>
      <c r="J2156" s="406">
        <v>545</v>
      </c>
      <c r="K2156" s="406">
        <v>419</v>
      </c>
      <c r="L2156" s="406">
        <v>475</v>
      </c>
      <c r="M2156" s="406">
        <v>545</v>
      </c>
      <c r="N2156" s="406">
        <v>476</v>
      </c>
      <c r="O2156" s="406">
        <v>419</v>
      </c>
      <c r="P2156" s="406">
        <v>475</v>
      </c>
      <c r="Q2156" s="406">
        <v>545</v>
      </c>
      <c r="R2156" s="406">
        <v>476</v>
      </c>
      <c r="S2156" s="406">
        <v>419</v>
      </c>
      <c r="T2156" s="406">
        <v>475</v>
      </c>
      <c r="U2156" s="406">
        <v>545</v>
      </c>
      <c r="V2156" s="406">
        <v>475</v>
      </c>
      <c r="W2156" s="406">
        <v>545</v>
      </c>
      <c r="X2156" s="406">
        <v>419</v>
      </c>
      <c r="Y2156" s="406">
        <v>475</v>
      </c>
      <c r="Z2156" s="406">
        <v>545</v>
      </c>
      <c r="AA2156" s="406">
        <v>476</v>
      </c>
      <c r="AB2156" s="406">
        <v>419</v>
      </c>
      <c r="AC2156" s="406">
        <v>475</v>
      </c>
      <c r="AD2156" s="406">
        <v>545</v>
      </c>
      <c r="AE2156" s="406">
        <v>476</v>
      </c>
      <c r="AF2156" s="406">
        <v>419</v>
      </c>
      <c r="AG2156" s="406">
        <v>475</v>
      </c>
      <c r="AH2156" s="406">
        <v>545</v>
      </c>
      <c r="AI2156" s="406">
        <v>475</v>
      </c>
      <c r="AJ2156" s="406">
        <v>419</v>
      </c>
      <c r="AK2156" s="406">
        <v>475</v>
      </c>
      <c r="AL2156" s="406">
        <v>545</v>
      </c>
      <c r="AM2156" s="406">
        <v>419</v>
      </c>
      <c r="AN2156" s="406">
        <v>475</v>
      </c>
      <c r="AO2156" s="406">
        <v>545</v>
      </c>
      <c r="AP2156" s="406">
        <v>522</v>
      </c>
      <c r="AQ2156" s="406">
        <v>522</v>
      </c>
      <c r="AR2156" s="406">
        <v>522</v>
      </c>
      <c r="AS2156" s="406">
        <v>522</v>
      </c>
      <c r="AU2156" t="s">
        <v>1859</v>
      </c>
    </row>
    <row r="2157" spans="4:47" ht="13.5" customHeight="1">
      <c r="D2157" s="405" t="s">
        <v>1860</v>
      </c>
      <c r="E2157" s="404"/>
      <c r="F2157" s="407" t="s">
        <v>1917</v>
      </c>
      <c r="G2157" s="272">
        <v>8.7999999999999989</v>
      </c>
      <c r="H2157" s="406">
        <v>497</v>
      </c>
      <c r="I2157" s="406">
        <v>563</v>
      </c>
      <c r="J2157" s="406">
        <v>646</v>
      </c>
      <c r="K2157" s="406">
        <v>497</v>
      </c>
      <c r="L2157" s="406">
        <v>563</v>
      </c>
      <c r="M2157" s="406">
        <v>646</v>
      </c>
      <c r="N2157" s="406">
        <v>562</v>
      </c>
      <c r="O2157" s="406">
        <v>497</v>
      </c>
      <c r="P2157" s="406">
        <v>563</v>
      </c>
      <c r="Q2157" s="406">
        <v>646</v>
      </c>
      <c r="R2157" s="406">
        <v>562</v>
      </c>
      <c r="S2157" s="406">
        <v>497</v>
      </c>
      <c r="T2157" s="406">
        <v>563</v>
      </c>
      <c r="U2157" s="406">
        <v>646</v>
      </c>
      <c r="V2157" s="406">
        <v>563</v>
      </c>
      <c r="W2157" s="406">
        <v>646</v>
      </c>
      <c r="X2157" s="406">
        <v>497</v>
      </c>
      <c r="Y2157" s="406">
        <v>563</v>
      </c>
      <c r="Z2157" s="406">
        <v>646</v>
      </c>
      <c r="AA2157" s="406">
        <v>562</v>
      </c>
      <c r="AB2157" s="406">
        <v>497</v>
      </c>
      <c r="AC2157" s="406">
        <v>563</v>
      </c>
      <c r="AD2157" s="406">
        <v>646</v>
      </c>
      <c r="AE2157" s="406">
        <v>562</v>
      </c>
      <c r="AF2157" s="406">
        <v>497</v>
      </c>
      <c r="AG2157" s="406">
        <v>563</v>
      </c>
      <c r="AH2157" s="406">
        <v>646</v>
      </c>
      <c r="AI2157" s="406">
        <v>563</v>
      </c>
      <c r="AJ2157" s="406">
        <v>497</v>
      </c>
      <c r="AK2157" s="406">
        <v>563</v>
      </c>
      <c r="AL2157" s="406">
        <v>646</v>
      </c>
      <c r="AM2157" s="406">
        <v>497</v>
      </c>
      <c r="AN2157" s="406">
        <v>563</v>
      </c>
      <c r="AO2157" s="406">
        <v>646</v>
      </c>
      <c r="AP2157" s="406">
        <v>619</v>
      </c>
      <c r="AQ2157" s="406">
        <v>619</v>
      </c>
      <c r="AR2157" s="406">
        <v>619</v>
      </c>
      <c r="AS2157" s="406">
        <v>619</v>
      </c>
      <c r="AU2157" t="s">
        <v>1860</v>
      </c>
    </row>
    <row r="2158" spans="4:47" ht="13.5" customHeight="1">
      <c r="D2158" s="405" t="s">
        <v>5525</v>
      </c>
      <c r="E2158" s="404"/>
      <c r="F2158" s="407" t="s">
        <v>1917</v>
      </c>
      <c r="G2158" s="272">
        <v>9.6999999999999993</v>
      </c>
      <c r="H2158" s="406">
        <v>517</v>
      </c>
      <c r="I2158" s="406">
        <v>587</v>
      </c>
      <c r="J2158" s="406">
        <v>673</v>
      </c>
      <c r="K2158" s="406">
        <v>517</v>
      </c>
      <c r="L2158" s="406">
        <v>587</v>
      </c>
      <c r="M2158" s="406">
        <v>673</v>
      </c>
      <c r="N2158" s="406">
        <v>584</v>
      </c>
      <c r="O2158" s="406">
        <v>517</v>
      </c>
      <c r="P2158" s="406">
        <v>587</v>
      </c>
      <c r="Q2158" s="406">
        <v>673</v>
      </c>
      <c r="R2158" s="406">
        <v>584</v>
      </c>
      <c r="S2158" s="406">
        <v>517</v>
      </c>
      <c r="T2158" s="406">
        <v>587</v>
      </c>
      <c r="U2158" s="406">
        <v>673</v>
      </c>
      <c r="V2158" s="406">
        <v>587</v>
      </c>
      <c r="W2158" s="406">
        <v>673</v>
      </c>
      <c r="X2158" s="406">
        <v>517</v>
      </c>
      <c r="Y2158" s="406">
        <v>587</v>
      </c>
      <c r="Z2158" s="406">
        <v>673</v>
      </c>
      <c r="AA2158" s="406">
        <v>584</v>
      </c>
      <c r="AB2158" s="406">
        <v>517</v>
      </c>
      <c r="AC2158" s="406">
        <v>587</v>
      </c>
      <c r="AD2158" s="406">
        <v>673</v>
      </c>
      <c r="AE2158" s="406">
        <v>584</v>
      </c>
      <c r="AF2158" s="406">
        <v>517</v>
      </c>
      <c r="AG2158" s="406">
        <v>587</v>
      </c>
      <c r="AH2158" s="406">
        <v>673</v>
      </c>
      <c r="AI2158" s="406">
        <v>587</v>
      </c>
      <c r="AJ2158" s="406">
        <v>517</v>
      </c>
      <c r="AK2158" s="406">
        <v>587</v>
      </c>
      <c r="AL2158" s="406">
        <v>673</v>
      </c>
      <c r="AM2158" s="406">
        <v>517</v>
      </c>
      <c r="AN2158" s="406">
        <v>587</v>
      </c>
      <c r="AO2158" s="406">
        <v>673</v>
      </c>
      <c r="AP2158" s="406">
        <v>645</v>
      </c>
      <c r="AQ2158" s="406">
        <v>645</v>
      </c>
      <c r="AR2158" s="406">
        <v>645</v>
      </c>
      <c r="AS2158" s="406">
        <v>645</v>
      </c>
      <c r="AU2158" t="s">
        <v>5525</v>
      </c>
    </row>
    <row r="2159" spans="4:47" ht="13.5" customHeight="1">
      <c r="D2159" s="405" t="s">
        <v>1861</v>
      </c>
      <c r="E2159" s="404"/>
      <c r="F2159" s="407" t="s">
        <v>1917</v>
      </c>
      <c r="G2159" s="272">
        <v>10.5</v>
      </c>
      <c r="H2159" s="406">
        <v>536</v>
      </c>
      <c r="I2159" s="406">
        <v>610</v>
      </c>
      <c r="J2159" s="406">
        <v>700</v>
      </c>
      <c r="K2159" s="406">
        <v>536</v>
      </c>
      <c r="L2159" s="406">
        <v>610</v>
      </c>
      <c r="M2159" s="406">
        <v>700</v>
      </c>
      <c r="N2159" s="406">
        <v>606</v>
      </c>
      <c r="O2159" s="406">
        <v>536</v>
      </c>
      <c r="P2159" s="406">
        <v>610</v>
      </c>
      <c r="Q2159" s="406">
        <v>700</v>
      </c>
      <c r="R2159" s="406">
        <v>606</v>
      </c>
      <c r="S2159" s="406">
        <v>536</v>
      </c>
      <c r="T2159" s="406">
        <v>610</v>
      </c>
      <c r="U2159" s="406">
        <v>700</v>
      </c>
      <c r="V2159" s="406">
        <v>610</v>
      </c>
      <c r="W2159" s="406">
        <v>700</v>
      </c>
      <c r="X2159" s="406">
        <v>536</v>
      </c>
      <c r="Y2159" s="406">
        <v>610</v>
      </c>
      <c r="Z2159" s="406">
        <v>700</v>
      </c>
      <c r="AA2159" s="406">
        <v>606</v>
      </c>
      <c r="AB2159" s="406">
        <v>536</v>
      </c>
      <c r="AC2159" s="406">
        <v>610</v>
      </c>
      <c r="AD2159" s="406">
        <v>700</v>
      </c>
      <c r="AE2159" s="406">
        <v>606</v>
      </c>
      <c r="AF2159" s="406">
        <v>536</v>
      </c>
      <c r="AG2159" s="406">
        <v>610</v>
      </c>
      <c r="AH2159" s="406">
        <v>700</v>
      </c>
      <c r="AI2159" s="406">
        <v>610</v>
      </c>
      <c r="AJ2159" s="406">
        <v>536</v>
      </c>
      <c r="AK2159" s="406">
        <v>610</v>
      </c>
      <c r="AL2159" s="406">
        <v>700</v>
      </c>
      <c r="AM2159" s="406">
        <v>536</v>
      </c>
      <c r="AN2159" s="406">
        <v>610</v>
      </c>
      <c r="AO2159" s="406">
        <v>700</v>
      </c>
      <c r="AP2159" s="406">
        <v>670</v>
      </c>
      <c r="AQ2159" s="406">
        <v>670</v>
      </c>
      <c r="AR2159" s="406">
        <v>670</v>
      </c>
      <c r="AS2159" s="406">
        <v>670</v>
      </c>
      <c r="AU2159" t="s">
        <v>1861</v>
      </c>
    </row>
    <row r="2160" spans="4:47" ht="13.5" customHeight="1">
      <c r="D2160" s="405" t="s">
        <v>3183</v>
      </c>
      <c r="E2160" s="404"/>
      <c r="F2160" s="407" t="s">
        <v>1918</v>
      </c>
      <c r="G2160" s="272">
        <v>11.4</v>
      </c>
      <c r="H2160" s="406">
        <v>598</v>
      </c>
      <c r="I2160" s="406">
        <v>679</v>
      </c>
      <c r="J2160" s="406">
        <v>780</v>
      </c>
      <c r="K2160" s="406">
        <v>598</v>
      </c>
      <c r="L2160" s="406">
        <v>679</v>
      </c>
      <c r="M2160" s="406">
        <v>780</v>
      </c>
      <c r="N2160" s="406">
        <v>683</v>
      </c>
      <c r="O2160" s="406">
        <v>598</v>
      </c>
      <c r="P2160" s="406">
        <v>679</v>
      </c>
      <c r="Q2160" s="406">
        <v>780</v>
      </c>
      <c r="R2160" s="406">
        <v>683</v>
      </c>
      <c r="S2160" s="406">
        <v>598</v>
      </c>
      <c r="T2160" s="406">
        <v>679</v>
      </c>
      <c r="U2160" s="406">
        <v>780</v>
      </c>
      <c r="V2160" s="406">
        <v>679</v>
      </c>
      <c r="W2160" s="406">
        <v>780</v>
      </c>
      <c r="X2160" s="406">
        <v>598</v>
      </c>
      <c r="Y2160" s="406">
        <v>679</v>
      </c>
      <c r="Z2160" s="406">
        <v>780</v>
      </c>
      <c r="AA2160" s="406">
        <v>683</v>
      </c>
      <c r="AB2160" s="406">
        <v>598</v>
      </c>
      <c r="AC2160" s="406">
        <v>679</v>
      </c>
      <c r="AD2160" s="406">
        <v>780</v>
      </c>
      <c r="AE2160" s="406">
        <v>683</v>
      </c>
      <c r="AF2160" s="406">
        <v>598</v>
      </c>
      <c r="AG2160" s="406">
        <v>679</v>
      </c>
      <c r="AH2160" s="406">
        <v>780</v>
      </c>
      <c r="AI2160" s="406">
        <v>679</v>
      </c>
      <c r="AJ2160" s="406">
        <v>598</v>
      </c>
      <c r="AK2160" s="406">
        <v>679</v>
      </c>
      <c r="AL2160" s="406">
        <v>780</v>
      </c>
      <c r="AM2160" s="406">
        <v>598</v>
      </c>
      <c r="AN2160" s="406">
        <v>679</v>
      </c>
      <c r="AO2160" s="406">
        <v>780</v>
      </c>
      <c r="AP2160" s="406">
        <v>747</v>
      </c>
      <c r="AQ2160" s="406">
        <v>747</v>
      </c>
      <c r="AR2160" s="406">
        <v>747</v>
      </c>
      <c r="AS2160" s="406">
        <v>747</v>
      </c>
      <c r="AU2160" t="s">
        <v>3183</v>
      </c>
    </row>
    <row r="2161" spans="4:47" ht="13.5" customHeight="1">
      <c r="D2161" s="405" t="s">
        <v>1862</v>
      </c>
      <c r="E2161" s="404"/>
      <c r="F2161" s="407" t="s">
        <v>1918</v>
      </c>
      <c r="G2161" s="272">
        <v>12.299999999999999</v>
      </c>
      <c r="H2161" s="406">
        <v>615</v>
      </c>
      <c r="I2161" s="406">
        <v>701</v>
      </c>
      <c r="J2161" s="406">
        <v>804</v>
      </c>
      <c r="K2161" s="406">
        <v>615</v>
      </c>
      <c r="L2161" s="406">
        <v>701</v>
      </c>
      <c r="M2161" s="406">
        <v>804</v>
      </c>
      <c r="N2161" s="406">
        <v>696</v>
      </c>
      <c r="O2161" s="406">
        <v>615</v>
      </c>
      <c r="P2161" s="406">
        <v>701</v>
      </c>
      <c r="Q2161" s="406">
        <v>804</v>
      </c>
      <c r="R2161" s="406">
        <v>696</v>
      </c>
      <c r="S2161" s="406">
        <v>615</v>
      </c>
      <c r="T2161" s="406">
        <v>701</v>
      </c>
      <c r="U2161" s="406">
        <v>804</v>
      </c>
      <c r="V2161" s="406">
        <v>701</v>
      </c>
      <c r="W2161" s="406">
        <v>804</v>
      </c>
      <c r="X2161" s="406">
        <v>615</v>
      </c>
      <c r="Y2161" s="406">
        <v>701</v>
      </c>
      <c r="Z2161" s="406">
        <v>804</v>
      </c>
      <c r="AA2161" s="406">
        <v>696</v>
      </c>
      <c r="AB2161" s="406">
        <v>615</v>
      </c>
      <c r="AC2161" s="406">
        <v>701</v>
      </c>
      <c r="AD2161" s="406">
        <v>804</v>
      </c>
      <c r="AE2161" s="406">
        <v>696</v>
      </c>
      <c r="AF2161" s="406">
        <v>615</v>
      </c>
      <c r="AG2161" s="406">
        <v>701</v>
      </c>
      <c r="AH2161" s="406">
        <v>804</v>
      </c>
      <c r="AI2161" s="406">
        <v>701</v>
      </c>
      <c r="AJ2161" s="406">
        <v>615</v>
      </c>
      <c r="AK2161" s="406">
        <v>701</v>
      </c>
      <c r="AL2161" s="406">
        <v>804</v>
      </c>
      <c r="AM2161" s="406">
        <v>615</v>
      </c>
      <c r="AN2161" s="406">
        <v>701</v>
      </c>
      <c r="AO2161" s="406">
        <v>804</v>
      </c>
      <c r="AP2161" s="406">
        <v>770</v>
      </c>
      <c r="AQ2161" s="406">
        <v>770</v>
      </c>
      <c r="AR2161" s="406">
        <v>770</v>
      </c>
      <c r="AS2161" s="406">
        <v>770</v>
      </c>
      <c r="AU2161" t="s">
        <v>1862</v>
      </c>
    </row>
    <row r="2162" spans="4:47" ht="13.5" customHeight="1">
      <c r="D2162" s="405" t="s">
        <v>1863</v>
      </c>
      <c r="E2162" s="404"/>
      <c r="F2162" s="407" t="s">
        <v>1919</v>
      </c>
      <c r="G2162" s="272">
        <v>3.8000000000000003</v>
      </c>
      <c r="H2162" s="406">
        <v>360</v>
      </c>
      <c r="I2162" s="406">
        <v>399</v>
      </c>
      <c r="J2162" s="406">
        <v>458</v>
      </c>
      <c r="K2162" s="406">
        <v>360</v>
      </c>
      <c r="L2162" s="406">
        <v>399</v>
      </c>
      <c r="M2162" s="406">
        <v>458</v>
      </c>
      <c r="N2162" s="406">
        <v>406</v>
      </c>
      <c r="O2162" s="406">
        <v>360</v>
      </c>
      <c r="P2162" s="406">
        <v>399</v>
      </c>
      <c r="Q2162" s="406">
        <v>458</v>
      </c>
      <c r="R2162" s="406">
        <v>406</v>
      </c>
      <c r="S2162" s="406">
        <v>360</v>
      </c>
      <c r="T2162" s="406">
        <v>399</v>
      </c>
      <c r="U2162" s="406">
        <v>458</v>
      </c>
      <c r="V2162" s="406">
        <v>399</v>
      </c>
      <c r="W2162" s="406">
        <v>458</v>
      </c>
      <c r="X2162" s="406">
        <v>360</v>
      </c>
      <c r="Y2162" s="406">
        <v>399</v>
      </c>
      <c r="Z2162" s="406">
        <v>458</v>
      </c>
      <c r="AA2162" s="406">
        <v>406</v>
      </c>
      <c r="AB2162" s="406">
        <v>360</v>
      </c>
      <c r="AC2162" s="406">
        <v>399</v>
      </c>
      <c r="AD2162" s="406">
        <v>458</v>
      </c>
      <c r="AE2162" s="406">
        <v>406</v>
      </c>
      <c r="AF2162" s="406">
        <v>360</v>
      </c>
      <c r="AG2162" s="406">
        <v>399</v>
      </c>
      <c r="AH2162" s="406">
        <v>458</v>
      </c>
      <c r="AI2162" s="406">
        <v>399</v>
      </c>
      <c r="AJ2162" s="406">
        <v>360</v>
      </c>
      <c r="AK2162" s="406">
        <v>399</v>
      </c>
      <c r="AL2162" s="406">
        <v>458</v>
      </c>
      <c r="AM2162" s="406">
        <v>360</v>
      </c>
      <c r="AN2162" s="406">
        <v>399</v>
      </c>
      <c r="AO2162" s="406">
        <v>458</v>
      </c>
      <c r="AP2162" s="406">
        <v>438</v>
      </c>
      <c r="AQ2162" s="406">
        <v>438</v>
      </c>
      <c r="AR2162" s="406">
        <v>438</v>
      </c>
      <c r="AS2162" s="406">
        <v>438</v>
      </c>
      <c r="AU2162" t="s">
        <v>1863</v>
      </c>
    </row>
    <row r="2163" spans="4:47" ht="13.5" customHeight="1">
      <c r="D2163" s="405" t="s">
        <v>1864</v>
      </c>
      <c r="E2163" s="404"/>
      <c r="F2163" s="407" t="s">
        <v>1919</v>
      </c>
      <c r="G2163" s="272">
        <v>5.6999999999999993</v>
      </c>
      <c r="H2163" s="406">
        <v>394</v>
      </c>
      <c r="I2163" s="406">
        <v>440</v>
      </c>
      <c r="J2163" s="406">
        <v>505</v>
      </c>
      <c r="K2163" s="406">
        <v>394</v>
      </c>
      <c r="L2163" s="406">
        <v>440</v>
      </c>
      <c r="M2163" s="406">
        <v>505</v>
      </c>
      <c r="N2163" s="406">
        <v>444</v>
      </c>
      <c r="O2163" s="406">
        <v>394</v>
      </c>
      <c r="P2163" s="406">
        <v>440</v>
      </c>
      <c r="Q2163" s="406">
        <v>505</v>
      </c>
      <c r="R2163" s="406">
        <v>444</v>
      </c>
      <c r="S2163" s="406">
        <v>394</v>
      </c>
      <c r="T2163" s="406">
        <v>440</v>
      </c>
      <c r="U2163" s="406">
        <v>505</v>
      </c>
      <c r="V2163" s="406">
        <v>440</v>
      </c>
      <c r="W2163" s="406">
        <v>505</v>
      </c>
      <c r="X2163" s="406">
        <v>394</v>
      </c>
      <c r="Y2163" s="406">
        <v>440</v>
      </c>
      <c r="Z2163" s="406">
        <v>505</v>
      </c>
      <c r="AA2163" s="406">
        <v>444</v>
      </c>
      <c r="AB2163" s="406">
        <v>394</v>
      </c>
      <c r="AC2163" s="406">
        <v>440</v>
      </c>
      <c r="AD2163" s="406">
        <v>505</v>
      </c>
      <c r="AE2163" s="406">
        <v>444</v>
      </c>
      <c r="AF2163" s="406">
        <v>394</v>
      </c>
      <c r="AG2163" s="406">
        <v>440</v>
      </c>
      <c r="AH2163" s="406">
        <v>505</v>
      </c>
      <c r="AI2163" s="406">
        <v>440</v>
      </c>
      <c r="AJ2163" s="406">
        <v>394</v>
      </c>
      <c r="AK2163" s="406">
        <v>440</v>
      </c>
      <c r="AL2163" s="406">
        <v>505</v>
      </c>
      <c r="AM2163" s="406">
        <v>394</v>
      </c>
      <c r="AN2163" s="406">
        <v>440</v>
      </c>
      <c r="AO2163" s="406">
        <v>505</v>
      </c>
      <c r="AP2163" s="406">
        <v>484</v>
      </c>
      <c r="AQ2163" s="406">
        <v>484</v>
      </c>
      <c r="AR2163" s="406">
        <v>484</v>
      </c>
      <c r="AS2163" s="406">
        <v>484</v>
      </c>
      <c r="AU2163" t="s">
        <v>1864</v>
      </c>
    </row>
    <row r="2164" spans="4:47" ht="13.5" customHeight="1">
      <c r="D2164" s="405" t="s">
        <v>1865</v>
      </c>
      <c r="E2164" s="404"/>
      <c r="F2164" s="407" t="s">
        <v>1920</v>
      </c>
      <c r="G2164" s="272">
        <v>7.5</v>
      </c>
      <c r="H2164" s="406">
        <v>477</v>
      </c>
      <c r="I2164" s="406">
        <v>536</v>
      </c>
      <c r="J2164" s="406">
        <v>615</v>
      </c>
      <c r="K2164" s="406">
        <v>477</v>
      </c>
      <c r="L2164" s="406">
        <v>536</v>
      </c>
      <c r="M2164" s="406">
        <v>615</v>
      </c>
      <c r="N2164" s="406">
        <v>538</v>
      </c>
      <c r="O2164" s="406">
        <v>477</v>
      </c>
      <c r="P2164" s="406">
        <v>536</v>
      </c>
      <c r="Q2164" s="406">
        <v>615</v>
      </c>
      <c r="R2164" s="406">
        <v>538</v>
      </c>
      <c r="S2164" s="406">
        <v>477</v>
      </c>
      <c r="T2164" s="406">
        <v>536</v>
      </c>
      <c r="U2164" s="406">
        <v>615</v>
      </c>
      <c r="V2164" s="406">
        <v>536</v>
      </c>
      <c r="W2164" s="406">
        <v>615</v>
      </c>
      <c r="X2164" s="406">
        <v>477</v>
      </c>
      <c r="Y2164" s="406">
        <v>536</v>
      </c>
      <c r="Z2164" s="406">
        <v>615</v>
      </c>
      <c r="AA2164" s="406">
        <v>538</v>
      </c>
      <c r="AB2164" s="406">
        <v>477</v>
      </c>
      <c r="AC2164" s="406">
        <v>536</v>
      </c>
      <c r="AD2164" s="406">
        <v>615</v>
      </c>
      <c r="AE2164" s="406">
        <v>538</v>
      </c>
      <c r="AF2164" s="406">
        <v>477</v>
      </c>
      <c r="AG2164" s="406">
        <v>536</v>
      </c>
      <c r="AH2164" s="406">
        <v>615</v>
      </c>
      <c r="AI2164" s="406">
        <v>536</v>
      </c>
      <c r="AJ2164" s="406">
        <v>477</v>
      </c>
      <c r="AK2164" s="406">
        <v>536</v>
      </c>
      <c r="AL2164" s="406">
        <v>615</v>
      </c>
      <c r="AM2164" s="406">
        <v>477</v>
      </c>
      <c r="AN2164" s="406">
        <v>536</v>
      </c>
      <c r="AO2164" s="406">
        <v>615</v>
      </c>
      <c r="AP2164" s="406">
        <v>589</v>
      </c>
      <c r="AQ2164" s="406">
        <v>589</v>
      </c>
      <c r="AR2164" s="406">
        <v>589</v>
      </c>
      <c r="AS2164" s="406">
        <v>589</v>
      </c>
      <c r="AU2164" t="s">
        <v>1865</v>
      </c>
    </row>
    <row r="2165" spans="4:47" ht="13.5" customHeight="1">
      <c r="D2165" s="405" t="s">
        <v>1866</v>
      </c>
      <c r="E2165" s="404"/>
      <c r="F2165" s="407" t="s">
        <v>1921</v>
      </c>
      <c r="G2165" s="272">
        <v>9.4</v>
      </c>
      <c r="H2165" s="406">
        <v>559</v>
      </c>
      <c r="I2165" s="406">
        <v>629</v>
      </c>
      <c r="J2165" s="406">
        <v>722</v>
      </c>
      <c r="K2165" s="406">
        <v>559</v>
      </c>
      <c r="L2165" s="406">
        <v>629</v>
      </c>
      <c r="M2165" s="406">
        <v>722</v>
      </c>
      <c r="N2165" s="406">
        <v>630</v>
      </c>
      <c r="O2165" s="406">
        <v>559</v>
      </c>
      <c r="P2165" s="406">
        <v>629</v>
      </c>
      <c r="Q2165" s="406">
        <v>722</v>
      </c>
      <c r="R2165" s="406">
        <v>630</v>
      </c>
      <c r="S2165" s="406">
        <v>559</v>
      </c>
      <c r="T2165" s="406">
        <v>629</v>
      </c>
      <c r="U2165" s="406">
        <v>722</v>
      </c>
      <c r="V2165" s="406">
        <v>629</v>
      </c>
      <c r="W2165" s="406">
        <v>722</v>
      </c>
      <c r="X2165" s="406">
        <v>559</v>
      </c>
      <c r="Y2165" s="406">
        <v>629</v>
      </c>
      <c r="Z2165" s="406">
        <v>722</v>
      </c>
      <c r="AA2165" s="406">
        <v>630</v>
      </c>
      <c r="AB2165" s="406">
        <v>559</v>
      </c>
      <c r="AC2165" s="406">
        <v>629</v>
      </c>
      <c r="AD2165" s="406">
        <v>722</v>
      </c>
      <c r="AE2165" s="406">
        <v>630</v>
      </c>
      <c r="AF2165" s="406">
        <v>559</v>
      </c>
      <c r="AG2165" s="406">
        <v>629</v>
      </c>
      <c r="AH2165" s="406">
        <v>722</v>
      </c>
      <c r="AI2165" s="406">
        <v>629</v>
      </c>
      <c r="AJ2165" s="406">
        <v>559</v>
      </c>
      <c r="AK2165" s="406">
        <v>629</v>
      </c>
      <c r="AL2165" s="406">
        <v>722</v>
      </c>
      <c r="AM2165" s="406">
        <v>559</v>
      </c>
      <c r="AN2165" s="406">
        <v>629</v>
      </c>
      <c r="AO2165" s="406">
        <v>722</v>
      </c>
      <c r="AP2165" s="406">
        <v>691</v>
      </c>
      <c r="AQ2165" s="406">
        <v>691</v>
      </c>
      <c r="AR2165" s="406">
        <v>691</v>
      </c>
      <c r="AS2165" s="406">
        <v>691</v>
      </c>
      <c r="AU2165" t="s">
        <v>1866</v>
      </c>
    </row>
    <row r="2166" spans="4:47" ht="13.5" customHeight="1">
      <c r="D2166" s="405" t="s">
        <v>5526</v>
      </c>
      <c r="E2166" s="404"/>
      <c r="F2166" s="407" t="s">
        <v>1921</v>
      </c>
      <c r="G2166" s="272">
        <v>10.4</v>
      </c>
      <c r="H2166" s="406">
        <v>580</v>
      </c>
      <c r="I2166" s="406">
        <v>654</v>
      </c>
      <c r="J2166" s="406">
        <v>750</v>
      </c>
      <c r="K2166" s="406">
        <v>580</v>
      </c>
      <c r="L2166" s="406">
        <v>654</v>
      </c>
      <c r="M2166" s="406">
        <v>750</v>
      </c>
      <c r="N2166" s="406">
        <v>654</v>
      </c>
      <c r="O2166" s="406">
        <v>580</v>
      </c>
      <c r="P2166" s="406">
        <v>654</v>
      </c>
      <c r="Q2166" s="406">
        <v>750</v>
      </c>
      <c r="R2166" s="406">
        <v>654</v>
      </c>
      <c r="S2166" s="406">
        <v>580</v>
      </c>
      <c r="T2166" s="406">
        <v>654</v>
      </c>
      <c r="U2166" s="406">
        <v>750</v>
      </c>
      <c r="V2166" s="406">
        <v>654</v>
      </c>
      <c r="W2166" s="406">
        <v>750</v>
      </c>
      <c r="X2166" s="406">
        <v>580</v>
      </c>
      <c r="Y2166" s="406">
        <v>654</v>
      </c>
      <c r="Z2166" s="406">
        <v>750</v>
      </c>
      <c r="AA2166" s="406">
        <v>654</v>
      </c>
      <c r="AB2166" s="406">
        <v>580</v>
      </c>
      <c r="AC2166" s="406">
        <v>654</v>
      </c>
      <c r="AD2166" s="406">
        <v>750</v>
      </c>
      <c r="AE2166" s="406">
        <v>654</v>
      </c>
      <c r="AF2166" s="406">
        <v>580</v>
      </c>
      <c r="AG2166" s="406">
        <v>654</v>
      </c>
      <c r="AH2166" s="406">
        <v>750</v>
      </c>
      <c r="AI2166" s="406">
        <v>654</v>
      </c>
      <c r="AJ2166" s="406">
        <v>580</v>
      </c>
      <c r="AK2166" s="406">
        <v>654</v>
      </c>
      <c r="AL2166" s="406">
        <v>750</v>
      </c>
      <c r="AM2166" s="406">
        <v>580</v>
      </c>
      <c r="AN2166" s="406">
        <v>654</v>
      </c>
      <c r="AO2166" s="406">
        <v>750</v>
      </c>
      <c r="AP2166" s="406">
        <v>718</v>
      </c>
      <c r="AQ2166" s="406">
        <v>718</v>
      </c>
      <c r="AR2166" s="406">
        <v>718</v>
      </c>
      <c r="AS2166" s="406">
        <v>718</v>
      </c>
      <c r="AU2166" t="s">
        <v>5526</v>
      </c>
    </row>
    <row r="2167" spans="4:47" ht="13.5" customHeight="1">
      <c r="D2167" s="405" t="s">
        <v>1867</v>
      </c>
      <c r="E2167" s="404"/>
      <c r="F2167" s="407" t="s">
        <v>1921</v>
      </c>
      <c r="G2167" s="272">
        <v>11.299999999999999</v>
      </c>
      <c r="H2167" s="406">
        <v>601</v>
      </c>
      <c r="I2167" s="406">
        <v>678</v>
      </c>
      <c r="J2167" s="406">
        <v>778</v>
      </c>
      <c r="K2167" s="406">
        <v>601</v>
      </c>
      <c r="L2167" s="406">
        <v>678</v>
      </c>
      <c r="M2167" s="406">
        <v>778</v>
      </c>
      <c r="N2167" s="406">
        <v>677</v>
      </c>
      <c r="O2167" s="406">
        <v>601</v>
      </c>
      <c r="P2167" s="406">
        <v>678</v>
      </c>
      <c r="Q2167" s="406">
        <v>778</v>
      </c>
      <c r="R2167" s="406">
        <v>677</v>
      </c>
      <c r="S2167" s="406">
        <v>601</v>
      </c>
      <c r="T2167" s="406">
        <v>678</v>
      </c>
      <c r="U2167" s="406">
        <v>778</v>
      </c>
      <c r="V2167" s="406">
        <v>678</v>
      </c>
      <c r="W2167" s="406">
        <v>778</v>
      </c>
      <c r="X2167" s="406">
        <v>601</v>
      </c>
      <c r="Y2167" s="406">
        <v>678</v>
      </c>
      <c r="Z2167" s="406">
        <v>778</v>
      </c>
      <c r="AA2167" s="406">
        <v>677</v>
      </c>
      <c r="AB2167" s="406">
        <v>601</v>
      </c>
      <c r="AC2167" s="406">
        <v>678</v>
      </c>
      <c r="AD2167" s="406">
        <v>778</v>
      </c>
      <c r="AE2167" s="406">
        <v>677</v>
      </c>
      <c r="AF2167" s="406">
        <v>601</v>
      </c>
      <c r="AG2167" s="406">
        <v>678</v>
      </c>
      <c r="AH2167" s="406">
        <v>778</v>
      </c>
      <c r="AI2167" s="406">
        <v>678</v>
      </c>
      <c r="AJ2167" s="406">
        <v>601</v>
      </c>
      <c r="AK2167" s="406">
        <v>678</v>
      </c>
      <c r="AL2167" s="406">
        <v>778</v>
      </c>
      <c r="AM2167" s="406">
        <v>601</v>
      </c>
      <c r="AN2167" s="406">
        <v>678</v>
      </c>
      <c r="AO2167" s="406">
        <v>778</v>
      </c>
      <c r="AP2167" s="406">
        <v>745</v>
      </c>
      <c r="AQ2167" s="406">
        <v>745</v>
      </c>
      <c r="AR2167" s="406">
        <v>745</v>
      </c>
      <c r="AS2167" s="406">
        <v>745</v>
      </c>
      <c r="AU2167" t="s">
        <v>1867</v>
      </c>
    </row>
    <row r="2168" spans="4:47" ht="13.5" customHeight="1">
      <c r="D2168" s="405" t="s">
        <v>3184</v>
      </c>
      <c r="E2168" s="404"/>
      <c r="F2168" s="407" t="s">
        <v>1922</v>
      </c>
      <c r="G2168" s="272">
        <v>12.2</v>
      </c>
      <c r="H2168" s="406">
        <v>666</v>
      </c>
      <c r="I2168" s="406">
        <v>751</v>
      </c>
      <c r="J2168" s="406">
        <v>863</v>
      </c>
      <c r="K2168" s="406">
        <v>666</v>
      </c>
      <c r="L2168" s="406">
        <v>751</v>
      </c>
      <c r="M2168" s="406">
        <v>863</v>
      </c>
      <c r="N2168" s="406">
        <v>757</v>
      </c>
      <c r="O2168" s="406">
        <v>666</v>
      </c>
      <c r="P2168" s="406">
        <v>751</v>
      </c>
      <c r="Q2168" s="406">
        <v>863</v>
      </c>
      <c r="R2168" s="406">
        <v>757</v>
      </c>
      <c r="S2168" s="406">
        <v>666</v>
      </c>
      <c r="T2168" s="406">
        <v>751</v>
      </c>
      <c r="U2168" s="406">
        <v>863</v>
      </c>
      <c r="V2168" s="406">
        <v>751</v>
      </c>
      <c r="W2168" s="406">
        <v>863</v>
      </c>
      <c r="X2168" s="406">
        <v>666</v>
      </c>
      <c r="Y2168" s="406">
        <v>751</v>
      </c>
      <c r="Z2168" s="406">
        <v>863</v>
      </c>
      <c r="AA2168" s="406">
        <v>757</v>
      </c>
      <c r="AB2168" s="406">
        <v>666</v>
      </c>
      <c r="AC2168" s="406">
        <v>751</v>
      </c>
      <c r="AD2168" s="406">
        <v>863</v>
      </c>
      <c r="AE2168" s="406">
        <v>757</v>
      </c>
      <c r="AF2168" s="406">
        <v>666</v>
      </c>
      <c r="AG2168" s="406">
        <v>751</v>
      </c>
      <c r="AH2168" s="406">
        <v>863</v>
      </c>
      <c r="AI2168" s="406">
        <v>751</v>
      </c>
      <c r="AJ2168" s="406">
        <v>666</v>
      </c>
      <c r="AK2168" s="406">
        <v>751</v>
      </c>
      <c r="AL2168" s="406">
        <v>863</v>
      </c>
      <c r="AM2168" s="406">
        <v>666</v>
      </c>
      <c r="AN2168" s="406">
        <v>751</v>
      </c>
      <c r="AO2168" s="406">
        <v>863</v>
      </c>
      <c r="AP2168" s="406">
        <v>826</v>
      </c>
      <c r="AQ2168" s="406">
        <v>826</v>
      </c>
      <c r="AR2168" s="406">
        <v>826</v>
      </c>
      <c r="AS2168" s="406">
        <v>826</v>
      </c>
      <c r="AU2168" t="s">
        <v>3184</v>
      </c>
    </row>
    <row r="2169" spans="4:47" ht="13.5" customHeight="1">
      <c r="D2169" s="405" t="s">
        <v>1868</v>
      </c>
      <c r="E2169" s="404"/>
      <c r="F2169" s="407" t="s">
        <v>1922</v>
      </c>
      <c r="G2169" s="272">
        <v>13.2</v>
      </c>
      <c r="H2169" s="406">
        <v>684</v>
      </c>
      <c r="I2169" s="406">
        <v>774</v>
      </c>
      <c r="J2169" s="406">
        <v>888</v>
      </c>
      <c r="K2169" s="406">
        <v>684</v>
      </c>
      <c r="L2169" s="406">
        <v>774</v>
      </c>
      <c r="M2169" s="406">
        <v>888</v>
      </c>
      <c r="N2169" s="406">
        <v>770</v>
      </c>
      <c r="O2169" s="406">
        <v>684</v>
      </c>
      <c r="P2169" s="406">
        <v>774</v>
      </c>
      <c r="Q2169" s="406">
        <v>888</v>
      </c>
      <c r="R2169" s="406">
        <v>770</v>
      </c>
      <c r="S2169" s="406">
        <v>684</v>
      </c>
      <c r="T2169" s="406">
        <v>774</v>
      </c>
      <c r="U2169" s="406">
        <v>888</v>
      </c>
      <c r="V2169" s="406">
        <v>774</v>
      </c>
      <c r="W2169" s="406">
        <v>888</v>
      </c>
      <c r="X2169" s="406">
        <v>684</v>
      </c>
      <c r="Y2169" s="406">
        <v>774</v>
      </c>
      <c r="Z2169" s="406">
        <v>888</v>
      </c>
      <c r="AA2169" s="406">
        <v>770</v>
      </c>
      <c r="AB2169" s="406">
        <v>684</v>
      </c>
      <c r="AC2169" s="406">
        <v>774</v>
      </c>
      <c r="AD2169" s="406">
        <v>888</v>
      </c>
      <c r="AE2169" s="406">
        <v>770</v>
      </c>
      <c r="AF2169" s="406">
        <v>684</v>
      </c>
      <c r="AG2169" s="406">
        <v>774</v>
      </c>
      <c r="AH2169" s="406">
        <v>888</v>
      </c>
      <c r="AI2169" s="406">
        <v>774</v>
      </c>
      <c r="AJ2169" s="406">
        <v>684</v>
      </c>
      <c r="AK2169" s="406">
        <v>774</v>
      </c>
      <c r="AL2169" s="406">
        <v>888</v>
      </c>
      <c r="AM2169" s="406">
        <v>684</v>
      </c>
      <c r="AN2169" s="406">
        <v>774</v>
      </c>
      <c r="AO2169" s="406">
        <v>888</v>
      </c>
      <c r="AP2169" s="406">
        <v>850</v>
      </c>
      <c r="AQ2169" s="406">
        <v>850</v>
      </c>
      <c r="AR2169" s="406">
        <v>850</v>
      </c>
      <c r="AS2169" s="406">
        <v>850</v>
      </c>
      <c r="AU2169" t="s">
        <v>1868</v>
      </c>
    </row>
    <row r="2170" spans="4:47" ht="13.5" customHeight="1">
      <c r="D2170" s="405" t="s">
        <v>1869</v>
      </c>
      <c r="E2170" s="404"/>
      <c r="F2170" s="407" t="s">
        <v>1923</v>
      </c>
      <c r="G2170" s="272">
        <v>4</v>
      </c>
      <c r="H2170" s="406">
        <v>370</v>
      </c>
      <c r="I2170" s="406">
        <v>410</v>
      </c>
      <c r="J2170" s="406">
        <v>471</v>
      </c>
      <c r="K2170" s="406">
        <v>370</v>
      </c>
      <c r="L2170" s="406">
        <v>410</v>
      </c>
      <c r="M2170" s="406">
        <v>471</v>
      </c>
      <c r="N2170" s="406">
        <v>417</v>
      </c>
      <c r="O2170" s="406">
        <v>370</v>
      </c>
      <c r="P2170" s="406">
        <v>410</v>
      </c>
      <c r="Q2170" s="406">
        <v>471</v>
      </c>
      <c r="R2170" s="406">
        <v>417</v>
      </c>
      <c r="S2170" s="406">
        <v>370</v>
      </c>
      <c r="T2170" s="406">
        <v>410</v>
      </c>
      <c r="U2170" s="406">
        <v>471</v>
      </c>
      <c r="V2170" s="406">
        <v>410</v>
      </c>
      <c r="W2170" s="406">
        <v>471</v>
      </c>
      <c r="X2170" s="406">
        <v>370</v>
      </c>
      <c r="Y2170" s="406">
        <v>410</v>
      </c>
      <c r="Z2170" s="406">
        <v>471</v>
      </c>
      <c r="AA2170" s="406">
        <v>417</v>
      </c>
      <c r="AB2170" s="406">
        <v>370</v>
      </c>
      <c r="AC2170" s="406">
        <v>410</v>
      </c>
      <c r="AD2170" s="406">
        <v>471</v>
      </c>
      <c r="AE2170" s="406">
        <v>417</v>
      </c>
      <c r="AF2170" s="406">
        <v>370</v>
      </c>
      <c r="AG2170" s="406">
        <v>410</v>
      </c>
      <c r="AH2170" s="406">
        <v>471</v>
      </c>
      <c r="AI2170" s="406">
        <v>410</v>
      </c>
      <c r="AJ2170" s="406">
        <v>370</v>
      </c>
      <c r="AK2170" s="406">
        <v>410</v>
      </c>
      <c r="AL2170" s="406">
        <v>471</v>
      </c>
      <c r="AM2170" s="406">
        <v>370</v>
      </c>
      <c r="AN2170" s="406">
        <v>410</v>
      </c>
      <c r="AO2170" s="406">
        <v>471</v>
      </c>
      <c r="AP2170" s="406">
        <v>450</v>
      </c>
      <c r="AQ2170" s="406">
        <v>450</v>
      </c>
      <c r="AR2170" s="406">
        <v>450</v>
      </c>
      <c r="AS2170" s="406">
        <v>450</v>
      </c>
      <c r="AU2170" t="s">
        <v>1869</v>
      </c>
    </row>
    <row r="2171" spans="4:47" ht="13.5" customHeight="1">
      <c r="D2171" s="405" t="s">
        <v>1870</v>
      </c>
      <c r="E2171" s="404"/>
      <c r="F2171" s="407" t="s">
        <v>1923</v>
      </c>
      <c r="G2171" s="272">
        <v>6</v>
      </c>
      <c r="H2171" s="406">
        <v>404</v>
      </c>
      <c r="I2171" s="406">
        <v>453</v>
      </c>
      <c r="J2171" s="406">
        <v>520</v>
      </c>
      <c r="K2171" s="406">
        <v>404</v>
      </c>
      <c r="L2171" s="406">
        <v>453</v>
      </c>
      <c r="M2171" s="406">
        <v>520</v>
      </c>
      <c r="N2171" s="406">
        <v>457</v>
      </c>
      <c r="O2171" s="406">
        <v>404</v>
      </c>
      <c r="P2171" s="406">
        <v>453</v>
      </c>
      <c r="Q2171" s="406">
        <v>520</v>
      </c>
      <c r="R2171" s="406">
        <v>457</v>
      </c>
      <c r="S2171" s="406">
        <v>404</v>
      </c>
      <c r="T2171" s="406">
        <v>453</v>
      </c>
      <c r="U2171" s="406">
        <v>520</v>
      </c>
      <c r="V2171" s="406">
        <v>453</v>
      </c>
      <c r="W2171" s="406">
        <v>520</v>
      </c>
      <c r="X2171" s="406">
        <v>404</v>
      </c>
      <c r="Y2171" s="406">
        <v>453</v>
      </c>
      <c r="Z2171" s="406">
        <v>520</v>
      </c>
      <c r="AA2171" s="406">
        <v>457</v>
      </c>
      <c r="AB2171" s="406">
        <v>404</v>
      </c>
      <c r="AC2171" s="406">
        <v>453</v>
      </c>
      <c r="AD2171" s="406">
        <v>520</v>
      </c>
      <c r="AE2171" s="406">
        <v>457</v>
      </c>
      <c r="AF2171" s="406">
        <v>404</v>
      </c>
      <c r="AG2171" s="406">
        <v>453</v>
      </c>
      <c r="AH2171" s="406">
        <v>520</v>
      </c>
      <c r="AI2171" s="406">
        <v>453</v>
      </c>
      <c r="AJ2171" s="406">
        <v>404</v>
      </c>
      <c r="AK2171" s="406">
        <v>453</v>
      </c>
      <c r="AL2171" s="406">
        <v>520</v>
      </c>
      <c r="AM2171" s="406">
        <v>404</v>
      </c>
      <c r="AN2171" s="406">
        <v>453</v>
      </c>
      <c r="AO2171" s="406">
        <v>520</v>
      </c>
      <c r="AP2171" s="406">
        <v>498</v>
      </c>
      <c r="AQ2171" s="406">
        <v>498</v>
      </c>
      <c r="AR2171" s="406">
        <v>498</v>
      </c>
      <c r="AS2171" s="406">
        <v>498</v>
      </c>
      <c r="AU2171" t="s">
        <v>1870</v>
      </c>
    </row>
    <row r="2172" spans="4:47" ht="13.5" customHeight="1">
      <c r="D2172" s="405" t="s">
        <v>1871</v>
      </c>
      <c r="E2172" s="404"/>
      <c r="F2172" s="407" t="s">
        <v>1924</v>
      </c>
      <c r="G2172" s="272">
        <v>8</v>
      </c>
      <c r="H2172" s="406">
        <v>492</v>
      </c>
      <c r="I2172" s="406">
        <v>554</v>
      </c>
      <c r="J2172" s="406">
        <v>635</v>
      </c>
      <c r="K2172" s="406">
        <v>492</v>
      </c>
      <c r="L2172" s="406">
        <v>554</v>
      </c>
      <c r="M2172" s="406">
        <v>635</v>
      </c>
      <c r="N2172" s="406">
        <v>555</v>
      </c>
      <c r="O2172" s="406">
        <v>492</v>
      </c>
      <c r="P2172" s="406">
        <v>554</v>
      </c>
      <c r="Q2172" s="406">
        <v>635</v>
      </c>
      <c r="R2172" s="406">
        <v>555</v>
      </c>
      <c r="S2172" s="406">
        <v>492</v>
      </c>
      <c r="T2172" s="406">
        <v>554</v>
      </c>
      <c r="U2172" s="406">
        <v>635</v>
      </c>
      <c r="V2172" s="406">
        <v>554</v>
      </c>
      <c r="W2172" s="406">
        <v>635</v>
      </c>
      <c r="X2172" s="406">
        <v>492</v>
      </c>
      <c r="Y2172" s="406">
        <v>554</v>
      </c>
      <c r="Z2172" s="406">
        <v>635</v>
      </c>
      <c r="AA2172" s="406">
        <v>555</v>
      </c>
      <c r="AB2172" s="406">
        <v>492</v>
      </c>
      <c r="AC2172" s="406">
        <v>554</v>
      </c>
      <c r="AD2172" s="406">
        <v>635</v>
      </c>
      <c r="AE2172" s="406">
        <v>555</v>
      </c>
      <c r="AF2172" s="406">
        <v>492</v>
      </c>
      <c r="AG2172" s="406">
        <v>554</v>
      </c>
      <c r="AH2172" s="406">
        <v>635</v>
      </c>
      <c r="AI2172" s="406">
        <v>554</v>
      </c>
      <c r="AJ2172" s="406">
        <v>492</v>
      </c>
      <c r="AK2172" s="406">
        <v>554</v>
      </c>
      <c r="AL2172" s="406">
        <v>635</v>
      </c>
      <c r="AM2172" s="406">
        <v>492</v>
      </c>
      <c r="AN2172" s="406">
        <v>554</v>
      </c>
      <c r="AO2172" s="406">
        <v>635</v>
      </c>
      <c r="AP2172" s="406">
        <v>608</v>
      </c>
      <c r="AQ2172" s="406">
        <v>608</v>
      </c>
      <c r="AR2172" s="406">
        <v>608</v>
      </c>
      <c r="AS2172" s="406">
        <v>608</v>
      </c>
      <c r="AU2172" t="s">
        <v>1871</v>
      </c>
    </row>
    <row r="2173" spans="4:47" ht="13.5" customHeight="1">
      <c r="D2173" s="405" t="s">
        <v>1872</v>
      </c>
      <c r="E2173" s="404"/>
      <c r="F2173" s="407" t="s">
        <v>1925</v>
      </c>
      <c r="G2173" s="272">
        <v>10</v>
      </c>
      <c r="H2173" s="406">
        <v>579</v>
      </c>
      <c r="I2173" s="406">
        <v>652</v>
      </c>
      <c r="J2173" s="406">
        <v>748</v>
      </c>
      <c r="K2173" s="406">
        <v>579</v>
      </c>
      <c r="L2173" s="406">
        <v>652</v>
      </c>
      <c r="M2173" s="406">
        <v>748</v>
      </c>
      <c r="N2173" s="406">
        <v>652</v>
      </c>
      <c r="O2173" s="406">
        <v>579</v>
      </c>
      <c r="P2173" s="406">
        <v>652</v>
      </c>
      <c r="Q2173" s="406">
        <v>748</v>
      </c>
      <c r="R2173" s="406">
        <v>652</v>
      </c>
      <c r="S2173" s="406">
        <v>579</v>
      </c>
      <c r="T2173" s="406">
        <v>652</v>
      </c>
      <c r="U2173" s="406">
        <v>748</v>
      </c>
      <c r="V2173" s="406">
        <v>652</v>
      </c>
      <c r="W2173" s="406">
        <v>748</v>
      </c>
      <c r="X2173" s="406">
        <v>579</v>
      </c>
      <c r="Y2173" s="406">
        <v>652</v>
      </c>
      <c r="Z2173" s="406">
        <v>748</v>
      </c>
      <c r="AA2173" s="406">
        <v>652</v>
      </c>
      <c r="AB2173" s="406">
        <v>579</v>
      </c>
      <c r="AC2173" s="406">
        <v>652</v>
      </c>
      <c r="AD2173" s="406">
        <v>748</v>
      </c>
      <c r="AE2173" s="406">
        <v>652</v>
      </c>
      <c r="AF2173" s="406">
        <v>579</v>
      </c>
      <c r="AG2173" s="406">
        <v>652</v>
      </c>
      <c r="AH2173" s="406">
        <v>748</v>
      </c>
      <c r="AI2173" s="406">
        <v>652</v>
      </c>
      <c r="AJ2173" s="406">
        <v>579</v>
      </c>
      <c r="AK2173" s="406">
        <v>652</v>
      </c>
      <c r="AL2173" s="406">
        <v>748</v>
      </c>
      <c r="AM2173" s="406">
        <v>579</v>
      </c>
      <c r="AN2173" s="406">
        <v>652</v>
      </c>
      <c r="AO2173" s="406">
        <v>748</v>
      </c>
      <c r="AP2173" s="406">
        <v>716</v>
      </c>
      <c r="AQ2173" s="406">
        <v>716</v>
      </c>
      <c r="AR2173" s="406">
        <v>716</v>
      </c>
      <c r="AS2173" s="406">
        <v>716</v>
      </c>
      <c r="AU2173" t="s">
        <v>1872</v>
      </c>
    </row>
    <row r="2174" spans="4:47" ht="13.5" customHeight="1">
      <c r="D2174" s="405" t="s">
        <v>5527</v>
      </c>
      <c r="E2174" s="404"/>
      <c r="F2174" s="407" t="s">
        <v>1925</v>
      </c>
      <c r="G2174" s="272">
        <v>11</v>
      </c>
      <c r="H2174" s="406">
        <v>601</v>
      </c>
      <c r="I2174" s="406">
        <v>678</v>
      </c>
      <c r="J2174" s="406">
        <v>778</v>
      </c>
      <c r="K2174" s="406">
        <v>601</v>
      </c>
      <c r="L2174" s="406">
        <v>678</v>
      </c>
      <c r="M2174" s="406">
        <v>778</v>
      </c>
      <c r="N2174" s="406">
        <v>677</v>
      </c>
      <c r="O2174" s="406">
        <v>601</v>
      </c>
      <c r="P2174" s="406">
        <v>678</v>
      </c>
      <c r="Q2174" s="406">
        <v>778</v>
      </c>
      <c r="R2174" s="406">
        <v>677</v>
      </c>
      <c r="S2174" s="406">
        <v>601</v>
      </c>
      <c r="T2174" s="406">
        <v>678</v>
      </c>
      <c r="U2174" s="406">
        <v>778</v>
      </c>
      <c r="V2174" s="406">
        <v>678</v>
      </c>
      <c r="W2174" s="406">
        <v>778</v>
      </c>
      <c r="X2174" s="406">
        <v>601</v>
      </c>
      <c r="Y2174" s="406">
        <v>678</v>
      </c>
      <c r="Z2174" s="406">
        <v>778</v>
      </c>
      <c r="AA2174" s="406">
        <v>677</v>
      </c>
      <c r="AB2174" s="406">
        <v>601</v>
      </c>
      <c r="AC2174" s="406">
        <v>678</v>
      </c>
      <c r="AD2174" s="406">
        <v>778</v>
      </c>
      <c r="AE2174" s="406">
        <v>677</v>
      </c>
      <c r="AF2174" s="406">
        <v>601</v>
      </c>
      <c r="AG2174" s="406">
        <v>678</v>
      </c>
      <c r="AH2174" s="406">
        <v>778</v>
      </c>
      <c r="AI2174" s="406">
        <v>678</v>
      </c>
      <c r="AJ2174" s="406">
        <v>601</v>
      </c>
      <c r="AK2174" s="406">
        <v>678</v>
      </c>
      <c r="AL2174" s="406">
        <v>778</v>
      </c>
      <c r="AM2174" s="406">
        <v>601</v>
      </c>
      <c r="AN2174" s="406">
        <v>678</v>
      </c>
      <c r="AO2174" s="406">
        <v>778</v>
      </c>
      <c r="AP2174" s="406">
        <v>745</v>
      </c>
      <c r="AQ2174" s="406">
        <v>745</v>
      </c>
      <c r="AR2174" s="406">
        <v>745</v>
      </c>
      <c r="AS2174" s="406">
        <v>745</v>
      </c>
      <c r="AU2174" t="s">
        <v>5527</v>
      </c>
    </row>
    <row r="2175" spans="4:47" ht="13.5" customHeight="1">
      <c r="D2175" s="405" t="s">
        <v>1873</v>
      </c>
      <c r="E2175" s="404"/>
      <c r="F2175" s="407" t="s">
        <v>1925</v>
      </c>
      <c r="G2175" s="272">
        <v>12</v>
      </c>
      <c r="H2175" s="406">
        <v>622</v>
      </c>
      <c r="I2175" s="406">
        <v>704</v>
      </c>
      <c r="J2175" s="406">
        <v>808</v>
      </c>
      <c r="K2175" s="406">
        <v>622</v>
      </c>
      <c r="L2175" s="406">
        <v>704</v>
      </c>
      <c r="M2175" s="406">
        <v>808</v>
      </c>
      <c r="N2175" s="406">
        <v>701</v>
      </c>
      <c r="O2175" s="406">
        <v>622</v>
      </c>
      <c r="P2175" s="406">
        <v>704</v>
      </c>
      <c r="Q2175" s="406">
        <v>808</v>
      </c>
      <c r="R2175" s="406">
        <v>701</v>
      </c>
      <c r="S2175" s="406">
        <v>622</v>
      </c>
      <c r="T2175" s="406">
        <v>704</v>
      </c>
      <c r="U2175" s="406">
        <v>808</v>
      </c>
      <c r="V2175" s="406">
        <v>704</v>
      </c>
      <c r="W2175" s="406">
        <v>808</v>
      </c>
      <c r="X2175" s="406">
        <v>622</v>
      </c>
      <c r="Y2175" s="406">
        <v>704</v>
      </c>
      <c r="Z2175" s="406">
        <v>808</v>
      </c>
      <c r="AA2175" s="406">
        <v>701</v>
      </c>
      <c r="AB2175" s="406">
        <v>622</v>
      </c>
      <c r="AC2175" s="406">
        <v>704</v>
      </c>
      <c r="AD2175" s="406">
        <v>808</v>
      </c>
      <c r="AE2175" s="406">
        <v>701</v>
      </c>
      <c r="AF2175" s="406">
        <v>622</v>
      </c>
      <c r="AG2175" s="406">
        <v>704</v>
      </c>
      <c r="AH2175" s="406">
        <v>808</v>
      </c>
      <c r="AI2175" s="406">
        <v>704</v>
      </c>
      <c r="AJ2175" s="406">
        <v>622</v>
      </c>
      <c r="AK2175" s="406">
        <v>704</v>
      </c>
      <c r="AL2175" s="406">
        <v>808</v>
      </c>
      <c r="AM2175" s="406">
        <v>622</v>
      </c>
      <c r="AN2175" s="406">
        <v>704</v>
      </c>
      <c r="AO2175" s="406">
        <v>808</v>
      </c>
      <c r="AP2175" s="406">
        <v>773</v>
      </c>
      <c r="AQ2175" s="406">
        <v>773</v>
      </c>
      <c r="AR2175" s="406">
        <v>773</v>
      </c>
      <c r="AS2175" s="406">
        <v>773</v>
      </c>
      <c r="AU2175" t="s">
        <v>1873</v>
      </c>
    </row>
    <row r="2176" spans="4:47" ht="13.5" customHeight="1">
      <c r="D2176" s="405" t="s">
        <v>3185</v>
      </c>
      <c r="E2176" s="404"/>
      <c r="F2176" s="407" t="s">
        <v>1926</v>
      </c>
      <c r="G2176" s="272">
        <v>13</v>
      </c>
      <c r="H2176" s="406">
        <v>692</v>
      </c>
      <c r="I2176" s="406">
        <v>781</v>
      </c>
      <c r="J2176" s="406">
        <v>897</v>
      </c>
      <c r="K2176" s="406">
        <v>692</v>
      </c>
      <c r="L2176" s="406">
        <v>781</v>
      </c>
      <c r="M2176" s="406">
        <v>897</v>
      </c>
      <c r="N2176" s="406">
        <v>786</v>
      </c>
      <c r="O2176" s="406">
        <v>692</v>
      </c>
      <c r="P2176" s="406">
        <v>781</v>
      </c>
      <c r="Q2176" s="406">
        <v>897</v>
      </c>
      <c r="R2176" s="406">
        <v>786</v>
      </c>
      <c r="S2176" s="406">
        <v>692</v>
      </c>
      <c r="T2176" s="406">
        <v>781</v>
      </c>
      <c r="U2176" s="406">
        <v>897</v>
      </c>
      <c r="V2176" s="406">
        <v>781</v>
      </c>
      <c r="W2176" s="406">
        <v>897</v>
      </c>
      <c r="X2176" s="406">
        <v>692</v>
      </c>
      <c r="Y2176" s="406">
        <v>781</v>
      </c>
      <c r="Z2176" s="406">
        <v>897</v>
      </c>
      <c r="AA2176" s="406">
        <v>786</v>
      </c>
      <c r="AB2176" s="406">
        <v>692</v>
      </c>
      <c r="AC2176" s="406">
        <v>781</v>
      </c>
      <c r="AD2176" s="406">
        <v>897</v>
      </c>
      <c r="AE2176" s="406">
        <v>786</v>
      </c>
      <c r="AF2176" s="406">
        <v>692</v>
      </c>
      <c r="AG2176" s="406">
        <v>781</v>
      </c>
      <c r="AH2176" s="406">
        <v>897</v>
      </c>
      <c r="AI2176" s="406">
        <v>781</v>
      </c>
      <c r="AJ2176" s="406">
        <v>692</v>
      </c>
      <c r="AK2176" s="406">
        <v>781</v>
      </c>
      <c r="AL2176" s="406">
        <v>897</v>
      </c>
      <c r="AM2176" s="406">
        <v>692</v>
      </c>
      <c r="AN2176" s="406">
        <v>781</v>
      </c>
      <c r="AO2176" s="406">
        <v>897</v>
      </c>
      <c r="AP2176" s="406">
        <v>859</v>
      </c>
      <c r="AQ2176" s="406">
        <v>859</v>
      </c>
      <c r="AR2176" s="406">
        <v>859</v>
      </c>
      <c r="AS2176" s="406">
        <v>859</v>
      </c>
      <c r="AU2176" t="s">
        <v>3185</v>
      </c>
    </row>
    <row r="2177" spans="4:47" ht="13.5" customHeight="1">
      <c r="D2177" s="405" t="s">
        <v>1874</v>
      </c>
      <c r="E2177" s="404"/>
      <c r="F2177" s="407" t="s">
        <v>1926</v>
      </c>
      <c r="G2177" s="272">
        <v>14</v>
      </c>
      <c r="H2177" s="406">
        <v>711</v>
      </c>
      <c r="I2177" s="406">
        <v>804</v>
      </c>
      <c r="J2177" s="406">
        <v>923</v>
      </c>
      <c r="K2177" s="406">
        <v>711</v>
      </c>
      <c r="L2177" s="406">
        <v>804</v>
      </c>
      <c r="M2177" s="406">
        <v>923</v>
      </c>
      <c r="N2177" s="406">
        <v>800</v>
      </c>
      <c r="O2177" s="406">
        <v>711</v>
      </c>
      <c r="P2177" s="406">
        <v>804</v>
      </c>
      <c r="Q2177" s="406">
        <v>923</v>
      </c>
      <c r="R2177" s="406">
        <v>800</v>
      </c>
      <c r="S2177" s="406">
        <v>711</v>
      </c>
      <c r="T2177" s="406">
        <v>804</v>
      </c>
      <c r="U2177" s="406">
        <v>923</v>
      </c>
      <c r="V2177" s="406">
        <v>804</v>
      </c>
      <c r="W2177" s="406">
        <v>923</v>
      </c>
      <c r="X2177" s="406">
        <v>711</v>
      </c>
      <c r="Y2177" s="406">
        <v>804</v>
      </c>
      <c r="Z2177" s="406">
        <v>923</v>
      </c>
      <c r="AA2177" s="406">
        <v>800</v>
      </c>
      <c r="AB2177" s="406">
        <v>711</v>
      </c>
      <c r="AC2177" s="406">
        <v>804</v>
      </c>
      <c r="AD2177" s="406">
        <v>923</v>
      </c>
      <c r="AE2177" s="406">
        <v>800</v>
      </c>
      <c r="AF2177" s="406">
        <v>711</v>
      </c>
      <c r="AG2177" s="406">
        <v>804</v>
      </c>
      <c r="AH2177" s="406">
        <v>923</v>
      </c>
      <c r="AI2177" s="406">
        <v>804</v>
      </c>
      <c r="AJ2177" s="406">
        <v>711</v>
      </c>
      <c r="AK2177" s="406">
        <v>804</v>
      </c>
      <c r="AL2177" s="406">
        <v>923</v>
      </c>
      <c r="AM2177" s="406">
        <v>711</v>
      </c>
      <c r="AN2177" s="406">
        <v>804</v>
      </c>
      <c r="AO2177" s="406">
        <v>923</v>
      </c>
      <c r="AP2177" s="406">
        <v>884</v>
      </c>
      <c r="AQ2177" s="406">
        <v>884</v>
      </c>
      <c r="AR2177" s="406">
        <v>884</v>
      </c>
      <c r="AS2177" s="406">
        <v>884</v>
      </c>
      <c r="AU2177" t="s">
        <v>1874</v>
      </c>
    </row>
    <row r="2178" spans="4:47" ht="13.5" customHeight="1">
      <c r="D2178" s="405" t="s">
        <v>2901</v>
      </c>
      <c r="E2178" s="404"/>
      <c r="F2178" s="407" t="s">
        <v>2923</v>
      </c>
      <c r="G2178" s="272">
        <v>11.299999999999999</v>
      </c>
      <c r="H2178" s="406">
        <v>628</v>
      </c>
      <c r="I2178" s="406">
        <v>722</v>
      </c>
      <c r="J2178" s="406">
        <v>833</v>
      </c>
      <c r="K2178" s="406">
        <v>628</v>
      </c>
      <c r="L2178" s="406">
        <v>722</v>
      </c>
      <c r="M2178" s="406">
        <v>833</v>
      </c>
      <c r="N2178" s="406">
        <v>734</v>
      </c>
      <c r="O2178" s="406">
        <v>628</v>
      </c>
      <c r="P2178" s="406">
        <v>722</v>
      </c>
      <c r="Q2178" s="406">
        <v>833</v>
      </c>
      <c r="R2178" s="406">
        <v>734</v>
      </c>
      <c r="S2178" s="406">
        <v>628</v>
      </c>
      <c r="T2178" s="406">
        <v>722</v>
      </c>
      <c r="U2178" s="406">
        <v>833</v>
      </c>
      <c r="V2178" s="406">
        <v>722</v>
      </c>
      <c r="W2178" s="406">
        <v>833</v>
      </c>
      <c r="X2178" s="406">
        <v>628</v>
      </c>
      <c r="Y2178" s="406">
        <v>722</v>
      </c>
      <c r="Z2178" s="406">
        <v>833</v>
      </c>
      <c r="AA2178" s="406">
        <v>734</v>
      </c>
      <c r="AB2178" s="406">
        <v>628</v>
      </c>
      <c r="AC2178" s="406">
        <v>722</v>
      </c>
      <c r="AD2178" s="406">
        <v>833</v>
      </c>
      <c r="AE2178" s="406">
        <v>734</v>
      </c>
      <c r="AF2178" s="406">
        <v>628</v>
      </c>
      <c r="AG2178" s="406">
        <v>722</v>
      </c>
      <c r="AH2178" s="406">
        <v>833</v>
      </c>
      <c r="AI2178" s="406">
        <v>722</v>
      </c>
      <c r="AJ2178" s="406">
        <v>628</v>
      </c>
      <c r="AK2178" s="406">
        <v>722</v>
      </c>
      <c r="AL2178" s="406">
        <v>833</v>
      </c>
      <c r="AM2178" s="406">
        <v>628</v>
      </c>
      <c r="AN2178" s="406">
        <v>722</v>
      </c>
      <c r="AO2178" s="406">
        <v>833</v>
      </c>
      <c r="AP2178" s="406">
        <v>794</v>
      </c>
      <c r="AQ2178" s="406">
        <v>794</v>
      </c>
      <c r="AR2178" s="406">
        <v>794</v>
      </c>
      <c r="AS2178" s="406">
        <v>794</v>
      </c>
      <c r="AU2178" t="s">
        <v>2901</v>
      </c>
    </row>
    <row r="2179" spans="4:47" ht="13.5" customHeight="1">
      <c r="D2179" s="405" t="s">
        <v>2902</v>
      </c>
      <c r="E2179" s="404"/>
      <c r="F2179" s="407" t="s">
        <v>2924</v>
      </c>
      <c r="G2179" s="272">
        <v>11.299999999999999</v>
      </c>
      <c r="H2179" s="406">
        <v>631</v>
      </c>
      <c r="I2179" s="406">
        <v>705</v>
      </c>
      <c r="J2179" s="406">
        <v>819</v>
      </c>
      <c r="K2179" s="406">
        <v>631</v>
      </c>
      <c r="L2179" s="406">
        <v>705</v>
      </c>
      <c r="M2179" s="406">
        <v>819</v>
      </c>
      <c r="N2179" s="406">
        <v>736</v>
      </c>
      <c r="O2179" s="406">
        <v>631</v>
      </c>
      <c r="P2179" s="406">
        <v>705</v>
      </c>
      <c r="Q2179" s="406">
        <v>819</v>
      </c>
      <c r="R2179" s="406">
        <v>736</v>
      </c>
      <c r="S2179" s="406">
        <v>631</v>
      </c>
      <c r="T2179" s="406">
        <v>705</v>
      </c>
      <c r="U2179" s="406">
        <v>819</v>
      </c>
      <c r="V2179" s="406">
        <v>705</v>
      </c>
      <c r="W2179" s="406">
        <v>819</v>
      </c>
      <c r="X2179" s="406">
        <v>631</v>
      </c>
      <c r="Y2179" s="406">
        <v>705</v>
      </c>
      <c r="Z2179" s="406">
        <v>819</v>
      </c>
      <c r="AA2179" s="406">
        <v>736</v>
      </c>
      <c r="AB2179" s="406">
        <v>631</v>
      </c>
      <c r="AC2179" s="406">
        <v>705</v>
      </c>
      <c r="AD2179" s="406">
        <v>819</v>
      </c>
      <c r="AE2179" s="406">
        <v>736</v>
      </c>
      <c r="AF2179" s="406">
        <v>631</v>
      </c>
      <c r="AG2179" s="406">
        <v>705</v>
      </c>
      <c r="AH2179" s="406">
        <v>819</v>
      </c>
      <c r="AI2179" s="406">
        <v>705</v>
      </c>
      <c r="AJ2179" s="406">
        <v>631</v>
      </c>
      <c r="AK2179" s="406">
        <v>705</v>
      </c>
      <c r="AL2179" s="406">
        <v>819</v>
      </c>
      <c r="AM2179" s="406">
        <v>631</v>
      </c>
      <c r="AN2179" s="406">
        <v>705</v>
      </c>
      <c r="AO2179" s="406">
        <v>819</v>
      </c>
      <c r="AP2179" s="406">
        <v>775</v>
      </c>
      <c r="AQ2179" s="406">
        <v>775</v>
      </c>
      <c r="AR2179" s="406">
        <v>775</v>
      </c>
      <c r="AS2179" s="406">
        <v>775</v>
      </c>
      <c r="AU2179" t="s">
        <v>2902</v>
      </c>
    </row>
    <row r="2180" spans="4:47" ht="13.5" customHeight="1">
      <c r="D2180" s="405" t="s">
        <v>2099</v>
      </c>
      <c r="E2180" s="404"/>
      <c r="F2180" s="407" t="s">
        <v>2100</v>
      </c>
      <c r="G2180" s="272">
        <v>4</v>
      </c>
      <c r="H2180" s="406">
        <v>360</v>
      </c>
      <c r="I2180" s="406">
        <v>404</v>
      </c>
      <c r="J2180" s="406">
        <v>465</v>
      </c>
      <c r="K2180" s="406">
        <v>360</v>
      </c>
      <c r="L2180" s="406">
        <v>404</v>
      </c>
      <c r="M2180" s="406">
        <v>465</v>
      </c>
      <c r="N2180" s="406">
        <v>411</v>
      </c>
      <c r="O2180" s="406">
        <v>360</v>
      </c>
      <c r="P2180" s="406">
        <v>404</v>
      </c>
      <c r="Q2180" s="406">
        <v>465</v>
      </c>
      <c r="R2180" s="406">
        <v>411</v>
      </c>
      <c r="S2180" s="406">
        <v>360</v>
      </c>
      <c r="T2180" s="406">
        <v>404</v>
      </c>
      <c r="U2180" s="406">
        <v>465</v>
      </c>
      <c r="V2180" s="406">
        <v>404</v>
      </c>
      <c r="W2180" s="406">
        <v>465</v>
      </c>
      <c r="X2180" s="406">
        <v>360</v>
      </c>
      <c r="Y2180" s="406">
        <v>404</v>
      </c>
      <c r="Z2180" s="406">
        <v>465</v>
      </c>
      <c r="AA2180" s="406">
        <v>411</v>
      </c>
      <c r="AB2180" s="406">
        <v>360</v>
      </c>
      <c r="AC2180" s="406">
        <v>404</v>
      </c>
      <c r="AD2180" s="406">
        <v>465</v>
      </c>
      <c r="AE2180" s="406">
        <v>411</v>
      </c>
      <c r="AF2180" s="406">
        <v>360</v>
      </c>
      <c r="AG2180" s="406">
        <v>404</v>
      </c>
      <c r="AH2180" s="406">
        <v>465</v>
      </c>
      <c r="AI2180" s="406">
        <v>404</v>
      </c>
      <c r="AJ2180" s="406">
        <v>360</v>
      </c>
      <c r="AK2180" s="406">
        <v>404</v>
      </c>
      <c r="AL2180" s="406">
        <v>465</v>
      </c>
      <c r="AM2180" s="406">
        <v>360</v>
      </c>
      <c r="AN2180" s="406">
        <v>404</v>
      </c>
      <c r="AO2180" s="406">
        <v>465</v>
      </c>
      <c r="AP2180" s="406">
        <v>445</v>
      </c>
      <c r="AQ2180" s="406">
        <v>445</v>
      </c>
      <c r="AR2180" s="406">
        <v>445</v>
      </c>
      <c r="AS2180" s="406">
        <v>445</v>
      </c>
      <c r="AU2180" t="s">
        <v>2099</v>
      </c>
    </row>
    <row r="2181" spans="4:47" ht="13.5" customHeight="1">
      <c r="D2181" s="405" t="s">
        <v>2141</v>
      </c>
      <c r="E2181" s="404"/>
      <c r="F2181" s="407" t="s">
        <v>2142</v>
      </c>
      <c r="G2181" s="272">
        <v>4</v>
      </c>
      <c r="H2181" s="406">
        <v>362</v>
      </c>
      <c r="I2181" s="406">
        <v>396</v>
      </c>
      <c r="J2181" s="406">
        <v>458</v>
      </c>
      <c r="K2181" s="406">
        <v>362</v>
      </c>
      <c r="L2181" s="406">
        <v>396</v>
      </c>
      <c r="M2181" s="406">
        <v>458</v>
      </c>
      <c r="N2181" s="406">
        <v>414</v>
      </c>
      <c r="O2181" s="406">
        <v>362</v>
      </c>
      <c r="P2181" s="406">
        <v>396</v>
      </c>
      <c r="Q2181" s="406">
        <v>458</v>
      </c>
      <c r="R2181" s="406">
        <v>414</v>
      </c>
      <c r="S2181" s="406">
        <v>362</v>
      </c>
      <c r="T2181" s="406">
        <v>396</v>
      </c>
      <c r="U2181" s="406">
        <v>458</v>
      </c>
      <c r="V2181" s="406">
        <v>396</v>
      </c>
      <c r="W2181" s="406">
        <v>458</v>
      </c>
      <c r="X2181" s="406">
        <v>362</v>
      </c>
      <c r="Y2181" s="406">
        <v>396</v>
      </c>
      <c r="Z2181" s="406">
        <v>458</v>
      </c>
      <c r="AA2181" s="406">
        <v>414</v>
      </c>
      <c r="AB2181" s="406">
        <v>362</v>
      </c>
      <c r="AC2181" s="406">
        <v>396</v>
      </c>
      <c r="AD2181" s="406">
        <v>458</v>
      </c>
      <c r="AE2181" s="406">
        <v>414</v>
      </c>
      <c r="AF2181" s="406">
        <v>362</v>
      </c>
      <c r="AG2181" s="406">
        <v>396</v>
      </c>
      <c r="AH2181" s="406">
        <v>458</v>
      </c>
      <c r="AI2181" s="406">
        <v>396</v>
      </c>
      <c r="AJ2181" s="406">
        <v>362</v>
      </c>
      <c r="AK2181" s="406">
        <v>396</v>
      </c>
      <c r="AL2181" s="406">
        <v>458</v>
      </c>
      <c r="AM2181" s="406">
        <v>362</v>
      </c>
      <c r="AN2181" s="406">
        <v>396</v>
      </c>
      <c r="AO2181" s="406">
        <v>458</v>
      </c>
      <c r="AP2181" s="406">
        <v>435</v>
      </c>
      <c r="AQ2181" s="406">
        <v>435</v>
      </c>
      <c r="AR2181" s="406">
        <v>435</v>
      </c>
      <c r="AS2181" s="406">
        <v>435</v>
      </c>
      <c r="AU2181" t="s">
        <v>2141</v>
      </c>
    </row>
    <row r="2182" spans="4:47" ht="13.5" customHeight="1">
      <c r="D2182" s="405" t="s">
        <v>2113</v>
      </c>
      <c r="E2182" s="404"/>
      <c r="F2182" s="407" t="s">
        <v>2114</v>
      </c>
      <c r="G2182" s="272">
        <v>4.5</v>
      </c>
      <c r="H2182" s="406">
        <v>390</v>
      </c>
      <c r="I2182" s="406">
        <v>441</v>
      </c>
      <c r="J2182" s="406">
        <v>508</v>
      </c>
      <c r="K2182" s="406">
        <v>390</v>
      </c>
      <c r="L2182" s="406">
        <v>441</v>
      </c>
      <c r="M2182" s="406">
        <v>508</v>
      </c>
      <c r="N2182" s="406">
        <v>447</v>
      </c>
      <c r="O2182" s="406">
        <v>390</v>
      </c>
      <c r="P2182" s="406">
        <v>441</v>
      </c>
      <c r="Q2182" s="406">
        <v>508</v>
      </c>
      <c r="R2182" s="406">
        <v>447</v>
      </c>
      <c r="S2182" s="406">
        <v>390</v>
      </c>
      <c r="T2182" s="406">
        <v>441</v>
      </c>
      <c r="U2182" s="406">
        <v>508</v>
      </c>
      <c r="V2182" s="406">
        <v>441</v>
      </c>
      <c r="W2182" s="406">
        <v>508</v>
      </c>
      <c r="X2182" s="406">
        <v>390</v>
      </c>
      <c r="Y2182" s="406">
        <v>441</v>
      </c>
      <c r="Z2182" s="406">
        <v>508</v>
      </c>
      <c r="AA2182" s="406">
        <v>447</v>
      </c>
      <c r="AB2182" s="406">
        <v>390</v>
      </c>
      <c r="AC2182" s="406">
        <v>441</v>
      </c>
      <c r="AD2182" s="406">
        <v>508</v>
      </c>
      <c r="AE2182" s="406">
        <v>447</v>
      </c>
      <c r="AF2182" s="406">
        <v>390</v>
      </c>
      <c r="AG2182" s="406">
        <v>441</v>
      </c>
      <c r="AH2182" s="406">
        <v>508</v>
      </c>
      <c r="AI2182" s="406">
        <v>441</v>
      </c>
      <c r="AJ2182" s="406">
        <v>390</v>
      </c>
      <c r="AK2182" s="406">
        <v>441</v>
      </c>
      <c r="AL2182" s="406">
        <v>508</v>
      </c>
      <c r="AM2182" s="406">
        <v>390</v>
      </c>
      <c r="AN2182" s="406">
        <v>441</v>
      </c>
      <c r="AO2182" s="406">
        <v>508</v>
      </c>
      <c r="AP2182" s="406">
        <v>485</v>
      </c>
      <c r="AQ2182" s="406">
        <v>485</v>
      </c>
      <c r="AR2182" s="406">
        <v>485</v>
      </c>
      <c r="AS2182" s="406">
        <v>485</v>
      </c>
      <c r="AU2182" t="s">
        <v>2113</v>
      </c>
    </row>
    <row r="2183" spans="4:47" ht="13.5" customHeight="1">
      <c r="D2183" s="405" t="s">
        <v>2155</v>
      </c>
      <c r="E2183" s="404"/>
      <c r="F2183" s="407" t="s">
        <v>2156</v>
      </c>
      <c r="G2183" s="272">
        <v>4.5</v>
      </c>
      <c r="H2183" s="406">
        <v>391</v>
      </c>
      <c r="I2183" s="406">
        <v>431</v>
      </c>
      <c r="J2183" s="406">
        <v>500</v>
      </c>
      <c r="K2183" s="406">
        <v>391</v>
      </c>
      <c r="L2183" s="406">
        <v>431</v>
      </c>
      <c r="M2183" s="406">
        <v>500</v>
      </c>
      <c r="N2183" s="406">
        <v>451</v>
      </c>
      <c r="O2183" s="406">
        <v>391</v>
      </c>
      <c r="P2183" s="406">
        <v>431</v>
      </c>
      <c r="Q2183" s="406">
        <v>500</v>
      </c>
      <c r="R2183" s="406">
        <v>451</v>
      </c>
      <c r="S2183" s="406">
        <v>391</v>
      </c>
      <c r="T2183" s="406">
        <v>431</v>
      </c>
      <c r="U2183" s="406">
        <v>500</v>
      </c>
      <c r="V2183" s="406">
        <v>431</v>
      </c>
      <c r="W2183" s="406">
        <v>500</v>
      </c>
      <c r="X2183" s="406">
        <v>391</v>
      </c>
      <c r="Y2183" s="406">
        <v>431</v>
      </c>
      <c r="Z2183" s="406">
        <v>500</v>
      </c>
      <c r="AA2183" s="406">
        <v>451</v>
      </c>
      <c r="AB2183" s="406">
        <v>391</v>
      </c>
      <c r="AC2183" s="406">
        <v>431</v>
      </c>
      <c r="AD2183" s="406">
        <v>500</v>
      </c>
      <c r="AE2183" s="406">
        <v>451</v>
      </c>
      <c r="AF2183" s="406">
        <v>391</v>
      </c>
      <c r="AG2183" s="406">
        <v>431</v>
      </c>
      <c r="AH2183" s="406">
        <v>500</v>
      </c>
      <c r="AI2183" s="406">
        <v>431</v>
      </c>
      <c r="AJ2183" s="406">
        <v>391</v>
      </c>
      <c r="AK2183" s="406">
        <v>431</v>
      </c>
      <c r="AL2183" s="406">
        <v>500</v>
      </c>
      <c r="AM2183" s="406">
        <v>391</v>
      </c>
      <c r="AN2183" s="406">
        <v>431</v>
      </c>
      <c r="AO2183" s="406">
        <v>500</v>
      </c>
      <c r="AP2183" s="406">
        <v>475</v>
      </c>
      <c r="AQ2183" s="406">
        <v>475</v>
      </c>
      <c r="AR2183" s="406">
        <v>475</v>
      </c>
      <c r="AS2183" s="406">
        <v>475</v>
      </c>
      <c r="AU2183" t="s">
        <v>2155</v>
      </c>
    </row>
    <row r="2184" spans="4:47" ht="13.5" customHeight="1">
      <c r="D2184" s="405" t="s">
        <v>3186</v>
      </c>
      <c r="E2184" s="404"/>
      <c r="F2184" s="407" t="s">
        <v>4687</v>
      </c>
      <c r="G2184" s="272">
        <v>4.8</v>
      </c>
      <c r="H2184" s="406">
        <v>398</v>
      </c>
      <c r="I2184" s="406">
        <v>452</v>
      </c>
      <c r="J2184" s="406">
        <v>520</v>
      </c>
      <c r="K2184" s="406">
        <v>398</v>
      </c>
      <c r="L2184" s="406">
        <v>452</v>
      </c>
      <c r="M2184" s="406">
        <v>520</v>
      </c>
      <c r="N2184" s="406">
        <v>460</v>
      </c>
      <c r="O2184" s="406">
        <v>398</v>
      </c>
      <c r="P2184" s="406">
        <v>452</v>
      </c>
      <c r="Q2184" s="406">
        <v>520</v>
      </c>
      <c r="R2184" s="406">
        <v>460</v>
      </c>
      <c r="S2184" s="406">
        <v>398</v>
      </c>
      <c r="T2184" s="406">
        <v>452</v>
      </c>
      <c r="U2184" s="406">
        <v>520</v>
      </c>
      <c r="V2184" s="406">
        <v>452</v>
      </c>
      <c r="W2184" s="406">
        <v>520</v>
      </c>
      <c r="X2184" s="406">
        <v>398</v>
      </c>
      <c r="Y2184" s="406">
        <v>452</v>
      </c>
      <c r="Z2184" s="406">
        <v>520</v>
      </c>
      <c r="AA2184" s="406">
        <v>460</v>
      </c>
      <c r="AB2184" s="406">
        <v>398</v>
      </c>
      <c r="AC2184" s="406">
        <v>452</v>
      </c>
      <c r="AD2184" s="406">
        <v>520</v>
      </c>
      <c r="AE2184" s="406">
        <v>460</v>
      </c>
      <c r="AF2184" s="406">
        <v>398</v>
      </c>
      <c r="AG2184" s="406">
        <v>452</v>
      </c>
      <c r="AH2184" s="406">
        <v>520</v>
      </c>
      <c r="AI2184" s="406">
        <v>452</v>
      </c>
      <c r="AJ2184" s="406">
        <v>398</v>
      </c>
      <c r="AK2184" s="406">
        <v>452</v>
      </c>
      <c r="AL2184" s="406">
        <v>520</v>
      </c>
      <c r="AM2184" s="406">
        <v>398</v>
      </c>
      <c r="AN2184" s="406">
        <v>452</v>
      </c>
      <c r="AO2184" s="406">
        <v>520</v>
      </c>
      <c r="AP2184" s="406">
        <v>497</v>
      </c>
      <c r="AQ2184" s="406">
        <v>497</v>
      </c>
      <c r="AR2184" s="406">
        <v>497</v>
      </c>
      <c r="AS2184" s="406">
        <v>497</v>
      </c>
      <c r="AU2184" t="s">
        <v>3186</v>
      </c>
    </row>
    <row r="2185" spans="4:47" ht="13.5" customHeight="1">
      <c r="D2185" s="405" t="s">
        <v>3187</v>
      </c>
      <c r="E2185" s="404"/>
      <c r="F2185" s="407" t="s">
        <v>4686</v>
      </c>
      <c r="G2185" s="272">
        <v>4.8</v>
      </c>
      <c r="H2185" s="406">
        <v>400</v>
      </c>
      <c r="I2185" s="406">
        <v>442</v>
      </c>
      <c r="J2185" s="406">
        <v>512</v>
      </c>
      <c r="K2185" s="406">
        <v>400</v>
      </c>
      <c r="L2185" s="406">
        <v>442</v>
      </c>
      <c r="M2185" s="406">
        <v>512</v>
      </c>
      <c r="N2185" s="406">
        <v>462</v>
      </c>
      <c r="O2185" s="406">
        <v>400</v>
      </c>
      <c r="P2185" s="406">
        <v>442</v>
      </c>
      <c r="Q2185" s="406">
        <v>512</v>
      </c>
      <c r="R2185" s="406">
        <v>462</v>
      </c>
      <c r="S2185" s="406">
        <v>400</v>
      </c>
      <c r="T2185" s="406">
        <v>442</v>
      </c>
      <c r="U2185" s="406">
        <v>512</v>
      </c>
      <c r="V2185" s="406">
        <v>442</v>
      </c>
      <c r="W2185" s="406">
        <v>512</v>
      </c>
      <c r="X2185" s="406">
        <v>400</v>
      </c>
      <c r="Y2185" s="406">
        <v>442</v>
      </c>
      <c r="Z2185" s="406">
        <v>512</v>
      </c>
      <c r="AA2185" s="406">
        <v>462</v>
      </c>
      <c r="AB2185" s="406">
        <v>400</v>
      </c>
      <c r="AC2185" s="406">
        <v>442</v>
      </c>
      <c r="AD2185" s="406">
        <v>512</v>
      </c>
      <c r="AE2185" s="406">
        <v>462</v>
      </c>
      <c r="AF2185" s="406">
        <v>400</v>
      </c>
      <c r="AG2185" s="406">
        <v>442</v>
      </c>
      <c r="AH2185" s="406">
        <v>512</v>
      </c>
      <c r="AI2185" s="406">
        <v>442</v>
      </c>
      <c r="AJ2185" s="406">
        <v>400</v>
      </c>
      <c r="AK2185" s="406">
        <v>442</v>
      </c>
      <c r="AL2185" s="406">
        <v>512</v>
      </c>
      <c r="AM2185" s="406">
        <v>400</v>
      </c>
      <c r="AN2185" s="406">
        <v>442</v>
      </c>
      <c r="AO2185" s="406">
        <v>512</v>
      </c>
      <c r="AP2185" s="406">
        <v>486</v>
      </c>
      <c r="AQ2185" s="406">
        <v>486</v>
      </c>
      <c r="AR2185" s="406">
        <v>486</v>
      </c>
      <c r="AS2185" s="406">
        <v>486</v>
      </c>
      <c r="AU2185" t="s">
        <v>3187</v>
      </c>
    </row>
    <row r="2186" spans="4:47" ht="13.5" customHeight="1">
      <c r="D2186" s="405" t="s">
        <v>2127</v>
      </c>
      <c r="E2186" s="404"/>
      <c r="F2186" s="407" t="s">
        <v>2128</v>
      </c>
      <c r="G2186" s="272">
        <v>5</v>
      </c>
      <c r="H2186" s="406">
        <v>406</v>
      </c>
      <c r="I2186" s="406">
        <v>462</v>
      </c>
      <c r="J2186" s="406">
        <v>531</v>
      </c>
      <c r="K2186" s="406">
        <v>406</v>
      </c>
      <c r="L2186" s="406">
        <v>462</v>
      </c>
      <c r="M2186" s="406">
        <v>531</v>
      </c>
      <c r="N2186" s="406">
        <v>467</v>
      </c>
      <c r="O2186" s="406">
        <v>406</v>
      </c>
      <c r="P2186" s="406">
        <v>462</v>
      </c>
      <c r="Q2186" s="406">
        <v>531</v>
      </c>
      <c r="R2186" s="406">
        <v>467</v>
      </c>
      <c r="S2186" s="406">
        <v>406</v>
      </c>
      <c r="T2186" s="406">
        <v>462</v>
      </c>
      <c r="U2186" s="406">
        <v>531</v>
      </c>
      <c r="V2186" s="406">
        <v>462</v>
      </c>
      <c r="W2186" s="406">
        <v>531</v>
      </c>
      <c r="X2186" s="406">
        <v>406</v>
      </c>
      <c r="Y2186" s="406">
        <v>462</v>
      </c>
      <c r="Z2186" s="406">
        <v>531</v>
      </c>
      <c r="AA2186" s="406">
        <v>467</v>
      </c>
      <c r="AB2186" s="406">
        <v>406</v>
      </c>
      <c r="AC2186" s="406">
        <v>462</v>
      </c>
      <c r="AD2186" s="406">
        <v>531</v>
      </c>
      <c r="AE2186" s="406">
        <v>467</v>
      </c>
      <c r="AF2186" s="406">
        <v>406</v>
      </c>
      <c r="AG2186" s="406">
        <v>462</v>
      </c>
      <c r="AH2186" s="406">
        <v>531</v>
      </c>
      <c r="AI2186" s="406">
        <v>462</v>
      </c>
      <c r="AJ2186" s="406">
        <v>406</v>
      </c>
      <c r="AK2186" s="406">
        <v>462</v>
      </c>
      <c r="AL2186" s="406">
        <v>531</v>
      </c>
      <c r="AM2186" s="406">
        <v>406</v>
      </c>
      <c r="AN2186" s="406">
        <v>462</v>
      </c>
      <c r="AO2186" s="406">
        <v>531</v>
      </c>
      <c r="AP2186" s="406">
        <v>508</v>
      </c>
      <c r="AQ2186" s="406">
        <v>508</v>
      </c>
      <c r="AR2186" s="406">
        <v>508</v>
      </c>
      <c r="AS2186" s="406">
        <v>508</v>
      </c>
      <c r="AU2186" t="s">
        <v>2127</v>
      </c>
    </row>
    <row r="2187" spans="4:47" ht="13.5" customHeight="1">
      <c r="D2187" s="405" t="s">
        <v>2169</v>
      </c>
      <c r="E2187" s="404"/>
      <c r="F2187" s="407" t="s">
        <v>2170</v>
      </c>
      <c r="G2187" s="272">
        <v>5</v>
      </c>
      <c r="H2187" s="406">
        <v>408</v>
      </c>
      <c r="I2187" s="406">
        <v>451</v>
      </c>
      <c r="J2187" s="406">
        <v>523</v>
      </c>
      <c r="K2187" s="406">
        <v>408</v>
      </c>
      <c r="L2187" s="406">
        <v>451</v>
      </c>
      <c r="M2187" s="406">
        <v>523</v>
      </c>
      <c r="N2187" s="406">
        <v>472</v>
      </c>
      <c r="O2187" s="406">
        <v>408</v>
      </c>
      <c r="P2187" s="406">
        <v>451</v>
      </c>
      <c r="Q2187" s="406">
        <v>523</v>
      </c>
      <c r="R2187" s="406">
        <v>472</v>
      </c>
      <c r="S2187" s="406">
        <v>408</v>
      </c>
      <c r="T2187" s="406">
        <v>451</v>
      </c>
      <c r="U2187" s="406">
        <v>523</v>
      </c>
      <c r="V2187" s="406">
        <v>451</v>
      </c>
      <c r="W2187" s="406">
        <v>523</v>
      </c>
      <c r="X2187" s="406">
        <v>408</v>
      </c>
      <c r="Y2187" s="406">
        <v>451</v>
      </c>
      <c r="Z2187" s="406">
        <v>523</v>
      </c>
      <c r="AA2187" s="406">
        <v>472</v>
      </c>
      <c r="AB2187" s="406">
        <v>408</v>
      </c>
      <c r="AC2187" s="406">
        <v>451</v>
      </c>
      <c r="AD2187" s="406">
        <v>523</v>
      </c>
      <c r="AE2187" s="406">
        <v>472</v>
      </c>
      <c r="AF2187" s="406">
        <v>408</v>
      </c>
      <c r="AG2187" s="406">
        <v>451</v>
      </c>
      <c r="AH2187" s="406">
        <v>523</v>
      </c>
      <c r="AI2187" s="406">
        <v>451</v>
      </c>
      <c r="AJ2187" s="406">
        <v>408</v>
      </c>
      <c r="AK2187" s="406">
        <v>451</v>
      </c>
      <c r="AL2187" s="406">
        <v>523</v>
      </c>
      <c r="AM2187" s="406">
        <v>408</v>
      </c>
      <c r="AN2187" s="406">
        <v>451</v>
      </c>
      <c r="AO2187" s="406">
        <v>523</v>
      </c>
      <c r="AP2187" s="406">
        <v>496</v>
      </c>
      <c r="AQ2187" s="406">
        <v>496</v>
      </c>
      <c r="AR2187" s="406">
        <v>496</v>
      </c>
      <c r="AS2187" s="406">
        <v>496</v>
      </c>
      <c r="AU2187" t="s">
        <v>2169</v>
      </c>
    </row>
    <row r="2188" spans="4:47" ht="13.5" customHeight="1">
      <c r="D2188" s="405" t="s">
        <v>2101</v>
      </c>
      <c r="E2188" s="404"/>
      <c r="F2188" s="407" t="s">
        <v>2100</v>
      </c>
      <c r="G2188" s="272">
        <v>5</v>
      </c>
      <c r="H2188" s="406">
        <v>381</v>
      </c>
      <c r="I2188" s="406">
        <v>430</v>
      </c>
      <c r="J2188" s="406">
        <v>494</v>
      </c>
      <c r="K2188" s="406">
        <v>381</v>
      </c>
      <c r="L2188" s="406">
        <v>430</v>
      </c>
      <c r="M2188" s="406">
        <v>494</v>
      </c>
      <c r="N2188" s="406">
        <v>434</v>
      </c>
      <c r="O2188" s="406">
        <v>381</v>
      </c>
      <c r="P2188" s="406">
        <v>430</v>
      </c>
      <c r="Q2188" s="406">
        <v>494</v>
      </c>
      <c r="R2188" s="406">
        <v>434</v>
      </c>
      <c r="S2188" s="406">
        <v>381</v>
      </c>
      <c r="T2188" s="406">
        <v>430</v>
      </c>
      <c r="U2188" s="406">
        <v>494</v>
      </c>
      <c r="V2188" s="406">
        <v>430</v>
      </c>
      <c r="W2188" s="406">
        <v>494</v>
      </c>
      <c r="X2188" s="406">
        <v>381</v>
      </c>
      <c r="Y2188" s="406">
        <v>430</v>
      </c>
      <c r="Z2188" s="406">
        <v>494</v>
      </c>
      <c r="AA2188" s="406">
        <v>434</v>
      </c>
      <c r="AB2188" s="406">
        <v>381</v>
      </c>
      <c r="AC2188" s="406">
        <v>430</v>
      </c>
      <c r="AD2188" s="406">
        <v>494</v>
      </c>
      <c r="AE2188" s="406">
        <v>434</v>
      </c>
      <c r="AF2188" s="406">
        <v>381</v>
      </c>
      <c r="AG2188" s="406">
        <v>430</v>
      </c>
      <c r="AH2188" s="406">
        <v>494</v>
      </c>
      <c r="AI2188" s="406">
        <v>430</v>
      </c>
      <c r="AJ2188" s="406">
        <v>381</v>
      </c>
      <c r="AK2188" s="406">
        <v>430</v>
      </c>
      <c r="AL2188" s="406">
        <v>494</v>
      </c>
      <c r="AM2188" s="406">
        <v>381</v>
      </c>
      <c r="AN2188" s="406">
        <v>430</v>
      </c>
      <c r="AO2188" s="406">
        <v>494</v>
      </c>
      <c r="AP2188" s="406">
        <v>472</v>
      </c>
      <c r="AQ2188" s="406">
        <v>472</v>
      </c>
      <c r="AR2188" s="406">
        <v>472</v>
      </c>
      <c r="AS2188" s="406">
        <v>472</v>
      </c>
      <c r="AU2188" t="s">
        <v>2101</v>
      </c>
    </row>
    <row r="2189" spans="4:47" ht="13.5" customHeight="1">
      <c r="D2189" s="405" t="s">
        <v>2143</v>
      </c>
      <c r="E2189" s="404"/>
      <c r="F2189" s="407" t="s">
        <v>2142</v>
      </c>
      <c r="G2189" s="272">
        <v>5</v>
      </c>
      <c r="H2189" s="406">
        <v>382</v>
      </c>
      <c r="I2189" s="406">
        <v>419</v>
      </c>
      <c r="J2189" s="406">
        <v>485</v>
      </c>
      <c r="K2189" s="406">
        <v>382</v>
      </c>
      <c r="L2189" s="406">
        <v>419</v>
      </c>
      <c r="M2189" s="406">
        <v>485</v>
      </c>
      <c r="N2189" s="406">
        <v>439</v>
      </c>
      <c r="O2189" s="406">
        <v>382</v>
      </c>
      <c r="P2189" s="406">
        <v>419</v>
      </c>
      <c r="Q2189" s="406">
        <v>485</v>
      </c>
      <c r="R2189" s="406">
        <v>439</v>
      </c>
      <c r="S2189" s="406">
        <v>382</v>
      </c>
      <c r="T2189" s="406">
        <v>419</v>
      </c>
      <c r="U2189" s="406">
        <v>485</v>
      </c>
      <c r="V2189" s="406">
        <v>419</v>
      </c>
      <c r="W2189" s="406">
        <v>485</v>
      </c>
      <c r="X2189" s="406">
        <v>382</v>
      </c>
      <c r="Y2189" s="406">
        <v>419</v>
      </c>
      <c r="Z2189" s="406">
        <v>485</v>
      </c>
      <c r="AA2189" s="406">
        <v>439</v>
      </c>
      <c r="AB2189" s="406">
        <v>382</v>
      </c>
      <c r="AC2189" s="406">
        <v>419</v>
      </c>
      <c r="AD2189" s="406">
        <v>485</v>
      </c>
      <c r="AE2189" s="406">
        <v>439</v>
      </c>
      <c r="AF2189" s="406">
        <v>382</v>
      </c>
      <c r="AG2189" s="406">
        <v>419</v>
      </c>
      <c r="AH2189" s="406">
        <v>485</v>
      </c>
      <c r="AI2189" s="406">
        <v>419</v>
      </c>
      <c r="AJ2189" s="406">
        <v>382</v>
      </c>
      <c r="AK2189" s="406">
        <v>419</v>
      </c>
      <c r="AL2189" s="406">
        <v>485</v>
      </c>
      <c r="AM2189" s="406">
        <v>382</v>
      </c>
      <c r="AN2189" s="406">
        <v>419</v>
      </c>
      <c r="AO2189" s="406">
        <v>485</v>
      </c>
      <c r="AP2189" s="406">
        <v>460</v>
      </c>
      <c r="AQ2189" s="406">
        <v>460</v>
      </c>
      <c r="AR2189" s="406">
        <v>460</v>
      </c>
      <c r="AS2189" s="406">
        <v>460</v>
      </c>
      <c r="AU2189" t="s">
        <v>2143</v>
      </c>
    </row>
    <row r="2190" spans="4:47" ht="13.5" customHeight="1">
      <c r="D2190" s="405" t="s">
        <v>2115</v>
      </c>
      <c r="E2190" s="404"/>
      <c r="F2190" s="407" t="s">
        <v>2114</v>
      </c>
      <c r="G2190" s="272">
        <v>5.6999999999999993</v>
      </c>
      <c r="H2190" s="406">
        <v>416</v>
      </c>
      <c r="I2190" s="406">
        <v>474</v>
      </c>
      <c r="J2190" s="406">
        <v>545</v>
      </c>
      <c r="K2190" s="406">
        <v>416</v>
      </c>
      <c r="L2190" s="406">
        <v>474</v>
      </c>
      <c r="M2190" s="406">
        <v>545</v>
      </c>
      <c r="N2190" s="406">
        <v>478</v>
      </c>
      <c r="O2190" s="406">
        <v>416</v>
      </c>
      <c r="P2190" s="406">
        <v>474</v>
      </c>
      <c r="Q2190" s="406">
        <v>545</v>
      </c>
      <c r="R2190" s="406">
        <v>478</v>
      </c>
      <c r="S2190" s="406">
        <v>416</v>
      </c>
      <c r="T2190" s="406">
        <v>474</v>
      </c>
      <c r="U2190" s="406">
        <v>545</v>
      </c>
      <c r="V2190" s="406">
        <v>474</v>
      </c>
      <c r="W2190" s="406">
        <v>545</v>
      </c>
      <c r="X2190" s="406">
        <v>416</v>
      </c>
      <c r="Y2190" s="406">
        <v>474</v>
      </c>
      <c r="Z2190" s="406">
        <v>545</v>
      </c>
      <c r="AA2190" s="406">
        <v>478</v>
      </c>
      <c r="AB2190" s="406">
        <v>416</v>
      </c>
      <c r="AC2190" s="406">
        <v>474</v>
      </c>
      <c r="AD2190" s="406">
        <v>545</v>
      </c>
      <c r="AE2190" s="406">
        <v>478</v>
      </c>
      <c r="AF2190" s="406">
        <v>416</v>
      </c>
      <c r="AG2190" s="406">
        <v>474</v>
      </c>
      <c r="AH2190" s="406">
        <v>545</v>
      </c>
      <c r="AI2190" s="406">
        <v>474</v>
      </c>
      <c r="AJ2190" s="406">
        <v>416</v>
      </c>
      <c r="AK2190" s="406">
        <v>474</v>
      </c>
      <c r="AL2190" s="406">
        <v>545</v>
      </c>
      <c r="AM2190" s="406">
        <v>416</v>
      </c>
      <c r="AN2190" s="406">
        <v>474</v>
      </c>
      <c r="AO2190" s="406">
        <v>545</v>
      </c>
      <c r="AP2190" s="406">
        <v>521</v>
      </c>
      <c r="AQ2190" s="406">
        <v>521</v>
      </c>
      <c r="AR2190" s="406">
        <v>521</v>
      </c>
      <c r="AS2190" s="406">
        <v>521</v>
      </c>
      <c r="AU2190" t="s">
        <v>2115</v>
      </c>
    </row>
    <row r="2191" spans="4:47" ht="13.5" customHeight="1">
      <c r="D2191" s="405" t="s">
        <v>2157</v>
      </c>
      <c r="E2191" s="404"/>
      <c r="F2191" s="407" t="s">
        <v>2156</v>
      </c>
      <c r="G2191" s="272">
        <v>5.6999999999999993</v>
      </c>
      <c r="H2191" s="406">
        <v>418</v>
      </c>
      <c r="I2191" s="406">
        <v>461</v>
      </c>
      <c r="J2191" s="406">
        <v>535</v>
      </c>
      <c r="K2191" s="406">
        <v>418</v>
      </c>
      <c r="L2191" s="406">
        <v>461</v>
      </c>
      <c r="M2191" s="406">
        <v>535</v>
      </c>
      <c r="N2191" s="406">
        <v>483</v>
      </c>
      <c r="O2191" s="406">
        <v>418</v>
      </c>
      <c r="P2191" s="406">
        <v>461</v>
      </c>
      <c r="Q2191" s="406">
        <v>535</v>
      </c>
      <c r="R2191" s="406">
        <v>483</v>
      </c>
      <c r="S2191" s="406">
        <v>418</v>
      </c>
      <c r="T2191" s="406">
        <v>461</v>
      </c>
      <c r="U2191" s="406">
        <v>535</v>
      </c>
      <c r="V2191" s="406">
        <v>461</v>
      </c>
      <c r="W2191" s="406">
        <v>535</v>
      </c>
      <c r="X2191" s="406">
        <v>418</v>
      </c>
      <c r="Y2191" s="406">
        <v>461</v>
      </c>
      <c r="Z2191" s="406">
        <v>535</v>
      </c>
      <c r="AA2191" s="406">
        <v>483</v>
      </c>
      <c r="AB2191" s="406">
        <v>418</v>
      </c>
      <c r="AC2191" s="406">
        <v>461</v>
      </c>
      <c r="AD2191" s="406">
        <v>535</v>
      </c>
      <c r="AE2191" s="406">
        <v>483</v>
      </c>
      <c r="AF2191" s="406">
        <v>418</v>
      </c>
      <c r="AG2191" s="406">
        <v>461</v>
      </c>
      <c r="AH2191" s="406">
        <v>535</v>
      </c>
      <c r="AI2191" s="406">
        <v>461</v>
      </c>
      <c r="AJ2191" s="406">
        <v>418</v>
      </c>
      <c r="AK2191" s="406">
        <v>461</v>
      </c>
      <c r="AL2191" s="406">
        <v>535</v>
      </c>
      <c r="AM2191" s="406">
        <v>418</v>
      </c>
      <c r="AN2191" s="406">
        <v>461</v>
      </c>
      <c r="AO2191" s="406">
        <v>535</v>
      </c>
      <c r="AP2191" s="406">
        <v>508</v>
      </c>
      <c r="AQ2191" s="406">
        <v>508</v>
      </c>
      <c r="AR2191" s="406">
        <v>508</v>
      </c>
      <c r="AS2191" s="406">
        <v>508</v>
      </c>
      <c r="AU2191" t="s">
        <v>2157</v>
      </c>
    </row>
    <row r="2192" spans="4:47" ht="13.5" customHeight="1">
      <c r="D2192" s="405" t="s">
        <v>3188</v>
      </c>
      <c r="E2192" s="404"/>
      <c r="F2192" s="407" t="s">
        <v>4687</v>
      </c>
      <c r="G2192" s="272">
        <v>6</v>
      </c>
      <c r="H2192" s="406">
        <v>425</v>
      </c>
      <c r="I2192" s="406">
        <v>484</v>
      </c>
      <c r="J2192" s="406">
        <v>557</v>
      </c>
      <c r="K2192" s="406">
        <v>425</v>
      </c>
      <c r="L2192" s="406">
        <v>484</v>
      </c>
      <c r="M2192" s="406">
        <v>557</v>
      </c>
      <c r="N2192" s="406">
        <v>492</v>
      </c>
      <c r="O2192" s="406">
        <v>425</v>
      </c>
      <c r="P2192" s="406">
        <v>484</v>
      </c>
      <c r="Q2192" s="406">
        <v>557</v>
      </c>
      <c r="R2192" s="406">
        <v>492</v>
      </c>
      <c r="S2192" s="406">
        <v>425</v>
      </c>
      <c r="T2192" s="406">
        <v>484</v>
      </c>
      <c r="U2192" s="406">
        <v>557</v>
      </c>
      <c r="V2192" s="406">
        <v>484</v>
      </c>
      <c r="W2192" s="406">
        <v>557</v>
      </c>
      <c r="X2192" s="406">
        <v>425</v>
      </c>
      <c r="Y2192" s="406">
        <v>484</v>
      </c>
      <c r="Z2192" s="406">
        <v>557</v>
      </c>
      <c r="AA2192" s="406">
        <v>492</v>
      </c>
      <c r="AB2192" s="406">
        <v>425</v>
      </c>
      <c r="AC2192" s="406">
        <v>484</v>
      </c>
      <c r="AD2192" s="406">
        <v>557</v>
      </c>
      <c r="AE2192" s="406">
        <v>492</v>
      </c>
      <c r="AF2192" s="406">
        <v>425</v>
      </c>
      <c r="AG2192" s="406">
        <v>484</v>
      </c>
      <c r="AH2192" s="406">
        <v>557</v>
      </c>
      <c r="AI2192" s="406">
        <v>484</v>
      </c>
      <c r="AJ2192" s="406">
        <v>425</v>
      </c>
      <c r="AK2192" s="406">
        <v>484</v>
      </c>
      <c r="AL2192" s="406">
        <v>557</v>
      </c>
      <c r="AM2192" s="406">
        <v>425</v>
      </c>
      <c r="AN2192" s="406">
        <v>484</v>
      </c>
      <c r="AO2192" s="406">
        <v>557</v>
      </c>
      <c r="AP2192" s="406">
        <v>533</v>
      </c>
      <c r="AQ2192" s="406">
        <v>533</v>
      </c>
      <c r="AR2192" s="406">
        <v>533</v>
      </c>
      <c r="AS2192" s="406">
        <v>533</v>
      </c>
      <c r="AU2192" t="s">
        <v>3188</v>
      </c>
    </row>
    <row r="2193" spans="4:47" ht="13.5" customHeight="1">
      <c r="D2193" s="405" t="s">
        <v>3189</v>
      </c>
      <c r="E2193" s="404"/>
      <c r="F2193" s="407" t="s">
        <v>4686</v>
      </c>
      <c r="G2193" s="272">
        <v>6</v>
      </c>
      <c r="H2193" s="406">
        <v>427</v>
      </c>
      <c r="I2193" s="406">
        <v>472</v>
      </c>
      <c r="J2193" s="406">
        <v>547</v>
      </c>
      <c r="K2193" s="406">
        <v>427</v>
      </c>
      <c r="L2193" s="406">
        <v>472</v>
      </c>
      <c r="M2193" s="406">
        <v>547</v>
      </c>
      <c r="N2193" s="406">
        <v>494</v>
      </c>
      <c r="O2193" s="406">
        <v>427</v>
      </c>
      <c r="P2193" s="406">
        <v>472</v>
      </c>
      <c r="Q2193" s="406">
        <v>547</v>
      </c>
      <c r="R2193" s="406">
        <v>494</v>
      </c>
      <c r="S2193" s="406">
        <v>427</v>
      </c>
      <c r="T2193" s="406">
        <v>472</v>
      </c>
      <c r="U2193" s="406">
        <v>547</v>
      </c>
      <c r="V2193" s="406">
        <v>472</v>
      </c>
      <c r="W2193" s="406">
        <v>547</v>
      </c>
      <c r="X2193" s="406">
        <v>427</v>
      </c>
      <c r="Y2193" s="406">
        <v>472</v>
      </c>
      <c r="Z2193" s="406">
        <v>547</v>
      </c>
      <c r="AA2193" s="406">
        <v>494</v>
      </c>
      <c r="AB2193" s="406">
        <v>427</v>
      </c>
      <c r="AC2193" s="406">
        <v>472</v>
      </c>
      <c r="AD2193" s="406">
        <v>547</v>
      </c>
      <c r="AE2193" s="406">
        <v>494</v>
      </c>
      <c r="AF2193" s="406">
        <v>427</v>
      </c>
      <c r="AG2193" s="406">
        <v>472</v>
      </c>
      <c r="AH2193" s="406">
        <v>547</v>
      </c>
      <c r="AI2193" s="406">
        <v>472</v>
      </c>
      <c r="AJ2193" s="406">
        <v>427</v>
      </c>
      <c r="AK2193" s="406">
        <v>472</v>
      </c>
      <c r="AL2193" s="406">
        <v>547</v>
      </c>
      <c r="AM2193" s="406">
        <v>427</v>
      </c>
      <c r="AN2193" s="406">
        <v>472</v>
      </c>
      <c r="AO2193" s="406">
        <v>547</v>
      </c>
      <c r="AP2193" s="406">
        <v>519</v>
      </c>
      <c r="AQ2193" s="406">
        <v>519</v>
      </c>
      <c r="AR2193" s="406">
        <v>519</v>
      </c>
      <c r="AS2193" s="406">
        <v>519</v>
      </c>
      <c r="AU2193" t="s">
        <v>3189</v>
      </c>
    </row>
    <row r="2194" spans="4:47" ht="13.5" customHeight="1">
      <c r="D2194" s="405" t="s">
        <v>2129</v>
      </c>
      <c r="E2194" s="404"/>
      <c r="F2194" s="407" t="s">
        <v>2128</v>
      </c>
      <c r="G2194" s="272">
        <v>6.3</v>
      </c>
      <c r="H2194" s="406">
        <v>433</v>
      </c>
      <c r="I2194" s="406">
        <v>495</v>
      </c>
      <c r="J2194" s="406">
        <v>570</v>
      </c>
      <c r="K2194" s="406">
        <v>433</v>
      </c>
      <c r="L2194" s="406">
        <v>495</v>
      </c>
      <c r="M2194" s="406">
        <v>570</v>
      </c>
      <c r="N2194" s="406">
        <v>499</v>
      </c>
      <c r="O2194" s="406">
        <v>433</v>
      </c>
      <c r="P2194" s="406">
        <v>495</v>
      </c>
      <c r="Q2194" s="406">
        <v>570</v>
      </c>
      <c r="R2194" s="406">
        <v>499</v>
      </c>
      <c r="S2194" s="406">
        <v>433</v>
      </c>
      <c r="T2194" s="406">
        <v>495</v>
      </c>
      <c r="U2194" s="406">
        <v>570</v>
      </c>
      <c r="V2194" s="406">
        <v>495</v>
      </c>
      <c r="W2194" s="406">
        <v>570</v>
      </c>
      <c r="X2194" s="406">
        <v>433</v>
      </c>
      <c r="Y2194" s="406">
        <v>495</v>
      </c>
      <c r="Z2194" s="406">
        <v>570</v>
      </c>
      <c r="AA2194" s="406">
        <v>499</v>
      </c>
      <c r="AB2194" s="406">
        <v>433</v>
      </c>
      <c r="AC2194" s="406">
        <v>495</v>
      </c>
      <c r="AD2194" s="406">
        <v>570</v>
      </c>
      <c r="AE2194" s="406">
        <v>499</v>
      </c>
      <c r="AF2194" s="406">
        <v>433</v>
      </c>
      <c r="AG2194" s="406">
        <v>495</v>
      </c>
      <c r="AH2194" s="406">
        <v>570</v>
      </c>
      <c r="AI2194" s="406">
        <v>495</v>
      </c>
      <c r="AJ2194" s="406">
        <v>433</v>
      </c>
      <c r="AK2194" s="406">
        <v>495</v>
      </c>
      <c r="AL2194" s="406">
        <v>570</v>
      </c>
      <c r="AM2194" s="406">
        <v>433</v>
      </c>
      <c r="AN2194" s="406">
        <v>495</v>
      </c>
      <c r="AO2194" s="406">
        <v>570</v>
      </c>
      <c r="AP2194" s="406">
        <v>545</v>
      </c>
      <c r="AQ2194" s="406">
        <v>545</v>
      </c>
      <c r="AR2194" s="406">
        <v>545</v>
      </c>
      <c r="AS2194" s="406">
        <v>545</v>
      </c>
      <c r="AU2194" t="s">
        <v>2129</v>
      </c>
    </row>
    <row r="2195" spans="4:47" ht="13.5" customHeight="1">
      <c r="D2195" s="405" t="s">
        <v>2171</v>
      </c>
      <c r="E2195" s="404"/>
      <c r="F2195" s="407" t="s">
        <v>2170</v>
      </c>
      <c r="G2195" s="272">
        <v>6.3</v>
      </c>
      <c r="H2195" s="406">
        <v>436</v>
      </c>
      <c r="I2195" s="406">
        <v>482</v>
      </c>
      <c r="J2195" s="406">
        <v>559</v>
      </c>
      <c r="K2195" s="406">
        <v>436</v>
      </c>
      <c r="L2195" s="406">
        <v>482</v>
      </c>
      <c r="M2195" s="406">
        <v>559</v>
      </c>
      <c r="N2195" s="406">
        <v>505</v>
      </c>
      <c r="O2195" s="406">
        <v>436</v>
      </c>
      <c r="P2195" s="406">
        <v>482</v>
      </c>
      <c r="Q2195" s="406">
        <v>559</v>
      </c>
      <c r="R2195" s="406">
        <v>505</v>
      </c>
      <c r="S2195" s="406">
        <v>436</v>
      </c>
      <c r="T2195" s="406">
        <v>482</v>
      </c>
      <c r="U2195" s="406">
        <v>559</v>
      </c>
      <c r="V2195" s="406">
        <v>482</v>
      </c>
      <c r="W2195" s="406">
        <v>559</v>
      </c>
      <c r="X2195" s="406">
        <v>436</v>
      </c>
      <c r="Y2195" s="406">
        <v>482</v>
      </c>
      <c r="Z2195" s="406">
        <v>559</v>
      </c>
      <c r="AA2195" s="406">
        <v>505</v>
      </c>
      <c r="AB2195" s="406">
        <v>436</v>
      </c>
      <c r="AC2195" s="406">
        <v>482</v>
      </c>
      <c r="AD2195" s="406">
        <v>559</v>
      </c>
      <c r="AE2195" s="406">
        <v>505</v>
      </c>
      <c r="AF2195" s="406">
        <v>436</v>
      </c>
      <c r="AG2195" s="406">
        <v>482</v>
      </c>
      <c r="AH2195" s="406">
        <v>559</v>
      </c>
      <c r="AI2195" s="406">
        <v>482</v>
      </c>
      <c r="AJ2195" s="406">
        <v>436</v>
      </c>
      <c r="AK2195" s="406">
        <v>482</v>
      </c>
      <c r="AL2195" s="406">
        <v>559</v>
      </c>
      <c r="AM2195" s="406">
        <v>436</v>
      </c>
      <c r="AN2195" s="406">
        <v>482</v>
      </c>
      <c r="AO2195" s="406">
        <v>559</v>
      </c>
      <c r="AP2195" s="406">
        <v>530</v>
      </c>
      <c r="AQ2195" s="406">
        <v>530</v>
      </c>
      <c r="AR2195" s="406">
        <v>530</v>
      </c>
      <c r="AS2195" s="406">
        <v>530</v>
      </c>
      <c r="AU2195" t="s">
        <v>2171</v>
      </c>
    </row>
    <row r="2196" spans="4:47" ht="13.5" customHeight="1">
      <c r="D2196" s="405" t="s">
        <v>2102</v>
      </c>
      <c r="E2196" s="404"/>
      <c r="F2196" s="407" t="s">
        <v>2100</v>
      </c>
      <c r="G2196" s="272">
        <v>6</v>
      </c>
      <c r="H2196" s="406">
        <v>401</v>
      </c>
      <c r="I2196" s="406">
        <v>455</v>
      </c>
      <c r="J2196" s="406">
        <v>523</v>
      </c>
      <c r="K2196" s="406">
        <v>401</v>
      </c>
      <c r="L2196" s="406">
        <v>455</v>
      </c>
      <c r="M2196" s="406">
        <v>523</v>
      </c>
      <c r="N2196" s="406">
        <v>458</v>
      </c>
      <c r="O2196" s="406">
        <v>401</v>
      </c>
      <c r="P2196" s="406">
        <v>455</v>
      </c>
      <c r="Q2196" s="406">
        <v>523</v>
      </c>
      <c r="R2196" s="406">
        <v>458</v>
      </c>
      <c r="S2196" s="406">
        <v>401</v>
      </c>
      <c r="T2196" s="406">
        <v>455</v>
      </c>
      <c r="U2196" s="406">
        <v>523</v>
      </c>
      <c r="V2196" s="406">
        <v>455</v>
      </c>
      <c r="W2196" s="406">
        <v>523</v>
      </c>
      <c r="X2196" s="406">
        <v>401</v>
      </c>
      <c r="Y2196" s="406">
        <v>455</v>
      </c>
      <c r="Z2196" s="406">
        <v>523</v>
      </c>
      <c r="AA2196" s="406">
        <v>458</v>
      </c>
      <c r="AB2196" s="406">
        <v>401</v>
      </c>
      <c r="AC2196" s="406">
        <v>455</v>
      </c>
      <c r="AD2196" s="406">
        <v>523</v>
      </c>
      <c r="AE2196" s="406">
        <v>458</v>
      </c>
      <c r="AF2196" s="406">
        <v>401</v>
      </c>
      <c r="AG2196" s="406">
        <v>455</v>
      </c>
      <c r="AH2196" s="406">
        <v>523</v>
      </c>
      <c r="AI2196" s="406">
        <v>455</v>
      </c>
      <c r="AJ2196" s="406">
        <v>401</v>
      </c>
      <c r="AK2196" s="406">
        <v>455</v>
      </c>
      <c r="AL2196" s="406">
        <v>523</v>
      </c>
      <c r="AM2196" s="406">
        <v>401</v>
      </c>
      <c r="AN2196" s="406">
        <v>455</v>
      </c>
      <c r="AO2196" s="406">
        <v>523</v>
      </c>
      <c r="AP2196" s="406">
        <v>500</v>
      </c>
      <c r="AQ2196" s="406">
        <v>500</v>
      </c>
      <c r="AR2196" s="406">
        <v>500</v>
      </c>
      <c r="AS2196" s="406">
        <v>500</v>
      </c>
      <c r="AU2196" t="s">
        <v>2102</v>
      </c>
    </row>
    <row r="2197" spans="4:47" ht="13.5" customHeight="1">
      <c r="D2197" s="405" t="s">
        <v>2144</v>
      </c>
      <c r="E2197" s="404"/>
      <c r="F2197" s="407" t="s">
        <v>2142</v>
      </c>
      <c r="G2197" s="272">
        <v>6</v>
      </c>
      <c r="H2197" s="406">
        <v>403</v>
      </c>
      <c r="I2197" s="406">
        <v>442</v>
      </c>
      <c r="J2197" s="406">
        <v>512</v>
      </c>
      <c r="K2197" s="406">
        <v>403</v>
      </c>
      <c r="L2197" s="406">
        <v>442</v>
      </c>
      <c r="M2197" s="406">
        <v>512</v>
      </c>
      <c r="N2197" s="406">
        <v>464</v>
      </c>
      <c r="O2197" s="406">
        <v>403</v>
      </c>
      <c r="P2197" s="406">
        <v>442</v>
      </c>
      <c r="Q2197" s="406">
        <v>512</v>
      </c>
      <c r="R2197" s="406">
        <v>464</v>
      </c>
      <c r="S2197" s="406">
        <v>403</v>
      </c>
      <c r="T2197" s="406">
        <v>442</v>
      </c>
      <c r="U2197" s="406">
        <v>512</v>
      </c>
      <c r="V2197" s="406">
        <v>442</v>
      </c>
      <c r="W2197" s="406">
        <v>512</v>
      </c>
      <c r="X2197" s="406">
        <v>403</v>
      </c>
      <c r="Y2197" s="406">
        <v>442</v>
      </c>
      <c r="Z2197" s="406">
        <v>512</v>
      </c>
      <c r="AA2197" s="406">
        <v>464</v>
      </c>
      <c r="AB2197" s="406">
        <v>403</v>
      </c>
      <c r="AC2197" s="406">
        <v>442</v>
      </c>
      <c r="AD2197" s="406">
        <v>512</v>
      </c>
      <c r="AE2197" s="406">
        <v>464</v>
      </c>
      <c r="AF2197" s="406">
        <v>403</v>
      </c>
      <c r="AG2197" s="406">
        <v>442</v>
      </c>
      <c r="AH2197" s="406">
        <v>512</v>
      </c>
      <c r="AI2197" s="406">
        <v>442</v>
      </c>
      <c r="AJ2197" s="406">
        <v>403</v>
      </c>
      <c r="AK2197" s="406">
        <v>442</v>
      </c>
      <c r="AL2197" s="406">
        <v>512</v>
      </c>
      <c r="AM2197" s="406">
        <v>403</v>
      </c>
      <c r="AN2197" s="406">
        <v>442</v>
      </c>
      <c r="AO2197" s="406">
        <v>512</v>
      </c>
      <c r="AP2197" s="406">
        <v>486</v>
      </c>
      <c r="AQ2197" s="406">
        <v>486</v>
      </c>
      <c r="AR2197" s="406">
        <v>486</v>
      </c>
      <c r="AS2197" s="406">
        <v>486</v>
      </c>
      <c r="AU2197" t="s">
        <v>2144</v>
      </c>
    </row>
    <row r="2198" spans="4:47" ht="13.5" customHeight="1">
      <c r="D2198" s="405" t="s">
        <v>2116</v>
      </c>
      <c r="E2198" s="404"/>
      <c r="F2198" s="407" t="s">
        <v>2114</v>
      </c>
      <c r="G2198" s="272">
        <v>6.8</v>
      </c>
      <c r="H2198" s="406">
        <v>441</v>
      </c>
      <c r="I2198" s="406">
        <v>505</v>
      </c>
      <c r="J2198" s="406">
        <v>581</v>
      </c>
      <c r="K2198" s="406">
        <v>441</v>
      </c>
      <c r="L2198" s="406">
        <v>505</v>
      </c>
      <c r="M2198" s="406">
        <v>581</v>
      </c>
      <c r="N2198" s="406">
        <v>508</v>
      </c>
      <c r="O2198" s="406">
        <v>441</v>
      </c>
      <c r="P2198" s="406">
        <v>505</v>
      </c>
      <c r="Q2198" s="406">
        <v>581</v>
      </c>
      <c r="R2198" s="406">
        <v>508</v>
      </c>
      <c r="S2198" s="406">
        <v>441</v>
      </c>
      <c r="T2198" s="406">
        <v>505</v>
      </c>
      <c r="U2198" s="406">
        <v>581</v>
      </c>
      <c r="V2198" s="406">
        <v>505</v>
      </c>
      <c r="W2198" s="406">
        <v>581</v>
      </c>
      <c r="X2198" s="406">
        <v>441</v>
      </c>
      <c r="Y2198" s="406">
        <v>505</v>
      </c>
      <c r="Z2198" s="406">
        <v>581</v>
      </c>
      <c r="AA2198" s="406">
        <v>508</v>
      </c>
      <c r="AB2198" s="406">
        <v>441</v>
      </c>
      <c r="AC2198" s="406">
        <v>505</v>
      </c>
      <c r="AD2198" s="406">
        <v>581</v>
      </c>
      <c r="AE2198" s="406">
        <v>508</v>
      </c>
      <c r="AF2198" s="406">
        <v>441</v>
      </c>
      <c r="AG2198" s="406">
        <v>505</v>
      </c>
      <c r="AH2198" s="406">
        <v>581</v>
      </c>
      <c r="AI2198" s="406">
        <v>505</v>
      </c>
      <c r="AJ2198" s="406">
        <v>441</v>
      </c>
      <c r="AK2198" s="406">
        <v>505</v>
      </c>
      <c r="AL2198" s="406">
        <v>581</v>
      </c>
      <c r="AM2198" s="406">
        <v>441</v>
      </c>
      <c r="AN2198" s="406">
        <v>505</v>
      </c>
      <c r="AO2198" s="406">
        <v>581</v>
      </c>
      <c r="AP2198" s="406">
        <v>555</v>
      </c>
      <c r="AQ2198" s="406">
        <v>555</v>
      </c>
      <c r="AR2198" s="406">
        <v>555</v>
      </c>
      <c r="AS2198" s="406">
        <v>555</v>
      </c>
      <c r="AU2198" t="s">
        <v>2116</v>
      </c>
    </row>
    <row r="2199" spans="4:47" ht="13.5" customHeight="1">
      <c r="D2199" s="405" t="s">
        <v>2158</v>
      </c>
      <c r="E2199" s="404"/>
      <c r="F2199" s="407" t="s">
        <v>2156</v>
      </c>
      <c r="G2199" s="272">
        <v>6.8</v>
      </c>
      <c r="H2199" s="406">
        <v>444</v>
      </c>
      <c r="I2199" s="406">
        <v>490</v>
      </c>
      <c r="J2199" s="406">
        <v>569</v>
      </c>
      <c r="K2199" s="406">
        <v>444</v>
      </c>
      <c r="L2199" s="406">
        <v>490</v>
      </c>
      <c r="M2199" s="406">
        <v>569</v>
      </c>
      <c r="N2199" s="406">
        <v>514</v>
      </c>
      <c r="O2199" s="406">
        <v>444</v>
      </c>
      <c r="P2199" s="406">
        <v>490</v>
      </c>
      <c r="Q2199" s="406">
        <v>569</v>
      </c>
      <c r="R2199" s="406">
        <v>514</v>
      </c>
      <c r="S2199" s="406">
        <v>444</v>
      </c>
      <c r="T2199" s="406">
        <v>490</v>
      </c>
      <c r="U2199" s="406">
        <v>569</v>
      </c>
      <c r="V2199" s="406">
        <v>490</v>
      </c>
      <c r="W2199" s="406">
        <v>569</v>
      </c>
      <c r="X2199" s="406">
        <v>444</v>
      </c>
      <c r="Y2199" s="406">
        <v>490</v>
      </c>
      <c r="Z2199" s="406">
        <v>569</v>
      </c>
      <c r="AA2199" s="406">
        <v>514</v>
      </c>
      <c r="AB2199" s="406">
        <v>444</v>
      </c>
      <c r="AC2199" s="406">
        <v>490</v>
      </c>
      <c r="AD2199" s="406">
        <v>569</v>
      </c>
      <c r="AE2199" s="406">
        <v>514</v>
      </c>
      <c r="AF2199" s="406">
        <v>444</v>
      </c>
      <c r="AG2199" s="406">
        <v>490</v>
      </c>
      <c r="AH2199" s="406">
        <v>569</v>
      </c>
      <c r="AI2199" s="406">
        <v>490</v>
      </c>
      <c r="AJ2199" s="406">
        <v>444</v>
      </c>
      <c r="AK2199" s="406">
        <v>490</v>
      </c>
      <c r="AL2199" s="406">
        <v>569</v>
      </c>
      <c r="AM2199" s="406">
        <v>444</v>
      </c>
      <c r="AN2199" s="406">
        <v>490</v>
      </c>
      <c r="AO2199" s="406">
        <v>569</v>
      </c>
      <c r="AP2199" s="406">
        <v>539</v>
      </c>
      <c r="AQ2199" s="406">
        <v>539</v>
      </c>
      <c r="AR2199" s="406">
        <v>539</v>
      </c>
      <c r="AS2199" s="406">
        <v>539</v>
      </c>
      <c r="AU2199" t="s">
        <v>2158</v>
      </c>
    </row>
    <row r="2200" spans="4:47" ht="13.5" customHeight="1">
      <c r="D2200" s="405" t="s">
        <v>3190</v>
      </c>
      <c r="E2200" s="404"/>
      <c r="F2200" s="407" t="s">
        <v>4687</v>
      </c>
      <c r="G2200" s="272">
        <v>7.1999999999999993</v>
      </c>
      <c r="H2200" s="406">
        <v>451</v>
      </c>
      <c r="I2200" s="406">
        <v>517</v>
      </c>
      <c r="J2200" s="406">
        <v>594</v>
      </c>
      <c r="K2200" s="406">
        <v>451</v>
      </c>
      <c r="L2200" s="406">
        <v>517</v>
      </c>
      <c r="M2200" s="406">
        <v>594</v>
      </c>
      <c r="N2200" s="406">
        <v>523</v>
      </c>
      <c r="O2200" s="406">
        <v>451</v>
      </c>
      <c r="P2200" s="406">
        <v>517</v>
      </c>
      <c r="Q2200" s="406">
        <v>594</v>
      </c>
      <c r="R2200" s="406">
        <v>523</v>
      </c>
      <c r="S2200" s="406">
        <v>451</v>
      </c>
      <c r="T2200" s="406">
        <v>517</v>
      </c>
      <c r="U2200" s="406">
        <v>594</v>
      </c>
      <c r="V2200" s="406">
        <v>517</v>
      </c>
      <c r="W2200" s="406">
        <v>594</v>
      </c>
      <c r="X2200" s="406">
        <v>451</v>
      </c>
      <c r="Y2200" s="406">
        <v>517</v>
      </c>
      <c r="Z2200" s="406">
        <v>594</v>
      </c>
      <c r="AA2200" s="406">
        <v>523</v>
      </c>
      <c r="AB2200" s="406">
        <v>451</v>
      </c>
      <c r="AC2200" s="406">
        <v>517</v>
      </c>
      <c r="AD2200" s="406">
        <v>594</v>
      </c>
      <c r="AE2200" s="406">
        <v>523</v>
      </c>
      <c r="AF2200" s="406">
        <v>451</v>
      </c>
      <c r="AG2200" s="406">
        <v>517</v>
      </c>
      <c r="AH2200" s="406">
        <v>594</v>
      </c>
      <c r="AI2200" s="406">
        <v>517</v>
      </c>
      <c r="AJ2200" s="406">
        <v>451</v>
      </c>
      <c r="AK2200" s="406">
        <v>517</v>
      </c>
      <c r="AL2200" s="406">
        <v>594</v>
      </c>
      <c r="AM2200" s="406">
        <v>451</v>
      </c>
      <c r="AN2200" s="406">
        <v>517</v>
      </c>
      <c r="AO2200" s="406">
        <v>594</v>
      </c>
      <c r="AP2200" s="406">
        <v>568</v>
      </c>
      <c r="AQ2200" s="406">
        <v>568</v>
      </c>
      <c r="AR2200" s="406">
        <v>568</v>
      </c>
      <c r="AS2200" s="406">
        <v>568</v>
      </c>
      <c r="AU2200" t="s">
        <v>3190</v>
      </c>
    </row>
    <row r="2201" spans="4:47" ht="13.5" customHeight="1">
      <c r="D2201" s="405" t="s">
        <v>3191</v>
      </c>
      <c r="E2201" s="404"/>
      <c r="F2201" s="407" t="s">
        <v>4686</v>
      </c>
      <c r="G2201" s="272">
        <v>7.1999999999999993</v>
      </c>
      <c r="H2201" s="406">
        <v>454</v>
      </c>
      <c r="I2201" s="406">
        <v>501</v>
      </c>
      <c r="J2201" s="406">
        <v>582</v>
      </c>
      <c r="K2201" s="406">
        <v>454</v>
      </c>
      <c r="L2201" s="406">
        <v>501</v>
      </c>
      <c r="M2201" s="406">
        <v>582</v>
      </c>
      <c r="N2201" s="406">
        <v>526</v>
      </c>
      <c r="O2201" s="406">
        <v>454</v>
      </c>
      <c r="P2201" s="406">
        <v>501</v>
      </c>
      <c r="Q2201" s="406">
        <v>582</v>
      </c>
      <c r="R2201" s="406">
        <v>526</v>
      </c>
      <c r="S2201" s="406">
        <v>454</v>
      </c>
      <c r="T2201" s="406">
        <v>501</v>
      </c>
      <c r="U2201" s="406">
        <v>582</v>
      </c>
      <c r="V2201" s="406">
        <v>501</v>
      </c>
      <c r="W2201" s="406">
        <v>582</v>
      </c>
      <c r="X2201" s="406">
        <v>454</v>
      </c>
      <c r="Y2201" s="406">
        <v>501</v>
      </c>
      <c r="Z2201" s="406">
        <v>582</v>
      </c>
      <c r="AA2201" s="406">
        <v>526</v>
      </c>
      <c r="AB2201" s="406">
        <v>454</v>
      </c>
      <c r="AC2201" s="406">
        <v>501</v>
      </c>
      <c r="AD2201" s="406">
        <v>582</v>
      </c>
      <c r="AE2201" s="406">
        <v>526</v>
      </c>
      <c r="AF2201" s="406">
        <v>454</v>
      </c>
      <c r="AG2201" s="406">
        <v>501</v>
      </c>
      <c r="AH2201" s="406">
        <v>582</v>
      </c>
      <c r="AI2201" s="406">
        <v>501</v>
      </c>
      <c r="AJ2201" s="406">
        <v>454</v>
      </c>
      <c r="AK2201" s="406">
        <v>501</v>
      </c>
      <c r="AL2201" s="406">
        <v>582</v>
      </c>
      <c r="AM2201" s="406">
        <v>454</v>
      </c>
      <c r="AN2201" s="406">
        <v>501</v>
      </c>
      <c r="AO2201" s="406">
        <v>582</v>
      </c>
      <c r="AP2201" s="406">
        <v>551</v>
      </c>
      <c r="AQ2201" s="406">
        <v>551</v>
      </c>
      <c r="AR2201" s="406">
        <v>551</v>
      </c>
      <c r="AS2201" s="406">
        <v>551</v>
      </c>
      <c r="AU2201" t="s">
        <v>3191</v>
      </c>
    </row>
    <row r="2202" spans="4:47" ht="13.5" customHeight="1">
      <c r="D2202" s="405" t="s">
        <v>2130</v>
      </c>
      <c r="E2202" s="404"/>
      <c r="F2202" s="407" t="s">
        <v>2128</v>
      </c>
      <c r="G2202" s="272">
        <v>7.5</v>
      </c>
      <c r="H2202" s="406">
        <v>460</v>
      </c>
      <c r="I2202" s="406">
        <v>529</v>
      </c>
      <c r="J2202" s="406">
        <v>608</v>
      </c>
      <c r="K2202" s="406">
        <v>460</v>
      </c>
      <c r="L2202" s="406">
        <v>529</v>
      </c>
      <c r="M2202" s="406">
        <v>608</v>
      </c>
      <c r="N2202" s="406">
        <v>530</v>
      </c>
      <c r="O2202" s="406">
        <v>460</v>
      </c>
      <c r="P2202" s="406">
        <v>529</v>
      </c>
      <c r="Q2202" s="406">
        <v>608</v>
      </c>
      <c r="R2202" s="406">
        <v>530</v>
      </c>
      <c r="S2202" s="406">
        <v>460</v>
      </c>
      <c r="T2202" s="406">
        <v>529</v>
      </c>
      <c r="U2202" s="406">
        <v>608</v>
      </c>
      <c r="V2202" s="406">
        <v>529</v>
      </c>
      <c r="W2202" s="406">
        <v>608</v>
      </c>
      <c r="X2202" s="406">
        <v>460</v>
      </c>
      <c r="Y2202" s="406">
        <v>529</v>
      </c>
      <c r="Z2202" s="406">
        <v>608</v>
      </c>
      <c r="AA2202" s="406">
        <v>530</v>
      </c>
      <c r="AB2202" s="406">
        <v>460</v>
      </c>
      <c r="AC2202" s="406">
        <v>529</v>
      </c>
      <c r="AD2202" s="406">
        <v>608</v>
      </c>
      <c r="AE2202" s="406">
        <v>530</v>
      </c>
      <c r="AF2202" s="406">
        <v>460</v>
      </c>
      <c r="AG2202" s="406">
        <v>529</v>
      </c>
      <c r="AH2202" s="406">
        <v>608</v>
      </c>
      <c r="AI2202" s="406">
        <v>529</v>
      </c>
      <c r="AJ2202" s="406">
        <v>460</v>
      </c>
      <c r="AK2202" s="406">
        <v>529</v>
      </c>
      <c r="AL2202" s="406">
        <v>608</v>
      </c>
      <c r="AM2202" s="406">
        <v>460</v>
      </c>
      <c r="AN2202" s="406">
        <v>529</v>
      </c>
      <c r="AO2202" s="406">
        <v>608</v>
      </c>
      <c r="AP2202" s="406">
        <v>582</v>
      </c>
      <c r="AQ2202" s="406">
        <v>582</v>
      </c>
      <c r="AR2202" s="406">
        <v>582</v>
      </c>
      <c r="AS2202" s="406">
        <v>582</v>
      </c>
      <c r="AU2202" t="s">
        <v>2130</v>
      </c>
    </row>
    <row r="2203" spans="4:47" ht="13.5" customHeight="1">
      <c r="D2203" s="405" t="s">
        <v>2172</v>
      </c>
      <c r="E2203" s="404"/>
      <c r="F2203" s="407" t="s">
        <v>2170</v>
      </c>
      <c r="G2203" s="272">
        <v>7.5</v>
      </c>
      <c r="H2203" s="406">
        <v>463</v>
      </c>
      <c r="I2203" s="406">
        <v>512</v>
      </c>
      <c r="J2203" s="406">
        <v>595</v>
      </c>
      <c r="K2203" s="406">
        <v>463</v>
      </c>
      <c r="L2203" s="406">
        <v>512</v>
      </c>
      <c r="M2203" s="406">
        <v>595</v>
      </c>
      <c r="N2203" s="406">
        <v>538</v>
      </c>
      <c r="O2203" s="406">
        <v>463</v>
      </c>
      <c r="P2203" s="406">
        <v>512</v>
      </c>
      <c r="Q2203" s="406">
        <v>595</v>
      </c>
      <c r="R2203" s="406">
        <v>538</v>
      </c>
      <c r="S2203" s="406">
        <v>463</v>
      </c>
      <c r="T2203" s="406">
        <v>512</v>
      </c>
      <c r="U2203" s="406">
        <v>595</v>
      </c>
      <c r="V2203" s="406">
        <v>512</v>
      </c>
      <c r="W2203" s="406">
        <v>595</v>
      </c>
      <c r="X2203" s="406">
        <v>463</v>
      </c>
      <c r="Y2203" s="406">
        <v>512</v>
      </c>
      <c r="Z2203" s="406">
        <v>595</v>
      </c>
      <c r="AA2203" s="406">
        <v>538</v>
      </c>
      <c r="AB2203" s="406">
        <v>463</v>
      </c>
      <c r="AC2203" s="406">
        <v>512</v>
      </c>
      <c r="AD2203" s="406">
        <v>595</v>
      </c>
      <c r="AE2203" s="406">
        <v>538</v>
      </c>
      <c r="AF2203" s="406">
        <v>463</v>
      </c>
      <c r="AG2203" s="406">
        <v>512</v>
      </c>
      <c r="AH2203" s="406">
        <v>595</v>
      </c>
      <c r="AI2203" s="406">
        <v>512</v>
      </c>
      <c r="AJ2203" s="406">
        <v>463</v>
      </c>
      <c r="AK2203" s="406">
        <v>512</v>
      </c>
      <c r="AL2203" s="406">
        <v>595</v>
      </c>
      <c r="AM2203" s="406">
        <v>463</v>
      </c>
      <c r="AN2203" s="406">
        <v>512</v>
      </c>
      <c r="AO2203" s="406">
        <v>595</v>
      </c>
      <c r="AP2203" s="406">
        <v>564</v>
      </c>
      <c r="AQ2203" s="406">
        <v>564</v>
      </c>
      <c r="AR2203" s="406">
        <v>564</v>
      </c>
      <c r="AS2203" s="406">
        <v>564</v>
      </c>
      <c r="AU2203" t="s">
        <v>2172</v>
      </c>
    </row>
    <row r="2204" spans="4:47" ht="13.5" customHeight="1">
      <c r="D2204" s="405" t="s">
        <v>2103</v>
      </c>
      <c r="E2204" s="404"/>
      <c r="F2204" s="407" t="s">
        <v>2100</v>
      </c>
      <c r="G2204" s="272">
        <v>7</v>
      </c>
      <c r="H2204" s="406">
        <v>422</v>
      </c>
      <c r="I2204" s="406">
        <v>481</v>
      </c>
      <c r="J2204" s="406">
        <v>553</v>
      </c>
      <c r="K2204" s="406">
        <v>422</v>
      </c>
      <c r="L2204" s="406">
        <v>481</v>
      </c>
      <c r="M2204" s="406">
        <v>553</v>
      </c>
      <c r="N2204" s="406">
        <v>483</v>
      </c>
      <c r="O2204" s="406">
        <v>422</v>
      </c>
      <c r="P2204" s="406">
        <v>481</v>
      </c>
      <c r="Q2204" s="406">
        <v>553</v>
      </c>
      <c r="R2204" s="406">
        <v>483</v>
      </c>
      <c r="S2204" s="406">
        <v>422</v>
      </c>
      <c r="T2204" s="406">
        <v>481</v>
      </c>
      <c r="U2204" s="406">
        <v>553</v>
      </c>
      <c r="V2204" s="406">
        <v>481</v>
      </c>
      <c r="W2204" s="406">
        <v>553</v>
      </c>
      <c r="X2204" s="406">
        <v>422</v>
      </c>
      <c r="Y2204" s="406">
        <v>481</v>
      </c>
      <c r="Z2204" s="406">
        <v>553</v>
      </c>
      <c r="AA2204" s="406">
        <v>483</v>
      </c>
      <c r="AB2204" s="406">
        <v>422</v>
      </c>
      <c r="AC2204" s="406">
        <v>481</v>
      </c>
      <c r="AD2204" s="406">
        <v>553</v>
      </c>
      <c r="AE2204" s="406">
        <v>483</v>
      </c>
      <c r="AF2204" s="406">
        <v>422</v>
      </c>
      <c r="AG2204" s="406">
        <v>481</v>
      </c>
      <c r="AH2204" s="406">
        <v>553</v>
      </c>
      <c r="AI2204" s="406">
        <v>481</v>
      </c>
      <c r="AJ2204" s="406">
        <v>422</v>
      </c>
      <c r="AK2204" s="406">
        <v>481</v>
      </c>
      <c r="AL2204" s="406">
        <v>553</v>
      </c>
      <c r="AM2204" s="406">
        <v>422</v>
      </c>
      <c r="AN2204" s="406">
        <v>481</v>
      </c>
      <c r="AO2204" s="406">
        <v>553</v>
      </c>
      <c r="AP2204" s="406">
        <v>529</v>
      </c>
      <c r="AQ2204" s="406">
        <v>529</v>
      </c>
      <c r="AR2204" s="406">
        <v>529</v>
      </c>
      <c r="AS2204" s="406">
        <v>529</v>
      </c>
      <c r="AU2204" t="s">
        <v>2103</v>
      </c>
    </row>
    <row r="2205" spans="4:47" ht="13.5" customHeight="1">
      <c r="D2205" s="405" t="s">
        <v>2145</v>
      </c>
      <c r="E2205" s="404"/>
      <c r="F2205" s="407" t="s">
        <v>2142</v>
      </c>
      <c r="G2205" s="272">
        <v>7</v>
      </c>
      <c r="H2205" s="406">
        <v>425</v>
      </c>
      <c r="I2205" s="406">
        <v>466</v>
      </c>
      <c r="J2205" s="406">
        <v>540</v>
      </c>
      <c r="K2205" s="406">
        <v>425</v>
      </c>
      <c r="L2205" s="406">
        <v>466</v>
      </c>
      <c r="M2205" s="406">
        <v>540</v>
      </c>
      <c r="N2205" s="406">
        <v>490</v>
      </c>
      <c r="O2205" s="406">
        <v>425</v>
      </c>
      <c r="P2205" s="406">
        <v>466</v>
      </c>
      <c r="Q2205" s="406">
        <v>540</v>
      </c>
      <c r="R2205" s="406">
        <v>490</v>
      </c>
      <c r="S2205" s="406">
        <v>425</v>
      </c>
      <c r="T2205" s="406">
        <v>466</v>
      </c>
      <c r="U2205" s="406">
        <v>540</v>
      </c>
      <c r="V2205" s="406">
        <v>466</v>
      </c>
      <c r="W2205" s="406">
        <v>540</v>
      </c>
      <c r="X2205" s="406">
        <v>425</v>
      </c>
      <c r="Y2205" s="406">
        <v>466</v>
      </c>
      <c r="Z2205" s="406">
        <v>540</v>
      </c>
      <c r="AA2205" s="406">
        <v>490</v>
      </c>
      <c r="AB2205" s="406">
        <v>425</v>
      </c>
      <c r="AC2205" s="406">
        <v>466</v>
      </c>
      <c r="AD2205" s="406">
        <v>540</v>
      </c>
      <c r="AE2205" s="406">
        <v>490</v>
      </c>
      <c r="AF2205" s="406">
        <v>425</v>
      </c>
      <c r="AG2205" s="406">
        <v>466</v>
      </c>
      <c r="AH2205" s="406">
        <v>540</v>
      </c>
      <c r="AI2205" s="406">
        <v>466</v>
      </c>
      <c r="AJ2205" s="406">
        <v>425</v>
      </c>
      <c r="AK2205" s="406">
        <v>466</v>
      </c>
      <c r="AL2205" s="406">
        <v>540</v>
      </c>
      <c r="AM2205" s="406">
        <v>425</v>
      </c>
      <c r="AN2205" s="406">
        <v>466</v>
      </c>
      <c r="AO2205" s="406">
        <v>540</v>
      </c>
      <c r="AP2205" s="406">
        <v>512</v>
      </c>
      <c r="AQ2205" s="406">
        <v>512</v>
      </c>
      <c r="AR2205" s="406">
        <v>512</v>
      </c>
      <c r="AS2205" s="406">
        <v>512</v>
      </c>
      <c r="AU2205" t="s">
        <v>2145</v>
      </c>
    </row>
    <row r="2206" spans="4:47" ht="13.5" customHeight="1">
      <c r="D2206" s="405" t="s">
        <v>2117</v>
      </c>
      <c r="E2206" s="404"/>
      <c r="F2206" s="407" t="s">
        <v>2114</v>
      </c>
      <c r="G2206" s="272">
        <v>7.8999999999999995</v>
      </c>
      <c r="H2206" s="406">
        <v>467</v>
      </c>
      <c r="I2206" s="406">
        <v>536</v>
      </c>
      <c r="J2206" s="406">
        <v>617</v>
      </c>
      <c r="K2206" s="406">
        <v>467</v>
      </c>
      <c r="L2206" s="406">
        <v>536</v>
      </c>
      <c r="M2206" s="406">
        <v>617</v>
      </c>
      <c r="N2206" s="406">
        <v>537</v>
      </c>
      <c r="O2206" s="406">
        <v>467</v>
      </c>
      <c r="P2206" s="406">
        <v>536</v>
      </c>
      <c r="Q2206" s="406">
        <v>617</v>
      </c>
      <c r="R2206" s="406">
        <v>537</v>
      </c>
      <c r="S2206" s="406">
        <v>467</v>
      </c>
      <c r="T2206" s="406">
        <v>536</v>
      </c>
      <c r="U2206" s="406">
        <v>617</v>
      </c>
      <c r="V2206" s="406">
        <v>536</v>
      </c>
      <c r="W2206" s="406">
        <v>617</v>
      </c>
      <c r="X2206" s="406">
        <v>467</v>
      </c>
      <c r="Y2206" s="406">
        <v>536</v>
      </c>
      <c r="Z2206" s="406">
        <v>617</v>
      </c>
      <c r="AA2206" s="406">
        <v>537</v>
      </c>
      <c r="AB2206" s="406">
        <v>467</v>
      </c>
      <c r="AC2206" s="406">
        <v>536</v>
      </c>
      <c r="AD2206" s="406">
        <v>617</v>
      </c>
      <c r="AE2206" s="406">
        <v>537</v>
      </c>
      <c r="AF2206" s="406">
        <v>467</v>
      </c>
      <c r="AG2206" s="406">
        <v>536</v>
      </c>
      <c r="AH2206" s="406">
        <v>617</v>
      </c>
      <c r="AI2206" s="406">
        <v>536</v>
      </c>
      <c r="AJ2206" s="406">
        <v>467</v>
      </c>
      <c r="AK2206" s="406">
        <v>536</v>
      </c>
      <c r="AL2206" s="406">
        <v>617</v>
      </c>
      <c r="AM2206" s="406">
        <v>467</v>
      </c>
      <c r="AN2206" s="406">
        <v>536</v>
      </c>
      <c r="AO2206" s="406">
        <v>617</v>
      </c>
      <c r="AP2206" s="406">
        <v>590</v>
      </c>
      <c r="AQ2206" s="406">
        <v>590</v>
      </c>
      <c r="AR2206" s="406">
        <v>590</v>
      </c>
      <c r="AS2206" s="406">
        <v>590</v>
      </c>
      <c r="AU2206" t="s">
        <v>2117</v>
      </c>
    </row>
    <row r="2207" spans="4:47" ht="13.5" customHeight="1">
      <c r="D2207" s="405" t="s">
        <v>2159</v>
      </c>
      <c r="E2207" s="404"/>
      <c r="F2207" s="407" t="s">
        <v>2156</v>
      </c>
      <c r="G2207" s="272">
        <v>7.8999999999999995</v>
      </c>
      <c r="H2207" s="406">
        <v>470</v>
      </c>
      <c r="I2207" s="406">
        <v>519</v>
      </c>
      <c r="J2207" s="406">
        <v>602</v>
      </c>
      <c r="K2207" s="406">
        <v>470</v>
      </c>
      <c r="L2207" s="406">
        <v>519</v>
      </c>
      <c r="M2207" s="406">
        <v>602</v>
      </c>
      <c r="N2207" s="406">
        <v>545</v>
      </c>
      <c r="O2207" s="406">
        <v>470</v>
      </c>
      <c r="P2207" s="406">
        <v>519</v>
      </c>
      <c r="Q2207" s="406">
        <v>602</v>
      </c>
      <c r="R2207" s="406">
        <v>545</v>
      </c>
      <c r="S2207" s="406">
        <v>470</v>
      </c>
      <c r="T2207" s="406">
        <v>519</v>
      </c>
      <c r="U2207" s="406">
        <v>602</v>
      </c>
      <c r="V2207" s="406">
        <v>519</v>
      </c>
      <c r="W2207" s="406">
        <v>602</v>
      </c>
      <c r="X2207" s="406">
        <v>470</v>
      </c>
      <c r="Y2207" s="406">
        <v>519</v>
      </c>
      <c r="Z2207" s="406">
        <v>602</v>
      </c>
      <c r="AA2207" s="406">
        <v>545</v>
      </c>
      <c r="AB2207" s="406">
        <v>470</v>
      </c>
      <c r="AC2207" s="406">
        <v>519</v>
      </c>
      <c r="AD2207" s="406">
        <v>602</v>
      </c>
      <c r="AE2207" s="406">
        <v>545</v>
      </c>
      <c r="AF2207" s="406">
        <v>470</v>
      </c>
      <c r="AG2207" s="406">
        <v>519</v>
      </c>
      <c r="AH2207" s="406">
        <v>602</v>
      </c>
      <c r="AI2207" s="406">
        <v>519</v>
      </c>
      <c r="AJ2207" s="406">
        <v>470</v>
      </c>
      <c r="AK2207" s="406">
        <v>519</v>
      </c>
      <c r="AL2207" s="406">
        <v>602</v>
      </c>
      <c r="AM2207" s="406">
        <v>470</v>
      </c>
      <c r="AN2207" s="406">
        <v>519</v>
      </c>
      <c r="AO2207" s="406">
        <v>602</v>
      </c>
      <c r="AP2207" s="406">
        <v>571</v>
      </c>
      <c r="AQ2207" s="406">
        <v>571</v>
      </c>
      <c r="AR2207" s="406">
        <v>571</v>
      </c>
      <c r="AS2207" s="406">
        <v>571</v>
      </c>
      <c r="AU2207" t="s">
        <v>2159</v>
      </c>
    </row>
    <row r="2208" spans="4:47" ht="13.5" customHeight="1">
      <c r="D2208" s="405" t="s">
        <v>3192</v>
      </c>
      <c r="E2208" s="404"/>
      <c r="F2208" s="407" t="s">
        <v>4687</v>
      </c>
      <c r="G2208" s="272">
        <v>8.4</v>
      </c>
      <c r="H2208" s="406">
        <v>476</v>
      </c>
      <c r="I2208" s="406">
        <v>548</v>
      </c>
      <c r="J2208" s="406">
        <v>630</v>
      </c>
      <c r="K2208" s="406">
        <v>476</v>
      </c>
      <c r="L2208" s="406">
        <v>548</v>
      </c>
      <c r="M2208" s="406">
        <v>630</v>
      </c>
      <c r="N2208" s="406">
        <v>554</v>
      </c>
      <c r="O2208" s="406">
        <v>476</v>
      </c>
      <c r="P2208" s="406">
        <v>548</v>
      </c>
      <c r="Q2208" s="406">
        <v>630</v>
      </c>
      <c r="R2208" s="406">
        <v>554</v>
      </c>
      <c r="S2208" s="406">
        <v>476</v>
      </c>
      <c r="T2208" s="406">
        <v>548</v>
      </c>
      <c r="U2208" s="406">
        <v>630</v>
      </c>
      <c r="V2208" s="406">
        <v>548</v>
      </c>
      <c r="W2208" s="406">
        <v>630</v>
      </c>
      <c r="X2208" s="406">
        <v>476</v>
      </c>
      <c r="Y2208" s="406">
        <v>548</v>
      </c>
      <c r="Z2208" s="406">
        <v>630</v>
      </c>
      <c r="AA2208" s="406">
        <v>554</v>
      </c>
      <c r="AB2208" s="406">
        <v>476</v>
      </c>
      <c r="AC2208" s="406">
        <v>548</v>
      </c>
      <c r="AD2208" s="406">
        <v>630</v>
      </c>
      <c r="AE2208" s="406">
        <v>554</v>
      </c>
      <c r="AF2208" s="406">
        <v>476</v>
      </c>
      <c r="AG2208" s="406">
        <v>548</v>
      </c>
      <c r="AH2208" s="406">
        <v>630</v>
      </c>
      <c r="AI2208" s="406">
        <v>548</v>
      </c>
      <c r="AJ2208" s="406">
        <v>476</v>
      </c>
      <c r="AK2208" s="406">
        <v>548</v>
      </c>
      <c r="AL2208" s="406">
        <v>630</v>
      </c>
      <c r="AM2208" s="406">
        <v>476</v>
      </c>
      <c r="AN2208" s="406">
        <v>548</v>
      </c>
      <c r="AO2208" s="406">
        <v>630</v>
      </c>
      <c r="AP2208" s="406">
        <v>603</v>
      </c>
      <c r="AQ2208" s="406">
        <v>603</v>
      </c>
      <c r="AR2208" s="406">
        <v>603</v>
      </c>
      <c r="AS2208" s="406">
        <v>603</v>
      </c>
      <c r="AU2208" t="s">
        <v>3192</v>
      </c>
    </row>
    <row r="2209" spans="4:47" ht="13.5" customHeight="1">
      <c r="D2209" s="405" t="s">
        <v>3193</v>
      </c>
      <c r="E2209" s="404"/>
      <c r="F2209" s="407" t="s">
        <v>4686</v>
      </c>
      <c r="G2209" s="272">
        <v>8.4</v>
      </c>
      <c r="H2209" s="406">
        <v>479</v>
      </c>
      <c r="I2209" s="406">
        <v>530</v>
      </c>
      <c r="J2209" s="406">
        <v>615</v>
      </c>
      <c r="K2209" s="406">
        <v>479</v>
      </c>
      <c r="L2209" s="406">
        <v>530</v>
      </c>
      <c r="M2209" s="406">
        <v>615</v>
      </c>
      <c r="N2209" s="406">
        <v>557</v>
      </c>
      <c r="O2209" s="406">
        <v>479</v>
      </c>
      <c r="P2209" s="406">
        <v>530</v>
      </c>
      <c r="Q2209" s="406">
        <v>615</v>
      </c>
      <c r="R2209" s="406">
        <v>557</v>
      </c>
      <c r="S2209" s="406">
        <v>479</v>
      </c>
      <c r="T2209" s="406">
        <v>530</v>
      </c>
      <c r="U2209" s="406">
        <v>615</v>
      </c>
      <c r="V2209" s="406">
        <v>530</v>
      </c>
      <c r="W2209" s="406">
        <v>615</v>
      </c>
      <c r="X2209" s="406">
        <v>479</v>
      </c>
      <c r="Y2209" s="406">
        <v>530</v>
      </c>
      <c r="Z2209" s="406">
        <v>615</v>
      </c>
      <c r="AA2209" s="406">
        <v>557</v>
      </c>
      <c r="AB2209" s="406">
        <v>479</v>
      </c>
      <c r="AC2209" s="406">
        <v>530</v>
      </c>
      <c r="AD2209" s="406">
        <v>615</v>
      </c>
      <c r="AE2209" s="406">
        <v>557</v>
      </c>
      <c r="AF2209" s="406">
        <v>479</v>
      </c>
      <c r="AG2209" s="406">
        <v>530</v>
      </c>
      <c r="AH2209" s="406">
        <v>615</v>
      </c>
      <c r="AI2209" s="406">
        <v>530</v>
      </c>
      <c r="AJ2209" s="406">
        <v>479</v>
      </c>
      <c r="AK2209" s="406">
        <v>530</v>
      </c>
      <c r="AL2209" s="406">
        <v>615</v>
      </c>
      <c r="AM2209" s="406">
        <v>479</v>
      </c>
      <c r="AN2209" s="406">
        <v>530</v>
      </c>
      <c r="AO2209" s="406">
        <v>615</v>
      </c>
      <c r="AP2209" s="406">
        <v>583</v>
      </c>
      <c r="AQ2209" s="406">
        <v>583</v>
      </c>
      <c r="AR2209" s="406">
        <v>583</v>
      </c>
      <c r="AS2209" s="406">
        <v>583</v>
      </c>
      <c r="AU2209" t="s">
        <v>3193</v>
      </c>
    </row>
    <row r="2210" spans="4:47" ht="13.5" customHeight="1">
      <c r="D2210" s="405" t="s">
        <v>2131</v>
      </c>
      <c r="E2210" s="404"/>
      <c r="F2210" s="407" t="s">
        <v>2128</v>
      </c>
      <c r="G2210" s="272">
        <v>8.7999999999999989</v>
      </c>
      <c r="H2210" s="406">
        <v>487</v>
      </c>
      <c r="I2210" s="406">
        <v>561</v>
      </c>
      <c r="J2210" s="406">
        <v>645</v>
      </c>
      <c r="K2210" s="406">
        <v>487</v>
      </c>
      <c r="L2210" s="406">
        <v>561</v>
      </c>
      <c r="M2210" s="406">
        <v>645</v>
      </c>
      <c r="N2210" s="406">
        <v>561</v>
      </c>
      <c r="O2210" s="406">
        <v>487</v>
      </c>
      <c r="P2210" s="406">
        <v>561</v>
      </c>
      <c r="Q2210" s="406">
        <v>645</v>
      </c>
      <c r="R2210" s="406">
        <v>561</v>
      </c>
      <c r="S2210" s="406">
        <v>487</v>
      </c>
      <c r="T2210" s="406">
        <v>561</v>
      </c>
      <c r="U2210" s="406">
        <v>645</v>
      </c>
      <c r="V2210" s="406">
        <v>561</v>
      </c>
      <c r="W2210" s="406">
        <v>645</v>
      </c>
      <c r="X2210" s="406">
        <v>487</v>
      </c>
      <c r="Y2210" s="406">
        <v>561</v>
      </c>
      <c r="Z2210" s="406">
        <v>645</v>
      </c>
      <c r="AA2210" s="406">
        <v>561</v>
      </c>
      <c r="AB2210" s="406">
        <v>487</v>
      </c>
      <c r="AC2210" s="406">
        <v>561</v>
      </c>
      <c r="AD2210" s="406">
        <v>645</v>
      </c>
      <c r="AE2210" s="406">
        <v>561</v>
      </c>
      <c r="AF2210" s="406">
        <v>487</v>
      </c>
      <c r="AG2210" s="406">
        <v>561</v>
      </c>
      <c r="AH2210" s="406">
        <v>645</v>
      </c>
      <c r="AI2210" s="406">
        <v>561</v>
      </c>
      <c r="AJ2210" s="406">
        <v>487</v>
      </c>
      <c r="AK2210" s="406">
        <v>561</v>
      </c>
      <c r="AL2210" s="406">
        <v>645</v>
      </c>
      <c r="AM2210" s="406">
        <v>487</v>
      </c>
      <c r="AN2210" s="406">
        <v>561</v>
      </c>
      <c r="AO2210" s="406">
        <v>645</v>
      </c>
      <c r="AP2210" s="406">
        <v>617</v>
      </c>
      <c r="AQ2210" s="406">
        <v>617</v>
      </c>
      <c r="AR2210" s="406">
        <v>617</v>
      </c>
      <c r="AS2210" s="406">
        <v>617</v>
      </c>
      <c r="AU2210" t="s">
        <v>2131</v>
      </c>
    </row>
    <row r="2211" spans="4:47" ht="13.5" customHeight="1">
      <c r="D2211" s="405" t="s">
        <v>2173</v>
      </c>
      <c r="E2211" s="404"/>
      <c r="F2211" s="407" t="s">
        <v>2170</v>
      </c>
      <c r="G2211" s="272">
        <v>8.7999999999999989</v>
      </c>
      <c r="H2211" s="406">
        <v>490</v>
      </c>
      <c r="I2211" s="406">
        <v>542</v>
      </c>
      <c r="J2211" s="406">
        <v>629</v>
      </c>
      <c r="K2211" s="406">
        <v>490</v>
      </c>
      <c r="L2211" s="406">
        <v>542</v>
      </c>
      <c r="M2211" s="406">
        <v>629</v>
      </c>
      <c r="N2211" s="406">
        <v>570</v>
      </c>
      <c r="O2211" s="406">
        <v>490</v>
      </c>
      <c r="P2211" s="406">
        <v>542</v>
      </c>
      <c r="Q2211" s="406">
        <v>629</v>
      </c>
      <c r="R2211" s="406">
        <v>570</v>
      </c>
      <c r="S2211" s="406">
        <v>490</v>
      </c>
      <c r="T2211" s="406">
        <v>542</v>
      </c>
      <c r="U2211" s="406">
        <v>629</v>
      </c>
      <c r="V2211" s="406">
        <v>542</v>
      </c>
      <c r="W2211" s="406">
        <v>629</v>
      </c>
      <c r="X2211" s="406">
        <v>490</v>
      </c>
      <c r="Y2211" s="406">
        <v>542</v>
      </c>
      <c r="Z2211" s="406">
        <v>629</v>
      </c>
      <c r="AA2211" s="406">
        <v>570</v>
      </c>
      <c r="AB2211" s="406">
        <v>490</v>
      </c>
      <c r="AC2211" s="406">
        <v>542</v>
      </c>
      <c r="AD2211" s="406">
        <v>629</v>
      </c>
      <c r="AE2211" s="406">
        <v>570</v>
      </c>
      <c r="AF2211" s="406">
        <v>490</v>
      </c>
      <c r="AG2211" s="406">
        <v>542</v>
      </c>
      <c r="AH2211" s="406">
        <v>629</v>
      </c>
      <c r="AI2211" s="406">
        <v>542</v>
      </c>
      <c r="AJ2211" s="406">
        <v>490</v>
      </c>
      <c r="AK2211" s="406">
        <v>542</v>
      </c>
      <c r="AL2211" s="406">
        <v>629</v>
      </c>
      <c r="AM2211" s="406">
        <v>490</v>
      </c>
      <c r="AN2211" s="406">
        <v>542</v>
      </c>
      <c r="AO2211" s="406">
        <v>629</v>
      </c>
      <c r="AP2211" s="406">
        <v>596</v>
      </c>
      <c r="AQ2211" s="406">
        <v>596</v>
      </c>
      <c r="AR2211" s="406">
        <v>596</v>
      </c>
      <c r="AS2211" s="406">
        <v>596</v>
      </c>
      <c r="AU2211" t="s">
        <v>2173</v>
      </c>
    </row>
    <row r="2212" spans="4:47" ht="13.5" customHeight="1">
      <c r="D2212" s="405" t="s">
        <v>2104</v>
      </c>
      <c r="E2212" s="404"/>
      <c r="F2212" s="407" t="s">
        <v>2100</v>
      </c>
      <c r="G2212" s="272">
        <v>8</v>
      </c>
      <c r="H2212" s="406">
        <v>442</v>
      </c>
      <c r="I2212" s="406">
        <v>506</v>
      </c>
      <c r="J2212" s="406">
        <v>582</v>
      </c>
      <c r="K2212" s="406">
        <v>442</v>
      </c>
      <c r="L2212" s="406">
        <v>506</v>
      </c>
      <c r="M2212" s="406">
        <v>582</v>
      </c>
      <c r="N2212" s="406">
        <v>507</v>
      </c>
      <c r="O2212" s="406">
        <v>442</v>
      </c>
      <c r="P2212" s="406">
        <v>506</v>
      </c>
      <c r="Q2212" s="406">
        <v>582</v>
      </c>
      <c r="R2212" s="406">
        <v>507</v>
      </c>
      <c r="S2212" s="406">
        <v>442</v>
      </c>
      <c r="T2212" s="406">
        <v>506</v>
      </c>
      <c r="U2212" s="406">
        <v>582</v>
      </c>
      <c r="V2212" s="406">
        <v>506</v>
      </c>
      <c r="W2212" s="406">
        <v>582</v>
      </c>
      <c r="X2212" s="406">
        <v>442</v>
      </c>
      <c r="Y2212" s="406">
        <v>506</v>
      </c>
      <c r="Z2212" s="406">
        <v>582</v>
      </c>
      <c r="AA2212" s="406">
        <v>507</v>
      </c>
      <c r="AB2212" s="406">
        <v>442</v>
      </c>
      <c r="AC2212" s="406">
        <v>506</v>
      </c>
      <c r="AD2212" s="406">
        <v>582</v>
      </c>
      <c r="AE2212" s="406">
        <v>507</v>
      </c>
      <c r="AF2212" s="406">
        <v>442</v>
      </c>
      <c r="AG2212" s="406">
        <v>506</v>
      </c>
      <c r="AH2212" s="406">
        <v>582</v>
      </c>
      <c r="AI2212" s="406">
        <v>506</v>
      </c>
      <c r="AJ2212" s="406">
        <v>442</v>
      </c>
      <c r="AK2212" s="406">
        <v>506</v>
      </c>
      <c r="AL2212" s="406">
        <v>582</v>
      </c>
      <c r="AM2212" s="406">
        <v>442</v>
      </c>
      <c r="AN2212" s="406">
        <v>506</v>
      </c>
      <c r="AO2212" s="406">
        <v>582</v>
      </c>
      <c r="AP2212" s="406">
        <v>557</v>
      </c>
      <c r="AQ2212" s="406">
        <v>557</v>
      </c>
      <c r="AR2212" s="406">
        <v>557</v>
      </c>
      <c r="AS2212" s="406">
        <v>557</v>
      </c>
      <c r="AU2212" t="s">
        <v>2104</v>
      </c>
    </row>
    <row r="2213" spans="4:47" ht="13.5" customHeight="1">
      <c r="D2213" s="405" t="s">
        <v>2146</v>
      </c>
      <c r="E2213" s="404"/>
      <c r="F2213" s="407" t="s">
        <v>2142</v>
      </c>
      <c r="G2213" s="272">
        <v>8</v>
      </c>
      <c r="H2213" s="406">
        <v>446</v>
      </c>
      <c r="I2213" s="406">
        <v>488</v>
      </c>
      <c r="J2213" s="406">
        <v>567</v>
      </c>
      <c r="K2213" s="406">
        <v>446</v>
      </c>
      <c r="L2213" s="406">
        <v>488</v>
      </c>
      <c r="M2213" s="406">
        <v>567</v>
      </c>
      <c r="N2213" s="406">
        <v>514</v>
      </c>
      <c r="O2213" s="406">
        <v>446</v>
      </c>
      <c r="P2213" s="406">
        <v>488</v>
      </c>
      <c r="Q2213" s="406">
        <v>567</v>
      </c>
      <c r="R2213" s="406">
        <v>514</v>
      </c>
      <c r="S2213" s="406">
        <v>446</v>
      </c>
      <c r="T2213" s="406">
        <v>488</v>
      </c>
      <c r="U2213" s="406">
        <v>567</v>
      </c>
      <c r="V2213" s="406">
        <v>488</v>
      </c>
      <c r="W2213" s="406">
        <v>567</v>
      </c>
      <c r="X2213" s="406">
        <v>446</v>
      </c>
      <c r="Y2213" s="406">
        <v>488</v>
      </c>
      <c r="Z2213" s="406">
        <v>567</v>
      </c>
      <c r="AA2213" s="406">
        <v>514</v>
      </c>
      <c r="AB2213" s="406">
        <v>446</v>
      </c>
      <c r="AC2213" s="406">
        <v>488</v>
      </c>
      <c r="AD2213" s="406">
        <v>567</v>
      </c>
      <c r="AE2213" s="406">
        <v>514</v>
      </c>
      <c r="AF2213" s="406">
        <v>446</v>
      </c>
      <c r="AG2213" s="406">
        <v>488</v>
      </c>
      <c r="AH2213" s="406">
        <v>567</v>
      </c>
      <c r="AI2213" s="406">
        <v>488</v>
      </c>
      <c r="AJ2213" s="406">
        <v>446</v>
      </c>
      <c r="AK2213" s="406">
        <v>488</v>
      </c>
      <c r="AL2213" s="406">
        <v>567</v>
      </c>
      <c r="AM2213" s="406">
        <v>446</v>
      </c>
      <c r="AN2213" s="406">
        <v>488</v>
      </c>
      <c r="AO2213" s="406">
        <v>567</v>
      </c>
      <c r="AP2213" s="406">
        <v>537</v>
      </c>
      <c r="AQ2213" s="406">
        <v>537</v>
      </c>
      <c r="AR2213" s="406">
        <v>537</v>
      </c>
      <c r="AS2213" s="406">
        <v>537</v>
      </c>
      <c r="AU2213" t="s">
        <v>2146</v>
      </c>
    </row>
    <row r="2214" spans="4:47" ht="13.5" customHeight="1">
      <c r="D2214" s="405" t="s">
        <v>2118</v>
      </c>
      <c r="E2214" s="404"/>
      <c r="F2214" s="407" t="s">
        <v>2114</v>
      </c>
      <c r="G2214" s="272">
        <v>9</v>
      </c>
      <c r="H2214" s="406">
        <v>491</v>
      </c>
      <c r="I2214" s="406">
        <v>566</v>
      </c>
      <c r="J2214" s="406">
        <v>650</v>
      </c>
      <c r="K2214" s="406">
        <v>491</v>
      </c>
      <c r="L2214" s="406">
        <v>566</v>
      </c>
      <c r="M2214" s="406">
        <v>650</v>
      </c>
      <c r="N2214" s="406">
        <v>565</v>
      </c>
      <c r="O2214" s="406">
        <v>491</v>
      </c>
      <c r="P2214" s="406">
        <v>566</v>
      </c>
      <c r="Q2214" s="406">
        <v>650</v>
      </c>
      <c r="R2214" s="406">
        <v>565</v>
      </c>
      <c r="S2214" s="406">
        <v>491</v>
      </c>
      <c r="T2214" s="406">
        <v>566</v>
      </c>
      <c r="U2214" s="406">
        <v>650</v>
      </c>
      <c r="V2214" s="406">
        <v>566</v>
      </c>
      <c r="W2214" s="406">
        <v>650</v>
      </c>
      <c r="X2214" s="406">
        <v>491</v>
      </c>
      <c r="Y2214" s="406">
        <v>566</v>
      </c>
      <c r="Z2214" s="406">
        <v>650</v>
      </c>
      <c r="AA2214" s="406">
        <v>565</v>
      </c>
      <c r="AB2214" s="406">
        <v>491</v>
      </c>
      <c r="AC2214" s="406">
        <v>566</v>
      </c>
      <c r="AD2214" s="406">
        <v>650</v>
      </c>
      <c r="AE2214" s="406">
        <v>565</v>
      </c>
      <c r="AF2214" s="406">
        <v>491</v>
      </c>
      <c r="AG2214" s="406">
        <v>566</v>
      </c>
      <c r="AH2214" s="406">
        <v>650</v>
      </c>
      <c r="AI2214" s="406">
        <v>566</v>
      </c>
      <c r="AJ2214" s="406">
        <v>491</v>
      </c>
      <c r="AK2214" s="406">
        <v>566</v>
      </c>
      <c r="AL2214" s="406">
        <v>650</v>
      </c>
      <c r="AM2214" s="406">
        <v>491</v>
      </c>
      <c r="AN2214" s="406">
        <v>566</v>
      </c>
      <c r="AO2214" s="406">
        <v>650</v>
      </c>
      <c r="AP2214" s="406">
        <v>622</v>
      </c>
      <c r="AQ2214" s="406">
        <v>622</v>
      </c>
      <c r="AR2214" s="406">
        <v>622</v>
      </c>
      <c r="AS2214" s="406">
        <v>622</v>
      </c>
      <c r="AU2214" t="s">
        <v>2118</v>
      </c>
    </row>
    <row r="2215" spans="4:47" ht="13.5" customHeight="1">
      <c r="D2215" s="405" t="s">
        <v>2160</v>
      </c>
      <c r="E2215" s="404"/>
      <c r="F2215" s="407" t="s">
        <v>2156</v>
      </c>
      <c r="G2215" s="272">
        <v>9</v>
      </c>
      <c r="H2215" s="406">
        <v>494</v>
      </c>
      <c r="I2215" s="406">
        <v>546</v>
      </c>
      <c r="J2215" s="406">
        <v>634</v>
      </c>
      <c r="K2215" s="406">
        <v>494</v>
      </c>
      <c r="L2215" s="406">
        <v>546</v>
      </c>
      <c r="M2215" s="406">
        <v>634</v>
      </c>
      <c r="N2215" s="406">
        <v>574</v>
      </c>
      <c r="O2215" s="406">
        <v>494</v>
      </c>
      <c r="P2215" s="406">
        <v>546</v>
      </c>
      <c r="Q2215" s="406">
        <v>634</v>
      </c>
      <c r="R2215" s="406">
        <v>574</v>
      </c>
      <c r="S2215" s="406">
        <v>494</v>
      </c>
      <c r="T2215" s="406">
        <v>546</v>
      </c>
      <c r="U2215" s="406">
        <v>634</v>
      </c>
      <c r="V2215" s="406">
        <v>546</v>
      </c>
      <c r="W2215" s="406">
        <v>634</v>
      </c>
      <c r="X2215" s="406">
        <v>494</v>
      </c>
      <c r="Y2215" s="406">
        <v>546</v>
      </c>
      <c r="Z2215" s="406">
        <v>634</v>
      </c>
      <c r="AA2215" s="406">
        <v>574</v>
      </c>
      <c r="AB2215" s="406">
        <v>494</v>
      </c>
      <c r="AC2215" s="406">
        <v>546</v>
      </c>
      <c r="AD2215" s="406">
        <v>634</v>
      </c>
      <c r="AE2215" s="406">
        <v>574</v>
      </c>
      <c r="AF2215" s="406">
        <v>494</v>
      </c>
      <c r="AG2215" s="406">
        <v>546</v>
      </c>
      <c r="AH2215" s="406">
        <v>634</v>
      </c>
      <c r="AI2215" s="406">
        <v>546</v>
      </c>
      <c r="AJ2215" s="406">
        <v>494</v>
      </c>
      <c r="AK2215" s="406">
        <v>546</v>
      </c>
      <c r="AL2215" s="406">
        <v>634</v>
      </c>
      <c r="AM2215" s="406">
        <v>494</v>
      </c>
      <c r="AN2215" s="406">
        <v>546</v>
      </c>
      <c r="AO2215" s="406">
        <v>634</v>
      </c>
      <c r="AP2215" s="406">
        <v>601</v>
      </c>
      <c r="AQ2215" s="406">
        <v>601</v>
      </c>
      <c r="AR2215" s="406">
        <v>601</v>
      </c>
      <c r="AS2215" s="406">
        <v>601</v>
      </c>
      <c r="AU2215" t="s">
        <v>2160</v>
      </c>
    </row>
    <row r="2216" spans="4:47" ht="13.5" customHeight="1">
      <c r="D2216" s="405" t="s">
        <v>3194</v>
      </c>
      <c r="E2216" s="404"/>
      <c r="F2216" s="407" t="s">
        <v>4687</v>
      </c>
      <c r="G2216" s="272">
        <v>9.5</v>
      </c>
      <c r="H2216" s="406">
        <v>502</v>
      </c>
      <c r="I2216" s="406">
        <v>580</v>
      </c>
      <c r="J2216" s="406">
        <v>666</v>
      </c>
      <c r="K2216" s="406">
        <v>502</v>
      </c>
      <c r="L2216" s="406">
        <v>580</v>
      </c>
      <c r="M2216" s="406">
        <v>666</v>
      </c>
      <c r="N2216" s="406">
        <v>584</v>
      </c>
      <c r="O2216" s="406">
        <v>502</v>
      </c>
      <c r="P2216" s="406">
        <v>580</v>
      </c>
      <c r="Q2216" s="406">
        <v>666</v>
      </c>
      <c r="R2216" s="406">
        <v>584</v>
      </c>
      <c r="S2216" s="406">
        <v>502</v>
      </c>
      <c r="T2216" s="406">
        <v>580</v>
      </c>
      <c r="U2216" s="406">
        <v>666</v>
      </c>
      <c r="V2216" s="406">
        <v>580</v>
      </c>
      <c r="W2216" s="406">
        <v>666</v>
      </c>
      <c r="X2216" s="406">
        <v>502</v>
      </c>
      <c r="Y2216" s="406">
        <v>580</v>
      </c>
      <c r="Z2216" s="406">
        <v>666</v>
      </c>
      <c r="AA2216" s="406">
        <v>584</v>
      </c>
      <c r="AB2216" s="406">
        <v>502</v>
      </c>
      <c r="AC2216" s="406">
        <v>580</v>
      </c>
      <c r="AD2216" s="406">
        <v>666</v>
      </c>
      <c r="AE2216" s="406">
        <v>584</v>
      </c>
      <c r="AF2216" s="406">
        <v>502</v>
      </c>
      <c r="AG2216" s="406">
        <v>580</v>
      </c>
      <c r="AH2216" s="406">
        <v>666</v>
      </c>
      <c r="AI2216" s="406">
        <v>580</v>
      </c>
      <c r="AJ2216" s="406">
        <v>502</v>
      </c>
      <c r="AK2216" s="406">
        <v>580</v>
      </c>
      <c r="AL2216" s="406">
        <v>666</v>
      </c>
      <c r="AM2216" s="406">
        <v>502</v>
      </c>
      <c r="AN2216" s="406">
        <v>580</v>
      </c>
      <c r="AO2216" s="406">
        <v>666</v>
      </c>
      <c r="AP2216" s="406">
        <v>638</v>
      </c>
      <c r="AQ2216" s="406">
        <v>638</v>
      </c>
      <c r="AR2216" s="406">
        <v>638</v>
      </c>
      <c r="AS2216" s="406">
        <v>638</v>
      </c>
      <c r="AU2216" t="s">
        <v>3194</v>
      </c>
    </row>
    <row r="2217" spans="4:47" ht="13.5" customHeight="1">
      <c r="D2217" s="405" t="s">
        <v>3195</v>
      </c>
      <c r="E2217" s="404"/>
      <c r="F2217" s="407" t="s">
        <v>4686</v>
      </c>
      <c r="G2217" s="272">
        <v>9.5</v>
      </c>
      <c r="H2217" s="406">
        <v>505</v>
      </c>
      <c r="I2217" s="406">
        <v>559</v>
      </c>
      <c r="J2217" s="406">
        <v>649</v>
      </c>
      <c r="K2217" s="406">
        <v>505</v>
      </c>
      <c r="L2217" s="406">
        <v>559</v>
      </c>
      <c r="M2217" s="406">
        <v>649</v>
      </c>
      <c r="N2217" s="406">
        <v>588</v>
      </c>
      <c r="O2217" s="406">
        <v>505</v>
      </c>
      <c r="P2217" s="406">
        <v>559</v>
      </c>
      <c r="Q2217" s="406">
        <v>649</v>
      </c>
      <c r="R2217" s="406">
        <v>588</v>
      </c>
      <c r="S2217" s="406">
        <v>505</v>
      </c>
      <c r="T2217" s="406">
        <v>559</v>
      </c>
      <c r="U2217" s="406">
        <v>649</v>
      </c>
      <c r="V2217" s="406">
        <v>559</v>
      </c>
      <c r="W2217" s="406">
        <v>649</v>
      </c>
      <c r="X2217" s="406">
        <v>505</v>
      </c>
      <c r="Y2217" s="406">
        <v>559</v>
      </c>
      <c r="Z2217" s="406">
        <v>649</v>
      </c>
      <c r="AA2217" s="406">
        <v>588</v>
      </c>
      <c r="AB2217" s="406">
        <v>505</v>
      </c>
      <c r="AC2217" s="406">
        <v>559</v>
      </c>
      <c r="AD2217" s="406">
        <v>649</v>
      </c>
      <c r="AE2217" s="406">
        <v>588</v>
      </c>
      <c r="AF2217" s="406">
        <v>505</v>
      </c>
      <c r="AG2217" s="406">
        <v>559</v>
      </c>
      <c r="AH2217" s="406">
        <v>649</v>
      </c>
      <c r="AI2217" s="406">
        <v>559</v>
      </c>
      <c r="AJ2217" s="406">
        <v>505</v>
      </c>
      <c r="AK2217" s="406">
        <v>559</v>
      </c>
      <c r="AL2217" s="406">
        <v>649</v>
      </c>
      <c r="AM2217" s="406">
        <v>505</v>
      </c>
      <c r="AN2217" s="406">
        <v>559</v>
      </c>
      <c r="AO2217" s="406">
        <v>649</v>
      </c>
      <c r="AP2217" s="406">
        <v>615</v>
      </c>
      <c r="AQ2217" s="406">
        <v>615</v>
      </c>
      <c r="AR2217" s="406">
        <v>615</v>
      </c>
      <c r="AS2217" s="406">
        <v>615</v>
      </c>
      <c r="AU2217" t="s">
        <v>3195</v>
      </c>
    </row>
    <row r="2218" spans="4:47" ht="13.5" customHeight="1">
      <c r="D2218" s="405" t="s">
        <v>2132</v>
      </c>
      <c r="E2218" s="404"/>
      <c r="F2218" s="407" t="s">
        <v>2128</v>
      </c>
      <c r="G2218" s="272">
        <v>10</v>
      </c>
      <c r="H2218" s="406">
        <v>513</v>
      </c>
      <c r="I2218" s="406">
        <v>594</v>
      </c>
      <c r="J2218" s="406">
        <v>683</v>
      </c>
      <c r="K2218" s="406">
        <v>513</v>
      </c>
      <c r="L2218" s="406">
        <v>594</v>
      </c>
      <c r="M2218" s="406">
        <v>683</v>
      </c>
      <c r="N2218" s="406">
        <v>592</v>
      </c>
      <c r="O2218" s="406">
        <v>513</v>
      </c>
      <c r="P2218" s="406">
        <v>594</v>
      </c>
      <c r="Q2218" s="406">
        <v>683</v>
      </c>
      <c r="R2218" s="406">
        <v>592</v>
      </c>
      <c r="S2218" s="406">
        <v>513</v>
      </c>
      <c r="T2218" s="406">
        <v>594</v>
      </c>
      <c r="U2218" s="406">
        <v>683</v>
      </c>
      <c r="V2218" s="406">
        <v>594</v>
      </c>
      <c r="W2218" s="406">
        <v>683</v>
      </c>
      <c r="X2218" s="406">
        <v>513</v>
      </c>
      <c r="Y2218" s="406">
        <v>594</v>
      </c>
      <c r="Z2218" s="406">
        <v>683</v>
      </c>
      <c r="AA2218" s="406">
        <v>592</v>
      </c>
      <c r="AB2218" s="406">
        <v>513</v>
      </c>
      <c r="AC2218" s="406">
        <v>594</v>
      </c>
      <c r="AD2218" s="406">
        <v>683</v>
      </c>
      <c r="AE2218" s="406">
        <v>592</v>
      </c>
      <c r="AF2218" s="406">
        <v>513</v>
      </c>
      <c r="AG2218" s="406">
        <v>594</v>
      </c>
      <c r="AH2218" s="406">
        <v>683</v>
      </c>
      <c r="AI2218" s="406">
        <v>594</v>
      </c>
      <c r="AJ2218" s="406">
        <v>513</v>
      </c>
      <c r="AK2218" s="406">
        <v>594</v>
      </c>
      <c r="AL2218" s="406">
        <v>683</v>
      </c>
      <c r="AM2218" s="406">
        <v>513</v>
      </c>
      <c r="AN2218" s="406">
        <v>594</v>
      </c>
      <c r="AO2218" s="406">
        <v>683</v>
      </c>
      <c r="AP2218" s="406">
        <v>653</v>
      </c>
      <c r="AQ2218" s="406">
        <v>653</v>
      </c>
      <c r="AR2218" s="406">
        <v>653</v>
      </c>
      <c r="AS2218" s="406">
        <v>653</v>
      </c>
      <c r="AU2218" t="s">
        <v>2132</v>
      </c>
    </row>
    <row r="2219" spans="4:47" ht="13.5" customHeight="1">
      <c r="D2219" s="405" t="s">
        <v>2174</v>
      </c>
      <c r="E2219" s="404"/>
      <c r="F2219" s="407" t="s">
        <v>2170</v>
      </c>
      <c r="G2219" s="272">
        <v>10</v>
      </c>
      <c r="H2219" s="406">
        <v>517</v>
      </c>
      <c r="I2219" s="406">
        <v>572</v>
      </c>
      <c r="J2219" s="406">
        <v>664</v>
      </c>
      <c r="K2219" s="406">
        <v>517</v>
      </c>
      <c r="L2219" s="406">
        <v>572</v>
      </c>
      <c r="M2219" s="406">
        <v>664</v>
      </c>
      <c r="N2219" s="406">
        <v>602</v>
      </c>
      <c r="O2219" s="406">
        <v>517</v>
      </c>
      <c r="P2219" s="406">
        <v>572</v>
      </c>
      <c r="Q2219" s="406">
        <v>664</v>
      </c>
      <c r="R2219" s="406">
        <v>602</v>
      </c>
      <c r="S2219" s="406">
        <v>517</v>
      </c>
      <c r="T2219" s="406">
        <v>572</v>
      </c>
      <c r="U2219" s="406">
        <v>664</v>
      </c>
      <c r="V2219" s="406">
        <v>572</v>
      </c>
      <c r="W2219" s="406">
        <v>664</v>
      </c>
      <c r="X2219" s="406">
        <v>517</v>
      </c>
      <c r="Y2219" s="406">
        <v>572</v>
      </c>
      <c r="Z2219" s="406">
        <v>664</v>
      </c>
      <c r="AA2219" s="406">
        <v>602</v>
      </c>
      <c r="AB2219" s="406">
        <v>517</v>
      </c>
      <c r="AC2219" s="406">
        <v>572</v>
      </c>
      <c r="AD2219" s="406">
        <v>664</v>
      </c>
      <c r="AE2219" s="406">
        <v>602</v>
      </c>
      <c r="AF2219" s="406">
        <v>517</v>
      </c>
      <c r="AG2219" s="406">
        <v>572</v>
      </c>
      <c r="AH2219" s="406">
        <v>664</v>
      </c>
      <c r="AI2219" s="406">
        <v>572</v>
      </c>
      <c r="AJ2219" s="406">
        <v>517</v>
      </c>
      <c r="AK2219" s="406">
        <v>572</v>
      </c>
      <c r="AL2219" s="406">
        <v>664</v>
      </c>
      <c r="AM2219" s="406">
        <v>517</v>
      </c>
      <c r="AN2219" s="406">
        <v>572</v>
      </c>
      <c r="AO2219" s="406">
        <v>664</v>
      </c>
      <c r="AP2219" s="406">
        <v>629</v>
      </c>
      <c r="AQ2219" s="406">
        <v>629</v>
      </c>
      <c r="AR2219" s="406">
        <v>629</v>
      </c>
      <c r="AS2219" s="406">
        <v>629</v>
      </c>
      <c r="AU2219" t="s">
        <v>2174</v>
      </c>
    </row>
    <row r="2220" spans="4:47" ht="13.5" customHeight="1">
      <c r="D2220" s="405" t="s">
        <v>2105</v>
      </c>
      <c r="E2220" s="404"/>
      <c r="F2220" s="407" t="s">
        <v>2100</v>
      </c>
      <c r="G2220" s="272">
        <v>9</v>
      </c>
      <c r="H2220" s="406">
        <v>463</v>
      </c>
      <c r="I2220" s="406">
        <v>532</v>
      </c>
      <c r="J2220" s="406">
        <v>611</v>
      </c>
      <c r="K2220" s="406">
        <v>463</v>
      </c>
      <c r="L2220" s="406">
        <v>532</v>
      </c>
      <c r="M2220" s="406">
        <v>611</v>
      </c>
      <c r="N2220" s="406">
        <v>530</v>
      </c>
      <c r="O2220" s="406">
        <v>463</v>
      </c>
      <c r="P2220" s="406">
        <v>532</v>
      </c>
      <c r="Q2220" s="406">
        <v>611</v>
      </c>
      <c r="R2220" s="406">
        <v>530</v>
      </c>
      <c r="S2220" s="406">
        <v>463</v>
      </c>
      <c r="T2220" s="406">
        <v>532</v>
      </c>
      <c r="U2220" s="406">
        <v>611</v>
      </c>
      <c r="V2220" s="406">
        <v>532</v>
      </c>
      <c r="W2220" s="406">
        <v>611</v>
      </c>
      <c r="X2220" s="406">
        <v>463</v>
      </c>
      <c r="Y2220" s="406">
        <v>532</v>
      </c>
      <c r="Z2220" s="406">
        <v>611</v>
      </c>
      <c r="AA2220" s="406">
        <v>530</v>
      </c>
      <c r="AB2220" s="406">
        <v>463</v>
      </c>
      <c r="AC2220" s="406">
        <v>532</v>
      </c>
      <c r="AD2220" s="406">
        <v>611</v>
      </c>
      <c r="AE2220" s="406">
        <v>530</v>
      </c>
      <c r="AF2220" s="406">
        <v>463</v>
      </c>
      <c r="AG2220" s="406">
        <v>532</v>
      </c>
      <c r="AH2220" s="406">
        <v>611</v>
      </c>
      <c r="AI2220" s="406">
        <v>532</v>
      </c>
      <c r="AJ2220" s="406">
        <v>463</v>
      </c>
      <c r="AK2220" s="406">
        <v>532</v>
      </c>
      <c r="AL2220" s="406">
        <v>611</v>
      </c>
      <c r="AM2220" s="406">
        <v>463</v>
      </c>
      <c r="AN2220" s="406">
        <v>532</v>
      </c>
      <c r="AO2220" s="406">
        <v>611</v>
      </c>
      <c r="AP2220" s="406">
        <v>585</v>
      </c>
      <c r="AQ2220" s="406">
        <v>585</v>
      </c>
      <c r="AR2220" s="406">
        <v>585</v>
      </c>
      <c r="AS2220" s="406">
        <v>585</v>
      </c>
      <c r="AU2220" t="s">
        <v>2105</v>
      </c>
    </row>
    <row r="2221" spans="4:47" ht="13.5" customHeight="1">
      <c r="D2221" s="405" t="s">
        <v>2147</v>
      </c>
      <c r="E2221" s="404"/>
      <c r="F2221" s="407" t="s">
        <v>2142</v>
      </c>
      <c r="G2221" s="272">
        <v>9</v>
      </c>
      <c r="H2221" s="406">
        <v>466</v>
      </c>
      <c r="I2221" s="406">
        <v>511</v>
      </c>
      <c r="J2221" s="406">
        <v>594</v>
      </c>
      <c r="K2221" s="406">
        <v>466</v>
      </c>
      <c r="L2221" s="406">
        <v>511</v>
      </c>
      <c r="M2221" s="406">
        <v>594</v>
      </c>
      <c r="N2221" s="406">
        <v>539</v>
      </c>
      <c r="O2221" s="406">
        <v>466</v>
      </c>
      <c r="P2221" s="406">
        <v>511</v>
      </c>
      <c r="Q2221" s="406">
        <v>594</v>
      </c>
      <c r="R2221" s="406">
        <v>539</v>
      </c>
      <c r="S2221" s="406">
        <v>466</v>
      </c>
      <c r="T2221" s="406">
        <v>511</v>
      </c>
      <c r="U2221" s="406">
        <v>594</v>
      </c>
      <c r="V2221" s="406">
        <v>511</v>
      </c>
      <c r="W2221" s="406">
        <v>594</v>
      </c>
      <c r="X2221" s="406">
        <v>466</v>
      </c>
      <c r="Y2221" s="406">
        <v>511</v>
      </c>
      <c r="Z2221" s="406">
        <v>594</v>
      </c>
      <c r="AA2221" s="406">
        <v>539</v>
      </c>
      <c r="AB2221" s="406">
        <v>466</v>
      </c>
      <c r="AC2221" s="406">
        <v>511</v>
      </c>
      <c r="AD2221" s="406">
        <v>594</v>
      </c>
      <c r="AE2221" s="406">
        <v>539</v>
      </c>
      <c r="AF2221" s="406">
        <v>466</v>
      </c>
      <c r="AG2221" s="406">
        <v>511</v>
      </c>
      <c r="AH2221" s="406">
        <v>594</v>
      </c>
      <c r="AI2221" s="406">
        <v>511</v>
      </c>
      <c r="AJ2221" s="406">
        <v>466</v>
      </c>
      <c r="AK2221" s="406">
        <v>511</v>
      </c>
      <c r="AL2221" s="406">
        <v>594</v>
      </c>
      <c r="AM2221" s="406">
        <v>466</v>
      </c>
      <c r="AN2221" s="406">
        <v>511</v>
      </c>
      <c r="AO2221" s="406">
        <v>594</v>
      </c>
      <c r="AP2221" s="406">
        <v>563</v>
      </c>
      <c r="AQ2221" s="406">
        <v>563</v>
      </c>
      <c r="AR2221" s="406">
        <v>563</v>
      </c>
      <c r="AS2221" s="406">
        <v>563</v>
      </c>
      <c r="AU2221" t="s">
        <v>2147</v>
      </c>
    </row>
    <row r="2222" spans="4:47" ht="13.5" customHeight="1">
      <c r="D2222" s="405" t="s">
        <v>2119</v>
      </c>
      <c r="E2222" s="404"/>
      <c r="F2222" s="407" t="s">
        <v>2114</v>
      </c>
      <c r="G2222" s="272">
        <v>10.199999999999999</v>
      </c>
      <c r="H2222" s="406">
        <v>517</v>
      </c>
      <c r="I2222" s="406">
        <v>599</v>
      </c>
      <c r="J2222" s="406">
        <v>688</v>
      </c>
      <c r="K2222" s="406">
        <v>517</v>
      </c>
      <c r="L2222" s="406">
        <v>599</v>
      </c>
      <c r="M2222" s="406">
        <v>688</v>
      </c>
      <c r="N2222" s="406">
        <v>597</v>
      </c>
      <c r="O2222" s="406">
        <v>517</v>
      </c>
      <c r="P2222" s="406">
        <v>599</v>
      </c>
      <c r="Q2222" s="406">
        <v>688</v>
      </c>
      <c r="R2222" s="406">
        <v>597</v>
      </c>
      <c r="S2222" s="406">
        <v>517</v>
      </c>
      <c r="T2222" s="406">
        <v>599</v>
      </c>
      <c r="U2222" s="406">
        <v>688</v>
      </c>
      <c r="V2222" s="406">
        <v>599</v>
      </c>
      <c r="W2222" s="406">
        <v>688</v>
      </c>
      <c r="X2222" s="406">
        <v>517</v>
      </c>
      <c r="Y2222" s="406">
        <v>599</v>
      </c>
      <c r="Z2222" s="406">
        <v>688</v>
      </c>
      <c r="AA2222" s="406">
        <v>597</v>
      </c>
      <c r="AB2222" s="406">
        <v>517</v>
      </c>
      <c r="AC2222" s="406">
        <v>599</v>
      </c>
      <c r="AD2222" s="406">
        <v>688</v>
      </c>
      <c r="AE2222" s="406">
        <v>597</v>
      </c>
      <c r="AF2222" s="406">
        <v>517</v>
      </c>
      <c r="AG2222" s="406">
        <v>599</v>
      </c>
      <c r="AH2222" s="406">
        <v>688</v>
      </c>
      <c r="AI2222" s="406">
        <v>599</v>
      </c>
      <c r="AJ2222" s="406">
        <v>517</v>
      </c>
      <c r="AK2222" s="406">
        <v>599</v>
      </c>
      <c r="AL2222" s="406">
        <v>688</v>
      </c>
      <c r="AM2222" s="406">
        <v>517</v>
      </c>
      <c r="AN2222" s="406">
        <v>599</v>
      </c>
      <c r="AO2222" s="406">
        <v>688</v>
      </c>
      <c r="AP2222" s="406">
        <v>659</v>
      </c>
      <c r="AQ2222" s="406">
        <v>659</v>
      </c>
      <c r="AR2222" s="406">
        <v>659</v>
      </c>
      <c r="AS2222" s="406">
        <v>659</v>
      </c>
      <c r="AU2222" t="s">
        <v>2119</v>
      </c>
    </row>
    <row r="2223" spans="4:47" ht="13.5" customHeight="1">
      <c r="D2223" s="405" t="s">
        <v>2161</v>
      </c>
      <c r="E2223" s="404"/>
      <c r="F2223" s="407" t="s">
        <v>2156</v>
      </c>
      <c r="G2223" s="272">
        <v>10.199999999999999</v>
      </c>
      <c r="H2223" s="406">
        <v>521</v>
      </c>
      <c r="I2223" s="406">
        <v>576</v>
      </c>
      <c r="J2223" s="406">
        <v>670</v>
      </c>
      <c r="K2223" s="406">
        <v>521</v>
      </c>
      <c r="L2223" s="406">
        <v>576</v>
      </c>
      <c r="M2223" s="406">
        <v>670</v>
      </c>
      <c r="N2223" s="406">
        <v>607</v>
      </c>
      <c r="O2223" s="406">
        <v>521</v>
      </c>
      <c r="P2223" s="406">
        <v>576</v>
      </c>
      <c r="Q2223" s="406">
        <v>670</v>
      </c>
      <c r="R2223" s="406">
        <v>607</v>
      </c>
      <c r="S2223" s="406">
        <v>521</v>
      </c>
      <c r="T2223" s="406">
        <v>576</v>
      </c>
      <c r="U2223" s="406">
        <v>670</v>
      </c>
      <c r="V2223" s="406">
        <v>576</v>
      </c>
      <c r="W2223" s="406">
        <v>670</v>
      </c>
      <c r="X2223" s="406">
        <v>521</v>
      </c>
      <c r="Y2223" s="406">
        <v>576</v>
      </c>
      <c r="Z2223" s="406">
        <v>670</v>
      </c>
      <c r="AA2223" s="406">
        <v>607</v>
      </c>
      <c r="AB2223" s="406">
        <v>521</v>
      </c>
      <c r="AC2223" s="406">
        <v>576</v>
      </c>
      <c r="AD2223" s="406">
        <v>670</v>
      </c>
      <c r="AE2223" s="406">
        <v>607</v>
      </c>
      <c r="AF2223" s="406">
        <v>521</v>
      </c>
      <c r="AG2223" s="406">
        <v>576</v>
      </c>
      <c r="AH2223" s="406">
        <v>670</v>
      </c>
      <c r="AI2223" s="406">
        <v>576</v>
      </c>
      <c r="AJ2223" s="406">
        <v>521</v>
      </c>
      <c r="AK2223" s="406">
        <v>576</v>
      </c>
      <c r="AL2223" s="406">
        <v>670</v>
      </c>
      <c r="AM2223" s="406">
        <v>521</v>
      </c>
      <c r="AN2223" s="406">
        <v>576</v>
      </c>
      <c r="AO2223" s="406">
        <v>670</v>
      </c>
      <c r="AP2223" s="406">
        <v>634</v>
      </c>
      <c r="AQ2223" s="406">
        <v>634</v>
      </c>
      <c r="AR2223" s="406">
        <v>634</v>
      </c>
      <c r="AS2223" s="406">
        <v>634</v>
      </c>
      <c r="AU2223" t="s">
        <v>2161</v>
      </c>
    </row>
    <row r="2224" spans="4:47" ht="13.5" customHeight="1">
      <c r="D2224" s="405" t="s">
        <v>3196</v>
      </c>
      <c r="E2224" s="404"/>
      <c r="F2224" s="407" t="s">
        <v>4687</v>
      </c>
      <c r="G2224" s="272">
        <v>10.7</v>
      </c>
      <c r="H2224" s="406">
        <v>529</v>
      </c>
      <c r="I2224" s="406">
        <v>613</v>
      </c>
      <c r="J2224" s="406">
        <v>704</v>
      </c>
      <c r="K2224" s="406">
        <v>529</v>
      </c>
      <c r="L2224" s="406">
        <v>613</v>
      </c>
      <c r="M2224" s="406">
        <v>704</v>
      </c>
      <c r="N2224" s="406">
        <v>617</v>
      </c>
      <c r="O2224" s="406">
        <v>529</v>
      </c>
      <c r="P2224" s="406">
        <v>613</v>
      </c>
      <c r="Q2224" s="406">
        <v>704</v>
      </c>
      <c r="R2224" s="406">
        <v>617</v>
      </c>
      <c r="S2224" s="406">
        <v>529</v>
      </c>
      <c r="T2224" s="406">
        <v>613</v>
      </c>
      <c r="U2224" s="406">
        <v>704</v>
      </c>
      <c r="V2224" s="406">
        <v>613</v>
      </c>
      <c r="W2224" s="406">
        <v>704</v>
      </c>
      <c r="X2224" s="406">
        <v>529</v>
      </c>
      <c r="Y2224" s="406">
        <v>613</v>
      </c>
      <c r="Z2224" s="406">
        <v>704</v>
      </c>
      <c r="AA2224" s="406">
        <v>617</v>
      </c>
      <c r="AB2224" s="406">
        <v>529</v>
      </c>
      <c r="AC2224" s="406">
        <v>613</v>
      </c>
      <c r="AD2224" s="406">
        <v>704</v>
      </c>
      <c r="AE2224" s="406">
        <v>617</v>
      </c>
      <c r="AF2224" s="406">
        <v>529</v>
      </c>
      <c r="AG2224" s="406">
        <v>613</v>
      </c>
      <c r="AH2224" s="406">
        <v>704</v>
      </c>
      <c r="AI2224" s="406">
        <v>613</v>
      </c>
      <c r="AJ2224" s="406">
        <v>529</v>
      </c>
      <c r="AK2224" s="406">
        <v>613</v>
      </c>
      <c r="AL2224" s="406">
        <v>704</v>
      </c>
      <c r="AM2224" s="406">
        <v>529</v>
      </c>
      <c r="AN2224" s="406">
        <v>613</v>
      </c>
      <c r="AO2224" s="406">
        <v>704</v>
      </c>
      <c r="AP2224" s="406">
        <v>674</v>
      </c>
      <c r="AQ2224" s="406">
        <v>674</v>
      </c>
      <c r="AR2224" s="406">
        <v>674</v>
      </c>
      <c r="AS2224" s="406">
        <v>674</v>
      </c>
      <c r="AU2224" t="s">
        <v>3196</v>
      </c>
    </row>
    <row r="2225" spans="4:47" ht="13.5" customHeight="1">
      <c r="D2225" s="405" t="s">
        <v>3197</v>
      </c>
      <c r="E2225" s="404"/>
      <c r="F2225" s="407" t="s">
        <v>4686</v>
      </c>
      <c r="G2225" s="272">
        <v>10.7</v>
      </c>
      <c r="H2225" s="406">
        <v>533</v>
      </c>
      <c r="I2225" s="406">
        <v>589</v>
      </c>
      <c r="J2225" s="406">
        <v>685</v>
      </c>
      <c r="K2225" s="406">
        <v>533</v>
      </c>
      <c r="L2225" s="406">
        <v>589</v>
      </c>
      <c r="M2225" s="406">
        <v>685</v>
      </c>
      <c r="N2225" s="406">
        <v>620</v>
      </c>
      <c r="O2225" s="406">
        <v>533</v>
      </c>
      <c r="P2225" s="406">
        <v>589</v>
      </c>
      <c r="Q2225" s="406">
        <v>685</v>
      </c>
      <c r="R2225" s="406">
        <v>620</v>
      </c>
      <c r="S2225" s="406">
        <v>533</v>
      </c>
      <c r="T2225" s="406">
        <v>589</v>
      </c>
      <c r="U2225" s="406">
        <v>685</v>
      </c>
      <c r="V2225" s="406">
        <v>589</v>
      </c>
      <c r="W2225" s="406">
        <v>685</v>
      </c>
      <c r="X2225" s="406">
        <v>533</v>
      </c>
      <c r="Y2225" s="406">
        <v>589</v>
      </c>
      <c r="Z2225" s="406">
        <v>685</v>
      </c>
      <c r="AA2225" s="406">
        <v>620</v>
      </c>
      <c r="AB2225" s="406">
        <v>533</v>
      </c>
      <c r="AC2225" s="406">
        <v>589</v>
      </c>
      <c r="AD2225" s="406">
        <v>685</v>
      </c>
      <c r="AE2225" s="406">
        <v>620</v>
      </c>
      <c r="AF2225" s="406">
        <v>533</v>
      </c>
      <c r="AG2225" s="406">
        <v>589</v>
      </c>
      <c r="AH2225" s="406">
        <v>685</v>
      </c>
      <c r="AI2225" s="406">
        <v>589</v>
      </c>
      <c r="AJ2225" s="406">
        <v>533</v>
      </c>
      <c r="AK2225" s="406">
        <v>589</v>
      </c>
      <c r="AL2225" s="406">
        <v>685</v>
      </c>
      <c r="AM2225" s="406">
        <v>533</v>
      </c>
      <c r="AN2225" s="406">
        <v>589</v>
      </c>
      <c r="AO2225" s="406">
        <v>685</v>
      </c>
      <c r="AP2225" s="406">
        <v>648</v>
      </c>
      <c r="AQ2225" s="406">
        <v>648</v>
      </c>
      <c r="AR2225" s="406">
        <v>648</v>
      </c>
      <c r="AS2225" s="406">
        <v>648</v>
      </c>
      <c r="AU2225" t="s">
        <v>3197</v>
      </c>
    </row>
    <row r="2226" spans="4:47" ht="13.5" customHeight="1">
      <c r="D2226" s="405" t="s">
        <v>2133</v>
      </c>
      <c r="E2226" s="404"/>
      <c r="F2226" s="407" t="s">
        <v>2128</v>
      </c>
      <c r="G2226" s="272">
        <v>11.299999999999999</v>
      </c>
      <c r="H2226" s="406">
        <v>540</v>
      </c>
      <c r="I2226" s="406">
        <v>627</v>
      </c>
      <c r="J2226" s="406">
        <v>720</v>
      </c>
      <c r="K2226" s="406">
        <v>540</v>
      </c>
      <c r="L2226" s="406">
        <v>627</v>
      </c>
      <c r="M2226" s="406">
        <v>720</v>
      </c>
      <c r="N2226" s="406">
        <v>623</v>
      </c>
      <c r="O2226" s="406">
        <v>540</v>
      </c>
      <c r="P2226" s="406">
        <v>627</v>
      </c>
      <c r="Q2226" s="406">
        <v>720</v>
      </c>
      <c r="R2226" s="406">
        <v>623</v>
      </c>
      <c r="S2226" s="406">
        <v>540</v>
      </c>
      <c r="T2226" s="406">
        <v>627</v>
      </c>
      <c r="U2226" s="406">
        <v>720</v>
      </c>
      <c r="V2226" s="406">
        <v>627</v>
      </c>
      <c r="W2226" s="406">
        <v>720</v>
      </c>
      <c r="X2226" s="406">
        <v>540</v>
      </c>
      <c r="Y2226" s="406">
        <v>627</v>
      </c>
      <c r="Z2226" s="406">
        <v>720</v>
      </c>
      <c r="AA2226" s="406">
        <v>623</v>
      </c>
      <c r="AB2226" s="406">
        <v>540</v>
      </c>
      <c r="AC2226" s="406">
        <v>627</v>
      </c>
      <c r="AD2226" s="406">
        <v>720</v>
      </c>
      <c r="AE2226" s="406">
        <v>623</v>
      </c>
      <c r="AF2226" s="406">
        <v>540</v>
      </c>
      <c r="AG2226" s="406">
        <v>627</v>
      </c>
      <c r="AH2226" s="406">
        <v>720</v>
      </c>
      <c r="AI2226" s="406">
        <v>627</v>
      </c>
      <c r="AJ2226" s="406">
        <v>540</v>
      </c>
      <c r="AK2226" s="406">
        <v>627</v>
      </c>
      <c r="AL2226" s="406">
        <v>720</v>
      </c>
      <c r="AM2226" s="406">
        <v>540</v>
      </c>
      <c r="AN2226" s="406">
        <v>627</v>
      </c>
      <c r="AO2226" s="406">
        <v>720</v>
      </c>
      <c r="AP2226" s="406">
        <v>690</v>
      </c>
      <c r="AQ2226" s="406">
        <v>690</v>
      </c>
      <c r="AR2226" s="406">
        <v>690</v>
      </c>
      <c r="AS2226" s="406">
        <v>690</v>
      </c>
      <c r="AU2226" t="s">
        <v>2133</v>
      </c>
    </row>
    <row r="2227" spans="4:47" ht="13.5" customHeight="1">
      <c r="D2227" s="405" t="s">
        <v>2175</v>
      </c>
      <c r="E2227" s="404"/>
      <c r="F2227" s="407" t="s">
        <v>2170</v>
      </c>
      <c r="G2227" s="272">
        <v>11.299999999999999</v>
      </c>
      <c r="H2227" s="406">
        <v>544</v>
      </c>
      <c r="I2227" s="406">
        <v>602</v>
      </c>
      <c r="J2227" s="406">
        <v>700</v>
      </c>
      <c r="K2227" s="406">
        <v>544</v>
      </c>
      <c r="L2227" s="406">
        <v>602</v>
      </c>
      <c r="M2227" s="406">
        <v>700</v>
      </c>
      <c r="N2227" s="406">
        <v>634</v>
      </c>
      <c r="O2227" s="406">
        <v>544</v>
      </c>
      <c r="P2227" s="406">
        <v>602</v>
      </c>
      <c r="Q2227" s="406">
        <v>700</v>
      </c>
      <c r="R2227" s="406">
        <v>634</v>
      </c>
      <c r="S2227" s="406">
        <v>544</v>
      </c>
      <c r="T2227" s="406">
        <v>602</v>
      </c>
      <c r="U2227" s="406">
        <v>700</v>
      </c>
      <c r="V2227" s="406">
        <v>602</v>
      </c>
      <c r="W2227" s="406">
        <v>700</v>
      </c>
      <c r="X2227" s="406">
        <v>544</v>
      </c>
      <c r="Y2227" s="406">
        <v>602</v>
      </c>
      <c r="Z2227" s="406">
        <v>700</v>
      </c>
      <c r="AA2227" s="406">
        <v>634</v>
      </c>
      <c r="AB2227" s="406">
        <v>544</v>
      </c>
      <c r="AC2227" s="406">
        <v>602</v>
      </c>
      <c r="AD2227" s="406">
        <v>700</v>
      </c>
      <c r="AE2227" s="406">
        <v>634</v>
      </c>
      <c r="AF2227" s="406">
        <v>544</v>
      </c>
      <c r="AG2227" s="406">
        <v>602</v>
      </c>
      <c r="AH2227" s="406">
        <v>700</v>
      </c>
      <c r="AI2227" s="406">
        <v>602</v>
      </c>
      <c r="AJ2227" s="406">
        <v>544</v>
      </c>
      <c r="AK2227" s="406">
        <v>602</v>
      </c>
      <c r="AL2227" s="406">
        <v>700</v>
      </c>
      <c r="AM2227" s="406">
        <v>544</v>
      </c>
      <c r="AN2227" s="406">
        <v>602</v>
      </c>
      <c r="AO2227" s="406">
        <v>700</v>
      </c>
      <c r="AP2227" s="406">
        <v>662</v>
      </c>
      <c r="AQ2227" s="406">
        <v>662</v>
      </c>
      <c r="AR2227" s="406">
        <v>662</v>
      </c>
      <c r="AS2227" s="406">
        <v>662</v>
      </c>
      <c r="AU2227" t="s">
        <v>2175</v>
      </c>
    </row>
    <row r="2228" spans="4:47" ht="13.5" customHeight="1">
      <c r="D2228" s="405" t="s">
        <v>2106</v>
      </c>
      <c r="E2228" s="404"/>
      <c r="F2228" s="407" t="s">
        <v>2100</v>
      </c>
      <c r="G2228" s="272">
        <v>10</v>
      </c>
      <c r="H2228" s="406">
        <v>483</v>
      </c>
      <c r="I2228" s="406">
        <v>557</v>
      </c>
      <c r="J2228" s="406">
        <v>640</v>
      </c>
      <c r="K2228" s="406">
        <v>483</v>
      </c>
      <c r="L2228" s="406">
        <v>557</v>
      </c>
      <c r="M2228" s="406">
        <v>640</v>
      </c>
      <c r="N2228" s="406">
        <v>555</v>
      </c>
      <c r="O2228" s="406">
        <v>483</v>
      </c>
      <c r="P2228" s="406">
        <v>557</v>
      </c>
      <c r="Q2228" s="406">
        <v>640</v>
      </c>
      <c r="R2228" s="406">
        <v>555</v>
      </c>
      <c r="S2228" s="406">
        <v>483</v>
      </c>
      <c r="T2228" s="406">
        <v>557</v>
      </c>
      <c r="U2228" s="406">
        <v>640</v>
      </c>
      <c r="V2228" s="406">
        <v>557</v>
      </c>
      <c r="W2228" s="406">
        <v>640</v>
      </c>
      <c r="X2228" s="406">
        <v>483</v>
      </c>
      <c r="Y2228" s="406">
        <v>557</v>
      </c>
      <c r="Z2228" s="406">
        <v>640</v>
      </c>
      <c r="AA2228" s="406">
        <v>555</v>
      </c>
      <c r="AB2228" s="406">
        <v>483</v>
      </c>
      <c r="AC2228" s="406">
        <v>557</v>
      </c>
      <c r="AD2228" s="406">
        <v>640</v>
      </c>
      <c r="AE2228" s="406">
        <v>555</v>
      </c>
      <c r="AF2228" s="406">
        <v>483</v>
      </c>
      <c r="AG2228" s="406">
        <v>557</v>
      </c>
      <c r="AH2228" s="406">
        <v>640</v>
      </c>
      <c r="AI2228" s="406">
        <v>557</v>
      </c>
      <c r="AJ2228" s="406">
        <v>483</v>
      </c>
      <c r="AK2228" s="406">
        <v>557</v>
      </c>
      <c r="AL2228" s="406">
        <v>640</v>
      </c>
      <c r="AM2228" s="406">
        <v>483</v>
      </c>
      <c r="AN2228" s="406">
        <v>557</v>
      </c>
      <c r="AO2228" s="406">
        <v>640</v>
      </c>
      <c r="AP2228" s="406">
        <v>613</v>
      </c>
      <c r="AQ2228" s="406">
        <v>613</v>
      </c>
      <c r="AR2228" s="406">
        <v>613</v>
      </c>
      <c r="AS2228" s="406">
        <v>613</v>
      </c>
      <c r="AU2228" t="s">
        <v>2106</v>
      </c>
    </row>
    <row r="2229" spans="4:47" ht="13.5" customHeight="1">
      <c r="D2229" s="405" t="s">
        <v>2148</v>
      </c>
      <c r="E2229" s="404"/>
      <c r="F2229" s="407" t="s">
        <v>2142</v>
      </c>
      <c r="G2229" s="272">
        <v>10</v>
      </c>
      <c r="H2229" s="406">
        <v>487</v>
      </c>
      <c r="I2229" s="406">
        <v>535</v>
      </c>
      <c r="J2229" s="406">
        <v>621</v>
      </c>
      <c r="K2229" s="406">
        <v>487</v>
      </c>
      <c r="L2229" s="406">
        <v>535</v>
      </c>
      <c r="M2229" s="406">
        <v>621</v>
      </c>
      <c r="N2229" s="406">
        <v>564</v>
      </c>
      <c r="O2229" s="406">
        <v>487</v>
      </c>
      <c r="P2229" s="406">
        <v>535</v>
      </c>
      <c r="Q2229" s="406">
        <v>621</v>
      </c>
      <c r="R2229" s="406">
        <v>564</v>
      </c>
      <c r="S2229" s="406">
        <v>487</v>
      </c>
      <c r="T2229" s="406">
        <v>535</v>
      </c>
      <c r="U2229" s="406">
        <v>621</v>
      </c>
      <c r="V2229" s="406">
        <v>535</v>
      </c>
      <c r="W2229" s="406">
        <v>621</v>
      </c>
      <c r="X2229" s="406">
        <v>487</v>
      </c>
      <c r="Y2229" s="406">
        <v>535</v>
      </c>
      <c r="Z2229" s="406">
        <v>621</v>
      </c>
      <c r="AA2229" s="406">
        <v>564</v>
      </c>
      <c r="AB2229" s="406">
        <v>487</v>
      </c>
      <c r="AC2229" s="406">
        <v>535</v>
      </c>
      <c r="AD2229" s="406">
        <v>621</v>
      </c>
      <c r="AE2229" s="406">
        <v>564</v>
      </c>
      <c r="AF2229" s="406">
        <v>487</v>
      </c>
      <c r="AG2229" s="406">
        <v>535</v>
      </c>
      <c r="AH2229" s="406">
        <v>621</v>
      </c>
      <c r="AI2229" s="406">
        <v>535</v>
      </c>
      <c r="AJ2229" s="406">
        <v>487</v>
      </c>
      <c r="AK2229" s="406">
        <v>535</v>
      </c>
      <c r="AL2229" s="406">
        <v>621</v>
      </c>
      <c r="AM2229" s="406">
        <v>487</v>
      </c>
      <c r="AN2229" s="406">
        <v>535</v>
      </c>
      <c r="AO2229" s="406">
        <v>621</v>
      </c>
      <c r="AP2229" s="406">
        <v>588</v>
      </c>
      <c r="AQ2229" s="406">
        <v>588</v>
      </c>
      <c r="AR2229" s="406">
        <v>588</v>
      </c>
      <c r="AS2229" s="406">
        <v>588</v>
      </c>
      <c r="AU2229" t="s">
        <v>2148</v>
      </c>
    </row>
    <row r="2230" spans="4:47" ht="13.5" customHeight="1">
      <c r="D2230" s="405" t="s">
        <v>2120</v>
      </c>
      <c r="E2230" s="404"/>
      <c r="F2230" s="407" t="s">
        <v>2114</v>
      </c>
      <c r="G2230" s="272">
        <v>11.299999999999999</v>
      </c>
      <c r="H2230" s="406">
        <v>542</v>
      </c>
      <c r="I2230" s="406">
        <v>629</v>
      </c>
      <c r="J2230" s="406">
        <v>723</v>
      </c>
      <c r="K2230" s="406">
        <v>542</v>
      </c>
      <c r="L2230" s="406">
        <v>629</v>
      </c>
      <c r="M2230" s="406">
        <v>723</v>
      </c>
      <c r="N2230" s="406">
        <v>626</v>
      </c>
      <c r="O2230" s="406">
        <v>542</v>
      </c>
      <c r="P2230" s="406">
        <v>629</v>
      </c>
      <c r="Q2230" s="406">
        <v>723</v>
      </c>
      <c r="R2230" s="406">
        <v>626</v>
      </c>
      <c r="S2230" s="406">
        <v>542</v>
      </c>
      <c r="T2230" s="406">
        <v>629</v>
      </c>
      <c r="U2230" s="406">
        <v>723</v>
      </c>
      <c r="V2230" s="406">
        <v>629</v>
      </c>
      <c r="W2230" s="406">
        <v>723</v>
      </c>
      <c r="X2230" s="406">
        <v>542</v>
      </c>
      <c r="Y2230" s="406">
        <v>629</v>
      </c>
      <c r="Z2230" s="406">
        <v>723</v>
      </c>
      <c r="AA2230" s="406">
        <v>626</v>
      </c>
      <c r="AB2230" s="406">
        <v>542</v>
      </c>
      <c r="AC2230" s="406">
        <v>629</v>
      </c>
      <c r="AD2230" s="406">
        <v>723</v>
      </c>
      <c r="AE2230" s="406">
        <v>626</v>
      </c>
      <c r="AF2230" s="406">
        <v>542</v>
      </c>
      <c r="AG2230" s="406">
        <v>629</v>
      </c>
      <c r="AH2230" s="406">
        <v>723</v>
      </c>
      <c r="AI2230" s="406">
        <v>629</v>
      </c>
      <c r="AJ2230" s="406">
        <v>542</v>
      </c>
      <c r="AK2230" s="406">
        <v>629</v>
      </c>
      <c r="AL2230" s="406">
        <v>723</v>
      </c>
      <c r="AM2230" s="406">
        <v>542</v>
      </c>
      <c r="AN2230" s="406">
        <v>629</v>
      </c>
      <c r="AO2230" s="406">
        <v>723</v>
      </c>
      <c r="AP2230" s="406">
        <v>692</v>
      </c>
      <c r="AQ2230" s="406">
        <v>692</v>
      </c>
      <c r="AR2230" s="406">
        <v>692</v>
      </c>
      <c r="AS2230" s="406">
        <v>692</v>
      </c>
      <c r="AU2230" t="s">
        <v>2120</v>
      </c>
    </row>
    <row r="2231" spans="4:47" ht="13.5" customHeight="1">
      <c r="D2231" s="405" t="s">
        <v>2162</v>
      </c>
      <c r="E2231" s="404"/>
      <c r="F2231" s="407" t="s">
        <v>2156</v>
      </c>
      <c r="G2231" s="272">
        <v>11.299999999999999</v>
      </c>
      <c r="H2231" s="406">
        <v>546</v>
      </c>
      <c r="I2231" s="406">
        <v>604</v>
      </c>
      <c r="J2231" s="406">
        <v>702</v>
      </c>
      <c r="K2231" s="406">
        <v>546</v>
      </c>
      <c r="L2231" s="406">
        <v>604</v>
      </c>
      <c r="M2231" s="406">
        <v>702</v>
      </c>
      <c r="N2231" s="406">
        <v>637</v>
      </c>
      <c r="O2231" s="406">
        <v>546</v>
      </c>
      <c r="P2231" s="406">
        <v>604</v>
      </c>
      <c r="Q2231" s="406">
        <v>702</v>
      </c>
      <c r="R2231" s="406">
        <v>637</v>
      </c>
      <c r="S2231" s="406">
        <v>546</v>
      </c>
      <c r="T2231" s="406">
        <v>604</v>
      </c>
      <c r="U2231" s="406">
        <v>702</v>
      </c>
      <c r="V2231" s="406">
        <v>604</v>
      </c>
      <c r="W2231" s="406">
        <v>702</v>
      </c>
      <c r="X2231" s="406">
        <v>546</v>
      </c>
      <c r="Y2231" s="406">
        <v>604</v>
      </c>
      <c r="Z2231" s="406">
        <v>702</v>
      </c>
      <c r="AA2231" s="406">
        <v>637</v>
      </c>
      <c r="AB2231" s="406">
        <v>546</v>
      </c>
      <c r="AC2231" s="406">
        <v>604</v>
      </c>
      <c r="AD2231" s="406">
        <v>702</v>
      </c>
      <c r="AE2231" s="406">
        <v>637</v>
      </c>
      <c r="AF2231" s="406">
        <v>546</v>
      </c>
      <c r="AG2231" s="406">
        <v>604</v>
      </c>
      <c r="AH2231" s="406">
        <v>702</v>
      </c>
      <c r="AI2231" s="406">
        <v>604</v>
      </c>
      <c r="AJ2231" s="406">
        <v>546</v>
      </c>
      <c r="AK2231" s="406">
        <v>604</v>
      </c>
      <c r="AL2231" s="406">
        <v>702</v>
      </c>
      <c r="AM2231" s="406">
        <v>546</v>
      </c>
      <c r="AN2231" s="406">
        <v>604</v>
      </c>
      <c r="AO2231" s="406">
        <v>702</v>
      </c>
      <c r="AP2231" s="406">
        <v>665</v>
      </c>
      <c r="AQ2231" s="406">
        <v>665</v>
      </c>
      <c r="AR2231" s="406">
        <v>665</v>
      </c>
      <c r="AS2231" s="406">
        <v>665</v>
      </c>
      <c r="AU2231" t="s">
        <v>2162</v>
      </c>
    </row>
    <row r="2232" spans="4:47" ht="13.5" customHeight="1">
      <c r="D2232" s="405" t="s">
        <v>3198</v>
      </c>
      <c r="E2232" s="404"/>
      <c r="F2232" s="407" t="s">
        <v>4687</v>
      </c>
      <c r="G2232" s="272">
        <v>11.9</v>
      </c>
      <c r="H2232" s="406">
        <v>554</v>
      </c>
      <c r="I2232" s="406">
        <v>645</v>
      </c>
      <c r="J2232" s="406">
        <v>740</v>
      </c>
      <c r="K2232" s="406">
        <v>554</v>
      </c>
      <c r="L2232" s="406">
        <v>645</v>
      </c>
      <c r="M2232" s="406">
        <v>740</v>
      </c>
      <c r="N2232" s="406">
        <v>647</v>
      </c>
      <c r="O2232" s="406">
        <v>554</v>
      </c>
      <c r="P2232" s="406">
        <v>645</v>
      </c>
      <c r="Q2232" s="406">
        <v>740</v>
      </c>
      <c r="R2232" s="406">
        <v>647</v>
      </c>
      <c r="S2232" s="406">
        <v>554</v>
      </c>
      <c r="T2232" s="406">
        <v>645</v>
      </c>
      <c r="U2232" s="406">
        <v>740</v>
      </c>
      <c r="V2232" s="406">
        <v>645</v>
      </c>
      <c r="W2232" s="406">
        <v>740</v>
      </c>
      <c r="X2232" s="406">
        <v>554</v>
      </c>
      <c r="Y2232" s="406">
        <v>645</v>
      </c>
      <c r="Z2232" s="406">
        <v>740</v>
      </c>
      <c r="AA2232" s="406">
        <v>647</v>
      </c>
      <c r="AB2232" s="406">
        <v>554</v>
      </c>
      <c r="AC2232" s="406">
        <v>645</v>
      </c>
      <c r="AD2232" s="406">
        <v>740</v>
      </c>
      <c r="AE2232" s="406">
        <v>647</v>
      </c>
      <c r="AF2232" s="406">
        <v>554</v>
      </c>
      <c r="AG2232" s="406">
        <v>645</v>
      </c>
      <c r="AH2232" s="406">
        <v>740</v>
      </c>
      <c r="AI2232" s="406">
        <v>645</v>
      </c>
      <c r="AJ2232" s="406">
        <v>554</v>
      </c>
      <c r="AK2232" s="406">
        <v>645</v>
      </c>
      <c r="AL2232" s="406">
        <v>740</v>
      </c>
      <c r="AM2232" s="406">
        <v>554</v>
      </c>
      <c r="AN2232" s="406">
        <v>645</v>
      </c>
      <c r="AO2232" s="406">
        <v>740</v>
      </c>
      <c r="AP2232" s="406">
        <v>709</v>
      </c>
      <c r="AQ2232" s="406">
        <v>709</v>
      </c>
      <c r="AR2232" s="406">
        <v>709</v>
      </c>
      <c r="AS2232" s="406">
        <v>709</v>
      </c>
      <c r="AU2232" t="s">
        <v>3198</v>
      </c>
    </row>
    <row r="2233" spans="4:47" ht="13.5" customHeight="1">
      <c r="D2233" s="405" t="s">
        <v>3199</v>
      </c>
      <c r="E2233" s="404"/>
      <c r="F2233" s="407" t="s">
        <v>4686</v>
      </c>
      <c r="G2233" s="272">
        <v>11.9</v>
      </c>
      <c r="H2233" s="406">
        <v>559</v>
      </c>
      <c r="I2233" s="406">
        <v>618</v>
      </c>
      <c r="J2233" s="406">
        <v>719</v>
      </c>
      <c r="K2233" s="406">
        <v>559</v>
      </c>
      <c r="L2233" s="406">
        <v>618</v>
      </c>
      <c r="M2233" s="406">
        <v>719</v>
      </c>
      <c r="N2233" s="406">
        <v>652</v>
      </c>
      <c r="O2233" s="406">
        <v>559</v>
      </c>
      <c r="P2233" s="406">
        <v>618</v>
      </c>
      <c r="Q2233" s="406">
        <v>719</v>
      </c>
      <c r="R2233" s="406">
        <v>652</v>
      </c>
      <c r="S2233" s="406">
        <v>559</v>
      </c>
      <c r="T2233" s="406">
        <v>618</v>
      </c>
      <c r="U2233" s="406">
        <v>719</v>
      </c>
      <c r="V2233" s="406">
        <v>618</v>
      </c>
      <c r="W2233" s="406">
        <v>719</v>
      </c>
      <c r="X2233" s="406">
        <v>559</v>
      </c>
      <c r="Y2233" s="406">
        <v>618</v>
      </c>
      <c r="Z2233" s="406">
        <v>719</v>
      </c>
      <c r="AA2233" s="406">
        <v>652</v>
      </c>
      <c r="AB2233" s="406">
        <v>559</v>
      </c>
      <c r="AC2233" s="406">
        <v>618</v>
      </c>
      <c r="AD2233" s="406">
        <v>719</v>
      </c>
      <c r="AE2233" s="406">
        <v>652</v>
      </c>
      <c r="AF2233" s="406">
        <v>559</v>
      </c>
      <c r="AG2233" s="406">
        <v>618</v>
      </c>
      <c r="AH2233" s="406">
        <v>719</v>
      </c>
      <c r="AI2233" s="406">
        <v>618</v>
      </c>
      <c r="AJ2233" s="406">
        <v>559</v>
      </c>
      <c r="AK2233" s="406">
        <v>618</v>
      </c>
      <c r="AL2233" s="406">
        <v>719</v>
      </c>
      <c r="AM2233" s="406">
        <v>559</v>
      </c>
      <c r="AN2233" s="406">
        <v>618</v>
      </c>
      <c r="AO2233" s="406">
        <v>719</v>
      </c>
      <c r="AP2233" s="406">
        <v>680</v>
      </c>
      <c r="AQ2233" s="406">
        <v>680</v>
      </c>
      <c r="AR2233" s="406">
        <v>680</v>
      </c>
      <c r="AS2233" s="406">
        <v>680</v>
      </c>
      <c r="AU2233" t="s">
        <v>3199</v>
      </c>
    </row>
    <row r="2234" spans="4:47" ht="13.5" customHeight="1">
      <c r="D2234" s="405" t="s">
        <v>2134</v>
      </c>
      <c r="E2234" s="404"/>
      <c r="F2234" s="407" t="s">
        <v>2128</v>
      </c>
      <c r="G2234" s="272">
        <v>12.5</v>
      </c>
      <c r="H2234" s="406">
        <v>566</v>
      </c>
      <c r="I2234" s="406">
        <v>660</v>
      </c>
      <c r="J2234" s="406">
        <v>758</v>
      </c>
      <c r="K2234" s="406">
        <v>566</v>
      </c>
      <c r="L2234" s="406">
        <v>660</v>
      </c>
      <c r="M2234" s="406">
        <v>758</v>
      </c>
      <c r="N2234" s="406">
        <v>654</v>
      </c>
      <c r="O2234" s="406">
        <v>566</v>
      </c>
      <c r="P2234" s="406">
        <v>660</v>
      </c>
      <c r="Q2234" s="406">
        <v>758</v>
      </c>
      <c r="R2234" s="406">
        <v>654</v>
      </c>
      <c r="S2234" s="406">
        <v>566</v>
      </c>
      <c r="T2234" s="406">
        <v>660</v>
      </c>
      <c r="U2234" s="406">
        <v>758</v>
      </c>
      <c r="V2234" s="406">
        <v>660</v>
      </c>
      <c r="W2234" s="406">
        <v>758</v>
      </c>
      <c r="X2234" s="406">
        <v>566</v>
      </c>
      <c r="Y2234" s="406">
        <v>660</v>
      </c>
      <c r="Z2234" s="406">
        <v>758</v>
      </c>
      <c r="AA2234" s="406">
        <v>654</v>
      </c>
      <c r="AB2234" s="406">
        <v>566</v>
      </c>
      <c r="AC2234" s="406">
        <v>660</v>
      </c>
      <c r="AD2234" s="406">
        <v>758</v>
      </c>
      <c r="AE2234" s="406">
        <v>654</v>
      </c>
      <c r="AF2234" s="406">
        <v>566</v>
      </c>
      <c r="AG2234" s="406">
        <v>660</v>
      </c>
      <c r="AH2234" s="406">
        <v>758</v>
      </c>
      <c r="AI2234" s="406">
        <v>660</v>
      </c>
      <c r="AJ2234" s="406">
        <v>566</v>
      </c>
      <c r="AK2234" s="406">
        <v>660</v>
      </c>
      <c r="AL2234" s="406">
        <v>758</v>
      </c>
      <c r="AM2234" s="406">
        <v>566</v>
      </c>
      <c r="AN2234" s="406">
        <v>660</v>
      </c>
      <c r="AO2234" s="406">
        <v>758</v>
      </c>
      <c r="AP2234" s="406">
        <v>726</v>
      </c>
      <c r="AQ2234" s="406">
        <v>726</v>
      </c>
      <c r="AR2234" s="406">
        <v>726</v>
      </c>
      <c r="AS2234" s="406">
        <v>726</v>
      </c>
      <c r="AU2234" t="s">
        <v>2134</v>
      </c>
    </row>
    <row r="2235" spans="4:47" ht="13.5" customHeight="1">
      <c r="D2235" s="405" t="s">
        <v>2176</v>
      </c>
      <c r="E2235" s="404"/>
      <c r="F2235" s="407" t="s">
        <v>2170</v>
      </c>
      <c r="G2235" s="272">
        <v>12.5</v>
      </c>
      <c r="H2235" s="406">
        <v>571</v>
      </c>
      <c r="I2235" s="406">
        <v>632</v>
      </c>
      <c r="J2235" s="406">
        <v>735</v>
      </c>
      <c r="K2235" s="406">
        <v>571</v>
      </c>
      <c r="L2235" s="406">
        <v>632</v>
      </c>
      <c r="M2235" s="406">
        <v>735</v>
      </c>
      <c r="N2235" s="406">
        <v>666</v>
      </c>
      <c r="O2235" s="406">
        <v>571</v>
      </c>
      <c r="P2235" s="406">
        <v>632</v>
      </c>
      <c r="Q2235" s="406">
        <v>735</v>
      </c>
      <c r="R2235" s="406">
        <v>666</v>
      </c>
      <c r="S2235" s="406">
        <v>571</v>
      </c>
      <c r="T2235" s="406">
        <v>632</v>
      </c>
      <c r="U2235" s="406">
        <v>735</v>
      </c>
      <c r="V2235" s="406">
        <v>632</v>
      </c>
      <c r="W2235" s="406">
        <v>735</v>
      </c>
      <c r="X2235" s="406">
        <v>571</v>
      </c>
      <c r="Y2235" s="406">
        <v>632</v>
      </c>
      <c r="Z2235" s="406">
        <v>735</v>
      </c>
      <c r="AA2235" s="406">
        <v>666</v>
      </c>
      <c r="AB2235" s="406">
        <v>571</v>
      </c>
      <c r="AC2235" s="406">
        <v>632</v>
      </c>
      <c r="AD2235" s="406">
        <v>735</v>
      </c>
      <c r="AE2235" s="406">
        <v>666</v>
      </c>
      <c r="AF2235" s="406">
        <v>571</v>
      </c>
      <c r="AG2235" s="406">
        <v>632</v>
      </c>
      <c r="AH2235" s="406">
        <v>735</v>
      </c>
      <c r="AI2235" s="406">
        <v>632</v>
      </c>
      <c r="AJ2235" s="406">
        <v>571</v>
      </c>
      <c r="AK2235" s="406">
        <v>632</v>
      </c>
      <c r="AL2235" s="406">
        <v>735</v>
      </c>
      <c r="AM2235" s="406">
        <v>571</v>
      </c>
      <c r="AN2235" s="406">
        <v>632</v>
      </c>
      <c r="AO2235" s="406">
        <v>735</v>
      </c>
      <c r="AP2235" s="406">
        <v>695</v>
      </c>
      <c r="AQ2235" s="406">
        <v>695</v>
      </c>
      <c r="AR2235" s="406">
        <v>695</v>
      </c>
      <c r="AS2235" s="406">
        <v>695</v>
      </c>
      <c r="AU2235" t="s">
        <v>2176</v>
      </c>
    </row>
    <row r="2236" spans="4:47" ht="13.5" customHeight="1">
      <c r="D2236" s="405" t="s">
        <v>2107</v>
      </c>
      <c r="E2236" s="404"/>
      <c r="F2236" s="407" t="s">
        <v>2100</v>
      </c>
      <c r="G2236" s="272">
        <v>11</v>
      </c>
      <c r="H2236" s="406">
        <v>503</v>
      </c>
      <c r="I2236" s="406">
        <v>582</v>
      </c>
      <c r="J2236" s="406">
        <v>668</v>
      </c>
      <c r="K2236" s="406">
        <v>503</v>
      </c>
      <c r="L2236" s="406">
        <v>582</v>
      </c>
      <c r="M2236" s="406">
        <v>668</v>
      </c>
      <c r="N2236" s="406">
        <v>578</v>
      </c>
      <c r="O2236" s="406">
        <v>503</v>
      </c>
      <c r="P2236" s="406">
        <v>582</v>
      </c>
      <c r="Q2236" s="406">
        <v>668</v>
      </c>
      <c r="R2236" s="406">
        <v>578</v>
      </c>
      <c r="S2236" s="406">
        <v>503</v>
      </c>
      <c r="T2236" s="406">
        <v>582</v>
      </c>
      <c r="U2236" s="406">
        <v>668</v>
      </c>
      <c r="V2236" s="406">
        <v>582</v>
      </c>
      <c r="W2236" s="406">
        <v>668</v>
      </c>
      <c r="X2236" s="406">
        <v>503</v>
      </c>
      <c r="Y2236" s="406">
        <v>582</v>
      </c>
      <c r="Z2236" s="406">
        <v>668</v>
      </c>
      <c r="AA2236" s="406">
        <v>578</v>
      </c>
      <c r="AB2236" s="406">
        <v>503</v>
      </c>
      <c r="AC2236" s="406">
        <v>582</v>
      </c>
      <c r="AD2236" s="406">
        <v>668</v>
      </c>
      <c r="AE2236" s="406">
        <v>578</v>
      </c>
      <c r="AF2236" s="406">
        <v>503</v>
      </c>
      <c r="AG2236" s="406">
        <v>582</v>
      </c>
      <c r="AH2236" s="406">
        <v>668</v>
      </c>
      <c r="AI2236" s="406">
        <v>582</v>
      </c>
      <c r="AJ2236" s="406">
        <v>503</v>
      </c>
      <c r="AK2236" s="406">
        <v>582</v>
      </c>
      <c r="AL2236" s="406">
        <v>668</v>
      </c>
      <c r="AM2236" s="406">
        <v>503</v>
      </c>
      <c r="AN2236" s="406">
        <v>582</v>
      </c>
      <c r="AO2236" s="406">
        <v>668</v>
      </c>
      <c r="AP2236" s="406">
        <v>640</v>
      </c>
      <c r="AQ2236" s="406">
        <v>640</v>
      </c>
      <c r="AR2236" s="406">
        <v>640</v>
      </c>
      <c r="AS2236" s="406">
        <v>640</v>
      </c>
      <c r="AU2236" t="s">
        <v>2107</v>
      </c>
    </row>
    <row r="2237" spans="4:47" ht="13.5" customHeight="1">
      <c r="D2237" s="405" t="s">
        <v>2149</v>
      </c>
      <c r="E2237" s="404"/>
      <c r="F2237" s="407" t="s">
        <v>2142</v>
      </c>
      <c r="G2237" s="272">
        <v>11</v>
      </c>
      <c r="H2237" s="406">
        <v>508</v>
      </c>
      <c r="I2237" s="406">
        <v>557</v>
      </c>
      <c r="J2237" s="406">
        <v>648</v>
      </c>
      <c r="K2237" s="406">
        <v>508</v>
      </c>
      <c r="L2237" s="406">
        <v>557</v>
      </c>
      <c r="M2237" s="406">
        <v>648</v>
      </c>
      <c r="N2237" s="406">
        <v>589</v>
      </c>
      <c r="O2237" s="406">
        <v>508</v>
      </c>
      <c r="P2237" s="406">
        <v>557</v>
      </c>
      <c r="Q2237" s="406">
        <v>648</v>
      </c>
      <c r="R2237" s="406">
        <v>589</v>
      </c>
      <c r="S2237" s="406">
        <v>508</v>
      </c>
      <c r="T2237" s="406">
        <v>557</v>
      </c>
      <c r="U2237" s="406">
        <v>648</v>
      </c>
      <c r="V2237" s="406">
        <v>557</v>
      </c>
      <c r="W2237" s="406">
        <v>648</v>
      </c>
      <c r="X2237" s="406">
        <v>508</v>
      </c>
      <c r="Y2237" s="406">
        <v>557</v>
      </c>
      <c r="Z2237" s="406">
        <v>648</v>
      </c>
      <c r="AA2237" s="406">
        <v>589</v>
      </c>
      <c r="AB2237" s="406">
        <v>508</v>
      </c>
      <c r="AC2237" s="406">
        <v>557</v>
      </c>
      <c r="AD2237" s="406">
        <v>648</v>
      </c>
      <c r="AE2237" s="406">
        <v>589</v>
      </c>
      <c r="AF2237" s="406">
        <v>508</v>
      </c>
      <c r="AG2237" s="406">
        <v>557</v>
      </c>
      <c r="AH2237" s="406">
        <v>648</v>
      </c>
      <c r="AI2237" s="406">
        <v>557</v>
      </c>
      <c r="AJ2237" s="406">
        <v>508</v>
      </c>
      <c r="AK2237" s="406">
        <v>557</v>
      </c>
      <c r="AL2237" s="406">
        <v>648</v>
      </c>
      <c r="AM2237" s="406">
        <v>508</v>
      </c>
      <c r="AN2237" s="406">
        <v>557</v>
      </c>
      <c r="AO2237" s="406">
        <v>648</v>
      </c>
      <c r="AP2237" s="406">
        <v>613</v>
      </c>
      <c r="AQ2237" s="406">
        <v>613</v>
      </c>
      <c r="AR2237" s="406">
        <v>613</v>
      </c>
      <c r="AS2237" s="406">
        <v>613</v>
      </c>
      <c r="AU2237" t="s">
        <v>2149</v>
      </c>
    </row>
    <row r="2238" spans="4:47" ht="13.5" customHeight="1">
      <c r="D2238" s="405" t="s">
        <v>2121</v>
      </c>
      <c r="E2238" s="404"/>
      <c r="F2238" s="407" t="s">
        <v>2114</v>
      </c>
      <c r="G2238" s="272">
        <v>12.4</v>
      </c>
      <c r="H2238" s="406">
        <v>568</v>
      </c>
      <c r="I2238" s="406">
        <v>662</v>
      </c>
      <c r="J2238" s="406">
        <v>760</v>
      </c>
      <c r="K2238" s="406">
        <v>568</v>
      </c>
      <c r="L2238" s="406">
        <v>662</v>
      </c>
      <c r="M2238" s="406">
        <v>760</v>
      </c>
      <c r="N2238" s="406">
        <v>656</v>
      </c>
      <c r="O2238" s="406">
        <v>568</v>
      </c>
      <c r="P2238" s="406">
        <v>662</v>
      </c>
      <c r="Q2238" s="406">
        <v>760</v>
      </c>
      <c r="R2238" s="406">
        <v>656</v>
      </c>
      <c r="S2238" s="406">
        <v>568</v>
      </c>
      <c r="T2238" s="406">
        <v>662</v>
      </c>
      <c r="U2238" s="406">
        <v>760</v>
      </c>
      <c r="V2238" s="406">
        <v>662</v>
      </c>
      <c r="W2238" s="406">
        <v>760</v>
      </c>
      <c r="X2238" s="406">
        <v>568</v>
      </c>
      <c r="Y2238" s="406">
        <v>662</v>
      </c>
      <c r="Z2238" s="406">
        <v>760</v>
      </c>
      <c r="AA2238" s="406">
        <v>656</v>
      </c>
      <c r="AB2238" s="406">
        <v>568</v>
      </c>
      <c r="AC2238" s="406">
        <v>662</v>
      </c>
      <c r="AD2238" s="406">
        <v>760</v>
      </c>
      <c r="AE2238" s="406">
        <v>656</v>
      </c>
      <c r="AF2238" s="406">
        <v>568</v>
      </c>
      <c r="AG2238" s="406">
        <v>662</v>
      </c>
      <c r="AH2238" s="406">
        <v>760</v>
      </c>
      <c r="AI2238" s="406">
        <v>662</v>
      </c>
      <c r="AJ2238" s="406">
        <v>568</v>
      </c>
      <c r="AK2238" s="406">
        <v>662</v>
      </c>
      <c r="AL2238" s="406">
        <v>760</v>
      </c>
      <c r="AM2238" s="406">
        <v>568</v>
      </c>
      <c r="AN2238" s="406">
        <v>662</v>
      </c>
      <c r="AO2238" s="406">
        <v>760</v>
      </c>
      <c r="AP2238" s="406">
        <v>728</v>
      </c>
      <c r="AQ2238" s="406">
        <v>728</v>
      </c>
      <c r="AR2238" s="406">
        <v>728</v>
      </c>
      <c r="AS2238" s="406">
        <v>728</v>
      </c>
      <c r="AU2238" t="s">
        <v>2121</v>
      </c>
    </row>
    <row r="2239" spans="4:47" ht="13.5" customHeight="1">
      <c r="D2239" s="405" t="s">
        <v>2163</v>
      </c>
      <c r="E2239" s="404"/>
      <c r="F2239" s="407" t="s">
        <v>2156</v>
      </c>
      <c r="G2239" s="272">
        <v>12.4</v>
      </c>
      <c r="H2239" s="406">
        <v>573</v>
      </c>
      <c r="I2239" s="406">
        <v>634</v>
      </c>
      <c r="J2239" s="406">
        <v>737</v>
      </c>
      <c r="K2239" s="406">
        <v>573</v>
      </c>
      <c r="L2239" s="406">
        <v>634</v>
      </c>
      <c r="M2239" s="406">
        <v>737</v>
      </c>
      <c r="N2239" s="406">
        <v>668</v>
      </c>
      <c r="O2239" s="406">
        <v>573</v>
      </c>
      <c r="P2239" s="406">
        <v>634</v>
      </c>
      <c r="Q2239" s="406">
        <v>737</v>
      </c>
      <c r="R2239" s="406">
        <v>668</v>
      </c>
      <c r="S2239" s="406">
        <v>573</v>
      </c>
      <c r="T2239" s="406">
        <v>634</v>
      </c>
      <c r="U2239" s="406">
        <v>737</v>
      </c>
      <c r="V2239" s="406">
        <v>634</v>
      </c>
      <c r="W2239" s="406">
        <v>737</v>
      </c>
      <c r="X2239" s="406">
        <v>573</v>
      </c>
      <c r="Y2239" s="406">
        <v>634</v>
      </c>
      <c r="Z2239" s="406">
        <v>737</v>
      </c>
      <c r="AA2239" s="406">
        <v>668</v>
      </c>
      <c r="AB2239" s="406">
        <v>573</v>
      </c>
      <c r="AC2239" s="406">
        <v>634</v>
      </c>
      <c r="AD2239" s="406">
        <v>737</v>
      </c>
      <c r="AE2239" s="406">
        <v>668</v>
      </c>
      <c r="AF2239" s="406">
        <v>573</v>
      </c>
      <c r="AG2239" s="406">
        <v>634</v>
      </c>
      <c r="AH2239" s="406">
        <v>737</v>
      </c>
      <c r="AI2239" s="406">
        <v>634</v>
      </c>
      <c r="AJ2239" s="406">
        <v>573</v>
      </c>
      <c r="AK2239" s="406">
        <v>634</v>
      </c>
      <c r="AL2239" s="406">
        <v>737</v>
      </c>
      <c r="AM2239" s="406">
        <v>573</v>
      </c>
      <c r="AN2239" s="406">
        <v>634</v>
      </c>
      <c r="AO2239" s="406">
        <v>737</v>
      </c>
      <c r="AP2239" s="406">
        <v>697</v>
      </c>
      <c r="AQ2239" s="406">
        <v>697</v>
      </c>
      <c r="AR2239" s="406">
        <v>697</v>
      </c>
      <c r="AS2239" s="406">
        <v>697</v>
      </c>
      <c r="AU2239" t="s">
        <v>2163</v>
      </c>
    </row>
    <row r="2240" spans="4:47" ht="13.5" customHeight="1">
      <c r="D2240" s="405" t="s">
        <v>3200</v>
      </c>
      <c r="E2240" s="404"/>
      <c r="F2240" s="407" t="s">
        <v>4687</v>
      </c>
      <c r="G2240" s="272">
        <v>13.1</v>
      </c>
      <c r="H2240" s="406">
        <v>582</v>
      </c>
      <c r="I2240" s="406">
        <v>679</v>
      </c>
      <c r="J2240" s="406">
        <v>780</v>
      </c>
      <c r="K2240" s="406">
        <v>582</v>
      </c>
      <c r="L2240" s="406">
        <v>679</v>
      </c>
      <c r="M2240" s="406">
        <v>780</v>
      </c>
      <c r="N2240" s="406">
        <v>681</v>
      </c>
      <c r="O2240" s="406">
        <v>582</v>
      </c>
      <c r="P2240" s="406">
        <v>679</v>
      </c>
      <c r="Q2240" s="406">
        <v>780</v>
      </c>
      <c r="R2240" s="406">
        <v>681</v>
      </c>
      <c r="S2240" s="406">
        <v>582</v>
      </c>
      <c r="T2240" s="406">
        <v>679</v>
      </c>
      <c r="U2240" s="406">
        <v>780</v>
      </c>
      <c r="V2240" s="406">
        <v>679</v>
      </c>
      <c r="W2240" s="406">
        <v>780</v>
      </c>
      <c r="X2240" s="406">
        <v>582</v>
      </c>
      <c r="Y2240" s="406">
        <v>679</v>
      </c>
      <c r="Z2240" s="406">
        <v>780</v>
      </c>
      <c r="AA2240" s="406">
        <v>681</v>
      </c>
      <c r="AB2240" s="406">
        <v>582</v>
      </c>
      <c r="AC2240" s="406">
        <v>679</v>
      </c>
      <c r="AD2240" s="406">
        <v>780</v>
      </c>
      <c r="AE2240" s="406">
        <v>681</v>
      </c>
      <c r="AF2240" s="406">
        <v>582</v>
      </c>
      <c r="AG2240" s="406">
        <v>679</v>
      </c>
      <c r="AH2240" s="406">
        <v>780</v>
      </c>
      <c r="AI2240" s="406">
        <v>679</v>
      </c>
      <c r="AJ2240" s="406">
        <v>582</v>
      </c>
      <c r="AK2240" s="406">
        <v>679</v>
      </c>
      <c r="AL2240" s="406">
        <v>780</v>
      </c>
      <c r="AM2240" s="406">
        <v>582</v>
      </c>
      <c r="AN2240" s="406">
        <v>679</v>
      </c>
      <c r="AO2240" s="406">
        <v>780</v>
      </c>
      <c r="AP2240" s="406">
        <v>747</v>
      </c>
      <c r="AQ2240" s="406">
        <v>747</v>
      </c>
      <c r="AR2240" s="406">
        <v>747</v>
      </c>
      <c r="AS2240" s="406">
        <v>747</v>
      </c>
      <c r="AU2240" t="s">
        <v>3200</v>
      </c>
    </row>
    <row r="2241" spans="4:47" ht="13.5" customHeight="1">
      <c r="D2241" s="405" t="s">
        <v>3201</v>
      </c>
      <c r="E2241" s="404"/>
      <c r="F2241" s="407" t="s">
        <v>4686</v>
      </c>
      <c r="G2241" s="272">
        <v>13.1</v>
      </c>
      <c r="H2241" s="406">
        <v>587</v>
      </c>
      <c r="I2241" s="406">
        <v>650</v>
      </c>
      <c r="J2241" s="406">
        <v>756</v>
      </c>
      <c r="K2241" s="406">
        <v>587</v>
      </c>
      <c r="L2241" s="406">
        <v>650</v>
      </c>
      <c r="M2241" s="406">
        <v>756</v>
      </c>
      <c r="N2241" s="406">
        <v>685</v>
      </c>
      <c r="O2241" s="406">
        <v>587</v>
      </c>
      <c r="P2241" s="406">
        <v>650</v>
      </c>
      <c r="Q2241" s="406">
        <v>756</v>
      </c>
      <c r="R2241" s="406">
        <v>685</v>
      </c>
      <c r="S2241" s="406">
        <v>587</v>
      </c>
      <c r="T2241" s="406">
        <v>650</v>
      </c>
      <c r="U2241" s="406">
        <v>756</v>
      </c>
      <c r="V2241" s="406">
        <v>650</v>
      </c>
      <c r="W2241" s="406">
        <v>756</v>
      </c>
      <c r="X2241" s="406">
        <v>587</v>
      </c>
      <c r="Y2241" s="406">
        <v>650</v>
      </c>
      <c r="Z2241" s="406">
        <v>756</v>
      </c>
      <c r="AA2241" s="406">
        <v>685</v>
      </c>
      <c r="AB2241" s="406">
        <v>587</v>
      </c>
      <c r="AC2241" s="406">
        <v>650</v>
      </c>
      <c r="AD2241" s="406">
        <v>756</v>
      </c>
      <c r="AE2241" s="406">
        <v>685</v>
      </c>
      <c r="AF2241" s="406">
        <v>587</v>
      </c>
      <c r="AG2241" s="406">
        <v>650</v>
      </c>
      <c r="AH2241" s="406">
        <v>756</v>
      </c>
      <c r="AI2241" s="406">
        <v>650</v>
      </c>
      <c r="AJ2241" s="406">
        <v>587</v>
      </c>
      <c r="AK2241" s="406">
        <v>650</v>
      </c>
      <c r="AL2241" s="406">
        <v>756</v>
      </c>
      <c r="AM2241" s="406">
        <v>587</v>
      </c>
      <c r="AN2241" s="406">
        <v>650</v>
      </c>
      <c r="AO2241" s="406">
        <v>756</v>
      </c>
      <c r="AP2241" s="406">
        <v>715</v>
      </c>
      <c r="AQ2241" s="406">
        <v>715</v>
      </c>
      <c r="AR2241" s="406">
        <v>715</v>
      </c>
      <c r="AS2241" s="406">
        <v>715</v>
      </c>
      <c r="AU2241" t="s">
        <v>3201</v>
      </c>
    </row>
    <row r="2242" spans="4:47" ht="13.5" customHeight="1">
      <c r="D2242" s="405" t="s">
        <v>2135</v>
      </c>
      <c r="E2242" s="404"/>
      <c r="F2242" s="407" t="s">
        <v>2128</v>
      </c>
      <c r="G2242" s="272">
        <v>13.799999999999999</v>
      </c>
      <c r="H2242" s="406">
        <v>593</v>
      </c>
      <c r="I2242" s="406">
        <v>693</v>
      </c>
      <c r="J2242" s="406">
        <v>796</v>
      </c>
      <c r="K2242" s="406">
        <v>593</v>
      </c>
      <c r="L2242" s="406">
        <v>693</v>
      </c>
      <c r="M2242" s="406">
        <v>796</v>
      </c>
      <c r="N2242" s="406">
        <v>686</v>
      </c>
      <c r="O2242" s="406">
        <v>593</v>
      </c>
      <c r="P2242" s="406">
        <v>693</v>
      </c>
      <c r="Q2242" s="406">
        <v>796</v>
      </c>
      <c r="R2242" s="406">
        <v>686</v>
      </c>
      <c r="S2242" s="406">
        <v>593</v>
      </c>
      <c r="T2242" s="406">
        <v>693</v>
      </c>
      <c r="U2242" s="406">
        <v>796</v>
      </c>
      <c r="V2242" s="406">
        <v>693</v>
      </c>
      <c r="W2242" s="406">
        <v>796</v>
      </c>
      <c r="X2242" s="406">
        <v>593</v>
      </c>
      <c r="Y2242" s="406">
        <v>693</v>
      </c>
      <c r="Z2242" s="406">
        <v>796</v>
      </c>
      <c r="AA2242" s="406">
        <v>686</v>
      </c>
      <c r="AB2242" s="406">
        <v>593</v>
      </c>
      <c r="AC2242" s="406">
        <v>693</v>
      </c>
      <c r="AD2242" s="406">
        <v>796</v>
      </c>
      <c r="AE2242" s="406">
        <v>686</v>
      </c>
      <c r="AF2242" s="406">
        <v>593</v>
      </c>
      <c r="AG2242" s="406">
        <v>693</v>
      </c>
      <c r="AH2242" s="406">
        <v>796</v>
      </c>
      <c r="AI2242" s="406">
        <v>693</v>
      </c>
      <c r="AJ2242" s="406">
        <v>593</v>
      </c>
      <c r="AK2242" s="406">
        <v>693</v>
      </c>
      <c r="AL2242" s="406">
        <v>796</v>
      </c>
      <c r="AM2242" s="406">
        <v>593</v>
      </c>
      <c r="AN2242" s="406">
        <v>693</v>
      </c>
      <c r="AO2242" s="406">
        <v>796</v>
      </c>
      <c r="AP2242" s="406">
        <v>762</v>
      </c>
      <c r="AQ2242" s="406">
        <v>762</v>
      </c>
      <c r="AR2242" s="406">
        <v>762</v>
      </c>
      <c r="AS2242" s="406">
        <v>762</v>
      </c>
      <c r="AU2242" t="s">
        <v>2135</v>
      </c>
    </row>
    <row r="2243" spans="4:47" ht="13.5" customHeight="1">
      <c r="D2243" s="405" t="s">
        <v>2177</v>
      </c>
      <c r="E2243" s="404"/>
      <c r="F2243" s="407" t="s">
        <v>2170</v>
      </c>
      <c r="G2243" s="272">
        <v>13.799999999999999</v>
      </c>
      <c r="H2243" s="406">
        <v>598</v>
      </c>
      <c r="I2243" s="406">
        <v>663</v>
      </c>
      <c r="J2243" s="406">
        <v>771</v>
      </c>
      <c r="K2243" s="406">
        <v>598</v>
      </c>
      <c r="L2243" s="406">
        <v>663</v>
      </c>
      <c r="M2243" s="406">
        <v>771</v>
      </c>
      <c r="N2243" s="406">
        <v>699</v>
      </c>
      <c r="O2243" s="406">
        <v>598</v>
      </c>
      <c r="P2243" s="406">
        <v>663</v>
      </c>
      <c r="Q2243" s="406">
        <v>771</v>
      </c>
      <c r="R2243" s="406">
        <v>699</v>
      </c>
      <c r="S2243" s="406">
        <v>598</v>
      </c>
      <c r="T2243" s="406">
        <v>663</v>
      </c>
      <c r="U2243" s="406">
        <v>771</v>
      </c>
      <c r="V2243" s="406">
        <v>663</v>
      </c>
      <c r="W2243" s="406">
        <v>771</v>
      </c>
      <c r="X2243" s="406">
        <v>598</v>
      </c>
      <c r="Y2243" s="406">
        <v>663</v>
      </c>
      <c r="Z2243" s="406">
        <v>771</v>
      </c>
      <c r="AA2243" s="406">
        <v>699</v>
      </c>
      <c r="AB2243" s="406">
        <v>598</v>
      </c>
      <c r="AC2243" s="406">
        <v>663</v>
      </c>
      <c r="AD2243" s="406">
        <v>771</v>
      </c>
      <c r="AE2243" s="406">
        <v>699</v>
      </c>
      <c r="AF2243" s="406">
        <v>598</v>
      </c>
      <c r="AG2243" s="406">
        <v>663</v>
      </c>
      <c r="AH2243" s="406">
        <v>771</v>
      </c>
      <c r="AI2243" s="406">
        <v>663</v>
      </c>
      <c r="AJ2243" s="406">
        <v>598</v>
      </c>
      <c r="AK2243" s="406">
        <v>663</v>
      </c>
      <c r="AL2243" s="406">
        <v>771</v>
      </c>
      <c r="AM2243" s="406">
        <v>598</v>
      </c>
      <c r="AN2243" s="406">
        <v>663</v>
      </c>
      <c r="AO2243" s="406">
        <v>771</v>
      </c>
      <c r="AP2243" s="406">
        <v>729</v>
      </c>
      <c r="AQ2243" s="406">
        <v>729</v>
      </c>
      <c r="AR2243" s="406">
        <v>729</v>
      </c>
      <c r="AS2243" s="406">
        <v>729</v>
      </c>
      <c r="AU2243" t="s">
        <v>2177</v>
      </c>
    </row>
    <row r="2244" spans="4:47" ht="13.5" customHeight="1">
      <c r="D2244" s="405" t="s">
        <v>2108</v>
      </c>
      <c r="E2244" s="404"/>
      <c r="F2244" s="407" t="s">
        <v>2100</v>
      </c>
      <c r="G2244" s="272">
        <v>12</v>
      </c>
      <c r="H2244" s="406">
        <v>525</v>
      </c>
      <c r="I2244" s="406">
        <v>608</v>
      </c>
      <c r="J2244" s="406">
        <v>698</v>
      </c>
      <c r="K2244" s="406">
        <v>525</v>
      </c>
      <c r="L2244" s="406">
        <v>608</v>
      </c>
      <c r="M2244" s="406">
        <v>698</v>
      </c>
      <c r="N2244" s="406">
        <v>603</v>
      </c>
      <c r="O2244" s="406">
        <v>525</v>
      </c>
      <c r="P2244" s="406">
        <v>608</v>
      </c>
      <c r="Q2244" s="406">
        <v>698</v>
      </c>
      <c r="R2244" s="406">
        <v>603</v>
      </c>
      <c r="S2244" s="406">
        <v>525</v>
      </c>
      <c r="T2244" s="406">
        <v>608</v>
      </c>
      <c r="U2244" s="406">
        <v>698</v>
      </c>
      <c r="V2244" s="406">
        <v>608</v>
      </c>
      <c r="W2244" s="406">
        <v>698</v>
      </c>
      <c r="X2244" s="406">
        <v>525</v>
      </c>
      <c r="Y2244" s="406">
        <v>608</v>
      </c>
      <c r="Z2244" s="406">
        <v>698</v>
      </c>
      <c r="AA2244" s="406">
        <v>603</v>
      </c>
      <c r="AB2244" s="406">
        <v>525</v>
      </c>
      <c r="AC2244" s="406">
        <v>608</v>
      </c>
      <c r="AD2244" s="406">
        <v>698</v>
      </c>
      <c r="AE2244" s="406">
        <v>603</v>
      </c>
      <c r="AF2244" s="406">
        <v>525</v>
      </c>
      <c r="AG2244" s="406">
        <v>608</v>
      </c>
      <c r="AH2244" s="406">
        <v>698</v>
      </c>
      <c r="AI2244" s="406">
        <v>608</v>
      </c>
      <c r="AJ2244" s="406">
        <v>525</v>
      </c>
      <c r="AK2244" s="406">
        <v>608</v>
      </c>
      <c r="AL2244" s="406">
        <v>698</v>
      </c>
      <c r="AM2244" s="406">
        <v>525</v>
      </c>
      <c r="AN2244" s="406">
        <v>608</v>
      </c>
      <c r="AO2244" s="406">
        <v>698</v>
      </c>
      <c r="AP2244" s="406">
        <v>669</v>
      </c>
      <c r="AQ2244" s="406">
        <v>669</v>
      </c>
      <c r="AR2244" s="406">
        <v>669</v>
      </c>
      <c r="AS2244" s="406">
        <v>669</v>
      </c>
      <c r="AU2244" t="s">
        <v>2108</v>
      </c>
    </row>
    <row r="2245" spans="4:47" ht="13.5" customHeight="1">
      <c r="D2245" s="405" t="s">
        <v>2150</v>
      </c>
      <c r="E2245" s="404"/>
      <c r="F2245" s="407" t="s">
        <v>2142</v>
      </c>
      <c r="G2245" s="272">
        <v>12</v>
      </c>
      <c r="H2245" s="406">
        <v>529</v>
      </c>
      <c r="I2245" s="406">
        <v>581</v>
      </c>
      <c r="J2245" s="406">
        <v>676</v>
      </c>
      <c r="K2245" s="406">
        <v>529</v>
      </c>
      <c r="L2245" s="406">
        <v>581</v>
      </c>
      <c r="M2245" s="406">
        <v>676</v>
      </c>
      <c r="N2245" s="406">
        <v>615</v>
      </c>
      <c r="O2245" s="406">
        <v>529</v>
      </c>
      <c r="P2245" s="406">
        <v>581</v>
      </c>
      <c r="Q2245" s="406">
        <v>676</v>
      </c>
      <c r="R2245" s="406">
        <v>615</v>
      </c>
      <c r="S2245" s="406">
        <v>529</v>
      </c>
      <c r="T2245" s="406">
        <v>581</v>
      </c>
      <c r="U2245" s="406">
        <v>676</v>
      </c>
      <c r="V2245" s="406">
        <v>581</v>
      </c>
      <c r="W2245" s="406">
        <v>676</v>
      </c>
      <c r="X2245" s="406">
        <v>529</v>
      </c>
      <c r="Y2245" s="406">
        <v>581</v>
      </c>
      <c r="Z2245" s="406">
        <v>676</v>
      </c>
      <c r="AA2245" s="406">
        <v>615</v>
      </c>
      <c r="AB2245" s="406">
        <v>529</v>
      </c>
      <c r="AC2245" s="406">
        <v>581</v>
      </c>
      <c r="AD2245" s="406">
        <v>676</v>
      </c>
      <c r="AE2245" s="406">
        <v>615</v>
      </c>
      <c r="AF2245" s="406">
        <v>529</v>
      </c>
      <c r="AG2245" s="406">
        <v>581</v>
      </c>
      <c r="AH2245" s="406">
        <v>676</v>
      </c>
      <c r="AI2245" s="406">
        <v>581</v>
      </c>
      <c r="AJ2245" s="406">
        <v>529</v>
      </c>
      <c r="AK2245" s="406">
        <v>581</v>
      </c>
      <c r="AL2245" s="406">
        <v>676</v>
      </c>
      <c r="AM2245" s="406">
        <v>529</v>
      </c>
      <c r="AN2245" s="406">
        <v>581</v>
      </c>
      <c r="AO2245" s="406">
        <v>676</v>
      </c>
      <c r="AP2245" s="406">
        <v>639</v>
      </c>
      <c r="AQ2245" s="406">
        <v>639</v>
      </c>
      <c r="AR2245" s="406">
        <v>639</v>
      </c>
      <c r="AS2245" s="406">
        <v>639</v>
      </c>
      <c r="AU2245" t="s">
        <v>2150</v>
      </c>
    </row>
    <row r="2246" spans="4:47" ht="13.5" customHeight="1">
      <c r="D2246" s="405" t="s">
        <v>2122</v>
      </c>
      <c r="E2246" s="404"/>
      <c r="F2246" s="407" t="s">
        <v>2114</v>
      </c>
      <c r="G2246" s="272">
        <v>13.5</v>
      </c>
      <c r="H2246" s="406">
        <v>597</v>
      </c>
      <c r="I2246" s="406">
        <v>698</v>
      </c>
      <c r="J2246" s="406">
        <v>801</v>
      </c>
      <c r="K2246" s="406">
        <v>597</v>
      </c>
      <c r="L2246" s="406">
        <v>698</v>
      </c>
      <c r="M2246" s="406">
        <v>801</v>
      </c>
      <c r="N2246" s="406">
        <v>690</v>
      </c>
      <c r="O2246" s="406">
        <v>597</v>
      </c>
      <c r="P2246" s="406">
        <v>698</v>
      </c>
      <c r="Q2246" s="406">
        <v>801</v>
      </c>
      <c r="R2246" s="406">
        <v>690</v>
      </c>
      <c r="S2246" s="406">
        <v>597</v>
      </c>
      <c r="T2246" s="406">
        <v>698</v>
      </c>
      <c r="U2246" s="406">
        <v>801</v>
      </c>
      <c r="V2246" s="406">
        <v>698</v>
      </c>
      <c r="W2246" s="406">
        <v>801</v>
      </c>
      <c r="X2246" s="406">
        <v>597</v>
      </c>
      <c r="Y2246" s="406">
        <v>698</v>
      </c>
      <c r="Z2246" s="406">
        <v>801</v>
      </c>
      <c r="AA2246" s="406">
        <v>690</v>
      </c>
      <c r="AB2246" s="406">
        <v>597</v>
      </c>
      <c r="AC2246" s="406">
        <v>698</v>
      </c>
      <c r="AD2246" s="406">
        <v>801</v>
      </c>
      <c r="AE2246" s="406">
        <v>690</v>
      </c>
      <c r="AF2246" s="406">
        <v>597</v>
      </c>
      <c r="AG2246" s="406">
        <v>698</v>
      </c>
      <c r="AH2246" s="406">
        <v>801</v>
      </c>
      <c r="AI2246" s="406">
        <v>698</v>
      </c>
      <c r="AJ2246" s="406">
        <v>597</v>
      </c>
      <c r="AK2246" s="406">
        <v>698</v>
      </c>
      <c r="AL2246" s="406">
        <v>801</v>
      </c>
      <c r="AM2246" s="406">
        <v>597</v>
      </c>
      <c r="AN2246" s="406">
        <v>698</v>
      </c>
      <c r="AO2246" s="406">
        <v>801</v>
      </c>
      <c r="AP2246" s="406">
        <v>767</v>
      </c>
      <c r="AQ2246" s="406">
        <v>767</v>
      </c>
      <c r="AR2246" s="406">
        <v>767</v>
      </c>
      <c r="AS2246" s="406">
        <v>767</v>
      </c>
      <c r="AU2246" t="s">
        <v>2122</v>
      </c>
    </row>
    <row r="2247" spans="4:47" ht="13.5" customHeight="1">
      <c r="D2247" s="405" t="s">
        <v>2164</v>
      </c>
      <c r="E2247" s="404"/>
      <c r="F2247" s="407" t="s">
        <v>2156</v>
      </c>
      <c r="G2247" s="272">
        <v>13.5</v>
      </c>
      <c r="H2247" s="406">
        <v>603</v>
      </c>
      <c r="I2247" s="406">
        <v>667</v>
      </c>
      <c r="J2247" s="406">
        <v>776</v>
      </c>
      <c r="K2247" s="406">
        <v>603</v>
      </c>
      <c r="L2247" s="406">
        <v>667</v>
      </c>
      <c r="M2247" s="406">
        <v>776</v>
      </c>
      <c r="N2247" s="406">
        <v>704</v>
      </c>
      <c r="O2247" s="406">
        <v>603</v>
      </c>
      <c r="P2247" s="406">
        <v>667</v>
      </c>
      <c r="Q2247" s="406">
        <v>776</v>
      </c>
      <c r="R2247" s="406">
        <v>704</v>
      </c>
      <c r="S2247" s="406">
        <v>603</v>
      </c>
      <c r="T2247" s="406">
        <v>667</v>
      </c>
      <c r="U2247" s="406">
        <v>776</v>
      </c>
      <c r="V2247" s="406">
        <v>667</v>
      </c>
      <c r="W2247" s="406">
        <v>776</v>
      </c>
      <c r="X2247" s="406">
        <v>603</v>
      </c>
      <c r="Y2247" s="406">
        <v>667</v>
      </c>
      <c r="Z2247" s="406">
        <v>776</v>
      </c>
      <c r="AA2247" s="406">
        <v>704</v>
      </c>
      <c r="AB2247" s="406">
        <v>603</v>
      </c>
      <c r="AC2247" s="406">
        <v>667</v>
      </c>
      <c r="AD2247" s="406">
        <v>776</v>
      </c>
      <c r="AE2247" s="406">
        <v>704</v>
      </c>
      <c r="AF2247" s="406">
        <v>603</v>
      </c>
      <c r="AG2247" s="406">
        <v>667</v>
      </c>
      <c r="AH2247" s="406">
        <v>776</v>
      </c>
      <c r="AI2247" s="406">
        <v>667</v>
      </c>
      <c r="AJ2247" s="406">
        <v>603</v>
      </c>
      <c r="AK2247" s="406">
        <v>667</v>
      </c>
      <c r="AL2247" s="406">
        <v>776</v>
      </c>
      <c r="AM2247" s="406">
        <v>603</v>
      </c>
      <c r="AN2247" s="406">
        <v>667</v>
      </c>
      <c r="AO2247" s="406">
        <v>776</v>
      </c>
      <c r="AP2247" s="406">
        <v>733</v>
      </c>
      <c r="AQ2247" s="406">
        <v>733</v>
      </c>
      <c r="AR2247" s="406">
        <v>733</v>
      </c>
      <c r="AS2247" s="406">
        <v>733</v>
      </c>
      <c r="AU2247" t="s">
        <v>2164</v>
      </c>
    </row>
    <row r="2248" spans="4:47" ht="13.5" customHeight="1">
      <c r="D2248" s="405" t="s">
        <v>3202</v>
      </c>
      <c r="E2248" s="404"/>
      <c r="F2248" s="407" t="s">
        <v>4687</v>
      </c>
      <c r="G2248" s="272">
        <v>14.299999999999999</v>
      </c>
      <c r="H2248" s="406">
        <v>607</v>
      </c>
      <c r="I2248" s="406">
        <v>710</v>
      </c>
      <c r="J2248" s="406">
        <v>815</v>
      </c>
      <c r="K2248" s="406">
        <v>607</v>
      </c>
      <c r="L2248" s="406">
        <v>710</v>
      </c>
      <c r="M2248" s="406">
        <v>815</v>
      </c>
      <c r="N2248" s="406">
        <v>711</v>
      </c>
      <c r="O2248" s="406">
        <v>607</v>
      </c>
      <c r="P2248" s="406">
        <v>710</v>
      </c>
      <c r="Q2248" s="406">
        <v>815</v>
      </c>
      <c r="R2248" s="406">
        <v>711</v>
      </c>
      <c r="S2248" s="406">
        <v>607</v>
      </c>
      <c r="T2248" s="406">
        <v>710</v>
      </c>
      <c r="U2248" s="406">
        <v>815</v>
      </c>
      <c r="V2248" s="406">
        <v>710</v>
      </c>
      <c r="W2248" s="406">
        <v>815</v>
      </c>
      <c r="X2248" s="406">
        <v>607</v>
      </c>
      <c r="Y2248" s="406">
        <v>710</v>
      </c>
      <c r="Z2248" s="406">
        <v>815</v>
      </c>
      <c r="AA2248" s="406">
        <v>711</v>
      </c>
      <c r="AB2248" s="406">
        <v>607</v>
      </c>
      <c r="AC2248" s="406">
        <v>710</v>
      </c>
      <c r="AD2248" s="406">
        <v>815</v>
      </c>
      <c r="AE2248" s="406">
        <v>711</v>
      </c>
      <c r="AF2248" s="406">
        <v>607</v>
      </c>
      <c r="AG2248" s="406">
        <v>710</v>
      </c>
      <c r="AH2248" s="406">
        <v>815</v>
      </c>
      <c r="AI2248" s="406">
        <v>710</v>
      </c>
      <c r="AJ2248" s="406">
        <v>607</v>
      </c>
      <c r="AK2248" s="406">
        <v>710</v>
      </c>
      <c r="AL2248" s="406">
        <v>815</v>
      </c>
      <c r="AM2248" s="406">
        <v>607</v>
      </c>
      <c r="AN2248" s="406">
        <v>710</v>
      </c>
      <c r="AO2248" s="406">
        <v>815</v>
      </c>
      <c r="AP2248" s="406">
        <v>781</v>
      </c>
      <c r="AQ2248" s="406">
        <v>781</v>
      </c>
      <c r="AR2248" s="406">
        <v>781</v>
      </c>
      <c r="AS2248" s="406">
        <v>781</v>
      </c>
      <c r="AU2248" t="s">
        <v>3202</v>
      </c>
    </row>
    <row r="2249" spans="4:47" ht="13.5" customHeight="1">
      <c r="D2249" s="405" t="s">
        <v>3203</v>
      </c>
      <c r="E2249" s="404"/>
      <c r="F2249" s="407" t="s">
        <v>4686</v>
      </c>
      <c r="G2249" s="272">
        <v>14.299999999999999</v>
      </c>
      <c r="H2249" s="406">
        <v>612</v>
      </c>
      <c r="I2249" s="406">
        <v>678</v>
      </c>
      <c r="J2249" s="406">
        <v>789</v>
      </c>
      <c r="K2249" s="406">
        <v>612</v>
      </c>
      <c r="L2249" s="406">
        <v>678</v>
      </c>
      <c r="M2249" s="406">
        <v>789</v>
      </c>
      <c r="N2249" s="406">
        <v>716</v>
      </c>
      <c r="O2249" s="406">
        <v>612</v>
      </c>
      <c r="P2249" s="406">
        <v>678</v>
      </c>
      <c r="Q2249" s="406">
        <v>789</v>
      </c>
      <c r="R2249" s="406">
        <v>716</v>
      </c>
      <c r="S2249" s="406">
        <v>612</v>
      </c>
      <c r="T2249" s="406">
        <v>678</v>
      </c>
      <c r="U2249" s="406">
        <v>789</v>
      </c>
      <c r="V2249" s="406">
        <v>678</v>
      </c>
      <c r="W2249" s="406">
        <v>789</v>
      </c>
      <c r="X2249" s="406">
        <v>612</v>
      </c>
      <c r="Y2249" s="406">
        <v>678</v>
      </c>
      <c r="Z2249" s="406">
        <v>789</v>
      </c>
      <c r="AA2249" s="406">
        <v>716</v>
      </c>
      <c r="AB2249" s="406">
        <v>612</v>
      </c>
      <c r="AC2249" s="406">
        <v>678</v>
      </c>
      <c r="AD2249" s="406">
        <v>789</v>
      </c>
      <c r="AE2249" s="406">
        <v>716</v>
      </c>
      <c r="AF2249" s="406">
        <v>612</v>
      </c>
      <c r="AG2249" s="406">
        <v>678</v>
      </c>
      <c r="AH2249" s="406">
        <v>789</v>
      </c>
      <c r="AI2249" s="406">
        <v>678</v>
      </c>
      <c r="AJ2249" s="406">
        <v>612</v>
      </c>
      <c r="AK2249" s="406">
        <v>678</v>
      </c>
      <c r="AL2249" s="406">
        <v>789</v>
      </c>
      <c r="AM2249" s="406">
        <v>612</v>
      </c>
      <c r="AN2249" s="406">
        <v>678</v>
      </c>
      <c r="AO2249" s="406">
        <v>789</v>
      </c>
      <c r="AP2249" s="406">
        <v>746</v>
      </c>
      <c r="AQ2249" s="406">
        <v>746</v>
      </c>
      <c r="AR2249" s="406">
        <v>746</v>
      </c>
      <c r="AS2249" s="406">
        <v>746</v>
      </c>
      <c r="AU2249" t="s">
        <v>3203</v>
      </c>
    </row>
    <row r="2250" spans="4:47" ht="13.5" customHeight="1">
      <c r="D2250" s="405" t="s">
        <v>2136</v>
      </c>
      <c r="E2250" s="404"/>
      <c r="F2250" s="407" t="s">
        <v>2128</v>
      </c>
      <c r="G2250" s="272">
        <v>15</v>
      </c>
      <c r="H2250" s="406">
        <v>620</v>
      </c>
      <c r="I2250" s="406">
        <v>726</v>
      </c>
      <c r="J2250" s="406">
        <v>834</v>
      </c>
      <c r="K2250" s="406">
        <v>620</v>
      </c>
      <c r="L2250" s="406">
        <v>726</v>
      </c>
      <c r="M2250" s="406">
        <v>834</v>
      </c>
      <c r="N2250" s="406">
        <v>717</v>
      </c>
      <c r="O2250" s="406">
        <v>620</v>
      </c>
      <c r="P2250" s="406">
        <v>726</v>
      </c>
      <c r="Q2250" s="406">
        <v>834</v>
      </c>
      <c r="R2250" s="406">
        <v>717</v>
      </c>
      <c r="S2250" s="406">
        <v>620</v>
      </c>
      <c r="T2250" s="406">
        <v>726</v>
      </c>
      <c r="U2250" s="406">
        <v>834</v>
      </c>
      <c r="V2250" s="406">
        <v>726</v>
      </c>
      <c r="W2250" s="406">
        <v>834</v>
      </c>
      <c r="X2250" s="406">
        <v>620</v>
      </c>
      <c r="Y2250" s="406">
        <v>726</v>
      </c>
      <c r="Z2250" s="406">
        <v>834</v>
      </c>
      <c r="AA2250" s="406">
        <v>717</v>
      </c>
      <c r="AB2250" s="406">
        <v>620</v>
      </c>
      <c r="AC2250" s="406">
        <v>726</v>
      </c>
      <c r="AD2250" s="406">
        <v>834</v>
      </c>
      <c r="AE2250" s="406">
        <v>717</v>
      </c>
      <c r="AF2250" s="406">
        <v>620</v>
      </c>
      <c r="AG2250" s="406">
        <v>726</v>
      </c>
      <c r="AH2250" s="406">
        <v>834</v>
      </c>
      <c r="AI2250" s="406">
        <v>726</v>
      </c>
      <c r="AJ2250" s="406">
        <v>620</v>
      </c>
      <c r="AK2250" s="406">
        <v>726</v>
      </c>
      <c r="AL2250" s="406">
        <v>834</v>
      </c>
      <c r="AM2250" s="406">
        <v>620</v>
      </c>
      <c r="AN2250" s="406">
        <v>726</v>
      </c>
      <c r="AO2250" s="406">
        <v>834</v>
      </c>
      <c r="AP2250" s="406">
        <v>798</v>
      </c>
      <c r="AQ2250" s="406">
        <v>798</v>
      </c>
      <c r="AR2250" s="406">
        <v>798</v>
      </c>
      <c r="AS2250" s="406">
        <v>798</v>
      </c>
      <c r="AU2250" t="s">
        <v>2136</v>
      </c>
    </row>
    <row r="2251" spans="4:47" ht="13.5" customHeight="1">
      <c r="D2251" s="405" t="s">
        <v>2178</v>
      </c>
      <c r="E2251" s="404"/>
      <c r="F2251" s="407" t="s">
        <v>2170</v>
      </c>
      <c r="G2251" s="272">
        <v>15</v>
      </c>
      <c r="H2251" s="406">
        <v>625</v>
      </c>
      <c r="I2251" s="406">
        <v>693</v>
      </c>
      <c r="J2251" s="406">
        <v>806</v>
      </c>
      <c r="K2251" s="406">
        <v>625</v>
      </c>
      <c r="L2251" s="406">
        <v>693</v>
      </c>
      <c r="M2251" s="406">
        <v>806</v>
      </c>
      <c r="N2251" s="406">
        <v>732</v>
      </c>
      <c r="O2251" s="406">
        <v>625</v>
      </c>
      <c r="P2251" s="406">
        <v>693</v>
      </c>
      <c r="Q2251" s="406">
        <v>806</v>
      </c>
      <c r="R2251" s="406">
        <v>732</v>
      </c>
      <c r="S2251" s="406">
        <v>625</v>
      </c>
      <c r="T2251" s="406">
        <v>693</v>
      </c>
      <c r="U2251" s="406">
        <v>806</v>
      </c>
      <c r="V2251" s="406">
        <v>693</v>
      </c>
      <c r="W2251" s="406">
        <v>806</v>
      </c>
      <c r="X2251" s="406">
        <v>625</v>
      </c>
      <c r="Y2251" s="406">
        <v>693</v>
      </c>
      <c r="Z2251" s="406">
        <v>806</v>
      </c>
      <c r="AA2251" s="406">
        <v>732</v>
      </c>
      <c r="AB2251" s="406">
        <v>625</v>
      </c>
      <c r="AC2251" s="406">
        <v>693</v>
      </c>
      <c r="AD2251" s="406">
        <v>806</v>
      </c>
      <c r="AE2251" s="406">
        <v>732</v>
      </c>
      <c r="AF2251" s="406">
        <v>625</v>
      </c>
      <c r="AG2251" s="406">
        <v>693</v>
      </c>
      <c r="AH2251" s="406">
        <v>806</v>
      </c>
      <c r="AI2251" s="406">
        <v>693</v>
      </c>
      <c r="AJ2251" s="406">
        <v>625</v>
      </c>
      <c r="AK2251" s="406">
        <v>693</v>
      </c>
      <c r="AL2251" s="406">
        <v>806</v>
      </c>
      <c r="AM2251" s="406">
        <v>625</v>
      </c>
      <c r="AN2251" s="406">
        <v>693</v>
      </c>
      <c r="AO2251" s="406">
        <v>806</v>
      </c>
      <c r="AP2251" s="406">
        <v>762</v>
      </c>
      <c r="AQ2251" s="406">
        <v>762</v>
      </c>
      <c r="AR2251" s="406">
        <v>762</v>
      </c>
      <c r="AS2251" s="406">
        <v>762</v>
      </c>
      <c r="AU2251" t="s">
        <v>2178</v>
      </c>
    </row>
    <row r="2252" spans="4:47" ht="13.5" customHeight="1">
      <c r="D2252" s="405" t="s">
        <v>2109</v>
      </c>
      <c r="E2252" s="404"/>
      <c r="F2252" s="407" t="s">
        <v>2100</v>
      </c>
      <c r="G2252" s="272">
        <v>13</v>
      </c>
      <c r="H2252" s="406">
        <v>546</v>
      </c>
      <c r="I2252" s="406">
        <v>634</v>
      </c>
      <c r="J2252" s="406">
        <v>728</v>
      </c>
      <c r="K2252" s="406">
        <v>546</v>
      </c>
      <c r="L2252" s="406">
        <v>634</v>
      </c>
      <c r="M2252" s="406">
        <v>728</v>
      </c>
      <c r="N2252" s="406">
        <v>627</v>
      </c>
      <c r="O2252" s="406">
        <v>546</v>
      </c>
      <c r="P2252" s="406">
        <v>634</v>
      </c>
      <c r="Q2252" s="406">
        <v>728</v>
      </c>
      <c r="R2252" s="406">
        <v>627</v>
      </c>
      <c r="S2252" s="406">
        <v>546</v>
      </c>
      <c r="T2252" s="406">
        <v>634</v>
      </c>
      <c r="U2252" s="406">
        <v>728</v>
      </c>
      <c r="V2252" s="406">
        <v>634</v>
      </c>
      <c r="W2252" s="406">
        <v>728</v>
      </c>
      <c r="X2252" s="406">
        <v>546</v>
      </c>
      <c r="Y2252" s="406">
        <v>634</v>
      </c>
      <c r="Z2252" s="406">
        <v>728</v>
      </c>
      <c r="AA2252" s="406">
        <v>627</v>
      </c>
      <c r="AB2252" s="406">
        <v>546</v>
      </c>
      <c r="AC2252" s="406">
        <v>634</v>
      </c>
      <c r="AD2252" s="406">
        <v>728</v>
      </c>
      <c r="AE2252" s="406">
        <v>627</v>
      </c>
      <c r="AF2252" s="406">
        <v>546</v>
      </c>
      <c r="AG2252" s="406">
        <v>634</v>
      </c>
      <c r="AH2252" s="406">
        <v>728</v>
      </c>
      <c r="AI2252" s="406">
        <v>634</v>
      </c>
      <c r="AJ2252" s="406">
        <v>546</v>
      </c>
      <c r="AK2252" s="406">
        <v>634</v>
      </c>
      <c r="AL2252" s="406">
        <v>728</v>
      </c>
      <c r="AM2252" s="406">
        <v>546</v>
      </c>
      <c r="AN2252" s="406">
        <v>634</v>
      </c>
      <c r="AO2252" s="406">
        <v>728</v>
      </c>
      <c r="AP2252" s="406">
        <v>698</v>
      </c>
      <c r="AQ2252" s="406">
        <v>698</v>
      </c>
      <c r="AR2252" s="406">
        <v>698</v>
      </c>
      <c r="AS2252" s="406">
        <v>698</v>
      </c>
      <c r="AU2252" t="s">
        <v>2109</v>
      </c>
    </row>
    <row r="2253" spans="4:47" ht="13.5" customHeight="1">
      <c r="D2253" s="405" t="s">
        <v>2151</v>
      </c>
      <c r="E2253" s="404"/>
      <c r="F2253" s="407" t="s">
        <v>2142</v>
      </c>
      <c r="G2253" s="272">
        <v>13</v>
      </c>
      <c r="H2253" s="406">
        <v>551</v>
      </c>
      <c r="I2253" s="406">
        <v>605</v>
      </c>
      <c r="J2253" s="406">
        <v>704</v>
      </c>
      <c r="K2253" s="406">
        <v>551</v>
      </c>
      <c r="L2253" s="406">
        <v>605</v>
      </c>
      <c r="M2253" s="406">
        <v>704</v>
      </c>
      <c r="N2253" s="406">
        <v>640</v>
      </c>
      <c r="O2253" s="406">
        <v>551</v>
      </c>
      <c r="P2253" s="406">
        <v>605</v>
      </c>
      <c r="Q2253" s="406">
        <v>704</v>
      </c>
      <c r="R2253" s="406">
        <v>640</v>
      </c>
      <c r="S2253" s="406">
        <v>551</v>
      </c>
      <c r="T2253" s="406">
        <v>605</v>
      </c>
      <c r="U2253" s="406">
        <v>704</v>
      </c>
      <c r="V2253" s="406">
        <v>605</v>
      </c>
      <c r="W2253" s="406">
        <v>704</v>
      </c>
      <c r="X2253" s="406">
        <v>551</v>
      </c>
      <c r="Y2253" s="406">
        <v>605</v>
      </c>
      <c r="Z2253" s="406">
        <v>704</v>
      </c>
      <c r="AA2253" s="406">
        <v>640</v>
      </c>
      <c r="AB2253" s="406">
        <v>551</v>
      </c>
      <c r="AC2253" s="406">
        <v>605</v>
      </c>
      <c r="AD2253" s="406">
        <v>704</v>
      </c>
      <c r="AE2253" s="406">
        <v>640</v>
      </c>
      <c r="AF2253" s="406">
        <v>551</v>
      </c>
      <c r="AG2253" s="406">
        <v>605</v>
      </c>
      <c r="AH2253" s="406">
        <v>704</v>
      </c>
      <c r="AI2253" s="406">
        <v>605</v>
      </c>
      <c r="AJ2253" s="406">
        <v>551</v>
      </c>
      <c r="AK2253" s="406">
        <v>605</v>
      </c>
      <c r="AL2253" s="406">
        <v>704</v>
      </c>
      <c r="AM2253" s="406">
        <v>551</v>
      </c>
      <c r="AN2253" s="406">
        <v>605</v>
      </c>
      <c r="AO2253" s="406">
        <v>704</v>
      </c>
      <c r="AP2253" s="406">
        <v>665</v>
      </c>
      <c r="AQ2253" s="406">
        <v>665</v>
      </c>
      <c r="AR2253" s="406">
        <v>665</v>
      </c>
      <c r="AS2253" s="406">
        <v>665</v>
      </c>
      <c r="AU2253" t="s">
        <v>2151</v>
      </c>
    </row>
    <row r="2254" spans="4:47" ht="13.5" customHeight="1">
      <c r="D2254" s="405" t="s">
        <v>2123</v>
      </c>
      <c r="E2254" s="404"/>
      <c r="F2254" s="407" t="s">
        <v>2114</v>
      </c>
      <c r="G2254" s="272">
        <v>14.7</v>
      </c>
      <c r="H2254" s="406">
        <v>619</v>
      </c>
      <c r="I2254" s="406">
        <v>725</v>
      </c>
      <c r="J2254" s="406">
        <v>832</v>
      </c>
      <c r="K2254" s="406">
        <v>619</v>
      </c>
      <c r="L2254" s="406">
        <v>725</v>
      </c>
      <c r="M2254" s="406">
        <v>832</v>
      </c>
      <c r="N2254" s="406">
        <v>716</v>
      </c>
      <c r="O2254" s="406">
        <v>619</v>
      </c>
      <c r="P2254" s="406">
        <v>725</v>
      </c>
      <c r="Q2254" s="406">
        <v>832</v>
      </c>
      <c r="R2254" s="406">
        <v>716</v>
      </c>
      <c r="S2254" s="406">
        <v>619</v>
      </c>
      <c r="T2254" s="406">
        <v>725</v>
      </c>
      <c r="U2254" s="406">
        <v>832</v>
      </c>
      <c r="V2254" s="406">
        <v>725</v>
      </c>
      <c r="W2254" s="406">
        <v>832</v>
      </c>
      <c r="X2254" s="406">
        <v>619</v>
      </c>
      <c r="Y2254" s="406">
        <v>725</v>
      </c>
      <c r="Z2254" s="406">
        <v>832</v>
      </c>
      <c r="AA2254" s="406">
        <v>716</v>
      </c>
      <c r="AB2254" s="406">
        <v>619</v>
      </c>
      <c r="AC2254" s="406">
        <v>725</v>
      </c>
      <c r="AD2254" s="406">
        <v>832</v>
      </c>
      <c r="AE2254" s="406">
        <v>716</v>
      </c>
      <c r="AF2254" s="406">
        <v>619</v>
      </c>
      <c r="AG2254" s="406">
        <v>725</v>
      </c>
      <c r="AH2254" s="406">
        <v>832</v>
      </c>
      <c r="AI2254" s="406">
        <v>725</v>
      </c>
      <c r="AJ2254" s="406">
        <v>619</v>
      </c>
      <c r="AK2254" s="406">
        <v>725</v>
      </c>
      <c r="AL2254" s="406">
        <v>832</v>
      </c>
      <c r="AM2254" s="406">
        <v>619</v>
      </c>
      <c r="AN2254" s="406">
        <v>725</v>
      </c>
      <c r="AO2254" s="406">
        <v>832</v>
      </c>
      <c r="AP2254" s="406">
        <v>797</v>
      </c>
      <c r="AQ2254" s="406">
        <v>797</v>
      </c>
      <c r="AR2254" s="406">
        <v>797</v>
      </c>
      <c r="AS2254" s="406">
        <v>797</v>
      </c>
      <c r="AU2254" t="s">
        <v>2123</v>
      </c>
    </row>
    <row r="2255" spans="4:47" ht="13.5" customHeight="1">
      <c r="D2255" s="405" t="s">
        <v>2165</v>
      </c>
      <c r="E2255" s="404"/>
      <c r="F2255" s="407" t="s">
        <v>2156</v>
      </c>
      <c r="G2255" s="272">
        <v>14.7</v>
      </c>
      <c r="H2255" s="406">
        <v>625</v>
      </c>
      <c r="I2255" s="406">
        <v>692</v>
      </c>
      <c r="J2255" s="406">
        <v>805</v>
      </c>
      <c r="K2255" s="406">
        <v>625</v>
      </c>
      <c r="L2255" s="406">
        <v>692</v>
      </c>
      <c r="M2255" s="406">
        <v>805</v>
      </c>
      <c r="N2255" s="406">
        <v>731</v>
      </c>
      <c r="O2255" s="406">
        <v>625</v>
      </c>
      <c r="P2255" s="406">
        <v>692</v>
      </c>
      <c r="Q2255" s="406">
        <v>805</v>
      </c>
      <c r="R2255" s="406">
        <v>731</v>
      </c>
      <c r="S2255" s="406">
        <v>625</v>
      </c>
      <c r="T2255" s="406">
        <v>692</v>
      </c>
      <c r="U2255" s="406">
        <v>805</v>
      </c>
      <c r="V2255" s="406">
        <v>692</v>
      </c>
      <c r="W2255" s="406">
        <v>805</v>
      </c>
      <c r="X2255" s="406">
        <v>625</v>
      </c>
      <c r="Y2255" s="406">
        <v>692</v>
      </c>
      <c r="Z2255" s="406">
        <v>805</v>
      </c>
      <c r="AA2255" s="406">
        <v>731</v>
      </c>
      <c r="AB2255" s="406">
        <v>625</v>
      </c>
      <c r="AC2255" s="406">
        <v>692</v>
      </c>
      <c r="AD2255" s="406">
        <v>805</v>
      </c>
      <c r="AE2255" s="406">
        <v>731</v>
      </c>
      <c r="AF2255" s="406">
        <v>625</v>
      </c>
      <c r="AG2255" s="406">
        <v>692</v>
      </c>
      <c r="AH2255" s="406">
        <v>805</v>
      </c>
      <c r="AI2255" s="406">
        <v>692</v>
      </c>
      <c r="AJ2255" s="406">
        <v>625</v>
      </c>
      <c r="AK2255" s="406">
        <v>692</v>
      </c>
      <c r="AL2255" s="406">
        <v>805</v>
      </c>
      <c r="AM2255" s="406">
        <v>625</v>
      </c>
      <c r="AN2255" s="406">
        <v>692</v>
      </c>
      <c r="AO2255" s="406">
        <v>805</v>
      </c>
      <c r="AP2255" s="406">
        <v>761</v>
      </c>
      <c r="AQ2255" s="406">
        <v>761</v>
      </c>
      <c r="AR2255" s="406">
        <v>761</v>
      </c>
      <c r="AS2255" s="406">
        <v>761</v>
      </c>
      <c r="AU2255" t="s">
        <v>2165</v>
      </c>
    </row>
    <row r="2256" spans="4:47" ht="13.5" customHeight="1">
      <c r="D2256" s="405" t="s">
        <v>3204</v>
      </c>
      <c r="E2256" s="404"/>
      <c r="F2256" s="407" t="s">
        <v>4687</v>
      </c>
      <c r="G2256" s="272">
        <v>15.5</v>
      </c>
      <c r="H2256" s="406">
        <v>632</v>
      </c>
      <c r="I2256" s="406">
        <v>741</v>
      </c>
      <c r="J2256" s="406">
        <v>851</v>
      </c>
      <c r="K2256" s="406">
        <v>632</v>
      </c>
      <c r="L2256" s="406">
        <v>741</v>
      </c>
      <c r="M2256" s="406">
        <v>851</v>
      </c>
      <c r="N2256" s="406">
        <v>741</v>
      </c>
      <c r="O2256" s="406">
        <v>632</v>
      </c>
      <c r="P2256" s="406">
        <v>741</v>
      </c>
      <c r="Q2256" s="406">
        <v>851</v>
      </c>
      <c r="R2256" s="406">
        <v>741</v>
      </c>
      <c r="S2256" s="406">
        <v>632</v>
      </c>
      <c r="T2256" s="406">
        <v>741</v>
      </c>
      <c r="U2256" s="406">
        <v>851</v>
      </c>
      <c r="V2256" s="406">
        <v>741</v>
      </c>
      <c r="W2256" s="406">
        <v>851</v>
      </c>
      <c r="X2256" s="406">
        <v>632</v>
      </c>
      <c r="Y2256" s="406">
        <v>741</v>
      </c>
      <c r="Z2256" s="406">
        <v>851</v>
      </c>
      <c r="AA2256" s="406">
        <v>741</v>
      </c>
      <c r="AB2256" s="406">
        <v>632</v>
      </c>
      <c r="AC2256" s="406">
        <v>741</v>
      </c>
      <c r="AD2256" s="406">
        <v>851</v>
      </c>
      <c r="AE2256" s="406">
        <v>741</v>
      </c>
      <c r="AF2256" s="406">
        <v>632</v>
      </c>
      <c r="AG2256" s="406">
        <v>741</v>
      </c>
      <c r="AH2256" s="406">
        <v>851</v>
      </c>
      <c r="AI2256" s="406">
        <v>741</v>
      </c>
      <c r="AJ2256" s="406">
        <v>632</v>
      </c>
      <c r="AK2256" s="406">
        <v>741</v>
      </c>
      <c r="AL2256" s="406">
        <v>851</v>
      </c>
      <c r="AM2256" s="406">
        <v>632</v>
      </c>
      <c r="AN2256" s="406">
        <v>741</v>
      </c>
      <c r="AO2256" s="406">
        <v>851</v>
      </c>
      <c r="AP2256" s="406">
        <v>815</v>
      </c>
      <c r="AQ2256" s="406">
        <v>815</v>
      </c>
      <c r="AR2256" s="406">
        <v>815</v>
      </c>
      <c r="AS2256" s="406">
        <v>815</v>
      </c>
      <c r="AU2256" t="s">
        <v>3204</v>
      </c>
    </row>
    <row r="2257" spans="4:47" ht="13.5" customHeight="1">
      <c r="D2257" s="405" t="s">
        <v>3205</v>
      </c>
      <c r="E2257" s="404"/>
      <c r="F2257" s="407" t="s">
        <v>4686</v>
      </c>
      <c r="G2257" s="272">
        <v>15.5</v>
      </c>
      <c r="H2257" s="406">
        <v>646</v>
      </c>
      <c r="I2257" s="406">
        <v>715</v>
      </c>
      <c r="J2257" s="406">
        <v>832</v>
      </c>
      <c r="K2257" s="406">
        <v>646</v>
      </c>
      <c r="L2257" s="406">
        <v>715</v>
      </c>
      <c r="M2257" s="406">
        <v>832</v>
      </c>
      <c r="N2257" s="406">
        <v>756</v>
      </c>
      <c r="O2257" s="406">
        <v>646</v>
      </c>
      <c r="P2257" s="406">
        <v>715</v>
      </c>
      <c r="Q2257" s="406">
        <v>832</v>
      </c>
      <c r="R2257" s="406">
        <v>756</v>
      </c>
      <c r="S2257" s="406">
        <v>646</v>
      </c>
      <c r="T2257" s="406">
        <v>715</v>
      </c>
      <c r="U2257" s="406">
        <v>832</v>
      </c>
      <c r="V2257" s="406">
        <v>715</v>
      </c>
      <c r="W2257" s="406">
        <v>832</v>
      </c>
      <c r="X2257" s="406">
        <v>646</v>
      </c>
      <c r="Y2257" s="406">
        <v>715</v>
      </c>
      <c r="Z2257" s="406">
        <v>832</v>
      </c>
      <c r="AA2257" s="406">
        <v>756</v>
      </c>
      <c r="AB2257" s="406">
        <v>646</v>
      </c>
      <c r="AC2257" s="406">
        <v>715</v>
      </c>
      <c r="AD2257" s="406">
        <v>832</v>
      </c>
      <c r="AE2257" s="406">
        <v>756</v>
      </c>
      <c r="AF2257" s="406">
        <v>646</v>
      </c>
      <c r="AG2257" s="406">
        <v>715</v>
      </c>
      <c r="AH2257" s="406">
        <v>832</v>
      </c>
      <c r="AI2257" s="406">
        <v>715</v>
      </c>
      <c r="AJ2257" s="406">
        <v>646</v>
      </c>
      <c r="AK2257" s="406">
        <v>715</v>
      </c>
      <c r="AL2257" s="406">
        <v>832</v>
      </c>
      <c r="AM2257" s="406">
        <v>646</v>
      </c>
      <c r="AN2257" s="406">
        <v>715</v>
      </c>
      <c r="AO2257" s="406">
        <v>832</v>
      </c>
      <c r="AP2257" s="406">
        <v>786</v>
      </c>
      <c r="AQ2257" s="406">
        <v>786</v>
      </c>
      <c r="AR2257" s="406">
        <v>786</v>
      </c>
      <c r="AS2257" s="406">
        <v>786</v>
      </c>
      <c r="AU2257" t="s">
        <v>3205</v>
      </c>
    </row>
    <row r="2258" spans="4:47" ht="13.5" customHeight="1">
      <c r="D2258" s="405" t="s">
        <v>2137</v>
      </c>
      <c r="E2258" s="404"/>
      <c r="F2258" s="407" t="s">
        <v>2128</v>
      </c>
      <c r="G2258" s="272">
        <v>16.3</v>
      </c>
      <c r="H2258" s="406">
        <v>646</v>
      </c>
      <c r="I2258" s="406">
        <v>758</v>
      </c>
      <c r="J2258" s="406">
        <v>871</v>
      </c>
      <c r="K2258" s="406">
        <v>646</v>
      </c>
      <c r="L2258" s="406">
        <v>758</v>
      </c>
      <c r="M2258" s="406">
        <v>871</v>
      </c>
      <c r="N2258" s="406">
        <v>748</v>
      </c>
      <c r="O2258" s="406">
        <v>646</v>
      </c>
      <c r="P2258" s="406">
        <v>758</v>
      </c>
      <c r="Q2258" s="406">
        <v>871</v>
      </c>
      <c r="R2258" s="406">
        <v>748</v>
      </c>
      <c r="S2258" s="406">
        <v>646</v>
      </c>
      <c r="T2258" s="406">
        <v>758</v>
      </c>
      <c r="U2258" s="406">
        <v>871</v>
      </c>
      <c r="V2258" s="406">
        <v>758</v>
      </c>
      <c r="W2258" s="406">
        <v>871</v>
      </c>
      <c r="X2258" s="406">
        <v>646</v>
      </c>
      <c r="Y2258" s="406">
        <v>758</v>
      </c>
      <c r="Z2258" s="406">
        <v>871</v>
      </c>
      <c r="AA2258" s="406">
        <v>748</v>
      </c>
      <c r="AB2258" s="406">
        <v>646</v>
      </c>
      <c r="AC2258" s="406">
        <v>758</v>
      </c>
      <c r="AD2258" s="406">
        <v>871</v>
      </c>
      <c r="AE2258" s="406">
        <v>748</v>
      </c>
      <c r="AF2258" s="406">
        <v>646</v>
      </c>
      <c r="AG2258" s="406">
        <v>758</v>
      </c>
      <c r="AH2258" s="406">
        <v>871</v>
      </c>
      <c r="AI2258" s="406">
        <v>758</v>
      </c>
      <c r="AJ2258" s="406">
        <v>646</v>
      </c>
      <c r="AK2258" s="406">
        <v>758</v>
      </c>
      <c r="AL2258" s="406">
        <v>871</v>
      </c>
      <c r="AM2258" s="406">
        <v>646</v>
      </c>
      <c r="AN2258" s="406">
        <v>758</v>
      </c>
      <c r="AO2258" s="406">
        <v>871</v>
      </c>
      <c r="AP2258" s="406">
        <v>834</v>
      </c>
      <c r="AQ2258" s="406">
        <v>834</v>
      </c>
      <c r="AR2258" s="406">
        <v>834</v>
      </c>
      <c r="AS2258" s="406">
        <v>834</v>
      </c>
      <c r="AU2258" t="s">
        <v>2137</v>
      </c>
    </row>
    <row r="2259" spans="4:47" ht="13.5" customHeight="1">
      <c r="D2259" s="405" t="s">
        <v>2179</v>
      </c>
      <c r="E2259" s="404"/>
      <c r="F2259" s="407" t="s">
        <v>2170</v>
      </c>
      <c r="G2259" s="272">
        <v>16.3</v>
      </c>
      <c r="H2259" s="406">
        <v>652</v>
      </c>
      <c r="I2259" s="406">
        <v>722</v>
      </c>
      <c r="J2259" s="406">
        <v>841</v>
      </c>
      <c r="K2259" s="406">
        <v>652</v>
      </c>
      <c r="L2259" s="406">
        <v>722</v>
      </c>
      <c r="M2259" s="406">
        <v>841</v>
      </c>
      <c r="N2259" s="406">
        <v>763</v>
      </c>
      <c r="O2259" s="406">
        <v>652</v>
      </c>
      <c r="P2259" s="406">
        <v>722</v>
      </c>
      <c r="Q2259" s="406">
        <v>841</v>
      </c>
      <c r="R2259" s="406">
        <v>763</v>
      </c>
      <c r="S2259" s="406">
        <v>652</v>
      </c>
      <c r="T2259" s="406">
        <v>722</v>
      </c>
      <c r="U2259" s="406">
        <v>841</v>
      </c>
      <c r="V2259" s="406">
        <v>722</v>
      </c>
      <c r="W2259" s="406">
        <v>841</v>
      </c>
      <c r="X2259" s="406">
        <v>652</v>
      </c>
      <c r="Y2259" s="406">
        <v>722</v>
      </c>
      <c r="Z2259" s="406">
        <v>841</v>
      </c>
      <c r="AA2259" s="406">
        <v>763</v>
      </c>
      <c r="AB2259" s="406">
        <v>652</v>
      </c>
      <c r="AC2259" s="406">
        <v>722</v>
      </c>
      <c r="AD2259" s="406">
        <v>841</v>
      </c>
      <c r="AE2259" s="406">
        <v>763</v>
      </c>
      <c r="AF2259" s="406">
        <v>652</v>
      </c>
      <c r="AG2259" s="406">
        <v>722</v>
      </c>
      <c r="AH2259" s="406">
        <v>841</v>
      </c>
      <c r="AI2259" s="406">
        <v>722</v>
      </c>
      <c r="AJ2259" s="406">
        <v>652</v>
      </c>
      <c r="AK2259" s="406">
        <v>722</v>
      </c>
      <c r="AL2259" s="406">
        <v>841</v>
      </c>
      <c r="AM2259" s="406">
        <v>652</v>
      </c>
      <c r="AN2259" s="406">
        <v>722</v>
      </c>
      <c r="AO2259" s="406">
        <v>841</v>
      </c>
      <c r="AP2259" s="406">
        <v>794</v>
      </c>
      <c r="AQ2259" s="406">
        <v>794</v>
      </c>
      <c r="AR2259" s="406">
        <v>794</v>
      </c>
      <c r="AS2259" s="406">
        <v>794</v>
      </c>
      <c r="AU2259" t="s">
        <v>2179</v>
      </c>
    </row>
    <row r="2260" spans="4:47" ht="13.5" customHeight="1">
      <c r="D2260" s="405" t="s">
        <v>2110</v>
      </c>
      <c r="E2260" s="404"/>
      <c r="F2260" s="407" t="s">
        <v>2100</v>
      </c>
      <c r="G2260" s="272">
        <v>14</v>
      </c>
      <c r="H2260" s="406">
        <v>566</v>
      </c>
      <c r="I2260" s="406">
        <v>660</v>
      </c>
      <c r="J2260" s="406">
        <v>757</v>
      </c>
      <c r="K2260" s="406">
        <v>566</v>
      </c>
      <c r="L2260" s="406">
        <v>660</v>
      </c>
      <c r="M2260" s="406">
        <v>757</v>
      </c>
      <c r="N2260" s="406">
        <v>651</v>
      </c>
      <c r="O2260" s="406">
        <v>566</v>
      </c>
      <c r="P2260" s="406">
        <v>660</v>
      </c>
      <c r="Q2260" s="406">
        <v>757</v>
      </c>
      <c r="R2260" s="406">
        <v>651</v>
      </c>
      <c r="S2260" s="406">
        <v>566</v>
      </c>
      <c r="T2260" s="406">
        <v>660</v>
      </c>
      <c r="U2260" s="406">
        <v>757</v>
      </c>
      <c r="V2260" s="406">
        <v>660</v>
      </c>
      <c r="W2260" s="406">
        <v>757</v>
      </c>
      <c r="X2260" s="406">
        <v>566</v>
      </c>
      <c r="Y2260" s="406">
        <v>660</v>
      </c>
      <c r="Z2260" s="406">
        <v>757</v>
      </c>
      <c r="AA2260" s="406">
        <v>651</v>
      </c>
      <c r="AB2260" s="406">
        <v>566</v>
      </c>
      <c r="AC2260" s="406">
        <v>660</v>
      </c>
      <c r="AD2260" s="406">
        <v>757</v>
      </c>
      <c r="AE2260" s="406">
        <v>651</v>
      </c>
      <c r="AF2260" s="406">
        <v>566</v>
      </c>
      <c r="AG2260" s="406">
        <v>660</v>
      </c>
      <c r="AH2260" s="406">
        <v>757</v>
      </c>
      <c r="AI2260" s="406">
        <v>660</v>
      </c>
      <c r="AJ2260" s="406">
        <v>566</v>
      </c>
      <c r="AK2260" s="406">
        <v>660</v>
      </c>
      <c r="AL2260" s="406">
        <v>757</v>
      </c>
      <c r="AM2260" s="406">
        <v>566</v>
      </c>
      <c r="AN2260" s="406">
        <v>660</v>
      </c>
      <c r="AO2260" s="406">
        <v>757</v>
      </c>
      <c r="AP2260" s="406">
        <v>726</v>
      </c>
      <c r="AQ2260" s="406">
        <v>726</v>
      </c>
      <c r="AR2260" s="406">
        <v>726</v>
      </c>
      <c r="AS2260" s="406">
        <v>726</v>
      </c>
      <c r="AU2260" t="s">
        <v>2110</v>
      </c>
    </row>
    <row r="2261" spans="4:47" ht="13.5" customHeight="1">
      <c r="D2261" s="405" t="s">
        <v>2152</v>
      </c>
      <c r="E2261" s="404"/>
      <c r="F2261" s="407" t="s">
        <v>2142</v>
      </c>
      <c r="G2261" s="272">
        <v>14</v>
      </c>
      <c r="H2261" s="406">
        <v>572</v>
      </c>
      <c r="I2261" s="406">
        <v>628</v>
      </c>
      <c r="J2261" s="406">
        <v>731</v>
      </c>
      <c r="K2261" s="406">
        <v>572</v>
      </c>
      <c r="L2261" s="406">
        <v>628</v>
      </c>
      <c r="M2261" s="406">
        <v>731</v>
      </c>
      <c r="N2261" s="406">
        <v>665</v>
      </c>
      <c r="O2261" s="406">
        <v>572</v>
      </c>
      <c r="P2261" s="406">
        <v>628</v>
      </c>
      <c r="Q2261" s="406">
        <v>731</v>
      </c>
      <c r="R2261" s="406">
        <v>665</v>
      </c>
      <c r="S2261" s="406">
        <v>572</v>
      </c>
      <c r="T2261" s="406">
        <v>628</v>
      </c>
      <c r="U2261" s="406">
        <v>731</v>
      </c>
      <c r="V2261" s="406">
        <v>628</v>
      </c>
      <c r="W2261" s="406">
        <v>731</v>
      </c>
      <c r="X2261" s="406">
        <v>572</v>
      </c>
      <c r="Y2261" s="406">
        <v>628</v>
      </c>
      <c r="Z2261" s="406">
        <v>731</v>
      </c>
      <c r="AA2261" s="406">
        <v>665</v>
      </c>
      <c r="AB2261" s="406">
        <v>572</v>
      </c>
      <c r="AC2261" s="406">
        <v>628</v>
      </c>
      <c r="AD2261" s="406">
        <v>731</v>
      </c>
      <c r="AE2261" s="406">
        <v>665</v>
      </c>
      <c r="AF2261" s="406">
        <v>572</v>
      </c>
      <c r="AG2261" s="406">
        <v>628</v>
      </c>
      <c r="AH2261" s="406">
        <v>731</v>
      </c>
      <c r="AI2261" s="406">
        <v>628</v>
      </c>
      <c r="AJ2261" s="406">
        <v>572</v>
      </c>
      <c r="AK2261" s="406">
        <v>628</v>
      </c>
      <c r="AL2261" s="406">
        <v>731</v>
      </c>
      <c r="AM2261" s="406">
        <v>572</v>
      </c>
      <c r="AN2261" s="406">
        <v>628</v>
      </c>
      <c r="AO2261" s="406">
        <v>731</v>
      </c>
      <c r="AP2261" s="406">
        <v>691</v>
      </c>
      <c r="AQ2261" s="406">
        <v>691</v>
      </c>
      <c r="AR2261" s="406">
        <v>691</v>
      </c>
      <c r="AS2261" s="406">
        <v>691</v>
      </c>
      <c r="AU2261" t="s">
        <v>2152</v>
      </c>
    </row>
    <row r="2262" spans="4:47" ht="13.5" customHeight="1">
      <c r="D2262" s="405" t="s">
        <v>2124</v>
      </c>
      <c r="E2262" s="404"/>
      <c r="F2262" s="407" t="s">
        <v>2114</v>
      </c>
      <c r="G2262" s="272">
        <v>15.799999999999999</v>
      </c>
      <c r="H2262" s="406">
        <v>645</v>
      </c>
      <c r="I2262" s="406">
        <v>757</v>
      </c>
      <c r="J2262" s="406">
        <v>869</v>
      </c>
      <c r="K2262" s="406">
        <v>645</v>
      </c>
      <c r="L2262" s="406">
        <v>757</v>
      </c>
      <c r="M2262" s="406">
        <v>869</v>
      </c>
      <c r="N2262" s="406">
        <v>747</v>
      </c>
      <c r="O2262" s="406">
        <v>645</v>
      </c>
      <c r="P2262" s="406">
        <v>757</v>
      </c>
      <c r="Q2262" s="406">
        <v>869</v>
      </c>
      <c r="R2262" s="406">
        <v>747</v>
      </c>
      <c r="S2262" s="406">
        <v>645</v>
      </c>
      <c r="T2262" s="406">
        <v>757</v>
      </c>
      <c r="U2262" s="406">
        <v>869</v>
      </c>
      <c r="V2262" s="406">
        <v>757</v>
      </c>
      <c r="W2262" s="406">
        <v>869</v>
      </c>
      <c r="X2262" s="406">
        <v>645</v>
      </c>
      <c r="Y2262" s="406">
        <v>757</v>
      </c>
      <c r="Z2262" s="406">
        <v>869</v>
      </c>
      <c r="AA2262" s="406">
        <v>747</v>
      </c>
      <c r="AB2262" s="406">
        <v>645</v>
      </c>
      <c r="AC2262" s="406">
        <v>757</v>
      </c>
      <c r="AD2262" s="406">
        <v>869</v>
      </c>
      <c r="AE2262" s="406">
        <v>747</v>
      </c>
      <c r="AF2262" s="406">
        <v>645</v>
      </c>
      <c r="AG2262" s="406">
        <v>757</v>
      </c>
      <c r="AH2262" s="406">
        <v>869</v>
      </c>
      <c r="AI2262" s="406">
        <v>757</v>
      </c>
      <c r="AJ2262" s="406">
        <v>645</v>
      </c>
      <c r="AK2262" s="406">
        <v>757</v>
      </c>
      <c r="AL2262" s="406">
        <v>869</v>
      </c>
      <c r="AM2262" s="406">
        <v>645</v>
      </c>
      <c r="AN2262" s="406">
        <v>757</v>
      </c>
      <c r="AO2262" s="406">
        <v>869</v>
      </c>
      <c r="AP2262" s="406">
        <v>833</v>
      </c>
      <c r="AQ2262" s="406">
        <v>833</v>
      </c>
      <c r="AR2262" s="406">
        <v>833</v>
      </c>
      <c r="AS2262" s="406">
        <v>833</v>
      </c>
      <c r="AU2262" t="s">
        <v>2124</v>
      </c>
    </row>
    <row r="2263" spans="4:47" ht="13.5" customHeight="1">
      <c r="D2263" s="405" t="s">
        <v>2166</v>
      </c>
      <c r="E2263" s="404"/>
      <c r="F2263" s="407" t="s">
        <v>2156</v>
      </c>
      <c r="G2263" s="272">
        <v>15.799999999999999</v>
      </c>
      <c r="H2263" s="406">
        <v>652</v>
      </c>
      <c r="I2263" s="406">
        <v>722</v>
      </c>
      <c r="J2263" s="406">
        <v>840</v>
      </c>
      <c r="K2263" s="406">
        <v>652</v>
      </c>
      <c r="L2263" s="406">
        <v>722</v>
      </c>
      <c r="M2263" s="406">
        <v>840</v>
      </c>
      <c r="N2263" s="406">
        <v>763</v>
      </c>
      <c r="O2263" s="406">
        <v>652</v>
      </c>
      <c r="P2263" s="406">
        <v>722</v>
      </c>
      <c r="Q2263" s="406">
        <v>840</v>
      </c>
      <c r="R2263" s="406">
        <v>763</v>
      </c>
      <c r="S2263" s="406">
        <v>652</v>
      </c>
      <c r="T2263" s="406">
        <v>722</v>
      </c>
      <c r="U2263" s="406">
        <v>840</v>
      </c>
      <c r="V2263" s="406">
        <v>722</v>
      </c>
      <c r="W2263" s="406">
        <v>840</v>
      </c>
      <c r="X2263" s="406">
        <v>652</v>
      </c>
      <c r="Y2263" s="406">
        <v>722</v>
      </c>
      <c r="Z2263" s="406">
        <v>840</v>
      </c>
      <c r="AA2263" s="406">
        <v>763</v>
      </c>
      <c r="AB2263" s="406">
        <v>652</v>
      </c>
      <c r="AC2263" s="406">
        <v>722</v>
      </c>
      <c r="AD2263" s="406">
        <v>840</v>
      </c>
      <c r="AE2263" s="406">
        <v>763</v>
      </c>
      <c r="AF2263" s="406">
        <v>652</v>
      </c>
      <c r="AG2263" s="406">
        <v>722</v>
      </c>
      <c r="AH2263" s="406">
        <v>840</v>
      </c>
      <c r="AI2263" s="406">
        <v>722</v>
      </c>
      <c r="AJ2263" s="406">
        <v>652</v>
      </c>
      <c r="AK2263" s="406">
        <v>722</v>
      </c>
      <c r="AL2263" s="406">
        <v>840</v>
      </c>
      <c r="AM2263" s="406">
        <v>652</v>
      </c>
      <c r="AN2263" s="406">
        <v>722</v>
      </c>
      <c r="AO2263" s="406">
        <v>840</v>
      </c>
      <c r="AP2263" s="406">
        <v>794</v>
      </c>
      <c r="AQ2263" s="406">
        <v>794</v>
      </c>
      <c r="AR2263" s="406">
        <v>794</v>
      </c>
      <c r="AS2263" s="406">
        <v>794</v>
      </c>
      <c r="AU2263" t="s">
        <v>2166</v>
      </c>
    </row>
    <row r="2264" spans="4:47" ht="13.5" customHeight="1">
      <c r="D2264" s="405" t="s">
        <v>3206</v>
      </c>
      <c r="E2264" s="404"/>
      <c r="F2264" s="407" t="s">
        <v>4687</v>
      </c>
      <c r="G2264" s="272">
        <v>16.700000000000003</v>
      </c>
      <c r="H2264" s="406">
        <v>659</v>
      </c>
      <c r="I2264" s="406">
        <v>775</v>
      </c>
      <c r="J2264" s="406">
        <v>889</v>
      </c>
      <c r="K2264" s="406">
        <v>659</v>
      </c>
      <c r="L2264" s="406">
        <v>775</v>
      </c>
      <c r="M2264" s="406">
        <v>889</v>
      </c>
      <c r="N2264" s="406">
        <v>774</v>
      </c>
      <c r="O2264" s="406">
        <v>659</v>
      </c>
      <c r="P2264" s="406">
        <v>775</v>
      </c>
      <c r="Q2264" s="406">
        <v>889</v>
      </c>
      <c r="R2264" s="406">
        <v>774</v>
      </c>
      <c r="S2264" s="406">
        <v>659</v>
      </c>
      <c r="T2264" s="406">
        <v>775</v>
      </c>
      <c r="U2264" s="406">
        <v>889</v>
      </c>
      <c r="V2264" s="406">
        <v>775</v>
      </c>
      <c r="W2264" s="406">
        <v>889</v>
      </c>
      <c r="X2264" s="406">
        <v>659</v>
      </c>
      <c r="Y2264" s="406">
        <v>775</v>
      </c>
      <c r="Z2264" s="406">
        <v>889</v>
      </c>
      <c r="AA2264" s="406">
        <v>774</v>
      </c>
      <c r="AB2264" s="406">
        <v>659</v>
      </c>
      <c r="AC2264" s="406">
        <v>775</v>
      </c>
      <c r="AD2264" s="406">
        <v>889</v>
      </c>
      <c r="AE2264" s="406">
        <v>774</v>
      </c>
      <c r="AF2264" s="406">
        <v>659</v>
      </c>
      <c r="AG2264" s="406">
        <v>775</v>
      </c>
      <c r="AH2264" s="406">
        <v>889</v>
      </c>
      <c r="AI2264" s="406">
        <v>775</v>
      </c>
      <c r="AJ2264" s="406">
        <v>659</v>
      </c>
      <c r="AK2264" s="406">
        <v>775</v>
      </c>
      <c r="AL2264" s="406">
        <v>889</v>
      </c>
      <c r="AM2264" s="406">
        <v>659</v>
      </c>
      <c r="AN2264" s="406">
        <v>775</v>
      </c>
      <c r="AO2264" s="406">
        <v>889</v>
      </c>
      <c r="AP2264" s="406">
        <v>852</v>
      </c>
      <c r="AQ2264" s="406">
        <v>852</v>
      </c>
      <c r="AR2264" s="406">
        <v>852</v>
      </c>
      <c r="AS2264" s="406">
        <v>852</v>
      </c>
      <c r="AU2264" t="s">
        <v>3206</v>
      </c>
    </row>
    <row r="2265" spans="4:47" ht="13.5" customHeight="1">
      <c r="D2265" s="405" t="s">
        <v>3207</v>
      </c>
      <c r="E2265" s="404"/>
      <c r="F2265" s="407" t="s">
        <v>4686</v>
      </c>
      <c r="G2265" s="272">
        <v>16.700000000000003</v>
      </c>
      <c r="H2265" s="406">
        <v>666</v>
      </c>
      <c r="I2265" s="406">
        <v>737</v>
      </c>
      <c r="J2265" s="406">
        <v>859</v>
      </c>
      <c r="K2265" s="406">
        <v>666</v>
      </c>
      <c r="L2265" s="406">
        <v>737</v>
      </c>
      <c r="M2265" s="406">
        <v>859</v>
      </c>
      <c r="N2265" s="406">
        <v>780</v>
      </c>
      <c r="O2265" s="406">
        <v>666</v>
      </c>
      <c r="P2265" s="406">
        <v>737</v>
      </c>
      <c r="Q2265" s="406">
        <v>859</v>
      </c>
      <c r="R2265" s="406">
        <v>780</v>
      </c>
      <c r="S2265" s="406">
        <v>666</v>
      </c>
      <c r="T2265" s="406">
        <v>737</v>
      </c>
      <c r="U2265" s="406">
        <v>859</v>
      </c>
      <c r="V2265" s="406">
        <v>737</v>
      </c>
      <c r="W2265" s="406">
        <v>859</v>
      </c>
      <c r="X2265" s="406">
        <v>666</v>
      </c>
      <c r="Y2265" s="406">
        <v>737</v>
      </c>
      <c r="Z2265" s="406">
        <v>859</v>
      </c>
      <c r="AA2265" s="406">
        <v>780</v>
      </c>
      <c r="AB2265" s="406">
        <v>666</v>
      </c>
      <c r="AC2265" s="406">
        <v>737</v>
      </c>
      <c r="AD2265" s="406">
        <v>859</v>
      </c>
      <c r="AE2265" s="406">
        <v>780</v>
      </c>
      <c r="AF2265" s="406">
        <v>666</v>
      </c>
      <c r="AG2265" s="406">
        <v>737</v>
      </c>
      <c r="AH2265" s="406">
        <v>859</v>
      </c>
      <c r="AI2265" s="406">
        <v>737</v>
      </c>
      <c r="AJ2265" s="406">
        <v>666</v>
      </c>
      <c r="AK2265" s="406">
        <v>737</v>
      </c>
      <c r="AL2265" s="406">
        <v>859</v>
      </c>
      <c r="AM2265" s="406">
        <v>666</v>
      </c>
      <c r="AN2265" s="406">
        <v>737</v>
      </c>
      <c r="AO2265" s="406">
        <v>859</v>
      </c>
      <c r="AP2265" s="406">
        <v>811</v>
      </c>
      <c r="AQ2265" s="406">
        <v>811</v>
      </c>
      <c r="AR2265" s="406">
        <v>811</v>
      </c>
      <c r="AS2265" s="406">
        <v>811</v>
      </c>
      <c r="AU2265" t="s">
        <v>3207</v>
      </c>
    </row>
    <row r="2266" spans="4:47" ht="13.5" customHeight="1">
      <c r="D2266" s="405" t="s">
        <v>2138</v>
      </c>
      <c r="E2266" s="404"/>
      <c r="F2266" s="407" t="s">
        <v>2128</v>
      </c>
      <c r="G2266" s="272">
        <v>17.5</v>
      </c>
      <c r="H2266" s="406">
        <v>674</v>
      </c>
      <c r="I2266" s="406">
        <v>793</v>
      </c>
      <c r="J2266" s="406">
        <v>910</v>
      </c>
      <c r="K2266" s="406">
        <v>674</v>
      </c>
      <c r="L2266" s="406">
        <v>793</v>
      </c>
      <c r="M2266" s="406">
        <v>910</v>
      </c>
      <c r="N2266" s="406">
        <v>780</v>
      </c>
      <c r="O2266" s="406">
        <v>674</v>
      </c>
      <c r="P2266" s="406">
        <v>793</v>
      </c>
      <c r="Q2266" s="406">
        <v>910</v>
      </c>
      <c r="R2266" s="406">
        <v>780</v>
      </c>
      <c r="S2266" s="406">
        <v>674</v>
      </c>
      <c r="T2266" s="406">
        <v>793</v>
      </c>
      <c r="U2266" s="406">
        <v>910</v>
      </c>
      <c r="V2266" s="406">
        <v>793</v>
      </c>
      <c r="W2266" s="406">
        <v>910</v>
      </c>
      <c r="X2266" s="406">
        <v>674</v>
      </c>
      <c r="Y2266" s="406">
        <v>793</v>
      </c>
      <c r="Z2266" s="406">
        <v>910</v>
      </c>
      <c r="AA2266" s="406">
        <v>780</v>
      </c>
      <c r="AB2266" s="406">
        <v>674</v>
      </c>
      <c r="AC2266" s="406">
        <v>793</v>
      </c>
      <c r="AD2266" s="406">
        <v>910</v>
      </c>
      <c r="AE2266" s="406">
        <v>780</v>
      </c>
      <c r="AF2266" s="406">
        <v>674</v>
      </c>
      <c r="AG2266" s="406">
        <v>793</v>
      </c>
      <c r="AH2266" s="406">
        <v>910</v>
      </c>
      <c r="AI2266" s="406">
        <v>793</v>
      </c>
      <c r="AJ2266" s="406">
        <v>674</v>
      </c>
      <c r="AK2266" s="406">
        <v>793</v>
      </c>
      <c r="AL2266" s="406">
        <v>910</v>
      </c>
      <c r="AM2266" s="406">
        <v>674</v>
      </c>
      <c r="AN2266" s="406">
        <v>793</v>
      </c>
      <c r="AO2266" s="406">
        <v>910</v>
      </c>
      <c r="AP2266" s="406">
        <v>872</v>
      </c>
      <c r="AQ2266" s="406">
        <v>872</v>
      </c>
      <c r="AR2266" s="406">
        <v>872</v>
      </c>
      <c r="AS2266" s="406">
        <v>872</v>
      </c>
      <c r="AU2266" t="s">
        <v>2138</v>
      </c>
    </row>
    <row r="2267" spans="4:47" ht="13.5" customHeight="1">
      <c r="D2267" s="405" t="s">
        <v>2180</v>
      </c>
      <c r="E2267" s="404"/>
      <c r="F2267" s="407" t="s">
        <v>2170</v>
      </c>
      <c r="G2267" s="272">
        <v>17.5</v>
      </c>
      <c r="H2267" s="406">
        <v>681</v>
      </c>
      <c r="I2267" s="406">
        <v>754</v>
      </c>
      <c r="J2267" s="406">
        <v>878</v>
      </c>
      <c r="K2267" s="406">
        <v>681</v>
      </c>
      <c r="L2267" s="406">
        <v>754</v>
      </c>
      <c r="M2267" s="406">
        <v>878</v>
      </c>
      <c r="N2267" s="406">
        <v>798</v>
      </c>
      <c r="O2267" s="406">
        <v>681</v>
      </c>
      <c r="P2267" s="406">
        <v>754</v>
      </c>
      <c r="Q2267" s="406">
        <v>878</v>
      </c>
      <c r="R2267" s="406">
        <v>798</v>
      </c>
      <c r="S2267" s="406">
        <v>681</v>
      </c>
      <c r="T2267" s="406">
        <v>754</v>
      </c>
      <c r="U2267" s="406">
        <v>878</v>
      </c>
      <c r="V2267" s="406">
        <v>754</v>
      </c>
      <c r="W2267" s="406">
        <v>878</v>
      </c>
      <c r="X2267" s="406">
        <v>681</v>
      </c>
      <c r="Y2267" s="406">
        <v>754</v>
      </c>
      <c r="Z2267" s="406">
        <v>878</v>
      </c>
      <c r="AA2267" s="406">
        <v>798</v>
      </c>
      <c r="AB2267" s="406">
        <v>681</v>
      </c>
      <c r="AC2267" s="406">
        <v>754</v>
      </c>
      <c r="AD2267" s="406">
        <v>878</v>
      </c>
      <c r="AE2267" s="406">
        <v>798</v>
      </c>
      <c r="AF2267" s="406">
        <v>681</v>
      </c>
      <c r="AG2267" s="406">
        <v>754</v>
      </c>
      <c r="AH2267" s="406">
        <v>878</v>
      </c>
      <c r="AI2267" s="406">
        <v>754</v>
      </c>
      <c r="AJ2267" s="406">
        <v>681</v>
      </c>
      <c r="AK2267" s="406">
        <v>754</v>
      </c>
      <c r="AL2267" s="406">
        <v>878</v>
      </c>
      <c r="AM2267" s="406">
        <v>681</v>
      </c>
      <c r="AN2267" s="406">
        <v>754</v>
      </c>
      <c r="AO2267" s="406">
        <v>878</v>
      </c>
      <c r="AP2267" s="406">
        <v>829</v>
      </c>
      <c r="AQ2267" s="406">
        <v>829</v>
      </c>
      <c r="AR2267" s="406">
        <v>829</v>
      </c>
      <c r="AS2267" s="406">
        <v>829</v>
      </c>
      <c r="AU2267" t="s">
        <v>2180</v>
      </c>
    </row>
    <row r="2268" spans="4:47" ht="13.5" customHeight="1">
      <c r="D2268" s="405" t="s">
        <v>2111</v>
      </c>
      <c r="E2268" s="404"/>
      <c r="F2268" s="407" t="s">
        <v>2100</v>
      </c>
      <c r="G2268" s="272">
        <v>15</v>
      </c>
      <c r="H2268" s="406">
        <v>587</v>
      </c>
      <c r="I2268" s="406">
        <v>685</v>
      </c>
      <c r="J2268" s="406">
        <v>787</v>
      </c>
      <c r="K2268" s="406">
        <v>587</v>
      </c>
      <c r="L2268" s="406">
        <v>685</v>
      </c>
      <c r="M2268" s="406">
        <v>787</v>
      </c>
      <c r="N2268" s="406">
        <v>676</v>
      </c>
      <c r="O2268" s="406">
        <v>587</v>
      </c>
      <c r="P2268" s="406">
        <v>685</v>
      </c>
      <c r="Q2268" s="406">
        <v>787</v>
      </c>
      <c r="R2268" s="406">
        <v>676</v>
      </c>
      <c r="S2268" s="406">
        <v>587</v>
      </c>
      <c r="T2268" s="406">
        <v>685</v>
      </c>
      <c r="U2268" s="406">
        <v>787</v>
      </c>
      <c r="V2268" s="406">
        <v>685</v>
      </c>
      <c r="W2268" s="406">
        <v>787</v>
      </c>
      <c r="X2268" s="406">
        <v>587</v>
      </c>
      <c r="Y2268" s="406">
        <v>685</v>
      </c>
      <c r="Z2268" s="406">
        <v>787</v>
      </c>
      <c r="AA2268" s="406">
        <v>676</v>
      </c>
      <c r="AB2268" s="406">
        <v>587</v>
      </c>
      <c r="AC2268" s="406">
        <v>685</v>
      </c>
      <c r="AD2268" s="406">
        <v>787</v>
      </c>
      <c r="AE2268" s="406">
        <v>676</v>
      </c>
      <c r="AF2268" s="406">
        <v>587</v>
      </c>
      <c r="AG2268" s="406">
        <v>685</v>
      </c>
      <c r="AH2268" s="406">
        <v>787</v>
      </c>
      <c r="AI2268" s="406">
        <v>685</v>
      </c>
      <c r="AJ2268" s="406">
        <v>587</v>
      </c>
      <c r="AK2268" s="406">
        <v>685</v>
      </c>
      <c r="AL2268" s="406">
        <v>787</v>
      </c>
      <c r="AM2268" s="406">
        <v>587</v>
      </c>
      <c r="AN2268" s="406">
        <v>685</v>
      </c>
      <c r="AO2268" s="406">
        <v>787</v>
      </c>
      <c r="AP2268" s="406">
        <v>754</v>
      </c>
      <c r="AQ2268" s="406">
        <v>754</v>
      </c>
      <c r="AR2268" s="406">
        <v>754</v>
      </c>
      <c r="AS2268" s="406">
        <v>754</v>
      </c>
      <c r="AU2268" t="s">
        <v>2111</v>
      </c>
    </row>
    <row r="2269" spans="4:47" ht="13.5" customHeight="1">
      <c r="D2269" s="405" t="s">
        <v>2153</v>
      </c>
      <c r="E2269" s="404"/>
      <c r="F2269" s="407" t="s">
        <v>2142</v>
      </c>
      <c r="G2269" s="272">
        <v>15</v>
      </c>
      <c r="H2269" s="406">
        <v>593</v>
      </c>
      <c r="I2269" s="406">
        <v>652</v>
      </c>
      <c r="J2269" s="406">
        <v>759</v>
      </c>
      <c r="K2269" s="406">
        <v>593</v>
      </c>
      <c r="L2269" s="406">
        <v>652</v>
      </c>
      <c r="M2269" s="406">
        <v>759</v>
      </c>
      <c r="N2269" s="406">
        <v>691</v>
      </c>
      <c r="O2269" s="406">
        <v>593</v>
      </c>
      <c r="P2269" s="406">
        <v>652</v>
      </c>
      <c r="Q2269" s="406">
        <v>759</v>
      </c>
      <c r="R2269" s="406">
        <v>691</v>
      </c>
      <c r="S2269" s="406">
        <v>593</v>
      </c>
      <c r="T2269" s="406">
        <v>652</v>
      </c>
      <c r="U2269" s="406">
        <v>759</v>
      </c>
      <c r="V2269" s="406">
        <v>652</v>
      </c>
      <c r="W2269" s="406">
        <v>759</v>
      </c>
      <c r="X2269" s="406">
        <v>593</v>
      </c>
      <c r="Y2269" s="406">
        <v>652</v>
      </c>
      <c r="Z2269" s="406">
        <v>759</v>
      </c>
      <c r="AA2269" s="406">
        <v>691</v>
      </c>
      <c r="AB2269" s="406">
        <v>593</v>
      </c>
      <c r="AC2269" s="406">
        <v>652</v>
      </c>
      <c r="AD2269" s="406">
        <v>759</v>
      </c>
      <c r="AE2269" s="406">
        <v>691</v>
      </c>
      <c r="AF2269" s="406">
        <v>593</v>
      </c>
      <c r="AG2269" s="406">
        <v>652</v>
      </c>
      <c r="AH2269" s="406">
        <v>759</v>
      </c>
      <c r="AI2269" s="406">
        <v>652</v>
      </c>
      <c r="AJ2269" s="406">
        <v>593</v>
      </c>
      <c r="AK2269" s="406">
        <v>652</v>
      </c>
      <c r="AL2269" s="406">
        <v>759</v>
      </c>
      <c r="AM2269" s="406">
        <v>593</v>
      </c>
      <c r="AN2269" s="406">
        <v>652</v>
      </c>
      <c r="AO2269" s="406">
        <v>759</v>
      </c>
      <c r="AP2269" s="406">
        <v>717</v>
      </c>
      <c r="AQ2269" s="406">
        <v>717</v>
      </c>
      <c r="AR2269" s="406">
        <v>717</v>
      </c>
      <c r="AS2269" s="406">
        <v>717</v>
      </c>
      <c r="AU2269" t="s">
        <v>2153</v>
      </c>
    </row>
    <row r="2270" spans="4:47" ht="13.5" customHeight="1">
      <c r="D2270" s="405" t="s">
        <v>2125</v>
      </c>
      <c r="E2270" s="404"/>
      <c r="F2270" s="407" t="s">
        <v>2114</v>
      </c>
      <c r="G2270" s="272">
        <v>16.900000000000002</v>
      </c>
      <c r="H2270" s="406">
        <v>670</v>
      </c>
      <c r="I2270" s="406">
        <v>787</v>
      </c>
      <c r="J2270" s="406">
        <v>904</v>
      </c>
      <c r="K2270" s="406">
        <v>670</v>
      </c>
      <c r="L2270" s="406">
        <v>787</v>
      </c>
      <c r="M2270" s="406">
        <v>904</v>
      </c>
      <c r="N2270" s="406">
        <v>776</v>
      </c>
      <c r="O2270" s="406">
        <v>670</v>
      </c>
      <c r="P2270" s="406">
        <v>787</v>
      </c>
      <c r="Q2270" s="406">
        <v>904</v>
      </c>
      <c r="R2270" s="406">
        <v>776</v>
      </c>
      <c r="S2270" s="406">
        <v>670</v>
      </c>
      <c r="T2270" s="406">
        <v>787</v>
      </c>
      <c r="U2270" s="406">
        <v>904</v>
      </c>
      <c r="V2270" s="406">
        <v>787</v>
      </c>
      <c r="W2270" s="406">
        <v>904</v>
      </c>
      <c r="X2270" s="406">
        <v>670</v>
      </c>
      <c r="Y2270" s="406">
        <v>787</v>
      </c>
      <c r="Z2270" s="406">
        <v>904</v>
      </c>
      <c r="AA2270" s="406">
        <v>776</v>
      </c>
      <c r="AB2270" s="406">
        <v>670</v>
      </c>
      <c r="AC2270" s="406">
        <v>787</v>
      </c>
      <c r="AD2270" s="406">
        <v>904</v>
      </c>
      <c r="AE2270" s="406">
        <v>776</v>
      </c>
      <c r="AF2270" s="406">
        <v>670</v>
      </c>
      <c r="AG2270" s="406">
        <v>787</v>
      </c>
      <c r="AH2270" s="406">
        <v>904</v>
      </c>
      <c r="AI2270" s="406">
        <v>787</v>
      </c>
      <c r="AJ2270" s="406">
        <v>670</v>
      </c>
      <c r="AK2270" s="406">
        <v>787</v>
      </c>
      <c r="AL2270" s="406">
        <v>904</v>
      </c>
      <c r="AM2270" s="406">
        <v>670</v>
      </c>
      <c r="AN2270" s="406">
        <v>787</v>
      </c>
      <c r="AO2270" s="406">
        <v>904</v>
      </c>
      <c r="AP2270" s="406">
        <v>866</v>
      </c>
      <c r="AQ2270" s="406">
        <v>866</v>
      </c>
      <c r="AR2270" s="406">
        <v>866</v>
      </c>
      <c r="AS2270" s="406">
        <v>866</v>
      </c>
      <c r="AU2270" t="s">
        <v>2125</v>
      </c>
    </row>
    <row r="2271" spans="4:47" ht="13.5" customHeight="1">
      <c r="D2271" s="405" t="s">
        <v>2167</v>
      </c>
      <c r="E2271" s="404"/>
      <c r="F2271" s="407" t="s">
        <v>2156</v>
      </c>
      <c r="G2271" s="272">
        <v>16.900000000000002</v>
      </c>
      <c r="H2271" s="406">
        <v>676</v>
      </c>
      <c r="I2271" s="406">
        <v>750</v>
      </c>
      <c r="J2271" s="406">
        <v>873</v>
      </c>
      <c r="K2271" s="406">
        <v>676</v>
      </c>
      <c r="L2271" s="406">
        <v>750</v>
      </c>
      <c r="M2271" s="406">
        <v>873</v>
      </c>
      <c r="N2271" s="406">
        <v>793</v>
      </c>
      <c r="O2271" s="406">
        <v>676</v>
      </c>
      <c r="P2271" s="406">
        <v>750</v>
      </c>
      <c r="Q2271" s="406">
        <v>873</v>
      </c>
      <c r="R2271" s="406">
        <v>793</v>
      </c>
      <c r="S2271" s="406">
        <v>676</v>
      </c>
      <c r="T2271" s="406">
        <v>750</v>
      </c>
      <c r="U2271" s="406">
        <v>873</v>
      </c>
      <c r="V2271" s="406">
        <v>750</v>
      </c>
      <c r="W2271" s="406">
        <v>873</v>
      </c>
      <c r="X2271" s="406">
        <v>676</v>
      </c>
      <c r="Y2271" s="406">
        <v>750</v>
      </c>
      <c r="Z2271" s="406">
        <v>873</v>
      </c>
      <c r="AA2271" s="406">
        <v>793</v>
      </c>
      <c r="AB2271" s="406">
        <v>676</v>
      </c>
      <c r="AC2271" s="406">
        <v>750</v>
      </c>
      <c r="AD2271" s="406">
        <v>873</v>
      </c>
      <c r="AE2271" s="406">
        <v>793</v>
      </c>
      <c r="AF2271" s="406">
        <v>676</v>
      </c>
      <c r="AG2271" s="406">
        <v>750</v>
      </c>
      <c r="AH2271" s="406">
        <v>873</v>
      </c>
      <c r="AI2271" s="406">
        <v>750</v>
      </c>
      <c r="AJ2271" s="406">
        <v>676</v>
      </c>
      <c r="AK2271" s="406">
        <v>750</v>
      </c>
      <c r="AL2271" s="406">
        <v>873</v>
      </c>
      <c r="AM2271" s="406">
        <v>676</v>
      </c>
      <c r="AN2271" s="406">
        <v>750</v>
      </c>
      <c r="AO2271" s="406">
        <v>873</v>
      </c>
      <c r="AP2271" s="406">
        <v>825</v>
      </c>
      <c r="AQ2271" s="406">
        <v>825</v>
      </c>
      <c r="AR2271" s="406">
        <v>825</v>
      </c>
      <c r="AS2271" s="406">
        <v>825</v>
      </c>
      <c r="AU2271" t="s">
        <v>2167</v>
      </c>
    </row>
    <row r="2272" spans="4:47" ht="13.5" customHeight="1">
      <c r="D2272" s="405" t="s">
        <v>3208</v>
      </c>
      <c r="E2272" s="404"/>
      <c r="F2272" s="407" t="s">
        <v>4687</v>
      </c>
      <c r="G2272" s="272">
        <v>17.900000000000002</v>
      </c>
      <c r="H2272" s="406">
        <v>685</v>
      </c>
      <c r="I2272" s="406">
        <v>807</v>
      </c>
      <c r="J2272" s="406">
        <v>926</v>
      </c>
      <c r="K2272" s="406">
        <v>685</v>
      </c>
      <c r="L2272" s="406">
        <v>807</v>
      </c>
      <c r="M2272" s="406">
        <v>926</v>
      </c>
      <c r="N2272" s="406">
        <v>805</v>
      </c>
      <c r="O2272" s="406">
        <v>685</v>
      </c>
      <c r="P2272" s="406">
        <v>807</v>
      </c>
      <c r="Q2272" s="406">
        <v>926</v>
      </c>
      <c r="R2272" s="406">
        <v>805</v>
      </c>
      <c r="S2272" s="406">
        <v>685</v>
      </c>
      <c r="T2272" s="406">
        <v>807</v>
      </c>
      <c r="U2272" s="406">
        <v>926</v>
      </c>
      <c r="V2272" s="406">
        <v>807</v>
      </c>
      <c r="W2272" s="406">
        <v>926</v>
      </c>
      <c r="X2272" s="406">
        <v>685</v>
      </c>
      <c r="Y2272" s="406">
        <v>807</v>
      </c>
      <c r="Z2272" s="406">
        <v>926</v>
      </c>
      <c r="AA2272" s="406">
        <v>805</v>
      </c>
      <c r="AB2272" s="406">
        <v>685</v>
      </c>
      <c r="AC2272" s="406">
        <v>807</v>
      </c>
      <c r="AD2272" s="406">
        <v>926</v>
      </c>
      <c r="AE2272" s="406">
        <v>805</v>
      </c>
      <c r="AF2272" s="406">
        <v>685</v>
      </c>
      <c r="AG2272" s="406">
        <v>807</v>
      </c>
      <c r="AH2272" s="406">
        <v>926</v>
      </c>
      <c r="AI2272" s="406">
        <v>807</v>
      </c>
      <c r="AJ2272" s="406">
        <v>685</v>
      </c>
      <c r="AK2272" s="406">
        <v>807</v>
      </c>
      <c r="AL2272" s="406">
        <v>926</v>
      </c>
      <c r="AM2272" s="406">
        <v>685</v>
      </c>
      <c r="AN2272" s="406">
        <v>807</v>
      </c>
      <c r="AO2272" s="406">
        <v>926</v>
      </c>
      <c r="AP2272" s="406">
        <v>888</v>
      </c>
      <c r="AQ2272" s="406">
        <v>888</v>
      </c>
      <c r="AR2272" s="406">
        <v>888</v>
      </c>
      <c r="AS2272" s="406">
        <v>888</v>
      </c>
      <c r="AU2272" t="s">
        <v>3208</v>
      </c>
    </row>
    <row r="2273" spans="4:47" ht="13.5" customHeight="1">
      <c r="D2273" s="405" t="s">
        <v>3209</v>
      </c>
      <c r="E2273" s="404"/>
      <c r="F2273" s="407" t="s">
        <v>4686</v>
      </c>
      <c r="G2273" s="272">
        <v>17.900000000000002</v>
      </c>
      <c r="H2273" s="406">
        <v>692</v>
      </c>
      <c r="I2273" s="406">
        <v>767</v>
      </c>
      <c r="J2273" s="406">
        <v>893</v>
      </c>
      <c r="K2273" s="406">
        <v>692</v>
      </c>
      <c r="L2273" s="406">
        <v>767</v>
      </c>
      <c r="M2273" s="406">
        <v>893</v>
      </c>
      <c r="N2273" s="406">
        <v>812</v>
      </c>
      <c r="O2273" s="406">
        <v>692</v>
      </c>
      <c r="P2273" s="406">
        <v>767</v>
      </c>
      <c r="Q2273" s="406">
        <v>893</v>
      </c>
      <c r="R2273" s="406">
        <v>812</v>
      </c>
      <c r="S2273" s="406">
        <v>692</v>
      </c>
      <c r="T2273" s="406">
        <v>767</v>
      </c>
      <c r="U2273" s="406">
        <v>893</v>
      </c>
      <c r="V2273" s="406">
        <v>767</v>
      </c>
      <c r="W2273" s="406">
        <v>893</v>
      </c>
      <c r="X2273" s="406">
        <v>692</v>
      </c>
      <c r="Y2273" s="406">
        <v>767</v>
      </c>
      <c r="Z2273" s="406">
        <v>893</v>
      </c>
      <c r="AA2273" s="406">
        <v>812</v>
      </c>
      <c r="AB2273" s="406">
        <v>692</v>
      </c>
      <c r="AC2273" s="406">
        <v>767</v>
      </c>
      <c r="AD2273" s="406">
        <v>893</v>
      </c>
      <c r="AE2273" s="406">
        <v>812</v>
      </c>
      <c r="AF2273" s="406">
        <v>692</v>
      </c>
      <c r="AG2273" s="406">
        <v>767</v>
      </c>
      <c r="AH2273" s="406">
        <v>893</v>
      </c>
      <c r="AI2273" s="406">
        <v>767</v>
      </c>
      <c r="AJ2273" s="406">
        <v>692</v>
      </c>
      <c r="AK2273" s="406">
        <v>767</v>
      </c>
      <c r="AL2273" s="406">
        <v>893</v>
      </c>
      <c r="AM2273" s="406">
        <v>692</v>
      </c>
      <c r="AN2273" s="406">
        <v>767</v>
      </c>
      <c r="AO2273" s="406">
        <v>893</v>
      </c>
      <c r="AP2273" s="406">
        <v>844</v>
      </c>
      <c r="AQ2273" s="406">
        <v>844</v>
      </c>
      <c r="AR2273" s="406">
        <v>844</v>
      </c>
      <c r="AS2273" s="406">
        <v>844</v>
      </c>
      <c r="AU2273" t="s">
        <v>3209</v>
      </c>
    </row>
    <row r="2274" spans="4:47" ht="13.5" customHeight="1">
      <c r="D2274" s="405" t="s">
        <v>2139</v>
      </c>
      <c r="E2274" s="404"/>
      <c r="F2274" s="407" t="s">
        <v>2128</v>
      </c>
      <c r="G2274" s="272">
        <v>18.8</v>
      </c>
      <c r="H2274" s="406">
        <v>700</v>
      </c>
      <c r="I2274" s="406">
        <v>825</v>
      </c>
      <c r="J2274" s="406">
        <v>947</v>
      </c>
      <c r="K2274" s="406">
        <v>700</v>
      </c>
      <c r="L2274" s="406">
        <v>825</v>
      </c>
      <c r="M2274" s="406">
        <v>947</v>
      </c>
      <c r="N2274" s="406">
        <v>811</v>
      </c>
      <c r="O2274" s="406">
        <v>700</v>
      </c>
      <c r="P2274" s="406">
        <v>825</v>
      </c>
      <c r="Q2274" s="406">
        <v>947</v>
      </c>
      <c r="R2274" s="406">
        <v>811</v>
      </c>
      <c r="S2274" s="406">
        <v>700</v>
      </c>
      <c r="T2274" s="406">
        <v>825</v>
      </c>
      <c r="U2274" s="406">
        <v>947</v>
      </c>
      <c r="V2274" s="406">
        <v>825</v>
      </c>
      <c r="W2274" s="406">
        <v>947</v>
      </c>
      <c r="X2274" s="406">
        <v>700</v>
      </c>
      <c r="Y2274" s="406">
        <v>825</v>
      </c>
      <c r="Z2274" s="406">
        <v>947</v>
      </c>
      <c r="AA2274" s="406">
        <v>811</v>
      </c>
      <c r="AB2274" s="406">
        <v>700</v>
      </c>
      <c r="AC2274" s="406">
        <v>825</v>
      </c>
      <c r="AD2274" s="406">
        <v>947</v>
      </c>
      <c r="AE2274" s="406">
        <v>811</v>
      </c>
      <c r="AF2274" s="406">
        <v>700</v>
      </c>
      <c r="AG2274" s="406">
        <v>825</v>
      </c>
      <c r="AH2274" s="406">
        <v>947</v>
      </c>
      <c r="AI2274" s="406">
        <v>825</v>
      </c>
      <c r="AJ2274" s="406">
        <v>700</v>
      </c>
      <c r="AK2274" s="406">
        <v>825</v>
      </c>
      <c r="AL2274" s="406">
        <v>947</v>
      </c>
      <c r="AM2274" s="406">
        <v>700</v>
      </c>
      <c r="AN2274" s="406">
        <v>825</v>
      </c>
      <c r="AO2274" s="406">
        <v>947</v>
      </c>
      <c r="AP2274" s="406">
        <v>908</v>
      </c>
      <c r="AQ2274" s="406">
        <v>908</v>
      </c>
      <c r="AR2274" s="406">
        <v>908</v>
      </c>
      <c r="AS2274" s="406">
        <v>908</v>
      </c>
      <c r="AU2274" t="s">
        <v>2139</v>
      </c>
    </row>
    <row r="2275" spans="4:47" ht="13.5" customHeight="1">
      <c r="D2275" s="405" t="s">
        <v>2181</v>
      </c>
      <c r="E2275" s="404"/>
      <c r="F2275" s="407" t="s">
        <v>2170</v>
      </c>
      <c r="G2275" s="272">
        <v>18.8</v>
      </c>
      <c r="H2275" s="406">
        <v>707</v>
      </c>
      <c r="I2275" s="406">
        <v>783</v>
      </c>
      <c r="J2275" s="406">
        <v>913</v>
      </c>
      <c r="K2275" s="406">
        <v>707</v>
      </c>
      <c r="L2275" s="406">
        <v>783</v>
      </c>
      <c r="M2275" s="406">
        <v>913</v>
      </c>
      <c r="N2275" s="406">
        <v>829</v>
      </c>
      <c r="O2275" s="406">
        <v>707</v>
      </c>
      <c r="P2275" s="406">
        <v>783</v>
      </c>
      <c r="Q2275" s="406">
        <v>913</v>
      </c>
      <c r="R2275" s="406">
        <v>829</v>
      </c>
      <c r="S2275" s="406">
        <v>707</v>
      </c>
      <c r="T2275" s="406">
        <v>783</v>
      </c>
      <c r="U2275" s="406">
        <v>913</v>
      </c>
      <c r="V2275" s="406">
        <v>783</v>
      </c>
      <c r="W2275" s="406">
        <v>913</v>
      </c>
      <c r="X2275" s="406">
        <v>707</v>
      </c>
      <c r="Y2275" s="406">
        <v>783</v>
      </c>
      <c r="Z2275" s="406">
        <v>913</v>
      </c>
      <c r="AA2275" s="406">
        <v>829</v>
      </c>
      <c r="AB2275" s="406">
        <v>707</v>
      </c>
      <c r="AC2275" s="406">
        <v>783</v>
      </c>
      <c r="AD2275" s="406">
        <v>913</v>
      </c>
      <c r="AE2275" s="406">
        <v>829</v>
      </c>
      <c r="AF2275" s="406">
        <v>707</v>
      </c>
      <c r="AG2275" s="406">
        <v>783</v>
      </c>
      <c r="AH2275" s="406">
        <v>913</v>
      </c>
      <c r="AI2275" s="406">
        <v>783</v>
      </c>
      <c r="AJ2275" s="406">
        <v>707</v>
      </c>
      <c r="AK2275" s="406">
        <v>783</v>
      </c>
      <c r="AL2275" s="406">
        <v>913</v>
      </c>
      <c r="AM2275" s="406">
        <v>707</v>
      </c>
      <c r="AN2275" s="406">
        <v>783</v>
      </c>
      <c r="AO2275" s="406">
        <v>913</v>
      </c>
      <c r="AP2275" s="406">
        <v>862</v>
      </c>
      <c r="AQ2275" s="406">
        <v>862</v>
      </c>
      <c r="AR2275" s="406">
        <v>862</v>
      </c>
      <c r="AS2275" s="406">
        <v>862</v>
      </c>
      <c r="AU2275" t="s">
        <v>2181</v>
      </c>
    </row>
    <row r="2276" spans="4:47" ht="13.5" customHeight="1">
      <c r="D2276" s="405" t="s">
        <v>2112</v>
      </c>
      <c r="E2276" s="404"/>
      <c r="F2276" s="407" t="s">
        <v>2100</v>
      </c>
      <c r="G2276" s="272">
        <v>16</v>
      </c>
      <c r="H2276" s="406">
        <v>608</v>
      </c>
      <c r="I2276" s="406">
        <v>711</v>
      </c>
      <c r="J2276" s="406">
        <v>816</v>
      </c>
      <c r="K2276" s="406">
        <v>608</v>
      </c>
      <c r="L2276" s="406">
        <v>711</v>
      </c>
      <c r="M2276" s="406">
        <v>816</v>
      </c>
      <c r="N2276" s="406">
        <v>700</v>
      </c>
      <c r="O2276" s="406">
        <v>608</v>
      </c>
      <c r="P2276" s="406">
        <v>711</v>
      </c>
      <c r="Q2276" s="406">
        <v>816</v>
      </c>
      <c r="R2276" s="406">
        <v>700</v>
      </c>
      <c r="S2276" s="406">
        <v>608</v>
      </c>
      <c r="T2276" s="406">
        <v>711</v>
      </c>
      <c r="U2276" s="406">
        <v>816</v>
      </c>
      <c r="V2276" s="406">
        <v>711</v>
      </c>
      <c r="W2276" s="406">
        <v>816</v>
      </c>
      <c r="X2276" s="406">
        <v>608</v>
      </c>
      <c r="Y2276" s="406">
        <v>711</v>
      </c>
      <c r="Z2276" s="406">
        <v>816</v>
      </c>
      <c r="AA2276" s="406">
        <v>700</v>
      </c>
      <c r="AB2276" s="406">
        <v>608</v>
      </c>
      <c r="AC2276" s="406">
        <v>711</v>
      </c>
      <c r="AD2276" s="406">
        <v>816</v>
      </c>
      <c r="AE2276" s="406">
        <v>700</v>
      </c>
      <c r="AF2276" s="406">
        <v>608</v>
      </c>
      <c r="AG2276" s="406">
        <v>711</v>
      </c>
      <c r="AH2276" s="406">
        <v>816</v>
      </c>
      <c r="AI2276" s="406">
        <v>711</v>
      </c>
      <c r="AJ2276" s="406">
        <v>608</v>
      </c>
      <c r="AK2276" s="406">
        <v>711</v>
      </c>
      <c r="AL2276" s="406">
        <v>816</v>
      </c>
      <c r="AM2276" s="406">
        <v>608</v>
      </c>
      <c r="AN2276" s="406">
        <v>711</v>
      </c>
      <c r="AO2276" s="406">
        <v>816</v>
      </c>
      <c r="AP2276" s="406">
        <v>782</v>
      </c>
      <c r="AQ2276" s="406">
        <v>782</v>
      </c>
      <c r="AR2276" s="406">
        <v>782</v>
      </c>
      <c r="AS2276" s="406">
        <v>782</v>
      </c>
      <c r="AU2276" t="s">
        <v>2112</v>
      </c>
    </row>
    <row r="2277" spans="4:47" ht="13.5" customHeight="1">
      <c r="D2277" s="405" t="s">
        <v>2154</v>
      </c>
      <c r="E2277" s="404"/>
      <c r="F2277" s="407" t="s">
        <v>2142</v>
      </c>
      <c r="G2277" s="272">
        <v>16</v>
      </c>
      <c r="H2277" s="406">
        <v>614</v>
      </c>
      <c r="I2277" s="406">
        <v>675</v>
      </c>
      <c r="J2277" s="406">
        <v>786</v>
      </c>
      <c r="K2277" s="406">
        <v>614</v>
      </c>
      <c r="L2277" s="406">
        <v>675</v>
      </c>
      <c r="M2277" s="406">
        <v>786</v>
      </c>
      <c r="N2277" s="406">
        <v>715</v>
      </c>
      <c r="O2277" s="406">
        <v>614</v>
      </c>
      <c r="P2277" s="406">
        <v>675</v>
      </c>
      <c r="Q2277" s="406">
        <v>786</v>
      </c>
      <c r="R2277" s="406">
        <v>715</v>
      </c>
      <c r="S2277" s="406">
        <v>614</v>
      </c>
      <c r="T2277" s="406">
        <v>675</v>
      </c>
      <c r="U2277" s="406">
        <v>786</v>
      </c>
      <c r="V2277" s="406">
        <v>675</v>
      </c>
      <c r="W2277" s="406">
        <v>786</v>
      </c>
      <c r="X2277" s="406">
        <v>614</v>
      </c>
      <c r="Y2277" s="406">
        <v>675</v>
      </c>
      <c r="Z2277" s="406">
        <v>786</v>
      </c>
      <c r="AA2277" s="406">
        <v>715</v>
      </c>
      <c r="AB2277" s="406">
        <v>614</v>
      </c>
      <c r="AC2277" s="406">
        <v>675</v>
      </c>
      <c r="AD2277" s="406">
        <v>786</v>
      </c>
      <c r="AE2277" s="406">
        <v>715</v>
      </c>
      <c r="AF2277" s="406">
        <v>614</v>
      </c>
      <c r="AG2277" s="406">
        <v>675</v>
      </c>
      <c r="AH2277" s="406">
        <v>786</v>
      </c>
      <c r="AI2277" s="406">
        <v>675</v>
      </c>
      <c r="AJ2277" s="406">
        <v>614</v>
      </c>
      <c r="AK2277" s="406">
        <v>675</v>
      </c>
      <c r="AL2277" s="406">
        <v>786</v>
      </c>
      <c r="AM2277" s="406">
        <v>614</v>
      </c>
      <c r="AN2277" s="406">
        <v>675</v>
      </c>
      <c r="AO2277" s="406">
        <v>786</v>
      </c>
      <c r="AP2277" s="406">
        <v>742</v>
      </c>
      <c r="AQ2277" s="406">
        <v>742</v>
      </c>
      <c r="AR2277" s="406">
        <v>742</v>
      </c>
      <c r="AS2277" s="406">
        <v>742</v>
      </c>
      <c r="AU2277" t="s">
        <v>2154</v>
      </c>
    </row>
    <row r="2278" spans="4:47" ht="13.5" customHeight="1">
      <c r="D2278" s="405" t="s">
        <v>2126</v>
      </c>
      <c r="E2278" s="404"/>
      <c r="F2278" s="407" t="s">
        <v>2114</v>
      </c>
      <c r="G2278" s="272">
        <v>18</v>
      </c>
      <c r="H2278" s="406">
        <v>695</v>
      </c>
      <c r="I2278" s="406">
        <v>818</v>
      </c>
      <c r="J2278" s="406">
        <v>939</v>
      </c>
      <c r="K2278" s="406">
        <v>695</v>
      </c>
      <c r="L2278" s="406">
        <v>818</v>
      </c>
      <c r="M2278" s="406">
        <v>939</v>
      </c>
      <c r="N2278" s="406">
        <v>805</v>
      </c>
      <c r="O2278" s="406">
        <v>695</v>
      </c>
      <c r="P2278" s="406">
        <v>818</v>
      </c>
      <c r="Q2278" s="406">
        <v>939</v>
      </c>
      <c r="R2278" s="406">
        <v>805</v>
      </c>
      <c r="S2278" s="406">
        <v>695</v>
      </c>
      <c r="T2278" s="406">
        <v>818</v>
      </c>
      <c r="U2278" s="406">
        <v>939</v>
      </c>
      <c r="V2278" s="406">
        <v>818</v>
      </c>
      <c r="W2278" s="406">
        <v>939</v>
      </c>
      <c r="X2278" s="406">
        <v>695</v>
      </c>
      <c r="Y2278" s="406">
        <v>818</v>
      </c>
      <c r="Z2278" s="406">
        <v>939</v>
      </c>
      <c r="AA2278" s="406">
        <v>805</v>
      </c>
      <c r="AB2278" s="406">
        <v>695</v>
      </c>
      <c r="AC2278" s="406">
        <v>818</v>
      </c>
      <c r="AD2278" s="406">
        <v>939</v>
      </c>
      <c r="AE2278" s="406">
        <v>805</v>
      </c>
      <c r="AF2278" s="406">
        <v>695</v>
      </c>
      <c r="AG2278" s="406">
        <v>818</v>
      </c>
      <c r="AH2278" s="406">
        <v>939</v>
      </c>
      <c r="AI2278" s="406">
        <v>818</v>
      </c>
      <c r="AJ2278" s="406">
        <v>695</v>
      </c>
      <c r="AK2278" s="406">
        <v>818</v>
      </c>
      <c r="AL2278" s="406">
        <v>939</v>
      </c>
      <c r="AM2278" s="406">
        <v>695</v>
      </c>
      <c r="AN2278" s="406">
        <v>818</v>
      </c>
      <c r="AO2278" s="406">
        <v>939</v>
      </c>
      <c r="AP2278" s="406">
        <v>900</v>
      </c>
      <c r="AQ2278" s="406">
        <v>900</v>
      </c>
      <c r="AR2278" s="406">
        <v>900</v>
      </c>
      <c r="AS2278" s="406">
        <v>900</v>
      </c>
      <c r="AU2278" t="s">
        <v>2126</v>
      </c>
    </row>
    <row r="2279" spans="4:47" ht="13.5" customHeight="1">
      <c r="D2279" s="405" t="s">
        <v>2168</v>
      </c>
      <c r="E2279" s="404"/>
      <c r="F2279" s="407" t="s">
        <v>2156</v>
      </c>
      <c r="G2279" s="272">
        <v>18</v>
      </c>
      <c r="H2279" s="406">
        <v>701</v>
      </c>
      <c r="I2279" s="406">
        <v>778</v>
      </c>
      <c r="J2279" s="406">
        <v>906</v>
      </c>
      <c r="K2279" s="406">
        <v>701</v>
      </c>
      <c r="L2279" s="406">
        <v>778</v>
      </c>
      <c r="M2279" s="406">
        <v>906</v>
      </c>
      <c r="N2279" s="406">
        <v>823</v>
      </c>
      <c r="O2279" s="406">
        <v>701</v>
      </c>
      <c r="P2279" s="406">
        <v>778</v>
      </c>
      <c r="Q2279" s="406">
        <v>906</v>
      </c>
      <c r="R2279" s="406">
        <v>823</v>
      </c>
      <c r="S2279" s="406">
        <v>701</v>
      </c>
      <c r="T2279" s="406">
        <v>778</v>
      </c>
      <c r="U2279" s="406">
        <v>906</v>
      </c>
      <c r="V2279" s="406">
        <v>778</v>
      </c>
      <c r="W2279" s="406">
        <v>906</v>
      </c>
      <c r="X2279" s="406">
        <v>701</v>
      </c>
      <c r="Y2279" s="406">
        <v>778</v>
      </c>
      <c r="Z2279" s="406">
        <v>906</v>
      </c>
      <c r="AA2279" s="406">
        <v>823</v>
      </c>
      <c r="AB2279" s="406">
        <v>701</v>
      </c>
      <c r="AC2279" s="406">
        <v>778</v>
      </c>
      <c r="AD2279" s="406">
        <v>906</v>
      </c>
      <c r="AE2279" s="406">
        <v>823</v>
      </c>
      <c r="AF2279" s="406">
        <v>701</v>
      </c>
      <c r="AG2279" s="406">
        <v>778</v>
      </c>
      <c r="AH2279" s="406">
        <v>906</v>
      </c>
      <c r="AI2279" s="406">
        <v>778</v>
      </c>
      <c r="AJ2279" s="406">
        <v>701</v>
      </c>
      <c r="AK2279" s="406">
        <v>778</v>
      </c>
      <c r="AL2279" s="406">
        <v>906</v>
      </c>
      <c r="AM2279" s="406">
        <v>701</v>
      </c>
      <c r="AN2279" s="406">
        <v>778</v>
      </c>
      <c r="AO2279" s="406">
        <v>906</v>
      </c>
      <c r="AP2279" s="406">
        <v>855</v>
      </c>
      <c r="AQ2279" s="406">
        <v>855</v>
      </c>
      <c r="AR2279" s="406">
        <v>855</v>
      </c>
      <c r="AS2279" s="406">
        <v>855</v>
      </c>
      <c r="AU2279" t="s">
        <v>2168</v>
      </c>
    </row>
    <row r="2280" spans="4:47" ht="13.5" customHeight="1">
      <c r="D2280" s="405" t="s">
        <v>3210</v>
      </c>
      <c r="E2280" s="404"/>
      <c r="F2280" s="407" t="s">
        <v>4687</v>
      </c>
      <c r="G2280" s="272">
        <v>19</v>
      </c>
      <c r="H2280" s="406">
        <v>710</v>
      </c>
      <c r="I2280" s="406">
        <v>838</v>
      </c>
      <c r="J2280" s="406">
        <v>961</v>
      </c>
      <c r="K2280" s="406">
        <v>710</v>
      </c>
      <c r="L2280" s="406">
        <v>838</v>
      </c>
      <c r="M2280" s="406">
        <v>961</v>
      </c>
      <c r="N2280" s="406">
        <v>835</v>
      </c>
      <c r="O2280" s="406">
        <v>710</v>
      </c>
      <c r="P2280" s="406">
        <v>838</v>
      </c>
      <c r="Q2280" s="406">
        <v>961</v>
      </c>
      <c r="R2280" s="406">
        <v>835</v>
      </c>
      <c r="S2280" s="406">
        <v>710</v>
      </c>
      <c r="T2280" s="406">
        <v>838</v>
      </c>
      <c r="U2280" s="406">
        <v>961</v>
      </c>
      <c r="V2280" s="406">
        <v>838</v>
      </c>
      <c r="W2280" s="406">
        <v>961</v>
      </c>
      <c r="X2280" s="406">
        <v>710</v>
      </c>
      <c r="Y2280" s="406">
        <v>838</v>
      </c>
      <c r="Z2280" s="406">
        <v>961</v>
      </c>
      <c r="AA2280" s="406">
        <v>835</v>
      </c>
      <c r="AB2280" s="406">
        <v>710</v>
      </c>
      <c r="AC2280" s="406">
        <v>838</v>
      </c>
      <c r="AD2280" s="406">
        <v>961</v>
      </c>
      <c r="AE2280" s="406">
        <v>835</v>
      </c>
      <c r="AF2280" s="406">
        <v>710</v>
      </c>
      <c r="AG2280" s="406">
        <v>838</v>
      </c>
      <c r="AH2280" s="406">
        <v>961</v>
      </c>
      <c r="AI2280" s="406">
        <v>838</v>
      </c>
      <c r="AJ2280" s="406">
        <v>710</v>
      </c>
      <c r="AK2280" s="406">
        <v>838</v>
      </c>
      <c r="AL2280" s="406">
        <v>961</v>
      </c>
      <c r="AM2280" s="406">
        <v>710</v>
      </c>
      <c r="AN2280" s="406">
        <v>838</v>
      </c>
      <c r="AO2280" s="406">
        <v>961</v>
      </c>
      <c r="AP2280" s="406">
        <v>921</v>
      </c>
      <c r="AQ2280" s="406">
        <v>921</v>
      </c>
      <c r="AR2280" s="406">
        <v>921</v>
      </c>
      <c r="AS2280" s="406">
        <v>921</v>
      </c>
      <c r="AU2280" t="s">
        <v>3210</v>
      </c>
    </row>
    <row r="2281" spans="4:47" ht="13.5" customHeight="1">
      <c r="D2281" s="405" t="s">
        <v>3211</v>
      </c>
      <c r="E2281" s="404"/>
      <c r="F2281" s="407" t="s">
        <v>4686</v>
      </c>
      <c r="G2281" s="272">
        <v>19</v>
      </c>
      <c r="H2281" s="406">
        <v>717</v>
      </c>
      <c r="I2281" s="406">
        <v>795</v>
      </c>
      <c r="J2281" s="406">
        <v>926</v>
      </c>
      <c r="K2281" s="406">
        <v>717</v>
      </c>
      <c r="L2281" s="406">
        <v>795</v>
      </c>
      <c r="M2281" s="406">
        <v>926</v>
      </c>
      <c r="N2281" s="406">
        <v>842</v>
      </c>
      <c r="O2281" s="406">
        <v>717</v>
      </c>
      <c r="P2281" s="406">
        <v>795</v>
      </c>
      <c r="Q2281" s="406">
        <v>926</v>
      </c>
      <c r="R2281" s="406">
        <v>842</v>
      </c>
      <c r="S2281" s="406">
        <v>717</v>
      </c>
      <c r="T2281" s="406">
        <v>795</v>
      </c>
      <c r="U2281" s="406">
        <v>926</v>
      </c>
      <c r="V2281" s="406">
        <v>795</v>
      </c>
      <c r="W2281" s="406">
        <v>926</v>
      </c>
      <c r="X2281" s="406">
        <v>717</v>
      </c>
      <c r="Y2281" s="406">
        <v>795</v>
      </c>
      <c r="Z2281" s="406">
        <v>926</v>
      </c>
      <c r="AA2281" s="406">
        <v>842</v>
      </c>
      <c r="AB2281" s="406">
        <v>717</v>
      </c>
      <c r="AC2281" s="406">
        <v>795</v>
      </c>
      <c r="AD2281" s="406">
        <v>926</v>
      </c>
      <c r="AE2281" s="406">
        <v>842</v>
      </c>
      <c r="AF2281" s="406">
        <v>717</v>
      </c>
      <c r="AG2281" s="406">
        <v>795</v>
      </c>
      <c r="AH2281" s="406">
        <v>926</v>
      </c>
      <c r="AI2281" s="406">
        <v>795</v>
      </c>
      <c r="AJ2281" s="406">
        <v>717</v>
      </c>
      <c r="AK2281" s="406">
        <v>795</v>
      </c>
      <c r="AL2281" s="406">
        <v>926</v>
      </c>
      <c r="AM2281" s="406">
        <v>717</v>
      </c>
      <c r="AN2281" s="406">
        <v>795</v>
      </c>
      <c r="AO2281" s="406">
        <v>926</v>
      </c>
      <c r="AP2281" s="406">
        <v>875</v>
      </c>
      <c r="AQ2281" s="406">
        <v>875</v>
      </c>
      <c r="AR2281" s="406">
        <v>875</v>
      </c>
      <c r="AS2281" s="406">
        <v>875</v>
      </c>
      <c r="AU2281" t="s">
        <v>3211</v>
      </c>
    </row>
    <row r="2282" spans="4:47" ht="13.5" customHeight="1">
      <c r="D2282" s="405" t="s">
        <v>2140</v>
      </c>
      <c r="E2282" s="404"/>
      <c r="F2282" s="407" t="s">
        <v>2128</v>
      </c>
      <c r="G2282" s="272">
        <v>20</v>
      </c>
      <c r="H2282" s="406">
        <v>726</v>
      </c>
      <c r="I2282" s="406">
        <v>858</v>
      </c>
      <c r="J2282" s="406">
        <v>985</v>
      </c>
      <c r="K2282" s="406">
        <v>726</v>
      </c>
      <c r="L2282" s="406">
        <v>858</v>
      </c>
      <c r="M2282" s="406">
        <v>985</v>
      </c>
      <c r="N2282" s="406">
        <v>842</v>
      </c>
      <c r="O2282" s="406">
        <v>726</v>
      </c>
      <c r="P2282" s="406">
        <v>858</v>
      </c>
      <c r="Q2282" s="406">
        <v>985</v>
      </c>
      <c r="R2282" s="406">
        <v>842</v>
      </c>
      <c r="S2282" s="406">
        <v>726</v>
      </c>
      <c r="T2282" s="406">
        <v>858</v>
      </c>
      <c r="U2282" s="406">
        <v>985</v>
      </c>
      <c r="V2282" s="406">
        <v>858</v>
      </c>
      <c r="W2282" s="406">
        <v>985</v>
      </c>
      <c r="X2282" s="406">
        <v>726</v>
      </c>
      <c r="Y2282" s="406">
        <v>858</v>
      </c>
      <c r="Z2282" s="406">
        <v>985</v>
      </c>
      <c r="AA2282" s="406">
        <v>842</v>
      </c>
      <c r="AB2282" s="406">
        <v>726</v>
      </c>
      <c r="AC2282" s="406">
        <v>858</v>
      </c>
      <c r="AD2282" s="406">
        <v>985</v>
      </c>
      <c r="AE2282" s="406">
        <v>842</v>
      </c>
      <c r="AF2282" s="406">
        <v>726</v>
      </c>
      <c r="AG2282" s="406">
        <v>858</v>
      </c>
      <c r="AH2282" s="406">
        <v>985</v>
      </c>
      <c r="AI2282" s="406">
        <v>858</v>
      </c>
      <c r="AJ2282" s="406">
        <v>726</v>
      </c>
      <c r="AK2282" s="406">
        <v>858</v>
      </c>
      <c r="AL2282" s="406">
        <v>985</v>
      </c>
      <c r="AM2282" s="406">
        <v>726</v>
      </c>
      <c r="AN2282" s="406">
        <v>858</v>
      </c>
      <c r="AO2282" s="406">
        <v>985</v>
      </c>
      <c r="AP2282" s="406">
        <v>944</v>
      </c>
      <c r="AQ2282" s="406">
        <v>944</v>
      </c>
      <c r="AR2282" s="406">
        <v>944</v>
      </c>
      <c r="AS2282" s="406">
        <v>944</v>
      </c>
      <c r="AU2282" t="s">
        <v>2140</v>
      </c>
    </row>
    <row r="2283" spans="4:47" ht="13.5" customHeight="1">
      <c r="D2283" s="405" t="s">
        <v>2182</v>
      </c>
      <c r="E2283" s="404"/>
      <c r="F2283" s="407" t="s">
        <v>2170</v>
      </c>
      <c r="G2283" s="272">
        <v>20</v>
      </c>
      <c r="H2283" s="406">
        <v>734</v>
      </c>
      <c r="I2283" s="406">
        <v>813</v>
      </c>
      <c r="J2283" s="406">
        <v>948</v>
      </c>
      <c r="K2283" s="406">
        <v>734</v>
      </c>
      <c r="L2283" s="406">
        <v>813</v>
      </c>
      <c r="M2283" s="406">
        <v>948</v>
      </c>
      <c r="N2283" s="406">
        <v>862</v>
      </c>
      <c r="O2283" s="406">
        <v>734</v>
      </c>
      <c r="P2283" s="406">
        <v>813</v>
      </c>
      <c r="Q2283" s="406">
        <v>948</v>
      </c>
      <c r="R2283" s="406">
        <v>862</v>
      </c>
      <c r="S2283" s="406">
        <v>734</v>
      </c>
      <c r="T2283" s="406">
        <v>813</v>
      </c>
      <c r="U2283" s="406">
        <v>948</v>
      </c>
      <c r="V2283" s="406">
        <v>813</v>
      </c>
      <c r="W2283" s="406">
        <v>948</v>
      </c>
      <c r="X2283" s="406">
        <v>734</v>
      </c>
      <c r="Y2283" s="406">
        <v>813</v>
      </c>
      <c r="Z2283" s="406">
        <v>948</v>
      </c>
      <c r="AA2283" s="406">
        <v>862</v>
      </c>
      <c r="AB2283" s="406">
        <v>734</v>
      </c>
      <c r="AC2283" s="406">
        <v>813</v>
      </c>
      <c r="AD2283" s="406">
        <v>948</v>
      </c>
      <c r="AE2283" s="406">
        <v>862</v>
      </c>
      <c r="AF2283" s="406">
        <v>734</v>
      </c>
      <c r="AG2283" s="406">
        <v>813</v>
      </c>
      <c r="AH2283" s="406">
        <v>948</v>
      </c>
      <c r="AI2283" s="406">
        <v>813</v>
      </c>
      <c r="AJ2283" s="406">
        <v>734</v>
      </c>
      <c r="AK2283" s="406">
        <v>813</v>
      </c>
      <c r="AL2283" s="406">
        <v>948</v>
      </c>
      <c r="AM2283" s="406">
        <v>734</v>
      </c>
      <c r="AN2283" s="406">
        <v>813</v>
      </c>
      <c r="AO2283" s="406">
        <v>948</v>
      </c>
      <c r="AP2283" s="406">
        <v>895</v>
      </c>
      <c r="AQ2283" s="406">
        <v>895</v>
      </c>
      <c r="AR2283" s="406">
        <v>895</v>
      </c>
      <c r="AS2283" s="406">
        <v>895</v>
      </c>
      <c r="AU2283" t="s">
        <v>2182</v>
      </c>
    </row>
    <row r="2284" spans="4:47" ht="13.5" customHeight="1">
      <c r="D2284" s="405" t="s">
        <v>1526</v>
      </c>
      <c r="E2284" s="405" t="s">
        <v>5597</v>
      </c>
      <c r="F2284" s="407" t="s">
        <v>1435</v>
      </c>
      <c r="G2284" s="272">
        <v>10</v>
      </c>
      <c r="H2284" s="406">
        <v>480</v>
      </c>
      <c r="I2284" s="406">
        <v>490</v>
      </c>
      <c r="J2284" s="406">
        <v>559</v>
      </c>
      <c r="K2284" s="406">
        <v>480</v>
      </c>
      <c r="L2284" s="406">
        <v>490</v>
      </c>
      <c r="M2284" s="406">
        <v>559</v>
      </c>
      <c r="N2284" s="406">
        <v>523</v>
      </c>
      <c r="O2284" s="406">
        <v>485</v>
      </c>
      <c r="P2284" s="406">
        <v>532</v>
      </c>
      <c r="Q2284" s="406">
        <v>598</v>
      </c>
      <c r="R2284" s="406">
        <v>556</v>
      </c>
      <c r="S2284" s="406">
        <v>630</v>
      </c>
      <c r="T2284" s="406">
        <v>728</v>
      </c>
      <c r="U2284" s="406">
        <v>823</v>
      </c>
      <c r="V2284" s="406">
        <v>608</v>
      </c>
      <c r="W2284" s="406">
        <v>677</v>
      </c>
      <c r="X2284" s="406">
        <v>525</v>
      </c>
      <c r="Y2284" s="406">
        <v>581</v>
      </c>
      <c r="Z2284" s="406">
        <v>691</v>
      </c>
      <c r="AA2284" s="406">
        <v>591</v>
      </c>
      <c r="AB2284" s="406">
        <v>553</v>
      </c>
      <c r="AC2284" s="406">
        <v>628</v>
      </c>
      <c r="AD2284" s="406">
        <v>757</v>
      </c>
      <c r="AE2284" s="406">
        <v>622</v>
      </c>
      <c r="AF2284" s="406">
        <v>624</v>
      </c>
      <c r="AG2284" s="406">
        <v>701</v>
      </c>
      <c r="AH2284" s="406">
        <v>843</v>
      </c>
      <c r="AI2284" s="406">
        <v>535</v>
      </c>
      <c r="AJ2284" s="406">
        <v>593</v>
      </c>
      <c r="AK2284" s="406">
        <v>667</v>
      </c>
      <c r="AL2284" s="406">
        <v>784</v>
      </c>
      <c r="AM2284" s="406">
        <v>512</v>
      </c>
      <c r="AN2284" s="406">
        <v>557</v>
      </c>
      <c r="AO2284" s="406">
        <v>634</v>
      </c>
      <c r="AP2284" s="406">
        <v>568</v>
      </c>
      <c r="AQ2284" s="406">
        <v>568</v>
      </c>
      <c r="AR2284" s="406">
        <v>702</v>
      </c>
      <c r="AS2284" s="406">
        <v>660</v>
      </c>
      <c r="AU2284" t="s">
        <v>1526</v>
      </c>
    </row>
    <row r="2285" spans="4:47" ht="13.5" customHeight="1">
      <c r="D2285" s="405" t="s">
        <v>3764</v>
      </c>
      <c r="E2285" s="405" t="s">
        <v>5597</v>
      </c>
      <c r="F2285" s="407" t="s">
        <v>1435</v>
      </c>
      <c r="G2285" s="272">
        <v>10</v>
      </c>
      <c r="H2285" s="406">
        <v>480</v>
      </c>
      <c r="I2285" s="406">
        <v>490</v>
      </c>
      <c r="J2285" s="406">
        <v>559</v>
      </c>
      <c r="K2285" s="406">
        <v>480</v>
      </c>
      <c r="L2285" s="406">
        <v>490</v>
      </c>
      <c r="M2285" s="406">
        <v>559</v>
      </c>
      <c r="N2285" s="406">
        <v>523</v>
      </c>
      <c r="O2285" s="406">
        <v>485</v>
      </c>
      <c r="P2285" s="406">
        <v>532</v>
      </c>
      <c r="Q2285" s="406">
        <v>598</v>
      </c>
      <c r="R2285" s="406">
        <v>556</v>
      </c>
      <c r="S2285" s="406">
        <v>630</v>
      </c>
      <c r="T2285" s="406">
        <v>728</v>
      </c>
      <c r="U2285" s="406">
        <v>823</v>
      </c>
      <c r="V2285" s="406">
        <v>608</v>
      </c>
      <c r="W2285" s="406">
        <v>677</v>
      </c>
      <c r="X2285" s="406">
        <v>525</v>
      </c>
      <c r="Y2285" s="406">
        <v>581</v>
      </c>
      <c r="Z2285" s="406">
        <v>691</v>
      </c>
      <c r="AA2285" s="406">
        <v>591</v>
      </c>
      <c r="AB2285" s="406">
        <v>553</v>
      </c>
      <c r="AC2285" s="406">
        <v>628</v>
      </c>
      <c r="AD2285" s="406">
        <v>757</v>
      </c>
      <c r="AE2285" s="406">
        <v>622</v>
      </c>
      <c r="AF2285" s="406">
        <v>624</v>
      </c>
      <c r="AG2285" s="406">
        <v>701</v>
      </c>
      <c r="AH2285" s="406">
        <v>843</v>
      </c>
      <c r="AI2285" s="406">
        <v>535</v>
      </c>
      <c r="AJ2285" s="406">
        <v>593</v>
      </c>
      <c r="AK2285" s="406">
        <v>667</v>
      </c>
      <c r="AL2285" s="406">
        <v>784</v>
      </c>
      <c r="AM2285" s="406">
        <v>512</v>
      </c>
      <c r="AN2285" s="406">
        <v>557</v>
      </c>
      <c r="AO2285" s="406">
        <v>634</v>
      </c>
      <c r="AP2285" s="406">
        <v>568</v>
      </c>
      <c r="AQ2285" s="406">
        <v>568</v>
      </c>
      <c r="AR2285" s="406">
        <v>702</v>
      </c>
      <c r="AS2285" s="406">
        <v>660</v>
      </c>
      <c r="AU2285" t="s">
        <v>3764</v>
      </c>
    </row>
    <row r="2286" spans="4:47" ht="13.5" customHeight="1">
      <c r="D2286" s="405" t="s">
        <v>5370</v>
      </c>
      <c r="E2286" s="405" t="s">
        <v>5597</v>
      </c>
      <c r="F2286" s="407" t="s">
        <v>5371</v>
      </c>
      <c r="G2286" s="272">
        <v>11</v>
      </c>
      <c r="H2286" s="409" t="s">
        <v>2207</v>
      </c>
      <c r="I2286" s="409" t="s">
        <v>2207</v>
      </c>
      <c r="J2286" s="409" t="s">
        <v>2207</v>
      </c>
      <c r="K2286" s="409" t="s">
        <v>2207</v>
      </c>
      <c r="L2286" s="409" t="s">
        <v>2207</v>
      </c>
      <c r="M2286" s="409" t="s">
        <v>2207</v>
      </c>
      <c r="N2286" s="409" t="s">
        <v>2207</v>
      </c>
      <c r="O2286" s="409" t="s">
        <v>2207</v>
      </c>
      <c r="P2286" s="409" t="s">
        <v>2207</v>
      </c>
      <c r="Q2286" s="409" t="s">
        <v>2207</v>
      </c>
      <c r="R2286" s="409" t="s">
        <v>2207</v>
      </c>
      <c r="S2286" s="406">
        <v>687</v>
      </c>
      <c r="T2286" s="406">
        <v>795</v>
      </c>
      <c r="U2286" s="406">
        <v>899</v>
      </c>
      <c r="V2286" s="406">
        <v>651</v>
      </c>
      <c r="W2286" s="406">
        <v>727</v>
      </c>
      <c r="X2286" s="406">
        <v>560</v>
      </c>
      <c r="Y2286" s="406">
        <v>622</v>
      </c>
      <c r="Z2286" s="406">
        <v>740</v>
      </c>
      <c r="AA2286" s="406">
        <v>631</v>
      </c>
      <c r="AB2286" s="406">
        <v>592</v>
      </c>
      <c r="AC2286" s="406">
        <v>675</v>
      </c>
      <c r="AD2286" s="406">
        <v>814</v>
      </c>
      <c r="AE2286" s="406">
        <v>667</v>
      </c>
      <c r="AF2286" s="406">
        <v>663</v>
      </c>
      <c r="AG2286" s="406">
        <v>748</v>
      </c>
      <c r="AH2286" s="406">
        <v>900</v>
      </c>
      <c r="AI2286" s="406">
        <v>0</v>
      </c>
      <c r="AJ2286" s="406">
        <v>634</v>
      </c>
      <c r="AK2286" s="406">
        <v>716</v>
      </c>
      <c r="AL2286" s="406">
        <v>841</v>
      </c>
      <c r="AM2286" s="406">
        <v>548</v>
      </c>
      <c r="AN2286" s="406">
        <v>598</v>
      </c>
      <c r="AO2286" s="406">
        <v>681</v>
      </c>
      <c r="AP2286" s="406">
        <v>592</v>
      </c>
      <c r="AQ2286" s="406">
        <v>592</v>
      </c>
      <c r="AR2286" s="406">
        <v>740</v>
      </c>
      <c r="AS2286" s="406">
        <v>684</v>
      </c>
      <c r="AU2286" t="s">
        <v>5370</v>
      </c>
    </row>
    <row r="2287" spans="4:47" ht="13.5" customHeight="1">
      <c r="D2287" s="405" t="s">
        <v>5372</v>
      </c>
      <c r="E2287" s="405" t="s">
        <v>5597</v>
      </c>
      <c r="F2287" s="407" t="s">
        <v>5371</v>
      </c>
      <c r="G2287" s="272">
        <v>11</v>
      </c>
      <c r="H2287" s="409" t="s">
        <v>2207</v>
      </c>
      <c r="I2287" s="409" t="s">
        <v>2207</v>
      </c>
      <c r="J2287" s="409" t="s">
        <v>2207</v>
      </c>
      <c r="K2287" s="409" t="s">
        <v>2207</v>
      </c>
      <c r="L2287" s="409" t="s">
        <v>2207</v>
      </c>
      <c r="M2287" s="409" t="s">
        <v>2207</v>
      </c>
      <c r="N2287" s="409" t="s">
        <v>2207</v>
      </c>
      <c r="O2287" s="409" t="s">
        <v>2207</v>
      </c>
      <c r="P2287" s="409" t="s">
        <v>2207</v>
      </c>
      <c r="Q2287" s="409" t="s">
        <v>2207</v>
      </c>
      <c r="R2287" s="409" t="s">
        <v>2207</v>
      </c>
      <c r="S2287" s="406">
        <v>687</v>
      </c>
      <c r="T2287" s="406">
        <v>795</v>
      </c>
      <c r="U2287" s="406">
        <v>899</v>
      </c>
      <c r="V2287" s="406">
        <v>651</v>
      </c>
      <c r="W2287" s="406">
        <v>727</v>
      </c>
      <c r="X2287" s="406">
        <v>560</v>
      </c>
      <c r="Y2287" s="406">
        <v>622</v>
      </c>
      <c r="Z2287" s="406">
        <v>740</v>
      </c>
      <c r="AA2287" s="406">
        <v>631</v>
      </c>
      <c r="AB2287" s="406">
        <v>592</v>
      </c>
      <c r="AC2287" s="406">
        <v>675</v>
      </c>
      <c r="AD2287" s="406">
        <v>814</v>
      </c>
      <c r="AE2287" s="406">
        <v>667</v>
      </c>
      <c r="AF2287" s="406">
        <v>663</v>
      </c>
      <c r="AG2287" s="406">
        <v>748</v>
      </c>
      <c r="AH2287" s="406">
        <v>900</v>
      </c>
      <c r="AI2287" s="406">
        <v>0</v>
      </c>
      <c r="AJ2287" s="406">
        <v>634</v>
      </c>
      <c r="AK2287" s="406">
        <v>716</v>
      </c>
      <c r="AL2287" s="406">
        <v>841</v>
      </c>
      <c r="AM2287" s="406">
        <v>548</v>
      </c>
      <c r="AN2287" s="406">
        <v>598</v>
      </c>
      <c r="AO2287" s="406">
        <v>681</v>
      </c>
      <c r="AP2287" s="406">
        <v>592</v>
      </c>
      <c r="AQ2287" s="406">
        <v>592</v>
      </c>
      <c r="AR2287" s="406">
        <v>740</v>
      </c>
      <c r="AS2287" s="406">
        <v>684</v>
      </c>
      <c r="AU2287" t="s">
        <v>5372</v>
      </c>
    </row>
    <row r="2288" spans="4:47" ht="13.5" customHeight="1">
      <c r="D2288" s="405" t="s">
        <v>1527</v>
      </c>
      <c r="E2288" s="405" t="s">
        <v>5597</v>
      </c>
      <c r="F2288" s="407" t="s">
        <v>1436</v>
      </c>
      <c r="G2288" s="272">
        <v>12</v>
      </c>
      <c r="H2288" s="406">
        <v>554</v>
      </c>
      <c r="I2288" s="406">
        <v>566</v>
      </c>
      <c r="J2288" s="406">
        <v>644</v>
      </c>
      <c r="K2288" s="406">
        <v>554</v>
      </c>
      <c r="L2288" s="406">
        <v>566</v>
      </c>
      <c r="M2288" s="406">
        <v>644</v>
      </c>
      <c r="N2288" s="406">
        <v>604</v>
      </c>
      <c r="O2288" s="406">
        <v>560</v>
      </c>
      <c r="P2288" s="406">
        <v>617</v>
      </c>
      <c r="Q2288" s="406">
        <v>692</v>
      </c>
      <c r="R2288" s="406">
        <v>644</v>
      </c>
      <c r="S2288" s="406">
        <v>707</v>
      </c>
      <c r="T2288" s="406">
        <v>824</v>
      </c>
      <c r="U2288" s="406">
        <v>927</v>
      </c>
      <c r="V2288" s="406">
        <v>694</v>
      </c>
      <c r="W2288" s="406">
        <v>776</v>
      </c>
      <c r="X2288" s="406">
        <v>595</v>
      </c>
      <c r="Y2288" s="406">
        <v>662</v>
      </c>
      <c r="Z2288" s="406">
        <v>788</v>
      </c>
      <c r="AA2288" s="406">
        <v>671</v>
      </c>
      <c r="AB2288" s="406">
        <v>631</v>
      </c>
      <c r="AC2288" s="406">
        <v>721</v>
      </c>
      <c r="AD2288" s="406">
        <v>870</v>
      </c>
      <c r="AE2288" s="406">
        <v>711</v>
      </c>
      <c r="AF2288" s="406">
        <v>702</v>
      </c>
      <c r="AG2288" s="406">
        <v>794</v>
      </c>
      <c r="AH2288" s="406">
        <v>956</v>
      </c>
      <c r="AI2288" s="406">
        <v>605</v>
      </c>
      <c r="AJ2288" s="406">
        <v>675</v>
      </c>
      <c r="AK2288" s="406">
        <v>764</v>
      </c>
      <c r="AL2288" s="406">
        <v>897</v>
      </c>
      <c r="AM2288" s="406">
        <v>584</v>
      </c>
      <c r="AN2288" s="406">
        <v>638</v>
      </c>
      <c r="AO2288" s="406">
        <v>727</v>
      </c>
      <c r="AP2288" s="406">
        <v>616</v>
      </c>
      <c r="AQ2288" s="406">
        <v>616</v>
      </c>
      <c r="AR2288" s="406">
        <v>777</v>
      </c>
      <c r="AS2288" s="406">
        <v>707</v>
      </c>
      <c r="AU2288" t="s">
        <v>1527</v>
      </c>
    </row>
    <row r="2289" spans="4:47" ht="13.5" customHeight="1">
      <c r="D2289" s="405" t="s">
        <v>3765</v>
      </c>
      <c r="E2289" s="405" t="s">
        <v>5597</v>
      </c>
      <c r="F2289" s="407" t="s">
        <v>1436</v>
      </c>
      <c r="G2289" s="272">
        <v>12</v>
      </c>
      <c r="H2289" s="406">
        <v>554</v>
      </c>
      <c r="I2289" s="406">
        <v>566</v>
      </c>
      <c r="J2289" s="406">
        <v>644</v>
      </c>
      <c r="K2289" s="406">
        <v>554</v>
      </c>
      <c r="L2289" s="406">
        <v>566</v>
      </c>
      <c r="M2289" s="406">
        <v>644</v>
      </c>
      <c r="N2289" s="406">
        <v>604</v>
      </c>
      <c r="O2289" s="406">
        <v>560</v>
      </c>
      <c r="P2289" s="406">
        <v>617</v>
      </c>
      <c r="Q2289" s="406">
        <v>692</v>
      </c>
      <c r="R2289" s="406">
        <v>644</v>
      </c>
      <c r="S2289" s="406">
        <v>707</v>
      </c>
      <c r="T2289" s="406">
        <v>824</v>
      </c>
      <c r="U2289" s="406">
        <v>927</v>
      </c>
      <c r="V2289" s="406">
        <v>694</v>
      </c>
      <c r="W2289" s="406">
        <v>776</v>
      </c>
      <c r="X2289" s="406">
        <v>595</v>
      </c>
      <c r="Y2289" s="406">
        <v>662</v>
      </c>
      <c r="Z2289" s="406">
        <v>788</v>
      </c>
      <c r="AA2289" s="406">
        <v>671</v>
      </c>
      <c r="AB2289" s="406">
        <v>631</v>
      </c>
      <c r="AC2289" s="406">
        <v>721</v>
      </c>
      <c r="AD2289" s="406">
        <v>870</v>
      </c>
      <c r="AE2289" s="406">
        <v>711</v>
      </c>
      <c r="AF2289" s="406">
        <v>702</v>
      </c>
      <c r="AG2289" s="406">
        <v>794</v>
      </c>
      <c r="AH2289" s="406">
        <v>956</v>
      </c>
      <c r="AI2289" s="406">
        <v>605</v>
      </c>
      <c r="AJ2289" s="406">
        <v>675</v>
      </c>
      <c r="AK2289" s="406">
        <v>764</v>
      </c>
      <c r="AL2289" s="406">
        <v>897</v>
      </c>
      <c r="AM2289" s="406">
        <v>584</v>
      </c>
      <c r="AN2289" s="406">
        <v>638</v>
      </c>
      <c r="AO2289" s="406">
        <v>727</v>
      </c>
      <c r="AP2289" s="406">
        <v>616</v>
      </c>
      <c r="AQ2289" s="406">
        <v>616</v>
      </c>
      <c r="AR2289" s="406">
        <v>777</v>
      </c>
      <c r="AS2289" s="406">
        <v>707</v>
      </c>
      <c r="AU2289" t="s">
        <v>3765</v>
      </c>
    </row>
    <row r="2290" spans="4:47" ht="13.5" customHeight="1">
      <c r="D2290" s="405" t="s">
        <v>3212</v>
      </c>
      <c r="E2290" s="405" t="s">
        <v>5597</v>
      </c>
      <c r="F2290" s="407" t="s">
        <v>3844</v>
      </c>
      <c r="G2290" s="272">
        <v>13</v>
      </c>
      <c r="H2290" s="406">
        <v>642</v>
      </c>
      <c r="I2290" s="406">
        <v>634</v>
      </c>
      <c r="J2290" s="406">
        <v>762</v>
      </c>
      <c r="K2290" s="406">
        <v>642</v>
      </c>
      <c r="L2290" s="406">
        <v>634</v>
      </c>
      <c r="M2290" s="406">
        <v>762</v>
      </c>
      <c r="N2290" s="406">
        <v>719</v>
      </c>
      <c r="O2290" s="406">
        <v>683</v>
      </c>
      <c r="P2290" s="406">
        <v>686</v>
      </c>
      <c r="Q2290" s="406">
        <v>786</v>
      </c>
      <c r="R2290" s="406">
        <v>753</v>
      </c>
      <c r="S2290" s="406">
        <v>798</v>
      </c>
      <c r="T2290" s="406">
        <v>924</v>
      </c>
      <c r="U2290" s="406">
        <v>1045</v>
      </c>
      <c r="V2290" s="406">
        <v>794</v>
      </c>
      <c r="W2290" s="406">
        <v>887</v>
      </c>
      <c r="X2290" s="406">
        <v>700</v>
      </c>
      <c r="Y2290" s="406">
        <v>773</v>
      </c>
      <c r="Z2290" s="406">
        <v>902</v>
      </c>
      <c r="AA2290" s="406">
        <v>772</v>
      </c>
      <c r="AB2290" s="406">
        <v>753</v>
      </c>
      <c r="AC2290" s="406">
        <v>850</v>
      </c>
      <c r="AD2290" s="406">
        <v>998</v>
      </c>
      <c r="AE2290" s="406">
        <v>818</v>
      </c>
      <c r="AF2290" s="406">
        <v>822</v>
      </c>
      <c r="AG2290" s="406">
        <v>920</v>
      </c>
      <c r="AH2290" s="406">
        <v>1081</v>
      </c>
      <c r="AI2290" s="406">
        <v>700</v>
      </c>
      <c r="AJ2290" s="406">
        <v>775</v>
      </c>
      <c r="AK2290" s="406">
        <v>872</v>
      </c>
      <c r="AL2290" s="406">
        <v>1024</v>
      </c>
      <c r="AM2290" s="406">
        <v>679</v>
      </c>
      <c r="AN2290" s="406">
        <v>737</v>
      </c>
      <c r="AO2290" s="406">
        <v>840</v>
      </c>
      <c r="AP2290" s="406">
        <v>730</v>
      </c>
      <c r="AQ2290" s="406">
        <v>730</v>
      </c>
      <c r="AR2290" s="406">
        <v>904</v>
      </c>
      <c r="AS2290" s="406">
        <v>817</v>
      </c>
      <c r="AU2290" t="s">
        <v>3212</v>
      </c>
    </row>
    <row r="2291" spans="4:47" ht="13.5" customHeight="1">
      <c r="D2291" s="405" t="s">
        <v>3766</v>
      </c>
      <c r="E2291" s="405" t="s">
        <v>5597</v>
      </c>
      <c r="F2291" s="407" t="s">
        <v>3844</v>
      </c>
      <c r="G2291" s="272">
        <v>13</v>
      </c>
      <c r="H2291" s="406">
        <v>642</v>
      </c>
      <c r="I2291" s="406">
        <v>634</v>
      </c>
      <c r="J2291" s="406">
        <v>762</v>
      </c>
      <c r="K2291" s="406">
        <v>642</v>
      </c>
      <c r="L2291" s="406">
        <v>634</v>
      </c>
      <c r="M2291" s="406">
        <v>762</v>
      </c>
      <c r="N2291" s="406">
        <v>719</v>
      </c>
      <c r="O2291" s="406">
        <v>683</v>
      </c>
      <c r="P2291" s="406">
        <v>686</v>
      </c>
      <c r="Q2291" s="406">
        <v>786</v>
      </c>
      <c r="R2291" s="406">
        <v>753</v>
      </c>
      <c r="S2291" s="406">
        <v>798</v>
      </c>
      <c r="T2291" s="406">
        <v>924</v>
      </c>
      <c r="U2291" s="406">
        <v>1045</v>
      </c>
      <c r="V2291" s="406">
        <v>794</v>
      </c>
      <c r="W2291" s="406">
        <v>887</v>
      </c>
      <c r="X2291" s="406">
        <v>700</v>
      </c>
      <c r="Y2291" s="406">
        <v>773</v>
      </c>
      <c r="Z2291" s="406">
        <v>902</v>
      </c>
      <c r="AA2291" s="406">
        <v>772</v>
      </c>
      <c r="AB2291" s="406">
        <v>753</v>
      </c>
      <c r="AC2291" s="406">
        <v>850</v>
      </c>
      <c r="AD2291" s="406">
        <v>998</v>
      </c>
      <c r="AE2291" s="406">
        <v>818</v>
      </c>
      <c r="AF2291" s="406">
        <v>822</v>
      </c>
      <c r="AG2291" s="406">
        <v>920</v>
      </c>
      <c r="AH2291" s="406">
        <v>1081</v>
      </c>
      <c r="AI2291" s="406">
        <v>700</v>
      </c>
      <c r="AJ2291" s="406">
        <v>775</v>
      </c>
      <c r="AK2291" s="406">
        <v>872</v>
      </c>
      <c r="AL2291" s="406">
        <v>1024</v>
      </c>
      <c r="AM2291" s="406">
        <v>679</v>
      </c>
      <c r="AN2291" s="406">
        <v>737</v>
      </c>
      <c r="AO2291" s="406">
        <v>840</v>
      </c>
      <c r="AP2291" s="406">
        <v>730</v>
      </c>
      <c r="AQ2291" s="406">
        <v>730</v>
      </c>
      <c r="AR2291" s="406">
        <v>904</v>
      </c>
      <c r="AS2291" s="406">
        <v>817</v>
      </c>
      <c r="AU2291" t="s">
        <v>3766</v>
      </c>
    </row>
    <row r="2292" spans="4:47" ht="13.5" customHeight="1">
      <c r="D2292" s="405" t="s">
        <v>1528</v>
      </c>
      <c r="E2292" s="405" t="s">
        <v>5597</v>
      </c>
      <c r="F2292" s="407" t="s">
        <v>1437</v>
      </c>
      <c r="G2292" s="272">
        <v>14</v>
      </c>
      <c r="H2292" s="406">
        <v>663</v>
      </c>
      <c r="I2292" s="406">
        <v>677</v>
      </c>
      <c r="J2292" s="406">
        <v>770</v>
      </c>
      <c r="K2292" s="406">
        <v>663</v>
      </c>
      <c r="L2292" s="406">
        <v>677</v>
      </c>
      <c r="M2292" s="406">
        <v>770</v>
      </c>
      <c r="N2292" s="406">
        <v>721</v>
      </c>
      <c r="O2292" s="406">
        <v>670</v>
      </c>
      <c r="P2292" s="406">
        <v>737</v>
      </c>
      <c r="Q2292" s="406">
        <v>826</v>
      </c>
      <c r="R2292" s="406">
        <v>768</v>
      </c>
      <c r="S2292" s="406">
        <v>821</v>
      </c>
      <c r="T2292" s="406">
        <v>956</v>
      </c>
      <c r="U2292" s="406">
        <v>1077</v>
      </c>
      <c r="V2292" s="406">
        <v>820</v>
      </c>
      <c r="W2292" s="406">
        <v>917</v>
      </c>
      <c r="X2292" s="406">
        <v>700</v>
      </c>
      <c r="Y2292" s="406">
        <v>778</v>
      </c>
      <c r="Z2292" s="406">
        <v>927</v>
      </c>
      <c r="AA2292" s="406">
        <v>790</v>
      </c>
      <c r="AB2292" s="406">
        <v>745</v>
      </c>
      <c r="AC2292" s="406">
        <v>850</v>
      </c>
      <c r="AD2292" s="406">
        <v>1026</v>
      </c>
      <c r="AE2292" s="406">
        <v>838</v>
      </c>
      <c r="AF2292" s="406">
        <v>816</v>
      </c>
      <c r="AG2292" s="406">
        <v>922</v>
      </c>
      <c r="AH2292" s="406">
        <v>1111</v>
      </c>
      <c r="AI2292" s="406">
        <v>711</v>
      </c>
      <c r="AJ2292" s="406">
        <v>793</v>
      </c>
      <c r="AK2292" s="406">
        <v>897</v>
      </c>
      <c r="AL2292" s="406">
        <v>1054</v>
      </c>
      <c r="AM2292" s="406">
        <v>692</v>
      </c>
      <c r="AN2292" s="406">
        <v>755</v>
      </c>
      <c r="AO2292" s="406">
        <v>861</v>
      </c>
      <c r="AP2292" s="406">
        <v>753</v>
      </c>
      <c r="AQ2292" s="406">
        <v>753</v>
      </c>
      <c r="AR2292" s="406">
        <v>940</v>
      </c>
      <c r="AS2292" s="406">
        <v>845</v>
      </c>
      <c r="AU2292" t="s">
        <v>1528</v>
      </c>
    </row>
    <row r="2293" spans="4:47" ht="13.5" customHeight="1">
      <c r="D2293" s="405" t="s">
        <v>3767</v>
      </c>
      <c r="E2293" s="405" t="s">
        <v>5597</v>
      </c>
      <c r="F2293" s="407" t="s">
        <v>1437</v>
      </c>
      <c r="G2293" s="272">
        <v>14</v>
      </c>
      <c r="H2293" s="406">
        <v>663</v>
      </c>
      <c r="I2293" s="406">
        <v>677</v>
      </c>
      <c r="J2293" s="406">
        <v>770</v>
      </c>
      <c r="K2293" s="406">
        <v>663</v>
      </c>
      <c r="L2293" s="406">
        <v>677</v>
      </c>
      <c r="M2293" s="406">
        <v>770</v>
      </c>
      <c r="N2293" s="406">
        <v>721</v>
      </c>
      <c r="O2293" s="406">
        <v>670</v>
      </c>
      <c r="P2293" s="406">
        <v>737</v>
      </c>
      <c r="Q2293" s="406">
        <v>826</v>
      </c>
      <c r="R2293" s="406">
        <v>768</v>
      </c>
      <c r="S2293" s="406">
        <v>821</v>
      </c>
      <c r="T2293" s="406">
        <v>956</v>
      </c>
      <c r="U2293" s="406">
        <v>1077</v>
      </c>
      <c r="V2293" s="406">
        <v>820</v>
      </c>
      <c r="W2293" s="406">
        <v>917</v>
      </c>
      <c r="X2293" s="406">
        <v>700</v>
      </c>
      <c r="Y2293" s="406">
        <v>778</v>
      </c>
      <c r="Z2293" s="406">
        <v>927</v>
      </c>
      <c r="AA2293" s="406">
        <v>790</v>
      </c>
      <c r="AB2293" s="406">
        <v>745</v>
      </c>
      <c r="AC2293" s="406">
        <v>850</v>
      </c>
      <c r="AD2293" s="406">
        <v>1026</v>
      </c>
      <c r="AE2293" s="406">
        <v>838</v>
      </c>
      <c r="AF2293" s="406">
        <v>816</v>
      </c>
      <c r="AG2293" s="406">
        <v>922</v>
      </c>
      <c r="AH2293" s="406">
        <v>1111</v>
      </c>
      <c r="AI2293" s="406">
        <v>711</v>
      </c>
      <c r="AJ2293" s="406">
        <v>793</v>
      </c>
      <c r="AK2293" s="406">
        <v>897</v>
      </c>
      <c r="AL2293" s="406">
        <v>1054</v>
      </c>
      <c r="AM2293" s="406">
        <v>692</v>
      </c>
      <c r="AN2293" s="406">
        <v>755</v>
      </c>
      <c r="AO2293" s="406">
        <v>861</v>
      </c>
      <c r="AP2293" s="406">
        <v>753</v>
      </c>
      <c r="AQ2293" s="406">
        <v>753</v>
      </c>
      <c r="AR2293" s="406">
        <v>940</v>
      </c>
      <c r="AS2293" s="406">
        <v>845</v>
      </c>
      <c r="AU2293" t="s">
        <v>3767</v>
      </c>
    </row>
    <row r="2294" spans="4:47" ht="13.5" customHeight="1">
      <c r="D2294" s="405" t="s">
        <v>1454</v>
      </c>
      <c r="E2294" s="404"/>
      <c r="F2294" s="407" t="s">
        <v>1438</v>
      </c>
      <c r="G2294" s="272">
        <v>5.5</v>
      </c>
      <c r="H2294" s="406">
        <v>640</v>
      </c>
      <c r="I2294" s="406">
        <v>711</v>
      </c>
      <c r="J2294" s="406">
        <v>769</v>
      </c>
      <c r="K2294" s="406">
        <v>670</v>
      </c>
      <c r="L2294" s="406">
        <v>732</v>
      </c>
      <c r="M2294" s="406">
        <v>805</v>
      </c>
      <c r="N2294" s="406">
        <v>754</v>
      </c>
      <c r="O2294" s="406">
        <v>636</v>
      </c>
      <c r="P2294" s="406">
        <v>733</v>
      </c>
      <c r="Q2294" s="406">
        <v>790</v>
      </c>
      <c r="R2294" s="406">
        <v>753</v>
      </c>
      <c r="S2294" s="406">
        <v>801</v>
      </c>
      <c r="T2294" s="406">
        <v>910</v>
      </c>
      <c r="U2294" s="406">
        <v>1014</v>
      </c>
      <c r="V2294" s="406">
        <v>819</v>
      </c>
      <c r="W2294" s="406">
        <v>853</v>
      </c>
      <c r="X2294" s="406">
        <v>684</v>
      </c>
      <c r="Y2294" s="406">
        <v>800</v>
      </c>
      <c r="Z2294" s="406">
        <v>896</v>
      </c>
      <c r="AA2294" s="406">
        <v>824</v>
      </c>
      <c r="AB2294" s="406">
        <v>696</v>
      </c>
      <c r="AC2294" s="406">
        <v>823</v>
      </c>
      <c r="AD2294" s="406">
        <v>929</v>
      </c>
      <c r="AE2294" s="406">
        <v>837</v>
      </c>
      <c r="AF2294" s="406">
        <v>767</v>
      </c>
      <c r="AG2294" s="406">
        <v>896</v>
      </c>
      <c r="AH2294" s="406">
        <v>1014</v>
      </c>
      <c r="AI2294" s="406">
        <v>778</v>
      </c>
      <c r="AJ2294" s="406">
        <v>727</v>
      </c>
      <c r="AK2294" s="406">
        <v>854</v>
      </c>
      <c r="AL2294" s="406">
        <v>953</v>
      </c>
      <c r="AM2294" s="406">
        <v>666</v>
      </c>
      <c r="AN2294" s="406">
        <v>767</v>
      </c>
      <c r="AO2294" s="406">
        <v>831</v>
      </c>
      <c r="AP2294" s="406">
        <v>792</v>
      </c>
      <c r="AQ2294" s="406">
        <v>792</v>
      </c>
      <c r="AR2294" s="406">
        <v>870</v>
      </c>
      <c r="AS2294" s="406">
        <v>890</v>
      </c>
      <c r="AU2294" t="s">
        <v>1454</v>
      </c>
    </row>
    <row r="2295" spans="4:47" ht="13.5" customHeight="1">
      <c r="D2295" s="405" t="s">
        <v>1455</v>
      </c>
      <c r="E2295" s="404"/>
      <c r="F2295" s="407" t="s">
        <v>1439</v>
      </c>
      <c r="G2295" s="272">
        <v>6.5</v>
      </c>
      <c r="H2295" s="406">
        <v>707</v>
      </c>
      <c r="I2295" s="406">
        <v>785</v>
      </c>
      <c r="J2295" s="406">
        <v>853</v>
      </c>
      <c r="K2295" s="406">
        <v>743</v>
      </c>
      <c r="L2295" s="406">
        <v>810</v>
      </c>
      <c r="M2295" s="406">
        <v>903</v>
      </c>
      <c r="N2295" s="406">
        <v>836</v>
      </c>
      <c r="O2295" s="406">
        <v>704</v>
      </c>
      <c r="P2295" s="406">
        <v>818</v>
      </c>
      <c r="Q2295" s="406">
        <v>883</v>
      </c>
      <c r="R2295" s="406">
        <v>836</v>
      </c>
      <c r="S2295" s="406">
        <v>887</v>
      </c>
      <c r="T2295" s="406">
        <v>1024</v>
      </c>
      <c r="U2295" s="406">
        <v>1141</v>
      </c>
      <c r="V2295" s="406">
        <v>926</v>
      </c>
      <c r="W2295" s="406">
        <v>971</v>
      </c>
      <c r="X2295" s="406">
        <v>747</v>
      </c>
      <c r="Y2295" s="406">
        <v>880</v>
      </c>
      <c r="Z2295" s="406">
        <v>992</v>
      </c>
      <c r="AA2295" s="406">
        <v>900</v>
      </c>
      <c r="AB2295" s="406">
        <v>768</v>
      </c>
      <c r="AC2295" s="406">
        <v>916</v>
      </c>
      <c r="AD2295" s="406">
        <v>1043</v>
      </c>
      <c r="AE2295" s="406">
        <v>922</v>
      </c>
      <c r="AF2295" s="406">
        <v>839</v>
      </c>
      <c r="AG2295" s="406">
        <v>988</v>
      </c>
      <c r="AH2295" s="406">
        <v>1128</v>
      </c>
      <c r="AI2295" s="406">
        <v>846</v>
      </c>
      <c r="AJ2295" s="406">
        <v>803</v>
      </c>
      <c r="AK2295" s="406">
        <v>951</v>
      </c>
      <c r="AL2295" s="406">
        <v>1068</v>
      </c>
      <c r="AM2295" s="406">
        <v>732</v>
      </c>
      <c r="AN2295" s="406">
        <v>847</v>
      </c>
      <c r="AO2295" s="406">
        <v>923</v>
      </c>
      <c r="AP2295" s="406">
        <v>888</v>
      </c>
      <c r="AQ2295" s="406">
        <v>888</v>
      </c>
      <c r="AR2295" s="406">
        <v>995</v>
      </c>
      <c r="AS2295" s="406">
        <v>985</v>
      </c>
      <c r="AU2295" t="s">
        <v>1455</v>
      </c>
    </row>
    <row r="2296" spans="4:47" ht="13.5" customHeight="1">
      <c r="D2296" s="405" t="s">
        <v>3213</v>
      </c>
      <c r="E2296" s="404"/>
      <c r="F2296" s="407" t="s">
        <v>3845</v>
      </c>
      <c r="G2296" s="272">
        <v>7.1</v>
      </c>
      <c r="H2296" s="406">
        <v>731</v>
      </c>
      <c r="I2296" s="406">
        <v>801</v>
      </c>
      <c r="J2296" s="406">
        <v>899</v>
      </c>
      <c r="K2296" s="406">
        <v>758</v>
      </c>
      <c r="L2296" s="406">
        <v>827</v>
      </c>
      <c r="M2296" s="406">
        <v>940</v>
      </c>
      <c r="N2296" s="406">
        <v>900</v>
      </c>
      <c r="O2296" s="406">
        <v>755</v>
      </c>
      <c r="P2296" s="406">
        <v>839</v>
      </c>
      <c r="Q2296" s="406">
        <v>916</v>
      </c>
      <c r="R2296" s="406">
        <v>886</v>
      </c>
      <c r="S2296" s="406">
        <v>922</v>
      </c>
      <c r="T2296" s="406">
        <v>1068</v>
      </c>
      <c r="U2296" s="406">
        <v>1190</v>
      </c>
      <c r="V2296" s="406">
        <v>964</v>
      </c>
      <c r="W2296" s="406">
        <v>1015</v>
      </c>
      <c r="X2296" s="406">
        <v>779</v>
      </c>
      <c r="Y2296" s="406">
        <v>921</v>
      </c>
      <c r="Z2296" s="406">
        <v>1030</v>
      </c>
      <c r="AA2296" s="406">
        <v>931</v>
      </c>
      <c r="AB2296" s="406">
        <v>813</v>
      </c>
      <c r="AC2296" s="406">
        <v>972</v>
      </c>
      <c r="AD2296" s="406">
        <v>1093</v>
      </c>
      <c r="AE2296" s="406">
        <v>959</v>
      </c>
      <c r="AF2296" s="406">
        <v>882</v>
      </c>
      <c r="AG2296" s="406">
        <v>1042</v>
      </c>
      <c r="AH2296" s="406">
        <v>1175</v>
      </c>
      <c r="AI2296" s="406">
        <v>874</v>
      </c>
      <c r="AJ2296" s="406">
        <v>834</v>
      </c>
      <c r="AK2296" s="406">
        <v>994</v>
      </c>
      <c r="AL2296" s="406">
        <v>1119</v>
      </c>
      <c r="AM2296" s="406">
        <v>758</v>
      </c>
      <c r="AN2296" s="406">
        <v>882</v>
      </c>
      <c r="AO2296" s="406">
        <v>963</v>
      </c>
      <c r="AP2296" s="406">
        <v>930</v>
      </c>
      <c r="AQ2296" s="406">
        <v>930</v>
      </c>
      <c r="AR2296" s="406">
        <v>1052</v>
      </c>
      <c r="AS2296" s="406">
        <v>1027</v>
      </c>
      <c r="AU2296" t="s">
        <v>3213</v>
      </c>
    </row>
    <row r="2297" spans="4:47" ht="13.5" customHeight="1">
      <c r="D2297" s="405" t="s">
        <v>1456</v>
      </c>
      <c r="E2297" s="404"/>
      <c r="F2297" s="407" t="s">
        <v>1440</v>
      </c>
      <c r="G2297" s="272">
        <v>7.6</v>
      </c>
      <c r="H2297" s="406">
        <v>805</v>
      </c>
      <c r="I2297" s="406">
        <v>896</v>
      </c>
      <c r="J2297" s="406">
        <v>979</v>
      </c>
      <c r="K2297" s="406">
        <v>848</v>
      </c>
      <c r="L2297" s="406">
        <v>925</v>
      </c>
      <c r="M2297" s="406">
        <v>1043</v>
      </c>
      <c r="N2297" s="406">
        <v>953</v>
      </c>
      <c r="O2297" s="406">
        <v>804</v>
      </c>
      <c r="P2297" s="406">
        <v>942</v>
      </c>
      <c r="Q2297" s="406">
        <v>1022</v>
      </c>
      <c r="R2297" s="406">
        <v>959</v>
      </c>
      <c r="S2297" s="406">
        <v>1004</v>
      </c>
      <c r="T2297" s="406">
        <v>1169</v>
      </c>
      <c r="U2297" s="406">
        <v>1308</v>
      </c>
      <c r="V2297" s="406">
        <v>1062</v>
      </c>
      <c r="W2297" s="406">
        <v>1125</v>
      </c>
      <c r="X2297" s="406">
        <v>842</v>
      </c>
      <c r="Y2297" s="406">
        <v>997</v>
      </c>
      <c r="Z2297" s="406">
        <v>1133</v>
      </c>
      <c r="AA2297" s="406">
        <v>1012</v>
      </c>
      <c r="AB2297" s="406">
        <v>871</v>
      </c>
      <c r="AC2297" s="406">
        <v>1046</v>
      </c>
      <c r="AD2297" s="406">
        <v>1201</v>
      </c>
      <c r="AE2297" s="406">
        <v>1044</v>
      </c>
      <c r="AF2297" s="406">
        <v>942</v>
      </c>
      <c r="AG2297" s="406">
        <v>1119</v>
      </c>
      <c r="AH2297" s="406">
        <v>1286</v>
      </c>
      <c r="AI2297" s="406">
        <v>951</v>
      </c>
      <c r="AJ2297" s="406">
        <v>911</v>
      </c>
      <c r="AK2297" s="406">
        <v>1085</v>
      </c>
      <c r="AL2297" s="406">
        <v>1227</v>
      </c>
      <c r="AM2297" s="406">
        <v>829</v>
      </c>
      <c r="AN2297" s="406">
        <v>965</v>
      </c>
      <c r="AO2297" s="406">
        <v>1057</v>
      </c>
      <c r="AP2297" s="406">
        <v>1026</v>
      </c>
      <c r="AQ2297" s="406">
        <v>1026</v>
      </c>
      <c r="AR2297" s="406">
        <v>1162</v>
      </c>
      <c r="AS2297" s="406">
        <v>1121</v>
      </c>
      <c r="AU2297" t="s">
        <v>1456</v>
      </c>
    </row>
    <row r="2298" spans="4:47" ht="13.5" customHeight="1">
      <c r="D2298" s="405" t="s">
        <v>1274</v>
      </c>
      <c r="E2298" s="405"/>
      <c r="F2298" s="407" t="s">
        <v>1529</v>
      </c>
      <c r="G2298" s="272">
        <v>3.8000000000000003</v>
      </c>
      <c r="H2298" s="406">
        <v>370</v>
      </c>
      <c r="I2298" s="406">
        <v>424</v>
      </c>
      <c r="J2298" s="406">
        <v>446</v>
      </c>
      <c r="K2298" s="406">
        <v>370</v>
      </c>
      <c r="L2298" s="406">
        <v>424</v>
      </c>
      <c r="M2298" s="406">
        <v>446</v>
      </c>
      <c r="N2298" s="406">
        <v>434</v>
      </c>
      <c r="O2298" s="406">
        <v>370</v>
      </c>
      <c r="P2298" s="406">
        <v>424</v>
      </c>
      <c r="Q2298" s="406">
        <v>446</v>
      </c>
      <c r="R2298" s="406">
        <v>434</v>
      </c>
      <c r="S2298" s="406">
        <v>370</v>
      </c>
      <c r="T2298" s="406">
        <v>424</v>
      </c>
      <c r="U2298" s="406">
        <v>446</v>
      </c>
      <c r="V2298" s="406">
        <v>424</v>
      </c>
      <c r="W2298" s="406">
        <v>446</v>
      </c>
      <c r="X2298" s="406">
        <v>370</v>
      </c>
      <c r="Y2298" s="406">
        <v>424</v>
      </c>
      <c r="Z2298" s="406">
        <v>446</v>
      </c>
      <c r="AA2298" s="406">
        <v>434</v>
      </c>
      <c r="AB2298" s="406">
        <v>370</v>
      </c>
      <c r="AC2298" s="406">
        <v>424</v>
      </c>
      <c r="AD2298" s="406">
        <v>446</v>
      </c>
      <c r="AE2298" s="406">
        <v>434</v>
      </c>
      <c r="AF2298" s="406">
        <v>370</v>
      </c>
      <c r="AG2298" s="406">
        <v>424</v>
      </c>
      <c r="AH2298" s="406">
        <v>446</v>
      </c>
      <c r="AI2298" s="406">
        <v>424</v>
      </c>
      <c r="AJ2298" s="406">
        <v>370</v>
      </c>
      <c r="AK2298" s="406">
        <v>424</v>
      </c>
      <c r="AL2298" s="406">
        <v>446</v>
      </c>
      <c r="AM2298" s="406">
        <v>370</v>
      </c>
      <c r="AN2298" s="406">
        <v>424</v>
      </c>
      <c r="AO2298" s="406">
        <v>446</v>
      </c>
      <c r="AP2298" s="406">
        <v>445</v>
      </c>
      <c r="AQ2298" s="406">
        <v>445</v>
      </c>
      <c r="AR2298" s="406">
        <v>445</v>
      </c>
      <c r="AS2298" s="406">
        <v>445</v>
      </c>
      <c r="AU2298" t="s">
        <v>1274</v>
      </c>
    </row>
    <row r="2299" spans="4:47" ht="13.5" customHeight="1">
      <c r="D2299" s="405" t="s">
        <v>1457</v>
      </c>
      <c r="E2299" s="404"/>
      <c r="F2299" s="407" t="s">
        <v>1438</v>
      </c>
      <c r="G2299" s="272">
        <v>6.8</v>
      </c>
      <c r="H2299" s="406">
        <v>738</v>
      </c>
      <c r="I2299" s="406">
        <v>826</v>
      </c>
      <c r="J2299" s="406">
        <v>882</v>
      </c>
      <c r="K2299" s="406">
        <v>769</v>
      </c>
      <c r="L2299" s="406">
        <v>846</v>
      </c>
      <c r="M2299" s="406">
        <v>926</v>
      </c>
      <c r="N2299" s="406">
        <v>872</v>
      </c>
      <c r="O2299" s="406">
        <v>734</v>
      </c>
      <c r="P2299" s="406">
        <v>857</v>
      </c>
      <c r="Q2299" s="406">
        <v>910</v>
      </c>
      <c r="R2299" s="406">
        <v>876</v>
      </c>
      <c r="S2299" s="406">
        <v>909</v>
      </c>
      <c r="T2299" s="406">
        <v>1041</v>
      </c>
      <c r="U2299" s="406">
        <v>1148</v>
      </c>
      <c r="V2299" s="406">
        <v>946</v>
      </c>
      <c r="W2299" s="406">
        <v>977</v>
      </c>
      <c r="X2299" s="406">
        <v>778</v>
      </c>
      <c r="Y2299" s="406">
        <v>921</v>
      </c>
      <c r="Z2299" s="406">
        <v>1020</v>
      </c>
      <c r="AA2299" s="406">
        <v>944</v>
      </c>
      <c r="AB2299" s="406">
        <v>796</v>
      </c>
      <c r="AC2299" s="406">
        <v>952</v>
      </c>
      <c r="AD2299" s="406">
        <v>1065</v>
      </c>
      <c r="AE2299" s="406">
        <v>963</v>
      </c>
      <c r="AF2299" s="406">
        <v>867</v>
      </c>
      <c r="AG2299" s="406">
        <v>1025</v>
      </c>
      <c r="AH2299" s="406">
        <v>1150</v>
      </c>
      <c r="AI2299" s="406">
        <v>890</v>
      </c>
      <c r="AJ2299" s="406">
        <v>830</v>
      </c>
      <c r="AK2299" s="406">
        <v>986</v>
      </c>
      <c r="AL2299" s="406">
        <v>1090</v>
      </c>
      <c r="AM2299" s="406">
        <v>762</v>
      </c>
      <c r="AN2299" s="406">
        <v>886</v>
      </c>
      <c r="AO2299" s="406">
        <v>950</v>
      </c>
      <c r="AP2299" s="406">
        <v>930</v>
      </c>
      <c r="AQ2299" s="406">
        <v>930</v>
      </c>
      <c r="AR2299" s="406">
        <v>1028</v>
      </c>
      <c r="AS2299" s="406">
        <v>1027</v>
      </c>
      <c r="AU2299" t="s">
        <v>1457</v>
      </c>
    </row>
    <row r="2300" spans="4:47" ht="13.5" customHeight="1">
      <c r="D2300" s="405" t="s">
        <v>1458</v>
      </c>
      <c r="E2300" s="404"/>
      <c r="F2300" s="407" t="s">
        <v>1439</v>
      </c>
      <c r="G2300" s="272">
        <v>8.1999999999999993</v>
      </c>
      <c r="H2300" s="406">
        <v>816</v>
      </c>
      <c r="I2300" s="406">
        <v>913</v>
      </c>
      <c r="J2300" s="406">
        <v>980</v>
      </c>
      <c r="K2300" s="406">
        <v>854</v>
      </c>
      <c r="L2300" s="406">
        <v>936</v>
      </c>
      <c r="M2300" s="406">
        <v>1042</v>
      </c>
      <c r="N2300" s="406">
        <v>965</v>
      </c>
      <c r="O2300" s="406">
        <v>815</v>
      </c>
      <c r="P2300" s="406">
        <v>958</v>
      </c>
      <c r="Q2300" s="406">
        <v>1020</v>
      </c>
      <c r="R2300" s="406">
        <v>973</v>
      </c>
      <c r="S2300" s="406">
        <v>1008</v>
      </c>
      <c r="T2300" s="406">
        <v>1174</v>
      </c>
      <c r="U2300" s="406">
        <v>1296</v>
      </c>
      <c r="V2300" s="406">
        <v>1069</v>
      </c>
      <c r="W2300" s="406">
        <v>1112</v>
      </c>
      <c r="X2300" s="406">
        <v>854</v>
      </c>
      <c r="Y2300" s="406">
        <v>1016</v>
      </c>
      <c r="Z2300" s="406">
        <v>1134</v>
      </c>
      <c r="AA2300" s="406">
        <v>1032</v>
      </c>
      <c r="AB2300" s="406">
        <v>882</v>
      </c>
      <c r="AC2300" s="406">
        <v>1063</v>
      </c>
      <c r="AD2300" s="406">
        <v>1202</v>
      </c>
      <c r="AE2300" s="406">
        <v>1063</v>
      </c>
      <c r="AF2300" s="406">
        <v>953</v>
      </c>
      <c r="AG2300" s="406">
        <v>1136</v>
      </c>
      <c r="AH2300" s="406">
        <v>1287</v>
      </c>
      <c r="AI2300" s="406">
        <v>969</v>
      </c>
      <c r="AJ2300" s="406">
        <v>922</v>
      </c>
      <c r="AK2300" s="406">
        <v>1102</v>
      </c>
      <c r="AL2300" s="406">
        <v>1227</v>
      </c>
      <c r="AM2300" s="406">
        <v>841</v>
      </c>
      <c r="AN2300" s="406">
        <v>982</v>
      </c>
      <c r="AO2300" s="406">
        <v>1059</v>
      </c>
      <c r="AP2300" s="406">
        <v>1045</v>
      </c>
      <c r="AQ2300" s="406">
        <v>1045</v>
      </c>
      <c r="AR2300" s="406">
        <v>1179</v>
      </c>
      <c r="AS2300" s="406">
        <v>1140</v>
      </c>
      <c r="AU2300" t="s">
        <v>1458</v>
      </c>
    </row>
    <row r="2301" spans="4:47" ht="13.5" customHeight="1">
      <c r="D2301" s="405" t="s">
        <v>3217</v>
      </c>
      <c r="E2301" s="404"/>
      <c r="F2301" s="407" t="s">
        <v>3845</v>
      </c>
      <c r="G2301" s="272">
        <v>8.9</v>
      </c>
      <c r="H2301" s="406">
        <v>843</v>
      </c>
      <c r="I2301" s="406">
        <v>930</v>
      </c>
      <c r="J2301" s="406">
        <v>1035</v>
      </c>
      <c r="K2301" s="406">
        <v>871</v>
      </c>
      <c r="L2301" s="406">
        <v>956</v>
      </c>
      <c r="M2301" s="406">
        <v>1076</v>
      </c>
      <c r="N2301" s="406">
        <v>1040</v>
      </c>
      <c r="O2301" s="406">
        <v>879</v>
      </c>
      <c r="P2301" s="406">
        <v>981</v>
      </c>
      <c r="Q2301" s="406">
        <v>1062</v>
      </c>
      <c r="R2301" s="406">
        <v>1037</v>
      </c>
      <c r="S2301" s="406">
        <v>1051</v>
      </c>
      <c r="T2301" s="406">
        <v>1231</v>
      </c>
      <c r="U2301" s="406">
        <v>1359</v>
      </c>
      <c r="V2301" s="406">
        <v>1120</v>
      </c>
      <c r="W2301" s="406">
        <v>1169</v>
      </c>
      <c r="X2301" s="406">
        <v>892</v>
      </c>
      <c r="Y2301" s="406">
        <v>1066</v>
      </c>
      <c r="Z2301" s="406">
        <v>1180</v>
      </c>
      <c r="AA2301" s="406">
        <v>1071</v>
      </c>
      <c r="AB2301" s="406">
        <v>938</v>
      </c>
      <c r="AC2301" s="406">
        <v>1132</v>
      </c>
      <c r="AD2301" s="406">
        <v>1263</v>
      </c>
      <c r="AE2301" s="406">
        <v>1110</v>
      </c>
      <c r="AF2301" s="406">
        <v>1006</v>
      </c>
      <c r="AG2301" s="406">
        <v>1202</v>
      </c>
      <c r="AH2301" s="406">
        <v>1345</v>
      </c>
      <c r="AI2301" s="406">
        <v>1002</v>
      </c>
      <c r="AJ2301" s="406">
        <v>959</v>
      </c>
      <c r="AK2301" s="406">
        <v>1154</v>
      </c>
      <c r="AL2301" s="406">
        <v>1289</v>
      </c>
      <c r="AM2301" s="406">
        <v>871</v>
      </c>
      <c r="AN2301" s="406">
        <v>1024</v>
      </c>
      <c r="AO2301" s="406">
        <v>1107</v>
      </c>
      <c r="AP2301" s="406">
        <v>1095</v>
      </c>
      <c r="AQ2301" s="406">
        <v>1095</v>
      </c>
      <c r="AR2301" s="406">
        <v>1248</v>
      </c>
      <c r="AS2301" s="406">
        <v>1191</v>
      </c>
      <c r="AU2301" t="s">
        <v>3217</v>
      </c>
    </row>
    <row r="2302" spans="4:47" ht="13.5" customHeight="1">
      <c r="D2302" s="405" t="s">
        <v>1479</v>
      </c>
      <c r="E2302" s="404"/>
      <c r="F2302" s="407" t="s">
        <v>1440</v>
      </c>
      <c r="G2302" s="272">
        <v>9.5</v>
      </c>
      <c r="H2302" s="406">
        <v>909</v>
      </c>
      <c r="I2302" s="406">
        <v>1021</v>
      </c>
      <c r="J2302" s="406">
        <v>1103</v>
      </c>
      <c r="K2302" s="406">
        <v>953</v>
      </c>
      <c r="L2302" s="406">
        <v>1047</v>
      </c>
      <c r="M2302" s="406">
        <v>1183</v>
      </c>
      <c r="N2302" s="406">
        <v>1079</v>
      </c>
      <c r="O2302" s="406">
        <v>911</v>
      </c>
      <c r="P2302" s="406">
        <v>1084</v>
      </c>
      <c r="Q2302" s="406">
        <v>1161</v>
      </c>
      <c r="R2302" s="406">
        <v>1098</v>
      </c>
      <c r="S2302" s="406">
        <v>1131</v>
      </c>
      <c r="T2302" s="406">
        <v>1332</v>
      </c>
      <c r="U2302" s="406">
        <v>1476</v>
      </c>
      <c r="V2302" s="406">
        <v>1217</v>
      </c>
      <c r="W2302" s="406">
        <v>1278</v>
      </c>
      <c r="X2302" s="406">
        <v>943</v>
      </c>
      <c r="Y2302" s="406">
        <v>1132</v>
      </c>
      <c r="Z2302" s="406">
        <v>1275</v>
      </c>
      <c r="AA2302" s="406">
        <v>1142</v>
      </c>
      <c r="AB2302" s="406">
        <v>983</v>
      </c>
      <c r="AC2302" s="406">
        <v>1196</v>
      </c>
      <c r="AD2302" s="406">
        <v>1364</v>
      </c>
      <c r="AE2302" s="406">
        <v>1184</v>
      </c>
      <c r="AF2302" s="406">
        <v>1054</v>
      </c>
      <c r="AG2302" s="406">
        <v>1268</v>
      </c>
      <c r="AH2302" s="406">
        <v>1450</v>
      </c>
      <c r="AI2302" s="406">
        <v>1069</v>
      </c>
      <c r="AJ2302" s="406">
        <v>1028</v>
      </c>
      <c r="AK2302" s="406">
        <v>1240</v>
      </c>
      <c r="AL2302" s="406">
        <v>1391</v>
      </c>
      <c r="AM2302" s="406">
        <v>933</v>
      </c>
      <c r="AN2302" s="406">
        <v>1099</v>
      </c>
      <c r="AO2302" s="406">
        <v>1193</v>
      </c>
      <c r="AP2302" s="406">
        <v>1183</v>
      </c>
      <c r="AQ2302" s="406">
        <v>1183</v>
      </c>
      <c r="AR2302" s="406">
        <v>1355</v>
      </c>
      <c r="AS2302" s="406">
        <v>1278</v>
      </c>
      <c r="AU2302" t="s">
        <v>1479</v>
      </c>
    </row>
    <row r="2303" spans="4:47" ht="13.5" customHeight="1">
      <c r="D2303" s="405" t="s">
        <v>1474</v>
      </c>
      <c r="E2303" s="404"/>
      <c r="F2303" s="407" t="s">
        <v>1450</v>
      </c>
      <c r="G2303" s="272">
        <v>12.2</v>
      </c>
      <c r="H2303" s="406">
        <v>1151</v>
      </c>
      <c r="I2303" s="406">
        <v>1298</v>
      </c>
      <c r="J2303" s="406">
        <v>1425</v>
      </c>
      <c r="K2303" s="406">
        <v>1230</v>
      </c>
      <c r="L2303" s="406">
        <v>1343</v>
      </c>
      <c r="M2303" s="406">
        <v>1537</v>
      </c>
      <c r="N2303" s="406">
        <v>1385</v>
      </c>
      <c r="O2303" s="406">
        <v>1164</v>
      </c>
      <c r="P2303" s="406">
        <v>1384</v>
      </c>
      <c r="Q2303" s="406">
        <v>1504</v>
      </c>
      <c r="R2303" s="406">
        <v>1406</v>
      </c>
      <c r="S2303" s="406">
        <v>1548</v>
      </c>
      <c r="T2303" s="406">
        <v>1813</v>
      </c>
      <c r="U2303" s="406">
        <v>2034</v>
      </c>
      <c r="V2303" s="406">
        <v>1590</v>
      </c>
      <c r="W2303" s="406">
        <v>1697</v>
      </c>
      <c r="X2303" s="406">
        <v>1255</v>
      </c>
      <c r="Y2303" s="406">
        <v>1498</v>
      </c>
      <c r="Z2303" s="406">
        <v>1713</v>
      </c>
      <c r="AA2303" s="406">
        <v>1506</v>
      </c>
      <c r="AB2303" s="406">
        <v>1307</v>
      </c>
      <c r="AC2303" s="406">
        <v>1586</v>
      </c>
      <c r="AD2303" s="406">
        <v>1838</v>
      </c>
      <c r="AE2303" s="406">
        <v>1563</v>
      </c>
      <c r="AF2303" s="406">
        <v>1449</v>
      </c>
      <c r="AG2303" s="406">
        <v>1731</v>
      </c>
      <c r="AH2303" s="406">
        <v>2009</v>
      </c>
      <c r="AI2303" s="406">
        <v>1411</v>
      </c>
      <c r="AJ2303" s="406">
        <v>1384</v>
      </c>
      <c r="AK2303" s="406">
        <v>1661</v>
      </c>
      <c r="AL2303" s="406">
        <v>1889</v>
      </c>
      <c r="AM2303" s="406">
        <v>1227</v>
      </c>
      <c r="AN2303" s="406">
        <v>1440</v>
      </c>
      <c r="AO2303" s="406">
        <v>1585</v>
      </c>
      <c r="AP2303" s="406">
        <v>1499</v>
      </c>
      <c r="AQ2303" s="406">
        <v>1499</v>
      </c>
      <c r="AR2303" s="406">
        <v>1753</v>
      </c>
      <c r="AS2303" s="406">
        <v>1692</v>
      </c>
      <c r="AU2303" t="s">
        <v>1474</v>
      </c>
    </row>
    <row r="2304" spans="4:47" ht="13.5" customHeight="1">
      <c r="D2304" s="405" t="s">
        <v>3221</v>
      </c>
      <c r="E2304" s="404"/>
      <c r="F2304" s="407" t="s">
        <v>3849</v>
      </c>
      <c r="G2304" s="272">
        <v>12.9</v>
      </c>
      <c r="H2304" s="406">
        <v>1215</v>
      </c>
      <c r="I2304" s="406">
        <v>1370</v>
      </c>
      <c r="J2304" s="406">
        <v>1504</v>
      </c>
      <c r="K2304" s="406">
        <v>1298</v>
      </c>
      <c r="L2304" s="406">
        <v>1417</v>
      </c>
      <c r="M2304" s="406">
        <v>1622</v>
      </c>
      <c r="N2304" s="406">
        <v>1462</v>
      </c>
      <c r="O2304" s="406">
        <v>1229</v>
      </c>
      <c r="P2304" s="406">
        <v>1461</v>
      </c>
      <c r="Q2304" s="406">
        <v>1587</v>
      </c>
      <c r="R2304" s="406">
        <v>1484</v>
      </c>
      <c r="S2304" s="406">
        <v>1573</v>
      </c>
      <c r="T2304" s="406">
        <v>1848</v>
      </c>
      <c r="U2304" s="406">
        <v>2070</v>
      </c>
      <c r="V2304" s="406">
        <v>1620</v>
      </c>
      <c r="W2304" s="406">
        <v>1729</v>
      </c>
      <c r="X2304" s="406">
        <v>1286</v>
      </c>
      <c r="Y2304" s="406">
        <v>1537</v>
      </c>
      <c r="Z2304" s="406">
        <v>1734</v>
      </c>
      <c r="AA2304" s="406">
        <v>1525</v>
      </c>
      <c r="AB2304" s="406">
        <v>1365</v>
      </c>
      <c r="AC2304" s="406">
        <v>1652</v>
      </c>
      <c r="AD2304" s="406">
        <v>1878</v>
      </c>
      <c r="AE2304" s="406">
        <v>1593</v>
      </c>
      <c r="AF2304" s="406">
        <v>1502</v>
      </c>
      <c r="AG2304" s="406">
        <v>1792</v>
      </c>
      <c r="AH2304" s="406">
        <v>2042</v>
      </c>
      <c r="AI2304" s="406">
        <v>1428</v>
      </c>
      <c r="AJ2304" s="406">
        <v>1407</v>
      </c>
      <c r="AK2304" s="406">
        <v>1695</v>
      </c>
      <c r="AL2304" s="406">
        <v>1929</v>
      </c>
      <c r="AM2304" s="406">
        <v>1244</v>
      </c>
      <c r="AN2304" s="406">
        <v>1464</v>
      </c>
      <c r="AO2304" s="406">
        <v>1612</v>
      </c>
      <c r="AP2304" s="406">
        <v>1530</v>
      </c>
      <c r="AQ2304" s="406">
        <v>1530</v>
      </c>
      <c r="AR2304" s="406">
        <v>1802</v>
      </c>
      <c r="AS2304" s="406">
        <v>1723</v>
      </c>
      <c r="AU2304" t="s">
        <v>3221</v>
      </c>
    </row>
    <row r="2305" spans="4:47" ht="13.5" customHeight="1">
      <c r="D2305" s="405" t="s">
        <v>4491</v>
      </c>
      <c r="E2305" s="405" t="s">
        <v>5597</v>
      </c>
      <c r="F2305" s="407" t="s">
        <v>4519</v>
      </c>
      <c r="G2305" s="272">
        <v>4.3999999999999995</v>
      </c>
      <c r="H2305" s="406">
        <v>488</v>
      </c>
      <c r="I2305" s="406">
        <v>502</v>
      </c>
      <c r="J2305" s="406">
        <v>574</v>
      </c>
      <c r="K2305" s="406">
        <v>511</v>
      </c>
      <c r="L2305" s="406">
        <v>517</v>
      </c>
      <c r="M2305" s="406">
        <v>606</v>
      </c>
      <c r="N2305" s="406">
        <v>536</v>
      </c>
      <c r="O2305" s="406">
        <v>486</v>
      </c>
      <c r="P2305" s="406">
        <v>524</v>
      </c>
      <c r="Q2305" s="406">
        <v>595</v>
      </c>
      <c r="R2305" s="406">
        <v>538</v>
      </c>
      <c r="S2305" s="406">
        <v>563</v>
      </c>
      <c r="T2305" s="406">
        <v>646</v>
      </c>
      <c r="U2305" s="406">
        <v>749</v>
      </c>
      <c r="V2305" s="406">
        <v>594</v>
      </c>
      <c r="W2305" s="406">
        <v>655</v>
      </c>
      <c r="X2305" s="406">
        <v>509</v>
      </c>
      <c r="Y2305" s="406">
        <v>560</v>
      </c>
      <c r="Z2305" s="406">
        <v>655</v>
      </c>
      <c r="AA2305" s="406">
        <v>566</v>
      </c>
      <c r="AB2305" s="406">
        <v>530</v>
      </c>
      <c r="AC2305" s="406">
        <v>590</v>
      </c>
      <c r="AD2305" s="406">
        <v>693</v>
      </c>
      <c r="AE2305" s="406">
        <v>584</v>
      </c>
      <c r="AF2305" s="406">
        <v>564</v>
      </c>
      <c r="AG2305" s="406">
        <v>625</v>
      </c>
      <c r="AH2305" s="406">
        <v>734</v>
      </c>
      <c r="AI2305" s="406">
        <v>532</v>
      </c>
      <c r="AJ2305" s="406">
        <v>541</v>
      </c>
      <c r="AK2305" s="406">
        <v>601</v>
      </c>
      <c r="AL2305" s="406">
        <v>706</v>
      </c>
      <c r="AM2305" s="406">
        <v>499</v>
      </c>
      <c r="AN2305" s="406">
        <v>538</v>
      </c>
      <c r="AO2305" s="406">
        <v>615</v>
      </c>
      <c r="AP2305" s="406">
        <v>589</v>
      </c>
      <c r="AQ2305" s="406">
        <v>576</v>
      </c>
      <c r="AR2305" s="406">
        <v>647</v>
      </c>
      <c r="AS2305" s="406">
        <v>620</v>
      </c>
      <c r="AU2305" t="s">
        <v>4491</v>
      </c>
    </row>
    <row r="2306" spans="4:47" ht="13.5" customHeight="1">
      <c r="D2306" s="405" t="s">
        <v>4492</v>
      </c>
      <c r="E2306" s="405" t="s">
        <v>5597</v>
      </c>
      <c r="F2306" s="407" t="s">
        <v>4519</v>
      </c>
      <c r="G2306" s="272">
        <v>4.3999999999999995</v>
      </c>
      <c r="H2306" s="406">
        <v>488</v>
      </c>
      <c r="I2306" s="406">
        <v>502</v>
      </c>
      <c r="J2306" s="406">
        <v>574</v>
      </c>
      <c r="K2306" s="406">
        <v>511</v>
      </c>
      <c r="L2306" s="406">
        <v>517</v>
      </c>
      <c r="M2306" s="406">
        <v>606</v>
      </c>
      <c r="N2306" s="406">
        <v>536</v>
      </c>
      <c r="O2306" s="406">
        <v>486</v>
      </c>
      <c r="P2306" s="406">
        <v>524</v>
      </c>
      <c r="Q2306" s="406">
        <v>595</v>
      </c>
      <c r="R2306" s="406">
        <v>538</v>
      </c>
      <c r="S2306" s="406">
        <v>563</v>
      </c>
      <c r="T2306" s="406">
        <v>646</v>
      </c>
      <c r="U2306" s="406">
        <v>749</v>
      </c>
      <c r="V2306" s="406">
        <v>594</v>
      </c>
      <c r="W2306" s="406">
        <v>655</v>
      </c>
      <c r="X2306" s="406">
        <v>509</v>
      </c>
      <c r="Y2306" s="406">
        <v>560</v>
      </c>
      <c r="Z2306" s="406">
        <v>655</v>
      </c>
      <c r="AA2306" s="406">
        <v>566</v>
      </c>
      <c r="AB2306" s="406">
        <v>530</v>
      </c>
      <c r="AC2306" s="406">
        <v>590</v>
      </c>
      <c r="AD2306" s="406">
        <v>693</v>
      </c>
      <c r="AE2306" s="406">
        <v>584</v>
      </c>
      <c r="AF2306" s="406">
        <v>564</v>
      </c>
      <c r="AG2306" s="406">
        <v>625</v>
      </c>
      <c r="AH2306" s="406">
        <v>734</v>
      </c>
      <c r="AI2306" s="406">
        <v>532</v>
      </c>
      <c r="AJ2306" s="406">
        <v>541</v>
      </c>
      <c r="AK2306" s="406">
        <v>601</v>
      </c>
      <c r="AL2306" s="406">
        <v>706</v>
      </c>
      <c r="AM2306" s="406">
        <v>499</v>
      </c>
      <c r="AN2306" s="406">
        <v>538</v>
      </c>
      <c r="AO2306" s="406">
        <v>615</v>
      </c>
      <c r="AP2306" s="406">
        <v>589</v>
      </c>
      <c r="AQ2306" s="406">
        <v>576</v>
      </c>
      <c r="AR2306" s="406">
        <v>647</v>
      </c>
      <c r="AS2306" s="406">
        <v>620</v>
      </c>
      <c r="AU2306" t="s">
        <v>4492</v>
      </c>
    </row>
    <row r="2307" spans="4:47" ht="13.5" customHeight="1">
      <c r="D2307" s="405" t="s">
        <v>4495</v>
      </c>
      <c r="E2307" s="405" t="s">
        <v>5597</v>
      </c>
      <c r="F2307" s="407" t="s">
        <v>4519</v>
      </c>
      <c r="G2307" s="272">
        <v>5.5</v>
      </c>
      <c r="H2307" s="406">
        <v>530</v>
      </c>
      <c r="I2307" s="406">
        <v>549</v>
      </c>
      <c r="J2307" s="406">
        <v>626</v>
      </c>
      <c r="K2307" s="406">
        <v>552</v>
      </c>
      <c r="L2307" s="406">
        <v>562</v>
      </c>
      <c r="M2307" s="406">
        <v>666</v>
      </c>
      <c r="N2307" s="406">
        <v>583</v>
      </c>
      <c r="O2307" s="406">
        <v>529</v>
      </c>
      <c r="P2307" s="406">
        <v>579</v>
      </c>
      <c r="Q2307" s="406">
        <v>655</v>
      </c>
      <c r="R2307" s="406">
        <v>591</v>
      </c>
      <c r="S2307" s="406">
        <v>616</v>
      </c>
      <c r="T2307" s="406">
        <v>714</v>
      </c>
      <c r="U2307" s="406">
        <v>826</v>
      </c>
      <c r="V2307" s="406">
        <v>657</v>
      </c>
      <c r="W2307" s="406">
        <v>723</v>
      </c>
      <c r="X2307" s="406">
        <v>552</v>
      </c>
      <c r="Y2307" s="406">
        <v>613</v>
      </c>
      <c r="Z2307" s="406">
        <v>717</v>
      </c>
      <c r="AA2307" s="406">
        <v>615</v>
      </c>
      <c r="AB2307" s="406">
        <v>580</v>
      </c>
      <c r="AC2307" s="406">
        <v>653</v>
      </c>
      <c r="AD2307" s="406">
        <v>767</v>
      </c>
      <c r="AE2307" s="406">
        <v>639</v>
      </c>
      <c r="AF2307" s="406">
        <v>614</v>
      </c>
      <c r="AG2307" s="406">
        <v>688</v>
      </c>
      <c r="AH2307" s="406">
        <v>808</v>
      </c>
      <c r="AI2307" s="406">
        <v>576</v>
      </c>
      <c r="AJ2307" s="406">
        <v>591</v>
      </c>
      <c r="AK2307" s="406">
        <v>664</v>
      </c>
      <c r="AL2307" s="406">
        <v>779</v>
      </c>
      <c r="AM2307" s="406">
        <v>542</v>
      </c>
      <c r="AN2307" s="406">
        <v>591</v>
      </c>
      <c r="AO2307" s="406">
        <v>675</v>
      </c>
      <c r="AP2307" s="406">
        <v>638</v>
      </c>
      <c r="AQ2307" s="406">
        <v>638</v>
      </c>
      <c r="AR2307" s="406">
        <v>729</v>
      </c>
      <c r="AS2307" s="406">
        <v>682</v>
      </c>
      <c r="AU2307" t="s">
        <v>4495</v>
      </c>
    </row>
    <row r="2308" spans="4:47" ht="13.5" customHeight="1">
      <c r="D2308" s="405" t="s">
        <v>4496</v>
      </c>
      <c r="E2308" s="405" t="s">
        <v>5597</v>
      </c>
      <c r="F2308" s="407" t="s">
        <v>4519</v>
      </c>
      <c r="G2308" s="272">
        <v>5.5</v>
      </c>
      <c r="H2308" s="406">
        <v>530</v>
      </c>
      <c r="I2308" s="406">
        <v>549</v>
      </c>
      <c r="J2308" s="406">
        <v>626</v>
      </c>
      <c r="K2308" s="406">
        <v>552</v>
      </c>
      <c r="L2308" s="406">
        <v>562</v>
      </c>
      <c r="M2308" s="406">
        <v>666</v>
      </c>
      <c r="N2308" s="406">
        <v>583</v>
      </c>
      <c r="O2308" s="406">
        <v>529</v>
      </c>
      <c r="P2308" s="406">
        <v>579</v>
      </c>
      <c r="Q2308" s="406">
        <v>655</v>
      </c>
      <c r="R2308" s="406">
        <v>591</v>
      </c>
      <c r="S2308" s="406">
        <v>616</v>
      </c>
      <c r="T2308" s="406">
        <v>714</v>
      </c>
      <c r="U2308" s="406">
        <v>826</v>
      </c>
      <c r="V2308" s="406">
        <v>657</v>
      </c>
      <c r="W2308" s="406">
        <v>723</v>
      </c>
      <c r="X2308" s="406">
        <v>552</v>
      </c>
      <c r="Y2308" s="406">
        <v>613</v>
      </c>
      <c r="Z2308" s="406">
        <v>717</v>
      </c>
      <c r="AA2308" s="406">
        <v>615</v>
      </c>
      <c r="AB2308" s="406">
        <v>580</v>
      </c>
      <c r="AC2308" s="406">
        <v>653</v>
      </c>
      <c r="AD2308" s="406">
        <v>767</v>
      </c>
      <c r="AE2308" s="406">
        <v>639</v>
      </c>
      <c r="AF2308" s="406">
        <v>614</v>
      </c>
      <c r="AG2308" s="406">
        <v>688</v>
      </c>
      <c r="AH2308" s="406">
        <v>808</v>
      </c>
      <c r="AI2308" s="406">
        <v>576</v>
      </c>
      <c r="AJ2308" s="406">
        <v>591</v>
      </c>
      <c r="AK2308" s="406">
        <v>664</v>
      </c>
      <c r="AL2308" s="406">
        <v>779</v>
      </c>
      <c r="AM2308" s="406">
        <v>542</v>
      </c>
      <c r="AN2308" s="406">
        <v>591</v>
      </c>
      <c r="AO2308" s="406">
        <v>675</v>
      </c>
      <c r="AP2308" s="406">
        <v>638</v>
      </c>
      <c r="AQ2308" s="406">
        <v>638</v>
      </c>
      <c r="AR2308" s="406">
        <v>729</v>
      </c>
      <c r="AS2308" s="406">
        <v>682</v>
      </c>
      <c r="AU2308" t="s">
        <v>4496</v>
      </c>
    </row>
    <row r="2309" spans="4:47" ht="13.5" customHeight="1">
      <c r="D2309" s="405" t="s">
        <v>4499</v>
      </c>
      <c r="E2309" s="405" t="s">
        <v>5597</v>
      </c>
      <c r="F2309" s="407" t="s">
        <v>4519</v>
      </c>
      <c r="G2309" s="272">
        <v>6.5</v>
      </c>
      <c r="H2309" s="406">
        <v>572</v>
      </c>
      <c r="I2309" s="406">
        <v>596</v>
      </c>
      <c r="J2309" s="406">
        <v>679</v>
      </c>
      <c r="K2309" s="406">
        <v>596</v>
      </c>
      <c r="L2309" s="406">
        <v>608</v>
      </c>
      <c r="M2309" s="406">
        <v>727</v>
      </c>
      <c r="N2309" s="406">
        <v>631</v>
      </c>
      <c r="O2309" s="406">
        <v>573</v>
      </c>
      <c r="P2309" s="406">
        <v>636</v>
      </c>
      <c r="Q2309" s="406">
        <v>715</v>
      </c>
      <c r="R2309" s="406">
        <v>646</v>
      </c>
      <c r="S2309" s="406">
        <v>670</v>
      </c>
      <c r="T2309" s="406">
        <v>783</v>
      </c>
      <c r="U2309" s="406">
        <v>903</v>
      </c>
      <c r="V2309" s="406">
        <v>721</v>
      </c>
      <c r="W2309" s="406">
        <v>794</v>
      </c>
      <c r="X2309" s="406">
        <v>596</v>
      </c>
      <c r="Y2309" s="406">
        <v>667</v>
      </c>
      <c r="Z2309" s="406">
        <v>779</v>
      </c>
      <c r="AA2309" s="406">
        <v>665</v>
      </c>
      <c r="AB2309" s="406">
        <v>630</v>
      </c>
      <c r="AC2309" s="406">
        <v>717</v>
      </c>
      <c r="AD2309" s="406">
        <v>841</v>
      </c>
      <c r="AE2309" s="406">
        <v>695</v>
      </c>
      <c r="AF2309" s="406">
        <v>664</v>
      </c>
      <c r="AG2309" s="406">
        <v>752</v>
      </c>
      <c r="AH2309" s="406">
        <v>882</v>
      </c>
      <c r="AI2309" s="406">
        <v>621</v>
      </c>
      <c r="AJ2309" s="406">
        <v>641</v>
      </c>
      <c r="AK2309" s="406">
        <v>727</v>
      </c>
      <c r="AL2309" s="406">
        <v>854</v>
      </c>
      <c r="AM2309" s="406">
        <v>585</v>
      </c>
      <c r="AN2309" s="406">
        <v>644</v>
      </c>
      <c r="AO2309" s="406">
        <v>735</v>
      </c>
      <c r="AP2309" s="406">
        <v>701</v>
      </c>
      <c r="AQ2309" s="406">
        <v>701</v>
      </c>
      <c r="AR2309" s="406">
        <v>810</v>
      </c>
      <c r="AS2309" s="406">
        <v>744</v>
      </c>
      <c r="AU2309" t="s">
        <v>4499</v>
      </c>
    </row>
    <row r="2310" spans="4:47" ht="13.5" customHeight="1">
      <c r="D2310" s="405" t="s">
        <v>4500</v>
      </c>
      <c r="E2310" s="405" t="s">
        <v>5597</v>
      </c>
      <c r="F2310" s="407" t="s">
        <v>4519</v>
      </c>
      <c r="G2310" s="272">
        <v>6.5</v>
      </c>
      <c r="H2310" s="406">
        <v>572</v>
      </c>
      <c r="I2310" s="406">
        <v>596</v>
      </c>
      <c r="J2310" s="406">
        <v>679</v>
      </c>
      <c r="K2310" s="406">
        <v>596</v>
      </c>
      <c r="L2310" s="406">
        <v>608</v>
      </c>
      <c r="M2310" s="406">
        <v>727</v>
      </c>
      <c r="N2310" s="406">
        <v>631</v>
      </c>
      <c r="O2310" s="406">
        <v>573</v>
      </c>
      <c r="P2310" s="406">
        <v>636</v>
      </c>
      <c r="Q2310" s="406">
        <v>715</v>
      </c>
      <c r="R2310" s="406">
        <v>646</v>
      </c>
      <c r="S2310" s="406">
        <v>670</v>
      </c>
      <c r="T2310" s="406">
        <v>783</v>
      </c>
      <c r="U2310" s="406">
        <v>903</v>
      </c>
      <c r="V2310" s="406">
        <v>721</v>
      </c>
      <c r="W2310" s="406">
        <v>794</v>
      </c>
      <c r="X2310" s="406">
        <v>596</v>
      </c>
      <c r="Y2310" s="406">
        <v>667</v>
      </c>
      <c r="Z2310" s="406">
        <v>779</v>
      </c>
      <c r="AA2310" s="406">
        <v>665</v>
      </c>
      <c r="AB2310" s="406">
        <v>630</v>
      </c>
      <c r="AC2310" s="406">
        <v>717</v>
      </c>
      <c r="AD2310" s="406">
        <v>841</v>
      </c>
      <c r="AE2310" s="406">
        <v>695</v>
      </c>
      <c r="AF2310" s="406">
        <v>664</v>
      </c>
      <c r="AG2310" s="406">
        <v>752</v>
      </c>
      <c r="AH2310" s="406">
        <v>882</v>
      </c>
      <c r="AI2310" s="406">
        <v>621</v>
      </c>
      <c r="AJ2310" s="406">
        <v>641</v>
      </c>
      <c r="AK2310" s="406">
        <v>727</v>
      </c>
      <c r="AL2310" s="406">
        <v>854</v>
      </c>
      <c r="AM2310" s="406">
        <v>585</v>
      </c>
      <c r="AN2310" s="406">
        <v>644</v>
      </c>
      <c r="AO2310" s="406">
        <v>735</v>
      </c>
      <c r="AP2310" s="406">
        <v>701</v>
      </c>
      <c r="AQ2310" s="406">
        <v>701</v>
      </c>
      <c r="AR2310" s="406">
        <v>810</v>
      </c>
      <c r="AS2310" s="406">
        <v>744</v>
      </c>
      <c r="AU2310" t="s">
        <v>4500</v>
      </c>
    </row>
    <row r="2311" spans="4:47" ht="13.5" customHeight="1">
      <c r="D2311" s="405" t="s">
        <v>4503</v>
      </c>
      <c r="E2311" s="405" t="s">
        <v>5597</v>
      </c>
      <c r="F2311" s="407" t="s">
        <v>4519</v>
      </c>
      <c r="G2311" s="272">
        <v>7.6</v>
      </c>
      <c r="H2311" s="406">
        <v>613</v>
      </c>
      <c r="I2311" s="406">
        <v>641</v>
      </c>
      <c r="J2311" s="406">
        <v>730</v>
      </c>
      <c r="K2311" s="406">
        <v>636</v>
      </c>
      <c r="L2311" s="406">
        <v>652</v>
      </c>
      <c r="M2311" s="406">
        <v>786</v>
      </c>
      <c r="N2311" s="406">
        <v>678</v>
      </c>
      <c r="O2311" s="406">
        <v>615</v>
      </c>
      <c r="P2311" s="406">
        <v>690</v>
      </c>
      <c r="Q2311" s="406">
        <v>774</v>
      </c>
      <c r="R2311" s="406">
        <v>699</v>
      </c>
      <c r="S2311" s="406">
        <v>720</v>
      </c>
      <c r="T2311" s="406">
        <v>848</v>
      </c>
      <c r="U2311" s="406">
        <v>978</v>
      </c>
      <c r="V2311" s="406">
        <v>783</v>
      </c>
      <c r="W2311" s="406">
        <v>861</v>
      </c>
      <c r="X2311" s="406">
        <v>637</v>
      </c>
      <c r="Y2311" s="406">
        <v>719</v>
      </c>
      <c r="Z2311" s="406">
        <v>839</v>
      </c>
      <c r="AA2311" s="406">
        <v>711</v>
      </c>
      <c r="AB2311" s="406">
        <v>678</v>
      </c>
      <c r="AC2311" s="406">
        <v>777</v>
      </c>
      <c r="AD2311" s="406">
        <v>912</v>
      </c>
      <c r="AE2311" s="406">
        <v>748</v>
      </c>
      <c r="AF2311" s="406">
        <v>713</v>
      </c>
      <c r="AG2311" s="406">
        <v>812</v>
      </c>
      <c r="AH2311" s="406">
        <v>953</v>
      </c>
      <c r="AI2311" s="406">
        <v>662</v>
      </c>
      <c r="AJ2311" s="406">
        <v>689</v>
      </c>
      <c r="AK2311" s="406">
        <v>788</v>
      </c>
      <c r="AL2311" s="406">
        <v>925</v>
      </c>
      <c r="AM2311" s="406">
        <v>626</v>
      </c>
      <c r="AN2311" s="406">
        <v>694</v>
      </c>
      <c r="AO2311" s="406">
        <v>792</v>
      </c>
      <c r="AP2311" s="406">
        <v>762</v>
      </c>
      <c r="AQ2311" s="406">
        <v>762</v>
      </c>
      <c r="AR2311" s="406">
        <v>943</v>
      </c>
      <c r="AS2311" s="406">
        <v>804</v>
      </c>
      <c r="AU2311" t="s">
        <v>4503</v>
      </c>
    </row>
    <row r="2312" spans="4:47" ht="13.5" customHeight="1">
      <c r="D2312" s="405" t="s">
        <v>4504</v>
      </c>
      <c r="E2312" s="405" t="s">
        <v>5597</v>
      </c>
      <c r="F2312" s="407" t="s">
        <v>4519</v>
      </c>
      <c r="G2312" s="272">
        <v>7.6</v>
      </c>
      <c r="H2312" s="406">
        <v>613</v>
      </c>
      <c r="I2312" s="406">
        <v>641</v>
      </c>
      <c r="J2312" s="406">
        <v>730</v>
      </c>
      <c r="K2312" s="406">
        <v>636</v>
      </c>
      <c r="L2312" s="406">
        <v>652</v>
      </c>
      <c r="M2312" s="406">
        <v>786</v>
      </c>
      <c r="N2312" s="406">
        <v>678</v>
      </c>
      <c r="O2312" s="406">
        <v>615</v>
      </c>
      <c r="P2312" s="406">
        <v>690</v>
      </c>
      <c r="Q2312" s="406">
        <v>774</v>
      </c>
      <c r="R2312" s="406">
        <v>699</v>
      </c>
      <c r="S2312" s="406">
        <v>720</v>
      </c>
      <c r="T2312" s="406">
        <v>848</v>
      </c>
      <c r="U2312" s="406">
        <v>978</v>
      </c>
      <c r="V2312" s="406">
        <v>783</v>
      </c>
      <c r="W2312" s="406">
        <v>861</v>
      </c>
      <c r="X2312" s="406">
        <v>637</v>
      </c>
      <c r="Y2312" s="406">
        <v>719</v>
      </c>
      <c r="Z2312" s="406">
        <v>839</v>
      </c>
      <c r="AA2312" s="406">
        <v>711</v>
      </c>
      <c r="AB2312" s="406">
        <v>678</v>
      </c>
      <c r="AC2312" s="406">
        <v>777</v>
      </c>
      <c r="AD2312" s="406">
        <v>912</v>
      </c>
      <c r="AE2312" s="406">
        <v>748</v>
      </c>
      <c r="AF2312" s="406">
        <v>713</v>
      </c>
      <c r="AG2312" s="406">
        <v>812</v>
      </c>
      <c r="AH2312" s="406">
        <v>953</v>
      </c>
      <c r="AI2312" s="406">
        <v>662</v>
      </c>
      <c r="AJ2312" s="406">
        <v>689</v>
      </c>
      <c r="AK2312" s="406">
        <v>788</v>
      </c>
      <c r="AL2312" s="406">
        <v>925</v>
      </c>
      <c r="AM2312" s="406">
        <v>626</v>
      </c>
      <c r="AN2312" s="406">
        <v>694</v>
      </c>
      <c r="AO2312" s="406">
        <v>792</v>
      </c>
      <c r="AP2312" s="406">
        <v>762</v>
      </c>
      <c r="AQ2312" s="406">
        <v>762</v>
      </c>
      <c r="AR2312" s="406">
        <v>943</v>
      </c>
      <c r="AS2312" s="406">
        <v>804</v>
      </c>
      <c r="AU2312" t="s">
        <v>4504</v>
      </c>
    </row>
    <row r="2313" spans="4:47" ht="13.5" customHeight="1">
      <c r="D2313" s="405" t="s">
        <v>4508</v>
      </c>
      <c r="E2313" s="405"/>
      <c r="F2313" s="407" t="s">
        <v>4520</v>
      </c>
      <c r="G2313" s="272">
        <v>8.6999999999999993</v>
      </c>
      <c r="H2313" s="406">
        <v>719</v>
      </c>
      <c r="I2313" s="406">
        <v>737</v>
      </c>
      <c r="J2313" s="406">
        <v>859</v>
      </c>
      <c r="K2313" s="406">
        <v>764</v>
      </c>
      <c r="L2313" s="406">
        <v>783</v>
      </c>
      <c r="M2313" s="406">
        <v>925</v>
      </c>
      <c r="N2313" s="406">
        <v>811</v>
      </c>
      <c r="O2313" s="406">
        <v>720</v>
      </c>
      <c r="P2313" s="406">
        <v>801</v>
      </c>
      <c r="Q2313" s="406">
        <v>904</v>
      </c>
      <c r="R2313" s="406">
        <v>818</v>
      </c>
      <c r="S2313" s="406">
        <v>874</v>
      </c>
      <c r="T2313" s="406">
        <v>1018</v>
      </c>
      <c r="U2313" s="406">
        <v>1179</v>
      </c>
      <c r="V2313" s="406">
        <v>906</v>
      </c>
      <c r="W2313" s="406">
        <v>999</v>
      </c>
      <c r="X2313" s="406">
        <v>754</v>
      </c>
      <c r="Y2313" s="406">
        <v>848</v>
      </c>
      <c r="Z2313" s="406">
        <v>990</v>
      </c>
      <c r="AA2313" s="406">
        <v>843</v>
      </c>
      <c r="AB2313" s="406">
        <v>797</v>
      </c>
      <c r="AC2313" s="406">
        <v>910</v>
      </c>
      <c r="AD2313" s="406">
        <v>1068</v>
      </c>
      <c r="AE2313" s="406">
        <v>880</v>
      </c>
      <c r="AF2313" s="406">
        <v>865</v>
      </c>
      <c r="AG2313" s="406">
        <v>980</v>
      </c>
      <c r="AH2313" s="406">
        <v>1150</v>
      </c>
      <c r="AI2313" s="406">
        <v>792</v>
      </c>
      <c r="AJ2313" s="406">
        <v>818</v>
      </c>
      <c r="AK2313" s="406">
        <v>932</v>
      </c>
      <c r="AL2313" s="406">
        <v>1093</v>
      </c>
      <c r="AM2313" s="406">
        <v>733</v>
      </c>
      <c r="AN2313" s="406">
        <v>810</v>
      </c>
      <c r="AO2313" s="406">
        <v>925</v>
      </c>
      <c r="AP2313" s="406">
        <v>895</v>
      </c>
      <c r="AQ2313" s="406">
        <v>854</v>
      </c>
      <c r="AR2313" s="406">
        <v>1088</v>
      </c>
      <c r="AS2313" s="406">
        <v>943</v>
      </c>
      <c r="AU2313" t="s">
        <v>4508</v>
      </c>
    </row>
    <row r="2314" spans="4:47" ht="13.5" customHeight="1">
      <c r="D2314" s="405" t="s">
        <v>4509</v>
      </c>
      <c r="E2314" s="405" t="s">
        <v>5597</v>
      </c>
      <c r="F2314" s="407" t="s">
        <v>4519</v>
      </c>
      <c r="G2314" s="272">
        <v>8.6999999999999993</v>
      </c>
      <c r="H2314" s="406">
        <v>655</v>
      </c>
      <c r="I2314" s="406">
        <v>689</v>
      </c>
      <c r="J2314" s="406">
        <v>783</v>
      </c>
      <c r="K2314" s="406">
        <v>679</v>
      </c>
      <c r="L2314" s="406">
        <v>698</v>
      </c>
      <c r="M2314" s="406">
        <v>847</v>
      </c>
      <c r="N2314" s="406">
        <v>726</v>
      </c>
      <c r="O2314" s="406">
        <v>659</v>
      </c>
      <c r="P2314" s="406">
        <v>747</v>
      </c>
      <c r="Q2314" s="406">
        <v>835</v>
      </c>
      <c r="R2314" s="406">
        <v>754</v>
      </c>
      <c r="S2314" s="406">
        <v>773</v>
      </c>
      <c r="T2314" s="406">
        <v>917</v>
      </c>
      <c r="U2314" s="406">
        <v>1055</v>
      </c>
      <c r="V2314" s="406">
        <v>846</v>
      </c>
      <c r="W2314" s="406">
        <v>931</v>
      </c>
      <c r="X2314" s="406">
        <v>680</v>
      </c>
      <c r="Y2314" s="406">
        <v>773</v>
      </c>
      <c r="Z2314" s="406">
        <v>902</v>
      </c>
      <c r="AA2314" s="406">
        <v>761</v>
      </c>
      <c r="AB2314" s="406">
        <v>728</v>
      </c>
      <c r="AC2314" s="406">
        <v>841</v>
      </c>
      <c r="AD2314" s="406">
        <v>986</v>
      </c>
      <c r="AE2314" s="406">
        <v>804</v>
      </c>
      <c r="AF2314" s="406">
        <v>763</v>
      </c>
      <c r="AG2314" s="406">
        <v>876</v>
      </c>
      <c r="AH2314" s="406">
        <v>1028</v>
      </c>
      <c r="AI2314" s="406">
        <v>707</v>
      </c>
      <c r="AJ2314" s="406">
        <v>739</v>
      </c>
      <c r="AK2314" s="406">
        <v>852</v>
      </c>
      <c r="AL2314" s="406">
        <v>999</v>
      </c>
      <c r="AM2314" s="406">
        <v>669</v>
      </c>
      <c r="AN2314" s="406">
        <v>747</v>
      </c>
      <c r="AO2314" s="406">
        <v>852</v>
      </c>
      <c r="AP2314" s="406">
        <v>825</v>
      </c>
      <c r="AQ2314" s="406">
        <v>825</v>
      </c>
      <c r="AR2314" s="406">
        <v>971</v>
      </c>
      <c r="AS2314" s="406">
        <v>867</v>
      </c>
      <c r="AU2314" t="s">
        <v>4509</v>
      </c>
    </row>
    <row r="2315" spans="4:47" ht="13.5" customHeight="1">
      <c r="D2315" s="405" t="s">
        <v>4510</v>
      </c>
      <c r="E2315" s="405" t="s">
        <v>5597</v>
      </c>
      <c r="F2315" s="407" t="s">
        <v>4519</v>
      </c>
      <c r="G2315" s="272">
        <v>8.6999999999999993</v>
      </c>
      <c r="H2315" s="406">
        <v>655</v>
      </c>
      <c r="I2315" s="406">
        <v>689</v>
      </c>
      <c r="J2315" s="406">
        <v>783</v>
      </c>
      <c r="K2315" s="406">
        <v>679</v>
      </c>
      <c r="L2315" s="406">
        <v>698</v>
      </c>
      <c r="M2315" s="406">
        <v>847</v>
      </c>
      <c r="N2315" s="406">
        <v>726</v>
      </c>
      <c r="O2315" s="406">
        <v>659</v>
      </c>
      <c r="P2315" s="406">
        <v>747</v>
      </c>
      <c r="Q2315" s="406">
        <v>835</v>
      </c>
      <c r="R2315" s="406">
        <v>754</v>
      </c>
      <c r="S2315" s="406">
        <v>773</v>
      </c>
      <c r="T2315" s="406">
        <v>917</v>
      </c>
      <c r="U2315" s="406">
        <v>1055</v>
      </c>
      <c r="V2315" s="406">
        <v>846</v>
      </c>
      <c r="W2315" s="406">
        <v>931</v>
      </c>
      <c r="X2315" s="406">
        <v>680</v>
      </c>
      <c r="Y2315" s="406">
        <v>773</v>
      </c>
      <c r="Z2315" s="406">
        <v>902</v>
      </c>
      <c r="AA2315" s="406">
        <v>761</v>
      </c>
      <c r="AB2315" s="406">
        <v>728</v>
      </c>
      <c r="AC2315" s="406">
        <v>841</v>
      </c>
      <c r="AD2315" s="406">
        <v>986</v>
      </c>
      <c r="AE2315" s="406">
        <v>804</v>
      </c>
      <c r="AF2315" s="406">
        <v>763</v>
      </c>
      <c r="AG2315" s="406">
        <v>876</v>
      </c>
      <c r="AH2315" s="406">
        <v>1028</v>
      </c>
      <c r="AI2315" s="406">
        <v>707</v>
      </c>
      <c r="AJ2315" s="406">
        <v>739</v>
      </c>
      <c r="AK2315" s="406">
        <v>852</v>
      </c>
      <c r="AL2315" s="406">
        <v>999</v>
      </c>
      <c r="AM2315" s="406">
        <v>669</v>
      </c>
      <c r="AN2315" s="406">
        <v>747</v>
      </c>
      <c r="AO2315" s="406">
        <v>852</v>
      </c>
      <c r="AP2315" s="406">
        <v>825</v>
      </c>
      <c r="AQ2315" s="406">
        <v>825</v>
      </c>
      <c r="AR2315" s="406">
        <v>971</v>
      </c>
      <c r="AS2315" s="406">
        <v>867</v>
      </c>
      <c r="AU2315" t="s">
        <v>4510</v>
      </c>
    </row>
    <row r="2316" spans="4:47" ht="13.5" customHeight="1">
      <c r="D2316" s="405" t="s">
        <v>4512</v>
      </c>
      <c r="E2316" s="405"/>
      <c r="F2316" s="407" t="s">
        <v>4520</v>
      </c>
      <c r="G2316" s="272">
        <v>9.7999999999999989</v>
      </c>
      <c r="H2316" s="406">
        <v>759</v>
      </c>
      <c r="I2316" s="406">
        <v>798</v>
      </c>
      <c r="J2316" s="406">
        <v>909</v>
      </c>
      <c r="K2316" s="406">
        <v>804</v>
      </c>
      <c r="L2316" s="406">
        <v>826</v>
      </c>
      <c r="M2316" s="406">
        <v>983</v>
      </c>
      <c r="N2316" s="406">
        <v>856</v>
      </c>
      <c r="O2316" s="406">
        <v>761</v>
      </c>
      <c r="P2316" s="406">
        <v>854</v>
      </c>
      <c r="Q2316" s="406">
        <v>961</v>
      </c>
      <c r="R2316" s="406">
        <v>870</v>
      </c>
      <c r="S2316" s="406">
        <v>924</v>
      </c>
      <c r="T2316" s="406">
        <v>1084</v>
      </c>
      <c r="U2316" s="406">
        <v>1252</v>
      </c>
      <c r="V2316" s="406">
        <v>966</v>
      </c>
      <c r="W2316" s="406">
        <v>1065</v>
      </c>
      <c r="X2316" s="406">
        <v>795</v>
      </c>
      <c r="Y2316" s="406">
        <v>899</v>
      </c>
      <c r="Z2316" s="406">
        <v>1049</v>
      </c>
      <c r="AA2316" s="406">
        <v>889</v>
      </c>
      <c r="AB2316" s="406">
        <v>844</v>
      </c>
      <c r="AC2316" s="406">
        <v>971</v>
      </c>
      <c r="AD2316" s="406">
        <v>1138</v>
      </c>
      <c r="AE2316" s="406">
        <v>932</v>
      </c>
      <c r="AF2316" s="406">
        <v>913</v>
      </c>
      <c r="AG2316" s="406">
        <v>1040</v>
      </c>
      <c r="AH2316" s="406">
        <v>1221</v>
      </c>
      <c r="AI2316" s="406">
        <v>833</v>
      </c>
      <c r="AJ2316" s="406">
        <v>865</v>
      </c>
      <c r="AK2316" s="406">
        <v>992</v>
      </c>
      <c r="AL2316" s="406">
        <v>1164</v>
      </c>
      <c r="AM2316" s="406">
        <v>773</v>
      </c>
      <c r="AN2316" s="406">
        <v>860</v>
      </c>
      <c r="AO2316" s="406">
        <v>981</v>
      </c>
      <c r="AP2316" s="406">
        <v>948</v>
      </c>
      <c r="AQ2316" s="406">
        <v>914</v>
      </c>
      <c r="AR2316" s="406">
        <v>1078</v>
      </c>
      <c r="AS2316" s="406">
        <v>1001</v>
      </c>
      <c r="AU2316" t="s">
        <v>4512</v>
      </c>
    </row>
    <row r="2317" spans="4:47" ht="13.5" customHeight="1">
      <c r="D2317" s="405" t="s">
        <v>4514</v>
      </c>
      <c r="E2317" s="405"/>
      <c r="F2317" s="407" t="s">
        <v>4520</v>
      </c>
      <c r="G2317" s="272">
        <v>10.9</v>
      </c>
      <c r="H2317" s="406">
        <v>802</v>
      </c>
      <c r="I2317" s="406">
        <v>846</v>
      </c>
      <c r="J2317" s="406">
        <v>963</v>
      </c>
      <c r="K2317" s="406">
        <v>848</v>
      </c>
      <c r="L2317" s="406">
        <v>873</v>
      </c>
      <c r="M2317" s="406">
        <v>1045</v>
      </c>
      <c r="N2317" s="406">
        <v>906</v>
      </c>
      <c r="O2317" s="406">
        <v>806</v>
      </c>
      <c r="P2317" s="406">
        <v>912</v>
      </c>
      <c r="Q2317" s="406">
        <v>1023</v>
      </c>
      <c r="R2317" s="406">
        <v>925</v>
      </c>
      <c r="S2317" s="406">
        <v>978</v>
      </c>
      <c r="T2317" s="406">
        <v>1153</v>
      </c>
      <c r="U2317" s="406">
        <v>1331</v>
      </c>
      <c r="V2317" s="406">
        <v>1031</v>
      </c>
      <c r="W2317" s="406">
        <v>1137</v>
      </c>
      <c r="X2317" s="406">
        <v>839</v>
      </c>
      <c r="Y2317" s="406">
        <v>954</v>
      </c>
      <c r="Z2317" s="406">
        <v>1112</v>
      </c>
      <c r="AA2317" s="406">
        <v>939</v>
      </c>
      <c r="AB2317" s="406">
        <v>895</v>
      </c>
      <c r="AC2317" s="406">
        <v>1035</v>
      </c>
      <c r="AD2317" s="406">
        <v>1213</v>
      </c>
      <c r="AE2317" s="406">
        <v>988</v>
      </c>
      <c r="AF2317" s="406">
        <v>963</v>
      </c>
      <c r="AG2317" s="406">
        <v>1105</v>
      </c>
      <c r="AH2317" s="406">
        <v>1296</v>
      </c>
      <c r="AI2317" s="406">
        <v>878</v>
      </c>
      <c r="AJ2317" s="406">
        <v>916</v>
      </c>
      <c r="AK2317" s="406">
        <v>1056</v>
      </c>
      <c r="AL2317" s="406">
        <v>1239</v>
      </c>
      <c r="AM2317" s="406">
        <v>817</v>
      </c>
      <c r="AN2317" s="406">
        <v>914</v>
      </c>
      <c r="AO2317" s="406">
        <v>1041</v>
      </c>
      <c r="AP2317" s="406">
        <v>978</v>
      </c>
      <c r="AQ2317" s="406">
        <v>978</v>
      </c>
      <c r="AR2317" s="406">
        <v>1160</v>
      </c>
      <c r="AS2317" s="406">
        <v>1065</v>
      </c>
      <c r="AU2317" t="s">
        <v>4514</v>
      </c>
    </row>
    <row r="2318" spans="4:47" ht="13.5" customHeight="1">
      <c r="D2318" s="405" t="s">
        <v>4516</v>
      </c>
      <c r="E2318" s="405"/>
      <c r="F2318" s="407" t="s">
        <v>4520</v>
      </c>
      <c r="G2318" s="272">
        <v>12</v>
      </c>
      <c r="H2318" s="406">
        <v>845</v>
      </c>
      <c r="I2318" s="406">
        <v>894</v>
      </c>
      <c r="J2318" s="406">
        <v>1016</v>
      </c>
      <c r="K2318" s="406">
        <v>891</v>
      </c>
      <c r="L2318" s="406">
        <v>919</v>
      </c>
      <c r="M2318" s="406">
        <v>1107</v>
      </c>
      <c r="N2318" s="406">
        <v>955</v>
      </c>
      <c r="O2318" s="406">
        <v>851</v>
      </c>
      <c r="P2318" s="406">
        <v>969</v>
      </c>
      <c r="Q2318" s="406">
        <v>1084</v>
      </c>
      <c r="R2318" s="406">
        <v>981</v>
      </c>
      <c r="S2318" s="406">
        <v>1031</v>
      </c>
      <c r="T2318" s="406">
        <v>1223</v>
      </c>
      <c r="U2318" s="406">
        <v>1410</v>
      </c>
      <c r="V2318" s="406">
        <v>1097</v>
      </c>
      <c r="W2318" s="406">
        <v>1209</v>
      </c>
      <c r="X2318" s="406">
        <v>883</v>
      </c>
      <c r="Y2318" s="406">
        <v>1008</v>
      </c>
      <c r="Z2318" s="406">
        <v>1175</v>
      </c>
      <c r="AA2318" s="406">
        <v>989</v>
      </c>
      <c r="AB2318" s="406">
        <v>946</v>
      </c>
      <c r="AC2318" s="406">
        <v>1098</v>
      </c>
      <c r="AD2318" s="406">
        <v>1288</v>
      </c>
      <c r="AE2318" s="406">
        <v>1045</v>
      </c>
      <c r="AF2318" s="406">
        <v>1014</v>
      </c>
      <c r="AG2318" s="406">
        <v>1168</v>
      </c>
      <c r="AH2318" s="406">
        <v>1370</v>
      </c>
      <c r="AI2318" s="406">
        <v>923</v>
      </c>
      <c r="AJ2318" s="406">
        <v>967</v>
      </c>
      <c r="AK2318" s="406">
        <v>1120</v>
      </c>
      <c r="AL2318" s="406">
        <v>1313</v>
      </c>
      <c r="AM2318" s="406">
        <v>861</v>
      </c>
      <c r="AN2318" s="406">
        <v>967</v>
      </c>
      <c r="AO2318" s="406">
        <v>1102</v>
      </c>
      <c r="AP2318" s="406">
        <v>1041</v>
      </c>
      <c r="AQ2318" s="406">
        <v>1041</v>
      </c>
      <c r="AR2318" s="406">
        <v>1242</v>
      </c>
      <c r="AS2318" s="406">
        <v>1128</v>
      </c>
      <c r="AU2318" t="s">
        <v>4516</v>
      </c>
    </row>
    <row r="2319" spans="4:47" ht="13.5" customHeight="1">
      <c r="D2319" s="405" t="s">
        <v>4518</v>
      </c>
      <c r="E2319" s="405"/>
      <c r="F2319" s="407" t="s">
        <v>4520</v>
      </c>
      <c r="G2319" s="272">
        <v>13</v>
      </c>
      <c r="H2319" s="406">
        <v>885</v>
      </c>
      <c r="I2319" s="406">
        <v>938</v>
      </c>
      <c r="J2319" s="406">
        <v>1066</v>
      </c>
      <c r="K2319" s="406">
        <v>931</v>
      </c>
      <c r="L2319" s="406">
        <v>962</v>
      </c>
      <c r="M2319" s="406">
        <v>1165</v>
      </c>
      <c r="N2319" s="406">
        <v>1000</v>
      </c>
      <c r="O2319" s="406">
        <v>892</v>
      </c>
      <c r="P2319" s="406">
        <v>1023</v>
      </c>
      <c r="Q2319" s="406">
        <v>1142</v>
      </c>
      <c r="R2319" s="406">
        <v>1033</v>
      </c>
      <c r="S2319" s="406">
        <v>1081</v>
      </c>
      <c r="T2319" s="406">
        <v>1287</v>
      </c>
      <c r="U2319" s="406">
        <v>1482</v>
      </c>
      <c r="V2319" s="406">
        <v>1155</v>
      </c>
      <c r="W2319" s="406">
        <v>1273</v>
      </c>
      <c r="X2319" s="406">
        <v>923</v>
      </c>
      <c r="Y2319" s="406">
        <v>1059</v>
      </c>
      <c r="Z2319" s="406">
        <v>1234</v>
      </c>
      <c r="AA2319" s="406">
        <v>1035</v>
      </c>
      <c r="AB2319" s="406">
        <v>993</v>
      </c>
      <c r="AC2319" s="406">
        <v>1159</v>
      </c>
      <c r="AD2319" s="406">
        <v>1358</v>
      </c>
      <c r="AE2319" s="406">
        <v>1097</v>
      </c>
      <c r="AF2319" s="406">
        <v>1061</v>
      </c>
      <c r="AG2319" s="406">
        <v>1229</v>
      </c>
      <c r="AH2319" s="406">
        <v>1441</v>
      </c>
      <c r="AI2319" s="406">
        <v>964</v>
      </c>
      <c r="AJ2319" s="406">
        <v>1014</v>
      </c>
      <c r="AK2319" s="406">
        <v>1180</v>
      </c>
      <c r="AL2319" s="406">
        <v>1384</v>
      </c>
      <c r="AM2319" s="406">
        <v>902</v>
      </c>
      <c r="AN2319" s="406">
        <v>1017</v>
      </c>
      <c r="AO2319" s="406">
        <v>1158</v>
      </c>
      <c r="AP2319" s="406">
        <v>1222</v>
      </c>
      <c r="AQ2319" s="406">
        <v>1101</v>
      </c>
      <c r="AR2319" s="406">
        <v>1320</v>
      </c>
      <c r="AS2319" s="406">
        <v>1187</v>
      </c>
      <c r="AU2319" t="s">
        <v>4518</v>
      </c>
    </row>
    <row r="2320" spans="4:47" ht="13.5" customHeight="1">
      <c r="D2320" s="405" t="s">
        <v>4737</v>
      </c>
      <c r="E2320" s="405" t="s">
        <v>5597</v>
      </c>
      <c r="F2320" s="407" t="s">
        <v>5631</v>
      </c>
      <c r="G2320" s="272">
        <v>4</v>
      </c>
      <c r="H2320" s="409" t="s">
        <v>2207</v>
      </c>
      <c r="I2320" s="409" t="s">
        <v>2207</v>
      </c>
      <c r="J2320" s="409" t="s">
        <v>2207</v>
      </c>
      <c r="K2320" s="409" t="s">
        <v>2207</v>
      </c>
      <c r="L2320" s="409" t="s">
        <v>2207</v>
      </c>
      <c r="M2320" s="409" t="s">
        <v>2207</v>
      </c>
      <c r="N2320" s="409" t="s">
        <v>2207</v>
      </c>
      <c r="O2320" s="409" t="s">
        <v>2207</v>
      </c>
      <c r="P2320" s="409" t="s">
        <v>2207</v>
      </c>
      <c r="Q2320" s="409" t="s">
        <v>2207</v>
      </c>
      <c r="R2320" s="409" t="s">
        <v>2207</v>
      </c>
      <c r="S2320" s="406">
        <v>413</v>
      </c>
      <c r="T2320" s="406">
        <v>489</v>
      </c>
      <c r="U2320" s="406">
        <v>563</v>
      </c>
      <c r="V2320" s="406">
        <v>436</v>
      </c>
      <c r="W2320" s="406">
        <v>486</v>
      </c>
      <c r="X2320" s="406">
        <v>368</v>
      </c>
      <c r="Y2320" s="406">
        <v>392</v>
      </c>
      <c r="Z2320" s="406">
        <v>471</v>
      </c>
      <c r="AA2320" s="406">
        <v>404</v>
      </c>
      <c r="AB2320" s="406">
        <v>385</v>
      </c>
      <c r="AC2320" s="406">
        <v>417</v>
      </c>
      <c r="AD2320" s="406">
        <v>523</v>
      </c>
      <c r="AE2320" s="406">
        <v>418</v>
      </c>
      <c r="AF2320" s="406">
        <v>419</v>
      </c>
      <c r="AG2320" s="406">
        <v>452</v>
      </c>
      <c r="AH2320" s="406">
        <v>543</v>
      </c>
      <c r="AI2320" s="406">
        <v>370</v>
      </c>
      <c r="AJ2320" s="406">
        <v>395</v>
      </c>
      <c r="AK2320" s="406">
        <v>428</v>
      </c>
      <c r="AL2320" s="406">
        <v>514</v>
      </c>
      <c r="AM2320" s="406">
        <v>357</v>
      </c>
      <c r="AN2320" s="406">
        <v>374</v>
      </c>
      <c r="AO2320" s="406">
        <v>439</v>
      </c>
      <c r="AP2320" s="406">
        <v>389</v>
      </c>
      <c r="AQ2320" s="406">
        <v>389</v>
      </c>
      <c r="AR2320" s="406">
        <v>448</v>
      </c>
      <c r="AS2320" s="406">
        <v>433</v>
      </c>
      <c r="AU2320" t="s">
        <v>4737</v>
      </c>
    </row>
    <row r="2321" spans="4:47" ht="13.5" customHeight="1">
      <c r="D2321" s="405" t="s">
        <v>4738</v>
      </c>
      <c r="E2321" s="405" t="s">
        <v>5597</v>
      </c>
      <c r="F2321" s="407" t="s">
        <v>5631</v>
      </c>
      <c r="G2321" s="272">
        <v>4</v>
      </c>
      <c r="H2321" s="409" t="s">
        <v>2207</v>
      </c>
      <c r="I2321" s="409" t="s">
        <v>2207</v>
      </c>
      <c r="J2321" s="409" t="s">
        <v>2207</v>
      </c>
      <c r="K2321" s="409" t="s">
        <v>2207</v>
      </c>
      <c r="L2321" s="409" t="s">
        <v>2207</v>
      </c>
      <c r="M2321" s="409" t="s">
        <v>2207</v>
      </c>
      <c r="N2321" s="409" t="s">
        <v>2207</v>
      </c>
      <c r="O2321" s="409" t="s">
        <v>2207</v>
      </c>
      <c r="P2321" s="409" t="s">
        <v>2207</v>
      </c>
      <c r="Q2321" s="409" t="s">
        <v>2207</v>
      </c>
      <c r="R2321" s="409" t="s">
        <v>2207</v>
      </c>
      <c r="S2321" s="406">
        <v>413</v>
      </c>
      <c r="T2321" s="406">
        <v>489</v>
      </c>
      <c r="U2321" s="406">
        <v>563</v>
      </c>
      <c r="V2321" s="406">
        <v>436</v>
      </c>
      <c r="W2321" s="406">
        <v>486</v>
      </c>
      <c r="X2321" s="406">
        <v>368</v>
      </c>
      <c r="Y2321" s="406">
        <v>392</v>
      </c>
      <c r="Z2321" s="406">
        <v>471</v>
      </c>
      <c r="AA2321" s="406">
        <v>404</v>
      </c>
      <c r="AB2321" s="406">
        <v>385</v>
      </c>
      <c r="AC2321" s="406">
        <v>417</v>
      </c>
      <c r="AD2321" s="406">
        <v>523</v>
      </c>
      <c r="AE2321" s="406">
        <v>418</v>
      </c>
      <c r="AF2321" s="406">
        <v>419</v>
      </c>
      <c r="AG2321" s="406">
        <v>452</v>
      </c>
      <c r="AH2321" s="406">
        <v>543</v>
      </c>
      <c r="AI2321" s="406">
        <v>370</v>
      </c>
      <c r="AJ2321" s="406">
        <v>395</v>
      </c>
      <c r="AK2321" s="406">
        <v>428</v>
      </c>
      <c r="AL2321" s="406">
        <v>514</v>
      </c>
      <c r="AM2321" s="406">
        <v>357</v>
      </c>
      <c r="AN2321" s="406">
        <v>374</v>
      </c>
      <c r="AO2321" s="406">
        <v>439</v>
      </c>
      <c r="AP2321" s="406">
        <v>389</v>
      </c>
      <c r="AQ2321" s="406">
        <v>389</v>
      </c>
      <c r="AR2321" s="406">
        <v>448</v>
      </c>
      <c r="AS2321" s="406">
        <v>433</v>
      </c>
      <c r="AU2321" t="s">
        <v>4738</v>
      </c>
    </row>
    <row r="2322" spans="4:47" ht="13.5" customHeight="1">
      <c r="D2322" s="405" t="s">
        <v>4739</v>
      </c>
      <c r="E2322" s="405" t="s">
        <v>5597</v>
      </c>
      <c r="F2322" s="407" t="s">
        <v>5632</v>
      </c>
      <c r="G2322" s="272">
        <v>4.6999999999999993</v>
      </c>
      <c r="H2322" s="409" t="s">
        <v>2207</v>
      </c>
      <c r="I2322" s="409" t="s">
        <v>2207</v>
      </c>
      <c r="J2322" s="409" t="s">
        <v>2207</v>
      </c>
      <c r="K2322" s="409" t="s">
        <v>2207</v>
      </c>
      <c r="L2322" s="409" t="s">
        <v>2207</v>
      </c>
      <c r="M2322" s="409" t="s">
        <v>2207</v>
      </c>
      <c r="N2322" s="409" t="s">
        <v>2207</v>
      </c>
      <c r="O2322" s="409" t="s">
        <v>2207</v>
      </c>
      <c r="P2322" s="409" t="s">
        <v>2207</v>
      </c>
      <c r="Q2322" s="409" t="s">
        <v>2207</v>
      </c>
      <c r="R2322" s="409" t="s">
        <v>2207</v>
      </c>
      <c r="S2322" s="406">
        <v>435</v>
      </c>
      <c r="T2322" s="406">
        <v>518</v>
      </c>
      <c r="U2322" s="406">
        <v>594</v>
      </c>
      <c r="V2322" s="406">
        <v>461</v>
      </c>
      <c r="W2322" s="406">
        <v>515</v>
      </c>
      <c r="X2322" s="406">
        <v>385</v>
      </c>
      <c r="Y2322" s="406">
        <v>413</v>
      </c>
      <c r="Z2322" s="406">
        <v>495</v>
      </c>
      <c r="AA2322" s="406">
        <v>421</v>
      </c>
      <c r="AB2322" s="406">
        <v>406</v>
      </c>
      <c r="AC2322" s="406">
        <v>444</v>
      </c>
      <c r="AD2322" s="406">
        <v>560</v>
      </c>
      <c r="AE2322" s="406">
        <v>439</v>
      </c>
      <c r="AF2322" s="406">
        <v>440</v>
      </c>
      <c r="AG2322" s="406">
        <v>479</v>
      </c>
      <c r="AH2322" s="406">
        <v>574</v>
      </c>
      <c r="AI2322" s="406">
        <v>385</v>
      </c>
      <c r="AJ2322" s="406">
        <v>416</v>
      </c>
      <c r="AK2322" s="406">
        <v>455</v>
      </c>
      <c r="AL2322" s="406">
        <v>546</v>
      </c>
      <c r="AM2322" s="406">
        <v>374</v>
      </c>
      <c r="AN2322" s="406">
        <v>394</v>
      </c>
      <c r="AO2322" s="406">
        <v>462</v>
      </c>
      <c r="AP2322" s="406">
        <v>414</v>
      </c>
      <c r="AQ2322" s="406">
        <v>414</v>
      </c>
      <c r="AR2322" s="406">
        <v>486</v>
      </c>
      <c r="AS2322" s="406">
        <v>458</v>
      </c>
      <c r="AU2322" t="s">
        <v>4739</v>
      </c>
    </row>
    <row r="2323" spans="4:47" ht="13.5" customHeight="1">
      <c r="D2323" s="405" t="s">
        <v>4740</v>
      </c>
      <c r="E2323" s="405" t="s">
        <v>5597</v>
      </c>
      <c r="F2323" s="407" t="s">
        <v>5632</v>
      </c>
      <c r="G2323" s="272">
        <v>4.6999999999999993</v>
      </c>
      <c r="H2323" s="409" t="s">
        <v>2207</v>
      </c>
      <c r="I2323" s="409" t="s">
        <v>2207</v>
      </c>
      <c r="J2323" s="409" t="s">
        <v>2207</v>
      </c>
      <c r="K2323" s="409" t="s">
        <v>2207</v>
      </c>
      <c r="L2323" s="409" t="s">
        <v>2207</v>
      </c>
      <c r="M2323" s="409" t="s">
        <v>2207</v>
      </c>
      <c r="N2323" s="409" t="s">
        <v>2207</v>
      </c>
      <c r="O2323" s="409" t="s">
        <v>2207</v>
      </c>
      <c r="P2323" s="409" t="s">
        <v>2207</v>
      </c>
      <c r="Q2323" s="409" t="s">
        <v>2207</v>
      </c>
      <c r="R2323" s="409" t="s">
        <v>2207</v>
      </c>
      <c r="S2323" s="406">
        <v>435</v>
      </c>
      <c r="T2323" s="406">
        <v>518</v>
      </c>
      <c r="U2323" s="406">
        <v>594</v>
      </c>
      <c r="V2323" s="406">
        <v>461</v>
      </c>
      <c r="W2323" s="406">
        <v>515</v>
      </c>
      <c r="X2323" s="406">
        <v>385</v>
      </c>
      <c r="Y2323" s="406">
        <v>413</v>
      </c>
      <c r="Z2323" s="406">
        <v>495</v>
      </c>
      <c r="AA2323" s="406">
        <v>421</v>
      </c>
      <c r="AB2323" s="406">
        <v>406</v>
      </c>
      <c r="AC2323" s="406">
        <v>444</v>
      </c>
      <c r="AD2323" s="406">
        <v>560</v>
      </c>
      <c r="AE2323" s="406">
        <v>439</v>
      </c>
      <c r="AF2323" s="406">
        <v>440</v>
      </c>
      <c r="AG2323" s="406">
        <v>479</v>
      </c>
      <c r="AH2323" s="406">
        <v>574</v>
      </c>
      <c r="AI2323" s="406">
        <v>385</v>
      </c>
      <c r="AJ2323" s="406">
        <v>416</v>
      </c>
      <c r="AK2323" s="406">
        <v>455</v>
      </c>
      <c r="AL2323" s="406">
        <v>546</v>
      </c>
      <c r="AM2323" s="406">
        <v>374</v>
      </c>
      <c r="AN2323" s="406">
        <v>394</v>
      </c>
      <c r="AO2323" s="406">
        <v>462</v>
      </c>
      <c r="AP2323" s="406">
        <v>414</v>
      </c>
      <c r="AQ2323" s="406">
        <v>414</v>
      </c>
      <c r="AR2323" s="406">
        <v>486</v>
      </c>
      <c r="AS2323" s="406">
        <v>458</v>
      </c>
      <c r="AU2323" t="s">
        <v>4740</v>
      </c>
    </row>
    <row r="2324" spans="4:47" ht="13.5" customHeight="1">
      <c r="D2324" s="405" t="s">
        <v>4741</v>
      </c>
      <c r="E2324" s="405" t="s">
        <v>5597</v>
      </c>
      <c r="F2324" s="407" t="s">
        <v>5633</v>
      </c>
      <c r="G2324" s="272">
        <v>5.5</v>
      </c>
      <c r="H2324" s="409" t="s">
        <v>2207</v>
      </c>
      <c r="I2324" s="409" t="s">
        <v>2207</v>
      </c>
      <c r="J2324" s="409" t="s">
        <v>2207</v>
      </c>
      <c r="K2324" s="409" t="s">
        <v>2207</v>
      </c>
      <c r="L2324" s="409" t="s">
        <v>2207</v>
      </c>
      <c r="M2324" s="409" t="s">
        <v>2207</v>
      </c>
      <c r="N2324" s="409" t="s">
        <v>2207</v>
      </c>
      <c r="O2324" s="409" t="s">
        <v>2207</v>
      </c>
      <c r="P2324" s="409" t="s">
        <v>2207</v>
      </c>
      <c r="Q2324" s="409" t="s">
        <v>2207</v>
      </c>
      <c r="R2324" s="409" t="s">
        <v>2207</v>
      </c>
      <c r="S2324" s="406">
        <v>455</v>
      </c>
      <c r="T2324" s="406">
        <v>546</v>
      </c>
      <c r="U2324" s="406">
        <v>622</v>
      </c>
      <c r="V2324" s="406">
        <v>486</v>
      </c>
      <c r="W2324" s="406">
        <v>541</v>
      </c>
      <c r="X2324" s="406">
        <v>400</v>
      </c>
      <c r="Y2324" s="406">
        <v>433</v>
      </c>
      <c r="Z2324" s="406">
        <v>517</v>
      </c>
      <c r="AA2324" s="406">
        <v>438</v>
      </c>
      <c r="AB2324" s="406">
        <v>425</v>
      </c>
      <c r="AC2324" s="406">
        <v>469</v>
      </c>
      <c r="AD2324" s="406">
        <v>595</v>
      </c>
      <c r="AE2324" s="406">
        <v>460</v>
      </c>
      <c r="AF2324" s="406">
        <v>460</v>
      </c>
      <c r="AG2324" s="406">
        <v>504</v>
      </c>
      <c r="AH2324" s="406">
        <v>605</v>
      </c>
      <c r="AI2324" s="406">
        <v>398</v>
      </c>
      <c r="AJ2324" s="406">
        <v>436</v>
      </c>
      <c r="AK2324" s="406">
        <v>480</v>
      </c>
      <c r="AL2324" s="406">
        <v>576</v>
      </c>
      <c r="AM2324" s="406">
        <v>389</v>
      </c>
      <c r="AN2324" s="406">
        <v>413</v>
      </c>
      <c r="AO2324" s="406">
        <v>483</v>
      </c>
      <c r="AP2324" s="406">
        <v>437</v>
      </c>
      <c r="AQ2324" s="406">
        <v>437</v>
      </c>
      <c r="AR2324" s="406">
        <v>522</v>
      </c>
      <c r="AS2324" s="406">
        <v>481</v>
      </c>
      <c r="AU2324" t="s">
        <v>4741</v>
      </c>
    </row>
    <row r="2325" spans="4:47" ht="13.5" customHeight="1">
      <c r="D2325" s="405" t="s">
        <v>4742</v>
      </c>
      <c r="E2325" s="405" t="s">
        <v>5597</v>
      </c>
      <c r="F2325" s="407" t="s">
        <v>5633</v>
      </c>
      <c r="G2325" s="272">
        <v>5.5</v>
      </c>
      <c r="H2325" s="409" t="s">
        <v>2207</v>
      </c>
      <c r="I2325" s="409" t="s">
        <v>2207</v>
      </c>
      <c r="J2325" s="409" t="s">
        <v>2207</v>
      </c>
      <c r="K2325" s="409" t="s">
        <v>2207</v>
      </c>
      <c r="L2325" s="409" t="s">
        <v>2207</v>
      </c>
      <c r="M2325" s="409" t="s">
        <v>2207</v>
      </c>
      <c r="N2325" s="409" t="s">
        <v>2207</v>
      </c>
      <c r="O2325" s="409" t="s">
        <v>2207</v>
      </c>
      <c r="P2325" s="409" t="s">
        <v>2207</v>
      </c>
      <c r="Q2325" s="409" t="s">
        <v>2207</v>
      </c>
      <c r="R2325" s="409" t="s">
        <v>2207</v>
      </c>
      <c r="S2325" s="406">
        <v>455</v>
      </c>
      <c r="T2325" s="406">
        <v>546</v>
      </c>
      <c r="U2325" s="406">
        <v>622</v>
      </c>
      <c r="V2325" s="406">
        <v>486</v>
      </c>
      <c r="W2325" s="406">
        <v>541</v>
      </c>
      <c r="X2325" s="406">
        <v>400</v>
      </c>
      <c r="Y2325" s="406">
        <v>433</v>
      </c>
      <c r="Z2325" s="406">
        <v>517</v>
      </c>
      <c r="AA2325" s="406">
        <v>438</v>
      </c>
      <c r="AB2325" s="406">
        <v>425</v>
      </c>
      <c r="AC2325" s="406">
        <v>469</v>
      </c>
      <c r="AD2325" s="406">
        <v>595</v>
      </c>
      <c r="AE2325" s="406">
        <v>460</v>
      </c>
      <c r="AF2325" s="406">
        <v>460</v>
      </c>
      <c r="AG2325" s="406">
        <v>504</v>
      </c>
      <c r="AH2325" s="406">
        <v>605</v>
      </c>
      <c r="AI2325" s="406">
        <v>398</v>
      </c>
      <c r="AJ2325" s="406">
        <v>436</v>
      </c>
      <c r="AK2325" s="406">
        <v>480</v>
      </c>
      <c r="AL2325" s="406">
        <v>576</v>
      </c>
      <c r="AM2325" s="406">
        <v>389</v>
      </c>
      <c r="AN2325" s="406">
        <v>413</v>
      </c>
      <c r="AO2325" s="406">
        <v>483</v>
      </c>
      <c r="AP2325" s="406">
        <v>437</v>
      </c>
      <c r="AQ2325" s="406">
        <v>437</v>
      </c>
      <c r="AR2325" s="406">
        <v>522</v>
      </c>
      <c r="AS2325" s="406">
        <v>481</v>
      </c>
      <c r="AU2325" t="s">
        <v>4742</v>
      </c>
    </row>
    <row r="2326" spans="4:47" ht="13.5" customHeight="1">
      <c r="D2326" s="405" t="s">
        <v>4743</v>
      </c>
      <c r="E2326" s="404"/>
      <c r="F2326" s="407" t="s">
        <v>4800</v>
      </c>
      <c r="G2326" s="272">
        <v>6.3</v>
      </c>
      <c r="H2326" s="409" t="s">
        <v>2207</v>
      </c>
      <c r="I2326" s="409" t="s">
        <v>2207</v>
      </c>
      <c r="J2326" s="409" t="s">
        <v>2207</v>
      </c>
      <c r="K2326" s="409" t="s">
        <v>2207</v>
      </c>
      <c r="L2326" s="409" t="s">
        <v>2207</v>
      </c>
      <c r="M2326" s="409" t="s">
        <v>2207</v>
      </c>
      <c r="N2326" s="409" t="s">
        <v>2207</v>
      </c>
      <c r="O2326" s="409" t="s">
        <v>2207</v>
      </c>
      <c r="P2326" s="409" t="s">
        <v>2207</v>
      </c>
      <c r="Q2326" s="409" t="s">
        <v>2207</v>
      </c>
      <c r="R2326" s="409" t="s">
        <v>2207</v>
      </c>
      <c r="S2326" s="406">
        <v>575</v>
      </c>
      <c r="T2326" s="406">
        <v>676</v>
      </c>
      <c r="U2326" s="406">
        <v>774</v>
      </c>
      <c r="V2326" s="406">
        <v>569</v>
      </c>
      <c r="W2326" s="406">
        <v>636</v>
      </c>
      <c r="X2326" s="406">
        <v>488</v>
      </c>
      <c r="Y2326" s="406">
        <v>527</v>
      </c>
      <c r="Z2326" s="406">
        <v>627</v>
      </c>
      <c r="AA2326" s="406">
        <v>535</v>
      </c>
      <c r="AB2326" s="406">
        <v>513</v>
      </c>
      <c r="AC2326" s="406">
        <v>564</v>
      </c>
      <c r="AD2326" s="406">
        <v>710</v>
      </c>
      <c r="AE2326" s="406">
        <v>556</v>
      </c>
      <c r="AF2326" s="406">
        <v>581</v>
      </c>
      <c r="AG2326" s="406">
        <v>634</v>
      </c>
      <c r="AH2326" s="406">
        <v>757</v>
      </c>
      <c r="AI2326" s="406">
        <v>494</v>
      </c>
      <c r="AJ2326" s="406">
        <v>534</v>
      </c>
      <c r="AK2326" s="406">
        <v>586</v>
      </c>
      <c r="AL2326" s="406">
        <v>700</v>
      </c>
      <c r="AM2326" s="406">
        <v>467</v>
      </c>
      <c r="AN2326" s="406">
        <v>495</v>
      </c>
      <c r="AO2326" s="406">
        <v>577</v>
      </c>
      <c r="AP2326" s="406">
        <v>490</v>
      </c>
      <c r="AQ2326" s="406">
        <v>490</v>
      </c>
      <c r="AR2326" s="406">
        <v>586</v>
      </c>
      <c r="AS2326" s="406">
        <v>580</v>
      </c>
      <c r="AU2326" t="s">
        <v>4743</v>
      </c>
    </row>
    <row r="2327" spans="4:47" ht="13.5" customHeight="1">
      <c r="D2327" s="405" t="s">
        <v>4744</v>
      </c>
      <c r="E2327" s="405" t="s">
        <v>5597</v>
      </c>
      <c r="F2327" s="407" t="s">
        <v>5634</v>
      </c>
      <c r="G2327" s="272">
        <v>6.3</v>
      </c>
      <c r="H2327" s="409" t="s">
        <v>2207</v>
      </c>
      <c r="I2327" s="409" t="s">
        <v>2207</v>
      </c>
      <c r="J2327" s="409" t="s">
        <v>2207</v>
      </c>
      <c r="K2327" s="409" t="s">
        <v>2207</v>
      </c>
      <c r="L2327" s="409" t="s">
        <v>2207</v>
      </c>
      <c r="M2327" s="409" t="s">
        <v>2207</v>
      </c>
      <c r="N2327" s="409" t="s">
        <v>2207</v>
      </c>
      <c r="O2327" s="409" t="s">
        <v>2207</v>
      </c>
      <c r="P2327" s="409" t="s">
        <v>2207</v>
      </c>
      <c r="Q2327" s="409" t="s">
        <v>2207</v>
      </c>
      <c r="R2327" s="409" t="s">
        <v>2207</v>
      </c>
      <c r="S2327" s="406">
        <v>474</v>
      </c>
      <c r="T2327" s="406">
        <v>573</v>
      </c>
      <c r="U2327" s="406">
        <v>650</v>
      </c>
      <c r="V2327" s="406">
        <v>508</v>
      </c>
      <c r="W2327" s="406">
        <v>566</v>
      </c>
      <c r="X2327" s="406">
        <v>414</v>
      </c>
      <c r="Y2327" s="406">
        <v>451</v>
      </c>
      <c r="Z2327" s="406">
        <v>539</v>
      </c>
      <c r="AA2327" s="406">
        <v>453</v>
      </c>
      <c r="AB2327" s="406">
        <v>444</v>
      </c>
      <c r="AC2327" s="406">
        <v>494</v>
      </c>
      <c r="AD2327" s="406">
        <v>628</v>
      </c>
      <c r="AE2327" s="406">
        <v>479</v>
      </c>
      <c r="AF2327" s="406">
        <v>478</v>
      </c>
      <c r="AG2327" s="406">
        <v>529</v>
      </c>
      <c r="AH2327" s="406">
        <v>634</v>
      </c>
      <c r="AI2327" s="406">
        <v>410</v>
      </c>
      <c r="AJ2327" s="406">
        <v>455</v>
      </c>
      <c r="AK2327" s="406">
        <v>505</v>
      </c>
      <c r="AL2327" s="406">
        <v>605</v>
      </c>
      <c r="AM2327" s="406">
        <v>403</v>
      </c>
      <c r="AN2327" s="406">
        <v>432</v>
      </c>
      <c r="AO2327" s="406">
        <v>504</v>
      </c>
      <c r="AP2327" s="406">
        <v>460</v>
      </c>
      <c r="AQ2327" s="406">
        <v>460</v>
      </c>
      <c r="AR2327" s="406">
        <v>557</v>
      </c>
      <c r="AS2327" s="406">
        <v>504</v>
      </c>
      <c r="AU2327" t="s">
        <v>4744</v>
      </c>
    </row>
    <row r="2328" spans="4:47" ht="13.5" customHeight="1">
      <c r="D2328" s="405" t="s">
        <v>4745</v>
      </c>
      <c r="E2328" s="405" t="s">
        <v>5597</v>
      </c>
      <c r="F2328" s="407" t="s">
        <v>5634</v>
      </c>
      <c r="G2328" s="272">
        <v>6.3</v>
      </c>
      <c r="H2328" s="409" t="s">
        <v>2207</v>
      </c>
      <c r="I2328" s="409" t="s">
        <v>2207</v>
      </c>
      <c r="J2328" s="409" t="s">
        <v>2207</v>
      </c>
      <c r="K2328" s="409" t="s">
        <v>2207</v>
      </c>
      <c r="L2328" s="409" t="s">
        <v>2207</v>
      </c>
      <c r="M2328" s="409" t="s">
        <v>2207</v>
      </c>
      <c r="N2328" s="409" t="s">
        <v>2207</v>
      </c>
      <c r="O2328" s="409" t="s">
        <v>2207</v>
      </c>
      <c r="P2328" s="409" t="s">
        <v>2207</v>
      </c>
      <c r="Q2328" s="409" t="s">
        <v>2207</v>
      </c>
      <c r="R2328" s="409" t="s">
        <v>2207</v>
      </c>
      <c r="S2328" s="406">
        <v>474</v>
      </c>
      <c r="T2328" s="406">
        <v>573</v>
      </c>
      <c r="U2328" s="406">
        <v>650</v>
      </c>
      <c r="V2328" s="406">
        <v>508</v>
      </c>
      <c r="W2328" s="406">
        <v>566</v>
      </c>
      <c r="X2328" s="406">
        <v>414</v>
      </c>
      <c r="Y2328" s="406">
        <v>451</v>
      </c>
      <c r="Z2328" s="406">
        <v>539</v>
      </c>
      <c r="AA2328" s="406">
        <v>453</v>
      </c>
      <c r="AB2328" s="406">
        <v>444</v>
      </c>
      <c r="AC2328" s="406">
        <v>494</v>
      </c>
      <c r="AD2328" s="406">
        <v>628</v>
      </c>
      <c r="AE2328" s="406">
        <v>479</v>
      </c>
      <c r="AF2328" s="406">
        <v>478</v>
      </c>
      <c r="AG2328" s="406">
        <v>529</v>
      </c>
      <c r="AH2328" s="406">
        <v>634</v>
      </c>
      <c r="AI2328" s="406">
        <v>410</v>
      </c>
      <c r="AJ2328" s="406">
        <v>455</v>
      </c>
      <c r="AK2328" s="406">
        <v>505</v>
      </c>
      <c r="AL2328" s="406">
        <v>605</v>
      </c>
      <c r="AM2328" s="406">
        <v>403</v>
      </c>
      <c r="AN2328" s="406">
        <v>432</v>
      </c>
      <c r="AO2328" s="406">
        <v>504</v>
      </c>
      <c r="AP2328" s="406">
        <v>460</v>
      </c>
      <c r="AQ2328" s="406">
        <v>460</v>
      </c>
      <c r="AR2328" s="406">
        <v>557</v>
      </c>
      <c r="AS2328" s="406">
        <v>504</v>
      </c>
      <c r="AU2328" t="s">
        <v>4745</v>
      </c>
    </row>
    <row r="2329" spans="4:47" ht="13.5" customHeight="1">
      <c r="D2329" s="405" t="s">
        <v>4746</v>
      </c>
      <c r="E2329" s="404"/>
      <c r="F2329" s="407" t="s">
        <v>4801</v>
      </c>
      <c r="G2329" s="272">
        <v>7.1</v>
      </c>
      <c r="H2329" s="409" t="s">
        <v>2207</v>
      </c>
      <c r="I2329" s="409" t="s">
        <v>2207</v>
      </c>
      <c r="J2329" s="409" t="s">
        <v>2207</v>
      </c>
      <c r="K2329" s="409" t="s">
        <v>2207</v>
      </c>
      <c r="L2329" s="409" t="s">
        <v>2207</v>
      </c>
      <c r="M2329" s="409" t="s">
        <v>2207</v>
      </c>
      <c r="N2329" s="409" t="s">
        <v>2207</v>
      </c>
      <c r="O2329" s="409" t="s">
        <v>2207</v>
      </c>
      <c r="P2329" s="409" t="s">
        <v>2207</v>
      </c>
      <c r="Q2329" s="409" t="s">
        <v>2207</v>
      </c>
      <c r="R2329" s="409" t="s">
        <v>2207</v>
      </c>
      <c r="S2329" s="406">
        <v>595</v>
      </c>
      <c r="T2329" s="406">
        <v>703</v>
      </c>
      <c r="U2329" s="406">
        <v>804</v>
      </c>
      <c r="V2329" s="406">
        <v>594</v>
      </c>
      <c r="W2329" s="406">
        <v>662</v>
      </c>
      <c r="X2329" s="406">
        <v>504</v>
      </c>
      <c r="Y2329" s="406">
        <v>546</v>
      </c>
      <c r="Z2329" s="406">
        <v>650</v>
      </c>
      <c r="AA2329" s="406">
        <v>552</v>
      </c>
      <c r="AB2329" s="406">
        <v>533</v>
      </c>
      <c r="AC2329" s="406">
        <v>590</v>
      </c>
      <c r="AD2329" s="406">
        <v>745</v>
      </c>
      <c r="AE2329" s="406">
        <v>576</v>
      </c>
      <c r="AF2329" s="406">
        <v>601</v>
      </c>
      <c r="AG2329" s="406">
        <v>660</v>
      </c>
      <c r="AH2329" s="406">
        <v>787</v>
      </c>
      <c r="AI2329" s="406">
        <v>507</v>
      </c>
      <c r="AJ2329" s="406">
        <v>554</v>
      </c>
      <c r="AK2329" s="406">
        <v>611</v>
      </c>
      <c r="AL2329" s="406">
        <v>730</v>
      </c>
      <c r="AM2329" s="406">
        <v>482</v>
      </c>
      <c r="AN2329" s="406">
        <v>514</v>
      </c>
      <c r="AO2329" s="406">
        <v>598</v>
      </c>
      <c r="AP2329" s="406">
        <v>514</v>
      </c>
      <c r="AQ2329" s="406">
        <v>514</v>
      </c>
      <c r="AR2329" s="406">
        <v>622</v>
      </c>
      <c r="AS2329" s="406">
        <v>603</v>
      </c>
      <c r="AU2329" t="s">
        <v>4746</v>
      </c>
    </row>
    <row r="2330" spans="4:47" ht="13.5" customHeight="1">
      <c r="D2330" s="405" t="s">
        <v>4747</v>
      </c>
      <c r="E2330" s="404"/>
      <c r="F2330" s="407" t="s">
        <v>4805</v>
      </c>
      <c r="G2330" s="272">
        <v>4</v>
      </c>
      <c r="H2330" s="409" t="s">
        <v>2207</v>
      </c>
      <c r="I2330" s="409" t="s">
        <v>2207</v>
      </c>
      <c r="J2330" s="409" t="s">
        <v>2207</v>
      </c>
      <c r="K2330" s="409" t="s">
        <v>2207</v>
      </c>
      <c r="L2330" s="409" t="s">
        <v>2207</v>
      </c>
      <c r="M2330" s="409" t="s">
        <v>2207</v>
      </c>
      <c r="N2330" s="409" t="s">
        <v>2207</v>
      </c>
      <c r="O2330" s="409" t="s">
        <v>2207</v>
      </c>
      <c r="P2330" s="409" t="s">
        <v>2207</v>
      </c>
      <c r="Q2330" s="409" t="s">
        <v>2207</v>
      </c>
      <c r="R2330" s="409" t="s">
        <v>2207</v>
      </c>
      <c r="S2330" s="406">
        <v>746</v>
      </c>
      <c r="T2330" s="406">
        <v>830</v>
      </c>
      <c r="U2330" s="406">
        <v>849</v>
      </c>
      <c r="V2330" s="406">
        <v>668</v>
      </c>
      <c r="W2330" s="406">
        <v>749</v>
      </c>
      <c r="X2330" s="406">
        <v>656</v>
      </c>
      <c r="Y2330" s="406">
        <v>685</v>
      </c>
      <c r="Z2330" s="406">
        <v>815</v>
      </c>
      <c r="AA2330" s="406">
        <v>711</v>
      </c>
      <c r="AB2330" s="406">
        <v>671</v>
      </c>
      <c r="AC2330" s="406">
        <v>708</v>
      </c>
      <c r="AD2330" s="406">
        <v>865</v>
      </c>
      <c r="AE2330" s="406">
        <v>735</v>
      </c>
      <c r="AF2330" s="406">
        <v>731</v>
      </c>
      <c r="AG2330" s="406">
        <v>770</v>
      </c>
      <c r="AH2330" s="406">
        <v>917</v>
      </c>
      <c r="AI2330" s="406">
        <v>646</v>
      </c>
      <c r="AJ2330" s="406">
        <v>677</v>
      </c>
      <c r="AK2330" s="406">
        <v>714</v>
      </c>
      <c r="AL2330" s="406">
        <v>851</v>
      </c>
      <c r="AM2330" s="406">
        <v>605</v>
      </c>
      <c r="AN2330" s="406">
        <v>628</v>
      </c>
      <c r="AO2330" s="406">
        <v>733</v>
      </c>
      <c r="AP2330" s="406">
        <v>633</v>
      </c>
      <c r="AQ2330" s="406">
        <v>633</v>
      </c>
      <c r="AR2330" s="406">
        <v>740</v>
      </c>
      <c r="AS2330" s="406">
        <v>691</v>
      </c>
      <c r="AU2330" t="s">
        <v>4747</v>
      </c>
    </row>
    <row r="2331" spans="4:47" ht="13.5" customHeight="1">
      <c r="D2331" s="405" t="s">
        <v>4748</v>
      </c>
      <c r="E2331" s="404"/>
      <c r="F2331" s="407" t="s">
        <v>4806</v>
      </c>
      <c r="G2331" s="272">
        <v>4.6999999999999993</v>
      </c>
      <c r="H2331" s="409" t="s">
        <v>2207</v>
      </c>
      <c r="I2331" s="409" t="s">
        <v>2207</v>
      </c>
      <c r="J2331" s="409" t="s">
        <v>2207</v>
      </c>
      <c r="K2331" s="409" t="s">
        <v>2207</v>
      </c>
      <c r="L2331" s="409" t="s">
        <v>2207</v>
      </c>
      <c r="M2331" s="409" t="s">
        <v>2207</v>
      </c>
      <c r="N2331" s="409" t="s">
        <v>2207</v>
      </c>
      <c r="O2331" s="409" t="s">
        <v>2207</v>
      </c>
      <c r="P2331" s="409" t="s">
        <v>2207</v>
      </c>
      <c r="Q2331" s="409" t="s">
        <v>2207</v>
      </c>
      <c r="R2331" s="409" t="s">
        <v>2207</v>
      </c>
      <c r="S2331" s="406">
        <v>781</v>
      </c>
      <c r="T2331" s="406">
        <v>871</v>
      </c>
      <c r="U2331" s="406">
        <v>893</v>
      </c>
      <c r="V2331" s="406">
        <v>702</v>
      </c>
      <c r="W2331" s="406">
        <v>786</v>
      </c>
      <c r="X2331" s="406">
        <v>682</v>
      </c>
      <c r="Y2331" s="406">
        <v>716</v>
      </c>
      <c r="Z2331" s="406">
        <v>851</v>
      </c>
      <c r="AA2331" s="406">
        <v>740</v>
      </c>
      <c r="AB2331" s="406">
        <v>702</v>
      </c>
      <c r="AC2331" s="406">
        <v>745</v>
      </c>
      <c r="AD2331" s="406">
        <v>914</v>
      </c>
      <c r="AE2331" s="406">
        <v>768</v>
      </c>
      <c r="AF2331" s="406">
        <v>762</v>
      </c>
      <c r="AG2331" s="406">
        <v>807</v>
      </c>
      <c r="AH2331" s="406">
        <v>960</v>
      </c>
      <c r="AI2331" s="406">
        <v>672</v>
      </c>
      <c r="AJ2331" s="406">
        <v>708</v>
      </c>
      <c r="AK2331" s="406">
        <v>751</v>
      </c>
      <c r="AL2331" s="406">
        <v>895</v>
      </c>
      <c r="AM2331" s="406">
        <v>636</v>
      </c>
      <c r="AN2331" s="406">
        <v>665</v>
      </c>
      <c r="AO2331" s="406">
        <v>774</v>
      </c>
      <c r="AP2331" s="406">
        <v>653</v>
      </c>
      <c r="AQ2331" s="406">
        <v>653</v>
      </c>
      <c r="AR2331" s="406">
        <v>714</v>
      </c>
      <c r="AS2331" s="406">
        <v>722</v>
      </c>
      <c r="AU2331" t="s">
        <v>4748</v>
      </c>
    </row>
    <row r="2332" spans="4:47" ht="13.5" customHeight="1">
      <c r="D2332" s="405" t="s">
        <v>4749</v>
      </c>
      <c r="E2332" s="404"/>
      <c r="F2332" s="407" t="s">
        <v>4807</v>
      </c>
      <c r="G2332" s="272">
        <v>5.5</v>
      </c>
      <c r="H2332" s="409" t="s">
        <v>2207</v>
      </c>
      <c r="I2332" s="409" t="s">
        <v>2207</v>
      </c>
      <c r="J2332" s="409" t="s">
        <v>2207</v>
      </c>
      <c r="K2332" s="409" t="s">
        <v>2207</v>
      </c>
      <c r="L2332" s="409" t="s">
        <v>2207</v>
      </c>
      <c r="M2332" s="409" t="s">
        <v>2207</v>
      </c>
      <c r="N2332" s="409" t="s">
        <v>2207</v>
      </c>
      <c r="O2332" s="409" t="s">
        <v>2207</v>
      </c>
      <c r="P2332" s="409" t="s">
        <v>2207</v>
      </c>
      <c r="Q2332" s="409" t="s">
        <v>2207</v>
      </c>
      <c r="R2332" s="409" t="s">
        <v>2207</v>
      </c>
      <c r="S2332" s="406">
        <v>815</v>
      </c>
      <c r="T2332" s="406">
        <v>914</v>
      </c>
      <c r="U2332" s="406">
        <v>938</v>
      </c>
      <c r="V2332" s="406">
        <v>736</v>
      </c>
      <c r="W2332" s="406">
        <v>824</v>
      </c>
      <c r="X2332" s="406">
        <v>707</v>
      </c>
      <c r="Y2332" s="406">
        <v>746</v>
      </c>
      <c r="Z2332" s="406">
        <v>885</v>
      </c>
      <c r="AA2332" s="406">
        <v>767</v>
      </c>
      <c r="AB2332" s="406">
        <v>731</v>
      </c>
      <c r="AC2332" s="406">
        <v>781</v>
      </c>
      <c r="AD2332" s="406">
        <v>961</v>
      </c>
      <c r="AE2332" s="406">
        <v>799</v>
      </c>
      <c r="AF2332" s="406">
        <v>792</v>
      </c>
      <c r="AG2332" s="406">
        <v>843</v>
      </c>
      <c r="AH2332" s="406">
        <v>1002</v>
      </c>
      <c r="AI2332" s="406">
        <v>695</v>
      </c>
      <c r="AJ2332" s="406">
        <v>737</v>
      </c>
      <c r="AK2332" s="406">
        <v>787</v>
      </c>
      <c r="AL2332" s="406">
        <v>936</v>
      </c>
      <c r="AM2332" s="406">
        <v>665</v>
      </c>
      <c r="AN2332" s="406">
        <v>700</v>
      </c>
      <c r="AO2332" s="406">
        <v>814</v>
      </c>
      <c r="AP2332" s="406">
        <v>701</v>
      </c>
      <c r="AQ2332" s="406">
        <v>701</v>
      </c>
      <c r="AR2332" s="406">
        <v>784</v>
      </c>
      <c r="AS2332" s="406">
        <v>754</v>
      </c>
      <c r="AU2332" t="s">
        <v>4749</v>
      </c>
    </row>
    <row r="2333" spans="4:47" ht="13.5" customHeight="1">
      <c r="D2333" s="405" t="s">
        <v>4750</v>
      </c>
      <c r="E2333" s="404"/>
      <c r="F2333" s="407" t="s">
        <v>4808</v>
      </c>
      <c r="G2333" s="272">
        <v>6.3</v>
      </c>
      <c r="H2333" s="409" t="s">
        <v>2207</v>
      </c>
      <c r="I2333" s="409" t="s">
        <v>2207</v>
      </c>
      <c r="J2333" s="409" t="s">
        <v>2207</v>
      </c>
      <c r="K2333" s="409" t="s">
        <v>2207</v>
      </c>
      <c r="L2333" s="409" t="s">
        <v>2207</v>
      </c>
      <c r="M2333" s="409" t="s">
        <v>2207</v>
      </c>
      <c r="N2333" s="409" t="s">
        <v>2207</v>
      </c>
      <c r="O2333" s="409" t="s">
        <v>2207</v>
      </c>
      <c r="P2333" s="409" t="s">
        <v>2207</v>
      </c>
      <c r="Q2333" s="409" t="s">
        <v>2207</v>
      </c>
      <c r="R2333" s="409" t="s">
        <v>2207</v>
      </c>
      <c r="S2333" s="406">
        <v>848</v>
      </c>
      <c r="T2333" s="406">
        <v>956</v>
      </c>
      <c r="U2333" s="406">
        <v>981</v>
      </c>
      <c r="V2333" s="406">
        <v>768</v>
      </c>
      <c r="W2333" s="406">
        <v>859</v>
      </c>
      <c r="X2333" s="406">
        <v>731</v>
      </c>
      <c r="Y2333" s="406">
        <v>774</v>
      </c>
      <c r="Z2333" s="406">
        <v>917</v>
      </c>
      <c r="AA2333" s="406">
        <v>793</v>
      </c>
      <c r="AB2333" s="406">
        <v>759</v>
      </c>
      <c r="AC2333" s="406">
        <v>815</v>
      </c>
      <c r="AD2333" s="406">
        <v>1005</v>
      </c>
      <c r="AE2333" s="406">
        <v>829</v>
      </c>
      <c r="AF2333" s="406">
        <v>820</v>
      </c>
      <c r="AG2333" s="406">
        <v>877</v>
      </c>
      <c r="AH2333" s="406">
        <v>1042</v>
      </c>
      <c r="AI2333" s="406">
        <v>718</v>
      </c>
      <c r="AJ2333" s="406">
        <v>766</v>
      </c>
      <c r="AK2333" s="406">
        <v>822</v>
      </c>
      <c r="AL2333" s="406">
        <v>976</v>
      </c>
      <c r="AM2333" s="406">
        <v>694</v>
      </c>
      <c r="AN2333" s="406">
        <v>733</v>
      </c>
      <c r="AO2333" s="406">
        <v>853</v>
      </c>
      <c r="AP2333" s="406">
        <v>735</v>
      </c>
      <c r="AQ2333" s="406">
        <v>735</v>
      </c>
      <c r="AR2333" s="406">
        <v>830</v>
      </c>
      <c r="AS2333" s="406">
        <v>785</v>
      </c>
      <c r="AU2333" t="s">
        <v>4750</v>
      </c>
    </row>
    <row r="2334" spans="4:47" ht="13.5" customHeight="1">
      <c r="D2334" s="405" t="s">
        <v>4751</v>
      </c>
      <c r="E2334" s="404"/>
      <c r="F2334" s="407" t="s">
        <v>5227</v>
      </c>
      <c r="G2334" s="272">
        <v>7.1</v>
      </c>
      <c r="H2334" s="409" t="s">
        <v>2207</v>
      </c>
      <c r="I2334" s="409" t="s">
        <v>2207</v>
      </c>
      <c r="J2334" s="409" t="s">
        <v>2207</v>
      </c>
      <c r="K2334" s="409" t="s">
        <v>2207</v>
      </c>
      <c r="L2334" s="409" t="s">
        <v>2207</v>
      </c>
      <c r="M2334" s="409" t="s">
        <v>2207</v>
      </c>
      <c r="N2334" s="409" t="s">
        <v>2207</v>
      </c>
      <c r="O2334" s="409" t="s">
        <v>2207</v>
      </c>
      <c r="P2334" s="409" t="s">
        <v>2207</v>
      </c>
      <c r="Q2334" s="409" t="s">
        <v>2207</v>
      </c>
      <c r="R2334" s="409" t="s">
        <v>2207</v>
      </c>
      <c r="S2334" s="406">
        <v>882</v>
      </c>
      <c r="T2334" s="406">
        <v>998</v>
      </c>
      <c r="U2334" s="406">
        <v>1026</v>
      </c>
      <c r="V2334" s="406">
        <v>801</v>
      </c>
      <c r="W2334" s="406">
        <v>897</v>
      </c>
      <c r="X2334" s="406">
        <v>756</v>
      </c>
      <c r="Y2334" s="406">
        <v>803</v>
      </c>
      <c r="Z2334" s="406">
        <v>951</v>
      </c>
      <c r="AA2334" s="406">
        <v>819</v>
      </c>
      <c r="AB2334" s="406">
        <v>789</v>
      </c>
      <c r="AC2334" s="406">
        <v>851</v>
      </c>
      <c r="AD2334" s="406">
        <v>1051</v>
      </c>
      <c r="AE2334" s="406">
        <v>860</v>
      </c>
      <c r="AF2334" s="406">
        <v>849</v>
      </c>
      <c r="AG2334" s="406">
        <v>912</v>
      </c>
      <c r="AH2334" s="406">
        <v>1083</v>
      </c>
      <c r="AI2334" s="406">
        <v>740</v>
      </c>
      <c r="AJ2334" s="406">
        <v>810</v>
      </c>
      <c r="AK2334" s="406">
        <v>872</v>
      </c>
      <c r="AL2334" s="406">
        <v>1036</v>
      </c>
      <c r="AM2334" s="406">
        <v>723</v>
      </c>
      <c r="AN2334" s="406">
        <v>768</v>
      </c>
      <c r="AO2334" s="406">
        <v>893</v>
      </c>
      <c r="AP2334" s="406">
        <v>769</v>
      </c>
      <c r="AQ2334" s="406">
        <v>769</v>
      </c>
      <c r="AR2334" s="406">
        <v>877</v>
      </c>
      <c r="AS2334" s="406">
        <v>816</v>
      </c>
      <c r="AU2334" t="s">
        <v>4751</v>
      </c>
    </row>
    <row r="2335" spans="4:47" ht="13.5" customHeight="1">
      <c r="D2335" s="405" t="s">
        <v>4752</v>
      </c>
      <c r="E2335" s="404"/>
      <c r="F2335" s="407" t="s">
        <v>4809</v>
      </c>
      <c r="G2335" s="272">
        <v>7.8999999999999995</v>
      </c>
      <c r="H2335" s="409" t="s">
        <v>2207</v>
      </c>
      <c r="I2335" s="409" t="s">
        <v>2207</v>
      </c>
      <c r="J2335" s="409" t="s">
        <v>2207</v>
      </c>
      <c r="K2335" s="409" t="s">
        <v>2207</v>
      </c>
      <c r="L2335" s="409" t="s">
        <v>2207</v>
      </c>
      <c r="M2335" s="409" t="s">
        <v>2207</v>
      </c>
      <c r="N2335" s="409" t="s">
        <v>2207</v>
      </c>
      <c r="O2335" s="409" t="s">
        <v>2207</v>
      </c>
      <c r="P2335" s="409" t="s">
        <v>2207</v>
      </c>
      <c r="Q2335" s="409" t="s">
        <v>2207</v>
      </c>
      <c r="R2335" s="409" t="s">
        <v>2207</v>
      </c>
      <c r="S2335" s="406">
        <v>917</v>
      </c>
      <c r="T2335" s="406">
        <v>1041</v>
      </c>
      <c r="U2335" s="406">
        <v>1071</v>
      </c>
      <c r="V2335" s="406">
        <v>837</v>
      </c>
      <c r="W2335" s="406">
        <v>934</v>
      </c>
      <c r="X2335" s="406">
        <v>781</v>
      </c>
      <c r="Y2335" s="406">
        <v>833</v>
      </c>
      <c r="Z2335" s="406">
        <v>985</v>
      </c>
      <c r="AA2335" s="406">
        <v>847</v>
      </c>
      <c r="AB2335" s="406">
        <v>819</v>
      </c>
      <c r="AC2335" s="406">
        <v>887</v>
      </c>
      <c r="AD2335" s="406">
        <v>1098</v>
      </c>
      <c r="AE2335" s="406">
        <v>891</v>
      </c>
      <c r="AF2335" s="406">
        <v>879</v>
      </c>
      <c r="AG2335" s="406">
        <v>948</v>
      </c>
      <c r="AH2335" s="406">
        <v>1125</v>
      </c>
      <c r="AI2335" s="406">
        <v>764</v>
      </c>
      <c r="AJ2335" s="406">
        <v>840</v>
      </c>
      <c r="AK2335" s="406">
        <v>908</v>
      </c>
      <c r="AL2335" s="406">
        <v>1078</v>
      </c>
      <c r="AM2335" s="406">
        <v>753</v>
      </c>
      <c r="AN2335" s="406">
        <v>803</v>
      </c>
      <c r="AO2335" s="406">
        <v>933</v>
      </c>
      <c r="AP2335" s="406">
        <v>804</v>
      </c>
      <c r="AQ2335" s="406">
        <v>804</v>
      </c>
      <c r="AR2335" s="406">
        <v>924</v>
      </c>
      <c r="AS2335" s="406">
        <v>849</v>
      </c>
      <c r="AU2335" t="s">
        <v>4752</v>
      </c>
    </row>
    <row r="2336" spans="4:47" ht="13.5" customHeight="1">
      <c r="D2336" s="405" t="s">
        <v>4753</v>
      </c>
      <c r="E2336" s="404"/>
      <c r="F2336" s="407" t="s">
        <v>4810</v>
      </c>
      <c r="G2336" s="272">
        <v>8.6999999999999993</v>
      </c>
      <c r="H2336" s="409" t="s">
        <v>2207</v>
      </c>
      <c r="I2336" s="409" t="s">
        <v>2207</v>
      </c>
      <c r="J2336" s="409" t="s">
        <v>2207</v>
      </c>
      <c r="K2336" s="409" t="s">
        <v>2207</v>
      </c>
      <c r="L2336" s="409" t="s">
        <v>2207</v>
      </c>
      <c r="M2336" s="409" t="s">
        <v>2207</v>
      </c>
      <c r="N2336" s="409" t="s">
        <v>2207</v>
      </c>
      <c r="O2336" s="409" t="s">
        <v>2207</v>
      </c>
      <c r="P2336" s="409" t="s">
        <v>2207</v>
      </c>
      <c r="Q2336" s="409" t="s">
        <v>2207</v>
      </c>
      <c r="R2336" s="409" t="s">
        <v>2207</v>
      </c>
      <c r="S2336" s="406">
        <v>950</v>
      </c>
      <c r="T2336" s="406">
        <v>1083</v>
      </c>
      <c r="U2336" s="406">
        <v>1116</v>
      </c>
      <c r="V2336" s="406">
        <v>869</v>
      </c>
      <c r="W2336" s="406">
        <v>971</v>
      </c>
      <c r="X2336" s="406">
        <v>806</v>
      </c>
      <c r="Y2336" s="406">
        <v>862</v>
      </c>
      <c r="Z2336" s="406">
        <v>1019</v>
      </c>
      <c r="AA2336" s="406">
        <v>873</v>
      </c>
      <c r="AB2336" s="406">
        <v>847</v>
      </c>
      <c r="AC2336" s="406">
        <v>921</v>
      </c>
      <c r="AD2336" s="406">
        <v>1143</v>
      </c>
      <c r="AE2336" s="406">
        <v>921</v>
      </c>
      <c r="AF2336" s="406">
        <v>908</v>
      </c>
      <c r="AG2336" s="406">
        <v>983</v>
      </c>
      <c r="AH2336" s="406">
        <v>1166</v>
      </c>
      <c r="AI2336" s="406">
        <v>787</v>
      </c>
      <c r="AJ2336" s="406">
        <v>869</v>
      </c>
      <c r="AK2336" s="406">
        <v>943</v>
      </c>
      <c r="AL2336" s="406">
        <v>1119</v>
      </c>
      <c r="AM2336" s="406">
        <v>782</v>
      </c>
      <c r="AN2336" s="406">
        <v>838</v>
      </c>
      <c r="AO2336" s="406">
        <v>972</v>
      </c>
      <c r="AP2336" s="406">
        <v>838</v>
      </c>
      <c r="AQ2336" s="406">
        <v>838</v>
      </c>
      <c r="AR2336" s="406">
        <v>970</v>
      </c>
      <c r="AS2336" s="406">
        <v>880</v>
      </c>
      <c r="AU2336" t="s">
        <v>4753</v>
      </c>
    </row>
    <row r="2337" spans="4:47" ht="13.5" customHeight="1">
      <c r="D2337" s="405" t="s">
        <v>4754</v>
      </c>
      <c r="E2337" s="404"/>
      <c r="F2337" s="407" t="s">
        <v>4811</v>
      </c>
      <c r="G2337" s="272">
        <v>9.4</v>
      </c>
      <c r="H2337" s="409" t="s">
        <v>2207</v>
      </c>
      <c r="I2337" s="409" t="s">
        <v>2207</v>
      </c>
      <c r="J2337" s="409" t="s">
        <v>2207</v>
      </c>
      <c r="K2337" s="409" t="s">
        <v>2207</v>
      </c>
      <c r="L2337" s="409" t="s">
        <v>2207</v>
      </c>
      <c r="M2337" s="409" t="s">
        <v>2207</v>
      </c>
      <c r="N2337" s="409" t="s">
        <v>2207</v>
      </c>
      <c r="O2337" s="409" t="s">
        <v>2207</v>
      </c>
      <c r="P2337" s="409" t="s">
        <v>2207</v>
      </c>
      <c r="Q2337" s="409" t="s">
        <v>2207</v>
      </c>
      <c r="R2337" s="409" t="s">
        <v>2207</v>
      </c>
      <c r="S2337" s="406">
        <v>984</v>
      </c>
      <c r="T2337" s="406">
        <v>1125</v>
      </c>
      <c r="U2337" s="406">
        <v>1161</v>
      </c>
      <c r="V2337" s="406">
        <v>903</v>
      </c>
      <c r="W2337" s="406">
        <v>1008</v>
      </c>
      <c r="X2337" s="406">
        <v>831</v>
      </c>
      <c r="Y2337" s="406">
        <v>891</v>
      </c>
      <c r="Z2337" s="406">
        <v>1053</v>
      </c>
      <c r="AA2337" s="406">
        <v>900</v>
      </c>
      <c r="AB2337" s="406">
        <v>877</v>
      </c>
      <c r="AC2337" s="406">
        <v>957</v>
      </c>
      <c r="AD2337" s="406">
        <v>1189</v>
      </c>
      <c r="AE2337" s="406">
        <v>953</v>
      </c>
      <c r="AF2337" s="406">
        <v>938</v>
      </c>
      <c r="AG2337" s="406">
        <v>1019</v>
      </c>
      <c r="AH2337" s="406">
        <v>1208</v>
      </c>
      <c r="AI2337" s="406">
        <v>811</v>
      </c>
      <c r="AJ2337" s="406">
        <v>898</v>
      </c>
      <c r="AK2337" s="406">
        <v>979</v>
      </c>
      <c r="AL2337" s="406">
        <v>1160</v>
      </c>
      <c r="AM2337" s="406">
        <v>811</v>
      </c>
      <c r="AN2337" s="406">
        <v>873</v>
      </c>
      <c r="AO2337" s="406">
        <v>1012</v>
      </c>
      <c r="AP2337" s="406">
        <v>873</v>
      </c>
      <c r="AQ2337" s="406">
        <v>873</v>
      </c>
      <c r="AR2337" s="406">
        <v>1017</v>
      </c>
      <c r="AS2337" s="406">
        <v>912</v>
      </c>
      <c r="AU2337" t="s">
        <v>4754</v>
      </c>
    </row>
    <row r="2338" spans="4:47" ht="13.5" customHeight="1">
      <c r="D2338" s="405" t="s">
        <v>4755</v>
      </c>
      <c r="E2338" s="404"/>
      <c r="F2338" s="407" t="s">
        <v>4802</v>
      </c>
      <c r="G2338" s="272">
        <v>7.8999999999999995</v>
      </c>
      <c r="H2338" s="409" t="s">
        <v>2207</v>
      </c>
      <c r="I2338" s="409" t="s">
        <v>2207</v>
      </c>
      <c r="J2338" s="409" t="s">
        <v>2207</v>
      </c>
      <c r="K2338" s="409" t="s">
        <v>2207</v>
      </c>
      <c r="L2338" s="409" t="s">
        <v>2207</v>
      </c>
      <c r="M2338" s="409" t="s">
        <v>2207</v>
      </c>
      <c r="N2338" s="409" t="s">
        <v>2207</v>
      </c>
      <c r="O2338" s="409" t="s">
        <v>2207</v>
      </c>
      <c r="P2338" s="409" t="s">
        <v>2207</v>
      </c>
      <c r="Q2338" s="409" t="s">
        <v>2207</v>
      </c>
      <c r="R2338" s="409" t="s">
        <v>2207</v>
      </c>
      <c r="S2338" s="406">
        <v>615</v>
      </c>
      <c r="T2338" s="406">
        <v>732</v>
      </c>
      <c r="U2338" s="406">
        <v>833</v>
      </c>
      <c r="V2338" s="406">
        <v>618</v>
      </c>
      <c r="W2338" s="406">
        <v>689</v>
      </c>
      <c r="X2338" s="406">
        <v>519</v>
      </c>
      <c r="Y2338" s="406">
        <v>566</v>
      </c>
      <c r="Z2338" s="406">
        <v>672</v>
      </c>
      <c r="AA2338" s="406">
        <v>568</v>
      </c>
      <c r="AB2338" s="406">
        <v>553</v>
      </c>
      <c r="AC2338" s="406">
        <v>616</v>
      </c>
      <c r="AD2338" s="406">
        <v>781</v>
      </c>
      <c r="AE2338" s="406">
        <v>596</v>
      </c>
      <c r="AF2338" s="406">
        <v>621</v>
      </c>
      <c r="AG2338" s="406">
        <v>686</v>
      </c>
      <c r="AH2338" s="406">
        <v>817</v>
      </c>
      <c r="AI2338" s="406">
        <v>521</v>
      </c>
      <c r="AJ2338" s="406">
        <v>574</v>
      </c>
      <c r="AK2338" s="406">
        <v>637</v>
      </c>
      <c r="AL2338" s="406">
        <v>760</v>
      </c>
      <c r="AM2338" s="406">
        <v>498</v>
      </c>
      <c r="AN2338" s="406">
        <v>533</v>
      </c>
      <c r="AO2338" s="406">
        <v>620</v>
      </c>
      <c r="AP2338" s="406">
        <v>538</v>
      </c>
      <c r="AQ2338" s="406">
        <v>538</v>
      </c>
      <c r="AR2338" s="406">
        <v>658</v>
      </c>
      <c r="AS2338" s="406">
        <v>627</v>
      </c>
      <c r="AU2338" t="s">
        <v>4755</v>
      </c>
    </row>
    <row r="2339" spans="4:47" ht="13.5" customHeight="1">
      <c r="D2339" s="405" t="s">
        <v>4756</v>
      </c>
      <c r="E2339" s="404"/>
      <c r="F2339" s="407" t="s">
        <v>4803</v>
      </c>
      <c r="G2339" s="272">
        <v>8.6999999999999993</v>
      </c>
      <c r="H2339" s="409" t="s">
        <v>2207</v>
      </c>
      <c r="I2339" s="409" t="s">
        <v>2207</v>
      </c>
      <c r="J2339" s="409" t="s">
        <v>2207</v>
      </c>
      <c r="K2339" s="409" t="s">
        <v>2207</v>
      </c>
      <c r="L2339" s="409" t="s">
        <v>2207</v>
      </c>
      <c r="M2339" s="409" t="s">
        <v>2207</v>
      </c>
      <c r="N2339" s="409" t="s">
        <v>2207</v>
      </c>
      <c r="O2339" s="409" t="s">
        <v>2207</v>
      </c>
      <c r="P2339" s="409" t="s">
        <v>2207</v>
      </c>
      <c r="Q2339" s="409" t="s">
        <v>2207</v>
      </c>
      <c r="R2339" s="409" t="s">
        <v>2207</v>
      </c>
      <c r="S2339" s="406">
        <v>634</v>
      </c>
      <c r="T2339" s="406">
        <v>759</v>
      </c>
      <c r="U2339" s="406">
        <v>861</v>
      </c>
      <c r="V2339" s="406">
        <v>641</v>
      </c>
      <c r="W2339" s="406">
        <v>715</v>
      </c>
      <c r="X2339" s="406">
        <v>534</v>
      </c>
      <c r="Y2339" s="406">
        <v>585</v>
      </c>
      <c r="Z2339" s="406">
        <v>694</v>
      </c>
      <c r="AA2339" s="406">
        <v>584</v>
      </c>
      <c r="AB2339" s="406">
        <v>572</v>
      </c>
      <c r="AC2339" s="406">
        <v>641</v>
      </c>
      <c r="AD2339" s="406">
        <v>814</v>
      </c>
      <c r="AE2339" s="406">
        <v>616</v>
      </c>
      <c r="AF2339" s="406">
        <v>640</v>
      </c>
      <c r="AG2339" s="406">
        <v>711</v>
      </c>
      <c r="AH2339" s="406">
        <v>847</v>
      </c>
      <c r="AI2339" s="406">
        <v>533</v>
      </c>
      <c r="AJ2339" s="406">
        <v>593</v>
      </c>
      <c r="AK2339" s="406">
        <v>663</v>
      </c>
      <c r="AL2339" s="406">
        <v>790</v>
      </c>
      <c r="AM2339" s="406">
        <v>512</v>
      </c>
      <c r="AN2339" s="406">
        <v>552</v>
      </c>
      <c r="AO2339" s="406">
        <v>641</v>
      </c>
      <c r="AP2339" s="406">
        <v>561</v>
      </c>
      <c r="AQ2339" s="406">
        <v>561</v>
      </c>
      <c r="AR2339" s="406">
        <v>694</v>
      </c>
      <c r="AS2339" s="406">
        <v>649</v>
      </c>
      <c r="AU2339" t="s">
        <v>4756</v>
      </c>
    </row>
    <row r="2340" spans="4:47" ht="13.5" customHeight="1">
      <c r="D2340" s="405" t="s">
        <v>4757</v>
      </c>
      <c r="E2340" s="404"/>
      <c r="F2340" s="407" t="s">
        <v>4804</v>
      </c>
      <c r="G2340" s="272">
        <v>9.4</v>
      </c>
      <c r="H2340" s="409" t="s">
        <v>2207</v>
      </c>
      <c r="I2340" s="409" t="s">
        <v>2207</v>
      </c>
      <c r="J2340" s="409" t="s">
        <v>2207</v>
      </c>
      <c r="K2340" s="409" t="s">
        <v>2207</v>
      </c>
      <c r="L2340" s="409" t="s">
        <v>2207</v>
      </c>
      <c r="M2340" s="409" t="s">
        <v>2207</v>
      </c>
      <c r="N2340" s="409" t="s">
        <v>2207</v>
      </c>
      <c r="O2340" s="409" t="s">
        <v>2207</v>
      </c>
      <c r="P2340" s="409" t="s">
        <v>2207</v>
      </c>
      <c r="Q2340" s="409" t="s">
        <v>2207</v>
      </c>
      <c r="R2340" s="409" t="s">
        <v>2207</v>
      </c>
      <c r="S2340" s="406">
        <v>655</v>
      </c>
      <c r="T2340" s="406">
        <v>788</v>
      </c>
      <c r="U2340" s="406">
        <v>890</v>
      </c>
      <c r="V2340" s="406">
        <v>665</v>
      </c>
      <c r="W2340" s="406">
        <v>741</v>
      </c>
      <c r="X2340" s="406">
        <v>549</v>
      </c>
      <c r="Y2340" s="406">
        <v>604</v>
      </c>
      <c r="Z2340" s="406">
        <v>717</v>
      </c>
      <c r="AA2340" s="406">
        <v>600</v>
      </c>
      <c r="AB2340" s="406">
        <v>591</v>
      </c>
      <c r="AC2340" s="406">
        <v>666</v>
      </c>
      <c r="AD2340" s="406">
        <v>849</v>
      </c>
      <c r="AE2340" s="406">
        <v>637</v>
      </c>
      <c r="AF2340" s="406">
        <v>660</v>
      </c>
      <c r="AG2340" s="406">
        <v>736</v>
      </c>
      <c r="AH2340" s="406">
        <v>877</v>
      </c>
      <c r="AI2340" s="406">
        <v>547</v>
      </c>
      <c r="AJ2340" s="406">
        <v>613</v>
      </c>
      <c r="AK2340" s="406">
        <v>688</v>
      </c>
      <c r="AL2340" s="406">
        <v>820</v>
      </c>
      <c r="AM2340" s="406">
        <v>528</v>
      </c>
      <c r="AN2340" s="406">
        <v>571</v>
      </c>
      <c r="AO2340" s="406">
        <v>662</v>
      </c>
      <c r="AP2340" s="406">
        <v>585</v>
      </c>
      <c r="AQ2340" s="406">
        <v>585</v>
      </c>
      <c r="AR2340" s="406">
        <v>730</v>
      </c>
      <c r="AS2340" s="406">
        <v>673</v>
      </c>
      <c r="AU2340" t="s">
        <v>4757</v>
      </c>
    </row>
    <row r="2341" spans="4:47" ht="13.5" customHeight="1">
      <c r="D2341" s="405" t="s">
        <v>4758</v>
      </c>
      <c r="E2341" s="404"/>
      <c r="F2341" s="407" t="s">
        <v>4812</v>
      </c>
      <c r="G2341" s="272">
        <v>13.4</v>
      </c>
      <c r="H2341" s="409" t="s">
        <v>2207</v>
      </c>
      <c r="I2341" s="409" t="s">
        <v>2207</v>
      </c>
      <c r="J2341" s="409" t="s">
        <v>2207</v>
      </c>
      <c r="K2341" s="409" t="s">
        <v>2207</v>
      </c>
      <c r="L2341" s="409" t="s">
        <v>2207</v>
      </c>
      <c r="M2341" s="409" t="s">
        <v>2207</v>
      </c>
      <c r="N2341" s="409" t="s">
        <v>2207</v>
      </c>
      <c r="O2341" s="409" t="s">
        <v>2207</v>
      </c>
      <c r="P2341" s="409" t="s">
        <v>2207</v>
      </c>
      <c r="Q2341" s="409" t="s">
        <v>2207</v>
      </c>
      <c r="R2341" s="409" t="s">
        <v>2207</v>
      </c>
      <c r="S2341" s="406">
        <v>1272</v>
      </c>
      <c r="T2341" s="406">
        <v>1476</v>
      </c>
      <c r="U2341" s="406">
        <v>1564</v>
      </c>
      <c r="V2341" s="406">
        <v>1193</v>
      </c>
      <c r="W2341" s="406">
        <v>1330</v>
      </c>
      <c r="X2341" s="406">
        <v>1048</v>
      </c>
      <c r="Y2341" s="406">
        <v>1134</v>
      </c>
      <c r="Z2341" s="406">
        <v>1334</v>
      </c>
      <c r="AA2341" s="406">
        <v>1140</v>
      </c>
      <c r="AB2341" s="406">
        <v>1105</v>
      </c>
      <c r="AC2341" s="406">
        <v>1218</v>
      </c>
      <c r="AD2341" s="406">
        <v>1518</v>
      </c>
      <c r="AE2341" s="406">
        <v>1200</v>
      </c>
      <c r="AF2341" s="406">
        <v>1234</v>
      </c>
      <c r="AG2341" s="406">
        <v>1350</v>
      </c>
      <c r="AH2341" s="406">
        <v>1595</v>
      </c>
      <c r="AI2341" s="406">
        <v>1037</v>
      </c>
      <c r="AJ2341" s="406">
        <v>1148</v>
      </c>
      <c r="AK2341" s="406">
        <v>1262</v>
      </c>
      <c r="AL2341" s="406">
        <v>1491</v>
      </c>
      <c r="AM2341" s="406">
        <v>967</v>
      </c>
      <c r="AN2341" s="406">
        <v>1035</v>
      </c>
      <c r="AO2341" s="406">
        <v>1192</v>
      </c>
      <c r="AP2341" s="406">
        <v>1078</v>
      </c>
      <c r="AQ2341" s="406">
        <v>1078</v>
      </c>
      <c r="AR2341" s="406">
        <v>1307</v>
      </c>
      <c r="AS2341" s="406">
        <v>1179</v>
      </c>
      <c r="AU2341" t="s">
        <v>4758</v>
      </c>
    </row>
    <row r="2342" spans="4:47" ht="13.5" customHeight="1">
      <c r="D2342" s="405" t="s">
        <v>4759</v>
      </c>
      <c r="E2342" s="404"/>
      <c r="F2342" s="407" t="s">
        <v>4813</v>
      </c>
      <c r="G2342" s="272">
        <v>14.1</v>
      </c>
      <c r="H2342" s="409" t="s">
        <v>2207</v>
      </c>
      <c r="I2342" s="409" t="s">
        <v>2207</v>
      </c>
      <c r="J2342" s="409" t="s">
        <v>2207</v>
      </c>
      <c r="K2342" s="409" t="s">
        <v>2207</v>
      </c>
      <c r="L2342" s="409" t="s">
        <v>2207</v>
      </c>
      <c r="M2342" s="409" t="s">
        <v>2207</v>
      </c>
      <c r="N2342" s="409" t="s">
        <v>2207</v>
      </c>
      <c r="O2342" s="409" t="s">
        <v>2207</v>
      </c>
      <c r="P2342" s="409" t="s">
        <v>2207</v>
      </c>
      <c r="Q2342" s="409" t="s">
        <v>2207</v>
      </c>
      <c r="R2342" s="409" t="s">
        <v>2207</v>
      </c>
      <c r="S2342" s="406">
        <v>1296</v>
      </c>
      <c r="T2342" s="406">
        <v>1500</v>
      </c>
      <c r="U2342" s="406">
        <v>1592</v>
      </c>
      <c r="V2342" s="406">
        <v>1213</v>
      </c>
      <c r="W2342" s="406">
        <v>1352</v>
      </c>
      <c r="X2342" s="406">
        <v>1096</v>
      </c>
      <c r="Y2342" s="406">
        <v>1187</v>
      </c>
      <c r="Z2342" s="406">
        <v>1396</v>
      </c>
      <c r="AA2342" s="406">
        <v>1193</v>
      </c>
      <c r="AB2342" s="406">
        <v>1158</v>
      </c>
      <c r="AC2342" s="406">
        <v>1278</v>
      </c>
      <c r="AD2342" s="406">
        <v>1592</v>
      </c>
      <c r="AE2342" s="406">
        <v>1257</v>
      </c>
      <c r="AF2342" s="406">
        <v>1287</v>
      </c>
      <c r="AG2342" s="406">
        <v>1410</v>
      </c>
      <c r="AH2342" s="406">
        <v>1665</v>
      </c>
      <c r="AI2342" s="406">
        <v>1085</v>
      </c>
      <c r="AJ2342" s="406">
        <v>1185</v>
      </c>
      <c r="AK2342" s="406">
        <v>1306</v>
      </c>
      <c r="AL2342" s="406">
        <v>1543</v>
      </c>
      <c r="AM2342" s="406">
        <v>1020</v>
      </c>
      <c r="AN2342" s="406">
        <v>1093</v>
      </c>
      <c r="AO2342" s="406">
        <v>1258</v>
      </c>
      <c r="AP2342" s="406">
        <v>1123</v>
      </c>
      <c r="AQ2342" s="406">
        <v>1123</v>
      </c>
      <c r="AR2342" s="406">
        <v>1353</v>
      </c>
      <c r="AS2342" s="406">
        <v>1269</v>
      </c>
      <c r="AU2342" t="s">
        <v>4759</v>
      </c>
    </row>
    <row r="2343" spans="4:47" ht="13.5" customHeight="1">
      <c r="D2343" s="405" t="s">
        <v>4760</v>
      </c>
      <c r="E2343" s="404"/>
      <c r="F2343" s="407" t="s">
        <v>4814</v>
      </c>
      <c r="G2343" s="272">
        <v>14.9</v>
      </c>
      <c r="H2343" s="409" t="s">
        <v>2207</v>
      </c>
      <c r="I2343" s="409" t="s">
        <v>2207</v>
      </c>
      <c r="J2343" s="409" t="s">
        <v>2207</v>
      </c>
      <c r="K2343" s="409" t="s">
        <v>2207</v>
      </c>
      <c r="L2343" s="409" t="s">
        <v>2207</v>
      </c>
      <c r="M2343" s="409" t="s">
        <v>2207</v>
      </c>
      <c r="N2343" s="409" t="s">
        <v>2207</v>
      </c>
      <c r="O2343" s="409" t="s">
        <v>2207</v>
      </c>
      <c r="P2343" s="409" t="s">
        <v>2207</v>
      </c>
      <c r="Q2343" s="409" t="s">
        <v>2207</v>
      </c>
      <c r="R2343" s="409" t="s">
        <v>2207</v>
      </c>
      <c r="S2343" s="406">
        <v>1318</v>
      </c>
      <c r="T2343" s="406">
        <v>1523</v>
      </c>
      <c r="U2343" s="406">
        <v>1619</v>
      </c>
      <c r="V2343" s="406">
        <v>1231</v>
      </c>
      <c r="W2343" s="406">
        <v>1371</v>
      </c>
      <c r="X2343" s="406">
        <v>1120</v>
      </c>
      <c r="Y2343" s="406">
        <v>1215</v>
      </c>
      <c r="Z2343" s="406">
        <v>1429</v>
      </c>
      <c r="AA2343" s="406">
        <v>1219</v>
      </c>
      <c r="AB2343" s="406">
        <v>1186</v>
      </c>
      <c r="AC2343" s="406">
        <v>1312</v>
      </c>
      <c r="AD2343" s="406">
        <v>1636</v>
      </c>
      <c r="AE2343" s="406">
        <v>1287</v>
      </c>
      <c r="AF2343" s="406">
        <v>1316</v>
      </c>
      <c r="AG2343" s="406">
        <v>1444</v>
      </c>
      <c r="AH2343" s="406">
        <v>1705</v>
      </c>
      <c r="AI2343" s="406">
        <v>1107</v>
      </c>
      <c r="AJ2343" s="406">
        <v>1214</v>
      </c>
      <c r="AK2343" s="406">
        <v>1340</v>
      </c>
      <c r="AL2343" s="406">
        <v>1583</v>
      </c>
      <c r="AM2343" s="406">
        <v>1048</v>
      </c>
      <c r="AN2343" s="406">
        <v>1127</v>
      </c>
      <c r="AO2343" s="406">
        <v>1297</v>
      </c>
      <c r="AP2343" s="406">
        <v>1141</v>
      </c>
      <c r="AQ2343" s="406">
        <v>1141</v>
      </c>
      <c r="AR2343" s="406">
        <v>1417</v>
      </c>
      <c r="AS2343" s="406">
        <v>1287</v>
      </c>
      <c r="AU2343" t="s">
        <v>4760</v>
      </c>
    </row>
    <row r="2344" spans="4:47" ht="13.5" customHeight="1">
      <c r="D2344" s="405" t="s">
        <v>4761</v>
      </c>
      <c r="E2344" s="404"/>
      <c r="F2344" s="407" t="s">
        <v>4815</v>
      </c>
      <c r="G2344" s="272">
        <v>15.7</v>
      </c>
      <c r="H2344" s="409" t="s">
        <v>2207</v>
      </c>
      <c r="I2344" s="409" t="s">
        <v>2207</v>
      </c>
      <c r="J2344" s="409" t="s">
        <v>2207</v>
      </c>
      <c r="K2344" s="409" t="s">
        <v>2207</v>
      </c>
      <c r="L2344" s="409" t="s">
        <v>2207</v>
      </c>
      <c r="M2344" s="409" t="s">
        <v>2207</v>
      </c>
      <c r="N2344" s="409" t="s">
        <v>2207</v>
      </c>
      <c r="O2344" s="409" t="s">
        <v>2207</v>
      </c>
      <c r="P2344" s="409" t="s">
        <v>2207</v>
      </c>
      <c r="Q2344" s="409" t="s">
        <v>2207</v>
      </c>
      <c r="R2344" s="409" t="s">
        <v>2207</v>
      </c>
      <c r="S2344" s="406">
        <v>1351</v>
      </c>
      <c r="T2344" s="406">
        <v>1563</v>
      </c>
      <c r="U2344" s="406">
        <v>1662</v>
      </c>
      <c r="V2344" s="406">
        <v>1263</v>
      </c>
      <c r="W2344" s="406">
        <v>1406</v>
      </c>
      <c r="X2344" s="406">
        <v>1146</v>
      </c>
      <c r="Y2344" s="406">
        <v>1245</v>
      </c>
      <c r="Z2344" s="406">
        <v>1464</v>
      </c>
      <c r="AA2344" s="406">
        <v>1247</v>
      </c>
      <c r="AB2344" s="406">
        <v>1216</v>
      </c>
      <c r="AC2344" s="406">
        <v>1348</v>
      </c>
      <c r="AD2344" s="406">
        <v>1683</v>
      </c>
      <c r="AE2344" s="406">
        <v>1319</v>
      </c>
      <c r="AF2344" s="406">
        <v>1345</v>
      </c>
      <c r="AG2344" s="406">
        <v>1480</v>
      </c>
      <c r="AH2344" s="406">
        <v>1747</v>
      </c>
      <c r="AI2344" s="406">
        <v>1132</v>
      </c>
      <c r="AJ2344" s="406">
        <v>1244</v>
      </c>
      <c r="AK2344" s="406">
        <v>1376</v>
      </c>
      <c r="AL2344" s="406">
        <v>1625</v>
      </c>
      <c r="AM2344" s="406">
        <v>1078</v>
      </c>
      <c r="AN2344" s="406">
        <v>1162</v>
      </c>
      <c r="AO2344" s="406">
        <v>1337</v>
      </c>
      <c r="AP2344" s="406">
        <v>1161</v>
      </c>
      <c r="AQ2344" s="406">
        <v>1161</v>
      </c>
      <c r="AR2344" s="406">
        <v>1390</v>
      </c>
      <c r="AS2344" s="406">
        <v>1317</v>
      </c>
      <c r="AU2344" t="s">
        <v>4761</v>
      </c>
    </row>
    <row r="2345" spans="4:47" ht="13.5" customHeight="1">
      <c r="D2345" s="405" t="s">
        <v>4762</v>
      </c>
      <c r="E2345" s="405" t="s">
        <v>5597</v>
      </c>
      <c r="F2345" s="407" t="s">
        <v>4816</v>
      </c>
      <c r="G2345" s="272">
        <v>10.199999999999999</v>
      </c>
      <c r="H2345" s="409" t="s">
        <v>2207</v>
      </c>
      <c r="I2345" s="409" t="s">
        <v>2207</v>
      </c>
      <c r="J2345" s="409" t="s">
        <v>2207</v>
      </c>
      <c r="K2345" s="409" t="s">
        <v>2207</v>
      </c>
      <c r="L2345" s="409" t="s">
        <v>2207</v>
      </c>
      <c r="M2345" s="409" t="s">
        <v>2207</v>
      </c>
      <c r="N2345" s="409" t="s">
        <v>2207</v>
      </c>
      <c r="O2345" s="409" t="s">
        <v>2207</v>
      </c>
      <c r="P2345" s="409" t="s">
        <v>2207</v>
      </c>
      <c r="Q2345" s="409" t="s">
        <v>2207</v>
      </c>
      <c r="R2345" s="409" t="s">
        <v>2207</v>
      </c>
      <c r="S2345" s="406">
        <v>1481</v>
      </c>
      <c r="T2345" s="406">
        <v>1674</v>
      </c>
      <c r="U2345" s="406">
        <v>1688</v>
      </c>
      <c r="V2345" s="406">
        <v>1297</v>
      </c>
      <c r="W2345" s="406">
        <v>1452</v>
      </c>
      <c r="X2345" s="406">
        <v>1235</v>
      </c>
      <c r="Y2345" s="406">
        <v>1309</v>
      </c>
      <c r="Z2345" s="406">
        <v>1542</v>
      </c>
      <c r="AA2345" s="406">
        <v>1339</v>
      </c>
      <c r="AB2345" s="406">
        <v>1273</v>
      </c>
      <c r="AC2345" s="406">
        <v>1367</v>
      </c>
      <c r="AD2345" s="406">
        <v>1674</v>
      </c>
      <c r="AE2345" s="406">
        <v>1392</v>
      </c>
      <c r="AF2345" s="406">
        <v>1428</v>
      </c>
      <c r="AG2345" s="406">
        <v>1526</v>
      </c>
      <c r="AH2345" s="406">
        <v>1802</v>
      </c>
      <c r="AI2345" s="406">
        <v>1218</v>
      </c>
      <c r="AJ2345" s="406">
        <v>1326</v>
      </c>
      <c r="AK2345" s="406">
        <v>1421</v>
      </c>
      <c r="AL2345" s="406">
        <v>1679</v>
      </c>
      <c r="AM2345" s="406">
        <v>1105</v>
      </c>
      <c r="AN2345" s="406">
        <v>1162</v>
      </c>
      <c r="AO2345" s="406">
        <v>1340</v>
      </c>
      <c r="AP2345" s="406">
        <v>1215</v>
      </c>
      <c r="AQ2345" s="406">
        <v>1215</v>
      </c>
      <c r="AR2345" s="406">
        <v>1420</v>
      </c>
      <c r="AS2345" s="406">
        <v>1285</v>
      </c>
      <c r="AU2345" t="s">
        <v>4762</v>
      </c>
    </row>
    <row r="2346" spans="4:47" ht="13.5" customHeight="1">
      <c r="D2346" s="405" t="s">
        <v>4763</v>
      </c>
      <c r="E2346" s="405" t="s">
        <v>5597</v>
      </c>
      <c r="F2346" s="407" t="s">
        <v>4816</v>
      </c>
      <c r="G2346" s="272">
        <v>10.199999999999999</v>
      </c>
      <c r="H2346" s="409" t="s">
        <v>2207</v>
      </c>
      <c r="I2346" s="409" t="s">
        <v>2207</v>
      </c>
      <c r="J2346" s="409" t="s">
        <v>2207</v>
      </c>
      <c r="K2346" s="409" t="s">
        <v>2207</v>
      </c>
      <c r="L2346" s="409" t="s">
        <v>2207</v>
      </c>
      <c r="M2346" s="409" t="s">
        <v>2207</v>
      </c>
      <c r="N2346" s="409" t="s">
        <v>2207</v>
      </c>
      <c r="O2346" s="409" t="s">
        <v>2207</v>
      </c>
      <c r="P2346" s="409" t="s">
        <v>2207</v>
      </c>
      <c r="Q2346" s="409" t="s">
        <v>2207</v>
      </c>
      <c r="R2346" s="409" t="s">
        <v>2207</v>
      </c>
      <c r="S2346" s="406">
        <v>1481</v>
      </c>
      <c r="T2346" s="406">
        <v>1674</v>
      </c>
      <c r="U2346" s="406">
        <v>1688</v>
      </c>
      <c r="V2346" s="406">
        <v>1297</v>
      </c>
      <c r="W2346" s="406">
        <v>1452</v>
      </c>
      <c r="X2346" s="406">
        <v>1235</v>
      </c>
      <c r="Y2346" s="406">
        <v>1309</v>
      </c>
      <c r="Z2346" s="406">
        <v>1542</v>
      </c>
      <c r="AA2346" s="406">
        <v>1339</v>
      </c>
      <c r="AB2346" s="406">
        <v>1273</v>
      </c>
      <c r="AC2346" s="406">
        <v>1367</v>
      </c>
      <c r="AD2346" s="406">
        <v>1674</v>
      </c>
      <c r="AE2346" s="406">
        <v>1392</v>
      </c>
      <c r="AF2346" s="406">
        <v>1428</v>
      </c>
      <c r="AG2346" s="406">
        <v>1526</v>
      </c>
      <c r="AH2346" s="406">
        <v>1802</v>
      </c>
      <c r="AI2346" s="406">
        <v>1218</v>
      </c>
      <c r="AJ2346" s="406">
        <v>1326</v>
      </c>
      <c r="AK2346" s="406">
        <v>1421</v>
      </c>
      <c r="AL2346" s="406">
        <v>1679</v>
      </c>
      <c r="AM2346" s="406">
        <v>1105</v>
      </c>
      <c r="AN2346" s="406">
        <v>1162</v>
      </c>
      <c r="AO2346" s="406">
        <v>1340</v>
      </c>
      <c r="AP2346" s="406">
        <v>1215</v>
      </c>
      <c r="AQ2346" s="406">
        <v>1215</v>
      </c>
      <c r="AR2346" s="406">
        <v>1420</v>
      </c>
      <c r="AS2346" s="406">
        <v>1285</v>
      </c>
      <c r="AU2346" t="s">
        <v>4763</v>
      </c>
    </row>
    <row r="2347" spans="4:47" ht="13.5" customHeight="1">
      <c r="D2347" s="405" t="s">
        <v>4764</v>
      </c>
      <c r="E2347" s="404"/>
      <c r="F2347" s="407" t="s">
        <v>4818</v>
      </c>
      <c r="G2347" s="272">
        <v>11</v>
      </c>
      <c r="H2347" s="409" t="s">
        <v>2207</v>
      </c>
      <c r="I2347" s="409" t="s">
        <v>2207</v>
      </c>
      <c r="J2347" s="409" t="s">
        <v>2207</v>
      </c>
      <c r="K2347" s="409" t="s">
        <v>2207</v>
      </c>
      <c r="L2347" s="409" t="s">
        <v>2207</v>
      </c>
      <c r="M2347" s="409" t="s">
        <v>2207</v>
      </c>
      <c r="N2347" s="409" t="s">
        <v>2207</v>
      </c>
      <c r="O2347" s="409" t="s">
        <v>2207</v>
      </c>
      <c r="P2347" s="409" t="s">
        <v>2207</v>
      </c>
      <c r="Q2347" s="409" t="s">
        <v>2207</v>
      </c>
      <c r="R2347" s="409" t="s">
        <v>2207</v>
      </c>
      <c r="S2347" s="406">
        <v>1602</v>
      </c>
      <c r="T2347" s="406">
        <v>1805</v>
      </c>
      <c r="U2347" s="406">
        <v>1842</v>
      </c>
      <c r="V2347" s="406">
        <v>1383</v>
      </c>
      <c r="W2347" s="406">
        <v>1547</v>
      </c>
      <c r="X2347" s="406">
        <v>1325</v>
      </c>
      <c r="Y2347" s="406">
        <v>1404</v>
      </c>
      <c r="Z2347" s="406">
        <v>1653</v>
      </c>
      <c r="AA2347" s="406">
        <v>1437</v>
      </c>
      <c r="AB2347" s="406">
        <v>1361</v>
      </c>
      <c r="AC2347" s="406">
        <v>1462</v>
      </c>
      <c r="AD2347" s="406">
        <v>1791</v>
      </c>
      <c r="AE2347" s="406">
        <v>1489</v>
      </c>
      <c r="AF2347" s="406">
        <v>1551</v>
      </c>
      <c r="AG2347" s="406">
        <v>1656</v>
      </c>
      <c r="AH2347" s="406">
        <v>1955</v>
      </c>
      <c r="AI2347" s="406">
        <v>1315</v>
      </c>
      <c r="AJ2347" s="406">
        <v>1425</v>
      </c>
      <c r="AK2347" s="406">
        <v>1527</v>
      </c>
      <c r="AL2347" s="406">
        <v>1804</v>
      </c>
      <c r="AM2347" s="406">
        <v>1184</v>
      </c>
      <c r="AN2347" s="406">
        <v>1244</v>
      </c>
      <c r="AO2347" s="406">
        <v>1435</v>
      </c>
      <c r="AP2347" s="406">
        <v>1268</v>
      </c>
      <c r="AQ2347" s="406">
        <v>1268</v>
      </c>
      <c r="AR2347" s="406">
        <v>1486</v>
      </c>
      <c r="AS2347" s="406">
        <v>1384</v>
      </c>
      <c r="AU2347" t="s">
        <v>4764</v>
      </c>
    </row>
    <row r="2348" spans="4:47" ht="13.5" customHeight="1">
      <c r="D2348" s="405" t="s">
        <v>4765</v>
      </c>
      <c r="E2348" s="405" t="s">
        <v>5597</v>
      </c>
      <c r="F2348" s="407" t="s">
        <v>4817</v>
      </c>
      <c r="G2348" s="272">
        <v>11.799999999999999</v>
      </c>
      <c r="H2348" s="409" t="s">
        <v>2207</v>
      </c>
      <c r="I2348" s="409" t="s">
        <v>2207</v>
      </c>
      <c r="J2348" s="409" t="s">
        <v>2207</v>
      </c>
      <c r="K2348" s="409" t="s">
        <v>2207</v>
      </c>
      <c r="L2348" s="409" t="s">
        <v>2207</v>
      </c>
      <c r="M2348" s="409" t="s">
        <v>2207</v>
      </c>
      <c r="N2348" s="409" t="s">
        <v>2207</v>
      </c>
      <c r="O2348" s="409" t="s">
        <v>2207</v>
      </c>
      <c r="P2348" s="409" t="s">
        <v>2207</v>
      </c>
      <c r="Q2348" s="409" t="s">
        <v>2207</v>
      </c>
      <c r="R2348" s="409" t="s">
        <v>2207</v>
      </c>
      <c r="S2348" s="406">
        <v>1565</v>
      </c>
      <c r="T2348" s="406">
        <v>1761</v>
      </c>
      <c r="U2348" s="406">
        <v>1791</v>
      </c>
      <c r="V2348" s="406">
        <v>1377</v>
      </c>
      <c r="W2348" s="406">
        <v>1539</v>
      </c>
      <c r="X2348" s="406">
        <v>1328</v>
      </c>
      <c r="Y2348" s="406">
        <v>1411</v>
      </c>
      <c r="Z2348" s="406">
        <v>1661</v>
      </c>
      <c r="AA2348" s="406">
        <v>1440</v>
      </c>
      <c r="AB2348" s="406">
        <v>1374</v>
      </c>
      <c r="AC2348" s="406">
        <v>1482</v>
      </c>
      <c r="AD2348" s="406">
        <v>1818</v>
      </c>
      <c r="AE2348" s="406">
        <v>1502</v>
      </c>
      <c r="AF2348" s="406">
        <v>1530</v>
      </c>
      <c r="AG2348" s="406">
        <v>1640</v>
      </c>
      <c r="AH2348" s="406">
        <v>1936</v>
      </c>
      <c r="AI2348" s="406">
        <v>1310</v>
      </c>
      <c r="AJ2348" s="406">
        <v>1397</v>
      </c>
      <c r="AK2348" s="406">
        <v>1505</v>
      </c>
      <c r="AL2348" s="406">
        <v>1777</v>
      </c>
      <c r="AM2348" s="406">
        <v>1206</v>
      </c>
      <c r="AN2348" s="406">
        <v>1274</v>
      </c>
      <c r="AO2348" s="406">
        <v>1469</v>
      </c>
      <c r="AP2348" s="406">
        <v>1300</v>
      </c>
      <c r="AQ2348" s="406">
        <v>1300</v>
      </c>
      <c r="AR2348" s="406">
        <v>1506</v>
      </c>
      <c r="AS2348" s="406">
        <v>1460</v>
      </c>
      <c r="AU2348" t="s">
        <v>4765</v>
      </c>
    </row>
    <row r="2349" spans="4:47" ht="13.5" customHeight="1">
      <c r="D2349" s="405" t="s">
        <v>4766</v>
      </c>
      <c r="E2349" s="405" t="s">
        <v>5597</v>
      </c>
      <c r="F2349" s="407" t="s">
        <v>4817</v>
      </c>
      <c r="G2349" s="272">
        <v>11.799999999999999</v>
      </c>
      <c r="H2349" s="409" t="s">
        <v>2207</v>
      </c>
      <c r="I2349" s="409" t="s">
        <v>2207</v>
      </c>
      <c r="J2349" s="409" t="s">
        <v>2207</v>
      </c>
      <c r="K2349" s="409" t="s">
        <v>2207</v>
      </c>
      <c r="L2349" s="409" t="s">
        <v>2207</v>
      </c>
      <c r="M2349" s="409" t="s">
        <v>2207</v>
      </c>
      <c r="N2349" s="409" t="s">
        <v>2207</v>
      </c>
      <c r="O2349" s="409" t="s">
        <v>2207</v>
      </c>
      <c r="P2349" s="409" t="s">
        <v>2207</v>
      </c>
      <c r="Q2349" s="409" t="s">
        <v>2207</v>
      </c>
      <c r="R2349" s="409" t="s">
        <v>2207</v>
      </c>
      <c r="S2349" s="406">
        <v>1565</v>
      </c>
      <c r="T2349" s="406">
        <v>1761</v>
      </c>
      <c r="U2349" s="406">
        <v>1791</v>
      </c>
      <c r="V2349" s="406">
        <v>1377</v>
      </c>
      <c r="W2349" s="406">
        <v>1539</v>
      </c>
      <c r="X2349" s="406">
        <v>1328</v>
      </c>
      <c r="Y2349" s="406">
        <v>1411</v>
      </c>
      <c r="Z2349" s="406">
        <v>1661</v>
      </c>
      <c r="AA2349" s="406">
        <v>1440</v>
      </c>
      <c r="AB2349" s="406">
        <v>1374</v>
      </c>
      <c r="AC2349" s="406">
        <v>1482</v>
      </c>
      <c r="AD2349" s="406">
        <v>1818</v>
      </c>
      <c r="AE2349" s="406">
        <v>1502</v>
      </c>
      <c r="AF2349" s="406">
        <v>1530</v>
      </c>
      <c r="AG2349" s="406">
        <v>1640</v>
      </c>
      <c r="AH2349" s="406">
        <v>1936</v>
      </c>
      <c r="AI2349" s="406">
        <v>1310</v>
      </c>
      <c r="AJ2349" s="406">
        <v>1397</v>
      </c>
      <c r="AK2349" s="406">
        <v>1505</v>
      </c>
      <c r="AL2349" s="406">
        <v>1777</v>
      </c>
      <c r="AM2349" s="406">
        <v>1206</v>
      </c>
      <c r="AN2349" s="406">
        <v>1274</v>
      </c>
      <c r="AO2349" s="406">
        <v>1469</v>
      </c>
      <c r="AP2349" s="406">
        <v>1300</v>
      </c>
      <c r="AQ2349" s="406">
        <v>1300</v>
      </c>
      <c r="AR2349" s="406">
        <v>1506</v>
      </c>
      <c r="AS2349" s="406">
        <v>1460</v>
      </c>
      <c r="AU2349" t="s">
        <v>4766</v>
      </c>
    </row>
    <row r="2350" spans="4:47" ht="13.5" customHeight="1">
      <c r="D2350" s="405" t="s">
        <v>4767</v>
      </c>
      <c r="E2350" s="404"/>
      <c r="F2350" s="407" t="s">
        <v>4819</v>
      </c>
      <c r="G2350" s="272">
        <v>12.6</v>
      </c>
      <c r="H2350" s="409" t="s">
        <v>2207</v>
      </c>
      <c r="I2350" s="409" t="s">
        <v>2207</v>
      </c>
      <c r="J2350" s="409" t="s">
        <v>2207</v>
      </c>
      <c r="K2350" s="409" t="s">
        <v>2207</v>
      </c>
      <c r="L2350" s="409" t="s">
        <v>2207</v>
      </c>
      <c r="M2350" s="409" t="s">
        <v>2207</v>
      </c>
      <c r="N2350" s="409" t="s">
        <v>2207</v>
      </c>
      <c r="O2350" s="409" t="s">
        <v>2207</v>
      </c>
      <c r="P2350" s="409" t="s">
        <v>2207</v>
      </c>
      <c r="Q2350" s="409" t="s">
        <v>2207</v>
      </c>
      <c r="R2350" s="409" t="s">
        <v>2207</v>
      </c>
      <c r="S2350" s="406">
        <v>1687</v>
      </c>
      <c r="T2350" s="406">
        <v>1892</v>
      </c>
      <c r="U2350" s="406">
        <v>1945</v>
      </c>
      <c r="V2350" s="406">
        <v>1462</v>
      </c>
      <c r="W2350" s="406">
        <v>1636</v>
      </c>
      <c r="X2350" s="406">
        <v>1418</v>
      </c>
      <c r="Y2350" s="406">
        <v>1507</v>
      </c>
      <c r="Z2350" s="406">
        <v>1773</v>
      </c>
      <c r="AA2350" s="406">
        <v>1540</v>
      </c>
      <c r="AB2350" s="406">
        <v>1463</v>
      </c>
      <c r="AC2350" s="406">
        <v>1578</v>
      </c>
      <c r="AD2350" s="406">
        <v>1936</v>
      </c>
      <c r="AE2350" s="406">
        <v>1599</v>
      </c>
      <c r="AF2350" s="406">
        <v>1653</v>
      </c>
      <c r="AG2350" s="406">
        <v>1771</v>
      </c>
      <c r="AH2350" s="406">
        <v>2091</v>
      </c>
      <c r="AI2350" s="406">
        <v>1408</v>
      </c>
      <c r="AJ2350" s="406">
        <v>1497</v>
      </c>
      <c r="AK2350" s="406">
        <v>1612</v>
      </c>
      <c r="AL2350" s="406">
        <v>1903</v>
      </c>
      <c r="AM2350" s="406">
        <v>1286</v>
      </c>
      <c r="AN2350" s="406">
        <v>1357</v>
      </c>
      <c r="AO2350" s="406">
        <v>1564</v>
      </c>
      <c r="AP2350" s="406">
        <v>1355</v>
      </c>
      <c r="AQ2350" s="406">
        <v>1355</v>
      </c>
      <c r="AR2350" s="406">
        <v>1573</v>
      </c>
      <c r="AS2350" s="406">
        <v>1560</v>
      </c>
      <c r="AU2350" t="s">
        <v>4767</v>
      </c>
    </row>
    <row r="2351" spans="4:47" ht="13.5" customHeight="1">
      <c r="D2351" s="405" t="s">
        <v>4768</v>
      </c>
      <c r="E2351" s="404"/>
      <c r="F2351" s="407" t="s">
        <v>4820</v>
      </c>
      <c r="G2351" s="272">
        <v>13.4</v>
      </c>
      <c r="H2351" s="409" t="s">
        <v>2207</v>
      </c>
      <c r="I2351" s="409" t="s">
        <v>2207</v>
      </c>
      <c r="J2351" s="409" t="s">
        <v>2207</v>
      </c>
      <c r="K2351" s="409" t="s">
        <v>2207</v>
      </c>
      <c r="L2351" s="409" t="s">
        <v>2207</v>
      </c>
      <c r="M2351" s="409" t="s">
        <v>2207</v>
      </c>
      <c r="N2351" s="409" t="s">
        <v>2207</v>
      </c>
      <c r="O2351" s="409" t="s">
        <v>2207</v>
      </c>
      <c r="P2351" s="409" t="s">
        <v>2207</v>
      </c>
      <c r="Q2351" s="409" t="s">
        <v>2207</v>
      </c>
      <c r="R2351" s="409" t="s">
        <v>2207</v>
      </c>
      <c r="S2351" s="406">
        <v>1707</v>
      </c>
      <c r="T2351" s="406">
        <v>1921</v>
      </c>
      <c r="U2351" s="406">
        <v>1975</v>
      </c>
      <c r="V2351" s="406">
        <v>1487</v>
      </c>
      <c r="W2351" s="406">
        <v>1663</v>
      </c>
      <c r="X2351" s="406">
        <v>1434</v>
      </c>
      <c r="Y2351" s="406">
        <v>1527</v>
      </c>
      <c r="Z2351" s="406">
        <v>1796</v>
      </c>
      <c r="AA2351" s="406">
        <v>1557</v>
      </c>
      <c r="AB2351" s="406">
        <v>1484</v>
      </c>
      <c r="AC2351" s="406">
        <v>1604</v>
      </c>
      <c r="AD2351" s="406">
        <v>1971</v>
      </c>
      <c r="AE2351" s="406">
        <v>1620</v>
      </c>
      <c r="AF2351" s="406">
        <v>1674</v>
      </c>
      <c r="AG2351" s="406">
        <v>1798</v>
      </c>
      <c r="AH2351" s="406">
        <v>2121</v>
      </c>
      <c r="AI2351" s="406">
        <v>1422</v>
      </c>
      <c r="AJ2351" s="406">
        <v>1517</v>
      </c>
      <c r="AK2351" s="406">
        <v>1638</v>
      </c>
      <c r="AL2351" s="406">
        <v>1934</v>
      </c>
      <c r="AM2351" s="406">
        <v>1302</v>
      </c>
      <c r="AN2351" s="406">
        <v>1377</v>
      </c>
      <c r="AO2351" s="406">
        <v>1586</v>
      </c>
      <c r="AP2351" s="406">
        <v>1379</v>
      </c>
      <c r="AQ2351" s="406">
        <v>1379</v>
      </c>
      <c r="AR2351" s="406">
        <v>1609</v>
      </c>
      <c r="AS2351" s="406">
        <v>1584</v>
      </c>
      <c r="AU2351" t="s">
        <v>4768</v>
      </c>
    </row>
    <row r="2352" spans="4:47" ht="13.5" customHeight="1">
      <c r="D2352" s="405" t="s">
        <v>4769</v>
      </c>
      <c r="E2352" s="404"/>
      <c r="F2352" s="407" t="s">
        <v>4821</v>
      </c>
      <c r="G2352" s="272">
        <v>14.1</v>
      </c>
      <c r="H2352" s="409" t="s">
        <v>2207</v>
      </c>
      <c r="I2352" s="409" t="s">
        <v>2207</v>
      </c>
      <c r="J2352" s="409" t="s">
        <v>2207</v>
      </c>
      <c r="K2352" s="409" t="s">
        <v>2207</v>
      </c>
      <c r="L2352" s="409" t="s">
        <v>2207</v>
      </c>
      <c r="M2352" s="409" t="s">
        <v>2207</v>
      </c>
      <c r="N2352" s="409" t="s">
        <v>2207</v>
      </c>
      <c r="O2352" s="409" t="s">
        <v>2207</v>
      </c>
      <c r="P2352" s="409" t="s">
        <v>2207</v>
      </c>
      <c r="Q2352" s="409" t="s">
        <v>2207</v>
      </c>
      <c r="R2352" s="409" t="s">
        <v>2207</v>
      </c>
      <c r="S2352" s="406">
        <v>1727</v>
      </c>
      <c r="T2352" s="406">
        <v>1948</v>
      </c>
      <c r="U2352" s="406">
        <v>2003</v>
      </c>
      <c r="V2352" s="406">
        <v>1510</v>
      </c>
      <c r="W2352" s="406">
        <v>1688</v>
      </c>
      <c r="X2352" s="406">
        <v>1448</v>
      </c>
      <c r="Y2352" s="406">
        <v>1545</v>
      </c>
      <c r="Z2352" s="406">
        <v>1818</v>
      </c>
      <c r="AA2352" s="406">
        <v>1572</v>
      </c>
      <c r="AB2352" s="406">
        <v>1503</v>
      </c>
      <c r="AC2352" s="406">
        <v>1629</v>
      </c>
      <c r="AD2352" s="406">
        <v>2005</v>
      </c>
      <c r="AE2352" s="406">
        <v>1640</v>
      </c>
      <c r="AF2352" s="406">
        <v>1692</v>
      </c>
      <c r="AG2352" s="406">
        <v>1822</v>
      </c>
      <c r="AH2352" s="406">
        <v>2150</v>
      </c>
      <c r="AI2352" s="406">
        <v>1434</v>
      </c>
      <c r="AJ2352" s="406">
        <v>1536</v>
      </c>
      <c r="AK2352" s="406">
        <v>1663</v>
      </c>
      <c r="AL2352" s="406">
        <v>1963</v>
      </c>
      <c r="AM2352" s="406">
        <v>1316</v>
      </c>
      <c r="AN2352" s="406">
        <v>1395</v>
      </c>
      <c r="AO2352" s="406">
        <v>1607</v>
      </c>
      <c r="AP2352" s="406">
        <v>1402</v>
      </c>
      <c r="AQ2352" s="406">
        <v>1402</v>
      </c>
      <c r="AR2352" s="406">
        <v>1644</v>
      </c>
      <c r="AS2352" s="406">
        <v>1607</v>
      </c>
      <c r="AU2352" t="s">
        <v>4769</v>
      </c>
    </row>
    <row r="2353" spans="4:47" ht="13.5" customHeight="1">
      <c r="D2353" s="405" t="s">
        <v>4770</v>
      </c>
      <c r="E2353" s="404"/>
      <c r="F2353" s="407" t="s">
        <v>4822</v>
      </c>
      <c r="G2353" s="272">
        <v>14.9</v>
      </c>
      <c r="H2353" s="409" t="s">
        <v>2207</v>
      </c>
      <c r="I2353" s="409" t="s">
        <v>2207</v>
      </c>
      <c r="J2353" s="409" t="s">
        <v>2207</v>
      </c>
      <c r="K2353" s="409" t="s">
        <v>2207</v>
      </c>
      <c r="L2353" s="409" t="s">
        <v>2207</v>
      </c>
      <c r="M2353" s="409" t="s">
        <v>2207</v>
      </c>
      <c r="N2353" s="409" t="s">
        <v>2207</v>
      </c>
      <c r="O2353" s="409" t="s">
        <v>2207</v>
      </c>
      <c r="P2353" s="409" t="s">
        <v>2207</v>
      </c>
      <c r="Q2353" s="409" t="s">
        <v>2207</v>
      </c>
      <c r="R2353" s="409" t="s">
        <v>2207</v>
      </c>
      <c r="S2353" s="406">
        <v>1752</v>
      </c>
      <c r="T2353" s="406">
        <v>1967</v>
      </c>
      <c r="U2353" s="406">
        <v>2030</v>
      </c>
      <c r="V2353" s="406">
        <v>1524</v>
      </c>
      <c r="W2353" s="406">
        <v>1704</v>
      </c>
      <c r="X2353" s="406">
        <v>1482</v>
      </c>
      <c r="Y2353" s="406">
        <v>1584</v>
      </c>
      <c r="Z2353" s="406">
        <v>1862</v>
      </c>
      <c r="AA2353" s="406">
        <v>1609</v>
      </c>
      <c r="AB2353" s="406">
        <v>1541</v>
      </c>
      <c r="AC2353" s="406">
        <v>1674</v>
      </c>
      <c r="AD2353" s="406">
        <v>2061</v>
      </c>
      <c r="AE2353" s="406">
        <v>1681</v>
      </c>
      <c r="AF2353" s="406">
        <v>1731</v>
      </c>
      <c r="AG2353" s="406">
        <v>1867</v>
      </c>
      <c r="AH2353" s="406">
        <v>2202</v>
      </c>
      <c r="AI2353" s="406">
        <v>1467</v>
      </c>
      <c r="AJ2353" s="406">
        <v>1575</v>
      </c>
      <c r="AK2353" s="406">
        <v>1708</v>
      </c>
      <c r="AL2353" s="406">
        <v>2015</v>
      </c>
      <c r="AM2353" s="406">
        <v>1359</v>
      </c>
      <c r="AN2353" s="406">
        <v>1445</v>
      </c>
      <c r="AO2353" s="406">
        <v>1664</v>
      </c>
      <c r="AP2353" s="406">
        <v>1416</v>
      </c>
      <c r="AQ2353" s="406">
        <v>1416</v>
      </c>
      <c r="AR2353" s="406">
        <v>1738</v>
      </c>
      <c r="AS2353" s="406">
        <v>1621</v>
      </c>
      <c r="AU2353" t="s">
        <v>4770</v>
      </c>
    </row>
    <row r="2354" spans="4:47" ht="13.5" customHeight="1">
      <c r="D2354" s="405" t="s">
        <v>4771</v>
      </c>
      <c r="E2354" s="404"/>
      <c r="F2354" s="407" t="s">
        <v>4823</v>
      </c>
      <c r="G2354" s="272">
        <v>15.7</v>
      </c>
      <c r="H2354" s="409" t="s">
        <v>2207</v>
      </c>
      <c r="I2354" s="409" t="s">
        <v>2207</v>
      </c>
      <c r="J2354" s="409" t="s">
        <v>2207</v>
      </c>
      <c r="K2354" s="409" t="s">
        <v>2207</v>
      </c>
      <c r="L2354" s="409" t="s">
        <v>2207</v>
      </c>
      <c r="M2354" s="409" t="s">
        <v>2207</v>
      </c>
      <c r="N2354" s="409" t="s">
        <v>2207</v>
      </c>
      <c r="O2354" s="409" t="s">
        <v>2207</v>
      </c>
      <c r="P2354" s="409" t="s">
        <v>2207</v>
      </c>
      <c r="Q2354" s="409" t="s">
        <v>2207</v>
      </c>
      <c r="R2354" s="409" t="s">
        <v>2207</v>
      </c>
      <c r="S2354" s="406">
        <v>1772</v>
      </c>
      <c r="T2354" s="406">
        <v>1995</v>
      </c>
      <c r="U2354" s="406">
        <v>2059</v>
      </c>
      <c r="V2354" s="406">
        <v>1548</v>
      </c>
      <c r="W2354" s="406">
        <v>1730</v>
      </c>
      <c r="X2354" s="406">
        <v>1497</v>
      </c>
      <c r="Y2354" s="406">
        <v>1604</v>
      </c>
      <c r="Z2354" s="406">
        <v>1885</v>
      </c>
      <c r="AA2354" s="406">
        <v>1625</v>
      </c>
      <c r="AB2354" s="406">
        <v>1561</v>
      </c>
      <c r="AC2354" s="406">
        <v>1699</v>
      </c>
      <c r="AD2354" s="406">
        <v>2095</v>
      </c>
      <c r="AE2354" s="406">
        <v>1701</v>
      </c>
      <c r="AF2354" s="406">
        <v>1751</v>
      </c>
      <c r="AG2354" s="406">
        <v>1893</v>
      </c>
      <c r="AH2354" s="406">
        <v>2233</v>
      </c>
      <c r="AI2354" s="406">
        <v>1481</v>
      </c>
      <c r="AJ2354" s="406">
        <v>1594</v>
      </c>
      <c r="AK2354" s="406">
        <v>1733</v>
      </c>
      <c r="AL2354" s="406">
        <v>2045</v>
      </c>
      <c r="AM2354" s="406">
        <v>1374</v>
      </c>
      <c r="AN2354" s="406">
        <v>1464</v>
      </c>
      <c r="AO2354" s="406">
        <v>1685</v>
      </c>
      <c r="AP2354" s="406">
        <v>1439</v>
      </c>
      <c r="AQ2354" s="406">
        <v>1439</v>
      </c>
      <c r="AR2354" s="406">
        <v>1774</v>
      </c>
      <c r="AS2354" s="406">
        <v>1644</v>
      </c>
      <c r="AU2354" t="s">
        <v>4771</v>
      </c>
    </row>
    <row r="2355" spans="4:47" ht="13.5" customHeight="1">
      <c r="D2355" s="405" t="s">
        <v>4772</v>
      </c>
      <c r="E2355" s="404"/>
      <c r="F2355" s="407" t="s">
        <v>4824</v>
      </c>
      <c r="G2355" s="272">
        <v>12.6</v>
      </c>
      <c r="H2355" s="409" t="s">
        <v>2207</v>
      </c>
      <c r="I2355" s="409" t="s">
        <v>2207</v>
      </c>
      <c r="J2355" s="409" t="s">
        <v>2207</v>
      </c>
      <c r="K2355" s="409" t="s">
        <v>2207</v>
      </c>
      <c r="L2355" s="409" t="s">
        <v>2207</v>
      </c>
      <c r="M2355" s="409" t="s">
        <v>2207</v>
      </c>
      <c r="N2355" s="409" t="s">
        <v>2207</v>
      </c>
      <c r="O2355" s="409" t="s">
        <v>2207</v>
      </c>
      <c r="P2355" s="409" t="s">
        <v>2207</v>
      </c>
      <c r="Q2355" s="409" t="s">
        <v>2207</v>
      </c>
      <c r="R2355" s="409" t="s">
        <v>2207</v>
      </c>
      <c r="S2355" s="406">
        <v>1028</v>
      </c>
      <c r="T2355" s="406">
        <v>1205</v>
      </c>
      <c r="U2355" s="406">
        <v>1376</v>
      </c>
      <c r="V2355" s="406">
        <v>991</v>
      </c>
      <c r="W2355" s="406">
        <v>1103</v>
      </c>
      <c r="X2355" s="406">
        <v>865</v>
      </c>
      <c r="Y2355" s="406">
        <v>944</v>
      </c>
      <c r="Z2355" s="406">
        <v>1111</v>
      </c>
      <c r="AA2355" s="406">
        <v>949</v>
      </c>
      <c r="AB2355" s="406">
        <v>914</v>
      </c>
      <c r="AC2355" s="406">
        <v>1018</v>
      </c>
      <c r="AD2355" s="406">
        <v>1278</v>
      </c>
      <c r="AE2355" s="406">
        <v>989</v>
      </c>
      <c r="AF2355" s="406">
        <v>1051</v>
      </c>
      <c r="AG2355" s="406">
        <v>1158</v>
      </c>
      <c r="AH2355" s="406">
        <v>1370</v>
      </c>
      <c r="AI2355" s="406">
        <v>878</v>
      </c>
      <c r="AJ2355" s="406">
        <v>956</v>
      </c>
      <c r="AK2355" s="406">
        <v>1062</v>
      </c>
      <c r="AL2355" s="406">
        <v>1256</v>
      </c>
      <c r="AM2355" s="406">
        <v>822</v>
      </c>
      <c r="AN2355" s="406">
        <v>882</v>
      </c>
      <c r="AO2355" s="406">
        <v>1016</v>
      </c>
      <c r="AP2355" s="406">
        <v>860</v>
      </c>
      <c r="AQ2355" s="406">
        <v>860</v>
      </c>
      <c r="AR2355" s="406">
        <v>1052</v>
      </c>
      <c r="AS2355" s="406">
        <v>1039</v>
      </c>
      <c r="AU2355" t="s">
        <v>4772</v>
      </c>
    </row>
    <row r="2356" spans="4:47" ht="13.5" customHeight="1">
      <c r="D2356" s="405" t="s">
        <v>4773</v>
      </c>
      <c r="E2356" s="404"/>
      <c r="F2356" s="407" t="s">
        <v>4825</v>
      </c>
      <c r="G2356" s="272">
        <v>14.1</v>
      </c>
      <c r="H2356" s="409" t="s">
        <v>2207</v>
      </c>
      <c r="I2356" s="409" t="s">
        <v>2207</v>
      </c>
      <c r="J2356" s="409" t="s">
        <v>2207</v>
      </c>
      <c r="K2356" s="409" t="s">
        <v>2207</v>
      </c>
      <c r="L2356" s="409" t="s">
        <v>2207</v>
      </c>
      <c r="M2356" s="409" t="s">
        <v>2207</v>
      </c>
      <c r="N2356" s="409" t="s">
        <v>2207</v>
      </c>
      <c r="O2356" s="409" t="s">
        <v>2207</v>
      </c>
      <c r="P2356" s="409" t="s">
        <v>2207</v>
      </c>
      <c r="Q2356" s="409" t="s">
        <v>2207</v>
      </c>
      <c r="R2356" s="409" t="s">
        <v>2207</v>
      </c>
      <c r="S2356" s="406">
        <v>1068</v>
      </c>
      <c r="T2356" s="406">
        <v>1260</v>
      </c>
      <c r="U2356" s="406">
        <v>1433</v>
      </c>
      <c r="V2356" s="406">
        <v>1039</v>
      </c>
      <c r="W2356" s="406">
        <v>1155</v>
      </c>
      <c r="X2356" s="406">
        <v>895</v>
      </c>
      <c r="Y2356" s="406">
        <v>982</v>
      </c>
      <c r="Z2356" s="406">
        <v>1156</v>
      </c>
      <c r="AA2356" s="406">
        <v>981</v>
      </c>
      <c r="AB2356" s="406">
        <v>953</v>
      </c>
      <c r="AC2356" s="406">
        <v>1069</v>
      </c>
      <c r="AD2356" s="406">
        <v>1347</v>
      </c>
      <c r="AE2356" s="406">
        <v>1030</v>
      </c>
      <c r="AF2356" s="406">
        <v>1090</v>
      </c>
      <c r="AG2356" s="406">
        <v>1209</v>
      </c>
      <c r="AH2356" s="406">
        <v>1429</v>
      </c>
      <c r="AI2356" s="406">
        <v>904</v>
      </c>
      <c r="AJ2356" s="406">
        <v>995</v>
      </c>
      <c r="AK2356" s="406">
        <v>1113</v>
      </c>
      <c r="AL2356" s="406">
        <v>1316</v>
      </c>
      <c r="AM2356" s="406">
        <v>852</v>
      </c>
      <c r="AN2356" s="406">
        <v>920</v>
      </c>
      <c r="AO2356" s="406">
        <v>1058</v>
      </c>
      <c r="AP2356" s="406">
        <v>907</v>
      </c>
      <c r="AQ2356" s="406">
        <v>907</v>
      </c>
      <c r="AR2356" s="406">
        <v>1124</v>
      </c>
      <c r="AS2356" s="406">
        <v>1086</v>
      </c>
      <c r="AU2356" t="s">
        <v>4773</v>
      </c>
    </row>
    <row r="2357" spans="4:47" ht="13.5" customHeight="1">
      <c r="D2357" s="405" t="s">
        <v>4774</v>
      </c>
      <c r="E2357" s="404"/>
      <c r="F2357" s="407" t="s">
        <v>4826</v>
      </c>
      <c r="G2357" s="272">
        <v>15.7</v>
      </c>
      <c r="H2357" s="409" t="s">
        <v>2207</v>
      </c>
      <c r="I2357" s="409" t="s">
        <v>2207</v>
      </c>
      <c r="J2357" s="409" t="s">
        <v>2207</v>
      </c>
      <c r="K2357" s="409" t="s">
        <v>2207</v>
      </c>
      <c r="L2357" s="409" t="s">
        <v>2207</v>
      </c>
      <c r="M2357" s="409" t="s">
        <v>2207</v>
      </c>
      <c r="N2357" s="409" t="s">
        <v>2207</v>
      </c>
      <c r="O2357" s="409" t="s">
        <v>2207</v>
      </c>
      <c r="P2357" s="409" t="s">
        <v>2207</v>
      </c>
      <c r="Q2357" s="409" t="s">
        <v>2207</v>
      </c>
      <c r="R2357" s="409" t="s">
        <v>2207</v>
      </c>
      <c r="S2357" s="406">
        <v>1107</v>
      </c>
      <c r="T2357" s="406">
        <v>1315</v>
      </c>
      <c r="U2357" s="406">
        <v>1490</v>
      </c>
      <c r="V2357" s="406">
        <v>1087</v>
      </c>
      <c r="W2357" s="406">
        <v>1207</v>
      </c>
      <c r="X2357" s="406">
        <v>925</v>
      </c>
      <c r="Y2357" s="406">
        <v>1020</v>
      </c>
      <c r="Z2357" s="406">
        <v>1200</v>
      </c>
      <c r="AA2357" s="406">
        <v>1013</v>
      </c>
      <c r="AB2357" s="406">
        <v>992</v>
      </c>
      <c r="AC2357" s="406">
        <v>1120</v>
      </c>
      <c r="AD2357" s="406">
        <v>1415</v>
      </c>
      <c r="AE2357" s="406">
        <v>1070</v>
      </c>
      <c r="AF2357" s="406">
        <v>1129</v>
      </c>
      <c r="AG2357" s="406">
        <v>1260</v>
      </c>
      <c r="AH2357" s="406">
        <v>1489</v>
      </c>
      <c r="AI2357" s="406">
        <v>930</v>
      </c>
      <c r="AJ2357" s="406">
        <v>1034</v>
      </c>
      <c r="AK2357" s="406">
        <v>1163</v>
      </c>
      <c r="AL2357" s="406">
        <v>1376</v>
      </c>
      <c r="AM2357" s="406">
        <v>882</v>
      </c>
      <c r="AN2357" s="406">
        <v>958</v>
      </c>
      <c r="AO2357" s="406">
        <v>1101</v>
      </c>
      <c r="AP2357" s="406">
        <v>954</v>
      </c>
      <c r="AQ2357" s="406">
        <v>954</v>
      </c>
      <c r="AR2357" s="406">
        <v>1196</v>
      </c>
      <c r="AS2357" s="406">
        <v>1132</v>
      </c>
      <c r="AU2357" t="s">
        <v>4774</v>
      </c>
    </row>
    <row r="2358" spans="4:47" ht="13.5" customHeight="1">
      <c r="D2358" s="405" t="s">
        <v>4775</v>
      </c>
      <c r="E2358" s="404"/>
      <c r="F2358" s="407" t="s">
        <v>4827</v>
      </c>
      <c r="G2358" s="272">
        <v>10.199999999999999</v>
      </c>
      <c r="H2358" s="409" t="s">
        <v>2207</v>
      </c>
      <c r="I2358" s="409" t="s">
        <v>2207</v>
      </c>
      <c r="J2358" s="409" t="s">
        <v>2207</v>
      </c>
      <c r="K2358" s="409" t="s">
        <v>2207</v>
      </c>
      <c r="L2358" s="409" t="s">
        <v>2207</v>
      </c>
      <c r="M2358" s="409" t="s">
        <v>2207</v>
      </c>
      <c r="N2358" s="409" t="s">
        <v>2207</v>
      </c>
      <c r="O2358" s="409" t="s">
        <v>2207</v>
      </c>
      <c r="P2358" s="409" t="s">
        <v>2207</v>
      </c>
      <c r="Q2358" s="409" t="s">
        <v>2207</v>
      </c>
      <c r="R2358" s="409" t="s">
        <v>2207</v>
      </c>
      <c r="S2358" s="406">
        <v>1801</v>
      </c>
      <c r="T2358" s="406">
        <v>2001</v>
      </c>
      <c r="U2358" s="406">
        <v>1953</v>
      </c>
      <c r="V2358" s="406">
        <v>1511</v>
      </c>
      <c r="W2358" s="406">
        <v>1692</v>
      </c>
      <c r="X2358" s="406">
        <v>1496</v>
      </c>
      <c r="Y2358" s="406">
        <v>1574</v>
      </c>
      <c r="Z2358" s="406">
        <v>1854</v>
      </c>
      <c r="AA2358" s="406">
        <v>1616</v>
      </c>
      <c r="AB2358" s="406">
        <v>1532</v>
      </c>
      <c r="AC2358" s="406">
        <v>1631</v>
      </c>
      <c r="AD2358" s="406">
        <v>1984</v>
      </c>
      <c r="AE2358" s="406">
        <v>1679</v>
      </c>
      <c r="AF2358" s="406">
        <v>1714</v>
      </c>
      <c r="AG2358" s="406">
        <v>1816</v>
      </c>
      <c r="AH2358" s="406">
        <v>2143</v>
      </c>
      <c r="AI2358" s="406">
        <v>1468</v>
      </c>
      <c r="AJ2358" s="406">
        <v>1580</v>
      </c>
      <c r="AK2358" s="406">
        <v>1680</v>
      </c>
      <c r="AL2358" s="406">
        <v>1983</v>
      </c>
      <c r="AM2358" s="406">
        <v>1334</v>
      </c>
      <c r="AN2358" s="406">
        <v>1401</v>
      </c>
      <c r="AO2358" s="406">
        <v>1617</v>
      </c>
      <c r="AP2358" s="406">
        <v>1426</v>
      </c>
      <c r="AQ2358" s="406">
        <v>1426</v>
      </c>
      <c r="AR2358" s="406">
        <v>1631</v>
      </c>
      <c r="AS2358" s="406">
        <v>1506</v>
      </c>
      <c r="AU2358" t="s">
        <v>4775</v>
      </c>
    </row>
    <row r="2359" spans="4:47" ht="13.5" customHeight="1">
      <c r="D2359" s="405" t="s">
        <v>4776</v>
      </c>
      <c r="E2359" s="404"/>
      <c r="F2359" s="407" t="s">
        <v>4828</v>
      </c>
      <c r="G2359" s="272">
        <v>11</v>
      </c>
      <c r="H2359" s="409" t="s">
        <v>2207</v>
      </c>
      <c r="I2359" s="409" t="s">
        <v>2207</v>
      </c>
      <c r="J2359" s="409" t="s">
        <v>2207</v>
      </c>
      <c r="K2359" s="409" t="s">
        <v>2207</v>
      </c>
      <c r="L2359" s="409" t="s">
        <v>2207</v>
      </c>
      <c r="M2359" s="409" t="s">
        <v>2207</v>
      </c>
      <c r="N2359" s="409" t="s">
        <v>2207</v>
      </c>
      <c r="O2359" s="409" t="s">
        <v>2207</v>
      </c>
      <c r="P2359" s="409" t="s">
        <v>2207</v>
      </c>
      <c r="Q2359" s="409" t="s">
        <v>2207</v>
      </c>
      <c r="R2359" s="409" t="s">
        <v>2207</v>
      </c>
      <c r="S2359" s="406">
        <v>1834</v>
      </c>
      <c r="T2359" s="406">
        <v>2042</v>
      </c>
      <c r="U2359" s="406">
        <v>1997</v>
      </c>
      <c r="V2359" s="406">
        <v>1544</v>
      </c>
      <c r="W2359" s="406">
        <v>1728</v>
      </c>
      <c r="X2359" s="406">
        <v>1521</v>
      </c>
      <c r="Y2359" s="406">
        <v>1603</v>
      </c>
      <c r="Z2359" s="406">
        <v>1887</v>
      </c>
      <c r="AA2359" s="406">
        <v>1643</v>
      </c>
      <c r="AB2359" s="406">
        <v>1561</v>
      </c>
      <c r="AC2359" s="406">
        <v>1666</v>
      </c>
      <c r="AD2359" s="406">
        <v>2030</v>
      </c>
      <c r="AE2359" s="406">
        <v>1710</v>
      </c>
      <c r="AF2359" s="406">
        <v>1743</v>
      </c>
      <c r="AG2359" s="406">
        <v>1851</v>
      </c>
      <c r="AH2359" s="406">
        <v>2184</v>
      </c>
      <c r="AI2359" s="406">
        <v>1491</v>
      </c>
      <c r="AJ2359" s="406">
        <v>1610</v>
      </c>
      <c r="AK2359" s="406">
        <v>1716</v>
      </c>
      <c r="AL2359" s="406">
        <v>2024</v>
      </c>
      <c r="AM2359" s="406">
        <v>1363</v>
      </c>
      <c r="AN2359" s="406">
        <v>1436</v>
      </c>
      <c r="AO2359" s="406">
        <v>1657</v>
      </c>
      <c r="AP2359" s="406">
        <v>1461</v>
      </c>
      <c r="AQ2359" s="406">
        <v>1461</v>
      </c>
      <c r="AR2359" s="406">
        <v>1678</v>
      </c>
      <c r="AS2359" s="406">
        <v>1537</v>
      </c>
      <c r="AU2359" t="s">
        <v>4776</v>
      </c>
    </row>
    <row r="2360" spans="4:47" ht="13.5" customHeight="1">
      <c r="D2360" s="405" t="s">
        <v>4777</v>
      </c>
      <c r="E2360" s="404"/>
      <c r="F2360" s="407" t="s">
        <v>4829</v>
      </c>
      <c r="G2360" s="272">
        <v>11.799999999999999</v>
      </c>
      <c r="H2360" s="409" t="s">
        <v>2207</v>
      </c>
      <c r="I2360" s="409" t="s">
        <v>2207</v>
      </c>
      <c r="J2360" s="409" t="s">
        <v>2207</v>
      </c>
      <c r="K2360" s="409" t="s">
        <v>2207</v>
      </c>
      <c r="L2360" s="409" t="s">
        <v>2207</v>
      </c>
      <c r="M2360" s="409" t="s">
        <v>2207</v>
      </c>
      <c r="N2360" s="409" t="s">
        <v>2207</v>
      </c>
      <c r="O2360" s="409" t="s">
        <v>2207</v>
      </c>
      <c r="P2360" s="409" t="s">
        <v>2207</v>
      </c>
      <c r="Q2360" s="409" t="s">
        <v>2207</v>
      </c>
      <c r="R2360" s="409" t="s">
        <v>2207</v>
      </c>
      <c r="S2360" s="406">
        <v>1884</v>
      </c>
      <c r="T2360" s="406">
        <v>2087</v>
      </c>
      <c r="U2360" s="406">
        <v>2056</v>
      </c>
      <c r="V2360" s="406">
        <v>1590</v>
      </c>
      <c r="W2360" s="406">
        <v>1780</v>
      </c>
      <c r="X2360" s="406">
        <v>1589</v>
      </c>
      <c r="Y2360" s="406">
        <v>1677</v>
      </c>
      <c r="Z2360" s="406">
        <v>1973</v>
      </c>
      <c r="AA2360" s="406">
        <v>1718</v>
      </c>
      <c r="AB2360" s="406">
        <v>1634</v>
      </c>
      <c r="AC2360" s="406">
        <v>1746</v>
      </c>
      <c r="AD2360" s="406">
        <v>2128</v>
      </c>
      <c r="AE2360" s="406">
        <v>1789</v>
      </c>
      <c r="AF2360" s="406">
        <v>1816</v>
      </c>
      <c r="AG2360" s="406">
        <v>1931</v>
      </c>
      <c r="AH2360" s="406">
        <v>2278</v>
      </c>
      <c r="AI2360" s="406">
        <v>1560</v>
      </c>
      <c r="AJ2360" s="406">
        <v>1652</v>
      </c>
      <c r="AK2360" s="406">
        <v>1764</v>
      </c>
      <c r="AL2360" s="406">
        <v>2082</v>
      </c>
      <c r="AM2360" s="406">
        <v>1436</v>
      </c>
      <c r="AN2360" s="406">
        <v>1514</v>
      </c>
      <c r="AO2360" s="406">
        <v>1746</v>
      </c>
      <c r="AP2360" s="406">
        <v>1512</v>
      </c>
      <c r="AQ2360" s="406">
        <v>1512</v>
      </c>
      <c r="AR2360" s="406">
        <v>1717</v>
      </c>
      <c r="AS2360" s="406">
        <v>1681</v>
      </c>
      <c r="AU2360" t="s">
        <v>4777</v>
      </c>
    </row>
    <row r="2361" spans="4:47" ht="13.5" customHeight="1">
      <c r="D2361" s="405" t="s">
        <v>4778</v>
      </c>
      <c r="E2361" s="404"/>
      <c r="F2361" s="407" t="s">
        <v>4830</v>
      </c>
      <c r="G2361" s="272">
        <v>12.6</v>
      </c>
      <c r="H2361" s="409" t="s">
        <v>2207</v>
      </c>
      <c r="I2361" s="409" t="s">
        <v>2207</v>
      </c>
      <c r="J2361" s="409" t="s">
        <v>2207</v>
      </c>
      <c r="K2361" s="409" t="s">
        <v>2207</v>
      </c>
      <c r="L2361" s="409" t="s">
        <v>2207</v>
      </c>
      <c r="M2361" s="409" t="s">
        <v>2207</v>
      </c>
      <c r="N2361" s="409" t="s">
        <v>2207</v>
      </c>
      <c r="O2361" s="409" t="s">
        <v>2207</v>
      </c>
      <c r="P2361" s="409" t="s">
        <v>2207</v>
      </c>
      <c r="Q2361" s="409" t="s">
        <v>2207</v>
      </c>
      <c r="R2361" s="409" t="s">
        <v>2207</v>
      </c>
      <c r="S2361" s="406">
        <v>1919</v>
      </c>
      <c r="T2361" s="406">
        <v>2130</v>
      </c>
      <c r="U2361" s="406">
        <v>2101</v>
      </c>
      <c r="V2361" s="406">
        <v>1624</v>
      </c>
      <c r="W2361" s="406">
        <v>1817</v>
      </c>
      <c r="X2361" s="406">
        <v>1614</v>
      </c>
      <c r="Y2361" s="406">
        <v>1707</v>
      </c>
      <c r="Z2361" s="406">
        <v>2008</v>
      </c>
      <c r="AA2361" s="406">
        <v>1745</v>
      </c>
      <c r="AB2361" s="406">
        <v>1664</v>
      </c>
      <c r="AC2361" s="406">
        <v>1782</v>
      </c>
      <c r="AD2361" s="406">
        <v>2175</v>
      </c>
      <c r="AE2361" s="406">
        <v>1821</v>
      </c>
      <c r="AF2361" s="406">
        <v>1846</v>
      </c>
      <c r="AG2361" s="406">
        <v>1967</v>
      </c>
      <c r="AH2361" s="406">
        <v>2320</v>
      </c>
      <c r="AI2361" s="406">
        <v>1584</v>
      </c>
      <c r="AJ2361" s="406">
        <v>1682</v>
      </c>
      <c r="AK2361" s="406">
        <v>1801</v>
      </c>
      <c r="AL2361" s="406">
        <v>2124</v>
      </c>
      <c r="AM2361" s="406">
        <v>1466</v>
      </c>
      <c r="AN2361" s="406">
        <v>1549</v>
      </c>
      <c r="AO2361" s="406">
        <v>1787</v>
      </c>
      <c r="AP2361" s="406">
        <v>1548</v>
      </c>
      <c r="AQ2361" s="406">
        <v>1548</v>
      </c>
      <c r="AR2361" s="406">
        <v>1764</v>
      </c>
      <c r="AS2361" s="406">
        <v>1713</v>
      </c>
      <c r="AU2361" t="s">
        <v>4778</v>
      </c>
    </row>
    <row r="2362" spans="4:47" ht="13.5" customHeight="1">
      <c r="D2362" s="405" t="s">
        <v>4779</v>
      </c>
      <c r="E2362" s="404"/>
      <c r="F2362" s="407" t="s">
        <v>4831</v>
      </c>
      <c r="G2362" s="272">
        <v>13.4</v>
      </c>
      <c r="H2362" s="409" t="s">
        <v>2207</v>
      </c>
      <c r="I2362" s="409" t="s">
        <v>2207</v>
      </c>
      <c r="J2362" s="409" t="s">
        <v>2207</v>
      </c>
      <c r="K2362" s="409" t="s">
        <v>2207</v>
      </c>
      <c r="L2362" s="409" t="s">
        <v>2207</v>
      </c>
      <c r="M2362" s="409" t="s">
        <v>2207</v>
      </c>
      <c r="N2362" s="409" t="s">
        <v>2207</v>
      </c>
      <c r="O2362" s="409" t="s">
        <v>2207</v>
      </c>
      <c r="P2362" s="409" t="s">
        <v>2207</v>
      </c>
      <c r="Q2362" s="409" t="s">
        <v>2207</v>
      </c>
      <c r="R2362" s="409" t="s">
        <v>2207</v>
      </c>
      <c r="S2362" s="406">
        <v>1954</v>
      </c>
      <c r="T2362" s="406">
        <v>2173</v>
      </c>
      <c r="U2362" s="406">
        <v>2147</v>
      </c>
      <c r="V2362" s="406">
        <v>1658</v>
      </c>
      <c r="W2362" s="406">
        <v>1855</v>
      </c>
      <c r="X2362" s="406">
        <v>1640</v>
      </c>
      <c r="Y2362" s="406">
        <v>1737</v>
      </c>
      <c r="Z2362" s="406">
        <v>2042</v>
      </c>
      <c r="AA2362" s="406">
        <v>1773</v>
      </c>
      <c r="AB2362" s="406">
        <v>1694</v>
      </c>
      <c r="AC2362" s="406">
        <v>1818</v>
      </c>
      <c r="AD2362" s="406">
        <v>2221</v>
      </c>
      <c r="AE2362" s="406">
        <v>1853</v>
      </c>
      <c r="AF2362" s="406">
        <v>1875</v>
      </c>
      <c r="AG2362" s="406">
        <v>2003</v>
      </c>
      <c r="AH2362" s="406">
        <v>2362</v>
      </c>
      <c r="AI2362" s="406">
        <v>1607</v>
      </c>
      <c r="AJ2362" s="406">
        <v>1727</v>
      </c>
      <c r="AK2362" s="406">
        <v>1852</v>
      </c>
      <c r="AL2362" s="406">
        <v>2184</v>
      </c>
      <c r="AM2362" s="406">
        <v>1496</v>
      </c>
      <c r="AN2362" s="406">
        <v>1584</v>
      </c>
      <c r="AO2362" s="406">
        <v>1827</v>
      </c>
      <c r="AP2362" s="406">
        <v>1583</v>
      </c>
      <c r="AQ2362" s="406">
        <v>1583</v>
      </c>
      <c r="AR2362" s="406">
        <v>1812</v>
      </c>
      <c r="AS2362" s="406">
        <v>1746</v>
      </c>
      <c r="AU2362" t="s">
        <v>4779</v>
      </c>
    </row>
    <row r="2363" spans="4:47" ht="13.5" customHeight="1">
      <c r="D2363" s="405" t="s">
        <v>4780</v>
      </c>
      <c r="E2363" s="404"/>
      <c r="F2363" s="407" t="s">
        <v>4832</v>
      </c>
      <c r="G2363" s="272">
        <v>14.1</v>
      </c>
      <c r="H2363" s="409" t="s">
        <v>2207</v>
      </c>
      <c r="I2363" s="409" t="s">
        <v>2207</v>
      </c>
      <c r="J2363" s="409" t="s">
        <v>2207</v>
      </c>
      <c r="K2363" s="409" t="s">
        <v>2207</v>
      </c>
      <c r="L2363" s="409" t="s">
        <v>2207</v>
      </c>
      <c r="M2363" s="409" t="s">
        <v>2207</v>
      </c>
      <c r="N2363" s="409" t="s">
        <v>2207</v>
      </c>
      <c r="O2363" s="409" t="s">
        <v>2207</v>
      </c>
      <c r="P2363" s="409" t="s">
        <v>2207</v>
      </c>
      <c r="Q2363" s="409" t="s">
        <v>2207</v>
      </c>
      <c r="R2363" s="409" t="s">
        <v>2207</v>
      </c>
      <c r="S2363" s="406">
        <v>1988</v>
      </c>
      <c r="T2363" s="406">
        <v>2215</v>
      </c>
      <c r="U2363" s="406">
        <v>2191</v>
      </c>
      <c r="V2363" s="406">
        <v>1590</v>
      </c>
      <c r="W2363" s="406">
        <v>1807</v>
      </c>
      <c r="X2363" s="406">
        <v>1664</v>
      </c>
      <c r="Y2363" s="406">
        <v>1765</v>
      </c>
      <c r="Z2363" s="406">
        <v>2075</v>
      </c>
      <c r="AA2363" s="406">
        <v>1799</v>
      </c>
      <c r="AB2363" s="406">
        <v>1722</v>
      </c>
      <c r="AC2363" s="406">
        <v>1853</v>
      </c>
      <c r="AD2363" s="406">
        <v>2267</v>
      </c>
      <c r="AE2363" s="406">
        <v>1883</v>
      </c>
      <c r="AF2363" s="406">
        <v>1904</v>
      </c>
      <c r="AG2363" s="406">
        <v>2038</v>
      </c>
      <c r="AH2363" s="406">
        <v>2403</v>
      </c>
      <c r="AI2363" s="406">
        <v>1630</v>
      </c>
      <c r="AJ2363" s="406">
        <v>1756</v>
      </c>
      <c r="AK2363" s="406">
        <v>1887</v>
      </c>
      <c r="AL2363" s="406">
        <v>2225</v>
      </c>
      <c r="AM2363" s="406">
        <v>1525</v>
      </c>
      <c r="AN2363" s="406">
        <v>1619</v>
      </c>
      <c r="AO2363" s="406">
        <v>1866</v>
      </c>
      <c r="AP2363" s="406">
        <v>1616</v>
      </c>
      <c r="AQ2363" s="406">
        <v>1616</v>
      </c>
      <c r="AR2363" s="406">
        <v>1857</v>
      </c>
      <c r="AS2363" s="406">
        <v>1777</v>
      </c>
      <c r="AU2363" t="s">
        <v>4780</v>
      </c>
    </row>
    <row r="2364" spans="4:47" ht="13.5" customHeight="1">
      <c r="D2364" s="405" t="s">
        <v>4781</v>
      </c>
      <c r="E2364" s="404"/>
      <c r="F2364" s="407" t="s">
        <v>4833</v>
      </c>
      <c r="G2364" s="272">
        <v>14.9</v>
      </c>
      <c r="H2364" s="409" t="s">
        <v>2207</v>
      </c>
      <c r="I2364" s="409" t="s">
        <v>2207</v>
      </c>
      <c r="J2364" s="409" t="s">
        <v>2207</v>
      </c>
      <c r="K2364" s="409" t="s">
        <v>2207</v>
      </c>
      <c r="L2364" s="409" t="s">
        <v>2207</v>
      </c>
      <c r="M2364" s="409" t="s">
        <v>2207</v>
      </c>
      <c r="N2364" s="409" t="s">
        <v>2207</v>
      </c>
      <c r="O2364" s="409" t="s">
        <v>2207</v>
      </c>
      <c r="P2364" s="409" t="s">
        <v>2207</v>
      </c>
      <c r="Q2364" s="409" t="s">
        <v>2207</v>
      </c>
      <c r="R2364" s="409" t="s">
        <v>2207</v>
      </c>
      <c r="S2364" s="406">
        <v>1998</v>
      </c>
      <c r="T2364" s="406">
        <v>2220</v>
      </c>
      <c r="U2364" s="406">
        <v>2201</v>
      </c>
      <c r="V2364" s="406">
        <v>1696</v>
      </c>
      <c r="W2364" s="406">
        <v>1895</v>
      </c>
      <c r="X2364" s="406">
        <v>1688</v>
      </c>
      <c r="Y2364" s="406">
        <v>1794</v>
      </c>
      <c r="Z2364" s="406">
        <v>2108</v>
      </c>
      <c r="AA2364" s="406">
        <v>1825</v>
      </c>
      <c r="AB2364" s="406">
        <v>1751</v>
      </c>
      <c r="AC2364" s="406">
        <v>1887</v>
      </c>
      <c r="AD2364" s="406">
        <v>2311</v>
      </c>
      <c r="AE2364" s="406">
        <v>1913</v>
      </c>
      <c r="AF2364" s="406">
        <v>1933</v>
      </c>
      <c r="AG2364" s="406">
        <v>2073</v>
      </c>
      <c r="AH2364" s="406">
        <v>2443</v>
      </c>
      <c r="AI2364" s="406">
        <v>1653</v>
      </c>
      <c r="AJ2364" s="406">
        <v>1784</v>
      </c>
      <c r="AK2364" s="406">
        <v>1921</v>
      </c>
      <c r="AL2364" s="406">
        <v>2265</v>
      </c>
      <c r="AM2364" s="406">
        <v>1553</v>
      </c>
      <c r="AN2364" s="406">
        <v>1652</v>
      </c>
      <c r="AO2364" s="406">
        <v>1905</v>
      </c>
      <c r="AP2364" s="406">
        <v>1619</v>
      </c>
      <c r="AQ2364" s="406">
        <v>1619</v>
      </c>
      <c r="AR2364" s="406">
        <v>1941</v>
      </c>
      <c r="AS2364" s="406">
        <v>1782</v>
      </c>
      <c r="AU2364" t="s">
        <v>4781</v>
      </c>
    </row>
    <row r="2365" spans="4:47" ht="13.5" customHeight="1">
      <c r="D2365" s="405" t="s">
        <v>4782</v>
      </c>
      <c r="E2365" s="404"/>
      <c r="F2365" s="407" t="s">
        <v>4834</v>
      </c>
      <c r="G2365" s="272">
        <v>15.7</v>
      </c>
      <c r="H2365" s="409" t="s">
        <v>2207</v>
      </c>
      <c r="I2365" s="409" t="s">
        <v>2207</v>
      </c>
      <c r="J2365" s="409" t="s">
        <v>2207</v>
      </c>
      <c r="K2365" s="409" t="s">
        <v>2207</v>
      </c>
      <c r="L2365" s="409" t="s">
        <v>2207</v>
      </c>
      <c r="M2365" s="409" t="s">
        <v>2207</v>
      </c>
      <c r="N2365" s="409" t="s">
        <v>2207</v>
      </c>
      <c r="O2365" s="409" t="s">
        <v>2207</v>
      </c>
      <c r="P2365" s="409" t="s">
        <v>2207</v>
      </c>
      <c r="Q2365" s="409" t="s">
        <v>2207</v>
      </c>
      <c r="R2365" s="409" t="s">
        <v>2207</v>
      </c>
      <c r="S2365" s="406">
        <v>2032</v>
      </c>
      <c r="T2365" s="406">
        <v>2262</v>
      </c>
      <c r="U2365" s="406">
        <v>2245</v>
      </c>
      <c r="V2365" s="406">
        <v>1729</v>
      </c>
      <c r="W2365" s="406">
        <v>1933</v>
      </c>
      <c r="X2365" s="406">
        <v>1713</v>
      </c>
      <c r="Y2365" s="406">
        <v>1823</v>
      </c>
      <c r="Z2365" s="406">
        <v>2141</v>
      </c>
      <c r="AA2365" s="406">
        <v>1852</v>
      </c>
      <c r="AB2365" s="406">
        <v>1780</v>
      </c>
      <c r="AC2365" s="406">
        <v>1922</v>
      </c>
      <c r="AD2365" s="406">
        <v>2357</v>
      </c>
      <c r="AE2365" s="406">
        <v>1944</v>
      </c>
      <c r="AF2365" s="406">
        <v>1962</v>
      </c>
      <c r="AG2365" s="406">
        <v>2108</v>
      </c>
      <c r="AH2365" s="406">
        <v>2484</v>
      </c>
      <c r="AI2365" s="406">
        <v>1676</v>
      </c>
      <c r="AJ2365" s="406">
        <v>1814</v>
      </c>
      <c r="AK2365" s="406">
        <v>1956</v>
      </c>
      <c r="AL2365" s="406">
        <v>2306</v>
      </c>
      <c r="AM2365" s="406">
        <v>1582</v>
      </c>
      <c r="AN2365" s="406">
        <v>1687</v>
      </c>
      <c r="AO2365" s="406">
        <v>1944</v>
      </c>
      <c r="AP2365" s="406">
        <v>1653</v>
      </c>
      <c r="AQ2365" s="406">
        <v>1653</v>
      </c>
      <c r="AR2365" s="406">
        <v>1987</v>
      </c>
      <c r="AS2365" s="406">
        <v>1813</v>
      </c>
      <c r="AU2365" t="s">
        <v>4782</v>
      </c>
    </row>
    <row r="2366" spans="4:47" ht="13.5" customHeight="1">
      <c r="D2366" s="405" t="s">
        <v>1746</v>
      </c>
      <c r="E2366" s="404"/>
      <c r="F2366" s="407" t="s">
        <v>1749</v>
      </c>
      <c r="G2366" s="272">
        <v>2.5</v>
      </c>
      <c r="H2366" s="409">
        <v>348</v>
      </c>
      <c r="I2366" s="409">
        <v>380</v>
      </c>
      <c r="J2366" s="409">
        <v>437</v>
      </c>
      <c r="K2366" s="409">
        <v>348</v>
      </c>
      <c r="L2366" s="409">
        <v>380</v>
      </c>
      <c r="M2366" s="409">
        <v>437</v>
      </c>
      <c r="N2366" s="409">
        <v>388</v>
      </c>
      <c r="O2366" s="409">
        <v>348</v>
      </c>
      <c r="P2366" s="409">
        <v>380</v>
      </c>
      <c r="Q2366" s="409">
        <v>437</v>
      </c>
      <c r="R2366" s="409">
        <v>388</v>
      </c>
      <c r="S2366" s="406">
        <v>348</v>
      </c>
      <c r="T2366" s="406">
        <v>380</v>
      </c>
      <c r="U2366" s="406">
        <v>437</v>
      </c>
      <c r="V2366" s="406">
        <v>380</v>
      </c>
      <c r="W2366" s="406">
        <v>437</v>
      </c>
      <c r="X2366" s="406">
        <v>348</v>
      </c>
      <c r="Y2366" s="406">
        <v>380</v>
      </c>
      <c r="Z2366" s="406">
        <v>437</v>
      </c>
      <c r="AA2366" s="406">
        <v>388</v>
      </c>
      <c r="AB2366" s="406">
        <v>348</v>
      </c>
      <c r="AC2366" s="406">
        <v>380</v>
      </c>
      <c r="AD2366" s="406">
        <v>437</v>
      </c>
      <c r="AE2366" s="406">
        <v>388</v>
      </c>
      <c r="AF2366" s="406">
        <v>348</v>
      </c>
      <c r="AG2366" s="406">
        <v>380</v>
      </c>
      <c r="AH2366" s="406">
        <v>437</v>
      </c>
      <c r="AI2366" s="406">
        <v>380</v>
      </c>
      <c r="AJ2366" s="406">
        <v>348</v>
      </c>
      <c r="AK2366" s="406">
        <v>380</v>
      </c>
      <c r="AL2366" s="406">
        <v>437</v>
      </c>
      <c r="AM2366" s="406">
        <v>348</v>
      </c>
      <c r="AN2366" s="406">
        <v>380</v>
      </c>
      <c r="AO2366" s="406">
        <v>437</v>
      </c>
      <c r="AP2366" s="406">
        <v>419</v>
      </c>
      <c r="AQ2366" s="406">
        <v>419</v>
      </c>
      <c r="AR2366" s="406">
        <v>419</v>
      </c>
      <c r="AS2366" s="406">
        <v>419</v>
      </c>
      <c r="AU2366" t="s">
        <v>1746</v>
      </c>
    </row>
    <row r="2367" spans="4:47" ht="13.5" customHeight="1">
      <c r="D2367" s="405" t="s">
        <v>1747</v>
      </c>
      <c r="E2367" s="404"/>
      <c r="F2367" s="407" t="s">
        <v>1750</v>
      </c>
      <c r="G2367" s="272">
        <v>3</v>
      </c>
      <c r="H2367" s="409">
        <v>381</v>
      </c>
      <c r="I2367" s="409">
        <v>418</v>
      </c>
      <c r="J2367" s="409">
        <v>481</v>
      </c>
      <c r="K2367" s="409">
        <v>381</v>
      </c>
      <c r="L2367" s="409">
        <v>418</v>
      </c>
      <c r="M2367" s="409">
        <v>481</v>
      </c>
      <c r="N2367" s="409">
        <v>426</v>
      </c>
      <c r="O2367" s="409">
        <v>381</v>
      </c>
      <c r="P2367" s="409">
        <v>418</v>
      </c>
      <c r="Q2367" s="409">
        <v>481</v>
      </c>
      <c r="R2367" s="409">
        <v>426</v>
      </c>
      <c r="S2367" s="406">
        <v>381</v>
      </c>
      <c r="T2367" s="406">
        <v>418</v>
      </c>
      <c r="U2367" s="406">
        <v>481</v>
      </c>
      <c r="V2367" s="406">
        <v>418</v>
      </c>
      <c r="W2367" s="406">
        <v>481</v>
      </c>
      <c r="X2367" s="406">
        <v>381</v>
      </c>
      <c r="Y2367" s="406">
        <v>418</v>
      </c>
      <c r="Z2367" s="406">
        <v>481</v>
      </c>
      <c r="AA2367" s="406">
        <v>426</v>
      </c>
      <c r="AB2367" s="406">
        <v>381</v>
      </c>
      <c r="AC2367" s="406">
        <v>418</v>
      </c>
      <c r="AD2367" s="406">
        <v>481</v>
      </c>
      <c r="AE2367" s="406">
        <v>426</v>
      </c>
      <c r="AF2367" s="406">
        <v>381</v>
      </c>
      <c r="AG2367" s="406">
        <v>418</v>
      </c>
      <c r="AH2367" s="406">
        <v>481</v>
      </c>
      <c r="AI2367" s="406">
        <v>418</v>
      </c>
      <c r="AJ2367" s="406">
        <v>381</v>
      </c>
      <c r="AK2367" s="406">
        <v>418</v>
      </c>
      <c r="AL2367" s="406">
        <v>481</v>
      </c>
      <c r="AM2367" s="406">
        <v>381</v>
      </c>
      <c r="AN2367" s="406">
        <v>418</v>
      </c>
      <c r="AO2367" s="406">
        <v>481</v>
      </c>
      <c r="AP2367" s="406">
        <v>461</v>
      </c>
      <c r="AQ2367" s="406">
        <v>461</v>
      </c>
      <c r="AR2367" s="406">
        <v>461</v>
      </c>
      <c r="AS2367" s="406">
        <v>461</v>
      </c>
      <c r="AU2367" t="s">
        <v>1747</v>
      </c>
    </row>
    <row r="2368" spans="4:47" ht="13.5" customHeight="1">
      <c r="D2368" s="405" t="s">
        <v>3225</v>
      </c>
      <c r="E2368" s="404"/>
      <c r="F2368" s="407" t="s">
        <v>3853</v>
      </c>
      <c r="G2368" s="272">
        <v>3.3000000000000003</v>
      </c>
      <c r="H2368" s="409">
        <v>391</v>
      </c>
      <c r="I2368" s="409">
        <v>429</v>
      </c>
      <c r="J2368" s="409">
        <v>494</v>
      </c>
      <c r="K2368" s="409">
        <v>391</v>
      </c>
      <c r="L2368" s="409">
        <v>429</v>
      </c>
      <c r="M2368" s="409">
        <v>494</v>
      </c>
      <c r="N2368" s="409">
        <v>440</v>
      </c>
      <c r="O2368" s="409">
        <v>391</v>
      </c>
      <c r="P2368" s="409">
        <v>429</v>
      </c>
      <c r="Q2368" s="409">
        <v>494</v>
      </c>
      <c r="R2368" s="409">
        <v>440</v>
      </c>
      <c r="S2368" s="406">
        <v>391</v>
      </c>
      <c r="T2368" s="406">
        <v>429</v>
      </c>
      <c r="U2368" s="406">
        <v>494</v>
      </c>
      <c r="V2368" s="406">
        <v>429</v>
      </c>
      <c r="W2368" s="406">
        <v>494</v>
      </c>
      <c r="X2368" s="406">
        <v>391</v>
      </c>
      <c r="Y2368" s="406">
        <v>429</v>
      </c>
      <c r="Z2368" s="406">
        <v>494</v>
      </c>
      <c r="AA2368" s="406">
        <v>440</v>
      </c>
      <c r="AB2368" s="406">
        <v>391</v>
      </c>
      <c r="AC2368" s="406">
        <v>429</v>
      </c>
      <c r="AD2368" s="406">
        <v>494</v>
      </c>
      <c r="AE2368" s="406">
        <v>440</v>
      </c>
      <c r="AF2368" s="406">
        <v>391</v>
      </c>
      <c r="AG2368" s="406">
        <v>429</v>
      </c>
      <c r="AH2368" s="406">
        <v>494</v>
      </c>
      <c r="AI2368" s="406">
        <v>429</v>
      </c>
      <c r="AJ2368" s="406">
        <v>391</v>
      </c>
      <c r="AK2368" s="406">
        <v>429</v>
      </c>
      <c r="AL2368" s="406">
        <v>494</v>
      </c>
      <c r="AM2368" s="406">
        <v>391</v>
      </c>
      <c r="AN2368" s="406">
        <v>429</v>
      </c>
      <c r="AO2368" s="406">
        <v>494</v>
      </c>
      <c r="AP2368" s="406">
        <v>472</v>
      </c>
      <c r="AQ2368" s="406">
        <v>472</v>
      </c>
      <c r="AR2368" s="406">
        <v>472</v>
      </c>
      <c r="AS2368" s="406">
        <v>472</v>
      </c>
      <c r="AU2368" t="s">
        <v>3225</v>
      </c>
    </row>
    <row r="2369" spans="4:47" ht="13.5" customHeight="1">
      <c r="D2369" s="405" t="s">
        <v>1748</v>
      </c>
      <c r="E2369" s="404"/>
      <c r="F2369" s="407" t="s">
        <v>1751</v>
      </c>
      <c r="G2369" s="272">
        <v>3.5</v>
      </c>
      <c r="H2369" s="409">
        <v>412</v>
      </c>
      <c r="I2369" s="409">
        <v>454</v>
      </c>
      <c r="J2369" s="409">
        <v>523</v>
      </c>
      <c r="K2369" s="409">
        <v>412</v>
      </c>
      <c r="L2369" s="409">
        <v>454</v>
      </c>
      <c r="M2369" s="409">
        <v>523</v>
      </c>
      <c r="N2369" s="409">
        <v>463</v>
      </c>
      <c r="O2369" s="409">
        <v>412</v>
      </c>
      <c r="P2369" s="409">
        <v>454</v>
      </c>
      <c r="Q2369" s="409">
        <v>523</v>
      </c>
      <c r="R2369" s="409">
        <v>463</v>
      </c>
      <c r="S2369" s="406">
        <v>412</v>
      </c>
      <c r="T2369" s="406">
        <v>454</v>
      </c>
      <c r="U2369" s="406">
        <v>523</v>
      </c>
      <c r="V2369" s="406">
        <v>454</v>
      </c>
      <c r="W2369" s="406">
        <v>523</v>
      </c>
      <c r="X2369" s="406">
        <v>412</v>
      </c>
      <c r="Y2369" s="406">
        <v>454</v>
      </c>
      <c r="Z2369" s="406">
        <v>523</v>
      </c>
      <c r="AA2369" s="406">
        <v>463</v>
      </c>
      <c r="AB2369" s="406">
        <v>412</v>
      </c>
      <c r="AC2369" s="406">
        <v>454</v>
      </c>
      <c r="AD2369" s="406">
        <v>523</v>
      </c>
      <c r="AE2369" s="406">
        <v>463</v>
      </c>
      <c r="AF2369" s="406">
        <v>412</v>
      </c>
      <c r="AG2369" s="406">
        <v>454</v>
      </c>
      <c r="AH2369" s="406">
        <v>523</v>
      </c>
      <c r="AI2369" s="406">
        <v>454</v>
      </c>
      <c r="AJ2369" s="406">
        <v>412</v>
      </c>
      <c r="AK2369" s="406">
        <v>454</v>
      </c>
      <c r="AL2369" s="406">
        <v>523</v>
      </c>
      <c r="AM2369" s="406">
        <v>412</v>
      </c>
      <c r="AN2369" s="406">
        <v>454</v>
      </c>
      <c r="AO2369" s="406">
        <v>523</v>
      </c>
      <c r="AP2369" s="406">
        <v>502</v>
      </c>
      <c r="AQ2369" s="406">
        <v>502</v>
      </c>
      <c r="AR2369" s="406">
        <v>502</v>
      </c>
      <c r="AS2369" s="406">
        <v>502</v>
      </c>
      <c r="AU2369" t="s">
        <v>1748</v>
      </c>
    </row>
    <row r="2370" spans="4:47" ht="13.5" customHeight="1">
      <c r="D2370" s="405" t="s">
        <v>2904</v>
      </c>
      <c r="E2370" s="404"/>
      <c r="F2370" s="407" t="s">
        <v>2906</v>
      </c>
      <c r="G2370" s="272">
        <v>1.5</v>
      </c>
      <c r="H2370" s="406">
        <v>293</v>
      </c>
      <c r="I2370" s="406">
        <v>321</v>
      </c>
      <c r="J2370" s="406">
        <v>370</v>
      </c>
      <c r="K2370" s="406">
        <v>293</v>
      </c>
      <c r="L2370" s="406">
        <v>321</v>
      </c>
      <c r="M2370" s="406">
        <v>370</v>
      </c>
      <c r="N2370" s="406">
        <v>331</v>
      </c>
      <c r="O2370" s="406">
        <v>293</v>
      </c>
      <c r="P2370" s="406">
        <v>321</v>
      </c>
      <c r="Q2370" s="406">
        <v>370</v>
      </c>
      <c r="R2370" s="406">
        <v>331</v>
      </c>
      <c r="S2370" s="406">
        <v>293</v>
      </c>
      <c r="T2370" s="406">
        <v>321</v>
      </c>
      <c r="U2370" s="406">
        <v>370</v>
      </c>
      <c r="V2370" s="406">
        <v>321</v>
      </c>
      <c r="W2370" s="406">
        <v>370</v>
      </c>
      <c r="X2370" s="406">
        <v>293</v>
      </c>
      <c r="Y2370" s="406">
        <v>321</v>
      </c>
      <c r="Z2370" s="406">
        <v>370</v>
      </c>
      <c r="AA2370" s="406">
        <v>331</v>
      </c>
      <c r="AB2370" s="406">
        <v>293</v>
      </c>
      <c r="AC2370" s="406">
        <v>321</v>
      </c>
      <c r="AD2370" s="406">
        <v>370</v>
      </c>
      <c r="AE2370" s="406">
        <v>331</v>
      </c>
      <c r="AF2370" s="406">
        <v>293</v>
      </c>
      <c r="AG2370" s="406">
        <v>321</v>
      </c>
      <c r="AH2370" s="406">
        <v>370</v>
      </c>
      <c r="AI2370" s="406">
        <v>321</v>
      </c>
      <c r="AJ2370" s="406">
        <v>293</v>
      </c>
      <c r="AK2370" s="406">
        <v>321</v>
      </c>
      <c r="AL2370" s="406">
        <v>370</v>
      </c>
      <c r="AM2370" s="406">
        <v>293</v>
      </c>
      <c r="AN2370" s="406">
        <v>321</v>
      </c>
      <c r="AO2370" s="406">
        <v>370</v>
      </c>
      <c r="AP2370" s="406">
        <v>353</v>
      </c>
      <c r="AQ2370" s="406">
        <v>353</v>
      </c>
      <c r="AR2370" s="406">
        <v>353</v>
      </c>
      <c r="AS2370" s="406">
        <v>353</v>
      </c>
      <c r="AU2370" t="s">
        <v>2904</v>
      </c>
    </row>
    <row r="2371" spans="4:47" ht="13.5" customHeight="1">
      <c r="D2371" s="405" t="s">
        <v>2905</v>
      </c>
      <c r="E2371" s="404"/>
      <c r="F2371" s="407" t="s">
        <v>2907</v>
      </c>
      <c r="G2371" s="272">
        <v>2.3000000000000003</v>
      </c>
      <c r="H2371" s="406">
        <v>316</v>
      </c>
      <c r="I2371" s="406">
        <v>350</v>
      </c>
      <c r="J2371" s="406">
        <v>403</v>
      </c>
      <c r="K2371" s="406">
        <v>316</v>
      </c>
      <c r="L2371" s="406">
        <v>350</v>
      </c>
      <c r="M2371" s="406">
        <v>403</v>
      </c>
      <c r="N2371" s="406">
        <v>360</v>
      </c>
      <c r="O2371" s="406">
        <v>316</v>
      </c>
      <c r="P2371" s="406">
        <v>350</v>
      </c>
      <c r="Q2371" s="406">
        <v>403</v>
      </c>
      <c r="R2371" s="406">
        <v>360</v>
      </c>
      <c r="S2371" s="406">
        <v>316</v>
      </c>
      <c r="T2371" s="406">
        <v>350</v>
      </c>
      <c r="U2371" s="406">
        <v>403</v>
      </c>
      <c r="V2371" s="406">
        <v>350</v>
      </c>
      <c r="W2371" s="406">
        <v>403</v>
      </c>
      <c r="X2371" s="406">
        <v>316</v>
      </c>
      <c r="Y2371" s="406">
        <v>350</v>
      </c>
      <c r="Z2371" s="406">
        <v>403</v>
      </c>
      <c r="AA2371" s="406">
        <v>360</v>
      </c>
      <c r="AB2371" s="406">
        <v>316</v>
      </c>
      <c r="AC2371" s="406">
        <v>350</v>
      </c>
      <c r="AD2371" s="406">
        <v>403</v>
      </c>
      <c r="AE2371" s="406">
        <v>360</v>
      </c>
      <c r="AF2371" s="406">
        <v>316</v>
      </c>
      <c r="AG2371" s="406">
        <v>350</v>
      </c>
      <c r="AH2371" s="406">
        <v>403</v>
      </c>
      <c r="AI2371" s="406">
        <v>350</v>
      </c>
      <c r="AJ2371" s="406">
        <v>316</v>
      </c>
      <c r="AK2371" s="406">
        <v>350</v>
      </c>
      <c r="AL2371" s="406">
        <v>403</v>
      </c>
      <c r="AM2371" s="406">
        <v>316</v>
      </c>
      <c r="AN2371" s="406">
        <v>350</v>
      </c>
      <c r="AO2371" s="406">
        <v>403</v>
      </c>
      <c r="AP2371" s="406">
        <v>385</v>
      </c>
      <c r="AQ2371" s="406">
        <v>385</v>
      </c>
      <c r="AR2371" s="406">
        <v>385</v>
      </c>
      <c r="AS2371" s="406">
        <v>385</v>
      </c>
      <c r="AU2371" t="s">
        <v>2905</v>
      </c>
    </row>
    <row r="2372" spans="4:47" ht="13.5" customHeight="1">
      <c r="D2372" s="405" t="s">
        <v>2903</v>
      </c>
      <c r="E2372" s="404"/>
      <c r="F2372" s="407" t="s">
        <v>2908</v>
      </c>
      <c r="G2372" s="272">
        <v>3</v>
      </c>
      <c r="H2372" s="406">
        <v>339</v>
      </c>
      <c r="I2372" s="406">
        <v>379</v>
      </c>
      <c r="J2372" s="406">
        <v>437</v>
      </c>
      <c r="K2372" s="406">
        <v>339</v>
      </c>
      <c r="L2372" s="406">
        <v>379</v>
      </c>
      <c r="M2372" s="406">
        <v>437</v>
      </c>
      <c r="N2372" s="406">
        <v>388</v>
      </c>
      <c r="O2372" s="406">
        <v>339</v>
      </c>
      <c r="P2372" s="406">
        <v>379</v>
      </c>
      <c r="Q2372" s="406">
        <v>437</v>
      </c>
      <c r="R2372" s="406">
        <v>388</v>
      </c>
      <c r="S2372" s="406">
        <v>339</v>
      </c>
      <c r="T2372" s="406">
        <v>379</v>
      </c>
      <c r="U2372" s="406">
        <v>437</v>
      </c>
      <c r="V2372" s="406">
        <v>379</v>
      </c>
      <c r="W2372" s="406">
        <v>437</v>
      </c>
      <c r="X2372" s="406">
        <v>339</v>
      </c>
      <c r="Y2372" s="406">
        <v>379</v>
      </c>
      <c r="Z2372" s="406">
        <v>437</v>
      </c>
      <c r="AA2372" s="406">
        <v>388</v>
      </c>
      <c r="AB2372" s="406">
        <v>339</v>
      </c>
      <c r="AC2372" s="406">
        <v>379</v>
      </c>
      <c r="AD2372" s="406">
        <v>437</v>
      </c>
      <c r="AE2372" s="406">
        <v>388</v>
      </c>
      <c r="AF2372" s="406">
        <v>339</v>
      </c>
      <c r="AG2372" s="406">
        <v>379</v>
      </c>
      <c r="AH2372" s="406">
        <v>437</v>
      </c>
      <c r="AI2372" s="406">
        <v>379</v>
      </c>
      <c r="AJ2372" s="406">
        <v>339</v>
      </c>
      <c r="AK2372" s="406">
        <v>379</v>
      </c>
      <c r="AL2372" s="406">
        <v>437</v>
      </c>
      <c r="AM2372" s="406">
        <v>339</v>
      </c>
      <c r="AN2372" s="406">
        <v>379</v>
      </c>
      <c r="AO2372" s="406">
        <v>437</v>
      </c>
      <c r="AP2372" s="406">
        <v>417</v>
      </c>
      <c r="AQ2372" s="406">
        <v>417</v>
      </c>
      <c r="AR2372" s="406">
        <v>417</v>
      </c>
      <c r="AS2372" s="406">
        <v>417</v>
      </c>
      <c r="AU2372" t="s">
        <v>2903</v>
      </c>
    </row>
    <row r="2373" spans="4:47" ht="13.5" customHeight="1">
      <c r="D2373" s="405" t="s">
        <v>1997</v>
      </c>
      <c r="E2373" s="404"/>
      <c r="F2373" s="407" t="s">
        <v>2000</v>
      </c>
      <c r="G2373" s="272">
        <v>1.3</v>
      </c>
      <c r="H2373" s="406">
        <v>284</v>
      </c>
      <c r="I2373" s="406">
        <v>312</v>
      </c>
      <c r="J2373" s="406">
        <v>359</v>
      </c>
      <c r="K2373" s="406">
        <v>284</v>
      </c>
      <c r="L2373" s="406">
        <v>312</v>
      </c>
      <c r="M2373" s="406">
        <v>359</v>
      </c>
      <c r="N2373" s="406">
        <v>321</v>
      </c>
      <c r="O2373" s="406">
        <v>284</v>
      </c>
      <c r="P2373" s="406">
        <v>312</v>
      </c>
      <c r="Q2373" s="406">
        <v>359</v>
      </c>
      <c r="R2373" s="406">
        <v>321</v>
      </c>
      <c r="S2373" s="406">
        <v>284</v>
      </c>
      <c r="T2373" s="406">
        <v>312</v>
      </c>
      <c r="U2373" s="406">
        <v>359</v>
      </c>
      <c r="V2373" s="406">
        <v>312</v>
      </c>
      <c r="W2373" s="406">
        <v>359</v>
      </c>
      <c r="X2373" s="406">
        <v>284</v>
      </c>
      <c r="Y2373" s="406">
        <v>312</v>
      </c>
      <c r="Z2373" s="406">
        <v>359</v>
      </c>
      <c r="AA2373" s="406">
        <v>321</v>
      </c>
      <c r="AB2373" s="406">
        <v>284</v>
      </c>
      <c r="AC2373" s="406">
        <v>312</v>
      </c>
      <c r="AD2373" s="406">
        <v>359</v>
      </c>
      <c r="AE2373" s="406">
        <v>321</v>
      </c>
      <c r="AF2373" s="406">
        <v>284</v>
      </c>
      <c r="AG2373" s="406">
        <v>312</v>
      </c>
      <c r="AH2373" s="406">
        <v>359</v>
      </c>
      <c r="AI2373" s="406">
        <v>312</v>
      </c>
      <c r="AJ2373" s="406">
        <v>284</v>
      </c>
      <c r="AK2373" s="406">
        <v>312</v>
      </c>
      <c r="AL2373" s="406">
        <v>359</v>
      </c>
      <c r="AM2373" s="406">
        <v>284</v>
      </c>
      <c r="AN2373" s="406">
        <v>312</v>
      </c>
      <c r="AO2373" s="406">
        <v>359</v>
      </c>
      <c r="AP2373" s="406">
        <v>342</v>
      </c>
      <c r="AQ2373" s="406">
        <v>342</v>
      </c>
      <c r="AR2373" s="406">
        <v>342</v>
      </c>
      <c r="AS2373" s="406">
        <v>342</v>
      </c>
      <c r="AU2373" t="s">
        <v>1997</v>
      </c>
    </row>
    <row r="2374" spans="4:47" ht="13.5" customHeight="1">
      <c r="D2374" s="405" t="s">
        <v>1998</v>
      </c>
      <c r="E2374" s="404"/>
      <c r="F2374" s="407" t="s">
        <v>2001</v>
      </c>
      <c r="G2374" s="272">
        <v>1.5</v>
      </c>
      <c r="H2374" s="406">
        <v>306</v>
      </c>
      <c r="I2374" s="406">
        <v>339</v>
      </c>
      <c r="J2374" s="406">
        <v>390</v>
      </c>
      <c r="K2374" s="406">
        <v>306</v>
      </c>
      <c r="L2374" s="406">
        <v>339</v>
      </c>
      <c r="M2374" s="406">
        <v>390</v>
      </c>
      <c r="N2374" s="406">
        <v>348</v>
      </c>
      <c r="O2374" s="406">
        <v>306</v>
      </c>
      <c r="P2374" s="406">
        <v>339</v>
      </c>
      <c r="Q2374" s="406">
        <v>390</v>
      </c>
      <c r="R2374" s="406">
        <v>348</v>
      </c>
      <c r="S2374" s="406">
        <v>306</v>
      </c>
      <c r="T2374" s="406">
        <v>339</v>
      </c>
      <c r="U2374" s="406">
        <v>390</v>
      </c>
      <c r="V2374" s="406">
        <v>339</v>
      </c>
      <c r="W2374" s="406">
        <v>390</v>
      </c>
      <c r="X2374" s="406">
        <v>306</v>
      </c>
      <c r="Y2374" s="406">
        <v>339</v>
      </c>
      <c r="Z2374" s="406">
        <v>390</v>
      </c>
      <c r="AA2374" s="406">
        <v>348</v>
      </c>
      <c r="AB2374" s="406">
        <v>306</v>
      </c>
      <c r="AC2374" s="406">
        <v>339</v>
      </c>
      <c r="AD2374" s="406">
        <v>390</v>
      </c>
      <c r="AE2374" s="406">
        <v>348</v>
      </c>
      <c r="AF2374" s="406">
        <v>306</v>
      </c>
      <c r="AG2374" s="406">
        <v>339</v>
      </c>
      <c r="AH2374" s="406">
        <v>390</v>
      </c>
      <c r="AI2374" s="406">
        <v>339</v>
      </c>
      <c r="AJ2374" s="406">
        <v>306</v>
      </c>
      <c r="AK2374" s="406">
        <v>339</v>
      </c>
      <c r="AL2374" s="406">
        <v>390</v>
      </c>
      <c r="AM2374" s="406">
        <v>306</v>
      </c>
      <c r="AN2374" s="406">
        <v>339</v>
      </c>
      <c r="AO2374" s="406">
        <v>390</v>
      </c>
      <c r="AP2374" s="406">
        <v>372</v>
      </c>
      <c r="AQ2374" s="406">
        <v>372</v>
      </c>
      <c r="AR2374" s="406">
        <v>372</v>
      </c>
      <c r="AS2374" s="406">
        <v>372</v>
      </c>
      <c r="AU2374" t="s">
        <v>1998</v>
      </c>
    </row>
    <row r="2375" spans="4:47" ht="13.5" customHeight="1">
      <c r="D2375" s="405" t="s">
        <v>3226</v>
      </c>
      <c r="E2375" s="404"/>
      <c r="F2375" s="407" t="s">
        <v>3854</v>
      </c>
      <c r="G2375" s="272">
        <v>1.7000000000000002</v>
      </c>
      <c r="H2375" s="406">
        <v>313</v>
      </c>
      <c r="I2375" s="406">
        <v>347</v>
      </c>
      <c r="J2375" s="406">
        <v>400</v>
      </c>
      <c r="K2375" s="406">
        <v>313</v>
      </c>
      <c r="L2375" s="406">
        <v>347</v>
      </c>
      <c r="M2375" s="406">
        <v>400</v>
      </c>
      <c r="N2375" s="406">
        <v>358</v>
      </c>
      <c r="O2375" s="406">
        <v>313</v>
      </c>
      <c r="P2375" s="406">
        <v>347</v>
      </c>
      <c r="Q2375" s="406">
        <v>400</v>
      </c>
      <c r="R2375" s="406">
        <v>358</v>
      </c>
      <c r="S2375" s="406">
        <v>313</v>
      </c>
      <c r="T2375" s="406">
        <v>347</v>
      </c>
      <c r="U2375" s="406">
        <v>400</v>
      </c>
      <c r="V2375" s="406">
        <v>347</v>
      </c>
      <c r="W2375" s="406">
        <v>400</v>
      </c>
      <c r="X2375" s="406">
        <v>313</v>
      </c>
      <c r="Y2375" s="406">
        <v>347</v>
      </c>
      <c r="Z2375" s="406">
        <v>400</v>
      </c>
      <c r="AA2375" s="406">
        <v>358</v>
      </c>
      <c r="AB2375" s="406">
        <v>313</v>
      </c>
      <c r="AC2375" s="406">
        <v>347</v>
      </c>
      <c r="AD2375" s="406">
        <v>400</v>
      </c>
      <c r="AE2375" s="406">
        <v>358</v>
      </c>
      <c r="AF2375" s="406">
        <v>313</v>
      </c>
      <c r="AG2375" s="406">
        <v>347</v>
      </c>
      <c r="AH2375" s="406">
        <v>400</v>
      </c>
      <c r="AI2375" s="406">
        <v>347</v>
      </c>
      <c r="AJ2375" s="406">
        <v>313</v>
      </c>
      <c r="AK2375" s="406">
        <v>347</v>
      </c>
      <c r="AL2375" s="406">
        <v>400</v>
      </c>
      <c r="AM2375" s="406">
        <v>313</v>
      </c>
      <c r="AN2375" s="406">
        <v>347</v>
      </c>
      <c r="AO2375" s="406">
        <v>400</v>
      </c>
      <c r="AP2375" s="406">
        <v>382</v>
      </c>
      <c r="AQ2375" s="406">
        <v>382</v>
      </c>
      <c r="AR2375" s="406">
        <v>382</v>
      </c>
      <c r="AS2375" s="406">
        <v>382</v>
      </c>
      <c r="AU2375" t="s">
        <v>3226</v>
      </c>
    </row>
    <row r="2376" spans="4:47" ht="13.5" customHeight="1">
      <c r="D2376" s="405" t="s">
        <v>1999</v>
      </c>
      <c r="E2376" s="404"/>
      <c r="F2376" s="407" t="s">
        <v>2002</v>
      </c>
      <c r="G2376" s="272">
        <v>1.8</v>
      </c>
      <c r="H2376" s="406">
        <v>328</v>
      </c>
      <c r="I2376" s="406">
        <v>365</v>
      </c>
      <c r="J2376" s="406">
        <v>421</v>
      </c>
      <c r="K2376" s="406">
        <v>328</v>
      </c>
      <c r="L2376" s="406">
        <v>365</v>
      </c>
      <c r="M2376" s="406">
        <v>421</v>
      </c>
      <c r="N2376" s="406">
        <v>375</v>
      </c>
      <c r="O2376" s="406">
        <v>328</v>
      </c>
      <c r="P2376" s="406">
        <v>365</v>
      </c>
      <c r="Q2376" s="406">
        <v>421</v>
      </c>
      <c r="R2376" s="406">
        <v>375</v>
      </c>
      <c r="S2376" s="406">
        <v>328</v>
      </c>
      <c r="T2376" s="406">
        <v>365</v>
      </c>
      <c r="U2376" s="406">
        <v>421</v>
      </c>
      <c r="V2376" s="406">
        <v>365</v>
      </c>
      <c r="W2376" s="406">
        <v>421</v>
      </c>
      <c r="X2376" s="406">
        <v>328</v>
      </c>
      <c r="Y2376" s="406">
        <v>365</v>
      </c>
      <c r="Z2376" s="406">
        <v>421</v>
      </c>
      <c r="AA2376" s="406">
        <v>375</v>
      </c>
      <c r="AB2376" s="406">
        <v>328</v>
      </c>
      <c r="AC2376" s="406">
        <v>365</v>
      </c>
      <c r="AD2376" s="406">
        <v>421</v>
      </c>
      <c r="AE2376" s="406">
        <v>375</v>
      </c>
      <c r="AF2376" s="406">
        <v>328</v>
      </c>
      <c r="AG2376" s="406">
        <v>365</v>
      </c>
      <c r="AH2376" s="406">
        <v>421</v>
      </c>
      <c r="AI2376" s="406">
        <v>365</v>
      </c>
      <c r="AJ2376" s="406">
        <v>328</v>
      </c>
      <c r="AK2376" s="406">
        <v>365</v>
      </c>
      <c r="AL2376" s="406">
        <v>421</v>
      </c>
      <c r="AM2376" s="406">
        <v>328</v>
      </c>
      <c r="AN2376" s="406">
        <v>365</v>
      </c>
      <c r="AO2376" s="406">
        <v>421</v>
      </c>
      <c r="AP2376" s="406">
        <v>402</v>
      </c>
      <c r="AQ2376" s="406">
        <v>402</v>
      </c>
      <c r="AR2376" s="406">
        <v>402</v>
      </c>
      <c r="AS2376" s="406">
        <v>402</v>
      </c>
      <c r="AU2376" t="s">
        <v>1999</v>
      </c>
    </row>
    <row r="2377" spans="4:47" ht="13.5" customHeight="1">
      <c r="D2377" s="405" t="s">
        <v>1774</v>
      </c>
      <c r="E2377" s="404"/>
      <c r="F2377" s="407" t="s">
        <v>1786</v>
      </c>
      <c r="G2377" s="272">
        <v>5.5</v>
      </c>
      <c r="H2377" s="406">
        <v>679</v>
      </c>
      <c r="I2377" s="406">
        <v>742</v>
      </c>
      <c r="J2377" s="406">
        <v>837</v>
      </c>
      <c r="K2377" s="406">
        <v>705</v>
      </c>
      <c r="L2377" s="406">
        <v>757</v>
      </c>
      <c r="M2377" s="406">
        <v>885</v>
      </c>
      <c r="N2377" s="406">
        <v>782</v>
      </c>
      <c r="O2377" s="406">
        <v>676</v>
      </c>
      <c r="P2377" s="406">
        <v>780</v>
      </c>
      <c r="Q2377" s="406">
        <v>872</v>
      </c>
      <c r="R2377" s="406">
        <v>793</v>
      </c>
      <c r="S2377" s="406">
        <v>801</v>
      </c>
      <c r="T2377" s="406">
        <v>920</v>
      </c>
      <c r="U2377" s="406">
        <v>1048</v>
      </c>
      <c r="V2377" s="406">
        <v>880</v>
      </c>
      <c r="W2377" s="406">
        <v>935</v>
      </c>
      <c r="X2377" s="406">
        <v>670</v>
      </c>
      <c r="Y2377" s="406">
        <v>772</v>
      </c>
      <c r="Z2377" s="406">
        <v>900</v>
      </c>
      <c r="AA2377" s="406">
        <v>794</v>
      </c>
      <c r="AB2377" s="406">
        <v>684</v>
      </c>
      <c r="AC2377" s="406">
        <v>796</v>
      </c>
      <c r="AD2377" s="406">
        <v>934</v>
      </c>
      <c r="AE2377" s="406">
        <v>810</v>
      </c>
      <c r="AF2377" s="406">
        <v>719</v>
      </c>
      <c r="AG2377" s="406">
        <v>832</v>
      </c>
      <c r="AH2377" s="406">
        <v>977</v>
      </c>
      <c r="AI2377" s="406">
        <v>749</v>
      </c>
      <c r="AJ2377" s="406">
        <v>718</v>
      </c>
      <c r="AK2377" s="406">
        <v>823</v>
      </c>
      <c r="AL2377" s="406">
        <v>952</v>
      </c>
      <c r="AM2377" s="406">
        <v>678</v>
      </c>
      <c r="AN2377" s="406">
        <v>758</v>
      </c>
      <c r="AO2377" s="406">
        <v>854</v>
      </c>
      <c r="AP2377" s="406">
        <v>785</v>
      </c>
      <c r="AQ2377" s="406">
        <v>785</v>
      </c>
      <c r="AR2377" s="406">
        <v>853</v>
      </c>
      <c r="AS2377" s="406">
        <v>834</v>
      </c>
      <c r="AU2377" t="s">
        <v>1774</v>
      </c>
    </row>
    <row r="2378" spans="4:47" ht="13.5" customHeight="1">
      <c r="D2378" s="405" t="s">
        <v>3770</v>
      </c>
      <c r="E2378" s="404"/>
      <c r="F2378" s="407" t="s">
        <v>1786</v>
      </c>
      <c r="G2378" s="272">
        <v>5.5</v>
      </c>
      <c r="H2378" s="406">
        <v>679</v>
      </c>
      <c r="I2378" s="406">
        <v>742</v>
      </c>
      <c r="J2378" s="406">
        <v>837</v>
      </c>
      <c r="K2378" s="406">
        <v>705</v>
      </c>
      <c r="L2378" s="406">
        <v>757</v>
      </c>
      <c r="M2378" s="406">
        <v>885</v>
      </c>
      <c r="N2378" s="406">
        <v>782</v>
      </c>
      <c r="O2378" s="406">
        <v>676</v>
      </c>
      <c r="P2378" s="406">
        <v>780</v>
      </c>
      <c r="Q2378" s="406">
        <v>872</v>
      </c>
      <c r="R2378" s="406">
        <v>793</v>
      </c>
      <c r="S2378" s="406">
        <v>801</v>
      </c>
      <c r="T2378" s="406">
        <v>920</v>
      </c>
      <c r="U2378" s="406">
        <v>1048</v>
      </c>
      <c r="V2378" s="406">
        <v>880</v>
      </c>
      <c r="W2378" s="406">
        <v>935</v>
      </c>
      <c r="X2378" s="406">
        <v>670</v>
      </c>
      <c r="Y2378" s="406">
        <v>772</v>
      </c>
      <c r="Z2378" s="406">
        <v>900</v>
      </c>
      <c r="AA2378" s="406">
        <v>794</v>
      </c>
      <c r="AB2378" s="406">
        <v>684</v>
      </c>
      <c r="AC2378" s="406">
        <v>796</v>
      </c>
      <c r="AD2378" s="406">
        <v>934</v>
      </c>
      <c r="AE2378" s="406">
        <v>810</v>
      </c>
      <c r="AF2378" s="406">
        <v>719</v>
      </c>
      <c r="AG2378" s="406">
        <v>832</v>
      </c>
      <c r="AH2378" s="406">
        <v>977</v>
      </c>
      <c r="AI2378" s="406">
        <v>749</v>
      </c>
      <c r="AJ2378" s="406">
        <v>718</v>
      </c>
      <c r="AK2378" s="406">
        <v>823</v>
      </c>
      <c r="AL2378" s="406">
        <v>952</v>
      </c>
      <c r="AM2378" s="406">
        <v>678</v>
      </c>
      <c r="AN2378" s="406">
        <v>758</v>
      </c>
      <c r="AO2378" s="406">
        <v>854</v>
      </c>
      <c r="AP2378" s="406">
        <v>785</v>
      </c>
      <c r="AQ2378" s="406">
        <v>785</v>
      </c>
      <c r="AR2378" s="406">
        <v>853</v>
      </c>
      <c r="AS2378" s="406">
        <v>834</v>
      </c>
      <c r="AU2378" t="s">
        <v>3770</v>
      </c>
    </row>
    <row r="2379" spans="4:47" ht="13.5" customHeight="1">
      <c r="D2379" s="405" t="s">
        <v>1775</v>
      </c>
      <c r="E2379" s="404"/>
      <c r="F2379" s="407" t="s">
        <v>1786</v>
      </c>
      <c r="G2379" s="272">
        <v>6.1</v>
      </c>
      <c r="H2379" s="406">
        <v>729</v>
      </c>
      <c r="I2379" s="406">
        <v>799</v>
      </c>
      <c r="J2379" s="406">
        <v>902</v>
      </c>
      <c r="K2379" s="406">
        <v>759</v>
      </c>
      <c r="L2379" s="406">
        <v>816</v>
      </c>
      <c r="M2379" s="406">
        <v>959</v>
      </c>
      <c r="N2379" s="406">
        <v>842</v>
      </c>
      <c r="O2379" s="406">
        <v>729</v>
      </c>
      <c r="P2379" s="406">
        <v>844</v>
      </c>
      <c r="Q2379" s="406">
        <v>943</v>
      </c>
      <c r="R2379" s="406">
        <v>856</v>
      </c>
      <c r="S2379" s="406">
        <v>869</v>
      </c>
      <c r="T2379" s="406">
        <v>1006</v>
      </c>
      <c r="U2379" s="406">
        <v>1146</v>
      </c>
      <c r="V2379" s="406">
        <v>962</v>
      </c>
      <c r="W2379" s="406">
        <v>1024</v>
      </c>
      <c r="X2379" s="406">
        <v>712</v>
      </c>
      <c r="Y2379" s="406">
        <v>824</v>
      </c>
      <c r="Z2379" s="406">
        <v>961</v>
      </c>
      <c r="AA2379" s="406">
        <v>846</v>
      </c>
      <c r="AB2379" s="406">
        <v>728</v>
      </c>
      <c r="AC2379" s="406">
        <v>850</v>
      </c>
      <c r="AD2379" s="406">
        <v>998</v>
      </c>
      <c r="AE2379" s="406">
        <v>863</v>
      </c>
      <c r="AF2379" s="406">
        <v>763</v>
      </c>
      <c r="AG2379" s="406">
        <v>886</v>
      </c>
      <c r="AH2379" s="406">
        <v>1041</v>
      </c>
      <c r="AI2379" s="406">
        <v>798</v>
      </c>
      <c r="AJ2379" s="406">
        <v>763</v>
      </c>
      <c r="AK2379" s="406">
        <v>878</v>
      </c>
      <c r="AL2379" s="406">
        <v>1016</v>
      </c>
      <c r="AM2379" s="406">
        <v>721</v>
      </c>
      <c r="AN2379" s="406">
        <v>809</v>
      </c>
      <c r="AO2379" s="406">
        <v>912</v>
      </c>
      <c r="AP2379" s="406">
        <v>843</v>
      </c>
      <c r="AQ2379" s="406">
        <v>843</v>
      </c>
      <c r="AR2379" s="406">
        <v>916</v>
      </c>
      <c r="AS2379" s="406">
        <v>894</v>
      </c>
      <c r="AU2379" t="s">
        <v>1775</v>
      </c>
    </row>
    <row r="2380" spans="4:47" ht="13.5" customHeight="1">
      <c r="D2380" s="405" t="s">
        <v>3774</v>
      </c>
      <c r="E2380" s="404"/>
      <c r="F2380" s="407" t="s">
        <v>1786</v>
      </c>
      <c r="G2380" s="272">
        <v>6.1</v>
      </c>
      <c r="H2380" s="406">
        <v>729</v>
      </c>
      <c r="I2380" s="406">
        <v>799</v>
      </c>
      <c r="J2380" s="406">
        <v>902</v>
      </c>
      <c r="K2380" s="406">
        <v>759</v>
      </c>
      <c r="L2380" s="406">
        <v>816</v>
      </c>
      <c r="M2380" s="406">
        <v>959</v>
      </c>
      <c r="N2380" s="406">
        <v>842</v>
      </c>
      <c r="O2380" s="406">
        <v>729</v>
      </c>
      <c r="P2380" s="406">
        <v>844</v>
      </c>
      <c r="Q2380" s="406">
        <v>943</v>
      </c>
      <c r="R2380" s="406">
        <v>856</v>
      </c>
      <c r="S2380" s="406">
        <v>869</v>
      </c>
      <c r="T2380" s="406">
        <v>1006</v>
      </c>
      <c r="U2380" s="406">
        <v>1146</v>
      </c>
      <c r="V2380" s="406">
        <v>962</v>
      </c>
      <c r="W2380" s="406">
        <v>1024</v>
      </c>
      <c r="X2380" s="406">
        <v>712</v>
      </c>
      <c r="Y2380" s="406">
        <v>824</v>
      </c>
      <c r="Z2380" s="406">
        <v>961</v>
      </c>
      <c r="AA2380" s="406">
        <v>846</v>
      </c>
      <c r="AB2380" s="406">
        <v>728</v>
      </c>
      <c r="AC2380" s="406">
        <v>850</v>
      </c>
      <c r="AD2380" s="406">
        <v>998</v>
      </c>
      <c r="AE2380" s="406">
        <v>863</v>
      </c>
      <c r="AF2380" s="406">
        <v>763</v>
      </c>
      <c r="AG2380" s="406">
        <v>886</v>
      </c>
      <c r="AH2380" s="406">
        <v>1041</v>
      </c>
      <c r="AI2380" s="406">
        <v>798</v>
      </c>
      <c r="AJ2380" s="406">
        <v>763</v>
      </c>
      <c r="AK2380" s="406">
        <v>878</v>
      </c>
      <c r="AL2380" s="406">
        <v>1016</v>
      </c>
      <c r="AM2380" s="406">
        <v>721</v>
      </c>
      <c r="AN2380" s="406">
        <v>809</v>
      </c>
      <c r="AO2380" s="406">
        <v>912</v>
      </c>
      <c r="AP2380" s="406">
        <v>843</v>
      </c>
      <c r="AQ2380" s="406">
        <v>843</v>
      </c>
      <c r="AR2380" s="406">
        <v>916</v>
      </c>
      <c r="AS2380" s="406">
        <v>894</v>
      </c>
      <c r="AU2380" t="s">
        <v>3774</v>
      </c>
    </row>
    <row r="2381" spans="4:47" ht="13.5" customHeight="1">
      <c r="D2381" s="405" t="s">
        <v>3229</v>
      </c>
      <c r="E2381" s="404"/>
      <c r="F2381" s="407" t="s">
        <v>1786</v>
      </c>
      <c r="G2381" s="272">
        <v>6.5</v>
      </c>
      <c r="H2381" s="406">
        <v>802</v>
      </c>
      <c r="I2381" s="406">
        <v>852</v>
      </c>
      <c r="J2381" s="406">
        <v>989</v>
      </c>
      <c r="K2381" s="406">
        <v>826</v>
      </c>
      <c r="L2381" s="406">
        <v>875</v>
      </c>
      <c r="M2381" s="406">
        <v>1026</v>
      </c>
      <c r="N2381" s="406">
        <v>942</v>
      </c>
      <c r="O2381" s="406">
        <v>831</v>
      </c>
      <c r="P2381" s="406">
        <v>895</v>
      </c>
      <c r="Q2381" s="406">
        <v>1014</v>
      </c>
      <c r="R2381" s="406">
        <v>938</v>
      </c>
      <c r="S2381" s="406">
        <v>925</v>
      </c>
      <c r="T2381" s="406">
        <v>1071</v>
      </c>
      <c r="U2381" s="406">
        <v>1220</v>
      </c>
      <c r="V2381" s="406">
        <v>1024</v>
      </c>
      <c r="W2381" s="406">
        <v>1095</v>
      </c>
      <c r="X2381" s="406">
        <v>824</v>
      </c>
      <c r="Y2381" s="406">
        <v>953</v>
      </c>
      <c r="Z2381" s="406">
        <v>1101</v>
      </c>
      <c r="AA2381" s="406">
        <v>952</v>
      </c>
      <c r="AB2381" s="406">
        <v>868</v>
      </c>
      <c r="AC2381" s="406">
        <v>1016</v>
      </c>
      <c r="AD2381" s="406">
        <v>1180</v>
      </c>
      <c r="AE2381" s="406">
        <v>991</v>
      </c>
      <c r="AF2381" s="406">
        <v>903</v>
      </c>
      <c r="AG2381" s="406">
        <v>1051</v>
      </c>
      <c r="AH2381" s="406">
        <v>1221</v>
      </c>
      <c r="AI2381" s="406">
        <v>891</v>
      </c>
      <c r="AJ2381" s="406">
        <v>879</v>
      </c>
      <c r="AK2381" s="406">
        <v>1027</v>
      </c>
      <c r="AL2381" s="406">
        <v>1192</v>
      </c>
      <c r="AM2381" s="406">
        <v>813</v>
      </c>
      <c r="AN2381" s="406">
        <v>924</v>
      </c>
      <c r="AO2381" s="406">
        <v>1043</v>
      </c>
      <c r="AP2381" s="406">
        <v>936</v>
      </c>
      <c r="AQ2381" s="406">
        <v>936</v>
      </c>
      <c r="AR2381" s="406">
        <v>1072</v>
      </c>
      <c r="AS2381" s="406">
        <v>985</v>
      </c>
      <c r="AU2381" t="s">
        <v>3229</v>
      </c>
    </row>
    <row r="2382" spans="4:47" ht="13.5" customHeight="1">
      <c r="D2382" s="405" t="s">
        <v>3778</v>
      </c>
      <c r="E2382" s="404"/>
      <c r="F2382" s="407" t="s">
        <v>1786</v>
      </c>
      <c r="G2382" s="272">
        <v>6.5</v>
      </c>
      <c r="H2382" s="406">
        <v>802</v>
      </c>
      <c r="I2382" s="406">
        <v>852</v>
      </c>
      <c r="J2382" s="406">
        <v>989</v>
      </c>
      <c r="K2382" s="406">
        <v>826</v>
      </c>
      <c r="L2382" s="406">
        <v>875</v>
      </c>
      <c r="M2382" s="406">
        <v>1026</v>
      </c>
      <c r="N2382" s="406">
        <v>942</v>
      </c>
      <c r="O2382" s="406">
        <v>831</v>
      </c>
      <c r="P2382" s="406">
        <v>895</v>
      </c>
      <c r="Q2382" s="406">
        <v>1014</v>
      </c>
      <c r="R2382" s="406">
        <v>938</v>
      </c>
      <c r="S2382" s="406">
        <v>925</v>
      </c>
      <c r="T2382" s="406">
        <v>1071</v>
      </c>
      <c r="U2382" s="406">
        <v>1220</v>
      </c>
      <c r="V2382" s="406">
        <v>1024</v>
      </c>
      <c r="W2382" s="406">
        <v>1095</v>
      </c>
      <c r="X2382" s="406">
        <v>824</v>
      </c>
      <c r="Y2382" s="406">
        <v>953</v>
      </c>
      <c r="Z2382" s="406">
        <v>1101</v>
      </c>
      <c r="AA2382" s="406">
        <v>952</v>
      </c>
      <c r="AB2382" s="406">
        <v>868</v>
      </c>
      <c r="AC2382" s="406">
        <v>1016</v>
      </c>
      <c r="AD2382" s="406">
        <v>1180</v>
      </c>
      <c r="AE2382" s="406">
        <v>991</v>
      </c>
      <c r="AF2382" s="406">
        <v>903</v>
      </c>
      <c r="AG2382" s="406">
        <v>1051</v>
      </c>
      <c r="AH2382" s="406">
        <v>1221</v>
      </c>
      <c r="AI2382" s="406">
        <v>891</v>
      </c>
      <c r="AJ2382" s="406">
        <v>879</v>
      </c>
      <c r="AK2382" s="406">
        <v>1027</v>
      </c>
      <c r="AL2382" s="406">
        <v>1192</v>
      </c>
      <c r="AM2382" s="406">
        <v>813</v>
      </c>
      <c r="AN2382" s="406">
        <v>924</v>
      </c>
      <c r="AO2382" s="406">
        <v>1043</v>
      </c>
      <c r="AP2382" s="406">
        <v>936</v>
      </c>
      <c r="AQ2382" s="406">
        <v>936</v>
      </c>
      <c r="AR2382" s="406">
        <v>1072</v>
      </c>
      <c r="AS2382" s="406">
        <v>985</v>
      </c>
      <c r="AU2382" t="s">
        <v>3778</v>
      </c>
    </row>
    <row r="2383" spans="4:47" ht="13.5" customHeight="1">
      <c r="D2383" s="405" t="s">
        <v>1776</v>
      </c>
      <c r="E2383" s="404"/>
      <c r="F2383" s="407" t="s">
        <v>1786</v>
      </c>
      <c r="G2383" s="272">
        <v>6.8</v>
      </c>
      <c r="H2383" s="406">
        <v>802</v>
      </c>
      <c r="I2383" s="406">
        <v>877</v>
      </c>
      <c r="J2383" s="406">
        <v>991</v>
      </c>
      <c r="K2383" s="406">
        <v>834</v>
      </c>
      <c r="L2383" s="406">
        <v>895</v>
      </c>
      <c r="M2383" s="406">
        <v>1055</v>
      </c>
      <c r="N2383" s="406">
        <v>925</v>
      </c>
      <c r="O2383" s="406">
        <v>802</v>
      </c>
      <c r="P2383" s="406">
        <v>929</v>
      </c>
      <c r="Q2383" s="406">
        <v>1037</v>
      </c>
      <c r="R2383" s="406">
        <v>941</v>
      </c>
      <c r="S2383" s="406">
        <v>1012</v>
      </c>
      <c r="T2383" s="406">
        <v>1165</v>
      </c>
      <c r="U2383" s="406">
        <v>1332</v>
      </c>
      <c r="V2383" s="406">
        <v>1047</v>
      </c>
      <c r="W2383" s="406">
        <v>1120</v>
      </c>
      <c r="X2383" s="406">
        <v>776</v>
      </c>
      <c r="Y2383" s="406">
        <v>895</v>
      </c>
      <c r="Z2383" s="406">
        <v>1046</v>
      </c>
      <c r="AA2383" s="406">
        <v>920</v>
      </c>
      <c r="AB2383" s="406">
        <v>793</v>
      </c>
      <c r="AC2383" s="406">
        <v>924</v>
      </c>
      <c r="AD2383" s="406">
        <v>1087</v>
      </c>
      <c r="AE2383" s="406">
        <v>939</v>
      </c>
      <c r="AF2383" s="406">
        <v>829</v>
      </c>
      <c r="AG2383" s="406">
        <v>960</v>
      </c>
      <c r="AH2383" s="406">
        <v>1129</v>
      </c>
      <c r="AI2383" s="406">
        <v>867</v>
      </c>
      <c r="AJ2383" s="406">
        <v>830</v>
      </c>
      <c r="AK2383" s="406">
        <v>953</v>
      </c>
      <c r="AL2383" s="406">
        <v>1105</v>
      </c>
      <c r="AM2383" s="406">
        <v>785</v>
      </c>
      <c r="AN2383" s="406">
        <v>879</v>
      </c>
      <c r="AO2383" s="406">
        <v>993</v>
      </c>
      <c r="AP2383" s="406">
        <v>875</v>
      </c>
      <c r="AQ2383" s="406">
        <v>875</v>
      </c>
      <c r="AR2383" s="406">
        <v>954</v>
      </c>
      <c r="AS2383" s="406">
        <v>926</v>
      </c>
      <c r="AU2383" t="s">
        <v>1776</v>
      </c>
    </row>
    <row r="2384" spans="4:47" ht="13.5" customHeight="1">
      <c r="D2384" s="405" t="s">
        <v>3782</v>
      </c>
      <c r="E2384" s="404"/>
      <c r="F2384" s="407" t="s">
        <v>1786</v>
      </c>
      <c r="G2384" s="272">
        <v>6.8</v>
      </c>
      <c r="H2384" s="406">
        <v>802</v>
      </c>
      <c r="I2384" s="406">
        <v>877</v>
      </c>
      <c r="J2384" s="406">
        <v>991</v>
      </c>
      <c r="K2384" s="406">
        <v>834</v>
      </c>
      <c r="L2384" s="406">
        <v>895</v>
      </c>
      <c r="M2384" s="406">
        <v>1055</v>
      </c>
      <c r="N2384" s="406">
        <v>925</v>
      </c>
      <c r="O2384" s="406">
        <v>802</v>
      </c>
      <c r="P2384" s="406">
        <v>929</v>
      </c>
      <c r="Q2384" s="406">
        <v>1037</v>
      </c>
      <c r="R2384" s="406">
        <v>941</v>
      </c>
      <c r="S2384" s="406">
        <v>1012</v>
      </c>
      <c r="T2384" s="406">
        <v>1165</v>
      </c>
      <c r="U2384" s="406">
        <v>1332</v>
      </c>
      <c r="V2384" s="406">
        <v>1047</v>
      </c>
      <c r="W2384" s="406">
        <v>1120</v>
      </c>
      <c r="X2384" s="406">
        <v>776</v>
      </c>
      <c r="Y2384" s="406">
        <v>895</v>
      </c>
      <c r="Z2384" s="406">
        <v>1046</v>
      </c>
      <c r="AA2384" s="406">
        <v>920</v>
      </c>
      <c r="AB2384" s="406">
        <v>793</v>
      </c>
      <c r="AC2384" s="406">
        <v>924</v>
      </c>
      <c r="AD2384" s="406">
        <v>1087</v>
      </c>
      <c r="AE2384" s="406">
        <v>939</v>
      </c>
      <c r="AF2384" s="406">
        <v>829</v>
      </c>
      <c r="AG2384" s="406">
        <v>960</v>
      </c>
      <c r="AH2384" s="406">
        <v>1129</v>
      </c>
      <c r="AI2384" s="406">
        <v>867</v>
      </c>
      <c r="AJ2384" s="406">
        <v>830</v>
      </c>
      <c r="AK2384" s="406">
        <v>953</v>
      </c>
      <c r="AL2384" s="406">
        <v>1105</v>
      </c>
      <c r="AM2384" s="406">
        <v>785</v>
      </c>
      <c r="AN2384" s="406">
        <v>879</v>
      </c>
      <c r="AO2384" s="406">
        <v>993</v>
      </c>
      <c r="AP2384" s="406">
        <v>875</v>
      </c>
      <c r="AQ2384" s="406">
        <v>875</v>
      </c>
      <c r="AR2384" s="406">
        <v>954</v>
      </c>
      <c r="AS2384" s="406">
        <v>926</v>
      </c>
      <c r="AU2384" t="s">
        <v>3782</v>
      </c>
    </row>
    <row r="2385" spans="4:47" ht="13.5" customHeight="1">
      <c r="D2385" s="405" t="s">
        <v>1791</v>
      </c>
      <c r="E2385" s="415"/>
      <c r="F2385" s="407" t="s">
        <v>1793</v>
      </c>
      <c r="G2385" s="272">
        <v>0</v>
      </c>
      <c r="H2385" s="406">
        <v>52</v>
      </c>
      <c r="I2385" s="406">
        <v>52</v>
      </c>
      <c r="J2385" s="406">
        <v>52</v>
      </c>
      <c r="K2385" s="406">
        <v>52</v>
      </c>
      <c r="L2385" s="406">
        <v>52</v>
      </c>
      <c r="M2385" s="406">
        <v>52</v>
      </c>
      <c r="N2385" s="406">
        <v>52</v>
      </c>
      <c r="O2385" s="406">
        <v>52</v>
      </c>
      <c r="P2385" s="406">
        <v>52</v>
      </c>
      <c r="Q2385" s="406">
        <v>52</v>
      </c>
      <c r="R2385" s="406">
        <v>52</v>
      </c>
      <c r="S2385" s="406">
        <v>52</v>
      </c>
      <c r="T2385" s="406">
        <v>52</v>
      </c>
      <c r="U2385" s="406">
        <v>52</v>
      </c>
      <c r="V2385" s="406">
        <v>52</v>
      </c>
      <c r="W2385" s="406">
        <v>52</v>
      </c>
      <c r="X2385" s="406">
        <v>52</v>
      </c>
      <c r="Y2385" s="406">
        <v>52</v>
      </c>
      <c r="Z2385" s="406">
        <v>52</v>
      </c>
      <c r="AA2385" s="406">
        <v>52</v>
      </c>
      <c r="AB2385" s="406">
        <v>52</v>
      </c>
      <c r="AC2385" s="406">
        <v>52</v>
      </c>
      <c r="AD2385" s="406">
        <v>52</v>
      </c>
      <c r="AE2385" s="406">
        <v>52</v>
      </c>
      <c r="AF2385" s="406">
        <v>52</v>
      </c>
      <c r="AG2385" s="406">
        <v>52</v>
      </c>
      <c r="AH2385" s="406">
        <v>52</v>
      </c>
      <c r="AI2385" s="406">
        <v>52</v>
      </c>
      <c r="AJ2385" s="406">
        <v>52</v>
      </c>
      <c r="AK2385" s="406">
        <v>52</v>
      </c>
      <c r="AL2385" s="406">
        <v>52</v>
      </c>
      <c r="AM2385" s="406">
        <v>52</v>
      </c>
      <c r="AN2385" s="406">
        <v>52</v>
      </c>
      <c r="AO2385" s="406">
        <v>52</v>
      </c>
      <c r="AP2385" s="406">
        <v>52</v>
      </c>
      <c r="AQ2385" s="406">
        <v>52</v>
      </c>
      <c r="AR2385" s="406">
        <v>52</v>
      </c>
      <c r="AS2385" s="406">
        <v>52</v>
      </c>
      <c r="AU2385" t="s">
        <v>1791</v>
      </c>
    </row>
    <row r="2386" spans="4:47" ht="13.5" customHeight="1">
      <c r="D2386" s="405" t="s">
        <v>1939</v>
      </c>
      <c r="E2386" s="404"/>
      <c r="F2386" s="407" t="s">
        <v>5637</v>
      </c>
      <c r="G2386" s="272">
        <v>0</v>
      </c>
      <c r="H2386" s="409" t="s">
        <v>2207</v>
      </c>
      <c r="I2386" s="408">
        <v>0.6</v>
      </c>
      <c r="J2386" s="409" t="s">
        <v>2207</v>
      </c>
      <c r="K2386" s="409" t="s">
        <v>2207</v>
      </c>
      <c r="L2386" s="408">
        <v>0.6</v>
      </c>
      <c r="M2386" s="409" t="s">
        <v>2207</v>
      </c>
      <c r="N2386" s="409" t="s">
        <v>2207</v>
      </c>
      <c r="O2386" s="409" t="s">
        <v>2207</v>
      </c>
      <c r="P2386" s="408">
        <v>0.6</v>
      </c>
      <c r="Q2386" s="409" t="s">
        <v>2207</v>
      </c>
      <c r="R2386" s="409" t="s">
        <v>2207</v>
      </c>
      <c r="S2386" s="409" t="s">
        <v>2207</v>
      </c>
      <c r="T2386" s="408">
        <v>0.6</v>
      </c>
      <c r="U2386" s="409" t="s">
        <v>2207</v>
      </c>
      <c r="V2386" s="408">
        <v>0.6</v>
      </c>
      <c r="W2386" s="409" t="s">
        <v>2207</v>
      </c>
      <c r="X2386" s="409" t="s">
        <v>2207</v>
      </c>
      <c r="Y2386" s="408">
        <v>0.6</v>
      </c>
      <c r="Z2386" s="409" t="s">
        <v>2207</v>
      </c>
      <c r="AA2386" s="409" t="s">
        <v>2207</v>
      </c>
      <c r="AB2386" s="409" t="s">
        <v>2207</v>
      </c>
      <c r="AC2386" s="408">
        <v>0.6</v>
      </c>
      <c r="AD2386" s="409" t="s">
        <v>2207</v>
      </c>
      <c r="AE2386" s="409" t="s">
        <v>2207</v>
      </c>
      <c r="AF2386" s="409" t="s">
        <v>2207</v>
      </c>
      <c r="AG2386" s="408">
        <v>0.6</v>
      </c>
      <c r="AH2386" s="409" t="s">
        <v>2207</v>
      </c>
      <c r="AI2386" s="408">
        <v>0.6</v>
      </c>
      <c r="AJ2386" s="409" t="s">
        <v>2207</v>
      </c>
      <c r="AK2386" s="408">
        <v>0.6</v>
      </c>
      <c r="AL2386" s="409" t="s">
        <v>2207</v>
      </c>
      <c r="AM2386" s="409" t="s">
        <v>2207</v>
      </c>
      <c r="AN2386" s="408">
        <v>0.6</v>
      </c>
      <c r="AO2386" s="409" t="s">
        <v>2207</v>
      </c>
      <c r="AP2386" s="409" t="s">
        <v>2207</v>
      </c>
      <c r="AQ2386" s="409" t="s">
        <v>2207</v>
      </c>
      <c r="AR2386" s="409" t="s">
        <v>2207</v>
      </c>
      <c r="AS2386" s="409" t="s">
        <v>2207</v>
      </c>
      <c r="AU2386" t="s">
        <v>1939</v>
      </c>
    </row>
    <row r="2387" spans="4:47" ht="13.5" customHeight="1">
      <c r="O2387" s="409"/>
    </row>
  </sheetData>
  <sortState xmlns:xlrd2="http://schemas.microsoft.com/office/spreadsheetml/2017/richdata2" ref="A2:AW434">
    <sortCondition ref="AW2:AW434"/>
    <sortCondition ref="D2:D434"/>
  </sortState>
  <dataValidations count="1">
    <dataValidation type="textLength" operator="lessThanOrEqual" allowBlank="1" showInputMessage="1" showErrorMessage="1" error="Your entry is over 30 characters. Rewrite the description or enter the remaining text in front of the name in Desc 2" sqref="F27:F32 F2:F5 F34:F39 F7:F11 F13:F18 F20:F25 F1918 F125:F130 F132:F137 F184:F189 F111:F116 F118:F123 F139:F144 F209:F212 F198:F203 F78:F82 F220:F225 F214:F218 F227:F337 F471:F480 F755:F768 F775:F793 F799:F810 F813:F824 F828:F834 F838 F847:F855 F875 F881 F885:F902 F914:F917 F921 F924:F925 F931 F952:F954 F933:F947 F965:F966 F1001:F1003 F970:F998 F1656 F1715:F1818 F1916 F41:F49 F84:F93 F71:F76 F51:F55 F57:F62 F64:F69 F146:F154 F191:F196 F170:F175 F177:F182 F156:F161 F163:F168 F95:F97 F108:F109 F435:F443 F749:F750 F348:F429 F545:F693" xr:uid="{A81944AA-1C85-4086-B507-876940CBC654}">
      <formula1>30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81"/>
  <sheetViews>
    <sheetView showGridLines="0" workbookViewId="0"/>
    <sheetView showGridLines="0" tabSelected="1" workbookViewId="1"/>
  </sheetViews>
  <sheetFormatPr defaultRowHeight="12.6"/>
  <cols>
    <col min="1" max="1" width="9.109375" customWidth="1"/>
  </cols>
  <sheetData>
    <row r="1" spans="1:11" ht="22.8">
      <c r="A1" s="304" t="s">
        <v>2357</v>
      </c>
    </row>
    <row r="3" spans="1:11" s="61" customFormat="1" ht="13.2">
      <c r="A3" s="305" t="s">
        <v>2403</v>
      </c>
      <c r="B3" s="305"/>
      <c r="C3" s="305"/>
      <c r="D3" s="305"/>
      <c r="E3" s="305"/>
      <c r="F3" s="305"/>
      <c r="G3" s="305"/>
      <c r="H3" s="305"/>
      <c r="I3" s="305"/>
      <c r="J3" s="305"/>
      <c r="K3" s="305"/>
    </row>
    <row r="4" spans="1:11" s="61" customFormat="1" ht="13.2">
      <c r="A4" s="305"/>
      <c r="B4" s="305"/>
      <c r="C4" s="305"/>
      <c r="D4" s="305"/>
      <c r="E4" s="305"/>
      <c r="F4" s="305"/>
      <c r="G4" s="305"/>
      <c r="H4" s="305"/>
      <c r="I4" s="305"/>
      <c r="J4" s="305"/>
      <c r="K4" s="305"/>
    </row>
    <row r="5" spans="1:11" s="61" customFormat="1" ht="13.2">
      <c r="A5" s="305" t="s">
        <v>5035</v>
      </c>
      <c r="B5" s="305"/>
      <c r="C5" s="305"/>
      <c r="D5" s="305"/>
      <c r="E5" s="305"/>
      <c r="F5" s="305"/>
      <c r="G5" s="305"/>
      <c r="H5" s="305"/>
      <c r="I5" s="305"/>
      <c r="J5" s="305"/>
      <c r="K5" s="305"/>
    </row>
    <row r="6" spans="1:11" s="61" customFormat="1" ht="13.2">
      <c r="A6" s="305" t="s">
        <v>5037</v>
      </c>
      <c r="B6" s="305"/>
      <c r="C6" s="305"/>
      <c r="D6" s="305"/>
      <c r="E6" s="305"/>
      <c r="F6" s="305"/>
      <c r="G6" s="305"/>
      <c r="H6" s="305"/>
      <c r="I6" s="305"/>
      <c r="J6" s="305"/>
      <c r="K6" s="305"/>
    </row>
    <row r="7" spans="1:11" s="61" customFormat="1" ht="13.2">
      <c r="A7" s="305" t="s">
        <v>5036</v>
      </c>
      <c r="B7" s="305"/>
      <c r="C7" s="305"/>
      <c r="D7" s="305"/>
      <c r="E7" s="305"/>
      <c r="F7" s="305"/>
      <c r="G7" s="305"/>
      <c r="H7" s="305"/>
      <c r="I7" s="305"/>
      <c r="J7" s="305"/>
      <c r="K7" s="305"/>
    </row>
    <row r="8" spans="1:11" s="61" customFormat="1" ht="13.2">
      <c r="A8" s="305" t="s">
        <v>5038</v>
      </c>
      <c r="B8" s="305"/>
      <c r="C8" s="305"/>
      <c r="D8" s="305"/>
      <c r="E8" s="305"/>
      <c r="F8" s="305"/>
      <c r="G8" s="305"/>
      <c r="H8" s="305"/>
      <c r="I8" s="305"/>
      <c r="J8" s="305"/>
      <c r="K8" s="305"/>
    </row>
    <row r="9" spans="1:11" s="61" customFormat="1" ht="13.2">
      <c r="A9" s="305" t="s">
        <v>2411</v>
      </c>
      <c r="B9" s="305"/>
      <c r="C9" s="305"/>
      <c r="D9" s="305"/>
      <c r="E9" s="305"/>
      <c r="F9" s="305"/>
      <c r="G9" s="305"/>
      <c r="H9" s="305"/>
      <c r="I9" s="305"/>
      <c r="J9" s="305"/>
      <c r="K9" s="305"/>
    </row>
    <row r="10" spans="1:11" s="61" customFormat="1" ht="13.2">
      <c r="A10" s="305" t="s">
        <v>2412</v>
      </c>
      <c r="B10" s="305"/>
      <c r="C10" s="305"/>
      <c r="D10" s="305"/>
      <c r="E10" s="305"/>
      <c r="F10" s="305"/>
      <c r="G10" s="305"/>
      <c r="H10" s="305"/>
      <c r="I10" s="305"/>
      <c r="J10" s="305"/>
      <c r="K10" s="305"/>
    </row>
    <row r="11" spans="1:11" s="61" customFormat="1" ht="13.2">
      <c r="A11" s="305"/>
      <c r="B11" s="305"/>
      <c r="C11" s="305"/>
      <c r="D11" s="305"/>
      <c r="E11" s="305"/>
      <c r="F11" s="305"/>
      <c r="G11" s="305"/>
      <c r="H11" s="305"/>
      <c r="I11" s="305"/>
      <c r="J11" s="305"/>
      <c r="K11" s="305"/>
    </row>
    <row r="12" spans="1:11" s="61" customFormat="1" ht="13.2">
      <c r="A12" s="305" t="s">
        <v>2413</v>
      </c>
      <c r="B12" s="305"/>
      <c r="C12" s="305"/>
      <c r="D12" s="305"/>
      <c r="E12" s="305"/>
      <c r="F12" s="305"/>
      <c r="G12" s="305"/>
      <c r="H12" s="305"/>
      <c r="I12" s="305"/>
      <c r="J12" s="305"/>
      <c r="K12" s="305"/>
    </row>
    <row r="13" spans="1:11" s="61" customFormat="1" ht="13.2">
      <c r="A13" s="305" t="s">
        <v>2414</v>
      </c>
      <c r="B13" s="305"/>
      <c r="C13" s="305"/>
      <c r="D13" s="305"/>
      <c r="E13" s="305"/>
      <c r="F13" s="305"/>
      <c r="G13" s="305"/>
      <c r="H13" s="305"/>
      <c r="I13" s="305"/>
      <c r="J13" s="305"/>
      <c r="K13" s="305"/>
    </row>
    <row r="14" spans="1:11" s="61" customFormat="1" ht="13.2">
      <c r="A14" s="305" t="s">
        <v>2415</v>
      </c>
      <c r="B14" s="305"/>
      <c r="C14" s="305"/>
      <c r="D14" s="305"/>
      <c r="E14" s="305"/>
      <c r="F14" s="305"/>
      <c r="G14" s="305"/>
      <c r="H14" s="305"/>
      <c r="I14" s="305"/>
      <c r="J14" s="305"/>
      <c r="K14" s="305"/>
    </row>
    <row r="15" spans="1:11" s="61" customFormat="1" ht="13.2">
      <c r="A15" s="305" t="s">
        <v>2416</v>
      </c>
      <c r="B15" s="305"/>
      <c r="C15" s="305"/>
      <c r="D15" s="305"/>
      <c r="E15" s="305"/>
      <c r="F15" s="305"/>
      <c r="G15" s="305"/>
      <c r="H15" s="305"/>
      <c r="I15" s="305"/>
      <c r="J15" s="305"/>
      <c r="K15" s="305"/>
    </row>
    <row r="16" spans="1:11" s="61" customFormat="1" ht="13.2">
      <c r="A16" s="305"/>
      <c r="B16" s="305"/>
      <c r="C16" s="305"/>
      <c r="D16" s="305"/>
      <c r="E16" s="305"/>
      <c r="F16" s="305"/>
      <c r="G16" s="305"/>
      <c r="H16" s="305"/>
      <c r="I16" s="305"/>
      <c r="J16" s="305"/>
      <c r="K16" s="305"/>
    </row>
    <row r="17" spans="1:11" s="61" customFormat="1" ht="13.2">
      <c r="A17" s="305"/>
      <c r="B17" s="305"/>
      <c r="C17" s="305"/>
      <c r="D17" s="305"/>
      <c r="E17" s="305"/>
      <c r="F17" s="305"/>
      <c r="G17" s="305"/>
      <c r="H17" s="305"/>
      <c r="I17" s="305"/>
      <c r="J17" s="305"/>
      <c r="K17" s="305"/>
    </row>
    <row r="18" spans="1:11" ht="15.6">
      <c r="A18" s="306" t="s">
        <v>2358</v>
      </c>
      <c r="B18" s="24"/>
      <c r="C18" s="24"/>
      <c r="D18" s="24"/>
      <c r="E18" s="24"/>
      <c r="F18" s="24"/>
      <c r="G18" s="24"/>
      <c r="H18" s="24"/>
      <c r="I18" s="24"/>
      <c r="J18" s="24"/>
      <c r="K18" s="24"/>
    </row>
    <row r="19" spans="1:11" s="61" customFormat="1" ht="13.2">
      <c r="A19" s="305" t="s">
        <v>2359</v>
      </c>
      <c r="B19" s="305"/>
      <c r="C19" s="305"/>
      <c r="D19" s="305"/>
      <c r="E19" s="305"/>
      <c r="F19" s="305"/>
      <c r="G19" s="305"/>
      <c r="H19" s="305"/>
      <c r="I19" s="305"/>
      <c r="J19" s="305"/>
      <c r="K19" s="305"/>
    </row>
    <row r="20" spans="1:11" s="61" customFormat="1" ht="13.2">
      <c r="A20" s="305" t="s">
        <v>2362</v>
      </c>
      <c r="B20" s="305"/>
      <c r="C20" s="305"/>
      <c r="D20" s="305"/>
      <c r="E20" s="305"/>
      <c r="F20" s="305"/>
      <c r="G20" s="305"/>
      <c r="H20" s="305"/>
      <c r="I20" s="305"/>
      <c r="J20" s="305"/>
      <c r="K20" s="305"/>
    </row>
    <row r="21" spans="1:11" s="61" customFormat="1" ht="13.2">
      <c r="A21" s="305" t="s">
        <v>5039</v>
      </c>
      <c r="B21" s="305"/>
      <c r="C21" s="305"/>
      <c r="D21" s="305"/>
      <c r="E21" s="305"/>
      <c r="F21" s="305"/>
      <c r="G21" s="305"/>
      <c r="H21" s="305"/>
      <c r="I21" s="305"/>
      <c r="J21" s="305"/>
      <c r="K21" s="305"/>
    </row>
    <row r="22" spans="1:11" s="61" customFormat="1" ht="13.2">
      <c r="A22" s="305" t="s">
        <v>4177</v>
      </c>
      <c r="B22" s="305"/>
      <c r="C22" s="305"/>
      <c r="D22" s="305"/>
      <c r="E22" s="305"/>
      <c r="F22" s="305"/>
      <c r="G22" s="305"/>
      <c r="H22" s="305"/>
      <c r="I22" s="305"/>
      <c r="J22" s="305"/>
      <c r="K22" s="305"/>
    </row>
    <row r="23" spans="1:11" s="61" customFormat="1" ht="13.2">
      <c r="A23" s="305" t="s">
        <v>5575</v>
      </c>
      <c r="B23" s="305"/>
      <c r="C23" s="305"/>
      <c r="D23" s="305"/>
      <c r="E23" s="305"/>
      <c r="F23" s="305"/>
      <c r="G23" s="305"/>
      <c r="H23" s="305"/>
      <c r="I23" s="305"/>
      <c r="J23" s="305"/>
      <c r="K23" s="305"/>
    </row>
    <row r="24" spans="1:11" s="61" customFormat="1" ht="13.2">
      <c r="A24" s="305" t="s">
        <v>5272</v>
      </c>
      <c r="B24" s="305"/>
      <c r="C24" s="305"/>
      <c r="D24" s="305"/>
      <c r="E24" s="305"/>
      <c r="F24" s="305"/>
      <c r="G24" s="305"/>
      <c r="H24" s="305"/>
      <c r="I24" s="305"/>
      <c r="J24" s="305"/>
      <c r="K24" s="305"/>
    </row>
    <row r="25" spans="1:11" s="61" customFormat="1" ht="13.2">
      <c r="A25" s="305" t="s">
        <v>2360</v>
      </c>
      <c r="B25" s="305"/>
      <c r="C25" s="305"/>
      <c r="D25" s="305"/>
      <c r="E25" s="305"/>
      <c r="F25" s="305"/>
      <c r="G25" s="305"/>
      <c r="H25" s="305"/>
      <c r="I25" s="305"/>
      <c r="J25" s="305"/>
      <c r="K25" s="305"/>
    </row>
    <row r="26" spans="1:11" s="61" customFormat="1" ht="13.2">
      <c r="A26" s="305"/>
      <c r="B26" s="305"/>
      <c r="C26" s="305"/>
      <c r="D26" s="305"/>
      <c r="E26" s="305"/>
      <c r="F26" s="305"/>
      <c r="G26" s="305"/>
      <c r="H26" s="305"/>
      <c r="I26" s="305"/>
      <c r="J26" s="305"/>
      <c r="K26" s="305"/>
    </row>
    <row r="27" spans="1:11" s="61" customFormat="1" ht="13.2">
      <c r="A27" s="305" t="s">
        <v>5040</v>
      </c>
      <c r="B27" s="305"/>
      <c r="C27" s="305"/>
      <c r="D27" s="305"/>
      <c r="E27" s="305"/>
      <c r="F27" s="305"/>
      <c r="G27" s="305"/>
      <c r="H27" s="305"/>
      <c r="I27" s="305"/>
      <c r="J27" s="305"/>
      <c r="K27" s="305"/>
    </row>
    <row r="28" spans="1:11" s="61" customFormat="1" ht="13.2">
      <c r="A28" s="305"/>
      <c r="B28" s="305"/>
      <c r="C28" s="305"/>
      <c r="D28" s="305"/>
      <c r="E28" s="305"/>
      <c r="F28" s="305"/>
      <c r="G28" s="305"/>
      <c r="H28" s="305"/>
      <c r="I28" s="305"/>
      <c r="J28" s="305"/>
      <c r="K28" s="305"/>
    </row>
    <row r="29" spans="1:11" s="61" customFormat="1" ht="13.2">
      <c r="A29" s="305" t="s">
        <v>5189</v>
      </c>
      <c r="B29" s="305"/>
      <c r="C29" s="305"/>
      <c r="D29" s="305"/>
      <c r="E29" s="305"/>
      <c r="F29" s="305"/>
      <c r="G29" s="305"/>
      <c r="H29" s="305"/>
      <c r="I29" s="305"/>
      <c r="J29" s="305"/>
      <c r="K29" s="305"/>
    </row>
    <row r="30" spans="1:11" s="61" customFormat="1" ht="13.2">
      <c r="A30" s="305"/>
      <c r="B30" s="305" t="s">
        <v>5222</v>
      </c>
      <c r="C30" s="305"/>
      <c r="D30" s="305"/>
      <c r="E30" s="305"/>
      <c r="F30" s="305"/>
      <c r="G30" s="305"/>
      <c r="H30" s="305"/>
      <c r="I30" s="305"/>
      <c r="J30" s="305"/>
      <c r="K30" s="305"/>
    </row>
    <row r="31" spans="1:11" s="61" customFormat="1" ht="13.2">
      <c r="A31" s="305"/>
      <c r="B31" s="305" t="s">
        <v>4082</v>
      </c>
      <c r="C31" s="305"/>
      <c r="D31" s="305"/>
      <c r="E31" s="305"/>
      <c r="F31" s="305"/>
      <c r="G31" s="305"/>
      <c r="H31" s="305"/>
      <c r="I31" s="305"/>
      <c r="J31" s="305"/>
      <c r="K31" s="305"/>
    </row>
    <row r="32" spans="1:11" s="61" customFormat="1" ht="13.2">
      <c r="A32" s="305"/>
      <c r="B32" s="305" t="s">
        <v>5205</v>
      </c>
      <c r="C32" s="305"/>
      <c r="D32" s="305"/>
      <c r="E32" s="305"/>
      <c r="F32" s="305"/>
      <c r="G32" s="305"/>
      <c r="H32" s="305"/>
      <c r="I32" s="305"/>
      <c r="J32" s="305"/>
      <c r="K32" s="305"/>
    </row>
    <row r="33" spans="1:11" s="61" customFormat="1" ht="13.2">
      <c r="A33" s="305"/>
      <c r="B33" s="305" t="s">
        <v>5206</v>
      </c>
      <c r="C33" s="305"/>
      <c r="D33" s="305"/>
      <c r="E33" s="305"/>
      <c r="F33" s="305"/>
      <c r="G33" s="305"/>
      <c r="H33" s="305"/>
      <c r="I33" s="305"/>
      <c r="J33" s="305"/>
      <c r="K33" s="305"/>
    </row>
    <row r="34" spans="1:11" s="61" customFormat="1" ht="13.2">
      <c r="A34" s="305" t="s">
        <v>5188</v>
      </c>
      <c r="B34" s="305"/>
      <c r="C34" s="305"/>
      <c r="D34" s="305"/>
      <c r="E34" s="305"/>
      <c r="F34" s="305"/>
      <c r="G34" s="305"/>
      <c r="H34" s="305"/>
      <c r="I34" s="305"/>
      <c r="J34" s="305"/>
      <c r="K34" s="305"/>
    </row>
    <row r="35" spans="1:11" s="61" customFormat="1" ht="13.2">
      <c r="A35" s="305"/>
      <c r="B35" s="305"/>
      <c r="C35" s="305"/>
      <c r="D35" s="305"/>
      <c r="E35" s="305"/>
      <c r="F35" s="305"/>
      <c r="G35" s="305"/>
      <c r="H35" s="305"/>
      <c r="I35" s="305"/>
      <c r="J35" s="305"/>
      <c r="K35" s="305"/>
    </row>
    <row r="36" spans="1:11" s="61" customFormat="1" ht="13.2">
      <c r="A36" s="305"/>
      <c r="B36" s="305"/>
      <c r="C36" s="305"/>
      <c r="D36" s="305"/>
      <c r="E36" s="305"/>
      <c r="F36" s="305"/>
      <c r="G36" s="305"/>
      <c r="H36" s="305"/>
      <c r="I36" s="305"/>
      <c r="J36" s="305"/>
      <c r="K36" s="305"/>
    </row>
    <row r="37" spans="1:11" s="61" customFormat="1" ht="13.2">
      <c r="A37" s="305" t="s">
        <v>2363</v>
      </c>
      <c r="B37" s="305"/>
      <c r="C37" s="305"/>
      <c r="D37" s="305"/>
      <c r="E37" s="305"/>
      <c r="F37" s="305"/>
      <c r="G37" s="305"/>
      <c r="H37" s="305"/>
      <c r="I37" s="305"/>
      <c r="J37" s="305"/>
      <c r="K37" s="305"/>
    </row>
    <row r="38" spans="1:11" s="61" customFormat="1" ht="13.2">
      <c r="A38" s="305"/>
      <c r="B38" s="305" t="s">
        <v>5041</v>
      </c>
      <c r="C38" s="305"/>
      <c r="D38" s="305"/>
      <c r="E38" s="305"/>
      <c r="F38" s="305"/>
      <c r="G38" s="305"/>
      <c r="H38" s="305"/>
      <c r="I38" s="305"/>
      <c r="J38" s="305"/>
      <c r="K38" s="305"/>
    </row>
    <row r="39" spans="1:11" s="61" customFormat="1" ht="13.2">
      <c r="A39" s="305"/>
      <c r="B39" s="305" t="s">
        <v>3856</v>
      </c>
      <c r="C39" s="305"/>
      <c r="D39" s="305"/>
      <c r="E39" s="305"/>
      <c r="F39" s="305"/>
      <c r="G39" s="305"/>
      <c r="H39" s="305"/>
      <c r="I39" s="305"/>
      <c r="J39" s="305"/>
      <c r="K39" s="305"/>
    </row>
    <row r="40" spans="1:11" s="61" customFormat="1" ht="13.2">
      <c r="A40" s="305"/>
      <c r="B40" s="305"/>
      <c r="C40" s="305" t="s">
        <v>3859</v>
      </c>
      <c r="D40" s="305"/>
      <c r="E40" s="305"/>
      <c r="F40" s="305"/>
      <c r="G40" s="305"/>
      <c r="H40" s="305"/>
      <c r="I40" s="305"/>
      <c r="J40" s="305"/>
      <c r="K40" s="305"/>
    </row>
    <row r="41" spans="1:11" s="61" customFormat="1" ht="13.2">
      <c r="A41" s="305"/>
      <c r="B41" s="305"/>
      <c r="C41" s="305" t="s">
        <v>3860</v>
      </c>
      <c r="D41" s="305"/>
      <c r="E41" s="305"/>
      <c r="F41" s="305"/>
      <c r="G41" s="305"/>
      <c r="H41" s="305"/>
      <c r="I41" s="305"/>
      <c r="J41" s="305"/>
      <c r="K41" s="305"/>
    </row>
    <row r="42" spans="1:11" s="61" customFormat="1" ht="13.2">
      <c r="A42" s="305"/>
      <c r="B42" s="305"/>
      <c r="C42" s="305" t="s">
        <v>3857</v>
      </c>
      <c r="D42" s="305"/>
      <c r="E42" s="305"/>
      <c r="F42" s="305"/>
      <c r="G42" s="305"/>
      <c r="H42" s="305"/>
      <c r="I42" s="305"/>
      <c r="J42" s="305"/>
      <c r="K42" s="305"/>
    </row>
    <row r="43" spans="1:11" s="61" customFormat="1" ht="13.2">
      <c r="A43" s="305"/>
      <c r="B43" s="305"/>
      <c r="C43" s="305" t="s">
        <v>3858</v>
      </c>
      <c r="D43" s="305"/>
      <c r="E43" s="305"/>
      <c r="F43" s="305"/>
      <c r="G43" s="305"/>
      <c r="H43" s="305"/>
      <c r="I43" s="305"/>
      <c r="J43" s="305"/>
      <c r="K43" s="305"/>
    </row>
    <row r="44" spans="1:11" s="61" customFormat="1" ht="13.2">
      <c r="A44" s="305"/>
      <c r="B44" s="305"/>
      <c r="C44" s="305" t="s">
        <v>4079</v>
      </c>
      <c r="D44" s="305"/>
      <c r="E44" s="305"/>
      <c r="F44" s="305"/>
      <c r="G44" s="305"/>
      <c r="H44" s="305"/>
      <c r="I44" s="305"/>
      <c r="J44" s="305"/>
      <c r="K44" s="305"/>
    </row>
    <row r="45" spans="1:11" s="61" customFormat="1" ht="13.2">
      <c r="A45" s="305"/>
      <c r="B45" s="305"/>
      <c r="C45" s="305" t="s">
        <v>5042</v>
      </c>
      <c r="D45" s="305"/>
      <c r="E45" s="305"/>
      <c r="F45" s="305"/>
      <c r="G45" s="305"/>
      <c r="H45" s="305"/>
      <c r="I45" s="305"/>
      <c r="J45" s="305"/>
      <c r="K45" s="305"/>
    </row>
    <row r="46" spans="1:11" s="61" customFormat="1" ht="13.2">
      <c r="A46" s="305"/>
      <c r="B46" s="305" t="s">
        <v>5043</v>
      </c>
      <c r="C46" s="305"/>
      <c r="D46" s="305"/>
      <c r="E46" s="305"/>
      <c r="F46" s="305"/>
      <c r="G46" s="305"/>
      <c r="H46" s="305"/>
      <c r="I46" s="305"/>
      <c r="J46" s="305"/>
      <c r="K46" s="305"/>
    </row>
    <row r="47" spans="1:11" s="61" customFormat="1" ht="13.2">
      <c r="A47" s="377" t="s">
        <v>5576</v>
      </c>
      <c r="B47" s="305"/>
      <c r="C47" s="305"/>
      <c r="D47" s="305"/>
      <c r="E47" s="305"/>
      <c r="F47" s="305"/>
      <c r="G47" s="305"/>
      <c r="H47" s="305"/>
      <c r="I47" s="305"/>
      <c r="J47" s="305"/>
      <c r="K47" s="305"/>
    </row>
    <row r="48" spans="1:11" s="61" customFormat="1" ht="13.2">
      <c r="A48" s="305" t="s">
        <v>5047</v>
      </c>
      <c r="B48" s="305"/>
      <c r="C48" s="305"/>
      <c r="D48" s="305"/>
      <c r="E48" s="305"/>
      <c r="F48" s="305"/>
      <c r="G48" s="305"/>
      <c r="H48" s="305"/>
      <c r="I48" s="305"/>
      <c r="J48" s="305"/>
      <c r="K48" s="305"/>
    </row>
    <row r="50" spans="1:11" s="61" customFormat="1" ht="13.2">
      <c r="A50" s="305" t="s">
        <v>2361</v>
      </c>
      <c r="B50" s="305"/>
      <c r="C50" s="305"/>
      <c r="D50" s="305"/>
      <c r="E50" s="305"/>
      <c r="F50" s="305"/>
      <c r="G50" s="305"/>
      <c r="H50" s="305"/>
      <c r="I50" s="305"/>
      <c r="J50" s="305"/>
      <c r="K50" s="305"/>
    </row>
    <row r="51" spans="1:11" s="61" customFormat="1" ht="13.2">
      <c r="A51" s="305"/>
      <c r="B51" s="305"/>
      <c r="C51" s="305"/>
      <c r="D51" s="305"/>
      <c r="E51" s="305"/>
      <c r="F51" s="305"/>
      <c r="G51" s="305"/>
      <c r="H51" s="305"/>
      <c r="I51" s="305"/>
      <c r="J51" s="305"/>
      <c r="K51" s="305"/>
    </row>
    <row r="52" spans="1:11" s="61" customFormat="1" ht="13.2">
      <c r="A52" s="305" t="s">
        <v>4943</v>
      </c>
      <c r="B52" s="305"/>
      <c r="C52" s="305"/>
      <c r="D52" s="305"/>
      <c r="E52" s="305"/>
      <c r="F52" s="305"/>
      <c r="G52" s="305"/>
      <c r="H52" s="305"/>
      <c r="I52" s="305"/>
      <c r="J52" s="305"/>
      <c r="K52" s="305"/>
    </row>
    <row r="53" spans="1:11" s="61" customFormat="1" ht="13.2">
      <c r="A53" s="305" t="s">
        <v>4944</v>
      </c>
      <c r="B53" s="305"/>
      <c r="C53" s="305"/>
      <c r="D53" s="305"/>
      <c r="E53" s="305"/>
      <c r="F53" s="305"/>
      <c r="G53" s="305"/>
      <c r="H53" s="305"/>
      <c r="I53" s="305"/>
      <c r="J53" s="305"/>
      <c r="K53" s="305"/>
    </row>
    <row r="54" spans="1:11" s="61" customFormat="1" ht="13.2">
      <c r="A54" s="305" t="s">
        <v>5577</v>
      </c>
      <c r="B54" s="305"/>
      <c r="C54" s="305"/>
      <c r="D54" s="305"/>
      <c r="E54" s="305"/>
      <c r="F54" s="305"/>
      <c r="G54" s="305"/>
      <c r="H54" s="305"/>
      <c r="I54" s="305"/>
      <c r="J54" s="305"/>
      <c r="K54" s="305"/>
    </row>
    <row r="55" spans="1:11" s="61" customFormat="1" ht="13.2">
      <c r="A55" s="305"/>
      <c r="B55" s="305"/>
      <c r="C55" s="305"/>
      <c r="D55" s="305"/>
      <c r="E55" s="305"/>
      <c r="F55" s="305"/>
      <c r="G55" s="305"/>
      <c r="H55" s="305"/>
      <c r="I55" s="305"/>
      <c r="J55" s="305"/>
      <c r="K55" s="305"/>
    </row>
    <row r="56" spans="1:11" s="61" customFormat="1" ht="13.2">
      <c r="A56" s="305" t="s">
        <v>5044</v>
      </c>
      <c r="B56" s="305"/>
      <c r="C56" s="305"/>
      <c r="D56" s="305"/>
      <c r="E56" s="305"/>
      <c r="F56" s="305"/>
      <c r="G56" s="305"/>
      <c r="H56" s="305"/>
      <c r="I56" s="305"/>
      <c r="J56" s="305"/>
      <c r="K56" s="305"/>
    </row>
    <row r="57" spans="1:11" s="61" customFormat="1" ht="13.2">
      <c r="A57" s="305"/>
      <c r="B57" s="305"/>
      <c r="C57" s="305"/>
      <c r="D57" s="305"/>
      <c r="E57" s="305"/>
      <c r="F57" s="305"/>
      <c r="G57" s="305"/>
      <c r="H57" s="305"/>
      <c r="I57" s="305"/>
      <c r="J57" s="305"/>
      <c r="K57" s="305"/>
    </row>
    <row r="58" spans="1:11" s="61" customFormat="1" ht="13.2">
      <c r="A58" s="305" t="s">
        <v>4178</v>
      </c>
      <c r="B58" s="305"/>
      <c r="C58" s="305"/>
      <c r="D58" s="305"/>
      <c r="E58" s="305"/>
      <c r="F58" s="305"/>
      <c r="G58" s="305"/>
      <c r="H58" s="305"/>
      <c r="I58" s="305"/>
      <c r="J58" s="305"/>
      <c r="K58" s="305"/>
    </row>
    <row r="59" spans="1:11" s="61" customFormat="1" ht="13.2">
      <c r="A59" s="305"/>
      <c r="B59" s="305"/>
      <c r="C59" s="305"/>
      <c r="D59" s="305"/>
      <c r="E59" s="305"/>
      <c r="F59" s="305"/>
      <c r="G59" s="305"/>
      <c r="H59" s="305"/>
      <c r="I59" s="305"/>
      <c r="J59" s="305"/>
      <c r="K59" s="305"/>
    </row>
    <row r="60" spans="1:11" s="61" customFormat="1" ht="13.2">
      <c r="A60" s="305" t="s">
        <v>5578</v>
      </c>
      <c r="B60" s="305"/>
      <c r="C60" s="305"/>
      <c r="D60" s="305"/>
      <c r="E60" s="305"/>
      <c r="F60" s="305"/>
      <c r="G60" s="305"/>
      <c r="H60" s="305"/>
      <c r="I60" s="305"/>
      <c r="J60" s="305"/>
      <c r="K60" s="305"/>
    </row>
    <row r="61" spans="1:11" s="61" customFormat="1" ht="13.2">
      <c r="A61" s="305"/>
      <c r="B61" s="305"/>
      <c r="C61" s="305"/>
      <c r="D61" s="305"/>
      <c r="E61" s="305"/>
      <c r="F61" s="305"/>
      <c r="G61" s="305"/>
      <c r="H61" s="305"/>
      <c r="I61" s="305"/>
      <c r="J61" s="305"/>
      <c r="K61" s="305"/>
    </row>
    <row r="62" spans="1:11" s="61" customFormat="1" ht="13.2">
      <c r="A62" s="305" t="s">
        <v>5579</v>
      </c>
      <c r="B62" s="305"/>
      <c r="C62" s="305"/>
      <c r="D62" s="305"/>
      <c r="E62" s="305"/>
      <c r="F62" s="305"/>
      <c r="G62" s="305"/>
      <c r="H62" s="305"/>
      <c r="I62" s="305"/>
      <c r="J62" s="305"/>
      <c r="K62" s="305"/>
    </row>
    <row r="63" spans="1:11" s="61" customFormat="1" ht="13.2">
      <c r="A63" s="305"/>
      <c r="B63" s="305"/>
      <c r="C63" s="305"/>
      <c r="D63" s="305"/>
      <c r="E63" s="305"/>
      <c r="F63" s="305"/>
      <c r="G63" s="305"/>
      <c r="H63" s="305"/>
      <c r="I63" s="305"/>
      <c r="J63" s="305"/>
      <c r="K63" s="305"/>
    </row>
    <row r="64" spans="1:11" s="61" customFormat="1" ht="13.2">
      <c r="A64" s="305" t="s">
        <v>5580</v>
      </c>
      <c r="B64" s="305"/>
      <c r="C64" s="305"/>
      <c r="D64" s="305"/>
      <c r="E64" s="305"/>
      <c r="F64" s="305"/>
      <c r="G64" s="305"/>
      <c r="H64" s="305"/>
      <c r="I64" s="305"/>
      <c r="J64" s="305"/>
      <c r="K64" s="305"/>
    </row>
    <row r="65" spans="1:11" s="61" customFormat="1" ht="13.2">
      <c r="A65" s="305"/>
      <c r="B65" s="305"/>
      <c r="C65" s="305"/>
      <c r="D65" s="305"/>
      <c r="E65" s="305"/>
      <c r="F65" s="305"/>
      <c r="G65" s="305"/>
      <c r="H65" s="305"/>
      <c r="I65" s="305"/>
      <c r="J65" s="305"/>
      <c r="K65" s="305"/>
    </row>
    <row r="66" spans="1:11" s="61" customFormat="1" ht="15.6">
      <c r="A66" s="306" t="s">
        <v>5581</v>
      </c>
      <c r="B66" s="305"/>
      <c r="C66" s="305"/>
      <c r="D66" s="305"/>
      <c r="E66" s="305"/>
      <c r="F66" s="305"/>
      <c r="G66" s="305"/>
      <c r="H66" s="305"/>
      <c r="I66" s="305"/>
      <c r="J66" s="305"/>
      <c r="K66" s="305"/>
    </row>
    <row r="67" spans="1:11" s="61" customFormat="1" ht="13.2">
      <c r="A67" s="305" t="s">
        <v>5582</v>
      </c>
      <c r="B67" s="305"/>
      <c r="C67" s="305"/>
      <c r="D67" s="305"/>
      <c r="E67" s="305"/>
      <c r="F67" s="305"/>
      <c r="G67" s="305"/>
      <c r="H67" s="305"/>
      <c r="I67" s="305"/>
      <c r="J67" s="305"/>
      <c r="K67" s="305"/>
    </row>
    <row r="68" spans="1:11" ht="13.2">
      <c r="A68" s="305" t="s">
        <v>5583</v>
      </c>
      <c r="B68" s="24"/>
      <c r="C68" s="24"/>
      <c r="D68" s="24"/>
      <c r="E68" s="24"/>
      <c r="F68" s="24"/>
      <c r="G68" s="24"/>
      <c r="H68" s="24"/>
      <c r="I68" s="24"/>
      <c r="J68" s="24"/>
      <c r="K68" s="24"/>
    </row>
    <row r="69" spans="1:11" ht="13.2">
      <c r="A69" s="24"/>
      <c r="B69" s="24"/>
      <c r="C69" s="24"/>
      <c r="D69" s="24"/>
      <c r="E69" s="24"/>
      <c r="F69" s="24"/>
      <c r="G69" s="24"/>
      <c r="H69" s="24"/>
      <c r="I69" s="24"/>
      <c r="J69" s="24"/>
      <c r="K69" s="24"/>
    </row>
    <row r="70" spans="1:11" ht="15.6">
      <c r="A70" s="306" t="s">
        <v>2364</v>
      </c>
      <c r="B70" s="24"/>
      <c r="C70" s="24"/>
      <c r="D70" s="24"/>
      <c r="E70" s="24"/>
      <c r="F70" s="24"/>
      <c r="G70" s="24"/>
      <c r="H70" s="24"/>
      <c r="I70" s="24"/>
      <c r="J70" s="24"/>
      <c r="K70" s="24"/>
    </row>
    <row r="71" spans="1:11" s="61" customFormat="1" ht="13.2">
      <c r="A71" s="305" t="s">
        <v>2365</v>
      </c>
      <c r="B71" s="305"/>
      <c r="C71" s="305"/>
      <c r="D71" s="305"/>
      <c r="E71" s="305"/>
      <c r="F71" s="305"/>
      <c r="G71" s="305"/>
      <c r="H71" s="305"/>
      <c r="I71" s="305"/>
      <c r="J71" s="305"/>
      <c r="K71" s="305"/>
    </row>
    <row r="72" spans="1:11" s="61" customFormat="1" ht="13.2">
      <c r="A72" s="305" t="s">
        <v>2936</v>
      </c>
      <c r="B72" s="305"/>
      <c r="C72" s="305"/>
      <c r="D72" s="305"/>
      <c r="E72" s="305"/>
      <c r="F72" s="305"/>
      <c r="G72" s="305"/>
      <c r="H72" s="305"/>
      <c r="I72" s="305"/>
      <c r="J72" s="305"/>
      <c r="K72" s="305"/>
    </row>
    <row r="73" spans="1:11" s="61" customFormat="1" ht="13.2">
      <c r="A73" s="305" t="s">
        <v>2366</v>
      </c>
      <c r="B73" s="305"/>
      <c r="C73" s="305"/>
      <c r="D73" s="305"/>
      <c r="E73" s="305"/>
      <c r="F73" s="305"/>
      <c r="G73" s="305"/>
      <c r="H73" s="305"/>
      <c r="I73" s="305"/>
      <c r="J73" s="305"/>
      <c r="K73" s="305"/>
    </row>
    <row r="74" spans="1:11" s="61" customFormat="1" ht="13.2">
      <c r="A74" s="305"/>
      <c r="B74" s="305"/>
      <c r="C74" s="305"/>
      <c r="D74" s="305"/>
      <c r="E74" s="305"/>
      <c r="F74" s="305"/>
      <c r="G74" s="305"/>
      <c r="H74" s="305"/>
      <c r="I74" s="305"/>
      <c r="J74" s="305"/>
      <c r="K74" s="305"/>
    </row>
    <row r="75" spans="1:11" s="61" customFormat="1" ht="13.2">
      <c r="A75" s="305"/>
      <c r="B75" s="305"/>
      <c r="C75" s="305"/>
      <c r="D75" s="305"/>
      <c r="E75" s="305"/>
      <c r="F75" s="305"/>
      <c r="G75" s="305"/>
      <c r="H75" s="305"/>
      <c r="I75" s="305"/>
      <c r="J75" s="305"/>
      <c r="K75" s="305"/>
    </row>
    <row r="77" spans="1:11" s="24" customFormat="1" ht="13.2">
      <c r="A77" s="305" t="s">
        <v>2367</v>
      </c>
    </row>
    <row r="78" spans="1:11" s="24" customFormat="1" ht="13.2">
      <c r="A78" s="305" t="s">
        <v>2368</v>
      </c>
    </row>
    <row r="79" spans="1:11" s="24" customFormat="1" ht="13.2">
      <c r="A79" s="305" t="s">
        <v>2369</v>
      </c>
    </row>
    <row r="80" spans="1:11">
      <c r="A80" s="61"/>
    </row>
    <row r="81" spans="1:1">
      <c r="A81" s="61"/>
    </row>
  </sheetData>
  <sheetProtection algorithmName="SHA-512" hashValue="GKNzEhY0oS4uVJNBhqTIl277zhZLN9oEqnbt1mCxHnGlNLOZHvdCBTwVhYQ4PHr8kjqFBDGpHiN5GmCP0bmLww==" saltValue="foJlSAqGqf1KTJh1cyM+sA=="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pageSetUpPr fitToPage="1"/>
  </sheetPr>
  <dimension ref="A1:IW236"/>
  <sheetViews>
    <sheetView showGridLines="0" tabSelected="1" zoomScaleNormal="100" zoomScaleSheetLayoutView="100" workbookViewId="0">
      <pane xSplit="8" ySplit="10" topLeftCell="I11" activePane="bottomRight" state="frozen"/>
      <selection pane="topRight"/>
      <selection pane="bottomLeft"/>
      <selection pane="bottomRight" activeCell="A3" sqref="A3"/>
    </sheetView>
    <sheetView zoomScaleNormal="100" workbookViewId="1">
      <selection activeCell="B4" sqref="B4:E4"/>
    </sheetView>
  </sheetViews>
  <sheetFormatPr defaultRowHeight="15.6"/>
  <cols>
    <col min="1" max="1" width="6.5546875" customWidth="1"/>
    <col min="2" max="2" width="27.33203125" customWidth="1"/>
    <col min="3" max="4" width="7" customWidth="1"/>
    <col min="5" max="5" width="22.5546875" customWidth="1"/>
    <col min="6" max="6" width="16.5546875" style="22" bestFit="1" customWidth="1"/>
    <col min="7" max="7" width="35.44140625" style="21" customWidth="1"/>
    <col min="8" max="8" width="34.88671875" style="26" customWidth="1"/>
    <col min="9" max="9" width="19" style="26" customWidth="1"/>
    <col min="10" max="10" width="9" customWidth="1"/>
    <col min="11" max="44" width="20.109375" customWidth="1"/>
    <col min="45" max="45" width="20.109375" hidden="1" customWidth="1"/>
    <col min="46" max="67" width="20.109375" customWidth="1"/>
    <col min="69" max="69" width="17.88671875" customWidth="1"/>
    <col min="70" max="70" width="22.88671875" customWidth="1"/>
  </cols>
  <sheetData>
    <row r="1" spans="1:257" ht="6" customHeight="1" thickBot="1"/>
    <row r="2" spans="1:257" s="62" customFormat="1" ht="20.100000000000001" customHeight="1" thickBot="1">
      <c r="B2" s="246" t="s">
        <v>5708</v>
      </c>
      <c r="C2" s="334"/>
      <c r="D2" s="335"/>
      <c r="E2" s="245" t="s">
        <v>2054</v>
      </c>
      <c r="F2" s="244">
        <f ca="1">TODAY()</f>
        <v>45335</v>
      </c>
      <c r="G2" s="575" t="s">
        <v>5573</v>
      </c>
      <c r="H2" s="576"/>
      <c r="J2" s="566" t="s">
        <v>2370</v>
      </c>
      <c r="K2" s="567"/>
      <c r="L2" s="568"/>
      <c r="M2" s="568"/>
      <c r="N2" s="26"/>
      <c r="O2" s="26"/>
    </row>
    <row r="3" spans="1:257" s="62" customFormat="1" ht="20.100000000000001" customHeight="1" thickTop="1" thickBot="1">
      <c r="B3" s="569" t="s">
        <v>5584</v>
      </c>
      <c r="C3" s="570"/>
      <c r="D3" s="570"/>
      <c r="E3" s="571"/>
      <c r="F3" s="378">
        <v>1</v>
      </c>
      <c r="G3" s="577"/>
      <c r="H3" s="578"/>
      <c r="J3" s="567"/>
      <c r="K3" s="567"/>
      <c r="L3" s="568"/>
      <c r="M3" s="568"/>
      <c r="N3" s="26"/>
      <c r="O3" s="26"/>
    </row>
    <row r="4" spans="1:257" s="62" customFormat="1" ht="20.100000000000001" customHeight="1" thickTop="1" thickBot="1">
      <c r="B4" s="569" t="s">
        <v>4174</v>
      </c>
      <c r="C4" s="570"/>
      <c r="D4" s="570"/>
      <c r="E4" s="571"/>
      <c r="F4" s="379">
        <v>0</v>
      </c>
      <c r="G4" s="579"/>
      <c r="H4" s="580"/>
      <c r="J4" s="567"/>
      <c r="K4" s="567"/>
      <c r="L4" s="568"/>
      <c r="M4" s="568"/>
      <c r="N4" s="26"/>
      <c r="O4" s="26"/>
    </row>
    <row r="5" spans="1:257" s="62" customFormat="1" ht="20.100000000000001" hidden="1" customHeight="1" thickTop="1" thickBot="1">
      <c r="B5" s="247" t="s">
        <v>4176</v>
      </c>
      <c r="C5" s="232"/>
      <c r="D5" s="233"/>
      <c r="E5" s="248" t="s">
        <v>4985</v>
      </c>
      <c r="F5" s="380" t="str">
        <f>IF(15*H5=0,"$0",IF(15*H5&lt;=75,"$75",IF(15*H5&gt;75, H5*15)))</f>
        <v>$0</v>
      </c>
      <c r="G5" s="247" t="s">
        <v>4175</v>
      </c>
      <c r="H5" s="234"/>
      <c r="K5" s="26"/>
      <c r="L5" s="26"/>
      <c r="M5" s="26"/>
      <c r="N5" s="26"/>
      <c r="O5" s="26"/>
      <c r="BQ5" s="62" t="s">
        <v>4441</v>
      </c>
      <c r="BR5" s="62" t="s">
        <v>4443</v>
      </c>
    </row>
    <row r="6" spans="1:257" s="62" customFormat="1" ht="19.5" customHeight="1" thickTop="1" thickBot="1">
      <c r="B6" s="572" t="s">
        <v>5568</v>
      </c>
      <c r="C6" s="573"/>
      <c r="D6" s="573"/>
      <c r="E6" s="574"/>
      <c r="F6" s="379"/>
      <c r="G6" s="598" t="s">
        <v>5572</v>
      </c>
      <c r="H6" s="599"/>
      <c r="I6" s="372"/>
      <c r="J6" s="219"/>
      <c r="K6" s="26"/>
      <c r="L6" s="26"/>
      <c r="M6" s="26"/>
      <c r="N6" s="26"/>
      <c r="O6" s="26"/>
    </row>
    <row r="7" spans="1:257" s="62" customFormat="1" ht="19.5" customHeight="1" thickTop="1" thickBot="1">
      <c r="B7" s="572" t="s">
        <v>5267</v>
      </c>
      <c r="C7" s="573"/>
      <c r="D7" s="573"/>
      <c r="E7" s="574"/>
      <c r="F7" s="381"/>
      <c r="G7" s="235"/>
      <c r="H7" s="236"/>
      <c r="J7" s="219"/>
      <c r="K7" s="26"/>
      <c r="L7" s="26"/>
      <c r="M7" s="26"/>
      <c r="N7" s="26"/>
      <c r="O7" s="26"/>
    </row>
    <row r="8" spans="1:257" s="49" customFormat="1" ht="9" customHeight="1" thickBot="1">
      <c r="B8" s="299"/>
      <c r="C8" s="299"/>
      <c r="D8" s="299"/>
      <c r="E8" s="299"/>
      <c r="F8" s="300"/>
      <c r="G8" s="299"/>
      <c r="H8" s="299"/>
      <c r="K8" s="230"/>
      <c r="L8" s="231"/>
      <c r="M8" s="231"/>
      <c r="N8" s="231"/>
      <c r="O8" s="231"/>
    </row>
    <row r="9" spans="1:257" ht="21" customHeight="1" thickBot="1">
      <c r="B9" s="538" t="s">
        <v>2317</v>
      </c>
      <c r="C9" s="539"/>
      <c r="D9" s="539"/>
      <c r="E9" s="539"/>
      <c r="F9" s="539"/>
      <c r="G9" s="539" t="s">
        <v>2316</v>
      </c>
      <c r="H9" s="540"/>
      <c r="I9" s="83"/>
      <c r="J9" s="49"/>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row>
    <row r="10" spans="1:257" ht="21" customHeight="1" thickBot="1">
      <c r="B10" s="581"/>
      <c r="C10" s="582"/>
      <c r="D10" s="582"/>
      <c r="E10" s="583"/>
      <c r="F10" s="583"/>
      <c r="G10" s="584"/>
      <c r="H10" s="585"/>
      <c r="I10" s="83"/>
      <c r="J10" s="49"/>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row>
    <row r="11" spans="1:257" ht="21" customHeight="1">
      <c r="B11" s="588" t="s">
        <v>5296</v>
      </c>
      <c r="C11" s="589"/>
      <c r="D11" s="589"/>
      <c r="E11" s="224" t="s">
        <v>2331</v>
      </c>
      <c r="F11" s="224" t="s">
        <v>2052</v>
      </c>
      <c r="G11" s="224" t="s">
        <v>2050</v>
      </c>
      <c r="H11" s="227" t="s">
        <v>5210</v>
      </c>
      <c r="I11" s="83"/>
      <c r="J11" s="606" t="s">
        <v>5585</v>
      </c>
      <c r="K11" s="607"/>
      <c r="L11" s="607"/>
      <c r="M11" s="607"/>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row>
    <row r="12" spans="1:257" ht="21" customHeight="1">
      <c r="B12" s="586"/>
      <c r="C12" s="587"/>
      <c r="D12" s="587"/>
      <c r="E12" s="225">
        <f>IF(ISERROR(VLOOKUP(B12,NUMLU,2,FALSE)),0,(VLOOKUP(B12,NUMLU,2,FALSE)))</f>
        <v>0</v>
      </c>
      <c r="F12" s="226">
        <f>IF(ISERROR(VLOOKUP(B12,NUMLU,3,FALSE)),0,(VLOOKUP(B12,NUMLU,3,FALSE)))</f>
        <v>0</v>
      </c>
      <c r="G12" s="225">
        <f>IF(ISERROR(VLOOKUP(B12,NUMLU,5,FALSE)),0,(VLOOKUP(B12,NUMLU,5,FALSE)))</f>
        <v>0</v>
      </c>
      <c r="H12" s="383" t="s">
        <v>5211</v>
      </c>
      <c r="I12" s="83"/>
      <c r="J12" s="607"/>
      <c r="K12" s="607"/>
      <c r="L12" s="607"/>
      <c r="M12" s="607"/>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row>
    <row r="13" spans="1:257" ht="21" customHeight="1">
      <c r="B13" s="590" t="s">
        <v>4984</v>
      </c>
      <c r="C13" s="591"/>
      <c r="D13" s="592"/>
      <c r="E13" s="228" t="s">
        <v>4974</v>
      </c>
      <c r="F13" s="228" t="s">
        <v>5187</v>
      </c>
      <c r="G13" s="228" t="s">
        <v>5207</v>
      </c>
      <c r="H13" s="229" t="s">
        <v>5186</v>
      </c>
      <c r="I13" s="83"/>
      <c r="J13" s="607"/>
      <c r="K13" s="607"/>
      <c r="L13" s="607"/>
      <c r="M13" s="607"/>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row>
    <row r="14" spans="1:257" s="23" customFormat="1" ht="16.5" customHeight="1" thickBot="1">
      <c r="B14" s="593"/>
      <c r="C14" s="594"/>
      <c r="D14" s="595"/>
      <c r="E14" s="237">
        <f>IF(ISERROR(VLOOKUP(B12,NUMLU,4,FALSE)),0,(VLOOKUP(B12,NUMLU,4,FALSE)))</f>
        <v>0</v>
      </c>
      <c r="F14" s="384"/>
      <c r="G14" s="384"/>
      <c r="H14" s="384"/>
      <c r="I14" s="83"/>
      <c r="J14" s="607"/>
      <c r="K14" s="607"/>
      <c r="L14" s="607"/>
      <c r="M14" s="607"/>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row>
    <row r="15" spans="1:257" ht="20.25" customHeight="1" thickBot="1">
      <c r="A15" s="1"/>
      <c r="B15" s="112"/>
      <c r="C15" s="108"/>
      <c r="D15" s="108"/>
      <c r="E15" s="488" t="s">
        <v>5203</v>
      </c>
      <c r="F15" s="489"/>
      <c r="G15" s="382"/>
      <c r="H15" s="458" t="s">
        <v>4546</v>
      </c>
      <c r="I15" s="33"/>
      <c r="J15" s="607"/>
      <c r="K15" s="607"/>
      <c r="L15" s="607"/>
      <c r="M15" s="607"/>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row>
    <row r="16" spans="1:257" ht="16.5" customHeight="1" thickBot="1">
      <c r="A16" s="1"/>
      <c r="B16" s="490" t="s">
        <v>2324</v>
      </c>
      <c r="C16" s="491"/>
      <c r="D16" s="491"/>
      <c r="E16" s="491"/>
      <c r="F16" s="492"/>
      <c r="G16" s="342" t="s">
        <v>5208</v>
      </c>
      <c r="H16" s="458" t="s">
        <v>5165</v>
      </c>
      <c r="I16" s="33"/>
      <c r="J16" s="607"/>
      <c r="K16" s="607"/>
      <c r="L16" s="607"/>
      <c r="M16" s="607"/>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row>
    <row r="17" spans="1:69" ht="16.5" customHeight="1" thickBot="1">
      <c r="A17" s="1"/>
      <c r="B17" s="249" t="s">
        <v>5184</v>
      </c>
      <c r="C17" s="250"/>
      <c r="D17" s="493" t="s">
        <v>4486</v>
      </c>
      <c r="E17" s="494"/>
      <c r="F17" s="341">
        <f>IF(H12="Domestic20% PLYWD_DOM", 1,0)</f>
        <v>0</v>
      </c>
      <c r="G17" s="252">
        <v>0.2</v>
      </c>
      <c r="H17" s="255" t="s">
        <v>5223</v>
      </c>
      <c r="I17" s="33"/>
      <c r="J17" s="607"/>
      <c r="K17" s="607"/>
      <c r="L17" s="607"/>
      <c r="M17" s="607"/>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row>
    <row r="18" spans="1:69" ht="16.5" customHeight="1" thickBot="1">
      <c r="A18" s="1"/>
      <c r="B18" s="249" t="s">
        <v>5185</v>
      </c>
      <c r="C18" s="250"/>
      <c r="D18" s="493" t="s">
        <v>4486</v>
      </c>
      <c r="E18" s="495"/>
      <c r="F18" s="341">
        <f>IF(H12="Imported10% PLYWD_IMP", 1,0)</f>
        <v>0</v>
      </c>
      <c r="G18" s="252">
        <v>0.1</v>
      </c>
      <c r="H18" s="255" t="s">
        <v>5224</v>
      </c>
      <c r="I18" s="33"/>
      <c r="J18" s="607"/>
      <c r="K18" s="607"/>
      <c r="L18" s="607"/>
      <c r="M18" s="607"/>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Q18" s="2"/>
    </row>
    <row r="19" spans="1:69" ht="16.5" customHeight="1" thickBot="1">
      <c r="A19" s="1"/>
      <c r="B19" s="249" t="s">
        <v>2327</v>
      </c>
      <c r="C19" s="250"/>
      <c r="D19" s="250"/>
      <c r="E19" s="250"/>
      <c r="F19" s="341">
        <f>IF(H14="Vintage", 1,0)</f>
        <v>0</v>
      </c>
      <c r="G19" s="252">
        <v>0.15</v>
      </c>
      <c r="H19" s="114" t="s">
        <v>2038</v>
      </c>
      <c r="I19" s="33"/>
      <c r="J19" s="607"/>
      <c r="K19" s="607"/>
      <c r="L19" s="607"/>
      <c r="M19" s="607"/>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Q19" s="2"/>
    </row>
    <row r="20" spans="1:69" ht="16.5" customHeight="1" thickBot="1">
      <c r="A20" s="1"/>
      <c r="B20" s="249" t="s">
        <v>2328</v>
      </c>
      <c r="C20" s="250"/>
      <c r="D20" s="250"/>
      <c r="E20" s="250"/>
      <c r="F20" s="341">
        <f>IF(H14="Cottage", 1,0)</f>
        <v>0</v>
      </c>
      <c r="G20" s="252">
        <v>0.15</v>
      </c>
      <c r="H20" s="114"/>
      <c r="I20" s="33"/>
      <c r="J20" s="607"/>
      <c r="K20" s="607"/>
      <c r="L20" s="607"/>
      <c r="M20" s="607"/>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Q20" s="2"/>
    </row>
    <row r="21" spans="1:69" ht="16.5" customHeight="1" thickBot="1">
      <c r="A21" s="1"/>
      <c r="B21" s="249" t="s">
        <v>2320</v>
      </c>
      <c r="C21" s="250"/>
      <c r="D21" s="250"/>
      <c r="E21" s="250"/>
      <c r="F21" s="341">
        <f>IF(H14="Rustic", 1,0)</f>
        <v>0</v>
      </c>
      <c r="G21" s="253">
        <v>0.2</v>
      </c>
      <c r="H21" s="114"/>
      <c r="I21" s="33"/>
      <c r="J21" s="607"/>
      <c r="K21" s="607"/>
      <c r="L21" s="607"/>
      <c r="M21" s="607"/>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Q21" s="2"/>
    </row>
    <row r="22" spans="1:69" ht="16.5" customHeight="1" thickBot="1">
      <c r="A22" s="1"/>
      <c r="B22" s="496" t="s">
        <v>4335</v>
      </c>
      <c r="C22" s="497"/>
      <c r="D22" s="498"/>
      <c r="E22" s="251" t="s">
        <v>5165</v>
      </c>
      <c r="F22" s="341">
        <f>IF(G14="Alabaster (A Premium Finish)",1,IF(G14="Nutmeg (A Premium Finish)",1,IF(G14="Autumn (A Premium Finish)",1, IF(G14="ColdEmbers (A Premium Finish)",1,IF(G14="WinterSky (A Premium Finish)",1,IF(G14="Harvest (A Premium Finish)",1,IF(G14="BarnWood (A Premium Finish)",1,IF(G14="Dusk (A Premium Finish)",1,IF(G14="Sandy Cove (A Premium Finish)",1,0)))))))))</f>
        <v>0</v>
      </c>
      <c r="G22" s="252">
        <v>0.15</v>
      </c>
      <c r="H22" s="251" t="s">
        <v>4546</v>
      </c>
      <c r="I22" s="33"/>
      <c r="J22" s="607"/>
      <c r="K22" s="607"/>
      <c r="L22" s="607"/>
      <c r="M22" s="607"/>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Q22" s="2"/>
    </row>
    <row r="23" spans="1:69" ht="16.5" customHeight="1" thickBot="1">
      <c r="A23" s="1"/>
      <c r="B23" s="249" t="s">
        <v>2321</v>
      </c>
      <c r="C23" s="250"/>
      <c r="D23" s="250"/>
      <c r="E23" s="250"/>
      <c r="F23" s="341">
        <f>IF(F14="Black",1,IF(F14="Mocha",1,0))</f>
        <v>0</v>
      </c>
      <c r="G23" s="253">
        <v>0.15</v>
      </c>
      <c r="H23" s="114"/>
      <c r="I23" s="33"/>
      <c r="J23" s="49"/>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Q23" s="2"/>
    </row>
    <row r="24" spans="1:69" ht="16.5" customHeight="1" thickBot="1">
      <c r="A24" s="1"/>
      <c r="B24" s="249" t="s">
        <v>2322</v>
      </c>
      <c r="C24" s="250"/>
      <c r="D24" s="250"/>
      <c r="E24" s="251" t="s">
        <v>5165</v>
      </c>
      <c r="F24" s="341">
        <f>IF(G14="Glacier",1,IF(G14="Black",1,IF(G14="OrigamiWhite",1, IF(G14="SilverMist",1,IF(G14="WarmStone",1,IF(G14="Peppercorn",1,IF(G14="GaleForce",1,IF(G14="GreekVilla",1,IF(G14="CasaBlanca",1,IF(G14="AnewGrey",1,IF(G14="AfricanGray", 1, IF(G14="Inkwell",1,IF(G14="BottleGreen",1,IF(G14="IndigoBatik",1,0))))))))))))))</f>
        <v>0</v>
      </c>
      <c r="G24" s="252">
        <v>0.12</v>
      </c>
      <c r="H24" s="251" t="s">
        <v>4546</v>
      </c>
      <c r="I24" s="33"/>
      <c r="J24" s="49"/>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Q24" s="2"/>
    </row>
    <row r="25" spans="1:69" ht="16.5" customHeight="1" thickTop="1" thickBot="1">
      <c r="A25" s="1"/>
      <c r="B25" s="249" t="s">
        <v>2323</v>
      </c>
      <c r="C25" s="250"/>
      <c r="D25" s="250"/>
      <c r="E25" s="251" t="s">
        <v>5165</v>
      </c>
      <c r="F25" s="341">
        <f>IF(G14="Custom", 1,0)</f>
        <v>0</v>
      </c>
      <c r="G25" s="254">
        <v>0.25</v>
      </c>
      <c r="H25" s="251" t="s">
        <v>5709</v>
      </c>
      <c r="I25" s="33"/>
      <c r="J25" s="49"/>
      <c r="K25" s="603" t="s">
        <v>5294</v>
      </c>
      <c r="L25" s="601"/>
      <c r="M25" s="601"/>
      <c r="N25" s="601"/>
      <c r="O25" s="601"/>
      <c r="P25" s="601"/>
      <c r="Q25" s="601"/>
      <c r="R25" s="601"/>
      <c r="S25" s="601"/>
      <c r="T25" s="601"/>
      <c r="U25" s="601"/>
      <c r="V25" s="601"/>
      <c r="W25" s="601"/>
      <c r="X25" s="601"/>
      <c r="Y25" s="600" t="s">
        <v>5295</v>
      </c>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2"/>
      <c r="BQ25" s="2"/>
    </row>
    <row r="26" spans="1:69" s="311" customFormat="1" ht="12" customHeight="1" thickTop="1" thickBot="1">
      <c r="A26" s="324"/>
      <c r="B26" s="325"/>
      <c r="C26" s="326"/>
      <c r="D26" s="326"/>
      <c r="E26" s="326"/>
      <c r="F26" s="106"/>
      <c r="G26" s="327"/>
      <c r="H26" s="328"/>
      <c r="I26" s="32"/>
      <c r="J26" s="49"/>
      <c r="K26" s="329">
        <v>1</v>
      </c>
      <c r="L26" s="329">
        <v>2</v>
      </c>
      <c r="M26" s="329">
        <v>3</v>
      </c>
      <c r="N26" s="329">
        <v>4</v>
      </c>
      <c r="O26" s="329">
        <v>5</v>
      </c>
      <c r="P26" s="329">
        <v>6</v>
      </c>
      <c r="Q26" s="329">
        <v>7</v>
      </c>
      <c r="R26" s="329">
        <v>8</v>
      </c>
      <c r="S26" s="329">
        <v>9</v>
      </c>
      <c r="T26" s="329">
        <v>10</v>
      </c>
      <c r="U26" s="329">
        <v>11</v>
      </c>
      <c r="V26" s="329">
        <v>12</v>
      </c>
      <c r="W26" s="329">
        <v>13</v>
      </c>
      <c r="X26" s="329">
        <v>14</v>
      </c>
      <c r="Y26" s="329">
        <v>15</v>
      </c>
      <c r="Z26" s="329">
        <v>16</v>
      </c>
      <c r="AA26" s="329">
        <v>17</v>
      </c>
      <c r="AB26" s="329">
        <v>18</v>
      </c>
      <c r="AC26" s="329">
        <v>19</v>
      </c>
      <c r="AD26" s="329">
        <v>21</v>
      </c>
      <c r="AE26" s="329">
        <v>21</v>
      </c>
      <c r="AF26" s="329">
        <v>22</v>
      </c>
      <c r="AG26" s="329">
        <v>23</v>
      </c>
      <c r="AH26" s="329">
        <v>24</v>
      </c>
      <c r="AI26" s="329">
        <v>25</v>
      </c>
      <c r="AJ26" s="329">
        <v>26</v>
      </c>
      <c r="AK26" s="329">
        <v>27</v>
      </c>
      <c r="AL26" s="329">
        <v>28</v>
      </c>
      <c r="AM26" s="329">
        <v>29</v>
      </c>
      <c r="AN26" s="329">
        <v>30</v>
      </c>
      <c r="AO26" s="329">
        <v>31</v>
      </c>
      <c r="AP26" s="329">
        <v>32</v>
      </c>
      <c r="AQ26" s="329">
        <v>33</v>
      </c>
      <c r="AR26" s="329">
        <v>34</v>
      </c>
      <c r="AS26" s="329">
        <v>33</v>
      </c>
      <c r="AT26" s="329">
        <v>35</v>
      </c>
      <c r="AU26" s="329">
        <v>36</v>
      </c>
      <c r="AV26" s="329">
        <v>37</v>
      </c>
      <c r="AW26" s="329">
        <v>38</v>
      </c>
      <c r="AX26" s="329">
        <v>39</v>
      </c>
      <c r="AY26" s="329">
        <v>40</v>
      </c>
      <c r="AZ26" s="329">
        <v>41</v>
      </c>
      <c r="BA26" s="329">
        <v>42</v>
      </c>
      <c r="BB26" s="329">
        <v>43</v>
      </c>
      <c r="BC26" s="329">
        <v>44</v>
      </c>
      <c r="BD26" s="329">
        <v>45</v>
      </c>
      <c r="BE26" s="329">
        <v>46</v>
      </c>
      <c r="BF26" s="329">
        <v>47</v>
      </c>
      <c r="BG26" s="329">
        <v>48</v>
      </c>
      <c r="BH26" s="329">
        <v>49</v>
      </c>
      <c r="BI26" s="329">
        <v>50</v>
      </c>
      <c r="BJ26" s="329">
        <v>51</v>
      </c>
      <c r="BK26" s="329">
        <v>52</v>
      </c>
      <c r="BL26" s="329">
        <v>53</v>
      </c>
      <c r="BM26" s="329">
        <v>54</v>
      </c>
      <c r="BN26" s="329">
        <v>55</v>
      </c>
      <c r="BO26" s="329">
        <v>56</v>
      </c>
      <c r="BQ26" s="2"/>
    </row>
    <row r="27" spans="1:69" s="2" customFormat="1" ht="30" customHeight="1" thickTop="1" thickBot="1">
      <c r="A27" s="20"/>
      <c r="B27" s="467" t="s">
        <v>4942</v>
      </c>
      <c r="C27" s="468"/>
      <c r="D27" s="468"/>
      <c r="E27" s="468"/>
      <c r="F27" s="468"/>
      <c r="G27" s="468"/>
      <c r="H27" s="469"/>
      <c r="I27" s="87"/>
      <c r="J27" s="285" t="s">
        <v>4046</v>
      </c>
      <c r="K27" s="473" t="s">
        <v>4400</v>
      </c>
      <c r="L27" s="473"/>
      <c r="M27" s="473"/>
      <c r="N27" s="466" t="s">
        <v>2039</v>
      </c>
      <c r="O27" s="466"/>
      <c r="P27" s="466"/>
      <c r="Q27" s="470" t="s">
        <v>2318</v>
      </c>
      <c r="R27" s="596"/>
      <c r="S27" s="596"/>
      <c r="T27" s="597"/>
      <c r="U27" s="466" t="s">
        <v>2319</v>
      </c>
      <c r="V27" s="466"/>
      <c r="W27" s="466"/>
      <c r="X27" s="466"/>
      <c r="Y27" s="470" t="s">
        <v>5594</v>
      </c>
      <c r="Z27" s="471"/>
      <c r="AA27" s="471"/>
      <c r="AB27" s="604" t="s">
        <v>5292</v>
      </c>
      <c r="AC27" s="605"/>
      <c r="AD27" s="473" t="s">
        <v>2040</v>
      </c>
      <c r="AE27" s="473"/>
      <c r="AF27" s="473"/>
      <c r="AG27" s="473"/>
      <c r="AH27" s="466" t="s">
        <v>4783</v>
      </c>
      <c r="AI27" s="466"/>
      <c r="AJ27" s="466"/>
      <c r="AK27" s="466"/>
      <c r="AL27" s="473" t="s">
        <v>2044</v>
      </c>
      <c r="AM27" s="473"/>
      <c r="AN27" s="473"/>
      <c r="AO27" s="473"/>
      <c r="AP27" s="466" t="s">
        <v>2041</v>
      </c>
      <c r="AQ27" s="466"/>
      <c r="AR27" s="466"/>
      <c r="AS27" s="264" t="s">
        <v>2043</v>
      </c>
      <c r="AT27" s="473" t="s">
        <v>4394</v>
      </c>
      <c r="AU27" s="473"/>
      <c r="AV27" s="473"/>
      <c r="AW27" s="466" t="s">
        <v>4393</v>
      </c>
      <c r="AX27" s="466"/>
      <c r="AY27" s="466"/>
      <c r="AZ27" s="470" t="s">
        <v>4391</v>
      </c>
      <c r="BA27" s="471"/>
      <c r="BB27" s="471"/>
      <c r="BC27" s="466" t="s">
        <v>4894</v>
      </c>
      <c r="BD27" s="466"/>
      <c r="BE27" s="466"/>
      <c r="BF27" s="470" t="s">
        <v>4392</v>
      </c>
      <c r="BG27" s="471"/>
      <c r="BH27" s="471"/>
      <c r="BI27" s="485" t="s">
        <v>4482</v>
      </c>
      <c r="BJ27" s="486"/>
      <c r="BK27" s="486"/>
      <c r="BL27" s="473" t="s">
        <v>2339</v>
      </c>
      <c r="BM27" s="473"/>
      <c r="BN27" s="608"/>
      <c r="BO27" s="265" t="s">
        <v>4388</v>
      </c>
    </row>
    <row r="28" spans="1:69" s="122" customFormat="1" ht="18.75" customHeight="1" thickBot="1">
      <c r="A28" s="340" t="s">
        <v>4094</v>
      </c>
      <c r="B28" s="123" t="s">
        <v>1275</v>
      </c>
      <c r="C28" s="124" t="s">
        <v>4932</v>
      </c>
      <c r="D28" s="124" t="s">
        <v>4933</v>
      </c>
      <c r="E28" s="124" t="s">
        <v>4903</v>
      </c>
      <c r="F28" s="125" t="s">
        <v>4405</v>
      </c>
      <c r="G28" s="474" t="s">
        <v>3855</v>
      </c>
      <c r="H28" s="475"/>
      <c r="I28" s="125" t="s">
        <v>5163</v>
      </c>
      <c r="J28" s="280"/>
      <c r="K28" s="281" t="s">
        <v>4986</v>
      </c>
      <c r="L28" s="281" t="s">
        <v>4987</v>
      </c>
      <c r="M28" s="281" t="s">
        <v>4988</v>
      </c>
      <c r="N28" s="282" t="s">
        <v>4989</v>
      </c>
      <c r="O28" s="282" t="s">
        <v>4990</v>
      </c>
      <c r="P28" s="282" t="s">
        <v>4991</v>
      </c>
      <c r="Q28" s="281" t="s">
        <v>4992</v>
      </c>
      <c r="R28" s="281" t="s">
        <v>4993</v>
      </c>
      <c r="S28" s="281" t="s">
        <v>4994</v>
      </c>
      <c r="T28" s="281" t="s">
        <v>4995</v>
      </c>
      <c r="U28" s="282" t="s">
        <v>4996</v>
      </c>
      <c r="V28" s="282" t="s">
        <v>4997</v>
      </c>
      <c r="W28" s="282" t="s">
        <v>4998</v>
      </c>
      <c r="X28" s="282" t="s">
        <v>4999</v>
      </c>
      <c r="Y28" s="281" t="s">
        <v>5692</v>
      </c>
      <c r="Z28" s="281" t="s">
        <v>5693</v>
      </c>
      <c r="AA28" s="281" t="s">
        <v>5694</v>
      </c>
      <c r="AB28" s="282" t="s">
        <v>5291</v>
      </c>
      <c r="AC28" s="267" t="s">
        <v>5297</v>
      </c>
      <c r="AD28" s="281" t="s">
        <v>5000</v>
      </c>
      <c r="AE28" s="281" t="s">
        <v>5001</v>
      </c>
      <c r="AF28" s="281" t="s">
        <v>5002</v>
      </c>
      <c r="AG28" s="281" t="s">
        <v>5003</v>
      </c>
      <c r="AH28" s="282" t="s">
        <v>5000</v>
      </c>
      <c r="AI28" s="282" t="s">
        <v>5001</v>
      </c>
      <c r="AJ28" s="282" t="s">
        <v>5002</v>
      </c>
      <c r="AK28" s="282" t="s">
        <v>5003</v>
      </c>
      <c r="AL28" s="281" t="s">
        <v>5004</v>
      </c>
      <c r="AM28" s="281" t="s">
        <v>5005</v>
      </c>
      <c r="AN28" s="281" t="s">
        <v>5006</v>
      </c>
      <c r="AO28" s="281" t="s">
        <v>5007</v>
      </c>
      <c r="AP28" s="282" t="s">
        <v>5008</v>
      </c>
      <c r="AQ28" s="282" t="s">
        <v>5009</v>
      </c>
      <c r="AR28" s="282" t="s">
        <v>5010</v>
      </c>
      <c r="AS28" s="282" t="s">
        <v>5011</v>
      </c>
      <c r="AT28" s="281" t="s">
        <v>5012</v>
      </c>
      <c r="AU28" s="281" t="s">
        <v>5013</v>
      </c>
      <c r="AV28" s="281" t="s">
        <v>5014</v>
      </c>
      <c r="AW28" s="282" t="s">
        <v>5015</v>
      </c>
      <c r="AX28" s="282" t="s">
        <v>5016</v>
      </c>
      <c r="AY28" s="282" t="s">
        <v>5017</v>
      </c>
      <c r="AZ28" s="281" t="s">
        <v>5018</v>
      </c>
      <c r="BA28" s="281" t="s">
        <v>5019</v>
      </c>
      <c r="BB28" s="281" t="s">
        <v>5020</v>
      </c>
      <c r="BC28" s="282" t="s">
        <v>5021</v>
      </c>
      <c r="BD28" s="282" t="s">
        <v>5022</v>
      </c>
      <c r="BE28" s="282" t="s">
        <v>5023</v>
      </c>
      <c r="BF28" s="281" t="s">
        <v>5024</v>
      </c>
      <c r="BG28" s="281" t="s">
        <v>5025</v>
      </c>
      <c r="BH28" s="281" t="s">
        <v>5026</v>
      </c>
      <c r="BI28" s="282" t="s">
        <v>5027</v>
      </c>
      <c r="BJ28" s="282" t="s">
        <v>5028</v>
      </c>
      <c r="BK28" s="282" t="s">
        <v>5029</v>
      </c>
      <c r="BL28" s="281" t="s">
        <v>5030</v>
      </c>
      <c r="BM28" s="281" t="s">
        <v>5031</v>
      </c>
      <c r="BN28" s="283" t="s">
        <v>5032</v>
      </c>
      <c r="BO28" s="284" t="s">
        <v>5034</v>
      </c>
    </row>
    <row r="29" spans="1:69" s="311" customFormat="1" ht="17.100000000000001" customHeight="1" thickBot="1">
      <c r="A29" s="307"/>
      <c r="B29" s="451"/>
      <c r="C29" s="452"/>
      <c r="D29" s="452"/>
      <c r="E29" s="451"/>
      <c r="F29" s="454">
        <v>0</v>
      </c>
      <c r="G29" s="385">
        <f t="shared" ref="G29:G93" si="0">IF(ISERROR(VLOOKUP($B29,PRICELU,3,FALSE)),0,(VLOOKUP($B29,PRICELU,3,FALSE)))</f>
        <v>0</v>
      </c>
      <c r="H29" s="386">
        <f t="shared" ref="H29:H93" si="1">IF(ISERROR(VLOOKUP($E29,PRICELU,3,FALSE)),0,(VLOOKUP($E29,PRICELU,3,FALSE)))</f>
        <v>0</v>
      </c>
      <c r="I29" s="387"/>
      <c r="J29" s="308">
        <f t="shared" ref="J29:J60" si="2">IF(ISERROR(VLOOKUP($B29,PRICELU,4,FALSE)),0,(VLOOKUP($B29,PRICELU,4,FALSE)))*$F29+IF(ISERROR(VLOOKUP($E29,PRICELU,4,FALSE)),0,(VLOOKUP($E29,PRICELU,4,FALSE)))*$F29</f>
        <v>0</v>
      </c>
      <c r="K29" s="309">
        <f t="shared" ref="K29:K92" si="3">(IF(ISERROR(VLOOKUP($B29,PRICELU,5,FALSE)),0,(VLOOKUP($B29,PRICELU,5,FALSE)))*$F29+IF(ISERROR(VLOOKUP($E29,PRICELU,5,FALSE)),0,(VLOOKUP($E29,PRICELU,5,FALSE)))*$F29)*$F$3</f>
        <v>0</v>
      </c>
      <c r="L29" s="309">
        <f t="shared" ref="L29:L60" si="4">(IF(ISERROR(VLOOKUP($B29,PRICELU,6,FALSE)),0,(VLOOKUP($B29,PRICELU,6,FALSE)))*$F29+IF(ISERROR(VLOOKUP($E29,PRICELU,6,FALSE)),0,(VLOOKUP($E29,PRICELU,6,FALSE)))*$F29)*$F$3</f>
        <v>0</v>
      </c>
      <c r="M29" s="309">
        <f t="shared" ref="M29:M60" si="5">(IF(ISERROR(VLOOKUP($B29,PRICELU,7,FALSE)),0,(VLOOKUP($B29,PRICELU,7,FALSE)))*$F29+IF(ISERROR(VLOOKUP($E29,PRICELU,7,FALSE)),0,(VLOOKUP($E29,PRICELU,7,FALSE)))*$F29)*$F$3</f>
        <v>0</v>
      </c>
      <c r="N29" s="309">
        <f t="shared" ref="N29:N60" si="6">(IF(ISERROR(VLOOKUP($B29,PRICELU,5,FALSE)),0,(VLOOKUP($B29,PRICELU,5,FALSE)))*$F29+IF(ISERROR(VLOOKUP($E29,PRICELU,5,FALSE)),0,(VLOOKUP($E29,PRICELU,5,FALSE)))*$F29)*$F$3</f>
        <v>0</v>
      </c>
      <c r="O29" s="309">
        <f t="shared" ref="O29:O60" si="7">(IF(ISERROR(VLOOKUP($B29,PRICELU,6,FALSE)),0,(VLOOKUP($B29,PRICELU,6,FALSE)))*$F29+IF(ISERROR(VLOOKUP($E29,PRICELU,6,FALSE)),0,(VLOOKUP($E29,PRICELU,6,FALSE)))*$F29)*$F$3</f>
        <v>0</v>
      </c>
      <c r="P29" s="309">
        <f t="shared" ref="P29:P60" si="8">(IF(ISERROR(VLOOKUP($B29,PRICELU,7,FALSE)),0,(VLOOKUP($B29,PRICELU,7,FALSE)))*$F29+IF(ISERROR(VLOOKUP($E29,PRICELU,7,FALSE)),0,(VLOOKUP($E29,PRICELU,7,FALSE)))*$F29)*$F$3</f>
        <v>0</v>
      </c>
      <c r="Q29" s="309">
        <f t="shared" ref="Q29:Q60" si="9">(IF(ISERROR(VLOOKUP($B29,PRICELU,8,FALSE)),0,(VLOOKUP($B29,PRICELU,8,FALSE)))*$F29+IF(ISERROR(VLOOKUP($E29,PRICELU,8,FALSE)),0,(VLOOKUP($E29,PRICELU,8,FALSE)))*$F29)*$F$3</f>
        <v>0</v>
      </c>
      <c r="R29" s="309">
        <f t="shared" ref="R29:R60" si="10">(IF(ISERROR(VLOOKUP($B29,PRICELU,9,FALSE)),0,(VLOOKUP($B29,PRICELU,9,FALSE)))*$F29+IF(ISERROR(VLOOKUP($E29,PRICELU,9,FALSE)),0,(VLOOKUP($E29,PRICELU,9,FALSE)))*$F29)*$F$3</f>
        <v>0</v>
      </c>
      <c r="S29" s="309">
        <f t="shared" ref="S29:S60" si="11">(IF(ISERROR(VLOOKUP($B29,PRICELU,10,FALSE)),0,(VLOOKUP($B29,PRICELU,10,FALSE)))*$F29+IF(ISERROR(VLOOKUP($E29,PRICELU,10,FALSE)),0,(VLOOKUP($E29,PRICELU,10,FALSE)))*$F29)*$F$3</f>
        <v>0</v>
      </c>
      <c r="T29" s="309">
        <f t="shared" ref="T29:T60" si="12">(IF(ISERROR(VLOOKUP($B29,PRICELU,11,FALSE)),0,(VLOOKUP($B29,PRICELU,11,FALSE)))*$F29+IF(ISERROR(VLOOKUP($E29,PRICELU,11,FALSE)),0,(VLOOKUP($E29,PRICELU,11,FALSE)))*$F29)*$F$3</f>
        <v>0</v>
      </c>
      <c r="U29" s="309">
        <f t="shared" ref="U29:U60" si="13">(IF(ISERROR(VLOOKUP($B29,PRICELU,12,FALSE)),0,(VLOOKUP($B29,PRICELU,12,FALSE)))*$F29+IF(ISERROR(VLOOKUP($E29,PRICELU,12,FALSE)),0,(VLOOKUP($E29,PRICELU,12,FALSE)))*$F29)*$F$3</f>
        <v>0</v>
      </c>
      <c r="V29" s="309">
        <f t="shared" ref="V29:V60" si="14">(IF(ISERROR(VLOOKUP($B29,PRICELU,13,FALSE)),0,(VLOOKUP($B29,PRICELU,13,FALSE)))*$F29+IF(ISERROR(VLOOKUP($E29,PRICELU,13,FALSE)),0,(VLOOKUP($E29,PRICELU,13,FALSE)))*$F29)*$F$3</f>
        <v>0</v>
      </c>
      <c r="W29" s="309">
        <f t="shared" ref="W29:W60" si="15">(IF(ISERROR(VLOOKUP($B29,PRICELU,14,FALSE)),0,(VLOOKUP($B29,PRICELU,14,FALSE)))*$F29+IF(ISERROR(VLOOKUP($E29,PRICELU,14,FALSE)),0,(VLOOKUP($E29,PRICELU,14,FALSE)))*$F29)*$F$3</f>
        <v>0</v>
      </c>
      <c r="X29" s="309">
        <f t="shared" ref="X29:X60" si="16">(IF(ISERROR(VLOOKUP($B29,PRICELU,15,FALSE)),0,(VLOOKUP($B29,PRICELU,15,FALSE)))*$F29+IF(ISERROR(VLOOKUP($E29,PRICELU,15,FALSE)),0,(VLOOKUP($E29,PRICELU,15,FALSE)))*$F29)*$F$3</f>
        <v>0</v>
      </c>
      <c r="Y29" s="309">
        <f t="shared" ref="Y29:Y60" si="17">(IF(ISERROR(VLOOKUP($B29,PRICELU,16,FALSE)),0,(VLOOKUP($B29,PRICELU,16,FALSE)))*$F29+IF(ISERROR(VLOOKUP($E29,PRICELU,16,FALSE)),0,(VLOOKUP($E29,PRICELU,16,FALSE)))*$F29)*$F$3</f>
        <v>0</v>
      </c>
      <c r="Z29" s="309">
        <f t="shared" ref="Z29:Z60" si="18">(IF(ISERROR(VLOOKUP($B29,PRICELU,17,FALSE)),0,(VLOOKUP($B29,PRICELU,17,FALSE)))*$F29+IF(ISERROR(VLOOKUP($E29,PRICELU,17,FALSE)),0,(VLOOKUP($E29,PRICELU,17,FALSE)))*$F29)*$F$3</f>
        <v>0</v>
      </c>
      <c r="AA29" s="309">
        <f t="shared" ref="AA29:AA60" si="19">(IF(ISERROR(VLOOKUP($B29,PRICELU,18,FALSE)),0,(VLOOKUP($B29,PRICELU,18,FALSE)))*$F29+IF(ISERROR(VLOOKUP($E29,PRICELU,18,FALSE)),0,(VLOOKUP($E29,PRICELU,18,FALSE)))*$F29)*$F$3</f>
        <v>0</v>
      </c>
      <c r="AB29" s="309">
        <f t="shared" ref="AB29:AB60" si="20">(IF(ISERROR(VLOOKUP($B29,PRICELU,19,FALSE)),0,(VLOOKUP($B29,PRICELU,19,FALSE)))*$F29+IF(ISERROR(VLOOKUP($E29,PRICELU,19,FALSE)),0,(VLOOKUP($E29,PRICELU,19,FALSE)))*$F29)*$F$3</f>
        <v>0</v>
      </c>
      <c r="AC29" s="309">
        <f t="shared" ref="AC29:AC60" si="21">(IF(ISERROR(VLOOKUP($B29,PRICELU,20,FALSE)),0,(VLOOKUP($B29,PRICELU,20,FALSE)))*$F29+IF(ISERROR(VLOOKUP($E29,PRICELU,20,FALSE)),0,(VLOOKUP($E29,PRICELU,20,FALSE)))*$F29)*$F$3</f>
        <v>0</v>
      </c>
      <c r="AD29" s="309">
        <f t="shared" ref="AD29:AD60" si="22">(IF(ISERROR(VLOOKUP($B29,PRICELU,21,FALSE)),0,(VLOOKUP($B29,PRICELU,21,FALSE)))*$F29+IF(ISERROR(VLOOKUP($E29,PRICELU,21,FALSE)),0,(VLOOKUP($E29,PRICELU,21,FALSE)))*$F29)*$F$3</f>
        <v>0</v>
      </c>
      <c r="AE29" s="309">
        <f t="shared" ref="AE29:AE60" si="23">(IF(ISERROR(VLOOKUP($B29,PRICELU,22,FALSE)),0,(VLOOKUP($B29,PRICELU,22,FALSE)))*$F29+IF(ISERROR(VLOOKUP($E29,PRICELU,22,FALSE)),0,(VLOOKUP($E29,PRICELU,22,FALSE)))*$F29)*$F$3</f>
        <v>0</v>
      </c>
      <c r="AF29" s="309">
        <f t="shared" ref="AF29:AF60" si="24">(IF(ISERROR(VLOOKUP($B29,PRICELU,23,FALSE)),0,(VLOOKUP($B29,PRICELU,23,FALSE)))*$F29+IF(ISERROR(VLOOKUP($E29,PRICELU,23,FALSE)),0,(VLOOKUP($E29,PRICELU,23,FALSE)))*$F29)*$F$3</f>
        <v>0</v>
      </c>
      <c r="AG29" s="309">
        <f t="shared" ref="AG29:AG60" si="25">(IF(ISERROR(VLOOKUP($B29,PRICELU,24,FALSE)),0,(VLOOKUP($B29,PRICELU,24,FALSE)))*$F29+IF(ISERROR(VLOOKUP($E29,PRICELU,24,FALSE)),0,(VLOOKUP($E29,PRICELU,24,FALSE)))*$F29)*$F$3</f>
        <v>0</v>
      </c>
      <c r="AH29" s="309">
        <f t="shared" ref="AH29:AH60" si="26">(IF(ISERROR(VLOOKUP($B29,PRICELU,21,FALSE)),0,(VLOOKUP($B29,PRICELU,21,FALSE)))*$F29+IF(ISERROR(VLOOKUP($E29,PRICELU,21,FALSE)),0,(VLOOKUP($E29,PRICELU,21,FALSE)))*$F29)*$F$3</f>
        <v>0</v>
      </c>
      <c r="AI29" s="309">
        <f t="shared" ref="AI29:AI60" si="27">(IF(ISERROR(VLOOKUP($B29,PRICELU,22,FALSE)),0,(VLOOKUP($B29,PRICELU,22,FALSE)))*$F29+IF(ISERROR(VLOOKUP($E29,PRICELU,22,FALSE)),0,(VLOOKUP($E29,PRICELU,22,FALSE)))*$F29)*$F$3</f>
        <v>0</v>
      </c>
      <c r="AJ29" s="309">
        <f t="shared" ref="AJ29:AJ60" si="28">(IF(ISERROR(VLOOKUP($B29,PRICELU,23,FALSE)),0,(VLOOKUP($B29,PRICELU,23,FALSE)))*$F29+IF(ISERROR(VLOOKUP($E29,PRICELU,23,FALSE)),0,(VLOOKUP($E29,PRICELU,23,FALSE)))*$F29)*$F$3</f>
        <v>0</v>
      </c>
      <c r="AK29" s="309">
        <f t="shared" ref="AK29:AK60" si="29">(IF(ISERROR(VLOOKUP($B29,PRICELU,24,FALSE)),0,(VLOOKUP($B29,PRICELU,24,FALSE)))*$F29+IF(ISERROR(VLOOKUP($E29,PRICELU,24,FALSE)),0,(VLOOKUP($E29,PRICELU,24,FALSE)))*$F29)*$F$3</f>
        <v>0</v>
      </c>
      <c r="AL29" s="309">
        <f t="shared" ref="AL29:AL60" si="30">(IF(ISERROR(VLOOKUP($B29,PRICELU,25,FALSE)),0,(VLOOKUP($B29,PRICELU,25,FALSE)))*$F29+IF(ISERROR(VLOOKUP($E29,PRICELU,25,FALSE)),0,(VLOOKUP($E29,PRICELU,25,FALSE)))*$F29)*$F$3</f>
        <v>0</v>
      </c>
      <c r="AM29" s="309">
        <f t="shared" ref="AM29:AM60" si="31">(IF(ISERROR(VLOOKUP($B29,PRICELU,26,FALSE)),0,(VLOOKUP($B29,PRICELU,26,FALSE)))*$F29+IF(ISERROR(VLOOKUP($E29,PRICELU,26,FALSE)),0,(VLOOKUP($E29,PRICELU,26,FALSE)))*$F29)*$F$3</f>
        <v>0</v>
      </c>
      <c r="AN29" s="309">
        <f t="shared" ref="AN29:AN60" si="32">(IF(ISERROR(VLOOKUP($B29,PRICELU,27,FALSE)),0,(VLOOKUP($B29,PRICELU,27,FALSE)))*$F29+IF(ISERROR(VLOOKUP($E29,PRICELU,27,FALSE)),0,(VLOOKUP($E29,PRICELU,27,FALSE)))*$F29)*$F$3</f>
        <v>0</v>
      </c>
      <c r="AO29" s="309">
        <f t="shared" ref="AO29:AO60" si="33">(IF(ISERROR(VLOOKUP($B29,PRICELU,28,FALSE)),0,(VLOOKUP($B29,PRICELU,28,FALSE)))*$F29+IF(ISERROR(VLOOKUP($E29,PRICELU,28,FALSE)),0,(VLOOKUP($E29,PRICELU,28,FALSE)))*$F29)*$F$3</f>
        <v>0</v>
      </c>
      <c r="AP29" s="309">
        <f t="shared" ref="AP29:AP60" si="34">(IF(ISERROR(VLOOKUP($B29,PRICELU,29,FALSE)),0,(VLOOKUP($B29,PRICELU,29,FALSE)))*$F29+IF(ISERROR(VLOOKUP($E29,PRICELU,29,FALSE)),0,(VLOOKUP($E29,PRICELU,29,FALSE)))*$F29)*$F$3</f>
        <v>0</v>
      </c>
      <c r="AQ29" s="309">
        <f t="shared" ref="AQ29:AQ60" si="35">(IF(ISERROR(VLOOKUP($B29,PRICELU,30,FALSE)),0,(VLOOKUP($B29,PRICELU,30,FALSE)))*$F29+IF(ISERROR(VLOOKUP($E29,PRICELU,30,FALSE)),0,(VLOOKUP($E29,PRICELU,30,FALSE)))*$F29)*$F$3</f>
        <v>0</v>
      </c>
      <c r="AR29" s="309">
        <f t="shared" ref="AR29:AR60" si="36">(IF(ISERROR(VLOOKUP($B29,PRICELU,31,FALSE)),0,(VLOOKUP($B29,PRICELU,31,FALSE)))*$F29+IF(ISERROR(VLOOKUP($E29,PRICELU,31,FALSE)),0,(VLOOKUP($E29,PRICELU,31,FALSE)))*$F29)*$F$3</f>
        <v>0</v>
      </c>
      <c r="AS29" s="309">
        <f t="shared" ref="AS29:AS60" si="37">(IF(ISERROR(VLOOKUP($B29,PRICELU,32,FALSE)),0,(VLOOKUP($B29,PRICELU,32,FALSE)))*$F29+IF(ISERROR(VLOOKUP($E29,PRICELU,32,FALSE)),0,(VLOOKUP($E29,PRICELU,32,FALSE)))*$F29)*$F$3</f>
        <v>0</v>
      </c>
      <c r="AT29" s="309">
        <f t="shared" ref="AT29:AT60" si="38">(IF(ISERROR(VLOOKUP($B29,PRICELU,33,FALSE)),0,(VLOOKUP($B29,PRICELU,33,FALSE)))*$F29+IF(ISERROR(VLOOKUP($E29,PRICELU,33,FALSE)),0,(VLOOKUP($E29,PRICELU,33,FALSE)))*$F29)*$F$3</f>
        <v>0</v>
      </c>
      <c r="AU29" s="309">
        <f t="shared" ref="AU29:AU60" si="39">(IF(ISERROR(VLOOKUP($B29,PRICELU,34,FALSE)),0,(VLOOKUP($B29,PRICELU,34,FALSE)))*$F29+IF(ISERROR(VLOOKUP($E29,PRICELU,34,FALSE)),0,(VLOOKUP($E29,PRICELU,34,FALSE)))*$F29)*$F$3</f>
        <v>0</v>
      </c>
      <c r="AV29" s="309">
        <f t="shared" ref="AV29:AV60" si="40">(IF(ISERROR(VLOOKUP($B29,PRICELU,35,FALSE)),0,(VLOOKUP($B29,PRICELU,35,FALSE)))*$F29+IF(ISERROR(VLOOKUP($E29,PRICELU,35,FALSE)),0,(VLOOKUP($E29,PRICELU,35,FALSE)))*$F29)*$F$3</f>
        <v>0</v>
      </c>
      <c r="AW29" s="309">
        <f t="shared" ref="AW29:AW60" si="41">(IF(ISERROR(VLOOKUP($B29,PRICELU,33,FALSE)),0,(VLOOKUP($B29,PRICELU,33,FALSE)))*$F29+IF(ISERROR(VLOOKUP($E29,PRICELU,33,FALSE)),0,(VLOOKUP($E29,PRICELU,33,FALSE)))*$F29)*$F$3</f>
        <v>0</v>
      </c>
      <c r="AX29" s="309">
        <f t="shared" ref="AX29:AX60" si="42">(IF(ISERROR(VLOOKUP($B29,PRICELU,34,FALSE)),0,(VLOOKUP($B29,PRICELU,34,FALSE)))*$F29+IF(ISERROR(VLOOKUP($E29,PRICELU,34,FALSE)),0,(VLOOKUP($E29,PRICELU,34,FALSE)))*$F29)*$F$3</f>
        <v>0</v>
      </c>
      <c r="AY29" s="309">
        <f t="shared" ref="AY29:AY60" si="43">(IF(ISERROR(VLOOKUP($B29,PRICELU,35,FALSE)),0,(VLOOKUP($B29,PRICELU,35,FALSE)))*$F29+IF(ISERROR(VLOOKUP($E29,PRICELU,35,FALSE)),0,(VLOOKUP($E29,PRICELU,35,FALSE)))*$F29)*$F$3</f>
        <v>0</v>
      </c>
      <c r="AZ29" s="309">
        <f t="shared" ref="AZ29:AZ60" si="44">(IF(ISERROR(VLOOKUP($B29,PRICELU,36,FALSE)),0,(VLOOKUP($B29,PRICELU,36,FALSE)))*$F29+IF(ISERROR(VLOOKUP($E29,PRICELU,36,FALSE)),0,(VLOOKUP($E29,PRICELU,36,FALSE)))*$F29)*$F$3</f>
        <v>0</v>
      </c>
      <c r="BA29" s="309">
        <f t="shared" ref="BA29:BA60" si="45">(IF(ISERROR(VLOOKUP($B29,PRICELU,37,FALSE)),0,(VLOOKUP($B29,PRICELU,37,FALSE)))*$F29+IF(ISERROR(VLOOKUP($E29,PRICELU,37,FALSE)),0,(VLOOKUP($E29,PRICELU,37,FALSE)))*$F29)*$F$3</f>
        <v>0</v>
      </c>
      <c r="BB29" s="309">
        <f t="shared" ref="BB29:BB60" si="46">(IF(ISERROR(VLOOKUP($B29,PRICELU,38,FALSE)),0,(VLOOKUP($B29,PRICELU,38,FALSE)))*$F29+IF(ISERROR(VLOOKUP($E29,PRICELU,38,FALSE)),0,(VLOOKUP($E29,PRICELU,38,FALSE)))*$F29)*$F$3</f>
        <v>0</v>
      </c>
      <c r="BC29" s="309">
        <f t="shared" ref="BC29:BC60" si="47">(IF(ISERROR(VLOOKUP($B29,PRICELU,36,FALSE)),0,(VLOOKUP($B29,PRICELU,36,FALSE)))*$F29+IF(ISERROR(VLOOKUP($E29,PRICELU,36,FALSE)),0,(VLOOKUP($E29,PRICELU,36,FALSE)))*$F29)*$F$3</f>
        <v>0</v>
      </c>
      <c r="BD29" s="309">
        <f t="shared" ref="BD29:BD60" si="48">(IF(ISERROR(VLOOKUP($B29,PRICELU,37,FALSE)),0,(VLOOKUP($B29,PRICELU,37,FALSE)))*$F29+IF(ISERROR(VLOOKUP($E29,PRICELU,37,FALSE)),0,(VLOOKUP($E29,PRICELU,37,FALSE)))*$F29)*$F$3</f>
        <v>0</v>
      </c>
      <c r="BE29" s="309">
        <f t="shared" ref="BE29:BE60" si="49">(IF(ISERROR(VLOOKUP($B29,PRICELU,38,FALSE)),0,(VLOOKUP($B29,PRICELU,38,FALSE)))*$F29+IF(ISERROR(VLOOKUP($E29,PRICELU,38,FALSE)),0,(VLOOKUP($E29,PRICELU,38,FALSE)))*$F29)*$F$3</f>
        <v>0</v>
      </c>
      <c r="BF29" s="309">
        <f t="shared" ref="BF29:BF60" si="50">(IF(ISERROR(VLOOKUP($B29,PRICELU,36,FALSE)),0,(VLOOKUP($B29,PRICELU,36,FALSE)))*$F29+IF(ISERROR(VLOOKUP($E29,PRICELU,36,FALSE)),0,(VLOOKUP($E29,PRICELU,36,FALSE)))*$F29)*$F$3</f>
        <v>0</v>
      </c>
      <c r="BG29" s="309">
        <f t="shared" ref="BG29:BG60" si="51">(IF(ISERROR(VLOOKUP($B29,PRICELU,37,FALSE)),0,(VLOOKUP($B29,PRICELU,37,FALSE)))*$F29+IF(ISERROR(VLOOKUP($E29,PRICELU,37,FALSE)),0,(VLOOKUP($E29,PRICELU,37,FALSE)))*$F29)*$F$3</f>
        <v>0</v>
      </c>
      <c r="BH29" s="309">
        <f t="shared" ref="BH29:BH60" si="52">(IF(ISERROR(VLOOKUP($B29,PRICELU,38,FALSE)),0,(VLOOKUP($B29,PRICELU,38,FALSE)))*$F29+IF(ISERROR(VLOOKUP($E29,PRICELU,38,FALSE)),0,(VLOOKUP($E29,PRICELU,38,FALSE)))*$F29)*$F$3</f>
        <v>0</v>
      </c>
      <c r="BI29" s="309">
        <f t="shared" ref="BI29:BI60" si="53">(IF(ISERROR(VLOOKUP($B29,PRICELU,36,FALSE)),0,(VLOOKUP($B29,PRICELU,36,FALSE)))*$F29+IF(ISERROR(VLOOKUP($E29,PRICELU,36,FALSE)),0,(VLOOKUP($E29,PRICELU,36,FALSE)))*$F29)*$F$3</f>
        <v>0</v>
      </c>
      <c r="BJ29" s="309">
        <f t="shared" ref="BJ29:BJ60" si="54">(IF(ISERROR(VLOOKUP($B29,PRICELU,37,FALSE)),0,(VLOOKUP($B29,PRICELU,37,FALSE)))*$F29+IF(ISERROR(VLOOKUP($E29,PRICELU,37,FALSE)),0,(VLOOKUP($E29,PRICELU,37,FALSE)))*$F29)*$F$3</f>
        <v>0</v>
      </c>
      <c r="BK29" s="309">
        <f t="shared" ref="BK29:BK60" si="55">(IF(ISERROR(VLOOKUP($B29,PRICELU,38,FALSE)),0,(VLOOKUP($B29,PRICELU,38,FALSE)))*$F29+IF(ISERROR(VLOOKUP($E29,PRICELU,38,FALSE)),0,(VLOOKUP($E29,PRICELU,38,FALSE)))*$F29)*$F$3</f>
        <v>0</v>
      </c>
      <c r="BL29" s="309">
        <f t="shared" ref="BL29:BL60" si="56">(IF(ISERROR(VLOOKUP($B29,PRICELU,39,FALSE)),0,(VLOOKUP($B29,PRICELU,39,FALSE)))*$F29+IF(ISERROR(VLOOKUP($E29,PRICELU,39,FALSE)),0,(VLOOKUP($E29,PRICELU,39,FALSE)))*$F29)*$F$3</f>
        <v>0</v>
      </c>
      <c r="BM29" s="309">
        <f t="shared" ref="BM29:BM60" si="57">(IF(ISERROR(VLOOKUP($B29,PRICELU,40,FALSE)),0,(VLOOKUP($B29,PRICELU,40,FALSE)))*$F29+IF(ISERROR(VLOOKUP($E29,PRICELU,40,FALSE)),0,(VLOOKUP($E29,PRICELU,40,FALSE)))*$F29)*$F$3</f>
        <v>0</v>
      </c>
      <c r="BN29" s="310">
        <f t="shared" ref="BN29:BN60" si="58">(IF(ISERROR(VLOOKUP($B29,PRICELU,41,FALSE)),0,(VLOOKUP($B29,PRICELU,41,FALSE)))*$F29+IF(ISERROR(VLOOKUP($E29,PRICELU,41,FALSE)),0,(VLOOKUP($E29,PRICELU,41,FALSE)))*$F29)*$F$3</f>
        <v>0</v>
      </c>
      <c r="BO29" s="310">
        <f t="shared" ref="BO29:BO60" si="59">(IF(ISERROR(VLOOKUP($B29,PRICELU,42,FALSE)),0,(VLOOKUP($B29,PRICELU,42,FALSE)))*$F29+IF(ISERROR(VLOOKUP($E29,PRICELU,42,FALSE)),0,(VLOOKUP($E29,PRICELU,42,FALSE)))*$F29)*$F$3</f>
        <v>0</v>
      </c>
    </row>
    <row r="30" spans="1:69" s="311" customFormat="1" ht="17.100000000000001" customHeight="1" thickBot="1">
      <c r="A30" s="307"/>
      <c r="B30" s="451"/>
      <c r="C30" s="452"/>
      <c r="D30" s="452"/>
      <c r="E30" s="451"/>
      <c r="F30" s="454">
        <v>0</v>
      </c>
      <c r="G30" s="385">
        <f t="shared" si="0"/>
        <v>0</v>
      </c>
      <c r="H30" s="386">
        <f t="shared" si="1"/>
        <v>0</v>
      </c>
      <c r="I30" s="387"/>
      <c r="J30" s="308">
        <f t="shared" si="2"/>
        <v>0</v>
      </c>
      <c r="K30" s="309">
        <f t="shared" si="3"/>
        <v>0</v>
      </c>
      <c r="L30" s="309">
        <f t="shared" si="4"/>
        <v>0</v>
      </c>
      <c r="M30" s="309">
        <f t="shared" si="5"/>
        <v>0</v>
      </c>
      <c r="N30" s="309">
        <f t="shared" si="6"/>
        <v>0</v>
      </c>
      <c r="O30" s="309">
        <f t="shared" si="7"/>
        <v>0</v>
      </c>
      <c r="P30" s="309">
        <f t="shared" si="8"/>
        <v>0</v>
      </c>
      <c r="Q30" s="309">
        <f t="shared" si="9"/>
        <v>0</v>
      </c>
      <c r="R30" s="309">
        <f t="shared" si="10"/>
        <v>0</v>
      </c>
      <c r="S30" s="309">
        <f t="shared" si="11"/>
        <v>0</v>
      </c>
      <c r="T30" s="309">
        <f t="shared" si="12"/>
        <v>0</v>
      </c>
      <c r="U30" s="309">
        <f t="shared" si="13"/>
        <v>0</v>
      </c>
      <c r="V30" s="309">
        <f t="shared" si="14"/>
        <v>0</v>
      </c>
      <c r="W30" s="309">
        <f t="shared" si="15"/>
        <v>0</v>
      </c>
      <c r="X30" s="309">
        <f t="shared" si="16"/>
        <v>0</v>
      </c>
      <c r="Y30" s="309">
        <f t="shared" si="17"/>
        <v>0</v>
      </c>
      <c r="Z30" s="309">
        <f t="shared" si="18"/>
        <v>0</v>
      </c>
      <c r="AA30" s="309">
        <f t="shared" si="19"/>
        <v>0</v>
      </c>
      <c r="AB30" s="309">
        <f t="shared" si="20"/>
        <v>0</v>
      </c>
      <c r="AC30" s="309">
        <f t="shared" si="21"/>
        <v>0</v>
      </c>
      <c r="AD30" s="309">
        <f t="shared" si="22"/>
        <v>0</v>
      </c>
      <c r="AE30" s="309">
        <f t="shared" si="23"/>
        <v>0</v>
      </c>
      <c r="AF30" s="309">
        <f t="shared" si="24"/>
        <v>0</v>
      </c>
      <c r="AG30" s="309">
        <f t="shared" si="25"/>
        <v>0</v>
      </c>
      <c r="AH30" s="309">
        <f t="shared" si="26"/>
        <v>0</v>
      </c>
      <c r="AI30" s="309">
        <f t="shared" si="27"/>
        <v>0</v>
      </c>
      <c r="AJ30" s="309">
        <f t="shared" si="28"/>
        <v>0</v>
      </c>
      <c r="AK30" s="309">
        <f t="shared" si="29"/>
        <v>0</v>
      </c>
      <c r="AL30" s="309">
        <f t="shared" si="30"/>
        <v>0</v>
      </c>
      <c r="AM30" s="309">
        <f t="shared" si="31"/>
        <v>0</v>
      </c>
      <c r="AN30" s="309">
        <f t="shared" si="32"/>
        <v>0</v>
      </c>
      <c r="AO30" s="309">
        <f t="shared" si="33"/>
        <v>0</v>
      </c>
      <c r="AP30" s="309">
        <f t="shared" si="34"/>
        <v>0</v>
      </c>
      <c r="AQ30" s="309">
        <f t="shared" si="35"/>
        <v>0</v>
      </c>
      <c r="AR30" s="309">
        <f t="shared" si="36"/>
        <v>0</v>
      </c>
      <c r="AS30" s="309">
        <f t="shared" si="37"/>
        <v>0</v>
      </c>
      <c r="AT30" s="309">
        <f t="shared" si="38"/>
        <v>0</v>
      </c>
      <c r="AU30" s="309">
        <f t="shared" si="39"/>
        <v>0</v>
      </c>
      <c r="AV30" s="309">
        <f t="shared" si="40"/>
        <v>0</v>
      </c>
      <c r="AW30" s="309">
        <f t="shared" si="41"/>
        <v>0</v>
      </c>
      <c r="AX30" s="309">
        <f t="shared" si="42"/>
        <v>0</v>
      </c>
      <c r="AY30" s="309">
        <f t="shared" si="43"/>
        <v>0</v>
      </c>
      <c r="AZ30" s="309">
        <f t="shared" si="44"/>
        <v>0</v>
      </c>
      <c r="BA30" s="309">
        <f t="shared" si="45"/>
        <v>0</v>
      </c>
      <c r="BB30" s="309">
        <f t="shared" si="46"/>
        <v>0</v>
      </c>
      <c r="BC30" s="309">
        <f t="shared" si="47"/>
        <v>0</v>
      </c>
      <c r="BD30" s="309">
        <f t="shared" si="48"/>
        <v>0</v>
      </c>
      <c r="BE30" s="309">
        <f t="shared" si="49"/>
        <v>0</v>
      </c>
      <c r="BF30" s="309">
        <f t="shared" si="50"/>
        <v>0</v>
      </c>
      <c r="BG30" s="309">
        <f t="shared" si="51"/>
        <v>0</v>
      </c>
      <c r="BH30" s="309">
        <f t="shared" si="52"/>
        <v>0</v>
      </c>
      <c r="BI30" s="309">
        <f t="shared" si="53"/>
        <v>0</v>
      </c>
      <c r="BJ30" s="309">
        <f t="shared" si="54"/>
        <v>0</v>
      </c>
      <c r="BK30" s="309">
        <f t="shared" si="55"/>
        <v>0</v>
      </c>
      <c r="BL30" s="309">
        <f t="shared" si="56"/>
        <v>0</v>
      </c>
      <c r="BM30" s="309">
        <f t="shared" si="57"/>
        <v>0</v>
      </c>
      <c r="BN30" s="310">
        <f t="shared" si="58"/>
        <v>0</v>
      </c>
      <c r="BO30" s="310">
        <f t="shared" si="59"/>
        <v>0</v>
      </c>
    </row>
    <row r="31" spans="1:69" s="311" customFormat="1" ht="17.100000000000001" customHeight="1" thickBot="1">
      <c r="A31" s="307"/>
      <c r="B31" s="451"/>
      <c r="C31" s="452"/>
      <c r="D31" s="452"/>
      <c r="E31" s="451"/>
      <c r="F31" s="454">
        <v>0</v>
      </c>
      <c r="G31" s="385">
        <f t="shared" si="0"/>
        <v>0</v>
      </c>
      <c r="H31" s="386">
        <f t="shared" si="1"/>
        <v>0</v>
      </c>
      <c r="I31" s="387"/>
      <c r="J31" s="308">
        <f t="shared" si="2"/>
        <v>0</v>
      </c>
      <c r="K31" s="309">
        <f t="shared" si="3"/>
        <v>0</v>
      </c>
      <c r="L31" s="309">
        <f t="shared" si="4"/>
        <v>0</v>
      </c>
      <c r="M31" s="309">
        <f t="shared" si="5"/>
        <v>0</v>
      </c>
      <c r="N31" s="309">
        <f t="shared" si="6"/>
        <v>0</v>
      </c>
      <c r="O31" s="309">
        <f t="shared" si="7"/>
        <v>0</v>
      </c>
      <c r="P31" s="309">
        <f t="shared" si="8"/>
        <v>0</v>
      </c>
      <c r="Q31" s="309">
        <f t="shared" si="9"/>
        <v>0</v>
      </c>
      <c r="R31" s="309">
        <f t="shared" si="10"/>
        <v>0</v>
      </c>
      <c r="S31" s="309">
        <f t="shared" si="11"/>
        <v>0</v>
      </c>
      <c r="T31" s="309">
        <f t="shared" si="12"/>
        <v>0</v>
      </c>
      <c r="U31" s="309">
        <f t="shared" si="13"/>
        <v>0</v>
      </c>
      <c r="V31" s="309">
        <f t="shared" si="14"/>
        <v>0</v>
      </c>
      <c r="W31" s="309">
        <f t="shared" si="15"/>
        <v>0</v>
      </c>
      <c r="X31" s="309">
        <f t="shared" si="16"/>
        <v>0</v>
      </c>
      <c r="Y31" s="309">
        <f t="shared" si="17"/>
        <v>0</v>
      </c>
      <c r="Z31" s="309">
        <f t="shared" si="18"/>
        <v>0</v>
      </c>
      <c r="AA31" s="309">
        <f t="shared" si="19"/>
        <v>0</v>
      </c>
      <c r="AB31" s="309">
        <f t="shared" si="20"/>
        <v>0</v>
      </c>
      <c r="AC31" s="309">
        <f t="shared" si="21"/>
        <v>0</v>
      </c>
      <c r="AD31" s="309">
        <f t="shared" si="22"/>
        <v>0</v>
      </c>
      <c r="AE31" s="309">
        <f t="shared" si="23"/>
        <v>0</v>
      </c>
      <c r="AF31" s="309">
        <f t="shared" si="24"/>
        <v>0</v>
      </c>
      <c r="AG31" s="309">
        <f t="shared" si="25"/>
        <v>0</v>
      </c>
      <c r="AH31" s="309">
        <f t="shared" si="26"/>
        <v>0</v>
      </c>
      <c r="AI31" s="309">
        <f t="shared" si="27"/>
        <v>0</v>
      </c>
      <c r="AJ31" s="309">
        <f t="shared" si="28"/>
        <v>0</v>
      </c>
      <c r="AK31" s="309">
        <f t="shared" si="29"/>
        <v>0</v>
      </c>
      <c r="AL31" s="309">
        <f t="shared" si="30"/>
        <v>0</v>
      </c>
      <c r="AM31" s="309">
        <f t="shared" si="31"/>
        <v>0</v>
      </c>
      <c r="AN31" s="309">
        <f t="shared" si="32"/>
        <v>0</v>
      </c>
      <c r="AO31" s="309">
        <f t="shared" si="33"/>
        <v>0</v>
      </c>
      <c r="AP31" s="309">
        <f t="shared" si="34"/>
        <v>0</v>
      </c>
      <c r="AQ31" s="309">
        <f t="shared" si="35"/>
        <v>0</v>
      </c>
      <c r="AR31" s="309">
        <f t="shared" si="36"/>
        <v>0</v>
      </c>
      <c r="AS31" s="309">
        <f t="shared" si="37"/>
        <v>0</v>
      </c>
      <c r="AT31" s="309">
        <f t="shared" si="38"/>
        <v>0</v>
      </c>
      <c r="AU31" s="309">
        <f t="shared" si="39"/>
        <v>0</v>
      </c>
      <c r="AV31" s="309">
        <f t="shared" si="40"/>
        <v>0</v>
      </c>
      <c r="AW31" s="309">
        <f t="shared" si="41"/>
        <v>0</v>
      </c>
      <c r="AX31" s="309">
        <f t="shared" si="42"/>
        <v>0</v>
      </c>
      <c r="AY31" s="309">
        <f t="shared" si="43"/>
        <v>0</v>
      </c>
      <c r="AZ31" s="309">
        <f t="shared" si="44"/>
        <v>0</v>
      </c>
      <c r="BA31" s="309">
        <f t="shared" si="45"/>
        <v>0</v>
      </c>
      <c r="BB31" s="309">
        <f t="shared" si="46"/>
        <v>0</v>
      </c>
      <c r="BC31" s="309">
        <f t="shared" si="47"/>
        <v>0</v>
      </c>
      <c r="BD31" s="309">
        <f t="shared" si="48"/>
        <v>0</v>
      </c>
      <c r="BE31" s="309">
        <f t="shared" si="49"/>
        <v>0</v>
      </c>
      <c r="BF31" s="309">
        <f t="shared" si="50"/>
        <v>0</v>
      </c>
      <c r="BG31" s="309">
        <f t="shared" si="51"/>
        <v>0</v>
      </c>
      <c r="BH31" s="309">
        <f t="shared" si="52"/>
        <v>0</v>
      </c>
      <c r="BI31" s="309">
        <f t="shared" si="53"/>
        <v>0</v>
      </c>
      <c r="BJ31" s="309">
        <f t="shared" si="54"/>
        <v>0</v>
      </c>
      <c r="BK31" s="309">
        <f t="shared" si="55"/>
        <v>0</v>
      </c>
      <c r="BL31" s="309">
        <f t="shared" si="56"/>
        <v>0</v>
      </c>
      <c r="BM31" s="309">
        <f t="shared" si="57"/>
        <v>0</v>
      </c>
      <c r="BN31" s="310">
        <f t="shared" si="58"/>
        <v>0</v>
      </c>
      <c r="BO31" s="310">
        <f t="shared" si="59"/>
        <v>0</v>
      </c>
    </row>
    <row r="32" spans="1:69" s="311" customFormat="1" ht="17.100000000000001" customHeight="1" thickBot="1">
      <c r="A32" s="307"/>
      <c r="B32" s="451"/>
      <c r="C32" s="452"/>
      <c r="D32" s="452"/>
      <c r="E32" s="451"/>
      <c r="F32" s="454">
        <v>0</v>
      </c>
      <c r="G32" s="385">
        <f t="shared" si="0"/>
        <v>0</v>
      </c>
      <c r="H32" s="386">
        <f t="shared" si="1"/>
        <v>0</v>
      </c>
      <c r="I32" s="387"/>
      <c r="J32" s="308">
        <f t="shared" si="2"/>
        <v>0</v>
      </c>
      <c r="K32" s="309">
        <f t="shared" si="3"/>
        <v>0</v>
      </c>
      <c r="L32" s="309">
        <f t="shared" si="4"/>
        <v>0</v>
      </c>
      <c r="M32" s="309">
        <f t="shared" si="5"/>
        <v>0</v>
      </c>
      <c r="N32" s="309">
        <f t="shared" si="6"/>
        <v>0</v>
      </c>
      <c r="O32" s="309">
        <f t="shared" si="7"/>
        <v>0</v>
      </c>
      <c r="P32" s="309">
        <f t="shared" si="8"/>
        <v>0</v>
      </c>
      <c r="Q32" s="309">
        <f t="shared" si="9"/>
        <v>0</v>
      </c>
      <c r="R32" s="309">
        <f t="shared" si="10"/>
        <v>0</v>
      </c>
      <c r="S32" s="309">
        <f t="shared" si="11"/>
        <v>0</v>
      </c>
      <c r="T32" s="309">
        <f t="shared" si="12"/>
        <v>0</v>
      </c>
      <c r="U32" s="309">
        <f t="shared" si="13"/>
        <v>0</v>
      </c>
      <c r="V32" s="309">
        <f t="shared" si="14"/>
        <v>0</v>
      </c>
      <c r="W32" s="309">
        <f t="shared" si="15"/>
        <v>0</v>
      </c>
      <c r="X32" s="309">
        <f t="shared" si="16"/>
        <v>0</v>
      </c>
      <c r="Y32" s="309">
        <f t="shared" si="17"/>
        <v>0</v>
      </c>
      <c r="Z32" s="309">
        <f t="shared" si="18"/>
        <v>0</v>
      </c>
      <c r="AA32" s="309">
        <f t="shared" si="19"/>
        <v>0</v>
      </c>
      <c r="AB32" s="309">
        <f t="shared" si="20"/>
        <v>0</v>
      </c>
      <c r="AC32" s="309">
        <f t="shared" si="21"/>
        <v>0</v>
      </c>
      <c r="AD32" s="309">
        <f t="shared" si="22"/>
        <v>0</v>
      </c>
      <c r="AE32" s="309">
        <f t="shared" si="23"/>
        <v>0</v>
      </c>
      <c r="AF32" s="309">
        <f t="shared" si="24"/>
        <v>0</v>
      </c>
      <c r="AG32" s="309">
        <f t="shared" si="25"/>
        <v>0</v>
      </c>
      <c r="AH32" s="309">
        <f t="shared" si="26"/>
        <v>0</v>
      </c>
      <c r="AI32" s="309">
        <f t="shared" si="27"/>
        <v>0</v>
      </c>
      <c r="AJ32" s="309">
        <f t="shared" si="28"/>
        <v>0</v>
      </c>
      <c r="AK32" s="309">
        <f t="shared" si="29"/>
        <v>0</v>
      </c>
      <c r="AL32" s="309">
        <f t="shared" si="30"/>
        <v>0</v>
      </c>
      <c r="AM32" s="309">
        <f t="shared" si="31"/>
        <v>0</v>
      </c>
      <c r="AN32" s="309">
        <f t="shared" si="32"/>
        <v>0</v>
      </c>
      <c r="AO32" s="309">
        <f t="shared" si="33"/>
        <v>0</v>
      </c>
      <c r="AP32" s="309">
        <f t="shared" si="34"/>
        <v>0</v>
      </c>
      <c r="AQ32" s="309">
        <f t="shared" si="35"/>
        <v>0</v>
      </c>
      <c r="AR32" s="309">
        <f t="shared" si="36"/>
        <v>0</v>
      </c>
      <c r="AS32" s="309">
        <f t="shared" si="37"/>
        <v>0</v>
      </c>
      <c r="AT32" s="309">
        <f t="shared" si="38"/>
        <v>0</v>
      </c>
      <c r="AU32" s="309">
        <f t="shared" si="39"/>
        <v>0</v>
      </c>
      <c r="AV32" s="309">
        <f t="shared" si="40"/>
        <v>0</v>
      </c>
      <c r="AW32" s="309">
        <f t="shared" si="41"/>
        <v>0</v>
      </c>
      <c r="AX32" s="309">
        <f t="shared" si="42"/>
        <v>0</v>
      </c>
      <c r="AY32" s="309">
        <f t="shared" si="43"/>
        <v>0</v>
      </c>
      <c r="AZ32" s="309">
        <f t="shared" si="44"/>
        <v>0</v>
      </c>
      <c r="BA32" s="309">
        <f t="shared" si="45"/>
        <v>0</v>
      </c>
      <c r="BB32" s="309">
        <f t="shared" si="46"/>
        <v>0</v>
      </c>
      <c r="BC32" s="309">
        <f t="shared" si="47"/>
        <v>0</v>
      </c>
      <c r="BD32" s="309">
        <f t="shared" si="48"/>
        <v>0</v>
      </c>
      <c r="BE32" s="309">
        <f t="shared" si="49"/>
        <v>0</v>
      </c>
      <c r="BF32" s="309">
        <f t="shared" si="50"/>
        <v>0</v>
      </c>
      <c r="BG32" s="309">
        <f t="shared" si="51"/>
        <v>0</v>
      </c>
      <c r="BH32" s="309">
        <f t="shared" si="52"/>
        <v>0</v>
      </c>
      <c r="BI32" s="309">
        <f t="shared" si="53"/>
        <v>0</v>
      </c>
      <c r="BJ32" s="309">
        <f t="shared" si="54"/>
        <v>0</v>
      </c>
      <c r="BK32" s="309">
        <f t="shared" si="55"/>
        <v>0</v>
      </c>
      <c r="BL32" s="309">
        <f t="shared" si="56"/>
        <v>0</v>
      </c>
      <c r="BM32" s="309">
        <f t="shared" si="57"/>
        <v>0</v>
      </c>
      <c r="BN32" s="310">
        <f t="shared" si="58"/>
        <v>0</v>
      </c>
      <c r="BO32" s="310">
        <f t="shared" si="59"/>
        <v>0</v>
      </c>
    </row>
    <row r="33" spans="1:67" s="311" customFormat="1" ht="17.100000000000001" customHeight="1" thickBot="1">
      <c r="A33" s="307"/>
      <c r="B33" s="451"/>
      <c r="C33" s="452"/>
      <c r="D33" s="452"/>
      <c r="E33" s="451"/>
      <c r="F33" s="454">
        <v>0</v>
      </c>
      <c r="G33" s="385">
        <f t="shared" si="0"/>
        <v>0</v>
      </c>
      <c r="H33" s="386">
        <f t="shared" si="1"/>
        <v>0</v>
      </c>
      <c r="I33" s="387"/>
      <c r="J33" s="308">
        <f t="shared" si="2"/>
        <v>0</v>
      </c>
      <c r="K33" s="309">
        <f t="shared" si="3"/>
        <v>0</v>
      </c>
      <c r="L33" s="309">
        <f t="shared" si="4"/>
        <v>0</v>
      </c>
      <c r="M33" s="309">
        <f t="shared" si="5"/>
        <v>0</v>
      </c>
      <c r="N33" s="309">
        <f t="shared" si="6"/>
        <v>0</v>
      </c>
      <c r="O33" s="309">
        <f t="shared" si="7"/>
        <v>0</v>
      </c>
      <c r="P33" s="309">
        <f t="shared" si="8"/>
        <v>0</v>
      </c>
      <c r="Q33" s="309">
        <f t="shared" si="9"/>
        <v>0</v>
      </c>
      <c r="R33" s="309">
        <f t="shared" si="10"/>
        <v>0</v>
      </c>
      <c r="S33" s="309">
        <f t="shared" si="11"/>
        <v>0</v>
      </c>
      <c r="T33" s="309">
        <f t="shared" si="12"/>
        <v>0</v>
      </c>
      <c r="U33" s="309">
        <f t="shared" si="13"/>
        <v>0</v>
      </c>
      <c r="V33" s="309">
        <f t="shared" si="14"/>
        <v>0</v>
      </c>
      <c r="W33" s="309">
        <f t="shared" si="15"/>
        <v>0</v>
      </c>
      <c r="X33" s="309">
        <f t="shared" si="16"/>
        <v>0</v>
      </c>
      <c r="Y33" s="309">
        <f t="shared" si="17"/>
        <v>0</v>
      </c>
      <c r="Z33" s="309">
        <f t="shared" si="18"/>
        <v>0</v>
      </c>
      <c r="AA33" s="309">
        <f t="shared" si="19"/>
        <v>0</v>
      </c>
      <c r="AB33" s="309">
        <f t="shared" si="20"/>
        <v>0</v>
      </c>
      <c r="AC33" s="309">
        <f t="shared" si="21"/>
        <v>0</v>
      </c>
      <c r="AD33" s="309">
        <f t="shared" si="22"/>
        <v>0</v>
      </c>
      <c r="AE33" s="309">
        <f t="shared" si="23"/>
        <v>0</v>
      </c>
      <c r="AF33" s="309">
        <f t="shared" si="24"/>
        <v>0</v>
      </c>
      <c r="AG33" s="309">
        <f t="shared" si="25"/>
        <v>0</v>
      </c>
      <c r="AH33" s="309">
        <f t="shared" si="26"/>
        <v>0</v>
      </c>
      <c r="AI33" s="309">
        <f t="shared" si="27"/>
        <v>0</v>
      </c>
      <c r="AJ33" s="309">
        <f t="shared" si="28"/>
        <v>0</v>
      </c>
      <c r="AK33" s="309">
        <f t="shared" si="29"/>
        <v>0</v>
      </c>
      <c r="AL33" s="309">
        <f t="shared" si="30"/>
        <v>0</v>
      </c>
      <c r="AM33" s="309">
        <f t="shared" si="31"/>
        <v>0</v>
      </c>
      <c r="AN33" s="309">
        <f t="shared" si="32"/>
        <v>0</v>
      </c>
      <c r="AO33" s="309">
        <f t="shared" si="33"/>
        <v>0</v>
      </c>
      <c r="AP33" s="309">
        <f t="shared" si="34"/>
        <v>0</v>
      </c>
      <c r="AQ33" s="309">
        <f t="shared" si="35"/>
        <v>0</v>
      </c>
      <c r="AR33" s="309">
        <f t="shared" si="36"/>
        <v>0</v>
      </c>
      <c r="AS33" s="309">
        <f t="shared" si="37"/>
        <v>0</v>
      </c>
      <c r="AT33" s="309">
        <f t="shared" si="38"/>
        <v>0</v>
      </c>
      <c r="AU33" s="309">
        <f t="shared" si="39"/>
        <v>0</v>
      </c>
      <c r="AV33" s="309">
        <f t="shared" si="40"/>
        <v>0</v>
      </c>
      <c r="AW33" s="309">
        <f t="shared" si="41"/>
        <v>0</v>
      </c>
      <c r="AX33" s="309">
        <f t="shared" si="42"/>
        <v>0</v>
      </c>
      <c r="AY33" s="309">
        <f t="shared" si="43"/>
        <v>0</v>
      </c>
      <c r="AZ33" s="309">
        <f t="shared" si="44"/>
        <v>0</v>
      </c>
      <c r="BA33" s="309">
        <f t="shared" si="45"/>
        <v>0</v>
      </c>
      <c r="BB33" s="309">
        <f t="shared" si="46"/>
        <v>0</v>
      </c>
      <c r="BC33" s="309">
        <f t="shared" si="47"/>
        <v>0</v>
      </c>
      <c r="BD33" s="309">
        <f t="shared" si="48"/>
        <v>0</v>
      </c>
      <c r="BE33" s="309">
        <f t="shared" si="49"/>
        <v>0</v>
      </c>
      <c r="BF33" s="309">
        <f t="shared" si="50"/>
        <v>0</v>
      </c>
      <c r="BG33" s="309">
        <f t="shared" si="51"/>
        <v>0</v>
      </c>
      <c r="BH33" s="309">
        <f t="shared" si="52"/>
        <v>0</v>
      </c>
      <c r="BI33" s="309">
        <f t="shared" si="53"/>
        <v>0</v>
      </c>
      <c r="BJ33" s="309">
        <f t="shared" si="54"/>
        <v>0</v>
      </c>
      <c r="BK33" s="309">
        <f t="shared" si="55"/>
        <v>0</v>
      </c>
      <c r="BL33" s="309">
        <f t="shared" si="56"/>
        <v>0</v>
      </c>
      <c r="BM33" s="309">
        <f t="shared" si="57"/>
        <v>0</v>
      </c>
      <c r="BN33" s="310">
        <f t="shared" si="58"/>
        <v>0</v>
      </c>
      <c r="BO33" s="310">
        <f t="shared" si="59"/>
        <v>0</v>
      </c>
    </row>
    <row r="34" spans="1:67" s="311" customFormat="1" ht="17.100000000000001" customHeight="1" thickBot="1">
      <c r="A34" s="307"/>
      <c r="B34" s="451"/>
      <c r="C34" s="452"/>
      <c r="D34" s="452"/>
      <c r="E34" s="451"/>
      <c r="F34" s="454">
        <v>0</v>
      </c>
      <c r="G34" s="385">
        <f t="shared" si="0"/>
        <v>0</v>
      </c>
      <c r="H34" s="386">
        <f t="shared" si="1"/>
        <v>0</v>
      </c>
      <c r="I34" s="387"/>
      <c r="J34" s="308">
        <f t="shared" si="2"/>
        <v>0</v>
      </c>
      <c r="K34" s="309">
        <f t="shared" si="3"/>
        <v>0</v>
      </c>
      <c r="L34" s="309">
        <f t="shared" si="4"/>
        <v>0</v>
      </c>
      <c r="M34" s="309">
        <f t="shared" si="5"/>
        <v>0</v>
      </c>
      <c r="N34" s="309">
        <f t="shared" si="6"/>
        <v>0</v>
      </c>
      <c r="O34" s="309">
        <f t="shared" si="7"/>
        <v>0</v>
      </c>
      <c r="P34" s="309">
        <f t="shared" si="8"/>
        <v>0</v>
      </c>
      <c r="Q34" s="309">
        <f t="shared" si="9"/>
        <v>0</v>
      </c>
      <c r="R34" s="309">
        <f t="shared" si="10"/>
        <v>0</v>
      </c>
      <c r="S34" s="309">
        <f t="shared" si="11"/>
        <v>0</v>
      </c>
      <c r="T34" s="309">
        <f t="shared" si="12"/>
        <v>0</v>
      </c>
      <c r="U34" s="309">
        <f t="shared" si="13"/>
        <v>0</v>
      </c>
      <c r="V34" s="309">
        <f t="shared" si="14"/>
        <v>0</v>
      </c>
      <c r="W34" s="309">
        <f t="shared" si="15"/>
        <v>0</v>
      </c>
      <c r="X34" s="309">
        <f t="shared" si="16"/>
        <v>0</v>
      </c>
      <c r="Y34" s="309">
        <f t="shared" si="17"/>
        <v>0</v>
      </c>
      <c r="Z34" s="309">
        <f t="shared" si="18"/>
        <v>0</v>
      </c>
      <c r="AA34" s="309">
        <f t="shared" si="19"/>
        <v>0</v>
      </c>
      <c r="AB34" s="309">
        <f t="shared" si="20"/>
        <v>0</v>
      </c>
      <c r="AC34" s="309">
        <f t="shared" si="21"/>
        <v>0</v>
      </c>
      <c r="AD34" s="309">
        <f t="shared" si="22"/>
        <v>0</v>
      </c>
      <c r="AE34" s="309">
        <f t="shared" si="23"/>
        <v>0</v>
      </c>
      <c r="AF34" s="309">
        <f t="shared" si="24"/>
        <v>0</v>
      </c>
      <c r="AG34" s="309">
        <f t="shared" si="25"/>
        <v>0</v>
      </c>
      <c r="AH34" s="309">
        <f t="shared" si="26"/>
        <v>0</v>
      </c>
      <c r="AI34" s="309">
        <f t="shared" si="27"/>
        <v>0</v>
      </c>
      <c r="AJ34" s="309">
        <f t="shared" si="28"/>
        <v>0</v>
      </c>
      <c r="AK34" s="309">
        <f t="shared" si="29"/>
        <v>0</v>
      </c>
      <c r="AL34" s="309">
        <f t="shared" si="30"/>
        <v>0</v>
      </c>
      <c r="AM34" s="309">
        <f t="shared" si="31"/>
        <v>0</v>
      </c>
      <c r="AN34" s="309">
        <f t="shared" si="32"/>
        <v>0</v>
      </c>
      <c r="AO34" s="309">
        <f t="shared" si="33"/>
        <v>0</v>
      </c>
      <c r="AP34" s="309">
        <f t="shared" si="34"/>
        <v>0</v>
      </c>
      <c r="AQ34" s="309">
        <f t="shared" si="35"/>
        <v>0</v>
      </c>
      <c r="AR34" s="309">
        <f t="shared" si="36"/>
        <v>0</v>
      </c>
      <c r="AS34" s="309">
        <f t="shared" si="37"/>
        <v>0</v>
      </c>
      <c r="AT34" s="309">
        <f t="shared" si="38"/>
        <v>0</v>
      </c>
      <c r="AU34" s="309">
        <f t="shared" si="39"/>
        <v>0</v>
      </c>
      <c r="AV34" s="309">
        <f t="shared" si="40"/>
        <v>0</v>
      </c>
      <c r="AW34" s="309">
        <f t="shared" si="41"/>
        <v>0</v>
      </c>
      <c r="AX34" s="309">
        <f t="shared" si="42"/>
        <v>0</v>
      </c>
      <c r="AY34" s="309">
        <f t="shared" si="43"/>
        <v>0</v>
      </c>
      <c r="AZ34" s="309">
        <f t="shared" si="44"/>
        <v>0</v>
      </c>
      <c r="BA34" s="309">
        <f t="shared" si="45"/>
        <v>0</v>
      </c>
      <c r="BB34" s="309">
        <f t="shared" si="46"/>
        <v>0</v>
      </c>
      <c r="BC34" s="309">
        <f t="shared" si="47"/>
        <v>0</v>
      </c>
      <c r="BD34" s="309">
        <f t="shared" si="48"/>
        <v>0</v>
      </c>
      <c r="BE34" s="309">
        <f t="shared" si="49"/>
        <v>0</v>
      </c>
      <c r="BF34" s="309">
        <f t="shared" si="50"/>
        <v>0</v>
      </c>
      <c r="BG34" s="309">
        <f t="shared" si="51"/>
        <v>0</v>
      </c>
      <c r="BH34" s="309">
        <f t="shared" si="52"/>
        <v>0</v>
      </c>
      <c r="BI34" s="309">
        <f t="shared" si="53"/>
        <v>0</v>
      </c>
      <c r="BJ34" s="309">
        <f t="shared" si="54"/>
        <v>0</v>
      </c>
      <c r="BK34" s="309">
        <f t="shared" si="55"/>
        <v>0</v>
      </c>
      <c r="BL34" s="309">
        <f t="shared" si="56"/>
        <v>0</v>
      </c>
      <c r="BM34" s="309">
        <f t="shared" si="57"/>
        <v>0</v>
      </c>
      <c r="BN34" s="310">
        <f t="shared" si="58"/>
        <v>0</v>
      </c>
      <c r="BO34" s="310">
        <f t="shared" si="59"/>
        <v>0</v>
      </c>
    </row>
    <row r="35" spans="1:67" s="311" customFormat="1" ht="17.100000000000001" customHeight="1" thickBot="1">
      <c r="A35" s="307"/>
      <c r="B35" s="451"/>
      <c r="C35" s="452"/>
      <c r="D35" s="452"/>
      <c r="E35" s="451"/>
      <c r="F35" s="454">
        <v>0</v>
      </c>
      <c r="G35" s="385">
        <f t="shared" si="0"/>
        <v>0</v>
      </c>
      <c r="H35" s="386">
        <f t="shared" si="1"/>
        <v>0</v>
      </c>
      <c r="I35" s="387"/>
      <c r="J35" s="308">
        <f t="shared" si="2"/>
        <v>0</v>
      </c>
      <c r="K35" s="309">
        <f t="shared" si="3"/>
        <v>0</v>
      </c>
      <c r="L35" s="309">
        <f t="shared" si="4"/>
        <v>0</v>
      </c>
      <c r="M35" s="309">
        <f t="shared" si="5"/>
        <v>0</v>
      </c>
      <c r="N35" s="309">
        <f t="shared" si="6"/>
        <v>0</v>
      </c>
      <c r="O35" s="309">
        <f t="shared" si="7"/>
        <v>0</v>
      </c>
      <c r="P35" s="309">
        <f t="shared" si="8"/>
        <v>0</v>
      </c>
      <c r="Q35" s="309">
        <f t="shared" si="9"/>
        <v>0</v>
      </c>
      <c r="R35" s="309">
        <f t="shared" si="10"/>
        <v>0</v>
      </c>
      <c r="S35" s="309">
        <f t="shared" si="11"/>
        <v>0</v>
      </c>
      <c r="T35" s="309">
        <f t="shared" si="12"/>
        <v>0</v>
      </c>
      <c r="U35" s="309">
        <f t="shared" si="13"/>
        <v>0</v>
      </c>
      <c r="V35" s="309">
        <f t="shared" si="14"/>
        <v>0</v>
      </c>
      <c r="W35" s="309">
        <f t="shared" si="15"/>
        <v>0</v>
      </c>
      <c r="X35" s="309">
        <f t="shared" si="16"/>
        <v>0</v>
      </c>
      <c r="Y35" s="309">
        <f t="shared" si="17"/>
        <v>0</v>
      </c>
      <c r="Z35" s="309">
        <f t="shared" si="18"/>
        <v>0</v>
      </c>
      <c r="AA35" s="309">
        <f t="shared" si="19"/>
        <v>0</v>
      </c>
      <c r="AB35" s="309">
        <f t="shared" si="20"/>
        <v>0</v>
      </c>
      <c r="AC35" s="309">
        <f t="shared" si="21"/>
        <v>0</v>
      </c>
      <c r="AD35" s="309">
        <f t="shared" si="22"/>
        <v>0</v>
      </c>
      <c r="AE35" s="309">
        <f t="shared" si="23"/>
        <v>0</v>
      </c>
      <c r="AF35" s="309">
        <f t="shared" si="24"/>
        <v>0</v>
      </c>
      <c r="AG35" s="309">
        <f t="shared" si="25"/>
        <v>0</v>
      </c>
      <c r="AH35" s="309">
        <f t="shared" si="26"/>
        <v>0</v>
      </c>
      <c r="AI35" s="309">
        <f t="shared" si="27"/>
        <v>0</v>
      </c>
      <c r="AJ35" s="309">
        <f t="shared" si="28"/>
        <v>0</v>
      </c>
      <c r="AK35" s="309">
        <f t="shared" si="29"/>
        <v>0</v>
      </c>
      <c r="AL35" s="309">
        <f t="shared" si="30"/>
        <v>0</v>
      </c>
      <c r="AM35" s="309">
        <f t="shared" si="31"/>
        <v>0</v>
      </c>
      <c r="AN35" s="309">
        <f t="shared" si="32"/>
        <v>0</v>
      </c>
      <c r="AO35" s="309">
        <f t="shared" si="33"/>
        <v>0</v>
      </c>
      <c r="AP35" s="309">
        <f t="shared" si="34"/>
        <v>0</v>
      </c>
      <c r="AQ35" s="309">
        <f t="shared" si="35"/>
        <v>0</v>
      </c>
      <c r="AR35" s="309">
        <f t="shared" si="36"/>
        <v>0</v>
      </c>
      <c r="AS35" s="309">
        <f t="shared" si="37"/>
        <v>0</v>
      </c>
      <c r="AT35" s="309">
        <f t="shared" si="38"/>
        <v>0</v>
      </c>
      <c r="AU35" s="309">
        <f t="shared" si="39"/>
        <v>0</v>
      </c>
      <c r="AV35" s="309">
        <f t="shared" si="40"/>
        <v>0</v>
      </c>
      <c r="AW35" s="309">
        <f t="shared" si="41"/>
        <v>0</v>
      </c>
      <c r="AX35" s="309">
        <f t="shared" si="42"/>
        <v>0</v>
      </c>
      <c r="AY35" s="309">
        <f t="shared" si="43"/>
        <v>0</v>
      </c>
      <c r="AZ35" s="309">
        <f t="shared" si="44"/>
        <v>0</v>
      </c>
      <c r="BA35" s="309">
        <f t="shared" si="45"/>
        <v>0</v>
      </c>
      <c r="BB35" s="309">
        <f t="shared" si="46"/>
        <v>0</v>
      </c>
      <c r="BC35" s="309">
        <f t="shared" si="47"/>
        <v>0</v>
      </c>
      <c r="BD35" s="309">
        <f t="shared" si="48"/>
        <v>0</v>
      </c>
      <c r="BE35" s="309">
        <f t="shared" si="49"/>
        <v>0</v>
      </c>
      <c r="BF35" s="309">
        <f t="shared" si="50"/>
        <v>0</v>
      </c>
      <c r="BG35" s="309">
        <f t="shared" si="51"/>
        <v>0</v>
      </c>
      <c r="BH35" s="309">
        <f t="shared" si="52"/>
        <v>0</v>
      </c>
      <c r="BI35" s="309">
        <f t="shared" si="53"/>
        <v>0</v>
      </c>
      <c r="BJ35" s="309">
        <f t="shared" si="54"/>
        <v>0</v>
      </c>
      <c r="BK35" s="309">
        <f t="shared" si="55"/>
        <v>0</v>
      </c>
      <c r="BL35" s="309">
        <f t="shared" si="56"/>
        <v>0</v>
      </c>
      <c r="BM35" s="309">
        <f t="shared" si="57"/>
        <v>0</v>
      </c>
      <c r="BN35" s="310">
        <f t="shared" si="58"/>
        <v>0</v>
      </c>
      <c r="BO35" s="310">
        <f t="shared" si="59"/>
        <v>0</v>
      </c>
    </row>
    <row r="36" spans="1:67" s="311" customFormat="1" ht="17.100000000000001" customHeight="1" thickBot="1">
      <c r="A36" s="307"/>
      <c r="B36" s="451"/>
      <c r="C36" s="452"/>
      <c r="D36" s="452"/>
      <c r="E36" s="451"/>
      <c r="F36" s="454">
        <v>0</v>
      </c>
      <c r="G36" s="385">
        <f t="shared" si="0"/>
        <v>0</v>
      </c>
      <c r="H36" s="386">
        <f t="shared" si="1"/>
        <v>0</v>
      </c>
      <c r="I36" s="387"/>
      <c r="J36" s="308">
        <f t="shared" si="2"/>
        <v>0</v>
      </c>
      <c r="K36" s="309">
        <f t="shared" si="3"/>
        <v>0</v>
      </c>
      <c r="L36" s="309">
        <f t="shared" si="4"/>
        <v>0</v>
      </c>
      <c r="M36" s="309">
        <f t="shared" si="5"/>
        <v>0</v>
      </c>
      <c r="N36" s="309">
        <f t="shared" si="6"/>
        <v>0</v>
      </c>
      <c r="O36" s="309">
        <f t="shared" si="7"/>
        <v>0</v>
      </c>
      <c r="P36" s="309">
        <f t="shared" si="8"/>
        <v>0</v>
      </c>
      <c r="Q36" s="309">
        <f t="shared" si="9"/>
        <v>0</v>
      </c>
      <c r="R36" s="309">
        <f t="shared" si="10"/>
        <v>0</v>
      </c>
      <c r="S36" s="309">
        <f t="shared" si="11"/>
        <v>0</v>
      </c>
      <c r="T36" s="309">
        <f t="shared" si="12"/>
        <v>0</v>
      </c>
      <c r="U36" s="309">
        <f t="shared" si="13"/>
        <v>0</v>
      </c>
      <c r="V36" s="309">
        <f t="shared" si="14"/>
        <v>0</v>
      </c>
      <c r="W36" s="309">
        <f t="shared" si="15"/>
        <v>0</v>
      </c>
      <c r="X36" s="309">
        <f t="shared" si="16"/>
        <v>0</v>
      </c>
      <c r="Y36" s="309">
        <f t="shared" si="17"/>
        <v>0</v>
      </c>
      <c r="Z36" s="309">
        <f t="shared" si="18"/>
        <v>0</v>
      </c>
      <c r="AA36" s="309">
        <f t="shared" si="19"/>
        <v>0</v>
      </c>
      <c r="AB36" s="309">
        <f t="shared" si="20"/>
        <v>0</v>
      </c>
      <c r="AC36" s="309">
        <f t="shared" si="21"/>
        <v>0</v>
      </c>
      <c r="AD36" s="309">
        <f t="shared" si="22"/>
        <v>0</v>
      </c>
      <c r="AE36" s="309">
        <f t="shared" si="23"/>
        <v>0</v>
      </c>
      <c r="AF36" s="309">
        <f t="shared" si="24"/>
        <v>0</v>
      </c>
      <c r="AG36" s="309">
        <f t="shared" si="25"/>
        <v>0</v>
      </c>
      <c r="AH36" s="309">
        <f t="shared" si="26"/>
        <v>0</v>
      </c>
      <c r="AI36" s="309">
        <f t="shared" si="27"/>
        <v>0</v>
      </c>
      <c r="AJ36" s="309">
        <f t="shared" si="28"/>
        <v>0</v>
      </c>
      <c r="AK36" s="309">
        <f t="shared" si="29"/>
        <v>0</v>
      </c>
      <c r="AL36" s="309">
        <f t="shared" si="30"/>
        <v>0</v>
      </c>
      <c r="AM36" s="309">
        <f t="shared" si="31"/>
        <v>0</v>
      </c>
      <c r="AN36" s="309">
        <f t="shared" si="32"/>
        <v>0</v>
      </c>
      <c r="AO36" s="309">
        <f t="shared" si="33"/>
        <v>0</v>
      </c>
      <c r="AP36" s="309">
        <f t="shared" si="34"/>
        <v>0</v>
      </c>
      <c r="AQ36" s="309">
        <f t="shared" si="35"/>
        <v>0</v>
      </c>
      <c r="AR36" s="309">
        <f t="shared" si="36"/>
        <v>0</v>
      </c>
      <c r="AS36" s="309">
        <f t="shared" si="37"/>
        <v>0</v>
      </c>
      <c r="AT36" s="309">
        <f t="shared" si="38"/>
        <v>0</v>
      </c>
      <c r="AU36" s="309">
        <f t="shared" si="39"/>
        <v>0</v>
      </c>
      <c r="AV36" s="309">
        <f t="shared" si="40"/>
        <v>0</v>
      </c>
      <c r="AW36" s="309">
        <f t="shared" si="41"/>
        <v>0</v>
      </c>
      <c r="AX36" s="309">
        <f t="shared" si="42"/>
        <v>0</v>
      </c>
      <c r="AY36" s="309">
        <f t="shared" si="43"/>
        <v>0</v>
      </c>
      <c r="AZ36" s="309">
        <f t="shared" si="44"/>
        <v>0</v>
      </c>
      <c r="BA36" s="309">
        <f t="shared" si="45"/>
        <v>0</v>
      </c>
      <c r="BB36" s="309">
        <f t="shared" si="46"/>
        <v>0</v>
      </c>
      <c r="BC36" s="309">
        <f t="shared" si="47"/>
        <v>0</v>
      </c>
      <c r="BD36" s="309">
        <f t="shared" si="48"/>
        <v>0</v>
      </c>
      <c r="BE36" s="309">
        <f t="shared" si="49"/>
        <v>0</v>
      </c>
      <c r="BF36" s="309">
        <f t="shared" si="50"/>
        <v>0</v>
      </c>
      <c r="BG36" s="309">
        <f t="shared" si="51"/>
        <v>0</v>
      </c>
      <c r="BH36" s="309">
        <f t="shared" si="52"/>
        <v>0</v>
      </c>
      <c r="BI36" s="309">
        <f t="shared" si="53"/>
        <v>0</v>
      </c>
      <c r="BJ36" s="309">
        <f t="shared" si="54"/>
        <v>0</v>
      </c>
      <c r="BK36" s="309">
        <f t="shared" si="55"/>
        <v>0</v>
      </c>
      <c r="BL36" s="309">
        <f t="shared" si="56"/>
        <v>0</v>
      </c>
      <c r="BM36" s="309">
        <f t="shared" si="57"/>
        <v>0</v>
      </c>
      <c r="BN36" s="310">
        <f t="shared" si="58"/>
        <v>0</v>
      </c>
      <c r="BO36" s="310">
        <f t="shared" si="59"/>
        <v>0</v>
      </c>
    </row>
    <row r="37" spans="1:67" s="311" customFormat="1" ht="17.100000000000001" customHeight="1" thickBot="1">
      <c r="A37" s="307"/>
      <c r="B37" s="451"/>
      <c r="C37" s="452"/>
      <c r="D37" s="452"/>
      <c r="E37" s="451"/>
      <c r="F37" s="454">
        <v>0</v>
      </c>
      <c r="G37" s="385">
        <f t="shared" si="0"/>
        <v>0</v>
      </c>
      <c r="H37" s="386">
        <f t="shared" si="1"/>
        <v>0</v>
      </c>
      <c r="I37" s="387"/>
      <c r="J37" s="308">
        <f t="shared" si="2"/>
        <v>0</v>
      </c>
      <c r="K37" s="309">
        <f t="shared" si="3"/>
        <v>0</v>
      </c>
      <c r="L37" s="309">
        <f t="shared" si="4"/>
        <v>0</v>
      </c>
      <c r="M37" s="309">
        <f t="shared" si="5"/>
        <v>0</v>
      </c>
      <c r="N37" s="309">
        <f t="shared" si="6"/>
        <v>0</v>
      </c>
      <c r="O37" s="309">
        <f t="shared" si="7"/>
        <v>0</v>
      </c>
      <c r="P37" s="309">
        <f t="shared" si="8"/>
        <v>0</v>
      </c>
      <c r="Q37" s="309">
        <f t="shared" si="9"/>
        <v>0</v>
      </c>
      <c r="R37" s="309">
        <f t="shared" si="10"/>
        <v>0</v>
      </c>
      <c r="S37" s="309">
        <f t="shared" si="11"/>
        <v>0</v>
      </c>
      <c r="T37" s="309">
        <f t="shared" si="12"/>
        <v>0</v>
      </c>
      <c r="U37" s="309">
        <f t="shared" si="13"/>
        <v>0</v>
      </c>
      <c r="V37" s="309">
        <f t="shared" si="14"/>
        <v>0</v>
      </c>
      <c r="W37" s="309">
        <f t="shared" si="15"/>
        <v>0</v>
      </c>
      <c r="X37" s="309">
        <f t="shared" si="16"/>
        <v>0</v>
      </c>
      <c r="Y37" s="309">
        <f t="shared" si="17"/>
        <v>0</v>
      </c>
      <c r="Z37" s="309">
        <f t="shared" si="18"/>
        <v>0</v>
      </c>
      <c r="AA37" s="309">
        <f t="shared" si="19"/>
        <v>0</v>
      </c>
      <c r="AB37" s="309">
        <f t="shared" si="20"/>
        <v>0</v>
      </c>
      <c r="AC37" s="309">
        <f t="shared" si="21"/>
        <v>0</v>
      </c>
      <c r="AD37" s="309">
        <f t="shared" si="22"/>
        <v>0</v>
      </c>
      <c r="AE37" s="309">
        <f t="shared" si="23"/>
        <v>0</v>
      </c>
      <c r="AF37" s="309">
        <f t="shared" si="24"/>
        <v>0</v>
      </c>
      <c r="AG37" s="309">
        <f t="shared" si="25"/>
        <v>0</v>
      </c>
      <c r="AH37" s="309">
        <f t="shared" si="26"/>
        <v>0</v>
      </c>
      <c r="AI37" s="309">
        <f t="shared" si="27"/>
        <v>0</v>
      </c>
      <c r="AJ37" s="309">
        <f t="shared" si="28"/>
        <v>0</v>
      </c>
      <c r="AK37" s="309">
        <f t="shared" si="29"/>
        <v>0</v>
      </c>
      <c r="AL37" s="309">
        <f t="shared" si="30"/>
        <v>0</v>
      </c>
      <c r="AM37" s="309">
        <f t="shared" si="31"/>
        <v>0</v>
      </c>
      <c r="AN37" s="309">
        <f t="shared" si="32"/>
        <v>0</v>
      </c>
      <c r="AO37" s="309">
        <f t="shared" si="33"/>
        <v>0</v>
      </c>
      <c r="AP37" s="309">
        <f t="shared" si="34"/>
        <v>0</v>
      </c>
      <c r="AQ37" s="309">
        <f t="shared" si="35"/>
        <v>0</v>
      </c>
      <c r="AR37" s="309">
        <f t="shared" si="36"/>
        <v>0</v>
      </c>
      <c r="AS37" s="309">
        <f t="shared" si="37"/>
        <v>0</v>
      </c>
      <c r="AT37" s="309">
        <f t="shared" si="38"/>
        <v>0</v>
      </c>
      <c r="AU37" s="309">
        <f t="shared" si="39"/>
        <v>0</v>
      </c>
      <c r="AV37" s="309">
        <f t="shared" si="40"/>
        <v>0</v>
      </c>
      <c r="AW37" s="309">
        <f t="shared" si="41"/>
        <v>0</v>
      </c>
      <c r="AX37" s="309">
        <f t="shared" si="42"/>
        <v>0</v>
      </c>
      <c r="AY37" s="309">
        <f t="shared" si="43"/>
        <v>0</v>
      </c>
      <c r="AZ37" s="309">
        <f t="shared" si="44"/>
        <v>0</v>
      </c>
      <c r="BA37" s="309">
        <f t="shared" si="45"/>
        <v>0</v>
      </c>
      <c r="BB37" s="309">
        <f t="shared" si="46"/>
        <v>0</v>
      </c>
      <c r="BC37" s="309">
        <f t="shared" si="47"/>
        <v>0</v>
      </c>
      <c r="BD37" s="309">
        <f t="shared" si="48"/>
        <v>0</v>
      </c>
      <c r="BE37" s="309">
        <f t="shared" si="49"/>
        <v>0</v>
      </c>
      <c r="BF37" s="309">
        <f t="shared" si="50"/>
        <v>0</v>
      </c>
      <c r="BG37" s="309">
        <f t="shared" si="51"/>
        <v>0</v>
      </c>
      <c r="BH37" s="309">
        <f t="shared" si="52"/>
        <v>0</v>
      </c>
      <c r="BI37" s="309">
        <f t="shared" si="53"/>
        <v>0</v>
      </c>
      <c r="BJ37" s="309">
        <f t="shared" si="54"/>
        <v>0</v>
      </c>
      <c r="BK37" s="309">
        <f t="shared" si="55"/>
        <v>0</v>
      </c>
      <c r="BL37" s="309">
        <f t="shared" si="56"/>
        <v>0</v>
      </c>
      <c r="BM37" s="309">
        <f t="shared" si="57"/>
        <v>0</v>
      </c>
      <c r="BN37" s="310">
        <f t="shared" si="58"/>
        <v>0</v>
      </c>
      <c r="BO37" s="310">
        <f t="shared" si="59"/>
        <v>0</v>
      </c>
    </row>
    <row r="38" spans="1:67" s="311" customFormat="1" ht="17.100000000000001" customHeight="1" thickBot="1">
      <c r="A38" s="307"/>
      <c r="B38" s="451"/>
      <c r="C38" s="452"/>
      <c r="D38" s="452"/>
      <c r="E38" s="451"/>
      <c r="F38" s="454">
        <v>0</v>
      </c>
      <c r="G38" s="385">
        <f t="shared" si="0"/>
        <v>0</v>
      </c>
      <c r="H38" s="386">
        <f t="shared" si="1"/>
        <v>0</v>
      </c>
      <c r="I38" s="387"/>
      <c r="J38" s="308">
        <f t="shared" si="2"/>
        <v>0</v>
      </c>
      <c r="K38" s="309">
        <f t="shared" si="3"/>
        <v>0</v>
      </c>
      <c r="L38" s="309">
        <f t="shared" si="4"/>
        <v>0</v>
      </c>
      <c r="M38" s="309">
        <f t="shared" si="5"/>
        <v>0</v>
      </c>
      <c r="N38" s="309">
        <f t="shared" si="6"/>
        <v>0</v>
      </c>
      <c r="O38" s="309">
        <f t="shared" si="7"/>
        <v>0</v>
      </c>
      <c r="P38" s="309">
        <f t="shared" si="8"/>
        <v>0</v>
      </c>
      <c r="Q38" s="309">
        <f t="shared" si="9"/>
        <v>0</v>
      </c>
      <c r="R38" s="309">
        <f t="shared" si="10"/>
        <v>0</v>
      </c>
      <c r="S38" s="309">
        <f t="shared" si="11"/>
        <v>0</v>
      </c>
      <c r="T38" s="309">
        <f t="shared" si="12"/>
        <v>0</v>
      </c>
      <c r="U38" s="309">
        <f t="shared" si="13"/>
        <v>0</v>
      </c>
      <c r="V38" s="309">
        <f t="shared" si="14"/>
        <v>0</v>
      </c>
      <c r="W38" s="309">
        <f t="shared" si="15"/>
        <v>0</v>
      </c>
      <c r="X38" s="309">
        <f t="shared" si="16"/>
        <v>0</v>
      </c>
      <c r="Y38" s="309">
        <f t="shared" si="17"/>
        <v>0</v>
      </c>
      <c r="Z38" s="309">
        <f t="shared" si="18"/>
        <v>0</v>
      </c>
      <c r="AA38" s="309">
        <f t="shared" si="19"/>
        <v>0</v>
      </c>
      <c r="AB38" s="309">
        <f t="shared" si="20"/>
        <v>0</v>
      </c>
      <c r="AC38" s="309">
        <f t="shared" si="21"/>
        <v>0</v>
      </c>
      <c r="AD38" s="309">
        <f t="shared" si="22"/>
        <v>0</v>
      </c>
      <c r="AE38" s="309">
        <f t="shared" si="23"/>
        <v>0</v>
      </c>
      <c r="AF38" s="309">
        <f t="shared" si="24"/>
        <v>0</v>
      </c>
      <c r="AG38" s="309">
        <f t="shared" si="25"/>
        <v>0</v>
      </c>
      <c r="AH38" s="309">
        <f t="shared" si="26"/>
        <v>0</v>
      </c>
      <c r="AI38" s="309">
        <f t="shared" si="27"/>
        <v>0</v>
      </c>
      <c r="AJ38" s="309">
        <f t="shared" si="28"/>
        <v>0</v>
      </c>
      <c r="AK38" s="309">
        <f t="shared" si="29"/>
        <v>0</v>
      </c>
      <c r="AL38" s="309">
        <f t="shared" si="30"/>
        <v>0</v>
      </c>
      <c r="AM38" s="309">
        <f t="shared" si="31"/>
        <v>0</v>
      </c>
      <c r="AN38" s="309">
        <f t="shared" si="32"/>
        <v>0</v>
      </c>
      <c r="AO38" s="309">
        <f t="shared" si="33"/>
        <v>0</v>
      </c>
      <c r="AP38" s="309">
        <f t="shared" si="34"/>
        <v>0</v>
      </c>
      <c r="AQ38" s="309">
        <f t="shared" si="35"/>
        <v>0</v>
      </c>
      <c r="AR38" s="309">
        <f t="shared" si="36"/>
        <v>0</v>
      </c>
      <c r="AS38" s="309">
        <f t="shared" si="37"/>
        <v>0</v>
      </c>
      <c r="AT38" s="309">
        <f t="shared" si="38"/>
        <v>0</v>
      </c>
      <c r="AU38" s="309">
        <f t="shared" si="39"/>
        <v>0</v>
      </c>
      <c r="AV38" s="309">
        <f t="shared" si="40"/>
        <v>0</v>
      </c>
      <c r="AW38" s="309">
        <f t="shared" si="41"/>
        <v>0</v>
      </c>
      <c r="AX38" s="309">
        <f t="shared" si="42"/>
        <v>0</v>
      </c>
      <c r="AY38" s="309">
        <f t="shared" si="43"/>
        <v>0</v>
      </c>
      <c r="AZ38" s="309">
        <f t="shared" si="44"/>
        <v>0</v>
      </c>
      <c r="BA38" s="309">
        <f t="shared" si="45"/>
        <v>0</v>
      </c>
      <c r="BB38" s="309">
        <f t="shared" si="46"/>
        <v>0</v>
      </c>
      <c r="BC38" s="309">
        <f t="shared" si="47"/>
        <v>0</v>
      </c>
      <c r="BD38" s="309">
        <f t="shared" si="48"/>
        <v>0</v>
      </c>
      <c r="BE38" s="309">
        <f t="shared" si="49"/>
        <v>0</v>
      </c>
      <c r="BF38" s="309">
        <f t="shared" si="50"/>
        <v>0</v>
      </c>
      <c r="BG38" s="309">
        <f t="shared" si="51"/>
        <v>0</v>
      </c>
      <c r="BH38" s="309">
        <f t="shared" si="52"/>
        <v>0</v>
      </c>
      <c r="BI38" s="309">
        <f t="shared" si="53"/>
        <v>0</v>
      </c>
      <c r="BJ38" s="309">
        <f t="shared" si="54"/>
        <v>0</v>
      </c>
      <c r="BK38" s="309">
        <f t="shared" si="55"/>
        <v>0</v>
      </c>
      <c r="BL38" s="309">
        <f t="shared" si="56"/>
        <v>0</v>
      </c>
      <c r="BM38" s="309">
        <f t="shared" si="57"/>
        <v>0</v>
      </c>
      <c r="BN38" s="310">
        <f t="shared" si="58"/>
        <v>0</v>
      </c>
      <c r="BO38" s="310">
        <f t="shared" si="59"/>
        <v>0</v>
      </c>
    </row>
    <row r="39" spans="1:67" s="311" customFormat="1" ht="17.100000000000001" customHeight="1" thickBot="1">
      <c r="A39" s="307"/>
      <c r="B39" s="451"/>
      <c r="C39" s="452"/>
      <c r="D39" s="452"/>
      <c r="E39" s="451"/>
      <c r="F39" s="454">
        <v>0</v>
      </c>
      <c r="G39" s="385">
        <f t="shared" si="0"/>
        <v>0</v>
      </c>
      <c r="H39" s="386">
        <f t="shared" si="1"/>
        <v>0</v>
      </c>
      <c r="I39" s="387"/>
      <c r="J39" s="308">
        <f t="shared" si="2"/>
        <v>0</v>
      </c>
      <c r="K39" s="309">
        <f t="shared" si="3"/>
        <v>0</v>
      </c>
      <c r="L39" s="309">
        <f t="shared" si="4"/>
        <v>0</v>
      </c>
      <c r="M39" s="309">
        <f t="shared" si="5"/>
        <v>0</v>
      </c>
      <c r="N39" s="309">
        <f t="shared" si="6"/>
        <v>0</v>
      </c>
      <c r="O39" s="309">
        <f t="shared" si="7"/>
        <v>0</v>
      </c>
      <c r="P39" s="309">
        <f t="shared" si="8"/>
        <v>0</v>
      </c>
      <c r="Q39" s="309">
        <f t="shared" si="9"/>
        <v>0</v>
      </c>
      <c r="R39" s="309">
        <f t="shared" si="10"/>
        <v>0</v>
      </c>
      <c r="S39" s="309">
        <f t="shared" si="11"/>
        <v>0</v>
      </c>
      <c r="T39" s="309">
        <f t="shared" si="12"/>
        <v>0</v>
      </c>
      <c r="U39" s="309">
        <f t="shared" si="13"/>
        <v>0</v>
      </c>
      <c r="V39" s="309">
        <f t="shared" si="14"/>
        <v>0</v>
      </c>
      <c r="W39" s="309">
        <f t="shared" si="15"/>
        <v>0</v>
      </c>
      <c r="X39" s="309">
        <f t="shared" si="16"/>
        <v>0</v>
      </c>
      <c r="Y39" s="309">
        <f t="shared" si="17"/>
        <v>0</v>
      </c>
      <c r="Z39" s="309">
        <f t="shared" si="18"/>
        <v>0</v>
      </c>
      <c r="AA39" s="309">
        <f t="shared" si="19"/>
        <v>0</v>
      </c>
      <c r="AB39" s="309">
        <f t="shared" si="20"/>
        <v>0</v>
      </c>
      <c r="AC39" s="309">
        <f t="shared" si="21"/>
        <v>0</v>
      </c>
      <c r="AD39" s="309">
        <f t="shared" si="22"/>
        <v>0</v>
      </c>
      <c r="AE39" s="309">
        <f t="shared" si="23"/>
        <v>0</v>
      </c>
      <c r="AF39" s="309">
        <f t="shared" si="24"/>
        <v>0</v>
      </c>
      <c r="AG39" s="309">
        <f t="shared" si="25"/>
        <v>0</v>
      </c>
      <c r="AH39" s="309">
        <f t="shared" si="26"/>
        <v>0</v>
      </c>
      <c r="AI39" s="309">
        <f t="shared" si="27"/>
        <v>0</v>
      </c>
      <c r="AJ39" s="309">
        <f t="shared" si="28"/>
        <v>0</v>
      </c>
      <c r="AK39" s="309">
        <f t="shared" si="29"/>
        <v>0</v>
      </c>
      <c r="AL39" s="309">
        <f t="shared" si="30"/>
        <v>0</v>
      </c>
      <c r="AM39" s="309">
        <f t="shared" si="31"/>
        <v>0</v>
      </c>
      <c r="AN39" s="309">
        <f t="shared" si="32"/>
        <v>0</v>
      </c>
      <c r="AO39" s="309">
        <f t="shared" si="33"/>
        <v>0</v>
      </c>
      <c r="AP39" s="309">
        <f t="shared" si="34"/>
        <v>0</v>
      </c>
      <c r="AQ39" s="309">
        <f t="shared" si="35"/>
        <v>0</v>
      </c>
      <c r="AR39" s="309">
        <f t="shared" si="36"/>
        <v>0</v>
      </c>
      <c r="AS39" s="309">
        <f t="shared" si="37"/>
        <v>0</v>
      </c>
      <c r="AT39" s="309">
        <f t="shared" si="38"/>
        <v>0</v>
      </c>
      <c r="AU39" s="309">
        <f t="shared" si="39"/>
        <v>0</v>
      </c>
      <c r="AV39" s="309">
        <f t="shared" si="40"/>
        <v>0</v>
      </c>
      <c r="AW39" s="309">
        <f t="shared" si="41"/>
        <v>0</v>
      </c>
      <c r="AX39" s="309">
        <f t="shared" si="42"/>
        <v>0</v>
      </c>
      <c r="AY39" s="309">
        <f t="shared" si="43"/>
        <v>0</v>
      </c>
      <c r="AZ39" s="309">
        <f t="shared" si="44"/>
        <v>0</v>
      </c>
      <c r="BA39" s="309">
        <f t="shared" si="45"/>
        <v>0</v>
      </c>
      <c r="BB39" s="309">
        <f t="shared" si="46"/>
        <v>0</v>
      </c>
      <c r="BC39" s="309">
        <f t="shared" si="47"/>
        <v>0</v>
      </c>
      <c r="BD39" s="309">
        <f t="shared" si="48"/>
        <v>0</v>
      </c>
      <c r="BE39" s="309">
        <f t="shared" si="49"/>
        <v>0</v>
      </c>
      <c r="BF39" s="309">
        <f t="shared" si="50"/>
        <v>0</v>
      </c>
      <c r="BG39" s="309">
        <f t="shared" si="51"/>
        <v>0</v>
      </c>
      <c r="BH39" s="309">
        <f t="shared" si="52"/>
        <v>0</v>
      </c>
      <c r="BI39" s="309">
        <f t="shared" si="53"/>
        <v>0</v>
      </c>
      <c r="BJ39" s="309">
        <f t="shared" si="54"/>
        <v>0</v>
      </c>
      <c r="BK39" s="309">
        <f t="shared" si="55"/>
        <v>0</v>
      </c>
      <c r="BL39" s="309">
        <f t="shared" si="56"/>
        <v>0</v>
      </c>
      <c r="BM39" s="309">
        <f t="shared" si="57"/>
        <v>0</v>
      </c>
      <c r="BN39" s="310">
        <f t="shared" si="58"/>
        <v>0</v>
      </c>
      <c r="BO39" s="310">
        <f t="shared" si="59"/>
        <v>0</v>
      </c>
    </row>
    <row r="40" spans="1:67" s="311" customFormat="1" ht="17.100000000000001" customHeight="1" thickBot="1">
      <c r="A40" s="307"/>
      <c r="B40" s="451"/>
      <c r="C40" s="452"/>
      <c r="D40" s="452"/>
      <c r="E40" s="451"/>
      <c r="F40" s="454">
        <v>0</v>
      </c>
      <c r="G40" s="385">
        <f t="shared" si="0"/>
        <v>0</v>
      </c>
      <c r="H40" s="386">
        <f t="shared" si="1"/>
        <v>0</v>
      </c>
      <c r="I40" s="387"/>
      <c r="J40" s="308">
        <f t="shared" si="2"/>
        <v>0</v>
      </c>
      <c r="K40" s="309">
        <f t="shared" si="3"/>
        <v>0</v>
      </c>
      <c r="L40" s="309">
        <f t="shared" si="4"/>
        <v>0</v>
      </c>
      <c r="M40" s="309">
        <f t="shared" si="5"/>
        <v>0</v>
      </c>
      <c r="N40" s="309">
        <f t="shared" si="6"/>
        <v>0</v>
      </c>
      <c r="O40" s="309">
        <f t="shared" si="7"/>
        <v>0</v>
      </c>
      <c r="P40" s="309">
        <f t="shared" si="8"/>
        <v>0</v>
      </c>
      <c r="Q40" s="309">
        <f t="shared" si="9"/>
        <v>0</v>
      </c>
      <c r="R40" s="309">
        <f t="shared" si="10"/>
        <v>0</v>
      </c>
      <c r="S40" s="309">
        <f t="shared" si="11"/>
        <v>0</v>
      </c>
      <c r="T40" s="309">
        <f t="shared" si="12"/>
        <v>0</v>
      </c>
      <c r="U40" s="309">
        <f t="shared" si="13"/>
        <v>0</v>
      </c>
      <c r="V40" s="309">
        <f t="shared" si="14"/>
        <v>0</v>
      </c>
      <c r="W40" s="309">
        <f t="shared" si="15"/>
        <v>0</v>
      </c>
      <c r="X40" s="309">
        <f t="shared" si="16"/>
        <v>0</v>
      </c>
      <c r="Y40" s="309">
        <f t="shared" si="17"/>
        <v>0</v>
      </c>
      <c r="Z40" s="309">
        <f t="shared" si="18"/>
        <v>0</v>
      </c>
      <c r="AA40" s="309">
        <f t="shared" si="19"/>
        <v>0</v>
      </c>
      <c r="AB40" s="309">
        <f t="shared" si="20"/>
        <v>0</v>
      </c>
      <c r="AC40" s="309">
        <f t="shared" si="21"/>
        <v>0</v>
      </c>
      <c r="AD40" s="309">
        <f t="shared" si="22"/>
        <v>0</v>
      </c>
      <c r="AE40" s="309">
        <f t="shared" si="23"/>
        <v>0</v>
      </c>
      <c r="AF40" s="309">
        <f t="shared" si="24"/>
        <v>0</v>
      </c>
      <c r="AG40" s="309">
        <f t="shared" si="25"/>
        <v>0</v>
      </c>
      <c r="AH40" s="309">
        <f t="shared" si="26"/>
        <v>0</v>
      </c>
      <c r="AI40" s="309">
        <f t="shared" si="27"/>
        <v>0</v>
      </c>
      <c r="AJ40" s="309">
        <f t="shared" si="28"/>
        <v>0</v>
      </c>
      <c r="AK40" s="309">
        <f t="shared" si="29"/>
        <v>0</v>
      </c>
      <c r="AL40" s="309">
        <f t="shared" si="30"/>
        <v>0</v>
      </c>
      <c r="AM40" s="309">
        <f t="shared" si="31"/>
        <v>0</v>
      </c>
      <c r="AN40" s="309">
        <f t="shared" si="32"/>
        <v>0</v>
      </c>
      <c r="AO40" s="309">
        <f t="shared" si="33"/>
        <v>0</v>
      </c>
      <c r="AP40" s="309">
        <f t="shared" si="34"/>
        <v>0</v>
      </c>
      <c r="AQ40" s="309">
        <f t="shared" si="35"/>
        <v>0</v>
      </c>
      <c r="AR40" s="309">
        <f t="shared" si="36"/>
        <v>0</v>
      </c>
      <c r="AS40" s="309">
        <f t="shared" si="37"/>
        <v>0</v>
      </c>
      <c r="AT40" s="309">
        <f t="shared" si="38"/>
        <v>0</v>
      </c>
      <c r="AU40" s="309">
        <f t="shared" si="39"/>
        <v>0</v>
      </c>
      <c r="AV40" s="309">
        <f t="shared" si="40"/>
        <v>0</v>
      </c>
      <c r="AW40" s="309">
        <f t="shared" si="41"/>
        <v>0</v>
      </c>
      <c r="AX40" s="309">
        <f t="shared" si="42"/>
        <v>0</v>
      </c>
      <c r="AY40" s="309">
        <f t="shared" si="43"/>
        <v>0</v>
      </c>
      <c r="AZ40" s="309">
        <f t="shared" si="44"/>
        <v>0</v>
      </c>
      <c r="BA40" s="309">
        <f t="shared" si="45"/>
        <v>0</v>
      </c>
      <c r="BB40" s="309">
        <f t="shared" si="46"/>
        <v>0</v>
      </c>
      <c r="BC40" s="309">
        <f t="shared" si="47"/>
        <v>0</v>
      </c>
      <c r="BD40" s="309">
        <f t="shared" si="48"/>
        <v>0</v>
      </c>
      <c r="BE40" s="309">
        <f t="shared" si="49"/>
        <v>0</v>
      </c>
      <c r="BF40" s="309">
        <f t="shared" si="50"/>
        <v>0</v>
      </c>
      <c r="BG40" s="309">
        <f t="shared" si="51"/>
        <v>0</v>
      </c>
      <c r="BH40" s="309">
        <f t="shared" si="52"/>
        <v>0</v>
      </c>
      <c r="BI40" s="309">
        <f t="shared" si="53"/>
        <v>0</v>
      </c>
      <c r="BJ40" s="309">
        <f t="shared" si="54"/>
        <v>0</v>
      </c>
      <c r="BK40" s="309">
        <f t="shared" si="55"/>
        <v>0</v>
      </c>
      <c r="BL40" s="309">
        <f t="shared" si="56"/>
        <v>0</v>
      </c>
      <c r="BM40" s="309">
        <f t="shared" si="57"/>
        <v>0</v>
      </c>
      <c r="BN40" s="310">
        <f t="shared" si="58"/>
        <v>0</v>
      </c>
      <c r="BO40" s="310">
        <f t="shared" si="59"/>
        <v>0</v>
      </c>
    </row>
    <row r="41" spans="1:67" s="311" customFormat="1" ht="17.100000000000001" customHeight="1" thickBot="1">
      <c r="A41" s="307"/>
      <c r="B41" s="451"/>
      <c r="C41" s="452"/>
      <c r="D41" s="452"/>
      <c r="E41" s="451"/>
      <c r="F41" s="454">
        <v>0</v>
      </c>
      <c r="G41" s="385">
        <f t="shared" si="0"/>
        <v>0</v>
      </c>
      <c r="H41" s="386">
        <f t="shared" si="1"/>
        <v>0</v>
      </c>
      <c r="I41" s="387"/>
      <c r="J41" s="308">
        <f t="shared" si="2"/>
        <v>0</v>
      </c>
      <c r="K41" s="309">
        <f t="shared" si="3"/>
        <v>0</v>
      </c>
      <c r="L41" s="309">
        <f t="shared" si="4"/>
        <v>0</v>
      </c>
      <c r="M41" s="309">
        <f t="shared" si="5"/>
        <v>0</v>
      </c>
      <c r="N41" s="309">
        <f t="shared" si="6"/>
        <v>0</v>
      </c>
      <c r="O41" s="309">
        <f t="shared" si="7"/>
        <v>0</v>
      </c>
      <c r="P41" s="309">
        <f t="shared" si="8"/>
        <v>0</v>
      </c>
      <c r="Q41" s="309">
        <f t="shared" si="9"/>
        <v>0</v>
      </c>
      <c r="R41" s="309">
        <f t="shared" si="10"/>
        <v>0</v>
      </c>
      <c r="S41" s="309">
        <f t="shared" si="11"/>
        <v>0</v>
      </c>
      <c r="T41" s="309">
        <f t="shared" si="12"/>
        <v>0</v>
      </c>
      <c r="U41" s="309">
        <f t="shared" si="13"/>
        <v>0</v>
      </c>
      <c r="V41" s="309">
        <f t="shared" si="14"/>
        <v>0</v>
      </c>
      <c r="W41" s="309">
        <f t="shared" si="15"/>
        <v>0</v>
      </c>
      <c r="X41" s="309">
        <f t="shared" si="16"/>
        <v>0</v>
      </c>
      <c r="Y41" s="309">
        <f t="shared" si="17"/>
        <v>0</v>
      </c>
      <c r="Z41" s="309">
        <f t="shared" si="18"/>
        <v>0</v>
      </c>
      <c r="AA41" s="309">
        <f t="shared" si="19"/>
        <v>0</v>
      </c>
      <c r="AB41" s="309">
        <f t="shared" si="20"/>
        <v>0</v>
      </c>
      <c r="AC41" s="309">
        <f t="shared" si="21"/>
        <v>0</v>
      </c>
      <c r="AD41" s="309">
        <f t="shared" si="22"/>
        <v>0</v>
      </c>
      <c r="AE41" s="309">
        <f t="shared" si="23"/>
        <v>0</v>
      </c>
      <c r="AF41" s="309">
        <f t="shared" si="24"/>
        <v>0</v>
      </c>
      <c r="AG41" s="309">
        <f t="shared" si="25"/>
        <v>0</v>
      </c>
      <c r="AH41" s="309">
        <f t="shared" si="26"/>
        <v>0</v>
      </c>
      <c r="AI41" s="309">
        <f t="shared" si="27"/>
        <v>0</v>
      </c>
      <c r="AJ41" s="309">
        <f t="shared" si="28"/>
        <v>0</v>
      </c>
      <c r="AK41" s="309">
        <f t="shared" si="29"/>
        <v>0</v>
      </c>
      <c r="AL41" s="309">
        <f t="shared" si="30"/>
        <v>0</v>
      </c>
      <c r="AM41" s="309">
        <f t="shared" si="31"/>
        <v>0</v>
      </c>
      <c r="AN41" s="309">
        <f t="shared" si="32"/>
        <v>0</v>
      </c>
      <c r="AO41" s="309">
        <f t="shared" si="33"/>
        <v>0</v>
      </c>
      <c r="AP41" s="309">
        <f t="shared" si="34"/>
        <v>0</v>
      </c>
      <c r="AQ41" s="309">
        <f t="shared" si="35"/>
        <v>0</v>
      </c>
      <c r="AR41" s="309">
        <f t="shared" si="36"/>
        <v>0</v>
      </c>
      <c r="AS41" s="309">
        <f t="shared" si="37"/>
        <v>0</v>
      </c>
      <c r="AT41" s="309">
        <f t="shared" si="38"/>
        <v>0</v>
      </c>
      <c r="AU41" s="309">
        <f t="shared" si="39"/>
        <v>0</v>
      </c>
      <c r="AV41" s="309">
        <f t="shared" si="40"/>
        <v>0</v>
      </c>
      <c r="AW41" s="309">
        <f t="shared" si="41"/>
        <v>0</v>
      </c>
      <c r="AX41" s="309">
        <f t="shared" si="42"/>
        <v>0</v>
      </c>
      <c r="AY41" s="309">
        <f t="shared" si="43"/>
        <v>0</v>
      </c>
      <c r="AZ41" s="309">
        <f t="shared" si="44"/>
        <v>0</v>
      </c>
      <c r="BA41" s="309">
        <f t="shared" si="45"/>
        <v>0</v>
      </c>
      <c r="BB41" s="309">
        <f t="shared" si="46"/>
        <v>0</v>
      </c>
      <c r="BC41" s="309">
        <f t="shared" si="47"/>
        <v>0</v>
      </c>
      <c r="BD41" s="309">
        <f t="shared" si="48"/>
        <v>0</v>
      </c>
      <c r="BE41" s="309">
        <f t="shared" si="49"/>
        <v>0</v>
      </c>
      <c r="BF41" s="309">
        <f t="shared" si="50"/>
        <v>0</v>
      </c>
      <c r="BG41" s="309">
        <f t="shared" si="51"/>
        <v>0</v>
      </c>
      <c r="BH41" s="309">
        <f t="shared" si="52"/>
        <v>0</v>
      </c>
      <c r="BI41" s="309">
        <f t="shared" si="53"/>
        <v>0</v>
      </c>
      <c r="BJ41" s="309">
        <f t="shared" si="54"/>
        <v>0</v>
      </c>
      <c r="BK41" s="309">
        <f t="shared" si="55"/>
        <v>0</v>
      </c>
      <c r="BL41" s="309">
        <f t="shared" si="56"/>
        <v>0</v>
      </c>
      <c r="BM41" s="309">
        <f t="shared" si="57"/>
        <v>0</v>
      </c>
      <c r="BN41" s="310">
        <f t="shared" si="58"/>
        <v>0</v>
      </c>
      <c r="BO41" s="310">
        <f t="shared" si="59"/>
        <v>0</v>
      </c>
    </row>
    <row r="42" spans="1:67" s="311" customFormat="1" ht="17.100000000000001" customHeight="1" thickBot="1">
      <c r="A42" s="307"/>
      <c r="B42" s="451"/>
      <c r="C42" s="452"/>
      <c r="D42" s="452"/>
      <c r="E42" s="451"/>
      <c r="F42" s="454">
        <v>0</v>
      </c>
      <c r="G42" s="385">
        <f t="shared" si="0"/>
        <v>0</v>
      </c>
      <c r="H42" s="386">
        <f t="shared" si="1"/>
        <v>0</v>
      </c>
      <c r="I42" s="387"/>
      <c r="J42" s="308">
        <f t="shared" si="2"/>
        <v>0</v>
      </c>
      <c r="K42" s="309">
        <f t="shared" si="3"/>
        <v>0</v>
      </c>
      <c r="L42" s="309">
        <f t="shared" si="4"/>
        <v>0</v>
      </c>
      <c r="M42" s="309">
        <f t="shared" si="5"/>
        <v>0</v>
      </c>
      <c r="N42" s="309">
        <f t="shared" si="6"/>
        <v>0</v>
      </c>
      <c r="O42" s="309">
        <f t="shared" si="7"/>
        <v>0</v>
      </c>
      <c r="P42" s="309">
        <f t="shared" si="8"/>
        <v>0</v>
      </c>
      <c r="Q42" s="309">
        <f t="shared" si="9"/>
        <v>0</v>
      </c>
      <c r="R42" s="309">
        <f t="shared" si="10"/>
        <v>0</v>
      </c>
      <c r="S42" s="309">
        <f t="shared" si="11"/>
        <v>0</v>
      </c>
      <c r="T42" s="309">
        <f t="shared" si="12"/>
        <v>0</v>
      </c>
      <c r="U42" s="309">
        <f t="shared" si="13"/>
        <v>0</v>
      </c>
      <c r="V42" s="309">
        <f t="shared" si="14"/>
        <v>0</v>
      </c>
      <c r="W42" s="309">
        <f t="shared" si="15"/>
        <v>0</v>
      </c>
      <c r="X42" s="309">
        <f t="shared" si="16"/>
        <v>0</v>
      </c>
      <c r="Y42" s="309">
        <f t="shared" si="17"/>
        <v>0</v>
      </c>
      <c r="Z42" s="309">
        <f t="shared" si="18"/>
        <v>0</v>
      </c>
      <c r="AA42" s="309">
        <f t="shared" si="19"/>
        <v>0</v>
      </c>
      <c r="AB42" s="309">
        <f t="shared" si="20"/>
        <v>0</v>
      </c>
      <c r="AC42" s="309">
        <f t="shared" si="21"/>
        <v>0</v>
      </c>
      <c r="AD42" s="309">
        <f t="shared" si="22"/>
        <v>0</v>
      </c>
      <c r="AE42" s="309">
        <f t="shared" si="23"/>
        <v>0</v>
      </c>
      <c r="AF42" s="309">
        <f t="shared" si="24"/>
        <v>0</v>
      </c>
      <c r="AG42" s="309">
        <f t="shared" si="25"/>
        <v>0</v>
      </c>
      <c r="AH42" s="309">
        <f t="shared" si="26"/>
        <v>0</v>
      </c>
      <c r="AI42" s="309">
        <f t="shared" si="27"/>
        <v>0</v>
      </c>
      <c r="AJ42" s="309">
        <f t="shared" si="28"/>
        <v>0</v>
      </c>
      <c r="AK42" s="309">
        <f t="shared" si="29"/>
        <v>0</v>
      </c>
      <c r="AL42" s="309">
        <f t="shared" si="30"/>
        <v>0</v>
      </c>
      <c r="AM42" s="309">
        <f t="shared" si="31"/>
        <v>0</v>
      </c>
      <c r="AN42" s="309">
        <f t="shared" si="32"/>
        <v>0</v>
      </c>
      <c r="AO42" s="309">
        <f t="shared" si="33"/>
        <v>0</v>
      </c>
      <c r="AP42" s="309">
        <f t="shared" si="34"/>
        <v>0</v>
      </c>
      <c r="AQ42" s="309">
        <f t="shared" si="35"/>
        <v>0</v>
      </c>
      <c r="AR42" s="309">
        <f t="shared" si="36"/>
        <v>0</v>
      </c>
      <c r="AS42" s="309">
        <f t="shared" si="37"/>
        <v>0</v>
      </c>
      <c r="AT42" s="309">
        <f t="shared" si="38"/>
        <v>0</v>
      </c>
      <c r="AU42" s="309">
        <f t="shared" si="39"/>
        <v>0</v>
      </c>
      <c r="AV42" s="309">
        <f t="shared" si="40"/>
        <v>0</v>
      </c>
      <c r="AW42" s="309">
        <f t="shared" si="41"/>
        <v>0</v>
      </c>
      <c r="AX42" s="309">
        <f t="shared" si="42"/>
        <v>0</v>
      </c>
      <c r="AY42" s="309">
        <f t="shared" si="43"/>
        <v>0</v>
      </c>
      <c r="AZ42" s="309">
        <f t="shared" si="44"/>
        <v>0</v>
      </c>
      <c r="BA42" s="309">
        <f t="shared" si="45"/>
        <v>0</v>
      </c>
      <c r="BB42" s="309">
        <f t="shared" si="46"/>
        <v>0</v>
      </c>
      <c r="BC42" s="309">
        <f t="shared" si="47"/>
        <v>0</v>
      </c>
      <c r="BD42" s="309">
        <f t="shared" si="48"/>
        <v>0</v>
      </c>
      <c r="BE42" s="309">
        <f t="shared" si="49"/>
        <v>0</v>
      </c>
      <c r="BF42" s="309">
        <f t="shared" si="50"/>
        <v>0</v>
      </c>
      <c r="BG42" s="309">
        <f t="shared" si="51"/>
        <v>0</v>
      </c>
      <c r="BH42" s="309">
        <f t="shared" si="52"/>
        <v>0</v>
      </c>
      <c r="BI42" s="309">
        <f t="shared" si="53"/>
        <v>0</v>
      </c>
      <c r="BJ42" s="309">
        <f t="shared" si="54"/>
        <v>0</v>
      </c>
      <c r="BK42" s="309">
        <f t="shared" si="55"/>
        <v>0</v>
      </c>
      <c r="BL42" s="309">
        <f t="shared" si="56"/>
        <v>0</v>
      </c>
      <c r="BM42" s="309">
        <f t="shared" si="57"/>
        <v>0</v>
      </c>
      <c r="BN42" s="310">
        <f t="shared" si="58"/>
        <v>0</v>
      </c>
      <c r="BO42" s="310">
        <f t="shared" si="59"/>
        <v>0</v>
      </c>
    </row>
    <row r="43" spans="1:67" s="311" customFormat="1" ht="17.100000000000001" customHeight="1" thickBot="1">
      <c r="A43" s="307"/>
      <c r="B43" s="451"/>
      <c r="C43" s="452"/>
      <c r="D43" s="452"/>
      <c r="E43" s="451"/>
      <c r="F43" s="454">
        <v>0</v>
      </c>
      <c r="G43" s="385">
        <f t="shared" si="0"/>
        <v>0</v>
      </c>
      <c r="H43" s="386">
        <f t="shared" si="1"/>
        <v>0</v>
      </c>
      <c r="I43" s="387"/>
      <c r="J43" s="308">
        <f t="shared" si="2"/>
        <v>0</v>
      </c>
      <c r="K43" s="309">
        <f t="shared" si="3"/>
        <v>0</v>
      </c>
      <c r="L43" s="309">
        <f t="shared" si="4"/>
        <v>0</v>
      </c>
      <c r="M43" s="309">
        <f t="shared" si="5"/>
        <v>0</v>
      </c>
      <c r="N43" s="309">
        <f t="shared" si="6"/>
        <v>0</v>
      </c>
      <c r="O43" s="309">
        <f t="shared" si="7"/>
        <v>0</v>
      </c>
      <c r="P43" s="309">
        <f t="shared" si="8"/>
        <v>0</v>
      </c>
      <c r="Q43" s="309">
        <f t="shared" si="9"/>
        <v>0</v>
      </c>
      <c r="R43" s="309">
        <f t="shared" si="10"/>
        <v>0</v>
      </c>
      <c r="S43" s="309">
        <f t="shared" si="11"/>
        <v>0</v>
      </c>
      <c r="T43" s="309">
        <f t="shared" si="12"/>
        <v>0</v>
      </c>
      <c r="U43" s="309">
        <f t="shared" si="13"/>
        <v>0</v>
      </c>
      <c r="V43" s="309">
        <f t="shared" si="14"/>
        <v>0</v>
      </c>
      <c r="W43" s="309">
        <f t="shared" si="15"/>
        <v>0</v>
      </c>
      <c r="X43" s="309">
        <f t="shared" si="16"/>
        <v>0</v>
      </c>
      <c r="Y43" s="309">
        <f t="shared" si="17"/>
        <v>0</v>
      </c>
      <c r="Z43" s="309">
        <f t="shared" si="18"/>
        <v>0</v>
      </c>
      <c r="AA43" s="309">
        <f t="shared" si="19"/>
        <v>0</v>
      </c>
      <c r="AB43" s="309">
        <f t="shared" si="20"/>
        <v>0</v>
      </c>
      <c r="AC43" s="309">
        <f t="shared" si="21"/>
        <v>0</v>
      </c>
      <c r="AD43" s="309">
        <f t="shared" si="22"/>
        <v>0</v>
      </c>
      <c r="AE43" s="309">
        <f t="shared" si="23"/>
        <v>0</v>
      </c>
      <c r="AF43" s="309">
        <f t="shared" si="24"/>
        <v>0</v>
      </c>
      <c r="AG43" s="309">
        <f t="shared" si="25"/>
        <v>0</v>
      </c>
      <c r="AH43" s="309">
        <f t="shared" si="26"/>
        <v>0</v>
      </c>
      <c r="AI43" s="309">
        <f t="shared" si="27"/>
        <v>0</v>
      </c>
      <c r="AJ43" s="309">
        <f t="shared" si="28"/>
        <v>0</v>
      </c>
      <c r="AK43" s="309">
        <f t="shared" si="29"/>
        <v>0</v>
      </c>
      <c r="AL43" s="309">
        <f t="shared" si="30"/>
        <v>0</v>
      </c>
      <c r="AM43" s="309">
        <f t="shared" si="31"/>
        <v>0</v>
      </c>
      <c r="AN43" s="309">
        <f t="shared" si="32"/>
        <v>0</v>
      </c>
      <c r="AO43" s="309">
        <f t="shared" si="33"/>
        <v>0</v>
      </c>
      <c r="AP43" s="309">
        <f t="shared" si="34"/>
        <v>0</v>
      </c>
      <c r="AQ43" s="309">
        <f t="shared" si="35"/>
        <v>0</v>
      </c>
      <c r="AR43" s="309">
        <f t="shared" si="36"/>
        <v>0</v>
      </c>
      <c r="AS43" s="309">
        <f t="shared" si="37"/>
        <v>0</v>
      </c>
      <c r="AT43" s="309">
        <f t="shared" si="38"/>
        <v>0</v>
      </c>
      <c r="AU43" s="309">
        <f t="shared" si="39"/>
        <v>0</v>
      </c>
      <c r="AV43" s="309">
        <f t="shared" si="40"/>
        <v>0</v>
      </c>
      <c r="AW43" s="309">
        <f t="shared" si="41"/>
        <v>0</v>
      </c>
      <c r="AX43" s="309">
        <f t="shared" si="42"/>
        <v>0</v>
      </c>
      <c r="AY43" s="309">
        <f t="shared" si="43"/>
        <v>0</v>
      </c>
      <c r="AZ43" s="309">
        <f t="shared" si="44"/>
        <v>0</v>
      </c>
      <c r="BA43" s="309">
        <f t="shared" si="45"/>
        <v>0</v>
      </c>
      <c r="BB43" s="309">
        <f t="shared" si="46"/>
        <v>0</v>
      </c>
      <c r="BC43" s="309">
        <f t="shared" si="47"/>
        <v>0</v>
      </c>
      <c r="BD43" s="309">
        <f t="shared" si="48"/>
        <v>0</v>
      </c>
      <c r="BE43" s="309">
        <f t="shared" si="49"/>
        <v>0</v>
      </c>
      <c r="BF43" s="309">
        <f t="shared" si="50"/>
        <v>0</v>
      </c>
      <c r="BG43" s="309">
        <f t="shared" si="51"/>
        <v>0</v>
      </c>
      <c r="BH43" s="309">
        <f t="shared" si="52"/>
        <v>0</v>
      </c>
      <c r="BI43" s="309">
        <f t="shared" si="53"/>
        <v>0</v>
      </c>
      <c r="BJ43" s="309">
        <f t="shared" si="54"/>
        <v>0</v>
      </c>
      <c r="BK43" s="309">
        <f t="shared" si="55"/>
        <v>0</v>
      </c>
      <c r="BL43" s="309">
        <f t="shared" si="56"/>
        <v>0</v>
      </c>
      <c r="BM43" s="309">
        <f t="shared" si="57"/>
        <v>0</v>
      </c>
      <c r="BN43" s="310">
        <f t="shared" si="58"/>
        <v>0</v>
      </c>
      <c r="BO43" s="310">
        <f t="shared" si="59"/>
        <v>0</v>
      </c>
    </row>
    <row r="44" spans="1:67" s="311" customFormat="1" ht="17.100000000000001" customHeight="1" thickBot="1">
      <c r="A44" s="307"/>
      <c r="B44" s="451"/>
      <c r="C44" s="452"/>
      <c r="D44" s="452"/>
      <c r="E44" s="451"/>
      <c r="F44" s="454">
        <v>0</v>
      </c>
      <c r="G44" s="385">
        <f t="shared" si="0"/>
        <v>0</v>
      </c>
      <c r="H44" s="386">
        <f t="shared" si="1"/>
        <v>0</v>
      </c>
      <c r="I44" s="387"/>
      <c r="J44" s="308">
        <f t="shared" si="2"/>
        <v>0</v>
      </c>
      <c r="K44" s="309">
        <f t="shared" si="3"/>
        <v>0</v>
      </c>
      <c r="L44" s="309">
        <f t="shared" si="4"/>
        <v>0</v>
      </c>
      <c r="M44" s="309">
        <f t="shared" si="5"/>
        <v>0</v>
      </c>
      <c r="N44" s="309">
        <f t="shared" si="6"/>
        <v>0</v>
      </c>
      <c r="O44" s="309">
        <f t="shared" si="7"/>
        <v>0</v>
      </c>
      <c r="P44" s="309">
        <f t="shared" si="8"/>
        <v>0</v>
      </c>
      <c r="Q44" s="309">
        <f t="shared" si="9"/>
        <v>0</v>
      </c>
      <c r="R44" s="309">
        <f t="shared" si="10"/>
        <v>0</v>
      </c>
      <c r="S44" s="309">
        <f t="shared" si="11"/>
        <v>0</v>
      </c>
      <c r="T44" s="309">
        <f t="shared" si="12"/>
        <v>0</v>
      </c>
      <c r="U44" s="309">
        <f t="shared" si="13"/>
        <v>0</v>
      </c>
      <c r="V44" s="309">
        <f t="shared" si="14"/>
        <v>0</v>
      </c>
      <c r="W44" s="309">
        <f t="shared" si="15"/>
        <v>0</v>
      </c>
      <c r="X44" s="309">
        <f t="shared" si="16"/>
        <v>0</v>
      </c>
      <c r="Y44" s="309">
        <f t="shared" si="17"/>
        <v>0</v>
      </c>
      <c r="Z44" s="309">
        <f t="shared" si="18"/>
        <v>0</v>
      </c>
      <c r="AA44" s="309">
        <f t="shared" si="19"/>
        <v>0</v>
      </c>
      <c r="AB44" s="309">
        <f t="shared" si="20"/>
        <v>0</v>
      </c>
      <c r="AC44" s="309">
        <f t="shared" si="21"/>
        <v>0</v>
      </c>
      <c r="AD44" s="309">
        <f t="shared" si="22"/>
        <v>0</v>
      </c>
      <c r="AE44" s="309">
        <f t="shared" si="23"/>
        <v>0</v>
      </c>
      <c r="AF44" s="309">
        <f t="shared" si="24"/>
        <v>0</v>
      </c>
      <c r="AG44" s="309">
        <f t="shared" si="25"/>
        <v>0</v>
      </c>
      <c r="AH44" s="309">
        <f t="shared" si="26"/>
        <v>0</v>
      </c>
      <c r="AI44" s="309">
        <f t="shared" si="27"/>
        <v>0</v>
      </c>
      <c r="AJ44" s="309">
        <f t="shared" si="28"/>
        <v>0</v>
      </c>
      <c r="AK44" s="309">
        <f t="shared" si="29"/>
        <v>0</v>
      </c>
      <c r="AL44" s="309">
        <f t="shared" si="30"/>
        <v>0</v>
      </c>
      <c r="AM44" s="309">
        <f t="shared" si="31"/>
        <v>0</v>
      </c>
      <c r="AN44" s="309">
        <f t="shared" si="32"/>
        <v>0</v>
      </c>
      <c r="AO44" s="309">
        <f t="shared" si="33"/>
        <v>0</v>
      </c>
      <c r="AP44" s="309">
        <f t="shared" si="34"/>
        <v>0</v>
      </c>
      <c r="AQ44" s="309">
        <f t="shared" si="35"/>
        <v>0</v>
      </c>
      <c r="AR44" s="309">
        <f t="shared" si="36"/>
        <v>0</v>
      </c>
      <c r="AS44" s="309">
        <f t="shared" si="37"/>
        <v>0</v>
      </c>
      <c r="AT44" s="309">
        <f t="shared" si="38"/>
        <v>0</v>
      </c>
      <c r="AU44" s="309">
        <f t="shared" si="39"/>
        <v>0</v>
      </c>
      <c r="AV44" s="309">
        <f t="shared" si="40"/>
        <v>0</v>
      </c>
      <c r="AW44" s="309">
        <f t="shared" si="41"/>
        <v>0</v>
      </c>
      <c r="AX44" s="309">
        <f t="shared" si="42"/>
        <v>0</v>
      </c>
      <c r="AY44" s="309">
        <f t="shared" si="43"/>
        <v>0</v>
      </c>
      <c r="AZ44" s="309">
        <f t="shared" si="44"/>
        <v>0</v>
      </c>
      <c r="BA44" s="309">
        <f t="shared" si="45"/>
        <v>0</v>
      </c>
      <c r="BB44" s="309">
        <f t="shared" si="46"/>
        <v>0</v>
      </c>
      <c r="BC44" s="309">
        <f t="shared" si="47"/>
        <v>0</v>
      </c>
      <c r="BD44" s="309">
        <f t="shared" si="48"/>
        <v>0</v>
      </c>
      <c r="BE44" s="309">
        <f t="shared" si="49"/>
        <v>0</v>
      </c>
      <c r="BF44" s="309">
        <f t="shared" si="50"/>
        <v>0</v>
      </c>
      <c r="BG44" s="309">
        <f t="shared" si="51"/>
        <v>0</v>
      </c>
      <c r="BH44" s="309">
        <f t="shared" si="52"/>
        <v>0</v>
      </c>
      <c r="BI44" s="309">
        <f t="shared" si="53"/>
        <v>0</v>
      </c>
      <c r="BJ44" s="309">
        <f t="shared" si="54"/>
        <v>0</v>
      </c>
      <c r="BK44" s="309">
        <f t="shared" si="55"/>
        <v>0</v>
      </c>
      <c r="BL44" s="309">
        <f t="shared" si="56"/>
        <v>0</v>
      </c>
      <c r="BM44" s="309">
        <f t="shared" si="57"/>
        <v>0</v>
      </c>
      <c r="BN44" s="310">
        <f t="shared" si="58"/>
        <v>0</v>
      </c>
      <c r="BO44" s="310">
        <f t="shared" si="59"/>
        <v>0</v>
      </c>
    </row>
    <row r="45" spans="1:67" s="311" customFormat="1" ht="17.100000000000001" customHeight="1" thickBot="1">
      <c r="A45" s="307"/>
      <c r="B45" s="451"/>
      <c r="C45" s="452"/>
      <c r="D45" s="452"/>
      <c r="E45" s="451"/>
      <c r="F45" s="454">
        <v>0</v>
      </c>
      <c r="G45" s="385">
        <f t="shared" si="0"/>
        <v>0</v>
      </c>
      <c r="H45" s="386">
        <f t="shared" si="1"/>
        <v>0</v>
      </c>
      <c r="I45" s="387"/>
      <c r="J45" s="308">
        <f t="shared" si="2"/>
        <v>0</v>
      </c>
      <c r="K45" s="309">
        <f t="shared" si="3"/>
        <v>0</v>
      </c>
      <c r="L45" s="309">
        <f t="shared" si="4"/>
        <v>0</v>
      </c>
      <c r="M45" s="309">
        <f t="shared" si="5"/>
        <v>0</v>
      </c>
      <c r="N45" s="309">
        <f t="shared" si="6"/>
        <v>0</v>
      </c>
      <c r="O45" s="309">
        <f t="shared" si="7"/>
        <v>0</v>
      </c>
      <c r="P45" s="309">
        <f t="shared" si="8"/>
        <v>0</v>
      </c>
      <c r="Q45" s="309">
        <f t="shared" si="9"/>
        <v>0</v>
      </c>
      <c r="R45" s="309">
        <f t="shared" si="10"/>
        <v>0</v>
      </c>
      <c r="S45" s="309">
        <f t="shared" si="11"/>
        <v>0</v>
      </c>
      <c r="T45" s="309">
        <f t="shared" si="12"/>
        <v>0</v>
      </c>
      <c r="U45" s="309">
        <f t="shared" si="13"/>
        <v>0</v>
      </c>
      <c r="V45" s="309">
        <f t="shared" si="14"/>
        <v>0</v>
      </c>
      <c r="W45" s="309">
        <f t="shared" si="15"/>
        <v>0</v>
      </c>
      <c r="X45" s="309">
        <f t="shared" si="16"/>
        <v>0</v>
      </c>
      <c r="Y45" s="309">
        <f t="shared" si="17"/>
        <v>0</v>
      </c>
      <c r="Z45" s="309">
        <f t="shared" si="18"/>
        <v>0</v>
      </c>
      <c r="AA45" s="309">
        <f t="shared" si="19"/>
        <v>0</v>
      </c>
      <c r="AB45" s="309">
        <f t="shared" si="20"/>
        <v>0</v>
      </c>
      <c r="AC45" s="309">
        <f t="shared" si="21"/>
        <v>0</v>
      </c>
      <c r="AD45" s="309">
        <f t="shared" si="22"/>
        <v>0</v>
      </c>
      <c r="AE45" s="309">
        <f t="shared" si="23"/>
        <v>0</v>
      </c>
      <c r="AF45" s="309">
        <f t="shared" si="24"/>
        <v>0</v>
      </c>
      <c r="AG45" s="309">
        <f t="shared" si="25"/>
        <v>0</v>
      </c>
      <c r="AH45" s="309">
        <f t="shared" si="26"/>
        <v>0</v>
      </c>
      <c r="AI45" s="309">
        <f t="shared" si="27"/>
        <v>0</v>
      </c>
      <c r="AJ45" s="309">
        <f t="shared" si="28"/>
        <v>0</v>
      </c>
      <c r="AK45" s="309">
        <f t="shared" si="29"/>
        <v>0</v>
      </c>
      <c r="AL45" s="309">
        <f t="shared" si="30"/>
        <v>0</v>
      </c>
      <c r="AM45" s="309">
        <f t="shared" si="31"/>
        <v>0</v>
      </c>
      <c r="AN45" s="309">
        <f t="shared" si="32"/>
        <v>0</v>
      </c>
      <c r="AO45" s="309">
        <f t="shared" si="33"/>
        <v>0</v>
      </c>
      <c r="AP45" s="309">
        <f t="shared" si="34"/>
        <v>0</v>
      </c>
      <c r="AQ45" s="309">
        <f t="shared" si="35"/>
        <v>0</v>
      </c>
      <c r="AR45" s="309">
        <f t="shared" si="36"/>
        <v>0</v>
      </c>
      <c r="AS45" s="309">
        <f t="shared" si="37"/>
        <v>0</v>
      </c>
      <c r="AT45" s="309">
        <f t="shared" si="38"/>
        <v>0</v>
      </c>
      <c r="AU45" s="309">
        <f t="shared" si="39"/>
        <v>0</v>
      </c>
      <c r="AV45" s="309">
        <f t="shared" si="40"/>
        <v>0</v>
      </c>
      <c r="AW45" s="309">
        <f t="shared" si="41"/>
        <v>0</v>
      </c>
      <c r="AX45" s="309">
        <f t="shared" si="42"/>
        <v>0</v>
      </c>
      <c r="AY45" s="309">
        <f t="shared" si="43"/>
        <v>0</v>
      </c>
      <c r="AZ45" s="309">
        <f t="shared" si="44"/>
        <v>0</v>
      </c>
      <c r="BA45" s="309">
        <f t="shared" si="45"/>
        <v>0</v>
      </c>
      <c r="BB45" s="309">
        <f t="shared" si="46"/>
        <v>0</v>
      </c>
      <c r="BC45" s="309">
        <f t="shared" si="47"/>
        <v>0</v>
      </c>
      <c r="BD45" s="309">
        <f t="shared" si="48"/>
        <v>0</v>
      </c>
      <c r="BE45" s="309">
        <f t="shared" si="49"/>
        <v>0</v>
      </c>
      <c r="BF45" s="309">
        <f t="shared" si="50"/>
        <v>0</v>
      </c>
      <c r="BG45" s="309">
        <f t="shared" si="51"/>
        <v>0</v>
      </c>
      <c r="BH45" s="309">
        <f t="shared" si="52"/>
        <v>0</v>
      </c>
      <c r="BI45" s="309">
        <f t="shared" si="53"/>
        <v>0</v>
      </c>
      <c r="BJ45" s="309">
        <f t="shared" si="54"/>
        <v>0</v>
      </c>
      <c r="BK45" s="309">
        <f t="shared" si="55"/>
        <v>0</v>
      </c>
      <c r="BL45" s="309">
        <f t="shared" si="56"/>
        <v>0</v>
      </c>
      <c r="BM45" s="309">
        <f t="shared" si="57"/>
        <v>0</v>
      </c>
      <c r="BN45" s="310">
        <f t="shared" si="58"/>
        <v>0</v>
      </c>
      <c r="BO45" s="310">
        <f t="shared" si="59"/>
        <v>0</v>
      </c>
    </row>
    <row r="46" spans="1:67" s="311" customFormat="1" ht="17.100000000000001" customHeight="1" thickBot="1">
      <c r="A46" s="307"/>
      <c r="B46" s="451"/>
      <c r="C46" s="452"/>
      <c r="D46" s="452"/>
      <c r="E46" s="451"/>
      <c r="F46" s="454">
        <v>0</v>
      </c>
      <c r="G46" s="385">
        <f t="shared" si="0"/>
        <v>0</v>
      </c>
      <c r="H46" s="386">
        <f t="shared" si="1"/>
        <v>0</v>
      </c>
      <c r="I46" s="387"/>
      <c r="J46" s="308">
        <f t="shared" si="2"/>
        <v>0</v>
      </c>
      <c r="K46" s="309">
        <f t="shared" si="3"/>
        <v>0</v>
      </c>
      <c r="L46" s="309">
        <f t="shared" si="4"/>
        <v>0</v>
      </c>
      <c r="M46" s="309">
        <f t="shared" si="5"/>
        <v>0</v>
      </c>
      <c r="N46" s="309">
        <f t="shared" si="6"/>
        <v>0</v>
      </c>
      <c r="O46" s="309">
        <f t="shared" si="7"/>
        <v>0</v>
      </c>
      <c r="P46" s="309">
        <f t="shared" si="8"/>
        <v>0</v>
      </c>
      <c r="Q46" s="309">
        <f t="shared" si="9"/>
        <v>0</v>
      </c>
      <c r="R46" s="309">
        <f t="shared" si="10"/>
        <v>0</v>
      </c>
      <c r="S46" s="309">
        <f t="shared" si="11"/>
        <v>0</v>
      </c>
      <c r="T46" s="309">
        <f t="shared" si="12"/>
        <v>0</v>
      </c>
      <c r="U46" s="309">
        <f t="shared" si="13"/>
        <v>0</v>
      </c>
      <c r="V46" s="309">
        <f t="shared" si="14"/>
        <v>0</v>
      </c>
      <c r="W46" s="309">
        <f t="shared" si="15"/>
        <v>0</v>
      </c>
      <c r="X46" s="309">
        <f t="shared" si="16"/>
        <v>0</v>
      </c>
      <c r="Y46" s="309">
        <f t="shared" si="17"/>
        <v>0</v>
      </c>
      <c r="Z46" s="309">
        <f t="shared" si="18"/>
        <v>0</v>
      </c>
      <c r="AA46" s="309">
        <f t="shared" si="19"/>
        <v>0</v>
      </c>
      <c r="AB46" s="309">
        <f t="shared" si="20"/>
        <v>0</v>
      </c>
      <c r="AC46" s="309">
        <f t="shared" si="21"/>
        <v>0</v>
      </c>
      <c r="AD46" s="309">
        <f t="shared" si="22"/>
        <v>0</v>
      </c>
      <c r="AE46" s="309">
        <f t="shared" si="23"/>
        <v>0</v>
      </c>
      <c r="AF46" s="309">
        <f t="shared" si="24"/>
        <v>0</v>
      </c>
      <c r="AG46" s="309">
        <f t="shared" si="25"/>
        <v>0</v>
      </c>
      <c r="AH46" s="309">
        <f t="shared" si="26"/>
        <v>0</v>
      </c>
      <c r="AI46" s="309">
        <f t="shared" si="27"/>
        <v>0</v>
      </c>
      <c r="AJ46" s="309">
        <f t="shared" si="28"/>
        <v>0</v>
      </c>
      <c r="AK46" s="309">
        <f t="shared" si="29"/>
        <v>0</v>
      </c>
      <c r="AL46" s="309">
        <f t="shared" si="30"/>
        <v>0</v>
      </c>
      <c r="AM46" s="309">
        <f t="shared" si="31"/>
        <v>0</v>
      </c>
      <c r="AN46" s="309">
        <f t="shared" si="32"/>
        <v>0</v>
      </c>
      <c r="AO46" s="309">
        <f t="shared" si="33"/>
        <v>0</v>
      </c>
      <c r="AP46" s="309">
        <f t="shared" si="34"/>
        <v>0</v>
      </c>
      <c r="AQ46" s="309">
        <f t="shared" si="35"/>
        <v>0</v>
      </c>
      <c r="AR46" s="309">
        <f t="shared" si="36"/>
        <v>0</v>
      </c>
      <c r="AS46" s="309">
        <f t="shared" si="37"/>
        <v>0</v>
      </c>
      <c r="AT46" s="309">
        <f t="shared" si="38"/>
        <v>0</v>
      </c>
      <c r="AU46" s="309">
        <f t="shared" si="39"/>
        <v>0</v>
      </c>
      <c r="AV46" s="309">
        <f t="shared" si="40"/>
        <v>0</v>
      </c>
      <c r="AW46" s="309">
        <f t="shared" si="41"/>
        <v>0</v>
      </c>
      <c r="AX46" s="309">
        <f t="shared" si="42"/>
        <v>0</v>
      </c>
      <c r="AY46" s="309">
        <f t="shared" si="43"/>
        <v>0</v>
      </c>
      <c r="AZ46" s="309">
        <f t="shared" si="44"/>
        <v>0</v>
      </c>
      <c r="BA46" s="309">
        <f t="shared" si="45"/>
        <v>0</v>
      </c>
      <c r="BB46" s="309">
        <f t="shared" si="46"/>
        <v>0</v>
      </c>
      <c r="BC46" s="309">
        <f t="shared" si="47"/>
        <v>0</v>
      </c>
      <c r="BD46" s="309">
        <f t="shared" si="48"/>
        <v>0</v>
      </c>
      <c r="BE46" s="309">
        <f t="shared" si="49"/>
        <v>0</v>
      </c>
      <c r="BF46" s="309">
        <f t="shared" si="50"/>
        <v>0</v>
      </c>
      <c r="BG46" s="309">
        <f t="shared" si="51"/>
        <v>0</v>
      </c>
      <c r="BH46" s="309">
        <f t="shared" si="52"/>
        <v>0</v>
      </c>
      <c r="BI46" s="309">
        <f t="shared" si="53"/>
        <v>0</v>
      </c>
      <c r="BJ46" s="309">
        <f t="shared" si="54"/>
        <v>0</v>
      </c>
      <c r="BK46" s="309">
        <f t="shared" si="55"/>
        <v>0</v>
      </c>
      <c r="BL46" s="309">
        <f t="shared" si="56"/>
        <v>0</v>
      </c>
      <c r="BM46" s="309">
        <f t="shared" si="57"/>
        <v>0</v>
      </c>
      <c r="BN46" s="310">
        <f t="shared" si="58"/>
        <v>0</v>
      </c>
      <c r="BO46" s="310">
        <f t="shared" si="59"/>
        <v>0</v>
      </c>
    </row>
    <row r="47" spans="1:67" s="311" customFormat="1" ht="17.100000000000001" customHeight="1" thickBot="1">
      <c r="A47" s="307"/>
      <c r="B47" s="451"/>
      <c r="C47" s="452"/>
      <c r="D47" s="452"/>
      <c r="E47" s="451"/>
      <c r="F47" s="454">
        <v>0</v>
      </c>
      <c r="G47" s="385">
        <f t="shared" si="0"/>
        <v>0</v>
      </c>
      <c r="H47" s="386">
        <f t="shared" si="1"/>
        <v>0</v>
      </c>
      <c r="I47" s="387"/>
      <c r="J47" s="308">
        <f t="shared" si="2"/>
        <v>0</v>
      </c>
      <c r="K47" s="309">
        <f t="shared" si="3"/>
        <v>0</v>
      </c>
      <c r="L47" s="309">
        <f t="shared" si="4"/>
        <v>0</v>
      </c>
      <c r="M47" s="309">
        <f t="shared" si="5"/>
        <v>0</v>
      </c>
      <c r="N47" s="309">
        <f t="shared" si="6"/>
        <v>0</v>
      </c>
      <c r="O47" s="309">
        <f t="shared" si="7"/>
        <v>0</v>
      </c>
      <c r="P47" s="309">
        <f t="shared" si="8"/>
        <v>0</v>
      </c>
      <c r="Q47" s="309">
        <f t="shared" si="9"/>
        <v>0</v>
      </c>
      <c r="R47" s="309">
        <f t="shared" si="10"/>
        <v>0</v>
      </c>
      <c r="S47" s="309">
        <f t="shared" si="11"/>
        <v>0</v>
      </c>
      <c r="T47" s="309">
        <f t="shared" si="12"/>
        <v>0</v>
      </c>
      <c r="U47" s="309">
        <f t="shared" si="13"/>
        <v>0</v>
      </c>
      <c r="V47" s="309">
        <f t="shared" si="14"/>
        <v>0</v>
      </c>
      <c r="W47" s="309">
        <f t="shared" si="15"/>
        <v>0</v>
      </c>
      <c r="X47" s="309">
        <f t="shared" si="16"/>
        <v>0</v>
      </c>
      <c r="Y47" s="309">
        <f t="shared" si="17"/>
        <v>0</v>
      </c>
      <c r="Z47" s="309">
        <f t="shared" si="18"/>
        <v>0</v>
      </c>
      <c r="AA47" s="309">
        <f t="shared" si="19"/>
        <v>0</v>
      </c>
      <c r="AB47" s="309">
        <f t="shared" si="20"/>
        <v>0</v>
      </c>
      <c r="AC47" s="309">
        <f t="shared" si="21"/>
        <v>0</v>
      </c>
      <c r="AD47" s="309">
        <f t="shared" si="22"/>
        <v>0</v>
      </c>
      <c r="AE47" s="309">
        <f t="shared" si="23"/>
        <v>0</v>
      </c>
      <c r="AF47" s="309">
        <f t="shared" si="24"/>
        <v>0</v>
      </c>
      <c r="AG47" s="309">
        <f t="shared" si="25"/>
        <v>0</v>
      </c>
      <c r="AH47" s="309">
        <f t="shared" si="26"/>
        <v>0</v>
      </c>
      <c r="AI47" s="309">
        <f t="shared" si="27"/>
        <v>0</v>
      </c>
      <c r="AJ47" s="309">
        <f t="shared" si="28"/>
        <v>0</v>
      </c>
      <c r="AK47" s="309">
        <f t="shared" si="29"/>
        <v>0</v>
      </c>
      <c r="AL47" s="309">
        <f t="shared" si="30"/>
        <v>0</v>
      </c>
      <c r="AM47" s="309">
        <f t="shared" si="31"/>
        <v>0</v>
      </c>
      <c r="AN47" s="309">
        <f t="shared" si="32"/>
        <v>0</v>
      </c>
      <c r="AO47" s="309">
        <f t="shared" si="33"/>
        <v>0</v>
      </c>
      <c r="AP47" s="309">
        <f t="shared" si="34"/>
        <v>0</v>
      </c>
      <c r="AQ47" s="309">
        <f t="shared" si="35"/>
        <v>0</v>
      </c>
      <c r="AR47" s="309">
        <f t="shared" si="36"/>
        <v>0</v>
      </c>
      <c r="AS47" s="309">
        <f t="shared" si="37"/>
        <v>0</v>
      </c>
      <c r="AT47" s="309">
        <f t="shared" si="38"/>
        <v>0</v>
      </c>
      <c r="AU47" s="309">
        <f t="shared" si="39"/>
        <v>0</v>
      </c>
      <c r="AV47" s="309">
        <f t="shared" si="40"/>
        <v>0</v>
      </c>
      <c r="AW47" s="309">
        <f t="shared" si="41"/>
        <v>0</v>
      </c>
      <c r="AX47" s="309">
        <f t="shared" si="42"/>
        <v>0</v>
      </c>
      <c r="AY47" s="309">
        <f t="shared" si="43"/>
        <v>0</v>
      </c>
      <c r="AZ47" s="309">
        <f t="shared" si="44"/>
        <v>0</v>
      </c>
      <c r="BA47" s="309">
        <f t="shared" si="45"/>
        <v>0</v>
      </c>
      <c r="BB47" s="309">
        <f t="shared" si="46"/>
        <v>0</v>
      </c>
      <c r="BC47" s="309">
        <f t="shared" si="47"/>
        <v>0</v>
      </c>
      <c r="BD47" s="309">
        <f t="shared" si="48"/>
        <v>0</v>
      </c>
      <c r="BE47" s="309">
        <f t="shared" si="49"/>
        <v>0</v>
      </c>
      <c r="BF47" s="309">
        <f t="shared" si="50"/>
        <v>0</v>
      </c>
      <c r="BG47" s="309">
        <f t="shared" si="51"/>
        <v>0</v>
      </c>
      <c r="BH47" s="309">
        <f t="shared" si="52"/>
        <v>0</v>
      </c>
      <c r="BI47" s="309">
        <f t="shared" si="53"/>
        <v>0</v>
      </c>
      <c r="BJ47" s="309">
        <f t="shared" si="54"/>
        <v>0</v>
      </c>
      <c r="BK47" s="309">
        <f t="shared" si="55"/>
        <v>0</v>
      </c>
      <c r="BL47" s="309">
        <f t="shared" si="56"/>
        <v>0</v>
      </c>
      <c r="BM47" s="309">
        <f t="shared" si="57"/>
        <v>0</v>
      </c>
      <c r="BN47" s="310">
        <f t="shared" si="58"/>
        <v>0</v>
      </c>
      <c r="BO47" s="310">
        <f t="shared" si="59"/>
        <v>0</v>
      </c>
    </row>
    <row r="48" spans="1:67" s="311" customFormat="1" ht="17.100000000000001" customHeight="1" thickBot="1">
      <c r="A48" s="307"/>
      <c r="B48" s="451"/>
      <c r="C48" s="452"/>
      <c r="D48" s="452"/>
      <c r="E48" s="451"/>
      <c r="F48" s="454">
        <v>0</v>
      </c>
      <c r="G48" s="385">
        <f t="shared" si="0"/>
        <v>0</v>
      </c>
      <c r="H48" s="386">
        <f t="shared" si="1"/>
        <v>0</v>
      </c>
      <c r="I48" s="387"/>
      <c r="J48" s="308">
        <f t="shared" si="2"/>
        <v>0</v>
      </c>
      <c r="K48" s="309">
        <f t="shared" si="3"/>
        <v>0</v>
      </c>
      <c r="L48" s="309">
        <f t="shared" si="4"/>
        <v>0</v>
      </c>
      <c r="M48" s="309">
        <f t="shared" si="5"/>
        <v>0</v>
      </c>
      <c r="N48" s="309">
        <f t="shared" si="6"/>
        <v>0</v>
      </c>
      <c r="O48" s="309">
        <f t="shared" si="7"/>
        <v>0</v>
      </c>
      <c r="P48" s="309">
        <f t="shared" si="8"/>
        <v>0</v>
      </c>
      <c r="Q48" s="309">
        <f t="shared" si="9"/>
        <v>0</v>
      </c>
      <c r="R48" s="309">
        <f t="shared" si="10"/>
        <v>0</v>
      </c>
      <c r="S48" s="309">
        <f t="shared" si="11"/>
        <v>0</v>
      </c>
      <c r="T48" s="309">
        <f t="shared" si="12"/>
        <v>0</v>
      </c>
      <c r="U48" s="309">
        <f t="shared" si="13"/>
        <v>0</v>
      </c>
      <c r="V48" s="309">
        <f t="shared" si="14"/>
        <v>0</v>
      </c>
      <c r="W48" s="309">
        <f t="shared" si="15"/>
        <v>0</v>
      </c>
      <c r="X48" s="309">
        <f t="shared" si="16"/>
        <v>0</v>
      </c>
      <c r="Y48" s="309">
        <f t="shared" si="17"/>
        <v>0</v>
      </c>
      <c r="Z48" s="309">
        <f t="shared" si="18"/>
        <v>0</v>
      </c>
      <c r="AA48" s="309">
        <f t="shared" si="19"/>
        <v>0</v>
      </c>
      <c r="AB48" s="309">
        <f t="shared" si="20"/>
        <v>0</v>
      </c>
      <c r="AC48" s="309">
        <f t="shared" si="21"/>
        <v>0</v>
      </c>
      <c r="AD48" s="309">
        <f t="shared" si="22"/>
        <v>0</v>
      </c>
      <c r="AE48" s="309">
        <f t="shared" si="23"/>
        <v>0</v>
      </c>
      <c r="AF48" s="309">
        <f t="shared" si="24"/>
        <v>0</v>
      </c>
      <c r="AG48" s="309">
        <f t="shared" si="25"/>
        <v>0</v>
      </c>
      <c r="AH48" s="309">
        <f t="shared" si="26"/>
        <v>0</v>
      </c>
      <c r="AI48" s="309">
        <f t="shared" si="27"/>
        <v>0</v>
      </c>
      <c r="AJ48" s="309">
        <f t="shared" si="28"/>
        <v>0</v>
      </c>
      <c r="AK48" s="309">
        <f t="shared" si="29"/>
        <v>0</v>
      </c>
      <c r="AL48" s="309">
        <f t="shared" si="30"/>
        <v>0</v>
      </c>
      <c r="AM48" s="309">
        <f t="shared" si="31"/>
        <v>0</v>
      </c>
      <c r="AN48" s="309">
        <f t="shared" si="32"/>
        <v>0</v>
      </c>
      <c r="AO48" s="309">
        <f t="shared" si="33"/>
        <v>0</v>
      </c>
      <c r="AP48" s="309">
        <f t="shared" si="34"/>
        <v>0</v>
      </c>
      <c r="AQ48" s="309">
        <f t="shared" si="35"/>
        <v>0</v>
      </c>
      <c r="AR48" s="309">
        <f t="shared" si="36"/>
        <v>0</v>
      </c>
      <c r="AS48" s="309">
        <f t="shared" si="37"/>
        <v>0</v>
      </c>
      <c r="AT48" s="309">
        <f t="shared" si="38"/>
        <v>0</v>
      </c>
      <c r="AU48" s="309">
        <f t="shared" si="39"/>
        <v>0</v>
      </c>
      <c r="AV48" s="309">
        <f t="shared" si="40"/>
        <v>0</v>
      </c>
      <c r="AW48" s="309">
        <f t="shared" si="41"/>
        <v>0</v>
      </c>
      <c r="AX48" s="309">
        <f t="shared" si="42"/>
        <v>0</v>
      </c>
      <c r="AY48" s="309">
        <f t="shared" si="43"/>
        <v>0</v>
      </c>
      <c r="AZ48" s="309">
        <f t="shared" si="44"/>
        <v>0</v>
      </c>
      <c r="BA48" s="309">
        <f t="shared" si="45"/>
        <v>0</v>
      </c>
      <c r="BB48" s="309">
        <f t="shared" si="46"/>
        <v>0</v>
      </c>
      <c r="BC48" s="309">
        <f t="shared" si="47"/>
        <v>0</v>
      </c>
      <c r="BD48" s="309">
        <f t="shared" si="48"/>
        <v>0</v>
      </c>
      <c r="BE48" s="309">
        <f t="shared" si="49"/>
        <v>0</v>
      </c>
      <c r="BF48" s="309">
        <f t="shared" si="50"/>
        <v>0</v>
      </c>
      <c r="BG48" s="309">
        <f t="shared" si="51"/>
        <v>0</v>
      </c>
      <c r="BH48" s="309">
        <f t="shared" si="52"/>
        <v>0</v>
      </c>
      <c r="BI48" s="309">
        <f t="shared" si="53"/>
        <v>0</v>
      </c>
      <c r="BJ48" s="309">
        <f t="shared" si="54"/>
        <v>0</v>
      </c>
      <c r="BK48" s="309">
        <f t="shared" si="55"/>
        <v>0</v>
      </c>
      <c r="BL48" s="309">
        <f t="shared" si="56"/>
        <v>0</v>
      </c>
      <c r="BM48" s="309">
        <f t="shared" si="57"/>
        <v>0</v>
      </c>
      <c r="BN48" s="310">
        <f t="shared" si="58"/>
        <v>0</v>
      </c>
      <c r="BO48" s="310">
        <f t="shared" si="59"/>
        <v>0</v>
      </c>
    </row>
    <row r="49" spans="1:67" s="311" customFormat="1" ht="17.100000000000001" customHeight="1" thickBot="1">
      <c r="A49" s="307"/>
      <c r="B49" s="451"/>
      <c r="C49" s="452"/>
      <c r="D49" s="452"/>
      <c r="E49" s="451"/>
      <c r="F49" s="454">
        <v>0</v>
      </c>
      <c r="G49" s="385">
        <f t="shared" si="0"/>
        <v>0</v>
      </c>
      <c r="H49" s="386">
        <f t="shared" si="1"/>
        <v>0</v>
      </c>
      <c r="I49" s="387"/>
      <c r="J49" s="308">
        <f t="shared" si="2"/>
        <v>0</v>
      </c>
      <c r="K49" s="309">
        <f t="shared" si="3"/>
        <v>0</v>
      </c>
      <c r="L49" s="309">
        <f t="shared" si="4"/>
        <v>0</v>
      </c>
      <c r="M49" s="309">
        <f t="shared" si="5"/>
        <v>0</v>
      </c>
      <c r="N49" s="309">
        <f t="shared" si="6"/>
        <v>0</v>
      </c>
      <c r="O49" s="309">
        <f t="shared" si="7"/>
        <v>0</v>
      </c>
      <c r="P49" s="309">
        <f t="shared" si="8"/>
        <v>0</v>
      </c>
      <c r="Q49" s="309">
        <f t="shared" si="9"/>
        <v>0</v>
      </c>
      <c r="R49" s="309">
        <f t="shared" si="10"/>
        <v>0</v>
      </c>
      <c r="S49" s="309">
        <f t="shared" si="11"/>
        <v>0</v>
      </c>
      <c r="T49" s="309">
        <f t="shared" si="12"/>
        <v>0</v>
      </c>
      <c r="U49" s="309">
        <f t="shared" si="13"/>
        <v>0</v>
      </c>
      <c r="V49" s="309">
        <f t="shared" si="14"/>
        <v>0</v>
      </c>
      <c r="W49" s="309">
        <f t="shared" si="15"/>
        <v>0</v>
      </c>
      <c r="X49" s="309">
        <f t="shared" si="16"/>
        <v>0</v>
      </c>
      <c r="Y49" s="309">
        <f t="shared" si="17"/>
        <v>0</v>
      </c>
      <c r="Z49" s="309">
        <f t="shared" si="18"/>
        <v>0</v>
      </c>
      <c r="AA49" s="309">
        <f t="shared" si="19"/>
        <v>0</v>
      </c>
      <c r="AB49" s="309">
        <f t="shared" si="20"/>
        <v>0</v>
      </c>
      <c r="AC49" s="309">
        <f t="shared" si="21"/>
        <v>0</v>
      </c>
      <c r="AD49" s="309">
        <f t="shared" si="22"/>
        <v>0</v>
      </c>
      <c r="AE49" s="309">
        <f t="shared" si="23"/>
        <v>0</v>
      </c>
      <c r="AF49" s="309">
        <f t="shared" si="24"/>
        <v>0</v>
      </c>
      <c r="AG49" s="309">
        <f t="shared" si="25"/>
        <v>0</v>
      </c>
      <c r="AH49" s="309">
        <f t="shared" si="26"/>
        <v>0</v>
      </c>
      <c r="AI49" s="309">
        <f t="shared" si="27"/>
        <v>0</v>
      </c>
      <c r="AJ49" s="309">
        <f t="shared" si="28"/>
        <v>0</v>
      </c>
      <c r="AK49" s="309">
        <f t="shared" si="29"/>
        <v>0</v>
      </c>
      <c r="AL49" s="309">
        <f t="shared" si="30"/>
        <v>0</v>
      </c>
      <c r="AM49" s="309">
        <f t="shared" si="31"/>
        <v>0</v>
      </c>
      <c r="AN49" s="309">
        <f t="shared" si="32"/>
        <v>0</v>
      </c>
      <c r="AO49" s="309">
        <f t="shared" si="33"/>
        <v>0</v>
      </c>
      <c r="AP49" s="309">
        <f t="shared" si="34"/>
        <v>0</v>
      </c>
      <c r="AQ49" s="309">
        <f t="shared" si="35"/>
        <v>0</v>
      </c>
      <c r="AR49" s="309">
        <f t="shared" si="36"/>
        <v>0</v>
      </c>
      <c r="AS49" s="309">
        <f t="shared" si="37"/>
        <v>0</v>
      </c>
      <c r="AT49" s="309">
        <f t="shared" si="38"/>
        <v>0</v>
      </c>
      <c r="AU49" s="309">
        <f t="shared" si="39"/>
        <v>0</v>
      </c>
      <c r="AV49" s="309">
        <f t="shared" si="40"/>
        <v>0</v>
      </c>
      <c r="AW49" s="309">
        <f t="shared" si="41"/>
        <v>0</v>
      </c>
      <c r="AX49" s="309">
        <f t="shared" si="42"/>
        <v>0</v>
      </c>
      <c r="AY49" s="309">
        <f t="shared" si="43"/>
        <v>0</v>
      </c>
      <c r="AZ49" s="309">
        <f t="shared" si="44"/>
        <v>0</v>
      </c>
      <c r="BA49" s="309">
        <f t="shared" si="45"/>
        <v>0</v>
      </c>
      <c r="BB49" s="309">
        <f t="shared" si="46"/>
        <v>0</v>
      </c>
      <c r="BC49" s="309">
        <f t="shared" si="47"/>
        <v>0</v>
      </c>
      <c r="BD49" s="309">
        <f t="shared" si="48"/>
        <v>0</v>
      </c>
      <c r="BE49" s="309">
        <f t="shared" si="49"/>
        <v>0</v>
      </c>
      <c r="BF49" s="309">
        <f t="shared" si="50"/>
        <v>0</v>
      </c>
      <c r="BG49" s="309">
        <f t="shared" si="51"/>
        <v>0</v>
      </c>
      <c r="BH49" s="309">
        <f t="shared" si="52"/>
        <v>0</v>
      </c>
      <c r="BI49" s="309">
        <f t="shared" si="53"/>
        <v>0</v>
      </c>
      <c r="BJ49" s="309">
        <f t="shared" si="54"/>
        <v>0</v>
      </c>
      <c r="BK49" s="309">
        <f t="shared" si="55"/>
        <v>0</v>
      </c>
      <c r="BL49" s="309">
        <f t="shared" si="56"/>
        <v>0</v>
      </c>
      <c r="BM49" s="309">
        <f t="shared" si="57"/>
        <v>0</v>
      </c>
      <c r="BN49" s="310">
        <f t="shared" si="58"/>
        <v>0</v>
      </c>
      <c r="BO49" s="310">
        <f t="shared" si="59"/>
        <v>0</v>
      </c>
    </row>
    <row r="50" spans="1:67" s="311" customFormat="1" ht="17.100000000000001" customHeight="1" thickBot="1">
      <c r="A50" s="307"/>
      <c r="B50" s="451"/>
      <c r="C50" s="452"/>
      <c r="D50" s="452"/>
      <c r="E50" s="451"/>
      <c r="F50" s="454">
        <v>0</v>
      </c>
      <c r="G50" s="385">
        <f t="shared" si="0"/>
        <v>0</v>
      </c>
      <c r="H50" s="386">
        <f t="shared" si="1"/>
        <v>0</v>
      </c>
      <c r="I50" s="387"/>
      <c r="J50" s="308">
        <f t="shared" si="2"/>
        <v>0</v>
      </c>
      <c r="K50" s="309">
        <f t="shared" si="3"/>
        <v>0</v>
      </c>
      <c r="L50" s="309">
        <f t="shared" si="4"/>
        <v>0</v>
      </c>
      <c r="M50" s="309">
        <f t="shared" si="5"/>
        <v>0</v>
      </c>
      <c r="N50" s="309">
        <f t="shared" si="6"/>
        <v>0</v>
      </c>
      <c r="O50" s="309">
        <f t="shared" si="7"/>
        <v>0</v>
      </c>
      <c r="P50" s="309">
        <f t="shared" si="8"/>
        <v>0</v>
      </c>
      <c r="Q50" s="309">
        <f t="shared" si="9"/>
        <v>0</v>
      </c>
      <c r="R50" s="309">
        <f t="shared" si="10"/>
        <v>0</v>
      </c>
      <c r="S50" s="309">
        <f t="shared" si="11"/>
        <v>0</v>
      </c>
      <c r="T50" s="309">
        <f t="shared" si="12"/>
        <v>0</v>
      </c>
      <c r="U50" s="309">
        <f t="shared" si="13"/>
        <v>0</v>
      </c>
      <c r="V50" s="309">
        <f t="shared" si="14"/>
        <v>0</v>
      </c>
      <c r="W50" s="309">
        <f t="shared" si="15"/>
        <v>0</v>
      </c>
      <c r="X50" s="309">
        <f t="shared" si="16"/>
        <v>0</v>
      </c>
      <c r="Y50" s="309">
        <f t="shared" si="17"/>
        <v>0</v>
      </c>
      <c r="Z50" s="309">
        <f t="shared" si="18"/>
        <v>0</v>
      </c>
      <c r="AA50" s="309">
        <f t="shared" si="19"/>
        <v>0</v>
      </c>
      <c r="AB50" s="309">
        <f t="shared" si="20"/>
        <v>0</v>
      </c>
      <c r="AC50" s="309">
        <f t="shared" si="21"/>
        <v>0</v>
      </c>
      <c r="AD50" s="309">
        <f t="shared" si="22"/>
        <v>0</v>
      </c>
      <c r="AE50" s="309">
        <f t="shared" si="23"/>
        <v>0</v>
      </c>
      <c r="AF50" s="309">
        <f t="shared" si="24"/>
        <v>0</v>
      </c>
      <c r="AG50" s="309">
        <f t="shared" si="25"/>
        <v>0</v>
      </c>
      <c r="AH50" s="309">
        <f t="shared" si="26"/>
        <v>0</v>
      </c>
      <c r="AI50" s="309">
        <f t="shared" si="27"/>
        <v>0</v>
      </c>
      <c r="AJ50" s="309">
        <f t="shared" si="28"/>
        <v>0</v>
      </c>
      <c r="AK50" s="309">
        <f t="shared" si="29"/>
        <v>0</v>
      </c>
      <c r="AL50" s="309">
        <f t="shared" si="30"/>
        <v>0</v>
      </c>
      <c r="AM50" s="309">
        <f t="shared" si="31"/>
        <v>0</v>
      </c>
      <c r="AN50" s="309">
        <f t="shared" si="32"/>
        <v>0</v>
      </c>
      <c r="AO50" s="309">
        <f t="shared" si="33"/>
        <v>0</v>
      </c>
      <c r="AP50" s="309">
        <f t="shared" si="34"/>
        <v>0</v>
      </c>
      <c r="AQ50" s="309">
        <f t="shared" si="35"/>
        <v>0</v>
      </c>
      <c r="AR50" s="309">
        <f t="shared" si="36"/>
        <v>0</v>
      </c>
      <c r="AS50" s="309">
        <f t="shared" si="37"/>
        <v>0</v>
      </c>
      <c r="AT50" s="309">
        <f t="shared" si="38"/>
        <v>0</v>
      </c>
      <c r="AU50" s="309">
        <f t="shared" si="39"/>
        <v>0</v>
      </c>
      <c r="AV50" s="309">
        <f t="shared" si="40"/>
        <v>0</v>
      </c>
      <c r="AW50" s="309">
        <f t="shared" si="41"/>
        <v>0</v>
      </c>
      <c r="AX50" s="309">
        <f t="shared" si="42"/>
        <v>0</v>
      </c>
      <c r="AY50" s="309">
        <f t="shared" si="43"/>
        <v>0</v>
      </c>
      <c r="AZ50" s="309">
        <f t="shared" si="44"/>
        <v>0</v>
      </c>
      <c r="BA50" s="309">
        <f t="shared" si="45"/>
        <v>0</v>
      </c>
      <c r="BB50" s="309">
        <f t="shared" si="46"/>
        <v>0</v>
      </c>
      <c r="BC50" s="309">
        <f t="shared" si="47"/>
        <v>0</v>
      </c>
      <c r="BD50" s="309">
        <f t="shared" si="48"/>
        <v>0</v>
      </c>
      <c r="BE50" s="309">
        <f t="shared" si="49"/>
        <v>0</v>
      </c>
      <c r="BF50" s="309">
        <f t="shared" si="50"/>
        <v>0</v>
      </c>
      <c r="BG50" s="309">
        <f t="shared" si="51"/>
        <v>0</v>
      </c>
      <c r="BH50" s="309">
        <f t="shared" si="52"/>
        <v>0</v>
      </c>
      <c r="BI50" s="309">
        <f t="shared" si="53"/>
        <v>0</v>
      </c>
      <c r="BJ50" s="309">
        <f t="shared" si="54"/>
        <v>0</v>
      </c>
      <c r="BK50" s="309">
        <f t="shared" si="55"/>
        <v>0</v>
      </c>
      <c r="BL50" s="309">
        <f t="shared" si="56"/>
        <v>0</v>
      </c>
      <c r="BM50" s="309">
        <f t="shared" si="57"/>
        <v>0</v>
      </c>
      <c r="BN50" s="310">
        <f t="shared" si="58"/>
        <v>0</v>
      </c>
      <c r="BO50" s="310">
        <f t="shared" si="59"/>
        <v>0</v>
      </c>
    </row>
    <row r="51" spans="1:67" s="311" customFormat="1" ht="17.100000000000001" customHeight="1" thickBot="1">
      <c r="A51" s="307"/>
      <c r="B51" s="451"/>
      <c r="C51" s="452"/>
      <c r="D51" s="452"/>
      <c r="E51" s="451"/>
      <c r="F51" s="454">
        <v>0</v>
      </c>
      <c r="G51" s="385">
        <f t="shared" si="0"/>
        <v>0</v>
      </c>
      <c r="H51" s="386">
        <f t="shared" si="1"/>
        <v>0</v>
      </c>
      <c r="I51" s="387"/>
      <c r="J51" s="308">
        <f t="shared" si="2"/>
        <v>0</v>
      </c>
      <c r="K51" s="309">
        <f t="shared" si="3"/>
        <v>0</v>
      </c>
      <c r="L51" s="309">
        <f t="shared" si="4"/>
        <v>0</v>
      </c>
      <c r="M51" s="309">
        <f t="shared" si="5"/>
        <v>0</v>
      </c>
      <c r="N51" s="309">
        <f t="shared" si="6"/>
        <v>0</v>
      </c>
      <c r="O51" s="309">
        <f t="shared" si="7"/>
        <v>0</v>
      </c>
      <c r="P51" s="309">
        <f t="shared" si="8"/>
        <v>0</v>
      </c>
      <c r="Q51" s="309">
        <f t="shared" si="9"/>
        <v>0</v>
      </c>
      <c r="R51" s="309">
        <f t="shared" si="10"/>
        <v>0</v>
      </c>
      <c r="S51" s="309">
        <f t="shared" si="11"/>
        <v>0</v>
      </c>
      <c r="T51" s="309">
        <f t="shared" si="12"/>
        <v>0</v>
      </c>
      <c r="U51" s="309">
        <f t="shared" si="13"/>
        <v>0</v>
      </c>
      <c r="V51" s="309">
        <f t="shared" si="14"/>
        <v>0</v>
      </c>
      <c r="W51" s="309">
        <f t="shared" si="15"/>
        <v>0</v>
      </c>
      <c r="X51" s="309">
        <f t="shared" si="16"/>
        <v>0</v>
      </c>
      <c r="Y51" s="309">
        <f t="shared" si="17"/>
        <v>0</v>
      </c>
      <c r="Z51" s="309">
        <f t="shared" si="18"/>
        <v>0</v>
      </c>
      <c r="AA51" s="309">
        <f t="shared" si="19"/>
        <v>0</v>
      </c>
      <c r="AB51" s="309">
        <f t="shared" si="20"/>
        <v>0</v>
      </c>
      <c r="AC51" s="309">
        <f t="shared" si="21"/>
        <v>0</v>
      </c>
      <c r="AD51" s="309">
        <f t="shared" si="22"/>
        <v>0</v>
      </c>
      <c r="AE51" s="309">
        <f t="shared" si="23"/>
        <v>0</v>
      </c>
      <c r="AF51" s="309">
        <f t="shared" si="24"/>
        <v>0</v>
      </c>
      <c r="AG51" s="309">
        <f t="shared" si="25"/>
        <v>0</v>
      </c>
      <c r="AH51" s="309">
        <f t="shared" si="26"/>
        <v>0</v>
      </c>
      <c r="AI51" s="309">
        <f t="shared" si="27"/>
        <v>0</v>
      </c>
      <c r="AJ51" s="309">
        <f t="shared" si="28"/>
        <v>0</v>
      </c>
      <c r="AK51" s="309">
        <f t="shared" si="29"/>
        <v>0</v>
      </c>
      <c r="AL51" s="309">
        <f t="shared" si="30"/>
        <v>0</v>
      </c>
      <c r="AM51" s="309">
        <f t="shared" si="31"/>
        <v>0</v>
      </c>
      <c r="AN51" s="309">
        <f t="shared" si="32"/>
        <v>0</v>
      </c>
      <c r="AO51" s="309">
        <f t="shared" si="33"/>
        <v>0</v>
      </c>
      <c r="AP51" s="309">
        <f t="shared" si="34"/>
        <v>0</v>
      </c>
      <c r="AQ51" s="309">
        <f t="shared" si="35"/>
        <v>0</v>
      </c>
      <c r="AR51" s="309">
        <f t="shared" si="36"/>
        <v>0</v>
      </c>
      <c r="AS51" s="309">
        <f t="shared" si="37"/>
        <v>0</v>
      </c>
      <c r="AT51" s="309">
        <f t="shared" si="38"/>
        <v>0</v>
      </c>
      <c r="AU51" s="309">
        <f t="shared" si="39"/>
        <v>0</v>
      </c>
      <c r="AV51" s="309">
        <f t="shared" si="40"/>
        <v>0</v>
      </c>
      <c r="AW51" s="309">
        <f t="shared" si="41"/>
        <v>0</v>
      </c>
      <c r="AX51" s="309">
        <f t="shared" si="42"/>
        <v>0</v>
      </c>
      <c r="AY51" s="309">
        <f t="shared" si="43"/>
        <v>0</v>
      </c>
      <c r="AZ51" s="309">
        <f t="shared" si="44"/>
        <v>0</v>
      </c>
      <c r="BA51" s="309">
        <f t="shared" si="45"/>
        <v>0</v>
      </c>
      <c r="BB51" s="309">
        <f t="shared" si="46"/>
        <v>0</v>
      </c>
      <c r="BC51" s="309">
        <f t="shared" si="47"/>
        <v>0</v>
      </c>
      <c r="BD51" s="309">
        <f t="shared" si="48"/>
        <v>0</v>
      </c>
      <c r="BE51" s="309">
        <f t="shared" si="49"/>
        <v>0</v>
      </c>
      <c r="BF51" s="309">
        <f t="shared" si="50"/>
        <v>0</v>
      </c>
      <c r="BG51" s="309">
        <f t="shared" si="51"/>
        <v>0</v>
      </c>
      <c r="BH51" s="309">
        <f t="shared" si="52"/>
        <v>0</v>
      </c>
      <c r="BI51" s="309">
        <f t="shared" si="53"/>
        <v>0</v>
      </c>
      <c r="BJ51" s="309">
        <f t="shared" si="54"/>
        <v>0</v>
      </c>
      <c r="BK51" s="309">
        <f t="shared" si="55"/>
        <v>0</v>
      </c>
      <c r="BL51" s="309">
        <f t="shared" si="56"/>
        <v>0</v>
      </c>
      <c r="BM51" s="309">
        <f t="shared" si="57"/>
        <v>0</v>
      </c>
      <c r="BN51" s="310">
        <f t="shared" si="58"/>
        <v>0</v>
      </c>
      <c r="BO51" s="310">
        <f t="shared" si="59"/>
        <v>0</v>
      </c>
    </row>
    <row r="52" spans="1:67" s="311" customFormat="1" ht="17.100000000000001" customHeight="1" thickBot="1">
      <c r="A52" s="307"/>
      <c r="B52" s="451"/>
      <c r="C52" s="452"/>
      <c r="D52" s="452"/>
      <c r="E52" s="451"/>
      <c r="F52" s="454">
        <v>0</v>
      </c>
      <c r="G52" s="385">
        <f t="shared" si="0"/>
        <v>0</v>
      </c>
      <c r="H52" s="386">
        <f t="shared" si="1"/>
        <v>0</v>
      </c>
      <c r="I52" s="387"/>
      <c r="J52" s="308">
        <f t="shared" si="2"/>
        <v>0</v>
      </c>
      <c r="K52" s="309">
        <f t="shared" si="3"/>
        <v>0</v>
      </c>
      <c r="L52" s="309">
        <f t="shared" si="4"/>
        <v>0</v>
      </c>
      <c r="M52" s="309">
        <f t="shared" si="5"/>
        <v>0</v>
      </c>
      <c r="N52" s="309">
        <f t="shared" si="6"/>
        <v>0</v>
      </c>
      <c r="O52" s="309">
        <f t="shared" si="7"/>
        <v>0</v>
      </c>
      <c r="P52" s="309">
        <f t="shared" si="8"/>
        <v>0</v>
      </c>
      <c r="Q52" s="309">
        <f t="shared" si="9"/>
        <v>0</v>
      </c>
      <c r="R52" s="309">
        <f t="shared" si="10"/>
        <v>0</v>
      </c>
      <c r="S52" s="309">
        <f t="shared" si="11"/>
        <v>0</v>
      </c>
      <c r="T52" s="309">
        <f t="shared" si="12"/>
        <v>0</v>
      </c>
      <c r="U52" s="309">
        <f t="shared" si="13"/>
        <v>0</v>
      </c>
      <c r="V52" s="309">
        <f t="shared" si="14"/>
        <v>0</v>
      </c>
      <c r="W52" s="309">
        <f t="shared" si="15"/>
        <v>0</v>
      </c>
      <c r="X52" s="309">
        <f t="shared" si="16"/>
        <v>0</v>
      </c>
      <c r="Y52" s="309">
        <f t="shared" si="17"/>
        <v>0</v>
      </c>
      <c r="Z52" s="309">
        <f t="shared" si="18"/>
        <v>0</v>
      </c>
      <c r="AA52" s="309">
        <f t="shared" si="19"/>
        <v>0</v>
      </c>
      <c r="AB52" s="309">
        <f t="shared" si="20"/>
        <v>0</v>
      </c>
      <c r="AC52" s="309">
        <f t="shared" si="21"/>
        <v>0</v>
      </c>
      <c r="AD52" s="309">
        <f t="shared" si="22"/>
        <v>0</v>
      </c>
      <c r="AE52" s="309">
        <f t="shared" si="23"/>
        <v>0</v>
      </c>
      <c r="AF52" s="309">
        <f t="shared" si="24"/>
        <v>0</v>
      </c>
      <c r="AG52" s="309">
        <f t="shared" si="25"/>
        <v>0</v>
      </c>
      <c r="AH52" s="309">
        <f t="shared" si="26"/>
        <v>0</v>
      </c>
      <c r="AI52" s="309">
        <f t="shared" si="27"/>
        <v>0</v>
      </c>
      <c r="AJ52" s="309">
        <f t="shared" si="28"/>
        <v>0</v>
      </c>
      <c r="AK52" s="309">
        <f t="shared" si="29"/>
        <v>0</v>
      </c>
      <c r="AL52" s="309">
        <f t="shared" si="30"/>
        <v>0</v>
      </c>
      <c r="AM52" s="309">
        <f t="shared" si="31"/>
        <v>0</v>
      </c>
      <c r="AN52" s="309">
        <f t="shared" si="32"/>
        <v>0</v>
      </c>
      <c r="AO52" s="309">
        <f t="shared" si="33"/>
        <v>0</v>
      </c>
      <c r="AP52" s="309">
        <f t="shared" si="34"/>
        <v>0</v>
      </c>
      <c r="AQ52" s="309">
        <f t="shared" si="35"/>
        <v>0</v>
      </c>
      <c r="AR52" s="309">
        <f t="shared" si="36"/>
        <v>0</v>
      </c>
      <c r="AS52" s="309">
        <f t="shared" si="37"/>
        <v>0</v>
      </c>
      <c r="AT52" s="309">
        <f t="shared" si="38"/>
        <v>0</v>
      </c>
      <c r="AU52" s="309">
        <f t="shared" si="39"/>
        <v>0</v>
      </c>
      <c r="AV52" s="309">
        <f t="shared" si="40"/>
        <v>0</v>
      </c>
      <c r="AW52" s="309">
        <f t="shared" si="41"/>
        <v>0</v>
      </c>
      <c r="AX52" s="309">
        <f t="shared" si="42"/>
        <v>0</v>
      </c>
      <c r="AY52" s="309">
        <f t="shared" si="43"/>
        <v>0</v>
      </c>
      <c r="AZ52" s="309">
        <f t="shared" si="44"/>
        <v>0</v>
      </c>
      <c r="BA52" s="309">
        <f t="shared" si="45"/>
        <v>0</v>
      </c>
      <c r="BB52" s="309">
        <f t="shared" si="46"/>
        <v>0</v>
      </c>
      <c r="BC52" s="309">
        <f t="shared" si="47"/>
        <v>0</v>
      </c>
      <c r="BD52" s="309">
        <f t="shared" si="48"/>
        <v>0</v>
      </c>
      <c r="BE52" s="309">
        <f t="shared" si="49"/>
        <v>0</v>
      </c>
      <c r="BF52" s="309">
        <f t="shared" si="50"/>
        <v>0</v>
      </c>
      <c r="BG52" s="309">
        <f t="shared" si="51"/>
        <v>0</v>
      </c>
      <c r="BH52" s="309">
        <f t="shared" si="52"/>
        <v>0</v>
      </c>
      <c r="BI52" s="309">
        <f t="shared" si="53"/>
        <v>0</v>
      </c>
      <c r="BJ52" s="309">
        <f t="shared" si="54"/>
        <v>0</v>
      </c>
      <c r="BK52" s="309">
        <f t="shared" si="55"/>
        <v>0</v>
      </c>
      <c r="BL52" s="309">
        <f t="shared" si="56"/>
        <v>0</v>
      </c>
      <c r="BM52" s="309">
        <f t="shared" si="57"/>
        <v>0</v>
      </c>
      <c r="BN52" s="310">
        <f t="shared" si="58"/>
        <v>0</v>
      </c>
      <c r="BO52" s="310">
        <f t="shared" si="59"/>
        <v>0</v>
      </c>
    </row>
    <row r="53" spans="1:67" s="311" customFormat="1" ht="17.100000000000001" customHeight="1" thickBot="1">
      <c r="A53" s="307"/>
      <c r="B53" s="451"/>
      <c r="C53" s="452"/>
      <c r="D53" s="452"/>
      <c r="E53" s="451"/>
      <c r="F53" s="454">
        <v>0</v>
      </c>
      <c r="G53" s="385">
        <f t="shared" si="0"/>
        <v>0</v>
      </c>
      <c r="H53" s="386">
        <f t="shared" si="1"/>
        <v>0</v>
      </c>
      <c r="I53" s="387"/>
      <c r="J53" s="308">
        <f t="shared" si="2"/>
        <v>0</v>
      </c>
      <c r="K53" s="309">
        <f t="shared" si="3"/>
        <v>0</v>
      </c>
      <c r="L53" s="309">
        <f t="shared" si="4"/>
        <v>0</v>
      </c>
      <c r="M53" s="309">
        <f t="shared" si="5"/>
        <v>0</v>
      </c>
      <c r="N53" s="309">
        <f t="shared" si="6"/>
        <v>0</v>
      </c>
      <c r="O53" s="309">
        <f t="shared" si="7"/>
        <v>0</v>
      </c>
      <c r="P53" s="309">
        <f t="shared" si="8"/>
        <v>0</v>
      </c>
      <c r="Q53" s="309">
        <f t="shared" si="9"/>
        <v>0</v>
      </c>
      <c r="R53" s="309">
        <f t="shared" si="10"/>
        <v>0</v>
      </c>
      <c r="S53" s="309">
        <f t="shared" si="11"/>
        <v>0</v>
      </c>
      <c r="T53" s="309">
        <f t="shared" si="12"/>
        <v>0</v>
      </c>
      <c r="U53" s="309">
        <f t="shared" si="13"/>
        <v>0</v>
      </c>
      <c r="V53" s="309">
        <f t="shared" si="14"/>
        <v>0</v>
      </c>
      <c r="W53" s="309">
        <f t="shared" si="15"/>
        <v>0</v>
      </c>
      <c r="X53" s="309">
        <f t="shared" si="16"/>
        <v>0</v>
      </c>
      <c r="Y53" s="309">
        <f t="shared" si="17"/>
        <v>0</v>
      </c>
      <c r="Z53" s="309">
        <f t="shared" si="18"/>
        <v>0</v>
      </c>
      <c r="AA53" s="309">
        <f t="shared" si="19"/>
        <v>0</v>
      </c>
      <c r="AB53" s="309">
        <f t="shared" si="20"/>
        <v>0</v>
      </c>
      <c r="AC53" s="309">
        <f t="shared" si="21"/>
        <v>0</v>
      </c>
      <c r="AD53" s="309">
        <f t="shared" si="22"/>
        <v>0</v>
      </c>
      <c r="AE53" s="309">
        <f t="shared" si="23"/>
        <v>0</v>
      </c>
      <c r="AF53" s="309">
        <f t="shared" si="24"/>
        <v>0</v>
      </c>
      <c r="AG53" s="309">
        <f t="shared" si="25"/>
        <v>0</v>
      </c>
      <c r="AH53" s="309">
        <f t="shared" si="26"/>
        <v>0</v>
      </c>
      <c r="AI53" s="309">
        <f t="shared" si="27"/>
        <v>0</v>
      </c>
      <c r="AJ53" s="309">
        <f t="shared" si="28"/>
        <v>0</v>
      </c>
      <c r="AK53" s="309">
        <f t="shared" si="29"/>
        <v>0</v>
      </c>
      <c r="AL53" s="309">
        <f t="shared" si="30"/>
        <v>0</v>
      </c>
      <c r="AM53" s="309">
        <f t="shared" si="31"/>
        <v>0</v>
      </c>
      <c r="AN53" s="309">
        <f t="shared" si="32"/>
        <v>0</v>
      </c>
      <c r="AO53" s="309">
        <f t="shared" si="33"/>
        <v>0</v>
      </c>
      <c r="AP53" s="309">
        <f t="shared" si="34"/>
        <v>0</v>
      </c>
      <c r="AQ53" s="309">
        <f t="shared" si="35"/>
        <v>0</v>
      </c>
      <c r="AR53" s="309">
        <f t="shared" si="36"/>
        <v>0</v>
      </c>
      <c r="AS53" s="309">
        <f t="shared" si="37"/>
        <v>0</v>
      </c>
      <c r="AT53" s="309">
        <f t="shared" si="38"/>
        <v>0</v>
      </c>
      <c r="AU53" s="309">
        <f t="shared" si="39"/>
        <v>0</v>
      </c>
      <c r="AV53" s="309">
        <f t="shared" si="40"/>
        <v>0</v>
      </c>
      <c r="AW53" s="309">
        <f t="shared" si="41"/>
        <v>0</v>
      </c>
      <c r="AX53" s="309">
        <f t="shared" si="42"/>
        <v>0</v>
      </c>
      <c r="AY53" s="309">
        <f t="shared" si="43"/>
        <v>0</v>
      </c>
      <c r="AZ53" s="309">
        <f t="shared" si="44"/>
        <v>0</v>
      </c>
      <c r="BA53" s="309">
        <f t="shared" si="45"/>
        <v>0</v>
      </c>
      <c r="BB53" s="309">
        <f t="shared" si="46"/>
        <v>0</v>
      </c>
      <c r="BC53" s="309">
        <f t="shared" si="47"/>
        <v>0</v>
      </c>
      <c r="BD53" s="309">
        <f t="shared" si="48"/>
        <v>0</v>
      </c>
      <c r="BE53" s="309">
        <f t="shared" si="49"/>
        <v>0</v>
      </c>
      <c r="BF53" s="309">
        <f t="shared" si="50"/>
        <v>0</v>
      </c>
      <c r="BG53" s="309">
        <f t="shared" si="51"/>
        <v>0</v>
      </c>
      <c r="BH53" s="309">
        <f t="shared" si="52"/>
        <v>0</v>
      </c>
      <c r="BI53" s="309">
        <f t="shared" si="53"/>
        <v>0</v>
      </c>
      <c r="BJ53" s="309">
        <f t="shared" si="54"/>
        <v>0</v>
      </c>
      <c r="BK53" s="309">
        <f t="shared" si="55"/>
        <v>0</v>
      </c>
      <c r="BL53" s="309">
        <f t="shared" si="56"/>
        <v>0</v>
      </c>
      <c r="BM53" s="309">
        <f t="shared" si="57"/>
        <v>0</v>
      </c>
      <c r="BN53" s="310">
        <f t="shared" si="58"/>
        <v>0</v>
      </c>
      <c r="BO53" s="310">
        <f t="shared" si="59"/>
        <v>0</v>
      </c>
    </row>
    <row r="54" spans="1:67" s="311" customFormat="1" ht="17.100000000000001" customHeight="1" thickBot="1">
      <c r="A54" s="307"/>
      <c r="B54" s="451"/>
      <c r="C54" s="452"/>
      <c r="D54" s="452"/>
      <c r="E54" s="451"/>
      <c r="F54" s="454">
        <v>0</v>
      </c>
      <c r="G54" s="385">
        <f t="shared" si="0"/>
        <v>0</v>
      </c>
      <c r="H54" s="386">
        <f t="shared" si="1"/>
        <v>0</v>
      </c>
      <c r="I54" s="387"/>
      <c r="J54" s="308">
        <f t="shared" si="2"/>
        <v>0</v>
      </c>
      <c r="K54" s="309">
        <f t="shared" si="3"/>
        <v>0</v>
      </c>
      <c r="L54" s="309">
        <f t="shared" si="4"/>
        <v>0</v>
      </c>
      <c r="M54" s="309">
        <f t="shared" si="5"/>
        <v>0</v>
      </c>
      <c r="N54" s="309">
        <f t="shared" si="6"/>
        <v>0</v>
      </c>
      <c r="O54" s="309">
        <f t="shared" si="7"/>
        <v>0</v>
      </c>
      <c r="P54" s="309">
        <f t="shared" si="8"/>
        <v>0</v>
      </c>
      <c r="Q54" s="309">
        <f t="shared" si="9"/>
        <v>0</v>
      </c>
      <c r="R54" s="309">
        <f t="shared" si="10"/>
        <v>0</v>
      </c>
      <c r="S54" s="309">
        <f t="shared" si="11"/>
        <v>0</v>
      </c>
      <c r="T54" s="309">
        <f t="shared" si="12"/>
        <v>0</v>
      </c>
      <c r="U54" s="309">
        <f t="shared" si="13"/>
        <v>0</v>
      </c>
      <c r="V54" s="309">
        <f t="shared" si="14"/>
        <v>0</v>
      </c>
      <c r="W54" s="309">
        <f t="shared" si="15"/>
        <v>0</v>
      </c>
      <c r="X54" s="309">
        <f t="shared" si="16"/>
        <v>0</v>
      </c>
      <c r="Y54" s="309">
        <f t="shared" si="17"/>
        <v>0</v>
      </c>
      <c r="Z54" s="309">
        <f t="shared" si="18"/>
        <v>0</v>
      </c>
      <c r="AA54" s="309">
        <f t="shared" si="19"/>
        <v>0</v>
      </c>
      <c r="AB54" s="309">
        <f t="shared" si="20"/>
        <v>0</v>
      </c>
      <c r="AC54" s="309">
        <f t="shared" si="21"/>
        <v>0</v>
      </c>
      <c r="AD54" s="309">
        <f t="shared" si="22"/>
        <v>0</v>
      </c>
      <c r="AE54" s="309">
        <f t="shared" si="23"/>
        <v>0</v>
      </c>
      <c r="AF54" s="309">
        <f t="shared" si="24"/>
        <v>0</v>
      </c>
      <c r="AG54" s="309">
        <f t="shared" si="25"/>
        <v>0</v>
      </c>
      <c r="AH54" s="309">
        <f t="shared" si="26"/>
        <v>0</v>
      </c>
      <c r="AI54" s="309">
        <f t="shared" si="27"/>
        <v>0</v>
      </c>
      <c r="AJ54" s="309">
        <f t="shared" si="28"/>
        <v>0</v>
      </c>
      <c r="AK54" s="309">
        <f t="shared" si="29"/>
        <v>0</v>
      </c>
      <c r="AL54" s="309">
        <f t="shared" si="30"/>
        <v>0</v>
      </c>
      <c r="AM54" s="309">
        <f t="shared" si="31"/>
        <v>0</v>
      </c>
      <c r="AN54" s="309">
        <f t="shared" si="32"/>
        <v>0</v>
      </c>
      <c r="AO54" s="309">
        <f t="shared" si="33"/>
        <v>0</v>
      </c>
      <c r="AP54" s="309">
        <f t="shared" si="34"/>
        <v>0</v>
      </c>
      <c r="AQ54" s="309">
        <f t="shared" si="35"/>
        <v>0</v>
      </c>
      <c r="AR54" s="309">
        <f t="shared" si="36"/>
        <v>0</v>
      </c>
      <c r="AS54" s="309">
        <f t="shared" si="37"/>
        <v>0</v>
      </c>
      <c r="AT54" s="309">
        <f t="shared" si="38"/>
        <v>0</v>
      </c>
      <c r="AU54" s="309">
        <f t="shared" si="39"/>
        <v>0</v>
      </c>
      <c r="AV54" s="309">
        <f t="shared" si="40"/>
        <v>0</v>
      </c>
      <c r="AW54" s="309">
        <f t="shared" si="41"/>
        <v>0</v>
      </c>
      <c r="AX54" s="309">
        <f t="shared" si="42"/>
        <v>0</v>
      </c>
      <c r="AY54" s="309">
        <f t="shared" si="43"/>
        <v>0</v>
      </c>
      <c r="AZ54" s="309">
        <f t="shared" si="44"/>
        <v>0</v>
      </c>
      <c r="BA54" s="309">
        <f t="shared" si="45"/>
        <v>0</v>
      </c>
      <c r="BB54" s="309">
        <f t="shared" si="46"/>
        <v>0</v>
      </c>
      <c r="BC54" s="309">
        <f t="shared" si="47"/>
        <v>0</v>
      </c>
      <c r="BD54" s="309">
        <f t="shared" si="48"/>
        <v>0</v>
      </c>
      <c r="BE54" s="309">
        <f t="shared" si="49"/>
        <v>0</v>
      </c>
      <c r="BF54" s="309">
        <f t="shared" si="50"/>
        <v>0</v>
      </c>
      <c r="BG54" s="309">
        <f t="shared" si="51"/>
        <v>0</v>
      </c>
      <c r="BH54" s="309">
        <f t="shared" si="52"/>
        <v>0</v>
      </c>
      <c r="BI54" s="309">
        <f t="shared" si="53"/>
        <v>0</v>
      </c>
      <c r="BJ54" s="309">
        <f t="shared" si="54"/>
        <v>0</v>
      </c>
      <c r="BK54" s="309">
        <f t="shared" si="55"/>
        <v>0</v>
      </c>
      <c r="BL54" s="309">
        <f t="shared" si="56"/>
        <v>0</v>
      </c>
      <c r="BM54" s="309">
        <f t="shared" si="57"/>
        <v>0</v>
      </c>
      <c r="BN54" s="310">
        <f t="shared" si="58"/>
        <v>0</v>
      </c>
      <c r="BO54" s="310">
        <f t="shared" si="59"/>
        <v>0</v>
      </c>
    </row>
    <row r="55" spans="1:67" s="311" customFormat="1" ht="17.100000000000001" customHeight="1" thickBot="1">
      <c r="A55" s="307"/>
      <c r="B55" s="451"/>
      <c r="C55" s="452"/>
      <c r="D55" s="452"/>
      <c r="E55" s="451"/>
      <c r="F55" s="454">
        <v>0</v>
      </c>
      <c r="G55" s="385">
        <f t="shared" si="0"/>
        <v>0</v>
      </c>
      <c r="H55" s="386">
        <f t="shared" si="1"/>
        <v>0</v>
      </c>
      <c r="I55" s="387"/>
      <c r="J55" s="308">
        <f t="shared" si="2"/>
        <v>0</v>
      </c>
      <c r="K55" s="309">
        <f t="shared" si="3"/>
        <v>0</v>
      </c>
      <c r="L55" s="309">
        <f t="shared" si="4"/>
        <v>0</v>
      </c>
      <c r="M55" s="309">
        <f t="shared" si="5"/>
        <v>0</v>
      </c>
      <c r="N55" s="309">
        <f t="shared" si="6"/>
        <v>0</v>
      </c>
      <c r="O55" s="309">
        <f t="shared" si="7"/>
        <v>0</v>
      </c>
      <c r="P55" s="309">
        <f t="shared" si="8"/>
        <v>0</v>
      </c>
      <c r="Q55" s="309">
        <f t="shared" si="9"/>
        <v>0</v>
      </c>
      <c r="R55" s="309">
        <f t="shared" si="10"/>
        <v>0</v>
      </c>
      <c r="S55" s="309">
        <f t="shared" si="11"/>
        <v>0</v>
      </c>
      <c r="T55" s="309">
        <f t="shared" si="12"/>
        <v>0</v>
      </c>
      <c r="U55" s="309">
        <f t="shared" si="13"/>
        <v>0</v>
      </c>
      <c r="V55" s="309">
        <f t="shared" si="14"/>
        <v>0</v>
      </c>
      <c r="W55" s="309">
        <f t="shared" si="15"/>
        <v>0</v>
      </c>
      <c r="X55" s="309">
        <f t="shared" si="16"/>
        <v>0</v>
      </c>
      <c r="Y55" s="309">
        <f t="shared" si="17"/>
        <v>0</v>
      </c>
      <c r="Z55" s="309">
        <f t="shared" si="18"/>
        <v>0</v>
      </c>
      <c r="AA55" s="309">
        <f t="shared" si="19"/>
        <v>0</v>
      </c>
      <c r="AB55" s="309">
        <f t="shared" si="20"/>
        <v>0</v>
      </c>
      <c r="AC55" s="309">
        <f t="shared" si="21"/>
        <v>0</v>
      </c>
      <c r="AD55" s="309">
        <f t="shared" si="22"/>
        <v>0</v>
      </c>
      <c r="AE55" s="309">
        <f t="shared" si="23"/>
        <v>0</v>
      </c>
      <c r="AF55" s="309">
        <f t="shared" si="24"/>
        <v>0</v>
      </c>
      <c r="AG55" s="309">
        <f t="shared" si="25"/>
        <v>0</v>
      </c>
      <c r="AH55" s="309">
        <f t="shared" si="26"/>
        <v>0</v>
      </c>
      <c r="AI55" s="309">
        <f t="shared" si="27"/>
        <v>0</v>
      </c>
      <c r="AJ55" s="309">
        <f t="shared" si="28"/>
        <v>0</v>
      </c>
      <c r="AK55" s="309">
        <f t="shared" si="29"/>
        <v>0</v>
      </c>
      <c r="AL55" s="309">
        <f t="shared" si="30"/>
        <v>0</v>
      </c>
      <c r="AM55" s="309">
        <f t="shared" si="31"/>
        <v>0</v>
      </c>
      <c r="AN55" s="309">
        <f t="shared" si="32"/>
        <v>0</v>
      </c>
      <c r="AO55" s="309">
        <f t="shared" si="33"/>
        <v>0</v>
      </c>
      <c r="AP55" s="309">
        <f t="shared" si="34"/>
        <v>0</v>
      </c>
      <c r="AQ55" s="309">
        <f t="shared" si="35"/>
        <v>0</v>
      </c>
      <c r="AR55" s="309">
        <f t="shared" si="36"/>
        <v>0</v>
      </c>
      <c r="AS55" s="309">
        <f t="shared" si="37"/>
        <v>0</v>
      </c>
      <c r="AT55" s="309">
        <f t="shared" si="38"/>
        <v>0</v>
      </c>
      <c r="AU55" s="309">
        <f t="shared" si="39"/>
        <v>0</v>
      </c>
      <c r="AV55" s="309">
        <f t="shared" si="40"/>
        <v>0</v>
      </c>
      <c r="AW55" s="309">
        <f t="shared" si="41"/>
        <v>0</v>
      </c>
      <c r="AX55" s="309">
        <f t="shared" si="42"/>
        <v>0</v>
      </c>
      <c r="AY55" s="309">
        <f t="shared" si="43"/>
        <v>0</v>
      </c>
      <c r="AZ55" s="309">
        <f t="shared" si="44"/>
        <v>0</v>
      </c>
      <c r="BA55" s="309">
        <f t="shared" si="45"/>
        <v>0</v>
      </c>
      <c r="BB55" s="309">
        <f t="shared" si="46"/>
        <v>0</v>
      </c>
      <c r="BC55" s="309">
        <f t="shared" si="47"/>
        <v>0</v>
      </c>
      <c r="BD55" s="309">
        <f t="shared" si="48"/>
        <v>0</v>
      </c>
      <c r="BE55" s="309">
        <f t="shared" si="49"/>
        <v>0</v>
      </c>
      <c r="BF55" s="309">
        <f t="shared" si="50"/>
        <v>0</v>
      </c>
      <c r="BG55" s="309">
        <f t="shared" si="51"/>
        <v>0</v>
      </c>
      <c r="BH55" s="309">
        <f t="shared" si="52"/>
        <v>0</v>
      </c>
      <c r="BI55" s="309">
        <f t="shared" si="53"/>
        <v>0</v>
      </c>
      <c r="BJ55" s="309">
        <f t="shared" si="54"/>
        <v>0</v>
      </c>
      <c r="BK55" s="309">
        <f t="shared" si="55"/>
        <v>0</v>
      </c>
      <c r="BL55" s="309">
        <f t="shared" si="56"/>
        <v>0</v>
      </c>
      <c r="BM55" s="309">
        <f t="shared" si="57"/>
        <v>0</v>
      </c>
      <c r="BN55" s="310">
        <f t="shared" si="58"/>
        <v>0</v>
      </c>
      <c r="BO55" s="310">
        <f t="shared" si="59"/>
        <v>0</v>
      </c>
    </row>
    <row r="56" spans="1:67" s="311" customFormat="1" ht="17.100000000000001" customHeight="1" thickBot="1">
      <c r="A56" s="307"/>
      <c r="B56" s="451"/>
      <c r="C56" s="452"/>
      <c r="D56" s="452"/>
      <c r="E56" s="451"/>
      <c r="F56" s="454">
        <v>0</v>
      </c>
      <c r="G56" s="385">
        <f t="shared" si="0"/>
        <v>0</v>
      </c>
      <c r="H56" s="386">
        <f t="shared" si="1"/>
        <v>0</v>
      </c>
      <c r="I56" s="387"/>
      <c r="J56" s="308">
        <f t="shared" si="2"/>
        <v>0</v>
      </c>
      <c r="K56" s="309">
        <f t="shared" si="3"/>
        <v>0</v>
      </c>
      <c r="L56" s="309">
        <f t="shared" si="4"/>
        <v>0</v>
      </c>
      <c r="M56" s="309">
        <f t="shared" si="5"/>
        <v>0</v>
      </c>
      <c r="N56" s="309">
        <f t="shared" si="6"/>
        <v>0</v>
      </c>
      <c r="O56" s="309">
        <f t="shared" si="7"/>
        <v>0</v>
      </c>
      <c r="P56" s="309">
        <f t="shared" si="8"/>
        <v>0</v>
      </c>
      <c r="Q56" s="309">
        <f t="shared" si="9"/>
        <v>0</v>
      </c>
      <c r="R56" s="309">
        <f t="shared" si="10"/>
        <v>0</v>
      </c>
      <c r="S56" s="309">
        <f t="shared" si="11"/>
        <v>0</v>
      </c>
      <c r="T56" s="309">
        <f t="shared" si="12"/>
        <v>0</v>
      </c>
      <c r="U56" s="309">
        <f t="shared" si="13"/>
        <v>0</v>
      </c>
      <c r="V56" s="309">
        <f t="shared" si="14"/>
        <v>0</v>
      </c>
      <c r="W56" s="309">
        <f t="shared" si="15"/>
        <v>0</v>
      </c>
      <c r="X56" s="309">
        <f t="shared" si="16"/>
        <v>0</v>
      </c>
      <c r="Y56" s="309">
        <f t="shared" si="17"/>
        <v>0</v>
      </c>
      <c r="Z56" s="309">
        <f t="shared" si="18"/>
        <v>0</v>
      </c>
      <c r="AA56" s="309">
        <f t="shared" si="19"/>
        <v>0</v>
      </c>
      <c r="AB56" s="309">
        <f t="shared" si="20"/>
        <v>0</v>
      </c>
      <c r="AC56" s="309">
        <f t="shared" si="21"/>
        <v>0</v>
      </c>
      <c r="AD56" s="309">
        <f t="shared" si="22"/>
        <v>0</v>
      </c>
      <c r="AE56" s="309">
        <f t="shared" si="23"/>
        <v>0</v>
      </c>
      <c r="AF56" s="309">
        <f t="shared" si="24"/>
        <v>0</v>
      </c>
      <c r="AG56" s="309">
        <f t="shared" si="25"/>
        <v>0</v>
      </c>
      <c r="AH56" s="309">
        <f t="shared" si="26"/>
        <v>0</v>
      </c>
      <c r="AI56" s="309">
        <f t="shared" si="27"/>
        <v>0</v>
      </c>
      <c r="AJ56" s="309">
        <f t="shared" si="28"/>
        <v>0</v>
      </c>
      <c r="AK56" s="309">
        <f t="shared" si="29"/>
        <v>0</v>
      </c>
      <c r="AL56" s="309">
        <f t="shared" si="30"/>
        <v>0</v>
      </c>
      <c r="AM56" s="309">
        <f t="shared" si="31"/>
        <v>0</v>
      </c>
      <c r="AN56" s="309">
        <f t="shared" si="32"/>
        <v>0</v>
      </c>
      <c r="AO56" s="309">
        <f t="shared" si="33"/>
        <v>0</v>
      </c>
      <c r="AP56" s="309">
        <f t="shared" si="34"/>
        <v>0</v>
      </c>
      <c r="AQ56" s="309">
        <f t="shared" si="35"/>
        <v>0</v>
      </c>
      <c r="AR56" s="309">
        <f t="shared" si="36"/>
        <v>0</v>
      </c>
      <c r="AS56" s="309">
        <f t="shared" si="37"/>
        <v>0</v>
      </c>
      <c r="AT56" s="309">
        <f t="shared" si="38"/>
        <v>0</v>
      </c>
      <c r="AU56" s="309">
        <f t="shared" si="39"/>
        <v>0</v>
      </c>
      <c r="AV56" s="309">
        <f t="shared" si="40"/>
        <v>0</v>
      </c>
      <c r="AW56" s="309">
        <f t="shared" si="41"/>
        <v>0</v>
      </c>
      <c r="AX56" s="309">
        <f t="shared" si="42"/>
        <v>0</v>
      </c>
      <c r="AY56" s="309">
        <f t="shared" si="43"/>
        <v>0</v>
      </c>
      <c r="AZ56" s="309">
        <f t="shared" si="44"/>
        <v>0</v>
      </c>
      <c r="BA56" s="309">
        <f t="shared" si="45"/>
        <v>0</v>
      </c>
      <c r="BB56" s="309">
        <f t="shared" si="46"/>
        <v>0</v>
      </c>
      <c r="BC56" s="309">
        <f t="shared" si="47"/>
        <v>0</v>
      </c>
      <c r="BD56" s="309">
        <f t="shared" si="48"/>
        <v>0</v>
      </c>
      <c r="BE56" s="309">
        <f t="shared" si="49"/>
        <v>0</v>
      </c>
      <c r="BF56" s="309">
        <f t="shared" si="50"/>
        <v>0</v>
      </c>
      <c r="BG56" s="309">
        <f t="shared" si="51"/>
        <v>0</v>
      </c>
      <c r="BH56" s="309">
        <f t="shared" si="52"/>
        <v>0</v>
      </c>
      <c r="BI56" s="309">
        <f t="shared" si="53"/>
        <v>0</v>
      </c>
      <c r="BJ56" s="309">
        <f t="shared" si="54"/>
        <v>0</v>
      </c>
      <c r="BK56" s="309">
        <f t="shared" si="55"/>
        <v>0</v>
      </c>
      <c r="BL56" s="309">
        <f t="shared" si="56"/>
        <v>0</v>
      </c>
      <c r="BM56" s="309">
        <f t="shared" si="57"/>
        <v>0</v>
      </c>
      <c r="BN56" s="310">
        <f t="shared" si="58"/>
        <v>0</v>
      </c>
      <c r="BO56" s="310">
        <f t="shared" si="59"/>
        <v>0</v>
      </c>
    </row>
    <row r="57" spans="1:67" s="311" customFormat="1" ht="17.100000000000001" customHeight="1" thickBot="1">
      <c r="A57" s="307"/>
      <c r="B57" s="451"/>
      <c r="C57" s="452"/>
      <c r="D57" s="452"/>
      <c r="E57" s="451"/>
      <c r="F57" s="454">
        <v>0</v>
      </c>
      <c r="G57" s="385">
        <f t="shared" si="0"/>
        <v>0</v>
      </c>
      <c r="H57" s="386">
        <f t="shared" si="1"/>
        <v>0</v>
      </c>
      <c r="I57" s="387"/>
      <c r="J57" s="308">
        <f t="shared" si="2"/>
        <v>0</v>
      </c>
      <c r="K57" s="309">
        <f t="shared" si="3"/>
        <v>0</v>
      </c>
      <c r="L57" s="309">
        <f t="shared" si="4"/>
        <v>0</v>
      </c>
      <c r="M57" s="309">
        <f t="shared" si="5"/>
        <v>0</v>
      </c>
      <c r="N57" s="309">
        <f t="shared" si="6"/>
        <v>0</v>
      </c>
      <c r="O57" s="309">
        <f t="shared" si="7"/>
        <v>0</v>
      </c>
      <c r="P57" s="309">
        <f t="shared" si="8"/>
        <v>0</v>
      </c>
      <c r="Q57" s="309">
        <f t="shared" si="9"/>
        <v>0</v>
      </c>
      <c r="R57" s="309">
        <f t="shared" si="10"/>
        <v>0</v>
      </c>
      <c r="S57" s="309">
        <f t="shared" si="11"/>
        <v>0</v>
      </c>
      <c r="T57" s="309">
        <f t="shared" si="12"/>
        <v>0</v>
      </c>
      <c r="U57" s="309">
        <f t="shared" si="13"/>
        <v>0</v>
      </c>
      <c r="V57" s="309">
        <f t="shared" si="14"/>
        <v>0</v>
      </c>
      <c r="W57" s="309">
        <f t="shared" si="15"/>
        <v>0</v>
      </c>
      <c r="X57" s="309">
        <f t="shared" si="16"/>
        <v>0</v>
      </c>
      <c r="Y57" s="309">
        <f t="shared" si="17"/>
        <v>0</v>
      </c>
      <c r="Z57" s="309">
        <f t="shared" si="18"/>
        <v>0</v>
      </c>
      <c r="AA57" s="309">
        <f t="shared" si="19"/>
        <v>0</v>
      </c>
      <c r="AB57" s="309">
        <f t="shared" si="20"/>
        <v>0</v>
      </c>
      <c r="AC57" s="309">
        <f t="shared" si="21"/>
        <v>0</v>
      </c>
      <c r="AD57" s="309">
        <f t="shared" si="22"/>
        <v>0</v>
      </c>
      <c r="AE57" s="309">
        <f t="shared" si="23"/>
        <v>0</v>
      </c>
      <c r="AF57" s="309">
        <f t="shared" si="24"/>
        <v>0</v>
      </c>
      <c r="AG57" s="309">
        <f t="shared" si="25"/>
        <v>0</v>
      </c>
      <c r="AH57" s="309">
        <f t="shared" si="26"/>
        <v>0</v>
      </c>
      <c r="AI57" s="309">
        <f t="shared" si="27"/>
        <v>0</v>
      </c>
      <c r="AJ57" s="309">
        <f t="shared" si="28"/>
        <v>0</v>
      </c>
      <c r="AK57" s="309">
        <f t="shared" si="29"/>
        <v>0</v>
      </c>
      <c r="AL57" s="309">
        <f t="shared" si="30"/>
        <v>0</v>
      </c>
      <c r="AM57" s="309">
        <f t="shared" si="31"/>
        <v>0</v>
      </c>
      <c r="AN57" s="309">
        <f t="shared" si="32"/>
        <v>0</v>
      </c>
      <c r="AO57" s="309">
        <f t="shared" si="33"/>
        <v>0</v>
      </c>
      <c r="AP57" s="309">
        <f t="shared" si="34"/>
        <v>0</v>
      </c>
      <c r="AQ57" s="309">
        <f t="shared" si="35"/>
        <v>0</v>
      </c>
      <c r="AR57" s="309">
        <f t="shared" si="36"/>
        <v>0</v>
      </c>
      <c r="AS57" s="309">
        <f t="shared" si="37"/>
        <v>0</v>
      </c>
      <c r="AT57" s="309">
        <f t="shared" si="38"/>
        <v>0</v>
      </c>
      <c r="AU57" s="309">
        <f t="shared" si="39"/>
        <v>0</v>
      </c>
      <c r="AV57" s="309">
        <f t="shared" si="40"/>
        <v>0</v>
      </c>
      <c r="AW57" s="309">
        <f t="shared" si="41"/>
        <v>0</v>
      </c>
      <c r="AX57" s="309">
        <f t="shared" si="42"/>
        <v>0</v>
      </c>
      <c r="AY57" s="309">
        <f t="shared" si="43"/>
        <v>0</v>
      </c>
      <c r="AZ57" s="309">
        <f t="shared" si="44"/>
        <v>0</v>
      </c>
      <c r="BA57" s="309">
        <f t="shared" si="45"/>
        <v>0</v>
      </c>
      <c r="BB57" s="309">
        <f t="shared" si="46"/>
        <v>0</v>
      </c>
      <c r="BC57" s="309">
        <f t="shared" si="47"/>
        <v>0</v>
      </c>
      <c r="BD57" s="309">
        <f t="shared" si="48"/>
        <v>0</v>
      </c>
      <c r="BE57" s="309">
        <f t="shared" si="49"/>
        <v>0</v>
      </c>
      <c r="BF57" s="309">
        <f t="shared" si="50"/>
        <v>0</v>
      </c>
      <c r="BG57" s="309">
        <f t="shared" si="51"/>
        <v>0</v>
      </c>
      <c r="BH57" s="309">
        <f t="shared" si="52"/>
        <v>0</v>
      </c>
      <c r="BI57" s="309">
        <f t="shared" si="53"/>
        <v>0</v>
      </c>
      <c r="BJ57" s="309">
        <f t="shared" si="54"/>
        <v>0</v>
      </c>
      <c r="BK57" s="309">
        <f t="shared" si="55"/>
        <v>0</v>
      </c>
      <c r="BL57" s="309">
        <f t="shared" si="56"/>
        <v>0</v>
      </c>
      <c r="BM57" s="309">
        <f t="shared" si="57"/>
        <v>0</v>
      </c>
      <c r="BN57" s="310">
        <f t="shared" si="58"/>
        <v>0</v>
      </c>
      <c r="BO57" s="310">
        <f t="shared" si="59"/>
        <v>0</v>
      </c>
    </row>
    <row r="58" spans="1:67" s="311" customFormat="1" ht="17.100000000000001" customHeight="1" thickBot="1">
      <c r="A58" s="307"/>
      <c r="B58" s="451"/>
      <c r="C58" s="452"/>
      <c r="D58" s="452"/>
      <c r="E58" s="451"/>
      <c r="F58" s="454">
        <v>0</v>
      </c>
      <c r="G58" s="385">
        <f t="shared" si="0"/>
        <v>0</v>
      </c>
      <c r="H58" s="386">
        <f t="shared" si="1"/>
        <v>0</v>
      </c>
      <c r="I58" s="387"/>
      <c r="J58" s="308">
        <f t="shared" si="2"/>
        <v>0</v>
      </c>
      <c r="K58" s="309">
        <f t="shared" si="3"/>
        <v>0</v>
      </c>
      <c r="L58" s="309">
        <f t="shared" si="4"/>
        <v>0</v>
      </c>
      <c r="M58" s="309">
        <f t="shared" si="5"/>
        <v>0</v>
      </c>
      <c r="N58" s="309">
        <f t="shared" si="6"/>
        <v>0</v>
      </c>
      <c r="O58" s="309">
        <f t="shared" si="7"/>
        <v>0</v>
      </c>
      <c r="P58" s="309">
        <f t="shared" si="8"/>
        <v>0</v>
      </c>
      <c r="Q58" s="309">
        <f t="shared" si="9"/>
        <v>0</v>
      </c>
      <c r="R58" s="309">
        <f t="shared" si="10"/>
        <v>0</v>
      </c>
      <c r="S58" s="309">
        <f t="shared" si="11"/>
        <v>0</v>
      </c>
      <c r="T58" s="309">
        <f t="shared" si="12"/>
        <v>0</v>
      </c>
      <c r="U58" s="309">
        <f t="shared" si="13"/>
        <v>0</v>
      </c>
      <c r="V58" s="309">
        <f t="shared" si="14"/>
        <v>0</v>
      </c>
      <c r="W58" s="309">
        <f t="shared" si="15"/>
        <v>0</v>
      </c>
      <c r="X58" s="309">
        <f t="shared" si="16"/>
        <v>0</v>
      </c>
      <c r="Y58" s="309">
        <f t="shared" si="17"/>
        <v>0</v>
      </c>
      <c r="Z58" s="309">
        <f t="shared" si="18"/>
        <v>0</v>
      </c>
      <c r="AA58" s="309">
        <f t="shared" si="19"/>
        <v>0</v>
      </c>
      <c r="AB58" s="309">
        <f t="shared" si="20"/>
        <v>0</v>
      </c>
      <c r="AC58" s="309">
        <f t="shared" si="21"/>
        <v>0</v>
      </c>
      <c r="AD58" s="309">
        <f t="shared" si="22"/>
        <v>0</v>
      </c>
      <c r="AE58" s="309">
        <f t="shared" si="23"/>
        <v>0</v>
      </c>
      <c r="AF58" s="309">
        <f t="shared" si="24"/>
        <v>0</v>
      </c>
      <c r="AG58" s="309">
        <f t="shared" si="25"/>
        <v>0</v>
      </c>
      <c r="AH58" s="309">
        <f t="shared" si="26"/>
        <v>0</v>
      </c>
      <c r="AI58" s="309">
        <f t="shared" si="27"/>
        <v>0</v>
      </c>
      <c r="AJ58" s="309">
        <f t="shared" si="28"/>
        <v>0</v>
      </c>
      <c r="AK58" s="309">
        <f t="shared" si="29"/>
        <v>0</v>
      </c>
      <c r="AL58" s="309">
        <f t="shared" si="30"/>
        <v>0</v>
      </c>
      <c r="AM58" s="309">
        <f t="shared" si="31"/>
        <v>0</v>
      </c>
      <c r="AN58" s="309">
        <f t="shared" si="32"/>
        <v>0</v>
      </c>
      <c r="AO58" s="309">
        <f t="shared" si="33"/>
        <v>0</v>
      </c>
      <c r="AP58" s="309">
        <f t="shared" si="34"/>
        <v>0</v>
      </c>
      <c r="AQ58" s="309">
        <f t="shared" si="35"/>
        <v>0</v>
      </c>
      <c r="AR58" s="309">
        <f t="shared" si="36"/>
        <v>0</v>
      </c>
      <c r="AS58" s="309">
        <f t="shared" si="37"/>
        <v>0</v>
      </c>
      <c r="AT58" s="309">
        <f t="shared" si="38"/>
        <v>0</v>
      </c>
      <c r="AU58" s="309">
        <f t="shared" si="39"/>
        <v>0</v>
      </c>
      <c r="AV58" s="309">
        <f t="shared" si="40"/>
        <v>0</v>
      </c>
      <c r="AW58" s="309">
        <f t="shared" si="41"/>
        <v>0</v>
      </c>
      <c r="AX58" s="309">
        <f t="shared" si="42"/>
        <v>0</v>
      </c>
      <c r="AY58" s="309">
        <f t="shared" si="43"/>
        <v>0</v>
      </c>
      <c r="AZ58" s="309">
        <f t="shared" si="44"/>
        <v>0</v>
      </c>
      <c r="BA58" s="309">
        <f t="shared" si="45"/>
        <v>0</v>
      </c>
      <c r="BB58" s="309">
        <f t="shared" si="46"/>
        <v>0</v>
      </c>
      <c r="BC58" s="309">
        <f t="shared" si="47"/>
        <v>0</v>
      </c>
      <c r="BD58" s="309">
        <f t="shared" si="48"/>
        <v>0</v>
      </c>
      <c r="BE58" s="309">
        <f t="shared" si="49"/>
        <v>0</v>
      </c>
      <c r="BF58" s="309">
        <f t="shared" si="50"/>
        <v>0</v>
      </c>
      <c r="BG58" s="309">
        <f t="shared" si="51"/>
        <v>0</v>
      </c>
      <c r="BH58" s="309">
        <f t="shared" si="52"/>
        <v>0</v>
      </c>
      <c r="BI58" s="309">
        <f t="shared" si="53"/>
        <v>0</v>
      </c>
      <c r="BJ58" s="309">
        <f t="shared" si="54"/>
        <v>0</v>
      </c>
      <c r="BK58" s="309">
        <f t="shared" si="55"/>
        <v>0</v>
      </c>
      <c r="BL58" s="309">
        <f t="shared" si="56"/>
        <v>0</v>
      </c>
      <c r="BM58" s="309">
        <f t="shared" si="57"/>
        <v>0</v>
      </c>
      <c r="BN58" s="310">
        <f t="shared" si="58"/>
        <v>0</v>
      </c>
      <c r="BO58" s="310">
        <f t="shared" si="59"/>
        <v>0</v>
      </c>
    </row>
    <row r="59" spans="1:67" s="311" customFormat="1" ht="17.100000000000001" customHeight="1" thickBot="1">
      <c r="A59" s="307"/>
      <c r="B59" s="451"/>
      <c r="C59" s="452"/>
      <c r="D59" s="452"/>
      <c r="E59" s="451"/>
      <c r="F59" s="454">
        <v>0</v>
      </c>
      <c r="G59" s="385">
        <f t="shared" si="0"/>
        <v>0</v>
      </c>
      <c r="H59" s="386">
        <f t="shared" si="1"/>
        <v>0</v>
      </c>
      <c r="I59" s="387"/>
      <c r="J59" s="308">
        <f t="shared" si="2"/>
        <v>0</v>
      </c>
      <c r="K59" s="309">
        <f t="shared" si="3"/>
        <v>0</v>
      </c>
      <c r="L59" s="309">
        <f t="shared" si="4"/>
        <v>0</v>
      </c>
      <c r="M59" s="309">
        <f t="shared" si="5"/>
        <v>0</v>
      </c>
      <c r="N59" s="309">
        <f t="shared" si="6"/>
        <v>0</v>
      </c>
      <c r="O59" s="309">
        <f t="shared" si="7"/>
        <v>0</v>
      </c>
      <c r="P59" s="309">
        <f t="shared" si="8"/>
        <v>0</v>
      </c>
      <c r="Q59" s="309">
        <f t="shared" si="9"/>
        <v>0</v>
      </c>
      <c r="R59" s="309">
        <f t="shared" si="10"/>
        <v>0</v>
      </c>
      <c r="S59" s="309">
        <f t="shared" si="11"/>
        <v>0</v>
      </c>
      <c r="T59" s="309">
        <f t="shared" si="12"/>
        <v>0</v>
      </c>
      <c r="U59" s="309">
        <f t="shared" si="13"/>
        <v>0</v>
      </c>
      <c r="V59" s="309">
        <f t="shared" si="14"/>
        <v>0</v>
      </c>
      <c r="W59" s="309">
        <f t="shared" si="15"/>
        <v>0</v>
      </c>
      <c r="X59" s="309">
        <f t="shared" si="16"/>
        <v>0</v>
      </c>
      <c r="Y59" s="309">
        <f t="shared" si="17"/>
        <v>0</v>
      </c>
      <c r="Z59" s="309">
        <f t="shared" si="18"/>
        <v>0</v>
      </c>
      <c r="AA59" s="309">
        <f t="shared" si="19"/>
        <v>0</v>
      </c>
      <c r="AB59" s="309">
        <f t="shared" si="20"/>
        <v>0</v>
      </c>
      <c r="AC59" s="309">
        <f t="shared" si="21"/>
        <v>0</v>
      </c>
      <c r="AD59" s="309">
        <f t="shared" si="22"/>
        <v>0</v>
      </c>
      <c r="AE59" s="309">
        <f t="shared" si="23"/>
        <v>0</v>
      </c>
      <c r="AF59" s="309">
        <f t="shared" si="24"/>
        <v>0</v>
      </c>
      <c r="AG59" s="309">
        <f t="shared" si="25"/>
        <v>0</v>
      </c>
      <c r="AH59" s="309">
        <f t="shared" si="26"/>
        <v>0</v>
      </c>
      <c r="AI59" s="309">
        <f t="shared" si="27"/>
        <v>0</v>
      </c>
      <c r="AJ59" s="309">
        <f t="shared" si="28"/>
        <v>0</v>
      </c>
      <c r="AK59" s="309">
        <f t="shared" si="29"/>
        <v>0</v>
      </c>
      <c r="AL59" s="309">
        <f t="shared" si="30"/>
        <v>0</v>
      </c>
      <c r="AM59" s="309">
        <f t="shared" si="31"/>
        <v>0</v>
      </c>
      <c r="AN59" s="309">
        <f t="shared" si="32"/>
        <v>0</v>
      </c>
      <c r="AO59" s="309">
        <f t="shared" si="33"/>
        <v>0</v>
      </c>
      <c r="AP59" s="309">
        <f t="shared" si="34"/>
        <v>0</v>
      </c>
      <c r="AQ59" s="309">
        <f t="shared" si="35"/>
        <v>0</v>
      </c>
      <c r="AR59" s="309">
        <f t="shared" si="36"/>
        <v>0</v>
      </c>
      <c r="AS59" s="309">
        <f t="shared" si="37"/>
        <v>0</v>
      </c>
      <c r="AT59" s="309">
        <f t="shared" si="38"/>
        <v>0</v>
      </c>
      <c r="AU59" s="309">
        <f t="shared" si="39"/>
        <v>0</v>
      </c>
      <c r="AV59" s="309">
        <f t="shared" si="40"/>
        <v>0</v>
      </c>
      <c r="AW59" s="309">
        <f t="shared" si="41"/>
        <v>0</v>
      </c>
      <c r="AX59" s="309">
        <f t="shared" si="42"/>
        <v>0</v>
      </c>
      <c r="AY59" s="309">
        <f t="shared" si="43"/>
        <v>0</v>
      </c>
      <c r="AZ59" s="309">
        <f t="shared" si="44"/>
        <v>0</v>
      </c>
      <c r="BA59" s="309">
        <f t="shared" si="45"/>
        <v>0</v>
      </c>
      <c r="BB59" s="309">
        <f t="shared" si="46"/>
        <v>0</v>
      </c>
      <c r="BC59" s="309">
        <f t="shared" si="47"/>
        <v>0</v>
      </c>
      <c r="BD59" s="309">
        <f t="shared" si="48"/>
        <v>0</v>
      </c>
      <c r="BE59" s="309">
        <f t="shared" si="49"/>
        <v>0</v>
      </c>
      <c r="BF59" s="309">
        <f t="shared" si="50"/>
        <v>0</v>
      </c>
      <c r="BG59" s="309">
        <f t="shared" si="51"/>
        <v>0</v>
      </c>
      <c r="BH59" s="309">
        <f t="shared" si="52"/>
        <v>0</v>
      </c>
      <c r="BI59" s="309">
        <f t="shared" si="53"/>
        <v>0</v>
      </c>
      <c r="BJ59" s="309">
        <f t="shared" si="54"/>
        <v>0</v>
      </c>
      <c r="BK59" s="309">
        <f t="shared" si="55"/>
        <v>0</v>
      </c>
      <c r="BL59" s="309">
        <f t="shared" si="56"/>
        <v>0</v>
      </c>
      <c r="BM59" s="309">
        <f t="shared" si="57"/>
        <v>0</v>
      </c>
      <c r="BN59" s="310">
        <f t="shared" si="58"/>
        <v>0</v>
      </c>
      <c r="BO59" s="310">
        <f t="shared" si="59"/>
        <v>0</v>
      </c>
    </row>
    <row r="60" spans="1:67" s="311" customFormat="1" ht="17.100000000000001" customHeight="1" thickBot="1">
      <c r="A60" s="307"/>
      <c r="B60" s="451"/>
      <c r="C60" s="452"/>
      <c r="D60" s="452"/>
      <c r="E60" s="451"/>
      <c r="F60" s="454">
        <v>0</v>
      </c>
      <c r="G60" s="385">
        <f t="shared" si="0"/>
        <v>0</v>
      </c>
      <c r="H60" s="386">
        <f t="shared" si="1"/>
        <v>0</v>
      </c>
      <c r="I60" s="387"/>
      <c r="J60" s="308">
        <f t="shared" si="2"/>
        <v>0</v>
      </c>
      <c r="K60" s="309">
        <f t="shared" si="3"/>
        <v>0</v>
      </c>
      <c r="L60" s="309">
        <f t="shared" si="4"/>
        <v>0</v>
      </c>
      <c r="M60" s="309">
        <f t="shared" si="5"/>
        <v>0</v>
      </c>
      <c r="N60" s="309">
        <f t="shared" si="6"/>
        <v>0</v>
      </c>
      <c r="O60" s="309">
        <f t="shared" si="7"/>
        <v>0</v>
      </c>
      <c r="P60" s="309">
        <f t="shared" si="8"/>
        <v>0</v>
      </c>
      <c r="Q60" s="309">
        <f t="shared" si="9"/>
        <v>0</v>
      </c>
      <c r="R60" s="309">
        <f t="shared" si="10"/>
        <v>0</v>
      </c>
      <c r="S60" s="309">
        <f t="shared" si="11"/>
        <v>0</v>
      </c>
      <c r="T60" s="309">
        <f t="shared" si="12"/>
        <v>0</v>
      </c>
      <c r="U60" s="309">
        <f t="shared" si="13"/>
        <v>0</v>
      </c>
      <c r="V60" s="309">
        <f t="shared" si="14"/>
        <v>0</v>
      </c>
      <c r="W60" s="309">
        <f t="shared" si="15"/>
        <v>0</v>
      </c>
      <c r="X60" s="309">
        <f t="shared" si="16"/>
        <v>0</v>
      </c>
      <c r="Y60" s="309">
        <f t="shared" si="17"/>
        <v>0</v>
      </c>
      <c r="Z60" s="309">
        <f t="shared" si="18"/>
        <v>0</v>
      </c>
      <c r="AA60" s="309">
        <f t="shared" si="19"/>
        <v>0</v>
      </c>
      <c r="AB60" s="309">
        <f t="shared" si="20"/>
        <v>0</v>
      </c>
      <c r="AC60" s="309">
        <f t="shared" si="21"/>
        <v>0</v>
      </c>
      <c r="AD60" s="309">
        <f t="shared" si="22"/>
        <v>0</v>
      </c>
      <c r="AE60" s="309">
        <f t="shared" si="23"/>
        <v>0</v>
      </c>
      <c r="AF60" s="309">
        <f t="shared" si="24"/>
        <v>0</v>
      </c>
      <c r="AG60" s="309">
        <f t="shared" si="25"/>
        <v>0</v>
      </c>
      <c r="AH60" s="309">
        <f t="shared" si="26"/>
        <v>0</v>
      </c>
      <c r="AI60" s="309">
        <f t="shared" si="27"/>
        <v>0</v>
      </c>
      <c r="AJ60" s="309">
        <f t="shared" si="28"/>
        <v>0</v>
      </c>
      <c r="AK60" s="309">
        <f t="shared" si="29"/>
        <v>0</v>
      </c>
      <c r="AL60" s="309">
        <f t="shared" si="30"/>
        <v>0</v>
      </c>
      <c r="AM60" s="309">
        <f t="shared" si="31"/>
        <v>0</v>
      </c>
      <c r="AN60" s="309">
        <f t="shared" si="32"/>
        <v>0</v>
      </c>
      <c r="AO60" s="309">
        <f t="shared" si="33"/>
        <v>0</v>
      </c>
      <c r="AP60" s="309">
        <f t="shared" si="34"/>
        <v>0</v>
      </c>
      <c r="AQ60" s="309">
        <f t="shared" si="35"/>
        <v>0</v>
      </c>
      <c r="AR60" s="309">
        <f t="shared" si="36"/>
        <v>0</v>
      </c>
      <c r="AS60" s="309">
        <f t="shared" si="37"/>
        <v>0</v>
      </c>
      <c r="AT60" s="309">
        <f t="shared" si="38"/>
        <v>0</v>
      </c>
      <c r="AU60" s="309">
        <f t="shared" si="39"/>
        <v>0</v>
      </c>
      <c r="AV60" s="309">
        <f t="shared" si="40"/>
        <v>0</v>
      </c>
      <c r="AW60" s="309">
        <f t="shared" si="41"/>
        <v>0</v>
      </c>
      <c r="AX60" s="309">
        <f t="shared" si="42"/>
        <v>0</v>
      </c>
      <c r="AY60" s="309">
        <f t="shared" si="43"/>
        <v>0</v>
      </c>
      <c r="AZ60" s="309">
        <f t="shared" si="44"/>
        <v>0</v>
      </c>
      <c r="BA60" s="309">
        <f t="shared" si="45"/>
        <v>0</v>
      </c>
      <c r="BB60" s="309">
        <f t="shared" si="46"/>
        <v>0</v>
      </c>
      <c r="BC60" s="309">
        <f t="shared" si="47"/>
        <v>0</v>
      </c>
      <c r="BD60" s="309">
        <f t="shared" si="48"/>
        <v>0</v>
      </c>
      <c r="BE60" s="309">
        <f t="shared" si="49"/>
        <v>0</v>
      </c>
      <c r="BF60" s="309">
        <f t="shared" si="50"/>
        <v>0</v>
      </c>
      <c r="BG60" s="309">
        <f t="shared" si="51"/>
        <v>0</v>
      </c>
      <c r="BH60" s="309">
        <f t="shared" si="52"/>
        <v>0</v>
      </c>
      <c r="BI60" s="309">
        <f t="shared" si="53"/>
        <v>0</v>
      </c>
      <c r="BJ60" s="309">
        <f t="shared" si="54"/>
        <v>0</v>
      </c>
      <c r="BK60" s="309">
        <f t="shared" si="55"/>
        <v>0</v>
      </c>
      <c r="BL60" s="309">
        <f t="shared" si="56"/>
        <v>0</v>
      </c>
      <c r="BM60" s="309">
        <f t="shared" si="57"/>
        <v>0</v>
      </c>
      <c r="BN60" s="310">
        <f t="shared" si="58"/>
        <v>0</v>
      </c>
      <c r="BO60" s="310">
        <f t="shared" si="59"/>
        <v>0</v>
      </c>
    </row>
    <row r="61" spans="1:67" s="311" customFormat="1" ht="17.100000000000001" customHeight="1" thickBot="1">
      <c r="A61" s="307"/>
      <c r="B61" s="451"/>
      <c r="C61" s="452"/>
      <c r="D61" s="452"/>
      <c r="E61" s="451"/>
      <c r="F61" s="454">
        <v>0</v>
      </c>
      <c r="G61" s="385">
        <f t="shared" si="0"/>
        <v>0</v>
      </c>
      <c r="H61" s="386">
        <f t="shared" si="1"/>
        <v>0</v>
      </c>
      <c r="I61" s="387"/>
      <c r="J61" s="308">
        <f t="shared" ref="J61:J92" si="60">IF(ISERROR(VLOOKUP($B61,PRICELU,4,FALSE)),0,(VLOOKUP($B61,PRICELU,4,FALSE)))*$F61+IF(ISERROR(VLOOKUP($E61,PRICELU,4,FALSE)),0,(VLOOKUP($E61,PRICELU,4,FALSE)))*$F61</f>
        <v>0</v>
      </c>
      <c r="K61" s="309">
        <f t="shared" si="3"/>
        <v>0</v>
      </c>
      <c r="L61" s="309">
        <f t="shared" ref="L61:L92" si="61">(IF(ISERROR(VLOOKUP($B61,PRICELU,6,FALSE)),0,(VLOOKUP($B61,PRICELU,6,FALSE)))*$F61+IF(ISERROR(VLOOKUP($E61,PRICELU,6,FALSE)),0,(VLOOKUP($E61,PRICELU,6,FALSE)))*$F61)*$F$3</f>
        <v>0</v>
      </c>
      <c r="M61" s="309">
        <f t="shared" ref="M61:M92" si="62">(IF(ISERROR(VLOOKUP($B61,PRICELU,7,FALSE)),0,(VLOOKUP($B61,PRICELU,7,FALSE)))*$F61+IF(ISERROR(VLOOKUP($E61,PRICELU,7,FALSE)),0,(VLOOKUP($E61,PRICELU,7,FALSE)))*$F61)*$F$3</f>
        <v>0</v>
      </c>
      <c r="N61" s="309">
        <f t="shared" ref="N61:N92" si="63">(IF(ISERROR(VLOOKUP($B61,PRICELU,5,FALSE)),0,(VLOOKUP($B61,PRICELU,5,FALSE)))*$F61+IF(ISERROR(VLOOKUP($E61,PRICELU,5,FALSE)),0,(VLOOKUP($E61,PRICELU,5,FALSE)))*$F61)*$F$3</f>
        <v>0</v>
      </c>
      <c r="O61" s="309">
        <f t="shared" ref="O61:O92" si="64">(IF(ISERROR(VLOOKUP($B61,PRICELU,6,FALSE)),0,(VLOOKUP($B61,PRICELU,6,FALSE)))*$F61+IF(ISERROR(VLOOKUP($E61,PRICELU,6,FALSE)),0,(VLOOKUP($E61,PRICELU,6,FALSE)))*$F61)*$F$3</f>
        <v>0</v>
      </c>
      <c r="P61" s="309">
        <f t="shared" ref="P61:P92" si="65">(IF(ISERROR(VLOOKUP($B61,PRICELU,7,FALSE)),0,(VLOOKUP($B61,PRICELU,7,FALSE)))*$F61+IF(ISERROR(VLOOKUP($E61,PRICELU,7,FALSE)),0,(VLOOKUP($E61,PRICELU,7,FALSE)))*$F61)*$F$3</f>
        <v>0</v>
      </c>
      <c r="Q61" s="309">
        <f t="shared" ref="Q61:Q92" si="66">(IF(ISERROR(VLOOKUP($B61,PRICELU,8,FALSE)),0,(VLOOKUP($B61,PRICELU,8,FALSE)))*$F61+IF(ISERROR(VLOOKUP($E61,PRICELU,8,FALSE)),0,(VLOOKUP($E61,PRICELU,8,FALSE)))*$F61)*$F$3</f>
        <v>0</v>
      </c>
      <c r="R61" s="309">
        <f t="shared" ref="R61:R92" si="67">(IF(ISERROR(VLOOKUP($B61,PRICELU,9,FALSE)),0,(VLOOKUP($B61,PRICELU,9,FALSE)))*$F61+IF(ISERROR(VLOOKUP($E61,PRICELU,9,FALSE)),0,(VLOOKUP($E61,PRICELU,9,FALSE)))*$F61)*$F$3</f>
        <v>0</v>
      </c>
      <c r="S61" s="309">
        <f t="shared" ref="S61:S92" si="68">(IF(ISERROR(VLOOKUP($B61,PRICELU,10,FALSE)),0,(VLOOKUP($B61,PRICELU,10,FALSE)))*$F61+IF(ISERROR(VLOOKUP($E61,PRICELU,10,FALSE)),0,(VLOOKUP($E61,PRICELU,10,FALSE)))*$F61)*$F$3</f>
        <v>0</v>
      </c>
      <c r="T61" s="309">
        <f t="shared" ref="T61:T92" si="69">(IF(ISERROR(VLOOKUP($B61,PRICELU,11,FALSE)),0,(VLOOKUP($B61,PRICELU,11,FALSE)))*$F61+IF(ISERROR(VLOOKUP($E61,PRICELU,11,FALSE)),0,(VLOOKUP($E61,PRICELU,11,FALSE)))*$F61)*$F$3</f>
        <v>0</v>
      </c>
      <c r="U61" s="309">
        <f t="shared" ref="U61:U92" si="70">(IF(ISERROR(VLOOKUP($B61,PRICELU,12,FALSE)),0,(VLOOKUP($B61,PRICELU,12,FALSE)))*$F61+IF(ISERROR(VLOOKUP($E61,PRICELU,12,FALSE)),0,(VLOOKUP($E61,PRICELU,12,FALSE)))*$F61)*$F$3</f>
        <v>0</v>
      </c>
      <c r="V61" s="309">
        <f t="shared" ref="V61:V92" si="71">(IF(ISERROR(VLOOKUP($B61,PRICELU,13,FALSE)),0,(VLOOKUP($B61,PRICELU,13,FALSE)))*$F61+IF(ISERROR(VLOOKUP($E61,PRICELU,13,FALSE)),0,(VLOOKUP($E61,PRICELU,13,FALSE)))*$F61)*$F$3</f>
        <v>0</v>
      </c>
      <c r="W61" s="309">
        <f t="shared" ref="W61:W92" si="72">(IF(ISERROR(VLOOKUP($B61,PRICELU,14,FALSE)),0,(VLOOKUP($B61,PRICELU,14,FALSE)))*$F61+IF(ISERROR(VLOOKUP($E61,PRICELU,14,FALSE)),0,(VLOOKUP($E61,PRICELU,14,FALSE)))*$F61)*$F$3</f>
        <v>0</v>
      </c>
      <c r="X61" s="309">
        <f t="shared" ref="X61:X92" si="73">(IF(ISERROR(VLOOKUP($B61,PRICELU,15,FALSE)),0,(VLOOKUP($B61,PRICELU,15,FALSE)))*$F61+IF(ISERROR(VLOOKUP($E61,PRICELU,15,FALSE)),0,(VLOOKUP($E61,PRICELU,15,FALSE)))*$F61)*$F$3</f>
        <v>0</v>
      </c>
      <c r="Y61" s="309">
        <f t="shared" ref="Y61:Y92" si="74">(IF(ISERROR(VLOOKUP($B61,PRICELU,16,FALSE)),0,(VLOOKUP($B61,PRICELU,16,FALSE)))*$F61+IF(ISERROR(VLOOKUP($E61,PRICELU,16,FALSE)),0,(VLOOKUP($E61,PRICELU,16,FALSE)))*$F61)*$F$3</f>
        <v>0</v>
      </c>
      <c r="Z61" s="309">
        <f t="shared" ref="Z61:Z92" si="75">(IF(ISERROR(VLOOKUP($B61,PRICELU,17,FALSE)),0,(VLOOKUP($B61,PRICELU,17,FALSE)))*$F61+IF(ISERROR(VLOOKUP($E61,PRICELU,17,FALSE)),0,(VLOOKUP($E61,PRICELU,17,FALSE)))*$F61)*$F$3</f>
        <v>0</v>
      </c>
      <c r="AA61" s="309">
        <f t="shared" ref="AA61:AA92" si="76">(IF(ISERROR(VLOOKUP($B61,PRICELU,18,FALSE)),0,(VLOOKUP($B61,PRICELU,18,FALSE)))*$F61+IF(ISERROR(VLOOKUP($E61,PRICELU,18,FALSE)),0,(VLOOKUP($E61,PRICELU,18,FALSE)))*$F61)*$F$3</f>
        <v>0</v>
      </c>
      <c r="AB61" s="309">
        <f t="shared" ref="AB61:AB92" si="77">(IF(ISERROR(VLOOKUP($B61,PRICELU,19,FALSE)),0,(VLOOKUP($B61,PRICELU,19,FALSE)))*$F61+IF(ISERROR(VLOOKUP($E61,PRICELU,19,FALSE)),0,(VLOOKUP($E61,PRICELU,19,FALSE)))*$F61)*$F$3</f>
        <v>0</v>
      </c>
      <c r="AC61" s="309">
        <f t="shared" ref="AC61:AC92" si="78">(IF(ISERROR(VLOOKUP($B61,PRICELU,20,FALSE)),0,(VLOOKUP($B61,PRICELU,20,FALSE)))*$F61+IF(ISERROR(VLOOKUP($E61,PRICELU,20,FALSE)),0,(VLOOKUP($E61,PRICELU,20,FALSE)))*$F61)*$F$3</f>
        <v>0</v>
      </c>
      <c r="AD61" s="309">
        <f t="shared" ref="AD61:AD92" si="79">(IF(ISERROR(VLOOKUP($B61,PRICELU,21,FALSE)),0,(VLOOKUP($B61,PRICELU,21,FALSE)))*$F61+IF(ISERROR(VLOOKUP($E61,PRICELU,21,FALSE)),0,(VLOOKUP($E61,PRICELU,21,FALSE)))*$F61)*$F$3</f>
        <v>0</v>
      </c>
      <c r="AE61" s="309">
        <f t="shared" ref="AE61:AE92" si="80">(IF(ISERROR(VLOOKUP($B61,PRICELU,22,FALSE)),0,(VLOOKUP($B61,PRICELU,22,FALSE)))*$F61+IF(ISERROR(VLOOKUP($E61,PRICELU,22,FALSE)),0,(VLOOKUP($E61,PRICELU,22,FALSE)))*$F61)*$F$3</f>
        <v>0</v>
      </c>
      <c r="AF61" s="309">
        <f t="shared" ref="AF61:AF92" si="81">(IF(ISERROR(VLOOKUP($B61,PRICELU,23,FALSE)),0,(VLOOKUP($B61,PRICELU,23,FALSE)))*$F61+IF(ISERROR(VLOOKUP($E61,PRICELU,23,FALSE)),0,(VLOOKUP($E61,PRICELU,23,FALSE)))*$F61)*$F$3</f>
        <v>0</v>
      </c>
      <c r="AG61" s="309">
        <f t="shared" ref="AG61:AG92" si="82">(IF(ISERROR(VLOOKUP($B61,PRICELU,24,FALSE)),0,(VLOOKUP($B61,PRICELU,24,FALSE)))*$F61+IF(ISERROR(VLOOKUP($E61,PRICELU,24,FALSE)),0,(VLOOKUP($E61,PRICELU,24,FALSE)))*$F61)*$F$3</f>
        <v>0</v>
      </c>
      <c r="AH61" s="309">
        <f t="shared" ref="AH61:AH92" si="83">(IF(ISERROR(VLOOKUP($B61,PRICELU,21,FALSE)),0,(VLOOKUP($B61,PRICELU,21,FALSE)))*$F61+IF(ISERROR(VLOOKUP($E61,PRICELU,21,FALSE)),0,(VLOOKUP($E61,PRICELU,21,FALSE)))*$F61)*$F$3</f>
        <v>0</v>
      </c>
      <c r="AI61" s="309">
        <f t="shared" ref="AI61:AI92" si="84">(IF(ISERROR(VLOOKUP($B61,PRICELU,22,FALSE)),0,(VLOOKUP($B61,PRICELU,22,FALSE)))*$F61+IF(ISERROR(VLOOKUP($E61,PRICELU,22,FALSE)),0,(VLOOKUP($E61,PRICELU,22,FALSE)))*$F61)*$F$3</f>
        <v>0</v>
      </c>
      <c r="AJ61" s="309">
        <f t="shared" ref="AJ61:AJ92" si="85">(IF(ISERROR(VLOOKUP($B61,PRICELU,23,FALSE)),0,(VLOOKUP($B61,PRICELU,23,FALSE)))*$F61+IF(ISERROR(VLOOKUP($E61,PRICELU,23,FALSE)),0,(VLOOKUP($E61,PRICELU,23,FALSE)))*$F61)*$F$3</f>
        <v>0</v>
      </c>
      <c r="AK61" s="309">
        <f t="shared" ref="AK61:AK92" si="86">(IF(ISERROR(VLOOKUP($B61,PRICELU,24,FALSE)),0,(VLOOKUP($B61,PRICELU,24,FALSE)))*$F61+IF(ISERROR(VLOOKUP($E61,PRICELU,24,FALSE)),0,(VLOOKUP($E61,PRICELU,24,FALSE)))*$F61)*$F$3</f>
        <v>0</v>
      </c>
      <c r="AL61" s="309">
        <f t="shared" ref="AL61:AL92" si="87">(IF(ISERROR(VLOOKUP($B61,PRICELU,25,FALSE)),0,(VLOOKUP($B61,PRICELU,25,FALSE)))*$F61+IF(ISERROR(VLOOKUP($E61,PRICELU,25,FALSE)),0,(VLOOKUP($E61,PRICELU,25,FALSE)))*$F61)*$F$3</f>
        <v>0</v>
      </c>
      <c r="AM61" s="309">
        <f t="shared" ref="AM61:AM92" si="88">(IF(ISERROR(VLOOKUP($B61,PRICELU,26,FALSE)),0,(VLOOKUP($B61,PRICELU,26,FALSE)))*$F61+IF(ISERROR(VLOOKUP($E61,PRICELU,26,FALSE)),0,(VLOOKUP($E61,PRICELU,26,FALSE)))*$F61)*$F$3</f>
        <v>0</v>
      </c>
      <c r="AN61" s="309">
        <f t="shared" ref="AN61:AN92" si="89">(IF(ISERROR(VLOOKUP($B61,PRICELU,27,FALSE)),0,(VLOOKUP($B61,PRICELU,27,FALSE)))*$F61+IF(ISERROR(VLOOKUP($E61,PRICELU,27,FALSE)),0,(VLOOKUP($E61,PRICELU,27,FALSE)))*$F61)*$F$3</f>
        <v>0</v>
      </c>
      <c r="AO61" s="309">
        <f t="shared" ref="AO61:AO92" si="90">(IF(ISERROR(VLOOKUP($B61,PRICELU,28,FALSE)),0,(VLOOKUP($B61,PRICELU,28,FALSE)))*$F61+IF(ISERROR(VLOOKUP($E61,PRICELU,28,FALSE)),0,(VLOOKUP($E61,PRICELU,28,FALSE)))*$F61)*$F$3</f>
        <v>0</v>
      </c>
      <c r="AP61" s="309">
        <f t="shared" ref="AP61:AP92" si="91">(IF(ISERROR(VLOOKUP($B61,PRICELU,29,FALSE)),0,(VLOOKUP($B61,PRICELU,29,FALSE)))*$F61+IF(ISERROR(VLOOKUP($E61,PRICELU,29,FALSE)),0,(VLOOKUP($E61,PRICELU,29,FALSE)))*$F61)*$F$3</f>
        <v>0</v>
      </c>
      <c r="AQ61" s="309">
        <f t="shared" ref="AQ61:AQ92" si="92">(IF(ISERROR(VLOOKUP($B61,PRICELU,30,FALSE)),0,(VLOOKUP($B61,PRICELU,30,FALSE)))*$F61+IF(ISERROR(VLOOKUP($E61,PRICELU,30,FALSE)),0,(VLOOKUP($E61,PRICELU,30,FALSE)))*$F61)*$F$3</f>
        <v>0</v>
      </c>
      <c r="AR61" s="309">
        <f t="shared" ref="AR61:AR92" si="93">(IF(ISERROR(VLOOKUP($B61,PRICELU,31,FALSE)),0,(VLOOKUP($B61,PRICELU,31,FALSE)))*$F61+IF(ISERROR(VLOOKUP($E61,PRICELU,31,FALSE)),0,(VLOOKUP($E61,PRICELU,31,FALSE)))*$F61)*$F$3</f>
        <v>0</v>
      </c>
      <c r="AS61" s="309">
        <f t="shared" ref="AS61:AS92" si="94">(IF(ISERROR(VLOOKUP($B61,PRICELU,32,FALSE)),0,(VLOOKUP($B61,PRICELU,32,FALSE)))*$F61+IF(ISERROR(VLOOKUP($E61,PRICELU,32,FALSE)),0,(VLOOKUP($E61,PRICELU,32,FALSE)))*$F61)*$F$3</f>
        <v>0</v>
      </c>
      <c r="AT61" s="309">
        <f t="shared" ref="AT61:AT92" si="95">(IF(ISERROR(VLOOKUP($B61,PRICELU,33,FALSE)),0,(VLOOKUP($B61,PRICELU,33,FALSE)))*$F61+IF(ISERROR(VLOOKUP($E61,PRICELU,33,FALSE)),0,(VLOOKUP($E61,PRICELU,33,FALSE)))*$F61)*$F$3</f>
        <v>0</v>
      </c>
      <c r="AU61" s="309">
        <f t="shared" ref="AU61:AU92" si="96">(IF(ISERROR(VLOOKUP($B61,PRICELU,34,FALSE)),0,(VLOOKUP($B61,PRICELU,34,FALSE)))*$F61+IF(ISERROR(VLOOKUP($E61,PRICELU,34,FALSE)),0,(VLOOKUP($E61,PRICELU,34,FALSE)))*$F61)*$F$3</f>
        <v>0</v>
      </c>
      <c r="AV61" s="309">
        <f t="shared" ref="AV61:AV92" si="97">(IF(ISERROR(VLOOKUP($B61,PRICELU,35,FALSE)),0,(VLOOKUP($B61,PRICELU,35,FALSE)))*$F61+IF(ISERROR(VLOOKUP($E61,PRICELU,35,FALSE)),0,(VLOOKUP($E61,PRICELU,35,FALSE)))*$F61)*$F$3</f>
        <v>0</v>
      </c>
      <c r="AW61" s="309">
        <f t="shared" ref="AW61:AW92" si="98">(IF(ISERROR(VLOOKUP($B61,PRICELU,33,FALSE)),0,(VLOOKUP($B61,PRICELU,33,FALSE)))*$F61+IF(ISERROR(VLOOKUP($E61,PRICELU,33,FALSE)),0,(VLOOKUP($E61,PRICELU,33,FALSE)))*$F61)*$F$3</f>
        <v>0</v>
      </c>
      <c r="AX61" s="309">
        <f t="shared" ref="AX61:AX92" si="99">(IF(ISERROR(VLOOKUP($B61,PRICELU,34,FALSE)),0,(VLOOKUP($B61,PRICELU,34,FALSE)))*$F61+IF(ISERROR(VLOOKUP($E61,PRICELU,34,FALSE)),0,(VLOOKUP($E61,PRICELU,34,FALSE)))*$F61)*$F$3</f>
        <v>0</v>
      </c>
      <c r="AY61" s="309">
        <f t="shared" ref="AY61:AY92" si="100">(IF(ISERROR(VLOOKUP($B61,PRICELU,35,FALSE)),0,(VLOOKUP($B61,PRICELU,35,FALSE)))*$F61+IF(ISERROR(VLOOKUP($E61,PRICELU,35,FALSE)),0,(VLOOKUP($E61,PRICELU,35,FALSE)))*$F61)*$F$3</f>
        <v>0</v>
      </c>
      <c r="AZ61" s="309">
        <f t="shared" ref="AZ61:AZ92" si="101">(IF(ISERROR(VLOOKUP($B61,PRICELU,36,FALSE)),0,(VLOOKUP($B61,PRICELU,36,FALSE)))*$F61+IF(ISERROR(VLOOKUP($E61,PRICELU,36,FALSE)),0,(VLOOKUP($E61,PRICELU,36,FALSE)))*$F61)*$F$3</f>
        <v>0</v>
      </c>
      <c r="BA61" s="309">
        <f t="shared" ref="BA61:BA92" si="102">(IF(ISERROR(VLOOKUP($B61,PRICELU,37,FALSE)),0,(VLOOKUP($B61,PRICELU,37,FALSE)))*$F61+IF(ISERROR(VLOOKUP($E61,PRICELU,37,FALSE)),0,(VLOOKUP($E61,PRICELU,37,FALSE)))*$F61)*$F$3</f>
        <v>0</v>
      </c>
      <c r="BB61" s="309">
        <f t="shared" ref="BB61:BB92" si="103">(IF(ISERROR(VLOOKUP($B61,PRICELU,38,FALSE)),0,(VLOOKUP($B61,PRICELU,38,FALSE)))*$F61+IF(ISERROR(VLOOKUP($E61,PRICELU,38,FALSE)),0,(VLOOKUP($E61,PRICELU,38,FALSE)))*$F61)*$F$3</f>
        <v>0</v>
      </c>
      <c r="BC61" s="309">
        <f t="shared" ref="BC61:BC92" si="104">(IF(ISERROR(VLOOKUP($B61,PRICELU,36,FALSE)),0,(VLOOKUP($B61,PRICELU,36,FALSE)))*$F61+IF(ISERROR(VLOOKUP($E61,PRICELU,36,FALSE)),0,(VLOOKUP($E61,PRICELU,36,FALSE)))*$F61)*$F$3</f>
        <v>0</v>
      </c>
      <c r="BD61" s="309">
        <f t="shared" ref="BD61:BD92" si="105">(IF(ISERROR(VLOOKUP($B61,PRICELU,37,FALSE)),0,(VLOOKUP($B61,PRICELU,37,FALSE)))*$F61+IF(ISERROR(VLOOKUP($E61,PRICELU,37,FALSE)),0,(VLOOKUP($E61,PRICELU,37,FALSE)))*$F61)*$F$3</f>
        <v>0</v>
      </c>
      <c r="BE61" s="309">
        <f t="shared" ref="BE61:BE92" si="106">(IF(ISERROR(VLOOKUP($B61,PRICELU,38,FALSE)),0,(VLOOKUP($B61,PRICELU,38,FALSE)))*$F61+IF(ISERROR(VLOOKUP($E61,PRICELU,38,FALSE)),0,(VLOOKUP($E61,PRICELU,38,FALSE)))*$F61)*$F$3</f>
        <v>0</v>
      </c>
      <c r="BF61" s="309">
        <f t="shared" ref="BF61:BF92" si="107">(IF(ISERROR(VLOOKUP($B61,PRICELU,36,FALSE)),0,(VLOOKUP($B61,PRICELU,36,FALSE)))*$F61+IF(ISERROR(VLOOKUP($E61,PRICELU,36,FALSE)),0,(VLOOKUP($E61,PRICELU,36,FALSE)))*$F61)*$F$3</f>
        <v>0</v>
      </c>
      <c r="BG61" s="309">
        <f t="shared" ref="BG61:BG92" si="108">(IF(ISERROR(VLOOKUP($B61,PRICELU,37,FALSE)),0,(VLOOKUP($B61,PRICELU,37,FALSE)))*$F61+IF(ISERROR(VLOOKUP($E61,PRICELU,37,FALSE)),0,(VLOOKUP($E61,PRICELU,37,FALSE)))*$F61)*$F$3</f>
        <v>0</v>
      </c>
      <c r="BH61" s="309">
        <f t="shared" ref="BH61:BH92" si="109">(IF(ISERROR(VLOOKUP($B61,PRICELU,38,FALSE)),0,(VLOOKUP($B61,PRICELU,38,FALSE)))*$F61+IF(ISERROR(VLOOKUP($E61,PRICELU,38,FALSE)),0,(VLOOKUP($E61,PRICELU,38,FALSE)))*$F61)*$F$3</f>
        <v>0</v>
      </c>
      <c r="BI61" s="309">
        <f t="shared" ref="BI61:BI92" si="110">(IF(ISERROR(VLOOKUP($B61,PRICELU,36,FALSE)),0,(VLOOKUP($B61,PRICELU,36,FALSE)))*$F61+IF(ISERROR(VLOOKUP($E61,PRICELU,36,FALSE)),0,(VLOOKUP($E61,PRICELU,36,FALSE)))*$F61)*$F$3</f>
        <v>0</v>
      </c>
      <c r="BJ61" s="309">
        <f t="shared" ref="BJ61:BJ92" si="111">(IF(ISERROR(VLOOKUP($B61,PRICELU,37,FALSE)),0,(VLOOKUP($B61,PRICELU,37,FALSE)))*$F61+IF(ISERROR(VLOOKUP($E61,PRICELU,37,FALSE)),0,(VLOOKUP($E61,PRICELU,37,FALSE)))*$F61)*$F$3</f>
        <v>0</v>
      </c>
      <c r="BK61" s="309">
        <f t="shared" ref="BK61:BK92" si="112">(IF(ISERROR(VLOOKUP($B61,PRICELU,38,FALSE)),0,(VLOOKUP($B61,PRICELU,38,FALSE)))*$F61+IF(ISERROR(VLOOKUP($E61,PRICELU,38,FALSE)),0,(VLOOKUP($E61,PRICELU,38,FALSE)))*$F61)*$F$3</f>
        <v>0</v>
      </c>
      <c r="BL61" s="309">
        <f t="shared" ref="BL61:BL92" si="113">(IF(ISERROR(VLOOKUP($B61,PRICELU,39,FALSE)),0,(VLOOKUP($B61,PRICELU,39,FALSE)))*$F61+IF(ISERROR(VLOOKUP($E61,PRICELU,39,FALSE)),0,(VLOOKUP($E61,PRICELU,39,FALSE)))*$F61)*$F$3</f>
        <v>0</v>
      </c>
      <c r="BM61" s="309">
        <f t="shared" ref="BM61:BM92" si="114">(IF(ISERROR(VLOOKUP($B61,PRICELU,40,FALSE)),0,(VLOOKUP($B61,PRICELU,40,FALSE)))*$F61+IF(ISERROR(VLOOKUP($E61,PRICELU,40,FALSE)),0,(VLOOKUP($E61,PRICELU,40,FALSE)))*$F61)*$F$3</f>
        <v>0</v>
      </c>
      <c r="BN61" s="310">
        <f t="shared" ref="BN61:BN92" si="115">(IF(ISERROR(VLOOKUP($B61,PRICELU,41,FALSE)),0,(VLOOKUP($B61,PRICELU,41,FALSE)))*$F61+IF(ISERROR(VLOOKUP($E61,PRICELU,41,FALSE)),0,(VLOOKUP($E61,PRICELU,41,FALSE)))*$F61)*$F$3</f>
        <v>0</v>
      </c>
      <c r="BO61" s="310">
        <f t="shared" ref="BO61:BO92" si="116">(IF(ISERROR(VLOOKUP($B61,PRICELU,42,FALSE)),0,(VLOOKUP($B61,PRICELU,42,FALSE)))*$F61+IF(ISERROR(VLOOKUP($E61,PRICELU,42,FALSE)),0,(VLOOKUP($E61,PRICELU,42,FALSE)))*$F61)*$F$3</f>
        <v>0</v>
      </c>
    </row>
    <row r="62" spans="1:67" s="311" customFormat="1" ht="17.100000000000001" customHeight="1" thickBot="1">
      <c r="A62" s="307"/>
      <c r="B62" s="451"/>
      <c r="C62" s="452"/>
      <c r="D62" s="452"/>
      <c r="E62" s="451"/>
      <c r="F62" s="454">
        <v>0</v>
      </c>
      <c r="G62" s="385">
        <f t="shared" si="0"/>
        <v>0</v>
      </c>
      <c r="H62" s="386">
        <f t="shared" si="1"/>
        <v>0</v>
      </c>
      <c r="I62" s="387"/>
      <c r="J62" s="308">
        <f t="shared" si="60"/>
        <v>0</v>
      </c>
      <c r="K62" s="309">
        <f t="shared" si="3"/>
        <v>0</v>
      </c>
      <c r="L62" s="309">
        <f t="shared" si="61"/>
        <v>0</v>
      </c>
      <c r="M62" s="309">
        <f t="shared" si="62"/>
        <v>0</v>
      </c>
      <c r="N62" s="309">
        <f t="shared" si="63"/>
        <v>0</v>
      </c>
      <c r="O62" s="309">
        <f t="shared" si="64"/>
        <v>0</v>
      </c>
      <c r="P62" s="309">
        <f t="shared" si="65"/>
        <v>0</v>
      </c>
      <c r="Q62" s="309">
        <f t="shared" si="66"/>
        <v>0</v>
      </c>
      <c r="R62" s="309">
        <f t="shared" si="67"/>
        <v>0</v>
      </c>
      <c r="S62" s="309">
        <f t="shared" si="68"/>
        <v>0</v>
      </c>
      <c r="T62" s="309">
        <f t="shared" si="69"/>
        <v>0</v>
      </c>
      <c r="U62" s="309">
        <f t="shared" si="70"/>
        <v>0</v>
      </c>
      <c r="V62" s="309">
        <f t="shared" si="71"/>
        <v>0</v>
      </c>
      <c r="W62" s="309">
        <f t="shared" si="72"/>
        <v>0</v>
      </c>
      <c r="X62" s="309">
        <f t="shared" si="73"/>
        <v>0</v>
      </c>
      <c r="Y62" s="309">
        <f t="shared" si="74"/>
        <v>0</v>
      </c>
      <c r="Z62" s="309">
        <f t="shared" si="75"/>
        <v>0</v>
      </c>
      <c r="AA62" s="309">
        <f t="shared" si="76"/>
        <v>0</v>
      </c>
      <c r="AB62" s="309">
        <f t="shared" si="77"/>
        <v>0</v>
      </c>
      <c r="AC62" s="309">
        <f t="shared" si="78"/>
        <v>0</v>
      </c>
      <c r="AD62" s="309">
        <f t="shared" si="79"/>
        <v>0</v>
      </c>
      <c r="AE62" s="309">
        <f t="shared" si="80"/>
        <v>0</v>
      </c>
      <c r="AF62" s="309">
        <f t="shared" si="81"/>
        <v>0</v>
      </c>
      <c r="AG62" s="309">
        <f t="shared" si="82"/>
        <v>0</v>
      </c>
      <c r="AH62" s="309">
        <f t="shared" si="83"/>
        <v>0</v>
      </c>
      <c r="AI62" s="309">
        <f t="shared" si="84"/>
        <v>0</v>
      </c>
      <c r="AJ62" s="309">
        <f t="shared" si="85"/>
        <v>0</v>
      </c>
      <c r="AK62" s="309">
        <f t="shared" si="86"/>
        <v>0</v>
      </c>
      <c r="AL62" s="309">
        <f t="shared" si="87"/>
        <v>0</v>
      </c>
      <c r="AM62" s="309">
        <f t="shared" si="88"/>
        <v>0</v>
      </c>
      <c r="AN62" s="309">
        <f t="shared" si="89"/>
        <v>0</v>
      </c>
      <c r="AO62" s="309">
        <f t="shared" si="90"/>
        <v>0</v>
      </c>
      <c r="AP62" s="309">
        <f t="shared" si="91"/>
        <v>0</v>
      </c>
      <c r="AQ62" s="309">
        <f t="shared" si="92"/>
        <v>0</v>
      </c>
      <c r="AR62" s="309">
        <f t="shared" si="93"/>
        <v>0</v>
      </c>
      <c r="AS62" s="309">
        <f t="shared" si="94"/>
        <v>0</v>
      </c>
      <c r="AT62" s="309">
        <f t="shared" si="95"/>
        <v>0</v>
      </c>
      <c r="AU62" s="309">
        <f t="shared" si="96"/>
        <v>0</v>
      </c>
      <c r="AV62" s="309">
        <f t="shared" si="97"/>
        <v>0</v>
      </c>
      <c r="AW62" s="309">
        <f t="shared" si="98"/>
        <v>0</v>
      </c>
      <c r="AX62" s="309">
        <f t="shared" si="99"/>
        <v>0</v>
      </c>
      <c r="AY62" s="309">
        <f t="shared" si="100"/>
        <v>0</v>
      </c>
      <c r="AZ62" s="309">
        <f t="shared" si="101"/>
        <v>0</v>
      </c>
      <c r="BA62" s="309">
        <f t="shared" si="102"/>
        <v>0</v>
      </c>
      <c r="BB62" s="309">
        <f t="shared" si="103"/>
        <v>0</v>
      </c>
      <c r="BC62" s="309">
        <f t="shared" si="104"/>
        <v>0</v>
      </c>
      <c r="BD62" s="309">
        <f t="shared" si="105"/>
        <v>0</v>
      </c>
      <c r="BE62" s="309">
        <f t="shared" si="106"/>
        <v>0</v>
      </c>
      <c r="BF62" s="309">
        <f t="shared" si="107"/>
        <v>0</v>
      </c>
      <c r="BG62" s="309">
        <f t="shared" si="108"/>
        <v>0</v>
      </c>
      <c r="BH62" s="309">
        <f t="shared" si="109"/>
        <v>0</v>
      </c>
      <c r="BI62" s="309">
        <f t="shared" si="110"/>
        <v>0</v>
      </c>
      <c r="BJ62" s="309">
        <f t="shared" si="111"/>
        <v>0</v>
      </c>
      <c r="BK62" s="309">
        <f t="shared" si="112"/>
        <v>0</v>
      </c>
      <c r="BL62" s="309">
        <f t="shared" si="113"/>
        <v>0</v>
      </c>
      <c r="BM62" s="309">
        <f t="shared" si="114"/>
        <v>0</v>
      </c>
      <c r="BN62" s="310">
        <f t="shared" si="115"/>
        <v>0</v>
      </c>
      <c r="BO62" s="310">
        <f t="shared" si="116"/>
        <v>0</v>
      </c>
    </row>
    <row r="63" spans="1:67" s="311" customFormat="1" ht="17.100000000000001" customHeight="1" thickBot="1">
      <c r="A63" s="307"/>
      <c r="B63" s="451"/>
      <c r="C63" s="452"/>
      <c r="D63" s="452"/>
      <c r="E63" s="451"/>
      <c r="F63" s="454">
        <v>0</v>
      </c>
      <c r="G63" s="385">
        <f t="shared" si="0"/>
        <v>0</v>
      </c>
      <c r="H63" s="386">
        <f t="shared" si="1"/>
        <v>0</v>
      </c>
      <c r="I63" s="387"/>
      <c r="J63" s="308">
        <f t="shared" si="60"/>
        <v>0</v>
      </c>
      <c r="K63" s="309">
        <f t="shared" si="3"/>
        <v>0</v>
      </c>
      <c r="L63" s="309">
        <f t="shared" si="61"/>
        <v>0</v>
      </c>
      <c r="M63" s="309">
        <f t="shared" si="62"/>
        <v>0</v>
      </c>
      <c r="N63" s="309">
        <f t="shared" si="63"/>
        <v>0</v>
      </c>
      <c r="O63" s="309">
        <f t="shared" si="64"/>
        <v>0</v>
      </c>
      <c r="P63" s="309">
        <f t="shared" si="65"/>
        <v>0</v>
      </c>
      <c r="Q63" s="309">
        <f t="shared" si="66"/>
        <v>0</v>
      </c>
      <c r="R63" s="309">
        <f t="shared" si="67"/>
        <v>0</v>
      </c>
      <c r="S63" s="309">
        <f t="shared" si="68"/>
        <v>0</v>
      </c>
      <c r="T63" s="309">
        <f t="shared" si="69"/>
        <v>0</v>
      </c>
      <c r="U63" s="309">
        <f t="shared" si="70"/>
        <v>0</v>
      </c>
      <c r="V63" s="309">
        <f t="shared" si="71"/>
        <v>0</v>
      </c>
      <c r="W63" s="309">
        <f t="shared" si="72"/>
        <v>0</v>
      </c>
      <c r="X63" s="309">
        <f t="shared" si="73"/>
        <v>0</v>
      </c>
      <c r="Y63" s="309">
        <f t="shared" si="74"/>
        <v>0</v>
      </c>
      <c r="Z63" s="309">
        <f t="shared" si="75"/>
        <v>0</v>
      </c>
      <c r="AA63" s="309">
        <f t="shared" si="76"/>
        <v>0</v>
      </c>
      <c r="AB63" s="309">
        <f t="shared" si="77"/>
        <v>0</v>
      </c>
      <c r="AC63" s="309">
        <f t="shared" si="78"/>
        <v>0</v>
      </c>
      <c r="AD63" s="309">
        <f t="shared" si="79"/>
        <v>0</v>
      </c>
      <c r="AE63" s="309">
        <f t="shared" si="80"/>
        <v>0</v>
      </c>
      <c r="AF63" s="309">
        <f t="shared" si="81"/>
        <v>0</v>
      </c>
      <c r="AG63" s="309">
        <f t="shared" si="82"/>
        <v>0</v>
      </c>
      <c r="AH63" s="309">
        <f t="shared" si="83"/>
        <v>0</v>
      </c>
      <c r="AI63" s="309">
        <f t="shared" si="84"/>
        <v>0</v>
      </c>
      <c r="AJ63" s="309">
        <f t="shared" si="85"/>
        <v>0</v>
      </c>
      <c r="AK63" s="309">
        <f t="shared" si="86"/>
        <v>0</v>
      </c>
      <c r="AL63" s="309">
        <f t="shared" si="87"/>
        <v>0</v>
      </c>
      <c r="AM63" s="309">
        <f t="shared" si="88"/>
        <v>0</v>
      </c>
      <c r="AN63" s="309">
        <f t="shared" si="89"/>
        <v>0</v>
      </c>
      <c r="AO63" s="309">
        <f t="shared" si="90"/>
        <v>0</v>
      </c>
      <c r="AP63" s="309">
        <f t="shared" si="91"/>
        <v>0</v>
      </c>
      <c r="AQ63" s="309">
        <f t="shared" si="92"/>
        <v>0</v>
      </c>
      <c r="AR63" s="309">
        <f t="shared" si="93"/>
        <v>0</v>
      </c>
      <c r="AS63" s="309">
        <f t="shared" si="94"/>
        <v>0</v>
      </c>
      <c r="AT63" s="309">
        <f t="shared" si="95"/>
        <v>0</v>
      </c>
      <c r="AU63" s="309">
        <f t="shared" si="96"/>
        <v>0</v>
      </c>
      <c r="AV63" s="309">
        <f t="shared" si="97"/>
        <v>0</v>
      </c>
      <c r="AW63" s="309">
        <f t="shared" si="98"/>
        <v>0</v>
      </c>
      <c r="AX63" s="309">
        <f t="shared" si="99"/>
        <v>0</v>
      </c>
      <c r="AY63" s="309">
        <f t="shared" si="100"/>
        <v>0</v>
      </c>
      <c r="AZ63" s="309">
        <f t="shared" si="101"/>
        <v>0</v>
      </c>
      <c r="BA63" s="309">
        <f t="shared" si="102"/>
        <v>0</v>
      </c>
      <c r="BB63" s="309">
        <f t="shared" si="103"/>
        <v>0</v>
      </c>
      <c r="BC63" s="309">
        <f t="shared" si="104"/>
        <v>0</v>
      </c>
      <c r="BD63" s="309">
        <f t="shared" si="105"/>
        <v>0</v>
      </c>
      <c r="BE63" s="309">
        <f t="shared" si="106"/>
        <v>0</v>
      </c>
      <c r="BF63" s="309">
        <f t="shared" si="107"/>
        <v>0</v>
      </c>
      <c r="BG63" s="309">
        <f t="shared" si="108"/>
        <v>0</v>
      </c>
      <c r="BH63" s="309">
        <f t="shared" si="109"/>
        <v>0</v>
      </c>
      <c r="BI63" s="309">
        <f t="shared" si="110"/>
        <v>0</v>
      </c>
      <c r="BJ63" s="309">
        <f t="shared" si="111"/>
        <v>0</v>
      </c>
      <c r="BK63" s="309">
        <f t="shared" si="112"/>
        <v>0</v>
      </c>
      <c r="BL63" s="309">
        <f t="shared" si="113"/>
        <v>0</v>
      </c>
      <c r="BM63" s="309">
        <f t="shared" si="114"/>
        <v>0</v>
      </c>
      <c r="BN63" s="310">
        <f t="shared" si="115"/>
        <v>0</v>
      </c>
      <c r="BO63" s="310">
        <f t="shared" si="116"/>
        <v>0</v>
      </c>
    </row>
    <row r="64" spans="1:67" s="311" customFormat="1" ht="17.100000000000001" customHeight="1" thickBot="1">
      <c r="A64" s="307"/>
      <c r="B64" s="451"/>
      <c r="C64" s="452"/>
      <c r="D64" s="452"/>
      <c r="E64" s="451"/>
      <c r="F64" s="454">
        <v>0</v>
      </c>
      <c r="G64" s="385">
        <f t="shared" si="0"/>
        <v>0</v>
      </c>
      <c r="H64" s="386">
        <f t="shared" si="1"/>
        <v>0</v>
      </c>
      <c r="I64" s="387"/>
      <c r="J64" s="308">
        <f t="shared" si="60"/>
        <v>0</v>
      </c>
      <c r="K64" s="309">
        <f t="shared" si="3"/>
        <v>0</v>
      </c>
      <c r="L64" s="309">
        <f t="shared" si="61"/>
        <v>0</v>
      </c>
      <c r="M64" s="309">
        <f t="shared" si="62"/>
        <v>0</v>
      </c>
      <c r="N64" s="309">
        <f t="shared" si="63"/>
        <v>0</v>
      </c>
      <c r="O64" s="309">
        <f t="shared" si="64"/>
        <v>0</v>
      </c>
      <c r="P64" s="309">
        <f t="shared" si="65"/>
        <v>0</v>
      </c>
      <c r="Q64" s="309">
        <f t="shared" si="66"/>
        <v>0</v>
      </c>
      <c r="R64" s="309">
        <f t="shared" si="67"/>
        <v>0</v>
      </c>
      <c r="S64" s="309">
        <f t="shared" si="68"/>
        <v>0</v>
      </c>
      <c r="T64" s="309">
        <f t="shared" si="69"/>
        <v>0</v>
      </c>
      <c r="U64" s="309">
        <f t="shared" si="70"/>
        <v>0</v>
      </c>
      <c r="V64" s="309">
        <f t="shared" si="71"/>
        <v>0</v>
      </c>
      <c r="W64" s="309">
        <f t="shared" si="72"/>
        <v>0</v>
      </c>
      <c r="X64" s="309">
        <f t="shared" si="73"/>
        <v>0</v>
      </c>
      <c r="Y64" s="309">
        <f t="shared" si="74"/>
        <v>0</v>
      </c>
      <c r="Z64" s="309">
        <f t="shared" si="75"/>
        <v>0</v>
      </c>
      <c r="AA64" s="309">
        <f t="shared" si="76"/>
        <v>0</v>
      </c>
      <c r="AB64" s="309">
        <f t="shared" si="77"/>
        <v>0</v>
      </c>
      <c r="AC64" s="309">
        <f t="shared" si="78"/>
        <v>0</v>
      </c>
      <c r="AD64" s="309">
        <f t="shared" si="79"/>
        <v>0</v>
      </c>
      <c r="AE64" s="309">
        <f t="shared" si="80"/>
        <v>0</v>
      </c>
      <c r="AF64" s="309">
        <f t="shared" si="81"/>
        <v>0</v>
      </c>
      <c r="AG64" s="309">
        <f t="shared" si="82"/>
        <v>0</v>
      </c>
      <c r="AH64" s="309">
        <f t="shared" si="83"/>
        <v>0</v>
      </c>
      <c r="AI64" s="309">
        <f t="shared" si="84"/>
        <v>0</v>
      </c>
      <c r="AJ64" s="309">
        <f t="shared" si="85"/>
        <v>0</v>
      </c>
      <c r="AK64" s="309">
        <f t="shared" si="86"/>
        <v>0</v>
      </c>
      <c r="AL64" s="309">
        <f t="shared" si="87"/>
        <v>0</v>
      </c>
      <c r="AM64" s="309">
        <f t="shared" si="88"/>
        <v>0</v>
      </c>
      <c r="AN64" s="309">
        <f t="shared" si="89"/>
        <v>0</v>
      </c>
      <c r="AO64" s="309">
        <f t="shared" si="90"/>
        <v>0</v>
      </c>
      <c r="AP64" s="309">
        <f t="shared" si="91"/>
        <v>0</v>
      </c>
      <c r="AQ64" s="309">
        <f t="shared" si="92"/>
        <v>0</v>
      </c>
      <c r="AR64" s="309">
        <f t="shared" si="93"/>
        <v>0</v>
      </c>
      <c r="AS64" s="309">
        <f t="shared" si="94"/>
        <v>0</v>
      </c>
      <c r="AT64" s="309">
        <f t="shared" si="95"/>
        <v>0</v>
      </c>
      <c r="AU64" s="309">
        <f t="shared" si="96"/>
        <v>0</v>
      </c>
      <c r="AV64" s="309">
        <f t="shared" si="97"/>
        <v>0</v>
      </c>
      <c r="AW64" s="309">
        <f t="shared" si="98"/>
        <v>0</v>
      </c>
      <c r="AX64" s="309">
        <f t="shared" si="99"/>
        <v>0</v>
      </c>
      <c r="AY64" s="309">
        <f t="shared" si="100"/>
        <v>0</v>
      </c>
      <c r="AZ64" s="309">
        <f t="shared" si="101"/>
        <v>0</v>
      </c>
      <c r="BA64" s="309">
        <f t="shared" si="102"/>
        <v>0</v>
      </c>
      <c r="BB64" s="309">
        <f t="shared" si="103"/>
        <v>0</v>
      </c>
      <c r="BC64" s="309">
        <f t="shared" si="104"/>
        <v>0</v>
      </c>
      <c r="BD64" s="309">
        <f t="shared" si="105"/>
        <v>0</v>
      </c>
      <c r="BE64" s="309">
        <f t="shared" si="106"/>
        <v>0</v>
      </c>
      <c r="BF64" s="309">
        <f t="shared" si="107"/>
        <v>0</v>
      </c>
      <c r="BG64" s="309">
        <f t="shared" si="108"/>
        <v>0</v>
      </c>
      <c r="BH64" s="309">
        <f t="shared" si="109"/>
        <v>0</v>
      </c>
      <c r="BI64" s="309">
        <f t="shared" si="110"/>
        <v>0</v>
      </c>
      <c r="BJ64" s="309">
        <f t="shared" si="111"/>
        <v>0</v>
      </c>
      <c r="BK64" s="309">
        <f t="shared" si="112"/>
        <v>0</v>
      </c>
      <c r="BL64" s="309">
        <f t="shared" si="113"/>
        <v>0</v>
      </c>
      <c r="BM64" s="309">
        <f t="shared" si="114"/>
        <v>0</v>
      </c>
      <c r="BN64" s="310">
        <f t="shared" si="115"/>
        <v>0</v>
      </c>
      <c r="BO64" s="310">
        <f t="shared" si="116"/>
        <v>0</v>
      </c>
    </row>
    <row r="65" spans="1:67" s="311" customFormat="1" ht="17.100000000000001" customHeight="1" thickBot="1">
      <c r="A65" s="307"/>
      <c r="B65" s="451"/>
      <c r="C65" s="452"/>
      <c r="D65" s="452"/>
      <c r="E65" s="451"/>
      <c r="F65" s="454">
        <v>0</v>
      </c>
      <c r="G65" s="385">
        <f t="shared" si="0"/>
        <v>0</v>
      </c>
      <c r="H65" s="386">
        <f t="shared" si="1"/>
        <v>0</v>
      </c>
      <c r="I65" s="387"/>
      <c r="J65" s="308">
        <f t="shared" si="60"/>
        <v>0</v>
      </c>
      <c r="K65" s="309">
        <f t="shared" si="3"/>
        <v>0</v>
      </c>
      <c r="L65" s="309">
        <f t="shared" si="61"/>
        <v>0</v>
      </c>
      <c r="M65" s="309">
        <f t="shared" si="62"/>
        <v>0</v>
      </c>
      <c r="N65" s="309">
        <f t="shared" si="63"/>
        <v>0</v>
      </c>
      <c r="O65" s="309">
        <f t="shared" si="64"/>
        <v>0</v>
      </c>
      <c r="P65" s="309">
        <f t="shared" si="65"/>
        <v>0</v>
      </c>
      <c r="Q65" s="309">
        <f t="shared" si="66"/>
        <v>0</v>
      </c>
      <c r="R65" s="309">
        <f t="shared" si="67"/>
        <v>0</v>
      </c>
      <c r="S65" s="309">
        <f t="shared" si="68"/>
        <v>0</v>
      </c>
      <c r="T65" s="309">
        <f t="shared" si="69"/>
        <v>0</v>
      </c>
      <c r="U65" s="309">
        <f t="shared" si="70"/>
        <v>0</v>
      </c>
      <c r="V65" s="309">
        <f t="shared" si="71"/>
        <v>0</v>
      </c>
      <c r="W65" s="309">
        <f t="shared" si="72"/>
        <v>0</v>
      </c>
      <c r="X65" s="309">
        <f t="shared" si="73"/>
        <v>0</v>
      </c>
      <c r="Y65" s="309">
        <f t="shared" si="74"/>
        <v>0</v>
      </c>
      <c r="Z65" s="309">
        <f t="shared" si="75"/>
        <v>0</v>
      </c>
      <c r="AA65" s="309">
        <f t="shared" si="76"/>
        <v>0</v>
      </c>
      <c r="AB65" s="309">
        <f t="shared" si="77"/>
        <v>0</v>
      </c>
      <c r="AC65" s="309">
        <f t="shared" si="78"/>
        <v>0</v>
      </c>
      <c r="AD65" s="309">
        <f t="shared" si="79"/>
        <v>0</v>
      </c>
      <c r="AE65" s="309">
        <f t="shared" si="80"/>
        <v>0</v>
      </c>
      <c r="AF65" s="309">
        <f t="shared" si="81"/>
        <v>0</v>
      </c>
      <c r="AG65" s="309">
        <f t="shared" si="82"/>
        <v>0</v>
      </c>
      <c r="AH65" s="309">
        <f t="shared" si="83"/>
        <v>0</v>
      </c>
      <c r="AI65" s="309">
        <f t="shared" si="84"/>
        <v>0</v>
      </c>
      <c r="AJ65" s="309">
        <f t="shared" si="85"/>
        <v>0</v>
      </c>
      <c r="AK65" s="309">
        <f t="shared" si="86"/>
        <v>0</v>
      </c>
      <c r="AL65" s="309">
        <f t="shared" si="87"/>
        <v>0</v>
      </c>
      <c r="AM65" s="309">
        <f t="shared" si="88"/>
        <v>0</v>
      </c>
      <c r="AN65" s="309">
        <f t="shared" si="89"/>
        <v>0</v>
      </c>
      <c r="AO65" s="309">
        <f t="shared" si="90"/>
        <v>0</v>
      </c>
      <c r="AP65" s="309">
        <f t="shared" si="91"/>
        <v>0</v>
      </c>
      <c r="AQ65" s="309">
        <f t="shared" si="92"/>
        <v>0</v>
      </c>
      <c r="AR65" s="309">
        <f t="shared" si="93"/>
        <v>0</v>
      </c>
      <c r="AS65" s="309">
        <f t="shared" si="94"/>
        <v>0</v>
      </c>
      <c r="AT65" s="309">
        <f t="shared" si="95"/>
        <v>0</v>
      </c>
      <c r="AU65" s="309">
        <f t="shared" si="96"/>
        <v>0</v>
      </c>
      <c r="AV65" s="309">
        <f t="shared" si="97"/>
        <v>0</v>
      </c>
      <c r="AW65" s="309">
        <f t="shared" si="98"/>
        <v>0</v>
      </c>
      <c r="AX65" s="309">
        <f t="shared" si="99"/>
        <v>0</v>
      </c>
      <c r="AY65" s="309">
        <f t="shared" si="100"/>
        <v>0</v>
      </c>
      <c r="AZ65" s="309">
        <f t="shared" si="101"/>
        <v>0</v>
      </c>
      <c r="BA65" s="309">
        <f t="shared" si="102"/>
        <v>0</v>
      </c>
      <c r="BB65" s="309">
        <f t="shared" si="103"/>
        <v>0</v>
      </c>
      <c r="BC65" s="309">
        <f t="shared" si="104"/>
        <v>0</v>
      </c>
      <c r="BD65" s="309">
        <f t="shared" si="105"/>
        <v>0</v>
      </c>
      <c r="BE65" s="309">
        <f t="shared" si="106"/>
        <v>0</v>
      </c>
      <c r="BF65" s="309">
        <f t="shared" si="107"/>
        <v>0</v>
      </c>
      <c r="BG65" s="309">
        <f t="shared" si="108"/>
        <v>0</v>
      </c>
      <c r="BH65" s="309">
        <f t="shared" si="109"/>
        <v>0</v>
      </c>
      <c r="BI65" s="309">
        <f t="shared" si="110"/>
        <v>0</v>
      </c>
      <c r="BJ65" s="309">
        <f t="shared" si="111"/>
        <v>0</v>
      </c>
      <c r="BK65" s="309">
        <f t="shared" si="112"/>
        <v>0</v>
      </c>
      <c r="BL65" s="309">
        <f t="shared" si="113"/>
        <v>0</v>
      </c>
      <c r="BM65" s="309">
        <f t="shared" si="114"/>
        <v>0</v>
      </c>
      <c r="BN65" s="310">
        <f t="shared" si="115"/>
        <v>0</v>
      </c>
      <c r="BO65" s="310">
        <f t="shared" si="116"/>
        <v>0</v>
      </c>
    </row>
    <row r="66" spans="1:67" s="311" customFormat="1" ht="17.100000000000001" customHeight="1" thickBot="1">
      <c r="A66" s="307"/>
      <c r="B66" s="451"/>
      <c r="C66" s="452"/>
      <c r="D66" s="452"/>
      <c r="E66" s="451"/>
      <c r="F66" s="454">
        <v>0</v>
      </c>
      <c r="G66" s="385">
        <f t="shared" si="0"/>
        <v>0</v>
      </c>
      <c r="H66" s="386">
        <f t="shared" si="1"/>
        <v>0</v>
      </c>
      <c r="I66" s="387"/>
      <c r="J66" s="308">
        <f t="shared" si="60"/>
        <v>0</v>
      </c>
      <c r="K66" s="309">
        <f t="shared" si="3"/>
        <v>0</v>
      </c>
      <c r="L66" s="309">
        <f t="shared" si="61"/>
        <v>0</v>
      </c>
      <c r="M66" s="309">
        <f t="shared" si="62"/>
        <v>0</v>
      </c>
      <c r="N66" s="309">
        <f t="shared" si="63"/>
        <v>0</v>
      </c>
      <c r="O66" s="309">
        <f t="shared" si="64"/>
        <v>0</v>
      </c>
      <c r="P66" s="309">
        <f t="shared" si="65"/>
        <v>0</v>
      </c>
      <c r="Q66" s="309">
        <f t="shared" si="66"/>
        <v>0</v>
      </c>
      <c r="R66" s="309">
        <f t="shared" si="67"/>
        <v>0</v>
      </c>
      <c r="S66" s="309">
        <f t="shared" si="68"/>
        <v>0</v>
      </c>
      <c r="T66" s="309">
        <f t="shared" si="69"/>
        <v>0</v>
      </c>
      <c r="U66" s="309">
        <f t="shared" si="70"/>
        <v>0</v>
      </c>
      <c r="V66" s="309">
        <f t="shared" si="71"/>
        <v>0</v>
      </c>
      <c r="W66" s="309">
        <f t="shared" si="72"/>
        <v>0</v>
      </c>
      <c r="X66" s="309">
        <f t="shared" si="73"/>
        <v>0</v>
      </c>
      <c r="Y66" s="309">
        <f t="shared" si="74"/>
        <v>0</v>
      </c>
      <c r="Z66" s="309">
        <f t="shared" si="75"/>
        <v>0</v>
      </c>
      <c r="AA66" s="309">
        <f t="shared" si="76"/>
        <v>0</v>
      </c>
      <c r="AB66" s="309">
        <f t="shared" si="77"/>
        <v>0</v>
      </c>
      <c r="AC66" s="309">
        <f t="shared" si="78"/>
        <v>0</v>
      </c>
      <c r="AD66" s="309">
        <f t="shared" si="79"/>
        <v>0</v>
      </c>
      <c r="AE66" s="309">
        <f t="shared" si="80"/>
        <v>0</v>
      </c>
      <c r="AF66" s="309">
        <f t="shared" si="81"/>
        <v>0</v>
      </c>
      <c r="AG66" s="309">
        <f t="shared" si="82"/>
        <v>0</v>
      </c>
      <c r="AH66" s="309">
        <f t="shared" si="83"/>
        <v>0</v>
      </c>
      <c r="AI66" s="309">
        <f t="shared" si="84"/>
        <v>0</v>
      </c>
      <c r="AJ66" s="309">
        <f t="shared" si="85"/>
        <v>0</v>
      </c>
      <c r="AK66" s="309">
        <f t="shared" si="86"/>
        <v>0</v>
      </c>
      <c r="AL66" s="309">
        <f t="shared" si="87"/>
        <v>0</v>
      </c>
      <c r="AM66" s="309">
        <f t="shared" si="88"/>
        <v>0</v>
      </c>
      <c r="AN66" s="309">
        <f t="shared" si="89"/>
        <v>0</v>
      </c>
      <c r="AO66" s="309">
        <f t="shared" si="90"/>
        <v>0</v>
      </c>
      <c r="AP66" s="309">
        <f t="shared" si="91"/>
        <v>0</v>
      </c>
      <c r="AQ66" s="309">
        <f t="shared" si="92"/>
        <v>0</v>
      </c>
      <c r="AR66" s="309">
        <f t="shared" si="93"/>
        <v>0</v>
      </c>
      <c r="AS66" s="309">
        <f t="shared" si="94"/>
        <v>0</v>
      </c>
      <c r="AT66" s="309">
        <f t="shared" si="95"/>
        <v>0</v>
      </c>
      <c r="AU66" s="309">
        <f t="shared" si="96"/>
        <v>0</v>
      </c>
      <c r="AV66" s="309">
        <f t="shared" si="97"/>
        <v>0</v>
      </c>
      <c r="AW66" s="309">
        <f t="shared" si="98"/>
        <v>0</v>
      </c>
      <c r="AX66" s="309">
        <f t="shared" si="99"/>
        <v>0</v>
      </c>
      <c r="AY66" s="309">
        <f t="shared" si="100"/>
        <v>0</v>
      </c>
      <c r="AZ66" s="309">
        <f t="shared" si="101"/>
        <v>0</v>
      </c>
      <c r="BA66" s="309">
        <f t="shared" si="102"/>
        <v>0</v>
      </c>
      <c r="BB66" s="309">
        <f t="shared" si="103"/>
        <v>0</v>
      </c>
      <c r="BC66" s="309">
        <f t="shared" si="104"/>
        <v>0</v>
      </c>
      <c r="BD66" s="309">
        <f t="shared" si="105"/>
        <v>0</v>
      </c>
      <c r="BE66" s="309">
        <f t="shared" si="106"/>
        <v>0</v>
      </c>
      <c r="BF66" s="309">
        <f t="shared" si="107"/>
        <v>0</v>
      </c>
      <c r="BG66" s="309">
        <f t="shared" si="108"/>
        <v>0</v>
      </c>
      <c r="BH66" s="309">
        <f t="shared" si="109"/>
        <v>0</v>
      </c>
      <c r="BI66" s="309">
        <f t="shared" si="110"/>
        <v>0</v>
      </c>
      <c r="BJ66" s="309">
        <f t="shared" si="111"/>
        <v>0</v>
      </c>
      <c r="BK66" s="309">
        <f t="shared" si="112"/>
        <v>0</v>
      </c>
      <c r="BL66" s="309">
        <f t="shared" si="113"/>
        <v>0</v>
      </c>
      <c r="BM66" s="309">
        <f t="shared" si="114"/>
        <v>0</v>
      </c>
      <c r="BN66" s="310">
        <f t="shared" si="115"/>
        <v>0</v>
      </c>
      <c r="BO66" s="310">
        <f t="shared" si="116"/>
        <v>0</v>
      </c>
    </row>
    <row r="67" spans="1:67" s="311" customFormat="1" ht="17.100000000000001" customHeight="1" thickBot="1">
      <c r="A67" s="307"/>
      <c r="B67" s="451"/>
      <c r="C67" s="452"/>
      <c r="D67" s="452"/>
      <c r="E67" s="451"/>
      <c r="F67" s="454">
        <v>0</v>
      </c>
      <c r="G67" s="385">
        <f t="shared" si="0"/>
        <v>0</v>
      </c>
      <c r="H67" s="386">
        <f t="shared" si="1"/>
        <v>0</v>
      </c>
      <c r="I67" s="387"/>
      <c r="J67" s="308">
        <f t="shared" si="60"/>
        <v>0</v>
      </c>
      <c r="K67" s="309">
        <f t="shared" si="3"/>
        <v>0</v>
      </c>
      <c r="L67" s="309">
        <f t="shared" si="61"/>
        <v>0</v>
      </c>
      <c r="M67" s="309">
        <f t="shared" si="62"/>
        <v>0</v>
      </c>
      <c r="N67" s="309">
        <f t="shared" si="63"/>
        <v>0</v>
      </c>
      <c r="O67" s="309">
        <f t="shared" si="64"/>
        <v>0</v>
      </c>
      <c r="P67" s="309">
        <f t="shared" si="65"/>
        <v>0</v>
      </c>
      <c r="Q67" s="309">
        <f t="shared" si="66"/>
        <v>0</v>
      </c>
      <c r="R67" s="309">
        <f t="shared" si="67"/>
        <v>0</v>
      </c>
      <c r="S67" s="309">
        <f t="shared" si="68"/>
        <v>0</v>
      </c>
      <c r="T67" s="309">
        <f t="shared" si="69"/>
        <v>0</v>
      </c>
      <c r="U67" s="309">
        <f t="shared" si="70"/>
        <v>0</v>
      </c>
      <c r="V67" s="309">
        <f t="shared" si="71"/>
        <v>0</v>
      </c>
      <c r="W67" s="309">
        <f t="shared" si="72"/>
        <v>0</v>
      </c>
      <c r="X67" s="309">
        <f t="shared" si="73"/>
        <v>0</v>
      </c>
      <c r="Y67" s="309">
        <f t="shared" si="74"/>
        <v>0</v>
      </c>
      <c r="Z67" s="309">
        <f t="shared" si="75"/>
        <v>0</v>
      </c>
      <c r="AA67" s="309">
        <f t="shared" si="76"/>
        <v>0</v>
      </c>
      <c r="AB67" s="309">
        <f t="shared" si="77"/>
        <v>0</v>
      </c>
      <c r="AC67" s="309">
        <f t="shared" si="78"/>
        <v>0</v>
      </c>
      <c r="AD67" s="309">
        <f t="shared" si="79"/>
        <v>0</v>
      </c>
      <c r="AE67" s="309">
        <f t="shared" si="80"/>
        <v>0</v>
      </c>
      <c r="AF67" s="309">
        <f t="shared" si="81"/>
        <v>0</v>
      </c>
      <c r="AG67" s="309">
        <f t="shared" si="82"/>
        <v>0</v>
      </c>
      <c r="AH67" s="309">
        <f t="shared" si="83"/>
        <v>0</v>
      </c>
      <c r="AI67" s="309">
        <f t="shared" si="84"/>
        <v>0</v>
      </c>
      <c r="AJ67" s="309">
        <f t="shared" si="85"/>
        <v>0</v>
      </c>
      <c r="AK67" s="309">
        <f t="shared" si="86"/>
        <v>0</v>
      </c>
      <c r="AL67" s="309">
        <f t="shared" si="87"/>
        <v>0</v>
      </c>
      <c r="AM67" s="309">
        <f t="shared" si="88"/>
        <v>0</v>
      </c>
      <c r="AN67" s="309">
        <f t="shared" si="89"/>
        <v>0</v>
      </c>
      <c r="AO67" s="309">
        <f t="shared" si="90"/>
        <v>0</v>
      </c>
      <c r="AP67" s="309">
        <f t="shared" si="91"/>
        <v>0</v>
      </c>
      <c r="AQ67" s="309">
        <f t="shared" si="92"/>
        <v>0</v>
      </c>
      <c r="AR67" s="309">
        <f t="shared" si="93"/>
        <v>0</v>
      </c>
      <c r="AS67" s="309">
        <f t="shared" si="94"/>
        <v>0</v>
      </c>
      <c r="AT67" s="309">
        <f t="shared" si="95"/>
        <v>0</v>
      </c>
      <c r="AU67" s="309">
        <f t="shared" si="96"/>
        <v>0</v>
      </c>
      <c r="AV67" s="309">
        <f t="shared" si="97"/>
        <v>0</v>
      </c>
      <c r="AW67" s="309">
        <f t="shared" si="98"/>
        <v>0</v>
      </c>
      <c r="AX67" s="309">
        <f t="shared" si="99"/>
        <v>0</v>
      </c>
      <c r="AY67" s="309">
        <f t="shared" si="100"/>
        <v>0</v>
      </c>
      <c r="AZ67" s="309">
        <f t="shared" si="101"/>
        <v>0</v>
      </c>
      <c r="BA67" s="309">
        <f t="shared" si="102"/>
        <v>0</v>
      </c>
      <c r="BB67" s="309">
        <f t="shared" si="103"/>
        <v>0</v>
      </c>
      <c r="BC67" s="309">
        <f t="shared" si="104"/>
        <v>0</v>
      </c>
      <c r="BD67" s="309">
        <f t="shared" si="105"/>
        <v>0</v>
      </c>
      <c r="BE67" s="309">
        <f t="shared" si="106"/>
        <v>0</v>
      </c>
      <c r="BF67" s="309">
        <f t="shared" si="107"/>
        <v>0</v>
      </c>
      <c r="BG67" s="309">
        <f t="shared" si="108"/>
        <v>0</v>
      </c>
      <c r="BH67" s="309">
        <f t="shared" si="109"/>
        <v>0</v>
      </c>
      <c r="BI67" s="309">
        <f t="shared" si="110"/>
        <v>0</v>
      </c>
      <c r="BJ67" s="309">
        <f t="shared" si="111"/>
        <v>0</v>
      </c>
      <c r="BK67" s="309">
        <f t="shared" si="112"/>
        <v>0</v>
      </c>
      <c r="BL67" s="309">
        <f t="shared" si="113"/>
        <v>0</v>
      </c>
      <c r="BM67" s="309">
        <f t="shared" si="114"/>
        <v>0</v>
      </c>
      <c r="BN67" s="310">
        <f t="shared" si="115"/>
        <v>0</v>
      </c>
      <c r="BO67" s="310">
        <f t="shared" si="116"/>
        <v>0</v>
      </c>
    </row>
    <row r="68" spans="1:67" s="311" customFormat="1" ht="17.100000000000001" customHeight="1" thickBot="1">
      <c r="A68" s="307"/>
      <c r="B68" s="451"/>
      <c r="C68" s="452"/>
      <c r="D68" s="452"/>
      <c r="E68" s="451"/>
      <c r="F68" s="454">
        <v>0</v>
      </c>
      <c r="G68" s="385">
        <f t="shared" si="0"/>
        <v>0</v>
      </c>
      <c r="H68" s="386">
        <f t="shared" si="1"/>
        <v>0</v>
      </c>
      <c r="I68" s="387"/>
      <c r="J68" s="308">
        <f t="shared" si="60"/>
        <v>0</v>
      </c>
      <c r="K68" s="309">
        <f t="shared" si="3"/>
        <v>0</v>
      </c>
      <c r="L68" s="309">
        <f t="shared" si="61"/>
        <v>0</v>
      </c>
      <c r="M68" s="309">
        <f t="shared" si="62"/>
        <v>0</v>
      </c>
      <c r="N68" s="309">
        <f t="shared" si="63"/>
        <v>0</v>
      </c>
      <c r="O68" s="309">
        <f t="shared" si="64"/>
        <v>0</v>
      </c>
      <c r="P68" s="309">
        <f t="shared" si="65"/>
        <v>0</v>
      </c>
      <c r="Q68" s="309">
        <f t="shared" si="66"/>
        <v>0</v>
      </c>
      <c r="R68" s="309">
        <f t="shared" si="67"/>
        <v>0</v>
      </c>
      <c r="S68" s="309">
        <f t="shared" si="68"/>
        <v>0</v>
      </c>
      <c r="T68" s="309">
        <f t="shared" si="69"/>
        <v>0</v>
      </c>
      <c r="U68" s="309">
        <f t="shared" si="70"/>
        <v>0</v>
      </c>
      <c r="V68" s="309">
        <f t="shared" si="71"/>
        <v>0</v>
      </c>
      <c r="W68" s="309">
        <f t="shared" si="72"/>
        <v>0</v>
      </c>
      <c r="X68" s="309">
        <f t="shared" si="73"/>
        <v>0</v>
      </c>
      <c r="Y68" s="309">
        <f t="shared" si="74"/>
        <v>0</v>
      </c>
      <c r="Z68" s="309">
        <f t="shared" si="75"/>
        <v>0</v>
      </c>
      <c r="AA68" s="309">
        <f t="shared" si="76"/>
        <v>0</v>
      </c>
      <c r="AB68" s="309">
        <f t="shared" si="77"/>
        <v>0</v>
      </c>
      <c r="AC68" s="309">
        <f t="shared" si="78"/>
        <v>0</v>
      </c>
      <c r="AD68" s="309">
        <f t="shared" si="79"/>
        <v>0</v>
      </c>
      <c r="AE68" s="309">
        <f t="shared" si="80"/>
        <v>0</v>
      </c>
      <c r="AF68" s="309">
        <f t="shared" si="81"/>
        <v>0</v>
      </c>
      <c r="AG68" s="309">
        <f t="shared" si="82"/>
        <v>0</v>
      </c>
      <c r="AH68" s="309">
        <f t="shared" si="83"/>
        <v>0</v>
      </c>
      <c r="AI68" s="309">
        <f t="shared" si="84"/>
        <v>0</v>
      </c>
      <c r="AJ68" s="309">
        <f t="shared" si="85"/>
        <v>0</v>
      </c>
      <c r="AK68" s="309">
        <f t="shared" si="86"/>
        <v>0</v>
      </c>
      <c r="AL68" s="309">
        <f t="shared" si="87"/>
        <v>0</v>
      </c>
      <c r="AM68" s="309">
        <f t="shared" si="88"/>
        <v>0</v>
      </c>
      <c r="AN68" s="309">
        <f t="shared" si="89"/>
        <v>0</v>
      </c>
      <c r="AO68" s="309">
        <f t="shared" si="90"/>
        <v>0</v>
      </c>
      <c r="AP68" s="309">
        <f t="shared" si="91"/>
        <v>0</v>
      </c>
      <c r="AQ68" s="309">
        <f t="shared" si="92"/>
        <v>0</v>
      </c>
      <c r="AR68" s="309">
        <f t="shared" si="93"/>
        <v>0</v>
      </c>
      <c r="AS68" s="309">
        <f t="shared" si="94"/>
        <v>0</v>
      </c>
      <c r="AT68" s="309">
        <f t="shared" si="95"/>
        <v>0</v>
      </c>
      <c r="AU68" s="309">
        <f t="shared" si="96"/>
        <v>0</v>
      </c>
      <c r="AV68" s="309">
        <f t="shared" si="97"/>
        <v>0</v>
      </c>
      <c r="AW68" s="309">
        <f t="shared" si="98"/>
        <v>0</v>
      </c>
      <c r="AX68" s="309">
        <f t="shared" si="99"/>
        <v>0</v>
      </c>
      <c r="AY68" s="309">
        <f t="shared" si="100"/>
        <v>0</v>
      </c>
      <c r="AZ68" s="309">
        <f t="shared" si="101"/>
        <v>0</v>
      </c>
      <c r="BA68" s="309">
        <f t="shared" si="102"/>
        <v>0</v>
      </c>
      <c r="BB68" s="309">
        <f t="shared" si="103"/>
        <v>0</v>
      </c>
      <c r="BC68" s="309">
        <f t="shared" si="104"/>
        <v>0</v>
      </c>
      <c r="BD68" s="309">
        <f t="shared" si="105"/>
        <v>0</v>
      </c>
      <c r="BE68" s="309">
        <f t="shared" si="106"/>
        <v>0</v>
      </c>
      <c r="BF68" s="309">
        <f t="shared" si="107"/>
        <v>0</v>
      </c>
      <c r="BG68" s="309">
        <f t="shared" si="108"/>
        <v>0</v>
      </c>
      <c r="BH68" s="309">
        <f t="shared" si="109"/>
        <v>0</v>
      </c>
      <c r="BI68" s="309">
        <f t="shared" si="110"/>
        <v>0</v>
      </c>
      <c r="BJ68" s="309">
        <f t="shared" si="111"/>
        <v>0</v>
      </c>
      <c r="BK68" s="309">
        <f t="shared" si="112"/>
        <v>0</v>
      </c>
      <c r="BL68" s="309">
        <f t="shared" si="113"/>
        <v>0</v>
      </c>
      <c r="BM68" s="309">
        <f t="shared" si="114"/>
        <v>0</v>
      </c>
      <c r="BN68" s="310">
        <f t="shared" si="115"/>
        <v>0</v>
      </c>
      <c r="BO68" s="310">
        <f t="shared" si="116"/>
        <v>0</v>
      </c>
    </row>
    <row r="69" spans="1:67" s="311" customFormat="1" ht="17.100000000000001" customHeight="1" thickBot="1">
      <c r="A69" s="307"/>
      <c r="B69" s="451"/>
      <c r="C69" s="452"/>
      <c r="D69" s="452"/>
      <c r="E69" s="451"/>
      <c r="F69" s="454">
        <v>0</v>
      </c>
      <c r="G69" s="385">
        <f t="shared" si="0"/>
        <v>0</v>
      </c>
      <c r="H69" s="386">
        <f t="shared" si="1"/>
        <v>0</v>
      </c>
      <c r="I69" s="387"/>
      <c r="J69" s="308">
        <f t="shared" si="60"/>
        <v>0</v>
      </c>
      <c r="K69" s="309">
        <f t="shared" si="3"/>
        <v>0</v>
      </c>
      <c r="L69" s="309">
        <f t="shared" si="61"/>
        <v>0</v>
      </c>
      <c r="M69" s="309">
        <f t="shared" si="62"/>
        <v>0</v>
      </c>
      <c r="N69" s="309">
        <f t="shared" si="63"/>
        <v>0</v>
      </c>
      <c r="O69" s="309">
        <f t="shared" si="64"/>
        <v>0</v>
      </c>
      <c r="P69" s="309">
        <f t="shared" si="65"/>
        <v>0</v>
      </c>
      <c r="Q69" s="309">
        <f t="shared" si="66"/>
        <v>0</v>
      </c>
      <c r="R69" s="309">
        <f t="shared" si="67"/>
        <v>0</v>
      </c>
      <c r="S69" s="309">
        <f t="shared" si="68"/>
        <v>0</v>
      </c>
      <c r="T69" s="309">
        <f t="shared" si="69"/>
        <v>0</v>
      </c>
      <c r="U69" s="309">
        <f t="shared" si="70"/>
        <v>0</v>
      </c>
      <c r="V69" s="309">
        <f t="shared" si="71"/>
        <v>0</v>
      </c>
      <c r="W69" s="309">
        <f t="shared" si="72"/>
        <v>0</v>
      </c>
      <c r="X69" s="309">
        <f t="shared" si="73"/>
        <v>0</v>
      </c>
      <c r="Y69" s="309">
        <f t="shared" si="74"/>
        <v>0</v>
      </c>
      <c r="Z69" s="309">
        <f t="shared" si="75"/>
        <v>0</v>
      </c>
      <c r="AA69" s="309">
        <f t="shared" si="76"/>
        <v>0</v>
      </c>
      <c r="AB69" s="309">
        <f t="shared" si="77"/>
        <v>0</v>
      </c>
      <c r="AC69" s="309">
        <f t="shared" si="78"/>
        <v>0</v>
      </c>
      <c r="AD69" s="309">
        <f t="shared" si="79"/>
        <v>0</v>
      </c>
      <c r="AE69" s="309">
        <f t="shared" si="80"/>
        <v>0</v>
      </c>
      <c r="AF69" s="309">
        <f t="shared" si="81"/>
        <v>0</v>
      </c>
      <c r="AG69" s="309">
        <f t="shared" si="82"/>
        <v>0</v>
      </c>
      <c r="AH69" s="309">
        <f t="shared" si="83"/>
        <v>0</v>
      </c>
      <c r="AI69" s="309">
        <f t="shared" si="84"/>
        <v>0</v>
      </c>
      <c r="AJ69" s="309">
        <f t="shared" si="85"/>
        <v>0</v>
      </c>
      <c r="AK69" s="309">
        <f t="shared" si="86"/>
        <v>0</v>
      </c>
      <c r="AL69" s="309">
        <f t="shared" si="87"/>
        <v>0</v>
      </c>
      <c r="AM69" s="309">
        <f t="shared" si="88"/>
        <v>0</v>
      </c>
      <c r="AN69" s="309">
        <f t="shared" si="89"/>
        <v>0</v>
      </c>
      <c r="AO69" s="309">
        <f t="shared" si="90"/>
        <v>0</v>
      </c>
      <c r="AP69" s="309">
        <f t="shared" si="91"/>
        <v>0</v>
      </c>
      <c r="AQ69" s="309">
        <f t="shared" si="92"/>
        <v>0</v>
      </c>
      <c r="AR69" s="309">
        <f t="shared" si="93"/>
        <v>0</v>
      </c>
      <c r="AS69" s="309">
        <f t="shared" si="94"/>
        <v>0</v>
      </c>
      <c r="AT69" s="309">
        <f t="shared" si="95"/>
        <v>0</v>
      </c>
      <c r="AU69" s="309">
        <f t="shared" si="96"/>
        <v>0</v>
      </c>
      <c r="AV69" s="309">
        <f t="shared" si="97"/>
        <v>0</v>
      </c>
      <c r="AW69" s="309">
        <f t="shared" si="98"/>
        <v>0</v>
      </c>
      <c r="AX69" s="309">
        <f t="shared" si="99"/>
        <v>0</v>
      </c>
      <c r="AY69" s="309">
        <f t="shared" si="100"/>
        <v>0</v>
      </c>
      <c r="AZ69" s="309">
        <f t="shared" si="101"/>
        <v>0</v>
      </c>
      <c r="BA69" s="309">
        <f t="shared" si="102"/>
        <v>0</v>
      </c>
      <c r="BB69" s="309">
        <f t="shared" si="103"/>
        <v>0</v>
      </c>
      <c r="BC69" s="309">
        <f t="shared" si="104"/>
        <v>0</v>
      </c>
      <c r="BD69" s="309">
        <f t="shared" si="105"/>
        <v>0</v>
      </c>
      <c r="BE69" s="309">
        <f t="shared" si="106"/>
        <v>0</v>
      </c>
      <c r="BF69" s="309">
        <f t="shared" si="107"/>
        <v>0</v>
      </c>
      <c r="BG69" s="309">
        <f t="shared" si="108"/>
        <v>0</v>
      </c>
      <c r="BH69" s="309">
        <f t="shared" si="109"/>
        <v>0</v>
      </c>
      <c r="BI69" s="309">
        <f t="shared" si="110"/>
        <v>0</v>
      </c>
      <c r="BJ69" s="309">
        <f t="shared" si="111"/>
        <v>0</v>
      </c>
      <c r="BK69" s="309">
        <f t="shared" si="112"/>
        <v>0</v>
      </c>
      <c r="BL69" s="309">
        <f t="shared" si="113"/>
        <v>0</v>
      </c>
      <c r="BM69" s="309">
        <f t="shared" si="114"/>
        <v>0</v>
      </c>
      <c r="BN69" s="310">
        <f t="shared" si="115"/>
        <v>0</v>
      </c>
      <c r="BO69" s="310">
        <f t="shared" si="116"/>
        <v>0</v>
      </c>
    </row>
    <row r="70" spans="1:67" s="311" customFormat="1" ht="17.100000000000001" customHeight="1" thickBot="1">
      <c r="A70" s="307"/>
      <c r="B70" s="451"/>
      <c r="C70" s="452"/>
      <c r="D70" s="452"/>
      <c r="E70" s="451"/>
      <c r="F70" s="454">
        <v>0</v>
      </c>
      <c r="G70" s="385">
        <f t="shared" si="0"/>
        <v>0</v>
      </c>
      <c r="H70" s="386">
        <f t="shared" si="1"/>
        <v>0</v>
      </c>
      <c r="I70" s="387"/>
      <c r="J70" s="308">
        <f t="shared" si="60"/>
        <v>0</v>
      </c>
      <c r="K70" s="309">
        <f t="shared" si="3"/>
        <v>0</v>
      </c>
      <c r="L70" s="309">
        <f t="shared" si="61"/>
        <v>0</v>
      </c>
      <c r="M70" s="309">
        <f t="shared" si="62"/>
        <v>0</v>
      </c>
      <c r="N70" s="309">
        <f t="shared" si="63"/>
        <v>0</v>
      </c>
      <c r="O70" s="309">
        <f t="shared" si="64"/>
        <v>0</v>
      </c>
      <c r="P70" s="309">
        <f t="shared" si="65"/>
        <v>0</v>
      </c>
      <c r="Q70" s="309">
        <f t="shared" si="66"/>
        <v>0</v>
      </c>
      <c r="R70" s="309">
        <f t="shared" si="67"/>
        <v>0</v>
      </c>
      <c r="S70" s="309">
        <f t="shared" si="68"/>
        <v>0</v>
      </c>
      <c r="T70" s="309">
        <f t="shared" si="69"/>
        <v>0</v>
      </c>
      <c r="U70" s="309">
        <f t="shared" si="70"/>
        <v>0</v>
      </c>
      <c r="V70" s="309">
        <f t="shared" si="71"/>
        <v>0</v>
      </c>
      <c r="W70" s="309">
        <f t="shared" si="72"/>
        <v>0</v>
      </c>
      <c r="X70" s="309">
        <f t="shared" si="73"/>
        <v>0</v>
      </c>
      <c r="Y70" s="309">
        <f t="shared" si="74"/>
        <v>0</v>
      </c>
      <c r="Z70" s="309">
        <f t="shared" si="75"/>
        <v>0</v>
      </c>
      <c r="AA70" s="309">
        <f t="shared" si="76"/>
        <v>0</v>
      </c>
      <c r="AB70" s="309">
        <f t="shared" si="77"/>
        <v>0</v>
      </c>
      <c r="AC70" s="309">
        <f t="shared" si="78"/>
        <v>0</v>
      </c>
      <c r="AD70" s="309">
        <f t="shared" si="79"/>
        <v>0</v>
      </c>
      <c r="AE70" s="309">
        <f t="shared" si="80"/>
        <v>0</v>
      </c>
      <c r="AF70" s="309">
        <f t="shared" si="81"/>
        <v>0</v>
      </c>
      <c r="AG70" s="309">
        <f t="shared" si="82"/>
        <v>0</v>
      </c>
      <c r="AH70" s="309">
        <f t="shared" si="83"/>
        <v>0</v>
      </c>
      <c r="AI70" s="309">
        <f t="shared" si="84"/>
        <v>0</v>
      </c>
      <c r="AJ70" s="309">
        <f t="shared" si="85"/>
        <v>0</v>
      </c>
      <c r="AK70" s="309">
        <f t="shared" si="86"/>
        <v>0</v>
      </c>
      <c r="AL70" s="309">
        <f t="shared" si="87"/>
        <v>0</v>
      </c>
      <c r="AM70" s="309">
        <f t="shared" si="88"/>
        <v>0</v>
      </c>
      <c r="AN70" s="309">
        <f t="shared" si="89"/>
        <v>0</v>
      </c>
      <c r="AO70" s="309">
        <f t="shared" si="90"/>
        <v>0</v>
      </c>
      <c r="AP70" s="309">
        <f t="shared" si="91"/>
        <v>0</v>
      </c>
      <c r="AQ70" s="309">
        <f t="shared" si="92"/>
        <v>0</v>
      </c>
      <c r="AR70" s="309">
        <f t="shared" si="93"/>
        <v>0</v>
      </c>
      <c r="AS70" s="309">
        <f t="shared" si="94"/>
        <v>0</v>
      </c>
      <c r="AT70" s="309">
        <f t="shared" si="95"/>
        <v>0</v>
      </c>
      <c r="AU70" s="309">
        <f t="shared" si="96"/>
        <v>0</v>
      </c>
      <c r="AV70" s="309">
        <f t="shared" si="97"/>
        <v>0</v>
      </c>
      <c r="AW70" s="309">
        <f t="shared" si="98"/>
        <v>0</v>
      </c>
      <c r="AX70" s="309">
        <f t="shared" si="99"/>
        <v>0</v>
      </c>
      <c r="AY70" s="309">
        <f t="shared" si="100"/>
        <v>0</v>
      </c>
      <c r="AZ70" s="309">
        <f t="shared" si="101"/>
        <v>0</v>
      </c>
      <c r="BA70" s="309">
        <f t="shared" si="102"/>
        <v>0</v>
      </c>
      <c r="BB70" s="309">
        <f t="shared" si="103"/>
        <v>0</v>
      </c>
      <c r="BC70" s="309">
        <f t="shared" si="104"/>
        <v>0</v>
      </c>
      <c r="BD70" s="309">
        <f t="shared" si="105"/>
        <v>0</v>
      </c>
      <c r="BE70" s="309">
        <f t="shared" si="106"/>
        <v>0</v>
      </c>
      <c r="BF70" s="309">
        <f t="shared" si="107"/>
        <v>0</v>
      </c>
      <c r="BG70" s="309">
        <f t="shared" si="108"/>
        <v>0</v>
      </c>
      <c r="BH70" s="309">
        <f t="shared" si="109"/>
        <v>0</v>
      </c>
      <c r="BI70" s="309">
        <f t="shared" si="110"/>
        <v>0</v>
      </c>
      <c r="BJ70" s="309">
        <f t="shared" si="111"/>
        <v>0</v>
      </c>
      <c r="BK70" s="309">
        <f t="shared" si="112"/>
        <v>0</v>
      </c>
      <c r="BL70" s="309">
        <f t="shared" si="113"/>
        <v>0</v>
      </c>
      <c r="BM70" s="309">
        <f t="shared" si="114"/>
        <v>0</v>
      </c>
      <c r="BN70" s="310">
        <f t="shared" si="115"/>
        <v>0</v>
      </c>
      <c r="BO70" s="310">
        <f t="shared" si="116"/>
        <v>0</v>
      </c>
    </row>
    <row r="71" spans="1:67" s="311" customFormat="1" ht="17.100000000000001" customHeight="1" thickBot="1">
      <c r="A71" s="307"/>
      <c r="B71" s="451"/>
      <c r="C71" s="452"/>
      <c r="D71" s="452"/>
      <c r="E71" s="451"/>
      <c r="F71" s="454">
        <v>0</v>
      </c>
      <c r="G71" s="385">
        <f t="shared" si="0"/>
        <v>0</v>
      </c>
      <c r="H71" s="386">
        <f t="shared" si="1"/>
        <v>0</v>
      </c>
      <c r="I71" s="387"/>
      <c r="J71" s="308">
        <f t="shared" si="60"/>
        <v>0</v>
      </c>
      <c r="K71" s="309">
        <f t="shared" si="3"/>
        <v>0</v>
      </c>
      <c r="L71" s="309">
        <f t="shared" si="61"/>
        <v>0</v>
      </c>
      <c r="M71" s="309">
        <f t="shared" si="62"/>
        <v>0</v>
      </c>
      <c r="N71" s="309">
        <f t="shared" si="63"/>
        <v>0</v>
      </c>
      <c r="O71" s="309">
        <f t="shared" si="64"/>
        <v>0</v>
      </c>
      <c r="P71" s="309">
        <f t="shared" si="65"/>
        <v>0</v>
      </c>
      <c r="Q71" s="309">
        <f t="shared" si="66"/>
        <v>0</v>
      </c>
      <c r="R71" s="309">
        <f t="shared" si="67"/>
        <v>0</v>
      </c>
      <c r="S71" s="309">
        <f t="shared" si="68"/>
        <v>0</v>
      </c>
      <c r="T71" s="309">
        <f t="shared" si="69"/>
        <v>0</v>
      </c>
      <c r="U71" s="309">
        <f t="shared" si="70"/>
        <v>0</v>
      </c>
      <c r="V71" s="309">
        <f t="shared" si="71"/>
        <v>0</v>
      </c>
      <c r="W71" s="309">
        <f t="shared" si="72"/>
        <v>0</v>
      </c>
      <c r="X71" s="309">
        <f t="shared" si="73"/>
        <v>0</v>
      </c>
      <c r="Y71" s="309">
        <f t="shared" si="74"/>
        <v>0</v>
      </c>
      <c r="Z71" s="309">
        <f t="shared" si="75"/>
        <v>0</v>
      </c>
      <c r="AA71" s="309">
        <f t="shared" si="76"/>
        <v>0</v>
      </c>
      <c r="AB71" s="309">
        <f t="shared" si="77"/>
        <v>0</v>
      </c>
      <c r="AC71" s="309">
        <f t="shared" si="78"/>
        <v>0</v>
      </c>
      <c r="AD71" s="309">
        <f t="shared" si="79"/>
        <v>0</v>
      </c>
      <c r="AE71" s="309">
        <f t="shared" si="80"/>
        <v>0</v>
      </c>
      <c r="AF71" s="309">
        <f t="shared" si="81"/>
        <v>0</v>
      </c>
      <c r="AG71" s="309">
        <f t="shared" si="82"/>
        <v>0</v>
      </c>
      <c r="AH71" s="309">
        <f t="shared" si="83"/>
        <v>0</v>
      </c>
      <c r="AI71" s="309">
        <f t="shared" si="84"/>
        <v>0</v>
      </c>
      <c r="AJ71" s="309">
        <f t="shared" si="85"/>
        <v>0</v>
      </c>
      <c r="AK71" s="309">
        <f t="shared" si="86"/>
        <v>0</v>
      </c>
      <c r="AL71" s="309">
        <f t="shared" si="87"/>
        <v>0</v>
      </c>
      <c r="AM71" s="309">
        <f t="shared" si="88"/>
        <v>0</v>
      </c>
      <c r="AN71" s="309">
        <f t="shared" si="89"/>
        <v>0</v>
      </c>
      <c r="AO71" s="309">
        <f t="shared" si="90"/>
        <v>0</v>
      </c>
      <c r="AP71" s="309">
        <f t="shared" si="91"/>
        <v>0</v>
      </c>
      <c r="AQ71" s="309">
        <f t="shared" si="92"/>
        <v>0</v>
      </c>
      <c r="AR71" s="309">
        <f t="shared" si="93"/>
        <v>0</v>
      </c>
      <c r="AS71" s="309">
        <f t="shared" si="94"/>
        <v>0</v>
      </c>
      <c r="AT71" s="309">
        <f t="shared" si="95"/>
        <v>0</v>
      </c>
      <c r="AU71" s="309">
        <f t="shared" si="96"/>
        <v>0</v>
      </c>
      <c r="AV71" s="309">
        <f t="shared" si="97"/>
        <v>0</v>
      </c>
      <c r="AW71" s="309">
        <f t="shared" si="98"/>
        <v>0</v>
      </c>
      <c r="AX71" s="309">
        <f t="shared" si="99"/>
        <v>0</v>
      </c>
      <c r="AY71" s="309">
        <f t="shared" si="100"/>
        <v>0</v>
      </c>
      <c r="AZ71" s="309">
        <f t="shared" si="101"/>
        <v>0</v>
      </c>
      <c r="BA71" s="309">
        <f t="shared" si="102"/>
        <v>0</v>
      </c>
      <c r="BB71" s="309">
        <f t="shared" si="103"/>
        <v>0</v>
      </c>
      <c r="BC71" s="309">
        <f t="shared" si="104"/>
        <v>0</v>
      </c>
      <c r="BD71" s="309">
        <f t="shared" si="105"/>
        <v>0</v>
      </c>
      <c r="BE71" s="309">
        <f t="shared" si="106"/>
        <v>0</v>
      </c>
      <c r="BF71" s="309">
        <f t="shared" si="107"/>
        <v>0</v>
      </c>
      <c r="BG71" s="309">
        <f t="shared" si="108"/>
        <v>0</v>
      </c>
      <c r="BH71" s="309">
        <f t="shared" si="109"/>
        <v>0</v>
      </c>
      <c r="BI71" s="309">
        <f t="shared" si="110"/>
        <v>0</v>
      </c>
      <c r="BJ71" s="309">
        <f t="shared" si="111"/>
        <v>0</v>
      </c>
      <c r="BK71" s="309">
        <f t="shared" si="112"/>
        <v>0</v>
      </c>
      <c r="BL71" s="309">
        <f t="shared" si="113"/>
        <v>0</v>
      </c>
      <c r="BM71" s="309">
        <f t="shared" si="114"/>
        <v>0</v>
      </c>
      <c r="BN71" s="310">
        <f t="shared" si="115"/>
        <v>0</v>
      </c>
      <c r="BO71" s="310">
        <f t="shared" si="116"/>
        <v>0</v>
      </c>
    </row>
    <row r="72" spans="1:67" s="311" customFormat="1" ht="17.100000000000001" customHeight="1" thickBot="1">
      <c r="A72" s="307"/>
      <c r="B72" s="451"/>
      <c r="C72" s="452"/>
      <c r="D72" s="452"/>
      <c r="E72" s="451"/>
      <c r="F72" s="454">
        <v>0</v>
      </c>
      <c r="G72" s="385">
        <f t="shared" si="0"/>
        <v>0</v>
      </c>
      <c r="H72" s="386">
        <f t="shared" si="1"/>
        <v>0</v>
      </c>
      <c r="I72" s="387"/>
      <c r="J72" s="308">
        <f t="shared" si="60"/>
        <v>0</v>
      </c>
      <c r="K72" s="309">
        <f t="shared" si="3"/>
        <v>0</v>
      </c>
      <c r="L72" s="309">
        <f t="shared" si="61"/>
        <v>0</v>
      </c>
      <c r="M72" s="309">
        <f t="shared" si="62"/>
        <v>0</v>
      </c>
      <c r="N72" s="309">
        <f t="shared" si="63"/>
        <v>0</v>
      </c>
      <c r="O72" s="309">
        <f t="shared" si="64"/>
        <v>0</v>
      </c>
      <c r="P72" s="309">
        <f t="shared" si="65"/>
        <v>0</v>
      </c>
      <c r="Q72" s="309">
        <f t="shared" si="66"/>
        <v>0</v>
      </c>
      <c r="R72" s="309">
        <f t="shared" si="67"/>
        <v>0</v>
      </c>
      <c r="S72" s="309">
        <f t="shared" si="68"/>
        <v>0</v>
      </c>
      <c r="T72" s="309">
        <f t="shared" si="69"/>
        <v>0</v>
      </c>
      <c r="U72" s="309">
        <f t="shared" si="70"/>
        <v>0</v>
      </c>
      <c r="V72" s="309">
        <f t="shared" si="71"/>
        <v>0</v>
      </c>
      <c r="W72" s="309">
        <f t="shared" si="72"/>
        <v>0</v>
      </c>
      <c r="X72" s="309">
        <f t="shared" si="73"/>
        <v>0</v>
      </c>
      <c r="Y72" s="309">
        <f t="shared" si="74"/>
        <v>0</v>
      </c>
      <c r="Z72" s="309">
        <f t="shared" si="75"/>
        <v>0</v>
      </c>
      <c r="AA72" s="309">
        <f t="shared" si="76"/>
        <v>0</v>
      </c>
      <c r="AB72" s="309">
        <f t="shared" si="77"/>
        <v>0</v>
      </c>
      <c r="AC72" s="309">
        <f t="shared" si="78"/>
        <v>0</v>
      </c>
      <c r="AD72" s="309">
        <f t="shared" si="79"/>
        <v>0</v>
      </c>
      <c r="AE72" s="309">
        <f t="shared" si="80"/>
        <v>0</v>
      </c>
      <c r="AF72" s="309">
        <f t="shared" si="81"/>
        <v>0</v>
      </c>
      <c r="AG72" s="309">
        <f t="shared" si="82"/>
        <v>0</v>
      </c>
      <c r="AH72" s="309">
        <f t="shared" si="83"/>
        <v>0</v>
      </c>
      <c r="AI72" s="309">
        <f t="shared" si="84"/>
        <v>0</v>
      </c>
      <c r="AJ72" s="309">
        <f t="shared" si="85"/>
        <v>0</v>
      </c>
      <c r="AK72" s="309">
        <f t="shared" si="86"/>
        <v>0</v>
      </c>
      <c r="AL72" s="309">
        <f t="shared" si="87"/>
        <v>0</v>
      </c>
      <c r="AM72" s="309">
        <f t="shared" si="88"/>
        <v>0</v>
      </c>
      <c r="AN72" s="309">
        <f t="shared" si="89"/>
        <v>0</v>
      </c>
      <c r="AO72" s="309">
        <f t="shared" si="90"/>
        <v>0</v>
      </c>
      <c r="AP72" s="309">
        <f t="shared" si="91"/>
        <v>0</v>
      </c>
      <c r="AQ72" s="309">
        <f t="shared" si="92"/>
        <v>0</v>
      </c>
      <c r="AR72" s="309">
        <f t="shared" si="93"/>
        <v>0</v>
      </c>
      <c r="AS72" s="309">
        <f t="shared" si="94"/>
        <v>0</v>
      </c>
      <c r="AT72" s="309">
        <f t="shared" si="95"/>
        <v>0</v>
      </c>
      <c r="AU72" s="309">
        <f t="shared" si="96"/>
        <v>0</v>
      </c>
      <c r="AV72" s="309">
        <f t="shared" si="97"/>
        <v>0</v>
      </c>
      <c r="AW72" s="309">
        <f t="shared" si="98"/>
        <v>0</v>
      </c>
      <c r="AX72" s="309">
        <f t="shared" si="99"/>
        <v>0</v>
      </c>
      <c r="AY72" s="309">
        <f t="shared" si="100"/>
        <v>0</v>
      </c>
      <c r="AZ72" s="309">
        <f t="shared" si="101"/>
        <v>0</v>
      </c>
      <c r="BA72" s="309">
        <f t="shared" si="102"/>
        <v>0</v>
      </c>
      <c r="BB72" s="309">
        <f t="shared" si="103"/>
        <v>0</v>
      </c>
      <c r="BC72" s="309">
        <f t="shared" si="104"/>
        <v>0</v>
      </c>
      <c r="BD72" s="309">
        <f t="shared" si="105"/>
        <v>0</v>
      </c>
      <c r="BE72" s="309">
        <f t="shared" si="106"/>
        <v>0</v>
      </c>
      <c r="BF72" s="309">
        <f t="shared" si="107"/>
        <v>0</v>
      </c>
      <c r="BG72" s="309">
        <f t="shared" si="108"/>
        <v>0</v>
      </c>
      <c r="BH72" s="309">
        <f t="shared" si="109"/>
        <v>0</v>
      </c>
      <c r="BI72" s="309">
        <f t="shared" si="110"/>
        <v>0</v>
      </c>
      <c r="BJ72" s="309">
        <f t="shared" si="111"/>
        <v>0</v>
      </c>
      <c r="BK72" s="309">
        <f t="shared" si="112"/>
        <v>0</v>
      </c>
      <c r="BL72" s="309">
        <f t="shared" si="113"/>
        <v>0</v>
      </c>
      <c r="BM72" s="309">
        <f t="shared" si="114"/>
        <v>0</v>
      </c>
      <c r="BN72" s="310">
        <f t="shared" si="115"/>
        <v>0</v>
      </c>
      <c r="BO72" s="310">
        <f t="shared" si="116"/>
        <v>0</v>
      </c>
    </row>
    <row r="73" spans="1:67" s="311" customFormat="1" ht="17.100000000000001" customHeight="1" thickBot="1">
      <c r="A73" s="307"/>
      <c r="B73" s="451"/>
      <c r="C73" s="452"/>
      <c r="D73" s="452"/>
      <c r="E73" s="451"/>
      <c r="F73" s="454">
        <v>0</v>
      </c>
      <c r="G73" s="385">
        <f t="shared" si="0"/>
        <v>0</v>
      </c>
      <c r="H73" s="386">
        <f t="shared" si="1"/>
        <v>0</v>
      </c>
      <c r="I73" s="387"/>
      <c r="J73" s="308">
        <f t="shared" si="60"/>
        <v>0</v>
      </c>
      <c r="K73" s="309">
        <f t="shared" si="3"/>
        <v>0</v>
      </c>
      <c r="L73" s="309">
        <f t="shared" si="61"/>
        <v>0</v>
      </c>
      <c r="M73" s="309">
        <f t="shared" si="62"/>
        <v>0</v>
      </c>
      <c r="N73" s="309">
        <f t="shared" si="63"/>
        <v>0</v>
      </c>
      <c r="O73" s="309">
        <f t="shared" si="64"/>
        <v>0</v>
      </c>
      <c r="P73" s="309">
        <f t="shared" si="65"/>
        <v>0</v>
      </c>
      <c r="Q73" s="309">
        <f t="shared" si="66"/>
        <v>0</v>
      </c>
      <c r="R73" s="309">
        <f t="shared" si="67"/>
        <v>0</v>
      </c>
      <c r="S73" s="309">
        <f t="shared" si="68"/>
        <v>0</v>
      </c>
      <c r="T73" s="309">
        <f t="shared" si="69"/>
        <v>0</v>
      </c>
      <c r="U73" s="309">
        <f t="shared" si="70"/>
        <v>0</v>
      </c>
      <c r="V73" s="309">
        <f t="shared" si="71"/>
        <v>0</v>
      </c>
      <c r="W73" s="309">
        <f t="shared" si="72"/>
        <v>0</v>
      </c>
      <c r="X73" s="309">
        <f t="shared" si="73"/>
        <v>0</v>
      </c>
      <c r="Y73" s="309">
        <f t="shared" si="74"/>
        <v>0</v>
      </c>
      <c r="Z73" s="309">
        <f t="shared" si="75"/>
        <v>0</v>
      </c>
      <c r="AA73" s="309">
        <f t="shared" si="76"/>
        <v>0</v>
      </c>
      <c r="AB73" s="309">
        <f t="shared" si="77"/>
        <v>0</v>
      </c>
      <c r="AC73" s="309">
        <f t="shared" si="78"/>
        <v>0</v>
      </c>
      <c r="AD73" s="309">
        <f t="shared" si="79"/>
        <v>0</v>
      </c>
      <c r="AE73" s="309">
        <f t="shared" si="80"/>
        <v>0</v>
      </c>
      <c r="AF73" s="309">
        <f t="shared" si="81"/>
        <v>0</v>
      </c>
      <c r="AG73" s="309">
        <f t="shared" si="82"/>
        <v>0</v>
      </c>
      <c r="AH73" s="309">
        <f t="shared" si="83"/>
        <v>0</v>
      </c>
      <c r="AI73" s="309">
        <f t="shared" si="84"/>
        <v>0</v>
      </c>
      <c r="AJ73" s="309">
        <f t="shared" si="85"/>
        <v>0</v>
      </c>
      <c r="AK73" s="309">
        <f t="shared" si="86"/>
        <v>0</v>
      </c>
      <c r="AL73" s="309">
        <f t="shared" si="87"/>
        <v>0</v>
      </c>
      <c r="AM73" s="309">
        <f t="shared" si="88"/>
        <v>0</v>
      </c>
      <c r="AN73" s="309">
        <f t="shared" si="89"/>
        <v>0</v>
      </c>
      <c r="AO73" s="309">
        <f t="shared" si="90"/>
        <v>0</v>
      </c>
      <c r="AP73" s="309">
        <f t="shared" si="91"/>
        <v>0</v>
      </c>
      <c r="AQ73" s="309">
        <f t="shared" si="92"/>
        <v>0</v>
      </c>
      <c r="AR73" s="309">
        <f t="shared" si="93"/>
        <v>0</v>
      </c>
      <c r="AS73" s="309">
        <f t="shared" si="94"/>
        <v>0</v>
      </c>
      <c r="AT73" s="309">
        <f t="shared" si="95"/>
        <v>0</v>
      </c>
      <c r="AU73" s="309">
        <f t="shared" si="96"/>
        <v>0</v>
      </c>
      <c r="AV73" s="309">
        <f t="shared" si="97"/>
        <v>0</v>
      </c>
      <c r="AW73" s="309">
        <f t="shared" si="98"/>
        <v>0</v>
      </c>
      <c r="AX73" s="309">
        <f t="shared" si="99"/>
        <v>0</v>
      </c>
      <c r="AY73" s="309">
        <f t="shared" si="100"/>
        <v>0</v>
      </c>
      <c r="AZ73" s="309">
        <f t="shared" si="101"/>
        <v>0</v>
      </c>
      <c r="BA73" s="309">
        <f t="shared" si="102"/>
        <v>0</v>
      </c>
      <c r="BB73" s="309">
        <f t="shared" si="103"/>
        <v>0</v>
      </c>
      <c r="BC73" s="309">
        <f t="shared" si="104"/>
        <v>0</v>
      </c>
      <c r="BD73" s="309">
        <f t="shared" si="105"/>
        <v>0</v>
      </c>
      <c r="BE73" s="309">
        <f t="shared" si="106"/>
        <v>0</v>
      </c>
      <c r="BF73" s="309">
        <f t="shared" si="107"/>
        <v>0</v>
      </c>
      <c r="BG73" s="309">
        <f t="shared" si="108"/>
        <v>0</v>
      </c>
      <c r="BH73" s="309">
        <f t="shared" si="109"/>
        <v>0</v>
      </c>
      <c r="BI73" s="309">
        <f t="shared" si="110"/>
        <v>0</v>
      </c>
      <c r="BJ73" s="309">
        <f t="shared" si="111"/>
        <v>0</v>
      </c>
      <c r="BK73" s="309">
        <f t="shared" si="112"/>
        <v>0</v>
      </c>
      <c r="BL73" s="309">
        <f t="shared" si="113"/>
        <v>0</v>
      </c>
      <c r="BM73" s="309">
        <f t="shared" si="114"/>
        <v>0</v>
      </c>
      <c r="BN73" s="310">
        <f t="shared" si="115"/>
        <v>0</v>
      </c>
      <c r="BO73" s="310">
        <f t="shared" si="116"/>
        <v>0</v>
      </c>
    </row>
    <row r="74" spans="1:67" s="311" customFormat="1" ht="17.100000000000001" customHeight="1" thickBot="1">
      <c r="A74" s="307"/>
      <c r="B74" s="451"/>
      <c r="C74" s="452"/>
      <c r="D74" s="452"/>
      <c r="E74" s="451"/>
      <c r="F74" s="454">
        <v>0</v>
      </c>
      <c r="G74" s="385">
        <f t="shared" si="0"/>
        <v>0</v>
      </c>
      <c r="H74" s="386">
        <f t="shared" si="1"/>
        <v>0</v>
      </c>
      <c r="I74" s="387"/>
      <c r="J74" s="308">
        <f t="shared" si="60"/>
        <v>0</v>
      </c>
      <c r="K74" s="309">
        <f t="shared" si="3"/>
        <v>0</v>
      </c>
      <c r="L74" s="309">
        <f t="shared" si="61"/>
        <v>0</v>
      </c>
      <c r="M74" s="309">
        <f t="shared" si="62"/>
        <v>0</v>
      </c>
      <c r="N74" s="309">
        <f t="shared" si="63"/>
        <v>0</v>
      </c>
      <c r="O74" s="309">
        <f t="shared" si="64"/>
        <v>0</v>
      </c>
      <c r="P74" s="309">
        <f t="shared" si="65"/>
        <v>0</v>
      </c>
      <c r="Q74" s="309">
        <f t="shared" si="66"/>
        <v>0</v>
      </c>
      <c r="R74" s="309">
        <f t="shared" si="67"/>
        <v>0</v>
      </c>
      <c r="S74" s="309">
        <f t="shared" si="68"/>
        <v>0</v>
      </c>
      <c r="T74" s="309">
        <f t="shared" si="69"/>
        <v>0</v>
      </c>
      <c r="U74" s="309">
        <f t="shared" si="70"/>
        <v>0</v>
      </c>
      <c r="V74" s="309">
        <f t="shared" si="71"/>
        <v>0</v>
      </c>
      <c r="W74" s="309">
        <f t="shared" si="72"/>
        <v>0</v>
      </c>
      <c r="X74" s="309">
        <f t="shared" si="73"/>
        <v>0</v>
      </c>
      <c r="Y74" s="309">
        <f t="shared" si="74"/>
        <v>0</v>
      </c>
      <c r="Z74" s="309">
        <f t="shared" si="75"/>
        <v>0</v>
      </c>
      <c r="AA74" s="309">
        <f t="shared" si="76"/>
        <v>0</v>
      </c>
      <c r="AB74" s="309">
        <f t="shared" si="77"/>
        <v>0</v>
      </c>
      <c r="AC74" s="309">
        <f t="shared" si="78"/>
        <v>0</v>
      </c>
      <c r="AD74" s="309">
        <f t="shared" si="79"/>
        <v>0</v>
      </c>
      <c r="AE74" s="309">
        <f t="shared" si="80"/>
        <v>0</v>
      </c>
      <c r="AF74" s="309">
        <f t="shared" si="81"/>
        <v>0</v>
      </c>
      <c r="AG74" s="309">
        <f t="shared" si="82"/>
        <v>0</v>
      </c>
      <c r="AH74" s="309">
        <f t="shared" si="83"/>
        <v>0</v>
      </c>
      <c r="AI74" s="309">
        <f t="shared" si="84"/>
        <v>0</v>
      </c>
      <c r="AJ74" s="309">
        <f t="shared" si="85"/>
        <v>0</v>
      </c>
      <c r="AK74" s="309">
        <f t="shared" si="86"/>
        <v>0</v>
      </c>
      <c r="AL74" s="309">
        <f t="shared" si="87"/>
        <v>0</v>
      </c>
      <c r="AM74" s="309">
        <f t="shared" si="88"/>
        <v>0</v>
      </c>
      <c r="AN74" s="309">
        <f t="shared" si="89"/>
        <v>0</v>
      </c>
      <c r="AO74" s="309">
        <f t="shared" si="90"/>
        <v>0</v>
      </c>
      <c r="AP74" s="309">
        <f t="shared" si="91"/>
        <v>0</v>
      </c>
      <c r="AQ74" s="309">
        <f t="shared" si="92"/>
        <v>0</v>
      </c>
      <c r="AR74" s="309">
        <f t="shared" si="93"/>
        <v>0</v>
      </c>
      <c r="AS74" s="309">
        <f t="shared" si="94"/>
        <v>0</v>
      </c>
      <c r="AT74" s="309">
        <f t="shared" si="95"/>
        <v>0</v>
      </c>
      <c r="AU74" s="309">
        <f t="shared" si="96"/>
        <v>0</v>
      </c>
      <c r="AV74" s="309">
        <f t="shared" si="97"/>
        <v>0</v>
      </c>
      <c r="AW74" s="309">
        <f t="shared" si="98"/>
        <v>0</v>
      </c>
      <c r="AX74" s="309">
        <f t="shared" si="99"/>
        <v>0</v>
      </c>
      <c r="AY74" s="309">
        <f t="shared" si="100"/>
        <v>0</v>
      </c>
      <c r="AZ74" s="309">
        <f t="shared" si="101"/>
        <v>0</v>
      </c>
      <c r="BA74" s="309">
        <f t="shared" si="102"/>
        <v>0</v>
      </c>
      <c r="BB74" s="309">
        <f t="shared" si="103"/>
        <v>0</v>
      </c>
      <c r="BC74" s="309">
        <f t="shared" si="104"/>
        <v>0</v>
      </c>
      <c r="BD74" s="309">
        <f t="shared" si="105"/>
        <v>0</v>
      </c>
      <c r="BE74" s="309">
        <f t="shared" si="106"/>
        <v>0</v>
      </c>
      <c r="BF74" s="309">
        <f t="shared" si="107"/>
        <v>0</v>
      </c>
      <c r="BG74" s="309">
        <f t="shared" si="108"/>
        <v>0</v>
      </c>
      <c r="BH74" s="309">
        <f t="shared" si="109"/>
        <v>0</v>
      </c>
      <c r="BI74" s="309">
        <f t="shared" si="110"/>
        <v>0</v>
      </c>
      <c r="BJ74" s="309">
        <f t="shared" si="111"/>
        <v>0</v>
      </c>
      <c r="BK74" s="309">
        <f t="shared" si="112"/>
        <v>0</v>
      </c>
      <c r="BL74" s="309">
        <f t="shared" si="113"/>
        <v>0</v>
      </c>
      <c r="BM74" s="309">
        <f t="shared" si="114"/>
        <v>0</v>
      </c>
      <c r="BN74" s="310">
        <f t="shared" si="115"/>
        <v>0</v>
      </c>
      <c r="BO74" s="310">
        <f t="shared" si="116"/>
        <v>0</v>
      </c>
    </row>
    <row r="75" spans="1:67" s="311" customFormat="1" ht="17.100000000000001" customHeight="1" thickBot="1">
      <c r="A75" s="307"/>
      <c r="B75" s="451"/>
      <c r="C75" s="452"/>
      <c r="D75" s="452"/>
      <c r="E75" s="451"/>
      <c r="F75" s="454">
        <v>0</v>
      </c>
      <c r="G75" s="385">
        <f t="shared" si="0"/>
        <v>0</v>
      </c>
      <c r="H75" s="386">
        <f t="shared" si="1"/>
        <v>0</v>
      </c>
      <c r="I75" s="387"/>
      <c r="J75" s="308">
        <f t="shared" si="60"/>
        <v>0</v>
      </c>
      <c r="K75" s="309">
        <f t="shared" si="3"/>
        <v>0</v>
      </c>
      <c r="L75" s="309">
        <f t="shared" si="61"/>
        <v>0</v>
      </c>
      <c r="M75" s="309">
        <f t="shared" si="62"/>
        <v>0</v>
      </c>
      <c r="N75" s="309">
        <f t="shared" si="63"/>
        <v>0</v>
      </c>
      <c r="O75" s="309">
        <f t="shared" si="64"/>
        <v>0</v>
      </c>
      <c r="P75" s="309">
        <f t="shared" si="65"/>
        <v>0</v>
      </c>
      <c r="Q75" s="309">
        <f t="shared" si="66"/>
        <v>0</v>
      </c>
      <c r="R75" s="309">
        <f t="shared" si="67"/>
        <v>0</v>
      </c>
      <c r="S75" s="309">
        <f t="shared" si="68"/>
        <v>0</v>
      </c>
      <c r="T75" s="309">
        <f t="shared" si="69"/>
        <v>0</v>
      </c>
      <c r="U75" s="309">
        <f t="shared" si="70"/>
        <v>0</v>
      </c>
      <c r="V75" s="309">
        <f t="shared" si="71"/>
        <v>0</v>
      </c>
      <c r="W75" s="309">
        <f t="shared" si="72"/>
        <v>0</v>
      </c>
      <c r="X75" s="309">
        <f t="shared" si="73"/>
        <v>0</v>
      </c>
      <c r="Y75" s="309">
        <f t="shared" si="74"/>
        <v>0</v>
      </c>
      <c r="Z75" s="309">
        <f t="shared" si="75"/>
        <v>0</v>
      </c>
      <c r="AA75" s="309">
        <f t="shared" si="76"/>
        <v>0</v>
      </c>
      <c r="AB75" s="309">
        <f t="shared" si="77"/>
        <v>0</v>
      </c>
      <c r="AC75" s="309">
        <f t="shared" si="78"/>
        <v>0</v>
      </c>
      <c r="AD75" s="309">
        <f t="shared" si="79"/>
        <v>0</v>
      </c>
      <c r="AE75" s="309">
        <f t="shared" si="80"/>
        <v>0</v>
      </c>
      <c r="AF75" s="309">
        <f t="shared" si="81"/>
        <v>0</v>
      </c>
      <c r="AG75" s="309">
        <f t="shared" si="82"/>
        <v>0</v>
      </c>
      <c r="AH75" s="309">
        <f t="shared" si="83"/>
        <v>0</v>
      </c>
      <c r="AI75" s="309">
        <f t="shared" si="84"/>
        <v>0</v>
      </c>
      <c r="AJ75" s="309">
        <f t="shared" si="85"/>
        <v>0</v>
      </c>
      <c r="AK75" s="309">
        <f t="shared" si="86"/>
        <v>0</v>
      </c>
      <c r="AL75" s="309">
        <f t="shared" si="87"/>
        <v>0</v>
      </c>
      <c r="AM75" s="309">
        <f t="shared" si="88"/>
        <v>0</v>
      </c>
      <c r="AN75" s="309">
        <f t="shared" si="89"/>
        <v>0</v>
      </c>
      <c r="AO75" s="309">
        <f t="shared" si="90"/>
        <v>0</v>
      </c>
      <c r="AP75" s="309">
        <f t="shared" si="91"/>
        <v>0</v>
      </c>
      <c r="AQ75" s="309">
        <f t="shared" si="92"/>
        <v>0</v>
      </c>
      <c r="AR75" s="309">
        <f t="shared" si="93"/>
        <v>0</v>
      </c>
      <c r="AS75" s="309">
        <f t="shared" si="94"/>
        <v>0</v>
      </c>
      <c r="AT75" s="309">
        <f t="shared" si="95"/>
        <v>0</v>
      </c>
      <c r="AU75" s="309">
        <f t="shared" si="96"/>
        <v>0</v>
      </c>
      <c r="AV75" s="309">
        <f t="shared" si="97"/>
        <v>0</v>
      </c>
      <c r="AW75" s="309">
        <f t="shared" si="98"/>
        <v>0</v>
      </c>
      <c r="AX75" s="309">
        <f t="shared" si="99"/>
        <v>0</v>
      </c>
      <c r="AY75" s="309">
        <f t="shared" si="100"/>
        <v>0</v>
      </c>
      <c r="AZ75" s="309">
        <f t="shared" si="101"/>
        <v>0</v>
      </c>
      <c r="BA75" s="309">
        <f t="shared" si="102"/>
        <v>0</v>
      </c>
      <c r="BB75" s="309">
        <f t="shared" si="103"/>
        <v>0</v>
      </c>
      <c r="BC75" s="309">
        <f t="shared" si="104"/>
        <v>0</v>
      </c>
      <c r="BD75" s="309">
        <f t="shared" si="105"/>
        <v>0</v>
      </c>
      <c r="BE75" s="309">
        <f t="shared" si="106"/>
        <v>0</v>
      </c>
      <c r="BF75" s="309">
        <f t="shared" si="107"/>
        <v>0</v>
      </c>
      <c r="BG75" s="309">
        <f t="shared" si="108"/>
        <v>0</v>
      </c>
      <c r="BH75" s="309">
        <f t="shared" si="109"/>
        <v>0</v>
      </c>
      <c r="BI75" s="309">
        <f t="shared" si="110"/>
        <v>0</v>
      </c>
      <c r="BJ75" s="309">
        <f t="shared" si="111"/>
        <v>0</v>
      </c>
      <c r="BK75" s="309">
        <f t="shared" si="112"/>
        <v>0</v>
      </c>
      <c r="BL75" s="309">
        <f t="shared" si="113"/>
        <v>0</v>
      </c>
      <c r="BM75" s="309">
        <f t="shared" si="114"/>
        <v>0</v>
      </c>
      <c r="BN75" s="310">
        <f t="shared" si="115"/>
        <v>0</v>
      </c>
      <c r="BO75" s="310">
        <f t="shared" si="116"/>
        <v>0</v>
      </c>
    </row>
    <row r="76" spans="1:67" s="311" customFormat="1" ht="17.100000000000001" customHeight="1" thickBot="1">
      <c r="A76" s="307"/>
      <c r="B76" s="451"/>
      <c r="C76" s="452"/>
      <c r="D76" s="452"/>
      <c r="E76" s="451"/>
      <c r="F76" s="454">
        <v>0</v>
      </c>
      <c r="G76" s="385">
        <f t="shared" si="0"/>
        <v>0</v>
      </c>
      <c r="H76" s="386">
        <f t="shared" si="1"/>
        <v>0</v>
      </c>
      <c r="I76" s="387"/>
      <c r="J76" s="308">
        <f t="shared" si="60"/>
        <v>0</v>
      </c>
      <c r="K76" s="309">
        <f t="shared" si="3"/>
        <v>0</v>
      </c>
      <c r="L76" s="309">
        <f t="shared" si="61"/>
        <v>0</v>
      </c>
      <c r="M76" s="309">
        <f t="shared" si="62"/>
        <v>0</v>
      </c>
      <c r="N76" s="309">
        <f t="shared" si="63"/>
        <v>0</v>
      </c>
      <c r="O76" s="309">
        <f t="shared" si="64"/>
        <v>0</v>
      </c>
      <c r="P76" s="309">
        <f t="shared" si="65"/>
        <v>0</v>
      </c>
      <c r="Q76" s="309">
        <f t="shared" si="66"/>
        <v>0</v>
      </c>
      <c r="R76" s="309">
        <f t="shared" si="67"/>
        <v>0</v>
      </c>
      <c r="S76" s="309">
        <f t="shared" si="68"/>
        <v>0</v>
      </c>
      <c r="T76" s="309">
        <f t="shared" si="69"/>
        <v>0</v>
      </c>
      <c r="U76" s="309">
        <f t="shared" si="70"/>
        <v>0</v>
      </c>
      <c r="V76" s="309">
        <f t="shared" si="71"/>
        <v>0</v>
      </c>
      <c r="W76" s="309">
        <f t="shared" si="72"/>
        <v>0</v>
      </c>
      <c r="X76" s="309">
        <f t="shared" si="73"/>
        <v>0</v>
      </c>
      <c r="Y76" s="309">
        <f t="shared" si="74"/>
        <v>0</v>
      </c>
      <c r="Z76" s="309">
        <f t="shared" si="75"/>
        <v>0</v>
      </c>
      <c r="AA76" s="309">
        <f t="shared" si="76"/>
        <v>0</v>
      </c>
      <c r="AB76" s="309">
        <f t="shared" si="77"/>
        <v>0</v>
      </c>
      <c r="AC76" s="309">
        <f t="shared" si="78"/>
        <v>0</v>
      </c>
      <c r="AD76" s="309">
        <f t="shared" si="79"/>
        <v>0</v>
      </c>
      <c r="AE76" s="309">
        <f t="shared" si="80"/>
        <v>0</v>
      </c>
      <c r="AF76" s="309">
        <f t="shared" si="81"/>
        <v>0</v>
      </c>
      <c r="AG76" s="309">
        <f t="shared" si="82"/>
        <v>0</v>
      </c>
      <c r="AH76" s="309">
        <f t="shared" si="83"/>
        <v>0</v>
      </c>
      <c r="AI76" s="309">
        <f t="shared" si="84"/>
        <v>0</v>
      </c>
      <c r="AJ76" s="309">
        <f t="shared" si="85"/>
        <v>0</v>
      </c>
      <c r="AK76" s="309">
        <f t="shared" si="86"/>
        <v>0</v>
      </c>
      <c r="AL76" s="309">
        <f t="shared" si="87"/>
        <v>0</v>
      </c>
      <c r="AM76" s="309">
        <f t="shared" si="88"/>
        <v>0</v>
      </c>
      <c r="AN76" s="309">
        <f t="shared" si="89"/>
        <v>0</v>
      </c>
      <c r="AO76" s="309">
        <f t="shared" si="90"/>
        <v>0</v>
      </c>
      <c r="AP76" s="309">
        <f t="shared" si="91"/>
        <v>0</v>
      </c>
      <c r="AQ76" s="309">
        <f t="shared" si="92"/>
        <v>0</v>
      </c>
      <c r="AR76" s="309">
        <f t="shared" si="93"/>
        <v>0</v>
      </c>
      <c r="AS76" s="309">
        <f t="shared" si="94"/>
        <v>0</v>
      </c>
      <c r="AT76" s="309">
        <f t="shared" si="95"/>
        <v>0</v>
      </c>
      <c r="AU76" s="309">
        <f t="shared" si="96"/>
        <v>0</v>
      </c>
      <c r="AV76" s="309">
        <f t="shared" si="97"/>
        <v>0</v>
      </c>
      <c r="AW76" s="309">
        <f t="shared" si="98"/>
        <v>0</v>
      </c>
      <c r="AX76" s="309">
        <f t="shared" si="99"/>
        <v>0</v>
      </c>
      <c r="AY76" s="309">
        <f t="shared" si="100"/>
        <v>0</v>
      </c>
      <c r="AZ76" s="309">
        <f t="shared" si="101"/>
        <v>0</v>
      </c>
      <c r="BA76" s="309">
        <f t="shared" si="102"/>
        <v>0</v>
      </c>
      <c r="BB76" s="309">
        <f t="shared" si="103"/>
        <v>0</v>
      </c>
      <c r="BC76" s="309">
        <f t="shared" si="104"/>
        <v>0</v>
      </c>
      <c r="BD76" s="309">
        <f t="shared" si="105"/>
        <v>0</v>
      </c>
      <c r="BE76" s="309">
        <f t="shared" si="106"/>
        <v>0</v>
      </c>
      <c r="BF76" s="309">
        <f t="shared" si="107"/>
        <v>0</v>
      </c>
      <c r="BG76" s="309">
        <f t="shared" si="108"/>
        <v>0</v>
      </c>
      <c r="BH76" s="309">
        <f t="shared" si="109"/>
        <v>0</v>
      </c>
      <c r="BI76" s="309">
        <f t="shared" si="110"/>
        <v>0</v>
      </c>
      <c r="BJ76" s="309">
        <f t="shared" si="111"/>
        <v>0</v>
      </c>
      <c r="BK76" s="309">
        <f t="shared" si="112"/>
        <v>0</v>
      </c>
      <c r="BL76" s="309">
        <f t="shared" si="113"/>
        <v>0</v>
      </c>
      <c r="BM76" s="309">
        <f t="shared" si="114"/>
        <v>0</v>
      </c>
      <c r="BN76" s="310">
        <f t="shared" si="115"/>
        <v>0</v>
      </c>
      <c r="BO76" s="310">
        <f t="shared" si="116"/>
        <v>0</v>
      </c>
    </row>
    <row r="77" spans="1:67" s="311" customFormat="1" ht="17.100000000000001" customHeight="1" thickBot="1">
      <c r="A77" s="307"/>
      <c r="B77" s="451"/>
      <c r="C77" s="452"/>
      <c r="D77" s="452"/>
      <c r="E77" s="451"/>
      <c r="F77" s="454">
        <v>0</v>
      </c>
      <c r="G77" s="385">
        <f t="shared" si="0"/>
        <v>0</v>
      </c>
      <c r="H77" s="386">
        <f t="shared" si="1"/>
        <v>0</v>
      </c>
      <c r="I77" s="387"/>
      <c r="J77" s="308">
        <f t="shared" si="60"/>
        <v>0</v>
      </c>
      <c r="K77" s="309">
        <f t="shared" si="3"/>
        <v>0</v>
      </c>
      <c r="L77" s="309">
        <f t="shared" si="61"/>
        <v>0</v>
      </c>
      <c r="M77" s="309">
        <f t="shared" si="62"/>
        <v>0</v>
      </c>
      <c r="N77" s="309">
        <f t="shared" si="63"/>
        <v>0</v>
      </c>
      <c r="O77" s="309">
        <f t="shared" si="64"/>
        <v>0</v>
      </c>
      <c r="P77" s="309">
        <f t="shared" si="65"/>
        <v>0</v>
      </c>
      <c r="Q77" s="309">
        <f t="shared" si="66"/>
        <v>0</v>
      </c>
      <c r="R77" s="309">
        <f t="shared" si="67"/>
        <v>0</v>
      </c>
      <c r="S77" s="309">
        <f t="shared" si="68"/>
        <v>0</v>
      </c>
      <c r="T77" s="309">
        <f t="shared" si="69"/>
        <v>0</v>
      </c>
      <c r="U77" s="309">
        <f t="shared" si="70"/>
        <v>0</v>
      </c>
      <c r="V77" s="309">
        <f t="shared" si="71"/>
        <v>0</v>
      </c>
      <c r="W77" s="309">
        <f t="shared" si="72"/>
        <v>0</v>
      </c>
      <c r="X77" s="309">
        <f t="shared" si="73"/>
        <v>0</v>
      </c>
      <c r="Y77" s="309">
        <f t="shared" si="74"/>
        <v>0</v>
      </c>
      <c r="Z77" s="309">
        <f t="shared" si="75"/>
        <v>0</v>
      </c>
      <c r="AA77" s="309">
        <f t="shared" si="76"/>
        <v>0</v>
      </c>
      <c r="AB77" s="309">
        <f t="shared" si="77"/>
        <v>0</v>
      </c>
      <c r="AC77" s="309">
        <f t="shared" si="78"/>
        <v>0</v>
      </c>
      <c r="AD77" s="309">
        <f t="shared" si="79"/>
        <v>0</v>
      </c>
      <c r="AE77" s="309">
        <f t="shared" si="80"/>
        <v>0</v>
      </c>
      <c r="AF77" s="309">
        <f t="shared" si="81"/>
        <v>0</v>
      </c>
      <c r="AG77" s="309">
        <f t="shared" si="82"/>
        <v>0</v>
      </c>
      <c r="AH77" s="309">
        <f t="shared" si="83"/>
        <v>0</v>
      </c>
      <c r="AI77" s="309">
        <f t="shared" si="84"/>
        <v>0</v>
      </c>
      <c r="AJ77" s="309">
        <f t="shared" si="85"/>
        <v>0</v>
      </c>
      <c r="AK77" s="309">
        <f t="shared" si="86"/>
        <v>0</v>
      </c>
      <c r="AL77" s="309">
        <f t="shared" si="87"/>
        <v>0</v>
      </c>
      <c r="AM77" s="309">
        <f t="shared" si="88"/>
        <v>0</v>
      </c>
      <c r="AN77" s="309">
        <f t="shared" si="89"/>
        <v>0</v>
      </c>
      <c r="AO77" s="309">
        <f t="shared" si="90"/>
        <v>0</v>
      </c>
      <c r="AP77" s="309">
        <f t="shared" si="91"/>
        <v>0</v>
      </c>
      <c r="AQ77" s="309">
        <f t="shared" si="92"/>
        <v>0</v>
      </c>
      <c r="AR77" s="309">
        <f t="shared" si="93"/>
        <v>0</v>
      </c>
      <c r="AS77" s="309">
        <f t="shared" si="94"/>
        <v>0</v>
      </c>
      <c r="AT77" s="309">
        <f t="shared" si="95"/>
        <v>0</v>
      </c>
      <c r="AU77" s="309">
        <f t="shared" si="96"/>
        <v>0</v>
      </c>
      <c r="AV77" s="309">
        <f t="shared" si="97"/>
        <v>0</v>
      </c>
      <c r="AW77" s="309">
        <f t="shared" si="98"/>
        <v>0</v>
      </c>
      <c r="AX77" s="309">
        <f t="shared" si="99"/>
        <v>0</v>
      </c>
      <c r="AY77" s="309">
        <f t="shared" si="100"/>
        <v>0</v>
      </c>
      <c r="AZ77" s="309">
        <f t="shared" si="101"/>
        <v>0</v>
      </c>
      <c r="BA77" s="309">
        <f t="shared" si="102"/>
        <v>0</v>
      </c>
      <c r="BB77" s="309">
        <f t="shared" si="103"/>
        <v>0</v>
      </c>
      <c r="BC77" s="309">
        <f t="shared" si="104"/>
        <v>0</v>
      </c>
      <c r="BD77" s="309">
        <f t="shared" si="105"/>
        <v>0</v>
      </c>
      <c r="BE77" s="309">
        <f t="shared" si="106"/>
        <v>0</v>
      </c>
      <c r="BF77" s="309">
        <f t="shared" si="107"/>
        <v>0</v>
      </c>
      <c r="BG77" s="309">
        <f t="shared" si="108"/>
        <v>0</v>
      </c>
      <c r="BH77" s="309">
        <f t="shared" si="109"/>
        <v>0</v>
      </c>
      <c r="BI77" s="309">
        <f t="shared" si="110"/>
        <v>0</v>
      </c>
      <c r="BJ77" s="309">
        <f t="shared" si="111"/>
        <v>0</v>
      </c>
      <c r="BK77" s="309">
        <f t="shared" si="112"/>
        <v>0</v>
      </c>
      <c r="BL77" s="309">
        <f t="shared" si="113"/>
        <v>0</v>
      </c>
      <c r="BM77" s="309">
        <f t="shared" si="114"/>
        <v>0</v>
      </c>
      <c r="BN77" s="310">
        <f t="shared" si="115"/>
        <v>0</v>
      </c>
      <c r="BO77" s="310">
        <f t="shared" si="116"/>
        <v>0</v>
      </c>
    </row>
    <row r="78" spans="1:67" s="311" customFormat="1" ht="17.100000000000001" customHeight="1" thickBot="1">
      <c r="A78" s="307"/>
      <c r="B78" s="451"/>
      <c r="C78" s="452"/>
      <c r="D78" s="452"/>
      <c r="E78" s="451"/>
      <c r="F78" s="454">
        <v>0</v>
      </c>
      <c r="G78" s="385">
        <f t="shared" si="0"/>
        <v>0</v>
      </c>
      <c r="H78" s="386">
        <f t="shared" si="1"/>
        <v>0</v>
      </c>
      <c r="I78" s="387"/>
      <c r="J78" s="308">
        <f t="shared" si="60"/>
        <v>0</v>
      </c>
      <c r="K78" s="309">
        <f t="shared" si="3"/>
        <v>0</v>
      </c>
      <c r="L78" s="309">
        <f t="shared" si="61"/>
        <v>0</v>
      </c>
      <c r="M78" s="309">
        <f t="shared" si="62"/>
        <v>0</v>
      </c>
      <c r="N78" s="309">
        <f t="shared" si="63"/>
        <v>0</v>
      </c>
      <c r="O78" s="309">
        <f t="shared" si="64"/>
        <v>0</v>
      </c>
      <c r="P78" s="309">
        <f t="shared" si="65"/>
        <v>0</v>
      </c>
      <c r="Q78" s="309">
        <f t="shared" si="66"/>
        <v>0</v>
      </c>
      <c r="R78" s="309">
        <f t="shared" si="67"/>
        <v>0</v>
      </c>
      <c r="S78" s="309">
        <f t="shared" si="68"/>
        <v>0</v>
      </c>
      <c r="T78" s="309">
        <f t="shared" si="69"/>
        <v>0</v>
      </c>
      <c r="U78" s="309">
        <f t="shared" si="70"/>
        <v>0</v>
      </c>
      <c r="V78" s="309">
        <f t="shared" si="71"/>
        <v>0</v>
      </c>
      <c r="W78" s="309">
        <f t="shared" si="72"/>
        <v>0</v>
      </c>
      <c r="X78" s="309">
        <f t="shared" si="73"/>
        <v>0</v>
      </c>
      <c r="Y78" s="309">
        <f t="shared" si="74"/>
        <v>0</v>
      </c>
      <c r="Z78" s="309">
        <f t="shared" si="75"/>
        <v>0</v>
      </c>
      <c r="AA78" s="309">
        <f t="shared" si="76"/>
        <v>0</v>
      </c>
      <c r="AB78" s="309">
        <f t="shared" si="77"/>
        <v>0</v>
      </c>
      <c r="AC78" s="309">
        <f t="shared" si="78"/>
        <v>0</v>
      </c>
      <c r="AD78" s="309">
        <f t="shared" si="79"/>
        <v>0</v>
      </c>
      <c r="AE78" s="309">
        <f t="shared" si="80"/>
        <v>0</v>
      </c>
      <c r="AF78" s="309">
        <f t="shared" si="81"/>
        <v>0</v>
      </c>
      <c r="AG78" s="309">
        <f t="shared" si="82"/>
        <v>0</v>
      </c>
      <c r="AH78" s="309">
        <f t="shared" si="83"/>
        <v>0</v>
      </c>
      <c r="AI78" s="309">
        <f t="shared" si="84"/>
        <v>0</v>
      </c>
      <c r="AJ78" s="309">
        <f t="shared" si="85"/>
        <v>0</v>
      </c>
      <c r="AK78" s="309">
        <f t="shared" si="86"/>
        <v>0</v>
      </c>
      <c r="AL78" s="309">
        <f t="shared" si="87"/>
        <v>0</v>
      </c>
      <c r="AM78" s="309">
        <f t="shared" si="88"/>
        <v>0</v>
      </c>
      <c r="AN78" s="309">
        <f t="shared" si="89"/>
        <v>0</v>
      </c>
      <c r="AO78" s="309">
        <f t="shared" si="90"/>
        <v>0</v>
      </c>
      <c r="AP78" s="309">
        <f t="shared" si="91"/>
        <v>0</v>
      </c>
      <c r="AQ78" s="309">
        <f t="shared" si="92"/>
        <v>0</v>
      </c>
      <c r="AR78" s="309">
        <f t="shared" si="93"/>
        <v>0</v>
      </c>
      <c r="AS78" s="309">
        <f t="shared" si="94"/>
        <v>0</v>
      </c>
      <c r="AT78" s="309">
        <f t="shared" si="95"/>
        <v>0</v>
      </c>
      <c r="AU78" s="309">
        <f t="shared" si="96"/>
        <v>0</v>
      </c>
      <c r="AV78" s="309">
        <f t="shared" si="97"/>
        <v>0</v>
      </c>
      <c r="AW78" s="309">
        <f t="shared" si="98"/>
        <v>0</v>
      </c>
      <c r="AX78" s="309">
        <f t="shared" si="99"/>
        <v>0</v>
      </c>
      <c r="AY78" s="309">
        <f t="shared" si="100"/>
        <v>0</v>
      </c>
      <c r="AZ78" s="309">
        <f t="shared" si="101"/>
        <v>0</v>
      </c>
      <c r="BA78" s="309">
        <f t="shared" si="102"/>
        <v>0</v>
      </c>
      <c r="BB78" s="309">
        <f t="shared" si="103"/>
        <v>0</v>
      </c>
      <c r="BC78" s="309">
        <f t="shared" si="104"/>
        <v>0</v>
      </c>
      <c r="BD78" s="309">
        <f t="shared" si="105"/>
        <v>0</v>
      </c>
      <c r="BE78" s="309">
        <f t="shared" si="106"/>
        <v>0</v>
      </c>
      <c r="BF78" s="309">
        <f t="shared" si="107"/>
        <v>0</v>
      </c>
      <c r="BG78" s="309">
        <f t="shared" si="108"/>
        <v>0</v>
      </c>
      <c r="BH78" s="309">
        <f t="shared" si="109"/>
        <v>0</v>
      </c>
      <c r="BI78" s="309">
        <f t="shared" si="110"/>
        <v>0</v>
      </c>
      <c r="BJ78" s="309">
        <f t="shared" si="111"/>
        <v>0</v>
      </c>
      <c r="BK78" s="309">
        <f t="shared" si="112"/>
        <v>0</v>
      </c>
      <c r="BL78" s="309">
        <f t="shared" si="113"/>
        <v>0</v>
      </c>
      <c r="BM78" s="309">
        <f t="shared" si="114"/>
        <v>0</v>
      </c>
      <c r="BN78" s="310">
        <f t="shared" si="115"/>
        <v>0</v>
      </c>
      <c r="BO78" s="310">
        <f t="shared" si="116"/>
        <v>0</v>
      </c>
    </row>
    <row r="79" spans="1:67" s="311" customFormat="1" ht="17.100000000000001" customHeight="1" thickBot="1">
      <c r="A79" s="307"/>
      <c r="B79" s="451"/>
      <c r="C79" s="452"/>
      <c r="D79" s="452"/>
      <c r="E79" s="451"/>
      <c r="F79" s="454">
        <v>0</v>
      </c>
      <c r="G79" s="385">
        <f t="shared" si="0"/>
        <v>0</v>
      </c>
      <c r="H79" s="386">
        <f t="shared" si="1"/>
        <v>0</v>
      </c>
      <c r="I79" s="387"/>
      <c r="J79" s="308">
        <f t="shared" si="60"/>
        <v>0</v>
      </c>
      <c r="K79" s="309">
        <f t="shared" si="3"/>
        <v>0</v>
      </c>
      <c r="L79" s="309">
        <f t="shared" si="61"/>
        <v>0</v>
      </c>
      <c r="M79" s="309">
        <f t="shared" si="62"/>
        <v>0</v>
      </c>
      <c r="N79" s="309">
        <f t="shared" si="63"/>
        <v>0</v>
      </c>
      <c r="O79" s="309">
        <f t="shared" si="64"/>
        <v>0</v>
      </c>
      <c r="P79" s="309">
        <f t="shared" si="65"/>
        <v>0</v>
      </c>
      <c r="Q79" s="309">
        <f t="shared" si="66"/>
        <v>0</v>
      </c>
      <c r="R79" s="309">
        <f t="shared" si="67"/>
        <v>0</v>
      </c>
      <c r="S79" s="309">
        <f t="shared" si="68"/>
        <v>0</v>
      </c>
      <c r="T79" s="309">
        <f t="shared" si="69"/>
        <v>0</v>
      </c>
      <c r="U79" s="309">
        <f t="shared" si="70"/>
        <v>0</v>
      </c>
      <c r="V79" s="309">
        <f t="shared" si="71"/>
        <v>0</v>
      </c>
      <c r="W79" s="309">
        <f t="shared" si="72"/>
        <v>0</v>
      </c>
      <c r="X79" s="309">
        <f t="shared" si="73"/>
        <v>0</v>
      </c>
      <c r="Y79" s="309">
        <f t="shared" si="74"/>
        <v>0</v>
      </c>
      <c r="Z79" s="309">
        <f t="shared" si="75"/>
        <v>0</v>
      </c>
      <c r="AA79" s="309">
        <f t="shared" si="76"/>
        <v>0</v>
      </c>
      <c r="AB79" s="309">
        <f t="shared" si="77"/>
        <v>0</v>
      </c>
      <c r="AC79" s="309">
        <f t="shared" si="78"/>
        <v>0</v>
      </c>
      <c r="AD79" s="309">
        <f t="shared" si="79"/>
        <v>0</v>
      </c>
      <c r="AE79" s="309">
        <f t="shared" si="80"/>
        <v>0</v>
      </c>
      <c r="AF79" s="309">
        <f t="shared" si="81"/>
        <v>0</v>
      </c>
      <c r="AG79" s="309">
        <f t="shared" si="82"/>
        <v>0</v>
      </c>
      <c r="AH79" s="309">
        <f t="shared" si="83"/>
        <v>0</v>
      </c>
      <c r="AI79" s="309">
        <f t="shared" si="84"/>
        <v>0</v>
      </c>
      <c r="AJ79" s="309">
        <f t="shared" si="85"/>
        <v>0</v>
      </c>
      <c r="AK79" s="309">
        <f t="shared" si="86"/>
        <v>0</v>
      </c>
      <c r="AL79" s="309">
        <f t="shared" si="87"/>
        <v>0</v>
      </c>
      <c r="AM79" s="309">
        <f t="shared" si="88"/>
        <v>0</v>
      </c>
      <c r="AN79" s="309">
        <f t="shared" si="89"/>
        <v>0</v>
      </c>
      <c r="AO79" s="309">
        <f t="shared" si="90"/>
        <v>0</v>
      </c>
      <c r="AP79" s="309">
        <f t="shared" si="91"/>
        <v>0</v>
      </c>
      <c r="AQ79" s="309">
        <f t="shared" si="92"/>
        <v>0</v>
      </c>
      <c r="AR79" s="309">
        <f t="shared" si="93"/>
        <v>0</v>
      </c>
      <c r="AS79" s="309">
        <f t="shared" si="94"/>
        <v>0</v>
      </c>
      <c r="AT79" s="309">
        <f t="shared" si="95"/>
        <v>0</v>
      </c>
      <c r="AU79" s="309">
        <f t="shared" si="96"/>
        <v>0</v>
      </c>
      <c r="AV79" s="309">
        <f t="shared" si="97"/>
        <v>0</v>
      </c>
      <c r="AW79" s="309">
        <f t="shared" si="98"/>
        <v>0</v>
      </c>
      <c r="AX79" s="309">
        <f t="shared" si="99"/>
        <v>0</v>
      </c>
      <c r="AY79" s="309">
        <f t="shared" si="100"/>
        <v>0</v>
      </c>
      <c r="AZ79" s="309">
        <f t="shared" si="101"/>
        <v>0</v>
      </c>
      <c r="BA79" s="309">
        <f t="shared" si="102"/>
        <v>0</v>
      </c>
      <c r="BB79" s="309">
        <f t="shared" si="103"/>
        <v>0</v>
      </c>
      <c r="BC79" s="309">
        <f t="shared" si="104"/>
        <v>0</v>
      </c>
      <c r="BD79" s="309">
        <f t="shared" si="105"/>
        <v>0</v>
      </c>
      <c r="BE79" s="309">
        <f t="shared" si="106"/>
        <v>0</v>
      </c>
      <c r="BF79" s="309">
        <f t="shared" si="107"/>
        <v>0</v>
      </c>
      <c r="BG79" s="309">
        <f t="shared" si="108"/>
        <v>0</v>
      </c>
      <c r="BH79" s="309">
        <f t="shared" si="109"/>
        <v>0</v>
      </c>
      <c r="BI79" s="309">
        <f t="shared" si="110"/>
        <v>0</v>
      </c>
      <c r="BJ79" s="309">
        <f t="shared" si="111"/>
        <v>0</v>
      </c>
      <c r="BK79" s="309">
        <f t="shared" si="112"/>
        <v>0</v>
      </c>
      <c r="BL79" s="309">
        <f t="shared" si="113"/>
        <v>0</v>
      </c>
      <c r="BM79" s="309">
        <f t="shared" si="114"/>
        <v>0</v>
      </c>
      <c r="BN79" s="310">
        <f t="shared" si="115"/>
        <v>0</v>
      </c>
      <c r="BO79" s="310">
        <f t="shared" si="116"/>
        <v>0</v>
      </c>
    </row>
    <row r="80" spans="1:67" s="311" customFormat="1" ht="17.100000000000001" customHeight="1" thickBot="1">
      <c r="A80" s="307"/>
      <c r="B80" s="451"/>
      <c r="C80" s="452"/>
      <c r="D80" s="452"/>
      <c r="E80" s="451"/>
      <c r="F80" s="454">
        <v>0</v>
      </c>
      <c r="G80" s="385">
        <f t="shared" si="0"/>
        <v>0</v>
      </c>
      <c r="H80" s="386">
        <f t="shared" si="1"/>
        <v>0</v>
      </c>
      <c r="I80" s="387"/>
      <c r="J80" s="308">
        <f t="shared" si="60"/>
        <v>0</v>
      </c>
      <c r="K80" s="309">
        <f t="shared" si="3"/>
        <v>0</v>
      </c>
      <c r="L80" s="309">
        <f t="shared" si="61"/>
        <v>0</v>
      </c>
      <c r="M80" s="309">
        <f t="shared" si="62"/>
        <v>0</v>
      </c>
      <c r="N80" s="309">
        <f t="shared" si="63"/>
        <v>0</v>
      </c>
      <c r="O80" s="309">
        <f t="shared" si="64"/>
        <v>0</v>
      </c>
      <c r="P80" s="309">
        <f t="shared" si="65"/>
        <v>0</v>
      </c>
      <c r="Q80" s="309">
        <f t="shared" si="66"/>
        <v>0</v>
      </c>
      <c r="R80" s="309">
        <f t="shared" si="67"/>
        <v>0</v>
      </c>
      <c r="S80" s="309">
        <f t="shared" si="68"/>
        <v>0</v>
      </c>
      <c r="T80" s="309">
        <f t="shared" si="69"/>
        <v>0</v>
      </c>
      <c r="U80" s="309">
        <f t="shared" si="70"/>
        <v>0</v>
      </c>
      <c r="V80" s="309">
        <f t="shared" si="71"/>
        <v>0</v>
      </c>
      <c r="W80" s="309">
        <f t="shared" si="72"/>
        <v>0</v>
      </c>
      <c r="X80" s="309">
        <f t="shared" si="73"/>
        <v>0</v>
      </c>
      <c r="Y80" s="309">
        <f t="shared" si="74"/>
        <v>0</v>
      </c>
      <c r="Z80" s="309">
        <f t="shared" si="75"/>
        <v>0</v>
      </c>
      <c r="AA80" s="309">
        <f t="shared" si="76"/>
        <v>0</v>
      </c>
      <c r="AB80" s="309">
        <f t="shared" si="77"/>
        <v>0</v>
      </c>
      <c r="AC80" s="309">
        <f t="shared" si="78"/>
        <v>0</v>
      </c>
      <c r="AD80" s="309">
        <f t="shared" si="79"/>
        <v>0</v>
      </c>
      <c r="AE80" s="309">
        <f t="shared" si="80"/>
        <v>0</v>
      </c>
      <c r="AF80" s="309">
        <f t="shared" si="81"/>
        <v>0</v>
      </c>
      <c r="AG80" s="309">
        <f t="shared" si="82"/>
        <v>0</v>
      </c>
      <c r="AH80" s="309">
        <f t="shared" si="83"/>
        <v>0</v>
      </c>
      <c r="AI80" s="309">
        <f t="shared" si="84"/>
        <v>0</v>
      </c>
      <c r="AJ80" s="309">
        <f t="shared" si="85"/>
        <v>0</v>
      </c>
      <c r="AK80" s="309">
        <f t="shared" si="86"/>
        <v>0</v>
      </c>
      <c r="AL80" s="309">
        <f t="shared" si="87"/>
        <v>0</v>
      </c>
      <c r="AM80" s="309">
        <f t="shared" si="88"/>
        <v>0</v>
      </c>
      <c r="AN80" s="309">
        <f t="shared" si="89"/>
        <v>0</v>
      </c>
      <c r="AO80" s="309">
        <f t="shared" si="90"/>
        <v>0</v>
      </c>
      <c r="AP80" s="309">
        <f t="shared" si="91"/>
        <v>0</v>
      </c>
      <c r="AQ80" s="309">
        <f t="shared" si="92"/>
        <v>0</v>
      </c>
      <c r="AR80" s="309">
        <f t="shared" si="93"/>
        <v>0</v>
      </c>
      <c r="AS80" s="309">
        <f t="shared" si="94"/>
        <v>0</v>
      </c>
      <c r="AT80" s="309">
        <f t="shared" si="95"/>
        <v>0</v>
      </c>
      <c r="AU80" s="309">
        <f t="shared" si="96"/>
        <v>0</v>
      </c>
      <c r="AV80" s="309">
        <f t="shared" si="97"/>
        <v>0</v>
      </c>
      <c r="AW80" s="309">
        <f t="shared" si="98"/>
        <v>0</v>
      </c>
      <c r="AX80" s="309">
        <f t="shared" si="99"/>
        <v>0</v>
      </c>
      <c r="AY80" s="309">
        <f t="shared" si="100"/>
        <v>0</v>
      </c>
      <c r="AZ80" s="309">
        <f t="shared" si="101"/>
        <v>0</v>
      </c>
      <c r="BA80" s="309">
        <f t="shared" si="102"/>
        <v>0</v>
      </c>
      <c r="BB80" s="309">
        <f t="shared" si="103"/>
        <v>0</v>
      </c>
      <c r="BC80" s="309">
        <f t="shared" si="104"/>
        <v>0</v>
      </c>
      <c r="BD80" s="309">
        <f t="shared" si="105"/>
        <v>0</v>
      </c>
      <c r="BE80" s="309">
        <f t="shared" si="106"/>
        <v>0</v>
      </c>
      <c r="BF80" s="309">
        <f t="shared" si="107"/>
        <v>0</v>
      </c>
      <c r="BG80" s="309">
        <f t="shared" si="108"/>
        <v>0</v>
      </c>
      <c r="BH80" s="309">
        <f t="shared" si="109"/>
        <v>0</v>
      </c>
      <c r="BI80" s="309">
        <f t="shared" si="110"/>
        <v>0</v>
      </c>
      <c r="BJ80" s="309">
        <f t="shared" si="111"/>
        <v>0</v>
      </c>
      <c r="BK80" s="309">
        <f t="shared" si="112"/>
        <v>0</v>
      </c>
      <c r="BL80" s="309">
        <f t="shared" si="113"/>
        <v>0</v>
      </c>
      <c r="BM80" s="309">
        <f t="shared" si="114"/>
        <v>0</v>
      </c>
      <c r="BN80" s="310">
        <f t="shared" si="115"/>
        <v>0</v>
      </c>
      <c r="BO80" s="310">
        <f t="shared" si="116"/>
        <v>0</v>
      </c>
    </row>
    <row r="81" spans="1:67" s="311" customFormat="1" ht="17.100000000000001" customHeight="1" thickBot="1">
      <c r="A81" s="307"/>
      <c r="B81" s="451"/>
      <c r="C81" s="452"/>
      <c r="D81" s="452"/>
      <c r="E81" s="451"/>
      <c r="F81" s="454">
        <v>0</v>
      </c>
      <c r="G81" s="385">
        <f t="shared" si="0"/>
        <v>0</v>
      </c>
      <c r="H81" s="386">
        <f t="shared" si="1"/>
        <v>0</v>
      </c>
      <c r="I81" s="387"/>
      <c r="J81" s="308">
        <f t="shared" si="60"/>
        <v>0</v>
      </c>
      <c r="K81" s="309">
        <f t="shared" si="3"/>
        <v>0</v>
      </c>
      <c r="L81" s="309">
        <f t="shared" si="61"/>
        <v>0</v>
      </c>
      <c r="M81" s="309">
        <f t="shared" si="62"/>
        <v>0</v>
      </c>
      <c r="N81" s="309">
        <f t="shared" si="63"/>
        <v>0</v>
      </c>
      <c r="O81" s="309">
        <f t="shared" si="64"/>
        <v>0</v>
      </c>
      <c r="P81" s="309">
        <f t="shared" si="65"/>
        <v>0</v>
      </c>
      <c r="Q81" s="309">
        <f t="shared" si="66"/>
        <v>0</v>
      </c>
      <c r="R81" s="309">
        <f t="shared" si="67"/>
        <v>0</v>
      </c>
      <c r="S81" s="309">
        <f t="shared" si="68"/>
        <v>0</v>
      </c>
      <c r="T81" s="309">
        <f t="shared" si="69"/>
        <v>0</v>
      </c>
      <c r="U81" s="309">
        <f t="shared" si="70"/>
        <v>0</v>
      </c>
      <c r="V81" s="309">
        <f t="shared" si="71"/>
        <v>0</v>
      </c>
      <c r="W81" s="309">
        <f t="shared" si="72"/>
        <v>0</v>
      </c>
      <c r="X81" s="309">
        <f t="shared" si="73"/>
        <v>0</v>
      </c>
      <c r="Y81" s="309">
        <f t="shared" si="74"/>
        <v>0</v>
      </c>
      <c r="Z81" s="309">
        <f t="shared" si="75"/>
        <v>0</v>
      </c>
      <c r="AA81" s="309">
        <f t="shared" si="76"/>
        <v>0</v>
      </c>
      <c r="AB81" s="309">
        <f t="shared" si="77"/>
        <v>0</v>
      </c>
      <c r="AC81" s="309">
        <f t="shared" si="78"/>
        <v>0</v>
      </c>
      <c r="AD81" s="309">
        <f t="shared" si="79"/>
        <v>0</v>
      </c>
      <c r="AE81" s="309">
        <f t="shared" si="80"/>
        <v>0</v>
      </c>
      <c r="AF81" s="309">
        <f t="shared" si="81"/>
        <v>0</v>
      </c>
      <c r="AG81" s="309">
        <f t="shared" si="82"/>
        <v>0</v>
      </c>
      <c r="AH81" s="309">
        <f t="shared" si="83"/>
        <v>0</v>
      </c>
      <c r="AI81" s="309">
        <f t="shared" si="84"/>
        <v>0</v>
      </c>
      <c r="AJ81" s="309">
        <f t="shared" si="85"/>
        <v>0</v>
      </c>
      <c r="AK81" s="309">
        <f t="shared" si="86"/>
        <v>0</v>
      </c>
      <c r="AL81" s="309">
        <f t="shared" si="87"/>
        <v>0</v>
      </c>
      <c r="AM81" s="309">
        <f t="shared" si="88"/>
        <v>0</v>
      </c>
      <c r="AN81" s="309">
        <f t="shared" si="89"/>
        <v>0</v>
      </c>
      <c r="AO81" s="309">
        <f t="shared" si="90"/>
        <v>0</v>
      </c>
      <c r="AP81" s="309">
        <f t="shared" si="91"/>
        <v>0</v>
      </c>
      <c r="AQ81" s="309">
        <f t="shared" si="92"/>
        <v>0</v>
      </c>
      <c r="AR81" s="309">
        <f t="shared" si="93"/>
        <v>0</v>
      </c>
      <c r="AS81" s="309">
        <f t="shared" si="94"/>
        <v>0</v>
      </c>
      <c r="AT81" s="309">
        <f t="shared" si="95"/>
        <v>0</v>
      </c>
      <c r="AU81" s="309">
        <f t="shared" si="96"/>
        <v>0</v>
      </c>
      <c r="AV81" s="309">
        <f t="shared" si="97"/>
        <v>0</v>
      </c>
      <c r="AW81" s="309">
        <f t="shared" si="98"/>
        <v>0</v>
      </c>
      <c r="AX81" s="309">
        <f t="shared" si="99"/>
        <v>0</v>
      </c>
      <c r="AY81" s="309">
        <f t="shared" si="100"/>
        <v>0</v>
      </c>
      <c r="AZ81" s="309">
        <f t="shared" si="101"/>
        <v>0</v>
      </c>
      <c r="BA81" s="309">
        <f t="shared" si="102"/>
        <v>0</v>
      </c>
      <c r="BB81" s="309">
        <f t="shared" si="103"/>
        <v>0</v>
      </c>
      <c r="BC81" s="309">
        <f t="shared" si="104"/>
        <v>0</v>
      </c>
      <c r="BD81" s="309">
        <f t="shared" si="105"/>
        <v>0</v>
      </c>
      <c r="BE81" s="309">
        <f t="shared" si="106"/>
        <v>0</v>
      </c>
      <c r="BF81" s="309">
        <f t="shared" si="107"/>
        <v>0</v>
      </c>
      <c r="BG81" s="309">
        <f t="shared" si="108"/>
        <v>0</v>
      </c>
      <c r="BH81" s="309">
        <f t="shared" si="109"/>
        <v>0</v>
      </c>
      <c r="BI81" s="309">
        <f t="shared" si="110"/>
        <v>0</v>
      </c>
      <c r="BJ81" s="309">
        <f t="shared" si="111"/>
        <v>0</v>
      </c>
      <c r="BK81" s="309">
        <f t="shared" si="112"/>
        <v>0</v>
      </c>
      <c r="BL81" s="309">
        <f t="shared" si="113"/>
        <v>0</v>
      </c>
      <c r="BM81" s="309">
        <f t="shared" si="114"/>
        <v>0</v>
      </c>
      <c r="BN81" s="310">
        <f t="shared" si="115"/>
        <v>0</v>
      </c>
      <c r="BO81" s="310">
        <f t="shared" si="116"/>
        <v>0</v>
      </c>
    </row>
    <row r="82" spans="1:67" s="311" customFormat="1" ht="17.100000000000001" customHeight="1" thickBot="1">
      <c r="A82" s="307"/>
      <c r="B82" s="451"/>
      <c r="C82" s="452"/>
      <c r="D82" s="452"/>
      <c r="E82" s="451"/>
      <c r="F82" s="454">
        <v>0</v>
      </c>
      <c r="G82" s="385">
        <f t="shared" si="0"/>
        <v>0</v>
      </c>
      <c r="H82" s="386">
        <f t="shared" si="1"/>
        <v>0</v>
      </c>
      <c r="I82" s="387"/>
      <c r="J82" s="308">
        <f t="shared" si="60"/>
        <v>0</v>
      </c>
      <c r="K82" s="309">
        <f t="shared" si="3"/>
        <v>0</v>
      </c>
      <c r="L82" s="309">
        <f t="shared" si="61"/>
        <v>0</v>
      </c>
      <c r="M82" s="309">
        <f t="shared" si="62"/>
        <v>0</v>
      </c>
      <c r="N82" s="309">
        <f t="shared" si="63"/>
        <v>0</v>
      </c>
      <c r="O82" s="309">
        <f t="shared" si="64"/>
        <v>0</v>
      </c>
      <c r="P82" s="309">
        <f t="shared" si="65"/>
        <v>0</v>
      </c>
      <c r="Q82" s="309">
        <f t="shared" si="66"/>
        <v>0</v>
      </c>
      <c r="R82" s="309">
        <f t="shared" si="67"/>
        <v>0</v>
      </c>
      <c r="S82" s="309">
        <f t="shared" si="68"/>
        <v>0</v>
      </c>
      <c r="T82" s="309">
        <f t="shared" si="69"/>
        <v>0</v>
      </c>
      <c r="U82" s="309">
        <f t="shared" si="70"/>
        <v>0</v>
      </c>
      <c r="V82" s="309">
        <f t="shared" si="71"/>
        <v>0</v>
      </c>
      <c r="W82" s="309">
        <f t="shared" si="72"/>
        <v>0</v>
      </c>
      <c r="X82" s="309">
        <f t="shared" si="73"/>
        <v>0</v>
      </c>
      <c r="Y82" s="309">
        <f t="shared" si="74"/>
        <v>0</v>
      </c>
      <c r="Z82" s="309">
        <f t="shared" si="75"/>
        <v>0</v>
      </c>
      <c r="AA82" s="309">
        <f t="shared" si="76"/>
        <v>0</v>
      </c>
      <c r="AB82" s="309">
        <f t="shared" si="77"/>
        <v>0</v>
      </c>
      <c r="AC82" s="309">
        <f t="shared" si="78"/>
        <v>0</v>
      </c>
      <c r="AD82" s="309">
        <f t="shared" si="79"/>
        <v>0</v>
      </c>
      <c r="AE82" s="309">
        <f t="shared" si="80"/>
        <v>0</v>
      </c>
      <c r="AF82" s="309">
        <f t="shared" si="81"/>
        <v>0</v>
      </c>
      <c r="AG82" s="309">
        <f t="shared" si="82"/>
        <v>0</v>
      </c>
      <c r="AH82" s="309">
        <f t="shared" si="83"/>
        <v>0</v>
      </c>
      <c r="AI82" s="309">
        <f t="shared" si="84"/>
        <v>0</v>
      </c>
      <c r="AJ82" s="309">
        <f t="shared" si="85"/>
        <v>0</v>
      </c>
      <c r="AK82" s="309">
        <f t="shared" si="86"/>
        <v>0</v>
      </c>
      <c r="AL82" s="309">
        <f t="shared" si="87"/>
        <v>0</v>
      </c>
      <c r="AM82" s="309">
        <f t="shared" si="88"/>
        <v>0</v>
      </c>
      <c r="AN82" s="309">
        <f t="shared" si="89"/>
        <v>0</v>
      </c>
      <c r="AO82" s="309">
        <f t="shared" si="90"/>
        <v>0</v>
      </c>
      <c r="AP82" s="309">
        <f t="shared" si="91"/>
        <v>0</v>
      </c>
      <c r="AQ82" s="309">
        <f t="shared" si="92"/>
        <v>0</v>
      </c>
      <c r="AR82" s="309">
        <f t="shared" si="93"/>
        <v>0</v>
      </c>
      <c r="AS82" s="309">
        <f t="shared" si="94"/>
        <v>0</v>
      </c>
      <c r="AT82" s="309">
        <f t="shared" si="95"/>
        <v>0</v>
      </c>
      <c r="AU82" s="309">
        <f t="shared" si="96"/>
        <v>0</v>
      </c>
      <c r="AV82" s="309">
        <f t="shared" si="97"/>
        <v>0</v>
      </c>
      <c r="AW82" s="309">
        <f t="shared" si="98"/>
        <v>0</v>
      </c>
      <c r="AX82" s="309">
        <f t="shared" si="99"/>
        <v>0</v>
      </c>
      <c r="AY82" s="309">
        <f t="shared" si="100"/>
        <v>0</v>
      </c>
      <c r="AZ82" s="309">
        <f t="shared" si="101"/>
        <v>0</v>
      </c>
      <c r="BA82" s="309">
        <f t="shared" si="102"/>
        <v>0</v>
      </c>
      <c r="BB82" s="309">
        <f t="shared" si="103"/>
        <v>0</v>
      </c>
      <c r="BC82" s="309">
        <f t="shared" si="104"/>
        <v>0</v>
      </c>
      <c r="BD82" s="309">
        <f t="shared" si="105"/>
        <v>0</v>
      </c>
      <c r="BE82" s="309">
        <f t="shared" si="106"/>
        <v>0</v>
      </c>
      <c r="BF82" s="309">
        <f t="shared" si="107"/>
        <v>0</v>
      </c>
      <c r="BG82" s="309">
        <f t="shared" si="108"/>
        <v>0</v>
      </c>
      <c r="BH82" s="309">
        <f t="shared" si="109"/>
        <v>0</v>
      </c>
      <c r="BI82" s="309">
        <f t="shared" si="110"/>
        <v>0</v>
      </c>
      <c r="BJ82" s="309">
        <f t="shared" si="111"/>
        <v>0</v>
      </c>
      <c r="BK82" s="309">
        <f t="shared" si="112"/>
        <v>0</v>
      </c>
      <c r="BL82" s="309">
        <f t="shared" si="113"/>
        <v>0</v>
      </c>
      <c r="BM82" s="309">
        <f t="shared" si="114"/>
        <v>0</v>
      </c>
      <c r="BN82" s="310">
        <f t="shared" si="115"/>
        <v>0</v>
      </c>
      <c r="BO82" s="310">
        <f t="shared" si="116"/>
        <v>0</v>
      </c>
    </row>
    <row r="83" spans="1:67" s="311" customFormat="1" ht="17.100000000000001" customHeight="1" thickBot="1">
      <c r="A83" s="307"/>
      <c r="B83" s="451"/>
      <c r="C83" s="452"/>
      <c r="D83" s="452"/>
      <c r="E83" s="451"/>
      <c r="F83" s="454">
        <v>0</v>
      </c>
      <c r="G83" s="385">
        <f t="shared" si="0"/>
        <v>0</v>
      </c>
      <c r="H83" s="386">
        <f t="shared" si="1"/>
        <v>0</v>
      </c>
      <c r="I83" s="387"/>
      <c r="J83" s="308">
        <f t="shared" si="60"/>
        <v>0</v>
      </c>
      <c r="K83" s="309">
        <f t="shared" si="3"/>
        <v>0</v>
      </c>
      <c r="L83" s="309">
        <f t="shared" si="61"/>
        <v>0</v>
      </c>
      <c r="M83" s="309">
        <f t="shared" si="62"/>
        <v>0</v>
      </c>
      <c r="N83" s="309">
        <f t="shared" si="63"/>
        <v>0</v>
      </c>
      <c r="O83" s="309">
        <f t="shared" si="64"/>
        <v>0</v>
      </c>
      <c r="P83" s="309">
        <f t="shared" si="65"/>
        <v>0</v>
      </c>
      <c r="Q83" s="309">
        <f t="shared" si="66"/>
        <v>0</v>
      </c>
      <c r="R83" s="309">
        <f t="shared" si="67"/>
        <v>0</v>
      </c>
      <c r="S83" s="309">
        <f t="shared" si="68"/>
        <v>0</v>
      </c>
      <c r="T83" s="309">
        <f t="shared" si="69"/>
        <v>0</v>
      </c>
      <c r="U83" s="309">
        <f t="shared" si="70"/>
        <v>0</v>
      </c>
      <c r="V83" s="309">
        <f t="shared" si="71"/>
        <v>0</v>
      </c>
      <c r="W83" s="309">
        <f t="shared" si="72"/>
        <v>0</v>
      </c>
      <c r="X83" s="309">
        <f t="shared" si="73"/>
        <v>0</v>
      </c>
      <c r="Y83" s="309">
        <f t="shared" si="74"/>
        <v>0</v>
      </c>
      <c r="Z83" s="309">
        <f t="shared" si="75"/>
        <v>0</v>
      </c>
      <c r="AA83" s="309">
        <f t="shared" si="76"/>
        <v>0</v>
      </c>
      <c r="AB83" s="309">
        <f t="shared" si="77"/>
        <v>0</v>
      </c>
      <c r="AC83" s="309">
        <f t="shared" si="78"/>
        <v>0</v>
      </c>
      <c r="AD83" s="309">
        <f t="shared" si="79"/>
        <v>0</v>
      </c>
      <c r="AE83" s="309">
        <f t="shared" si="80"/>
        <v>0</v>
      </c>
      <c r="AF83" s="309">
        <f t="shared" si="81"/>
        <v>0</v>
      </c>
      <c r="AG83" s="309">
        <f t="shared" si="82"/>
        <v>0</v>
      </c>
      <c r="AH83" s="309">
        <f t="shared" si="83"/>
        <v>0</v>
      </c>
      <c r="AI83" s="309">
        <f t="shared" si="84"/>
        <v>0</v>
      </c>
      <c r="AJ83" s="309">
        <f t="shared" si="85"/>
        <v>0</v>
      </c>
      <c r="AK83" s="309">
        <f t="shared" si="86"/>
        <v>0</v>
      </c>
      <c r="AL83" s="309">
        <f t="shared" si="87"/>
        <v>0</v>
      </c>
      <c r="AM83" s="309">
        <f t="shared" si="88"/>
        <v>0</v>
      </c>
      <c r="AN83" s="309">
        <f t="shared" si="89"/>
        <v>0</v>
      </c>
      <c r="AO83" s="309">
        <f t="shared" si="90"/>
        <v>0</v>
      </c>
      <c r="AP83" s="309">
        <f t="shared" si="91"/>
        <v>0</v>
      </c>
      <c r="AQ83" s="309">
        <f t="shared" si="92"/>
        <v>0</v>
      </c>
      <c r="AR83" s="309">
        <f t="shared" si="93"/>
        <v>0</v>
      </c>
      <c r="AS83" s="309">
        <f t="shared" si="94"/>
        <v>0</v>
      </c>
      <c r="AT83" s="309">
        <f t="shared" si="95"/>
        <v>0</v>
      </c>
      <c r="AU83" s="309">
        <f t="shared" si="96"/>
        <v>0</v>
      </c>
      <c r="AV83" s="309">
        <f t="shared" si="97"/>
        <v>0</v>
      </c>
      <c r="AW83" s="309">
        <f t="shared" si="98"/>
        <v>0</v>
      </c>
      <c r="AX83" s="309">
        <f t="shared" si="99"/>
        <v>0</v>
      </c>
      <c r="AY83" s="309">
        <f t="shared" si="100"/>
        <v>0</v>
      </c>
      <c r="AZ83" s="309">
        <f t="shared" si="101"/>
        <v>0</v>
      </c>
      <c r="BA83" s="309">
        <f t="shared" si="102"/>
        <v>0</v>
      </c>
      <c r="BB83" s="309">
        <f t="shared" si="103"/>
        <v>0</v>
      </c>
      <c r="BC83" s="309">
        <f t="shared" si="104"/>
        <v>0</v>
      </c>
      <c r="BD83" s="309">
        <f t="shared" si="105"/>
        <v>0</v>
      </c>
      <c r="BE83" s="309">
        <f t="shared" si="106"/>
        <v>0</v>
      </c>
      <c r="BF83" s="309">
        <f t="shared" si="107"/>
        <v>0</v>
      </c>
      <c r="BG83" s="309">
        <f t="shared" si="108"/>
        <v>0</v>
      </c>
      <c r="BH83" s="309">
        <f t="shared" si="109"/>
        <v>0</v>
      </c>
      <c r="BI83" s="309">
        <f t="shared" si="110"/>
        <v>0</v>
      </c>
      <c r="BJ83" s="309">
        <f t="shared" si="111"/>
        <v>0</v>
      </c>
      <c r="BK83" s="309">
        <f t="shared" si="112"/>
        <v>0</v>
      </c>
      <c r="BL83" s="309">
        <f t="shared" si="113"/>
        <v>0</v>
      </c>
      <c r="BM83" s="309">
        <f t="shared" si="114"/>
        <v>0</v>
      </c>
      <c r="BN83" s="310">
        <f t="shared" si="115"/>
        <v>0</v>
      </c>
      <c r="BO83" s="310">
        <f t="shared" si="116"/>
        <v>0</v>
      </c>
    </row>
    <row r="84" spans="1:67" s="311" customFormat="1" ht="17.100000000000001" customHeight="1" thickBot="1">
      <c r="A84" s="307"/>
      <c r="B84" s="451"/>
      <c r="C84" s="452"/>
      <c r="D84" s="452"/>
      <c r="E84" s="451"/>
      <c r="F84" s="454">
        <v>0</v>
      </c>
      <c r="G84" s="385">
        <f t="shared" si="0"/>
        <v>0</v>
      </c>
      <c r="H84" s="386">
        <f t="shared" si="1"/>
        <v>0</v>
      </c>
      <c r="I84" s="387"/>
      <c r="J84" s="308">
        <f t="shared" si="60"/>
        <v>0</v>
      </c>
      <c r="K84" s="309">
        <f t="shared" si="3"/>
        <v>0</v>
      </c>
      <c r="L84" s="309">
        <f t="shared" si="61"/>
        <v>0</v>
      </c>
      <c r="M84" s="309">
        <f t="shared" si="62"/>
        <v>0</v>
      </c>
      <c r="N84" s="309">
        <f t="shared" si="63"/>
        <v>0</v>
      </c>
      <c r="O84" s="309">
        <f t="shared" si="64"/>
        <v>0</v>
      </c>
      <c r="P84" s="309">
        <f t="shared" si="65"/>
        <v>0</v>
      </c>
      <c r="Q84" s="309">
        <f t="shared" si="66"/>
        <v>0</v>
      </c>
      <c r="R84" s="309">
        <f t="shared" si="67"/>
        <v>0</v>
      </c>
      <c r="S84" s="309">
        <f t="shared" si="68"/>
        <v>0</v>
      </c>
      <c r="T84" s="309">
        <f t="shared" si="69"/>
        <v>0</v>
      </c>
      <c r="U84" s="309">
        <f t="shared" si="70"/>
        <v>0</v>
      </c>
      <c r="V84" s="309">
        <f t="shared" si="71"/>
        <v>0</v>
      </c>
      <c r="W84" s="309">
        <f t="shared" si="72"/>
        <v>0</v>
      </c>
      <c r="X84" s="309">
        <f t="shared" si="73"/>
        <v>0</v>
      </c>
      <c r="Y84" s="309">
        <f t="shared" si="74"/>
        <v>0</v>
      </c>
      <c r="Z84" s="309">
        <f t="shared" si="75"/>
        <v>0</v>
      </c>
      <c r="AA84" s="309">
        <f t="shared" si="76"/>
        <v>0</v>
      </c>
      <c r="AB84" s="309">
        <f t="shared" si="77"/>
        <v>0</v>
      </c>
      <c r="AC84" s="309">
        <f t="shared" si="78"/>
        <v>0</v>
      </c>
      <c r="AD84" s="309">
        <f t="shared" si="79"/>
        <v>0</v>
      </c>
      <c r="AE84" s="309">
        <f t="shared" si="80"/>
        <v>0</v>
      </c>
      <c r="AF84" s="309">
        <f t="shared" si="81"/>
        <v>0</v>
      </c>
      <c r="AG84" s="309">
        <f t="shared" si="82"/>
        <v>0</v>
      </c>
      <c r="AH84" s="309">
        <f t="shared" si="83"/>
        <v>0</v>
      </c>
      <c r="AI84" s="309">
        <f t="shared" si="84"/>
        <v>0</v>
      </c>
      <c r="AJ84" s="309">
        <f t="shared" si="85"/>
        <v>0</v>
      </c>
      <c r="AK84" s="309">
        <f t="shared" si="86"/>
        <v>0</v>
      </c>
      <c r="AL84" s="309">
        <f t="shared" si="87"/>
        <v>0</v>
      </c>
      <c r="AM84" s="309">
        <f t="shared" si="88"/>
        <v>0</v>
      </c>
      <c r="AN84" s="309">
        <f t="shared" si="89"/>
        <v>0</v>
      </c>
      <c r="AO84" s="309">
        <f t="shared" si="90"/>
        <v>0</v>
      </c>
      <c r="AP84" s="309">
        <f t="shared" si="91"/>
        <v>0</v>
      </c>
      <c r="AQ84" s="309">
        <f t="shared" si="92"/>
        <v>0</v>
      </c>
      <c r="AR84" s="309">
        <f t="shared" si="93"/>
        <v>0</v>
      </c>
      <c r="AS84" s="309">
        <f t="shared" si="94"/>
        <v>0</v>
      </c>
      <c r="AT84" s="309">
        <f t="shared" si="95"/>
        <v>0</v>
      </c>
      <c r="AU84" s="309">
        <f t="shared" si="96"/>
        <v>0</v>
      </c>
      <c r="AV84" s="309">
        <f t="shared" si="97"/>
        <v>0</v>
      </c>
      <c r="AW84" s="309">
        <f t="shared" si="98"/>
        <v>0</v>
      </c>
      <c r="AX84" s="309">
        <f t="shared" si="99"/>
        <v>0</v>
      </c>
      <c r="AY84" s="309">
        <f t="shared" si="100"/>
        <v>0</v>
      </c>
      <c r="AZ84" s="309">
        <f t="shared" si="101"/>
        <v>0</v>
      </c>
      <c r="BA84" s="309">
        <f t="shared" si="102"/>
        <v>0</v>
      </c>
      <c r="BB84" s="309">
        <f t="shared" si="103"/>
        <v>0</v>
      </c>
      <c r="BC84" s="309">
        <f t="shared" si="104"/>
        <v>0</v>
      </c>
      <c r="BD84" s="309">
        <f t="shared" si="105"/>
        <v>0</v>
      </c>
      <c r="BE84" s="309">
        <f t="shared" si="106"/>
        <v>0</v>
      </c>
      <c r="BF84" s="309">
        <f t="shared" si="107"/>
        <v>0</v>
      </c>
      <c r="BG84" s="309">
        <f t="shared" si="108"/>
        <v>0</v>
      </c>
      <c r="BH84" s="309">
        <f t="shared" si="109"/>
        <v>0</v>
      </c>
      <c r="BI84" s="309">
        <f t="shared" si="110"/>
        <v>0</v>
      </c>
      <c r="BJ84" s="309">
        <f t="shared" si="111"/>
        <v>0</v>
      </c>
      <c r="BK84" s="309">
        <f t="shared" si="112"/>
        <v>0</v>
      </c>
      <c r="BL84" s="309">
        <f t="shared" si="113"/>
        <v>0</v>
      </c>
      <c r="BM84" s="309">
        <f t="shared" si="114"/>
        <v>0</v>
      </c>
      <c r="BN84" s="310">
        <f t="shared" si="115"/>
        <v>0</v>
      </c>
      <c r="BO84" s="310">
        <f t="shared" si="116"/>
        <v>0</v>
      </c>
    </row>
    <row r="85" spans="1:67" s="311" customFormat="1" ht="17.100000000000001" customHeight="1" thickBot="1">
      <c r="A85" s="307"/>
      <c r="B85" s="451"/>
      <c r="C85" s="452"/>
      <c r="D85" s="452"/>
      <c r="E85" s="451"/>
      <c r="F85" s="454">
        <v>0</v>
      </c>
      <c r="G85" s="385">
        <f t="shared" si="0"/>
        <v>0</v>
      </c>
      <c r="H85" s="386">
        <f t="shared" si="1"/>
        <v>0</v>
      </c>
      <c r="I85" s="387"/>
      <c r="J85" s="308">
        <f t="shared" si="60"/>
        <v>0</v>
      </c>
      <c r="K85" s="309">
        <f t="shared" si="3"/>
        <v>0</v>
      </c>
      <c r="L85" s="309">
        <f t="shared" si="61"/>
        <v>0</v>
      </c>
      <c r="M85" s="309">
        <f t="shared" si="62"/>
        <v>0</v>
      </c>
      <c r="N85" s="309">
        <f t="shared" si="63"/>
        <v>0</v>
      </c>
      <c r="O85" s="309">
        <f t="shared" si="64"/>
        <v>0</v>
      </c>
      <c r="P85" s="309">
        <f t="shared" si="65"/>
        <v>0</v>
      </c>
      <c r="Q85" s="309">
        <f t="shared" si="66"/>
        <v>0</v>
      </c>
      <c r="R85" s="309">
        <f t="shared" si="67"/>
        <v>0</v>
      </c>
      <c r="S85" s="309">
        <f t="shared" si="68"/>
        <v>0</v>
      </c>
      <c r="T85" s="309">
        <f t="shared" si="69"/>
        <v>0</v>
      </c>
      <c r="U85" s="309">
        <f t="shared" si="70"/>
        <v>0</v>
      </c>
      <c r="V85" s="309">
        <f t="shared" si="71"/>
        <v>0</v>
      </c>
      <c r="W85" s="309">
        <f t="shared" si="72"/>
        <v>0</v>
      </c>
      <c r="X85" s="309">
        <f t="shared" si="73"/>
        <v>0</v>
      </c>
      <c r="Y85" s="309">
        <f t="shared" si="74"/>
        <v>0</v>
      </c>
      <c r="Z85" s="309">
        <f t="shared" si="75"/>
        <v>0</v>
      </c>
      <c r="AA85" s="309">
        <f t="shared" si="76"/>
        <v>0</v>
      </c>
      <c r="AB85" s="309">
        <f t="shared" si="77"/>
        <v>0</v>
      </c>
      <c r="AC85" s="309">
        <f t="shared" si="78"/>
        <v>0</v>
      </c>
      <c r="AD85" s="309">
        <f t="shared" si="79"/>
        <v>0</v>
      </c>
      <c r="AE85" s="309">
        <f t="shared" si="80"/>
        <v>0</v>
      </c>
      <c r="AF85" s="309">
        <f t="shared" si="81"/>
        <v>0</v>
      </c>
      <c r="AG85" s="309">
        <f t="shared" si="82"/>
        <v>0</v>
      </c>
      <c r="AH85" s="309">
        <f t="shared" si="83"/>
        <v>0</v>
      </c>
      <c r="AI85" s="309">
        <f t="shared" si="84"/>
        <v>0</v>
      </c>
      <c r="AJ85" s="309">
        <f t="shared" si="85"/>
        <v>0</v>
      </c>
      <c r="AK85" s="309">
        <f t="shared" si="86"/>
        <v>0</v>
      </c>
      <c r="AL85" s="309">
        <f t="shared" si="87"/>
        <v>0</v>
      </c>
      <c r="AM85" s="309">
        <f t="shared" si="88"/>
        <v>0</v>
      </c>
      <c r="AN85" s="309">
        <f t="shared" si="89"/>
        <v>0</v>
      </c>
      <c r="AO85" s="309">
        <f t="shared" si="90"/>
        <v>0</v>
      </c>
      <c r="AP85" s="309">
        <f t="shared" si="91"/>
        <v>0</v>
      </c>
      <c r="AQ85" s="309">
        <f t="shared" si="92"/>
        <v>0</v>
      </c>
      <c r="AR85" s="309">
        <f t="shared" si="93"/>
        <v>0</v>
      </c>
      <c r="AS85" s="309">
        <f t="shared" si="94"/>
        <v>0</v>
      </c>
      <c r="AT85" s="309">
        <f t="shared" si="95"/>
        <v>0</v>
      </c>
      <c r="AU85" s="309">
        <f t="shared" si="96"/>
        <v>0</v>
      </c>
      <c r="AV85" s="309">
        <f t="shared" si="97"/>
        <v>0</v>
      </c>
      <c r="AW85" s="309">
        <f t="shared" si="98"/>
        <v>0</v>
      </c>
      <c r="AX85" s="309">
        <f t="shared" si="99"/>
        <v>0</v>
      </c>
      <c r="AY85" s="309">
        <f t="shared" si="100"/>
        <v>0</v>
      </c>
      <c r="AZ85" s="309">
        <f t="shared" si="101"/>
        <v>0</v>
      </c>
      <c r="BA85" s="309">
        <f t="shared" si="102"/>
        <v>0</v>
      </c>
      <c r="BB85" s="309">
        <f t="shared" si="103"/>
        <v>0</v>
      </c>
      <c r="BC85" s="309">
        <f t="shared" si="104"/>
        <v>0</v>
      </c>
      <c r="BD85" s="309">
        <f t="shared" si="105"/>
        <v>0</v>
      </c>
      <c r="BE85" s="309">
        <f t="shared" si="106"/>
        <v>0</v>
      </c>
      <c r="BF85" s="309">
        <f t="shared" si="107"/>
        <v>0</v>
      </c>
      <c r="BG85" s="309">
        <f t="shared" si="108"/>
        <v>0</v>
      </c>
      <c r="BH85" s="309">
        <f t="shared" si="109"/>
        <v>0</v>
      </c>
      <c r="BI85" s="309">
        <f t="shared" si="110"/>
        <v>0</v>
      </c>
      <c r="BJ85" s="309">
        <f t="shared" si="111"/>
        <v>0</v>
      </c>
      <c r="BK85" s="309">
        <f t="shared" si="112"/>
        <v>0</v>
      </c>
      <c r="BL85" s="309">
        <f t="shared" si="113"/>
        <v>0</v>
      </c>
      <c r="BM85" s="309">
        <f t="shared" si="114"/>
        <v>0</v>
      </c>
      <c r="BN85" s="310">
        <f t="shared" si="115"/>
        <v>0</v>
      </c>
      <c r="BO85" s="310">
        <f t="shared" si="116"/>
        <v>0</v>
      </c>
    </row>
    <row r="86" spans="1:67" s="311" customFormat="1" ht="17.100000000000001" customHeight="1" thickBot="1">
      <c r="A86" s="307"/>
      <c r="B86" s="451"/>
      <c r="C86" s="452"/>
      <c r="D86" s="452"/>
      <c r="E86" s="451"/>
      <c r="F86" s="454">
        <v>0</v>
      </c>
      <c r="G86" s="385">
        <f t="shared" si="0"/>
        <v>0</v>
      </c>
      <c r="H86" s="386">
        <f t="shared" si="1"/>
        <v>0</v>
      </c>
      <c r="I86" s="387"/>
      <c r="J86" s="308">
        <f t="shared" si="60"/>
        <v>0</v>
      </c>
      <c r="K86" s="309">
        <f t="shared" si="3"/>
        <v>0</v>
      </c>
      <c r="L86" s="309">
        <f t="shared" si="61"/>
        <v>0</v>
      </c>
      <c r="M86" s="309">
        <f t="shared" si="62"/>
        <v>0</v>
      </c>
      <c r="N86" s="309">
        <f t="shared" si="63"/>
        <v>0</v>
      </c>
      <c r="O86" s="309">
        <f t="shared" si="64"/>
        <v>0</v>
      </c>
      <c r="P86" s="309">
        <f t="shared" si="65"/>
        <v>0</v>
      </c>
      <c r="Q86" s="309">
        <f t="shared" si="66"/>
        <v>0</v>
      </c>
      <c r="R86" s="309">
        <f t="shared" si="67"/>
        <v>0</v>
      </c>
      <c r="S86" s="309">
        <f t="shared" si="68"/>
        <v>0</v>
      </c>
      <c r="T86" s="309">
        <f t="shared" si="69"/>
        <v>0</v>
      </c>
      <c r="U86" s="309">
        <f t="shared" si="70"/>
        <v>0</v>
      </c>
      <c r="V86" s="309">
        <f t="shared" si="71"/>
        <v>0</v>
      </c>
      <c r="W86" s="309">
        <f t="shared" si="72"/>
        <v>0</v>
      </c>
      <c r="X86" s="309">
        <f t="shared" si="73"/>
        <v>0</v>
      </c>
      <c r="Y86" s="309">
        <f t="shared" si="74"/>
        <v>0</v>
      </c>
      <c r="Z86" s="309">
        <f t="shared" si="75"/>
        <v>0</v>
      </c>
      <c r="AA86" s="309">
        <f t="shared" si="76"/>
        <v>0</v>
      </c>
      <c r="AB86" s="309">
        <f t="shared" si="77"/>
        <v>0</v>
      </c>
      <c r="AC86" s="309">
        <f t="shared" si="78"/>
        <v>0</v>
      </c>
      <c r="AD86" s="309">
        <f t="shared" si="79"/>
        <v>0</v>
      </c>
      <c r="AE86" s="309">
        <f t="shared" si="80"/>
        <v>0</v>
      </c>
      <c r="AF86" s="309">
        <f t="shared" si="81"/>
        <v>0</v>
      </c>
      <c r="AG86" s="309">
        <f t="shared" si="82"/>
        <v>0</v>
      </c>
      <c r="AH86" s="309">
        <f t="shared" si="83"/>
        <v>0</v>
      </c>
      <c r="AI86" s="309">
        <f t="shared" si="84"/>
        <v>0</v>
      </c>
      <c r="AJ86" s="309">
        <f t="shared" si="85"/>
        <v>0</v>
      </c>
      <c r="AK86" s="309">
        <f t="shared" si="86"/>
        <v>0</v>
      </c>
      <c r="AL86" s="309">
        <f t="shared" si="87"/>
        <v>0</v>
      </c>
      <c r="AM86" s="309">
        <f t="shared" si="88"/>
        <v>0</v>
      </c>
      <c r="AN86" s="309">
        <f t="shared" si="89"/>
        <v>0</v>
      </c>
      <c r="AO86" s="309">
        <f t="shared" si="90"/>
        <v>0</v>
      </c>
      <c r="AP86" s="309">
        <f t="shared" si="91"/>
        <v>0</v>
      </c>
      <c r="AQ86" s="309">
        <f t="shared" si="92"/>
        <v>0</v>
      </c>
      <c r="AR86" s="309">
        <f t="shared" si="93"/>
        <v>0</v>
      </c>
      <c r="AS86" s="309">
        <f t="shared" si="94"/>
        <v>0</v>
      </c>
      <c r="AT86" s="309">
        <f t="shared" si="95"/>
        <v>0</v>
      </c>
      <c r="AU86" s="309">
        <f t="shared" si="96"/>
        <v>0</v>
      </c>
      <c r="AV86" s="309">
        <f t="shared" si="97"/>
        <v>0</v>
      </c>
      <c r="AW86" s="309">
        <f t="shared" si="98"/>
        <v>0</v>
      </c>
      <c r="AX86" s="309">
        <f t="shared" si="99"/>
        <v>0</v>
      </c>
      <c r="AY86" s="309">
        <f t="shared" si="100"/>
        <v>0</v>
      </c>
      <c r="AZ86" s="309">
        <f t="shared" si="101"/>
        <v>0</v>
      </c>
      <c r="BA86" s="309">
        <f t="shared" si="102"/>
        <v>0</v>
      </c>
      <c r="BB86" s="309">
        <f t="shared" si="103"/>
        <v>0</v>
      </c>
      <c r="BC86" s="309">
        <f t="shared" si="104"/>
        <v>0</v>
      </c>
      <c r="BD86" s="309">
        <f t="shared" si="105"/>
        <v>0</v>
      </c>
      <c r="BE86" s="309">
        <f t="shared" si="106"/>
        <v>0</v>
      </c>
      <c r="BF86" s="309">
        <f t="shared" si="107"/>
        <v>0</v>
      </c>
      <c r="BG86" s="309">
        <f t="shared" si="108"/>
        <v>0</v>
      </c>
      <c r="BH86" s="309">
        <f t="shared" si="109"/>
        <v>0</v>
      </c>
      <c r="BI86" s="309">
        <f t="shared" si="110"/>
        <v>0</v>
      </c>
      <c r="BJ86" s="309">
        <f t="shared" si="111"/>
        <v>0</v>
      </c>
      <c r="BK86" s="309">
        <f t="shared" si="112"/>
        <v>0</v>
      </c>
      <c r="BL86" s="309">
        <f t="shared" si="113"/>
        <v>0</v>
      </c>
      <c r="BM86" s="309">
        <f t="shared" si="114"/>
        <v>0</v>
      </c>
      <c r="BN86" s="310">
        <f t="shared" si="115"/>
        <v>0</v>
      </c>
      <c r="BO86" s="310">
        <f t="shared" si="116"/>
        <v>0</v>
      </c>
    </row>
    <row r="87" spans="1:67" s="311" customFormat="1" ht="17.100000000000001" customHeight="1" thickBot="1">
      <c r="A87" s="307"/>
      <c r="B87" s="451"/>
      <c r="C87" s="452"/>
      <c r="D87" s="452"/>
      <c r="E87" s="451"/>
      <c r="F87" s="454">
        <v>0</v>
      </c>
      <c r="G87" s="385">
        <f t="shared" si="0"/>
        <v>0</v>
      </c>
      <c r="H87" s="386">
        <f t="shared" si="1"/>
        <v>0</v>
      </c>
      <c r="I87" s="387"/>
      <c r="J87" s="308">
        <f t="shared" si="60"/>
        <v>0</v>
      </c>
      <c r="K87" s="309">
        <f t="shared" si="3"/>
        <v>0</v>
      </c>
      <c r="L87" s="309">
        <f t="shared" si="61"/>
        <v>0</v>
      </c>
      <c r="M87" s="309">
        <f t="shared" si="62"/>
        <v>0</v>
      </c>
      <c r="N87" s="309">
        <f t="shared" si="63"/>
        <v>0</v>
      </c>
      <c r="O87" s="309">
        <f t="shared" si="64"/>
        <v>0</v>
      </c>
      <c r="P87" s="309">
        <f t="shared" si="65"/>
        <v>0</v>
      </c>
      <c r="Q87" s="309">
        <f t="shared" si="66"/>
        <v>0</v>
      </c>
      <c r="R87" s="309">
        <f t="shared" si="67"/>
        <v>0</v>
      </c>
      <c r="S87" s="309">
        <f t="shared" si="68"/>
        <v>0</v>
      </c>
      <c r="T87" s="309">
        <f t="shared" si="69"/>
        <v>0</v>
      </c>
      <c r="U87" s="309">
        <f t="shared" si="70"/>
        <v>0</v>
      </c>
      <c r="V87" s="309">
        <f t="shared" si="71"/>
        <v>0</v>
      </c>
      <c r="W87" s="309">
        <f t="shared" si="72"/>
        <v>0</v>
      </c>
      <c r="X87" s="309">
        <f t="shared" si="73"/>
        <v>0</v>
      </c>
      <c r="Y87" s="309">
        <f t="shared" si="74"/>
        <v>0</v>
      </c>
      <c r="Z87" s="309">
        <f t="shared" si="75"/>
        <v>0</v>
      </c>
      <c r="AA87" s="309">
        <f t="shared" si="76"/>
        <v>0</v>
      </c>
      <c r="AB87" s="309">
        <f t="shared" si="77"/>
        <v>0</v>
      </c>
      <c r="AC87" s="309">
        <f t="shared" si="78"/>
        <v>0</v>
      </c>
      <c r="AD87" s="309">
        <f t="shared" si="79"/>
        <v>0</v>
      </c>
      <c r="AE87" s="309">
        <f t="shared" si="80"/>
        <v>0</v>
      </c>
      <c r="AF87" s="309">
        <f t="shared" si="81"/>
        <v>0</v>
      </c>
      <c r="AG87" s="309">
        <f t="shared" si="82"/>
        <v>0</v>
      </c>
      <c r="AH87" s="309">
        <f t="shared" si="83"/>
        <v>0</v>
      </c>
      <c r="AI87" s="309">
        <f t="shared" si="84"/>
        <v>0</v>
      </c>
      <c r="AJ87" s="309">
        <f t="shared" si="85"/>
        <v>0</v>
      </c>
      <c r="AK87" s="309">
        <f t="shared" si="86"/>
        <v>0</v>
      </c>
      <c r="AL87" s="309">
        <f t="shared" si="87"/>
        <v>0</v>
      </c>
      <c r="AM87" s="309">
        <f t="shared" si="88"/>
        <v>0</v>
      </c>
      <c r="AN87" s="309">
        <f t="shared" si="89"/>
        <v>0</v>
      </c>
      <c r="AO87" s="309">
        <f t="shared" si="90"/>
        <v>0</v>
      </c>
      <c r="AP87" s="309">
        <f t="shared" si="91"/>
        <v>0</v>
      </c>
      <c r="AQ87" s="309">
        <f t="shared" si="92"/>
        <v>0</v>
      </c>
      <c r="AR87" s="309">
        <f t="shared" si="93"/>
        <v>0</v>
      </c>
      <c r="AS87" s="309">
        <f t="shared" si="94"/>
        <v>0</v>
      </c>
      <c r="AT87" s="309">
        <f t="shared" si="95"/>
        <v>0</v>
      </c>
      <c r="AU87" s="309">
        <f t="shared" si="96"/>
        <v>0</v>
      </c>
      <c r="AV87" s="309">
        <f t="shared" si="97"/>
        <v>0</v>
      </c>
      <c r="AW87" s="309">
        <f t="shared" si="98"/>
        <v>0</v>
      </c>
      <c r="AX87" s="309">
        <f t="shared" si="99"/>
        <v>0</v>
      </c>
      <c r="AY87" s="309">
        <f t="shared" si="100"/>
        <v>0</v>
      </c>
      <c r="AZ87" s="309">
        <f t="shared" si="101"/>
        <v>0</v>
      </c>
      <c r="BA87" s="309">
        <f t="shared" si="102"/>
        <v>0</v>
      </c>
      <c r="BB87" s="309">
        <f t="shared" si="103"/>
        <v>0</v>
      </c>
      <c r="BC87" s="309">
        <f t="shared" si="104"/>
        <v>0</v>
      </c>
      <c r="BD87" s="309">
        <f t="shared" si="105"/>
        <v>0</v>
      </c>
      <c r="BE87" s="309">
        <f t="shared" si="106"/>
        <v>0</v>
      </c>
      <c r="BF87" s="309">
        <f t="shared" si="107"/>
        <v>0</v>
      </c>
      <c r="BG87" s="309">
        <f t="shared" si="108"/>
        <v>0</v>
      </c>
      <c r="BH87" s="309">
        <f t="shared" si="109"/>
        <v>0</v>
      </c>
      <c r="BI87" s="309">
        <f t="shared" si="110"/>
        <v>0</v>
      </c>
      <c r="BJ87" s="309">
        <f t="shared" si="111"/>
        <v>0</v>
      </c>
      <c r="BK87" s="309">
        <f t="shared" si="112"/>
        <v>0</v>
      </c>
      <c r="BL87" s="309">
        <f t="shared" si="113"/>
        <v>0</v>
      </c>
      <c r="BM87" s="309">
        <f t="shared" si="114"/>
        <v>0</v>
      </c>
      <c r="BN87" s="310">
        <f t="shared" si="115"/>
        <v>0</v>
      </c>
      <c r="BO87" s="310">
        <f t="shared" si="116"/>
        <v>0</v>
      </c>
    </row>
    <row r="88" spans="1:67" s="311" customFormat="1" ht="17.100000000000001" customHeight="1" thickBot="1">
      <c r="A88" s="307"/>
      <c r="B88" s="451"/>
      <c r="C88" s="452"/>
      <c r="D88" s="452"/>
      <c r="E88" s="451"/>
      <c r="F88" s="454">
        <v>0</v>
      </c>
      <c r="G88" s="385">
        <f t="shared" si="0"/>
        <v>0</v>
      </c>
      <c r="H88" s="386">
        <f t="shared" si="1"/>
        <v>0</v>
      </c>
      <c r="I88" s="387"/>
      <c r="J88" s="308">
        <f t="shared" si="60"/>
        <v>0</v>
      </c>
      <c r="K88" s="309">
        <f t="shared" si="3"/>
        <v>0</v>
      </c>
      <c r="L88" s="309">
        <f t="shared" si="61"/>
        <v>0</v>
      </c>
      <c r="M88" s="309">
        <f t="shared" si="62"/>
        <v>0</v>
      </c>
      <c r="N88" s="309">
        <f t="shared" si="63"/>
        <v>0</v>
      </c>
      <c r="O88" s="309">
        <f t="shared" si="64"/>
        <v>0</v>
      </c>
      <c r="P88" s="309">
        <f t="shared" si="65"/>
        <v>0</v>
      </c>
      <c r="Q88" s="309">
        <f t="shared" si="66"/>
        <v>0</v>
      </c>
      <c r="R88" s="309">
        <f t="shared" si="67"/>
        <v>0</v>
      </c>
      <c r="S88" s="309">
        <f t="shared" si="68"/>
        <v>0</v>
      </c>
      <c r="T88" s="309">
        <f t="shared" si="69"/>
        <v>0</v>
      </c>
      <c r="U88" s="309">
        <f t="shared" si="70"/>
        <v>0</v>
      </c>
      <c r="V88" s="309">
        <f t="shared" si="71"/>
        <v>0</v>
      </c>
      <c r="W88" s="309">
        <f t="shared" si="72"/>
        <v>0</v>
      </c>
      <c r="X88" s="309">
        <f t="shared" si="73"/>
        <v>0</v>
      </c>
      <c r="Y88" s="309">
        <f t="shared" si="74"/>
        <v>0</v>
      </c>
      <c r="Z88" s="309">
        <f t="shared" si="75"/>
        <v>0</v>
      </c>
      <c r="AA88" s="309">
        <f t="shared" si="76"/>
        <v>0</v>
      </c>
      <c r="AB88" s="309">
        <f t="shared" si="77"/>
        <v>0</v>
      </c>
      <c r="AC88" s="309">
        <f t="shared" si="78"/>
        <v>0</v>
      </c>
      <c r="AD88" s="309">
        <f t="shared" si="79"/>
        <v>0</v>
      </c>
      <c r="AE88" s="309">
        <f t="shared" si="80"/>
        <v>0</v>
      </c>
      <c r="AF88" s="309">
        <f t="shared" si="81"/>
        <v>0</v>
      </c>
      <c r="AG88" s="309">
        <f t="shared" si="82"/>
        <v>0</v>
      </c>
      <c r="AH88" s="309">
        <f t="shared" si="83"/>
        <v>0</v>
      </c>
      <c r="AI88" s="309">
        <f t="shared" si="84"/>
        <v>0</v>
      </c>
      <c r="AJ88" s="309">
        <f t="shared" si="85"/>
        <v>0</v>
      </c>
      <c r="AK88" s="309">
        <f t="shared" si="86"/>
        <v>0</v>
      </c>
      <c r="AL88" s="309">
        <f t="shared" si="87"/>
        <v>0</v>
      </c>
      <c r="AM88" s="309">
        <f t="shared" si="88"/>
        <v>0</v>
      </c>
      <c r="AN88" s="309">
        <f t="shared" si="89"/>
        <v>0</v>
      </c>
      <c r="AO88" s="309">
        <f t="shared" si="90"/>
        <v>0</v>
      </c>
      <c r="AP88" s="309">
        <f t="shared" si="91"/>
        <v>0</v>
      </c>
      <c r="AQ88" s="309">
        <f t="shared" si="92"/>
        <v>0</v>
      </c>
      <c r="AR88" s="309">
        <f t="shared" si="93"/>
        <v>0</v>
      </c>
      <c r="AS88" s="309">
        <f t="shared" si="94"/>
        <v>0</v>
      </c>
      <c r="AT88" s="309">
        <f t="shared" si="95"/>
        <v>0</v>
      </c>
      <c r="AU88" s="309">
        <f t="shared" si="96"/>
        <v>0</v>
      </c>
      <c r="AV88" s="309">
        <f t="shared" si="97"/>
        <v>0</v>
      </c>
      <c r="AW88" s="309">
        <f t="shared" si="98"/>
        <v>0</v>
      </c>
      <c r="AX88" s="309">
        <f t="shared" si="99"/>
        <v>0</v>
      </c>
      <c r="AY88" s="309">
        <f t="shared" si="100"/>
        <v>0</v>
      </c>
      <c r="AZ88" s="309">
        <f t="shared" si="101"/>
        <v>0</v>
      </c>
      <c r="BA88" s="309">
        <f t="shared" si="102"/>
        <v>0</v>
      </c>
      <c r="BB88" s="309">
        <f t="shared" si="103"/>
        <v>0</v>
      </c>
      <c r="BC88" s="309">
        <f t="shared" si="104"/>
        <v>0</v>
      </c>
      <c r="BD88" s="309">
        <f t="shared" si="105"/>
        <v>0</v>
      </c>
      <c r="BE88" s="309">
        <f t="shared" si="106"/>
        <v>0</v>
      </c>
      <c r="BF88" s="309">
        <f t="shared" si="107"/>
        <v>0</v>
      </c>
      <c r="BG88" s="309">
        <f t="shared" si="108"/>
        <v>0</v>
      </c>
      <c r="BH88" s="309">
        <f t="shared" si="109"/>
        <v>0</v>
      </c>
      <c r="BI88" s="309">
        <f t="shared" si="110"/>
        <v>0</v>
      </c>
      <c r="BJ88" s="309">
        <f t="shared" si="111"/>
        <v>0</v>
      </c>
      <c r="BK88" s="309">
        <f t="shared" si="112"/>
        <v>0</v>
      </c>
      <c r="BL88" s="309">
        <f t="shared" si="113"/>
        <v>0</v>
      </c>
      <c r="BM88" s="309">
        <f t="shared" si="114"/>
        <v>0</v>
      </c>
      <c r="BN88" s="310">
        <f t="shared" si="115"/>
        <v>0</v>
      </c>
      <c r="BO88" s="310">
        <f t="shared" si="116"/>
        <v>0</v>
      </c>
    </row>
    <row r="89" spans="1:67" s="311" customFormat="1" ht="17.100000000000001" customHeight="1" thickBot="1">
      <c r="A89" s="307"/>
      <c r="B89" s="451"/>
      <c r="C89" s="452"/>
      <c r="D89" s="452"/>
      <c r="E89" s="451"/>
      <c r="F89" s="454">
        <v>0</v>
      </c>
      <c r="G89" s="385">
        <f t="shared" si="0"/>
        <v>0</v>
      </c>
      <c r="H89" s="386">
        <f t="shared" si="1"/>
        <v>0</v>
      </c>
      <c r="I89" s="387"/>
      <c r="J89" s="308">
        <f t="shared" si="60"/>
        <v>0</v>
      </c>
      <c r="K89" s="309">
        <f t="shared" si="3"/>
        <v>0</v>
      </c>
      <c r="L89" s="309">
        <f t="shared" si="61"/>
        <v>0</v>
      </c>
      <c r="M89" s="309">
        <f t="shared" si="62"/>
        <v>0</v>
      </c>
      <c r="N89" s="309">
        <f t="shared" si="63"/>
        <v>0</v>
      </c>
      <c r="O89" s="309">
        <f t="shared" si="64"/>
        <v>0</v>
      </c>
      <c r="P89" s="309">
        <f t="shared" si="65"/>
        <v>0</v>
      </c>
      <c r="Q89" s="309">
        <f t="shared" si="66"/>
        <v>0</v>
      </c>
      <c r="R89" s="309">
        <f t="shared" si="67"/>
        <v>0</v>
      </c>
      <c r="S89" s="309">
        <f t="shared" si="68"/>
        <v>0</v>
      </c>
      <c r="T89" s="309">
        <f t="shared" si="69"/>
        <v>0</v>
      </c>
      <c r="U89" s="309">
        <f t="shared" si="70"/>
        <v>0</v>
      </c>
      <c r="V89" s="309">
        <f t="shared" si="71"/>
        <v>0</v>
      </c>
      <c r="W89" s="309">
        <f t="shared" si="72"/>
        <v>0</v>
      </c>
      <c r="X89" s="309">
        <f t="shared" si="73"/>
        <v>0</v>
      </c>
      <c r="Y89" s="309">
        <f t="shared" si="74"/>
        <v>0</v>
      </c>
      <c r="Z89" s="309">
        <f t="shared" si="75"/>
        <v>0</v>
      </c>
      <c r="AA89" s="309">
        <f t="shared" si="76"/>
        <v>0</v>
      </c>
      <c r="AB89" s="309">
        <f t="shared" si="77"/>
        <v>0</v>
      </c>
      <c r="AC89" s="309">
        <f t="shared" si="78"/>
        <v>0</v>
      </c>
      <c r="AD89" s="309">
        <f t="shared" si="79"/>
        <v>0</v>
      </c>
      <c r="AE89" s="309">
        <f t="shared" si="80"/>
        <v>0</v>
      </c>
      <c r="AF89" s="309">
        <f t="shared" si="81"/>
        <v>0</v>
      </c>
      <c r="AG89" s="309">
        <f t="shared" si="82"/>
        <v>0</v>
      </c>
      <c r="AH89" s="309">
        <f t="shared" si="83"/>
        <v>0</v>
      </c>
      <c r="AI89" s="309">
        <f t="shared" si="84"/>
        <v>0</v>
      </c>
      <c r="AJ89" s="309">
        <f t="shared" si="85"/>
        <v>0</v>
      </c>
      <c r="AK89" s="309">
        <f t="shared" si="86"/>
        <v>0</v>
      </c>
      <c r="AL89" s="309">
        <f t="shared" si="87"/>
        <v>0</v>
      </c>
      <c r="AM89" s="309">
        <f t="shared" si="88"/>
        <v>0</v>
      </c>
      <c r="AN89" s="309">
        <f t="shared" si="89"/>
        <v>0</v>
      </c>
      <c r="AO89" s="309">
        <f t="shared" si="90"/>
        <v>0</v>
      </c>
      <c r="AP89" s="309">
        <f t="shared" si="91"/>
        <v>0</v>
      </c>
      <c r="AQ89" s="309">
        <f t="shared" si="92"/>
        <v>0</v>
      </c>
      <c r="AR89" s="309">
        <f t="shared" si="93"/>
        <v>0</v>
      </c>
      <c r="AS89" s="309">
        <f t="shared" si="94"/>
        <v>0</v>
      </c>
      <c r="AT89" s="309">
        <f t="shared" si="95"/>
        <v>0</v>
      </c>
      <c r="AU89" s="309">
        <f t="shared" si="96"/>
        <v>0</v>
      </c>
      <c r="AV89" s="309">
        <f t="shared" si="97"/>
        <v>0</v>
      </c>
      <c r="AW89" s="309">
        <f t="shared" si="98"/>
        <v>0</v>
      </c>
      <c r="AX89" s="309">
        <f t="shared" si="99"/>
        <v>0</v>
      </c>
      <c r="AY89" s="309">
        <f t="shared" si="100"/>
        <v>0</v>
      </c>
      <c r="AZ89" s="309">
        <f t="shared" si="101"/>
        <v>0</v>
      </c>
      <c r="BA89" s="309">
        <f t="shared" si="102"/>
        <v>0</v>
      </c>
      <c r="BB89" s="309">
        <f t="shared" si="103"/>
        <v>0</v>
      </c>
      <c r="BC89" s="309">
        <f t="shared" si="104"/>
        <v>0</v>
      </c>
      <c r="BD89" s="309">
        <f t="shared" si="105"/>
        <v>0</v>
      </c>
      <c r="BE89" s="309">
        <f t="shared" si="106"/>
        <v>0</v>
      </c>
      <c r="BF89" s="309">
        <f t="shared" si="107"/>
        <v>0</v>
      </c>
      <c r="BG89" s="309">
        <f t="shared" si="108"/>
        <v>0</v>
      </c>
      <c r="BH89" s="309">
        <f t="shared" si="109"/>
        <v>0</v>
      </c>
      <c r="BI89" s="309">
        <f t="shared" si="110"/>
        <v>0</v>
      </c>
      <c r="BJ89" s="309">
        <f t="shared" si="111"/>
        <v>0</v>
      </c>
      <c r="BK89" s="309">
        <f t="shared" si="112"/>
        <v>0</v>
      </c>
      <c r="BL89" s="309">
        <f t="shared" si="113"/>
        <v>0</v>
      </c>
      <c r="BM89" s="309">
        <f t="shared" si="114"/>
        <v>0</v>
      </c>
      <c r="BN89" s="310">
        <f t="shared" si="115"/>
        <v>0</v>
      </c>
      <c r="BO89" s="310">
        <f t="shared" si="116"/>
        <v>0</v>
      </c>
    </row>
    <row r="90" spans="1:67" s="311" customFormat="1" ht="17.100000000000001" customHeight="1" thickBot="1">
      <c r="A90" s="307"/>
      <c r="B90" s="451"/>
      <c r="C90" s="452"/>
      <c r="D90" s="452"/>
      <c r="E90" s="451"/>
      <c r="F90" s="454">
        <v>0</v>
      </c>
      <c r="G90" s="385">
        <f t="shared" si="0"/>
        <v>0</v>
      </c>
      <c r="H90" s="386">
        <f t="shared" si="1"/>
        <v>0</v>
      </c>
      <c r="I90" s="387"/>
      <c r="J90" s="308">
        <f t="shared" si="60"/>
        <v>0</v>
      </c>
      <c r="K90" s="309">
        <f t="shared" si="3"/>
        <v>0</v>
      </c>
      <c r="L90" s="309">
        <f t="shared" si="61"/>
        <v>0</v>
      </c>
      <c r="M90" s="309">
        <f t="shared" si="62"/>
        <v>0</v>
      </c>
      <c r="N90" s="309">
        <f t="shared" si="63"/>
        <v>0</v>
      </c>
      <c r="O90" s="309">
        <f t="shared" si="64"/>
        <v>0</v>
      </c>
      <c r="P90" s="309">
        <f t="shared" si="65"/>
        <v>0</v>
      </c>
      <c r="Q90" s="309">
        <f t="shared" si="66"/>
        <v>0</v>
      </c>
      <c r="R90" s="309">
        <f t="shared" si="67"/>
        <v>0</v>
      </c>
      <c r="S90" s="309">
        <f t="shared" si="68"/>
        <v>0</v>
      </c>
      <c r="T90" s="309">
        <f t="shared" si="69"/>
        <v>0</v>
      </c>
      <c r="U90" s="309">
        <f t="shared" si="70"/>
        <v>0</v>
      </c>
      <c r="V90" s="309">
        <f t="shared" si="71"/>
        <v>0</v>
      </c>
      <c r="W90" s="309">
        <f t="shared" si="72"/>
        <v>0</v>
      </c>
      <c r="X90" s="309">
        <f t="shared" si="73"/>
        <v>0</v>
      </c>
      <c r="Y90" s="309">
        <f t="shared" si="74"/>
        <v>0</v>
      </c>
      <c r="Z90" s="309">
        <f t="shared" si="75"/>
        <v>0</v>
      </c>
      <c r="AA90" s="309">
        <f t="shared" si="76"/>
        <v>0</v>
      </c>
      <c r="AB90" s="309">
        <f t="shared" si="77"/>
        <v>0</v>
      </c>
      <c r="AC90" s="309">
        <f t="shared" si="78"/>
        <v>0</v>
      </c>
      <c r="AD90" s="309">
        <f t="shared" si="79"/>
        <v>0</v>
      </c>
      <c r="AE90" s="309">
        <f t="shared" si="80"/>
        <v>0</v>
      </c>
      <c r="AF90" s="309">
        <f t="shared" si="81"/>
        <v>0</v>
      </c>
      <c r="AG90" s="309">
        <f t="shared" si="82"/>
        <v>0</v>
      </c>
      <c r="AH90" s="309">
        <f t="shared" si="83"/>
        <v>0</v>
      </c>
      <c r="AI90" s="309">
        <f t="shared" si="84"/>
        <v>0</v>
      </c>
      <c r="AJ90" s="309">
        <f t="shared" si="85"/>
        <v>0</v>
      </c>
      <c r="AK90" s="309">
        <f t="shared" si="86"/>
        <v>0</v>
      </c>
      <c r="AL90" s="309">
        <f t="shared" si="87"/>
        <v>0</v>
      </c>
      <c r="AM90" s="309">
        <f t="shared" si="88"/>
        <v>0</v>
      </c>
      <c r="AN90" s="309">
        <f t="shared" si="89"/>
        <v>0</v>
      </c>
      <c r="AO90" s="309">
        <f t="shared" si="90"/>
        <v>0</v>
      </c>
      <c r="AP90" s="309">
        <f t="shared" si="91"/>
        <v>0</v>
      </c>
      <c r="AQ90" s="309">
        <f t="shared" si="92"/>
        <v>0</v>
      </c>
      <c r="AR90" s="309">
        <f t="shared" si="93"/>
        <v>0</v>
      </c>
      <c r="AS90" s="309">
        <f t="shared" si="94"/>
        <v>0</v>
      </c>
      <c r="AT90" s="309">
        <f t="shared" si="95"/>
        <v>0</v>
      </c>
      <c r="AU90" s="309">
        <f t="shared" si="96"/>
        <v>0</v>
      </c>
      <c r="AV90" s="309">
        <f t="shared" si="97"/>
        <v>0</v>
      </c>
      <c r="AW90" s="309">
        <f t="shared" si="98"/>
        <v>0</v>
      </c>
      <c r="AX90" s="309">
        <f t="shared" si="99"/>
        <v>0</v>
      </c>
      <c r="AY90" s="309">
        <f t="shared" si="100"/>
        <v>0</v>
      </c>
      <c r="AZ90" s="309">
        <f t="shared" si="101"/>
        <v>0</v>
      </c>
      <c r="BA90" s="309">
        <f t="shared" si="102"/>
        <v>0</v>
      </c>
      <c r="BB90" s="309">
        <f t="shared" si="103"/>
        <v>0</v>
      </c>
      <c r="BC90" s="309">
        <f t="shared" si="104"/>
        <v>0</v>
      </c>
      <c r="BD90" s="309">
        <f t="shared" si="105"/>
        <v>0</v>
      </c>
      <c r="BE90" s="309">
        <f t="shared" si="106"/>
        <v>0</v>
      </c>
      <c r="BF90" s="309">
        <f t="shared" si="107"/>
        <v>0</v>
      </c>
      <c r="BG90" s="309">
        <f t="shared" si="108"/>
        <v>0</v>
      </c>
      <c r="BH90" s="309">
        <f t="shared" si="109"/>
        <v>0</v>
      </c>
      <c r="BI90" s="309">
        <f t="shared" si="110"/>
        <v>0</v>
      </c>
      <c r="BJ90" s="309">
        <f t="shared" si="111"/>
        <v>0</v>
      </c>
      <c r="BK90" s="309">
        <f t="shared" si="112"/>
        <v>0</v>
      </c>
      <c r="BL90" s="309">
        <f t="shared" si="113"/>
        <v>0</v>
      </c>
      <c r="BM90" s="309">
        <f t="shared" si="114"/>
        <v>0</v>
      </c>
      <c r="BN90" s="310">
        <f t="shared" si="115"/>
        <v>0</v>
      </c>
      <c r="BO90" s="310">
        <f t="shared" si="116"/>
        <v>0</v>
      </c>
    </row>
    <row r="91" spans="1:67" s="311" customFormat="1" ht="17.100000000000001" customHeight="1" thickBot="1">
      <c r="A91" s="307"/>
      <c r="B91" s="451"/>
      <c r="C91" s="452"/>
      <c r="D91" s="452"/>
      <c r="E91" s="451"/>
      <c r="F91" s="454">
        <v>0</v>
      </c>
      <c r="G91" s="385">
        <f t="shared" si="0"/>
        <v>0</v>
      </c>
      <c r="H91" s="386">
        <f t="shared" si="1"/>
        <v>0</v>
      </c>
      <c r="I91" s="387"/>
      <c r="J91" s="308">
        <f t="shared" si="60"/>
        <v>0</v>
      </c>
      <c r="K91" s="309">
        <f t="shared" si="3"/>
        <v>0</v>
      </c>
      <c r="L91" s="309">
        <f t="shared" si="61"/>
        <v>0</v>
      </c>
      <c r="M91" s="309">
        <f t="shared" si="62"/>
        <v>0</v>
      </c>
      <c r="N91" s="309">
        <f t="shared" si="63"/>
        <v>0</v>
      </c>
      <c r="O91" s="309">
        <f t="shared" si="64"/>
        <v>0</v>
      </c>
      <c r="P91" s="309">
        <f t="shared" si="65"/>
        <v>0</v>
      </c>
      <c r="Q91" s="309">
        <f t="shared" si="66"/>
        <v>0</v>
      </c>
      <c r="R91" s="309">
        <f t="shared" si="67"/>
        <v>0</v>
      </c>
      <c r="S91" s="309">
        <f t="shared" si="68"/>
        <v>0</v>
      </c>
      <c r="T91" s="309">
        <f t="shared" si="69"/>
        <v>0</v>
      </c>
      <c r="U91" s="309">
        <f t="shared" si="70"/>
        <v>0</v>
      </c>
      <c r="V91" s="309">
        <f t="shared" si="71"/>
        <v>0</v>
      </c>
      <c r="W91" s="309">
        <f t="shared" si="72"/>
        <v>0</v>
      </c>
      <c r="X91" s="309">
        <f t="shared" si="73"/>
        <v>0</v>
      </c>
      <c r="Y91" s="309">
        <f t="shared" si="74"/>
        <v>0</v>
      </c>
      <c r="Z91" s="309">
        <f t="shared" si="75"/>
        <v>0</v>
      </c>
      <c r="AA91" s="309">
        <f t="shared" si="76"/>
        <v>0</v>
      </c>
      <c r="AB91" s="309">
        <f t="shared" si="77"/>
        <v>0</v>
      </c>
      <c r="AC91" s="309">
        <f t="shared" si="78"/>
        <v>0</v>
      </c>
      <c r="AD91" s="309">
        <f t="shared" si="79"/>
        <v>0</v>
      </c>
      <c r="AE91" s="309">
        <f t="shared" si="80"/>
        <v>0</v>
      </c>
      <c r="AF91" s="309">
        <f t="shared" si="81"/>
        <v>0</v>
      </c>
      <c r="AG91" s="309">
        <f t="shared" si="82"/>
        <v>0</v>
      </c>
      <c r="AH91" s="309">
        <f t="shared" si="83"/>
        <v>0</v>
      </c>
      <c r="AI91" s="309">
        <f t="shared" si="84"/>
        <v>0</v>
      </c>
      <c r="AJ91" s="309">
        <f t="shared" si="85"/>
        <v>0</v>
      </c>
      <c r="AK91" s="309">
        <f t="shared" si="86"/>
        <v>0</v>
      </c>
      <c r="AL91" s="309">
        <f t="shared" si="87"/>
        <v>0</v>
      </c>
      <c r="AM91" s="309">
        <f t="shared" si="88"/>
        <v>0</v>
      </c>
      <c r="AN91" s="309">
        <f t="shared" si="89"/>
        <v>0</v>
      </c>
      <c r="AO91" s="309">
        <f t="shared" si="90"/>
        <v>0</v>
      </c>
      <c r="AP91" s="309">
        <f t="shared" si="91"/>
        <v>0</v>
      </c>
      <c r="AQ91" s="309">
        <f t="shared" si="92"/>
        <v>0</v>
      </c>
      <c r="AR91" s="309">
        <f t="shared" si="93"/>
        <v>0</v>
      </c>
      <c r="AS91" s="309">
        <f t="shared" si="94"/>
        <v>0</v>
      </c>
      <c r="AT91" s="309">
        <f t="shared" si="95"/>
        <v>0</v>
      </c>
      <c r="AU91" s="309">
        <f t="shared" si="96"/>
        <v>0</v>
      </c>
      <c r="AV91" s="309">
        <f t="shared" si="97"/>
        <v>0</v>
      </c>
      <c r="AW91" s="309">
        <f t="shared" si="98"/>
        <v>0</v>
      </c>
      <c r="AX91" s="309">
        <f t="shared" si="99"/>
        <v>0</v>
      </c>
      <c r="AY91" s="309">
        <f t="shared" si="100"/>
        <v>0</v>
      </c>
      <c r="AZ91" s="309">
        <f t="shared" si="101"/>
        <v>0</v>
      </c>
      <c r="BA91" s="309">
        <f t="shared" si="102"/>
        <v>0</v>
      </c>
      <c r="BB91" s="309">
        <f t="shared" si="103"/>
        <v>0</v>
      </c>
      <c r="BC91" s="309">
        <f t="shared" si="104"/>
        <v>0</v>
      </c>
      <c r="BD91" s="309">
        <f t="shared" si="105"/>
        <v>0</v>
      </c>
      <c r="BE91" s="309">
        <f t="shared" si="106"/>
        <v>0</v>
      </c>
      <c r="BF91" s="309">
        <f t="shared" si="107"/>
        <v>0</v>
      </c>
      <c r="BG91" s="309">
        <f t="shared" si="108"/>
        <v>0</v>
      </c>
      <c r="BH91" s="309">
        <f t="shared" si="109"/>
        <v>0</v>
      </c>
      <c r="BI91" s="309">
        <f t="shared" si="110"/>
        <v>0</v>
      </c>
      <c r="BJ91" s="309">
        <f t="shared" si="111"/>
        <v>0</v>
      </c>
      <c r="BK91" s="309">
        <f t="shared" si="112"/>
        <v>0</v>
      </c>
      <c r="BL91" s="309">
        <f t="shared" si="113"/>
        <v>0</v>
      </c>
      <c r="BM91" s="309">
        <f t="shared" si="114"/>
        <v>0</v>
      </c>
      <c r="BN91" s="310">
        <f t="shared" si="115"/>
        <v>0</v>
      </c>
      <c r="BO91" s="310">
        <f t="shared" si="116"/>
        <v>0</v>
      </c>
    </row>
    <row r="92" spans="1:67" s="311" customFormat="1" ht="17.100000000000001" customHeight="1" thickBot="1">
      <c r="A92" s="307"/>
      <c r="B92" s="451"/>
      <c r="C92" s="452"/>
      <c r="D92" s="452"/>
      <c r="E92" s="451"/>
      <c r="F92" s="454">
        <v>0</v>
      </c>
      <c r="G92" s="385">
        <f t="shared" si="0"/>
        <v>0</v>
      </c>
      <c r="H92" s="386">
        <f t="shared" si="1"/>
        <v>0</v>
      </c>
      <c r="I92" s="387"/>
      <c r="J92" s="308">
        <f t="shared" si="60"/>
        <v>0</v>
      </c>
      <c r="K92" s="309">
        <f t="shared" si="3"/>
        <v>0</v>
      </c>
      <c r="L92" s="309">
        <f t="shared" si="61"/>
        <v>0</v>
      </c>
      <c r="M92" s="309">
        <f t="shared" si="62"/>
        <v>0</v>
      </c>
      <c r="N92" s="309">
        <f t="shared" si="63"/>
        <v>0</v>
      </c>
      <c r="O92" s="309">
        <f t="shared" si="64"/>
        <v>0</v>
      </c>
      <c r="P92" s="309">
        <f t="shared" si="65"/>
        <v>0</v>
      </c>
      <c r="Q92" s="309">
        <f t="shared" si="66"/>
        <v>0</v>
      </c>
      <c r="R92" s="309">
        <f t="shared" si="67"/>
        <v>0</v>
      </c>
      <c r="S92" s="309">
        <f t="shared" si="68"/>
        <v>0</v>
      </c>
      <c r="T92" s="309">
        <f t="shared" si="69"/>
        <v>0</v>
      </c>
      <c r="U92" s="309">
        <f t="shared" si="70"/>
        <v>0</v>
      </c>
      <c r="V92" s="309">
        <f t="shared" si="71"/>
        <v>0</v>
      </c>
      <c r="W92" s="309">
        <f t="shared" si="72"/>
        <v>0</v>
      </c>
      <c r="X92" s="309">
        <f t="shared" si="73"/>
        <v>0</v>
      </c>
      <c r="Y92" s="309">
        <f t="shared" si="74"/>
        <v>0</v>
      </c>
      <c r="Z92" s="309">
        <f t="shared" si="75"/>
        <v>0</v>
      </c>
      <c r="AA92" s="309">
        <f t="shared" si="76"/>
        <v>0</v>
      </c>
      <c r="AB92" s="309">
        <f t="shared" si="77"/>
        <v>0</v>
      </c>
      <c r="AC92" s="309">
        <f t="shared" si="78"/>
        <v>0</v>
      </c>
      <c r="AD92" s="309">
        <f t="shared" si="79"/>
        <v>0</v>
      </c>
      <c r="AE92" s="309">
        <f t="shared" si="80"/>
        <v>0</v>
      </c>
      <c r="AF92" s="309">
        <f t="shared" si="81"/>
        <v>0</v>
      </c>
      <c r="AG92" s="309">
        <f t="shared" si="82"/>
        <v>0</v>
      </c>
      <c r="AH92" s="309">
        <f t="shared" si="83"/>
        <v>0</v>
      </c>
      <c r="AI92" s="309">
        <f t="shared" si="84"/>
        <v>0</v>
      </c>
      <c r="AJ92" s="309">
        <f t="shared" si="85"/>
        <v>0</v>
      </c>
      <c r="AK92" s="309">
        <f t="shared" si="86"/>
        <v>0</v>
      </c>
      <c r="AL92" s="309">
        <f t="shared" si="87"/>
        <v>0</v>
      </c>
      <c r="AM92" s="309">
        <f t="shared" si="88"/>
        <v>0</v>
      </c>
      <c r="AN92" s="309">
        <f t="shared" si="89"/>
        <v>0</v>
      </c>
      <c r="AO92" s="309">
        <f t="shared" si="90"/>
        <v>0</v>
      </c>
      <c r="AP92" s="309">
        <f t="shared" si="91"/>
        <v>0</v>
      </c>
      <c r="AQ92" s="309">
        <f t="shared" si="92"/>
        <v>0</v>
      </c>
      <c r="AR92" s="309">
        <f t="shared" si="93"/>
        <v>0</v>
      </c>
      <c r="AS92" s="309">
        <f t="shared" si="94"/>
        <v>0</v>
      </c>
      <c r="AT92" s="309">
        <f t="shared" si="95"/>
        <v>0</v>
      </c>
      <c r="AU92" s="309">
        <f t="shared" si="96"/>
        <v>0</v>
      </c>
      <c r="AV92" s="309">
        <f t="shared" si="97"/>
        <v>0</v>
      </c>
      <c r="AW92" s="309">
        <f t="shared" si="98"/>
        <v>0</v>
      </c>
      <c r="AX92" s="309">
        <f t="shared" si="99"/>
        <v>0</v>
      </c>
      <c r="AY92" s="309">
        <f t="shared" si="100"/>
        <v>0</v>
      </c>
      <c r="AZ92" s="309">
        <f t="shared" si="101"/>
        <v>0</v>
      </c>
      <c r="BA92" s="309">
        <f t="shared" si="102"/>
        <v>0</v>
      </c>
      <c r="BB92" s="309">
        <f t="shared" si="103"/>
        <v>0</v>
      </c>
      <c r="BC92" s="309">
        <f t="shared" si="104"/>
        <v>0</v>
      </c>
      <c r="BD92" s="309">
        <f t="shared" si="105"/>
        <v>0</v>
      </c>
      <c r="BE92" s="309">
        <f t="shared" si="106"/>
        <v>0</v>
      </c>
      <c r="BF92" s="309">
        <f t="shared" si="107"/>
        <v>0</v>
      </c>
      <c r="BG92" s="309">
        <f t="shared" si="108"/>
        <v>0</v>
      </c>
      <c r="BH92" s="309">
        <f t="shared" si="109"/>
        <v>0</v>
      </c>
      <c r="BI92" s="309">
        <f t="shared" si="110"/>
        <v>0</v>
      </c>
      <c r="BJ92" s="309">
        <f t="shared" si="111"/>
        <v>0</v>
      </c>
      <c r="BK92" s="309">
        <f t="shared" si="112"/>
        <v>0</v>
      </c>
      <c r="BL92" s="309">
        <f t="shared" si="113"/>
        <v>0</v>
      </c>
      <c r="BM92" s="309">
        <f t="shared" si="114"/>
        <v>0</v>
      </c>
      <c r="BN92" s="310">
        <f t="shared" si="115"/>
        <v>0</v>
      </c>
      <c r="BO92" s="310">
        <f t="shared" si="116"/>
        <v>0</v>
      </c>
    </row>
    <row r="93" spans="1:67" s="311" customFormat="1" ht="17.100000000000001" customHeight="1" thickBot="1">
      <c r="A93" s="307"/>
      <c r="B93" s="451"/>
      <c r="C93" s="452"/>
      <c r="D93" s="452"/>
      <c r="E93" s="451"/>
      <c r="F93" s="454">
        <v>0</v>
      </c>
      <c r="G93" s="385">
        <f t="shared" si="0"/>
        <v>0</v>
      </c>
      <c r="H93" s="386">
        <f t="shared" si="1"/>
        <v>0</v>
      </c>
      <c r="I93" s="387"/>
      <c r="J93" s="308">
        <f t="shared" ref="J93:J124" si="117">IF(ISERROR(VLOOKUP($B93,PRICELU,4,FALSE)),0,(VLOOKUP($B93,PRICELU,4,FALSE)))*$F93+IF(ISERROR(VLOOKUP($E93,PRICELU,4,FALSE)),0,(VLOOKUP($E93,PRICELU,4,FALSE)))*$F93</f>
        <v>0</v>
      </c>
      <c r="K93" s="309">
        <f t="shared" ref="K93:K128" si="118">(IF(ISERROR(VLOOKUP($B93,PRICELU,5,FALSE)),0,(VLOOKUP($B93,PRICELU,5,FALSE)))*$F93+IF(ISERROR(VLOOKUP($E93,PRICELU,5,FALSE)),0,(VLOOKUP($E93,PRICELU,5,FALSE)))*$F93)*$F$3</f>
        <v>0</v>
      </c>
      <c r="L93" s="309">
        <f t="shared" ref="L93:L124" si="119">(IF(ISERROR(VLOOKUP($B93,PRICELU,6,FALSE)),0,(VLOOKUP($B93,PRICELU,6,FALSE)))*$F93+IF(ISERROR(VLOOKUP($E93,PRICELU,6,FALSE)),0,(VLOOKUP($E93,PRICELU,6,FALSE)))*$F93)*$F$3</f>
        <v>0</v>
      </c>
      <c r="M93" s="309">
        <f t="shared" ref="M93:M124" si="120">(IF(ISERROR(VLOOKUP($B93,PRICELU,7,FALSE)),0,(VLOOKUP($B93,PRICELU,7,FALSE)))*$F93+IF(ISERROR(VLOOKUP($E93,PRICELU,7,FALSE)),0,(VLOOKUP($E93,PRICELU,7,FALSE)))*$F93)*$F$3</f>
        <v>0</v>
      </c>
      <c r="N93" s="309">
        <f t="shared" ref="N93:N124" si="121">(IF(ISERROR(VLOOKUP($B93,PRICELU,5,FALSE)),0,(VLOOKUP($B93,PRICELU,5,FALSE)))*$F93+IF(ISERROR(VLOOKUP($E93,PRICELU,5,FALSE)),0,(VLOOKUP($E93,PRICELU,5,FALSE)))*$F93)*$F$3</f>
        <v>0</v>
      </c>
      <c r="O93" s="309">
        <f t="shared" ref="O93:O124" si="122">(IF(ISERROR(VLOOKUP($B93,PRICELU,6,FALSE)),0,(VLOOKUP($B93,PRICELU,6,FALSE)))*$F93+IF(ISERROR(VLOOKUP($E93,PRICELU,6,FALSE)),0,(VLOOKUP($E93,PRICELU,6,FALSE)))*$F93)*$F$3</f>
        <v>0</v>
      </c>
      <c r="P93" s="309">
        <f t="shared" ref="P93:P124" si="123">(IF(ISERROR(VLOOKUP($B93,PRICELU,7,FALSE)),0,(VLOOKUP($B93,PRICELU,7,FALSE)))*$F93+IF(ISERROR(VLOOKUP($E93,PRICELU,7,FALSE)),0,(VLOOKUP($E93,PRICELU,7,FALSE)))*$F93)*$F$3</f>
        <v>0</v>
      </c>
      <c r="Q93" s="309">
        <f t="shared" ref="Q93:Q124" si="124">(IF(ISERROR(VLOOKUP($B93,PRICELU,8,FALSE)),0,(VLOOKUP($B93,PRICELU,8,FALSE)))*$F93+IF(ISERROR(VLOOKUP($E93,PRICELU,8,FALSE)),0,(VLOOKUP($E93,PRICELU,8,FALSE)))*$F93)*$F$3</f>
        <v>0</v>
      </c>
      <c r="R93" s="309">
        <f t="shared" ref="R93:R124" si="125">(IF(ISERROR(VLOOKUP($B93,PRICELU,9,FALSE)),0,(VLOOKUP($B93,PRICELU,9,FALSE)))*$F93+IF(ISERROR(VLOOKUP($E93,PRICELU,9,FALSE)),0,(VLOOKUP($E93,PRICELU,9,FALSE)))*$F93)*$F$3</f>
        <v>0</v>
      </c>
      <c r="S93" s="309">
        <f t="shared" ref="S93:S124" si="126">(IF(ISERROR(VLOOKUP($B93,PRICELU,10,FALSE)),0,(VLOOKUP($B93,PRICELU,10,FALSE)))*$F93+IF(ISERROR(VLOOKUP($E93,PRICELU,10,FALSE)),0,(VLOOKUP($E93,PRICELU,10,FALSE)))*$F93)*$F$3</f>
        <v>0</v>
      </c>
      <c r="T93" s="309">
        <f t="shared" ref="T93:T124" si="127">(IF(ISERROR(VLOOKUP($B93,PRICELU,11,FALSE)),0,(VLOOKUP($B93,PRICELU,11,FALSE)))*$F93+IF(ISERROR(VLOOKUP($E93,PRICELU,11,FALSE)),0,(VLOOKUP($E93,PRICELU,11,FALSE)))*$F93)*$F$3</f>
        <v>0</v>
      </c>
      <c r="U93" s="309">
        <f t="shared" ref="U93:U128" si="128">(IF(ISERROR(VLOOKUP($B93,PRICELU,12,FALSE)),0,(VLOOKUP($B93,PRICELU,12,FALSE)))*$F93+IF(ISERROR(VLOOKUP($E93,PRICELU,12,FALSE)),0,(VLOOKUP($E93,PRICELU,12,FALSE)))*$F93)*$F$3</f>
        <v>0</v>
      </c>
      <c r="V93" s="309">
        <f t="shared" ref="V93:V124" si="129">(IF(ISERROR(VLOOKUP($B93,PRICELU,13,FALSE)),0,(VLOOKUP($B93,PRICELU,13,FALSE)))*$F93+IF(ISERROR(VLOOKUP($E93,PRICELU,13,FALSE)),0,(VLOOKUP($E93,PRICELU,13,FALSE)))*$F93)*$F$3</f>
        <v>0</v>
      </c>
      <c r="W93" s="309">
        <f t="shared" ref="W93:W124" si="130">(IF(ISERROR(VLOOKUP($B93,PRICELU,14,FALSE)),0,(VLOOKUP($B93,PRICELU,14,FALSE)))*$F93+IF(ISERROR(VLOOKUP($E93,PRICELU,14,FALSE)),0,(VLOOKUP($E93,PRICELU,14,FALSE)))*$F93)*$F$3</f>
        <v>0</v>
      </c>
      <c r="X93" s="309">
        <f t="shared" ref="X93:X124" si="131">(IF(ISERROR(VLOOKUP($B93,PRICELU,15,FALSE)),0,(VLOOKUP($B93,PRICELU,15,FALSE)))*$F93+IF(ISERROR(VLOOKUP($E93,PRICELU,15,FALSE)),0,(VLOOKUP($E93,PRICELU,15,FALSE)))*$F93)*$F$3</f>
        <v>0</v>
      </c>
      <c r="Y93" s="309">
        <f t="shared" ref="Y93:Y124" si="132">(IF(ISERROR(VLOOKUP($B93,PRICELU,16,FALSE)),0,(VLOOKUP($B93,PRICELU,16,FALSE)))*$F93+IF(ISERROR(VLOOKUP($E93,PRICELU,16,FALSE)),0,(VLOOKUP($E93,PRICELU,16,FALSE)))*$F93)*$F$3</f>
        <v>0</v>
      </c>
      <c r="Z93" s="309">
        <f t="shared" ref="Z93:Z124" si="133">(IF(ISERROR(VLOOKUP($B93,PRICELU,17,FALSE)),0,(VLOOKUP($B93,PRICELU,17,FALSE)))*$F93+IF(ISERROR(VLOOKUP($E93,PRICELU,17,FALSE)),0,(VLOOKUP($E93,PRICELU,17,FALSE)))*$F93)*$F$3</f>
        <v>0</v>
      </c>
      <c r="AA93" s="309">
        <f t="shared" ref="AA93:AA124" si="134">(IF(ISERROR(VLOOKUP($B93,PRICELU,18,FALSE)),0,(VLOOKUP($B93,PRICELU,18,FALSE)))*$F93+IF(ISERROR(VLOOKUP($E93,PRICELU,18,FALSE)),0,(VLOOKUP($E93,PRICELU,18,FALSE)))*$F93)*$F$3</f>
        <v>0</v>
      </c>
      <c r="AB93" s="309">
        <f t="shared" ref="AB93:AB128" si="135">(IF(ISERROR(VLOOKUP($B93,PRICELU,19,FALSE)),0,(VLOOKUP($B93,PRICELU,19,FALSE)))*$F93+IF(ISERROR(VLOOKUP($E93,PRICELU,19,FALSE)),0,(VLOOKUP($E93,PRICELU,19,FALSE)))*$F93)*$F$3</f>
        <v>0</v>
      </c>
      <c r="AC93" s="309">
        <f t="shared" ref="AC93:AC128" si="136">(IF(ISERROR(VLOOKUP($B93,PRICELU,20,FALSE)),0,(VLOOKUP($B93,PRICELU,20,FALSE)))*$F93+IF(ISERROR(VLOOKUP($E93,PRICELU,20,FALSE)),0,(VLOOKUP($E93,PRICELU,20,FALSE)))*$F93)*$F$3</f>
        <v>0</v>
      </c>
      <c r="AD93" s="309">
        <f t="shared" ref="AD93:AD124" si="137">(IF(ISERROR(VLOOKUP($B93,PRICELU,21,FALSE)),0,(VLOOKUP($B93,PRICELU,21,FALSE)))*$F93+IF(ISERROR(VLOOKUP($E93,PRICELU,21,FALSE)),0,(VLOOKUP($E93,PRICELU,21,FALSE)))*$F93)*$F$3</f>
        <v>0</v>
      </c>
      <c r="AE93" s="309">
        <f t="shared" ref="AE93:AE124" si="138">(IF(ISERROR(VLOOKUP($B93,PRICELU,22,FALSE)),0,(VLOOKUP($B93,PRICELU,22,FALSE)))*$F93+IF(ISERROR(VLOOKUP($E93,PRICELU,22,FALSE)),0,(VLOOKUP($E93,PRICELU,22,FALSE)))*$F93)*$F$3</f>
        <v>0</v>
      </c>
      <c r="AF93" s="309">
        <f t="shared" ref="AF93:AF124" si="139">(IF(ISERROR(VLOOKUP($B93,PRICELU,23,FALSE)),0,(VLOOKUP($B93,PRICELU,23,FALSE)))*$F93+IF(ISERROR(VLOOKUP($E93,PRICELU,23,FALSE)),0,(VLOOKUP($E93,PRICELU,23,FALSE)))*$F93)*$F$3</f>
        <v>0</v>
      </c>
      <c r="AG93" s="309">
        <f t="shared" ref="AG93:AG124" si="140">(IF(ISERROR(VLOOKUP($B93,PRICELU,24,FALSE)),0,(VLOOKUP($B93,PRICELU,24,FALSE)))*$F93+IF(ISERROR(VLOOKUP($E93,PRICELU,24,FALSE)),0,(VLOOKUP($E93,PRICELU,24,FALSE)))*$F93)*$F$3</f>
        <v>0</v>
      </c>
      <c r="AH93" s="309">
        <f t="shared" ref="AH93:AH124" si="141">(IF(ISERROR(VLOOKUP($B93,PRICELU,21,FALSE)),0,(VLOOKUP($B93,PRICELU,21,FALSE)))*$F93+IF(ISERROR(VLOOKUP($E93,PRICELU,21,FALSE)),0,(VLOOKUP($E93,PRICELU,21,FALSE)))*$F93)*$F$3</f>
        <v>0</v>
      </c>
      <c r="AI93" s="309">
        <f t="shared" ref="AI93:AI124" si="142">(IF(ISERROR(VLOOKUP($B93,PRICELU,22,FALSE)),0,(VLOOKUP($B93,PRICELU,22,FALSE)))*$F93+IF(ISERROR(VLOOKUP($E93,PRICELU,22,FALSE)),0,(VLOOKUP($E93,PRICELU,22,FALSE)))*$F93)*$F$3</f>
        <v>0</v>
      </c>
      <c r="AJ93" s="309">
        <f t="shared" ref="AJ93:AJ124" si="143">(IF(ISERROR(VLOOKUP($B93,PRICELU,23,FALSE)),0,(VLOOKUP($B93,PRICELU,23,FALSE)))*$F93+IF(ISERROR(VLOOKUP($E93,PRICELU,23,FALSE)),0,(VLOOKUP($E93,PRICELU,23,FALSE)))*$F93)*$F$3</f>
        <v>0</v>
      </c>
      <c r="AK93" s="309">
        <f t="shared" ref="AK93:AK124" si="144">(IF(ISERROR(VLOOKUP($B93,PRICELU,24,FALSE)),0,(VLOOKUP($B93,PRICELU,24,FALSE)))*$F93+IF(ISERROR(VLOOKUP($E93,PRICELU,24,FALSE)),0,(VLOOKUP($E93,PRICELU,24,FALSE)))*$F93)*$F$3</f>
        <v>0</v>
      </c>
      <c r="AL93" s="309">
        <f t="shared" ref="AL93:AL124" si="145">(IF(ISERROR(VLOOKUP($B93,PRICELU,25,FALSE)),0,(VLOOKUP($B93,PRICELU,25,FALSE)))*$F93+IF(ISERROR(VLOOKUP($E93,PRICELU,25,FALSE)),0,(VLOOKUP($E93,PRICELU,25,FALSE)))*$F93)*$F$3</f>
        <v>0</v>
      </c>
      <c r="AM93" s="309">
        <f t="shared" ref="AM93:AM124" si="146">(IF(ISERROR(VLOOKUP($B93,PRICELU,26,FALSE)),0,(VLOOKUP($B93,PRICELU,26,FALSE)))*$F93+IF(ISERROR(VLOOKUP($E93,PRICELU,26,FALSE)),0,(VLOOKUP($E93,PRICELU,26,FALSE)))*$F93)*$F$3</f>
        <v>0</v>
      </c>
      <c r="AN93" s="309">
        <f t="shared" ref="AN93:AN124" si="147">(IF(ISERROR(VLOOKUP($B93,PRICELU,27,FALSE)),0,(VLOOKUP($B93,PRICELU,27,FALSE)))*$F93+IF(ISERROR(VLOOKUP($E93,PRICELU,27,FALSE)),0,(VLOOKUP($E93,PRICELU,27,FALSE)))*$F93)*$F$3</f>
        <v>0</v>
      </c>
      <c r="AO93" s="309">
        <f t="shared" ref="AO93:AO124" si="148">(IF(ISERROR(VLOOKUP($B93,PRICELU,28,FALSE)),0,(VLOOKUP($B93,PRICELU,28,FALSE)))*$F93+IF(ISERROR(VLOOKUP($E93,PRICELU,28,FALSE)),0,(VLOOKUP($E93,PRICELU,28,FALSE)))*$F93)*$F$3</f>
        <v>0</v>
      </c>
      <c r="AP93" s="309">
        <f t="shared" ref="AP93:AP124" si="149">(IF(ISERROR(VLOOKUP($B93,PRICELU,29,FALSE)),0,(VLOOKUP($B93,PRICELU,29,FALSE)))*$F93+IF(ISERROR(VLOOKUP($E93,PRICELU,29,FALSE)),0,(VLOOKUP($E93,PRICELU,29,FALSE)))*$F93)*$F$3</f>
        <v>0</v>
      </c>
      <c r="AQ93" s="309">
        <f t="shared" ref="AQ93:AQ124" si="150">(IF(ISERROR(VLOOKUP($B93,PRICELU,30,FALSE)),0,(VLOOKUP($B93,PRICELU,30,FALSE)))*$F93+IF(ISERROR(VLOOKUP($E93,PRICELU,30,FALSE)),0,(VLOOKUP($E93,PRICELU,30,FALSE)))*$F93)*$F$3</f>
        <v>0</v>
      </c>
      <c r="AR93" s="309">
        <f t="shared" ref="AR93:AR128" si="151">(IF(ISERROR(VLOOKUP($B93,PRICELU,31,FALSE)),0,(VLOOKUP($B93,PRICELU,31,FALSE)))*$F93+IF(ISERROR(VLOOKUP($E93,PRICELU,31,FALSE)),0,(VLOOKUP($E93,PRICELU,31,FALSE)))*$F93)*$F$3</f>
        <v>0</v>
      </c>
      <c r="AS93" s="309">
        <f t="shared" ref="AS93:AS124" si="152">(IF(ISERROR(VLOOKUP($B93,PRICELU,32,FALSE)),0,(VLOOKUP($B93,PRICELU,32,FALSE)))*$F93+IF(ISERROR(VLOOKUP($E93,PRICELU,32,FALSE)),0,(VLOOKUP($E93,PRICELU,32,FALSE)))*$F93)*$F$3</f>
        <v>0</v>
      </c>
      <c r="AT93" s="309">
        <f t="shared" ref="AT93:AT124" si="153">(IF(ISERROR(VLOOKUP($B93,PRICELU,33,FALSE)),0,(VLOOKUP($B93,PRICELU,33,FALSE)))*$F93+IF(ISERROR(VLOOKUP($E93,PRICELU,33,FALSE)),0,(VLOOKUP($E93,PRICELU,33,FALSE)))*$F93)*$F$3</f>
        <v>0</v>
      </c>
      <c r="AU93" s="309">
        <f t="shared" ref="AU93:AU124" si="154">(IF(ISERROR(VLOOKUP($B93,PRICELU,34,FALSE)),0,(VLOOKUP($B93,PRICELU,34,FALSE)))*$F93+IF(ISERROR(VLOOKUP($E93,PRICELU,34,FALSE)),0,(VLOOKUP($E93,PRICELU,34,FALSE)))*$F93)*$F$3</f>
        <v>0</v>
      </c>
      <c r="AV93" s="309">
        <f t="shared" ref="AV93:AV124" si="155">(IF(ISERROR(VLOOKUP($B93,PRICELU,35,FALSE)),0,(VLOOKUP($B93,PRICELU,35,FALSE)))*$F93+IF(ISERROR(VLOOKUP($E93,PRICELU,35,FALSE)),0,(VLOOKUP($E93,PRICELU,35,FALSE)))*$F93)*$F$3</f>
        <v>0</v>
      </c>
      <c r="AW93" s="309">
        <f t="shared" ref="AW93:AW124" si="156">(IF(ISERROR(VLOOKUP($B93,PRICELU,33,FALSE)),0,(VLOOKUP($B93,PRICELU,33,FALSE)))*$F93+IF(ISERROR(VLOOKUP($E93,PRICELU,33,FALSE)),0,(VLOOKUP($E93,PRICELU,33,FALSE)))*$F93)*$F$3</f>
        <v>0</v>
      </c>
      <c r="AX93" s="309">
        <f t="shared" ref="AX93:AX124" si="157">(IF(ISERROR(VLOOKUP($B93,PRICELU,34,FALSE)),0,(VLOOKUP($B93,PRICELU,34,FALSE)))*$F93+IF(ISERROR(VLOOKUP($E93,PRICELU,34,FALSE)),0,(VLOOKUP($E93,PRICELU,34,FALSE)))*$F93)*$F$3</f>
        <v>0</v>
      </c>
      <c r="AY93" s="309">
        <f t="shared" ref="AY93:AY124" si="158">(IF(ISERROR(VLOOKUP($B93,PRICELU,35,FALSE)),0,(VLOOKUP($B93,PRICELU,35,FALSE)))*$F93+IF(ISERROR(VLOOKUP($E93,PRICELU,35,FALSE)),0,(VLOOKUP($E93,PRICELU,35,FALSE)))*$F93)*$F$3</f>
        <v>0</v>
      </c>
      <c r="AZ93" s="309">
        <f t="shared" ref="AZ93:AZ124" si="159">(IF(ISERROR(VLOOKUP($B93,PRICELU,36,FALSE)),0,(VLOOKUP($B93,PRICELU,36,FALSE)))*$F93+IF(ISERROR(VLOOKUP($E93,PRICELU,36,FALSE)),0,(VLOOKUP($E93,PRICELU,36,FALSE)))*$F93)*$F$3</f>
        <v>0</v>
      </c>
      <c r="BA93" s="309">
        <f t="shared" ref="BA93:BA124" si="160">(IF(ISERROR(VLOOKUP($B93,PRICELU,37,FALSE)),0,(VLOOKUP($B93,PRICELU,37,FALSE)))*$F93+IF(ISERROR(VLOOKUP($E93,PRICELU,37,FALSE)),0,(VLOOKUP($E93,PRICELU,37,FALSE)))*$F93)*$F$3</f>
        <v>0</v>
      </c>
      <c r="BB93" s="309">
        <f t="shared" ref="BB93:BB124" si="161">(IF(ISERROR(VLOOKUP($B93,PRICELU,38,FALSE)),0,(VLOOKUP($B93,PRICELU,38,FALSE)))*$F93+IF(ISERROR(VLOOKUP($E93,PRICELU,38,FALSE)),0,(VLOOKUP($E93,PRICELU,38,FALSE)))*$F93)*$F$3</f>
        <v>0</v>
      </c>
      <c r="BC93" s="309">
        <f t="shared" ref="BC93:BC124" si="162">(IF(ISERROR(VLOOKUP($B93,PRICELU,36,FALSE)),0,(VLOOKUP($B93,PRICELU,36,FALSE)))*$F93+IF(ISERROR(VLOOKUP($E93,PRICELU,36,FALSE)),0,(VLOOKUP($E93,PRICELU,36,FALSE)))*$F93)*$F$3</f>
        <v>0</v>
      </c>
      <c r="BD93" s="309">
        <f t="shared" ref="BD93:BD124" si="163">(IF(ISERROR(VLOOKUP($B93,PRICELU,37,FALSE)),0,(VLOOKUP($B93,PRICELU,37,FALSE)))*$F93+IF(ISERROR(VLOOKUP($E93,PRICELU,37,FALSE)),0,(VLOOKUP($E93,PRICELU,37,FALSE)))*$F93)*$F$3</f>
        <v>0</v>
      </c>
      <c r="BE93" s="309">
        <f t="shared" ref="BE93:BE124" si="164">(IF(ISERROR(VLOOKUP($B93,PRICELU,38,FALSE)),0,(VLOOKUP($B93,PRICELU,38,FALSE)))*$F93+IF(ISERROR(VLOOKUP($E93,PRICELU,38,FALSE)),0,(VLOOKUP($E93,PRICELU,38,FALSE)))*$F93)*$F$3</f>
        <v>0</v>
      </c>
      <c r="BF93" s="309">
        <f t="shared" ref="BF93:BF124" si="165">(IF(ISERROR(VLOOKUP($B93,PRICELU,36,FALSE)),0,(VLOOKUP($B93,PRICELU,36,FALSE)))*$F93+IF(ISERROR(VLOOKUP($E93,PRICELU,36,FALSE)),0,(VLOOKUP($E93,PRICELU,36,FALSE)))*$F93)*$F$3</f>
        <v>0</v>
      </c>
      <c r="BG93" s="309">
        <f t="shared" ref="BG93:BG124" si="166">(IF(ISERROR(VLOOKUP($B93,PRICELU,37,FALSE)),0,(VLOOKUP($B93,PRICELU,37,FALSE)))*$F93+IF(ISERROR(VLOOKUP($E93,PRICELU,37,FALSE)),0,(VLOOKUP($E93,PRICELU,37,FALSE)))*$F93)*$F$3</f>
        <v>0</v>
      </c>
      <c r="BH93" s="309">
        <f t="shared" ref="BH93:BH124" si="167">(IF(ISERROR(VLOOKUP($B93,PRICELU,38,FALSE)),0,(VLOOKUP($B93,PRICELU,38,FALSE)))*$F93+IF(ISERROR(VLOOKUP($E93,PRICELU,38,FALSE)),0,(VLOOKUP($E93,PRICELU,38,FALSE)))*$F93)*$F$3</f>
        <v>0</v>
      </c>
      <c r="BI93" s="309">
        <f t="shared" ref="BI93:BI124" si="168">(IF(ISERROR(VLOOKUP($B93,PRICELU,36,FALSE)),0,(VLOOKUP($B93,PRICELU,36,FALSE)))*$F93+IF(ISERROR(VLOOKUP($E93,PRICELU,36,FALSE)),0,(VLOOKUP($E93,PRICELU,36,FALSE)))*$F93)*$F$3</f>
        <v>0</v>
      </c>
      <c r="BJ93" s="309">
        <f t="shared" ref="BJ93:BJ124" si="169">(IF(ISERROR(VLOOKUP($B93,PRICELU,37,FALSE)),0,(VLOOKUP($B93,PRICELU,37,FALSE)))*$F93+IF(ISERROR(VLOOKUP($E93,PRICELU,37,FALSE)),0,(VLOOKUP($E93,PRICELU,37,FALSE)))*$F93)*$F$3</f>
        <v>0</v>
      </c>
      <c r="BK93" s="309">
        <f t="shared" ref="BK93:BK124" si="170">(IF(ISERROR(VLOOKUP($B93,PRICELU,38,FALSE)),0,(VLOOKUP($B93,PRICELU,38,FALSE)))*$F93+IF(ISERROR(VLOOKUP($E93,PRICELU,38,FALSE)),0,(VLOOKUP($E93,PRICELU,38,FALSE)))*$F93)*$F$3</f>
        <v>0</v>
      </c>
      <c r="BL93" s="309">
        <f t="shared" ref="BL93:BL124" si="171">(IF(ISERROR(VLOOKUP($B93,PRICELU,39,FALSE)),0,(VLOOKUP($B93,PRICELU,39,FALSE)))*$F93+IF(ISERROR(VLOOKUP($E93,PRICELU,39,FALSE)),0,(VLOOKUP($E93,PRICELU,39,FALSE)))*$F93)*$F$3</f>
        <v>0</v>
      </c>
      <c r="BM93" s="309">
        <f t="shared" ref="BM93:BM124" si="172">(IF(ISERROR(VLOOKUP($B93,PRICELU,40,FALSE)),0,(VLOOKUP($B93,PRICELU,40,FALSE)))*$F93+IF(ISERROR(VLOOKUP($E93,PRICELU,40,FALSE)),0,(VLOOKUP($E93,PRICELU,40,FALSE)))*$F93)*$F$3</f>
        <v>0</v>
      </c>
      <c r="BN93" s="310">
        <f t="shared" ref="BN93:BN124" si="173">(IF(ISERROR(VLOOKUP($B93,PRICELU,41,FALSE)),0,(VLOOKUP($B93,PRICELU,41,FALSE)))*$F93+IF(ISERROR(VLOOKUP($E93,PRICELU,41,FALSE)),0,(VLOOKUP($E93,PRICELU,41,FALSE)))*$F93)*$F$3</f>
        <v>0</v>
      </c>
      <c r="BO93" s="310">
        <f t="shared" ref="BO93:BO124" si="174">(IF(ISERROR(VLOOKUP($B93,PRICELU,42,FALSE)),0,(VLOOKUP($B93,PRICELU,42,FALSE)))*$F93+IF(ISERROR(VLOOKUP($E93,PRICELU,42,FALSE)),0,(VLOOKUP($E93,PRICELU,42,FALSE)))*$F93)*$F$3</f>
        <v>0</v>
      </c>
    </row>
    <row r="94" spans="1:67" s="311" customFormat="1" ht="17.100000000000001" customHeight="1" thickBot="1">
      <c r="A94" s="307"/>
      <c r="B94" s="451"/>
      <c r="C94" s="452"/>
      <c r="D94" s="452"/>
      <c r="E94" s="451"/>
      <c r="F94" s="454">
        <v>0</v>
      </c>
      <c r="G94" s="385">
        <f t="shared" ref="G94:G128" si="175">IF(ISERROR(VLOOKUP($B94,PRICELU,3,FALSE)),0,(VLOOKUP($B94,PRICELU,3,FALSE)))</f>
        <v>0</v>
      </c>
      <c r="H94" s="386">
        <f t="shared" ref="H94:H128" si="176">IF(ISERROR(VLOOKUP($E94,PRICELU,3,FALSE)),0,(VLOOKUP($E94,PRICELU,3,FALSE)))</f>
        <v>0</v>
      </c>
      <c r="I94" s="387"/>
      <c r="J94" s="308">
        <f t="shared" si="117"/>
        <v>0</v>
      </c>
      <c r="K94" s="309">
        <f t="shared" si="118"/>
        <v>0</v>
      </c>
      <c r="L94" s="309">
        <f t="shared" si="119"/>
        <v>0</v>
      </c>
      <c r="M94" s="309">
        <f t="shared" si="120"/>
        <v>0</v>
      </c>
      <c r="N94" s="309">
        <f t="shared" si="121"/>
        <v>0</v>
      </c>
      <c r="O94" s="309">
        <f t="shared" si="122"/>
        <v>0</v>
      </c>
      <c r="P94" s="309">
        <f t="shared" si="123"/>
        <v>0</v>
      </c>
      <c r="Q94" s="309">
        <f t="shared" si="124"/>
        <v>0</v>
      </c>
      <c r="R94" s="309">
        <f t="shared" si="125"/>
        <v>0</v>
      </c>
      <c r="S94" s="309">
        <f t="shared" si="126"/>
        <v>0</v>
      </c>
      <c r="T94" s="309">
        <f t="shared" si="127"/>
        <v>0</v>
      </c>
      <c r="U94" s="309">
        <f t="shared" si="128"/>
        <v>0</v>
      </c>
      <c r="V94" s="309">
        <f t="shared" si="129"/>
        <v>0</v>
      </c>
      <c r="W94" s="309">
        <f t="shared" si="130"/>
        <v>0</v>
      </c>
      <c r="X94" s="309">
        <f t="shared" si="131"/>
        <v>0</v>
      </c>
      <c r="Y94" s="309">
        <f t="shared" si="132"/>
        <v>0</v>
      </c>
      <c r="Z94" s="309">
        <f t="shared" si="133"/>
        <v>0</v>
      </c>
      <c r="AA94" s="309">
        <f t="shared" si="134"/>
        <v>0</v>
      </c>
      <c r="AB94" s="309">
        <f t="shared" si="135"/>
        <v>0</v>
      </c>
      <c r="AC94" s="309">
        <f t="shared" si="136"/>
        <v>0</v>
      </c>
      <c r="AD94" s="309">
        <f t="shared" si="137"/>
        <v>0</v>
      </c>
      <c r="AE94" s="309">
        <f t="shared" si="138"/>
        <v>0</v>
      </c>
      <c r="AF94" s="309">
        <f t="shared" si="139"/>
        <v>0</v>
      </c>
      <c r="AG94" s="309">
        <f t="shared" si="140"/>
        <v>0</v>
      </c>
      <c r="AH94" s="309">
        <f t="shared" si="141"/>
        <v>0</v>
      </c>
      <c r="AI94" s="309">
        <f t="shared" si="142"/>
        <v>0</v>
      </c>
      <c r="AJ94" s="309">
        <f t="shared" si="143"/>
        <v>0</v>
      </c>
      <c r="AK94" s="309">
        <f t="shared" si="144"/>
        <v>0</v>
      </c>
      <c r="AL94" s="309">
        <f t="shared" si="145"/>
        <v>0</v>
      </c>
      <c r="AM94" s="309">
        <f t="shared" si="146"/>
        <v>0</v>
      </c>
      <c r="AN94" s="309">
        <f t="shared" si="147"/>
        <v>0</v>
      </c>
      <c r="AO94" s="309">
        <f t="shared" si="148"/>
        <v>0</v>
      </c>
      <c r="AP94" s="309">
        <f t="shared" si="149"/>
        <v>0</v>
      </c>
      <c r="AQ94" s="309">
        <f t="shared" si="150"/>
        <v>0</v>
      </c>
      <c r="AR94" s="309">
        <f t="shared" si="151"/>
        <v>0</v>
      </c>
      <c r="AS94" s="309">
        <f t="shared" si="152"/>
        <v>0</v>
      </c>
      <c r="AT94" s="309">
        <f t="shared" si="153"/>
        <v>0</v>
      </c>
      <c r="AU94" s="309">
        <f t="shared" si="154"/>
        <v>0</v>
      </c>
      <c r="AV94" s="309">
        <f t="shared" si="155"/>
        <v>0</v>
      </c>
      <c r="AW94" s="309">
        <f t="shared" si="156"/>
        <v>0</v>
      </c>
      <c r="AX94" s="309">
        <f t="shared" si="157"/>
        <v>0</v>
      </c>
      <c r="AY94" s="309">
        <f t="shared" si="158"/>
        <v>0</v>
      </c>
      <c r="AZ94" s="309">
        <f t="shared" si="159"/>
        <v>0</v>
      </c>
      <c r="BA94" s="309">
        <f t="shared" si="160"/>
        <v>0</v>
      </c>
      <c r="BB94" s="309">
        <f t="shared" si="161"/>
        <v>0</v>
      </c>
      <c r="BC94" s="309">
        <f t="shared" si="162"/>
        <v>0</v>
      </c>
      <c r="BD94" s="309">
        <f t="shared" si="163"/>
        <v>0</v>
      </c>
      <c r="BE94" s="309">
        <f t="shared" si="164"/>
        <v>0</v>
      </c>
      <c r="BF94" s="309">
        <f t="shared" si="165"/>
        <v>0</v>
      </c>
      <c r="BG94" s="309">
        <f t="shared" si="166"/>
        <v>0</v>
      </c>
      <c r="BH94" s="309">
        <f t="shared" si="167"/>
        <v>0</v>
      </c>
      <c r="BI94" s="309">
        <f t="shared" si="168"/>
        <v>0</v>
      </c>
      <c r="BJ94" s="309">
        <f t="shared" si="169"/>
        <v>0</v>
      </c>
      <c r="BK94" s="309">
        <f t="shared" si="170"/>
        <v>0</v>
      </c>
      <c r="BL94" s="309">
        <f t="shared" si="171"/>
        <v>0</v>
      </c>
      <c r="BM94" s="309">
        <f t="shared" si="172"/>
        <v>0</v>
      </c>
      <c r="BN94" s="310">
        <f t="shared" si="173"/>
        <v>0</v>
      </c>
      <c r="BO94" s="310">
        <f t="shared" si="174"/>
        <v>0</v>
      </c>
    </row>
    <row r="95" spans="1:67" s="311" customFormat="1" ht="17.100000000000001" customHeight="1" thickBot="1">
      <c r="A95" s="307"/>
      <c r="B95" s="451"/>
      <c r="C95" s="452"/>
      <c r="D95" s="452"/>
      <c r="E95" s="451"/>
      <c r="F95" s="454">
        <v>0</v>
      </c>
      <c r="G95" s="385">
        <f t="shared" si="175"/>
        <v>0</v>
      </c>
      <c r="H95" s="386">
        <f t="shared" si="176"/>
        <v>0</v>
      </c>
      <c r="I95" s="387"/>
      <c r="J95" s="308">
        <f t="shared" si="117"/>
        <v>0</v>
      </c>
      <c r="K95" s="309">
        <f t="shared" si="118"/>
        <v>0</v>
      </c>
      <c r="L95" s="309">
        <f t="shared" si="119"/>
        <v>0</v>
      </c>
      <c r="M95" s="309">
        <f t="shared" si="120"/>
        <v>0</v>
      </c>
      <c r="N95" s="309">
        <f t="shared" si="121"/>
        <v>0</v>
      </c>
      <c r="O95" s="309">
        <f t="shared" si="122"/>
        <v>0</v>
      </c>
      <c r="P95" s="309">
        <f t="shared" si="123"/>
        <v>0</v>
      </c>
      <c r="Q95" s="309">
        <f t="shared" si="124"/>
        <v>0</v>
      </c>
      <c r="R95" s="309">
        <f t="shared" si="125"/>
        <v>0</v>
      </c>
      <c r="S95" s="309">
        <f t="shared" si="126"/>
        <v>0</v>
      </c>
      <c r="T95" s="309">
        <f t="shared" si="127"/>
        <v>0</v>
      </c>
      <c r="U95" s="309">
        <f t="shared" si="128"/>
        <v>0</v>
      </c>
      <c r="V95" s="309">
        <f t="shared" si="129"/>
        <v>0</v>
      </c>
      <c r="W95" s="309">
        <f t="shared" si="130"/>
        <v>0</v>
      </c>
      <c r="X95" s="309">
        <f t="shared" si="131"/>
        <v>0</v>
      </c>
      <c r="Y95" s="309">
        <f t="shared" si="132"/>
        <v>0</v>
      </c>
      <c r="Z95" s="309">
        <f t="shared" si="133"/>
        <v>0</v>
      </c>
      <c r="AA95" s="309">
        <f t="shared" si="134"/>
        <v>0</v>
      </c>
      <c r="AB95" s="309">
        <f t="shared" si="135"/>
        <v>0</v>
      </c>
      <c r="AC95" s="309">
        <f t="shared" si="136"/>
        <v>0</v>
      </c>
      <c r="AD95" s="309">
        <f t="shared" si="137"/>
        <v>0</v>
      </c>
      <c r="AE95" s="309">
        <f t="shared" si="138"/>
        <v>0</v>
      </c>
      <c r="AF95" s="309">
        <f t="shared" si="139"/>
        <v>0</v>
      </c>
      <c r="AG95" s="309">
        <f t="shared" si="140"/>
        <v>0</v>
      </c>
      <c r="AH95" s="309">
        <f t="shared" si="141"/>
        <v>0</v>
      </c>
      <c r="AI95" s="309">
        <f t="shared" si="142"/>
        <v>0</v>
      </c>
      <c r="AJ95" s="309">
        <f t="shared" si="143"/>
        <v>0</v>
      </c>
      <c r="AK95" s="309">
        <f t="shared" si="144"/>
        <v>0</v>
      </c>
      <c r="AL95" s="309">
        <f t="shared" si="145"/>
        <v>0</v>
      </c>
      <c r="AM95" s="309">
        <f t="shared" si="146"/>
        <v>0</v>
      </c>
      <c r="AN95" s="309">
        <f t="shared" si="147"/>
        <v>0</v>
      </c>
      <c r="AO95" s="309">
        <f t="shared" si="148"/>
        <v>0</v>
      </c>
      <c r="AP95" s="309">
        <f t="shared" si="149"/>
        <v>0</v>
      </c>
      <c r="AQ95" s="309">
        <f t="shared" si="150"/>
        <v>0</v>
      </c>
      <c r="AR95" s="309">
        <f t="shared" si="151"/>
        <v>0</v>
      </c>
      <c r="AS95" s="309">
        <f t="shared" si="152"/>
        <v>0</v>
      </c>
      <c r="AT95" s="309">
        <f t="shared" si="153"/>
        <v>0</v>
      </c>
      <c r="AU95" s="309">
        <f t="shared" si="154"/>
        <v>0</v>
      </c>
      <c r="AV95" s="309">
        <f t="shared" si="155"/>
        <v>0</v>
      </c>
      <c r="AW95" s="309">
        <f t="shared" si="156"/>
        <v>0</v>
      </c>
      <c r="AX95" s="309">
        <f t="shared" si="157"/>
        <v>0</v>
      </c>
      <c r="AY95" s="309">
        <f t="shared" si="158"/>
        <v>0</v>
      </c>
      <c r="AZ95" s="309">
        <f t="shared" si="159"/>
        <v>0</v>
      </c>
      <c r="BA95" s="309">
        <f t="shared" si="160"/>
        <v>0</v>
      </c>
      <c r="BB95" s="309">
        <f t="shared" si="161"/>
        <v>0</v>
      </c>
      <c r="BC95" s="309">
        <f t="shared" si="162"/>
        <v>0</v>
      </c>
      <c r="BD95" s="309">
        <f t="shared" si="163"/>
        <v>0</v>
      </c>
      <c r="BE95" s="309">
        <f t="shared" si="164"/>
        <v>0</v>
      </c>
      <c r="BF95" s="309">
        <f t="shared" si="165"/>
        <v>0</v>
      </c>
      <c r="BG95" s="309">
        <f t="shared" si="166"/>
        <v>0</v>
      </c>
      <c r="BH95" s="309">
        <f t="shared" si="167"/>
        <v>0</v>
      </c>
      <c r="BI95" s="309">
        <f t="shared" si="168"/>
        <v>0</v>
      </c>
      <c r="BJ95" s="309">
        <f t="shared" si="169"/>
        <v>0</v>
      </c>
      <c r="BK95" s="309">
        <f t="shared" si="170"/>
        <v>0</v>
      </c>
      <c r="BL95" s="309">
        <f t="shared" si="171"/>
        <v>0</v>
      </c>
      <c r="BM95" s="309">
        <f t="shared" si="172"/>
        <v>0</v>
      </c>
      <c r="BN95" s="310">
        <f t="shared" si="173"/>
        <v>0</v>
      </c>
      <c r="BO95" s="310">
        <f t="shared" si="174"/>
        <v>0</v>
      </c>
    </row>
    <row r="96" spans="1:67" s="311" customFormat="1" ht="17.100000000000001" customHeight="1" thickBot="1">
      <c r="A96" s="307"/>
      <c r="B96" s="451"/>
      <c r="C96" s="452"/>
      <c r="D96" s="452"/>
      <c r="E96" s="451"/>
      <c r="F96" s="454">
        <v>0</v>
      </c>
      <c r="G96" s="385">
        <f t="shared" si="175"/>
        <v>0</v>
      </c>
      <c r="H96" s="386">
        <f t="shared" si="176"/>
        <v>0</v>
      </c>
      <c r="I96" s="387"/>
      <c r="J96" s="308">
        <f t="shared" si="117"/>
        <v>0</v>
      </c>
      <c r="K96" s="309">
        <f t="shared" si="118"/>
        <v>0</v>
      </c>
      <c r="L96" s="309">
        <f t="shared" si="119"/>
        <v>0</v>
      </c>
      <c r="M96" s="309">
        <f t="shared" si="120"/>
        <v>0</v>
      </c>
      <c r="N96" s="309">
        <f t="shared" si="121"/>
        <v>0</v>
      </c>
      <c r="O96" s="309">
        <f t="shared" si="122"/>
        <v>0</v>
      </c>
      <c r="P96" s="309">
        <f t="shared" si="123"/>
        <v>0</v>
      </c>
      <c r="Q96" s="309">
        <f t="shared" si="124"/>
        <v>0</v>
      </c>
      <c r="R96" s="309">
        <f t="shared" si="125"/>
        <v>0</v>
      </c>
      <c r="S96" s="309">
        <f t="shared" si="126"/>
        <v>0</v>
      </c>
      <c r="T96" s="309">
        <f t="shared" si="127"/>
        <v>0</v>
      </c>
      <c r="U96" s="309">
        <f t="shared" si="128"/>
        <v>0</v>
      </c>
      <c r="V96" s="309">
        <f t="shared" si="129"/>
        <v>0</v>
      </c>
      <c r="W96" s="309">
        <f t="shared" si="130"/>
        <v>0</v>
      </c>
      <c r="X96" s="309">
        <f t="shared" si="131"/>
        <v>0</v>
      </c>
      <c r="Y96" s="309">
        <f t="shared" si="132"/>
        <v>0</v>
      </c>
      <c r="Z96" s="309">
        <f t="shared" si="133"/>
        <v>0</v>
      </c>
      <c r="AA96" s="309">
        <f t="shared" si="134"/>
        <v>0</v>
      </c>
      <c r="AB96" s="309">
        <f t="shared" si="135"/>
        <v>0</v>
      </c>
      <c r="AC96" s="309">
        <f t="shared" si="136"/>
        <v>0</v>
      </c>
      <c r="AD96" s="309">
        <f t="shared" si="137"/>
        <v>0</v>
      </c>
      <c r="AE96" s="309">
        <f t="shared" si="138"/>
        <v>0</v>
      </c>
      <c r="AF96" s="309">
        <f t="shared" si="139"/>
        <v>0</v>
      </c>
      <c r="AG96" s="309">
        <f t="shared" si="140"/>
        <v>0</v>
      </c>
      <c r="AH96" s="309">
        <f t="shared" si="141"/>
        <v>0</v>
      </c>
      <c r="AI96" s="309">
        <f t="shared" si="142"/>
        <v>0</v>
      </c>
      <c r="AJ96" s="309">
        <f t="shared" si="143"/>
        <v>0</v>
      </c>
      <c r="AK96" s="309">
        <f t="shared" si="144"/>
        <v>0</v>
      </c>
      <c r="AL96" s="309">
        <f t="shared" si="145"/>
        <v>0</v>
      </c>
      <c r="AM96" s="309">
        <f t="shared" si="146"/>
        <v>0</v>
      </c>
      <c r="AN96" s="309">
        <f t="shared" si="147"/>
        <v>0</v>
      </c>
      <c r="AO96" s="309">
        <f t="shared" si="148"/>
        <v>0</v>
      </c>
      <c r="AP96" s="309">
        <f t="shared" si="149"/>
        <v>0</v>
      </c>
      <c r="AQ96" s="309">
        <f t="shared" si="150"/>
        <v>0</v>
      </c>
      <c r="AR96" s="309">
        <f t="shared" si="151"/>
        <v>0</v>
      </c>
      <c r="AS96" s="309">
        <f t="shared" si="152"/>
        <v>0</v>
      </c>
      <c r="AT96" s="309">
        <f t="shared" si="153"/>
        <v>0</v>
      </c>
      <c r="AU96" s="309">
        <f t="shared" si="154"/>
        <v>0</v>
      </c>
      <c r="AV96" s="309">
        <f t="shared" si="155"/>
        <v>0</v>
      </c>
      <c r="AW96" s="309">
        <f t="shared" si="156"/>
        <v>0</v>
      </c>
      <c r="AX96" s="309">
        <f t="shared" si="157"/>
        <v>0</v>
      </c>
      <c r="AY96" s="309">
        <f t="shared" si="158"/>
        <v>0</v>
      </c>
      <c r="AZ96" s="309">
        <f t="shared" si="159"/>
        <v>0</v>
      </c>
      <c r="BA96" s="309">
        <f t="shared" si="160"/>
        <v>0</v>
      </c>
      <c r="BB96" s="309">
        <f t="shared" si="161"/>
        <v>0</v>
      </c>
      <c r="BC96" s="309">
        <f t="shared" si="162"/>
        <v>0</v>
      </c>
      <c r="BD96" s="309">
        <f t="shared" si="163"/>
        <v>0</v>
      </c>
      <c r="BE96" s="309">
        <f t="shared" si="164"/>
        <v>0</v>
      </c>
      <c r="BF96" s="309">
        <f t="shared" si="165"/>
        <v>0</v>
      </c>
      <c r="BG96" s="309">
        <f t="shared" si="166"/>
        <v>0</v>
      </c>
      <c r="BH96" s="309">
        <f t="shared" si="167"/>
        <v>0</v>
      </c>
      <c r="BI96" s="309">
        <f t="shared" si="168"/>
        <v>0</v>
      </c>
      <c r="BJ96" s="309">
        <f t="shared" si="169"/>
        <v>0</v>
      </c>
      <c r="BK96" s="309">
        <f t="shared" si="170"/>
        <v>0</v>
      </c>
      <c r="BL96" s="309">
        <f t="shared" si="171"/>
        <v>0</v>
      </c>
      <c r="BM96" s="309">
        <f t="shared" si="172"/>
        <v>0</v>
      </c>
      <c r="BN96" s="310">
        <f t="shared" si="173"/>
        <v>0</v>
      </c>
      <c r="BO96" s="310">
        <f t="shared" si="174"/>
        <v>0</v>
      </c>
    </row>
    <row r="97" spans="1:67" s="311" customFormat="1" ht="17.100000000000001" customHeight="1" thickBot="1">
      <c r="A97" s="307"/>
      <c r="B97" s="451"/>
      <c r="C97" s="452"/>
      <c r="D97" s="452"/>
      <c r="E97" s="451"/>
      <c r="F97" s="454">
        <v>0</v>
      </c>
      <c r="G97" s="385">
        <f t="shared" si="175"/>
        <v>0</v>
      </c>
      <c r="H97" s="386">
        <f t="shared" si="176"/>
        <v>0</v>
      </c>
      <c r="I97" s="387"/>
      <c r="J97" s="308">
        <f t="shared" si="117"/>
        <v>0</v>
      </c>
      <c r="K97" s="309">
        <f t="shared" si="118"/>
        <v>0</v>
      </c>
      <c r="L97" s="309">
        <f t="shared" si="119"/>
        <v>0</v>
      </c>
      <c r="M97" s="309">
        <f t="shared" si="120"/>
        <v>0</v>
      </c>
      <c r="N97" s="309">
        <f t="shared" si="121"/>
        <v>0</v>
      </c>
      <c r="O97" s="309">
        <f t="shared" si="122"/>
        <v>0</v>
      </c>
      <c r="P97" s="309">
        <f t="shared" si="123"/>
        <v>0</v>
      </c>
      <c r="Q97" s="309">
        <f t="shared" si="124"/>
        <v>0</v>
      </c>
      <c r="R97" s="309">
        <f t="shared" si="125"/>
        <v>0</v>
      </c>
      <c r="S97" s="309">
        <f t="shared" si="126"/>
        <v>0</v>
      </c>
      <c r="T97" s="309">
        <f t="shared" si="127"/>
        <v>0</v>
      </c>
      <c r="U97" s="309">
        <f t="shared" si="128"/>
        <v>0</v>
      </c>
      <c r="V97" s="309">
        <f t="shared" si="129"/>
        <v>0</v>
      </c>
      <c r="W97" s="309">
        <f t="shared" si="130"/>
        <v>0</v>
      </c>
      <c r="X97" s="309">
        <f t="shared" si="131"/>
        <v>0</v>
      </c>
      <c r="Y97" s="309">
        <f t="shared" si="132"/>
        <v>0</v>
      </c>
      <c r="Z97" s="309">
        <f t="shared" si="133"/>
        <v>0</v>
      </c>
      <c r="AA97" s="309">
        <f t="shared" si="134"/>
        <v>0</v>
      </c>
      <c r="AB97" s="309">
        <f t="shared" si="135"/>
        <v>0</v>
      </c>
      <c r="AC97" s="309">
        <f t="shared" si="136"/>
        <v>0</v>
      </c>
      <c r="AD97" s="309">
        <f t="shared" si="137"/>
        <v>0</v>
      </c>
      <c r="AE97" s="309">
        <f t="shared" si="138"/>
        <v>0</v>
      </c>
      <c r="AF97" s="309">
        <f t="shared" si="139"/>
        <v>0</v>
      </c>
      <c r="AG97" s="309">
        <f t="shared" si="140"/>
        <v>0</v>
      </c>
      <c r="AH97" s="309">
        <f t="shared" si="141"/>
        <v>0</v>
      </c>
      <c r="AI97" s="309">
        <f t="shared" si="142"/>
        <v>0</v>
      </c>
      <c r="AJ97" s="309">
        <f t="shared" si="143"/>
        <v>0</v>
      </c>
      <c r="AK97" s="309">
        <f t="shared" si="144"/>
        <v>0</v>
      </c>
      <c r="AL97" s="309">
        <f t="shared" si="145"/>
        <v>0</v>
      </c>
      <c r="AM97" s="309">
        <f t="shared" si="146"/>
        <v>0</v>
      </c>
      <c r="AN97" s="309">
        <f t="shared" si="147"/>
        <v>0</v>
      </c>
      <c r="AO97" s="309">
        <f t="shared" si="148"/>
        <v>0</v>
      </c>
      <c r="AP97" s="309">
        <f t="shared" si="149"/>
        <v>0</v>
      </c>
      <c r="AQ97" s="309">
        <f t="shared" si="150"/>
        <v>0</v>
      </c>
      <c r="AR97" s="309">
        <f t="shared" si="151"/>
        <v>0</v>
      </c>
      <c r="AS97" s="309">
        <f t="shared" si="152"/>
        <v>0</v>
      </c>
      <c r="AT97" s="309">
        <f t="shared" si="153"/>
        <v>0</v>
      </c>
      <c r="AU97" s="309">
        <f t="shared" si="154"/>
        <v>0</v>
      </c>
      <c r="AV97" s="309">
        <f t="shared" si="155"/>
        <v>0</v>
      </c>
      <c r="AW97" s="309">
        <f t="shared" si="156"/>
        <v>0</v>
      </c>
      <c r="AX97" s="309">
        <f t="shared" si="157"/>
        <v>0</v>
      </c>
      <c r="AY97" s="309">
        <f t="shared" si="158"/>
        <v>0</v>
      </c>
      <c r="AZ97" s="309">
        <f t="shared" si="159"/>
        <v>0</v>
      </c>
      <c r="BA97" s="309">
        <f t="shared" si="160"/>
        <v>0</v>
      </c>
      <c r="BB97" s="309">
        <f t="shared" si="161"/>
        <v>0</v>
      </c>
      <c r="BC97" s="309">
        <f t="shared" si="162"/>
        <v>0</v>
      </c>
      <c r="BD97" s="309">
        <f t="shared" si="163"/>
        <v>0</v>
      </c>
      <c r="BE97" s="309">
        <f t="shared" si="164"/>
        <v>0</v>
      </c>
      <c r="BF97" s="309">
        <f t="shared" si="165"/>
        <v>0</v>
      </c>
      <c r="BG97" s="309">
        <f t="shared" si="166"/>
        <v>0</v>
      </c>
      <c r="BH97" s="309">
        <f t="shared" si="167"/>
        <v>0</v>
      </c>
      <c r="BI97" s="309">
        <f t="shared" si="168"/>
        <v>0</v>
      </c>
      <c r="BJ97" s="309">
        <f t="shared" si="169"/>
        <v>0</v>
      </c>
      <c r="BK97" s="309">
        <f t="shared" si="170"/>
        <v>0</v>
      </c>
      <c r="BL97" s="309">
        <f t="shared" si="171"/>
        <v>0</v>
      </c>
      <c r="BM97" s="309">
        <f t="shared" si="172"/>
        <v>0</v>
      </c>
      <c r="BN97" s="310">
        <f t="shared" si="173"/>
        <v>0</v>
      </c>
      <c r="BO97" s="310">
        <f t="shared" si="174"/>
        <v>0</v>
      </c>
    </row>
    <row r="98" spans="1:67" s="311" customFormat="1" ht="17.100000000000001" customHeight="1" thickBot="1">
      <c r="A98" s="307"/>
      <c r="B98" s="451"/>
      <c r="C98" s="452"/>
      <c r="D98" s="452"/>
      <c r="E98" s="451"/>
      <c r="F98" s="454">
        <v>0</v>
      </c>
      <c r="G98" s="385">
        <f t="shared" si="175"/>
        <v>0</v>
      </c>
      <c r="H98" s="386">
        <f t="shared" si="176"/>
        <v>0</v>
      </c>
      <c r="I98" s="387"/>
      <c r="J98" s="308">
        <f t="shared" si="117"/>
        <v>0</v>
      </c>
      <c r="K98" s="309">
        <f t="shared" si="118"/>
        <v>0</v>
      </c>
      <c r="L98" s="309">
        <f t="shared" si="119"/>
        <v>0</v>
      </c>
      <c r="M98" s="309">
        <f t="shared" si="120"/>
        <v>0</v>
      </c>
      <c r="N98" s="309">
        <f t="shared" si="121"/>
        <v>0</v>
      </c>
      <c r="O98" s="309">
        <f t="shared" si="122"/>
        <v>0</v>
      </c>
      <c r="P98" s="309">
        <f t="shared" si="123"/>
        <v>0</v>
      </c>
      <c r="Q98" s="309">
        <f t="shared" si="124"/>
        <v>0</v>
      </c>
      <c r="R98" s="309">
        <f t="shared" si="125"/>
        <v>0</v>
      </c>
      <c r="S98" s="309">
        <f t="shared" si="126"/>
        <v>0</v>
      </c>
      <c r="T98" s="309">
        <f t="shared" si="127"/>
        <v>0</v>
      </c>
      <c r="U98" s="309">
        <f t="shared" si="128"/>
        <v>0</v>
      </c>
      <c r="V98" s="309">
        <f t="shared" si="129"/>
        <v>0</v>
      </c>
      <c r="W98" s="309">
        <f t="shared" si="130"/>
        <v>0</v>
      </c>
      <c r="X98" s="309">
        <f t="shared" si="131"/>
        <v>0</v>
      </c>
      <c r="Y98" s="309">
        <f t="shared" si="132"/>
        <v>0</v>
      </c>
      <c r="Z98" s="309">
        <f t="shared" si="133"/>
        <v>0</v>
      </c>
      <c r="AA98" s="309">
        <f t="shared" si="134"/>
        <v>0</v>
      </c>
      <c r="AB98" s="309">
        <f t="shared" si="135"/>
        <v>0</v>
      </c>
      <c r="AC98" s="309">
        <f t="shared" si="136"/>
        <v>0</v>
      </c>
      <c r="AD98" s="309">
        <f t="shared" si="137"/>
        <v>0</v>
      </c>
      <c r="AE98" s="309">
        <f t="shared" si="138"/>
        <v>0</v>
      </c>
      <c r="AF98" s="309">
        <f t="shared" si="139"/>
        <v>0</v>
      </c>
      <c r="AG98" s="309">
        <f t="shared" si="140"/>
        <v>0</v>
      </c>
      <c r="AH98" s="309">
        <f t="shared" si="141"/>
        <v>0</v>
      </c>
      <c r="AI98" s="309">
        <f t="shared" si="142"/>
        <v>0</v>
      </c>
      <c r="AJ98" s="309">
        <f t="shared" si="143"/>
        <v>0</v>
      </c>
      <c r="AK98" s="309">
        <f t="shared" si="144"/>
        <v>0</v>
      </c>
      <c r="AL98" s="309">
        <f t="shared" si="145"/>
        <v>0</v>
      </c>
      <c r="AM98" s="309">
        <f t="shared" si="146"/>
        <v>0</v>
      </c>
      <c r="AN98" s="309">
        <f t="shared" si="147"/>
        <v>0</v>
      </c>
      <c r="AO98" s="309">
        <f t="shared" si="148"/>
        <v>0</v>
      </c>
      <c r="AP98" s="309">
        <f t="shared" si="149"/>
        <v>0</v>
      </c>
      <c r="AQ98" s="309">
        <f t="shared" si="150"/>
        <v>0</v>
      </c>
      <c r="AR98" s="309">
        <f t="shared" si="151"/>
        <v>0</v>
      </c>
      <c r="AS98" s="309">
        <f t="shared" si="152"/>
        <v>0</v>
      </c>
      <c r="AT98" s="309">
        <f t="shared" si="153"/>
        <v>0</v>
      </c>
      <c r="AU98" s="309">
        <f t="shared" si="154"/>
        <v>0</v>
      </c>
      <c r="AV98" s="309">
        <f t="shared" si="155"/>
        <v>0</v>
      </c>
      <c r="AW98" s="309">
        <f t="shared" si="156"/>
        <v>0</v>
      </c>
      <c r="AX98" s="309">
        <f t="shared" si="157"/>
        <v>0</v>
      </c>
      <c r="AY98" s="309">
        <f t="shared" si="158"/>
        <v>0</v>
      </c>
      <c r="AZ98" s="309">
        <f t="shared" si="159"/>
        <v>0</v>
      </c>
      <c r="BA98" s="309">
        <f t="shared" si="160"/>
        <v>0</v>
      </c>
      <c r="BB98" s="309">
        <f t="shared" si="161"/>
        <v>0</v>
      </c>
      <c r="BC98" s="309">
        <f t="shared" si="162"/>
        <v>0</v>
      </c>
      <c r="BD98" s="309">
        <f t="shared" si="163"/>
        <v>0</v>
      </c>
      <c r="BE98" s="309">
        <f t="shared" si="164"/>
        <v>0</v>
      </c>
      <c r="BF98" s="309">
        <f t="shared" si="165"/>
        <v>0</v>
      </c>
      <c r="BG98" s="309">
        <f t="shared" si="166"/>
        <v>0</v>
      </c>
      <c r="BH98" s="309">
        <f t="shared" si="167"/>
        <v>0</v>
      </c>
      <c r="BI98" s="309">
        <f t="shared" si="168"/>
        <v>0</v>
      </c>
      <c r="BJ98" s="309">
        <f t="shared" si="169"/>
        <v>0</v>
      </c>
      <c r="BK98" s="309">
        <f t="shared" si="170"/>
        <v>0</v>
      </c>
      <c r="BL98" s="309">
        <f t="shared" si="171"/>
        <v>0</v>
      </c>
      <c r="BM98" s="309">
        <f t="shared" si="172"/>
        <v>0</v>
      </c>
      <c r="BN98" s="310">
        <f t="shared" si="173"/>
        <v>0</v>
      </c>
      <c r="BO98" s="310">
        <f t="shared" si="174"/>
        <v>0</v>
      </c>
    </row>
    <row r="99" spans="1:67" s="311" customFormat="1" ht="17.100000000000001" customHeight="1" thickBot="1">
      <c r="A99" s="307"/>
      <c r="B99" s="451"/>
      <c r="C99" s="452"/>
      <c r="D99" s="452"/>
      <c r="E99" s="451"/>
      <c r="F99" s="454">
        <v>0</v>
      </c>
      <c r="G99" s="385">
        <f t="shared" si="175"/>
        <v>0</v>
      </c>
      <c r="H99" s="386">
        <f t="shared" si="176"/>
        <v>0</v>
      </c>
      <c r="I99" s="387"/>
      <c r="J99" s="308">
        <f t="shared" si="117"/>
        <v>0</v>
      </c>
      <c r="K99" s="309">
        <f t="shared" si="118"/>
        <v>0</v>
      </c>
      <c r="L99" s="309">
        <f t="shared" si="119"/>
        <v>0</v>
      </c>
      <c r="M99" s="309">
        <f t="shared" si="120"/>
        <v>0</v>
      </c>
      <c r="N99" s="309">
        <f t="shared" si="121"/>
        <v>0</v>
      </c>
      <c r="O99" s="309">
        <f t="shared" si="122"/>
        <v>0</v>
      </c>
      <c r="P99" s="309">
        <f t="shared" si="123"/>
        <v>0</v>
      </c>
      <c r="Q99" s="309">
        <f t="shared" si="124"/>
        <v>0</v>
      </c>
      <c r="R99" s="309">
        <f t="shared" si="125"/>
        <v>0</v>
      </c>
      <c r="S99" s="309">
        <f t="shared" si="126"/>
        <v>0</v>
      </c>
      <c r="T99" s="309">
        <f t="shared" si="127"/>
        <v>0</v>
      </c>
      <c r="U99" s="309">
        <f t="shared" si="128"/>
        <v>0</v>
      </c>
      <c r="V99" s="309">
        <f t="shared" si="129"/>
        <v>0</v>
      </c>
      <c r="W99" s="309">
        <f t="shared" si="130"/>
        <v>0</v>
      </c>
      <c r="X99" s="309">
        <f t="shared" si="131"/>
        <v>0</v>
      </c>
      <c r="Y99" s="309">
        <f t="shared" si="132"/>
        <v>0</v>
      </c>
      <c r="Z99" s="309">
        <f t="shared" si="133"/>
        <v>0</v>
      </c>
      <c r="AA99" s="309">
        <f t="shared" si="134"/>
        <v>0</v>
      </c>
      <c r="AB99" s="309">
        <f t="shared" si="135"/>
        <v>0</v>
      </c>
      <c r="AC99" s="309">
        <f t="shared" si="136"/>
        <v>0</v>
      </c>
      <c r="AD99" s="309">
        <f t="shared" si="137"/>
        <v>0</v>
      </c>
      <c r="AE99" s="309">
        <f t="shared" si="138"/>
        <v>0</v>
      </c>
      <c r="AF99" s="309">
        <f t="shared" si="139"/>
        <v>0</v>
      </c>
      <c r="AG99" s="309">
        <f t="shared" si="140"/>
        <v>0</v>
      </c>
      <c r="AH99" s="309">
        <f t="shared" si="141"/>
        <v>0</v>
      </c>
      <c r="AI99" s="309">
        <f t="shared" si="142"/>
        <v>0</v>
      </c>
      <c r="AJ99" s="309">
        <f t="shared" si="143"/>
        <v>0</v>
      </c>
      <c r="AK99" s="309">
        <f t="shared" si="144"/>
        <v>0</v>
      </c>
      <c r="AL99" s="309">
        <f t="shared" si="145"/>
        <v>0</v>
      </c>
      <c r="AM99" s="309">
        <f t="shared" si="146"/>
        <v>0</v>
      </c>
      <c r="AN99" s="309">
        <f t="shared" si="147"/>
        <v>0</v>
      </c>
      <c r="AO99" s="309">
        <f t="shared" si="148"/>
        <v>0</v>
      </c>
      <c r="AP99" s="309">
        <f t="shared" si="149"/>
        <v>0</v>
      </c>
      <c r="AQ99" s="309">
        <f t="shared" si="150"/>
        <v>0</v>
      </c>
      <c r="AR99" s="309">
        <f t="shared" si="151"/>
        <v>0</v>
      </c>
      <c r="AS99" s="309">
        <f t="shared" si="152"/>
        <v>0</v>
      </c>
      <c r="AT99" s="309">
        <f t="shared" si="153"/>
        <v>0</v>
      </c>
      <c r="AU99" s="309">
        <f t="shared" si="154"/>
        <v>0</v>
      </c>
      <c r="AV99" s="309">
        <f t="shared" si="155"/>
        <v>0</v>
      </c>
      <c r="AW99" s="309">
        <f t="shared" si="156"/>
        <v>0</v>
      </c>
      <c r="AX99" s="309">
        <f t="shared" si="157"/>
        <v>0</v>
      </c>
      <c r="AY99" s="309">
        <f t="shared" si="158"/>
        <v>0</v>
      </c>
      <c r="AZ99" s="309">
        <f t="shared" si="159"/>
        <v>0</v>
      </c>
      <c r="BA99" s="309">
        <f t="shared" si="160"/>
        <v>0</v>
      </c>
      <c r="BB99" s="309">
        <f t="shared" si="161"/>
        <v>0</v>
      </c>
      <c r="BC99" s="309">
        <f t="shared" si="162"/>
        <v>0</v>
      </c>
      <c r="BD99" s="309">
        <f t="shared" si="163"/>
        <v>0</v>
      </c>
      <c r="BE99" s="309">
        <f t="shared" si="164"/>
        <v>0</v>
      </c>
      <c r="BF99" s="309">
        <f t="shared" si="165"/>
        <v>0</v>
      </c>
      <c r="BG99" s="309">
        <f t="shared" si="166"/>
        <v>0</v>
      </c>
      <c r="BH99" s="309">
        <f t="shared" si="167"/>
        <v>0</v>
      </c>
      <c r="BI99" s="309">
        <f t="shared" si="168"/>
        <v>0</v>
      </c>
      <c r="BJ99" s="309">
        <f t="shared" si="169"/>
        <v>0</v>
      </c>
      <c r="BK99" s="309">
        <f t="shared" si="170"/>
        <v>0</v>
      </c>
      <c r="BL99" s="309">
        <f t="shared" si="171"/>
        <v>0</v>
      </c>
      <c r="BM99" s="309">
        <f t="shared" si="172"/>
        <v>0</v>
      </c>
      <c r="BN99" s="310">
        <f t="shared" si="173"/>
        <v>0</v>
      </c>
      <c r="BO99" s="310">
        <f t="shared" si="174"/>
        <v>0</v>
      </c>
    </row>
    <row r="100" spans="1:67" s="311" customFormat="1" ht="17.100000000000001" customHeight="1" thickBot="1">
      <c r="A100" s="307"/>
      <c r="B100" s="451"/>
      <c r="C100" s="452"/>
      <c r="D100" s="452"/>
      <c r="E100" s="451"/>
      <c r="F100" s="454">
        <v>0</v>
      </c>
      <c r="G100" s="385">
        <f t="shared" si="175"/>
        <v>0</v>
      </c>
      <c r="H100" s="386">
        <f t="shared" si="176"/>
        <v>0</v>
      </c>
      <c r="I100" s="387"/>
      <c r="J100" s="308">
        <f t="shared" si="117"/>
        <v>0</v>
      </c>
      <c r="K100" s="309">
        <f t="shared" si="118"/>
        <v>0</v>
      </c>
      <c r="L100" s="309">
        <f t="shared" si="119"/>
        <v>0</v>
      </c>
      <c r="M100" s="309">
        <f t="shared" si="120"/>
        <v>0</v>
      </c>
      <c r="N100" s="309">
        <f t="shared" si="121"/>
        <v>0</v>
      </c>
      <c r="O100" s="309">
        <f t="shared" si="122"/>
        <v>0</v>
      </c>
      <c r="P100" s="309">
        <f t="shared" si="123"/>
        <v>0</v>
      </c>
      <c r="Q100" s="309">
        <f t="shared" si="124"/>
        <v>0</v>
      </c>
      <c r="R100" s="309">
        <f t="shared" si="125"/>
        <v>0</v>
      </c>
      <c r="S100" s="309">
        <f t="shared" si="126"/>
        <v>0</v>
      </c>
      <c r="T100" s="309">
        <f t="shared" si="127"/>
        <v>0</v>
      </c>
      <c r="U100" s="309">
        <f t="shared" si="128"/>
        <v>0</v>
      </c>
      <c r="V100" s="309">
        <f t="shared" si="129"/>
        <v>0</v>
      </c>
      <c r="W100" s="309">
        <f t="shared" si="130"/>
        <v>0</v>
      </c>
      <c r="X100" s="309">
        <f t="shared" si="131"/>
        <v>0</v>
      </c>
      <c r="Y100" s="309">
        <f t="shared" si="132"/>
        <v>0</v>
      </c>
      <c r="Z100" s="309">
        <f t="shared" si="133"/>
        <v>0</v>
      </c>
      <c r="AA100" s="309">
        <f t="shared" si="134"/>
        <v>0</v>
      </c>
      <c r="AB100" s="309">
        <f t="shared" si="135"/>
        <v>0</v>
      </c>
      <c r="AC100" s="309">
        <f t="shared" si="136"/>
        <v>0</v>
      </c>
      <c r="AD100" s="309">
        <f t="shared" si="137"/>
        <v>0</v>
      </c>
      <c r="AE100" s="309">
        <f t="shared" si="138"/>
        <v>0</v>
      </c>
      <c r="AF100" s="309">
        <f t="shared" si="139"/>
        <v>0</v>
      </c>
      <c r="AG100" s="309">
        <f t="shared" si="140"/>
        <v>0</v>
      </c>
      <c r="AH100" s="309">
        <f t="shared" si="141"/>
        <v>0</v>
      </c>
      <c r="AI100" s="309">
        <f t="shared" si="142"/>
        <v>0</v>
      </c>
      <c r="AJ100" s="309">
        <f t="shared" si="143"/>
        <v>0</v>
      </c>
      <c r="AK100" s="309">
        <f t="shared" si="144"/>
        <v>0</v>
      </c>
      <c r="AL100" s="309">
        <f t="shared" si="145"/>
        <v>0</v>
      </c>
      <c r="AM100" s="309">
        <f t="shared" si="146"/>
        <v>0</v>
      </c>
      <c r="AN100" s="309">
        <f t="shared" si="147"/>
        <v>0</v>
      </c>
      <c r="AO100" s="309">
        <f t="shared" si="148"/>
        <v>0</v>
      </c>
      <c r="AP100" s="309">
        <f t="shared" si="149"/>
        <v>0</v>
      </c>
      <c r="AQ100" s="309">
        <f t="shared" si="150"/>
        <v>0</v>
      </c>
      <c r="AR100" s="309">
        <f t="shared" si="151"/>
        <v>0</v>
      </c>
      <c r="AS100" s="309">
        <f t="shared" si="152"/>
        <v>0</v>
      </c>
      <c r="AT100" s="309">
        <f t="shared" si="153"/>
        <v>0</v>
      </c>
      <c r="AU100" s="309">
        <f t="shared" si="154"/>
        <v>0</v>
      </c>
      <c r="AV100" s="309">
        <f t="shared" si="155"/>
        <v>0</v>
      </c>
      <c r="AW100" s="309">
        <f t="shared" si="156"/>
        <v>0</v>
      </c>
      <c r="AX100" s="309">
        <f t="shared" si="157"/>
        <v>0</v>
      </c>
      <c r="AY100" s="309">
        <f t="shared" si="158"/>
        <v>0</v>
      </c>
      <c r="AZ100" s="309">
        <f t="shared" si="159"/>
        <v>0</v>
      </c>
      <c r="BA100" s="309">
        <f t="shared" si="160"/>
        <v>0</v>
      </c>
      <c r="BB100" s="309">
        <f t="shared" si="161"/>
        <v>0</v>
      </c>
      <c r="BC100" s="309">
        <f t="shared" si="162"/>
        <v>0</v>
      </c>
      <c r="BD100" s="309">
        <f t="shared" si="163"/>
        <v>0</v>
      </c>
      <c r="BE100" s="309">
        <f t="shared" si="164"/>
        <v>0</v>
      </c>
      <c r="BF100" s="309">
        <f t="shared" si="165"/>
        <v>0</v>
      </c>
      <c r="BG100" s="309">
        <f t="shared" si="166"/>
        <v>0</v>
      </c>
      <c r="BH100" s="309">
        <f t="shared" si="167"/>
        <v>0</v>
      </c>
      <c r="BI100" s="309">
        <f t="shared" si="168"/>
        <v>0</v>
      </c>
      <c r="BJ100" s="309">
        <f t="shared" si="169"/>
        <v>0</v>
      </c>
      <c r="BK100" s="309">
        <f t="shared" si="170"/>
        <v>0</v>
      </c>
      <c r="BL100" s="309">
        <f t="shared" si="171"/>
        <v>0</v>
      </c>
      <c r="BM100" s="309">
        <f t="shared" si="172"/>
        <v>0</v>
      </c>
      <c r="BN100" s="310">
        <f t="shared" si="173"/>
        <v>0</v>
      </c>
      <c r="BO100" s="310">
        <f t="shared" si="174"/>
        <v>0</v>
      </c>
    </row>
    <row r="101" spans="1:67" s="311" customFormat="1" ht="17.100000000000001" customHeight="1" thickBot="1">
      <c r="A101" s="307"/>
      <c r="B101" s="451"/>
      <c r="C101" s="452"/>
      <c r="D101" s="452"/>
      <c r="E101" s="451"/>
      <c r="F101" s="454">
        <v>0</v>
      </c>
      <c r="G101" s="385">
        <f t="shared" si="175"/>
        <v>0</v>
      </c>
      <c r="H101" s="386">
        <f t="shared" si="176"/>
        <v>0</v>
      </c>
      <c r="I101" s="387"/>
      <c r="J101" s="308">
        <f t="shared" si="117"/>
        <v>0</v>
      </c>
      <c r="K101" s="309">
        <f t="shared" si="118"/>
        <v>0</v>
      </c>
      <c r="L101" s="309">
        <f t="shared" si="119"/>
        <v>0</v>
      </c>
      <c r="M101" s="309">
        <f t="shared" si="120"/>
        <v>0</v>
      </c>
      <c r="N101" s="309">
        <f t="shared" si="121"/>
        <v>0</v>
      </c>
      <c r="O101" s="309">
        <f t="shared" si="122"/>
        <v>0</v>
      </c>
      <c r="P101" s="309">
        <f t="shared" si="123"/>
        <v>0</v>
      </c>
      <c r="Q101" s="309">
        <f t="shared" si="124"/>
        <v>0</v>
      </c>
      <c r="R101" s="309">
        <f t="shared" si="125"/>
        <v>0</v>
      </c>
      <c r="S101" s="309">
        <f t="shared" si="126"/>
        <v>0</v>
      </c>
      <c r="T101" s="309">
        <f t="shared" si="127"/>
        <v>0</v>
      </c>
      <c r="U101" s="309">
        <f t="shared" si="128"/>
        <v>0</v>
      </c>
      <c r="V101" s="309">
        <f t="shared" si="129"/>
        <v>0</v>
      </c>
      <c r="W101" s="309">
        <f t="shared" si="130"/>
        <v>0</v>
      </c>
      <c r="X101" s="309">
        <f t="shared" si="131"/>
        <v>0</v>
      </c>
      <c r="Y101" s="309">
        <f t="shared" si="132"/>
        <v>0</v>
      </c>
      <c r="Z101" s="309">
        <f t="shared" si="133"/>
        <v>0</v>
      </c>
      <c r="AA101" s="309">
        <f t="shared" si="134"/>
        <v>0</v>
      </c>
      <c r="AB101" s="309">
        <f t="shared" si="135"/>
        <v>0</v>
      </c>
      <c r="AC101" s="309">
        <f t="shared" si="136"/>
        <v>0</v>
      </c>
      <c r="AD101" s="309">
        <f t="shared" si="137"/>
        <v>0</v>
      </c>
      <c r="AE101" s="309">
        <f t="shared" si="138"/>
        <v>0</v>
      </c>
      <c r="AF101" s="309">
        <f t="shared" si="139"/>
        <v>0</v>
      </c>
      <c r="AG101" s="309">
        <f t="shared" si="140"/>
        <v>0</v>
      </c>
      <c r="AH101" s="309">
        <f t="shared" si="141"/>
        <v>0</v>
      </c>
      <c r="AI101" s="309">
        <f t="shared" si="142"/>
        <v>0</v>
      </c>
      <c r="AJ101" s="309">
        <f t="shared" si="143"/>
        <v>0</v>
      </c>
      <c r="AK101" s="309">
        <f t="shared" si="144"/>
        <v>0</v>
      </c>
      <c r="AL101" s="309">
        <f t="shared" si="145"/>
        <v>0</v>
      </c>
      <c r="AM101" s="309">
        <f t="shared" si="146"/>
        <v>0</v>
      </c>
      <c r="AN101" s="309">
        <f t="shared" si="147"/>
        <v>0</v>
      </c>
      <c r="AO101" s="309">
        <f t="shared" si="148"/>
        <v>0</v>
      </c>
      <c r="AP101" s="309">
        <f t="shared" si="149"/>
        <v>0</v>
      </c>
      <c r="AQ101" s="309">
        <f t="shared" si="150"/>
        <v>0</v>
      </c>
      <c r="AR101" s="309">
        <f t="shared" si="151"/>
        <v>0</v>
      </c>
      <c r="AS101" s="309">
        <f t="shared" si="152"/>
        <v>0</v>
      </c>
      <c r="AT101" s="309">
        <f t="shared" si="153"/>
        <v>0</v>
      </c>
      <c r="AU101" s="309">
        <f t="shared" si="154"/>
        <v>0</v>
      </c>
      <c r="AV101" s="309">
        <f t="shared" si="155"/>
        <v>0</v>
      </c>
      <c r="AW101" s="309">
        <f t="shared" si="156"/>
        <v>0</v>
      </c>
      <c r="AX101" s="309">
        <f t="shared" si="157"/>
        <v>0</v>
      </c>
      <c r="AY101" s="309">
        <f t="shared" si="158"/>
        <v>0</v>
      </c>
      <c r="AZ101" s="309">
        <f t="shared" si="159"/>
        <v>0</v>
      </c>
      <c r="BA101" s="309">
        <f t="shared" si="160"/>
        <v>0</v>
      </c>
      <c r="BB101" s="309">
        <f t="shared" si="161"/>
        <v>0</v>
      </c>
      <c r="BC101" s="309">
        <f t="shared" si="162"/>
        <v>0</v>
      </c>
      <c r="BD101" s="309">
        <f t="shared" si="163"/>
        <v>0</v>
      </c>
      <c r="BE101" s="309">
        <f t="shared" si="164"/>
        <v>0</v>
      </c>
      <c r="BF101" s="309">
        <f t="shared" si="165"/>
        <v>0</v>
      </c>
      <c r="BG101" s="309">
        <f t="shared" si="166"/>
        <v>0</v>
      </c>
      <c r="BH101" s="309">
        <f t="shared" si="167"/>
        <v>0</v>
      </c>
      <c r="BI101" s="309">
        <f t="shared" si="168"/>
        <v>0</v>
      </c>
      <c r="BJ101" s="309">
        <f t="shared" si="169"/>
        <v>0</v>
      </c>
      <c r="BK101" s="309">
        <f t="shared" si="170"/>
        <v>0</v>
      </c>
      <c r="BL101" s="309">
        <f t="shared" si="171"/>
        <v>0</v>
      </c>
      <c r="BM101" s="309">
        <f t="shared" si="172"/>
        <v>0</v>
      </c>
      <c r="BN101" s="310">
        <f t="shared" si="173"/>
        <v>0</v>
      </c>
      <c r="BO101" s="310">
        <f t="shared" si="174"/>
        <v>0</v>
      </c>
    </row>
    <row r="102" spans="1:67" s="311" customFormat="1" ht="17.100000000000001" customHeight="1" thickBot="1">
      <c r="A102" s="307"/>
      <c r="B102" s="451"/>
      <c r="C102" s="452"/>
      <c r="D102" s="452"/>
      <c r="E102" s="451"/>
      <c r="F102" s="454">
        <v>0</v>
      </c>
      <c r="G102" s="385">
        <f t="shared" si="175"/>
        <v>0</v>
      </c>
      <c r="H102" s="386">
        <f t="shared" si="176"/>
        <v>0</v>
      </c>
      <c r="I102" s="387"/>
      <c r="J102" s="308">
        <f t="shared" si="117"/>
        <v>0</v>
      </c>
      <c r="K102" s="309">
        <f t="shared" si="118"/>
        <v>0</v>
      </c>
      <c r="L102" s="309">
        <f t="shared" si="119"/>
        <v>0</v>
      </c>
      <c r="M102" s="309">
        <f t="shared" si="120"/>
        <v>0</v>
      </c>
      <c r="N102" s="309">
        <f t="shared" si="121"/>
        <v>0</v>
      </c>
      <c r="O102" s="309">
        <f t="shared" si="122"/>
        <v>0</v>
      </c>
      <c r="P102" s="309">
        <f t="shared" si="123"/>
        <v>0</v>
      </c>
      <c r="Q102" s="309">
        <f t="shared" si="124"/>
        <v>0</v>
      </c>
      <c r="R102" s="309">
        <f t="shared" si="125"/>
        <v>0</v>
      </c>
      <c r="S102" s="309">
        <f t="shared" si="126"/>
        <v>0</v>
      </c>
      <c r="T102" s="309">
        <f t="shared" si="127"/>
        <v>0</v>
      </c>
      <c r="U102" s="309">
        <f t="shared" si="128"/>
        <v>0</v>
      </c>
      <c r="V102" s="309">
        <f t="shared" si="129"/>
        <v>0</v>
      </c>
      <c r="W102" s="309">
        <f t="shared" si="130"/>
        <v>0</v>
      </c>
      <c r="X102" s="309">
        <f t="shared" si="131"/>
        <v>0</v>
      </c>
      <c r="Y102" s="309">
        <f t="shared" si="132"/>
        <v>0</v>
      </c>
      <c r="Z102" s="309">
        <f t="shared" si="133"/>
        <v>0</v>
      </c>
      <c r="AA102" s="309">
        <f t="shared" si="134"/>
        <v>0</v>
      </c>
      <c r="AB102" s="309">
        <f t="shared" si="135"/>
        <v>0</v>
      </c>
      <c r="AC102" s="309">
        <f t="shared" si="136"/>
        <v>0</v>
      </c>
      <c r="AD102" s="309">
        <f t="shared" si="137"/>
        <v>0</v>
      </c>
      <c r="AE102" s="309">
        <f t="shared" si="138"/>
        <v>0</v>
      </c>
      <c r="AF102" s="309">
        <f t="shared" si="139"/>
        <v>0</v>
      </c>
      <c r="AG102" s="309">
        <f t="shared" si="140"/>
        <v>0</v>
      </c>
      <c r="AH102" s="309">
        <f t="shared" si="141"/>
        <v>0</v>
      </c>
      <c r="AI102" s="309">
        <f t="shared" si="142"/>
        <v>0</v>
      </c>
      <c r="AJ102" s="309">
        <f t="shared" si="143"/>
        <v>0</v>
      </c>
      <c r="AK102" s="309">
        <f t="shared" si="144"/>
        <v>0</v>
      </c>
      <c r="AL102" s="309">
        <f t="shared" si="145"/>
        <v>0</v>
      </c>
      <c r="AM102" s="309">
        <f t="shared" si="146"/>
        <v>0</v>
      </c>
      <c r="AN102" s="309">
        <f t="shared" si="147"/>
        <v>0</v>
      </c>
      <c r="AO102" s="309">
        <f t="shared" si="148"/>
        <v>0</v>
      </c>
      <c r="AP102" s="309">
        <f t="shared" si="149"/>
        <v>0</v>
      </c>
      <c r="AQ102" s="309">
        <f t="shared" si="150"/>
        <v>0</v>
      </c>
      <c r="AR102" s="309">
        <f t="shared" si="151"/>
        <v>0</v>
      </c>
      <c r="AS102" s="309">
        <f t="shared" si="152"/>
        <v>0</v>
      </c>
      <c r="AT102" s="309">
        <f t="shared" si="153"/>
        <v>0</v>
      </c>
      <c r="AU102" s="309">
        <f t="shared" si="154"/>
        <v>0</v>
      </c>
      <c r="AV102" s="309">
        <f t="shared" si="155"/>
        <v>0</v>
      </c>
      <c r="AW102" s="309">
        <f t="shared" si="156"/>
        <v>0</v>
      </c>
      <c r="AX102" s="309">
        <f t="shared" si="157"/>
        <v>0</v>
      </c>
      <c r="AY102" s="309">
        <f t="shared" si="158"/>
        <v>0</v>
      </c>
      <c r="AZ102" s="309">
        <f t="shared" si="159"/>
        <v>0</v>
      </c>
      <c r="BA102" s="309">
        <f t="shared" si="160"/>
        <v>0</v>
      </c>
      <c r="BB102" s="309">
        <f t="shared" si="161"/>
        <v>0</v>
      </c>
      <c r="BC102" s="309">
        <f t="shared" si="162"/>
        <v>0</v>
      </c>
      <c r="BD102" s="309">
        <f t="shared" si="163"/>
        <v>0</v>
      </c>
      <c r="BE102" s="309">
        <f t="shared" si="164"/>
        <v>0</v>
      </c>
      <c r="BF102" s="309">
        <f t="shared" si="165"/>
        <v>0</v>
      </c>
      <c r="BG102" s="309">
        <f t="shared" si="166"/>
        <v>0</v>
      </c>
      <c r="BH102" s="309">
        <f t="shared" si="167"/>
        <v>0</v>
      </c>
      <c r="BI102" s="309">
        <f t="shared" si="168"/>
        <v>0</v>
      </c>
      <c r="BJ102" s="309">
        <f t="shared" si="169"/>
        <v>0</v>
      </c>
      <c r="BK102" s="309">
        <f t="shared" si="170"/>
        <v>0</v>
      </c>
      <c r="BL102" s="309">
        <f t="shared" si="171"/>
        <v>0</v>
      </c>
      <c r="BM102" s="309">
        <f t="shared" si="172"/>
        <v>0</v>
      </c>
      <c r="BN102" s="310">
        <f t="shared" si="173"/>
        <v>0</v>
      </c>
      <c r="BO102" s="310">
        <f t="shared" si="174"/>
        <v>0</v>
      </c>
    </row>
    <row r="103" spans="1:67" s="311" customFormat="1" ht="17.100000000000001" customHeight="1" thickBot="1">
      <c r="A103" s="307"/>
      <c r="B103" s="451"/>
      <c r="C103" s="452"/>
      <c r="D103" s="452"/>
      <c r="E103" s="451"/>
      <c r="F103" s="454">
        <v>0</v>
      </c>
      <c r="G103" s="385">
        <f t="shared" si="175"/>
        <v>0</v>
      </c>
      <c r="H103" s="386">
        <f t="shared" si="176"/>
        <v>0</v>
      </c>
      <c r="I103" s="387"/>
      <c r="J103" s="308">
        <f t="shared" si="117"/>
        <v>0</v>
      </c>
      <c r="K103" s="309">
        <f t="shared" si="118"/>
        <v>0</v>
      </c>
      <c r="L103" s="309">
        <f t="shared" si="119"/>
        <v>0</v>
      </c>
      <c r="M103" s="309">
        <f t="shared" si="120"/>
        <v>0</v>
      </c>
      <c r="N103" s="309">
        <f t="shared" si="121"/>
        <v>0</v>
      </c>
      <c r="O103" s="309">
        <f t="shared" si="122"/>
        <v>0</v>
      </c>
      <c r="P103" s="309">
        <f t="shared" si="123"/>
        <v>0</v>
      </c>
      <c r="Q103" s="309">
        <f t="shared" si="124"/>
        <v>0</v>
      </c>
      <c r="R103" s="309">
        <f t="shared" si="125"/>
        <v>0</v>
      </c>
      <c r="S103" s="309">
        <f t="shared" si="126"/>
        <v>0</v>
      </c>
      <c r="T103" s="309">
        <f t="shared" si="127"/>
        <v>0</v>
      </c>
      <c r="U103" s="309">
        <f t="shared" si="128"/>
        <v>0</v>
      </c>
      <c r="V103" s="309">
        <f t="shared" si="129"/>
        <v>0</v>
      </c>
      <c r="W103" s="309">
        <f t="shared" si="130"/>
        <v>0</v>
      </c>
      <c r="X103" s="309">
        <f t="shared" si="131"/>
        <v>0</v>
      </c>
      <c r="Y103" s="309">
        <f t="shared" si="132"/>
        <v>0</v>
      </c>
      <c r="Z103" s="309">
        <f t="shared" si="133"/>
        <v>0</v>
      </c>
      <c r="AA103" s="309">
        <f t="shared" si="134"/>
        <v>0</v>
      </c>
      <c r="AB103" s="309">
        <f t="shared" si="135"/>
        <v>0</v>
      </c>
      <c r="AC103" s="309">
        <f t="shared" si="136"/>
        <v>0</v>
      </c>
      <c r="AD103" s="309">
        <f t="shared" si="137"/>
        <v>0</v>
      </c>
      <c r="AE103" s="309">
        <f t="shared" si="138"/>
        <v>0</v>
      </c>
      <c r="AF103" s="309">
        <f t="shared" si="139"/>
        <v>0</v>
      </c>
      <c r="AG103" s="309">
        <f t="shared" si="140"/>
        <v>0</v>
      </c>
      <c r="AH103" s="309">
        <f t="shared" si="141"/>
        <v>0</v>
      </c>
      <c r="AI103" s="309">
        <f t="shared" si="142"/>
        <v>0</v>
      </c>
      <c r="AJ103" s="309">
        <f t="shared" si="143"/>
        <v>0</v>
      </c>
      <c r="AK103" s="309">
        <f t="shared" si="144"/>
        <v>0</v>
      </c>
      <c r="AL103" s="309">
        <f t="shared" si="145"/>
        <v>0</v>
      </c>
      <c r="AM103" s="309">
        <f t="shared" si="146"/>
        <v>0</v>
      </c>
      <c r="AN103" s="309">
        <f t="shared" si="147"/>
        <v>0</v>
      </c>
      <c r="AO103" s="309">
        <f t="shared" si="148"/>
        <v>0</v>
      </c>
      <c r="AP103" s="309">
        <f t="shared" si="149"/>
        <v>0</v>
      </c>
      <c r="AQ103" s="309">
        <f t="shared" si="150"/>
        <v>0</v>
      </c>
      <c r="AR103" s="309">
        <f t="shared" si="151"/>
        <v>0</v>
      </c>
      <c r="AS103" s="309">
        <f t="shared" si="152"/>
        <v>0</v>
      </c>
      <c r="AT103" s="309">
        <f t="shared" si="153"/>
        <v>0</v>
      </c>
      <c r="AU103" s="309">
        <f t="shared" si="154"/>
        <v>0</v>
      </c>
      <c r="AV103" s="309">
        <f t="shared" si="155"/>
        <v>0</v>
      </c>
      <c r="AW103" s="309">
        <f t="shared" si="156"/>
        <v>0</v>
      </c>
      <c r="AX103" s="309">
        <f t="shared" si="157"/>
        <v>0</v>
      </c>
      <c r="AY103" s="309">
        <f t="shared" si="158"/>
        <v>0</v>
      </c>
      <c r="AZ103" s="309">
        <f t="shared" si="159"/>
        <v>0</v>
      </c>
      <c r="BA103" s="309">
        <f t="shared" si="160"/>
        <v>0</v>
      </c>
      <c r="BB103" s="309">
        <f t="shared" si="161"/>
        <v>0</v>
      </c>
      <c r="BC103" s="309">
        <f t="shared" si="162"/>
        <v>0</v>
      </c>
      <c r="BD103" s="309">
        <f t="shared" si="163"/>
        <v>0</v>
      </c>
      <c r="BE103" s="309">
        <f t="shared" si="164"/>
        <v>0</v>
      </c>
      <c r="BF103" s="309">
        <f t="shared" si="165"/>
        <v>0</v>
      </c>
      <c r="BG103" s="309">
        <f t="shared" si="166"/>
        <v>0</v>
      </c>
      <c r="BH103" s="309">
        <f t="shared" si="167"/>
        <v>0</v>
      </c>
      <c r="BI103" s="309">
        <f t="shared" si="168"/>
        <v>0</v>
      </c>
      <c r="BJ103" s="309">
        <f t="shared" si="169"/>
        <v>0</v>
      </c>
      <c r="BK103" s="309">
        <f t="shared" si="170"/>
        <v>0</v>
      </c>
      <c r="BL103" s="309">
        <f t="shared" si="171"/>
        <v>0</v>
      </c>
      <c r="BM103" s="309">
        <f t="shared" si="172"/>
        <v>0</v>
      </c>
      <c r="BN103" s="310">
        <f t="shared" si="173"/>
        <v>0</v>
      </c>
      <c r="BO103" s="310">
        <f t="shared" si="174"/>
        <v>0</v>
      </c>
    </row>
    <row r="104" spans="1:67" s="311" customFormat="1" ht="17.100000000000001" customHeight="1" thickBot="1">
      <c r="A104" s="307"/>
      <c r="B104" s="451"/>
      <c r="C104" s="452"/>
      <c r="D104" s="452"/>
      <c r="E104" s="451"/>
      <c r="F104" s="454">
        <v>0</v>
      </c>
      <c r="G104" s="385">
        <f t="shared" si="175"/>
        <v>0</v>
      </c>
      <c r="H104" s="386">
        <f t="shared" si="176"/>
        <v>0</v>
      </c>
      <c r="I104" s="387"/>
      <c r="J104" s="308">
        <f t="shared" si="117"/>
        <v>0</v>
      </c>
      <c r="K104" s="309">
        <f t="shared" si="118"/>
        <v>0</v>
      </c>
      <c r="L104" s="309">
        <f t="shared" si="119"/>
        <v>0</v>
      </c>
      <c r="M104" s="309">
        <f t="shared" si="120"/>
        <v>0</v>
      </c>
      <c r="N104" s="309">
        <f t="shared" si="121"/>
        <v>0</v>
      </c>
      <c r="O104" s="309">
        <f t="shared" si="122"/>
        <v>0</v>
      </c>
      <c r="P104" s="309">
        <f t="shared" si="123"/>
        <v>0</v>
      </c>
      <c r="Q104" s="309">
        <f t="shared" si="124"/>
        <v>0</v>
      </c>
      <c r="R104" s="309">
        <f t="shared" si="125"/>
        <v>0</v>
      </c>
      <c r="S104" s="309">
        <f t="shared" si="126"/>
        <v>0</v>
      </c>
      <c r="T104" s="309">
        <f t="shared" si="127"/>
        <v>0</v>
      </c>
      <c r="U104" s="309">
        <f t="shared" si="128"/>
        <v>0</v>
      </c>
      <c r="V104" s="309">
        <f t="shared" si="129"/>
        <v>0</v>
      </c>
      <c r="W104" s="309">
        <f t="shared" si="130"/>
        <v>0</v>
      </c>
      <c r="X104" s="309">
        <f t="shared" si="131"/>
        <v>0</v>
      </c>
      <c r="Y104" s="309">
        <f t="shared" si="132"/>
        <v>0</v>
      </c>
      <c r="Z104" s="309">
        <f t="shared" si="133"/>
        <v>0</v>
      </c>
      <c r="AA104" s="309">
        <f t="shared" si="134"/>
        <v>0</v>
      </c>
      <c r="AB104" s="309">
        <f t="shared" si="135"/>
        <v>0</v>
      </c>
      <c r="AC104" s="309">
        <f t="shared" si="136"/>
        <v>0</v>
      </c>
      <c r="AD104" s="309">
        <f t="shared" si="137"/>
        <v>0</v>
      </c>
      <c r="AE104" s="309">
        <f t="shared" si="138"/>
        <v>0</v>
      </c>
      <c r="AF104" s="309">
        <f t="shared" si="139"/>
        <v>0</v>
      </c>
      <c r="AG104" s="309">
        <f t="shared" si="140"/>
        <v>0</v>
      </c>
      <c r="AH104" s="309">
        <f t="shared" si="141"/>
        <v>0</v>
      </c>
      <c r="AI104" s="309">
        <f t="shared" si="142"/>
        <v>0</v>
      </c>
      <c r="AJ104" s="309">
        <f t="shared" si="143"/>
        <v>0</v>
      </c>
      <c r="AK104" s="309">
        <f t="shared" si="144"/>
        <v>0</v>
      </c>
      <c r="AL104" s="309">
        <f t="shared" si="145"/>
        <v>0</v>
      </c>
      <c r="AM104" s="309">
        <f t="shared" si="146"/>
        <v>0</v>
      </c>
      <c r="AN104" s="309">
        <f t="shared" si="147"/>
        <v>0</v>
      </c>
      <c r="AO104" s="309">
        <f t="shared" si="148"/>
        <v>0</v>
      </c>
      <c r="AP104" s="309">
        <f t="shared" si="149"/>
        <v>0</v>
      </c>
      <c r="AQ104" s="309">
        <f t="shared" si="150"/>
        <v>0</v>
      </c>
      <c r="AR104" s="309">
        <f t="shared" si="151"/>
        <v>0</v>
      </c>
      <c r="AS104" s="309">
        <f t="shared" si="152"/>
        <v>0</v>
      </c>
      <c r="AT104" s="309">
        <f t="shared" si="153"/>
        <v>0</v>
      </c>
      <c r="AU104" s="309">
        <f t="shared" si="154"/>
        <v>0</v>
      </c>
      <c r="AV104" s="309">
        <f t="shared" si="155"/>
        <v>0</v>
      </c>
      <c r="AW104" s="309">
        <f t="shared" si="156"/>
        <v>0</v>
      </c>
      <c r="AX104" s="309">
        <f t="shared" si="157"/>
        <v>0</v>
      </c>
      <c r="AY104" s="309">
        <f t="shared" si="158"/>
        <v>0</v>
      </c>
      <c r="AZ104" s="309">
        <f t="shared" si="159"/>
        <v>0</v>
      </c>
      <c r="BA104" s="309">
        <f t="shared" si="160"/>
        <v>0</v>
      </c>
      <c r="BB104" s="309">
        <f t="shared" si="161"/>
        <v>0</v>
      </c>
      <c r="BC104" s="309">
        <f t="shared" si="162"/>
        <v>0</v>
      </c>
      <c r="BD104" s="309">
        <f t="shared" si="163"/>
        <v>0</v>
      </c>
      <c r="BE104" s="309">
        <f t="shared" si="164"/>
        <v>0</v>
      </c>
      <c r="BF104" s="309">
        <f t="shared" si="165"/>
        <v>0</v>
      </c>
      <c r="BG104" s="309">
        <f t="shared" si="166"/>
        <v>0</v>
      </c>
      <c r="BH104" s="309">
        <f t="shared" si="167"/>
        <v>0</v>
      </c>
      <c r="BI104" s="309">
        <f t="shared" si="168"/>
        <v>0</v>
      </c>
      <c r="BJ104" s="309">
        <f t="shared" si="169"/>
        <v>0</v>
      </c>
      <c r="BK104" s="309">
        <f t="shared" si="170"/>
        <v>0</v>
      </c>
      <c r="BL104" s="309">
        <f t="shared" si="171"/>
        <v>0</v>
      </c>
      <c r="BM104" s="309">
        <f t="shared" si="172"/>
        <v>0</v>
      </c>
      <c r="BN104" s="310">
        <f t="shared" si="173"/>
        <v>0</v>
      </c>
      <c r="BO104" s="310">
        <f t="shared" si="174"/>
        <v>0</v>
      </c>
    </row>
    <row r="105" spans="1:67" s="311" customFormat="1" ht="17.100000000000001" customHeight="1" thickBot="1">
      <c r="A105" s="307"/>
      <c r="B105" s="451"/>
      <c r="C105" s="452"/>
      <c r="D105" s="452"/>
      <c r="E105" s="451"/>
      <c r="F105" s="454">
        <v>0</v>
      </c>
      <c r="G105" s="385">
        <f t="shared" si="175"/>
        <v>0</v>
      </c>
      <c r="H105" s="386">
        <f t="shared" si="176"/>
        <v>0</v>
      </c>
      <c r="I105" s="387"/>
      <c r="J105" s="308">
        <f t="shared" si="117"/>
        <v>0</v>
      </c>
      <c r="K105" s="309">
        <f t="shared" si="118"/>
        <v>0</v>
      </c>
      <c r="L105" s="309">
        <f t="shared" si="119"/>
        <v>0</v>
      </c>
      <c r="M105" s="309">
        <f t="shared" si="120"/>
        <v>0</v>
      </c>
      <c r="N105" s="309">
        <f t="shared" si="121"/>
        <v>0</v>
      </c>
      <c r="O105" s="309">
        <f t="shared" si="122"/>
        <v>0</v>
      </c>
      <c r="P105" s="309">
        <f t="shared" si="123"/>
        <v>0</v>
      </c>
      <c r="Q105" s="309">
        <f t="shared" si="124"/>
        <v>0</v>
      </c>
      <c r="R105" s="309">
        <f t="shared" si="125"/>
        <v>0</v>
      </c>
      <c r="S105" s="309">
        <f t="shared" si="126"/>
        <v>0</v>
      </c>
      <c r="T105" s="309">
        <f t="shared" si="127"/>
        <v>0</v>
      </c>
      <c r="U105" s="309">
        <f t="shared" si="128"/>
        <v>0</v>
      </c>
      <c r="V105" s="309">
        <f t="shared" si="129"/>
        <v>0</v>
      </c>
      <c r="W105" s="309">
        <f t="shared" si="130"/>
        <v>0</v>
      </c>
      <c r="X105" s="309">
        <f t="shared" si="131"/>
        <v>0</v>
      </c>
      <c r="Y105" s="309">
        <f t="shared" si="132"/>
        <v>0</v>
      </c>
      <c r="Z105" s="309">
        <f t="shared" si="133"/>
        <v>0</v>
      </c>
      <c r="AA105" s="309">
        <f t="shared" si="134"/>
        <v>0</v>
      </c>
      <c r="AB105" s="309">
        <f t="shared" si="135"/>
        <v>0</v>
      </c>
      <c r="AC105" s="309">
        <f t="shared" si="136"/>
        <v>0</v>
      </c>
      <c r="AD105" s="309">
        <f t="shared" si="137"/>
        <v>0</v>
      </c>
      <c r="AE105" s="309">
        <f t="shared" si="138"/>
        <v>0</v>
      </c>
      <c r="AF105" s="309">
        <f t="shared" si="139"/>
        <v>0</v>
      </c>
      <c r="AG105" s="309">
        <f t="shared" si="140"/>
        <v>0</v>
      </c>
      <c r="AH105" s="309">
        <f t="shared" si="141"/>
        <v>0</v>
      </c>
      <c r="AI105" s="309">
        <f t="shared" si="142"/>
        <v>0</v>
      </c>
      <c r="AJ105" s="309">
        <f t="shared" si="143"/>
        <v>0</v>
      </c>
      <c r="AK105" s="309">
        <f t="shared" si="144"/>
        <v>0</v>
      </c>
      <c r="AL105" s="309">
        <f t="shared" si="145"/>
        <v>0</v>
      </c>
      <c r="AM105" s="309">
        <f t="shared" si="146"/>
        <v>0</v>
      </c>
      <c r="AN105" s="309">
        <f t="shared" si="147"/>
        <v>0</v>
      </c>
      <c r="AO105" s="309">
        <f t="shared" si="148"/>
        <v>0</v>
      </c>
      <c r="AP105" s="309">
        <f t="shared" si="149"/>
        <v>0</v>
      </c>
      <c r="AQ105" s="309">
        <f t="shared" si="150"/>
        <v>0</v>
      </c>
      <c r="AR105" s="309">
        <f t="shared" si="151"/>
        <v>0</v>
      </c>
      <c r="AS105" s="309">
        <f t="shared" si="152"/>
        <v>0</v>
      </c>
      <c r="AT105" s="309">
        <f t="shared" si="153"/>
        <v>0</v>
      </c>
      <c r="AU105" s="309">
        <f t="shared" si="154"/>
        <v>0</v>
      </c>
      <c r="AV105" s="309">
        <f t="shared" si="155"/>
        <v>0</v>
      </c>
      <c r="AW105" s="309">
        <f t="shared" si="156"/>
        <v>0</v>
      </c>
      <c r="AX105" s="309">
        <f t="shared" si="157"/>
        <v>0</v>
      </c>
      <c r="AY105" s="309">
        <f t="shared" si="158"/>
        <v>0</v>
      </c>
      <c r="AZ105" s="309">
        <f t="shared" si="159"/>
        <v>0</v>
      </c>
      <c r="BA105" s="309">
        <f t="shared" si="160"/>
        <v>0</v>
      </c>
      <c r="BB105" s="309">
        <f t="shared" si="161"/>
        <v>0</v>
      </c>
      <c r="BC105" s="309">
        <f t="shared" si="162"/>
        <v>0</v>
      </c>
      <c r="BD105" s="309">
        <f t="shared" si="163"/>
        <v>0</v>
      </c>
      <c r="BE105" s="309">
        <f t="shared" si="164"/>
        <v>0</v>
      </c>
      <c r="BF105" s="309">
        <f t="shared" si="165"/>
        <v>0</v>
      </c>
      <c r="BG105" s="309">
        <f t="shared" si="166"/>
        <v>0</v>
      </c>
      <c r="BH105" s="309">
        <f t="shared" si="167"/>
        <v>0</v>
      </c>
      <c r="BI105" s="309">
        <f t="shared" si="168"/>
        <v>0</v>
      </c>
      <c r="BJ105" s="309">
        <f t="shared" si="169"/>
        <v>0</v>
      </c>
      <c r="BK105" s="309">
        <f t="shared" si="170"/>
        <v>0</v>
      </c>
      <c r="BL105" s="309">
        <f t="shared" si="171"/>
        <v>0</v>
      </c>
      <c r="BM105" s="309">
        <f t="shared" si="172"/>
        <v>0</v>
      </c>
      <c r="BN105" s="310">
        <f t="shared" si="173"/>
        <v>0</v>
      </c>
      <c r="BO105" s="310">
        <f t="shared" si="174"/>
        <v>0</v>
      </c>
    </row>
    <row r="106" spans="1:67" s="311" customFormat="1" ht="17.100000000000001" customHeight="1" thickBot="1">
      <c r="A106" s="307"/>
      <c r="B106" s="451"/>
      <c r="C106" s="452"/>
      <c r="D106" s="452"/>
      <c r="E106" s="451"/>
      <c r="F106" s="454">
        <v>0</v>
      </c>
      <c r="G106" s="385">
        <f t="shared" si="175"/>
        <v>0</v>
      </c>
      <c r="H106" s="386">
        <f t="shared" si="176"/>
        <v>0</v>
      </c>
      <c r="I106" s="387"/>
      <c r="J106" s="308">
        <f t="shared" si="117"/>
        <v>0</v>
      </c>
      <c r="K106" s="309">
        <f t="shared" si="118"/>
        <v>0</v>
      </c>
      <c r="L106" s="309">
        <f t="shared" si="119"/>
        <v>0</v>
      </c>
      <c r="M106" s="309">
        <f t="shared" si="120"/>
        <v>0</v>
      </c>
      <c r="N106" s="309">
        <f t="shared" si="121"/>
        <v>0</v>
      </c>
      <c r="O106" s="309">
        <f t="shared" si="122"/>
        <v>0</v>
      </c>
      <c r="P106" s="309">
        <f t="shared" si="123"/>
        <v>0</v>
      </c>
      <c r="Q106" s="309">
        <f t="shared" si="124"/>
        <v>0</v>
      </c>
      <c r="R106" s="309">
        <f t="shared" si="125"/>
        <v>0</v>
      </c>
      <c r="S106" s="309">
        <f t="shared" si="126"/>
        <v>0</v>
      </c>
      <c r="T106" s="309">
        <f t="shared" si="127"/>
        <v>0</v>
      </c>
      <c r="U106" s="309">
        <f t="shared" si="128"/>
        <v>0</v>
      </c>
      <c r="V106" s="309">
        <f t="shared" si="129"/>
        <v>0</v>
      </c>
      <c r="W106" s="309">
        <f t="shared" si="130"/>
        <v>0</v>
      </c>
      <c r="X106" s="309">
        <f t="shared" si="131"/>
        <v>0</v>
      </c>
      <c r="Y106" s="309">
        <f t="shared" si="132"/>
        <v>0</v>
      </c>
      <c r="Z106" s="309">
        <f t="shared" si="133"/>
        <v>0</v>
      </c>
      <c r="AA106" s="309">
        <f t="shared" si="134"/>
        <v>0</v>
      </c>
      <c r="AB106" s="309">
        <f t="shared" si="135"/>
        <v>0</v>
      </c>
      <c r="AC106" s="309">
        <f t="shared" si="136"/>
        <v>0</v>
      </c>
      <c r="AD106" s="309">
        <f t="shared" si="137"/>
        <v>0</v>
      </c>
      <c r="AE106" s="309">
        <f t="shared" si="138"/>
        <v>0</v>
      </c>
      <c r="AF106" s="309">
        <f t="shared" si="139"/>
        <v>0</v>
      </c>
      <c r="AG106" s="309">
        <f t="shared" si="140"/>
        <v>0</v>
      </c>
      <c r="AH106" s="309">
        <f t="shared" si="141"/>
        <v>0</v>
      </c>
      <c r="AI106" s="309">
        <f t="shared" si="142"/>
        <v>0</v>
      </c>
      <c r="AJ106" s="309">
        <f t="shared" si="143"/>
        <v>0</v>
      </c>
      <c r="AK106" s="309">
        <f t="shared" si="144"/>
        <v>0</v>
      </c>
      <c r="AL106" s="309">
        <f t="shared" si="145"/>
        <v>0</v>
      </c>
      <c r="AM106" s="309">
        <f t="shared" si="146"/>
        <v>0</v>
      </c>
      <c r="AN106" s="309">
        <f t="shared" si="147"/>
        <v>0</v>
      </c>
      <c r="AO106" s="309">
        <f t="shared" si="148"/>
        <v>0</v>
      </c>
      <c r="AP106" s="309">
        <f t="shared" si="149"/>
        <v>0</v>
      </c>
      <c r="AQ106" s="309">
        <f t="shared" si="150"/>
        <v>0</v>
      </c>
      <c r="AR106" s="309">
        <f t="shared" si="151"/>
        <v>0</v>
      </c>
      <c r="AS106" s="309">
        <f t="shared" si="152"/>
        <v>0</v>
      </c>
      <c r="AT106" s="309">
        <f t="shared" si="153"/>
        <v>0</v>
      </c>
      <c r="AU106" s="309">
        <f t="shared" si="154"/>
        <v>0</v>
      </c>
      <c r="AV106" s="309">
        <f t="shared" si="155"/>
        <v>0</v>
      </c>
      <c r="AW106" s="309">
        <f t="shared" si="156"/>
        <v>0</v>
      </c>
      <c r="AX106" s="309">
        <f t="shared" si="157"/>
        <v>0</v>
      </c>
      <c r="AY106" s="309">
        <f t="shared" si="158"/>
        <v>0</v>
      </c>
      <c r="AZ106" s="309">
        <f t="shared" si="159"/>
        <v>0</v>
      </c>
      <c r="BA106" s="309">
        <f t="shared" si="160"/>
        <v>0</v>
      </c>
      <c r="BB106" s="309">
        <f t="shared" si="161"/>
        <v>0</v>
      </c>
      <c r="BC106" s="309">
        <f t="shared" si="162"/>
        <v>0</v>
      </c>
      <c r="BD106" s="309">
        <f t="shared" si="163"/>
        <v>0</v>
      </c>
      <c r="BE106" s="309">
        <f t="shared" si="164"/>
        <v>0</v>
      </c>
      <c r="BF106" s="309">
        <f t="shared" si="165"/>
        <v>0</v>
      </c>
      <c r="BG106" s="309">
        <f t="shared" si="166"/>
        <v>0</v>
      </c>
      <c r="BH106" s="309">
        <f t="shared" si="167"/>
        <v>0</v>
      </c>
      <c r="BI106" s="309">
        <f t="shared" si="168"/>
        <v>0</v>
      </c>
      <c r="BJ106" s="309">
        <f t="shared" si="169"/>
        <v>0</v>
      </c>
      <c r="BK106" s="309">
        <f t="shared" si="170"/>
        <v>0</v>
      </c>
      <c r="BL106" s="309">
        <f t="shared" si="171"/>
        <v>0</v>
      </c>
      <c r="BM106" s="309">
        <f t="shared" si="172"/>
        <v>0</v>
      </c>
      <c r="BN106" s="310">
        <f t="shared" si="173"/>
        <v>0</v>
      </c>
      <c r="BO106" s="310">
        <f t="shared" si="174"/>
        <v>0</v>
      </c>
    </row>
    <row r="107" spans="1:67" s="311" customFormat="1" ht="17.100000000000001" customHeight="1" thickBot="1">
      <c r="A107" s="307"/>
      <c r="B107" s="451"/>
      <c r="C107" s="452"/>
      <c r="D107" s="452"/>
      <c r="E107" s="451"/>
      <c r="F107" s="454">
        <v>0</v>
      </c>
      <c r="G107" s="385">
        <f t="shared" si="175"/>
        <v>0</v>
      </c>
      <c r="H107" s="386">
        <f t="shared" si="176"/>
        <v>0</v>
      </c>
      <c r="I107" s="387"/>
      <c r="J107" s="308">
        <f t="shared" si="117"/>
        <v>0</v>
      </c>
      <c r="K107" s="309">
        <f t="shared" si="118"/>
        <v>0</v>
      </c>
      <c r="L107" s="309">
        <f t="shared" si="119"/>
        <v>0</v>
      </c>
      <c r="M107" s="309">
        <f t="shared" si="120"/>
        <v>0</v>
      </c>
      <c r="N107" s="309">
        <f t="shared" si="121"/>
        <v>0</v>
      </c>
      <c r="O107" s="309">
        <f t="shared" si="122"/>
        <v>0</v>
      </c>
      <c r="P107" s="309">
        <f t="shared" si="123"/>
        <v>0</v>
      </c>
      <c r="Q107" s="309">
        <f t="shared" si="124"/>
        <v>0</v>
      </c>
      <c r="R107" s="309">
        <f t="shared" si="125"/>
        <v>0</v>
      </c>
      <c r="S107" s="309">
        <f t="shared" si="126"/>
        <v>0</v>
      </c>
      <c r="T107" s="309">
        <f t="shared" si="127"/>
        <v>0</v>
      </c>
      <c r="U107" s="309">
        <f t="shared" si="128"/>
        <v>0</v>
      </c>
      <c r="V107" s="309">
        <f t="shared" si="129"/>
        <v>0</v>
      </c>
      <c r="W107" s="309">
        <f t="shared" si="130"/>
        <v>0</v>
      </c>
      <c r="X107" s="309">
        <f t="shared" si="131"/>
        <v>0</v>
      </c>
      <c r="Y107" s="309">
        <f t="shared" si="132"/>
        <v>0</v>
      </c>
      <c r="Z107" s="309">
        <f t="shared" si="133"/>
        <v>0</v>
      </c>
      <c r="AA107" s="309">
        <f t="shared" si="134"/>
        <v>0</v>
      </c>
      <c r="AB107" s="309">
        <f t="shared" si="135"/>
        <v>0</v>
      </c>
      <c r="AC107" s="309">
        <f t="shared" si="136"/>
        <v>0</v>
      </c>
      <c r="AD107" s="309">
        <f t="shared" si="137"/>
        <v>0</v>
      </c>
      <c r="AE107" s="309">
        <f t="shared" si="138"/>
        <v>0</v>
      </c>
      <c r="AF107" s="309">
        <f t="shared" si="139"/>
        <v>0</v>
      </c>
      <c r="AG107" s="309">
        <f t="shared" si="140"/>
        <v>0</v>
      </c>
      <c r="AH107" s="309">
        <f t="shared" si="141"/>
        <v>0</v>
      </c>
      <c r="AI107" s="309">
        <f t="shared" si="142"/>
        <v>0</v>
      </c>
      <c r="AJ107" s="309">
        <f t="shared" si="143"/>
        <v>0</v>
      </c>
      <c r="AK107" s="309">
        <f t="shared" si="144"/>
        <v>0</v>
      </c>
      <c r="AL107" s="309">
        <f t="shared" si="145"/>
        <v>0</v>
      </c>
      <c r="AM107" s="309">
        <f t="shared" si="146"/>
        <v>0</v>
      </c>
      <c r="AN107" s="309">
        <f t="shared" si="147"/>
        <v>0</v>
      </c>
      <c r="AO107" s="309">
        <f t="shared" si="148"/>
        <v>0</v>
      </c>
      <c r="AP107" s="309">
        <f t="shared" si="149"/>
        <v>0</v>
      </c>
      <c r="AQ107" s="309">
        <f t="shared" si="150"/>
        <v>0</v>
      </c>
      <c r="AR107" s="309">
        <f t="shared" si="151"/>
        <v>0</v>
      </c>
      <c r="AS107" s="309">
        <f t="shared" si="152"/>
        <v>0</v>
      </c>
      <c r="AT107" s="309">
        <f t="shared" si="153"/>
        <v>0</v>
      </c>
      <c r="AU107" s="309">
        <f t="shared" si="154"/>
        <v>0</v>
      </c>
      <c r="AV107" s="309">
        <f t="shared" si="155"/>
        <v>0</v>
      </c>
      <c r="AW107" s="309">
        <f t="shared" si="156"/>
        <v>0</v>
      </c>
      <c r="AX107" s="309">
        <f t="shared" si="157"/>
        <v>0</v>
      </c>
      <c r="AY107" s="309">
        <f t="shared" si="158"/>
        <v>0</v>
      </c>
      <c r="AZ107" s="309">
        <f t="shared" si="159"/>
        <v>0</v>
      </c>
      <c r="BA107" s="309">
        <f t="shared" si="160"/>
        <v>0</v>
      </c>
      <c r="BB107" s="309">
        <f t="shared" si="161"/>
        <v>0</v>
      </c>
      <c r="BC107" s="309">
        <f t="shared" si="162"/>
        <v>0</v>
      </c>
      <c r="BD107" s="309">
        <f t="shared" si="163"/>
        <v>0</v>
      </c>
      <c r="BE107" s="309">
        <f t="shared" si="164"/>
        <v>0</v>
      </c>
      <c r="BF107" s="309">
        <f t="shared" si="165"/>
        <v>0</v>
      </c>
      <c r="BG107" s="309">
        <f t="shared" si="166"/>
        <v>0</v>
      </c>
      <c r="BH107" s="309">
        <f t="shared" si="167"/>
        <v>0</v>
      </c>
      <c r="BI107" s="309">
        <f t="shared" si="168"/>
        <v>0</v>
      </c>
      <c r="BJ107" s="309">
        <f t="shared" si="169"/>
        <v>0</v>
      </c>
      <c r="BK107" s="309">
        <f t="shared" si="170"/>
        <v>0</v>
      </c>
      <c r="BL107" s="309">
        <f t="shared" si="171"/>
        <v>0</v>
      </c>
      <c r="BM107" s="309">
        <f t="shared" si="172"/>
        <v>0</v>
      </c>
      <c r="BN107" s="310">
        <f t="shared" si="173"/>
        <v>0</v>
      </c>
      <c r="BO107" s="310">
        <f t="shared" si="174"/>
        <v>0</v>
      </c>
    </row>
    <row r="108" spans="1:67" s="311" customFormat="1" ht="17.100000000000001" customHeight="1" thickBot="1">
      <c r="A108" s="307"/>
      <c r="B108" s="451"/>
      <c r="C108" s="452"/>
      <c r="D108" s="452"/>
      <c r="E108" s="451"/>
      <c r="F108" s="454">
        <v>0</v>
      </c>
      <c r="G108" s="385">
        <f t="shared" si="175"/>
        <v>0</v>
      </c>
      <c r="H108" s="386">
        <f t="shared" si="176"/>
        <v>0</v>
      </c>
      <c r="I108" s="387"/>
      <c r="J108" s="308">
        <f t="shared" si="117"/>
        <v>0</v>
      </c>
      <c r="K108" s="309">
        <f t="shared" si="118"/>
        <v>0</v>
      </c>
      <c r="L108" s="309">
        <f t="shared" si="119"/>
        <v>0</v>
      </c>
      <c r="M108" s="309">
        <f t="shared" si="120"/>
        <v>0</v>
      </c>
      <c r="N108" s="309">
        <f t="shared" si="121"/>
        <v>0</v>
      </c>
      <c r="O108" s="309">
        <f t="shared" si="122"/>
        <v>0</v>
      </c>
      <c r="P108" s="309">
        <f t="shared" si="123"/>
        <v>0</v>
      </c>
      <c r="Q108" s="309">
        <f t="shared" si="124"/>
        <v>0</v>
      </c>
      <c r="R108" s="309">
        <f t="shared" si="125"/>
        <v>0</v>
      </c>
      <c r="S108" s="309">
        <f t="shared" si="126"/>
        <v>0</v>
      </c>
      <c r="T108" s="309">
        <f t="shared" si="127"/>
        <v>0</v>
      </c>
      <c r="U108" s="309">
        <f t="shared" si="128"/>
        <v>0</v>
      </c>
      <c r="V108" s="309">
        <f t="shared" si="129"/>
        <v>0</v>
      </c>
      <c r="W108" s="309">
        <f t="shared" si="130"/>
        <v>0</v>
      </c>
      <c r="X108" s="309">
        <f t="shared" si="131"/>
        <v>0</v>
      </c>
      <c r="Y108" s="309">
        <f t="shared" si="132"/>
        <v>0</v>
      </c>
      <c r="Z108" s="309">
        <f t="shared" si="133"/>
        <v>0</v>
      </c>
      <c r="AA108" s="309">
        <f t="shared" si="134"/>
        <v>0</v>
      </c>
      <c r="AB108" s="309">
        <f t="shared" si="135"/>
        <v>0</v>
      </c>
      <c r="AC108" s="309">
        <f t="shared" si="136"/>
        <v>0</v>
      </c>
      <c r="AD108" s="309">
        <f t="shared" si="137"/>
        <v>0</v>
      </c>
      <c r="AE108" s="309">
        <f t="shared" si="138"/>
        <v>0</v>
      </c>
      <c r="AF108" s="309">
        <f t="shared" si="139"/>
        <v>0</v>
      </c>
      <c r="AG108" s="309">
        <f t="shared" si="140"/>
        <v>0</v>
      </c>
      <c r="AH108" s="309">
        <f t="shared" si="141"/>
        <v>0</v>
      </c>
      <c r="AI108" s="309">
        <f t="shared" si="142"/>
        <v>0</v>
      </c>
      <c r="AJ108" s="309">
        <f t="shared" si="143"/>
        <v>0</v>
      </c>
      <c r="AK108" s="309">
        <f t="shared" si="144"/>
        <v>0</v>
      </c>
      <c r="AL108" s="309">
        <f t="shared" si="145"/>
        <v>0</v>
      </c>
      <c r="AM108" s="309">
        <f t="shared" si="146"/>
        <v>0</v>
      </c>
      <c r="AN108" s="309">
        <f t="shared" si="147"/>
        <v>0</v>
      </c>
      <c r="AO108" s="309">
        <f t="shared" si="148"/>
        <v>0</v>
      </c>
      <c r="AP108" s="309">
        <f t="shared" si="149"/>
        <v>0</v>
      </c>
      <c r="AQ108" s="309">
        <f t="shared" si="150"/>
        <v>0</v>
      </c>
      <c r="AR108" s="309">
        <f t="shared" si="151"/>
        <v>0</v>
      </c>
      <c r="AS108" s="309">
        <f t="shared" si="152"/>
        <v>0</v>
      </c>
      <c r="AT108" s="309">
        <f t="shared" si="153"/>
        <v>0</v>
      </c>
      <c r="AU108" s="309">
        <f t="shared" si="154"/>
        <v>0</v>
      </c>
      <c r="AV108" s="309">
        <f t="shared" si="155"/>
        <v>0</v>
      </c>
      <c r="AW108" s="309">
        <f t="shared" si="156"/>
        <v>0</v>
      </c>
      <c r="AX108" s="309">
        <f t="shared" si="157"/>
        <v>0</v>
      </c>
      <c r="AY108" s="309">
        <f t="shared" si="158"/>
        <v>0</v>
      </c>
      <c r="AZ108" s="309">
        <f t="shared" si="159"/>
        <v>0</v>
      </c>
      <c r="BA108" s="309">
        <f t="shared" si="160"/>
        <v>0</v>
      </c>
      <c r="BB108" s="309">
        <f t="shared" si="161"/>
        <v>0</v>
      </c>
      <c r="BC108" s="309">
        <f t="shared" si="162"/>
        <v>0</v>
      </c>
      <c r="BD108" s="309">
        <f t="shared" si="163"/>
        <v>0</v>
      </c>
      <c r="BE108" s="309">
        <f t="shared" si="164"/>
        <v>0</v>
      </c>
      <c r="BF108" s="309">
        <f t="shared" si="165"/>
        <v>0</v>
      </c>
      <c r="BG108" s="309">
        <f t="shared" si="166"/>
        <v>0</v>
      </c>
      <c r="BH108" s="309">
        <f t="shared" si="167"/>
        <v>0</v>
      </c>
      <c r="BI108" s="309">
        <f t="shared" si="168"/>
        <v>0</v>
      </c>
      <c r="BJ108" s="309">
        <f t="shared" si="169"/>
        <v>0</v>
      </c>
      <c r="BK108" s="309">
        <f t="shared" si="170"/>
        <v>0</v>
      </c>
      <c r="BL108" s="309">
        <f t="shared" si="171"/>
        <v>0</v>
      </c>
      <c r="BM108" s="309">
        <f t="shared" si="172"/>
        <v>0</v>
      </c>
      <c r="BN108" s="310">
        <f t="shared" si="173"/>
        <v>0</v>
      </c>
      <c r="BO108" s="310">
        <f t="shared" si="174"/>
        <v>0</v>
      </c>
    </row>
    <row r="109" spans="1:67" s="311" customFormat="1" ht="17.100000000000001" customHeight="1" thickBot="1">
      <c r="A109" s="307"/>
      <c r="B109" s="451"/>
      <c r="C109" s="452"/>
      <c r="D109" s="452"/>
      <c r="E109" s="451"/>
      <c r="F109" s="454">
        <v>0</v>
      </c>
      <c r="G109" s="385">
        <f t="shared" si="175"/>
        <v>0</v>
      </c>
      <c r="H109" s="386">
        <f t="shared" si="176"/>
        <v>0</v>
      </c>
      <c r="I109" s="387"/>
      <c r="J109" s="308">
        <f t="shared" si="117"/>
        <v>0</v>
      </c>
      <c r="K109" s="309">
        <f t="shared" si="118"/>
        <v>0</v>
      </c>
      <c r="L109" s="309">
        <f t="shared" si="119"/>
        <v>0</v>
      </c>
      <c r="M109" s="309">
        <f t="shared" si="120"/>
        <v>0</v>
      </c>
      <c r="N109" s="309">
        <f t="shared" si="121"/>
        <v>0</v>
      </c>
      <c r="O109" s="309">
        <f t="shared" si="122"/>
        <v>0</v>
      </c>
      <c r="P109" s="309">
        <f t="shared" si="123"/>
        <v>0</v>
      </c>
      <c r="Q109" s="309">
        <f t="shared" si="124"/>
        <v>0</v>
      </c>
      <c r="R109" s="309">
        <f t="shared" si="125"/>
        <v>0</v>
      </c>
      <c r="S109" s="309">
        <f t="shared" si="126"/>
        <v>0</v>
      </c>
      <c r="T109" s="309">
        <f t="shared" si="127"/>
        <v>0</v>
      </c>
      <c r="U109" s="309">
        <f t="shared" si="128"/>
        <v>0</v>
      </c>
      <c r="V109" s="309">
        <f t="shared" si="129"/>
        <v>0</v>
      </c>
      <c r="W109" s="309">
        <f t="shared" si="130"/>
        <v>0</v>
      </c>
      <c r="X109" s="309">
        <f t="shared" si="131"/>
        <v>0</v>
      </c>
      <c r="Y109" s="309">
        <f t="shared" si="132"/>
        <v>0</v>
      </c>
      <c r="Z109" s="309">
        <f t="shared" si="133"/>
        <v>0</v>
      </c>
      <c r="AA109" s="309">
        <f t="shared" si="134"/>
        <v>0</v>
      </c>
      <c r="AB109" s="309">
        <f t="shared" si="135"/>
        <v>0</v>
      </c>
      <c r="AC109" s="309">
        <f t="shared" si="136"/>
        <v>0</v>
      </c>
      <c r="AD109" s="309">
        <f t="shared" si="137"/>
        <v>0</v>
      </c>
      <c r="AE109" s="309">
        <f t="shared" si="138"/>
        <v>0</v>
      </c>
      <c r="AF109" s="309">
        <f t="shared" si="139"/>
        <v>0</v>
      </c>
      <c r="AG109" s="309">
        <f t="shared" si="140"/>
        <v>0</v>
      </c>
      <c r="AH109" s="309">
        <f t="shared" si="141"/>
        <v>0</v>
      </c>
      <c r="AI109" s="309">
        <f t="shared" si="142"/>
        <v>0</v>
      </c>
      <c r="AJ109" s="309">
        <f t="shared" si="143"/>
        <v>0</v>
      </c>
      <c r="AK109" s="309">
        <f t="shared" si="144"/>
        <v>0</v>
      </c>
      <c r="AL109" s="309">
        <f t="shared" si="145"/>
        <v>0</v>
      </c>
      <c r="AM109" s="309">
        <f t="shared" si="146"/>
        <v>0</v>
      </c>
      <c r="AN109" s="309">
        <f t="shared" si="147"/>
        <v>0</v>
      </c>
      <c r="AO109" s="309">
        <f t="shared" si="148"/>
        <v>0</v>
      </c>
      <c r="AP109" s="309">
        <f t="shared" si="149"/>
        <v>0</v>
      </c>
      <c r="AQ109" s="309">
        <f t="shared" si="150"/>
        <v>0</v>
      </c>
      <c r="AR109" s="309">
        <f t="shared" si="151"/>
        <v>0</v>
      </c>
      <c r="AS109" s="309">
        <f t="shared" si="152"/>
        <v>0</v>
      </c>
      <c r="AT109" s="309">
        <f t="shared" si="153"/>
        <v>0</v>
      </c>
      <c r="AU109" s="309">
        <f t="shared" si="154"/>
        <v>0</v>
      </c>
      <c r="AV109" s="309">
        <f t="shared" si="155"/>
        <v>0</v>
      </c>
      <c r="AW109" s="309">
        <f t="shared" si="156"/>
        <v>0</v>
      </c>
      <c r="AX109" s="309">
        <f t="shared" si="157"/>
        <v>0</v>
      </c>
      <c r="AY109" s="309">
        <f t="shared" si="158"/>
        <v>0</v>
      </c>
      <c r="AZ109" s="309">
        <f t="shared" si="159"/>
        <v>0</v>
      </c>
      <c r="BA109" s="309">
        <f t="shared" si="160"/>
        <v>0</v>
      </c>
      <c r="BB109" s="309">
        <f t="shared" si="161"/>
        <v>0</v>
      </c>
      <c r="BC109" s="309">
        <f t="shared" si="162"/>
        <v>0</v>
      </c>
      <c r="BD109" s="309">
        <f t="shared" si="163"/>
        <v>0</v>
      </c>
      <c r="BE109" s="309">
        <f t="shared" si="164"/>
        <v>0</v>
      </c>
      <c r="BF109" s="309">
        <f t="shared" si="165"/>
        <v>0</v>
      </c>
      <c r="BG109" s="309">
        <f t="shared" si="166"/>
        <v>0</v>
      </c>
      <c r="BH109" s="309">
        <f t="shared" si="167"/>
        <v>0</v>
      </c>
      <c r="BI109" s="309">
        <f t="shared" si="168"/>
        <v>0</v>
      </c>
      <c r="BJ109" s="309">
        <f t="shared" si="169"/>
        <v>0</v>
      </c>
      <c r="BK109" s="309">
        <f t="shared" si="170"/>
        <v>0</v>
      </c>
      <c r="BL109" s="309">
        <f t="shared" si="171"/>
        <v>0</v>
      </c>
      <c r="BM109" s="309">
        <f t="shared" si="172"/>
        <v>0</v>
      </c>
      <c r="BN109" s="310">
        <f t="shared" si="173"/>
        <v>0</v>
      </c>
      <c r="BO109" s="310">
        <f t="shared" si="174"/>
        <v>0</v>
      </c>
    </row>
    <row r="110" spans="1:67" s="311" customFormat="1" ht="17.100000000000001" customHeight="1" thickBot="1">
      <c r="A110" s="307"/>
      <c r="B110" s="451"/>
      <c r="C110" s="452"/>
      <c r="D110" s="452"/>
      <c r="E110" s="451"/>
      <c r="F110" s="454">
        <v>0</v>
      </c>
      <c r="G110" s="385">
        <f t="shared" si="175"/>
        <v>0</v>
      </c>
      <c r="H110" s="386">
        <f t="shared" si="176"/>
        <v>0</v>
      </c>
      <c r="I110" s="387"/>
      <c r="J110" s="308">
        <f t="shared" si="117"/>
        <v>0</v>
      </c>
      <c r="K110" s="309">
        <f t="shared" si="118"/>
        <v>0</v>
      </c>
      <c r="L110" s="309">
        <f t="shared" si="119"/>
        <v>0</v>
      </c>
      <c r="M110" s="309">
        <f t="shared" si="120"/>
        <v>0</v>
      </c>
      <c r="N110" s="309">
        <f t="shared" si="121"/>
        <v>0</v>
      </c>
      <c r="O110" s="309">
        <f t="shared" si="122"/>
        <v>0</v>
      </c>
      <c r="P110" s="309">
        <f t="shared" si="123"/>
        <v>0</v>
      </c>
      <c r="Q110" s="309">
        <f t="shared" si="124"/>
        <v>0</v>
      </c>
      <c r="R110" s="309">
        <f t="shared" si="125"/>
        <v>0</v>
      </c>
      <c r="S110" s="309">
        <f t="shared" si="126"/>
        <v>0</v>
      </c>
      <c r="T110" s="309">
        <f t="shared" si="127"/>
        <v>0</v>
      </c>
      <c r="U110" s="309">
        <f t="shared" si="128"/>
        <v>0</v>
      </c>
      <c r="V110" s="309">
        <f t="shared" si="129"/>
        <v>0</v>
      </c>
      <c r="W110" s="309">
        <f t="shared" si="130"/>
        <v>0</v>
      </c>
      <c r="X110" s="309">
        <f t="shared" si="131"/>
        <v>0</v>
      </c>
      <c r="Y110" s="309">
        <f t="shared" si="132"/>
        <v>0</v>
      </c>
      <c r="Z110" s="309">
        <f t="shared" si="133"/>
        <v>0</v>
      </c>
      <c r="AA110" s="309">
        <f t="shared" si="134"/>
        <v>0</v>
      </c>
      <c r="AB110" s="309">
        <f t="shared" si="135"/>
        <v>0</v>
      </c>
      <c r="AC110" s="309">
        <f t="shared" si="136"/>
        <v>0</v>
      </c>
      <c r="AD110" s="309">
        <f t="shared" si="137"/>
        <v>0</v>
      </c>
      <c r="AE110" s="309">
        <f t="shared" si="138"/>
        <v>0</v>
      </c>
      <c r="AF110" s="309">
        <f t="shared" si="139"/>
        <v>0</v>
      </c>
      <c r="AG110" s="309">
        <f t="shared" si="140"/>
        <v>0</v>
      </c>
      <c r="AH110" s="309">
        <f t="shared" si="141"/>
        <v>0</v>
      </c>
      <c r="AI110" s="309">
        <f t="shared" si="142"/>
        <v>0</v>
      </c>
      <c r="AJ110" s="309">
        <f t="shared" si="143"/>
        <v>0</v>
      </c>
      <c r="AK110" s="309">
        <f t="shared" si="144"/>
        <v>0</v>
      </c>
      <c r="AL110" s="309">
        <f t="shared" si="145"/>
        <v>0</v>
      </c>
      <c r="AM110" s="309">
        <f t="shared" si="146"/>
        <v>0</v>
      </c>
      <c r="AN110" s="309">
        <f t="shared" si="147"/>
        <v>0</v>
      </c>
      <c r="AO110" s="309">
        <f t="shared" si="148"/>
        <v>0</v>
      </c>
      <c r="AP110" s="309">
        <f t="shared" si="149"/>
        <v>0</v>
      </c>
      <c r="AQ110" s="309">
        <f t="shared" si="150"/>
        <v>0</v>
      </c>
      <c r="AR110" s="309">
        <f t="shared" si="151"/>
        <v>0</v>
      </c>
      <c r="AS110" s="309">
        <f t="shared" si="152"/>
        <v>0</v>
      </c>
      <c r="AT110" s="309">
        <f t="shared" si="153"/>
        <v>0</v>
      </c>
      <c r="AU110" s="309">
        <f t="shared" si="154"/>
        <v>0</v>
      </c>
      <c r="AV110" s="309">
        <f t="shared" si="155"/>
        <v>0</v>
      </c>
      <c r="AW110" s="309">
        <f t="shared" si="156"/>
        <v>0</v>
      </c>
      <c r="AX110" s="309">
        <f t="shared" si="157"/>
        <v>0</v>
      </c>
      <c r="AY110" s="309">
        <f t="shared" si="158"/>
        <v>0</v>
      </c>
      <c r="AZ110" s="309">
        <f t="shared" si="159"/>
        <v>0</v>
      </c>
      <c r="BA110" s="309">
        <f t="shared" si="160"/>
        <v>0</v>
      </c>
      <c r="BB110" s="309">
        <f t="shared" si="161"/>
        <v>0</v>
      </c>
      <c r="BC110" s="309">
        <f t="shared" si="162"/>
        <v>0</v>
      </c>
      <c r="BD110" s="309">
        <f t="shared" si="163"/>
        <v>0</v>
      </c>
      <c r="BE110" s="309">
        <f t="shared" si="164"/>
        <v>0</v>
      </c>
      <c r="BF110" s="309">
        <f t="shared" si="165"/>
        <v>0</v>
      </c>
      <c r="BG110" s="309">
        <f t="shared" si="166"/>
        <v>0</v>
      </c>
      <c r="BH110" s="309">
        <f t="shared" si="167"/>
        <v>0</v>
      </c>
      <c r="BI110" s="309">
        <f t="shared" si="168"/>
        <v>0</v>
      </c>
      <c r="BJ110" s="309">
        <f t="shared" si="169"/>
        <v>0</v>
      </c>
      <c r="BK110" s="309">
        <f t="shared" si="170"/>
        <v>0</v>
      </c>
      <c r="BL110" s="309">
        <f t="shared" si="171"/>
        <v>0</v>
      </c>
      <c r="BM110" s="309">
        <f t="shared" si="172"/>
        <v>0</v>
      </c>
      <c r="BN110" s="310">
        <f t="shared" si="173"/>
        <v>0</v>
      </c>
      <c r="BO110" s="310">
        <f t="shared" si="174"/>
        <v>0</v>
      </c>
    </row>
    <row r="111" spans="1:67" s="311" customFormat="1" ht="17.100000000000001" customHeight="1" thickBot="1">
      <c r="A111" s="307"/>
      <c r="B111" s="451"/>
      <c r="C111" s="452"/>
      <c r="D111" s="452"/>
      <c r="E111" s="451"/>
      <c r="F111" s="454">
        <v>0</v>
      </c>
      <c r="G111" s="385">
        <f t="shared" si="175"/>
        <v>0</v>
      </c>
      <c r="H111" s="386">
        <f t="shared" si="176"/>
        <v>0</v>
      </c>
      <c r="I111" s="387"/>
      <c r="J111" s="308">
        <f t="shared" si="117"/>
        <v>0</v>
      </c>
      <c r="K111" s="309">
        <f t="shared" si="118"/>
        <v>0</v>
      </c>
      <c r="L111" s="309">
        <f t="shared" si="119"/>
        <v>0</v>
      </c>
      <c r="M111" s="309">
        <f t="shared" si="120"/>
        <v>0</v>
      </c>
      <c r="N111" s="309">
        <f t="shared" si="121"/>
        <v>0</v>
      </c>
      <c r="O111" s="309">
        <f t="shared" si="122"/>
        <v>0</v>
      </c>
      <c r="P111" s="309">
        <f t="shared" si="123"/>
        <v>0</v>
      </c>
      <c r="Q111" s="309">
        <f t="shared" si="124"/>
        <v>0</v>
      </c>
      <c r="R111" s="309">
        <f t="shared" si="125"/>
        <v>0</v>
      </c>
      <c r="S111" s="309">
        <f t="shared" si="126"/>
        <v>0</v>
      </c>
      <c r="T111" s="309">
        <f t="shared" si="127"/>
        <v>0</v>
      </c>
      <c r="U111" s="309">
        <f t="shared" si="128"/>
        <v>0</v>
      </c>
      <c r="V111" s="309">
        <f t="shared" si="129"/>
        <v>0</v>
      </c>
      <c r="W111" s="309">
        <f t="shared" si="130"/>
        <v>0</v>
      </c>
      <c r="X111" s="309">
        <f t="shared" si="131"/>
        <v>0</v>
      </c>
      <c r="Y111" s="309">
        <f t="shared" si="132"/>
        <v>0</v>
      </c>
      <c r="Z111" s="309">
        <f t="shared" si="133"/>
        <v>0</v>
      </c>
      <c r="AA111" s="309">
        <f t="shared" si="134"/>
        <v>0</v>
      </c>
      <c r="AB111" s="309">
        <f t="shared" si="135"/>
        <v>0</v>
      </c>
      <c r="AC111" s="309">
        <f t="shared" si="136"/>
        <v>0</v>
      </c>
      <c r="AD111" s="309">
        <f t="shared" si="137"/>
        <v>0</v>
      </c>
      <c r="AE111" s="309">
        <f t="shared" si="138"/>
        <v>0</v>
      </c>
      <c r="AF111" s="309">
        <f t="shared" si="139"/>
        <v>0</v>
      </c>
      <c r="AG111" s="309">
        <f t="shared" si="140"/>
        <v>0</v>
      </c>
      <c r="AH111" s="309">
        <f t="shared" si="141"/>
        <v>0</v>
      </c>
      <c r="AI111" s="309">
        <f t="shared" si="142"/>
        <v>0</v>
      </c>
      <c r="AJ111" s="309">
        <f t="shared" si="143"/>
        <v>0</v>
      </c>
      <c r="AK111" s="309">
        <f t="shared" si="144"/>
        <v>0</v>
      </c>
      <c r="AL111" s="309">
        <f t="shared" si="145"/>
        <v>0</v>
      </c>
      <c r="AM111" s="309">
        <f t="shared" si="146"/>
        <v>0</v>
      </c>
      <c r="AN111" s="309">
        <f t="shared" si="147"/>
        <v>0</v>
      </c>
      <c r="AO111" s="309">
        <f t="shared" si="148"/>
        <v>0</v>
      </c>
      <c r="AP111" s="309">
        <f t="shared" si="149"/>
        <v>0</v>
      </c>
      <c r="AQ111" s="309">
        <f t="shared" si="150"/>
        <v>0</v>
      </c>
      <c r="AR111" s="309">
        <f t="shared" si="151"/>
        <v>0</v>
      </c>
      <c r="AS111" s="309">
        <f t="shared" si="152"/>
        <v>0</v>
      </c>
      <c r="AT111" s="309">
        <f t="shared" si="153"/>
        <v>0</v>
      </c>
      <c r="AU111" s="309">
        <f t="shared" si="154"/>
        <v>0</v>
      </c>
      <c r="AV111" s="309">
        <f t="shared" si="155"/>
        <v>0</v>
      </c>
      <c r="AW111" s="309">
        <f t="shared" si="156"/>
        <v>0</v>
      </c>
      <c r="AX111" s="309">
        <f t="shared" si="157"/>
        <v>0</v>
      </c>
      <c r="AY111" s="309">
        <f t="shared" si="158"/>
        <v>0</v>
      </c>
      <c r="AZ111" s="309">
        <f t="shared" si="159"/>
        <v>0</v>
      </c>
      <c r="BA111" s="309">
        <f t="shared" si="160"/>
        <v>0</v>
      </c>
      <c r="BB111" s="309">
        <f t="shared" si="161"/>
        <v>0</v>
      </c>
      <c r="BC111" s="309">
        <f t="shared" si="162"/>
        <v>0</v>
      </c>
      <c r="BD111" s="309">
        <f t="shared" si="163"/>
        <v>0</v>
      </c>
      <c r="BE111" s="309">
        <f t="shared" si="164"/>
        <v>0</v>
      </c>
      <c r="BF111" s="309">
        <f t="shared" si="165"/>
        <v>0</v>
      </c>
      <c r="BG111" s="309">
        <f t="shared" si="166"/>
        <v>0</v>
      </c>
      <c r="BH111" s="309">
        <f t="shared" si="167"/>
        <v>0</v>
      </c>
      <c r="BI111" s="309">
        <f t="shared" si="168"/>
        <v>0</v>
      </c>
      <c r="BJ111" s="309">
        <f t="shared" si="169"/>
        <v>0</v>
      </c>
      <c r="BK111" s="309">
        <f t="shared" si="170"/>
        <v>0</v>
      </c>
      <c r="BL111" s="309">
        <f t="shared" si="171"/>
        <v>0</v>
      </c>
      <c r="BM111" s="309">
        <f t="shared" si="172"/>
        <v>0</v>
      </c>
      <c r="BN111" s="310">
        <f t="shared" si="173"/>
        <v>0</v>
      </c>
      <c r="BO111" s="310">
        <f t="shared" si="174"/>
        <v>0</v>
      </c>
    </row>
    <row r="112" spans="1:67" s="311" customFormat="1" ht="17.100000000000001" customHeight="1" thickBot="1">
      <c r="A112" s="307"/>
      <c r="B112" s="451"/>
      <c r="C112" s="452"/>
      <c r="D112" s="452"/>
      <c r="E112" s="451"/>
      <c r="F112" s="454">
        <v>0</v>
      </c>
      <c r="G112" s="385">
        <f t="shared" si="175"/>
        <v>0</v>
      </c>
      <c r="H112" s="386">
        <f t="shared" si="176"/>
        <v>0</v>
      </c>
      <c r="I112" s="387"/>
      <c r="J112" s="308">
        <f t="shared" si="117"/>
        <v>0</v>
      </c>
      <c r="K112" s="309">
        <f t="shared" si="118"/>
        <v>0</v>
      </c>
      <c r="L112" s="309">
        <f t="shared" si="119"/>
        <v>0</v>
      </c>
      <c r="M112" s="309">
        <f t="shared" si="120"/>
        <v>0</v>
      </c>
      <c r="N112" s="309">
        <f t="shared" si="121"/>
        <v>0</v>
      </c>
      <c r="O112" s="309">
        <f t="shared" si="122"/>
        <v>0</v>
      </c>
      <c r="P112" s="309">
        <f t="shared" si="123"/>
        <v>0</v>
      </c>
      <c r="Q112" s="309">
        <f t="shared" si="124"/>
        <v>0</v>
      </c>
      <c r="R112" s="309">
        <f t="shared" si="125"/>
        <v>0</v>
      </c>
      <c r="S112" s="309">
        <f t="shared" si="126"/>
        <v>0</v>
      </c>
      <c r="T112" s="309">
        <f t="shared" si="127"/>
        <v>0</v>
      </c>
      <c r="U112" s="309">
        <f t="shared" si="128"/>
        <v>0</v>
      </c>
      <c r="V112" s="309">
        <f t="shared" si="129"/>
        <v>0</v>
      </c>
      <c r="W112" s="309">
        <f t="shared" si="130"/>
        <v>0</v>
      </c>
      <c r="X112" s="309">
        <f t="shared" si="131"/>
        <v>0</v>
      </c>
      <c r="Y112" s="309">
        <f t="shared" si="132"/>
        <v>0</v>
      </c>
      <c r="Z112" s="309">
        <f t="shared" si="133"/>
        <v>0</v>
      </c>
      <c r="AA112" s="309">
        <f t="shared" si="134"/>
        <v>0</v>
      </c>
      <c r="AB112" s="309">
        <f t="shared" si="135"/>
        <v>0</v>
      </c>
      <c r="AC112" s="309">
        <f t="shared" si="136"/>
        <v>0</v>
      </c>
      <c r="AD112" s="309">
        <f t="shared" si="137"/>
        <v>0</v>
      </c>
      <c r="AE112" s="309">
        <f t="shared" si="138"/>
        <v>0</v>
      </c>
      <c r="AF112" s="309">
        <f t="shared" si="139"/>
        <v>0</v>
      </c>
      <c r="AG112" s="309">
        <f t="shared" si="140"/>
        <v>0</v>
      </c>
      <c r="AH112" s="309">
        <f t="shared" si="141"/>
        <v>0</v>
      </c>
      <c r="AI112" s="309">
        <f t="shared" si="142"/>
        <v>0</v>
      </c>
      <c r="AJ112" s="309">
        <f t="shared" si="143"/>
        <v>0</v>
      </c>
      <c r="AK112" s="309">
        <f t="shared" si="144"/>
        <v>0</v>
      </c>
      <c r="AL112" s="309">
        <f t="shared" si="145"/>
        <v>0</v>
      </c>
      <c r="AM112" s="309">
        <f t="shared" si="146"/>
        <v>0</v>
      </c>
      <c r="AN112" s="309">
        <f t="shared" si="147"/>
        <v>0</v>
      </c>
      <c r="AO112" s="309">
        <f t="shared" si="148"/>
        <v>0</v>
      </c>
      <c r="AP112" s="309">
        <f t="shared" si="149"/>
        <v>0</v>
      </c>
      <c r="AQ112" s="309">
        <f t="shared" si="150"/>
        <v>0</v>
      </c>
      <c r="AR112" s="309">
        <f t="shared" si="151"/>
        <v>0</v>
      </c>
      <c r="AS112" s="309">
        <f t="shared" si="152"/>
        <v>0</v>
      </c>
      <c r="AT112" s="309">
        <f t="shared" si="153"/>
        <v>0</v>
      </c>
      <c r="AU112" s="309">
        <f t="shared" si="154"/>
        <v>0</v>
      </c>
      <c r="AV112" s="309">
        <f t="shared" si="155"/>
        <v>0</v>
      </c>
      <c r="AW112" s="309">
        <f t="shared" si="156"/>
        <v>0</v>
      </c>
      <c r="AX112" s="309">
        <f t="shared" si="157"/>
        <v>0</v>
      </c>
      <c r="AY112" s="309">
        <f t="shared" si="158"/>
        <v>0</v>
      </c>
      <c r="AZ112" s="309">
        <f t="shared" si="159"/>
        <v>0</v>
      </c>
      <c r="BA112" s="309">
        <f t="shared" si="160"/>
        <v>0</v>
      </c>
      <c r="BB112" s="309">
        <f t="shared" si="161"/>
        <v>0</v>
      </c>
      <c r="BC112" s="309">
        <f t="shared" si="162"/>
        <v>0</v>
      </c>
      <c r="BD112" s="309">
        <f t="shared" si="163"/>
        <v>0</v>
      </c>
      <c r="BE112" s="309">
        <f t="shared" si="164"/>
        <v>0</v>
      </c>
      <c r="BF112" s="309">
        <f t="shared" si="165"/>
        <v>0</v>
      </c>
      <c r="BG112" s="309">
        <f t="shared" si="166"/>
        <v>0</v>
      </c>
      <c r="BH112" s="309">
        <f t="shared" si="167"/>
        <v>0</v>
      </c>
      <c r="BI112" s="309">
        <f t="shared" si="168"/>
        <v>0</v>
      </c>
      <c r="BJ112" s="309">
        <f t="shared" si="169"/>
        <v>0</v>
      </c>
      <c r="BK112" s="309">
        <f t="shared" si="170"/>
        <v>0</v>
      </c>
      <c r="BL112" s="309">
        <f t="shared" si="171"/>
        <v>0</v>
      </c>
      <c r="BM112" s="309">
        <f t="shared" si="172"/>
        <v>0</v>
      </c>
      <c r="BN112" s="310">
        <f t="shared" si="173"/>
        <v>0</v>
      </c>
      <c r="BO112" s="310">
        <f t="shared" si="174"/>
        <v>0</v>
      </c>
    </row>
    <row r="113" spans="1:67" s="311" customFormat="1" ht="17.100000000000001" customHeight="1" thickBot="1">
      <c r="A113" s="307"/>
      <c r="B113" s="451"/>
      <c r="C113" s="452"/>
      <c r="D113" s="452"/>
      <c r="E113" s="451"/>
      <c r="F113" s="454">
        <v>0</v>
      </c>
      <c r="G113" s="385">
        <f t="shared" si="175"/>
        <v>0</v>
      </c>
      <c r="H113" s="386">
        <f t="shared" si="176"/>
        <v>0</v>
      </c>
      <c r="I113" s="387"/>
      <c r="J113" s="308">
        <f t="shared" si="117"/>
        <v>0</v>
      </c>
      <c r="K113" s="309">
        <f t="shared" si="118"/>
        <v>0</v>
      </c>
      <c r="L113" s="309">
        <f t="shared" si="119"/>
        <v>0</v>
      </c>
      <c r="M113" s="309">
        <f t="shared" si="120"/>
        <v>0</v>
      </c>
      <c r="N113" s="309">
        <f t="shared" si="121"/>
        <v>0</v>
      </c>
      <c r="O113" s="309">
        <f t="shared" si="122"/>
        <v>0</v>
      </c>
      <c r="P113" s="309">
        <f t="shared" si="123"/>
        <v>0</v>
      </c>
      <c r="Q113" s="309">
        <f t="shared" si="124"/>
        <v>0</v>
      </c>
      <c r="R113" s="309">
        <f t="shared" si="125"/>
        <v>0</v>
      </c>
      <c r="S113" s="309">
        <f t="shared" si="126"/>
        <v>0</v>
      </c>
      <c r="T113" s="309">
        <f t="shared" si="127"/>
        <v>0</v>
      </c>
      <c r="U113" s="309">
        <f t="shared" si="128"/>
        <v>0</v>
      </c>
      <c r="V113" s="309">
        <f t="shared" si="129"/>
        <v>0</v>
      </c>
      <c r="W113" s="309">
        <f t="shared" si="130"/>
        <v>0</v>
      </c>
      <c r="X113" s="309">
        <f t="shared" si="131"/>
        <v>0</v>
      </c>
      <c r="Y113" s="309">
        <f t="shared" si="132"/>
        <v>0</v>
      </c>
      <c r="Z113" s="309">
        <f t="shared" si="133"/>
        <v>0</v>
      </c>
      <c r="AA113" s="309">
        <f t="shared" si="134"/>
        <v>0</v>
      </c>
      <c r="AB113" s="309">
        <f t="shared" si="135"/>
        <v>0</v>
      </c>
      <c r="AC113" s="309">
        <f t="shared" si="136"/>
        <v>0</v>
      </c>
      <c r="AD113" s="309">
        <f t="shared" si="137"/>
        <v>0</v>
      </c>
      <c r="AE113" s="309">
        <f t="shared" si="138"/>
        <v>0</v>
      </c>
      <c r="AF113" s="309">
        <f t="shared" si="139"/>
        <v>0</v>
      </c>
      <c r="AG113" s="309">
        <f t="shared" si="140"/>
        <v>0</v>
      </c>
      <c r="AH113" s="309">
        <f t="shared" si="141"/>
        <v>0</v>
      </c>
      <c r="AI113" s="309">
        <f t="shared" si="142"/>
        <v>0</v>
      </c>
      <c r="AJ113" s="309">
        <f t="shared" si="143"/>
        <v>0</v>
      </c>
      <c r="AK113" s="309">
        <f t="shared" si="144"/>
        <v>0</v>
      </c>
      <c r="AL113" s="309">
        <f t="shared" si="145"/>
        <v>0</v>
      </c>
      <c r="AM113" s="309">
        <f t="shared" si="146"/>
        <v>0</v>
      </c>
      <c r="AN113" s="309">
        <f t="shared" si="147"/>
        <v>0</v>
      </c>
      <c r="AO113" s="309">
        <f t="shared" si="148"/>
        <v>0</v>
      </c>
      <c r="AP113" s="309">
        <f t="shared" si="149"/>
        <v>0</v>
      </c>
      <c r="AQ113" s="309">
        <f t="shared" si="150"/>
        <v>0</v>
      </c>
      <c r="AR113" s="309">
        <f t="shared" si="151"/>
        <v>0</v>
      </c>
      <c r="AS113" s="309">
        <f t="shared" si="152"/>
        <v>0</v>
      </c>
      <c r="AT113" s="309">
        <f t="shared" si="153"/>
        <v>0</v>
      </c>
      <c r="AU113" s="309">
        <f t="shared" si="154"/>
        <v>0</v>
      </c>
      <c r="AV113" s="309">
        <f t="shared" si="155"/>
        <v>0</v>
      </c>
      <c r="AW113" s="309">
        <f t="shared" si="156"/>
        <v>0</v>
      </c>
      <c r="AX113" s="309">
        <f t="shared" si="157"/>
        <v>0</v>
      </c>
      <c r="AY113" s="309">
        <f t="shared" si="158"/>
        <v>0</v>
      </c>
      <c r="AZ113" s="309">
        <f t="shared" si="159"/>
        <v>0</v>
      </c>
      <c r="BA113" s="309">
        <f t="shared" si="160"/>
        <v>0</v>
      </c>
      <c r="BB113" s="309">
        <f t="shared" si="161"/>
        <v>0</v>
      </c>
      <c r="BC113" s="309">
        <f t="shared" si="162"/>
        <v>0</v>
      </c>
      <c r="BD113" s="309">
        <f t="shared" si="163"/>
        <v>0</v>
      </c>
      <c r="BE113" s="309">
        <f t="shared" si="164"/>
        <v>0</v>
      </c>
      <c r="BF113" s="309">
        <f t="shared" si="165"/>
        <v>0</v>
      </c>
      <c r="BG113" s="309">
        <f t="shared" si="166"/>
        <v>0</v>
      </c>
      <c r="BH113" s="309">
        <f t="shared" si="167"/>
        <v>0</v>
      </c>
      <c r="BI113" s="309">
        <f t="shared" si="168"/>
        <v>0</v>
      </c>
      <c r="BJ113" s="309">
        <f t="shared" si="169"/>
        <v>0</v>
      </c>
      <c r="BK113" s="309">
        <f t="shared" si="170"/>
        <v>0</v>
      </c>
      <c r="BL113" s="309">
        <f t="shared" si="171"/>
        <v>0</v>
      </c>
      <c r="BM113" s="309">
        <f t="shared" si="172"/>
        <v>0</v>
      </c>
      <c r="BN113" s="310">
        <f t="shared" si="173"/>
        <v>0</v>
      </c>
      <c r="BO113" s="310">
        <f t="shared" si="174"/>
        <v>0</v>
      </c>
    </row>
    <row r="114" spans="1:67" s="311" customFormat="1" ht="17.100000000000001" customHeight="1" thickBot="1">
      <c r="A114" s="307"/>
      <c r="B114" s="451"/>
      <c r="C114" s="452"/>
      <c r="D114" s="452"/>
      <c r="E114" s="451"/>
      <c r="F114" s="454">
        <v>0</v>
      </c>
      <c r="G114" s="385">
        <f t="shared" si="175"/>
        <v>0</v>
      </c>
      <c r="H114" s="386">
        <f t="shared" si="176"/>
        <v>0</v>
      </c>
      <c r="I114" s="387"/>
      <c r="J114" s="308">
        <f t="shared" si="117"/>
        <v>0</v>
      </c>
      <c r="K114" s="309">
        <f t="shared" si="118"/>
        <v>0</v>
      </c>
      <c r="L114" s="309">
        <f t="shared" si="119"/>
        <v>0</v>
      </c>
      <c r="M114" s="309">
        <f t="shared" si="120"/>
        <v>0</v>
      </c>
      <c r="N114" s="309">
        <f t="shared" si="121"/>
        <v>0</v>
      </c>
      <c r="O114" s="309">
        <f t="shared" si="122"/>
        <v>0</v>
      </c>
      <c r="P114" s="309">
        <f t="shared" si="123"/>
        <v>0</v>
      </c>
      <c r="Q114" s="309">
        <f t="shared" si="124"/>
        <v>0</v>
      </c>
      <c r="R114" s="309">
        <f t="shared" si="125"/>
        <v>0</v>
      </c>
      <c r="S114" s="309">
        <f t="shared" si="126"/>
        <v>0</v>
      </c>
      <c r="T114" s="309">
        <f t="shared" si="127"/>
        <v>0</v>
      </c>
      <c r="U114" s="309">
        <f t="shared" si="128"/>
        <v>0</v>
      </c>
      <c r="V114" s="309">
        <f t="shared" si="129"/>
        <v>0</v>
      </c>
      <c r="W114" s="309">
        <f t="shared" si="130"/>
        <v>0</v>
      </c>
      <c r="X114" s="309">
        <f t="shared" si="131"/>
        <v>0</v>
      </c>
      <c r="Y114" s="309">
        <f t="shared" si="132"/>
        <v>0</v>
      </c>
      <c r="Z114" s="309">
        <f t="shared" si="133"/>
        <v>0</v>
      </c>
      <c r="AA114" s="309">
        <f t="shared" si="134"/>
        <v>0</v>
      </c>
      <c r="AB114" s="309">
        <f t="shared" si="135"/>
        <v>0</v>
      </c>
      <c r="AC114" s="309">
        <f t="shared" si="136"/>
        <v>0</v>
      </c>
      <c r="AD114" s="309">
        <f t="shared" si="137"/>
        <v>0</v>
      </c>
      <c r="AE114" s="309">
        <f t="shared" si="138"/>
        <v>0</v>
      </c>
      <c r="AF114" s="309">
        <f t="shared" si="139"/>
        <v>0</v>
      </c>
      <c r="AG114" s="309">
        <f t="shared" si="140"/>
        <v>0</v>
      </c>
      <c r="AH114" s="309">
        <f t="shared" si="141"/>
        <v>0</v>
      </c>
      <c r="AI114" s="309">
        <f t="shared" si="142"/>
        <v>0</v>
      </c>
      <c r="AJ114" s="309">
        <f t="shared" si="143"/>
        <v>0</v>
      </c>
      <c r="AK114" s="309">
        <f t="shared" si="144"/>
        <v>0</v>
      </c>
      <c r="AL114" s="309">
        <f t="shared" si="145"/>
        <v>0</v>
      </c>
      <c r="AM114" s="309">
        <f t="shared" si="146"/>
        <v>0</v>
      </c>
      <c r="AN114" s="309">
        <f t="shared" si="147"/>
        <v>0</v>
      </c>
      <c r="AO114" s="309">
        <f t="shared" si="148"/>
        <v>0</v>
      </c>
      <c r="AP114" s="309">
        <f t="shared" si="149"/>
        <v>0</v>
      </c>
      <c r="AQ114" s="309">
        <f t="shared" si="150"/>
        <v>0</v>
      </c>
      <c r="AR114" s="309">
        <f t="shared" si="151"/>
        <v>0</v>
      </c>
      <c r="AS114" s="309">
        <f t="shared" si="152"/>
        <v>0</v>
      </c>
      <c r="AT114" s="309">
        <f t="shared" si="153"/>
        <v>0</v>
      </c>
      <c r="AU114" s="309">
        <f t="shared" si="154"/>
        <v>0</v>
      </c>
      <c r="AV114" s="309">
        <f t="shared" si="155"/>
        <v>0</v>
      </c>
      <c r="AW114" s="309">
        <f t="shared" si="156"/>
        <v>0</v>
      </c>
      <c r="AX114" s="309">
        <f t="shared" si="157"/>
        <v>0</v>
      </c>
      <c r="AY114" s="309">
        <f t="shared" si="158"/>
        <v>0</v>
      </c>
      <c r="AZ114" s="309">
        <f t="shared" si="159"/>
        <v>0</v>
      </c>
      <c r="BA114" s="309">
        <f t="shared" si="160"/>
        <v>0</v>
      </c>
      <c r="BB114" s="309">
        <f t="shared" si="161"/>
        <v>0</v>
      </c>
      <c r="BC114" s="309">
        <f t="shared" si="162"/>
        <v>0</v>
      </c>
      <c r="BD114" s="309">
        <f t="shared" si="163"/>
        <v>0</v>
      </c>
      <c r="BE114" s="309">
        <f t="shared" si="164"/>
        <v>0</v>
      </c>
      <c r="BF114" s="309">
        <f t="shared" si="165"/>
        <v>0</v>
      </c>
      <c r="BG114" s="309">
        <f t="shared" si="166"/>
        <v>0</v>
      </c>
      <c r="BH114" s="309">
        <f t="shared" si="167"/>
        <v>0</v>
      </c>
      <c r="BI114" s="309">
        <f t="shared" si="168"/>
        <v>0</v>
      </c>
      <c r="BJ114" s="309">
        <f t="shared" si="169"/>
        <v>0</v>
      </c>
      <c r="BK114" s="309">
        <f t="shared" si="170"/>
        <v>0</v>
      </c>
      <c r="BL114" s="309">
        <f t="shared" si="171"/>
        <v>0</v>
      </c>
      <c r="BM114" s="309">
        <f t="shared" si="172"/>
        <v>0</v>
      </c>
      <c r="BN114" s="310">
        <f t="shared" si="173"/>
        <v>0</v>
      </c>
      <c r="BO114" s="310">
        <f t="shared" si="174"/>
        <v>0</v>
      </c>
    </row>
    <row r="115" spans="1:67" s="311" customFormat="1" ht="17.100000000000001" customHeight="1" thickBot="1">
      <c r="A115" s="307"/>
      <c r="B115" s="451"/>
      <c r="C115" s="452"/>
      <c r="D115" s="452"/>
      <c r="E115" s="451"/>
      <c r="F115" s="454">
        <v>0</v>
      </c>
      <c r="G115" s="385">
        <f t="shared" si="175"/>
        <v>0</v>
      </c>
      <c r="H115" s="386">
        <f t="shared" si="176"/>
        <v>0</v>
      </c>
      <c r="I115" s="387"/>
      <c r="J115" s="308">
        <f t="shared" si="117"/>
        <v>0</v>
      </c>
      <c r="K115" s="309">
        <f t="shared" si="118"/>
        <v>0</v>
      </c>
      <c r="L115" s="309">
        <f t="shared" si="119"/>
        <v>0</v>
      </c>
      <c r="M115" s="309">
        <f t="shared" si="120"/>
        <v>0</v>
      </c>
      <c r="N115" s="309">
        <f t="shared" si="121"/>
        <v>0</v>
      </c>
      <c r="O115" s="309">
        <f t="shared" si="122"/>
        <v>0</v>
      </c>
      <c r="P115" s="309">
        <f t="shared" si="123"/>
        <v>0</v>
      </c>
      <c r="Q115" s="309">
        <f t="shared" si="124"/>
        <v>0</v>
      </c>
      <c r="R115" s="309">
        <f t="shared" si="125"/>
        <v>0</v>
      </c>
      <c r="S115" s="309">
        <f t="shared" si="126"/>
        <v>0</v>
      </c>
      <c r="T115" s="309">
        <f t="shared" si="127"/>
        <v>0</v>
      </c>
      <c r="U115" s="309">
        <f t="shared" si="128"/>
        <v>0</v>
      </c>
      <c r="V115" s="309">
        <f t="shared" si="129"/>
        <v>0</v>
      </c>
      <c r="W115" s="309">
        <f t="shared" si="130"/>
        <v>0</v>
      </c>
      <c r="X115" s="309">
        <f t="shared" si="131"/>
        <v>0</v>
      </c>
      <c r="Y115" s="309">
        <f t="shared" si="132"/>
        <v>0</v>
      </c>
      <c r="Z115" s="309">
        <f t="shared" si="133"/>
        <v>0</v>
      </c>
      <c r="AA115" s="309">
        <f t="shared" si="134"/>
        <v>0</v>
      </c>
      <c r="AB115" s="309">
        <f t="shared" si="135"/>
        <v>0</v>
      </c>
      <c r="AC115" s="309">
        <f t="shared" si="136"/>
        <v>0</v>
      </c>
      <c r="AD115" s="309">
        <f t="shared" si="137"/>
        <v>0</v>
      </c>
      <c r="AE115" s="309">
        <f t="shared" si="138"/>
        <v>0</v>
      </c>
      <c r="AF115" s="309">
        <f t="shared" si="139"/>
        <v>0</v>
      </c>
      <c r="AG115" s="309">
        <f t="shared" si="140"/>
        <v>0</v>
      </c>
      <c r="AH115" s="309">
        <f t="shared" si="141"/>
        <v>0</v>
      </c>
      <c r="AI115" s="309">
        <f t="shared" si="142"/>
        <v>0</v>
      </c>
      <c r="AJ115" s="309">
        <f t="shared" si="143"/>
        <v>0</v>
      </c>
      <c r="AK115" s="309">
        <f t="shared" si="144"/>
        <v>0</v>
      </c>
      <c r="AL115" s="309">
        <f t="shared" si="145"/>
        <v>0</v>
      </c>
      <c r="AM115" s="309">
        <f t="shared" si="146"/>
        <v>0</v>
      </c>
      <c r="AN115" s="309">
        <f t="shared" si="147"/>
        <v>0</v>
      </c>
      <c r="AO115" s="309">
        <f t="shared" si="148"/>
        <v>0</v>
      </c>
      <c r="AP115" s="309">
        <f t="shared" si="149"/>
        <v>0</v>
      </c>
      <c r="AQ115" s="309">
        <f t="shared" si="150"/>
        <v>0</v>
      </c>
      <c r="AR115" s="309">
        <f t="shared" si="151"/>
        <v>0</v>
      </c>
      <c r="AS115" s="309">
        <f t="shared" si="152"/>
        <v>0</v>
      </c>
      <c r="AT115" s="309">
        <f t="shared" si="153"/>
        <v>0</v>
      </c>
      <c r="AU115" s="309">
        <f t="shared" si="154"/>
        <v>0</v>
      </c>
      <c r="AV115" s="309">
        <f t="shared" si="155"/>
        <v>0</v>
      </c>
      <c r="AW115" s="309">
        <f t="shared" si="156"/>
        <v>0</v>
      </c>
      <c r="AX115" s="309">
        <f t="shared" si="157"/>
        <v>0</v>
      </c>
      <c r="AY115" s="309">
        <f t="shared" si="158"/>
        <v>0</v>
      </c>
      <c r="AZ115" s="309">
        <f t="shared" si="159"/>
        <v>0</v>
      </c>
      <c r="BA115" s="309">
        <f t="shared" si="160"/>
        <v>0</v>
      </c>
      <c r="BB115" s="309">
        <f t="shared" si="161"/>
        <v>0</v>
      </c>
      <c r="BC115" s="309">
        <f t="shared" si="162"/>
        <v>0</v>
      </c>
      <c r="BD115" s="309">
        <f t="shared" si="163"/>
        <v>0</v>
      </c>
      <c r="BE115" s="309">
        <f t="shared" si="164"/>
        <v>0</v>
      </c>
      <c r="BF115" s="309">
        <f t="shared" si="165"/>
        <v>0</v>
      </c>
      <c r="BG115" s="309">
        <f t="shared" si="166"/>
        <v>0</v>
      </c>
      <c r="BH115" s="309">
        <f t="shared" si="167"/>
        <v>0</v>
      </c>
      <c r="BI115" s="309">
        <f t="shared" si="168"/>
        <v>0</v>
      </c>
      <c r="BJ115" s="309">
        <f t="shared" si="169"/>
        <v>0</v>
      </c>
      <c r="BK115" s="309">
        <f t="shared" si="170"/>
        <v>0</v>
      </c>
      <c r="BL115" s="309">
        <f t="shared" si="171"/>
        <v>0</v>
      </c>
      <c r="BM115" s="309">
        <f t="shared" si="172"/>
        <v>0</v>
      </c>
      <c r="BN115" s="310">
        <f t="shared" si="173"/>
        <v>0</v>
      </c>
      <c r="BO115" s="310">
        <f t="shared" si="174"/>
        <v>0</v>
      </c>
    </row>
    <row r="116" spans="1:67" s="311" customFormat="1" ht="17.100000000000001" customHeight="1" thickBot="1">
      <c r="A116" s="307"/>
      <c r="B116" s="451"/>
      <c r="C116" s="452"/>
      <c r="D116" s="452"/>
      <c r="E116" s="451"/>
      <c r="F116" s="454">
        <v>0</v>
      </c>
      <c r="G116" s="385">
        <f t="shared" si="175"/>
        <v>0</v>
      </c>
      <c r="H116" s="386">
        <f t="shared" si="176"/>
        <v>0</v>
      </c>
      <c r="I116" s="387"/>
      <c r="J116" s="308">
        <f t="shared" si="117"/>
        <v>0</v>
      </c>
      <c r="K116" s="309">
        <f t="shared" si="118"/>
        <v>0</v>
      </c>
      <c r="L116" s="309">
        <f t="shared" si="119"/>
        <v>0</v>
      </c>
      <c r="M116" s="309">
        <f t="shared" si="120"/>
        <v>0</v>
      </c>
      <c r="N116" s="309">
        <f t="shared" si="121"/>
        <v>0</v>
      </c>
      <c r="O116" s="309">
        <f t="shared" si="122"/>
        <v>0</v>
      </c>
      <c r="P116" s="309">
        <f t="shared" si="123"/>
        <v>0</v>
      </c>
      <c r="Q116" s="309">
        <f t="shared" si="124"/>
        <v>0</v>
      </c>
      <c r="R116" s="309">
        <f t="shared" si="125"/>
        <v>0</v>
      </c>
      <c r="S116" s="309">
        <f t="shared" si="126"/>
        <v>0</v>
      </c>
      <c r="T116" s="309">
        <f t="shared" si="127"/>
        <v>0</v>
      </c>
      <c r="U116" s="309">
        <f t="shared" si="128"/>
        <v>0</v>
      </c>
      <c r="V116" s="309">
        <f t="shared" si="129"/>
        <v>0</v>
      </c>
      <c r="W116" s="309">
        <f t="shared" si="130"/>
        <v>0</v>
      </c>
      <c r="X116" s="309">
        <f t="shared" si="131"/>
        <v>0</v>
      </c>
      <c r="Y116" s="309">
        <f t="shared" si="132"/>
        <v>0</v>
      </c>
      <c r="Z116" s="309">
        <f t="shared" si="133"/>
        <v>0</v>
      </c>
      <c r="AA116" s="309">
        <f t="shared" si="134"/>
        <v>0</v>
      </c>
      <c r="AB116" s="309">
        <f t="shared" si="135"/>
        <v>0</v>
      </c>
      <c r="AC116" s="309">
        <f t="shared" si="136"/>
        <v>0</v>
      </c>
      <c r="AD116" s="309">
        <f t="shared" si="137"/>
        <v>0</v>
      </c>
      <c r="AE116" s="309">
        <f t="shared" si="138"/>
        <v>0</v>
      </c>
      <c r="AF116" s="309">
        <f t="shared" si="139"/>
        <v>0</v>
      </c>
      <c r="AG116" s="309">
        <f t="shared" si="140"/>
        <v>0</v>
      </c>
      <c r="AH116" s="309">
        <f t="shared" si="141"/>
        <v>0</v>
      </c>
      <c r="AI116" s="309">
        <f t="shared" si="142"/>
        <v>0</v>
      </c>
      <c r="AJ116" s="309">
        <f t="shared" si="143"/>
        <v>0</v>
      </c>
      <c r="AK116" s="309">
        <f t="shared" si="144"/>
        <v>0</v>
      </c>
      <c r="AL116" s="309">
        <f t="shared" si="145"/>
        <v>0</v>
      </c>
      <c r="AM116" s="309">
        <f t="shared" si="146"/>
        <v>0</v>
      </c>
      <c r="AN116" s="309">
        <f t="shared" si="147"/>
        <v>0</v>
      </c>
      <c r="AO116" s="309">
        <f t="shared" si="148"/>
        <v>0</v>
      </c>
      <c r="AP116" s="309">
        <f t="shared" si="149"/>
        <v>0</v>
      </c>
      <c r="AQ116" s="309">
        <f t="shared" si="150"/>
        <v>0</v>
      </c>
      <c r="AR116" s="309">
        <f t="shared" si="151"/>
        <v>0</v>
      </c>
      <c r="AS116" s="309">
        <f t="shared" si="152"/>
        <v>0</v>
      </c>
      <c r="AT116" s="309">
        <f t="shared" si="153"/>
        <v>0</v>
      </c>
      <c r="AU116" s="309">
        <f t="shared" si="154"/>
        <v>0</v>
      </c>
      <c r="AV116" s="309">
        <f t="shared" si="155"/>
        <v>0</v>
      </c>
      <c r="AW116" s="309">
        <f t="shared" si="156"/>
        <v>0</v>
      </c>
      <c r="AX116" s="309">
        <f t="shared" si="157"/>
        <v>0</v>
      </c>
      <c r="AY116" s="309">
        <f t="shared" si="158"/>
        <v>0</v>
      </c>
      <c r="AZ116" s="309">
        <f t="shared" si="159"/>
        <v>0</v>
      </c>
      <c r="BA116" s="309">
        <f t="shared" si="160"/>
        <v>0</v>
      </c>
      <c r="BB116" s="309">
        <f t="shared" si="161"/>
        <v>0</v>
      </c>
      <c r="BC116" s="309">
        <f t="shared" si="162"/>
        <v>0</v>
      </c>
      <c r="BD116" s="309">
        <f t="shared" si="163"/>
        <v>0</v>
      </c>
      <c r="BE116" s="309">
        <f t="shared" si="164"/>
        <v>0</v>
      </c>
      <c r="BF116" s="309">
        <f t="shared" si="165"/>
        <v>0</v>
      </c>
      <c r="BG116" s="309">
        <f t="shared" si="166"/>
        <v>0</v>
      </c>
      <c r="BH116" s="309">
        <f t="shared" si="167"/>
        <v>0</v>
      </c>
      <c r="BI116" s="309">
        <f t="shared" si="168"/>
        <v>0</v>
      </c>
      <c r="BJ116" s="309">
        <f t="shared" si="169"/>
        <v>0</v>
      </c>
      <c r="BK116" s="309">
        <f t="shared" si="170"/>
        <v>0</v>
      </c>
      <c r="BL116" s="309">
        <f t="shared" si="171"/>
        <v>0</v>
      </c>
      <c r="BM116" s="309">
        <f t="shared" si="172"/>
        <v>0</v>
      </c>
      <c r="BN116" s="310">
        <f t="shared" si="173"/>
        <v>0</v>
      </c>
      <c r="BO116" s="310">
        <f t="shared" si="174"/>
        <v>0</v>
      </c>
    </row>
    <row r="117" spans="1:67" s="311" customFormat="1" ht="17.100000000000001" customHeight="1" thickBot="1">
      <c r="A117" s="307"/>
      <c r="B117" s="451"/>
      <c r="C117" s="452"/>
      <c r="D117" s="452"/>
      <c r="E117" s="451"/>
      <c r="F117" s="454">
        <v>0</v>
      </c>
      <c r="G117" s="385">
        <f t="shared" si="175"/>
        <v>0</v>
      </c>
      <c r="H117" s="386">
        <f t="shared" si="176"/>
        <v>0</v>
      </c>
      <c r="I117" s="387"/>
      <c r="J117" s="308">
        <f t="shared" si="117"/>
        <v>0</v>
      </c>
      <c r="K117" s="309">
        <f t="shared" si="118"/>
        <v>0</v>
      </c>
      <c r="L117" s="309">
        <f t="shared" si="119"/>
        <v>0</v>
      </c>
      <c r="M117" s="309">
        <f t="shared" si="120"/>
        <v>0</v>
      </c>
      <c r="N117" s="309">
        <f t="shared" si="121"/>
        <v>0</v>
      </c>
      <c r="O117" s="309">
        <f t="shared" si="122"/>
        <v>0</v>
      </c>
      <c r="P117" s="309">
        <f t="shared" si="123"/>
        <v>0</v>
      </c>
      <c r="Q117" s="309">
        <f t="shared" si="124"/>
        <v>0</v>
      </c>
      <c r="R117" s="309">
        <f t="shared" si="125"/>
        <v>0</v>
      </c>
      <c r="S117" s="309">
        <f t="shared" si="126"/>
        <v>0</v>
      </c>
      <c r="T117" s="309">
        <f t="shared" si="127"/>
        <v>0</v>
      </c>
      <c r="U117" s="309">
        <f t="shared" si="128"/>
        <v>0</v>
      </c>
      <c r="V117" s="309">
        <f t="shared" si="129"/>
        <v>0</v>
      </c>
      <c r="W117" s="309">
        <f t="shared" si="130"/>
        <v>0</v>
      </c>
      <c r="X117" s="309">
        <f t="shared" si="131"/>
        <v>0</v>
      </c>
      <c r="Y117" s="309">
        <f t="shared" si="132"/>
        <v>0</v>
      </c>
      <c r="Z117" s="309">
        <f t="shared" si="133"/>
        <v>0</v>
      </c>
      <c r="AA117" s="309">
        <f t="shared" si="134"/>
        <v>0</v>
      </c>
      <c r="AB117" s="309">
        <f t="shared" si="135"/>
        <v>0</v>
      </c>
      <c r="AC117" s="309">
        <f t="shared" si="136"/>
        <v>0</v>
      </c>
      <c r="AD117" s="309">
        <f t="shared" si="137"/>
        <v>0</v>
      </c>
      <c r="AE117" s="309">
        <f t="shared" si="138"/>
        <v>0</v>
      </c>
      <c r="AF117" s="309">
        <f t="shared" si="139"/>
        <v>0</v>
      </c>
      <c r="AG117" s="309">
        <f t="shared" si="140"/>
        <v>0</v>
      </c>
      <c r="AH117" s="309">
        <f t="shared" si="141"/>
        <v>0</v>
      </c>
      <c r="AI117" s="309">
        <f t="shared" si="142"/>
        <v>0</v>
      </c>
      <c r="AJ117" s="309">
        <f t="shared" si="143"/>
        <v>0</v>
      </c>
      <c r="AK117" s="309">
        <f t="shared" si="144"/>
        <v>0</v>
      </c>
      <c r="AL117" s="309">
        <f t="shared" si="145"/>
        <v>0</v>
      </c>
      <c r="AM117" s="309">
        <f t="shared" si="146"/>
        <v>0</v>
      </c>
      <c r="AN117" s="309">
        <f t="shared" si="147"/>
        <v>0</v>
      </c>
      <c r="AO117" s="309">
        <f t="shared" si="148"/>
        <v>0</v>
      </c>
      <c r="AP117" s="309">
        <f t="shared" si="149"/>
        <v>0</v>
      </c>
      <c r="AQ117" s="309">
        <f t="shared" si="150"/>
        <v>0</v>
      </c>
      <c r="AR117" s="309">
        <f t="shared" si="151"/>
        <v>0</v>
      </c>
      <c r="AS117" s="309">
        <f t="shared" si="152"/>
        <v>0</v>
      </c>
      <c r="AT117" s="309">
        <f t="shared" si="153"/>
        <v>0</v>
      </c>
      <c r="AU117" s="309">
        <f t="shared" si="154"/>
        <v>0</v>
      </c>
      <c r="AV117" s="309">
        <f t="shared" si="155"/>
        <v>0</v>
      </c>
      <c r="AW117" s="309">
        <f t="shared" si="156"/>
        <v>0</v>
      </c>
      <c r="AX117" s="309">
        <f t="shared" si="157"/>
        <v>0</v>
      </c>
      <c r="AY117" s="309">
        <f t="shared" si="158"/>
        <v>0</v>
      </c>
      <c r="AZ117" s="309">
        <f t="shared" si="159"/>
        <v>0</v>
      </c>
      <c r="BA117" s="309">
        <f t="shared" si="160"/>
        <v>0</v>
      </c>
      <c r="BB117" s="309">
        <f t="shared" si="161"/>
        <v>0</v>
      </c>
      <c r="BC117" s="309">
        <f t="shared" si="162"/>
        <v>0</v>
      </c>
      <c r="BD117" s="309">
        <f t="shared" si="163"/>
        <v>0</v>
      </c>
      <c r="BE117" s="309">
        <f t="shared" si="164"/>
        <v>0</v>
      </c>
      <c r="BF117" s="309">
        <f t="shared" si="165"/>
        <v>0</v>
      </c>
      <c r="BG117" s="309">
        <f t="shared" si="166"/>
        <v>0</v>
      </c>
      <c r="BH117" s="309">
        <f t="shared" si="167"/>
        <v>0</v>
      </c>
      <c r="BI117" s="309">
        <f t="shared" si="168"/>
        <v>0</v>
      </c>
      <c r="BJ117" s="309">
        <f t="shared" si="169"/>
        <v>0</v>
      </c>
      <c r="BK117" s="309">
        <f t="shared" si="170"/>
        <v>0</v>
      </c>
      <c r="BL117" s="309">
        <f t="shared" si="171"/>
        <v>0</v>
      </c>
      <c r="BM117" s="309">
        <f t="shared" si="172"/>
        <v>0</v>
      </c>
      <c r="BN117" s="310">
        <f t="shared" si="173"/>
        <v>0</v>
      </c>
      <c r="BO117" s="310">
        <f t="shared" si="174"/>
        <v>0</v>
      </c>
    </row>
    <row r="118" spans="1:67" s="311" customFormat="1" ht="17.100000000000001" customHeight="1" thickBot="1">
      <c r="A118" s="307"/>
      <c r="B118" s="451"/>
      <c r="C118" s="452"/>
      <c r="D118" s="452"/>
      <c r="E118" s="451"/>
      <c r="F118" s="454">
        <v>0</v>
      </c>
      <c r="G118" s="385">
        <f t="shared" si="175"/>
        <v>0</v>
      </c>
      <c r="H118" s="386">
        <f t="shared" si="176"/>
        <v>0</v>
      </c>
      <c r="I118" s="387"/>
      <c r="J118" s="308">
        <f t="shared" si="117"/>
        <v>0</v>
      </c>
      <c r="K118" s="309">
        <f t="shared" si="118"/>
        <v>0</v>
      </c>
      <c r="L118" s="309">
        <f t="shared" si="119"/>
        <v>0</v>
      </c>
      <c r="M118" s="309">
        <f t="shared" si="120"/>
        <v>0</v>
      </c>
      <c r="N118" s="309">
        <f t="shared" si="121"/>
        <v>0</v>
      </c>
      <c r="O118" s="309">
        <f t="shared" si="122"/>
        <v>0</v>
      </c>
      <c r="P118" s="309">
        <f t="shared" si="123"/>
        <v>0</v>
      </c>
      <c r="Q118" s="309">
        <f t="shared" si="124"/>
        <v>0</v>
      </c>
      <c r="R118" s="309">
        <f t="shared" si="125"/>
        <v>0</v>
      </c>
      <c r="S118" s="309">
        <f t="shared" si="126"/>
        <v>0</v>
      </c>
      <c r="T118" s="309">
        <f t="shared" si="127"/>
        <v>0</v>
      </c>
      <c r="U118" s="309">
        <f t="shared" si="128"/>
        <v>0</v>
      </c>
      <c r="V118" s="309">
        <f t="shared" si="129"/>
        <v>0</v>
      </c>
      <c r="W118" s="309">
        <f t="shared" si="130"/>
        <v>0</v>
      </c>
      <c r="X118" s="309">
        <f t="shared" si="131"/>
        <v>0</v>
      </c>
      <c r="Y118" s="309">
        <f t="shared" si="132"/>
        <v>0</v>
      </c>
      <c r="Z118" s="309">
        <f t="shared" si="133"/>
        <v>0</v>
      </c>
      <c r="AA118" s="309">
        <f t="shared" si="134"/>
        <v>0</v>
      </c>
      <c r="AB118" s="309">
        <f t="shared" si="135"/>
        <v>0</v>
      </c>
      <c r="AC118" s="309">
        <f t="shared" si="136"/>
        <v>0</v>
      </c>
      <c r="AD118" s="309">
        <f t="shared" si="137"/>
        <v>0</v>
      </c>
      <c r="AE118" s="309">
        <f t="shared" si="138"/>
        <v>0</v>
      </c>
      <c r="AF118" s="309">
        <f t="shared" si="139"/>
        <v>0</v>
      </c>
      <c r="AG118" s="309">
        <f t="shared" si="140"/>
        <v>0</v>
      </c>
      <c r="AH118" s="309">
        <f t="shared" si="141"/>
        <v>0</v>
      </c>
      <c r="AI118" s="309">
        <f t="shared" si="142"/>
        <v>0</v>
      </c>
      <c r="AJ118" s="309">
        <f t="shared" si="143"/>
        <v>0</v>
      </c>
      <c r="AK118" s="309">
        <f t="shared" si="144"/>
        <v>0</v>
      </c>
      <c r="AL118" s="309">
        <f t="shared" si="145"/>
        <v>0</v>
      </c>
      <c r="AM118" s="309">
        <f t="shared" si="146"/>
        <v>0</v>
      </c>
      <c r="AN118" s="309">
        <f t="shared" si="147"/>
        <v>0</v>
      </c>
      <c r="AO118" s="309">
        <f t="shared" si="148"/>
        <v>0</v>
      </c>
      <c r="AP118" s="309">
        <f t="shared" si="149"/>
        <v>0</v>
      </c>
      <c r="AQ118" s="309">
        <f t="shared" si="150"/>
        <v>0</v>
      </c>
      <c r="AR118" s="309">
        <f t="shared" si="151"/>
        <v>0</v>
      </c>
      <c r="AS118" s="309">
        <f t="shared" si="152"/>
        <v>0</v>
      </c>
      <c r="AT118" s="309">
        <f t="shared" si="153"/>
        <v>0</v>
      </c>
      <c r="AU118" s="309">
        <f t="shared" si="154"/>
        <v>0</v>
      </c>
      <c r="AV118" s="309">
        <f t="shared" si="155"/>
        <v>0</v>
      </c>
      <c r="AW118" s="309">
        <f t="shared" si="156"/>
        <v>0</v>
      </c>
      <c r="AX118" s="309">
        <f t="shared" si="157"/>
        <v>0</v>
      </c>
      <c r="AY118" s="309">
        <f t="shared" si="158"/>
        <v>0</v>
      </c>
      <c r="AZ118" s="309">
        <f t="shared" si="159"/>
        <v>0</v>
      </c>
      <c r="BA118" s="309">
        <f t="shared" si="160"/>
        <v>0</v>
      </c>
      <c r="BB118" s="309">
        <f t="shared" si="161"/>
        <v>0</v>
      </c>
      <c r="BC118" s="309">
        <f t="shared" si="162"/>
        <v>0</v>
      </c>
      <c r="BD118" s="309">
        <f t="shared" si="163"/>
        <v>0</v>
      </c>
      <c r="BE118" s="309">
        <f t="shared" si="164"/>
        <v>0</v>
      </c>
      <c r="BF118" s="309">
        <f t="shared" si="165"/>
        <v>0</v>
      </c>
      <c r="BG118" s="309">
        <f t="shared" si="166"/>
        <v>0</v>
      </c>
      <c r="BH118" s="309">
        <f t="shared" si="167"/>
        <v>0</v>
      </c>
      <c r="BI118" s="309">
        <f t="shared" si="168"/>
        <v>0</v>
      </c>
      <c r="BJ118" s="309">
        <f t="shared" si="169"/>
        <v>0</v>
      </c>
      <c r="BK118" s="309">
        <f t="shared" si="170"/>
        <v>0</v>
      </c>
      <c r="BL118" s="309">
        <f t="shared" si="171"/>
        <v>0</v>
      </c>
      <c r="BM118" s="309">
        <f t="shared" si="172"/>
        <v>0</v>
      </c>
      <c r="BN118" s="310">
        <f t="shared" si="173"/>
        <v>0</v>
      </c>
      <c r="BO118" s="310">
        <f t="shared" si="174"/>
        <v>0</v>
      </c>
    </row>
    <row r="119" spans="1:67" s="311" customFormat="1" ht="17.100000000000001" customHeight="1" thickBot="1">
      <c r="A119" s="307"/>
      <c r="B119" s="451"/>
      <c r="C119" s="452"/>
      <c r="D119" s="452"/>
      <c r="E119" s="451"/>
      <c r="F119" s="454">
        <v>0</v>
      </c>
      <c r="G119" s="385">
        <f t="shared" si="175"/>
        <v>0</v>
      </c>
      <c r="H119" s="386">
        <f t="shared" si="176"/>
        <v>0</v>
      </c>
      <c r="I119" s="387"/>
      <c r="J119" s="308">
        <f t="shared" si="117"/>
        <v>0</v>
      </c>
      <c r="K119" s="309">
        <f t="shared" si="118"/>
        <v>0</v>
      </c>
      <c r="L119" s="309">
        <f t="shared" si="119"/>
        <v>0</v>
      </c>
      <c r="M119" s="309">
        <f t="shared" si="120"/>
        <v>0</v>
      </c>
      <c r="N119" s="309">
        <f t="shared" si="121"/>
        <v>0</v>
      </c>
      <c r="O119" s="309">
        <f t="shared" si="122"/>
        <v>0</v>
      </c>
      <c r="P119" s="309">
        <f t="shared" si="123"/>
        <v>0</v>
      </c>
      <c r="Q119" s="309">
        <f t="shared" si="124"/>
        <v>0</v>
      </c>
      <c r="R119" s="309">
        <f t="shared" si="125"/>
        <v>0</v>
      </c>
      <c r="S119" s="309">
        <f t="shared" si="126"/>
        <v>0</v>
      </c>
      <c r="T119" s="309">
        <f t="shared" si="127"/>
        <v>0</v>
      </c>
      <c r="U119" s="309">
        <f t="shared" si="128"/>
        <v>0</v>
      </c>
      <c r="V119" s="309">
        <f t="shared" si="129"/>
        <v>0</v>
      </c>
      <c r="W119" s="309">
        <f t="shared" si="130"/>
        <v>0</v>
      </c>
      <c r="X119" s="309">
        <f t="shared" si="131"/>
        <v>0</v>
      </c>
      <c r="Y119" s="309">
        <f t="shared" si="132"/>
        <v>0</v>
      </c>
      <c r="Z119" s="309">
        <f t="shared" si="133"/>
        <v>0</v>
      </c>
      <c r="AA119" s="309">
        <f t="shared" si="134"/>
        <v>0</v>
      </c>
      <c r="AB119" s="309">
        <f t="shared" si="135"/>
        <v>0</v>
      </c>
      <c r="AC119" s="309">
        <f t="shared" si="136"/>
        <v>0</v>
      </c>
      <c r="AD119" s="309">
        <f t="shared" si="137"/>
        <v>0</v>
      </c>
      <c r="AE119" s="309">
        <f t="shared" si="138"/>
        <v>0</v>
      </c>
      <c r="AF119" s="309">
        <f t="shared" si="139"/>
        <v>0</v>
      </c>
      <c r="AG119" s="309">
        <f t="shared" si="140"/>
        <v>0</v>
      </c>
      <c r="AH119" s="309">
        <f t="shared" si="141"/>
        <v>0</v>
      </c>
      <c r="AI119" s="309">
        <f t="shared" si="142"/>
        <v>0</v>
      </c>
      <c r="AJ119" s="309">
        <f t="shared" si="143"/>
        <v>0</v>
      </c>
      <c r="AK119" s="309">
        <f t="shared" si="144"/>
        <v>0</v>
      </c>
      <c r="AL119" s="309">
        <f t="shared" si="145"/>
        <v>0</v>
      </c>
      <c r="AM119" s="309">
        <f t="shared" si="146"/>
        <v>0</v>
      </c>
      <c r="AN119" s="309">
        <f t="shared" si="147"/>
        <v>0</v>
      </c>
      <c r="AO119" s="309">
        <f t="shared" si="148"/>
        <v>0</v>
      </c>
      <c r="AP119" s="309">
        <f t="shared" si="149"/>
        <v>0</v>
      </c>
      <c r="AQ119" s="309">
        <f t="shared" si="150"/>
        <v>0</v>
      </c>
      <c r="AR119" s="309">
        <f t="shared" si="151"/>
        <v>0</v>
      </c>
      <c r="AS119" s="309">
        <f t="shared" si="152"/>
        <v>0</v>
      </c>
      <c r="AT119" s="309">
        <f t="shared" si="153"/>
        <v>0</v>
      </c>
      <c r="AU119" s="309">
        <f t="shared" si="154"/>
        <v>0</v>
      </c>
      <c r="AV119" s="309">
        <f t="shared" si="155"/>
        <v>0</v>
      </c>
      <c r="AW119" s="309">
        <f t="shared" si="156"/>
        <v>0</v>
      </c>
      <c r="AX119" s="309">
        <f t="shared" si="157"/>
        <v>0</v>
      </c>
      <c r="AY119" s="309">
        <f t="shared" si="158"/>
        <v>0</v>
      </c>
      <c r="AZ119" s="309">
        <f t="shared" si="159"/>
        <v>0</v>
      </c>
      <c r="BA119" s="309">
        <f t="shared" si="160"/>
        <v>0</v>
      </c>
      <c r="BB119" s="309">
        <f t="shared" si="161"/>
        <v>0</v>
      </c>
      <c r="BC119" s="309">
        <f t="shared" si="162"/>
        <v>0</v>
      </c>
      <c r="BD119" s="309">
        <f t="shared" si="163"/>
        <v>0</v>
      </c>
      <c r="BE119" s="309">
        <f t="shared" si="164"/>
        <v>0</v>
      </c>
      <c r="BF119" s="309">
        <f t="shared" si="165"/>
        <v>0</v>
      </c>
      <c r="BG119" s="309">
        <f t="shared" si="166"/>
        <v>0</v>
      </c>
      <c r="BH119" s="309">
        <f t="shared" si="167"/>
        <v>0</v>
      </c>
      <c r="BI119" s="309">
        <f t="shared" si="168"/>
        <v>0</v>
      </c>
      <c r="BJ119" s="309">
        <f t="shared" si="169"/>
        <v>0</v>
      </c>
      <c r="BK119" s="309">
        <f t="shared" si="170"/>
        <v>0</v>
      </c>
      <c r="BL119" s="309">
        <f t="shared" si="171"/>
        <v>0</v>
      </c>
      <c r="BM119" s="309">
        <f t="shared" si="172"/>
        <v>0</v>
      </c>
      <c r="BN119" s="310">
        <f t="shared" si="173"/>
        <v>0</v>
      </c>
      <c r="BO119" s="310">
        <f t="shared" si="174"/>
        <v>0</v>
      </c>
    </row>
    <row r="120" spans="1:67" s="311" customFormat="1" ht="17.100000000000001" customHeight="1" thickBot="1">
      <c r="A120" s="307"/>
      <c r="B120" s="451"/>
      <c r="C120" s="452"/>
      <c r="D120" s="452"/>
      <c r="E120" s="451"/>
      <c r="F120" s="454">
        <v>0</v>
      </c>
      <c r="G120" s="385">
        <f t="shared" si="175"/>
        <v>0</v>
      </c>
      <c r="H120" s="386">
        <f t="shared" si="176"/>
        <v>0</v>
      </c>
      <c r="I120" s="387"/>
      <c r="J120" s="308">
        <f t="shared" si="117"/>
        <v>0</v>
      </c>
      <c r="K120" s="309">
        <f t="shared" si="118"/>
        <v>0</v>
      </c>
      <c r="L120" s="309">
        <f t="shared" si="119"/>
        <v>0</v>
      </c>
      <c r="M120" s="309">
        <f t="shared" si="120"/>
        <v>0</v>
      </c>
      <c r="N120" s="309">
        <f t="shared" si="121"/>
        <v>0</v>
      </c>
      <c r="O120" s="309">
        <f t="shared" si="122"/>
        <v>0</v>
      </c>
      <c r="P120" s="309">
        <f t="shared" si="123"/>
        <v>0</v>
      </c>
      <c r="Q120" s="309">
        <f t="shared" si="124"/>
        <v>0</v>
      </c>
      <c r="R120" s="309">
        <f t="shared" si="125"/>
        <v>0</v>
      </c>
      <c r="S120" s="309">
        <f t="shared" si="126"/>
        <v>0</v>
      </c>
      <c r="T120" s="309">
        <f t="shared" si="127"/>
        <v>0</v>
      </c>
      <c r="U120" s="309">
        <f t="shared" si="128"/>
        <v>0</v>
      </c>
      <c r="V120" s="309">
        <f t="shared" si="129"/>
        <v>0</v>
      </c>
      <c r="W120" s="309">
        <f t="shared" si="130"/>
        <v>0</v>
      </c>
      <c r="X120" s="309">
        <f t="shared" si="131"/>
        <v>0</v>
      </c>
      <c r="Y120" s="309">
        <f t="shared" si="132"/>
        <v>0</v>
      </c>
      <c r="Z120" s="309">
        <f t="shared" si="133"/>
        <v>0</v>
      </c>
      <c r="AA120" s="309">
        <f t="shared" si="134"/>
        <v>0</v>
      </c>
      <c r="AB120" s="309">
        <f t="shared" si="135"/>
        <v>0</v>
      </c>
      <c r="AC120" s="309">
        <f t="shared" si="136"/>
        <v>0</v>
      </c>
      <c r="AD120" s="309">
        <f t="shared" si="137"/>
        <v>0</v>
      </c>
      <c r="AE120" s="309">
        <f t="shared" si="138"/>
        <v>0</v>
      </c>
      <c r="AF120" s="309">
        <f t="shared" si="139"/>
        <v>0</v>
      </c>
      <c r="AG120" s="309">
        <f t="shared" si="140"/>
        <v>0</v>
      </c>
      <c r="AH120" s="309">
        <f t="shared" si="141"/>
        <v>0</v>
      </c>
      <c r="AI120" s="309">
        <f t="shared" si="142"/>
        <v>0</v>
      </c>
      <c r="AJ120" s="309">
        <f t="shared" si="143"/>
        <v>0</v>
      </c>
      <c r="AK120" s="309">
        <f t="shared" si="144"/>
        <v>0</v>
      </c>
      <c r="AL120" s="309">
        <f t="shared" si="145"/>
        <v>0</v>
      </c>
      <c r="AM120" s="309">
        <f t="shared" si="146"/>
        <v>0</v>
      </c>
      <c r="AN120" s="309">
        <f t="shared" si="147"/>
        <v>0</v>
      </c>
      <c r="AO120" s="309">
        <f t="shared" si="148"/>
        <v>0</v>
      </c>
      <c r="AP120" s="309">
        <f t="shared" si="149"/>
        <v>0</v>
      </c>
      <c r="AQ120" s="309">
        <f t="shared" si="150"/>
        <v>0</v>
      </c>
      <c r="AR120" s="309">
        <f t="shared" si="151"/>
        <v>0</v>
      </c>
      <c r="AS120" s="309">
        <f t="shared" si="152"/>
        <v>0</v>
      </c>
      <c r="AT120" s="309">
        <f t="shared" si="153"/>
        <v>0</v>
      </c>
      <c r="AU120" s="309">
        <f t="shared" si="154"/>
        <v>0</v>
      </c>
      <c r="AV120" s="309">
        <f t="shared" si="155"/>
        <v>0</v>
      </c>
      <c r="AW120" s="309">
        <f t="shared" si="156"/>
        <v>0</v>
      </c>
      <c r="AX120" s="309">
        <f t="shared" si="157"/>
        <v>0</v>
      </c>
      <c r="AY120" s="309">
        <f t="shared" si="158"/>
        <v>0</v>
      </c>
      <c r="AZ120" s="309">
        <f t="shared" si="159"/>
        <v>0</v>
      </c>
      <c r="BA120" s="309">
        <f t="shared" si="160"/>
        <v>0</v>
      </c>
      <c r="BB120" s="309">
        <f t="shared" si="161"/>
        <v>0</v>
      </c>
      <c r="BC120" s="309">
        <f t="shared" si="162"/>
        <v>0</v>
      </c>
      <c r="BD120" s="309">
        <f t="shared" si="163"/>
        <v>0</v>
      </c>
      <c r="BE120" s="309">
        <f t="shared" si="164"/>
        <v>0</v>
      </c>
      <c r="BF120" s="309">
        <f t="shared" si="165"/>
        <v>0</v>
      </c>
      <c r="BG120" s="309">
        <f t="shared" si="166"/>
        <v>0</v>
      </c>
      <c r="BH120" s="309">
        <f t="shared" si="167"/>
        <v>0</v>
      </c>
      <c r="BI120" s="309">
        <f t="shared" si="168"/>
        <v>0</v>
      </c>
      <c r="BJ120" s="309">
        <f t="shared" si="169"/>
        <v>0</v>
      </c>
      <c r="BK120" s="309">
        <f t="shared" si="170"/>
        <v>0</v>
      </c>
      <c r="BL120" s="309">
        <f t="shared" si="171"/>
        <v>0</v>
      </c>
      <c r="BM120" s="309">
        <f t="shared" si="172"/>
        <v>0</v>
      </c>
      <c r="BN120" s="310">
        <f t="shared" si="173"/>
        <v>0</v>
      </c>
      <c r="BO120" s="310">
        <f t="shared" si="174"/>
        <v>0</v>
      </c>
    </row>
    <row r="121" spans="1:67" s="311" customFormat="1" ht="17.100000000000001" customHeight="1" thickBot="1">
      <c r="A121" s="307"/>
      <c r="B121" s="451"/>
      <c r="C121" s="452"/>
      <c r="D121" s="452"/>
      <c r="E121" s="451"/>
      <c r="F121" s="454">
        <v>0</v>
      </c>
      <c r="G121" s="385">
        <f t="shared" si="175"/>
        <v>0</v>
      </c>
      <c r="H121" s="386">
        <f t="shared" si="176"/>
        <v>0</v>
      </c>
      <c r="I121" s="387"/>
      <c r="J121" s="308">
        <f t="shared" si="117"/>
        <v>0</v>
      </c>
      <c r="K121" s="309">
        <f t="shared" si="118"/>
        <v>0</v>
      </c>
      <c r="L121" s="309">
        <f t="shared" si="119"/>
        <v>0</v>
      </c>
      <c r="M121" s="309">
        <f t="shared" si="120"/>
        <v>0</v>
      </c>
      <c r="N121" s="309">
        <f t="shared" si="121"/>
        <v>0</v>
      </c>
      <c r="O121" s="309">
        <f t="shared" si="122"/>
        <v>0</v>
      </c>
      <c r="P121" s="309">
        <f t="shared" si="123"/>
        <v>0</v>
      </c>
      <c r="Q121" s="309">
        <f t="shared" si="124"/>
        <v>0</v>
      </c>
      <c r="R121" s="309">
        <f t="shared" si="125"/>
        <v>0</v>
      </c>
      <c r="S121" s="309">
        <f t="shared" si="126"/>
        <v>0</v>
      </c>
      <c r="T121" s="309">
        <f t="shared" si="127"/>
        <v>0</v>
      </c>
      <c r="U121" s="309">
        <f t="shared" si="128"/>
        <v>0</v>
      </c>
      <c r="V121" s="309">
        <f t="shared" si="129"/>
        <v>0</v>
      </c>
      <c r="W121" s="309">
        <f t="shared" si="130"/>
        <v>0</v>
      </c>
      <c r="X121" s="309">
        <f t="shared" si="131"/>
        <v>0</v>
      </c>
      <c r="Y121" s="309">
        <f t="shared" si="132"/>
        <v>0</v>
      </c>
      <c r="Z121" s="309">
        <f t="shared" si="133"/>
        <v>0</v>
      </c>
      <c r="AA121" s="309">
        <f t="shared" si="134"/>
        <v>0</v>
      </c>
      <c r="AB121" s="309">
        <f t="shared" si="135"/>
        <v>0</v>
      </c>
      <c r="AC121" s="309">
        <f t="shared" si="136"/>
        <v>0</v>
      </c>
      <c r="AD121" s="309">
        <f t="shared" si="137"/>
        <v>0</v>
      </c>
      <c r="AE121" s="309">
        <f t="shared" si="138"/>
        <v>0</v>
      </c>
      <c r="AF121" s="309">
        <f t="shared" si="139"/>
        <v>0</v>
      </c>
      <c r="AG121" s="309">
        <f t="shared" si="140"/>
        <v>0</v>
      </c>
      <c r="AH121" s="309">
        <f t="shared" si="141"/>
        <v>0</v>
      </c>
      <c r="AI121" s="309">
        <f t="shared" si="142"/>
        <v>0</v>
      </c>
      <c r="AJ121" s="309">
        <f t="shared" si="143"/>
        <v>0</v>
      </c>
      <c r="AK121" s="309">
        <f t="shared" si="144"/>
        <v>0</v>
      </c>
      <c r="AL121" s="309">
        <f t="shared" si="145"/>
        <v>0</v>
      </c>
      <c r="AM121" s="309">
        <f t="shared" si="146"/>
        <v>0</v>
      </c>
      <c r="AN121" s="309">
        <f t="shared" si="147"/>
        <v>0</v>
      </c>
      <c r="AO121" s="309">
        <f t="shared" si="148"/>
        <v>0</v>
      </c>
      <c r="AP121" s="309">
        <f t="shared" si="149"/>
        <v>0</v>
      </c>
      <c r="AQ121" s="309">
        <f t="shared" si="150"/>
        <v>0</v>
      </c>
      <c r="AR121" s="309">
        <f t="shared" si="151"/>
        <v>0</v>
      </c>
      <c r="AS121" s="309">
        <f t="shared" si="152"/>
        <v>0</v>
      </c>
      <c r="AT121" s="309">
        <f t="shared" si="153"/>
        <v>0</v>
      </c>
      <c r="AU121" s="309">
        <f t="shared" si="154"/>
        <v>0</v>
      </c>
      <c r="AV121" s="309">
        <f t="shared" si="155"/>
        <v>0</v>
      </c>
      <c r="AW121" s="309">
        <f t="shared" si="156"/>
        <v>0</v>
      </c>
      <c r="AX121" s="309">
        <f t="shared" si="157"/>
        <v>0</v>
      </c>
      <c r="AY121" s="309">
        <f t="shared" si="158"/>
        <v>0</v>
      </c>
      <c r="AZ121" s="309">
        <f t="shared" si="159"/>
        <v>0</v>
      </c>
      <c r="BA121" s="309">
        <f t="shared" si="160"/>
        <v>0</v>
      </c>
      <c r="BB121" s="309">
        <f t="shared" si="161"/>
        <v>0</v>
      </c>
      <c r="BC121" s="309">
        <f t="shared" si="162"/>
        <v>0</v>
      </c>
      <c r="BD121" s="309">
        <f t="shared" si="163"/>
        <v>0</v>
      </c>
      <c r="BE121" s="309">
        <f t="shared" si="164"/>
        <v>0</v>
      </c>
      <c r="BF121" s="309">
        <f t="shared" si="165"/>
        <v>0</v>
      </c>
      <c r="BG121" s="309">
        <f t="shared" si="166"/>
        <v>0</v>
      </c>
      <c r="BH121" s="309">
        <f t="shared" si="167"/>
        <v>0</v>
      </c>
      <c r="BI121" s="309">
        <f t="shared" si="168"/>
        <v>0</v>
      </c>
      <c r="BJ121" s="309">
        <f t="shared" si="169"/>
        <v>0</v>
      </c>
      <c r="BK121" s="309">
        <f t="shared" si="170"/>
        <v>0</v>
      </c>
      <c r="BL121" s="309">
        <f t="shared" si="171"/>
        <v>0</v>
      </c>
      <c r="BM121" s="309">
        <f t="shared" si="172"/>
        <v>0</v>
      </c>
      <c r="BN121" s="310">
        <f t="shared" si="173"/>
        <v>0</v>
      </c>
      <c r="BO121" s="310">
        <f t="shared" si="174"/>
        <v>0</v>
      </c>
    </row>
    <row r="122" spans="1:67" s="311" customFormat="1" ht="17.100000000000001" customHeight="1" thickBot="1">
      <c r="A122" s="307"/>
      <c r="B122" s="451"/>
      <c r="C122" s="452"/>
      <c r="D122" s="452"/>
      <c r="E122" s="451"/>
      <c r="F122" s="454">
        <v>0</v>
      </c>
      <c r="G122" s="385">
        <f t="shared" si="175"/>
        <v>0</v>
      </c>
      <c r="H122" s="386">
        <f t="shared" si="176"/>
        <v>0</v>
      </c>
      <c r="I122" s="387"/>
      <c r="J122" s="308">
        <f t="shared" si="117"/>
        <v>0</v>
      </c>
      <c r="K122" s="309">
        <f t="shared" si="118"/>
        <v>0</v>
      </c>
      <c r="L122" s="309">
        <f t="shared" si="119"/>
        <v>0</v>
      </c>
      <c r="M122" s="309">
        <f t="shared" si="120"/>
        <v>0</v>
      </c>
      <c r="N122" s="309">
        <f t="shared" si="121"/>
        <v>0</v>
      </c>
      <c r="O122" s="309">
        <f t="shared" si="122"/>
        <v>0</v>
      </c>
      <c r="P122" s="309">
        <f t="shared" si="123"/>
        <v>0</v>
      </c>
      <c r="Q122" s="309">
        <f t="shared" si="124"/>
        <v>0</v>
      </c>
      <c r="R122" s="309">
        <f t="shared" si="125"/>
        <v>0</v>
      </c>
      <c r="S122" s="309">
        <f t="shared" si="126"/>
        <v>0</v>
      </c>
      <c r="T122" s="309">
        <f t="shared" si="127"/>
        <v>0</v>
      </c>
      <c r="U122" s="309">
        <f t="shared" si="128"/>
        <v>0</v>
      </c>
      <c r="V122" s="309">
        <f t="shared" si="129"/>
        <v>0</v>
      </c>
      <c r="W122" s="309">
        <f t="shared" si="130"/>
        <v>0</v>
      </c>
      <c r="X122" s="309">
        <f t="shared" si="131"/>
        <v>0</v>
      </c>
      <c r="Y122" s="309">
        <f t="shared" si="132"/>
        <v>0</v>
      </c>
      <c r="Z122" s="309">
        <f t="shared" si="133"/>
        <v>0</v>
      </c>
      <c r="AA122" s="309">
        <f t="shared" si="134"/>
        <v>0</v>
      </c>
      <c r="AB122" s="309">
        <f t="shared" si="135"/>
        <v>0</v>
      </c>
      <c r="AC122" s="309">
        <f t="shared" si="136"/>
        <v>0</v>
      </c>
      <c r="AD122" s="309">
        <f t="shared" si="137"/>
        <v>0</v>
      </c>
      <c r="AE122" s="309">
        <f t="shared" si="138"/>
        <v>0</v>
      </c>
      <c r="AF122" s="309">
        <f t="shared" si="139"/>
        <v>0</v>
      </c>
      <c r="AG122" s="309">
        <f t="shared" si="140"/>
        <v>0</v>
      </c>
      <c r="AH122" s="309">
        <f t="shared" si="141"/>
        <v>0</v>
      </c>
      <c r="AI122" s="309">
        <f t="shared" si="142"/>
        <v>0</v>
      </c>
      <c r="AJ122" s="309">
        <f t="shared" si="143"/>
        <v>0</v>
      </c>
      <c r="AK122" s="309">
        <f t="shared" si="144"/>
        <v>0</v>
      </c>
      <c r="AL122" s="309">
        <f t="shared" si="145"/>
        <v>0</v>
      </c>
      <c r="AM122" s="309">
        <f t="shared" si="146"/>
        <v>0</v>
      </c>
      <c r="AN122" s="309">
        <f t="shared" si="147"/>
        <v>0</v>
      </c>
      <c r="AO122" s="309">
        <f t="shared" si="148"/>
        <v>0</v>
      </c>
      <c r="AP122" s="309">
        <f t="shared" si="149"/>
        <v>0</v>
      </c>
      <c r="AQ122" s="309">
        <f t="shared" si="150"/>
        <v>0</v>
      </c>
      <c r="AR122" s="309">
        <f t="shared" si="151"/>
        <v>0</v>
      </c>
      <c r="AS122" s="309">
        <f t="shared" si="152"/>
        <v>0</v>
      </c>
      <c r="AT122" s="309">
        <f t="shared" si="153"/>
        <v>0</v>
      </c>
      <c r="AU122" s="309">
        <f t="shared" si="154"/>
        <v>0</v>
      </c>
      <c r="AV122" s="309">
        <f t="shared" si="155"/>
        <v>0</v>
      </c>
      <c r="AW122" s="309">
        <f t="shared" si="156"/>
        <v>0</v>
      </c>
      <c r="AX122" s="309">
        <f t="shared" si="157"/>
        <v>0</v>
      </c>
      <c r="AY122" s="309">
        <f t="shared" si="158"/>
        <v>0</v>
      </c>
      <c r="AZ122" s="309">
        <f t="shared" si="159"/>
        <v>0</v>
      </c>
      <c r="BA122" s="309">
        <f t="shared" si="160"/>
        <v>0</v>
      </c>
      <c r="BB122" s="309">
        <f t="shared" si="161"/>
        <v>0</v>
      </c>
      <c r="BC122" s="309">
        <f t="shared" si="162"/>
        <v>0</v>
      </c>
      <c r="BD122" s="309">
        <f t="shared" si="163"/>
        <v>0</v>
      </c>
      <c r="BE122" s="309">
        <f t="shared" si="164"/>
        <v>0</v>
      </c>
      <c r="BF122" s="309">
        <f t="shared" si="165"/>
        <v>0</v>
      </c>
      <c r="BG122" s="309">
        <f t="shared" si="166"/>
        <v>0</v>
      </c>
      <c r="BH122" s="309">
        <f t="shared" si="167"/>
        <v>0</v>
      </c>
      <c r="BI122" s="309">
        <f t="shared" si="168"/>
        <v>0</v>
      </c>
      <c r="BJ122" s="309">
        <f t="shared" si="169"/>
        <v>0</v>
      </c>
      <c r="BK122" s="309">
        <f t="shared" si="170"/>
        <v>0</v>
      </c>
      <c r="BL122" s="309">
        <f t="shared" si="171"/>
        <v>0</v>
      </c>
      <c r="BM122" s="309">
        <f t="shared" si="172"/>
        <v>0</v>
      </c>
      <c r="BN122" s="310">
        <f t="shared" si="173"/>
        <v>0</v>
      </c>
      <c r="BO122" s="310">
        <f t="shared" si="174"/>
        <v>0</v>
      </c>
    </row>
    <row r="123" spans="1:67" s="311" customFormat="1" ht="17.100000000000001" customHeight="1" thickBot="1">
      <c r="A123" s="307"/>
      <c r="B123" s="451"/>
      <c r="C123" s="452"/>
      <c r="D123" s="452"/>
      <c r="E123" s="451"/>
      <c r="F123" s="454">
        <v>0</v>
      </c>
      <c r="G123" s="385">
        <f t="shared" si="175"/>
        <v>0</v>
      </c>
      <c r="H123" s="386">
        <f t="shared" si="176"/>
        <v>0</v>
      </c>
      <c r="I123" s="387"/>
      <c r="J123" s="308">
        <f t="shared" si="117"/>
        <v>0</v>
      </c>
      <c r="K123" s="309">
        <f t="shared" si="118"/>
        <v>0</v>
      </c>
      <c r="L123" s="309">
        <f t="shared" si="119"/>
        <v>0</v>
      </c>
      <c r="M123" s="309">
        <f t="shared" si="120"/>
        <v>0</v>
      </c>
      <c r="N123" s="309">
        <f t="shared" si="121"/>
        <v>0</v>
      </c>
      <c r="O123" s="309">
        <f t="shared" si="122"/>
        <v>0</v>
      </c>
      <c r="P123" s="309">
        <f t="shared" si="123"/>
        <v>0</v>
      </c>
      <c r="Q123" s="309">
        <f t="shared" si="124"/>
        <v>0</v>
      </c>
      <c r="R123" s="309">
        <f t="shared" si="125"/>
        <v>0</v>
      </c>
      <c r="S123" s="309">
        <f t="shared" si="126"/>
        <v>0</v>
      </c>
      <c r="T123" s="309">
        <f t="shared" si="127"/>
        <v>0</v>
      </c>
      <c r="U123" s="309">
        <f t="shared" si="128"/>
        <v>0</v>
      </c>
      <c r="V123" s="309">
        <f t="shared" si="129"/>
        <v>0</v>
      </c>
      <c r="W123" s="309">
        <f t="shared" si="130"/>
        <v>0</v>
      </c>
      <c r="X123" s="309">
        <f t="shared" si="131"/>
        <v>0</v>
      </c>
      <c r="Y123" s="309">
        <f t="shared" si="132"/>
        <v>0</v>
      </c>
      <c r="Z123" s="309">
        <f t="shared" si="133"/>
        <v>0</v>
      </c>
      <c r="AA123" s="309">
        <f t="shared" si="134"/>
        <v>0</v>
      </c>
      <c r="AB123" s="309">
        <f t="shared" si="135"/>
        <v>0</v>
      </c>
      <c r="AC123" s="309">
        <f t="shared" si="136"/>
        <v>0</v>
      </c>
      <c r="AD123" s="309">
        <f t="shared" si="137"/>
        <v>0</v>
      </c>
      <c r="AE123" s="309">
        <f t="shared" si="138"/>
        <v>0</v>
      </c>
      <c r="AF123" s="309">
        <f t="shared" si="139"/>
        <v>0</v>
      </c>
      <c r="AG123" s="309">
        <f t="shared" si="140"/>
        <v>0</v>
      </c>
      <c r="AH123" s="309">
        <f t="shared" si="141"/>
        <v>0</v>
      </c>
      <c r="AI123" s="309">
        <f t="shared" si="142"/>
        <v>0</v>
      </c>
      <c r="AJ123" s="309">
        <f t="shared" si="143"/>
        <v>0</v>
      </c>
      <c r="AK123" s="309">
        <f t="shared" si="144"/>
        <v>0</v>
      </c>
      <c r="AL123" s="309">
        <f t="shared" si="145"/>
        <v>0</v>
      </c>
      <c r="AM123" s="309">
        <f t="shared" si="146"/>
        <v>0</v>
      </c>
      <c r="AN123" s="309">
        <f t="shared" si="147"/>
        <v>0</v>
      </c>
      <c r="AO123" s="309">
        <f t="shared" si="148"/>
        <v>0</v>
      </c>
      <c r="AP123" s="309">
        <f t="shared" si="149"/>
        <v>0</v>
      </c>
      <c r="AQ123" s="309">
        <f t="shared" si="150"/>
        <v>0</v>
      </c>
      <c r="AR123" s="309">
        <f t="shared" si="151"/>
        <v>0</v>
      </c>
      <c r="AS123" s="309">
        <f t="shared" si="152"/>
        <v>0</v>
      </c>
      <c r="AT123" s="309">
        <f t="shared" si="153"/>
        <v>0</v>
      </c>
      <c r="AU123" s="309">
        <f t="shared" si="154"/>
        <v>0</v>
      </c>
      <c r="AV123" s="309">
        <f t="shared" si="155"/>
        <v>0</v>
      </c>
      <c r="AW123" s="309">
        <f t="shared" si="156"/>
        <v>0</v>
      </c>
      <c r="AX123" s="309">
        <f t="shared" si="157"/>
        <v>0</v>
      </c>
      <c r="AY123" s="309">
        <f t="shared" si="158"/>
        <v>0</v>
      </c>
      <c r="AZ123" s="309">
        <f t="shared" si="159"/>
        <v>0</v>
      </c>
      <c r="BA123" s="309">
        <f t="shared" si="160"/>
        <v>0</v>
      </c>
      <c r="BB123" s="309">
        <f t="shared" si="161"/>
        <v>0</v>
      </c>
      <c r="BC123" s="309">
        <f t="shared" si="162"/>
        <v>0</v>
      </c>
      <c r="BD123" s="309">
        <f t="shared" si="163"/>
        <v>0</v>
      </c>
      <c r="BE123" s="309">
        <f t="shared" si="164"/>
        <v>0</v>
      </c>
      <c r="BF123" s="309">
        <f t="shared" si="165"/>
        <v>0</v>
      </c>
      <c r="BG123" s="309">
        <f t="shared" si="166"/>
        <v>0</v>
      </c>
      <c r="BH123" s="309">
        <f t="shared" si="167"/>
        <v>0</v>
      </c>
      <c r="BI123" s="309">
        <f t="shared" si="168"/>
        <v>0</v>
      </c>
      <c r="BJ123" s="309">
        <f t="shared" si="169"/>
        <v>0</v>
      </c>
      <c r="BK123" s="309">
        <f t="shared" si="170"/>
        <v>0</v>
      </c>
      <c r="BL123" s="309">
        <f t="shared" si="171"/>
        <v>0</v>
      </c>
      <c r="BM123" s="309">
        <f t="shared" si="172"/>
        <v>0</v>
      </c>
      <c r="BN123" s="310">
        <f t="shared" si="173"/>
        <v>0</v>
      </c>
      <c r="BO123" s="310">
        <f t="shared" si="174"/>
        <v>0</v>
      </c>
    </row>
    <row r="124" spans="1:67" s="311" customFormat="1" ht="17.100000000000001" customHeight="1" thickBot="1">
      <c r="A124" s="307"/>
      <c r="B124" s="451"/>
      <c r="C124" s="452"/>
      <c r="D124" s="452"/>
      <c r="E124" s="451"/>
      <c r="F124" s="454">
        <v>0</v>
      </c>
      <c r="G124" s="385">
        <f t="shared" si="175"/>
        <v>0</v>
      </c>
      <c r="H124" s="386">
        <f t="shared" si="176"/>
        <v>0</v>
      </c>
      <c r="I124" s="387"/>
      <c r="J124" s="308">
        <f t="shared" si="117"/>
        <v>0</v>
      </c>
      <c r="K124" s="309">
        <f t="shared" si="118"/>
        <v>0</v>
      </c>
      <c r="L124" s="309">
        <f t="shared" si="119"/>
        <v>0</v>
      </c>
      <c r="M124" s="309">
        <f t="shared" si="120"/>
        <v>0</v>
      </c>
      <c r="N124" s="309">
        <f t="shared" si="121"/>
        <v>0</v>
      </c>
      <c r="O124" s="309">
        <f t="shared" si="122"/>
        <v>0</v>
      </c>
      <c r="P124" s="309">
        <f t="shared" si="123"/>
        <v>0</v>
      </c>
      <c r="Q124" s="309">
        <f t="shared" si="124"/>
        <v>0</v>
      </c>
      <c r="R124" s="309">
        <f t="shared" si="125"/>
        <v>0</v>
      </c>
      <c r="S124" s="309">
        <f t="shared" si="126"/>
        <v>0</v>
      </c>
      <c r="T124" s="309">
        <f t="shared" si="127"/>
        <v>0</v>
      </c>
      <c r="U124" s="309">
        <f t="shared" si="128"/>
        <v>0</v>
      </c>
      <c r="V124" s="309">
        <f t="shared" si="129"/>
        <v>0</v>
      </c>
      <c r="W124" s="309">
        <f t="shared" si="130"/>
        <v>0</v>
      </c>
      <c r="X124" s="309">
        <f t="shared" si="131"/>
        <v>0</v>
      </c>
      <c r="Y124" s="309">
        <f t="shared" si="132"/>
        <v>0</v>
      </c>
      <c r="Z124" s="309">
        <f t="shared" si="133"/>
        <v>0</v>
      </c>
      <c r="AA124" s="309">
        <f t="shared" si="134"/>
        <v>0</v>
      </c>
      <c r="AB124" s="309">
        <f t="shared" si="135"/>
        <v>0</v>
      </c>
      <c r="AC124" s="309">
        <f t="shared" si="136"/>
        <v>0</v>
      </c>
      <c r="AD124" s="309">
        <f t="shared" si="137"/>
        <v>0</v>
      </c>
      <c r="AE124" s="309">
        <f t="shared" si="138"/>
        <v>0</v>
      </c>
      <c r="AF124" s="309">
        <f t="shared" si="139"/>
        <v>0</v>
      </c>
      <c r="AG124" s="309">
        <f t="shared" si="140"/>
        <v>0</v>
      </c>
      <c r="AH124" s="309">
        <f t="shared" si="141"/>
        <v>0</v>
      </c>
      <c r="AI124" s="309">
        <f t="shared" si="142"/>
        <v>0</v>
      </c>
      <c r="AJ124" s="309">
        <f t="shared" si="143"/>
        <v>0</v>
      </c>
      <c r="AK124" s="309">
        <f t="shared" si="144"/>
        <v>0</v>
      </c>
      <c r="AL124" s="309">
        <f t="shared" si="145"/>
        <v>0</v>
      </c>
      <c r="AM124" s="309">
        <f t="shared" si="146"/>
        <v>0</v>
      </c>
      <c r="AN124" s="309">
        <f t="shared" si="147"/>
        <v>0</v>
      </c>
      <c r="AO124" s="309">
        <f t="shared" si="148"/>
        <v>0</v>
      </c>
      <c r="AP124" s="309">
        <f t="shared" si="149"/>
        <v>0</v>
      </c>
      <c r="AQ124" s="309">
        <f t="shared" si="150"/>
        <v>0</v>
      </c>
      <c r="AR124" s="309">
        <f t="shared" si="151"/>
        <v>0</v>
      </c>
      <c r="AS124" s="309">
        <f t="shared" si="152"/>
        <v>0</v>
      </c>
      <c r="AT124" s="309">
        <f t="shared" si="153"/>
        <v>0</v>
      </c>
      <c r="AU124" s="309">
        <f t="shared" si="154"/>
        <v>0</v>
      </c>
      <c r="AV124" s="309">
        <f t="shared" si="155"/>
        <v>0</v>
      </c>
      <c r="AW124" s="309">
        <f t="shared" si="156"/>
        <v>0</v>
      </c>
      <c r="AX124" s="309">
        <f t="shared" si="157"/>
        <v>0</v>
      </c>
      <c r="AY124" s="309">
        <f t="shared" si="158"/>
        <v>0</v>
      </c>
      <c r="AZ124" s="309">
        <f t="shared" si="159"/>
        <v>0</v>
      </c>
      <c r="BA124" s="309">
        <f t="shared" si="160"/>
        <v>0</v>
      </c>
      <c r="BB124" s="309">
        <f t="shared" si="161"/>
        <v>0</v>
      </c>
      <c r="BC124" s="309">
        <f t="shared" si="162"/>
        <v>0</v>
      </c>
      <c r="BD124" s="309">
        <f t="shared" si="163"/>
        <v>0</v>
      </c>
      <c r="BE124" s="309">
        <f t="shared" si="164"/>
        <v>0</v>
      </c>
      <c r="BF124" s="309">
        <f t="shared" si="165"/>
        <v>0</v>
      </c>
      <c r="BG124" s="309">
        <f t="shared" si="166"/>
        <v>0</v>
      </c>
      <c r="BH124" s="309">
        <f t="shared" si="167"/>
        <v>0</v>
      </c>
      <c r="BI124" s="309">
        <f t="shared" si="168"/>
        <v>0</v>
      </c>
      <c r="BJ124" s="309">
        <f t="shared" si="169"/>
        <v>0</v>
      </c>
      <c r="BK124" s="309">
        <f t="shared" si="170"/>
        <v>0</v>
      </c>
      <c r="BL124" s="309">
        <f t="shared" si="171"/>
        <v>0</v>
      </c>
      <c r="BM124" s="309">
        <f t="shared" si="172"/>
        <v>0</v>
      </c>
      <c r="BN124" s="310">
        <f t="shared" si="173"/>
        <v>0</v>
      </c>
      <c r="BO124" s="310">
        <f t="shared" si="174"/>
        <v>0</v>
      </c>
    </row>
    <row r="125" spans="1:67" s="311" customFormat="1" ht="17.100000000000001" customHeight="1" thickBot="1">
      <c r="A125" s="307"/>
      <c r="B125" s="451"/>
      <c r="C125" s="452"/>
      <c r="D125" s="452"/>
      <c r="E125" s="451"/>
      <c r="F125" s="454">
        <v>0</v>
      </c>
      <c r="G125" s="385">
        <f t="shared" si="175"/>
        <v>0</v>
      </c>
      <c r="H125" s="386">
        <f t="shared" si="176"/>
        <v>0</v>
      </c>
      <c r="I125" s="387"/>
      <c r="J125" s="308">
        <f>IF(ISERROR(VLOOKUP($B125,PRICELU,4,FALSE)),0,(VLOOKUP($B125,PRICELU,4,FALSE)))*$F125+IF(ISERROR(VLOOKUP($E125,PRICELU,4,FALSE)),0,(VLOOKUP($E125,PRICELU,4,FALSE)))*$F125</f>
        <v>0</v>
      </c>
      <c r="K125" s="309">
        <f t="shared" si="118"/>
        <v>0</v>
      </c>
      <c r="L125" s="309">
        <f>(IF(ISERROR(VLOOKUP($B125,PRICELU,6,FALSE)),0,(VLOOKUP($B125,PRICELU,6,FALSE)))*$F125+IF(ISERROR(VLOOKUP($E125,PRICELU,6,FALSE)),0,(VLOOKUP($E125,PRICELU,6,FALSE)))*$F125)*$F$3</f>
        <v>0</v>
      </c>
      <c r="M125" s="309">
        <f>(IF(ISERROR(VLOOKUP($B125,PRICELU,7,FALSE)),0,(VLOOKUP($B125,PRICELU,7,FALSE)))*$F125+IF(ISERROR(VLOOKUP($E125,PRICELU,7,FALSE)),0,(VLOOKUP($E125,PRICELU,7,FALSE)))*$F125)*$F$3</f>
        <v>0</v>
      </c>
      <c r="N125" s="309">
        <f>(IF(ISERROR(VLOOKUP($B125,PRICELU,5,FALSE)),0,(VLOOKUP($B125,PRICELU,5,FALSE)))*$F125+IF(ISERROR(VLOOKUP($E125,PRICELU,5,FALSE)),0,(VLOOKUP($E125,PRICELU,5,FALSE)))*$F125)*$F$3</f>
        <v>0</v>
      </c>
      <c r="O125" s="309">
        <f>(IF(ISERROR(VLOOKUP($B125,PRICELU,6,FALSE)),0,(VLOOKUP($B125,PRICELU,6,FALSE)))*$F125+IF(ISERROR(VLOOKUP($E125,PRICELU,6,FALSE)),0,(VLOOKUP($E125,PRICELU,6,FALSE)))*$F125)*$F$3</f>
        <v>0</v>
      </c>
      <c r="P125" s="309">
        <f>(IF(ISERROR(VLOOKUP($B125,PRICELU,7,FALSE)),0,(VLOOKUP($B125,PRICELU,7,FALSE)))*$F125+IF(ISERROR(VLOOKUP($E125,PRICELU,7,FALSE)),0,(VLOOKUP($E125,PRICELU,7,FALSE)))*$F125)*$F$3</f>
        <v>0</v>
      </c>
      <c r="Q125" s="309">
        <f>(IF(ISERROR(VLOOKUP($B125,PRICELU,8,FALSE)),0,(VLOOKUP($B125,PRICELU,8,FALSE)))*$F125+IF(ISERROR(VLOOKUP($E125,PRICELU,8,FALSE)),0,(VLOOKUP($E125,PRICELU,8,FALSE)))*$F125)*$F$3</f>
        <v>0</v>
      </c>
      <c r="R125" s="309">
        <f>(IF(ISERROR(VLOOKUP($B125,PRICELU,9,FALSE)),0,(VLOOKUP($B125,PRICELU,9,FALSE)))*$F125+IF(ISERROR(VLOOKUP($E125,PRICELU,9,FALSE)),0,(VLOOKUP($E125,PRICELU,9,FALSE)))*$F125)*$F$3</f>
        <v>0</v>
      </c>
      <c r="S125" s="309">
        <f>(IF(ISERROR(VLOOKUP($B125,PRICELU,10,FALSE)),0,(VLOOKUP($B125,PRICELU,10,FALSE)))*$F125+IF(ISERROR(VLOOKUP($E125,PRICELU,10,FALSE)),0,(VLOOKUP($E125,PRICELU,10,FALSE)))*$F125)*$F$3</f>
        <v>0</v>
      </c>
      <c r="T125" s="309">
        <f>(IF(ISERROR(VLOOKUP($B125,PRICELU,11,FALSE)),0,(VLOOKUP($B125,PRICELU,11,FALSE)))*$F125+IF(ISERROR(VLOOKUP($E125,PRICELU,11,FALSE)),0,(VLOOKUP($E125,PRICELU,11,FALSE)))*$F125)*$F$3</f>
        <v>0</v>
      </c>
      <c r="U125" s="309">
        <f t="shared" si="128"/>
        <v>0</v>
      </c>
      <c r="V125" s="309">
        <f>(IF(ISERROR(VLOOKUP($B125,PRICELU,13,FALSE)),0,(VLOOKUP($B125,PRICELU,13,FALSE)))*$F125+IF(ISERROR(VLOOKUP($E125,PRICELU,13,FALSE)),0,(VLOOKUP($E125,PRICELU,13,FALSE)))*$F125)*$F$3</f>
        <v>0</v>
      </c>
      <c r="W125" s="309">
        <f>(IF(ISERROR(VLOOKUP($B125,PRICELU,14,FALSE)),0,(VLOOKUP($B125,PRICELU,14,FALSE)))*$F125+IF(ISERROR(VLOOKUP($E125,PRICELU,14,FALSE)),0,(VLOOKUP($E125,PRICELU,14,FALSE)))*$F125)*$F$3</f>
        <v>0</v>
      </c>
      <c r="X125" s="309">
        <f>(IF(ISERROR(VLOOKUP($B125,PRICELU,15,FALSE)),0,(VLOOKUP($B125,PRICELU,15,FALSE)))*$F125+IF(ISERROR(VLOOKUP($E125,PRICELU,15,FALSE)),0,(VLOOKUP($E125,PRICELU,15,FALSE)))*$F125)*$F$3</f>
        <v>0</v>
      </c>
      <c r="Y125" s="309">
        <f>(IF(ISERROR(VLOOKUP($B125,PRICELU,16,FALSE)),0,(VLOOKUP($B125,PRICELU,16,FALSE)))*$F125+IF(ISERROR(VLOOKUP($E125,PRICELU,16,FALSE)),0,(VLOOKUP($E125,PRICELU,16,FALSE)))*$F125)*$F$3</f>
        <v>0</v>
      </c>
      <c r="Z125" s="309">
        <f>(IF(ISERROR(VLOOKUP($B125,PRICELU,17,FALSE)),0,(VLOOKUP($B125,PRICELU,17,FALSE)))*$F125+IF(ISERROR(VLOOKUP($E125,PRICELU,17,FALSE)),0,(VLOOKUP($E125,PRICELU,17,FALSE)))*$F125)*$F$3</f>
        <v>0</v>
      </c>
      <c r="AA125" s="309">
        <f>(IF(ISERROR(VLOOKUP($B125,PRICELU,18,FALSE)),0,(VLOOKUP($B125,PRICELU,18,FALSE)))*$F125+IF(ISERROR(VLOOKUP($E125,PRICELU,18,FALSE)),0,(VLOOKUP($E125,PRICELU,18,FALSE)))*$F125)*$F$3</f>
        <v>0</v>
      </c>
      <c r="AB125" s="309">
        <f t="shared" si="135"/>
        <v>0</v>
      </c>
      <c r="AC125" s="309">
        <f t="shared" si="136"/>
        <v>0</v>
      </c>
      <c r="AD125" s="309">
        <f>(IF(ISERROR(VLOOKUP($B125,PRICELU,21,FALSE)),0,(VLOOKUP($B125,PRICELU,21,FALSE)))*$F125+IF(ISERROR(VLOOKUP($E125,PRICELU,21,FALSE)),0,(VLOOKUP($E125,PRICELU,21,FALSE)))*$F125)*$F$3</f>
        <v>0</v>
      </c>
      <c r="AE125" s="309">
        <f>(IF(ISERROR(VLOOKUP($B125,PRICELU,22,FALSE)),0,(VLOOKUP($B125,PRICELU,22,FALSE)))*$F125+IF(ISERROR(VLOOKUP($E125,PRICELU,22,FALSE)),0,(VLOOKUP($E125,PRICELU,22,FALSE)))*$F125)*$F$3</f>
        <v>0</v>
      </c>
      <c r="AF125" s="309">
        <f>(IF(ISERROR(VLOOKUP($B125,PRICELU,23,FALSE)),0,(VLOOKUP($B125,PRICELU,23,FALSE)))*$F125+IF(ISERROR(VLOOKUP($E125,PRICELU,23,FALSE)),0,(VLOOKUP($E125,PRICELU,23,FALSE)))*$F125)*$F$3</f>
        <v>0</v>
      </c>
      <c r="AG125" s="309">
        <f>(IF(ISERROR(VLOOKUP($B125,PRICELU,24,FALSE)),0,(VLOOKUP($B125,PRICELU,24,FALSE)))*$F125+IF(ISERROR(VLOOKUP($E125,PRICELU,24,FALSE)),0,(VLOOKUP($E125,PRICELU,24,FALSE)))*$F125)*$F$3</f>
        <v>0</v>
      </c>
      <c r="AH125" s="309">
        <f>(IF(ISERROR(VLOOKUP($B125,PRICELU,21,FALSE)),0,(VLOOKUP($B125,PRICELU,21,FALSE)))*$F125+IF(ISERROR(VLOOKUP($E125,PRICELU,21,FALSE)),0,(VLOOKUP($E125,PRICELU,21,FALSE)))*$F125)*$F$3</f>
        <v>0</v>
      </c>
      <c r="AI125" s="309">
        <f>(IF(ISERROR(VLOOKUP($B125,PRICELU,22,FALSE)),0,(VLOOKUP($B125,PRICELU,22,FALSE)))*$F125+IF(ISERROR(VLOOKUP($E125,PRICELU,22,FALSE)),0,(VLOOKUP($E125,PRICELU,22,FALSE)))*$F125)*$F$3</f>
        <v>0</v>
      </c>
      <c r="AJ125" s="309">
        <f>(IF(ISERROR(VLOOKUP($B125,PRICELU,23,FALSE)),0,(VLOOKUP($B125,PRICELU,23,FALSE)))*$F125+IF(ISERROR(VLOOKUP($E125,PRICELU,23,FALSE)),0,(VLOOKUP($E125,PRICELU,23,FALSE)))*$F125)*$F$3</f>
        <v>0</v>
      </c>
      <c r="AK125" s="309">
        <f>(IF(ISERROR(VLOOKUP($B125,PRICELU,24,FALSE)),0,(VLOOKUP($B125,PRICELU,24,FALSE)))*$F125+IF(ISERROR(VLOOKUP($E125,PRICELU,24,FALSE)),0,(VLOOKUP($E125,PRICELU,24,FALSE)))*$F125)*$F$3</f>
        <v>0</v>
      </c>
      <c r="AL125" s="309">
        <f>(IF(ISERROR(VLOOKUP($B125,PRICELU,25,FALSE)),0,(VLOOKUP($B125,PRICELU,25,FALSE)))*$F125+IF(ISERROR(VLOOKUP($E125,PRICELU,25,FALSE)),0,(VLOOKUP($E125,PRICELU,25,FALSE)))*$F125)*$F$3</f>
        <v>0</v>
      </c>
      <c r="AM125" s="309">
        <f>(IF(ISERROR(VLOOKUP($B125,PRICELU,26,FALSE)),0,(VLOOKUP($B125,PRICELU,26,FALSE)))*$F125+IF(ISERROR(VLOOKUP($E125,PRICELU,26,FALSE)),0,(VLOOKUP($E125,PRICELU,26,FALSE)))*$F125)*$F$3</f>
        <v>0</v>
      </c>
      <c r="AN125" s="309">
        <f>(IF(ISERROR(VLOOKUP($B125,PRICELU,27,FALSE)),0,(VLOOKUP($B125,PRICELU,27,FALSE)))*$F125+IF(ISERROR(VLOOKUP($E125,PRICELU,27,FALSE)),0,(VLOOKUP($E125,PRICELU,27,FALSE)))*$F125)*$F$3</f>
        <v>0</v>
      </c>
      <c r="AO125" s="309">
        <f>(IF(ISERROR(VLOOKUP($B125,PRICELU,28,FALSE)),0,(VLOOKUP($B125,PRICELU,28,FALSE)))*$F125+IF(ISERROR(VLOOKUP($E125,PRICELU,28,FALSE)),0,(VLOOKUP($E125,PRICELU,28,FALSE)))*$F125)*$F$3</f>
        <v>0</v>
      </c>
      <c r="AP125" s="309">
        <f>(IF(ISERROR(VLOOKUP($B125,PRICELU,29,FALSE)),0,(VLOOKUP($B125,PRICELU,29,FALSE)))*$F125+IF(ISERROR(VLOOKUP($E125,PRICELU,29,FALSE)),0,(VLOOKUP($E125,PRICELU,29,FALSE)))*$F125)*$F$3</f>
        <v>0</v>
      </c>
      <c r="AQ125" s="309">
        <f>(IF(ISERROR(VLOOKUP($B125,PRICELU,30,FALSE)),0,(VLOOKUP($B125,PRICELU,30,FALSE)))*$F125+IF(ISERROR(VLOOKUP($E125,PRICELU,30,FALSE)),0,(VLOOKUP($E125,PRICELU,30,FALSE)))*$F125)*$F$3</f>
        <v>0</v>
      </c>
      <c r="AR125" s="309">
        <f t="shared" si="151"/>
        <v>0</v>
      </c>
      <c r="AS125" s="309">
        <f>(IF(ISERROR(VLOOKUP($B125,PRICELU,32,FALSE)),0,(VLOOKUP($B125,PRICELU,32,FALSE)))*$F125+IF(ISERROR(VLOOKUP($E125,PRICELU,32,FALSE)),0,(VLOOKUP($E125,PRICELU,32,FALSE)))*$F125)*$F$3</f>
        <v>0</v>
      </c>
      <c r="AT125" s="309">
        <f>(IF(ISERROR(VLOOKUP($B125,PRICELU,33,FALSE)),0,(VLOOKUP($B125,PRICELU,33,FALSE)))*$F125+IF(ISERROR(VLOOKUP($E125,PRICELU,33,FALSE)),0,(VLOOKUP($E125,PRICELU,33,FALSE)))*$F125)*$F$3</f>
        <v>0</v>
      </c>
      <c r="AU125" s="309">
        <f>(IF(ISERROR(VLOOKUP($B125,PRICELU,34,FALSE)),0,(VLOOKUP($B125,PRICELU,34,FALSE)))*$F125+IF(ISERROR(VLOOKUP($E125,PRICELU,34,FALSE)),0,(VLOOKUP($E125,PRICELU,34,FALSE)))*$F125)*$F$3</f>
        <v>0</v>
      </c>
      <c r="AV125" s="309">
        <f>(IF(ISERROR(VLOOKUP($B125,PRICELU,35,FALSE)),0,(VLOOKUP($B125,PRICELU,35,FALSE)))*$F125+IF(ISERROR(VLOOKUP($E125,PRICELU,35,FALSE)),0,(VLOOKUP($E125,PRICELU,35,FALSE)))*$F125)*$F$3</f>
        <v>0</v>
      </c>
      <c r="AW125" s="309">
        <f>(IF(ISERROR(VLOOKUP($B125,PRICELU,33,FALSE)),0,(VLOOKUP($B125,PRICELU,33,FALSE)))*$F125+IF(ISERROR(VLOOKUP($E125,PRICELU,33,FALSE)),0,(VLOOKUP($E125,PRICELU,33,FALSE)))*$F125)*$F$3</f>
        <v>0</v>
      </c>
      <c r="AX125" s="309">
        <f>(IF(ISERROR(VLOOKUP($B125,PRICELU,34,FALSE)),0,(VLOOKUP($B125,PRICELU,34,FALSE)))*$F125+IF(ISERROR(VLOOKUP($E125,PRICELU,34,FALSE)),0,(VLOOKUP($E125,PRICELU,34,FALSE)))*$F125)*$F$3</f>
        <v>0</v>
      </c>
      <c r="AY125" s="309">
        <f>(IF(ISERROR(VLOOKUP($B125,PRICELU,35,FALSE)),0,(VLOOKUP($B125,PRICELU,35,FALSE)))*$F125+IF(ISERROR(VLOOKUP($E125,PRICELU,35,FALSE)),0,(VLOOKUP($E125,PRICELU,35,FALSE)))*$F125)*$F$3</f>
        <v>0</v>
      </c>
      <c r="AZ125" s="309">
        <f>(IF(ISERROR(VLOOKUP($B125,PRICELU,36,FALSE)),0,(VLOOKUP($B125,PRICELU,36,FALSE)))*$F125+IF(ISERROR(VLOOKUP($E125,PRICELU,36,FALSE)),0,(VLOOKUP($E125,PRICELU,36,FALSE)))*$F125)*$F$3</f>
        <v>0</v>
      </c>
      <c r="BA125" s="309">
        <f>(IF(ISERROR(VLOOKUP($B125,PRICELU,37,FALSE)),0,(VLOOKUP($B125,PRICELU,37,FALSE)))*$F125+IF(ISERROR(VLOOKUP($E125,PRICELU,37,FALSE)),0,(VLOOKUP($E125,PRICELU,37,FALSE)))*$F125)*$F$3</f>
        <v>0</v>
      </c>
      <c r="BB125" s="309">
        <f>(IF(ISERROR(VLOOKUP($B125,PRICELU,38,FALSE)),0,(VLOOKUP($B125,PRICELU,38,FALSE)))*$F125+IF(ISERROR(VLOOKUP($E125,PRICELU,38,FALSE)),0,(VLOOKUP($E125,PRICELU,38,FALSE)))*$F125)*$F$3</f>
        <v>0</v>
      </c>
      <c r="BC125" s="309">
        <f>(IF(ISERROR(VLOOKUP($B125,PRICELU,36,FALSE)),0,(VLOOKUP($B125,PRICELU,36,FALSE)))*$F125+IF(ISERROR(VLOOKUP($E125,PRICELU,36,FALSE)),0,(VLOOKUP($E125,PRICELU,36,FALSE)))*$F125)*$F$3</f>
        <v>0</v>
      </c>
      <c r="BD125" s="309">
        <f>(IF(ISERROR(VLOOKUP($B125,PRICELU,37,FALSE)),0,(VLOOKUP($B125,PRICELU,37,FALSE)))*$F125+IF(ISERROR(VLOOKUP($E125,PRICELU,37,FALSE)),0,(VLOOKUP($E125,PRICELU,37,FALSE)))*$F125)*$F$3</f>
        <v>0</v>
      </c>
      <c r="BE125" s="309">
        <f>(IF(ISERROR(VLOOKUP($B125,PRICELU,38,FALSE)),0,(VLOOKUP($B125,PRICELU,38,FALSE)))*$F125+IF(ISERROR(VLOOKUP($E125,PRICELU,38,FALSE)),0,(VLOOKUP($E125,PRICELU,38,FALSE)))*$F125)*$F$3</f>
        <v>0</v>
      </c>
      <c r="BF125" s="309">
        <f>(IF(ISERROR(VLOOKUP($B125,PRICELU,36,FALSE)),0,(VLOOKUP($B125,PRICELU,36,FALSE)))*$F125+IF(ISERROR(VLOOKUP($E125,PRICELU,36,FALSE)),0,(VLOOKUP($E125,PRICELU,36,FALSE)))*$F125)*$F$3</f>
        <v>0</v>
      </c>
      <c r="BG125" s="309">
        <f>(IF(ISERROR(VLOOKUP($B125,PRICELU,37,FALSE)),0,(VLOOKUP($B125,PRICELU,37,FALSE)))*$F125+IF(ISERROR(VLOOKUP($E125,PRICELU,37,FALSE)),0,(VLOOKUP($E125,PRICELU,37,FALSE)))*$F125)*$F$3</f>
        <v>0</v>
      </c>
      <c r="BH125" s="309">
        <f>(IF(ISERROR(VLOOKUP($B125,PRICELU,38,FALSE)),0,(VLOOKUP($B125,PRICELU,38,FALSE)))*$F125+IF(ISERROR(VLOOKUP($E125,PRICELU,38,FALSE)),0,(VLOOKUP($E125,PRICELU,38,FALSE)))*$F125)*$F$3</f>
        <v>0</v>
      </c>
      <c r="BI125" s="309">
        <f>(IF(ISERROR(VLOOKUP($B125,PRICELU,36,FALSE)),0,(VLOOKUP($B125,PRICELU,36,FALSE)))*$F125+IF(ISERROR(VLOOKUP($E125,PRICELU,36,FALSE)),0,(VLOOKUP($E125,PRICELU,36,FALSE)))*$F125)*$F$3</f>
        <v>0</v>
      </c>
      <c r="BJ125" s="309">
        <f>(IF(ISERROR(VLOOKUP($B125,PRICELU,37,FALSE)),0,(VLOOKUP($B125,PRICELU,37,FALSE)))*$F125+IF(ISERROR(VLOOKUP($E125,PRICELU,37,FALSE)),0,(VLOOKUP($E125,PRICELU,37,FALSE)))*$F125)*$F$3</f>
        <v>0</v>
      </c>
      <c r="BK125" s="309">
        <f>(IF(ISERROR(VLOOKUP($B125,PRICELU,38,FALSE)),0,(VLOOKUP($B125,PRICELU,38,FALSE)))*$F125+IF(ISERROR(VLOOKUP($E125,PRICELU,38,FALSE)),0,(VLOOKUP($E125,PRICELU,38,FALSE)))*$F125)*$F$3</f>
        <v>0</v>
      </c>
      <c r="BL125" s="309">
        <f>(IF(ISERROR(VLOOKUP($B125,PRICELU,39,FALSE)),0,(VLOOKUP($B125,PRICELU,39,FALSE)))*$F125+IF(ISERROR(VLOOKUP($E125,PRICELU,39,FALSE)),0,(VLOOKUP($E125,PRICELU,39,FALSE)))*$F125)*$F$3</f>
        <v>0</v>
      </c>
      <c r="BM125" s="309">
        <f>(IF(ISERROR(VLOOKUP($B125,PRICELU,40,FALSE)),0,(VLOOKUP($B125,PRICELU,40,FALSE)))*$F125+IF(ISERROR(VLOOKUP($E125,PRICELU,40,FALSE)),0,(VLOOKUP($E125,PRICELU,40,FALSE)))*$F125)*$F$3</f>
        <v>0</v>
      </c>
      <c r="BN125" s="310">
        <f>(IF(ISERROR(VLOOKUP($B125,PRICELU,41,FALSE)),0,(VLOOKUP($B125,PRICELU,41,FALSE)))*$F125+IF(ISERROR(VLOOKUP($E125,PRICELU,41,FALSE)),0,(VLOOKUP($E125,PRICELU,41,FALSE)))*$F125)*$F$3</f>
        <v>0</v>
      </c>
      <c r="BO125" s="310">
        <f>(IF(ISERROR(VLOOKUP($B125,PRICELU,42,FALSE)),0,(VLOOKUP($B125,PRICELU,42,FALSE)))*$F125+IF(ISERROR(VLOOKUP($E125,PRICELU,42,FALSE)),0,(VLOOKUP($E125,PRICELU,42,FALSE)))*$F125)*$F$3</f>
        <v>0</v>
      </c>
    </row>
    <row r="126" spans="1:67" s="311" customFormat="1" ht="17.100000000000001" customHeight="1" thickBot="1">
      <c r="A126" s="307"/>
      <c r="B126" s="451"/>
      <c r="C126" s="452"/>
      <c r="D126" s="452"/>
      <c r="E126" s="451"/>
      <c r="F126" s="454">
        <v>0</v>
      </c>
      <c r="G126" s="385">
        <f t="shared" si="175"/>
        <v>0</v>
      </c>
      <c r="H126" s="386">
        <f t="shared" si="176"/>
        <v>0</v>
      </c>
      <c r="I126" s="387"/>
      <c r="J126" s="308">
        <f>IF(ISERROR(VLOOKUP($B126,PRICELU,4,FALSE)),0,(VLOOKUP($B126,PRICELU,4,FALSE)))*$F126+IF(ISERROR(VLOOKUP($E126,PRICELU,4,FALSE)),0,(VLOOKUP($E126,PRICELU,4,FALSE)))*$F126</f>
        <v>0</v>
      </c>
      <c r="K126" s="309">
        <f t="shared" si="118"/>
        <v>0</v>
      </c>
      <c r="L126" s="309">
        <f>(IF(ISERROR(VLOOKUP($B126,PRICELU,6,FALSE)),0,(VLOOKUP($B126,PRICELU,6,FALSE)))*$F126+IF(ISERROR(VLOOKUP($E126,PRICELU,6,FALSE)),0,(VLOOKUP($E126,PRICELU,6,FALSE)))*$F126)*$F$3</f>
        <v>0</v>
      </c>
      <c r="M126" s="309">
        <f>(IF(ISERROR(VLOOKUP($B126,PRICELU,7,FALSE)),0,(VLOOKUP($B126,PRICELU,7,FALSE)))*$F126+IF(ISERROR(VLOOKUP($E126,PRICELU,7,FALSE)),0,(VLOOKUP($E126,PRICELU,7,FALSE)))*$F126)*$F$3</f>
        <v>0</v>
      </c>
      <c r="N126" s="309">
        <f>(IF(ISERROR(VLOOKUP($B126,PRICELU,5,FALSE)),0,(VLOOKUP($B126,PRICELU,5,FALSE)))*$F126+IF(ISERROR(VLOOKUP($E126,PRICELU,5,FALSE)),0,(VLOOKUP($E126,PRICELU,5,FALSE)))*$F126)*$F$3</f>
        <v>0</v>
      </c>
      <c r="O126" s="309">
        <f>(IF(ISERROR(VLOOKUP($B126,PRICELU,6,FALSE)),0,(VLOOKUP($B126,PRICELU,6,FALSE)))*$F126+IF(ISERROR(VLOOKUP($E126,PRICELU,6,FALSE)),0,(VLOOKUP($E126,PRICELU,6,FALSE)))*$F126)*$F$3</f>
        <v>0</v>
      </c>
      <c r="P126" s="309">
        <f>(IF(ISERROR(VLOOKUP($B126,PRICELU,7,FALSE)),0,(VLOOKUP($B126,PRICELU,7,FALSE)))*$F126+IF(ISERROR(VLOOKUP($E126,PRICELU,7,FALSE)),0,(VLOOKUP($E126,PRICELU,7,FALSE)))*$F126)*$F$3</f>
        <v>0</v>
      </c>
      <c r="Q126" s="309">
        <f>(IF(ISERROR(VLOOKUP($B126,PRICELU,8,FALSE)),0,(VLOOKUP($B126,PRICELU,8,FALSE)))*$F126+IF(ISERROR(VLOOKUP($E126,PRICELU,8,FALSE)),0,(VLOOKUP($E126,PRICELU,8,FALSE)))*$F126)*$F$3</f>
        <v>0</v>
      </c>
      <c r="R126" s="309">
        <f>(IF(ISERROR(VLOOKUP($B126,PRICELU,9,FALSE)),0,(VLOOKUP($B126,PRICELU,9,FALSE)))*$F126+IF(ISERROR(VLOOKUP($E126,PRICELU,9,FALSE)),0,(VLOOKUP($E126,PRICELU,9,FALSE)))*$F126)*$F$3</f>
        <v>0</v>
      </c>
      <c r="S126" s="309">
        <f>(IF(ISERROR(VLOOKUP($B126,PRICELU,10,FALSE)),0,(VLOOKUP($B126,PRICELU,10,FALSE)))*$F126+IF(ISERROR(VLOOKUP($E126,PRICELU,10,FALSE)),0,(VLOOKUP($E126,PRICELU,10,FALSE)))*$F126)*$F$3</f>
        <v>0</v>
      </c>
      <c r="T126" s="309">
        <f>(IF(ISERROR(VLOOKUP($B126,PRICELU,11,FALSE)),0,(VLOOKUP($B126,PRICELU,11,FALSE)))*$F126+IF(ISERROR(VLOOKUP($E126,PRICELU,11,FALSE)),0,(VLOOKUP($E126,PRICELU,11,FALSE)))*$F126)*$F$3</f>
        <v>0</v>
      </c>
      <c r="U126" s="309">
        <f t="shared" si="128"/>
        <v>0</v>
      </c>
      <c r="V126" s="309">
        <f>(IF(ISERROR(VLOOKUP($B126,PRICELU,13,FALSE)),0,(VLOOKUP($B126,PRICELU,13,FALSE)))*$F126+IF(ISERROR(VLOOKUP($E126,PRICELU,13,FALSE)),0,(VLOOKUP($E126,PRICELU,13,FALSE)))*$F126)*$F$3</f>
        <v>0</v>
      </c>
      <c r="W126" s="309">
        <f>(IF(ISERROR(VLOOKUP($B126,PRICELU,14,FALSE)),0,(VLOOKUP($B126,PRICELU,14,FALSE)))*$F126+IF(ISERROR(VLOOKUP($E126,PRICELU,14,FALSE)),0,(VLOOKUP($E126,PRICELU,14,FALSE)))*$F126)*$F$3</f>
        <v>0</v>
      </c>
      <c r="X126" s="309">
        <f>(IF(ISERROR(VLOOKUP($B126,PRICELU,15,FALSE)),0,(VLOOKUP($B126,PRICELU,15,FALSE)))*$F126+IF(ISERROR(VLOOKUP($E126,PRICELU,15,FALSE)),0,(VLOOKUP($E126,PRICELU,15,FALSE)))*$F126)*$F$3</f>
        <v>0</v>
      </c>
      <c r="Y126" s="309">
        <f>(IF(ISERROR(VLOOKUP($B126,PRICELU,16,FALSE)),0,(VLOOKUP($B126,PRICELU,16,FALSE)))*$F126+IF(ISERROR(VLOOKUP($E126,PRICELU,16,FALSE)),0,(VLOOKUP($E126,PRICELU,16,FALSE)))*$F126)*$F$3</f>
        <v>0</v>
      </c>
      <c r="Z126" s="309">
        <f>(IF(ISERROR(VLOOKUP($B126,PRICELU,17,FALSE)),0,(VLOOKUP($B126,PRICELU,17,FALSE)))*$F126+IF(ISERROR(VLOOKUP($E126,PRICELU,17,FALSE)),0,(VLOOKUP($E126,PRICELU,17,FALSE)))*$F126)*$F$3</f>
        <v>0</v>
      </c>
      <c r="AA126" s="309">
        <f>(IF(ISERROR(VLOOKUP($B126,PRICELU,18,FALSE)),0,(VLOOKUP($B126,PRICELU,18,FALSE)))*$F126+IF(ISERROR(VLOOKUP($E126,PRICELU,18,FALSE)),0,(VLOOKUP($E126,PRICELU,18,FALSE)))*$F126)*$F$3</f>
        <v>0</v>
      </c>
      <c r="AB126" s="309">
        <f t="shared" si="135"/>
        <v>0</v>
      </c>
      <c r="AC126" s="309">
        <f t="shared" si="136"/>
        <v>0</v>
      </c>
      <c r="AD126" s="309">
        <f>(IF(ISERROR(VLOOKUP($B126,PRICELU,21,FALSE)),0,(VLOOKUP($B126,PRICELU,21,FALSE)))*$F126+IF(ISERROR(VLOOKUP($E126,PRICELU,21,FALSE)),0,(VLOOKUP($E126,PRICELU,21,FALSE)))*$F126)*$F$3</f>
        <v>0</v>
      </c>
      <c r="AE126" s="309">
        <f>(IF(ISERROR(VLOOKUP($B126,PRICELU,22,FALSE)),0,(VLOOKUP($B126,PRICELU,22,FALSE)))*$F126+IF(ISERROR(VLOOKUP($E126,PRICELU,22,FALSE)),0,(VLOOKUP($E126,PRICELU,22,FALSE)))*$F126)*$F$3</f>
        <v>0</v>
      </c>
      <c r="AF126" s="309">
        <f>(IF(ISERROR(VLOOKUP($B126,PRICELU,23,FALSE)),0,(VLOOKUP($B126,PRICELU,23,FALSE)))*$F126+IF(ISERROR(VLOOKUP($E126,PRICELU,23,FALSE)),0,(VLOOKUP($E126,PRICELU,23,FALSE)))*$F126)*$F$3</f>
        <v>0</v>
      </c>
      <c r="AG126" s="309">
        <f>(IF(ISERROR(VLOOKUP($B126,PRICELU,24,FALSE)),0,(VLOOKUP($B126,PRICELU,24,FALSE)))*$F126+IF(ISERROR(VLOOKUP($E126,PRICELU,24,FALSE)),0,(VLOOKUP($E126,PRICELU,24,FALSE)))*$F126)*$F$3</f>
        <v>0</v>
      </c>
      <c r="AH126" s="309">
        <f>(IF(ISERROR(VLOOKUP($B126,PRICELU,21,FALSE)),0,(VLOOKUP($B126,PRICELU,21,FALSE)))*$F126+IF(ISERROR(VLOOKUP($E126,PRICELU,21,FALSE)),0,(VLOOKUP($E126,PRICELU,21,FALSE)))*$F126)*$F$3</f>
        <v>0</v>
      </c>
      <c r="AI126" s="309">
        <f>(IF(ISERROR(VLOOKUP($B126,PRICELU,22,FALSE)),0,(VLOOKUP($B126,PRICELU,22,FALSE)))*$F126+IF(ISERROR(VLOOKUP($E126,PRICELU,22,FALSE)),0,(VLOOKUP($E126,PRICELU,22,FALSE)))*$F126)*$F$3</f>
        <v>0</v>
      </c>
      <c r="AJ126" s="309">
        <f>(IF(ISERROR(VLOOKUP($B126,PRICELU,23,FALSE)),0,(VLOOKUP($B126,PRICELU,23,FALSE)))*$F126+IF(ISERROR(VLOOKUP($E126,PRICELU,23,FALSE)),0,(VLOOKUP($E126,PRICELU,23,FALSE)))*$F126)*$F$3</f>
        <v>0</v>
      </c>
      <c r="AK126" s="309">
        <f>(IF(ISERROR(VLOOKUP($B126,PRICELU,24,FALSE)),0,(VLOOKUP($B126,PRICELU,24,FALSE)))*$F126+IF(ISERROR(VLOOKUP($E126,PRICELU,24,FALSE)),0,(VLOOKUP($E126,PRICELU,24,FALSE)))*$F126)*$F$3</f>
        <v>0</v>
      </c>
      <c r="AL126" s="309">
        <f>(IF(ISERROR(VLOOKUP($B126,PRICELU,25,FALSE)),0,(VLOOKUP($B126,PRICELU,25,FALSE)))*$F126+IF(ISERROR(VLOOKUP($E126,PRICELU,25,FALSE)),0,(VLOOKUP($E126,PRICELU,25,FALSE)))*$F126)*$F$3</f>
        <v>0</v>
      </c>
      <c r="AM126" s="309">
        <f>(IF(ISERROR(VLOOKUP($B126,PRICELU,26,FALSE)),0,(VLOOKUP($B126,PRICELU,26,FALSE)))*$F126+IF(ISERROR(VLOOKUP($E126,PRICELU,26,FALSE)),0,(VLOOKUP($E126,PRICELU,26,FALSE)))*$F126)*$F$3</f>
        <v>0</v>
      </c>
      <c r="AN126" s="309">
        <f>(IF(ISERROR(VLOOKUP($B126,PRICELU,27,FALSE)),0,(VLOOKUP($B126,PRICELU,27,FALSE)))*$F126+IF(ISERROR(VLOOKUP($E126,PRICELU,27,FALSE)),0,(VLOOKUP($E126,PRICELU,27,FALSE)))*$F126)*$F$3</f>
        <v>0</v>
      </c>
      <c r="AO126" s="309">
        <f>(IF(ISERROR(VLOOKUP($B126,PRICELU,28,FALSE)),0,(VLOOKUP($B126,PRICELU,28,FALSE)))*$F126+IF(ISERROR(VLOOKUP($E126,PRICELU,28,FALSE)),0,(VLOOKUP($E126,PRICELU,28,FALSE)))*$F126)*$F$3</f>
        <v>0</v>
      </c>
      <c r="AP126" s="309">
        <f>(IF(ISERROR(VLOOKUP($B126,PRICELU,29,FALSE)),0,(VLOOKUP($B126,PRICELU,29,FALSE)))*$F126+IF(ISERROR(VLOOKUP($E126,PRICELU,29,FALSE)),0,(VLOOKUP($E126,PRICELU,29,FALSE)))*$F126)*$F$3</f>
        <v>0</v>
      </c>
      <c r="AQ126" s="309">
        <f>(IF(ISERROR(VLOOKUP($B126,PRICELU,30,FALSE)),0,(VLOOKUP($B126,PRICELU,30,FALSE)))*$F126+IF(ISERROR(VLOOKUP($E126,PRICELU,30,FALSE)),0,(VLOOKUP($E126,PRICELU,30,FALSE)))*$F126)*$F$3</f>
        <v>0</v>
      </c>
      <c r="AR126" s="309">
        <f t="shared" si="151"/>
        <v>0</v>
      </c>
      <c r="AS126" s="309">
        <f>(IF(ISERROR(VLOOKUP($B126,PRICELU,32,FALSE)),0,(VLOOKUP($B126,PRICELU,32,FALSE)))*$F126+IF(ISERROR(VLOOKUP($E126,PRICELU,32,FALSE)),0,(VLOOKUP($E126,PRICELU,32,FALSE)))*$F126)*$F$3</f>
        <v>0</v>
      </c>
      <c r="AT126" s="309">
        <f>(IF(ISERROR(VLOOKUP($B126,PRICELU,33,FALSE)),0,(VLOOKUP($B126,PRICELU,33,FALSE)))*$F126+IF(ISERROR(VLOOKUP($E126,PRICELU,33,FALSE)),0,(VLOOKUP($E126,PRICELU,33,FALSE)))*$F126)*$F$3</f>
        <v>0</v>
      </c>
      <c r="AU126" s="309">
        <f>(IF(ISERROR(VLOOKUP($B126,PRICELU,34,FALSE)),0,(VLOOKUP($B126,PRICELU,34,FALSE)))*$F126+IF(ISERROR(VLOOKUP($E126,PRICELU,34,FALSE)),0,(VLOOKUP($E126,PRICELU,34,FALSE)))*$F126)*$F$3</f>
        <v>0</v>
      </c>
      <c r="AV126" s="309">
        <f>(IF(ISERROR(VLOOKUP($B126,PRICELU,35,FALSE)),0,(VLOOKUP($B126,PRICELU,35,FALSE)))*$F126+IF(ISERROR(VLOOKUP($E126,PRICELU,35,FALSE)),0,(VLOOKUP($E126,PRICELU,35,FALSE)))*$F126)*$F$3</f>
        <v>0</v>
      </c>
      <c r="AW126" s="309">
        <f>(IF(ISERROR(VLOOKUP($B126,PRICELU,33,FALSE)),0,(VLOOKUP($B126,PRICELU,33,FALSE)))*$F126+IF(ISERROR(VLOOKUP($E126,PRICELU,33,FALSE)),0,(VLOOKUP($E126,PRICELU,33,FALSE)))*$F126)*$F$3</f>
        <v>0</v>
      </c>
      <c r="AX126" s="309">
        <f>(IF(ISERROR(VLOOKUP($B126,PRICELU,34,FALSE)),0,(VLOOKUP($B126,PRICELU,34,FALSE)))*$F126+IF(ISERROR(VLOOKUP($E126,PRICELU,34,FALSE)),0,(VLOOKUP($E126,PRICELU,34,FALSE)))*$F126)*$F$3</f>
        <v>0</v>
      </c>
      <c r="AY126" s="309">
        <f>(IF(ISERROR(VLOOKUP($B126,PRICELU,35,FALSE)),0,(VLOOKUP($B126,PRICELU,35,FALSE)))*$F126+IF(ISERROR(VLOOKUP($E126,PRICELU,35,FALSE)),0,(VLOOKUP($E126,PRICELU,35,FALSE)))*$F126)*$F$3</f>
        <v>0</v>
      </c>
      <c r="AZ126" s="309">
        <f>(IF(ISERROR(VLOOKUP($B126,PRICELU,36,FALSE)),0,(VLOOKUP($B126,PRICELU,36,FALSE)))*$F126+IF(ISERROR(VLOOKUP($E126,PRICELU,36,FALSE)),0,(VLOOKUP($E126,PRICELU,36,FALSE)))*$F126)*$F$3</f>
        <v>0</v>
      </c>
      <c r="BA126" s="309">
        <f>(IF(ISERROR(VLOOKUP($B126,PRICELU,37,FALSE)),0,(VLOOKUP($B126,PRICELU,37,FALSE)))*$F126+IF(ISERROR(VLOOKUP($E126,PRICELU,37,FALSE)),0,(VLOOKUP($E126,PRICELU,37,FALSE)))*$F126)*$F$3</f>
        <v>0</v>
      </c>
      <c r="BB126" s="309">
        <f>(IF(ISERROR(VLOOKUP($B126,PRICELU,38,FALSE)),0,(VLOOKUP($B126,PRICELU,38,FALSE)))*$F126+IF(ISERROR(VLOOKUP($E126,PRICELU,38,FALSE)),0,(VLOOKUP($E126,PRICELU,38,FALSE)))*$F126)*$F$3</f>
        <v>0</v>
      </c>
      <c r="BC126" s="309">
        <f>(IF(ISERROR(VLOOKUP($B126,PRICELU,36,FALSE)),0,(VLOOKUP($B126,PRICELU,36,FALSE)))*$F126+IF(ISERROR(VLOOKUP($E126,PRICELU,36,FALSE)),0,(VLOOKUP($E126,PRICELU,36,FALSE)))*$F126)*$F$3</f>
        <v>0</v>
      </c>
      <c r="BD126" s="309">
        <f>(IF(ISERROR(VLOOKUP($B126,PRICELU,37,FALSE)),0,(VLOOKUP($B126,PRICELU,37,FALSE)))*$F126+IF(ISERROR(VLOOKUP($E126,PRICELU,37,FALSE)),0,(VLOOKUP($E126,PRICELU,37,FALSE)))*$F126)*$F$3</f>
        <v>0</v>
      </c>
      <c r="BE126" s="309">
        <f>(IF(ISERROR(VLOOKUP($B126,PRICELU,38,FALSE)),0,(VLOOKUP($B126,PRICELU,38,FALSE)))*$F126+IF(ISERROR(VLOOKUP($E126,PRICELU,38,FALSE)),0,(VLOOKUP($E126,PRICELU,38,FALSE)))*$F126)*$F$3</f>
        <v>0</v>
      </c>
      <c r="BF126" s="309">
        <f>(IF(ISERROR(VLOOKUP($B126,PRICELU,36,FALSE)),0,(VLOOKUP($B126,PRICELU,36,FALSE)))*$F126+IF(ISERROR(VLOOKUP($E126,PRICELU,36,FALSE)),0,(VLOOKUP($E126,PRICELU,36,FALSE)))*$F126)*$F$3</f>
        <v>0</v>
      </c>
      <c r="BG126" s="309">
        <f>(IF(ISERROR(VLOOKUP($B126,PRICELU,37,FALSE)),0,(VLOOKUP($B126,PRICELU,37,FALSE)))*$F126+IF(ISERROR(VLOOKUP($E126,PRICELU,37,FALSE)),0,(VLOOKUP($E126,PRICELU,37,FALSE)))*$F126)*$F$3</f>
        <v>0</v>
      </c>
      <c r="BH126" s="309">
        <f>(IF(ISERROR(VLOOKUP($B126,PRICELU,38,FALSE)),0,(VLOOKUP($B126,PRICELU,38,FALSE)))*$F126+IF(ISERROR(VLOOKUP($E126,PRICELU,38,FALSE)),0,(VLOOKUP($E126,PRICELU,38,FALSE)))*$F126)*$F$3</f>
        <v>0</v>
      </c>
      <c r="BI126" s="309">
        <f>(IF(ISERROR(VLOOKUP($B126,PRICELU,36,FALSE)),0,(VLOOKUP($B126,PRICELU,36,FALSE)))*$F126+IF(ISERROR(VLOOKUP($E126,PRICELU,36,FALSE)),0,(VLOOKUP($E126,PRICELU,36,FALSE)))*$F126)*$F$3</f>
        <v>0</v>
      </c>
      <c r="BJ126" s="309">
        <f>(IF(ISERROR(VLOOKUP($B126,PRICELU,37,FALSE)),0,(VLOOKUP($B126,PRICELU,37,FALSE)))*$F126+IF(ISERROR(VLOOKUP($E126,PRICELU,37,FALSE)),0,(VLOOKUP($E126,PRICELU,37,FALSE)))*$F126)*$F$3</f>
        <v>0</v>
      </c>
      <c r="BK126" s="309">
        <f>(IF(ISERROR(VLOOKUP($B126,PRICELU,38,FALSE)),0,(VLOOKUP($B126,PRICELU,38,FALSE)))*$F126+IF(ISERROR(VLOOKUP($E126,PRICELU,38,FALSE)),0,(VLOOKUP($E126,PRICELU,38,FALSE)))*$F126)*$F$3</f>
        <v>0</v>
      </c>
      <c r="BL126" s="309">
        <f>(IF(ISERROR(VLOOKUP($B126,PRICELU,39,FALSE)),0,(VLOOKUP($B126,PRICELU,39,FALSE)))*$F126+IF(ISERROR(VLOOKUP($E126,PRICELU,39,FALSE)),0,(VLOOKUP($E126,PRICELU,39,FALSE)))*$F126)*$F$3</f>
        <v>0</v>
      </c>
      <c r="BM126" s="309">
        <f>(IF(ISERROR(VLOOKUP($B126,PRICELU,40,FALSE)),0,(VLOOKUP($B126,PRICELU,40,FALSE)))*$F126+IF(ISERROR(VLOOKUP($E126,PRICELU,40,FALSE)),0,(VLOOKUP($E126,PRICELU,40,FALSE)))*$F126)*$F$3</f>
        <v>0</v>
      </c>
      <c r="BN126" s="310">
        <f>(IF(ISERROR(VLOOKUP($B126,PRICELU,41,FALSE)),0,(VLOOKUP($B126,PRICELU,41,FALSE)))*$F126+IF(ISERROR(VLOOKUP($E126,PRICELU,41,FALSE)),0,(VLOOKUP($E126,PRICELU,41,FALSE)))*$F126)*$F$3</f>
        <v>0</v>
      </c>
      <c r="BO126" s="310">
        <f>(IF(ISERROR(VLOOKUP($B126,PRICELU,42,FALSE)),0,(VLOOKUP($B126,PRICELU,42,FALSE)))*$F126+IF(ISERROR(VLOOKUP($E126,PRICELU,42,FALSE)),0,(VLOOKUP($E126,PRICELU,42,FALSE)))*$F126)*$F$3</f>
        <v>0</v>
      </c>
    </row>
    <row r="127" spans="1:67" s="311" customFormat="1" ht="17.100000000000001" customHeight="1" thickBot="1">
      <c r="A127" s="307"/>
      <c r="B127" s="451"/>
      <c r="C127" s="452"/>
      <c r="D127" s="452"/>
      <c r="E127" s="451"/>
      <c r="F127" s="454">
        <v>0</v>
      </c>
      <c r="G127" s="385">
        <f t="shared" si="175"/>
        <v>0</v>
      </c>
      <c r="H127" s="386">
        <f t="shared" si="176"/>
        <v>0</v>
      </c>
      <c r="I127" s="387"/>
      <c r="J127" s="308">
        <f>IF(ISERROR(VLOOKUP($B127,PRICELU,4,FALSE)),0,(VLOOKUP($B127,PRICELU,4,FALSE)))*$F127+IF(ISERROR(VLOOKUP($E127,PRICELU,4,FALSE)),0,(VLOOKUP($E127,PRICELU,4,FALSE)))*$F127</f>
        <v>0</v>
      </c>
      <c r="K127" s="309">
        <f t="shared" si="118"/>
        <v>0</v>
      </c>
      <c r="L127" s="309">
        <f>(IF(ISERROR(VLOOKUP($B127,PRICELU,6,FALSE)),0,(VLOOKUP($B127,PRICELU,6,FALSE)))*$F127+IF(ISERROR(VLOOKUP($E127,PRICELU,6,FALSE)),0,(VLOOKUP($E127,PRICELU,6,FALSE)))*$F127)*$F$3</f>
        <v>0</v>
      </c>
      <c r="M127" s="309">
        <f>(IF(ISERROR(VLOOKUP($B127,PRICELU,7,FALSE)),0,(VLOOKUP($B127,PRICELU,7,FALSE)))*$F127+IF(ISERROR(VLOOKUP($E127,PRICELU,7,FALSE)),0,(VLOOKUP($E127,PRICELU,7,FALSE)))*$F127)*$F$3</f>
        <v>0</v>
      </c>
      <c r="N127" s="309">
        <f>(IF(ISERROR(VLOOKUP($B127,PRICELU,5,FALSE)),0,(VLOOKUP($B127,PRICELU,5,FALSE)))*$F127+IF(ISERROR(VLOOKUP($E127,PRICELU,5,FALSE)),0,(VLOOKUP($E127,PRICELU,5,FALSE)))*$F127)*$F$3</f>
        <v>0</v>
      </c>
      <c r="O127" s="309">
        <f>(IF(ISERROR(VLOOKUP($B127,PRICELU,6,FALSE)),0,(VLOOKUP($B127,PRICELU,6,FALSE)))*$F127+IF(ISERROR(VLOOKUP($E127,PRICELU,6,FALSE)),0,(VLOOKUP($E127,PRICELU,6,FALSE)))*$F127)*$F$3</f>
        <v>0</v>
      </c>
      <c r="P127" s="309">
        <f>(IF(ISERROR(VLOOKUP($B127,PRICELU,7,FALSE)),0,(VLOOKUP($B127,PRICELU,7,FALSE)))*$F127+IF(ISERROR(VLOOKUP($E127,PRICELU,7,FALSE)),0,(VLOOKUP($E127,PRICELU,7,FALSE)))*$F127)*$F$3</f>
        <v>0</v>
      </c>
      <c r="Q127" s="309">
        <f>(IF(ISERROR(VLOOKUP($B127,PRICELU,8,FALSE)),0,(VLOOKUP($B127,PRICELU,8,FALSE)))*$F127+IF(ISERROR(VLOOKUP($E127,PRICELU,8,FALSE)),0,(VLOOKUP($E127,PRICELU,8,FALSE)))*$F127)*$F$3</f>
        <v>0</v>
      </c>
      <c r="R127" s="309">
        <f>(IF(ISERROR(VLOOKUP($B127,PRICELU,9,FALSE)),0,(VLOOKUP($B127,PRICELU,9,FALSE)))*$F127+IF(ISERROR(VLOOKUP($E127,PRICELU,9,FALSE)),0,(VLOOKUP($E127,PRICELU,9,FALSE)))*$F127)*$F$3</f>
        <v>0</v>
      </c>
      <c r="S127" s="309">
        <f>(IF(ISERROR(VLOOKUP($B127,PRICELU,10,FALSE)),0,(VLOOKUP($B127,PRICELU,10,FALSE)))*$F127+IF(ISERROR(VLOOKUP($E127,PRICELU,10,FALSE)),0,(VLOOKUP($E127,PRICELU,10,FALSE)))*$F127)*$F$3</f>
        <v>0</v>
      </c>
      <c r="T127" s="309">
        <f>(IF(ISERROR(VLOOKUP($B127,PRICELU,11,FALSE)),0,(VLOOKUP($B127,PRICELU,11,FALSE)))*$F127+IF(ISERROR(VLOOKUP($E127,PRICELU,11,FALSE)),0,(VLOOKUP($E127,PRICELU,11,FALSE)))*$F127)*$F$3</f>
        <v>0</v>
      </c>
      <c r="U127" s="309">
        <f t="shared" si="128"/>
        <v>0</v>
      </c>
      <c r="V127" s="309">
        <f>(IF(ISERROR(VLOOKUP($B127,PRICELU,13,FALSE)),0,(VLOOKUP($B127,PRICELU,13,FALSE)))*$F127+IF(ISERROR(VLOOKUP($E127,PRICELU,13,FALSE)),0,(VLOOKUP($E127,PRICELU,13,FALSE)))*$F127)*$F$3</f>
        <v>0</v>
      </c>
      <c r="W127" s="309">
        <f>(IF(ISERROR(VLOOKUP($B127,PRICELU,14,FALSE)),0,(VLOOKUP($B127,PRICELU,14,FALSE)))*$F127+IF(ISERROR(VLOOKUP($E127,PRICELU,14,FALSE)),0,(VLOOKUP($E127,PRICELU,14,FALSE)))*$F127)*$F$3</f>
        <v>0</v>
      </c>
      <c r="X127" s="309">
        <f>(IF(ISERROR(VLOOKUP($B127,PRICELU,15,FALSE)),0,(VLOOKUP($B127,PRICELU,15,FALSE)))*$F127+IF(ISERROR(VLOOKUP($E127,PRICELU,15,FALSE)),0,(VLOOKUP($E127,PRICELU,15,FALSE)))*$F127)*$F$3</f>
        <v>0</v>
      </c>
      <c r="Y127" s="309">
        <f>(IF(ISERROR(VLOOKUP($B127,PRICELU,16,FALSE)),0,(VLOOKUP($B127,PRICELU,16,FALSE)))*$F127+IF(ISERROR(VLOOKUP($E127,PRICELU,16,FALSE)),0,(VLOOKUP($E127,PRICELU,16,FALSE)))*$F127)*$F$3</f>
        <v>0</v>
      </c>
      <c r="Z127" s="309">
        <f>(IF(ISERROR(VLOOKUP($B127,PRICELU,17,FALSE)),0,(VLOOKUP($B127,PRICELU,17,FALSE)))*$F127+IF(ISERROR(VLOOKUP($E127,PRICELU,17,FALSE)),0,(VLOOKUP($E127,PRICELU,17,FALSE)))*$F127)*$F$3</f>
        <v>0</v>
      </c>
      <c r="AA127" s="309">
        <f>(IF(ISERROR(VLOOKUP($B127,PRICELU,18,FALSE)),0,(VLOOKUP($B127,PRICELU,18,FALSE)))*$F127+IF(ISERROR(VLOOKUP($E127,PRICELU,18,FALSE)),0,(VLOOKUP($E127,PRICELU,18,FALSE)))*$F127)*$F$3</f>
        <v>0</v>
      </c>
      <c r="AB127" s="309">
        <f t="shared" si="135"/>
        <v>0</v>
      </c>
      <c r="AC127" s="309">
        <f t="shared" si="136"/>
        <v>0</v>
      </c>
      <c r="AD127" s="309">
        <f>(IF(ISERROR(VLOOKUP($B127,PRICELU,21,FALSE)),0,(VLOOKUP($B127,PRICELU,21,FALSE)))*$F127+IF(ISERROR(VLOOKUP($E127,PRICELU,21,FALSE)),0,(VLOOKUP($E127,PRICELU,21,FALSE)))*$F127)*$F$3</f>
        <v>0</v>
      </c>
      <c r="AE127" s="309">
        <f>(IF(ISERROR(VLOOKUP($B127,PRICELU,22,FALSE)),0,(VLOOKUP($B127,PRICELU,22,FALSE)))*$F127+IF(ISERROR(VLOOKUP($E127,PRICELU,22,FALSE)),0,(VLOOKUP($E127,PRICELU,22,FALSE)))*$F127)*$F$3</f>
        <v>0</v>
      </c>
      <c r="AF127" s="309">
        <f>(IF(ISERROR(VLOOKUP($B127,PRICELU,23,FALSE)),0,(VLOOKUP($B127,PRICELU,23,FALSE)))*$F127+IF(ISERROR(VLOOKUP($E127,PRICELU,23,FALSE)),0,(VLOOKUP($E127,PRICELU,23,FALSE)))*$F127)*$F$3</f>
        <v>0</v>
      </c>
      <c r="AG127" s="309">
        <f>(IF(ISERROR(VLOOKUP($B127,PRICELU,24,FALSE)),0,(VLOOKUP($B127,PRICELU,24,FALSE)))*$F127+IF(ISERROR(VLOOKUP($E127,PRICELU,24,FALSE)),0,(VLOOKUP($E127,PRICELU,24,FALSE)))*$F127)*$F$3</f>
        <v>0</v>
      </c>
      <c r="AH127" s="309">
        <f>(IF(ISERROR(VLOOKUP($B127,PRICELU,21,FALSE)),0,(VLOOKUP($B127,PRICELU,21,FALSE)))*$F127+IF(ISERROR(VLOOKUP($E127,PRICELU,21,FALSE)),0,(VLOOKUP($E127,PRICELU,21,FALSE)))*$F127)*$F$3</f>
        <v>0</v>
      </c>
      <c r="AI127" s="309">
        <f>(IF(ISERROR(VLOOKUP($B127,PRICELU,22,FALSE)),0,(VLOOKUP($B127,PRICELU,22,FALSE)))*$F127+IF(ISERROR(VLOOKUP($E127,PRICELU,22,FALSE)),0,(VLOOKUP($E127,PRICELU,22,FALSE)))*$F127)*$F$3</f>
        <v>0</v>
      </c>
      <c r="AJ127" s="309">
        <f>(IF(ISERROR(VLOOKUP($B127,PRICELU,23,FALSE)),0,(VLOOKUP($B127,PRICELU,23,FALSE)))*$F127+IF(ISERROR(VLOOKUP($E127,PRICELU,23,FALSE)),0,(VLOOKUP($E127,PRICELU,23,FALSE)))*$F127)*$F$3</f>
        <v>0</v>
      </c>
      <c r="AK127" s="309">
        <f>(IF(ISERROR(VLOOKUP($B127,PRICELU,24,FALSE)),0,(VLOOKUP($B127,PRICELU,24,FALSE)))*$F127+IF(ISERROR(VLOOKUP($E127,PRICELU,24,FALSE)),0,(VLOOKUP($E127,PRICELU,24,FALSE)))*$F127)*$F$3</f>
        <v>0</v>
      </c>
      <c r="AL127" s="309">
        <f>(IF(ISERROR(VLOOKUP($B127,PRICELU,25,FALSE)),0,(VLOOKUP($B127,PRICELU,25,FALSE)))*$F127+IF(ISERROR(VLOOKUP($E127,PRICELU,25,FALSE)),0,(VLOOKUP($E127,PRICELU,25,FALSE)))*$F127)*$F$3</f>
        <v>0</v>
      </c>
      <c r="AM127" s="309">
        <f>(IF(ISERROR(VLOOKUP($B127,PRICELU,26,FALSE)),0,(VLOOKUP($B127,PRICELU,26,FALSE)))*$F127+IF(ISERROR(VLOOKUP($E127,PRICELU,26,FALSE)),0,(VLOOKUP($E127,PRICELU,26,FALSE)))*$F127)*$F$3</f>
        <v>0</v>
      </c>
      <c r="AN127" s="309">
        <f>(IF(ISERROR(VLOOKUP($B127,PRICELU,27,FALSE)),0,(VLOOKUP($B127,PRICELU,27,FALSE)))*$F127+IF(ISERROR(VLOOKUP($E127,PRICELU,27,FALSE)),0,(VLOOKUP($E127,PRICELU,27,FALSE)))*$F127)*$F$3</f>
        <v>0</v>
      </c>
      <c r="AO127" s="309">
        <f>(IF(ISERROR(VLOOKUP($B127,PRICELU,28,FALSE)),0,(VLOOKUP($B127,PRICELU,28,FALSE)))*$F127+IF(ISERROR(VLOOKUP($E127,PRICELU,28,FALSE)),0,(VLOOKUP($E127,PRICELU,28,FALSE)))*$F127)*$F$3</f>
        <v>0</v>
      </c>
      <c r="AP127" s="309">
        <f>(IF(ISERROR(VLOOKUP($B127,PRICELU,29,FALSE)),0,(VLOOKUP($B127,PRICELU,29,FALSE)))*$F127+IF(ISERROR(VLOOKUP($E127,PRICELU,29,FALSE)),0,(VLOOKUP($E127,PRICELU,29,FALSE)))*$F127)*$F$3</f>
        <v>0</v>
      </c>
      <c r="AQ127" s="309">
        <f>(IF(ISERROR(VLOOKUP($B127,PRICELU,30,FALSE)),0,(VLOOKUP($B127,PRICELU,30,FALSE)))*$F127+IF(ISERROR(VLOOKUP($E127,PRICELU,30,FALSE)),0,(VLOOKUP($E127,PRICELU,30,FALSE)))*$F127)*$F$3</f>
        <v>0</v>
      </c>
      <c r="AR127" s="309">
        <f t="shared" si="151"/>
        <v>0</v>
      </c>
      <c r="AS127" s="309">
        <f>(IF(ISERROR(VLOOKUP($B127,PRICELU,32,FALSE)),0,(VLOOKUP($B127,PRICELU,32,FALSE)))*$F127+IF(ISERROR(VLOOKUP($E127,PRICELU,32,FALSE)),0,(VLOOKUP($E127,PRICELU,32,FALSE)))*$F127)*$F$3</f>
        <v>0</v>
      </c>
      <c r="AT127" s="309">
        <f>(IF(ISERROR(VLOOKUP($B127,PRICELU,33,FALSE)),0,(VLOOKUP($B127,PRICELU,33,FALSE)))*$F127+IF(ISERROR(VLOOKUP($E127,PRICELU,33,FALSE)),0,(VLOOKUP($E127,PRICELU,33,FALSE)))*$F127)*$F$3</f>
        <v>0</v>
      </c>
      <c r="AU127" s="309">
        <f>(IF(ISERROR(VLOOKUP($B127,PRICELU,34,FALSE)),0,(VLOOKUP($B127,PRICELU,34,FALSE)))*$F127+IF(ISERROR(VLOOKUP($E127,PRICELU,34,FALSE)),0,(VLOOKUP($E127,PRICELU,34,FALSE)))*$F127)*$F$3</f>
        <v>0</v>
      </c>
      <c r="AV127" s="309">
        <f>(IF(ISERROR(VLOOKUP($B127,PRICELU,35,FALSE)),0,(VLOOKUP($B127,PRICELU,35,FALSE)))*$F127+IF(ISERROR(VLOOKUP($E127,PRICELU,35,FALSE)),0,(VLOOKUP($E127,PRICELU,35,FALSE)))*$F127)*$F$3</f>
        <v>0</v>
      </c>
      <c r="AW127" s="309">
        <f>(IF(ISERROR(VLOOKUP($B127,PRICELU,33,FALSE)),0,(VLOOKUP($B127,PRICELU,33,FALSE)))*$F127+IF(ISERROR(VLOOKUP($E127,PRICELU,33,FALSE)),0,(VLOOKUP($E127,PRICELU,33,FALSE)))*$F127)*$F$3</f>
        <v>0</v>
      </c>
      <c r="AX127" s="309">
        <f>(IF(ISERROR(VLOOKUP($B127,PRICELU,34,FALSE)),0,(VLOOKUP($B127,PRICELU,34,FALSE)))*$F127+IF(ISERROR(VLOOKUP($E127,PRICELU,34,FALSE)),0,(VLOOKUP($E127,PRICELU,34,FALSE)))*$F127)*$F$3</f>
        <v>0</v>
      </c>
      <c r="AY127" s="309">
        <f>(IF(ISERROR(VLOOKUP($B127,PRICELU,35,FALSE)),0,(VLOOKUP($B127,PRICELU,35,FALSE)))*$F127+IF(ISERROR(VLOOKUP($E127,PRICELU,35,FALSE)),0,(VLOOKUP($E127,PRICELU,35,FALSE)))*$F127)*$F$3</f>
        <v>0</v>
      </c>
      <c r="AZ127" s="309">
        <f>(IF(ISERROR(VLOOKUP($B127,PRICELU,36,FALSE)),0,(VLOOKUP($B127,PRICELU,36,FALSE)))*$F127+IF(ISERROR(VLOOKUP($E127,PRICELU,36,FALSE)),0,(VLOOKUP($E127,PRICELU,36,FALSE)))*$F127)*$F$3</f>
        <v>0</v>
      </c>
      <c r="BA127" s="309">
        <f>(IF(ISERROR(VLOOKUP($B127,PRICELU,37,FALSE)),0,(VLOOKUP($B127,PRICELU,37,FALSE)))*$F127+IF(ISERROR(VLOOKUP($E127,PRICELU,37,FALSE)),0,(VLOOKUP($E127,PRICELU,37,FALSE)))*$F127)*$F$3</f>
        <v>0</v>
      </c>
      <c r="BB127" s="309">
        <f>(IF(ISERROR(VLOOKUP($B127,PRICELU,38,FALSE)),0,(VLOOKUP($B127,PRICELU,38,FALSE)))*$F127+IF(ISERROR(VLOOKUP($E127,PRICELU,38,FALSE)),0,(VLOOKUP($E127,PRICELU,38,FALSE)))*$F127)*$F$3</f>
        <v>0</v>
      </c>
      <c r="BC127" s="309">
        <f>(IF(ISERROR(VLOOKUP($B127,PRICELU,36,FALSE)),0,(VLOOKUP($B127,PRICELU,36,FALSE)))*$F127+IF(ISERROR(VLOOKUP($E127,PRICELU,36,FALSE)),0,(VLOOKUP($E127,PRICELU,36,FALSE)))*$F127)*$F$3</f>
        <v>0</v>
      </c>
      <c r="BD127" s="309">
        <f>(IF(ISERROR(VLOOKUP($B127,PRICELU,37,FALSE)),0,(VLOOKUP($B127,PRICELU,37,FALSE)))*$F127+IF(ISERROR(VLOOKUP($E127,PRICELU,37,FALSE)),0,(VLOOKUP($E127,PRICELU,37,FALSE)))*$F127)*$F$3</f>
        <v>0</v>
      </c>
      <c r="BE127" s="309">
        <f>(IF(ISERROR(VLOOKUP($B127,PRICELU,38,FALSE)),0,(VLOOKUP($B127,PRICELU,38,FALSE)))*$F127+IF(ISERROR(VLOOKUP($E127,PRICELU,38,FALSE)),0,(VLOOKUP($E127,PRICELU,38,FALSE)))*$F127)*$F$3</f>
        <v>0</v>
      </c>
      <c r="BF127" s="309">
        <f>(IF(ISERROR(VLOOKUP($B127,PRICELU,36,FALSE)),0,(VLOOKUP($B127,PRICELU,36,FALSE)))*$F127+IF(ISERROR(VLOOKUP($E127,PRICELU,36,FALSE)),0,(VLOOKUP($E127,PRICELU,36,FALSE)))*$F127)*$F$3</f>
        <v>0</v>
      </c>
      <c r="BG127" s="309">
        <f>(IF(ISERROR(VLOOKUP($B127,PRICELU,37,FALSE)),0,(VLOOKUP($B127,PRICELU,37,FALSE)))*$F127+IF(ISERROR(VLOOKUP($E127,PRICELU,37,FALSE)),0,(VLOOKUP($E127,PRICELU,37,FALSE)))*$F127)*$F$3</f>
        <v>0</v>
      </c>
      <c r="BH127" s="309">
        <f>(IF(ISERROR(VLOOKUP($B127,PRICELU,38,FALSE)),0,(VLOOKUP($B127,PRICELU,38,FALSE)))*$F127+IF(ISERROR(VLOOKUP($E127,PRICELU,38,FALSE)),0,(VLOOKUP($E127,PRICELU,38,FALSE)))*$F127)*$F$3</f>
        <v>0</v>
      </c>
      <c r="BI127" s="309">
        <f>(IF(ISERROR(VLOOKUP($B127,PRICELU,36,FALSE)),0,(VLOOKUP($B127,PRICELU,36,FALSE)))*$F127+IF(ISERROR(VLOOKUP($E127,PRICELU,36,FALSE)),0,(VLOOKUP($E127,PRICELU,36,FALSE)))*$F127)*$F$3</f>
        <v>0</v>
      </c>
      <c r="BJ127" s="309">
        <f>(IF(ISERROR(VLOOKUP($B127,PRICELU,37,FALSE)),0,(VLOOKUP($B127,PRICELU,37,FALSE)))*$F127+IF(ISERROR(VLOOKUP($E127,PRICELU,37,FALSE)),0,(VLOOKUP($E127,PRICELU,37,FALSE)))*$F127)*$F$3</f>
        <v>0</v>
      </c>
      <c r="BK127" s="309">
        <f>(IF(ISERROR(VLOOKUP($B127,PRICELU,38,FALSE)),0,(VLOOKUP($B127,PRICELU,38,FALSE)))*$F127+IF(ISERROR(VLOOKUP($E127,PRICELU,38,FALSE)),0,(VLOOKUP($E127,PRICELU,38,FALSE)))*$F127)*$F$3</f>
        <v>0</v>
      </c>
      <c r="BL127" s="309">
        <f>(IF(ISERROR(VLOOKUP($B127,PRICELU,39,FALSE)),0,(VLOOKUP($B127,PRICELU,39,FALSE)))*$F127+IF(ISERROR(VLOOKUP($E127,PRICELU,39,FALSE)),0,(VLOOKUP($E127,PRICELU,39,FALSE)))*$F127)*$F$3</f>
        <v>0</v>
      </c>
      <c r="BM127" s="309">
        <f>(IF(ISERROR(VLOOKUP($B127,PRICELU,40,FALSE)),0,(VLOOKUP($B127,PRICELU,40,FALSE)))*$F127+IF(ISERROR(VLOOKUP($E127,PRICELU,40,FALSE)),0,(VLOOKUP($E127,PRICELU,40,FALSE)))*$F127)*$F$3</f>
        <v>0</v>
      </c>
      <c r="BN127" s="310">
        <f>(IF(ISERROR(VLOOKUP($B127,PRICELU,41,FALSE)),0,(VLOOKUP($B127,PRICELU,41,FALSE)))*$F127+IF(ISERROR(VLOOKUP($E127,PRICELU,41,FALSE)),0,(VLOOKUP($E127,PRICELU,41,FALSE)))*$F127)*$F$3</f>
        <v>0</v>
      </c>
      <c r="BO127" s="310">
        <f>(IF(ISERROR(VLOOKUP($B127,PRICELU,42,FALSE)),0,(VLOOKUP($B127,PRICELU,42,FALSE)))*$F127+IF(ISERROR(VLOOKUP($E127,PRICELU,42,FALSE)),0,(VLOOKUP($E127,PRICELU,42,FALSE)))*$F127)*$F$3</f>
        <v>0</v>
      </c>
    </row>
    <row r="128" spans="1:67" s="311" customFormat="1" ht="17.100000000000001" customHeight="1" thickBot="1">
      <c r="A128" s="307"/>
      <c r="B128" s="451"/>
      <c r="C128" s="452"/>
      <c r="D128" s="452"/>
      <c r="E128" s="451"/>
      <c r="F128" s="454">
        <v>0</v>
      </c>
      <c r="G128" s="385">
        <f t="shared" si="175"/>
        <v>0</v>
      </c>
      <c r="H128" s="386">
        <f t="shared" si="176"/>
        <v>0</v>
      </c>
      <c r="I128" s="387"/>
      <c r="J128" s="308">
        <f>IF(ISERROR(VLOOKUP($B128,PRICELU,4,FALSE)),0,(VLOOKUP($B128,PRICELU,4,FALSE)))*$F128+IF(ISERROR(VLOOKUP($E128,PRICELU,4,FALSE)),0,(VLOOKUP($E128,PRICELU,4,FALSE)))*$F128</f>
        <v>0</v>
      </c>
      <c r="K128" s="309">
        <f t="shared" si="118"/>
        <v>0</v>
      </c>
      <c r="L128" s="309">
        <f>(IF(ISERROR(VLOOKUP($B128,PRICELU,6,FALSE)),0,(VLOOKUP($B128,PRICELU,6,FALSE)))*$F128+IF(ISERROR(VLOOKUP($E128,PRICELU,6,FALSE)),0,(VLOOKUP($E128,PRICELU,6,FALSE)))*$F128)*$F$3</f>
        <v>0</v>
      </c>
      <c r="M128" s="309">
        <f>(IF(ISERROR(VLOOKUP($B128,PRICELU,7,FALSE)),0,(VLOOKUP($B128,PRICELU,7,FALSE)))*$F128+IF(ISERROR(VLOOKUP($E128,PRICELU,7,FALSE)),0,(VLOOKUP($E128,PRICELU,7,FALSE)))*$F128)*$F$3</f>
        <v>0</v>
      </c>
      <c r="N128" s="309">
        <f>(IF(ISERROR(VLOOKUP($B128,PRICELU,5,FALSE)),0,(VLOOKUP($B128,PRICELU,5,FALSE)))*$F128+IF(ISERROR(VLOOKUP($E128,PRICELU,5,FALSE)),0,(VLOOKUP($E128,PRICELU,5,FALSE)))*$F128)*$F$3</f>
        <v>0</v>
      </c>
      <c r="O128" s="309">
        <f>(IF(ISERROR(VLOOKUP($B128,PRICELU,6,FALSE)),0,(VLOOKUP($B128,PRICELU,6,FALSE)))*$F128+IF(ISERROR(VLOOKUP($E128,PRICELU,6,FALSE)),0,(VLOOKUP($E128,PRICELU,6,FALSE)))*$F128)*$F$3</f>
        <v>0</v>
      </c>
      <c r="P128" s="309">
        <f>(IF(ISERROR(VLOOKUP($B128,PRICELU,7,FALSE)),0,(VLOOKUP($B128,PRICELU,7,FALSE)))*$F128+IF(ISERROR(VLOOKUP($E128,PRICELU,7,FALSE)),0,(VLOOKUP($E128,PRICELU,7,FALSE)))*$F128)*$F$3</f>
        <v>0</v>
      </c>
      <c r="Q128" s="309">
        <f>(IF(ISERROR(VLOOKUP($B128,PRICELU,8,FALSE)),0,(VLOOKUP($B128,PRICELU,8,FALSE)))*$F128+IF(ISERROR(VLOOKUP($E128,PRICELU,8,FALSE)),0,(VLOOKUP($E128,PRICELU,8,FALSE)))*$F128)*$F$3</f>
        <v>0</v>
      </c>
      <c r="R128" s="309">
        <f>(IF(ISERROR(VLOOKUP($B128,PRICELU,9,FALSE)),0,(VLOOKUP($B128,PRICELU,9,FALSE)))*$F128+IF(ISERROR(VLOOKUP($E128,PRICELU,9,FALSE)),0,(VLOOKUP($E128,PRICELU,9,FALSE)))*$F128)*$F$3</f>
        <v>0</v>
      </c>
      <c r="S128" s="309">
        <f>(IF(ISERROR(VLOOKUP($B128,PRICELU,10,FALSE)),0,(VLOOKUP($B128,PRICELU,10,FALSE)))*$F128+IF(ISERROR(VLOOKUP($E128,PRICELU,10,FALSE)),0,(VLOOKUP($E128,PRICELU,10,FALSE)))*$F128)*$F$3</f>
        <v>0</v>
      </c>
      <c r="T128" s="309">
        <f>(IF(ISERROR(VLOOKUP($B128,PRICELU,11,FALSE)),0,(VLOOKUP($B128,PRICELU,11,FALSE)))*$F128+IF(ISERROR(VLOOKUP($E128,PRICELU,11,FALSE)),0,(VLOOKUP($E128,PRICELU,11,FALSE)))*$F128)*$F$3</f>
        <v>0</v>
      </c>
      <c r="U128" s="309">
        <f t="shared" si="128"/>
        <v>0</v>
      </c>
      <c r="V128" s="309">
        <f>(IF(ISERROR(VLOOKUP($B128,PRICELU,13,FALSE)),0,(VLOOKUP($B128,PRICELU,13,FALSE)))*$F128+IF(ISERROR(VLOOKUP($E128,PRICELU,13,FALSE)),0,(VLOOKUP($E128,PRICELU,13,FALSE)))*$F128)*$F$3</f>
        <v>0</v>
      </c>
      <c r="W128" s="309">
        <f>(IF(ISERROR(VLOOKUP($B128,PRICELU,14,FALSE)),0,(VLOOKUP($B128,PRICELU,14,FALSE)))*$F128+IF(ISERROR(VLOOKUP($E128,PRICELU,14,FALSE)),0,(VLOOKUP($E128,PRICELU,14,FALSE)))*$F128)*$F$3</f>
        <v>0</v>
      </c>
      <c r="X128" s="309">
        <f>(IF(ISERROR(VLOOKUP($B128,PRICELU,15,FALSE)),0,(VLOOKUP($B128,PRICELU,15,FALSE)))*$F128+IF(ISERROR(VLOOKUP($E128,PRICELU,15,FALSE)),0,(VLOOKUP($E128,PRICELU,15,FALSE)))*$F128)*$F$3</f>
        <v>0</v>
      </c>
      <c r="Y128" s="309">
        <f>(IF(ISERROR(VLOOKUP($B128,PRICELU,16,FALSE)),0,(VLOOKUP($B128,PRICELU,16,FALSE)))*$F128+IF(ISERROR(VLOOKUP($E128,PRICELU,16,FALSE)),0,(VLOOKUP($E128,PRICELU,16,FALSE)))*$F128)*$F$3</f>
        <v>0</v>
      </c>
      <c r="Z128" s="309">
        <f>(IF(ISERROR(VLOOKUP($B128,PRICELU,17,FALSE)),0,(VLOOKUP($B128,PRICELU,17,FALSE)))*$F128+IF(ISERROR(VLOOKUP($E128,PRICELU,17,FALSE)),0,(VLOOKUP($E128,PRICELU,17,FALSE)))*$F128)*$F$3</f>
        <v>0</v>
      </c>
      <c r="AA128" s="309">
        <f>(IF(ISERROR(VLOOKUP($B128,PRICELU,18,FALSE)),0,(VLOOKUP($B128,PRICELU,18,FALSE)))*$F128+IF(ISERROR(VLOOKUP($E128,PRICELU,18,FALSE)),0,(VLOOKUP($E128,PRICELU,18,FALSE)))*$F128)*$F$3</f>
        <v>0</v>
      </c>
      <c r="AB128" s="309">
        <f t="shared" si="135"/>
        <v>0</v>
      </c>
      <c r="AC128" s="309">
        <f t="shared" si="136"/>
        <v>0</v>
      </c>
      <c r="AD128" s="309">
        <f>(IF(ISERROR(VLOOKUP($B128,PRICELU,21,FALSE)),0,(VLOOKUP($B128,PRICELU,21,FALSE)))*$F128+IF(ISERROR(VLOOKUP($E128,PRICELU,21,FALSE)),0,(VLOOKUP($E128,PRICELU,21,FALSE)))*$F128)*$F$3</f>
        <v>0</v>
      </c>
      <c r="AE128" s="309">
        <f>(IF(ISERROR(VLOOKUP($B128,PRICELU,22,FALSE)),0,(VLOOKUP($B128,PRICELU,22,FALSE)))*$F128+IF(ISERROR(VLOOKUP($E128,PRICELU,22,FALSE)),0,(VLOOKUP($E128,PRICELU,22,FALSE)))*$F128)*$F$3</f>
        <v>0</v>
      </c>
      <c r="AF128" s="309">
        <f>(IF(ISERROR(VLOOKUP($B128,PRICELU,23,FALSE)),0,(VLOOKUP($B128,PRICELU,23,FALSE)))*$F128+IF(ISERROR(VLOOKUP($E128,PRICELU,23,FALSE)),0,(VLOOKUP($E128,PRICELU,23,FALSE)))*$F128)*$F$3</f>
        <v>0</v>
      </c>
      <c r="AG128" s="309">
        <f>(IF(ISERROR(VLOOKUP($B128,PRICELU,24,FALSE)),0,(VLOOKUP($B128,PRICELU,24,FALSE)))*$F128+IF(ISERROR(VLOOKUP($E128,PRICELU,24,FALSE)),0,(VLOOKUP($E128,PRICELU,24,FALSE)))*$F128)*$F$3</f>
        <v>0</v>
      </c>
      <c r="AH128" s="309">
        <f>(IF(ISERROR(VLOOKUP($B128,PRICELU,21,FALSE)),0,(VLOOKUP($B128,PRICELU,21,FALSE)))*$F128+IF(ISERROR(VLOOKUP($E128,PRICELU,21,FALSE)),0,(VLOOKUP($E128,PRICELU,21,FALSE)))*$F128)*$F$3</f>
        <v>0</v>
      </c>
      <c r="AI128" s="309">
        <f>(IF(ISERROR(VLOOKUP($B128,PRICELU,22,FALSE)),0,(VLOOKUP($B128,PRICELU,22,FALSE)))*$F128+IF(ISERROR(VLOOKUP($E128,PRICELU,22,FALSE)),0,(VLOOKUP($E128,PRICELU,22,FALSE)))*$F128)*$F$3</f>
        <v>0</v>
      </c>
      <c r="AJ128" s="309">
        <f>(IF(ISERROR(VLOOKUP($B128,PRICELU,23,FALSE)),0,(VLOOKUP($B128,PRICELU,23,FALSE)))*$F128+IF(ISERROR(VLOOKUP($E128,PRICELU,23,FALSE)),0,(VLOOKUP($E128,PRICELU,23,FALSE)))*$F128)*$F$3</f>
        <v>0</v>
      </c>
      <c r="AK128" s="309">
        <f>(IF(ISERROR(VLOOKUP($B128,PRICELU,24,FALSE)),0,(VLOOKUP($B128,PRICELU,24,FALSE)))*$F128+IF(ISERROR(VLOOKUP($E128,PRICELU,24,FALSE)),0,(VLOOKUP($E128,PRICELU,24,FALSE)))*$F128)*$F$3</f>
        <v>0</v>
      </c>
      <c r="AL128" s="309">
        <f>(IF(ISERROR(VLOOKUP($B128,PRICELU,25,FALSE)),0,(VLOOKUP($B128,PRICELU,25,FALSE)))*$F128+IF(ISERROR(VLOOKUP($E128,PRICELU,25,FALSE)),0,(VLOOKUP($E128,PRICELU,25,FALSE)))*$F128)*$F$3</f>
        <v>0</v>
      </c>
      <c r="AM128" s="309">
        <f>(IF(ISERROR(VLOOKUP($B128,PRICELU,26,FALSE)),0,(VLOOKUP($B128,PRICELU,26,FALSE)))*$F128+IF(ISERROR(VLOOKUP($E128,PRICELU,26,FALSE)),0,(VLOOKUP($E128,PRICELU,26,FALSE)))*$F128)*$F$3</f>
        <v>0</v>
      </c>
      <c r="AN128" s="309">
        <f>(IF(ISERROR(VLOOKUP($B128,PRICELU,27,FALSE)),0,(VLOOKUP($B128,PRICELU,27,FALSE)))*$F128+IF(ISERROR(VLOOKUP($E128,PRICELU,27,FALSE)),0,(VLOOKUP($E128,PRICELU,27,FALSE)))*$F128)*$F$3</f>
        <v>0</v>
      </c>
      <c r="AO128" s="309">
        <f>(IF(ISERROR(VLOOKUP($B128,PRICELU,28,FALSE)),0,(VLOOKUP($B128,PRICELU,28,FALSE)))*$F128+IF(ISERROR(VLOOKUP($E128,PRICELU,28,FALSE)),0,(VLOOKUP($E128,PRICELU,28,FALSE)))*$F128)*$F$3</f>
        <v>0</v>
      </c>
      <c r="AP128" s="309">
        <f>(IF(ISERROR(VLOOKUP($B128,PRICELU,29,FALSE)),0,(VLOOKUP($B128,PRICELU,29,FALSE)))*$F128+IF(ISERROR(VLOOKUP($E128,PRICELU,29,FALSE)),0,(VLOOKUP($E128,PRICELU,29,FALSE)))*$F128)*$F$3</f>
        <v>0</v>
      </c>
      <c r="AQ128" s="309">
        <f>(IF(ISERROR(VLOOKUP($B128,PRICELU,30,FALSE)),0,(VLOOKUP($B128,PRICELU,30,FALSE)))*$F128+IF(ISERROR(VLOOKUP($E128,PRICELU,30,FALSE)),0,(VLOOKUP($E128,PRICELU,30,FALSE)))*$F128)*$F$3</f>
        <v>0</v>
      </c>
      <c r="AR128" s="309">
        <f t="shared" si="151"/>
        <v>0</v>
      </c>
      <c r="AS128" s="309">
        <f>(IF(ISERROR(VLOOKUP($B128,PRICELU,32,FALSE)),0,(VLOOKUP($B128,PRICELU,32,FALSE)))*$F128+IF(ISERROR(VLOOKUP($E128,PRICELU,32,FALSE)),0,(VLOOKUP($E128,PRICELU,32,FALSE)))*$F128)*$F$3</f>
        <v>0</v>
      </c>
      <c r="AT128" s="309">
        <f>(IF(ISERROR(VLOOKUP($B128,PRICELU,33,FALSE)),0,(VLOOKUP($B128,PRICELU,33,FALSE)))*$F128+IF(ISERROR(VLOOKUP($E128,PRICELU,33,FALSE)),0,(VLOOKUP($E128,PRICELU,33,FALSE)))*$F128)*$F$3</f>
        <v>0</v>
      </c>
      <c r="AU128" s="309">
        <f>(IF(ISERROR(VLOOKUP($B128,PRICELU,34,FALSE)),0,(VLOOKUP($B128,PRICELU,34,FALSE)))*$F128+IF(ISERROR(VLOOKUP($E128,PRICELU,34,FALSE)),0,(VLOOKUP($E128,PRICELU,34,FALSE)))*$F128)*$F$3</f>
        <v>0</v>
      </c>
      <c r="AV128" s="309">
        <f>(IF(ISERROR(VLOOKUP($B128,PRICELU,35,FALSE)),0,(VLOOKUP($B128,PRICELU,35,FALSE)))*$F128+IF(ISERROR(VLOOKUP($E128,PRICELU,35,FALSE)),0,(VLOOKUP($E128,PRICELU,35,FALSE)))*$F128)*$F$3</f>
        <v>0</v>
      </c>
      <c r="AW128" s="309">
        <f>(IF(ISERROR(VLOOKUP($B128,PRICELU,33,FALSE)),0,(VLOOKUP($B128,PRICELU,33,FALSE)))*$F128+IF(ISERROR(VLOOKUP($E128,PRICELU,33,FALSE)),0,(VLOOKUP($E128,PRICELU,33,FALSE)))*$F128)*$F$3</f>
        <v>0</v>
      </c>
      <c r="AX128" s="309">
        <f>(IF(ISERROR(VLOOKUP($B128,PRICELU,34,FALSE)),0,(VLOOKUP($B128,PRICELU,34,FALSE)))*$F128+IF(ISERROR(VLOOKUP($E128,PRICELU,34,FALSE)),0,(VLOOKUP($E128,PRICELU,34,FALSE)))*$F128)*$F$3</f>
        <v>0</v>
      </c>
      <c r="AY128" s="309">
        <f>(IF(ISERROR(VLOOKUP($B128,PRICELU,35,FALSE)),0,(VLOOKUP($B128,PRICELU,35,FALSE)))*$F128+IF(ISERROR(VLOOKUP($E128,PRICELU,35,FALSE)),0,(VLOOKUP($E128,PRICELU,35,FALSE)))*$F128)*$F$3</f>
        <v>0</v>
      </c>
      <c r="AZ128" s="309">
        <f>(IF(ISERROR(VLOOKUP($B128,PRICELU,36,FALSE)),0,(VLOOKUP($B128,PRICELU,36,FALSE)))*$F128+IF(ISERROR(VLOOKUP($E128,PRICELU,36,FALSE)),0,(VLOOKUP($E128,PRICELU,36,FALSE)))*$F128)*$F$3</f>
        <v>0</v>
      </c>
      <c r="BA128" s="309">
        <f>(IF(ISERROR(VLOOKUP($B128,PRICELU,37,FALSE)),0,(VLOOKUP($B128,PRICELU,37,FALSE)))*$F128+IF(ISERROR(VLOOKUP($E128,PRICELU,37,FALSE)),0,(VLOOKUP($E128,PRICELU,37,FALSE)))*$F128)*$F$3</f>
        <v>0</v>
      </c>
      <c r="BB128" s="309">
        <f>(IF(ISERROR(VLOOKUP($B128,PRICELU,38,FALSE)),0,(VLOOKUP($B128,PRICELU,38,FALSE)))*$F128+IF(ISERROR(VLOOKUP($E128,PRICELU,38,FALSE)),0,(VLOOKUP($E128,PRICELU,38,FALSE)))*$F128)*$F$3</f>
        <v>0</v>
      </c>
      <c r="BC128" s="309">
        <f>(IF(ISERROR(VLOOKUP($B128,PRICELU,36,FALSE)),0,(VLOOKUP($B128,PRICELU,36,FALSE)))*$F128+IF(ISERROR(VLOOKUP($E128,PRICELU,36,FALSE)),0,(VLOOKUP($E128,PRICELU,36,FALSE)))*$F128)*$F$3</f>
        <v>0</v>
      </c>
      <c r="BD128" s="309">
        <f>(IF(ISERROR(VLOOKUP($B128,PRICELU,37,FALSE)),0,(VLOOKUP($B128,PRICELU,37,FALSE)))*$F128+IF(ISERROR(VLOOKUP($E128,PRICELU,37,FALSE)),0,(VLOOKUP($E128,PRICELU,37,FALSE)))*$F128)*$F$3</f>
        <v>0</v>
      </c>
      <c r="BE128" s="309">
        <f>(IF(ISERROR(VLOOKUP($B128,PRICELU,38,FALSE)),0,(VLOOKUP($B128,PRICELU,38,FALSE)))*$F128+IF(ISERROR(VLOOKUP($E128,PRICELU,38,FALSE)),0,(VLOOKUP($E128,PRICELU,38,FALSE)))*$F128)*$F$3</f>
        <v>0</v>
      </c>
      <c r="BF128" s="309">
        <f>(IF(ISERROR(VLOOKUP($B128,PRICELU,36,FALSE)),0,(VLOOKUP($B128,PRICELU,36,FALSE)))*$F128+IF(ISERROR(VLOOKUP($E128,PRICELU,36,FALSE)),0,(VLOOKUP($E128,PRICELU,36,FALSE)))*$F128)*$F$3</f>
        <v>0</v>
      </c>
      <c r="BG128" s="309">
        <f>(IF(ISERROR(VLOOKUP($B128,PRICELU,37,FALSE)),0,(VLOOKUP($B128,PRICELU,37,FALSE)))*$F128+IF(ISERROR(VLOOKUP($E128,PRICELU,37,FALSE)),0,(VLOOKUP($E128,PRICELU,37,FALSE)))*$F128)*$F$3</f>
        <v>0</v>
      </c>
      <c r="BH128" s="309">
        <f>(IF(ISERROR(VLOOKUP($B128,PRICELU,38,FALSE)),0,(VLOOKUP($B128,PRICELU,38,FALSE)))*$F128+IF(ISERROR(VLOOKUP($E128,PRICELU,38,FALSE)),0,(VLOOKUP($E128,PRICELU,38,FALSE)))*$F128)*$F$3</f>
        <v>0</v>
      </c>
      <c r="BI128" s="309">
        <f>(IF(ISERROR(VLOOKUP($B128,PRICELU,36,FALSE)),0,(VLOOKUP($B128,PRICELU,36,FALSE)))*$F128+IF(ISERROR(VLOOKUP($E128,PRICELU,36,FALSE)),0,(VLOOKUP($E128,PRICELU,36,FALSE)))*$F128)*$F$3</f>
        <v>0</v>
      </c>
      <c r="BJ128" s="309">
        <f>(IF(ISERROR(VLOOKUP($B128,PRICELU,37,FALSE)),0,(VLOOKUP($B128,PRICELU,37,FALSE)))*$F128+IF(ISERROR(VLOOKUP($E128,PRICELU,37,FALSE)),0,(VLOOKUP($E128,PRICELU,37,FALSE)))*$F128)*$F$3</f>
        <v>0</v>
      </c>
      <c r="BK128" s="309">
        <f>(IF(ISERROR(VLOOKUP($B128,PRICELU,38,FALSE)),0,(VLOOKUP($B128,PRICELU,38,FALSE)))*$F128+IF(ISERROR(VLOOKUP($E128,PRICELU,38,FALSE)),0,(VLOOKUP($E128,PRICELU,38,FALSE)))*$F128)*$F$3</f>
        <v>0</v>
      </c>
      <c r="BL128" s="309">
        <f>(IF(ISERROR(VLOOKUP($B128,PRICELU,39,FALSE)),0,(VLOOKUP($B128,PRICELU,39,FALSE)))*$F128+IF(ISERROR(VLOOKUP($E128,PRICELU,39,FALSE)),0,(VLOOKUP($E128,PRICELU,39,FALSE)))*$F128)*$F$3</f>
        <v>0</v>
      </c>
      <c r="BM128" s="309">
        <f>(IF(ISERROR(VLOOKUP($B128,PRICELU,40,FALSE)),0,(VLOOKUP($B128,PRICELU,40,FALSE)))*$F128+IF(ISERROR(VLOOKUP($E128,PRICELU,40,FALSE)),0,(VLOOKUP($E128,PRICELU,40,FALSE)))*$F128)*$F$3</f>
        <v>0</v>
      </c>
      <c r="BN128" s="310">
        <f>(IF(ISERROR(VLOOKUP($B128,PRICELU,41,FALSE)),0,(VLOOKUP($B128,PRICELU,41,FALSE)))*$F128+IF(ISERROR(VLOOKUP($E128,PRICELU,41,FALSE)),0,(VLOOKUP($E128,PRICELU,41,FALSE)))*$F128)*$F$3</f>
        <v>0</v>
      </c>
      <c r="BO128" s="310">
        <f>(IF(ISERROR(VLOOKUP($B128,PRICELU,42,FALSE)),0,(VLOOKUP($B128,PRICELU,42,FALSE)))*$F128+IF(ISERROR(VLOOKUP($E128,PRICELU,42,FALSE)),0,(VLOOKUP($E128,PRICELU,42,FALSE)))*$F128)*$F$3</f>
        <v>0</v>
      </c>
    </row>
    <row r="129" spans="2:67" ht="7.5" customHeight="1">
      <c r="B129" s="110"/>
      <c r="C129" s="62"/>
      <c r="D129" s="62"/>
      <c r="E129" s="62"/>
      <c r="F129" s="62"/>
      <c r="G129" s="62"/>
      <c r="H129" s="111"/>
      <c r="I129" s="88"/>
      <c r="J129" s="272"/>
      <c r="K129" s="273"/>
      <c r="L129" s="273"/>
      <c r="M129" s="273"/>
      <c r="N129" s="273"/>
      <c r="O129" s="273"/>
      <c r="P129" s="273"/>
      <c r="Q129" s="273"/>
      <c r="R129" s="273"/>
      <c r="S129" s="273"/>
      <c r="T129" s="273"/>
      <c r="U129" s="273"/>
      <c r="V129" s="273"/>
      <c r="W129" s="273"/>
      <c r="X129" s="273"/>
      <c r="Y129" s="273"/>
      <c r="Z129" s="273"/>
      <c r="AA129" s="273"/>
      <c r="AB129" s="273"/>
      <c r="AC129" s="273"/>
      <c r="AD129" s="273"/>
      <c r="AE129" s="273"/>
      <c r="AF129" s="273"/>
      <c r="AG129" s="273"/>
      <c r="AH129" s="273"/>
      <c r="AI129" s="273"/>
      <c r="AJ129" s="273"/>
      <c r="AK129" s="273"/>
      <c r="AL129" s="273"/>
      <c r="AM129" s="273"/>
      <c r="AN129" s="273"/>
      <c r="AO129" s="273"/>
      <c r="AP129" s="273"/>
      <c r="AQ129" s="273"/>
      <c r="AR129" s="273"/>
      <c r="AS129" s="273"/>
      <c r="AT129" s="273"/>
      <c r="AU129" s="273"/>
      <c r="AV129" s="273"/>
      <c r="AW129" s="273"/>
      <c r="AX129" s="273"/>
      <c r="AY129" s="273"/>
      <c r="AZ129" s="273"/>
      <c r="BA129" s="273"/>
      <c r="BB129" s="273"/>
      <c r="BC129" s="273"/>
      <c r="BD129" s="273"/>
      <c r="BE129" s="273"/>
      <c r="BF129" s="273"/>
      <c r="BG129" s="273"/>
      <c r="BH129" s="273"/>
      <c r="BI129" s="273"/>
      <c r="BJ129" s="273"/>
      <c r="BK129" s="273"/>
      <c r="BL129" s="273"/>
      <c r="BM129" s="273"/>
      <c r="BN129" s="273"/>
      <c r="BO129" s="274"/>
    </row>
    <row r="130" spans="2:67" ht="20.25" customHeight="1" thickBot="1">
      <c r="B130" s="478" t="s">
        <v>4404</v>
      </c>
      <c r="C130" s="479"/>
      <c r="D130" s="479"/>
      <c r="E130" s="480"/>
      <c r="F130" s="480"/>
      <c r="G130" s="480"/>
      <c r="H130" s="481"/>
      <c r="I130" s="88"/>
      <c r="J130" s="272"/>
      <c r="K130" s="273"/>
      <c r="L130" s="273"/>
      <c r="M130" s="273"/>
      <c r="N130" s="273"/>
      <c r="O130" s="273"/>
      <c r="P130" s="273"/>
      <c r="Q130" s="273"/>
      <c r="R130" s="273"/>
      <c r="S130" s="273"/>
      <c r="T130" s="273"/>
      <c r="U130" s="273"/>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273"/>
      <c r="AT130" s="273"/>
      <c r="AU130" s="273"/>
      <c r="AV130" s="273"/>
      <c r="AW130" s="273"/>
      <c r="AX130" s="273"/>
      <c r="AY130" s="273"/>
      <c r="AZ130" s="273"/>
      <c r="BA130" s="273"/>
      <c r="BB130" s="273"/>
      <c r="BC130" s="273"/>
      <c r="BD130" s="273"/>
      <c r="BE130" s="273"/>
      <c r="BF130" s="273"/>
      <c r="BG130" s="273"/>
      <c r="BH130" s="273"/>
      <c r="BI130" s="273"/>
      <c r="BJ130" s="273"/>
      <c r="BK130" s="273"/>
      <c r="BL130" s="273"/>
      <c r="BM130" s="273"/>
      <c r="BN130" s="273"/>
      <c r="BO130" s="274"/>
    </row>
    <row r="131" spans="2:67" ht="20.25" customHeight="1" thickBot="1">
      <c r="B131" s="482" t="s">
        <v>5048</v>
      </c>
      <c r="C131" s="483"/>
      <c r="D131" s="483"/>
      <c r="E131" s="483"/>
      <c r="F131" s="483"/>
      <c r="G131" s="483"/>
      <c r="H131" s="484"/>
      <c r="I131" s="88"/>
      <c r="J131" s="275"/>
      <c r="K131" s="276" t="s">
        <v>4488</v>
      </c>
      <c r="L131" s="273"/>
      <c r="M131" s="273"/>
      <c r="N131" s="273"/>
      <c r="O131" s="273"/>
      <c r="P131" s="273"/>
      <c r="Q131" s="276" t="s">
        <v>4488</v>
      </c>
      <c r="R131" s="273"/>
      <c r="S131" s="273"/>
      <c r="T131" s="273"/>
      <c r="U131" s="275"/>
      <c r="V131" s="273"/>
      <c r="W131" s="276" t="s">
        <v>4488</v>
      </c>
      <c r="X131" s="273"/>
      <c r="Y131" s="275"/>
      <c r="Z131" s="273"/>
      <c r="AA131" s="273"/>
      <c r="AB131" s="273"/>
      <c r="AC131" s="273"/>
      <c r="AD131" s="275"/>
      <c r="AE131" s="273"/>
      <c r="AF131" s="276" t="s">
        <v>4488</v>
      </c>
      <c r="AG131" s="273"/>
      <c r="AH131" s="275"/>
      <c r="AI131" s="273"/>
      <c r="AJ131" s="273"/>
      <c r="AK131" s="273"/>
      <c r="AL131" s="275"/>
      <c r="AM131" s="276" t="s">
        <v>4488</v>
      </c>
      <c r="AN131" s="273"/>
      <c r="AO131" s="273"/>
      <c r="AP131" s="275"/>
      <c r="AQ131" s="273"/>
      <c r="AR131" s="273"/>
      <c r="AS131" s="273"/>
      <c r="AT131" s="276" t="s">
        <v>4488</v>
      </c>
      <c r="AU131" s="273"/>
      <c r="AV131" s="273"/>
      <c r="AW131" s="275"/>
      <c r="AX131" s="273"/>
      <c r="AY131" s="273"/>
      <c r="AZ131" s="273"/>
      <c r="BA131" s="276" t="s">
        <v>4488</v>
      </c>
      <c r="BB131" s="273"/>
      <c r="BC131" s="273"/>
      <c r="BD131" s="275"/>
      <c r="BE131" s="273"/>
      <c r="BF131" s="273"/>
      <c r="BG131" s="275"/>
      <c r="BH131" s="276" t="s">
        <v>4488</v>
      </c>
      <c r="BI131" s="273"/>
      <c r="BJ131" s="275"/>
      <c r="BK131" s="273"/>
      <c r="BL131" s="273"/>
      <c r="BM131" s="273"/>
      <c r="BN131" s="273"/>
      <c r="BO131" s="274"/>
    </row>
    <row r="132" spans="2:67" s="82" customFormat="1" ht="18.75" customHeight="1" thickBot="1">
      <c r="B132" s="123" t="s">
        <v>1275</v>
      </c>
      <c r="C132" s="124" t="s">
        <v>4932</v>
      </c>
      <c r="D132" s="124" t="s">
        <v>4933</v>
      </c>
      <c r="E132" s="124" t="s">
        <v>4976</v>
      </c>
      <c r="F132" s="125" t="s">
        <v>4405</v>
      </c>
      <c r="G132" s="474" t="s">
        <v>3855</v>
      </c>
      <c r="H132" s="475"/>
      <c r="I132" s="125" t="s">
        <v>5163</v>
      </c>
      <c r="J132" s="277" t="s">
        <v>5164</v>
      </c>
      <c r="K132" s="273"/>
      <c r="L132" s="273"/>
      <c r="M132" s="273"/>
      <c r="N132" s="273"/>
      <c r="O132" s="273"/>
      <c r="P132" s="273"/>
      <c r="Q132" s="275"/>
      <c r="R132" s="273"/>
      <c r="S132" s="273"/>
      <c r="T132" s="273"/>
      <c r="U132" s="275"/>
      <c r="V132" s="273"/>
      <c r="W132" s="273"/>
      <c r="X132" s="273"/>
      <c r="Y132" s="275"/>
      <c r="Z132" s="273"/>
      <c r="AA132" s="273"/>
      <c r="AB132" s="273"/>
      <c r="AC132" s="273"/>
      <c r="AD132" s="275"/>
      <c r="AE132" s="273"/>
      <c r="AF132" s="273"/>
      <c r="AG132" s="273"/>
      <c r="AH132" s="275"/>
      <c r="AI132" s="273"/>
      <c r="AJ132" s="273"/>
      <c r="AK132" s="273"/>
      <c r="AL132" s="275"/>
      <c r="AM132" s="273"/>
      <c r="AN132" s="273"/>
      <c r="AO132" s="273"/>
      <c r="AP132" s="275"/>
      <c r="AQ132" s="273"/>
      <c r="AR132" s="273"/>
      <c r="AS132" s="273"/>
      <c r="AT132" s="275"/>
      <c r="AU132" s="273"/>
      <c r="AV132" s="273"/>
      <c r="AW132" s="275"/>
      <c r="AX132" s="273"/>
      <c r="AY132" s="273"/>
      <c r="AZ132" s="273"/>
      <c r="BA132" s="275"/>
      <c r="BB132" s="273"/>
      <c r="BC132" s="273"/>
      <c r="BD132" s="275"/>
      <c r="BE132" s="273"/>
      <c r="BF132" s="273"/>
      <c r="BG132" s="275"/>
      <c r="BH132" s="273"/>
      <c r="BI132" s="273"/>
      <c r="BJ132" s="275"/>
      <c r="BK132" s="273"/>
      <c r="BL132" s="273"/>
      <c r="BM132" s="273"/>
      <c r="BN132" s="273"/>
      <c r="BO132" s="274"/>
    </row>
    <row r="133" spans="2:67" ht="17.100000000000001" customHeight="1" thickBot="1">
      <c r="B133" s="451" t="s">
        <v>4403</v>
      </c>
      <c r="C133" s="455"/>
      <c r="D133" s="455"/>
      <c r="E133" s="456"/>
      <c r="F133" s="454">
        <v>0</v>
      </c>
      <c r="G133" s="476"/>
      <c r="H133" s="477"/>
      <c r="I133" s="387"/>
      <c r="J133" s="278"/>
      <c r="K133" s="279">
        <f t="shared" ref="K133:AC141" si="177">$E133*$F133*$F$3</f>
        <v>0</v>
      </c>
      <c r="L133" s="279">
        <f t="shared" si="177"/>
        <v>0</v>
      </c>
      <c r="M133" s="279">
        <f t="shared" si="177"/>
        <v>0</v>
      </c>
      <c r="N133" s="279">
        <f t="shared" si="177"/>
        <v>0</v>
      </c>
      <c r="O133" s="279">
        <f t="shared" si="177"/>
        <v>0</v>
      </c>
      <c r="P133" s="279">
        <f t="shared" si="177"/>
        <v>0</v>
      </c>
      <c r="Q133" s="279">
        <f t="shared" si="177"/>
        <v>0</v>
      </c>
      <c r="R133" s="279">
        <f t="shared" si="177"/>
        <v>0</v>
      </c>
      <c r="S133" s="279">
        <f t="shared" si="177"/>
        <v>0</v>
      </c>
      <c r="T133" s="279">
        <f t="shared" si="177"/>
        <v>0</v>
      </c>
      <c r="U133" s="279">
        <f t="shared" si="177"/>
        <v>0</v>
      </c>
      <c r="V133" s="279">
        <f t="shared" si="177"/>
        <v>0</v>
      </c>
      <c r="W133" s="279">
        <f t="shared" si="177"/>
        <v>0</v>
      </c>
      <c r="X133" s="279">
        <f t="shared" si="177"/>
        <v>0</v>
      </c>
      <c r="Y133" s="279">
        <f t="shared" si="177"/>
        <v>0</v>
      </c>
      <c r="Z133" s="279">
        <f t="shared" si="177"/>
        <v>0</v>
      </c>
      <c r="AA133" s="279">
        <f t="shared" si="177"/>
        <v>0</v>
      </c>
      <c r="AB133" s="279">
        <f t="shared" si="177"/>
        <v>0</v>
      </c>
      <c r="AC133" s="279">
        <f t="shared" si="177"/>
        <v>0</v>
      </c>
      <c r="AD133" s="279">
        <f t="shared" ref="AD133:BO133" si="178">$E133*$F133*$F$3</f>
        <v>0</v>
      </c>
      <c r="AE133" s="279">
        <f t="shared" si="178"/>
        <v>0</v>
      </c>
      <c r="AF133" s="279">
        <f t="shared" si="178"/>
        <v>0</v>
      </c>
      <c r="AG133" s="279">
        <f t="shared" si="178"/>
        <v>0</v>
      </c>
      <c r="AH133" s="279">
        <f t="shared" si="178"/>
        <v>0</v>
      </c>
      <c r="AI133" s="279">
        <f t="shared" si="178"/>
        <v>0</v>
      </c>
      <c r="AJ133" s="279">
        <f t="shared" si="178"/>
        <v>0</v>
      </c>
      <c r="AK133" s="279">
        <f t="shared" si="178"/>
        <v>0</v>
      </c>
      <c r="AL133" s="279">
        <f t="shared" si="178"/>
        <v>0</v>
      </c>
      <c r="AM133" s="279">
        <f t="shared" si="178"/>
        <v>0</v>
      </c>
      <c r="AN133" s="279">
        <f t="shared" si="178"/>
        <v>0</v>
      </c>
      <c r="AO133" s="279">
        <f t="shared" si="178"/>
        <v>0</v>
      </c>
      <c r="AP133" s="279">
        <f t="shared" si="178"/>
        <v>0</v>
      </c>
      <c r="AQ133" s="279">
        <f t="shared" si="178"/>
        <v>0</v>
      </c>
      <c r="AR133" s="279">
        <f t="shared" si="178"/>
        <v>0</v>
      </c>
      <c r="AS133" s="279">
        <f t="shared" si="178"/>
        <v>0</v>
      </c>
      <c r="AT133" s="279">
        <f t="shared" si="178"/>
        <v>0</v>
      </c>
      <c r="AU133" s="279">
        <f t="shared" si="178"/>
        <v>0</v>
      </c>
      <c r="AV133" s="279">
        <f t="shared" si="178"/>
        <v>0</v>
      </c>
      <c r="AW133" s="279">
        <f t="shared" si="178"/>
        <v>0</v>
      </c>
      <c r="AX133" s="279">
        <f t="shared" si="178"/>
        <v>0</v>
      </c>
      <c r="AY133" s="279">
        <f t="shared" si="178"/>
        <v>0</v>
      </c>
      <c r="AZ133" s="279">
        <f t="shared" si="178"/>
        <v>0</v>
      </c>
      <c r="BA133" s="279">
        <f t="shared" si="178"/>
        <v>0</v>
      </c>
      <c r="BB133" s="279">
        <f t="shared" si="178"/>
        <v>0</v>
      </c>
      <c r="BC133" s="279">
        <f t="shared" si="178"/>
        <v>0</v>
      </c>
      <c r="BD133" s="279">
        <f t="shared" si="178"/>
        <v>0</v>
      </c>
      <c r="BE133" s="279">
        <f t="shared" si="178"/>
        <v>0</v>
      </c>
      <c r="BF133" s="279">
        <f t="shared" si="178"/>
        <v>0</v>
      </c>
      <c r="BG133" s="279">
        <f t="shared" si="178"/>
        <v>0</v>
      </c>
      <c r="BH133" s="279">
        <f t="shared" si="178"/>
        <v>0</v>
      </c>
      <c r="BI133" s="279">
        <f t="shared" si="178"/>
        <v>0</v>
      </c>
      <c r="BJ133" s="279">
        <f t="shared" si="178"/>
        <v>0</v>
      </c>
      <c r="BK133" s="279">
        <f t="shared" si="178"/>
        <v>0</v>
      </c>
      <c r="BL133" s="279">
        <f t="shared" si="178"/>
        <v>0</v>
      </c>
      <c r="BM133" s="279">
        <f t="shared" si="178"/>
        <v>0</v>
      </c>
      <c r="BN133" s="279">
        <f t="shared" si="178"/>
        <v>0</v>
      </c>
      <c r="BO133" s="279">
        <f t="shared" si="178"/>
        <v>0</v>
      </c>
    </row>
    <row r="134" spans="2:67" ht="17.100000000000001" customHeight="1" thickBot="1">
      <c r="B134" s="451" t="s">
        <v>4403</v>
      </c>
      <c r="C134" s="455"/>
      <c r="D134" s="455"/>
      <c r="E134" s="456"/>
      <c r="F134" s="454">
        <v>0</v>
      </c>
      <c r="G134" s="476"/>
      <c r="H134" s="477"/>
      <c r="I134" s="387"/>
      <c r="J134" s="278"/>
      <c r="K134" s="279">
        <f t="shared" ref="K134:Z141" si="179">$E134*$F134*$F$3</f>
        <v>0</v>
      </c>
      <c r="L134" s="279">
        <f t="shared" si="179"/>
        <v>0</v>
      </c>
      <c r="M134" s="279">
        <f t="shared" si="179"/>
        <v>0</v>
      </c>
      <c r="N134" s="279">
        <f t="shared" si="179"/>
        <v>0</v>
      </c>
      <c r="O134" s="279">
        <f t="shared" si="179"/>
        <v>0</v>
      </c>
      <c r="P134" s="279">
        <f t="shared" si="179"/>
        <v>0</v>
      </c>
      <c r="Q134" s="279">
        <f t="shared" si="179"/>
        <v>0</v>
      </c>
      <c r="R134" s="279">
        <f t="shared" si="179"/>
        <v>0</v>
      </c>
      <c r="S134" s="279">
        <f t="shared" si="179"/>
        <v>0</v>
      </c>
      <c r="T134" s="279">
        <f t="shared" si="179"/>
        <v>0</v>
      </c>
      <c r="U134" s="279">
        <f t="shared" si="179"/>
        <v>0</v>
      </c>
      <c r="V134" s="279">
        <f t="shared" si="179"/>
        <v>0</v>
      </c>
      <c r="W134" s="279">
        <f t="shared" si="179"/>
        <v>0</v>
      </c>
      <c r="X134" s="279">
        <f t="shared" si="179"/>
        <v>0</v>
      </c>
      <c r="Y134" s="279">
        <f t="shared" si="179"/>
        <v>0</v>
      </c>
      <c r="Z134" s="279">
        <f t="shared" si="179"/>
        <v>0</v>
      </c>
      <c r="AA134" s="279">
        <f t="shared" ref="AA134:AA141" si="180">$E134*$F134*$F$3</f>
        <v>0</v>
      </c>
      <c r="AB134" s="279">
        <f t="shared" si="177"/>
        <v>0</v>
      </c>
      <c r="AC134" s="279">
        <f t="shared" si="177"/>
        <v>0</v>
      </c>
      <c r="AD134" s="279">
        <f t="shared" ref="AD134:AS141" si="181">$E134*$F134*$F$3</f>
        <v>0</v>
      </c>
      <c r="AE134" s="279">
        <f t="shared" si="181"/>
        <v>0</v>
      </c>
      <c r="AF134" s="279">
        <f t="shared" si="181"/>
        <v>0</v>
      </c>
      <c r="AG134" s="279">
        <f t="shared" si="181"/>
        <v>0</v>
      </c>
      <c r="AH134" s="279">
        <f t="shared" si="181"/>
        <v>0</v>
      </c>
      <c r="AI134" s="279">
        <f t="shared" si="181"/>
        <v>0</v>
      </c>
      <c r="AJ134" s="279">
        <f t="shared" si="181"/>
        <v>0</v>
      </c>
      <c r="AK134" s="279">
        <f t="shared" si="181"/>
        <v>0</v>
      </c>
      <c r="AL134" s="279">
        <f t="shared" si="181"/>
        <v>0</v>
      </c>
      <c r="AM134" s="279">
        <f t="shared" si="181"/>
        <v>0</v>
      </c>
      <c r="AN134" s="279">
        <f t="shared" si="181"/>
        <v>0</v>
      </c>
      <c r="AO134" s="279">
        <f t="shared" si="181"/>
        <v>0</v>
      </c>
      <c r="AP134" s="279">
        <f t="shared" si="181"/>
        <v>0</v>
      </c>
      <c r="AQ134" s="279">
        <f t="shared" si="181"/>
        <v>0</v>
      </c>
      <c r="AR134" s="279">
        <f t="shared" si="181"/>
        <v>0</v>
      </c>
      <c r="AS134" s="279">
        <f t="shared" si="181"/>
        <v>0</v>
      </c>
      <c r="AT134" s="279">
        <f t="shared" ref="AT134:BI141" si="182">$E134*$F134*$F$3</f>
        <v>0</v>
      </c>
      <c r="AU134" s="279">
        <f t="shared" si="182"/>
        <v>0</v>
      </c>
      <c r="AV134" s="279">
        <f t="shared" si="182"/>
        <v>0</v>
      </c>
      <c r="AW134" s="279">
        <f t="shared" si="182"/>
        <v>0</v>
      </c>
      <c r="AX134" s="279">
        <f t="shared" si="182"/>
        <v>0</v>
      </c>
      <c r="AY134" s="279">
        <f t="shared" si="182"/>
        <v>0</v>
      </c>
      <c r="AZ134" s="279">
        <f t="shared" si="182"/>
        <v>0</v>
      </c>
      <c r="BA134" s="279">
        <f t="shared" si="182"/>
        <v>0</v>
      </c>
      <c r="BB134" s="279">
        <f t="shared" si="182"/>
        <v>0</v>
      </c>
      <c r="BC134" s="279">
        <f t="shared" si="182"/>
        <v>0</v>
      </c>
      <c r="BD134" s="279">
        <f t="shared" si="182"/>
        <v>0</v>
      </c>
      <c r="BE134" s="279">
        <f t="shared" si="182"/>
        <v>0</v>
      </c>
      <c r="BF134" s="279">
        <f t="shared" si="182"/>
        <v>0</v>
      </c>
      <c r="BG134" s="279">
        <f t="shared" si="182"/>
        <v>0</v>
      </c>
      <c r="BH134" s="279">
        <f t="shared" si="182"/>
        <v>0</v>
      </c>
      <c r="BI134" s="279">
        <f t="shared" si="182"/>
        <v>0</v>
      </c>
      <c r="BJ134" s="279">
        <f t="shared" ref="BJ134:BO141" si="183">$E134*$F134*$F$3</f>
        <v>0</v>
      </c>
      <c r="BK134" s="279">
        <f t="shared" si="183"/>
        <v>0</v>
      </c>
      <c r="BL134" s="279">
        <f t="shared" si="183"/>
        <v>0</v>
      </c>
      <c r="BM134" s="279">
        <f t="shared" si="183"/>
        <v>0</v>
      </c>
      <c r="BN134" s="279">
        <f t="shared" si="183"/>
        <v>0</v>
      </c>
      <c r="BO134" s="279">
        <f t="shared" si="183"/>
        <v>0</v>
      </c>
    </row>
    <row r="135" spans="2:67" ht="17.100000000000001" customHeight="1" thickBot="1">
      <c r="B135" s="451" t="s">
        <v>4403</v>
      </c>
      <c r="C135" s="455"/>
      <c r="D135" s="455"/>
      <c r="E135" s="456"/>
      <c r="F135" s="454">
        <v>0</v>
      </c>
      <c r="G135" s="476"/>
      <c r="H135" s="477"/>
      <c r="I135" s="387"/>
      <c r="J135" s="278"/>
      <c r="K135" s="279">
        <f t="shared" si="179"/>
        <v>0</v>
      </c>
      <c r="L135" s="279">
        <f t="shared" si="179"/>
        <v>0</v>
      </c>
      <c r="M135" s="279">
        <f t="shared" si="179"/>
        <v>0</v>
      </c>
      <c r="N135" s="279">
        <f t="shared" si="179"/>
        <v>0</v>
      </c>
      <c r="O135" s="279">
        <f t="shared" si="179"/>
        <v>0</v>
      </c>
      <c r="P135" s="279">
        <f t="shared" si="179"/>
        <v>0</v>
      </c>
      <c r="Q135" s="279">
        <f t="shared" si="179"/>
        <v>0</v>
      </c>
      <c r="R135" s="279">
        <f t="shared" si="179"/>
        <v>0</v>
      </c>
      <c r="S135" s="279">
        <f t="shared" si="179"/>
        <v>0</v>
      </c>
      <c r="T135" s="279">
        <f t="shared" si="179"/>
        <v>0</v>
      </c>
      <c r="U135" s="279">
        <f t="shared" si="179"/>
        <v>0</v>
      </c>
      <c r="V135" s="279">
        <f t="shared" si="179"/>
        <v>0</v>
      </c>
      <c r="W135" s="279">
        <f t="shared" si="179"/>
        <v>0</v>
      </c>
      <c r="X135" s="279">
        <f t="shared" si="179"/>
        <v>0</v>
      </c>
      <c r="Y135" s="279">
        <f t="shared" si="179"/>
        <v>0</v>
      </c>
      <c r="Z135" s="279">
        <f t="shared" si="179"/>
        <v>0</v>
      </c>
      <c r="AA135" s="279">
        <f t="shared" si="180"/>
        <v>0</v>
      </c>
      <c r="AB135" s="279">
        <f t="shared" si="177"/>
        <v>0</v>
      </c>
      <c r="AC135" s="279">
        <f t="shared" si="177"/>
        <v>0</v>
      </c>
      <c r="AD135" s="279">
        <f t="shared" si="181"/>
        <v>0</v>
      </c>
      <c r="AE135" s="279">
        <f t="shared" si="181"/>
        <v>0</v>
      </c>
      <c r="AF135" s="279">
        <f t="shared" si="181"/>
        <v>0</v>
      </c>
      <c r="AG135" s="279">
        <f t="shared" si="181"/>
        <v>0</v>
      </c>
      <c r="AH135" s="279">
        <f t="shared" si="181"/>
        <v>0</v>
      </c>
      <c r="AI135" s="279">
        <f t="shared" si="181"/>
        <v>0</v>
      </c>
      <c r="AJ135" s="279">
        <f t="shared" si="181"/>
        <v>0</v>
      </c>
      <c r="AK135" s="279">
        <f t="shared" si="181"/>
        <v>0</v>
      </c>
      <c r="AL135" s="279">
        <f t="shared" si="181"/>
        <v>0</v>
      </c>
      <c r="AM135" s="279">
        <f t="shared" si="181"/>
        <v>0</v>
      </c>
      <c r="AN135" s="279">
        <f t="shared" si="181"/>
        <v>0</v>
      </c>
      <c r="AO135" s="279">
        <f t="shared" si="181"/>
        <v>0</v>
      </c>
      <c r="AP135" s="279">
        <f t="shared" si="181"/>
        <v>0</v>
      </c>
      <c r="AQ135" s="279">
        <f t="shared" si="181"/>
        <v>0</v>
      </c>
      <c r="AR135" s="279">
        <f t="shared" si="181"/>
        <v>0</v>
      </c>
      <c r="AS135" s="279">
        <f t="shared" si="181"/>
        <v>0</v>
      </c>
      <c r="AT135" s="279">
        <f t="shared" si="182"/>
        <v>0</v>
      </c>
      <c r="AU135" s="279">
        <f t="shared" si="182"/>
        <v>0</v>
      </c>
      <c r="AV135" s="279">
        <f t="shared" si="182"/>
        <v>0</v>
      </c>
      <c r="AW135" s="279">
        <f t="shared" si="182"/>
        <v>0</v>
      </c>
      <c r="AX135" s="279">
        <f t="shared" si="182"/>
        <v>0</v>
      </c>
      <c r="AY135" s="279">
        <f t="shared" si="182"/>
        <v>0</v>
      </c>
      <c r="AZ135" s="279">
        <f t="shared" si="182"/>
        <v>0</v>
      </c>
      <c r="BA135" s="279">
        <f t="shared" si="182"/>
        <v>0</v>
      </c>
      <c r="BB135" s="279">
        <f t="shared" si="182"/>
        <v>0</v>
      </c>
      <c r="BC135" s="279">
        <f t="shared" si="182"/>
        <v>0</v>
      </c>
      <c r="BD135" s="279">
        <f t="shared" si="182"/>
        <v>0</v>
      </c>
      <c r="BE135" s="279">
        <f t="shared" si="182"/>
        <v>0</v>
      </c>
      <c r="BF135" s="279">
        <f t="shared" si="182"/>
        <v>0</v>
      </c>
      <c r="BG135" s="279">
        <f t="shared" si="182"/>
        <v>0</v>
      </c>
      <c r="BH135" s="279">
        <f t="shared" si="182"/>
        <v>0</v>
      </c>
      <c r="BI135" s="279">
        <f t="shared" si="182"/>
        <v>0</v>
      </c>
      <c r="BJ135" s="279">
        <f t="shared" si="183"/>
        <v>0</v>
      </c>
      <c r="BK135" s="279">
        <f t="shared" si="183"/>
        <v>0</v>
      </c>
      <c r="BL135" s="279">
        <f t="shared" si="183"/>
        <v>0</v>
      </c>
      <c r="BM135" s="279">
        <f t="shared" si="183"/>
        <v>0</v>
      </c>
      <c r="BN135" s="279">
        <f t="shared" si="183"/>
        <v>0</v>
      </c>
      <c r="BO135" s="279">
        <f t="shared" si="183"/>
        <v>0</v>
      </c>
    </row>
    <row r="136" spans="2:67" ht="17.100000000000001" customHeight="1" thickBot="1">
      <c r="B136" s="451" t="s">
        <v>4403</v>
      </c>
      <c r="C136" s="455"/>
      <c r="D136" s="455"/>
      <c r="E136" s="456"/>
      <c r="F136" s="454">
        <v>0</v>
      </c>
      <c r="G136" s="476"/>
      <c r="H136" s="477"/>
      <c r="I136" s="387"/>
      <c r="J136" s="278"/>
      <c r="K136" s="279">
        <f t="shared" si="179"/>
        <v>0</v>
      </c>
      <c r="L136" s="279">
        <f t="shared" si="179"/>
        <v>0</v>
      </c>
      <c r="M136" s="279">
        <f t="shared" si="179"/>
        <v>0</v>
      </c>
      <c r="N136" s="279">
        <f t="shared" si="179"/>
        <v>0</v>
      </c>
      <c r="O136" s="279">
        <f t="shared" si="179"/>
        <v>0</v>
      </c>
      <c r="P136" s="279">
        <f t="shared" si="179"/>
        <v>0</v>
      </c>
      <c r="Q136" s="279">
        <f t="shared" si="179"/>
        <v>0</v>
      </c>
      <c r="R136" s="279">
        <f t="shared" si="179"/>
        <v>0</v>
      </c>
      <c r="S136" s="279">
        <f t="shared" si="179"/>
        <v>0</v>
      </c>
      <c r="T136" s="279">
        <f t="shared" si="179"/>
        <v>0</v>
      </c>
      <c r="U136" s="279">
        <f t="shared" si="179"/>
        <v>0</v>
      </c>
      <c r="V136" s="279">
        <f t="shared" si="179"/>
        <v>0</v>
      </c>
      <c r="W136" s="279">
        <f t="shared" si="179"/>
        <v>0</v>
      </c>
      <c r="X136" s="279">
        <f t="shared" si="179"/>
        <v>0</v>
      </c>
      <c r="Y136" s="279">
        <f t="shared" si="179"/>
        <v>0</v>
      </c>
      <c r="Z136" s="279">
        <f t="shared" si="179"/>
        <v>0</v>
      </c>
      <c r="AA136" s="279">
        <f t="shared" si="180"/>
        <v>0</v>
      </c>
      <c r="AB136" s="279">
        <f t="shared" si="177"/>
        <v>0</v>
      </c>
      <c r="AC136" s="279">
        <f t="shared" si="177"/>
        <v>0</v>
      </c>
      <c r="AD136" s="279">
        <f t="shared" si="181"/>
        <v>0</v>
      </c>
      <c r="AE136" s="279">
        <f t="shared" si="181"/>
        <v>0</v>
      </c>
      <c r="AF136" s="279">
        <f t="shared" si="181"/>
        <v>0</v>
      </c>
      <c r="AG136" s="279">
        <f t="shared" si="181"/>
        <v>0</v>
      </c>
      <c r="AH136" s="279">
        <f t="shared" si="181"/>
        <v>0</v>
      </c>
      <c r="AI136" s="279">
        <f t="shared" si="181"/>
        <v>0</v>
      </c>
      <c r="AJ136" s="279">
        <f t="shared" si="181"/>
        <v>0</v>
      </c>
      <c r="AK136" s="279">
        <f t="shared" si="181"/>
        <v>0</v>
      </c>
      <c r="AL136" s="279">
        <f t="shared" si="181"/>
        <v>0</v>
      </c>
      <c r="AM136" s="279">
        <f t="shared" si="181"/>
        <v>0</v>
      </c>
      <c r="AN136" s="279">
        <f t="shared" si="181"/>
        <v>0</v>
      </c>
      <c r="AO136" s="279">
        <f t="shared" si="181"/>
        <v>0</v>
      </c>
      <c r="AP136" s="279">
        <f t="shared" si="181"/>
        <v>0</v>
      </c>
      <c r="AQ136" s="279">
        <f t="shared" si="181"/>
        <v>0</v>
      </c>
      <c r="AR136" s="279">
        <f t="shared" si="181"/>
        <v>0</v>
      </c>
      <c r="AS136" s="279">
        <f t="shared" si="181"/>
        <v>0</v>
      </c>
      <c r="AT136" s="279">
        <f t="shared" si="182"/>
        <v>0</v>
      </c>
      <c r="AU136" s="279">
        <f t="shared" si="182"/>
        <v>0</v>
      </c>
      <c r="AV136" s="279">
        <f t="shared" si="182"/>
        <v>0</v>
      </c>
      <c r="AW136" s="279">
        <f t="shared" si="182"/>
        <v>0</v>
      </c>
      <c r="AX136" s="279">
        <f t="shared" si="182"/>
        <v>0</v>
      </c>
      <c r="AY136" s="279">
        <f t="shared" si="182"/>
        <v>0</v>
      </c>
      <c r="AZ136" s="279">
        <f t="shared" si="182"/>
        <v>0</v>
      </c>
      <c r="BA136" s="279">
        <f t="shared" si="182"/>
        <v>0</v>
      </c>
      <c r="BB136" s="279">
        <f t="shared" si="182"/>
        <v>0</v>
      </c>
      <c r="BC136" s="279">
        <f t="shared" si="182"/>
        <v>0</v>
      </c>
      <c r="BD136" s="279">
        <f t="shared" si="182"/>
        <v>0</v>
      </c>
      <c r="BE136" s="279">
        <f t="shared" si="182"/>
        <v>0</v>
      </c>
      <c r="BF136" s="279">
        <f t="shared" si="182"/>
        <v>0</v>
      </c>
      <c r="BG136" s="279">
        <f t="shared" si="182"/>
        <v>0</v>
      </c>
      <c r="BH136" s="279">
        <f t="shared" si="182"/>
        <v>0</v>
      </c>
      <c r="BI136" s="279">
        <f t="shared" si="182"/>
        <v>0</v>
      </c>
      <c r="BJ136" s="279">
        <f t="shared" si="183"/>
        <v>0</v>
      </c>
      <c r="BK136" s="279">
        <f t="shared" si="183"/>
        <v>0</v>
      </c>
      <c r="BL136" s="279">
        <f t="shared" si="183"/>
        <v>0</v>
      </c>
      <c r="BM136" s="279">
        <f t="shared" si="183"/>
        <v>0</v>
      </c>
      <c r="BN136" s="279">
        <f t="shared" si="183"/>
        <v>0</v>
      </c>
      <c r="BO136" s="279">
        <f t="shared" si="183"/>
        <v>0</v>
      </c>
    </row>
    <row r="137" spans="2:67" ht="17.100000000000001" customHeight="1" thickBot="1">
      <c r="B137" s="451" t="s">
        <v>4403</v>
      </c>
      <c r="C137" s="455"/>
      <c r="D137" s="455"/>
      <c r="E137" s="456"/>
      <c r="F137" s="454">
        <v>0</v>
      </c>
      <c r="G137" s="476"/>
      <c r="H137" s="477"/>
      <c r="I137" s="387"/>
      <c r="J137" s="278"/>
      <c r="K137" s="279">
        <f t="shared" si="179"/>
        <v>0</v>
      </c>
      <c r="L137" s="279">
        <f t="shared" si="179"/>
        <v>0</v>
      </c>
      <c r="M137" s="279">
        <f t="shared" si="179"/>
        <v>0</v>
      </c>
      <c r="N137" s="279">
        <f t="shared" si="179"/>
        <v>0</v>
      </c>
      <c r="O137" s="279">
        <f t="shared" si="179"/>
        <v>0</v>
      </c>
      <c r="P137" s="279">
        <f t="shared" si="179"/>
        <v>0</v>
      </c>
      <c r="Q137" s="279">
        <f t="shared" si="179"/>
        <v>0</v>
      </c>
      <c r="R137" s="279">
        <f t="shared" si="179"/>
        <v>0</v>
      </c>
      <c r="S137" s="279">
        <f t="shared" si="179"/>
        <v>0</v>
      </c>
      <c r="T137" s="279">
        <f t="shared" si="179"/>
        <v>0</v>
      </c>
      <c r="U137" s="279">
        <f t="shared" si="179"/>
        <v>0</v>
      </c>
      <c r="V137" s="279">
        <f t="shared" si="179"/>
        <v>0</v>
      </c>
      <c r="W137" s="279">
        <f t="shared" si="179"/>
        <v>0</v>
      </c>
      <c r="X137" s="279">
        <f t="shared" si="179"/>
        <v>0</v>
      </c>
      <c r="Y137" s="279">
        <f t="shared" si="179"/>
        <v>0</v>
      </c>
      <c r="Z137" s="279">
        <f t="shared" si="179"/>
        <v>0</v>
      </c>
      <c r="AA137" s="279">
        <f t="shared" si="180"/>
        <v>0</v>
      </c>
      <c r="AB137" s="279">
        <f t="shared" si="177"/>
        <v>0</v>
      </c>
      <c r="AC137" s="279">
        <f t="shared" si="177"/>
        <v>0</v>
      </c>
      <c r="AD137" s="279">
        <f t="shared" si="181"/>
        <v>0</v>
      </c>
      <c r="AE137" s="279">
        <f t="shared" si="181"/>
        <v>0</v>
      </c>
      <c r="AF137" s="279">
        <f t="shared" si="181"/>
        <v>0</v>
      </c>
      <c r="AG137" s="279">
        <f t="shared" si="181"/>
        <v>0</v>
      </c>
      <c r="AH137" s="279">
        <f t="shared" si="181"/>
        <v>0</v>
      </c>
      <c r="AI137" s="279">
        <f t="shared" si="181"/>
        <v>0</v>
      </c>
      <c r="AJ137" s="279">
        <f t="shared" si="181"/>
        <v>0</v>
      </c>
      <c r="AK137" s="279">
        <f t="shared" si="181"/>
        <v>0</v>
      </c>
      <c r="AL137" s="279">
        <f t="shared" si="181"/>
        <v>0</v>
      </c>
      <c r="AM137" s="279">
        <f t="shared" si="181"/>
        <v>0</v>
      </c>
      <c r="AN137" s="279">
        <f t="shared" si="181"/>
        <v>0</v>
      </c>
      <c r="AO137" s="279">
        <f t="shared" si="181"/>
        <v>0</v>
      </c>
      <c r="AP137" s="279">
        <f t="shared" si="181"/>
        <v>0</v>
      </c>
      <c r="AQ137" s="279">
        <f t="shared" si="181"/>
        <v>0</v>
      </c>
      <c r="AR137" s="279">
        <f t="shared" si="181"/>
        <v>0</v>
      </c>
      <c r="AS137" s="279">
        <f t="shared" si="181"/>
        <v>0</v>
      </c>
      <c r="AT137" s="279">
        <f t="shared" si="182"/>
        <v>0</v>
      </c>
      <c r="AU137" s="279">
        <f t="shared" si="182"/>
        <v>0</v>
      </c>
      <c r="AV137" s="279">
        <f t="shared" si="182"/>
        <v>0</v>
      </c>
      <c r="AW137" s="279">
        <f t="shared" si="182"/>
        <v>0</v>
      </c>
      <c r="AX137" s="279">
        <f t="shared" si="182"/>
        <v>0</v>
      </c>
      <c r="AY137" s="279">
        <f t="shared" si="182"/>
        <v>0</v>
      </c>
      <c r="AZ137" s="279">
        <f t="shared" si="182"/>
        <v>0</v>
      </c>
      <c r="BA137" s="279">
        <f t="shared" si="182"/>
        <v>0</v>
      </c>
      <c r="BB137" s="279">
        <f t="shared" si="182"/>
        <v>0</v>
      </c>
      <c r="BC137" s="279">
        <f t="shared" si="182"/>
        <v>0</v>
      </c>
      <c r="BD137" s="279">
        <f t="shared" si="182"/>
        <v>0</v>
      </c>
      <c r="BE137" s="279">
        <f t="shared" si="182"/>
        <v>0</v>
      </c>
      <c r="BF137" s="279">
        <f t="shared" si="182"/>
        <v>0</v>
      </c>
      <c r="BG137" s="279">
        <f t="shared" si="182"/>
        <v>0</v>
      </c>
      <c r="BH137" s="279">
        <f t="shared" si="182"/>
        <v>0</v>
      </c>
      <c r="BI137" s="279">
        <f t="shared" si="182"/>
        <v>0</v>
      </c>
      <c r="BJ137" s="279">
        <f t="shared" si="183"/>
        <v>0</v>
      </c>
      <c r="BK137" s="279">
        <f t="shared" si="183"/>
        <v>0</v>
      </c>
      <c r="BL137" s="279">
        <f t="shared" si="183"/>
        <v>0</v>
      </c>
      <c r="BM137" s="279">
        <f t="shared" si="183"/>
        <v>0</v>
      </c>
      <c r="BN137" s="279">
        <f t="shared" si="183"/>
        <v>0</v>
      </c>
      <c r="BO137" s="279">
        <f t="shared" si="183"/>
        <v>0</v>
      </c>
    </row>
    <row r="138" spans="2:67" ht="17.100000000000001" customHeight="1" thickBot="1">
      <c r="B138" s="451" t="s">
        <v>4403</v>
      </c>
      <c r="C138" s="455"/>
      <c r="D138" s="455"/>
      <c r="E138" s="456"/>
      <c r="F138" s="454">
        <v>0</v>
      </c>
      <c r="G138" s="476"/>
      <c r="H138" s="477"/>
      <c r="I138" s="387"/>
      <c r="J138" s="278"/>
      <c r="K138" s="279">
        <f t="shared" si="179"/>
        <v>0</v>
      </c>
      <c r="L138" s="279">
        <f t="shared" si="179"/>
        <v>0</v>
      </c>
      <c r="M138" s="279">
        <f t="shared" si="179"/>
        <v>0</v>
      </c>
      <c r="N138" s="279">
        <f t="shared" si="179"/>
        <v>0</v>
      </c>
      <c r="O138" s="279">
        <f t="shared" si="179"/>
        <v>0</v>
      </c>
      <c r="P138" s="279">
        <f t="shared" si="179"/>
        <v>0</v>
      </c>
      <c r="Q138" s="279">
        <f t="shared" si="179"/>
        <v>0</v>
      </c>
      <c r="R138" s="279">
        <f t="shared" si="179"/>
        <v>0</v>
      </c>
      <c r="S138" s="279">
        <f t="shared" si="179"/>
        <v>0</v>
      </c>
      <c r="T138" s="279">
        <f t="shared" si="179"/>
        <v>0</v>
      </c>
      <c r="U138" s="279">
        <f t="shared" si="179"/>
        <v>0</v>
      </c>
      <c r="V138" s="279">
        <f t="shared" si="179"/>
        <v>0</v>
      </c>
      <c r="W138" s="279">
        <f t="shared" si="179"/>
        <v>0</v>
      </c>
      <c r="X138" s="279">
        <f t="shared" si="179"/>
        <v>0</v>
      </c>
      <c r="Y138" s="279">
        <f t="shared" si="179"/>
        <v>0</v>
      </c>
      <c r="Z138" s="279">
        <f t="shared" si="179"/>
        <v>0</v>
      </c>
      <c r="AA138" s="279">
        <f t="shared" si="180"/>
        <v>0</v>
      </c>
      <c r="AB138" s="279">
        <f t="shared" si="177"/>
        <v>0</v>
      </c>
      <c r="AC138" s="279">
        <f t="shared" si="177"/>
        <v>0</v>
      </c>
      <c r="AD138" s="279">
        <f t="shared" si="181"/>
        <v>0</v>
      </c>
      <c r="AE138" s="279">
        <f t="shared" si="181"/>
        <v>0</v>
      </c>
      <c r="AF138" s="279">
        <f t="shared" si="181"/>
        <v>0</v>
      </c>
      <c r="AG138" s="279">
        <f t="shared" si="181"/>
        <v>0</v>
      </c>
      <c r="AH138" s="279">
        <f t="shared" si="181"/>
        <v>0</v>
      </c>
      <c r="AI138" s="279">
        <f t="shared" si="181"/>
        <v>0</v>
      </c>
      <c r="AJ138" s="279">
        <f t="shared" si="181"/>
        <v>0</v>
      </c>
      <c r="AK138" s="279">
        <f t="shared" si="181"/>
        <v>0</v>
      </c>
      <c r="AL138" s="279">
        <f t="shared" si="181"/>
        <v>0</v>
      </c>
      <c r="AM138" s="279">
        <f t="shared" si="181"/>
        <v>0</v>
      </c>
      <c r="AN138" s="279">
        <f t="shared" si="181"/>
        <v>0</v>
      </c>
      <c r="AO138" s="279">
        <f t="shared" si="181"/>
        <v>0</v>
      </c>
      <c r="AP138" s="279">
        <f t="shared" si="181"/>
        <v>0</v>
      </c>
      <c r="AQ138" s="279">
        <f t="shared" si="181"/>
        <v>0</v>
      </c>
      <c r="AR138" s="279">
        <f t="shared" si="181"/>
        <v>0</v>
      </c>
      <c r="AS138" s="279">
        <f t="shared" si="181"/>
        <v>0</v>
      </c>
      <c r="AT138" s="279">
        <f t="shared" si="182"/>
        <v>0</v>
      </c>
      <c r="AU138" s="279">
        <f t="shared" si="182"/>
        <v>0</v>
      </c>
      <c r="AV138" s="279">
        <f t="shared" si="182"/>
        <v>0</v>
      </c>
      <c r="AW138" s="279">
        <f t="shared" si="182"/>
        <v>0</v>
      </c>
      <c r="AX138" s="279">
        <f t="shared" si="182"/>
        <v>0</v>
      </c>
      <c r="AY138" s="279">
        <f t="shared" si="182"/>
        <v>0</v>
      </c>
      <c r="AZ138" s="279">
        <f t="shared" si="182"/>
        <v>0</v>
      </c>
      <c r="BA138" s="279">
        <f t="shared" si="182"/>
        <v>0</v>
      </c>
      <c r="BB138" s="279">
        <f t="shared" si="182"/>
        <v>0</v>
      </c>
      <c r="BC138" s="279">
        <f t="shared" si="182"/>
        <v>0</v>
      </c>
      <c r="BD138" s="279">
        <f t="shared" si="182"/>
        <v>0</v>
      </c>
      <c r="BE138" s="279">
        <f t="shared" si="182"/>
        <v>0</v>
      </c>
      <c r="BF138" s="279">
        <f t="shared" si="182"/>
        <v>0</v>
      </c>
      <c r="BG138" s="279">
        <f t="shared" si="182"/>
        <v>0</v>
      </c>
      <c r="BH138" s="279">
        <f t="shared" si="182"/>
        <v>0</v>
      </c>
      <c r="BI138" s="279">
        <f t="shared" si="182"/>
        <v>0</v>
      </c>
      <c r="BJ138" s="279">
        <f t="shared" si="183"/>
        <v>0</v>
      </c>
      <c r="BK138" s="279">
        <f t="shared" si="183"/>
        <v>0</v>
      </c>
      <c r="BL138" s="279">
        <f t="shared" si="183"/>
        <v>0</v>
      </c>
      <c r="BM138" s="279">
        <f t="shared" si="183"/>
        <v>0</v>
      </c>
      <c r="BN138" s="279">
        <f t="shared" si="183"/>
        <v>0</v>
      </c>
      <c r="BO138" s="279">
        <f t="shared" si="183"/>
        <v>0</v>
      </c>
    </row>
    <row r="139" spans="2:67" ht="17.100000000000001" customHeight="1" thickBot="1">
      <c r="B139" s="451" t="s">
        <v>4403</v>
      </c>
      <c r="C139" s="455"/>
      <c r="D139" s="455"/>
      <c r="E139" s="456"/>
      <c r="F139" s="454">
        <v>0</v>
      </c>
      <c r="G139" s="476"/>
      <c r="H139" s="477"/>
      <c r="I139" s="387"/>
      <c r="J139" s="278"/>
      <c r="K139" s="279">
        <f t="shared" si="179"/>
        <v>0</v>
      </c>
      <c r="L139" s="279">
        <f t="shared" si="179"/>
        <v>0</v>
      </c>
      <c r="M139" s="279">
        <f t="shared" si="179"/>
        <v>0</v>
      </c>
      <c r="N139" s="279">
        <f t="shared" si="179"/>
        <v>0</v>
      </c>
      <c r="O139" s="279">
        <f t="shared" si="179"/>
        <v>0</v>
      </c>
      <c r="P139" s="279">
        <f t="shared" si="179"/>
        <v>0</v>
      </c>
      <c r="Q139" s="279">
        <f t="shared" si="179"/>
        <v>0</v>
      </c>
      <c r="R139" s="279">
        <f t="shared" si="179"/>
        <v>0</v>
      </c>
      <c r="S139" s="279">
        <f t="shared" si="179"/>
        <v>0</v>
      </c>
      <c r="T139" s="279">
        <f t="shared" si="179"/>
        <v>0</v>
      </c>
      <c r="U139" s="279">
        <f t="shared" si="179"/>
        <v>0</v>
      </c>
      <c r="V139" s="279">
        <f t="shared" si="179"/>
        <v>0</v>
      </c>
      <c r="W139" s="279">
        <f t="shared" si="179"/>
        <v>0</v>
      </c>
      <c r="X139" s="279">
        <f t="shared" si="179"/>
        <v>0</v>
      </c>
      <c r="Y139" s="279">
        <f t="shared" si="179"/>
        <v>0</v>
      </c>
      <c r="Z139" s="279">
        <f t="shared" si="179"/>
        <v>0</v>
      </c>
      <c r="AA139" s="279">
        <f t="shared" si="180"/>
        <v>0</v>
      </c>
      <c r="AB139" s="279">
        <f t="shared" si="177"/>
        <v>0</v>
      </c>
      <c r="AC139" s="279">
        <f t="shared" si="177"/>
        <v>0</v>
      </c>
      <c r="AD139" s="279">
        <f t="shared" si="181"/>
        <v>0</v>
      </c>
      <c r="AE139" s="279">
        <f t="shared" si="181"/>
        <v>0</v>
      </c>
      <c r="AF139" s="279">
        <f t="shared" si="181"/>
        <v>0</v>
      </c>
      <c r="AG139" s="279">
        <f t="shared" si="181"/>
        <v>0</v>
      </c>
      <c r="AH139" s="279">
        <f t="shared" si="181"/>
        <v>0</v>
      </c>
      <c r="AI139" s="279">
        <f t="shared" si="181"/>
        <v>0</v>
      </c>
      <c r="AJ139" s="279">
        <f t="shared" si="181"/>
        <v>0</v>
      </c>
      <c r="AK139" s="279">
        <f t="shared" si="181"/>
        <v>0</v>
      </c>
      <c r="AL139" s="279">
        <f t="shared" si="181"/>
        <v>0</v>
      </c>
      <c r="AM139" s="279">
        <f t="shared" si="181"/>
        <v>0</v>
      </c>
      <c r="AN139" s="279">
        <f t="shared" si="181"/>
        <v>0</v>
      </c>
      <c r="AO139" s="279">
        <f t="shared" si="181"/>
        <v>0</v>
      </c>
      <c r="AP139" s="279">
        <f t="shared" si="181"/>
        <v>0</v>
      </c>
      <c r="AQ139" s="279">
        <f t="shared" si="181"/>
        <v>0</v>
      </c>
      <c r="AR139" s="279">
        <f t="shared" si="181"/>
        <v>0</v>
      </c>
      <c r="AS139" s="279">
        <f t="shared" si="181"/>
        <v>0</v>
      </c>
      <c r="AT139" s="279">
        <f t="shared" si="182"/>
        <v>0</v>
      </c>
      <c r="AU139" s="279">
        <f t="shared" si="182"/>
        <v>0</v>
      </c>
      <c r="AV139" s="279">
        <f t="shared" si="182"/>
        <v>0</v>
      </c>
      <c r="AW139" s="279">
        <f t="shared" si="182"/>
        <v>0</v>
      </c>
      <c r="AX139" s="279">
        <f t="shared" si="182"/>
        <v>0</v>
      </c>
      <c r="AY139" s="279">
        <f t="shared" si="182"/>
        <v>0</v>
      </c>
      <c r="AZ139" s="279">
        <f t="shared" si="182"/>
        <v>0</v>
      </c>
      <c r="BA139" s="279">
        <f t="shared" si="182"/>
        <v>0</v>
      </c>
      <c r="BB139" s="279">
        <f t="shared" si="182"/>
        <v>0</v>
      </c>
      <c r="BC139" s="279">
        <f t="shared" si="182"/>
        <v>0</v>
      </c>
      <c r="BD139" s="279">
        <f t="shared" si="182"/>
        <v>0</v>
      </c>
      <c r="BE139" s="279">
        <f t="shared" si="182"/>
        <v>0</v>
      </c>
      <c r="BF139" s="279">
        <f t="shared" si="182"/>
        <v>0</v>
      </c>
      <c r="BG139" s="279">
        <f t="shared" si="182"/>
        <v>0</v>
      </c>
      <c r="BH139" s="279">
        <f t="shared" si="182"/>
        <v>0</v>
      </c>
      <c r="BI139" s="279">
        <f t="shared" si="182"/>
        <v>0</v>
      </c>
      <c r="BJ139" s="279">
        <f t="shared" si="183"/>
        <v>0</v>
      </c>
      <c r="BK139" s="279">
        <f t="shared" si="183"/>
        <v>0</v>
      </c>
      <c r="BL139" s="279">
        <f t="shared" si="183"/>
        <v>0</v>
      </c>
      <c r="BM139" s="279">
        <f t="shared" si="183"/>
        <v>0</v>
      </c>
      <c r="BN139" s="279">
        <f t="shared" si="183"/>
        <v>0</v>
      </c>
      <c r="BO139" s="279">
        <f t="shared" si="183"/>
        <v>0</v>
      </c>
    </row>
    <row r="140" spans="2:67" ht="17.100000000000001" customHeight="1" thickBot="1">
      <c r="B140" s="451" t="s">
        <v>4403</v>
      </c>
      <c r="C140" s="455"/>
      <c r="D140" s="455"/>
      <c r="E140" s="456"/>
      <c r="F140" s="454">
        <v>0</v>
      </c>
      <c r="G140" s="476"/>
      <c r="H140" s="477"/>
      <c r="I140" s="387"/>
      <c r="J140" s="278"/>
      <c r="K140" s="279">
        <f t="shared" si="179"/>
        <v>0</v>
      </c>
      <c r="L140" s="279">
        <f t="shared" si="179"/>
        <v>0</v>
      </c>
      <c r="M140" s="279">
        <f t="shared" si="179"/>
        <v>0</v>
      </c>
      <c r="N140" s="279">
        <f t="shared" si="179"/>
        <v>0</v>
      </c>
      <c r="O140" s="279">
        <f t="shared" si="179"/>
        <v>0</v>
      </c>
      <c r="P140" s="279">
        <f t="shared" si="179"/>
        <v>0</v>
      </c>
      <c r="Q140" s="279">
        <f t="shared" si="179"/>
        <v>0</v>
      </c>
      <c r="R140" s="279">
        <f t="shared" si="179"/>
        <v>0</v>
      </c>
      <c r="S140" s="279">
        <f t="shared" si="179"/>
        <v>0</v>
      </c>
      <c r="T140" s="279">
        <f t="shared" si="179"/>
        <v>0</v>
      </c>
      <c r="U140" s="279">
        <f t="shared" si="179"/>
        <v>0</v>
      </c>
      <c r="V140" s="279">
        <f t="shared" si="179"/>
        <v>0</v>
      </c>
      <c r="W140" s="279">
        <f t="shared" si="179"/>
        <v>0</v>
      </c>
      <c r="X140" s="279">
        <f t="shared" si="179"/>
        <v>0</v>
      </c>
      <c r="Y140" s="279">
        <f t="shared" si="179"/>
        <v>0</v>
      </c>
      <c r="Z140" s="279">
        <f t="shared" si="179"/>
        <v>0</v>
      </c>
      <c r="AA140" s="279">
        <f t="shared" si="180"/>
        <v>0</v>
      </c>
      <c r="AB140" s="279">
        <f t="shared" si="177"/>
        <v>0</v>
      </c>
      <c r="AC140" s="279">
        <f t="shared" si="177"/>
        <v>0</v>
      </c>
      <c r="AD140" s="279">
        <f t="shared" si="181"/>
        <v>0</v>
      </c>
      <c r="AE140" s="279">
        <f t="shared" si="181"/>
        <v>0</v>
      </c>
      <c r="AF140" s="279">
        <f t="shared" si="181"/>
        <v>0</v>
      </c>
      <c r="AG140" s="279">
        <f t="shared" si="181"/>
        <v>0</v>
      </c>
      <c r="AH140" s="279">
        <f t="shared" si="181"/>
        <v>0</v>
      </c>
      <c r="AI140" s="279">
        <f t="shared" si="181"/>
        <v>0</v>
      </c>
      <c r="AJ140" s="279">
        <f t="shared" si="181"/>
        <v>0</v>
      </c>
      <c r="AK140" s="279">
        <f t="shared" si="181"/>
        <v>0</v>
      </c>
      <c r="AL140" s="279">
        <f t="shared" si="181"/>
        <v>0</v>
      </c>
      <c r="AM140" s="279">
        <f t="shared" si="181"/>
        <v>0</v>
      </c>
      <c r="AN140" s="279">
        <f t="shared" si="181"/>
        <v>0</v>
      </c>
      <c r="AO140" s="279">
        <f t="shared" si="181"/>
        <v>0</v>
      </c>
      <c r="AP140" s="279">
        <f t="shared" si="181"/>
        <v>0</v>
      </c>
      <c r="AQ140" s="279">
        <f t="shared" si="181"/>
        <v>0</v>
      </c>
      <c r="AR140" s="279">
        <f t="shared" si="181"/>
        <v>0</v>
      </c>
      <c r="AS140" s="279">
        <f t="shared" si="181"/>
        <v>0</v>
      </c>
      <c r="AT140" s="279">
        <f t="shared" si="182"/>
        <v>0</v>
      </c>
      <c r="AU140" s="279">
        <f t="shared" si="182"/>
        <v>0</v>
      </c>
      <c r="AV140" s="279">
        <f t="shared" si="182"/>
        <v>0</v>
      </c>
      <c r="AW140" s="279">
        <f t="shared" si="182"/>
        <v>0</v>
      </c>
      <c r="AX140" s="279">
        <f t="shared" si="182"/>
        <v>0</v>
      </c>
      <c r="AY140" s="279">
        <f t="shared" si="182"/>
        <v>0</v>
      </c>
      <c r="AZ140" s="279">
        <f t="shared" si="182"/>
        <v>0</v>
      </c>
      <c r="BA140" s="279">
        <f t="shared" si="182"/>
        <v>0</v>
      </c>
      <c r="BB140" s="279">
        <f t="shared" si="182"/>
        <v>0</v>
      </c>
      <c r="BC140" s="279">
        <f t="shared" si="182"/>
        <v>0</v>
      </c>
      <c r="BD140" s="279">
        <f t="shared" si="182"/>
        <v>0</v>
      </c>
      <c r="BE140" s="279">
        <f t="shared" si="182"/>
        <v>0</v>
      </c>
      <c r="BF140" s="279">
        <f t="shared" si="182"/>
        <v>0</v>
      </c>
      <c r="BG140" s="279">
        <f t="shared" si="182"/>
        <v>0</v>
      </c>
      <c r="BH140" s="279">
        <f t="shared" si="182"/>
        <v>0</v>
      </c>
      <c r="BI140" s="279">
        <f t="shared" si="182"/>
        <v>0</v>
      </c>
      <c r="BJ140" s="279">
        <f t="shared" si="183"/>
        <v>0</v>
      </c>
      <c r="BK140" s="279">
        <f t="shared" si="183"/>
        <v>0</v>
      </c>
      <c r="BL140" s="279">
        <f t="shared" si="183"/>
        <v>0</v>
      </c>
      <c r="BM140" s="279">
        <f t="shared" si="183"/>
        <v>0</v>
      </c>
      <c r="BN140" s="279">
        <f t="shared" si="183"/>
        <v>0</v>
      </c>
      <c r="BO140" s="279">
        <f t="shared" si="183"/>
        <v>0</v>
      </c>
    </row>
    <row r="141" spans="2:67" ht="17.100000000000001" customHeight="1" thickBot="1">
      <c r="B141" s="451" t="s">
        <v>4403</v>
      </c>
      <c r="C141" s="455"/>
      <c r="D141" s="455"/>
      <c r="E141" s="456"/>
      <c r="F141" s="454">
        <v>0</v>
      </c>
      <c r="G141" s="476"/>
      <c r="H141" s="477"/>
      <c r="I141" s="387"/>
      <c r="J141" s="278"/>
      <c r="K141" s="279">
        <f t="shared" si="179"/>
        <v>0</v>
      </c>
      <c r="L141" s="279">
        <f t="shared" si="179"/>
        <v>0</v>
      </c>
      <c r="M141" s="279">
        <f t="shared" si="179"/>
        <v>0</v>
      </c>
      <c r="N141" s="279">
        <f t="shared" si="179"/>
        <v>0</v>
      </c>
      <c r="O141" s="279">
        <f t="shared" si="179"/>
        <v>0</v>
      </c>
      <c r="P141" s="279">
        <f t="shared" si="179"/>
        <v>0</v>
      </c>
      <c r="Q141" s="279">
        <f t="shared" si="179"/>
        <v>0</v>
      </c>
      <c r="R141" s="279">
        <f t="shared" si="179"/>
        <v>0</v>
      </c>
      <c r="S141" s="279">
        <f t="shared" si="179"/>
        <v>0</v>
      </c>
      <c r="T141" s="279">
        <f t="shared" si="179"/>
        <v>0</v>
      </c>
      <c r="U141" s="279">
        <f t="shared" si="179"/>
        <v>0</v>
      </c>
      <c r="V141" s="279">
        <f t="shared" si="179"/>
        <v>0</v>
      </c>
      <c r="W141" s="279">
        <f t="shared" si="179"/>
        <v>0</v>
      </c>
      <c r="X141" s="279">
        <f t="shared" si="179"/>
        <v>0</v>
      </c>
      <c r="Y141" s="279">
        <f t="shared" si="179"/>
        <v>0</v>
      </c>
      <c r="Z141" s="279">
        <f t="shared" si="179"/>
        <v>0</v>
      </c>
      <c r="AA141" s="279">
        <f t="shared" si="180"/>
        <v>0</v>
      </c>
      <c r="AB141" s="279">
        <f t="shared" si="177"/>
        <v>0</v>
      </c>
      <c r="AC141" s="279">
        <f t="shared" si="177"/>
        <v>0</v>
      </c>
      <c r="AD141" s="279">
        <f t="shared" si="181"/>
        <v>0</v>
      </c>
      <c r="AE141" s="279">
        <f t="shared" si="181"/>
        <v>0</v>
      </c>
      <c r="AF141" s="279">
        <f t="shared" si="181"/>
        <v>0</v>
      </c>
      <c r="AG141" s="279">
        <f t="shared" si="181"/>
        <v>0</v>
      </c>
      <c r="AH141" s="279">
        <f t="shared" si="181"/>
        <v>0</v>
      </c>
      <c r="AI141" s="279">
        <f t="shared" si="181"/>
        <v>0</v>
      </c>
      <c r="AJ141" s="279">
        <f t="shared" si="181"/>
        <v>0</v>
      </c>
      <c r="AK141" s="279">
        <f t="shared" si="181"/>
        <v>0</v>
      </c>
      <c r="AL141" s="279">
        <f t="shared" si="181"/>
        <v>0</v>
      </c>
      <c r="AM141" s="279">
        <f t="shared" si="181"/>
        <v>0</v>
      </c>
      <c r="AN141" s="279">
        <f t="shared" si="181"/>
        <v>0</v>
      </c>
      <c r="AO141" s="279">
        <f t="shared" si="181"/>
        <v>0</v>
      </c>
      <c r="AP141" s="279">
        <f t="shared" si="181"/>
        <v>0</v>
      </c>
      <c r="AQ141" s="279">
        <f t="shared" si="181"/>
        <v>0</v>
      </c>
      <c r="AR141" s="279">
        <f t="shared" si="181"/>
        <v>0</v>
      </c>
      <c r="AS141" s="279">
        <f t="shared" si="181"/>
        <v>0</v>
      </c>
      <c r="AT141" s="279">
        <f t="shared" si="182"/>
        <v>0</v>
      </c>
      <c r="AU141" s="279">
        <f t="shared" si="182"/>
        <v>0</v>
      </c>
      <c r="AV141" s="279">
        <f t="shared" si="182"/>
        <v>0</v>
      </c>
      <c r="AW141" s="279">
        <f t="shared" si="182"/>
        <v>0</v>
      </c>
      <c r="AX141" s="279">
        <f t="shared" si="182"/>
        <v>0</v>
      </c>
      <c r="AY141" s="279">
        <f t="shared" si="182"/>
        <v>0</v>
      </c>
      <c r="AZ141" s="279">
        <f t="shared" si="182"/>
        <v>0</v>
      </c>
      <c r="BA141" s="279">
        <f t="shared" si="182"/>
        <v>0</v>
      </c>
      <c r="BB141" s="279">
        <f t="shared" si="182"/>
        <v>0</v>
      </c>
      <c r="BC141" s="279">
        <f t="shared" si="182"/>
        <v>0</v>
      </c>
      <c r="BD141" s="279">
        <f t="shared" si="182"/>
        <v>0</v>
      </c>
      <c r="BE141" s="279">
        <f t="shared" si="182"/>
        <v>0</v>
      </c>
      <c r="BF141" s="279">
        <f t="shared" si="182"/>
        <v>0</v>
      </c>
      <c r="BG141" s="279">
        <f t="shared" si="182"/>
        <v>0</v>
      </c>
      <c r="BH141" s="279">
        <f t="shared" si="182"/>
        <v>0</v>
      </c>
      <c r="BI141" s="279">
        <f t="shared" si="182"/>
        <v>0</v>
      </c>
      <c r="BJ141" s="279">
        <f t="shared" si="183"/>
        <v>0</v>
      </c>
      <c r="BK141" s="279">
        <f t="shared" si="183"/>
        <v>0</v>
      </c>
      <c r="BL141" s="279">
        <f t="shared" si="183"/>
        <v>0</v>
      </c>
      <c r="BM141" s="279">
        <f t="shared" si="183"/>
        <v>0</v>
      </c>
      <c r="BN141" s="279">
        <f t="shared" si="183"/>
        <v>0</v>
      </c>
      <c r="BO141" s="279">
        <f t="shared" si="183"/>
        <v>0</v>
      </c>
    </row>
    <row r="142" spans="2:67" s="24" customFormat="1" ht="16.2" thickBot="1">
      <c r="B142" s="518" t="s">
        <v>4978</v>
      </c>
      <c r="C142" s="519"/>
      <c r="D142" s="519"/>
      <c r="E142" s="519"/>
      <c r="F142" s="519"/>
      <c r="G142" s="519"/>
      <c r="H142" s="520"/>
      <c r="I142" s="270"/>
      <c r="J142" s="271">
        <f t="shared" ref="J142:AP142" si="184">SUM(J29:J141)</f>
        <v>0</v>
      </c>
      <c r="K142" s="258">
        <f t="shared" si="184"/>
        <v>0</v>
      </c>
      <c r="L142" s="258">
        <f t="shared" si="184"/>
        <v>0</v>
      </c>
      <c r="M142" s="258">
        <f t="shared" si="184"/>
        <v>0</v>
      </c>
      <c r="N142" s="259">
        <f t="shared" si="184"/>
        <v>0</v>
      </c>
      <c r="O142" s="259">
        <f t="shared" si="184"/>
        <v>0</v>
      </c>
      <c r="P142" s="259">
        <f t="shared" si="184"/>
        <v>0</v>
      </c>
      <c r="Q142" s="258">
        <f t="shared" si="184"/>
        <v>0</v>
      </c>
      <c r="R142" s="258">
        <f t="shared" si="184"/>
        <v>0</v>
      </c>
      <c r="S142" s="258">
        <f t="shared" si="184"/>
        <v>0</v>
      </c>
      <c r="T142" s="258">
        <f t="shared" si="184"/>
        <v>0</v>
      </c>
      <c r="U142" s="259">
        <f t="shared" si="184"/>
        <v>0</v>
      </c>
      <c r="V142" s="259">
        <f t="shared" si="184"/>
        <v>0</v>
      </c>
      <c r="W142" s="259">
        <f t="shared" si="184"/>
        <v>0</v>
      </c>
      <c r="X142" s="259">
        <f t="shared" si="184"/>
        <v>0</v>
      </c>
      <c r="Y142" s="258">
        <f t="shared" si="184"/>
        <v>0</v>
      </c>
      <c r="Z142" s="258">
        <f t="shared" si="184"/>
        <v>0</v>
      </c>
      <c r="AA142" s="258">
        <f t="shared" si="184"/>
        <v>0</v>
      </c>
      <c r="AB142" s="259">
        <f t="shared" ref="AB142:AC142" si="185">SUM(AB29:AB141)</f>
        <v>0</v>
      </c>
      <c r="AC142" s="259">
        <f t="shared" si="185"/>
        <v>0</v>
      </c>
      <c r="AD142" s="258">
        <f t="shared" si="184"/>
        <v>0</v>
      </c>
      <c r="AE142" s="258">
        <f t="shared" si="184"/>
        <v>0</v>
      </c>
      <c r="AF142" s="258">
        <f t="shared" si="184"/>
        <v>0</v>
      </c>
      <c r="AG142" s="258">
        <f t="shared" si="184"/>
        <v>0</v>
      </c>
      <c r="AH142" s="259">
        <f t="shared" si="184"/>
        <v>0</v>
      </c>
      <c r="AI142" s="259">
        <f t="shared" si="184"/>
        <v>0</v>
      </c>
      <c r="AJ142" s="259">
        <f t="shared" si="184"/>
        <v>0</v>
      </c>
      <c r="AK142" s="259">
        <f t="shared" si="184"/>
        <v>0</v>
      </c>
      <c r="AL142" s="258">
        <f t="shared" si="184"/>
        <v>0</v>
      </c>
      <c r="AM142" s="258">
        <f t="shared" si="184"/>
        <v>0</v>
      </c>
      <c r="AN142" s="258">
        <f t="shared" si="184"/>
        <v>0</v>
      </c>
      <c r="AO142" s="258">
        <f t="shared" si="184"/>
        <v>0</v>
      </c>
      <c r="AP142" s="259">
        <f t="shared" si="184"/>
        <v>0</v>
      </c>
      <c r="AQ142" s="259">
        <f t="shared" ref="AQ142:BO142" si="186">SUM(AQ29:AQ141)</f>
        <v>0</v>
      </c>
      <c r="AR142" s="259">
        <f t="shared" si="186"/>
        <v>0</v>
      </c>
      <c r="AS142" s="259">
        <f t="shared" si="186"/>
        <v>0</v>
      </c>
      <c r="AT142" s="258">
        <f t="shared" si="186"/>
        <v>0</v>
      </c>
      <c r="AU142" s="258">
        <f t="shared" si="186"/>
        <v>0</v>
      </c>
      <c r="AV142" s="258">
        <f t="shared" si="186"/>
        <v>0</v>
      </c>
      <c r="AW142" s="259">
        <f t="shared" si="186"/>
        <v>0</v>
      </c>
      <c r="AX142" s="259">
        <f t="shared" si="186"/>
        <v>0</v>
      </c>
      <c r="AY142" s="259">
        <f t="shared" si="186"/>
        <v>0</v>
      </c>
      <c r="AZ142" s="258">
        <f t="shared" si="186"/>
        <v>0</v>
      </c>
      <c r="BA142" s="258">
        <f t="shared" si="186"/>
        <v>0</v>
      </c>
      <c r="BB142" s="258">
        <f t="shared" si="186"/>
        <v>0</v>
      </c>
      <c r="BC142" s="259">
        <f t="shared" si="186"/>
        <v>0</v>
      </c>
      <c r="BD142" s="259">
        <f t="shared" si="186"/>
        <v>0</v>
      </c>
      <c r="BE142" s="259">
        <f t="shared" si="186"/>
        <v>0</v>
      </c>
      <c r="BF142" s="258">
        <f t="shared" si="186"/>
        <v>0</v>
      </c>
      <c r="BG142" s="258">
        <f t="shared" si="186"/>
        <v>0</v>
      </c>
      <c r="BH142" s="258">
        <f t="shared" si="186"/>
        <v>0</v>
      </c>
      <c r="BI142" s="260">
        <f t="shared" si="186"/>
        <v>0</v>
      </c>
      <c r="BJ142" s="260">
        <f t="shared" si="186"/>
        <v>0</v>
      </c>
      <c r="BK142" s="260">
        <f t="shared" si="186"/>
        <v>0</v>
      </c>
      <c r="BL142" s="258">
        <f t="shared" si="186"/>
        <v>0</v>
      </c>
      <c r="BM142" s="258">
        <f t="shared" si="186"/>
        <v>0</v>
      </c>
      <c r="BN142" s="261">
        <f t="shared" si="186"/>
        <v>0</v>
      </c>
      <c r="BO142" s="262">
        <f t="shared" si="186"/>
        <v>0</v>
      </c>
    </row>
    <row r="143" spans="2:67" ht="18.75" customHeight="1" thickBot="1">
      <c r="B143" s="551">
        <f>$B$10</f>
        <v>0</v>
      </c>
      <c r="C143" s="552"/>
      <c r="D143" s="552"/>
      <c r="E143" s="553"/>
      <c r="F143" s="554"/>
      <c r="G143" s="547">
        <f>$G$10</f>
        <v>0</v>
      </c>
      <c r="H143" s="548"/>
      <c r="I143" s="28"/>
      <c r="J143" s="26"/>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93"/>
      <c r="BO143" s="93"/>
    </row>
    <row r="144" spans="2:67" ht="7.5" customHeight="1" thickTop="1" thickBot="1">
      <c r="B144" s="112"/>
      <c r="C144" s="108"/>
      <c r="D144" s="108"/>
      <c r="E144" s="108"/>
      <c r="F144" s="106"/>
      <c r="G144" s="107"/>
      <c r="H144" s="113"/>
      <c r="I144" s="28"/>
      <c r="J144" s="26"/>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93"/>
      <c r="BO144" s="93"/>
    </row>
    <row r="145" spans="2:67" s="19" customFormat="1" ht="16.5" customHeight="1" thickBot="1">
      <c r="B145" s="563" t="s">
        <v>2324</v>
      </c>
      <c r="C145" s="564"/>
      <c r="D145" s="564"/>
      <c r="E145" s="564"/>
      <c r="F145" s="565"/>
      <c r="G145" s="312"/>
      <c r="H145" s="313"/>
      <c r="J145" s="26"/>
      <c r="BN145" s="91"/>
      <c r="BO145" s="91"/>
    </row>
    <row r="146" spans="2:67" s="30" customFormat="1" ht="16.2" thickBot="1">
      <c r="B146" s="314" t="str">
        <f t="shared" ref="B146:E154" si="187">B17</f>
        <v>Plywood Upgrade-Domestic</v>
      </c>
      <c r="C146" s="315"/>
      <c r="D146" s="515" t="str">
        <f t="shared" si="187"/>
        <v>UV Coated Veneer Plywood</v>
      </c>
      <c r="E146" s="516"/>
      <c r="F146" s="316">
        <f t="shared" ref="F146:F154" si="188">F17</f>
        <v>0</v>
      </c>
      <c r="G146" s="317">
        <f t="shared" ref="G146:G154" si="189">G17</f>
        <v>0.2</v>
      </c>
      <c r="H146" s="318" t="str">
        <f>$H$17</f>
        <v>PLYWD_DOM</v>
      </c>
      <c r="J146" s="26"/>
      <c r="K146" s="330">
        <f t="shared" ref="K146:AC147" si="190">$F146*$G146*K$142</f>
        <v>0</v>
      </c>
      <c r="L146" s="330">
        <f t="shared" si="190"/>
        <v>0</v>
      </c>
      <c r="M146" s="330">
        <f t="shared" si="190"/>
        <v>0</v>
      </c>
      <c r="N146" s="330">
        <f t="shared" si="190"/>
        <v>0</v>
      </c>
      <c r="O146" s="330">
        <f t="shared" si="190"/>
        <v>0</v>
      </c>
      <c r="P146" s="330">
        <f t="shared" si="190"/>
        <v>0</v>
      </c>
      <c r="Q146" s="330">
        <f t="shared" si="190"/>
        <v>0</v>
      </c>
      <c r="R146" s="330">
        <f t="shared" si="190"/>
        <v>0</v>
      </c>
      <c r="S146" s="330">
        <f t="shared" si="190"/>
        <v>0</v>
      </c>
      <c r="T146" s="330">
        <f t="shared" si="190"/>
        <v>0</v>
      </c>
      <c r="U146" s="330">
        <f t="shared" si="190"/>
        <v>0</v>
      </c>
      <c r="V146" s="330">
        <f t="shared" si="190"/>
        <v>0</v>
      </c>
      <c r="W146" s="330">
        <f t="shared" si="190"/>
        <v>0</v>
      </c>
      <c r="X146" s="330">
        <f t="shared" si="190"/>
        <v>0</v>
      </c>
      <c r="Y146" s="330">
        <f t="shared" si="190"/>
        <v>0</v>
      </c>
      <c r="Z146" s="330">
        <f t="shared" si="190"/>
        <v>0</v>
      </c>
      <c r="AA146" s="330">
        <f t="shared" si="190"/>
        <v>0</v>
      </c>
      <c r="AB146" s="330">
        <f t="shared" si="190"/>
        <v>0</v>
      </c>
      <c r="AC146" s="330">
        <f t="shared" si="190"/>
        <v>0</v>
      </c>
      <c r="AD146" s="330">
        <f t="shared" ref="AD146:AQ147" si="191">$F146*$G146*AD$142</f>
        <v>0</v>
      </c>
      <c r="AE146" s="330">
        <f t="shared" si="191"/>
        <v>0</v>
      </c>
      <c r="AF146" s="330">
        <f t="shared" si="191"/>
        <v>0</v>
      </c>
      <c r="AG146" s="330">
        <f t="shared" si="191"/>
        <v>0</v>
      </c>
      <c r="AH146" s="330">
        <f t="shared" si="191"/>
        <v>0</v>
      </c>
      <c r="AI146" s="330">
        <f t="shared" si="191"/>
        <v>0</v>
      </c>
      <c r="AJ146" s="330">
        <f t="shared" si="191"/>
        <v>0</v>
      </c>
      <c r="AK146" s="330">
        <f t="shared" si="191"/>
        <v>0</v>
      </c>
      <c r="AL146" s="330">
        <f t="shared" si="191"/>
        <v>0</v>
      </c>
      <c r="AM146" s="330">
        <f t="shared" si="191"/>
        <v>0</v>
      </c>
      <c r="AN146" s="330">
        <f t="shared" si="191"/>
        <v>0</v>
      </c>
      <c r="AO146" s="330">
        <f t="shared" si="191"/>
        <v>0</v>
      </c>
      <c r="AP146" s="330">
        <f t="shared" si="191"/>
        <v>0</v>
      </c>
      <c r="AQ146" s="330">
        <f t="shared" si="191"/>
        <v>0</v>
      </c>
      <c r="AR146" s="330">
        <f t="shared" ref="AR146:BA147" si="192">$F146*$G146*AR$142</f>
        <v>0</v>
      </c>
      <c r="AS146" s="330">
        <f t="shared" si="192"/>
        <v>0</v>
      </c>
      <c r="AT146" s="330">
        <f t="shared" si="192"/>
        <v>0</v>
      </c>
      <c r="AU146" s="330">
        <f t="shared" si="192"/>
        <v>0</v>
      </c>
      <c r="AV146" s="330">
        <f t="shared" si="192"/>
        <v>0</v>
      </c>
      <c r="AW146" s="330">
        <f t="shared" si="192"/>
        <v>0</v>
      </c>
      <c r="AX146" s="330">
        <f t="shared" si="192"/>
        <v>0</v>
      </c>
      <c r="AY146" s="330">
        <f t="shared" si="192"/>
        <v>0</v>
      </c>
      <c r="AZ146" s="330">
        <f t="shared" si="192"/>
        <v>0</v>
      </c>
      <c r="BA146" s="330">
        <f t="shared" si="192"/>
        <v>0</v>
      </c>
      <c r="BB146" s="330">
        <f t="shared" ref="BB146:BO147" si="193">$F146*$G146*BB$142</f>
        <v>0</v>
      </c>
      <c r="BC146" s="330">
        <f t="shared" si="193"/>
        <v>0</v>
      </c>
      <c r="BD146" s="330">
        <f t="shared" si="193"/>
        <v>0</v>
      </c>
      <c r="BE146" s="330">
        <f t="shared" si="193"/>
        <v>0</v>
      </c>
      <c r="BF146" s="330">
        <f t="shared" si="193"/>
        <v>0</v>
      </c>
      <c r="BG146" s="330">
        <f t="shared" si="193"/>
        <v>0</v>
      </c>
      <c r="BH146" s="330">
        <f t="shared" si="193"/>
        <v>0</v>
      </c>
      <c r="BI146" s="330">
        <f t="shared" si="193"/>
        <v>0</v>
      </c>
      <c r="BJ146" s="330">
        <f t="shared" si="193"/>
        <v>0</v>
      </c>
      <c r="BK146" s="330">
        <f t="shared" si="193"/>
        <v>0</v>
      </c>
      <c r="BL146" s="330">
        <f t="shared" si="193"/>
        <v>0</v>
      </c>
      <c r="BM146" s="330">
        <f t="shared" si="193"/>
        <v>0</v>
      </c>
      <c r="BN146" s="331">
        <f t="shared" si="193"/>
        <v>0</v>
      </c>
      <c r="BO146" s="331">
        <f t="shared" si="193"/>
        <v>0</v>
      </c>
    </row>
    <row r="147" spans="2:67" s="30" customFormat="1" ht="16.2" thickBot="1">
      <c r="B147" s="314" t="str">
        <f t="shared" si="187"/>
        <v>Plywood Upgrade-Imported</v>
      </c>
      <c r="C147" s="315"/>
      <c r="D147" s="515" t="str">
        <f t="shared" si="187"/>
        <v>UV Coated Veneer Plywood</v>
      </c>
      <c r="E147" s="517"/>
      <c r="F147" s="316">
        <f t="shared" si="188"/>
        <v>0</v>
      </c>
      <c r="G147" s="317">
        <f t="shared" si="189"/>
        <v>0.1</v>
      </c>
      <c r="H147" s="318" t="str">
        <f>$H$18</f>
        <v>PLYWD_IMP</v>
      </c>
      <c r="J147" s="26"/>
      <c r="K147" s="330">
        <f t="shared" si="190"/>
        <v>0</v>
      </c>
      <c r="L147" s="330">
        <f t="shared" si="190"/>
        <v>0</v>
      </c>
      <c r="M147" s="330">
        <f t="shared" si="190"/>
        <v>0</v>
      </c>
      <c r="N147" s="330">
        <f t="shared" si="190"/>
        <v>0</v>
      </c>
      <c r="O147" s="330">
        <f t="shared" si="190"/>
        <v>0</v>
      </c>
      <c r="P147" s="330">
        <f t="shared" si="190"/>
        <v>0</v>
      </c>
      <c r="Q147" s="330">
        <f t="shared" si="190"/>
        <v>0</v>
      </c>
      <c r="R147" s="330">
        <f t="shared" si="190"/>
        <v>0</v>
      </c>
      <c r="S147" s="330">
        <f t="shared" si="190"/>
        <v>0</v>
      </c>
      <c r="T147" s="330">
        <f t="shared" si="190"/>
        <v>0</v>
      </c>
      <c r="U147" s="330">
        <f t="shared" si="190"/>
        <v>0</v>
      </c>
      <c r="V147" s="330">
        <f t="shared" si="190"/>
        <v>0</v>
      </c>
      <c r="W147" s="330">
        <f t="shared" si="190"/>
        <v>0</v>
      </c>
      <c r="X147" s="330">
        <f t="shared" si="190"/>
        <v>0</v>
      </c>
      <c r="Y147" s="330">
        <f t="shared" si="190"/>
        <v>0</v>
      </c>
      <c r="Z147" s="330">
        <f t="shared" si="190"/>
        <v>0</v>
      </c>
      <c r="AA147" s="330">
        <f t="shared" si="190"/>
        <v>0</v>
      </c>
      <c r="AB147" s="330">
        <f t="shared" si="190"/>
        <v>0</v>
      </c>
      <c r="AC147" s="330">
        <f t="shared" si="190"/>
        <v>0</v>
      </c>
      <c r="AD147" s="330">
        <f t="shared" si="191"/>
        <v>0</v>
      </c>
      <c r="AE147" s="330">
        <f t="shared" si="191"/>
        <v>0</v>
      </c>
      <c r="AF147" s="330">
        <f t="shared" si="191"/>
        <v>0</v>
      </c>
      <c r="AG147" s="330">
        <f t="shared" si="191"/>
        <v>0</v>
      </c>
      <c r="AH147" s="330">
        <f t="shared" si="191"/>
        <v>0</v>
      </c>
      <c r="AI147" s="330">
        <f t="shared" si="191"/>
        <v>0</v>
      </c>
      <c r="AJ147" s="330">
        <f t="shared" si="191"/>
        <v>0</v>
      </c>
      <c r="AK147" s="330">
        <f t="shared" si="191"/>
        <v>0</v>
      </c>
      <c r="AL147" s="330">
        <f t="shared" si="191"/>
        <v>0</v>
      </c>
      <c r="AM147" s="330">
        <f t="shared" si="191"/>
        <v>0</v>
      </c>
      <c r="AN147" s="330">
        <f t="shared" si="191"/>
        <v>0</v>
      </c>
      <c r="AO147" s="330">
        <f t="shared" si="191"/>
        <v>0</v>
      </c>
      <c r="AP147" s="330">
        <f t="shared" si="191"/>
        <v>0</v>
      </c>
      <c r="AQ147" s="330">
        <f t="shared" si="191"/>
        <v>0</v>
      </c>
      <c r="AR147" s="330">
        <f t="shared" si="192"/>
        <v>0</v>
      </c>
      <c r="AS147" s="330">
        <f t="shared" si="192"/>
        <v>0</v>
      </c>
      <c r="AT147" s="330">
        <f t="shared" si="192"/>
        <v>0</v>
      </c>
      <c r="AU147" s="330">
        <f t="shared" si="192"/>
        <v>0</v>
      </c>
      <c r="AV147" s="330">
        <f t="shared" si="192"/>
        <v>0</v>
      </c>
      <c r="AW147" s="330">
        <f t="shared" si="192"/>
        <v>0</v>
      </c>
      <c r="AX147" s="330">
        <f t="shared" si="192"/>
        <v>0</v>
      </c>
      <c r="AY147" s="330">
        <f t="shared" si="192"/>
        <v>0</v>
      </c>
      <c r="AZ147" s="330">
        <f t="shared" si="192"/>
        <v>0</v>
      </c>
      <c r="BA147" s="330">
        <f t="shared" si="192"/>
        <v>0</v>
      </c>
      <c r="BB147" s="330">
        <f t="shared" si="193"/>
        <v>0</v>
      </c>
      <c r="BC147" s="330">
        <f t="shared" si="193"/>
        <v>0</v>
      </c>
      <c r="BD147" s="330">
        <f t="shared" si="193"/>
        <v>0</v>
      </c>
      <c r="BE147" s="330">
        <f t="shared" si="193"/>
        <v>0</v>
      </c>
      <c r="BF147" s="330">
        <f t="shared" si="193"/>
        <v>0</v>
      </c>
      <c r="BG147" s="330">
        <f t="shared" si="193"/>
        <v>0</v>
      </c>
      <c r="BH147" s="330">
        <f t="shared" si="193"/>
        <v>0</v>
      </c>
      <c r="BI147" s="330">
        <f t="shared" si="193"/>
        <v>0</v>
      </c>
      <c r="BJ147" s="330">
        <f t="shared" si="193"/>
        <v>0</v>
      </c>
      <c r="BK147" s="330">
        <f t="shared" si="193"/>
        <v>0</v>
      </c>
      <c r="BL147" s="330">
        <f t="shared" si="193"/>
        <v>0</v>
      </c>
      <c r="BM147" s="330">
        <f t="shared" si="193"/>
        <v>0</v>
      </c>
      <c r="BN147" s="331">
        <f t="shared" si="193"/>
        <v>0</v>
      </c>
      <c r="BO147" s="331">
        <f t="shared" si="193"/>
        <v>0</v>
      </c>
    </row>
    <row r="148" spans="2:67" s="30" customFormat="1" ht="16.2" thickBot="1">
      <c r="B148" s="314" t="str">
        <f t="shared" si="187"/>
        <v>Vintage Package</v>
      </c>
      <c r="C148" s="315"/>
      <c r="D148" s="315"/>
      <c r="E148" s="315"/>
      <c r="F148" s="316">
        <f t="shared" si="188"/>
        <v>0</v>
      </c>
      <c r="G148" s="317">
        <f t="shared" si="189"/>
        <v>0.15</v>
      </c>
      <c r="H148" s="319" t="s">
        <v>2038</v>
      </c>
      <c r="J148" s="26"/>
      <c r="K148" s="330">
        <f t="shared" ref="K148:T150" si="194">$F148*$G148*K$142</f>
        <v>0</v>
      </c>
      <c r="L148" s="330">
        <f t="shared" si="194"/>
        <v>0</v>
      </c>
      <c r="M148" s="330">
        <f t="shared" si="194"/>
        <v>0</v>
      </c>
      <c r="N148" s="330">
        <f t="shared" si="194"/>
        <v>0</v>
      </c>
      <c r="O148" s="330">
        <f t="shared" si="194"/>
        <v>0</v>
      </c>
      <c r="P148" s="330">
        <f t="shared" si="194"/>
        <v>0</v>
      </c>
      <c r="Q148" s="330">
        <f t="shared" si="194"/>
        <v>0</v>
      </c>
      <c r="R148" s="330">
        <f t="shared" si="194"/>
        <v>0</v>
      </c>
      <c r="S148" s="330">
        <f t="shared" si="194"/>
        <v>0</v>
      </c>
      <c r="T148" s="330">
        <f t="shared" si="194"/>
        <v>0</v>
      </c>
      <c r="U148" s="330">
        <f>$F148*$G148*U$142</f>
        <v>0</v>
      </c>
      <c r="V148" s="330">
        <f t="shared" ref="V148:Z150" si="195">$F148*$G148*V$142</f>
        <v>0</v>
      </c>
      <c r="W148" s="330">
        <f t="shared" si="195"/>
        <v>0</v>
      </c>
      <c r="X148" s="330">
        <f t="shared" si="195"/>
        <v>0</v>
      </c>
      <c r="Y148" s="330">
        <f t="shared" si="195"/>
        <v>0</v>
      </c>
      <c r="Z148" s="330">
        <f t="shared" si="195"/>
        <v>0</v>
      </c>
      <c r="AA148" s="330">
        <f>$F148*$G148*AA$142</f>
        <v>0</v>
      </c>
      <c r="AB148" s="332"/>
      <c r="AC148" s="332"/>
      <c r="AD148" s="330">
        <f t="shared" ref="AD148:AR150" si="196">$F148*$G148*AD$142</f>
        <v>0</v>
      </c>
      <c r="AE148" s="330">
        <f t="shared" si="196"/>
        <v>0</v>
      </c>
      <c r="AF148" s="330">
        <f t="shared" si="196"/>
        <v>0</v>
      </c>
      <c r="AG148" s="330">
        <f t="shared" si="196"/>
        <v>0</v>
      </c>
      <c r="AH148" s="330">
        <f t="shared" si="196"/>
        <v>0</v>
      </c>
      <c r="AI148" s="330">
        <f t="shared" si="196"/>
        <v>0</v>
      </c>
      <c r="AJ148" s="330">
        <f t="shared" si="196"/>
        <v>0</v>
      </c>
      <c r="AK148" s="330">
        <f t="shared" si="196"/>
        <v>0</v>
      </c>
      <c r="AL148" s="330">
        <f t="shared" si="196"/>
        <v>0</v>
      </c>
      <c r="AM148" s="330">
        <f t="shared" si="196"/>
        <v>0</v>
      </c>
      <c r="AN148" s="330">
        <f t="shared" si="196"/>
        <v>0</v>
      </c>
      <c r="AO148" s="330">
        <f t="shared" si="196"/>
        <v>0</v>
      </c>
      <c r="AP148" s="330">
        <f t="shared" si="196"/>
        <v>0</v>
      </c>
      <c r="AQ148" s="330">
        <f t="shared" si="196"/>
        <v>0</v>
      </c>
      <c r="AR148" s="330">
        <f t="shared" si="196"/>
        <v>0</v>
      </c>
      <c r="AS148" s="332"/>
      <c r="AT148" s="330">
        <f t="shared" ref="AT148:BI150" si="197">$F148*$G148*AT$142</f>
        <v>0</v>
      </c>
      <c r="AU148" s="330">
        <f t="shared" si="197"/>
        <v>0</v>
      </c>
      <c r="AV148" s="330">
        <f t="shared" si="197"/>
        <v>0</v>
      </c>
      <c r="AW148" s="330">
        <f t="shared" si="197"/>
        <v>0</v>
      </c>
      <c r="AX148" s="330">
        <f t="shared" si="197"/>
        <v>0</v>
      </c>
      <c r="AY148" s="330">
        <f t="shared" si="197"/>
        <v>0</v>
      </c>
      <c r="AZ148" s="330">
        <f t="shared" si="197"/>
        <v>0</v>
      </c>
      <c r="BA148" s="330">
        <f t="shared" si="197"/>
        <v>0</v>
      </c>
      <c r="BB148" s="330">
        <f t="shared" si="197"/>
        <v>0</v>
      </c>
      <c r="BC148" s="330">
        <f t="shared" si="197"/>
        <v>0</v>
      </c>
      <c r="BD148" s="330">
        <f t="shared" si="197"/>
        <v>0</v>
      </c>
      <c r="BE148" s="330">
        <f t="shared" si="197"/>
        <v>0</v>
      </c>
      <c r="BF148" s="330">
        <f t="shared" si="197"/>
        <v>0</v>
      </c>
      <c r="BG148" s="330">
        <f t="shared" si="197"/>
        <v>0</v>
      </c>
      <c r="BH148" s="330">
        <f t="shared" si="197"/>
        <v>0</v>
      </c>
      <c r="BI148" s="330">
        <f t="shared" si="197"/>
        <v>0</v>
      </c>
      <c r="BJ148" s="330">
        <f t="shared" ref="BJ148:BK150" si="198">$F148*$G148*BJ$142</f>
        <v>0</v>
      </c>
      <c r="BK148" s="330">
        <f t="shared" si="198"/>
        <v>0</v>
      </c>
      <c r="BL148" s="332"/>
      <c r="BM148" s="332"/>
      <c r="BN148" s="333"/>
      <c r="BO148" s="333"/>
    </row>
    <row r="149" spans="2:67" s="30" customFormat="1" ht="16.2" thickBot="1">
      <c r="B149" s="314" t="str">
        <f t="shared" si="187"/>
        <v>Cottage Package</v>
      </c>
      <c r="C149" s="315"/>
      <c r="D149" s="315"/>
      <c r="E149" s="315"/>
      <c r="F149" s="316">
        <f t="shared" si="188"/>
        <v>0</v>
      </c>
      <c r="G149" s="317">
        <f t="shared" si="189"/>
        <v>0.15</v>
      </c>
      <c r="H149" s="319"/>
      <c r="J149" s="26"/>
      <c r="K149" s="330">
        <f t="shared" si="194"/>
        <v>0</v>
      </c>
      <c r="L149" s="330">
        <f t="shared" si="194"/>
        <v>0</v>
      </c>
      <c r="M149" s="330">
        <f t="shared" si="194"/>
        <v>0</v>
      </c>
      <c r="N149" s="330">
        <f t="shared" si="194"/>
        <v>0</v>
      </c>
      <c r="O149" s="330">
        <f t="shared" si="194"/>
        <v>0</v>
      </c>
      <c r="P149" s="330">
        <f t="shared" si="194"/>
        <v>0</v>
      </c>
      <c r="Q149" s="330">
        <f t="shared" si="194"/>
        <v>0</v>
      </c>
      <c r="R149" s="330">
        <f t="shared" si="194"/>
        <v>0</v>
      </c>
      <c r="S149" s="330">
        <f t="shared" si="194"/>
        <v>0</v>
      </c>
      <c r="T149" s="330">
        <f t="shared" si="194"/>
        <v>0</v>
      </c>
      <c r="U149" s="330">
        <f>$F149*$G149*U$142</f>
        <v>0</v>
      </c>
      <c r="V149" s="330">
        <f t="shared" si="195"/>
        <v>0</v>
      </c>
      <c r="W149" s="330">
        <f t="shared" si="195"/>
        <v>0</v>
      </c>
      <c r="X149" s="330">
        <f t="shared" si="195"/>
        <v>0</v>
      </c>
      <c r="Y149" s="330">
        <f t="shared" si="195"/>
        <v>0</v>
      </c>
      <c r="Z149" s="330">
        <f t="shared" si="195"/>
        <v>0</v>
      </c>
      <c r="AA149" s="330">
        <f>$F149*$G149*AA$142</f>
        <v>0</v>
      </c>
      <c r="AB149" s="332"/>
      <c r="AC149" s="332"/>
      <c r="AD149" s="330">
        <f t="shared" si="196"/>
        <v>0</v>
      </c>
      <c r="AE149" s="330">
        <f t="shared" si="196"/>
        <v>0</v>
      </c>
      <c r="AF149" s="330">
        <f t="shared" si="196"/>
        <v>0</v>
      </c>
      <c r="AG149" s="330">
        <f t="shared" si="196"/>
        <v>0</v>
      </c>
      <c r="AH149" s="330">
        <f t="shared" si="196"/>
        <v>0</v>
      </c>
      <c r="AI149" s="330">
        <f t="shared" si="196"/>
        <v>0</v>
      </c>
      <c r="AJ149" s="330">
        <f t="shared" si="196"/>
        <v>0</v>
      </c>
      <c r="AK149" s="330">
        <f t="shared" si="196"/>
        <v>0</v>
      </c>
      <c r="AL149" s="330">
        <f t="shared" si="196"/>
        <v>0</v>
      </c>
      <c r="AM149" s="330">
        <f t="shared" si="196"/>
        <v>0</v>
      </c>
      <c r="AN149" s="330">
        <f t="shared" si="196"/>
        <v>0</v>
      </c>
      <c r="AO149" s="330">
        <f t="shared" si="196"/>
        <v>0</v>
      </c>
      <c r="AP149" s="330">
        <f t="shared" si="196"/>
        <v>0</v>
      </c>
      <c r="AQ149" s="330">
        <f t="shared" si="196"/>
        <v>0</v>
      </c>
      <c r="AR149" s="330">
        <f t="shared" si="196"/>
        <v>0</v>
      </c>
      <c r="AS149" s="332"/>
      <c r="AT149" s="330">
        <f t="shared" si="197"/>
        <v>0</v>
      </c>
      <c r="AU149" s="330">
        <f t="shared" si="197"/>
        <v>0</v>
      </c>
      <c r="AV149" s="330">
        <f t="shared" si="197"/>
        <v>0</v>
      </c>
      <c r="AW149" s="330">
        <f t="shared" si="197"/>
        <v>0</v>
      </c>
      <c r="AX149" s="330">
        <f t="shared" si="197"/>
        <v>0</v>
      </c>
      <c r="AY149" s="330">
        <f t="shared" si="197"/>
        <v>0</v>
      </c>
      <c r="AZ149" s="330">
        <f t="shared" si="197"/>
        <v>0</v>
      </c>
      <c r="BA149" s="330">
        <f t="shared" si="197"/>
        <v>0</v>
      </c>
      <c r="BB149" s="330">
        <f t="shared" si="197"/>
        <v>0</v>
      </c>
      <c r="BC149" s="330">
        <f t="shared" si="197"/>
        <v>0</v>
      </c>
      <c r="BD149" s="330">
        <f t="shared" si="197"/>
        <v>0</v>
      </c>
      <c r="BE149" s="330">
        <f t="shared" si="197"/>
        <v>0</v>
      </c>
      <c r="BF149" s="330">
        <f t="shared" si="197"/>
        <v>0</v>
      </c>
      <c r="BG149" s="330">
        <f t="shared" si="197"/>
        <v>0</v>
      </c>
      <c r="BH149" s="330">
        <f t="shared" si="197"/>
        <v>0</v>
      </c>
      <c r="BI149" s="330">
        <f>$F149*$G149*BI$142</f>
        <v>0</v>
      </c>
      <c r="BJ149" s="330">
        <f t="shared" si="198"/>
        <v>0</v>
      </c>
      <c r="BK149" s="330">
        <f t="shared" si="198"/>
        <v>0</v>
      </c>
      <c r="BL149" s="332"/>
      <c r="BM149" s="332"/>
      <c r="BN149" s="333"/>
      <c r="BO149" s="333"/>
    </row>
    <row r="150" spans="2:67" s="30" customFormat="1" ht="16.2" thickBot="1">
      <c r="B150" s="314" t="str">
        <f t="shared" si="187"/>
        <v>Rustic Finish</v>
      </c>
      <c r="C150" s="315"/>
      <c r="D150" s="315"/>
      <c r="E150" s="315"/>
      <c r="F150" s="316">
        <f t="shared" si="188"/>
        <v>0</v>
      </c>
      <c r="G150" s="320">
        <f t="shared" si="189"/>
        <v>0.2</v>
      </c>
      <c r="H150" s="319"/>
      <c r="J150" s="26"/>
      <c r="K150" s="330">
        <f t="shared" si="194"/>
        <v>0</v>
      </c>
      <c r="L150" s="330">
        <f t="shared" si="194"/>
        <v>0</v>
      </c>
      <c r="M150" s="330">
        <f t="shared" si="194"/>
        <v>0</v>
      </c>
      <c r="N150" s="330">
        <f t="shared" si="194"/>
        <v>0</v>
      </c>
      <c r="O150" s="330">
        <f t="shared" si="194"/>
        <v>0</v>
      </c>
      <c r="P150" s="330">
        <f t="shared" si="194"/>
        <v>0</v>
      </c>
      <c r="Q150" s="330">
        <f t="shared" si="194"/>
        <v>0</v>
      </c>
      <c r="R150" s="330">
        <f t="shared" si="194"/>
        <v>0</v>
      </c>
      <c r="S150" s="330">
        <f t="shared" si="194"/>
        <v>0</v>
      </c>
      <c r="T150" s="330">
        <f t="shared" si="194"/>
        <v>0</v>
      </c>
      <c r="U150" s="330">
        <f>$F150*$G150*U$142</f>
        <v>0</v>
      </c>
      <c r="V150" s="330">
        <f t="shared" si="195"/>
        <v>0</v>
      </c>
      <c r="W150" s="330">
        <f t="shared" si="195"/>
        <v>0</v>
      </c>
      <c r="X150" s="330">
        <f t="shared" si="195"/>
        <v>0</v>
      </c>
      <c r="Y150" s="330">
        <f t="shared" si="195"/>
        <v>0</v>
      </c>
      <c r="Z150" s="330">
        <f t="shared" si="195"/>
        <v>0</v>
      </c>
      <c r="AA150" s="330">
        <f>$F150*$G150*AA$142</f>
        <v>0</v>
      </c>
      <c r="AB150" s="332"/>
      <c r="AC150" s="332"/>
      <c r="AD150" s="330">
        <f t="shared" si="196"/>
        <v>0</v>
      </c>
      <c r="AE150" s="330">
        <f t="shared" si="196"/>
        <v>0</v>
      </c>
      <c r="AF150" s="330">
        <f t="shared" si="196"/>
        <v>0</v>
      </c>
      <c r="AG150" s="330">
        <f t="shared" si="196"/>
        <v>0</v>
      </c>
      <c r="AH150" s="330">
        <f t="shared" si="196"/>
        <v>0</v>
      </c>
      <c r="AI150" s="330">
        <f t="shared" si="196"/>
        <v>0</v>
      </c>
      <c r="AJ150" s="330">
        <f t="shared" si="196"/>
        <v>0</v>
      </c>
      <c r="AK150" s="330">
        <f t="shared" si="196"/>
        <v>0</v>
      </c>
      <c r="AL150" s="330">
        <f t="shared" si="196"/>
        <v>0</v>
      </c>
      <c r="AM150" s="330">
        <f t="shared" si="196"/>
        <v>0</v>
      </c>
      <c r="AN150" s="330">
        <f t="shared" si="196"/>
        <v>0</v>
      </c>
      <c r="AO150" s="330">
        <f t="shared" si="196"/>
        <v>0</v>
      </c>
      <c r="AP150" s="330">
        <f t="shared" si="196"/>
        <v>0</v>
      </c>
      <c r="AQ150" s="330">
        <f t="shared" si="196"/>
        <v>0</v>
      </c>
      <c r="AR150" s="330">
        <f t="shared" si="196"/>
        <v>0</v>
      </c>
      <c r="AS150" s="332"/>
      <c r="AT150" s="330">
        <f t="shared" si="197"/>
        <v>0</v>
      </c>
      <c r="AU150" s="330">
        <f t="shared" si="197"/>
        <v>0</v>
      </c>
      <c r="AV150" s="330">
        <f t="shared" si="197"/>
        <v>0</v>
      </c>
      <c r="AW150" s="330">
        <f t="shared" si="197"/>
        <v>0</v>
      </c>
      <c r="AX150" s="330">
        <f t="shared" si="197"/>
        <v>0</v>
      </c>
      <c r="AY150" s="330">
        <f t="shared" si="197"/>
        <v>0</v>
      </c>
      <c r="AZ150" s="330">
        <f t="shared" si="197"/>
        <v>0</v>
      </c>
      <c r="BA150" s="330">
        <f t="shared" si="197"/>
        <v>0</v>
      </c>
      <c r="BB150" s="330">
        <f t="shared" si="197"/>
        <v>0</v>
      </c>
      <c r="BC150" s="330">
        <f t="shared" si="197"/>
        <v>0</v>
      </c>
      <c r="BD150" s="330">
        <f t="shared" si="197"/>
        <v>0</v>
      </c>
      <c r="BE150" s="330">
        <f t="shared" si="197"/>
        <v>0</v>
      </c>
      <c r="BF150" s="330">
        <f t="shared" si="197"/>
        <v>0</v>
      </c>
      <c r="BG150" s="330">
        <f t="shared" si="197"/>
        <v>0</v>
      </c>
      <c r="BH150" s="330">
        <f t="shared" si="197"/>
        <v>0</v>
      </c>
      <c r="BI150" s="330">
        <f>$F150*$G150*BI$142</f>
        <v>0</v>
      </c>
      <c r="BJ150" s="330">
        <f t="shared" si="198"/>
        <v>0</v>
      </c>
      <c r="BK150" s="330">
        <f t="shared" si="198"/>
        <v>0</v>
      </c>
      <c r="BL150" s="332"/>
      <c r="BM150" s="332"/>
      <c r="BN150" s="333"/>
      <c r="BO150" s="333"/>
    </row>
    <row r="151" spans="2:67" s="30" customFormat="1" ht="16.2" thickBot="1">
      <c r="B151" s="521" t="str">
        <f t="shared" si="187"/>
        <v>Premium Finish</v>
      </c>
      <c r="C151" s="522"/>
      <c r="D151" s="523"/>
      <c r="E151" s="321" t="str">
        <f t="shared" si="187"/>
        <v>See Catalog for Details</v>
      </c>
      <c r="F151" s="316">
        <f t="shared" si="188"/>
        <v>0</v>
      </c>
      <c r="G151" s="317">
        <f t="shared" si="189"/>
        <v>0.15</v>
      </c>
      <c r="H151" s="321" t="s">
        <v>4546</v>
      </c>
      <c r="J151" s="26"/>
      <c r="K151" s="330">
        <f t="shared" ref="K151:AA151" si="199">$F151*$G151*K$142</f>
        <v>0</v>
      </c>
      <c r="L151" s="330">
        <f t="shared" si="199"/>
        <v>0</v>
      </c>
      <c r="M151" s="330">
        <f t="shared" si="199"/>
        <v>0</v>
      </c>
      <c r="N151" s="330">
        <f t="shared" si="199"/>
        <v>0</v>
      </c>
      <c r="O151" s="330">
        <f t="shared" si="199"/>
        <v>0</v>
      </c>
      <c r="P151" s="330">
        <f t="shared" si="199"/>
        <v>0</v>
      </c>
      <c r="Q151" s="330">
        <f t="shared" si="199"/>
        <v>0</v>
      </c>
      <c r="R151" s="330">
        <f t="shared" si="199"/>
        <v>0</v>
      </c>
      <c r="S151" s="330">
        <f t="shared" si="199"/>
        <v>0</v>
      </c>
      <c r="T151" s="330">
        <f t="shared" si="199"/>
        <v>0</v>
      </c>
      <c r="U151" s="330">
        <f t="shared" si="199"/>
        <v>0</v>
      </c>
      <c r="V151" s="330">
        <f t="shared" si="199"/>
        <v>0</v>
      </c>
      <c r="W151" s="330">
        <f t="shared" si="199"/>
        <v>0</v>
      </c>
      <c r="X151" s="330">
        <f t="shared" si="199"/>
        <v>0</v>
      </c>
      <c r="Y151" s="330">
        <f t="shared" si="199"/>
        <v>0</v>
      </c>
      <c r="Z151" s="330">
        <f t="shared" si="199"/>
        <v>0</v>
      </c>
      <c r="AA151" s="330">
        <f t="shared" si="199"/>
        <v>0</v>
      </c>
      <c r="AB151" s="330">
        <f t="shared" ref="AB151:AC154" si="200">$F151*$G151*AB$142</f>
        <v>0</v>
      </c>
      <c r="AC151" s="330">
        <f t="shared" si="200"/>
        <v>0</v>
      </c>
      <c r="AD151" s="330">
        <f t="shared" ref="AD151:AO151" si="201">$F151*$G151*AD$142</f>
        <v>0</v>
      </c>
      <c r="AE151" s="330">
        <f t="shared" si="201"/>
        <v>0</v>
      </c>
      <c r="AF151" s="330">
        <f t="shared" si="201"/>
        <v>0</v>
      </c>
      <c r="AG151" s="330">
        <f t="shared" si="201"/>
        <v>0</v>
      </c>
      <c r="AH151" s="330">
        <f t="shared" si="201"/>
        <v>0</v>
      </c>
      <c r="AI151" s="330">
        <f t="shared" si="201"/>
        <v>0</v>
      </c>
      <c r="AJ151" s="330">
        <f t="shared" si="201"/>
        <v>0</v>
      </c>
      <c r="AK151" s="330">
        <f t="shared" si="201"/>
        <v>0</v>
      </c>
      <c r="AL151" s="330">
        <f t="shared" si="201"/>
        <v>0</v>
      </c>
      <c r="AM151" s="330">
        <f t="shared" si="201"/>
        <v>0</v>
      </c>
      <c r="AN151" s="330">
        <f t="shared" si="201"/>
        <v>0</v>
      </c>
      <c r="AO151" s="330">
        <f t="shared" si="201"/>
        <v>0</v>
      </c>
      <c r="AP151" s="330">
        <f t="shared" ref="AP151:BH151" si="202">$F151*$G151*AP$142</f>
        <v>0</v>
      </c>
      <c r="AQ151" s="330">
        <f t="shared" si="202"/>
        <v>0</v>
      </c>
      <c r="AR151" s="330">
        <f t="shared" si="202"/>
        <v>0</v>
      </c>
      <c r="AS151" s="330">
        <f t="shared" si="202"/>
        <v>0</v>
      </c>
      <c r="AT151" s="330">
        <f t="shared" si="202"/>
        <v>0</v>
      </c>
      <c r="AU151" s="330">
        <f t="shared" si="202"/>
        <v>0</v>
      </c>
      <c r="AV151" s="330">
        <f t="shared" si="202"/>
        <v>0</v>
      </c>
      <c r="AW151" s="330">
        <f t="shared" si="202"/>
        <v>0</v>
      </c>
      <c r="AX151" s="330">
        <f t="shared" si="202"/>
        <v>0</v>
      </c>
      <c r="AY151" s="330">
        <f t="shared" si="202"/>
        <v>0</v>
      </c>
      <c r="AZ151" s="330">
        <f t="shared" si="202"/>
        <v>0</v>
      </c>
      <c r="BA151" s="330">
        <f t="shared" si="202"/>
        <v>0</v>
      </c>
      <c r="BB151" s="330">
        <f t="shared" si="202"/>
        <v>0</v>
      </c>
      <c r="BC151" s="330">
        <f t="shared" si="202"/>
        <v>0</v>
      </c>
      <c r="BD151" s="330">
        <f t="shared" si="202"/>
        <v>0</v>
      </c>
      <c r="BE151" s="330">
        <f t="shared" si="202"/>
        <v>0</v>
      </c>
      <c r="BF151" s="330">
        <f t="shared" si="202"/>
        <v>0</v>
      </c>
      <c r="BG151" s="330">
        <f t="shared" si="202"/>
        <v>0</v>
      </c>
      <c r="BH151" s="330">
        <f t="shared" si="202"/>
        <v>0</v>
      </c>
      <c r="BI151" s="330">
        <f>$F151*$G151*BI$142</f>
        <v>0</v>
      </c>
      <c r="BJ151" s="330">
        <f>$F151*$G151*BJ$142</f>
        <v>0</v>
      </c>
      <c r="BK151" s="330">
        <f>$F151*$G151*BK$142</f>
        <v>0</v>
      </c>
      <c r="BL151" s="332"/>
      <c r="BM151" s="332"/>
      <c r="BN151" s="333"/>
      <c r="BO151" s="333"/>
    </row>
    <row r="152" spans="2:67" s="30" customFormat="1" ht="16.2" thickBot="1">
      <c r="B152" s="314" t="str">
        <f t="shared" si="187"/>
        <v>Glazing</v>
      </c>
      <c r="C152" s="315"/>
      <c r="D152" s="315"/>
      <c r="E152" s="315"/>
      <c r="F152" s="316">
        <f t="shared" si="188"/>
        <v>0</v>
      </c>
      <c r="G152" s="320">
        <f t="shared" si="189"/>
        <v>0.15</v>
      </c>
      <c r="H152" s="319"/>
      <c r="J152" s="26"/>
      <c r="K152" s="330">
        <f t="shared" ref="K152:O154" si="203">$F152*$G152*K$142</f>
        <v>0</v>
      </c>
      <c r="L152" s="330">
        <f t="shared" si="203"/>
        <v>0</v>
      </c>
      <c r="M152" s="330">
        <f>$F152*$G152*M$142</f>
        <v>0</v>
      </c>
      <c r="N152" s="330">
        <f t="shared" si="203"/>
        <v>0</v>
      </c>
      <c r="O152" s="330">
        <f t="shared" si="203"/>
        <v>0</v>
      </c>
      <c r="P152" s="330">
        <f>$F152*$G152*P$142</f>
        <v>0</v>
      </c>
      <c r="Q152" s="330">
        <f t="shared" ref="Q152:R154" si="204">$F152*$G152*Q$142</f>
        <v>0</v>
      </c>
      <c r="R152" s="330">
        <f t="shared" si="204"/>
        <v>0</v>
      </c>
      <c r="S152" s="330">
        <f t="shared" ref="S152:AA152" si="205">$F152*$G152*S$142</f>
        <v>0</v>
      </c>
      <c r="T152" s="330">
        <f t="shared" si="205"/>
        <v>0</v>
      </c>
      <c r="U152" s="330">
        <f t="shared" si="205"/>
        <v>0</v>
      </c>
      <c r="V152" s="330">
        <f t="shared" si="205"/>
        <v>0</v>
      </c>
      <c r="W152" s="330">
        <f t="shared" si="205"/>
        <v>0</v>
      </c>
      <c r="X152" s="330">
        <f t="shared" si="205"/>
        <v>0</v>
      </c>
      <c r="Y152" s="330">
        <f t="shared" si="205"/>
        <v>0</v>
      </c>
      <c r="Z152" s="330">
        <f t="shared" si="205"/>
        <v>0</v>
      </c>
      <c r="AA152" s="330">
        <f t="shared" si="205"/>
        <v>0</v>
      </c>
      <c r="AB152" s="330">
        <f t="shared" si="200"/>
        <v>0</v>
      </c>
      <c r="AC152" s="330">
        <f t="shared" si="200"/>
        <v>0</v>
      </c>
      <c r="AD152" s="330">
        <f t="shared" ref="AD152:AE154" si="206">$F152*$G152*AD$142</f>
        <v>0</v>
      </c>
      <c r="AE152" s="330">
        <f t="shared" si="206"/>
        <v>0</v>
      </c>
      <c r="AF152" s="330">
        <f t="shared" ref="AF152:AS152" si="207">$F152*$G152*AF$142</f>
        <v>0</v>
      </c>
      <c r="AG152" s="330">
        <f t="shared" si="207"/>
        <v>0</v>
      </c>
      <c r="AH152" s="330">
        <f t="shared" ref="AH152:AI154" si="208">$F152*$G152*AH$142</f>
        <v>0</v>
      </c>
      <c r="AI152" s="330">
        <f t="shared" si="208"/>
        <v>0</v>
      </c>
      <c r="AJ152" s="330">
        <f t="shared" si="207"/>
        <v>0</v>
      </c>
      <c r="AK152" s="330">
        <f t="shared" si="207"/>
        <v>0</v>
      </c>
      <c r="AL152" s="330">
        <f t="shared" si="207"/>
        <v>0</v>
      </c>
      <c r="AM152" s="330">
        <f t="shared" si="207"/>
        <v>0</v>
      </c>
      <c r="AN152" s="330">
        <f t="shared" si="207"/>
        <v>0</v>
      </c>
      <c r="AO152" s="330">
        <f t="shared" si="207"/>
        <v>0</v>
      </c>
      <c r="AP152" s="330">
        <f t="shared" si="207"/>
        <v>0</v>
      </c>
      <c r="AQ152" s="330">
        <f t="shared" si="207"/>
        <v>0</v>
      </c>
      <c r="AR152" s="330">
        <f t="shared" si="207"/>
        <v>0</v>
      </c>
      <c r="AS152" s="330">
        <f t="shared" si="207"/>
        <v>0</v>
      </c>
      <c r="AT152" s="330">
        <f t="shared" ref="AT152:AX154" si="209">$F152*$G152*AT$142</f>
        <v>0</v>
      </c>
      <c r="AU152" s="330">
        <f t="shared" si="209"/>
        <v>0</v>
      </c>
      <c r="AV152" s="330">
        <f>$F152*$G152*AV$142</f>
        <v>0</v>
      </c>
      <c r="AW152" s="330">
        <f t="shared" si="209"/>
        <v>0</v>
      </c>
      <c r="AX152" s="330">
        <f t="shared" si="209"/>
        <v>0</v>
      </c>
      <c r="AY152" s="330">
        <f>$F152*$G152*AY$142</f>
        <v>0</v>
      </c>
      <c r="AZ152" s="330">
        <f t="shared" ref="AZ152:BJ154" si="210">$F152*$G152*AZ$142</f>
        <v>0</v>
      </c>
      <c r="BA152" s="330">
        <f t="shared" si="210"/>
        <v>0</v>
      </c>
      <c r="BB152" s="330">
        <f>$F152*$G152*BB$142</f>
        <v>0</v>
      </c>
      <c r="BC152" s="330">
        <f t="shared" si="210"/>
        <v>0</v>
      </c>
      <c r="BD152" s="330">
        <f t="shared" si="210"/>
        <v>0</v>
      </c>
      <c r="BE152" s="330">
        <f>$F152*$G152*BE$142</f>
        <v>0</v>
      </c>
      <c r="BF152" s="330">
        <f t="shared" si="210"/>
        <v>0</v>
      </c>
      <c r="BG152" s="330">
        <f t="shared" si="210"/>
        <v>0</v>
      </c>
      <c r="BH152" s="330">
        <f>$F152*$G152*BH$142</f>
        <v>0</v>
      </c>
      <c r="BI152" s="330">
        <f t="shared" si="210"/>
        <v>0</v>
      </c>
      <c r="BJ152" s="330">
        <f t="shared" si="210"/>
        <v>0</v>
      </c>
      <c r="BK152" s="330">
        <f>$F152*$G152*BK$142</f>
        <v>0</v>
      </c>
      <c r="BL152" s="332"/>
      <c r="BM152" s="332"/>
      <c r="BN152" s="333"/>
      <c r="BO152" s="333"/>
    </row>
    <row r="153" spans="2:67" s="30" customFormat="1" ht="16.2" thickBot="1">
      <c r="B153" s="314" t="str">
        <f t="shared" si="187"/>
        <v>Standard Paints</v>
      </c>
      <c r="C153" s="315"/>
      <c r="D153" s="315"/>
      <c r="E153" s="315"/>
      <c r="F153" s="316">
        <f t="shared" si="188"/>
        <v>0</v>
      </c>
      <c r="G153" s="317">
        <f t="shared" si="189"/>
        <v>0.12</v>
      </c>
      <c r="H153" s="319"/>
      <c r="J153" s="26"/>
      <c r="K153" s="330">
        <f t="shared" si="203"/>
        <v>0</v>
      </c>
      <c r="L153" s="330">
        <f>$F153*$G153*L$142</f>
        <v>0</v>
      </c>
      <c r="M153" s="332"/>
      <c r="N153" s="330">
        <f t="shared" si="203"/>
        <v>0</v>
      </c>
      <c r="O153" s="330">
        <f>$F153*$G153*O$142</f>
        <v>0</v>
      </c>
      <c r="P153" s="332"/>
      <c r="Q153" s="330">
        <f t="shared" si="204"/>
        <v>0</v>
      </c>
      <c r="R153" s="330">
        <f t="shared" si="204"/>
        <v>0</v>
      </c>
      <c r="S153" s="332"/>
      <c r="T153" s="332"/>
      <c r="U153" s="330">
        <f>$F153*$G153*U$142</f>
        <v>0</v>
      </c>
      <c r="V153" s="330">
        <f>$F153*$G153*V$142</f>
        <v>0</v>
      </c>
      <c r="W153" s="332"/>
      <c r="X153" s="332"/>
      <c r="Y153" s="330">
        <f>$F153*$G153*Y$142</f>
        <v>0</v>
      </c>
      <c r="Z153" s="330">
        <f>$F153*$G153*Z$142</f>
        <v>0</v>
      </c>
      <c r="AA153" s="332"/>
      <c r="AB153" s="330">
        <f t="shared" si="200"/>
        <v>0</v>
      </c>
      <c r="AC153" s="332"/>
      <c r="AD153" s="330">
        <f t="shared" si="206"/>
        <v>0</v>
      </c>
      <c r="AE153" s="330">
        <f>$F153*$G153*AE$142</f>
        <v>0</v>
      </c>
      <c r="AF153" s="332"/>
      <c r="AG153" s="332"/>
      <c r="AH153" s="330">
        <f t="shared" si="208"/>
        <v>0</v>
      </c>
      <c r="AI153" s="330">
        <f t="shared" si="208"/>
        <v>0</v>
      </c>
      <c r="AJ153" s="332"/>
      <c r="AK153" s="332"/>
      <c r="AL153" s="330">
        <f>$F153*$G153*AL$142</f>
        <v>0</v>
      </c>
      <c r="AM153" s="330">
        <f>$F153*$G153*AM$142</f>
        <v>0</v>
      </c>
      <c r="AN153" s="332"/>
      <c r="AO153" s="332"/>
      <c r="AP153" s="330">
        <f>$F153*$G153*AP$142</f>
        <v>0</v>
      </c>
      <c r="AQ153" s="330">
        <f>$F153*$G153*AQ$142</f>
        <v>0</v>
      </c>
      <c r="AR153" s="332"/>
      <c r="AS153" s="330">
        <f>$F153*$G153*AS$142</f>
        <v>0</v>
      </c>
      <c r="AT153" s="330">
        <f t="shared" si="209"/>
        <v>0</v>
      </c>
      <c r="AU153" s="330">
        <f t="shared" si="209"/>
        <v>0</v>
      </c>
      <c r="AV153" s="332"/>
      <c r="AW153" s="330">
        <f t="shared" si="209"/>
        <v>0</v>
      </c>
      <c r="AX153" s="330">
        <f t="shared" si="209"/>
        <v>0</v>
      </c>
      <c r="AY153" s="332"/>
      <c r="AZ153" s="330">
        <f t="shared" si="210"/>
        <v>0</v>
      </c>
      <c r="BA153" s="330">
        <f t="shared" si="210"/>
        <v>0</v>
      </c>
      <c r="BB153" s="332"/>
      <c r="BC153" s="330">
        <f t="shared" si="210"/>
        <v>0</v>
      </c>
      <c r="BD153" s="330">
        <f t="shared" si="210"/>
        <v>0</v>
      </c>
      <c r="BE153" s="332"/>
      <c r="BF153" s="330">
        <f t="shared" si="210"/>
        <v>0</v>
      </c>
      <c r="BG153" s="330">
        <f t="shared" si="210"/>
        <v>0</v>
      </c>
      <c r="BH153" s="332"/>
      <c r="BI153" s="330">
        <f t="shared" si="210"/>
        <v>0</v>
      </c>
      <c r="BJ153" s="330">
        <f t="shared" si="210"/>
        <v>0</v>
      </c>
      <c r="BK153" s="332"/>
      <c r="BL153" s="330" t="s">
        <v>2329</v>
      </c>
      <c r="BM153" s="330" t="s">
        <v>2329</v>
      </c>
      <c r="BN153" s="331" t="s">
        <v>2329</v>
      </c>
      <c r="BO153" s="331" t="s">
        <v>2329</v>
      </c>
    </row>
    <row r="154" spans="2:67" s="30" customFormat="1" ht="16.2" thickBot="1">
      <c r="B154" s="314" t="str">
        <f t="shared" si="187"/>
        <v>Custom Paints</v>
      </c>
      <c r="C154" s="315"/>
      <c r="D154" s="315"/>
      <c r="E154" s="315"/>
      <c r="F154" s="316">
        <f t="shared" si="188"/>
        <v>0</v>
      </c>
      <c r="G154" s="322">
        <f t="shared" si="189"/>
        <v>0.25</v>
      </c>
      <c r="H154" s="319"/>
      <c r="J154" s="26"/>
      <c r="K154" s="330">
        <f t="shared" si="203"/>
        <v>0</v>
      </c>
      <c r="L154" s="330">
        <f t="shared" si="203"/>
        <v>0</v>
      </c>
      <c r="M154" s="332"/>
      <c r="N154" s="330">
        <f t="shared" si="203"/>
        <v>0</v>
      </c>
      <c r="O154" s="330">
        <f t="shared" si="203"/>
        <v>0</v>
      </c>
      <c r="P154" s="332"/>
      <c r="Q154" s="330">
        <f t="shared" si="204"/>
        <v>0</v>
      </c>
      <c r="R154" s="330">
        <f t="shared" si="204"/>
        <v>0</v>
      </c>
      <c r="S154" s="332"/>
      <c r="T154" s="332"/>
      <c r="U154" s="330">
        <f>$F154*$G154*U$142</f>
        <v>0</v>
      </c>
      <c r="V154" s="330">
        <f>$F154*$G154*V$142</f>
        <v>0</v>
      </c>
      <c r="W154" s="332"/>
      <c r="X154" s="332"/>
      <c r="Y154" s="330">
        <f>$F154*$G154*Y$142</f>
        <v>0</v>
      </c>
      <c r="Z154" s="330">
        <f>$F154*$G154*Z$142</f>
        <v>0</v>
      </c>
      <c r="AA154" s="332"/>
      <c r="AB154" s="330">
        <f t="shared" si="200"/>
        <v>0</v>
      </c>
      <c r="AC154" s="332"/>
      <c r="AD154" s="330">
        <f t="shared" si="206"/>
        <v>0</v>
      </c>
      <c r="AE154" s="330">
        <f t="shared" si="206"/>
        <v>0</v>
      </c>
      <c r="AF154" s="332"/>
      <c r="AG154" s="332"/>
      <c r="AH154" s="330">
        <f t="shared" si="208"/>
        <v>0</v>
      </c>
      <c r="AI154" s="330">
        <f t="shared" si="208"/>
        <v>0</v>
      </c>
      <c r="AJ154" s="332"/>
      <c r="AK154" s="332"/>
      <c r="AL154" s="330">
        <f>$F154*$G154*AL$142</f>
        <v>0</v>
      </c>
      <c r="AM154" s="330">
        <f>$F154*$G154*AM$142</f>
        <v>0</v>
      </c>
      <c r="AN154" s="332"/>
      <c r="AO154" s="332"/>
      <c r="AP154" s="330">
        <f>$F154*$G154*AP$142</f>
        <v>0</v>
      </c>
      <c r="AQ154" s="330">
        <f>$F154*$G154*AQ$142</f>
        <v>0</v>
      </c>
      <c r="AR154" s="332"/>
      <c r="AS154" s="330">
        <f>$F154*$G154*AS$142</f>
        <v>0</v>
      </c>
      <c r="AT154" s="330">
        <f t="shared" si="209"/>
        <v>0</v>
      </c>
      <c r="AU154" s="330">
        <f t="shared" si="209"/>
        <v>0</v>
      </c>
      <c r="AV154" s="332"/>
      <c r="AW154" s="330">
        <f t="shared" si="209"/>
        <v>0</v>
      </c>
      <c r="AX154" s="330">
        <f t="shared" si="209"/>
        <v>0</v>
      </c>
      <c r="AY154" s="332"/>
      <c r="AZ154" s="330">
        <f t="shared" si="210"/>
        <v>0</v>
      </c>
      <c r="BA154" s="330">
        <f t="shared" si="210"/>
        <v>0</v>
      </c>
      <c r="BB154" s="332"/>
      <c r="BC154" s="330">
        <f t="shared" si="210"/>
        <v>0</v>
      </c>
      <c r="BD154" s="330">
        <f t="shared" si="210"/>
        <v>0</v>
      </c>
      <c r="BE154" s="332"/>
      <c r="BF154" s="330">
        <f t="shared" si="210"/>
        <v>0</v>
      </c>
      <c r="BG154" s="330">
        <f t="shared" si="210"/>
        <v>0</v>
      </c>
      <c r="BH154" s="332"/>
      <c r="BI154" s="330">
        <f t="shared" si="210"/>
        <v>0</v>
      </c>
      <c r="BJ154" s="330">
        <f t="shared" si="210"/>
        <v>0</v>
      </c>
      <c r="BK154" s="332"/>
      <c r="BL154" s="330">
        <f>$F154*$G154*BL$142</f>
        <v>0</v>
      </c>
      <c r="BM154" s="330">
        <f>$F154*$G154*BM$142</f>
        <v>0</v>
      </c>
      <c r="BN154" s="331">
        <f>$F154*$G154*BN$142</f>
        <v>0</v>
      </c>
      <c r="BO154" s="331">
        <f>$F154*$G154*BO$142</f>
        <v>0</v>
      </c>
    </row>
    <row r="155" spans="2:67" ht="6.9" customHeight="1" thickBot="1">
      <c r="B155" s="112"/>
      <c r="C155" s="108"/>
      <c r="D155" s="108"/>
      <c r="E155" s="108"/>
      <c r="F155" s="106"/>
      <c r="G155" s="107"/>
      <c r="H155" s="115"/>
      <c r="J155" s="26"/>
      <c r="BN155" s="92"/>
      <c r="BO155" s="92"/>
    </row>
    <row r="156" spans="2:67" s="28" customFormat="1" ht="21.75" customHeight="1" thickBot="1">
      <c r="B156" s="518" t="s">
        <v>4979</v>
      </c>
      <c r="C156" s="519"/>
      <c r="D156" s="519"/>
      <c r="E156" s="519"/>
      <c r="F156" s="519"/>
      <c r="G156" s="519"/>
      <c r="H156" s="494"/>
      <c r="J156" s="26"/>
      <c r="K156" s="258">
        <f t="shared" ref="K156:AQ156" si="211">SUM(K146:K155)</f>
        <v>0</v>
      </c>
      <c r="L156" s="258">
        <f t="shared" si="211"/>
        <v>0</v>
      </c>
      <c r="M156" s="258">
        <f t="shared" si="211"/>
        <v>0</v>
      </c>
      <c r="N156" s="259">
        <f t="shared" si="211"/>
        <v>0</v>
      </c>
      <c r="O156" s="259">
        <f t="shared" si="211"/>
        <v>0</v>
      </c>
      <c r="P156" s="259">
        <f t="shared" si="211"/>
        <v>0</v>
      </c>
      <c r="Q156" s="258">
        <f t="shared" si="211"/>
        <v>0</v>
      </c>
      <c r="R156" s="258">
        <f t="shared" si="211"/>
        <v>0</v>
      </c>
      <c r="S156" s="258">
        <f t="shared" si="211"/>
        <v>0</v>
      </c>
      <c r="T156" s="258">
        <f t="shared" si="211"/>
        <v>0</v>
      </c>
      <c r="U156" s="259">
        <f t="shared" si="211"/>
        <v>0</v>
      </c>
      <c r="V156" s="259">
        <f t="shared" si="211"/>
        <v>0</v>
      </c>
      <c r="W156" s="259">
        <f t="shared" si="211"/>
        <v>0</v>
      </c>
      <c r="X156" s="259">
        <f t="shared" si="211"/>
        <v>0</v>
      </c>
      <c r="Y156" s="258">
        <f t="shared" si="211"/>
        <v>0</v>
      </c>
      <c r="Z156" s="258">
        <f t="shared" si="211"/>
        <v>0</v>
      </c>
      <c r="AA156" s="258">
        <f t="shared" si="211"/>
        <v>0</v>
      </c>
      <c r="AB156" s="259">
        <f t="shared" ref="AB156:AC156" si="212">SUM(AB146:AB155)</f>
        <v>0</v>
      </c>
      <c r="AC156" s="259">
        <f t="shared" si="212"/>
        <v>0</v>
      </c>
      <c r="AD156" s="258">
        <f t="shared" si="211"/>
        <v>0</v>
      </c>
      <c r="AE156" s="258">
        <f t="shared" si="211"/>
        <v>0</v>
      </c>
      <c r="AF156" s="258">
        <f t="shared" si="211"/>
        <v>0</v>
      </c>
      <c r="AG156" s="258">
        <f t="shared" si="211"/>
        <v>0</v>
      </c>
      <c r="AH156" s="259">
        <f t="shared" si="211"/>
        <v>0</v>
      </c>
      <c r="AI156" s="259">
        <f t="shared" si="211"/>
        <v>0</v>
      </c>
      <c r="AJ156" s="259">
        <f t="shared" si="211"/>
        <v>0</v>
      </c>
      <c r="AK156" s="259">
        <f t="shared" si="211"/>
        <v>0</v>
      </c>
      <c r="AL156" s="258">
        <f t="shared" si="211"/>
        <v>0</v>
      </c>
      <c r="AM156" s="258">
        <f t="shared" si="211"/>
        <v>0</v>
      </c>
      <c r="AN156" s="258">
        <f t="shared" si="211"/>
        <v>0</v>
      </c>
      <c r="AO156" s="258">
        <f t="shared" si="211"/>
        <v>0</v>
      </c>
      <c r="AP156" s="259">
        <f t="shared" si="211"/>
        <v>0</v>
      </c>
      <c r="AQ156" s="259">
        <f t="shared" si="211"/>
        <v>0</v>
      </c>
      <c r="AR156" s="259">
        <f t="shared" ref="AR156:BO156" si="213">SUM(AR146:AR155)</f>
        <v>0</v>
      </c>
      <c r="AS156" s="260">
        <f t="shared" si="213"/>
        <v>0</v>
      </c>
      <c r="AT156" s="258">
        <f t="shared" si="213"/>
        <v>0</v>
      </c>
      <c r="AU156" s="258">
        <f t="shared" si="213"/>
        <v>0</v>
      </c>
      <c r="AV156" s="258">
        <f t="shared" si="213"/>
        <v>0</v>
      </c>
      <c r="AW156" s="259">
        <f t="shared" si="213"/>
        <v>0</v>
      </c>
      <c r="AX156" s="259">
        <f t="shared" si="213"/>
        <v>0</v>
      </c>
      <c r="AY156" s="259">
        <f t="shared" si="213"/>
        <v>0</v>
      </c>
      <c r="AZ156" s="258">
        <f t="shared" si="213"/>
        <v>0</v>
      </c>
      <c r="BA156" s="258">
        <f t="shared" si="213"/>
        <v>0</v>
      </c>
      <c r="BB156" s="258">
        <f t="shared" si="213"/>
        <v>0</v>
      </c>
      <c r="BC156" s="259">
        <f t="shared" si="213"/>
        <v>0</v>
      </c>
      <c r="BD156" s="259">
        <f t="shared" si="213"/>
        <v>0</v>
      </c>
      <c r="BE156" s="259">
        <f t="shared" si="213"/>
        <v>0</v>
      </c>
      <c r="BF156" s="258">
        <f t="shared" si="213"/>
        <v>0</v>
      </c>
      <c r="BG156" s="258">
        <f t="shared" si="213"/>
        <v>0</v>
      </c>
      <c r="BH156" s="258">
        <f t="shared" si="213"/>
        <v>0</v>
      </c>
      <c r="BI156" s="260">
        <f t="shared" si="213"/>
        <v>0</v>
      </c>
      <c r="BJ156" s="260">
        <f t="shared" si="213"/>
        <v>0</v>
      </c>
      <c r="BK156" s="260">
        <f t="shared" si="213"/>
        <v>0</v>
      </c>
      <c r="BL156" s="258">
        <f t="shared" si="213"/>
        <v>0</v>
      </c>
      <c r="BM156" s="258">
        <f t="shared" si="213"/>
        <v>0</v>
      </c>
      <c r="BN156" s="261">
        <f t="shared" si="213"/>
        <v>0</v>
      </c>
      <c r="BO156" s="262">
        <f t="shared" si="213"/>
        <v>0</v>
      </c>
    </row>
    <row r="157" spans="2:67" ht="9" customHeight="1" thickBot="1">
      <c r="B157" s="301"/>
      <c r="C157" s="301"/>
      <c r="D157" s="301"/>
      <c r="E157" s="301"/>
      <c r="F157" s="302"/>
      <c r="G157" s="303"/>
      <c r="H157" s="241"/>
      <c r="J157" s="26"/>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63"/>
      <c r="BO157" s="263"/>
    </row>
    <row r="158" spans="2:67" s="28" customFormat="1" ht="21.75" customHeight="1" thickBot="1">
      <c r="B158" s="518" t="s">
        <v>4977</v>
      </c>
      <c r="C158" s="519"/>
      <c r="D158" s="519"/>
      <c r="E158" s="519"/>
      <c r="F158" s="519"/>
      <c r="G158" s="519"/>
      <c r="H158" s="520"/>
      <c r="J158" s="26"/>
      <c r="K158" s="258">
        <f t="shared" ref="K158:AQ158" si="214">SUM(K142+K156)</f>
        <v>0</v>
      </c>
      <c r="L158" s="258">
        <f t="shared" si="214"/>
        <v>0</v>
      </c>
      <c r="M158" s="258">
        <f t="shared" si="214"/>
        <v>0</v>
      </c>
      <c r="N158" s="259">
        <f t="shared" si="214"/>
        <v>0</v>
      </c>
      <c r="O158" s="259">
        <f t="shared" si="214"/>
        <v>0</v>
      </c>
      <c r="P158" s="259">
        <f t="shared" si="214"/>
        <v>0</v>
      </c>
      <c r="Q158" s="258">
        <f t="shared" si="214"/>
        <v>0</v>
      </c>
      <c r="R158" s="258">
        <f t="shared" si="214"/>
        <v>0</v>
      </c>
      <c r="S158" s="258">
        <f t="shared" si="214"/>
        <v>0</v>
      </c>
      <c r="T158" s="258">
        <f t="shared" si="214"/>
        <v>0</v>
      </c>
      <c r="U158" s="259">
        <f t="shared" si="214"/>
        <v>0</v>
      </c>
      <c r="V158" s="259">
        <f t="shared" si="214"/>
        <v>0</v>
      </c>
      <c r="W158" s="259">
        <f t="shared" si="214"/>
        <v>0</v>
      </c>
      <c r="X158" s="259">
        <f t="shared" si="214"/>
        <v>0</v>
      </c>
      <c r="Y158" s="258">
        <f t="shared" si="214"/>
        <v>0</v>
      </c>
      <c r="Z158" s="258">
        <f t="shared" si="214"/>
        <v>0</v>
      </c>
      <c r="AA158" s="258">
        <f t="shared" si="214"/>
        <v>0</v>
      </c>
      <c r="AB158" s="259">
        <f t="shared" ref="AB158:AC158" si="215">SUM(AB142+AB156)</f>
        <v>0</v>
      </c>
      <c r="AC158" s="259">
        <f t="shared" si="215"/>
        <v>0</v>
      </c>
      <c r="AD158" s="258">
        <f t="shared" si="214"/>
        <v>0</v>
      </c>
      <c r="AE158" s="258">
        <f t="shared" si="214"/>
        <v>0</v>
      </c>
      <c r="AF158" s="258">
        <f t="shared" si="214"/>
        <v>0</v>
      </c>
      <c r="AG158" s="258">
        <f t="shared" si="214"/>
        <v>0</v>
      </c>
      <c r="AH158" s="259">
        <f t="shared" si="214"/>
        <v>0</v>
      </c>
      <c r="AI158" s="259">
        <f t="shared" si="214"/>
        <v>0</v>
      </c>
      <c r="AJ158" s="259">
        <f t="shared" si="214"/>
        <v>0</v>
      </c>
      <c r="AK158" s="259">
        <f t="shared" si="214"/>
        <v>0</v>
      </c>
      <c r="AL158" s="258">
        <f t="shared" si="214"/>
        <v>0</v>
      </c>
      <c r="AM158" s="258">
        <f t="shared" si="214"/>
        <v>0</v>
      </c>
      <c r="AN158" s="258">
        <f t="shared" si="214"/>
        <v>0</v>
      </c>
      <c r="AO158" s="258">
        <f t="shared" si="214"/>
        <v>0</v>
      </c>
      <c r="AP158" s="259">
        <f t="shared" si="214"/>
        <v>0</v>
      </c>
      <c r="AQ158" s="259">
        <f t="shared" si="214"/>
        <v>0</v>
      </c>
      <c r="AR158" s="259">
        <f t="shared" ref="AR158:BO158" si="216">SUM(AR142+AR156)</f>
        <v>0</v>
      </c>
      <c r="AS158" s="259">
        <f t="shared" si="216"/>
        <v>0</v>
      </c>
      <c r="AT158" s="258">
        <f t="shared" si="216"/>
        <v>0</v>
      </c>
      <c r="AU158" s="258">
        <f t="shared" si="216"/>
        <v>0</v>
      </c>
      <c r="AV158" s="258">
        <f t="shared" si="216"/>
        <v>0</v>
      </c>
      <c r="AW158" s="259">
        <f t="shared" si="216"/>
        <v>0</v>
      </c>
      <c r="AX158" s="259">
        <f t="shared" si="216"/>
        <v>0</v>
      </c>
      <c r="AY158" s="259">
        <f t="shared" si="216"/>
        <v>0</v>
      </c>
      <c r="AZ158" s="258">
        <f t="shared" si="216"/>
        <v>0</v>
      </c>
      <c r="BA158" s="258">
        <f t="shared" si="216"/>
        <v>0</v>
      </c>
      <c r="BB158" s="258">
        <f t="shared" si="216"/>
        <v>0</v>
      </c>
      <c r="BC158" s="259">
        <f t="shared" si="216"/>
        <v>0</v>
      </c>
      <c r="BD158" s="259">
        <f t="shared" si="216"/>
        <v>0</v>
      </c>
      <c r="BE158" s="259">
        <f t="shared" si="216"/>
        <v>0</v>
      </c>
      <c r="BF158" s="258">
        <f t="shared" si="216"/>
        <v>0</v>
      </c>
      <c r="BG158" s="258">
        <f t="shared" si="216"/>
        <v>0</v>
      </c>
      <c r="BH158" s="258">
        <f t="shared" si="216"/>
        <v>0</v>
      </c>
      <c r="BI158" s="259">
        <f t="shared" si="216"/>
        <v>0</v>
      </c>
      <c r="BJ158" s="259">
        <f t="shared" si="216"/>
        <v>0</v>
      </c>
      <c r="BK158" s="259">
        <f t="shared" si="216"/>
        <v>0</v>
      </c>
      <c r="BL158" s="258">
        <f t="shared" si="216"/>
        <v>0</v>
      </c>
      <c r="BM158" s="258">
        <f t="shared" si="216"/>
        <v>0</v>
      </c>
      <c r="BN158" s="261">
        <f t="shared" si="216"/>
        <v>0</v>
      </c>
      <c r="BO158" s="262">
        <f t="shared" si="216"/>
        <v>0</v>
      </c>
    </row>
    <row r="159" spans="2:67" s="19" customFormat="1" ht="24" customHeight="1" thickBot="1">
      <c r="B159" s="555" t="s">
        <v>2042</v>
      </c>
      <c r="C159" s="556"/>
      <c r="D159" s="556"/>
      <c r="E159" s="556"/>
      <c r="F159" s="555"/>
      <c r="G159" s="555"/>
      <c r="H159" s="256">
        <f>$F$3</f>
        <v>1</v>
      </c>
      <c r="I159" s="89"/>
      <c r="J159" s="26"/>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s="92"/>
      <c r="BO159" s="159"/>
    </row>
    <row r="160" spans="2:67" ht="30.75" customHeight="1" thickTop="1" thickBot="1">
      <c r="B160" s="117" t="s">
        <v>2337</v>
      </c>
      <c r="H160" s="243" t="s">
        <v>4980</v>
      </c>
      <c r="I160" s="90"/>
      <c r="J160" s="26"/>
      <c r="K160" s="470" t="s">
        <v>4400</v>
      </c>
      <c r="L160" s="471"/>
      <c r="M160" s="472"/>
      <c r="N160" s="485" t="s">
        <v>2039</v>
      </c>
      <c r="O160" s="486"/>
      <c r="P160" s="487"/>
      <c r="Q160" s="470" t="s">
        <v>2318</v>
      </c>
      <c r="R160" s="471"/>
      <c r="S160" s="471"/>
      <c r="T160" s="472"/>
      <c r="U160" s="485" t="s">
        <v>2319</v>
      </c>
      <c r="V160" s="486"/>
      <c r="W160" s="486"/>
      <c r="X160" s="487"/>
      <c r="Y160" s="470" t="s">
        <v>5594</v>
      </c>
      <c r="Z160" s="471"/>
      <c r="AA160" s="472"/>
      <c r="AB160" s="604" t="s">
        <v>5292</v>
      </c>
      <c r="AC160" s="605"/>
      <c r="AD160" s="470" t="s">
        <v>2040</v>
      </c>
      <c r="AE160" s="471"/>
      <c r="AF160" s="471"/>
      <c r="AG160" s="472"/>
      <c r="AH160" s="466" t="s">
        <v>4783</v>
      </c>
      <c r="AI160" s="466"/>
      <c r="AJ160" s="466"/>
      <c r="AK160" s="466"/>
      <c r="AL160" s="470" t="s">
        <v>2044</v>
      </c>
      <c r="AM160" s="471"/>
      <c r="AN160" s="471"/>
      <c r="AO160" s="472"/>
      <c r="AP160" s="485" t="s">
        <v>2041</v>
      </c>
      <c r="AQ160" s="486"/>
      <c r="AR160" s="487"/>
      <c r="AS160" s="264" t="s">
        <v>2043</v>
      </c>
      <c r="AT160" s="470" t="s">
        <v>4394</v>
      </c>
      <c r="AU160" s="471"/>
      <c r="AV160" s="472"/>
      <c r="AW160" s="485" t="s">
        <v>4393</v>
      </c>
      <c r="AX160" s="486"/>
      <c r="AY160" s="487"/>
      <c r="AZ160" s="470" t="s">
        <v>4391</v>
      </c>
      <c r="BA160" s="471"/>
      <c r="BB160" s="472"/>
      <c r="BC160" s="485" t="s">
        <v>4894</v>
      </c>
      <c r="BD160" s="486"/>
      <c r="BE160" s="487"/>
      <c r="BF160" s="470" t="s">
        <v>4392</v>
      </c>
      <c r="BG160" s="471"/>
      <c r="BH160" s="472"/>
      <c r="BI160" s="485" t="s">
        <v>4482</v>
      </c>
      <c r="BJ160" s="486"/>
      <c r="BK160" s="487"/>
      <c r="BL160" s="470" t="s">
        <v>2339</v>
      </c>
      <c r="BM160" s="471"/>
      <c r="BN160" s="499"/>
      <c r="BO160" s="265" t="s">
        <v>4388</v>
      </c>
    </row>
    <row r="161" spans="2:67" ht="32.25" customHeight="1" thickBot="1">
      <c r="B161" s="500" t="s">
        <v>4975</v>
      </c>
      <c r="C161" s="501"/>
      <c r="D161" s="501"/>
      <c r="E161" s="501"/>
      <c r="F161" s="501"/>
      <c r="G161" s="502"/>
      <c r="H161" s="503"/>
      <c r="J161" s="26"/>
      <c r="K161" s="266" t="s">
        <v>4986</v>
      </c>
      <c r="L161" s="266" t="s">
        <v>4987</v>
      </c>
      <c r="M161" s="266" t="s">
        <v>4988</v>
      </c>
      <c r="N161" s="267" t="s">
        <v>4989</v>
      </c>
      <c r="O161" s="267" t="s">
        <v>4990</v>
      </c>
      <c r="P161" s="267" t="s">
        <v>4991</v>
      </c>
      <c r="Q161" s="266" t="s">
        <v>4992</v>
      </c>
      <c r="R161" s="266" t="s">
        <v>4993</v>
      </c>
      <c r="S161" s="266" t="s">
        <v>4994</v>
      </c>
      <c r="T161" s="266" t="s">
        <v>4995</v>
      </c>
      <c r="U161" s="267" t="s">
        <v>4996</v>
      </c>
      <c r="V161" s="267" t="s">
        <v>4997</v>
      </c>
      <c r="W161" s="267" t="s">
        <v>4998</v>
      </c>
      <c r="X161" s="267" t="s">
        <v>4999</v>
      </c>
      <c r="Y161" s="266" t="s">
        <v>5692</v>
      </c>
      <c r="Z161" s="266" t="s">
        <v>5693</v>
      </c>
      <c r="AA161" s="266" t="s">
        <v>5694</v>
      </c>
      <c r="AB161" s="267" t="s">
        <v>5291</v>
      </c>
      <c r="AC161" s="267" t="s">
        <v>5297</v>
      </c>
      <c r="AD161" s="266" t="s">
        <v>5000</v>
      </c>
      <c r="AE161" s="266" t="s">
        <v>5001</v>
      </c>
      <c r="AF161" s="266" t="s">
        <v>5002</v>
      </c>
      <c r="AG161" s="266" t="s">
        <v>5003</v>
      </c>
      <c r="AH161" s="267" t="s">
        <v>5000</v>
      </c>
      <c r="AI161" s="267" t="s">
        <v>5001</v>
      </c>
      <c r="AJ161" s="267" t="s">
        <v>5002</v>
      </c>
      <c r="AK161" s="267" t="s">
        <v>5003</v>
      </c>
      <c r="AL161" s="266" t="s">
        <v>5004</v>
      </c>
      <c r="AM161" s="266" t="s">
        <v>5005</v>
      </c>
      <c r="AN161" s="266" t="s">
        <v>5006</v>
      </c>
      <c r="AO161" s="266" t="s">
        <v>5007</v>
      </c>
      <c r="AP161" s="267" t="s">
        <v>5008</v>
      </c>
      <c r="AQ161" s="267" t="s">
        <v>5009</v>
      </c>
      <c r="AR161" s="267" t="s">
        <v>5010</v>
      </c>
      <c r="AS161" s="267" t="s">
        <v>5011</v>
      </c>
      <c r="AT161" s="266" t="s">
        <v>5012</v>
      </c>
      <c r="AU161" s="266" t="s">
        <v>5013</v>
      </c>
      <c r="AV161" s="266" t="s">
        <v>5014</v>
      </c>
      <c r="AW161" s="267" t="s">
        <v>5015</v>
      </c>
      <c r="AX161" s="267" t="s">
        <v>5016</v>
      </c>
      <c r="AY161" s="267" t="s">
        <v>5017</v>
      </c>
      <c r="AZ161" s="266" t="s">
        <v>5018</v>
      </c>
      <c r="BA161" s="266" t="s">
        <v>5019</v>
      </c>
      <c r="BB161" s="266" t="s">
        <v>5020</v>
      </c>
      <c r="BC161" s="267" t="s">
        <v>5021</v>
      </c>
      <c r="BD161" s="267" t="s">
        <v>5022</v>
      </c>
      <c r="BE161" s="267" t="s">
        <v>5023</v>
      </c>
      <c r="BF161" s="266" t="s">
        <v>5024</v>
      </c>
      <c r="BG161" s="266" t="s">
        <v>5025</v>
      </c>
      <c r="BH161" s="266" t="s">
        <v>5026</v>
      </c>
      <c r="BI161" s="267" t="s">
        <v>5027</v>
      </c>
      <c r="BJ161" s="267" t="s">
        <v>5028</v>
      </c>
      <c r="BK161" s="267" t="s">
        <v>5029</v>
      </c>
      <c r="BL161" s="266" t="s">
        <v>5030</v>
      </c>
      <c r="BM161" s="266" t="s">
        <v>5031</v>
      </c>
      <c r="BN161" s="268" t="s">
        <v>5032</v>
      </c>
      <c r="BO161" s="269" t="s">
        <v>5033</v>
      </c>
    </row>
    <row r="162" spans="2:67" ht="18.75" customHeight="1" thickTop="1" thickBot="1">
      <c r="B162" s="560" t="s">
        <v>4893</v>
      </c>
      <c r="C162" s="561"/>
      <c r="D162" s="562"/>
      <c r="E162" s="221" t="s">
        <v>2331</v>
      </c>
      <c r="F162" s="221" t="s">
        <v>2052</v>
      </c>
      <c r="G162" s="221" t="s">
        <v>2050</v>
      </c>
      <c r="H162" s="222" t="s">
        <v>4080</v>
      </c>
      <c r="I162" s="84"/>
      <c r="J162" s="26"/>
      <c r="K162" s="329">
        <v>1</v>
      </c>
      <c r="L162" s="329">
        <v>2</v>
      </c>
      <c r="M162" s="329">
        <v>3</v>
      </c>
      <c r="N162" s="329">
        <v>4</v>
      </c>
      <c r="O162" s="329">
        <v>5</v>
      </c>
      <c r="P162" s="329">
        <v>6</v>
      </c>
      <c r="Q162" s="329">
        <v>7</v>
      </c>
      <c r="R162" s="329">
        <v>8</v>
      </c>
      <c r="S162" s="329">
        <v>9</v>
      </c>
      <c r="T162" s="329">
        <v>10</v>
      </c>
      <c r="U162" s="329">
        <v>11</v>
      </c>
      <c r="V162" s="329">
        <v>12</v>
      </c>
      <c r="W162" s="329">
        <v>13</v>
      </c>
      <c r="X162" s="329">
        <v>14</v>
      </c>
      <c r="Y162" s="329">
        <v>15</v>
      </c>
      <c r="Z162" s="329">
        <v>16</v>
      </c>
      <c r="AA162" s="329">
        <v>17</v>
      </c>
      <c r="AB162" s="329">
        <v>18</v>
      </c>
      <c r="AC162" s="329">
        <v>19</v>
      </c>
      <c r="AD162" s="329">
        <v>21</v>
      </c>
      <c r="AE162" s="329">
        <v>21</v>
      </c>
      <c r="AF162" s="329">
        <v>22</v>
      </c>
      <c r="AG162" s="329">
        <v>23</v>
      </c>
      <c r="AH162" s="329">
        <v>24</v>
      </c>
      <c r="AI162" s="329">
        <v>25</v>
      </c>
      <c r="AJ162" s="329">
        <v>26</v>
      </c>
      <c r="AK162" s="329">
        <v>27</v>
      </c>
      <c r="AL162" s="329">
        <v>28</v>
      </c>
      <c r="AM162" s="329">
        <v>29</v>
      </c>
      <c r="AN162" s="329">
        <v>30</v>
      </c>
      <c r="AO162" s="329">
        <v>31</v>
      </c>
      <c r="AP162" s="329">
        <v>32</v>
      </c>
      <c r="AQ162" s="329">
        <v>33</v>
      </c>
      <c r="AR162" s="329">
        <v>34</v>
      </c>
      <c r="AS162" s="329">
        <v>33</v>
      </c>
      <c r="AT162" s="329">
        <v>35</v>
      </c>
      <c r="AU162" s="329">
        <v>36</v>
      </c>
      <c r="AV162" s="329">
        <v>37</v>
      </c>
      <c r="AW162" s="329">
        <v>38</v>
      </c>
      <c r="AX162" s="329">
        <v>39</v>
      </c>
      <c r="AY162" s="329">
        <v>40</v>
      </c>
      <c r="AZ162" s="329">
        <v>41</v>
      </c>
      <c r="BA162" s="329">
        <v>42</v>
      </c>
      <c r="BB162" s="329">
        <v>43</v>
      </c>
      <c r="BC162" s="329">
        <v>44</v>
      </c>
      <c r="BD162" s="329">
        <v>45</v>
      </c>
      <c r="BE162" s="329">
        <v>46</v>
      </c>
      <c r="BF162" s="329">
        <v>47</v>
      </c>
      <c r="BG162" s="329">
        <v>48</v>
      </c>
      <c r="BH162" s="329">
        <v>49</v>
      </c>
      <c r="BI162" s="329">
        <v>50</v>
      </c>
      <c r="BJ162" s="329">
        <v>51</v>
      </c>
      <c r="BK162" s="329">
        <v>52</v>
      </c>
      <c r="BL162" s="329">
        <v>53</v>
      </c>
      <c r="BM162" s="329">
        <v>54</v>
      </c>
      <c r="BN162" s="329">
        <v>55</v>
      </c>
      <c r="BO162" s="329">
        <v>56</v>
      </c>
    </row>
    <row r="163" spans="2:67" ht="18.75" customHeight="1" thickTop="1" thickBot="1">
      <c r="B163" s="557">
        <f>$B$12</f>
        <v>0</v>
      </c>
      <c r="C163" s="558"/>
      <c r="D163" s="559"/>
      <c r="E163" s="179">
        <f>$E$12</f>
        <v>0</v>
      </c>
      <c r="F163" s="178">
        <f>$F$12</f>
        <v>0</v>
      </c>
      <c r="G163" s="179">
        <f>IF(ISERROR(VLOOKUP(B163,NUMLU,5,FALSE)),0,(VLOOKUP(B163,NUMLU,5,FALSE)))</f>
        <v>0</v>
      </c>
      <c r="H163" s="238" t="str">
        <f>$H$12</f>
        <v>STANDARD</v>
      </c>
      <c r="I163" s="85"/>
      <c r="J163" s="26"/>
    </row>
    <row r="164" spans="2:67" ht="18.75" customHeight="1" thickTop="1">
      <c r="B164" s="541"/>
      <c r="C164" s="542"/>
      <c r="D164" s="543"/>
      <c r="E164" s="223" t="s">
        <v>4974</v>
      </c>
      <c r="F164" s="177" t="s">
        <v>4082</v>
      </c>
      <c r="G164" s="177" t="s">
        <v>5204</v>
      </c>
      <c r="H164" s="180" t="s">
        <v>4787</v>
      </c>
      <c r="I164" s="84"/>
    </row>
    <row r="165" spans="2:67" ht="18.75" customHeight="1" thickBot="1">
      <c r="B165" s="544"/>
      <c r="C165" s="545"/>
      <c r="D165" s="546"/>
      <c r="E165" s="323">
        <f>$E$14</f>
        <v>0</v>
      </c>
      <c r="F165" s="181">
        <f>F14</f>
        <v>0</v>
      </c>
      <c r="G165" s="239">
        <f>G14</f>
        <v>0</v>
      </c>
      <c r="H165" s="240">
        <f>$H$14</f>
        <v>0</v>
      </c>
      <c r="I165" s="86"/>
      <c r="K165" s="28"/>
      <c r="N165" s="28"/>
    </row>
    <row r="166" spans="2:67" ht="16.2" thickBot="1">
      <c r="B166" s="116"/>
      <c r="D166" s="22"/>
      <c r="E166" s="22"/>
      <c r="G166" s="239">
        <f>G15</f>
        <v>0</v>
      </c>
      <c r="H166" s="119"/>
      <c r="I166" s="22"/>
    </row>
    <row r="167" spans="2:67" ht="17.399999999999999" thickTop="1" thickBot="1">
      <c r="B167" s="120" t="s">
        <v>5045</v>
      </c>
      <c r="C167" s="218"/>
      <c r="D167" s="104"/>
      <c r="E167" s="104"/>
      <c r="F167" s="104"/>
      <c r="G167" s="109"/>
      <c r="H167" s="257">
        <f>IF(ISERROR(VLOOKUP(B163,NUMLU,20,FALSE)),0,(VLOOKUP(B163,NUMLU,20,FALSE)))</f>
        <v>0</v>
      </c>
      <c r="I167" s="22"/>
    </row>
    <row r="168" spans="2:67" ht="16.8" thickTop="1" thickBot="1">
      <c r="B168" s="116"/>
      <c r="D168" s="22"/>
      <c r="E168" s="22"/>
      <c r="F168" s="31"/>
      <c r="G168" s="31"/>
      <c r="H168" s="121"/>
      <c r="I168" s="22"/>
    </row>
    <row r="169" spans="2:67" ht="17.399999999999999" thickTop="1" thickBot="1">
      <c r="B169" s="118"/>
      <c r="C169" s="22"/>
      <c r="D169" s="22"/>
      <c r="E169" s="298">
        <f>J142</f>
        <v>0</v>
      </c>
      <c r="F169" s="549" t="s">
        <v>4934</v>
      </c>
      <c r="G169" s="550"/>
      <c r="H169" s="121"/>
      <c r="I169" s="22"/>
    </row>
    <row r="170" spans="2:67" ht="18.75" customHeight="1" thickTop="1" thickBot="1">
      <c r="B170" s="118"/>
      <c r="C170" s="22"/>
      <c r="D170" s="22"/>
      <c r="E170" s="22"/>
      <c r="F170" s="510" t="s">
        <v>5567</v>
      </c>
      <c r="G170" s="511"/>
      <c r="H170" s="374" t="str">
        <f>IF(F6="YES","$175.00","$0")</f>
        <v>$0</v>
      </c>
      <c r="I170" s="512" t="s">
        <v>5574</v>
      </c>
      <c r="J170" s="513"/>
      <c r="K170" s="514"/>
    </row>
    <row r="171" spans="2:67" ht="17.399999999999999" thickTop="1" thickBot="1">
      <c r="B171" s="118"/>
      <c r="C171" s="22"/>
      <c r="D171" s="22"/>
      <c r="E171" s="22"/>
      <c r="F171" s="506" t="s">
        <v>2930</v>
      </c>
      <c r="G171" s="507"/>
      <c r="H171" s="375" t="str">
        <f>IF(F4*E169=0,"$0",IF(F4*E169&lt;250,"$250",IF(F4*E169&gt;=250, F4*E169)))</f>
        <v>$0</v>
      </c>
      <c r="I171" s="376" t="s">
        <v>5566</v>
      </c>
      <c r="K171" s="143"/>
      <c r="L171" s="142"/>
      <c r="N171" s="143"/>
      <c r="O171" s="142"/>
    </row>
    <row r="172" spans="2:67" ht="16.8" hidden="1" thickTop="1">
      <c r="B172" s="118"/>
      <c r="C172" s="22"/>
      <c r="D172" s="22"/>
      <c r="E172" s="22"/>
      <c r="F172" s="536" t="s">
        <v>4176</v>
      </c>
      <c r="G172" s="537"/>
      <c r="H172" s="373" t="str">
        <f>F5</f>
        <v>$0</v>
      </c>
      <c r="I172" s="22"/>
    </row>
    <row r="173" spans="2:67" ht="17.399999999999999" thickTop="1" thickBot="1">
      <c r="B173" s="118"/>
      <c r="C173" s="22"/>
      <c r="D173" s="22"/>
      <c r="E173" s="22"/>
      <c r="F173" s="508" t="s">
        <v>5267</v>
      </c>
      <c r="G173" s="509"/>
      <c r="H173" s="371">
        <f>IF(ISERROR(VLOOKUP(B163,NUMLU,24,FALSE)),0,(VLOOKUP(B163,NUMLU,24,FALSE)))</f>
        <v>0</v>
      </c>
      <c r="I173" s="22"/>
    </row>
    <row r="174" spans="2:67" ht="16.8" thickTop="1" thickBot="1">
      <c r="B174" s="118"/>
      <c r="C174" s="22"/>
      <c r="D174" s="22"/>
      <c r="E174" s="22"/>
      <c r="G174" s="31"/>
      <c r="H174" s="119"/>
      <c r="I174" s="22"/>
    </row>
    <row r="175" spans="2:67" ht="23.25" customHeight="1" thickTop="1" thickBot="1">
      <c r="B175" s="504" t="s">
        <v>5046</v>
      </c>
      <c r="C175" s="505"/>
      <c r="D175" s="505"/>
      <c r="E175" s="505"/>
      <c r="F175" s="505"/>
      <c r="G175" s="505"/>
      <c r="H175" s="336">
        <f>H167+H170+H171+H172+H173</f>
        <v>0</v>
      </c>
      <c r="I175" s="22"/>
    </row>
    <row r="176" spans="2:67" ht="14.4" thickTop="1" thickBot="1">
      <c r="B176" s="533" t="s">
        <v>2370</v>
      </c>
      <c r="C176" s="534"/>
      <c r="D176" s="534"/>
      <c r="E176" s="534"/>
      <c r="F176" s="534"/>
      <c r="G176" s="534"/>
      <c r="H176" s="535"/>
    </row>
    <row r="177" spans="2:8">
      <c r="B177" s="538" t="s">
        <v>2317</v>
      </c>
      <c r="C177" s="539"/>
      <c r="D177" s="539"/>
      <c r="E177" s="539"/>
      <c r="F177" s="539"/>
      <c r="G177" s="539" t="s">
        <v>2316</v>
      </c>
      <c r="H177" s="540"/>
    </row>
    <row r="178" spans="2:8" ht="18.600000000000001" thickBot="1">
      <c r="B178" s="527">
        <f>B10</f>
        <v>0</v>
      </c>
      <c r="C178" s="528"/>
      <c r="D178" s="528"/>
      <c r="E178" s="529"/>
      <c r="F178" s="530"/>
      <c r="G178" s="531">
        <f>$G$10</f>
        <v>0</v>
      </c>
      <c r="H178" s="532"/>
    </row>
    <row r="179" spans="2:8" ht="16.2" thickBot="1"/>
    <row r="180" spans="2:8" ht="13.2" thickBot="1">
      <c r="B180" s="524" t="s">
        <v>4179</v>
      </c>
      <c r="C180" s="525"/>
      <c r="D180" s="525"/>
      <c r="E180" s="526"/>
      <c r="F180" s="26"/>
      <c r="G180" s="26"/>
    </row>
    <row r="181" spans="2:8" ht="10.5" customHeight="1" thickBot="1">
      <c r="B181" s="286">
        <v>1</v>
      </c>
      <c r="C181" s="287" t="s">
        <v>2048</v>
      </c>
      <c r="D181" s="288" t="s">
        <v>1388</v>
      </c>
      <c r="E181" s="288" t="s">
        <v>2325</v>
      </c>
      <c r="F181" s="220"/>
      <c r="G181" s="220"/>
    </row>
    <row r="182" spans="2:8" ht="10.5" customHeight="1" thickBot="1">
      <c r="B182" s="289">
        <v>2</v>
      </c>
      <c r="C182" s="290" t="s">
        <v>2048</v>
      </c>
      <c r="D182" s="291" t="s">
        <v>769</v>
      </c>
      <c r="E182" s="291" t="s">
        <v>2325</v>
      </c>
      <c r="F182" s="220"/>
      <c r="G182" s="220"/>
    </row>
    <row r="183" spans="2:8" ht="10.5" customHeight="1" thickBot="1">
      <c r="B183" s="289">
        <v>3</v>
      </c>
      <c r="C183" s="290" t="s">
        <v>2048</v>
      </c>
      <c r="D183" s="291" t="s">
        <v>770</v>
      </c>
      <c r="E183" s="291" t="s">
        <v>2325</v>
      </c>
      <c r="F183" s="220"/>
      <c r="G183" s="220"/>
    </row>
    <row r="184" spans="2:8" ht="10.5" customHeight="1" thickBot="1">
      <c r="B184" s="289">
        <v>4</v>
      </c>
      <c r="C184" s="290" t="s">
        <v>4401</v>
      </c>
      <c r="D184" s="291" t="s">
        <v>1388</v>
      </c>
      <c r="E184" s="291" t="s">
        <v>4402</v>
      </c>
      <c r="F184" s="220"/>
      <c r="G184" s="220"/>
    </row>
    <row r="185" spans="2:8" ht="10.5" customHeight="1" thickBot="1">
      <c r="B185" s="289">
        <v>5</v>
      </c>
      <c r="C185" s="290" t="s">
        <v>4401</v>
      </c>
      <c r="D185" s="291" t="s">
        <v>769</v>
      </c>
      <c r="E185" s="291" t="s">
        <v>4402</v>
      </c>
      <c r="F185" s="220"/>
      <c r="G185" s="220"/>
    </row>
    <row r="186" spans="2:8" ht="10.5" customHeight="1" thickBot="1">
      <c r="B186" s="289">
        <v>6</v>
      </c>
      <c r="C186" s="290" t="s">
        <v>4401</v>
      </c>
      <c r="D186" s="291" t="s">
        <v>770</v>
      </c>
      <c r="E186" s="291" t="s">
        <v>4402</v>
      </c>
      <c r="F186" s="220"/>
      <c r="G186" s="220"/>
    </row>
    <row r="187" spans="2:8" ht="10.5" customHeight="1" thickBot="1">
      <c r="B187" s="289">
        <v>7</v>
      </c>
      <c r="C187" s="290" t="s">
        <v>2045</v>
      </c>
      <c r="D187" s="291" t="s">
        <v>1388</v>
      </c>
      <c r="E187" s="291" t="s">
        <v>2332</v>
      </c>
      <c r="F187" s="220"/>
      <c r="G187" s="220"/>
    </row>
    <row r="188" spans="2:8" ht="10.5" customHeight="1" thickBot="1">
      <c r="B188" s="289">
        <v>8</v>
      </c>
      <c r="C188" s="290" t="s">
        <v>2045</v>
      </c>
      <c r="D188" s="291" t="s">
        <v>769</v>
      </c>
      <c r="E188" s="291" t="s">
        <v>2332</v>
      </c>
      <c r="F188" s="220"/>
      <c r="G188" s="220"/>
    </row>
    <row r="189" spans="2:8" ht="10.5" customHeight="1" thickBot="1">
      <c r="B189" s="289">
        <v>9</v>
      </c>
      <c r="C189" s="290" t="s">
        <v>2045</v>
      </c>
      <c r="D189" s="291" t="s">
        <v>770</v>
      </c>
      <c r="E189" s="291" t="s">
        <v>2332</v>
      </c>
      <c r="F189" s="220"/>
      <c r="G189" s="220"/>
    </row>
    <row r="190" spans="2:8" ht="10.5" customHeight="1" thickBot="1">
      <c r="B190" s="289">
        <v>10</v>
      </c>
      <c r="C190" s="290" t="s">
        <v>2045</v>
      </c>
      <c r="D190" s="291" t="s">
        <v>771</v>
      </c>
      <c r="E190" s="291" t="s">
        <v>2332</v>
      </c>
      <c r="F190" s="220"/>
      <c r="G190" s="220"/>
    </row>
    <row r="191" spans="2:8" ht="10.5" customHeight="1" thickBot="1">
      <c r="B191" s="289">
        <v>11</v>
      </c>
      <c r="C191" s="290" t="s">
        <v>1291</v>
      </c>
      <c r="D191" s="291" t="s">
        <v>1388</v>
      </c>
      <c r="E191" s="291" t="s">
        <v>2333</v>
      </c>
      <c r="F191" s="220"/>
      <c r="G191" s="220"/>
    </row>
    <row r="192" spans="2:8" ht="10.5" customHeight="1" thickBot="1">
      <c r="B192" s="289">
        <v>12</v>
      </c>
      <c r="C192" s="290" t="s">
        <v>1291</v>
      </c>
      <c r="D192" s="291" t="s">
        <v>769</v>
      </c>
      <c r="E192" s="291" t="s">
        <v>2333</v>
      </c>
      <c r="F192" s="220"/>
      <c r="G192" s="220"/>
    </row>
    <row r="193" spans="2:7" ht="10.5" customHeight="1" thickBot="1">
      <c r="B193" s="289">
        <v>13</v>
      </c>
      <c r="C193" s="290" t="s">
        <v>1291</v>
      </c>
      <c r="D193" s="291" t="s">
        <v>770</v>
      </c>
      <c r="E193" s="291" t="s">
        <v>2333</v>
      </c>
      <c r="F193" s="220"/>
      <c r="G193" s="220"/>
    </row>
    <row r="194" spans="2:7" ht="10.5" customHeight="1" thickBot="1">
      <c r="B194" s="289">
        <v>14</v>
      </c>
      <c r="C194" s="290" t="s">
        <v>1291</v>
      </c>
      <c r="D194" s="291" t="s">
        <v>771</v>
      </c>
      <c r="E194" s="291" t="s">
        <v>2333</v>
      </c>
      <c r="F194" s="220"/>
      <c r="G194" s="220"/>
    </row>
    <row r="195" spans="2:7" ht="10.5" customHeight="1" thickBot="1">
      <c r="B195" s="289">
        <v>15</v>
      </c>
      <c r="C195" s="290" t="s">
        <v>5593</v>
      </c>
      <c r="D195" s="291" t="s">
        <v>1388</v>
      </c>
      <c r="E195" s="291" t="s">
        <v>5592</v>
      </c>
      <c r="F195" s="220"/>
      <c r="G195" s="220"/>
    </row>
    <row r="196" spans="2:7" ht="10.5" customHeight="1" thickBot="1">
      <c r="B196" s="289">
        <v>16</v>
      </c>
      <c r="C196" s="290" t="s">
        <v>5593</v>
      </c>
      <c r="D196" s="291" t="s">
        <v>769</v>
      </c>
      <c r="E196" s="291" t="s">
        <v>5592</v>
      </c>
      <c r="F196" s="220"/>
      <c r="G196" s="220"/>
    </row>
    <row r="197" spans="2:7" ht="10.5" customHeight="1" thickBot="1">
      <c r="B197" s="289">
        <v>17</v>
      </c>
      <c r="C197" s="290" t="s">
        <v>5593</v>
      </c>
      <c r="D197" s="291" t="s">
        <v>770</v>
      </c>
      <c r="E197" s="291" t="s">
        <v>5592</v>
      </c>
      <c r="F197" s="220"/>
      <c r="G197" s="220"/>
    </row>
    <row r="198" spans="2:7" ht="10.5" customHeight="1" thickBot="1">
      <c r="B198" s="289">
        <v>18</v>
      </c>
      <c r="C198" s="348" t="s">
        <v>5293</v>
      </c>
      <c r="D198" s="291" t="s">
        <v>769</v>
      </c>
      <c r="E198" s="291" t="s">
        <v>2313</v>
      </c>
      <c r="F198" s="220"/>
      <c r="G198" s="220"/>
    </row>
    <row r="199" spans="2:7" ht="10.5" customHeight="1" thickBot="1">
      <c r="B199" s="289">
        <v>19</v>
      </c>
      <c r="C199" s="290" t="s">
        <v>5293</v>
      </c>
      <c r="D199" s="291" t="s">
        <v>770</v>
      </c>
      <c r="E199" s="291" t="s">
        <v>2313</v>
      </c>
      <c r="F199" s="220"/>
      <c r="G199" s="220"/>
    </row>
    <row r="200" spans="2:7" ht="10.5" customHeight="1" thickBot="1">
      <c r="B200" s="289">
        <v>20</v>
      </c>
      <c r="C200" s="290" t="s">
        <v>2046</v>
      </c>
      <c r="D200" s="291" t="s">
        <v>1388</v>
      </c>
      <c r="E200" s="291" t="s">
        <v>2334</v>
      </c>
      <c r="F200" s="220"/>
      <c r="G200" s="220"/>
    </row>
    <row r="201" spans="2:7" ht="10.5" customHeight="1" thickBot="1">
      <c r="B201" s="289">
        <v>21</v>
      </c>
      <c r="C201" s="290" t="s">
        <v>2046</v>
      </c>
      <c r="D201" s="291" t="s">
        <v>769</v>
      </c>
      <c r="E201" s="291" t="s">
        <v>2334</v>
      </c>
      <c r="F201" s="220"/>
      <c r="G201" s="220"/>
    </row>
    <row r="202" spans="2:7" ht="10.5" customHeight="1" thickBot="1">
      <c r="B202" s="289">
        <v>22</v>
      </c>
      <c r="C202" s="290" t="s">
        <v>2046</v>
      </c>
      <c r="D202" s="291" t="s">
        <v>770</v>
      </c>
      <c r="E202" s="291" t="s">
        <v>2334</v>
      </c>
      <c r="F202" s="220"/>
      <c r="G202" s="220"/>
    </row>
    <row r="203" spans="2:7" ht="10.5" customHeight="1" thickBot="1">
      <c r="B203" s="289">
        <v>23</v>
      </c>
      <c r="C203" s="290" t="s">
        <v>2046</v>
      </c>
      <c r="D203" s="291" t="s">
        <v>771</v>
      </c>
      <c r="E203" s="291" t="s">
        <v>2334</v>
      </c>
      <c r="F203" s="220"/>
      <c r="G203" s="220"/>
    </row>
    <row r="204" spans="2:7" ht="10.5" customHeight="1" thickBot="1">
      <c r="B204" s="289">
        <v>24</v>
      </c>
      <c r="C204" s="290" t="s">
        <v>4784</v>
      </c>
      <c r="D204" s="291" t="s">
        <v>1388</v>
      </c>
      <c r="E204" s="291" t="s">
        <v>4785</v>
      </c>
      <c r="F204" s="220"/>
      <c r="G204" s="220"/>
    </row>
    <row r="205" spans="2:7" ht="10.5" customHeight="1" thickBot="1">
      <c r="B205" s="289">
        <v>25</v>
      </c>
      <c r="C205" s="290" t="s">
        <v>4784</v>
      </c>
      <c r="D205" s="291" t="s">
        <v>769</v>
      </c>
      <c r="E205" s="291" t="s">
        <v>4786</v>
      </c>
      <c r="F205" s="220"/>
      <c r="G205" s="220"/>
    </row>
    <row r="206" spans="2:7" ht="10.5" customHeight="1" thickBot="1">
      <c r="B206" s="289">
        <v>26</v>
      </c>
      <c r="C206" s="290" t="s">
        <v>4784</v>
      </c>
      <c r="D206" s="291" t="s">
        <v>770</v>
      </c>
      <c r="E206" s="291" t="s">
        <v>4786</v>
      </c>
      <c r="F206" s="220"/>
      <c r="G206" s="220"/>
    </row>
    <row r="207" spans="2:7" ht="10.5" customHeight="1" thickBot="1">
      <c r="B207" s="289">
        <v>27</v>
      </c>
      <c r="C207" s="290" t="s">
        <v>4784</v>
      </c>
      <c r="D207" s="291" t="s">
        <v>771</v>
      </c>
      <c r="E207" s="291" t="s">
        <v>4786</v>
      </c>
      <c r="F207" s="220"/>
      <c r="G207" s="220"/>
    </row>
    <row r="208" spans="2:7" ht="10.5" customHeight="1" thickBot="1">
      <c r="B208" s="289">
        <v>28</v>
      </c>
      <c r="C208" s="290" t="s">
        <v>1293</v>
      </c>
      <c r="D208" s="291" t="s">
        <v>1388</v>
      </c>
      <c r="E208" s="291" t="s">
        <v>2333</v>
      </c>
      <c r="F208" s="220"/>
      <c r="G208" s="220"/>
    </row>
    <row r="209" spans="2:7" ht="10.5" customHeight="1" thickBot="1">
      <c r="B209" s="289">
        <v>29</v>
      </c>
      <c r="C209" s="290" t="s">
        <v>1293</v>
      </c>
      <c r="D209" s="291" t="s">
        <v>769</v>
      </c>
      <c r="E209" s="291" t="s">
        <v>2333</v>
      </c>
      <c r="F209" s="220"/>
      <c r="G209" s="220"/>
    </row>
    <row r="210" spans="2:7" ht="10.5" customHeight="1" thickBot="1">
      <c r="B210" s="289">
        <v>30</v>
      </c>
      <c r="C210" s="290" t="s">
        <v>1293</v>
      </c>
      <c r="D210" s="291" t="s">
        <v>770</v>
      </c>
      <c r="E210" s="291" t="s">
        <v>2333</v>
      </c>
      <c r="F210" s="220"/>
      <c r="G210" s="220"/>
    </row>
    <row r="211" spans="2:7" ht="10.5" customHeight="1" thickBot="1">
      <c r="B211" s="289">
        <v>31</v>
      </c>
      <c r="C211" s="290" t="s">
        <v>1293</v>
      </c>
      <c r="D211" s="291" t="s">
        <v>771</v>
      </c>
      <c r="E211" s="291" t="s">
        <v>2333</v>
      </c>
      <c r="F211" s="220"/>
      <c r="G211" s="220"/>
    </row>
    <row r="212" spans="2:7" ht="10.5" customHeight="1" thickBot="1">
      <c r="B212" s="289">
        <v>32</v>
      </c>
      <c r="C212" s="290" t="s">
        <v>2047</v>
      </c>
      <c r="D212" s="291" t="s">
        <v>1388</v>
      </c>
      <c r="E212" s="291" t="s">
        <v>2335</v>
      </c>
      <c r="F212" s="220"/>
      <c r="G212" s="220"/>
    </row>
    <row r="213" spans="2:7" ht="10.5" customHeight="1" thickBot="1">
      <c r="B213" s="289">
        <v>33</v>
      </c>
      <c r="C213" s="290" t="s">
        <v>2047</v>
      </c>
      <c r="D213" s="291" t="s">
        <v>769</v>
      </c>
      <c r="E213" s="291" t="s">
        <v>2335</v>
      </c>
      <c r="F213" s="220"/>
      <c r="G213" s="220"/>
    </row>
    <row r="214" spans="2:7" ht="10.5" customHeight="1" thickBot="1">
      <c r="B214" s="289">
        <v>34</v>
      </c>
      <c r="C214" s="290" t="s">
        <v>2047</v>
      </c>
      <c r="D214" s="291" t="s">
        <v>770</v>
      </c>
      <c r="E214" s="291" t="s">
        <v>2335</v>
      </c>
      <c r="F214" s="220"/>
      <c r="G214" s="220"/>
    </row>
    <row r="215" spans="2:7" ht="10.5" customHeight="1" thickBot="1">
      <c r="B215" s="289">
        <v>35</v>
      </c>
      <c r="C215" s="290" t="s">
        <v>2191</v>
      </c>
      <c r="D215" s="291" t="s">
        <v>1388</v>
      </c>
      <c r="E215" s="291" t="s">
        <v>4891</v>
      </c>
      <c r="F215" s="220"/>
      <c r="G215" s="220"/>
    </row>
    <row r="216" spans="2:7" ht="10.5" customHeight="1" thickBot="1">
      <c r="B216" s="289">
        <v>36</v>
      </c>
      <c r="C216" s="290" t="s">
        <v>2191</v>
      </c>
      <c r="D216" s="291" t="s">
        <v>769</v>
      </c>
      <c r="E216" s="291" t="s">
        <v>4891</v>
      </c>
      <c r="F216" s="220"/>
      <c r="G216" s="220"/>
    </row>
    <row r="217" spans="2:7" ht="10.5" customHeight="1" thickBot="1">
      <c r="B217" s="289">
        <v>37</v>
      </c>
      <c r="C217" s="290" t="s">
        <v>2191</v>
      </c>
      <c r="D217" s="291" t="s">
        <v>770</v>
      </c>
      <c r="E217" s="291" t="s">
        <v>4891</v>
      </c>
      <c r="F217" s="220"/>
      <c r="G217" s="220"/>
    </row>
    <row r="218" spans="2:7" ht="10.5" customHeight="1" thickBot="1">
      <c r="B218" s="289">
        <v>38</v>
      </c>
      <c r="C218" s="290" t="s">
        <v>4395</v>
      </c>
      <c r="D218" s="291" t="s">
        <v>1388</v>
      </c>
      <c r="E218" s="291" t="s">
        <v>4396</v>
      </c>
      <c r="F218" s="220"/>
      <c r="G218" s="220"/>
    </row>
    <row r="219" spans="2:7" ht="10.5" customHeight="1" thickBot="1">
      <c r="B219" s="289">
        <v>39</v>
      </c>
      <c r="C219" s="290" t="s">
        <v>4395</v>
      </c>
      <c r="D219" s="291" t="s">
        <v>769</v>
      </c>
      <c r="E219" s="291" t="s">
        <v>4396</v>
      </c>
      <c r="F219" s="220"/>
      <c r="G219" s="220"/>
    </row>
    <row r="220" spans="2:7" ht="10.5" customHeight="1" thickBot="1">
      <c r="B220" s="289">
        <v>40</v>
      </c>
      <c r="C220" s="290" t="s">
        <v>4395</v>
      </c>
      <c r="D220" s="291" t="s">
        <v>770</v>
      </c>
      <c r="E220" s="291" t="s">
        <v>4396</v>
      </c>
      <c r="F220" s="220"/>
      <c r="G220" s="220"/>
    </row>
    <row r="221" spans="2:7" ht="10.5" customHeight="1" thickBot="1">
      <c r="B221" s="289">
        <v>41</v>
      </c>
      <c r="C221" s="290" t="s">
        <v>4397</v>
      </c>
      <c r="D221" s="291" t="s">
        <v>1388</v>
      </c>
      <c r="E221" s="291" t="s">
        <v>2325</v>
      </c>
      <c r="F221" s="220"/>
      <c r="G221" s="220"/>
    </row>
    <row r="222" spans="2:7" ht="10.5" customHeight="1" thickBot="1">
      <c r="B222" s="289">
        <v>42</v>
      </c>
      <c r="C222" s="290" t="s">
        <v>4397</v>
      </c>
      <c r="D222" s="291" t="s">
        <v>769</v>
      </c>
      <c r="E222" s="291" t="s">
        <v>2325</v>
      </c>
      <c r="F222" s="220"/>
      <c r="G222" s="220"/>
    </row>
    <row r="223" spans="2:7" ht="10.5" customHeight="1" thickBot="1">
      <c r="B223" s="289">
        <v>43</v>
      </c>
      <c r="C223" s="290" t="s">
        <v>4397</v>
      </c>
      <c r="D223" s="291" t="s">
        <v>770</v>
      </c>
      <c r="E223" s="291" t="s">
        <v>2325</v>
      </c>
      <c r="F223" s="220"/>
      <c r="G223" s="220"/>
    </row>
    <row r="224" spans="2:7" ht="10.5" customHeight="1" thickBot="1">
      <c r="B224" s="289">
        <v>44</v>
      </c>
      <c r="C224" s="290" t="s">
        <v>4483</v>
      </c>
      <c r="D224" s="291" t="s">
        <v>1388</v>
      </c>
      <c r="E224" s="291" t="s">
        <v>4892</v>
      </c>
      <c r="F224" s="220"/>
      <c r="G224" s="220"/>
    </row>
    <row r="225" spans="2:7" ht="10.5" customHeight="1" thickBot="1">
      <c r="B225" s="289">
        <v>45</v>
      </c>
      <c r="C225" s="290" t="s">
        <v>4483</v>
      </c>
      <c r="D225" s="291" t="s">
        <v>769</v>
      </c>
      <c r="E225" s="291" t="s">
        <v>4892</v>
      </c>
      <c r="F225" s="220"/>
      <c r="G225" s="220"/>
    </row>
    <row r="226" spans="2:7" ht="10.5" customHeight="1" thickBot="1">
      <c r="B226" s="289">
        <v>46</v>
      </c>
      <c r="C226" s="290" t="s">
        <v>4483</v>
      </c>
      <c r="D226" s="291" t="s">
        <v>770</v>
      </c>
      <c r="E226" s="291" t="s">
        <v>4892</v>
      </c>
      <c r="F226" s="220"/>
      <c r="G226" s="220"/>
    </row>
    <row r="227" spans="2:7" ht="10.5" customHeight="1" thickBot="1">
      <c r="B227" s="289">
        <v>47</v>
      </c>
      <c r="C227" s="290" t="s">
        <v>4398</v>
      </c>
      <c r="D227" s="291" t="s">
        <v>1388</v>
      </c>
      <c r="E227" s="291" t="s">
        <v>4399</v>
      </c>
      <c r="F227" s="220"/>
      <c r="G227" s="220"/>
    </row>
    <row r="228" spans="2:7" ht="10.5" customHeight="1" thickBot="1">
      <c r="B228" s="289">
        <v>48</v>
      </c>
      <c r="C228" s="290" t="s">
        <v>4398</v>
      </c>
      <c r="D228" s="291" t="s">
        <v>769</v>
      </c>
      <c r="E228" s="291" t="s">
        <v>4399</v>
      </c>
      <c r="F228" s="220"/>
      <c r="G228" s="220"/>
    </row>
    <row r="229" spans="2:7" ht="10.5" customHeight="1" thickBot="1">
      <c r="B229" s="289">
        <v>49</v>
      </c>
      <c r="C229" s="290" t="s">
        <v>4398</v>
      </c>
      <c r="D229" s="291" t="s">
        <v>770</v>
      </c>
      <c r="E229" s="291" t="s">
        <v>4399</v>
      </c>
      <c r="F229" s="220"/>
      <c r="G229" s="220"/>
    </row>
    <row r="230" spans="2:7" ht="10.5" customHeight="1" thickBot="1">
      <c r="B230" s="289">
        <v>50</v>
      </c>
      <c r="C230" s="290" t="s">
        <v>4484</v>
      </c>
      <c r="D230" s="291" t="s">
        <v>1388</v>
      </c>
      <c r="E230" s="291" t="s">
        <v>4485</v>
      </c>
      <c r="F230" s="220"/>
      <c r="G230" s="220"/>
    </row>
    <row r="231" spans="2:7" ht="10.5" customHeight="1" thickBot="1">
      <c r="B231" s="289">
        <v>51</v>
      </c>
      <c r="C231" s="290" t="s">
        <v>4484</v>
      </c>
      <c r="D231" s="291" t="s">
        <v>769</v>
      </c>
      <c r="E231" s="291" t="s">
        <v>4485</v>
      </c>
      <c r="F231" s="220"/>
      <c r="G231" s="220"/>
    </row>
    <row r="232" spans="2:7" ht="10.5" customHeight="1" thickBot="1">
      <c r="B232" s="289">
        <v>52</v>
      </c>
      <c r="C232" s="290" t="s">
        <v>4484</v>
      </c>
      <c r="D232" s="291" t="s">
        <v>770</v>
      </c>
      <c r="E232" s="291" t="s">
        <v>4485</v>
      </c>
      <c r="F232" s="220"/>
      <c r="G232" s="220"/>
    </row>
    <row r="233" spans="2:7" ht="10.5" customHeight="1" thickBot="1">
      <c r="B233" s="289">
        <v>53</v>
      </c>
      <c r="C233" s="290" t="s">
        <v>2314</v>
      </c>
      <c r="D233" s="291" t="s">
        <v>2340</v>
      </c>
      <c r="E233" s="291" t="s">
        <v>2313</v>
      </c>
      <c r="F233" s="220"/>
      <c r="G233" s="220"/>
    </row>
    <row r="234" spans="2:7" ht="10.5" customHeight="1" thickBot="1">
      <c r="B234" s="289">
        <v>54</v>
      </c>
      <c r="C234" s="290" t="s">
        <v>2326</v>
      </c>
      <c r="D234" s="291" t="s">
        <v>2340</v>
      </c>
      <c r="E234" s="291" t="s">
        <v>2313</v>
      </c>
      <c r="F234" s="220"/>
      <c r="G234" s="220"/>
    </row>
    <row r="235" spans="2:7" ht="10.5" customHeight="1" thickBot="1">
      <c r="B235" s="289">
        <v>55</v>
      </c>
      <c r="C235" s="290" t="s">
        <v>2315</v>
      </c>
      <c r="D235" s="291" t="s">
        <v>2340</v>
      </c>
      <c r="E235" s="291" t="s">
        <v>2313</v>
      </c>
      <c r="F235" s="220"/>
      <c r="G235" s="220"/>
    </row>
    <row r="236" spans="2:7" ht="10.5" customHeight="1" thickBot="1">
      <c r="B236" s="289">
        <v>56</v>
      </c>
      <c r="C236" s="290" t="s">
        <v>4388</v>
      </c>
      <c r="D236" s="291" t="s">
        <v>2340</v>
      </c>
      <c r="E236" s="291" t="s">
        <v>4389</v>
      </c>
    </row>
  </sheetData>
  <sheetProtection algorithmName="SHA-512" hashValue="cjLiWkjgJQX6CwTfEhjp6radYsuUmzqvHORadjp/ctNPJuhr/xC2zeQk3c2fvLVlGUmt/VvUD9S+ULIYdRt5WA==" saltValue="Ea56S1UmDZUpBbecm3w4cQ==" spinCount="100000" sheet="1" objects="1" scenarios="1"/>
  <mergeCells count="97">
    <mergeCell ref="Y25:BO25"/>
    <mergeCell ref="K25:X25"/>
    <mergeCell ref="AB27:AC27"/>
    <mergeCell ref="AB160:AC160"/>
    <mergeCell ref="J11:M22"/>
    <mergeCell ref="BF27:BH27"/>
    <mergeCell ref="BL27:BN27"/>
    <mergeCell ref="AZ27:BB27"/>
    <mergeCell ref="AD27:AG27"/>
    <mergeCell ref="AL27:AO27"/>
    <mergeCell ref="AW27:AY27"/>
    <mergeCell ref="BI27:BK27"/>
    <mergeCell ref="BC27:BE27"/>
    <mergeCell ref="AT27:AV27"/>
    <mergeCell ref="AP27:AR27"/>
    <mergeCell ref="AH27:AK27"/>
    <mergeCell ref="U27:X27"/>
    <mergeCell ref="J2:M4"/>
    <mergeCell ref="B3:E3"/>
    <mergeCell ref="B4:E4"/>
    <mergeCell ref="B7:E7"/>
    <mergeCell ref="B9:F9"/>
    <mergeCell ref="G9:H9"/>
    <mergeCell ref="G2:H4"/>
    <mergeCell ref="B10:F10"/>
    <mergeCell ref="G10:H10"/>
    <mergeCell ref="B12:D12"/>
    <mergeCell ref="B11:D11"/>
    <mergeCell ref="B13:D14"/>
    <mergeCell ref="Q27:T27"/>
    <mergeCell ref="B6:E6"/>
    <mergeCell ref="G6:H6"/>
    <mergeCell ref="G139:H139"/>
    <mergeCell ref="B164:D165"/>
    <mergeCell ref="G143:H143"/>
    <mergeCell ref="F169:G169"/>
    <mergeCell ref="B156:H156"/>
    <mergeCell ref="B143:F143"/>
    <mergeCell ref="B159:G159"/>
    <mergeCell ref="B163:D163"/>
    <mergeCell ref="B162:D162"/>
    <mergeCell ref="B145:F145"/>
    <mergeCell ref="B180:E180"/>
    <mergeCell ref="B178:F178"/>
    <mergeCell ref="G178:H178"/>
    <mergeCell ref="B176:H176"/>
    <mergeCell ref="F172:G172"/>
    <mergeCell ref="B177:F177"/>
    <mergeCell ref="G177:H177"/>
    <mergeCell ref="G138:H138"/>
    <mergeCell ref="U160:X160"/>
    <mergeCell ref="B161:H161"/>
    <mergeCell ref="B175:G175"/>
    <mergeCell ref="F171:G171"/>
    <mergeCell ref="F173:G173"/>
    <mergeCell ref="F170:G170"/>
    <mergeCell ref="Q160:T160"/>
    <mergeCell ref="I170:K170"/>
    <mergeCell ref="D146:E146"/>
    <mergeCell ref="D147:E147"/>
    <mergeCell ref="G140:H140"/>
    <mergeCell ref="G141:H141"/>
    <mergeCell ref="B158:H158"/>
    <mergeCell ref="B142:H142"/>
    <mergeCell ref="B151:D151"/>
    <mergeCell ref="BI160:BK160"/>
    <mergeCell ref="AD160:AG160"/>
    <mergeCell ref="BL160:BN160"/>
    <mergeCell ref="AH160:AK160"/>
    <mergeCell ref="AL160:AO160"/>
    <mergeCell ref="AP160:AR160"/>
    <mergeCell ref="AT160:AV160"/>
    <mergeCell ref="AW160:AY160"/>
    <mergeCell ref="AZ160:BB160"/>
    <mergeCell ref="BC160:BE160"/>
    <mergeCell ref="BF160:BH160"/>
    <mergeCell ref="E15:F15"/>
    <mergeCell ref="B16:F16"/>
    <mergeCell ref="D17:E17"/>
    <mergeCell ref="D18:E18"/>
    <mergeCell ref="B22:D22"/>
    <mergeCell ref="N27:P27"/>
    <mergeCell ref="B27:H27"/>
    <mergeCell ref="Y27:AA27"/>
    <mergeCell ref="Y160:AA160"/>
    <mergeCell ref="K27:M27"/>
    <mergeCell ref="G28:H28"/>
    <mergeCell ref="G132:H132"/>
    <mergeCell ref="G134:H134"/>
    <mergeCell ref="B130:H130"/>
    <mergeCell ref="G137:H137"/>
    <mergeCell ref="G133:H133"/>
    <mergeCell ref="B131:H131"/>
    <mergeCell ref="G135:H135"/>
    <mergeCell ref="G136:H136"/>
    <mergeCell ref="K160:M160"/>
    <mergeCell ref="N160:P160"/>
  </mergeCells>
  <conditionalFormatting sqref="B12">
    <cfRule type="cellIs" dxfId="14" priority="21" stopIfTrue="1" operator="equal">
      <formula>0</formula>
    </cfRule>
  </conditionalFormatting>
  <conditionalFormatting sqref="B163">
    <cfRule type="cellIs" dxfId="13" priority="91" stopIfTrue="1" operator="equal">
      <formula>0</formula>
    </cfRule>
  </conditionalFormatting>
  <conditionalFormatting sqref="E12:G12">
    <cfRule type="cellIs" dxfId="12" priority="19" stopIfTrue="1" operator="equal">
      <formula>0</formula>
    </cfRule>
  </conditionalFormatting>
  <conditionalFormatting sqref="E163:G163">
    <cfRule type="cellIs" dxfId="11" priority="12" stopIfTrue="1" operator="equal">
      <formula>0</formula>
    </cfRule>
  </conditionalFormatting>
  <conditionalFormatting sqref="E14:H14">
    <cfRule type="cellIs" dxfId="10" priority="18" stopIfTrue="1" operator="equal">
      <formula>0</formula>
    </cfRule>
  </conditionalFormatting>
  <conditionalFormatting sqref="E163:H163 E165:H165">
    <cfRule type="cellIs" dxfId="9" priority="9" stopIfTrue="1" operator="equal">
      <formula>0</formula>
    </cfRule>
  </conditionalFormatting>
  <conditionalFormatting sqref="E165:H165">
    <cfRule type="cellIs" dxfId="8" priority="10" stopIfTrue="1" operator="equal">
      <formula>0</formula>
    </cfRule>
  </conditionalFormatting>
  <conditionalFormatting sqref="G166">
    <cfRule type="cellIs" dxfId="7" priority="1" stopIfTrue="1" operator="equal">
      <formula>0</formula>
    </cfRule>
    <cfRule type="cellIs" dxfId="6" priority="2" stopIfTrue="1" operator="equal">
      <formula>0</formula>
    </cfRule>
  </conditionalFormatting>
  <conditionalFormatting sqref="G29:H128">
    <cfRule type="cellIs" dxfId="5" priority="3" stopIfTrue="1" operator="equal">
      <formula>0</formula>
    </cfRule>
  </conditionalFormatting>
  <conditionalFormatting sqref="H12">
    <cfRule type="cellIs" dxfId="4" priority="6" stopIfTrue="1" operator="equal">
      <formula>FALSE</formula>
    </cfRule>
  </conditionalFormatting>
  <conditionalFormatting sqref="H163">
    <cfRule type="cellIs" dxfId="3" priority="8" stopIfTrue="1" operator="equal">
      <formula>FALSE</formula>
    </cfRule>
  </conditionalFormatting>
  <conditionalFormatting sqref="I129:I131">
    <cfRule type="cellIs" dxfId="2" priority="106" stopIfTrue="1" operator="equal">
      <formula>0</formula>
    </cfRule>
  </conditionalFormatting>
  <conditionalFormatting sqref="I163">
    <cfRule type="cellIs" dxfId="1" priority="108" stopIfTrue="1" operator="equal">
      <formula>0</formula>
    </cfRule>
  </conditionalFormatting>
  <conditionalFormatting sqref="L8:O8">
    <cfRule type="cellIs" dxfId="0" priority="63" stopIfTrue="1" operator="equal">
      <formula>0</formula>
    </cfRule>
  </conditionalFormatting>
  <dataValidations count="14">
    <dataValidation type="whole" allowBlank="1" showInputMessage="1" showErrorMessage="1" sqref="F146:F154 F17:F25" xr:uid="{00000000-0002-0000-0300-000000000000}">
      <formula1>0</formula1>
      <formula2>1</formula2>
    </dataValidation>
    <dataValidation type="whole" operator="greaterThan" showInputMessage="1" showErrorMessage="1" sqref="F133:F141 F29:F128" xr:uid="{00000000-0002-0000-0300-000001000000}">
      <formula1>-1</formula1>
    </dataValidation>
    <dataValidation type="whole" operator="greaterThan" allowBlank="1" showInputMessage="1" showErrorMessage="1" sqref="F133:F141 F29:F128" xr:uid="{00000000-0002-0000-0300-000002000000}">
      <formula1>-1</formula1>
    </dataValidation>
    <dataValidation type="whole" allowBlank="1" showInputMessage="1" showErrorMessage="1" sqref="B163" xr:uid="{00000000-0002-0000-0300-000003000000}">
      <formula1>1</formula1>
      <formula2>55</formula2>
    </dataValidation>
    <dataValidation type="list" allowBlank="1" showInputMessage="1" showErrorMessage="1" sqref="G14" xr:uid="{00000000-0002-0000-0300-000004000000}">
      <formula1>FINISHLU</formula1>
    </dataValidation>
    <dataValidation type="list" allowBlank="1" showInputMessage="1" showErrorMessage="1" sqref="C29:D128 C133:D141" xr:uid="{00000000-0002-0000-0300-000005000000}">
      <formula1>SIDELU</formula1>
    </dataValidation>
    <dataValidation type="textLength" operator="lessThanOrEqual" allowBlank="1" showInputMessage="1" showErrorMessage="1" error="Your entry is over 30 characters. Rewrite the description or enter the remaining text in front of the name in Desc 2" sqref="G29:G128 I129:I131" xr:uid="{00000000-0002-0000-0300-000006000000}">
      <formula1>30</formula1>
    </dataValidation>
    <dataValidation type="list" allowBlank="1" showInputMessage="1" showErrorMessage="1" sqref="B29:B128" xr:uid="{00000000-0002-0000-0300-000007000000}">
      <formula1>NAMELU</formula1>
    </dataValidation>
    <dataValidation type="list" allowBlank="1" showInputMessage="1" showErrorMessage="1" sqref="E29:E128" xr:uid="{00000000-0002-0000-0300-000008000000}">
      <formula1>OPTIONSLU</formula1>
    </dataValidation>
    <dataValidation type="list" allowBlank="1" showInputMessage="1" showErrorMessage="1" sqref="H12" xr:uid="{00000000-0002-0000-0300-000009000000}">
      <formula1>PLYOPTLU</formula1>
    </dataValidation>
    <dataValidation type="list" allowBlank="1" showInputMessage="1" showErrorMessage="1" sqref="H14" xr:uid="{00000000-0002-0000-0300-00000A000000}">
      <formula1>DISTRESSLU</formula1>
    </dataValidation>
    <dataValidation type="list" allowBlank="1" showInputMessage="1" showErrorMessage="1" sqref="F14" xr:uid="{00000000-0002-0000-0300-00000B000000}">
      <formula1>GLAZELU</formula1>
    </dataValidation>
    <dataValidation type="whole" allowBlank="1" showInputMessage="1" showErrorMessage="1" sqref="B12:D12" xr:uid="{0142C593-4109-4DAF-ADBE-36D34B5EB2BA}">
      <formula1>1</formula1>
      <formula2>56</formula2>
    </dataValidation>
    <dataValidation type="list" allowBlank="1" showInputMessage="1" showErrorMessage="1" sqref="F6" xr:uid="{16957373-20FB-4C96-AAFD-93B691B84896}">
      <formula1>RESDELLU</formula1>
    </dataValidation>
  </dataValidations>
  <pageMargins left="0.32" right="0.32" top="0.75" bottom="0.75" header="0.3" footer="0.3"/>
  <pageSetup scale="56" fitToHeight="0" orientation="portrait" r:id="rId1"/>
  <headerFooter>
    <oddFooter>&amp;R&amp;"Arial Rounded MT Bold,Regular"&amp;12&amp;P of &amp;N</oddFooter>
  </headerFooter>
  <rowBreaks count="1" manualBreakCount="1">
    <brk id="142" max="8"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57"/>
  <sheetViews>
    <sheetView showGridLines="0" workbookViewId="0">
      <selection sqref="A1:D1"/>
    </sheetView>
    <sheetView workbookViewId="1">
      <selection activeCell="F12" sqref="F12"/>
    </sheetView>
  </sheetViews>
  <sheetFormatPr defaultRowHeight="13.2"/>
  <cols>
    <col min="1" max="1" width="9.109375" style="24"/>
    <col min="2" max="2" width="16.88671875" style="24" bestFit="1" customWidth="1"/>
    <col min="3" max="3" width="10.6640625" style="24" bestFit="1" customWidth="1"/>
    <col min="4" max="4" width="26.44140625" style="24" bestFit="1" customWidth="1"/>
  </cols>
  <sheetData>
    <row r="1" spans="1:4" ht="14.4" thickBot="1">
      <c r="A1" s="609" t="s">
        <v>4179</v>
      </c>
      <c r="B1" s="502"/>
      <c r="C1" s="502"/>
      <c r="D1" s="503"/>
    </row>
    <row r="2" spans="1:4" ht="15.6" thickBot="1">
      <c r="A2" s="292">
        <v>1</v>
      </c>
      <c r="B2" s="293" t="s">
        <v>2048</v>
      </c>
      <c r="C2" s="294" t="s">
        <v>1388</v>
      </c>
      <c r="D2" s="294" t="s">
        <v>2325</v>
      </c>
    </row>
    <row r="3" spans="1:4" ht="15.6" thickBot="1">
      <c r="A3" s="295">
        <v>2</v>
      </c>
      <c r="B3" s="296" t="s">
        <v>2048</v>
      </c>
      <c r="C3" s="297" t="s">
        <v>769</v>
      </c>
      <c r="D3" s="297" t="s">
        <v>2325</v>
      </c>
    </row>
    <row r="4" spans="1:4" ht="15.6" thickBot="1">
      <c r="A4" s="295">
        <v>3</v>
      </c>
      <c r="B4" s="296" t="s">
        <v>2048</v>
      </c>
      <c r="C4" s="297" t="s">
        <v>770</v>
      </c>
      <c r="D4" s="297" t="s">
        <v>2325</v>
      </c>
    </row>
    <row r="5" spans="1:4" ht="15.6" thickBot="1">
      <c r="A5" s="295">
        <v>4</v>
      </c>
      <c r="B5" s="296" t="s">
        <v>4401</v>
      </c>
      <c r="C5" s="297" t="s">
        <v>1388</v>
      </c>
      <c r="D5" s="297" t="s">
        <v>4402</v>
      </c>
    </row>
    <row r="6" spans="1:4" ht="15.6" thickBot="1">
      <c r="A6" s="295">
        <v>5</v>
      </c>
      <c r="B6" s="296" t="s">
        <v>4401</v>
      </c>
      <c r="C6" s="297" t="s">
        <v>769</v>
      </c>
      <c r="D6" s="297" t="s">
        <v>4402</v>
      </c>
    </row>
    <row r="7" spans="1:4" ht="15.6" thickBot="1">
      <c r="A7" s="295">
        <v>6</v>
      </c>
      <c r="B7" s="296" t="s">
        <v>4401</v>
      </c>
      <c r="C7" s="297" t="s">
        <v>770</v>
      </c>
      <c r="D7" s="297" t="s">
        <v>4402</v>
      </c>
    </row>
    <row r="8" spans="1:4" ht="15.6" thickBot="1">
      <c r="A8" s="295">
        <v>7</v>
      </c>
      <c r="B8" s="296" t="s">
        <v>2045</v>
      </c>
      <c r="C8" s="297" t="s">
        <v>1388</v>
      </c>
      <c r="D8" s="297" t="s">
        <v>2332</v>
      </c>
    </row>
    <row r="9" spans="1:4" ht="15.6" thickBot="1">
      <c r="A9" s="295">
        <v>8</v>
      </c>
      <c r="B9" s="296" t="s">
        <v>2045</v>
      </c>
      <c r="C9" s="297" t="s">
        <v>769</v>
      </c>
      <c r="D9" s="297" t="s">
        <v>2332</v>
      </c>
    </row>
    <row r="10" spans="1:4" ht="15.6" thickBot="1">
      <c r="A10" s="295">
        <v>9</v>
      </c>
      <c r="B10" s="296" t="s">
        <v>2045</v>
      </c>
      <c r="C10" s="297" t="s">
        <v>770</v>
      </c>
      <c r="D10" s="297" t="s">
        <v>2332</v>
      </c>
    </row>
    <row r="11" spans="1:4" ht="15.6" thickBot="1">
      <c r="A11" s="295">
        <v>10</v>
      </c>
      <c r="B11" s="296" t="s">
        <v>2045</v>
      </c>
      <c r="C11" s="297" t="s">
        <v>771</v>
      </c>
      <c r="D11" s="297" t="s">
        <v>2332</v>
      </c>
    </row>
    <row r="12" spans="1:4" ht="15.6" thickBot="1">
      <c r="A12" s="295">
        <v>11</v>
      </c>
      <c r="B12" s="296" t="s">
        <v>1291</v>
      </c>
      <c r="C12" s="297" t="s">
        <v>1388</v>
      </c>
      <c r="D12" s="297" t="s">
        <v>2333</v>
      </c>
    </row>
    <row r="13" spans="1:4" ht="15.6" thickBot="1">
      <c r="A13" s="295">
        <v>12</v>
      </c>
      <c r="B13" s="296" t="s">
        <v>1291</v>
      </c>
      <c r="C13" s="297" t="s">
        <v>769</v>
      </c>
      <c r="D13" s="297" t="s">
        <v>2333</v>
      </c>
    </row>
    <row r="14" spans="1:4" ht="15.6" thickBot="1">
      <c r="A14" s="295">
        <v>13</v>
      </c>
      <c r="B14" s="296" t="s">
        <v>1291</v>
      </c>
      <c r="C14" s="297" t="s">
        <v>770</v>
      </c>
      <c r="D14" s="297" t="s">
        <v>2333</v>
      </c>
    </row>
    <row r="15" spans="1:4" ht="15.6" thickBot="1">
      <c r="A15" s="295">
        <v>14</v>
      </c>
      <c r="B15" s="296" t="s">
        <v>1291</v>
      </c>
      <c r="C15" s="297" t="s">
        <v>771</v>
      </c>
      <c r="D15" s="297" t="s">
        <v>2333</v>
      </c>
    </row>
    <row r="16" spans="1:4" ht="15.6" thickBot="1">
      <c r="A16" s="295">
        <v>15</v>
      </c>
      <c r="B16" s="296" t="s">
        <v>5593</v>
      </c>
      <c r="C16" s="297" t="s">
        <v>1388</v>
      </c>
      <c r="D16" s="297" t="s">
        <v>5592</v>
      </c>
    </row>
    <row r="17" spans="1:4" ht="15.6" thickBot="1">
      <c r="A17" s="295">
        <v>16</v>
      </c>
      <c r="B17" s="296" t="s">
        <v>5593</v>
      </c>
      <c r="C17" s="297" t="s">
        <v>769</v>
      </c>
      <c r="D17" s="297" t="s">
        <v>5592</v>
      </c>
    </row>
    <row r="18" spans="1:4" ht="15.6" thickBot="1">
      <c r="A18" s="295">
        <v>17</v>
      </c>
      <c r="B18" s="296" t="s">
        <v>5593</v>
      </c>
      <c r="C18" s="297" t="s">
        <v>770</v>
      </c>
      <c r="D18" s="297" t="s">
        <v>5592</v>
      </c>
    </row>
    <row r="19" spans="1:4" ht="15.6" thickBot="1">
      <c r="A19" s="295">
        <v>18</v>
      </c>
      <c r="B19" s="346" t="s">
        <v>5293</v>
      </c>
      <c r="C19" s="297" t="s">
        <v>769</v>
      </c>
      <c r="D19" s="297" t="s">
        <v>2313</v>
      </c>
    </row>
    <row r="20" spans="1:4" ht="15.6" thickBot="1">
      <c r="A20" s="295">
        <v>19</v>
      </c>
      <c r="B20" s="296" t="s">
        <v>5293</v>
      </c>
      <c r="C20" s="297" t="s">
        <v>770</v>
      </c>
      <c r="D20" s="297" t="s">
        <v>2313</v>
      </c>
    </row>
    <row r="21" spans="1:4" ht="15.6" thickBot="1">
      <c r="A21" s="295">
        <v>20</v>
      </c>
      <c r="B21" s="296" t="s">
        <v>2046</v>
      </c>
      <c r="C21" s="297" t="s">
        <v>1388</v>
      </c>
      <c r="D21" s="297" t="s">
        <v>2334</v>
      </c>
    </row>
    <row r="22" spans="1:4" ht="15.6" thickBot="1">
      <c r="A22" s="295">
        <v>21</v>
      </c>
      <c r="B22" s="296" t="s">
        <v>2046</v>
      </c>
      <c r="C22" s="297" t="s">
        <v>769</v>
      </c>
      <c r="D22" s="297" t="s">
        <v>2334</v>
      </c>
    </row>
    <row r="23" spans="1:4" ht="15.6" thickBot="1">
      <c r="A23" s="295">
        <v>22</v>
      </c>
      <c r="B23" s="296" t="s">
        <v>2046</v>
      </c>
      <c r="C23" s="297" t="s">
        <v>770</v>
      </c>
      <c r="D23" s="297" t="s">
        <v>2334</v>
      </c>
    </row>
    <row r="24" spans="1:4" ht="15.6" thickBot="1">
      <c r="A24" s="295">
        <v>23</v>
      </c>
      <c r="B24" s="296" t="s">
        <v>2046</v>
      </c>
      <c r="C24" s="297" t="s">
        <v>771</v>
      </c>
      <c r="D24" s="297" t="s">
        <v>2334</v>
      </c>
    </row>
    <row r="25" spans="1:4" ht="15.6" thickBot="1">
      <c r="A25" s="295">
        <v>24</v>
      </c>
      <c r="B25" s="296" t="s">
        <v>4784</v>
      </c>
      <c r="C25" s="297" t="s">
        <v>1388</v>
      </c>
      <c r="D25" s="297" t="s">
        <v>4785</v>
      </c>
    </row>
    <row r="26" spans="1:4" ht="15.6" thickBot="1">
      <c r="A26" s="295">
        <v>25</v>
      </c>
      <c r="B26" s="296" t="s">
        <v>4784</v>
      </c>
      <c r="C26" s="297" t="s">
        <v>769</v>
      </c>
      <c r="D26" s="297" t="s">
        <v>4786</v>
      </c>
    </row>
    <row r="27" spans="1:4" ht="15.6" thickBot="1">
      <c r="A27" s="295">
        <v>26</v>
      </c>
      <c r="B27" s="296" t="s">
        <v>4784</v>
      </c>
      <c r="C27" s="297" t="s">
        <v>770</v>
      </c>
      <c r="D27" s="297" t="s">
        <v>4786</v>
      </c>
    </row>
    <row r="28" spans="1:4" ht="15.6" thickBot="1">
      <c r="A28" s="295">
        <v>27</v>
      </c>
      <c r="B28" s="296" t="s">
        <v>4784</v>
      </c>
      <c r="C28" s="297" t="s">
        <v>771</v>
      </c>
      <c r="D28" s="297" t="s">
        <v>4786</v>
      </c>
    </row>
    <row r="29" spans="1:4" ht="15.6" thickBot="1">
      <c r="A29" s="295">
        <v>28</v>
      </c>
      <c r="B29" s="296" t="s">
        <v>1293</v>
      </c>
      <c r="C29" s="297" t="s">
        <v>1388</v>
      </c>
      <c r="D29" s="297" t="s">
        <v>2333</v>
      </c>
    </row>
    <row r="30" spans="1:4" ht="15.6" thickBot="1">
      <c r="A30" s="295">
        <v>29</v>
      </c>
      <c r="B30" s="296" t="s">
        <v>1293</v>
      </c>
      <c r="C30" s="297" t="s">
        <v>769</v>
      </c>
      <c r="D30" s="297" t="s">
        <v>2333</v>
      </c>
    </row>
    <row r="31" spans="1:4" ht="15.6" thickBot="1">
      <c r="A31" s="295">
        <v>30</v>
      </c>
      <c r="B31" s="296" t="s">
        <v>1293</v>
      </c>
      <c r="C31" s="297" t="s">
        <v>770</v>
      </c>
      <c r="D31" s="297" t="s">
        <v>2333</v>
      </c>
    </row>
    <row r="32" spans="1:4" ht="15.6" thickBot="1">
      <c r="A32" s="295">
        <v>31</v>
      </c>
      <c r="B32" s="296" t="s">
        <v>1293</v>
      </c>
      <c r="C32" s="297" t="s">
        <v>771</v>
      </c>
      <c r="D32" s="297" t="s">
        <v>2333</v>
      </c>
    </row>
    <row r="33" spans="1:4" ht="15.6" thickBot="1">
      <c r="A33" s="295">
        <v>32</v>
      </c>
      <c r="B33" s="296" t="s">
        <v>2047</v>
      </c>
      <c r="C33" s="297" t="s">
        <v>1388</v>
      </c>
      <c r="D33" s="297" t="s">
        <v>2335</v>
      </c>
    </row>
    <row r="34" spans="1:4" ht="15.6" thickBot="1">
      <c r="A34" s="295">
        <v>33</v>
      </c>
      <c r="B34" s="296" t="s">
        <v>2047</v>
      </c>
      <c r="C34" s="297" t="s">
        <v>769</v>
      </c>
      <c r="D34" s="297" t="s">
        <v>2335</v>
      </c>
    </row>
    <row r="35" spans="1:4" ht="15.6" thickBot="1">
      <c r="A35" s="295">
        <v>34</v>
      </c>
      <c r="B35" s="296" t="s">
        <v>2047</v>
      </c>
      <c r="C35" s="297" t="s">
        <v>770</v>
      </c>
      <c r="D35" s="297" t="s">
        <v>2335</v>
      </c>
    </row>
    <row r="36" spans="1:4" ht="15.6" thickBot="1">
      <c r="A36" s="295">
        <v>35</v>
      </c>
      <c r="B36" s="296" t="s">
        <v>2191</v>
      </c>
      <c r="C36" s="297" t="s">
        <v>1388</v>
      </c>
      <c r="D36" s="297" t="s">
        <v>4891</v>
      </c>
    </row>
    <row r="37" spans="1:4" ht="15.6" thickBot="1">
      <c r="A37" s="295">
        <v>36</v>
      </c>
      <c r="B37" s="296" t="s">
        <v>2191</v>
      </c>
      <c r="C37" s="297" t="s">
        <v>769</v>
      </c>
      <c r="D37" s="297" t="s">
        <v>4891</v>
      </c>
    </row>
    <row r="38" spans="1:4" ht="15.6" thickBot="1">
      <c r="A38" s="295">
        <v>37</v>
      </c>
      <c r="B38" s="296" t="s">
        <v>2191</v>
      </c>
      <c r="C38" s="297" t="s">
        <v>770</v>
      </c>
      <c r="D38" s="297" t="s">
        <v>4891</v>
      </c>
    </row>
    <row r="39" spans="1:4" ht="15.6" thickBot="1">
      <c r="A39" s="295">
        <v>38</v>
      </c>
      <c r="B39" s="296" t="s">
        <v>4395</v>
      </c>
      <c r="C39" s="297" t="s">
        <v>1388</v>
      </c>
      <c r="D39" s="297" t="s">
        <v>4396</v>
      </c>
    </row>
    <row r="40" spans="1:4" ht="15.6" thickBot="1">
      <c r="A40" s="295">
        <v>39</v>
      </c>
      <c r="B40" s="296" t="s">
        <v>4395</v>
      </c>
      <c r="C40" s="297" t="s">
        <v>769</v>
      </c>
      <c r="D40" s="297" t="s">
        <v>4396</v>
      </c>
    </row>
    <row r="41" spans="1:4" ht="15.6" thickBot="1">
      <c r="A41" s="295">
        <v>40</v>
      </c>
      <c r="B41" s="296" t="s">
        <v>4395</v>
      </c>
      <c r="C41" s="297" t="s">
        <v>770</v>
      </c>
      <c r="D41" s="297" t="s">
        <v>4396</v>
      </c>
    </row>
    <row r="42" spans="1:4" ht="15.6" thickBot="1">
      <c r="A42" s="295">
        <v>41</v>
      </c>
      <c r="B42" s="296" t="s">
        <v>4397</v>
      </c>
      <c r="C42" s="297" t="s">
        <v>1388</v>
      </c>
      <c r="D42" s="297" t="s">
        <v>2325</v>
      </c>
    </row>
    <row r="43" spans="1:4" ht="15.6" thickBot="1">
      <c r="A43" s="295">
        <v>42</v>
      </c>
      <c r="B43" s="296" t="s">
        <v>4397</v>
      </c>
      <c r="C43" s="297" t="s">
        <v>769</v>
      </c>
      <c r="D43" s="297" t="s">
        <v>2325</v>
      </c>
    </row>
    <row r="44" spans="1:4" ht="15.6" thickBot="1">
      <c r="A44" s="295">
        <v>43</v>
      </c>
      <c r="B44" s="296" t="s">
        <v>4397</v>
      </c>
      <c r="C44" s="297" t="s">
        <v>770</v>
      </c>
      <c r="D44" s="297" t="s">
        <v>2325</v>
      </c>
    </row>
    <row r="45" spans="1:4" ht="15.6" thickBot="1">
      <c r="A45" s="295">
        <v>44</v>
      </c>
      <c r="B45" s="296" t="s">
        <v>4483</v>
      </c>
      <c r="C45" s="297" t="s">
        <v>1388</v>
      </c>
      <c r="D45" s="297" t="s">
        <v>4892</v>
      </c>
    </row>
    <row r="46" spans="1:4" ht="15.6" thickBot="1">
      <c r="A46" s="295">
        <v>45</v>
      </c>
      <c r="B46" s="296" t="s">
        <v>4483</v>
      </c>
      <c r="C46" s="297" t="s">
        <v>769</v>
      </c>
      <c r="D46" s="297" t="s">
        <v>4892</v>
      </c>
    </row>
    <row r="47" spans="1:4" ht="15.6" thickBot="1">
      <c r="A47" s="295">
        <v>46</v>
      </c>
      <c r="B47" s="296" t="s">
        <v>4483</v>
      </c>
      <c r="C47" s="297" t="s">
        <v>770</v>
      </c>
      <c r="D47" s="297" t="s">
        <v>4892</v>
      </c>
    </row>
    <row r="48" spans="1:4" ht="15.6" thickBot="1">
      <c r="A48" s="295">
        <v>47</v>
      </c>
      <c r="B48" s="296" t="s">
        <v>4398</v>
      </c>
      <c r="C48" s="297" t="s">
        <v>1388</v>
      </c>
      <c r="D48" s="297" t="s">
        <v>4399</v>
      </c>
    </row>
    <row r="49" spans="1:4" ht="15.6" thickBot="1">
      <c r="A49" s="295">
        <v>48</v>
      </c>
      <c r="B49" s="296" t="s">
        <v>4398</v>
      </c>
      <c r="C49" s="297" t="s">
        <v>769</v>
      </c>
      <c r="D49" s="297" t="s">
        <v>4399</v>
      </c>
    </row>
    <row r="50" spans="1:4" ht="15.6" thickBot="1">
      <c r="A50" s="295">
        <v>49</v>
      </c>
      <c r="B50" s="296" t="s">
        <v>4398</v>
      </c>
      <c r="C50" s="297" t="s">
        <v>770</v>
      </c>
      <c r="D50" s="297" t="s">
        <v>4399</v>
      </c>
    </row>
    <row r="51" spans="1:4" ht="15.6" thickBot="1">
      <c r="A51" s="295">
        <v>50</v>
      </c>
      <c r="B51" s="296" t="s">
        <v>4484</v>
      </c>
      <c r="C51" s="297" t="s">
        <v>1388</v>
      </c>
      <c r="D51" s="297" t="s">
        <v>4485</v>
      </c>
    </row>
    <row r="52" spans="1:4" ht="15.6" thickBot="1">
      <c r="A52" s="295">
        <v>51</v>
      </c>
      <c r="B52" s="296" t="s">
        <v>4484</v>
      </c>
      <c r="C52" s="297" t="s">
        <v>769</v>
      </c>
      <c r="D52" s="297" t="s">
        <v>4485</v>
      </c>
    </row>
    <row r="53" spans="1:4" ht="15.6" thickBot="1">
      <c r="A53" s="295">
        <v>52</v>
      </c>
      <c r="B53" s="296" t="s">
        <v>4484</v>
      </c>
      <c r="C53" s="297" t="s">
        <v>770</v>
      </c>
      <c r="D53" s="297" t="s">
        <v>4485</v>
      </c>
    </row>
    <row r="54" spans="1:4" ht="15.6" thickBot="1">
      <c r="A54" s="295">
        <v>53</v>
      </c>
      <c r="B54" s="296" t="s">
        <v>2314</v>
      </c>
      <c r="C54" s="297" t="s">
        <v>2340</v>
      </c>
      <c r="D54" s="297" t="s">
        <v>2313</v>
      </c>
    </row>
    <row r="55" spans="1:4" ht="15.6" thickBot="1">
      <c r="A55" s="295">
        <v>54</v>
      </c>
      <c r="B55" s="296" t="s">
        <v>2326</v>
      </c>
      <c r="C55" s="297" t="s">
        <v>2340</v>
      </c>
      <c r="D55" s="297" t="s">
        <v>2313</v>
      </c>
    </row>
    <row r="56" spans="1:4" ht="15.6" thickBot="1">
      <c r="A56" s="295">
        <v>55</v>
      </c>
      <c r="B56" s="296" t="s">
        <v>2315</v>
      </c>
      <c r="C56" s="297" t="s">
        <v>2340</v>
      </c>
      <c r="D56" s="297" t="s">
        <v>2313</v>
      </c>
    </row>
    <row r="57" spans="1:4" ht="15.6" thickBot="1">
      <c r="A57" s="295">
        <v>56</v>
      </c>
      <c r="B57" s="296" t="s">
        <v>4388</v>
      </c>
      <c r="C57" s="297" t="s">
        <v>2340</v>
      </c>
      <c r="D57" s="297" t="s">
        <v>4389</v>
      </c>
    </row>
  </sheetData>
  <sheetProtection algorithmName="SHA-512" hashValue="kWAlQ/XmF2iFaz2Ga0H7IFOtUfMZ+y6UZ/H0MsM1+qezGrosgQE0qkyYtEZFloOpPqyy0tGf6d7yssZodzDhaw==" saltValue="1exBqNA438PJQ/xQkUxZ4g==" spinCount="100000" sheet="1" objects="1" scenarios="1"/>
  <mergeCells count="1">
    <mergeCell ref="A1:D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270"/>
  <sheetViews>
    <sheetView workbookViewId="0"/>
    <sheetView workbookViewId="1"/>
  </sheetViews>
  <sheetFormatPr defaultRowHeight="15.6"/>
  <cols>
    <col min="1" max="1" width="20.5546875" style="2" customWidth="1"/>
  </cols>
  <sheetData>
    <row r="1" spans="1:1">
      <c r="A1" s="9" t="s">
        <v>1275</v>
      </c>
    </row>
    <row r="2" spans="1:1">
      <c r="A2" s="4" t="s">
        <v>1278</v>
      </c>
    </row>
    <row r="3" spans="1:1">
      <c r="A3" s="4" t="s">
        <v>2016</v>
      </c>
    </row>
    <row r="4" spans="1:1">
      <c r="A4" s="4" t="s">
        <v>2015</v>
      </c>
    </row>
    <row r="5" spans="1:1">
      <c r="A5" s="4" t="s">
        <v>2020</v>
      </c>
    </row>
    <row r="6" spans="1:1">
      <c r="A6" s="4" t="s">
        <v>2019</v>
      </c>
    </row>
    <row r="7" spans="1:1">
      <c r="A7" s="4" t="s">
        <v>2022</v>
      </c>
    </row>
    <row r="8" spans="1:1">
      <c r="A8" s="4" t="s">
        <v>2021</v>
      </c>
    </row>
    <row r="9" spans="1:1">
      <c r="A9" s="4" t="s">
        <v>2018</v>
      </c>
    </row>
    <row r="10" spans="1:1">
      <c r="A10" s="4" t="s">
        <v>2017</v>
      </c>
    </row>
    <row r="11" spans="1:1">
      <c r="A11" s="4" t="s">
        <v>422</v>
      </c>
    </row>
    <row r="12" spans="1:1">
      <c r="A12" s="4" t="s">
        <v>1118</v>
      </c>
    </row>
    <row r="13" spans="1:1">
      <c r="A13" s="4" t="s">
        <v>1610</v>
      </c>
    </row>
    <row r="14" spans="1:1">
      <c r="A14" s="4" t="s">
        <v>2008</v>
      </c>
    </row>
    <row r="15" spans="1:1">
      <c r="A15" s="4" t="s">
        <v>2007</v>
      </c>
    </row>
    <row r="16" spans="1:1">
      <c r="A16" s="4" t="s">
        <v>2012</v>
      </c>
    </row>
    <row r="17" spans="1:1">
      <c r="A17" s="4" t="s">
        <v>2011</v>
      </c>
    </row>
    <row r="18" spans="1:1">
      <c r="A18" s="4" t="s">
        <v>2014</v>
      </c>
    </row>
    <row r="19" spans="1:1">
      <c r="A19" s="4" t="s">
        <v>2013</v>
      </c>
    </row>
    <row r="20" spans="1:1">
      <c r="A20" s="4" t="s">
        <v>2010</v>
      </c>
    </row>
    <row r="21" spans="1:1">
      <c r="A21" s="4" t="s">
        <v>2009</v>
      </c>
    </row>
    <row r="22" spans="1:1">
      <c r="A22" s="4" t="s">
        <v>712</v>
      </c>
    </row>
    <row r="23" spans="1:1">
      <c r="A23" s="4" t="s">
        <v>1204</v>
      </c>
    </row>
    <row r="24" spans="1:1">
      <c r="A24" s="4" t="s">
        <v>396</v>
      </c>
    </row>
    <row r="25" spans="1:1">
      <c r="A25" s="4" t="s">
        <v>1352</v>
      </c>
    </row>
    <row r="26" spans="1:1">
      <c r="A26" s="4" t="s">
        <v>1353</v>
      </c>
    </row>
    <row r="27" spans="1:1">
      <c r="A27" s="4" t="s">
        <v>1354</v>
      </c>
    </row>
    <row r="28" spans="1:1">
      <c r="A28" s="4" t="s">
        <v>1355</v>
      </c>
    </row>
    <row r="29" spans="1:1">
      <c r="A29" s="4" t="s">
        <v>1356</v>
      </c>
    </row>
    <row r="30" spans="1:1">
      <c r="A30" s="4" t="s">
        <v>1357</v>
      </c>
    </row>
    <row r="31" spans="1:1">
      <c r="A31" s="4" t="s">
        <v>1358</v>
      </c>
    </row>
    <row r="32" spans="1:1">
      <c r="A32" s="4" t="s">
        <v>1359</v>
      </c>
    </row>
    <row r="33" spans="1:1">
      <c r="A33" s="4" t="s">
        <v>1764</v>
      </c>
    </row>
    <row r="34" spans="1:1">
      <c r="A34" s="4" t="s">
        <v>1764</v>
      </c>
    </row>
    <row r="35" spans="1:1">
      <c r="A35" s="4" t="s">
        <v>423</v>
      </c>
    </row>
    <row r="36" spans="1:1">
      <c r="A36" s="4" t="s">
        <v>0</v>
      </c>
    </row>
    <row r="37" spans="1:1">
      <c r="A37" s="4" t="s">
        <v>1</v>
      </c>
    </row>
    <row r="38" spans="1:1">
      <c r="A38" s="4" t="s">
        <v>768</v>
      </c>
    </row>
    <row r="39" spans="1:1">
      <c r="A39" s="4" t="s">
        <v>2</v>
      </c>
    </row>
    <row r="40" spans="1:1">
      <c r="A40" s="4" t="s">
        <v>3</v>
      </c>
    </row>
    <row r="41" spans="1:1">
      <c r="A41" s="4" t="s">
        <v>1951</v>
      </c>
    </row>
    <row r="42" spans="1:1">
      <c r="A42" s="4" t="s">
        <v>760</v>
      </c>
    </row>
    <row r="43" spans="1:1">
      <c r="A43" s="4" t="s">
        <v>4</v>
      </c>
    </row>
    <row r="44" spans="1:1">
      <c r="A44" s="4" t="s">
        <v>5</v>
      </c>
    </row>
    <row r="45" spans="1:1">
      <c r="A45" s="4" t="s">
        <v>6</v>
      </c>
    </row>
    <row r="46" spans="1:1">
      <c r="A46" s="4" t="s">
        <v>7</v>
      </c>
    </row>
    <row r="47" spans="1:1">
      <c r="A47" s="4" t="s">
        <v>8</v>
      </c>
    </row>
    <row r="48" spans="1:1">
      <c r="A48" s="4" t="s">
        <v>1979</v>
      </c>
    </row>
    <row r="49" spans="1:1">
      <c r="A49" s="4" t="s">
        <v>9</v>
      </c>
    </row>
    <row r="50" spans="1:1">
      <c r="A50" s="4" t="s">
        <v>761</v>
      </c>
    </row>
    <row r="51" spans="1:1">
      <c r="A51" s="4" t="s">
        <v>10</v>
      </c>
    </row>
    <row r="52" spans="1:1">
      <c r="A52" s="4" t="s">
        <v>397</v>
      </c>
    </row>
    <row r="53" spans="1:1">
      <c r="A53" s="4" t="s">
        <v>391</v>
      </c>
    </row>
    <row r="54" spans="1:1">
      <c r="A54" s="4" t="s">
        <v>1952</v>
      </c>
    </row>
    <row r="55" spans="1:1">
      <c r="A55" s="4" t="s">
        <v>11</v>
      </c>
    </row>
    <row r="56" spans="1:1">
      <c r="A56" s="4" t="s">
        <v>12</v>
      </c>
    </row>
    <row r="57" spans="1:1">
      <c r="A57" s="4" t="s">
        <v>13</v>
      </c>
    </row>
    <row r="58" spans="1:1">
      <c r="A58" s="4" t="s">
        <v>15</v>
      </c>
    </row>
    <row r="59" spans="1:1">
      <c r="A59" s="4" t="s">
        <v>16</v>
      </c>
    </row>
    <row r="60" spans="1:1">
      <c r="A60" s="4" t="s">
        <v>674</v>
      </c>
    </row>
    <row r="61" spans="1:1">
      <c r="A61" s="4" t="s">
        <v>1227</v>
      </c>
    </row>
    <row r="62" spans="1:1">
      <c r="A62" s="4" t="s">
        <v>1228</v>
      </c>
    </row>
    <row r="63" spans="1:1">
      <c r="A63" s="4" t="s">
        <v>713</v>
      </c>
    </row>
    <row r="64" spans="1:1">
      <c r="A64" s="4" t="s">
        <v>1313</v>
      </c>
    </row>
    <row r="65" spans="1:1">
      <c r="A65" s="4" t="s">
        <v>1312</v>
      </c>
    </row>
    <row r="66" spans="1:1">
      <c r="A66" s="4" t="s">
        <v>2028</v>
      </c>
    </row>
    <row r="67" spans="1:1">
      <c r="A67" s="4" t="s">
        <v>2029</v>
      </c>
    </row>
    <row r="68" spans="1:1">
      <c r="A68" s="4" t="s">
        <v>2030</v>
      </c>
    </row>
    <row r="69" spans="1:1">
      <c r="A69" s="4" t="s">
        <v>2031</v>
      </c>
    </row>
    <row r="70" spans="1:1">
      <c r="A70" s="4" t="s">
        <v>2032</v>
      </c>
    </row>
    <row r="71" spans="1:1">
      <c r="A71" s="4" t="s">
        <v>1365</v>
      </c>
    </row>
    <row r="72" spans="1:1">
      <c r="A72" s="4" t="s">
        <v>17</v>
      </c>
    </row>
    <row r="73" spans="1:1">
      <c r="A73" s="4" t="s">
        <v>18</v>
      </c>
    </row>
    <row r="74" spans="1:1">
      <c r="A74" s="4" t="s">
        <v>19</v>
      </c>
    </row>
    <row r="75" spans="1:1">
      <c r="A75" s="4" t="s">
        <v>20</v>
      </c>
    </row>
    <row r="76" spans="1:1">
      <c r="A76" s="4" t="s">
        <v>21</v>
      </c>
    </row>
    <row r="77" spans="1:1">
      <c r="A77" s="4" t="s">
        <v>22</v>
      </c>
    </row>
    <row r="78" spans="1:1">
      <c r="A78" s="4" t="s">
        <v>23</v>
      </c>
    </row>
    <row r="79" spans="1:1">
      <c r="A79" s="4" t="s">
        <v>24</v>
      </c>
    </row>
    <row r="80" spans="1:1">
      <c r="A80" s="4" t="s">
        <v>25</v>
      </c>
    </row>
    <row r="81" spans="1:1">
      <c r="A81" s="4" t="s">
        <v>26</v>
      </c>
    </row>
    <row r="82" spans="1:1">
      <c r="A82" s="4" t="s">
        <v>27</v>
      </c>
    </row>
    <row r="83" spans="1:1">
      <c r="A83" s="4" t="s">
        <v>28</v>
      </c>
    </row>
    <row r="84" spans="1:1">
      <c r="A84" s="4" t="s">
        <v>29</v>
      </c>
    </row>
    <row r="85" spans="1:1">
      <c r="A85" s="4" t="s">
        <v>30</v>
      </c>
    </row>
    <row r="86" spans="1:1">
      <c r="A86" s="4" t="s">
        <v>31</v>
      </c>
    </row>
    <row r="87" spans="1:1">
      <c r="A87" s="4" t="s">
        <v>32</v>
      </c>
    </row>
    <row r="88" spans="1:1">
      <c r="A88" s="4" t="s">
        <v>33</v>
      </c>
    </row>
    <row r="89" spans="1:1">
      <c r="A89" s="4" t="s">
        <v>34</v>
      </c>
    </row>
    <row r="90" spans="1:1">
      <c r="A90" s="4" t="s">
        <v>409</v>
      </c>
    </row>
    <row r="91" spans="1:1">
      <c r="A91" s="4" t="s">
        <v>410</v>
      </c>
    </row>
    <row r="92" spans="1:1">
      <c r="A92" s="4" t="s">
        <v>411</v>
      </c>
    </row>
    <row r="93" spans="1:1">
      <c r="A93" s="4" t="s">
        <v>412</v>
      </c>
    </row>
    <row r="94" spans="1:1">
      <c r="A94" s="4" t="s">
        <v>417</v>
      </c>
    </row>
    <row r="95" spans="1:1">
      <c r="A95" s="4" t="s">
        <v>413</v>
      </c>
    </row>
    <row r="96" spans="1:1">
      <c r="A96" s="4" t="s">
        <v>414</v>
      </c>
    </row>
    <row r="97" spans="1:1">
      <c r="A97" s="4" t="s">
        <v>415</v>
      </c>
    </row>
    <row r="98" spans="1:1">
      <c r="A98" s="4" t="s">
        <v>418</v>
      </c>
    </row>
    <row r="99" spans="1:1">
      <c r="A99" s="4" t="s">
        <v>416</v>
      </c>
    </row>
    <row r="100" spans="1:1">
      <c r="A100" s="4" t="s">
        <v>419</v>
      </c>
    </row>
    <row r="101" spans="1:1">
      <c r="A101" s="4" t="s">
        <v>420</v>
      </c>
    </row>
    <row r="102" spans="1:1">
      <c r="A102" s="4" t="s">
        <v>424</v>
      </c>
    </row>
    <row r="103" spans="1:1">
      <c r="A103" s="4" t="s">
        <v>1609</v>
      </c>
    </row>
    <row r="104" spans="1:1">
      <c r="A104" s="4" t="s">
        <v>1117</v>
      </c>
    </row>
    <row r="105" spans="1:1">
      <c r="A105" s="4" t="s">
        <v>1532</v>
      </c>
    </row>
    <row r="106" spans="1:1">
      <c r="A106" s="4" t="s">
        <v>425</v>
      </c>
    </row>
    <row r="107" spans="1:1">
      <c r="A107" s="4" t="s">
        <v>426</v>
      </c>
    </row>
    <row r="108" spans="1:1">
      <c r="A108" s="4" t="s">
        <v>427</v>
      </c>
    </row>
    <row r="109" spans="1:1">
      <c r="A109" s="4" t="s">
        <v>428</v>
      </c>
    </row>
    <row r="110" spans="1:1">
      <c r="A110" s="4" t="s">
        <v>429</v>
      </c>
    </row>
    <row r="111" spans="1:1">
      <c r="A111" s="4" t="s">
        <v>430</v>
      </c>
    </row>
    <row r="112" spans="1:1">
      <c r="A112" s="4" t="s">
        <v>431</v>
      </c>
    </row>
    <row r="113" spans="1:1">
      <c r="A113" s="4" t="s">
        <v>432</v>
      </c>
    </row>
    <row r="114" spans="1:1">
      <c r="A114" s="4" t="s">
        <v>433</v>
      </c>
    </row>
    <row r="115" spans="1:1">
      <c r="A115" s="4" t="s">
        <v>434</v>
      </c>
    </row>
    <row r="116" spans="1:1">
      <c r="A116" s="4" t="s">
        <v>435</v>
      </c>
    </row>
    <row r="117" spans="1:1">
      <c r="A117" s="4" t="s">
        <v>1305</v>
      </c>
    </row>
    <row r="118" spans="1:1">
      <c r="A118" s="4" t="s">
        <v>1304</v>
      </c>
    </row>
    <row r="119" spans="1:1">
      <c r="A119" s="4" t="s">
        <v>1638</v>
      </c>
    </row>
    <row r="120" spans="1:1">
      <c r="A120" s="4" t="s">
        <v>1637</v>
      </c>
    </row>
    <row r="121" spans="1:1">
      <c r="A121" s="4" t="s">
        <v>436</v>
      </c>
    </row>
    <row r="122" spans="1:1">
      <c r="A122" s="4" t="s">
        <v>1985</v>
      </c>
    </row>
    <row r="123" spans="1:1">
      <c r="A123" s="4" t="s">
        <v>1987</v>
      </c>
    </row>
    <row r="124" spans="1:1">
      <c r="A124" s="4" t="s">
        <v>1988</v>
      </c>
    </row>
    <row r="125" spans="1:1">
      <c r="A125" s="4" t="s">
        <v>437</v>
      </c>
    </row>
    <row r="126" spans="1:1">
      <c r="A126" s="4" t="s">
        <v>1986</v>
      </c>
    </row>
    <row r="127" spans="1:1">
      <c r="A127" s="4" t="s">
        <v>1989</v>
      </c>
    </row>
    <row r="128" spans="1:1">
      <c r="A128" s="4" t="s">
        <v>1990</v>
      </c>
    </row>
    <row r="129" spans="1:1">
      <c r="A129" s="4" t="s">
        <v>35</v>
      </c>
    </row>
    <row r="130" spans="1:1">
      <c r="A130" s="4" t="s">
        <v>36</v>
      </c>
    </row>
    <row r="131" spans="1:1">
      <c r="A131" s="4" t="s">
        <v>1297</v>
      </c>
    </row>
    <row r="132" spans="1:1">
      <c r="A132" s="4" t="s">
        <v>1296</v>
      </c>
    </row>
    <row r="133" spans="1:1">
      <c r="A133" s="4" t="s">
        <v>37</v>
      </c>
    </row>
    <row r="134" spans="1:1">
      <c r="A134" s="4" t="s">
        <v>1706</v>
      </c>
    </row>
    <row r="135" spans="1:1">
      <c r="A135" s="4" t="s">
        <v>1707</v>
      </c>
    </row>
    <row r="136" spans="1:1">
      <c r="A136" s="4" t="s">
        <v>1708</v>
      </c>
    </row>
    <row r="137" spans="1:1">
      <c r="A137" s="4" t="s">
        <v>1710</v>
      </c>
    </row>
    <row r="138" spans="1:1">
      <c r="A138" s="4" t="s">
        <v>1366</v>
      </c>
    </row>
    <row r="139" spans="1:1">
      <c r="A139" s="4" t="s">
        <v>1367</v>
      </c>
    </row>
    <row r="140" spans="1:1">
      <c r="A140" s="4" t="s">
        <v>1955</v>
      </c>
    </row>
    <row r="141" spans="1:1">
      <c r="A141" s="4" t="s">
        <v>1983</v>
      </c>
    </row>
    <row r="142" spans="1:1">
      <c r="A142" s="4" t="s">
        <v>389</v>
      </c>
    </row>
    <row r="143" spans="1:1">
      <c r="A143" s="4" t="s">
        <v>438</v>
      </c>
    </row>
    <row r="144" spans="1:1">
      <c r="A144" s="4" t="s">
        <v>439</v>
      </c>
    </row>
    <row r="145" spans="1:1">
      <c r="A145" s="4" t="s">
        <v>440</v>
      </c>
    </row>
    <row r="146" spans="1:1">
      <c r="A146" s="4" t="s">
        <v>441</v>
      </c>
    </row>
    <row r="147" spans="1:1">
      <c r="A147" s="4" t="s">
        <v>442</v>
      </c>
    </row>
    <row r="148" spans="1:1">
      <c r="A148" s="4" t="s">
        <v>443</v>
      </c>
    </row>
    <row r="149" spans="1:1">
      <c r="A149" s="4" t="s">
        <v>444</v>
      </c>
    </row>
    <row r="150" spans="1:1">
      <c r="A150" s="4" t="s">
        <v>445</v>
      </c>
    </row>
    <row r="151" spans="1:1">
      <c r="A151" s="4" t="s">
        <v>1038</v>
      </c>
    </row>
    <row r="152" spans="1:1">
      <c r="A152" s="4" t="s">
        <v>446</v>
      </c>
    </row>
    <row r="153" spans="1:1">
      <c r="A153" s="4" t="s">
        <v>447</v>
      </c>
    </row>
    <row r="154" spans="1:1">
      <c r="A154" s="4" t="s">
        <v>1041</v>
      </c>
    </row>
    <row r="155" spans="1:1">
      <c r="A155" s="4" t="s">
        <v>1295</v>
      </c>
    </row>
    <row r="156" spans="1:1">
      <c r="A156" s="4" t="s">
        <v>448</v>
      </c>
    </row>
    <row r="157" spans="1:1">
      <c r="A157" s="4" t="s">
        <v>449</v>
      </c>
    </row>
    <row r="158" spans="1:1">
      <c r="A158" s="4" t="s">
        <v>450</v>
      </c>
    </row>
    <row r="159" spans="1:1">
      <c r="A159" s="4" t="s">
        <v>451</v>
      </c>
    </row>
    <row r="160" spans="1:1">
      <c r="A160" s="4" t="s">
        <v>452</v>
      </c>
    </row>
    <row r="161" spans="1:1">
      <c r="A161" s="4" t="s">
        <v>453</v>
      </c>
    </row>
    <row r="162" spans="1:1">
      <c r="A162" s="4" t="s">
        <v>1039</v>
      </c>
    </row>
    <row r="163" spans="1:1">
      <c r="A163" s="4" t="s">
        <v>1040</v>
      </c>
    </row>
    <row r="164" spans="1:1">
      <c r="A164" s="4" t="s">
        <v>1175</v>
      </c>
    </row>
    <row r="165" spans="1:1">
      <c r="A165" s="4" t="s">
        <v>1176</v>
      </c>
    </row>
    <row r="166" spans="1:1">
      <c r="A166" s="4" t="s">
        <v>1179</v>
      </c>
    </row>
    <row r="167" spans="1:1">
      <c r="A167" s="4" t="s">
        <v>454</v>
      </c>
    </row>
    <row r="168" spans="1:1">
      <c r="A168" s="4" t="s">
        <v>455</v>
      </c>
    </row>
    <row r="169" spans="1:1">
      <c r="A169" s="4" t="s">
        <v>1177</v>
      </c>
    </row>
    <row r="170" spans="1:1">
      <c r="A170" s="4" t="s">
        <v>1178</v>
      </c>
    </row>
    <row r="171" spans="1:1">
      <c r="A171" s="4" t="s">
        <v>1024</v>
      </c>
    </row>
    <row r="172" spans="1:1">
      <c r="A172" s="4" t="s">
        <v>456</v>
      </c>
    </row>
    <row r="173" spans="1:1">
      <c r="A173" s="4" t="s">
        <v>457</v>
      </c>
    </row>
    <row r="174" spans="1:1">
      <c r="A174" s="4" t="s">
        <v>458</v>
      </c>
    </row>
    <row r="175" spans="1:1">
      <c r="A175" s="4" t="s">
        <v>459</v>
      </c>
    </row>
    <row r="176" spans="1:1">
      <c r="A176" s="4" t="s">
        <v>460</v>
      </c>
    </row>
    <row r="177" spans="1:1">
      <c r="A177" s="4" t="s">
        <v>461</v>
      </c>
    </row>
    <row r="178" spans="1:1">
      <c r="A178" s="4" t="s">
        <v>462</v>
      </c>
    </row>
    <row r="179" spans="1:1">
      <c r="A179" s="4" t="s">
        <v>714</v>
      </c>
    </row>
    <row r="180" spans="1:1">
      <c r="A180" s="4" t="s">
        <v>2005</v>
      </c>
    </row>
    <row r="181" spans="1:1">
      <c r="A181" s="4" t="s">
        <v>2003</v>
      </c>
    </row>
    <row r="182" spans="1:1">
      <c r="A182" s="4" t="s">
        <v>463</v>
      </c>
    </row>
    <row r="183" spans="1:1">
      <c r="A183" s="4" t="s">
        <v>1772</v>
      </c>
    </row>
    <row r="184" spans="1:1">
      <c r="A184" s="4" t="s">
        <v>715</v>
      </c>
    </row>
    <row r="185" spans="1:1">
      <c r="A185" s="4" t="s">
        <v>38</v>
      </c>
    </row>
    <row r="186" spans="1:1">
      <c r="A186" s="4" t="s">
        <v>40</v>
      </c>
    </row>
    <row r="187" spans="1:1">
      <c r="A187" s="4" t="s">
        <v>42</v>
      </c>
    </row>
    <row r="188" spans="1:1">
      <c r="A188" s="4" t="s">
        <v>43</v>
      </c>
    </row>
    <row r="189" spans="1:1">
      <c r="A189" s="4" t="s">
        <v>1085</v>
      </c>
    </row>
    <row r="190" spans="1:1">
      <c r="A190" s="4" t="s">
        <v>1086</v>
      </c>
    </row>
    <row r="191" spans="1:1">
      <c r="A191" s="4" t="s">
        <v>1087</v>
      </c>
    </row>
    <row r="192" spans="1:1">
      <c r="A192" s="4" t="s">
        <v>1088</v>
      </c>
    </row>
    <row r="193" spans="1:1">
      <c r="A193" s="4" t="s">
        <v>1092</v>
      </c>
    </row>
    <row r="194" spans="1:1">
      <c r="A194" s="4" t="s">
        <v>1089</v>
      </c>
    </row>
    <row r="195" spans="1:1">
      <c r="A195" s="4" t="s">
        <v>1090</v>
      </c>
    </row>
    <row r="196" spans="1:1">
      <c r="A196" s="4" t="s">
        <v>1091</v>
      </c>
    </row>
    <row r="197" spans="1:1">
      <c r="A197" s="4" t="s">
        <v>1098</v>
      </c>
    </row>
    <row r="198" spans="1:1">
      <c r="A198" s="4" t="s">
        <v>464</v>
      </c>
    </row>
    <row r="199" spans="1:1">
      <c r="A199" s="4" t="s">
        <v>465</v>
      </c>
    </row>
    <row r="200" spans="1:1">
      <c r="A200" s="4" t="s">
        <v>466</v>
      </c>
    </row>
    <row r="201" spans="1:1">
      <c r="A201" s="4" t="s">
        <v>467</v>
      </c>
    </row>
    <row r="202" spans="1:1">
      <c r="A202" s="4" t="s">
        <v>468</v>
      </c>
    </row>
    <row r="203" spans="1:1">
      <c r="A203" s="4" t="s">
        <v>469</v>
      </c>
    </row>
    <row r="204" spans="1:1">
      <c r="A204" s="4" t="s">
        <v>470</v>
      </c>
    </row>
    <row r="205" spans="1:1">
      <c r="A205" s="4" t="s">
        <v>716</v>
      </c>
    </row>
    <row r="206" spans="1:1">
      <c r="A206" s="4" t="s">
        <v>717</v>
      </c>
    </row>
    <row r="207" spans="1:1">
      <c r="A207" s="4" t="s">
        <v>718</v>
      </c>
    </row>
    <row r="208" spans="1:1">
      <c r="A208" s="4" t="s">
        <v>763</v>
      </c>
    </row>
    <row r="209" spans="1:1">
      <c r="A209" s="4" t="s">
        <v>764</v>
      </c>
    </row>
    <row r="210" spans="1:1">
      <c r="A210" s="4" t="s">
        <v>471</v>
      </c>
    </row>
    <row r="211" spans="1:1">
      <c r="A211" s="4" t="s">
        <v>472</v>
      </c>
    </row>
    <row r="212" spans="1:1">
      <c r="A212" s="4" t="s">
        <v>473</v>
      </c>
    </row>
    <row r="213" spans="1:1">
      <c r="A213" s="4" t="s">
        <v>474</v>
      </c>
    </row>
    <row r="214" spans="1:1">
      <c r="A214" s="4" t="s">
        <v>1023</v>
      </c>
    </row>
    <row r="215" spans="1:1">
      <c r="A215" s="4" t="s">
        <v>475</v>
      </c>
    </row>
    <row r="216" spans="1:1">
      <c r="A216" s="4" t="s">
        <v>476</v>
      </c>
    </row>
    <row r="217" spans="1:1">
      <c r="A217" s="4" t="s">
        <v>762</v>
      </c>
    </row>
    <row r="218" spans="1:1">
      <c r="A218" s="4" t="s">
        <v>44</v>
      </c>
    </row>
    <row r="219" spans="1:1">
      <c r="A219" s="4" t="s">
        <v>45</v>
      </c>
    </row>
    <row r="220" spans="1:1">
      <c r="A220" s="4" t="s">
        <v>46</v>
      </c>
    </row>
    <row r="221" spans="1:1">
      <c r="A221" s="4" t="s">
        <v>47</v>
      </c>
    </row>
    <row r="222" spans="1:1">
      <c r="A222" s="4" t="s">
        <v>48</v>
      </c>
    </row>
    <row r="223" spans="1:1">
      <c r="A223" s="4" t="s">
        <v>49</v>
      </c>
    </row>
    <row r="224" spans="1:1">
      <c r="A224" s="4" t="s">
        <v>50</v>
      </c>
    </row>
    <row r="225" spans="1:1">
      <c r="A225" s="4" t="s">
        <v>51</v>
      </c>
    </row>
    <row r="226" spans="1:1">
      <c r="A226" s="4" t="s">
        <v>1372</v>
      </c>
    </row>
    <row r="227" spans="1:1">
      <c r="A227" s="4" t="s">
        <v>1373</v>
      </c>
    </row>
    <row r="228" spans="1:1">
      <c r="A228" s="4" t="s">
        <v>52</v>
      </c>
    </row>
    <row r="229" spans="1:1">
      <c r="A229" s="4" t="s">
        <v>53</v>
      </c>
    </row>
    <row r="230" spans="1:1">
      <c r="A230" s="4" t="s">
        <v>54</v>
      </c>
    </row>
    <row r="231" spans="1:1">
      <c r="A231" s="4" t="s">
        <v>55</v>
      </c>
    </row>
    <row r="232" spans="1:1">
      <c r="A232" s="4" t="s">
        <v>56</v>
      </c>
    </row>
    <row r="233" spans="1:1">
      <c r="A233" s="4" t="s">
        <v>1284</v>
      </c>
    </row>
    <row r="234" spans="1:1">
      <c r="A234" s="4" t="s">
        <v>1289</v>
      </c>
    </row>
    <row r="235" spans="1:1">
      <c r="A235" s="4" t="s">
        <v>57</v>
      </c>
    </row>
    <row r="236" spans="1:1">
      <c r="A236" s="4" t="s">
        <v>1285</v>
      </c>
    </row>
    <row r="237" spans="1:1">
      <c r="A237" s="4" t="s">
        <v>58</v>
      </c>
    </row>
    <row r="238" spans="1:1">
      <c r="A238" s="4" t="s">
        <v>59</v>
      </c>
    </row>
    <row r="239" spans="1:1">
      <c r="A239" s="4" t="s">
        <v>60</v>
      </c>
    </row>
    <row r="240" spans="1:1">
      <c r="A240" s="4" t="s">
        <v>61</v>
      </c>
    </row>
    <row r="241" spans="1:1">
      <c r="A241" s="4" t="s">
        <v>62</v>
      </c>
    </row>
    <row r="242" spans="1:1">
      <c r="A242" s="4" t="s">
        <v>1287</v>
      </c>
    </row>
    <row r="243" spans="1:1">
      <c r="A243" s="4" t="s">
        <v>1286</v>
      </c>
    </row>
    <row r="244" spans="1:1">
      <c r="A244" s="4" t="s">
        <v>63</v>
      </c>
    </row>
    <row r="245" spans="1:1">
      <c r="A245" s="4" t="s">
        <v>1288</v>
      </c>
    </row>
    <row r="246" spans="1:1">
      <c r="A246" s="4" t="s">
        <v>64</v>
      </c>
    </row>
    <row r="247" spans="1:1">
      <c r="A247" s="4" t="s">
        <v>65</v>
      </c>
    </row>
    <row r="248" spans="1:1">
      <c r="A248" s="4" t="s">
        <v>66</v>
      </c>
    </row>
    <row r="249" spans="1:1">
      <c r="A249" s="4" t="s">
        <v>67</v>
      </c>
    </row>
    <row r="250" spans="1:1">
      <c r="A250" s="4" t="s">
        <v>68</v>
      </c>
    </row>
    <row r="251" spans="1:1">
      <c r="A251" s="4" t="s">
        <v>69</v>
      </c>
    </row>
    <row r="252" spans="1:1">
      <c r="A252" s="4" t="s">
        <v>70</v>
      </c>
    </row>
    <row r="253" spans="1:1">
      <c r="A253" s="4" t="s">
        <v>71</v>
      </c>
    </row>
    <row r="254" spans="1:1">
      <c r="A254" s="4" t="s">
        <v>1253</v>
      </c>
    </row>
    <row r="255" spans="1:1">
      <c r="A255" s="4" t="s">
        <v>1252</v>
      </c>
    </row>
    <row r="256" spans="1:1">
      <c r="A256" s="4" t="s">
        <v>1530</v>
      </c>
    </row>
    <row r="257" spans="1:1">
      <c r="A257" s="4" t="s">
        <v>1256</v>
      </c>
    </row>
    <row r="258" spans="1:1">
      <c r="A258" s="4" t="s">
        <v>1243</v>
      </c>
    </row>
    <row r="259" spans="1:1">
      <c r="A259" s="4" t="s">
        <v>1239</v>
      </c>
    </row>
    <row r="260" spans="1:1">
      <c r="A260" s="4" t="s">
        <v>1235</v>
      </c>
    </row>
    <row r="261" spans="1:1">
      <c r="A261" s="4" t="s">
        <v>1247</v>
      </c>
    </row>
    <row r="262" spans="1:1">
      <c r="A262" s="4" t="s">
        <v>1244</v>
      </c>
    </row>
    <row r="263" spans="1:1">
      <c r="A263" s="4" t="s">
        <v>1240</v>
      </c>
    </row>
    <row r="264" spans="1:1">
      <c r="A264" s="4" t="s">
        <v>1236</v>
      </c>
    </row>
    <row r="265" spans="1:1">
      <c r="A265" s="4" t="s">
        <v>1248</v>
      </c>
    </row>
    <row r="266" spans="1:1">
      <c r="A266" s="4" t="s">
        <v>1245</v>
      </c>
    </row>
    <row r="267" spans="1:1">
      <c r="A267" s="4" t="s">
        <v>1241</v>
      </c>
    </row>
    <row r="268" spans="1:1">
      <c r="A268" s="4" t="s">
        <v>1237</v>
      </c>
    </row>
    <row r="269" spans="1:1">
      <c r="A269" s="4" t="s">
        <v>1249</v>
      </c>
    </row>
    <row r="270" spans="1:1">
      <c r="A270" s="4" t="s">
        <v>1260</v>
      </c>
    </row>
    <row r="271" spans="1:1">
      <c r="A271" s="4" t="s">
        <v>1263</v>
      </c>
    </row>
    <row r="272" spans="1:1">
      <c r="A272" s="4" t="s">
        <v>1250</v>
      </c>
    </row>
    <row r="273" spans="1:1">
      <c r="A273" s="4" t="s">
        <v>1257</v>
      </c>
    </row>
    <row r="274" spans="1:1">
      <c r="A274" s="4" t="s">
        <v>1261</v>
      </c>
    </row>
    <row r="275" spans="1:1">
      <c r="A275" s="4" t="s">
        <v>1264</v>
      </c>
    </row>
    <row r="276" spans="1:1">
      <c r="A276" s="4" t="s">
        <v>72</v>
      </c>
    </row>
    <row r="277" spans="1:1">
      <c r="A277" s="4" t="s">
        <v>1258</v>
      </c>
    </row>
    <row r="278" spans="1:1">
      <c r="A278" s="4" t="s">
        <v>1262</v>
      </c>
    </row>
    <row r="279" spans="1:1">
      <c r="A279" s="4" t="s">
        <v>1265</v>
      </c>
    </row>
    <row r="280" spans="1:1">
      <c r="A280" s="4" t="s">
        <v>1251</v>
      </c>
    </row>
    <row r="281" spans="1:1">
      <c r="A281" s="4" t="s">
        <v>1259</v>
      </c>
    </row>
    <row r="282" spans="1:1">
      <c r="A282" s="4" t="s">
        <v>1268</v>
      </c>
    </row>
    <row r="283" spans="1:1">
      <c r="A283" s="4" t="s">
        <v>1267</v>
      </c>
    </row>
    <row r="284" spans="1:1">
      <c r="A284" s="4" t="s">
        <v>1266</v>
      </c>
    </row>
    <row r="285" spans="1:1">
      <c r="A285" s="4" t="s">
        <v>1269</v>
      </c>
    </row>
    <row r="286" spans="1:1">
      <c r="A286" s="4" t="s">
        <v>73</v>
      </c>
    </row>
    <row r="287" spans="1:1">
      <c r="A287" s="4" t="s">
        <v>74</v>
      </c>
    </row>
    <row r="288" spans="1:1">
      <c r="A288" s="4" t="s">
        <v>75</v>
      </c>
    </row>
    <row r="289" spans="1:1">
      <c r="A289" s="4" t="s">
        <v>76</v>
      </c>
    </row>
    <row r="290" spans="1:1">
      <c r="A290" s="4" t="s">
        <v>1971</v>
      </c>
    </row>
    <row r="291" spans="1:1">
      <c r="A291" s="4" t="s">
        <v>1972</v>
      </c>
    </row>
    <row r="292" spans="1:1">
      <c r="A292" s="4" t="s">
        <v>1973</v>
      </c>
    </row>
    <row r="293" spans="1:1">
      <c r="A293" s="4" t="s">
        <v>1974</v>
      </c>
    </row>
    <row r="294" spans="1:1">
      <c r="A294" s="4" t="s">
        <v>1949</v>
      </c>
    </row>
    <row r="295" spans="1:1">
      <c r="A295" s="4" t="s">
        <v>77</v>
      </c>
    </row>
    <row r="296" spans="1:1">
      <c r="A296" s="4" t="s">
        <v>78</v>
      </c>
    </row>
    <row r="297" spans="1:1">
      <c r="A297" s="4" t="s">
        <v>79</v>
      </c>
    </row>
    <row r="298" spans="1:1">
      <c r="A298" s="4" t="s">
        <v>80</v>
      </c>
    </row>
    <row r="299" spans="1:1">
      <c r="A299" s="4" t="s">
        <v>81</v>
      </c>
    </row>
    <row r="300" spans="1:1">
      <c r="A300" s="4" t="s">
        <v>82</v>
      </c>
    </row>
    <row r="301" spans="1:1">
      <c r="A301" s="4" t="s">
        <v>1568</v>
      </c>
    </row>
    <row r="302" spans="1:1">
      <c r="A302" s="4" t="s">
        <v>83</v>
      </c>
    </row>
    <row r="303" spans="1:1">
      <c r="A303" s="4" t="s">
        <v>84</v>
      </c>
    </row>
    <row r="304" spans="1:1">
      <c r="A304" s="4" t="s">
        <v>85</v>
      </c>
    </row>
    <row r="305" spans="1:1">
      <c r="A305" s="4" t="s">
        <v>86</v>
      </c>
    </row>
    <row r="306" spans="1:1">
      <c r="A306" s="4" t="s">
        <v>87</v>
      </c>
    </row>
    <row r="307" spans="1:1">
      <c r="A307" s="4" t="s">
        <v>88</v>
      </c>
    </row>
    <row r="308" spans="1:1">
      <c r="A308" s="4" t="s">
        <v>89</v>
      </c>
    </row>
    <row r="309" spans="1:1">
      <c r="A309" s="4" t="s">
        <v>90</v>
      </c>
    </row>
    <row r="310" spans="1:1">
      <c r="A310" s="4" t="s">
        <v>91</v>
      </c>
    </row>
    <row r="311" spans="1:1">
      <c r="A311" s="4" t="s">
        <v>92</v>
      </c>
    </row>
    <row r="312" spans="1:1">
      <c r="A312" s="4" t="s">
        <v>93</v>
      </c>
    </row>
    <row r="313" spans="1:1">
      <c r="A313" s="4" t="s">
        <v>94</v>
      </c>
    </row>
    <row r="314" spans="1:1">
      <c r="A314" s="4" t="s">
        <v>1270</v>
      </c>
    </row>
    <row r="315" spans="1:1">
      <c r="A315" s="4" t="s">
        <v>96</v>
      </c>
    </row>
    <row r="316" spans="1:1">
      <c r="A316" s="4" t="s">
        <v>1927</v>
      </c>
    </row>
    <row r="317" spans="1:1">
      <c r="A317" s="4" t="s">
        <v>1271</v>
      </c>
    </row>
    <row r="318" spans="1:1">
      <c r="A318" s="4" t="s">
        <v>1272</v>
      </c>
    </row>
    <row r="319" spans="1:1">
      <c r="A319" s="4" t="s">
        <v>1273</v>
      </c>
    </row>
    <row r="320" spans="1:1">
      <c r="A320" s="4" t="s">
        <v>1396</v>
      </c>
    </row>
    <row r="321" spans="1:1">
      <c r="A321" s="4" t="s">
        <v>1397</v>
      </c>
    </row>
    <row r="322" spans="1:1">
      <c r="A322" s="4" t="s">
        <v>1398</v>
      </c>
    </row>
    <row r="323" spans="1:1">
      <c r="A323" s="4" t="s">
        <v>1205</v>
      </c>
    </row>
    <row r="324" spans="1:1">
      <c r="A324" s="4" t="s">
        <v>1206</v>
      </c>
    </row>
    <row r="325" spans="1:1">
      <c r="A325" s="4" t="s">
        <v>1207</v>
      </c>
    </row>
    <row r="326" spans="1:1">
      <c r="A326" s="4" t="s">
        <v>1208</v>
      </c>
    </row>
    <row r="327" spans="1:1">
      <c r="A327" s="4" t="s">
        <v>1209</v>
      </c>
    </row>
    <row r="328" spans="1:1">
      <c r="A328" s="4" t="s">
        <v>1210</v>
      </c>
    </row>
    <row r="329" spans="1:1">
      <c r="A329" s="4" t="s">
        <v>1211</v>
      </c>
    </row>
    <row r="330" spans="1:1">
      <c r="A330" s="4" t="s">
        <v>1212</v>
      </c>
    </row>
    <row r="331" spans="1:1">
      <c r="A331" s="4" t="s">
        <v>1213</v>
      </c>
    </row>
    <row r="332" spans="1:1">
      <c r="A332" s="4" t="s">
        <v>1214</v>
      </c>
    </row>
    <row r="333" spans="1:1">
      <c r="A333" s="4" t="s">
        <v>1419</v>
      </c>
    </row>
    <row r="334" spans="1:1">
      <c r="A334" s="4" t="s">
        <v>1421</v>
      </c>
    </row>
    <row r="335" spans="1:1">
      <c r="A335" s="4" t="s">
        <v>1422</v>
      </c>
    </row>
    <row r="336" spans="1:1">
      <c r="A336" s="4" t="s">
        <v>1423</v>
      </c>
    </row>
    <row r="337" spans="1:1">
      <c r="A337" s="4" t="s">
        <v>1215</v>
      </c>
    </row>
    <row r="338" spans="1:1">
      <c r="A338" s="4" t="s">
        <v>1424</v>
      </c>
    </row>
    <row r="339" spans="1:1">
      <c r="A339" s="4" t="s">
        <v>1425</v>
      </c>
    </row>
    <row r="340" spans="1:1">
      <c r="A340" s="4" t="s">
        <v>1224</v>
      </c>
    </row>
    <row r="341" spans="1:1">
      <c r="A341" s="4" t="s">
        <v>1225</v>
      </c>
    </row>
    <row r="342" spans="1:1">
      <c r="A342" s="4" t="s">
        <v>1226</v>
      </c>
    </row>
    <row r="343" spans="1:1">
      <c r="A343" s="4" t="s">
        <v>1281</v>
      </c>
    </row>
    <row r="344" spans="1:1">
      <c r="A344" s="4" t="s">
        <v>1282</v>
      </c>
    </row>
    <row r="345" spans="1:1">
      <c r="A345" s="4" t="s">
        <v>1283</v>
      </c>
    </row>
    <row r="346" spans="1:1">
      <c r="A346" s="4" t="s">
        <v>719</v>
      </c>
    </row>
    <row r="347" spans="1:1">
      <c r="A347" s="4" t="s">
        <v>1371</v>
      </c>
    </row>
    <row r="348" spans="1:1">
      <c r="A348" s="4" t="s">
        <v>477</v>
      </c>
    </row>
    <row r="349" spans="1:1">
      <c r="A349" s="4" t="s">
        <v>478</v>
      </c>
    </row>
    <row r="350" spans="1:1">
      <c r="A350" s="4" t="s">
        <v>479</v>
      </c>
    </row>
    <row r="351" spans="1:1">
      <c r="A351" s="4" t="s">
        <v>480</v>
      </c>
    </row>
    <row r="352" spans="1:1">
      <c r="A352" s="4" t="s">
        <v>481</v>
      </c>
    </row>
    <row r="353" spans="1:1">
      <c r="A353" s="4" t="s">
        <v>482</v>
      </c>
    </row>
    <row r="354" spans="1:1">
      <c r="A354" s="4" t="s">
        <v>1106</v>
      </c>
    </row>
    <row r="355" spans="1:1">
      <c r="A355" s="4" t="s">
        <v>1108</v>
      </c>
    </row>
    <row r="356" spans="1:1">
      <c r="A356" s="4" t="s">
        <v>1324</v>
      </c>
    </row>
    <row r="357" spans="1:1">
      <c r="A357" s="4" t="s">
        <v>1325</v>
      </c>
    </row>
    <row r="358" spans="1:1">
      <c r="A358" s="4" t="s">
        <v>1326</v>
      </c>
    </row>
    <row r="359" spans="1:1">
      <c r="A359" s="4" t="s">
        <v>1338</v>
      </c>
    </row>
    <row r="360" spans="1:1">
      <c r="A360" s="4" t="s">
        <v>1336</v>
      </c>
    </row>
    <row r="361" spans="1:1">
      <c r="A361" s="4" t="s">
        <v>1337</v>
      </c>
    </row>
    <row r="362" spans="1:1">
      <c r="A362" s="4" t="s">
        <v>1332</v>
      </c>
    </row>
    <row r="363" spans="1:1">
      <c r="A363" s="4" t="s">
        <v>1330</v>
      </c>
    </row>
    <row r="364" spans="1:1">
      <c r="A364" s="4" t="s">
        <v>1331</v>
      </c>
    </row>
    <row r="365" spans="1:1">
      <c r="A365" s="4" t="s">
        <v>97</v>
      </c>
    </row>
    <row r="366" spans="1:1">
      <c r="A366" s="4" t="s">
        <v>98</v>
      </c>
    </row>
    <row r="367" spans="1:1">
      <c r="A367" s="4" t="s">
        <v>100</v>
      </c>
    </row>
    <row r="368" spans="1:1">
      <c r="A368" s="4" t="s">
        <v>101</v>
      </c>
    </row>
    <row r="369" spans="1:1">
      <c r="A369" s="4" t="s">
        <v>1392</v>
      </c>
    </row>
    <row r="370" spans="1:1">
      <c r="A370" s="4" t="s">
        <v>1705</v>
      </c>
    </row>
    <row r="371" spans="1:1">
      <c r="A371" s="4" t="s">
        <v>1387</v>
      </c>
    </row>
    <row r="372" spans="1:1">
      <c r="A372" s="4" t="s">
        <v>1389</v>
      </c>
    </row>
    <row r="373" spans="1:1">
      <c r="A373" s="4" t="s">
        <v>1390</v>
      </c>
    </row>
    <row r="374" spans="1:1">
      <c r="A374" s="4" t="s">
        <v>1376</v>
      </c>
    </row>
    <row r="375" spans="1:1">
      <c r="A375" s="4" t="s">
        <v>1936</v>
      </c>
    </row>
    <row r="376" spans="1:1">
      <c r="A376" s="4" t="s">
        <v>1938</v>
      </c>
    </row>
    <row r="377" spans="1:1">
      <c r="A377" s="4" t="s">
        <v>1937</v>
      </c>
    </row>
    <row r="378" spans="1:1" ht="13.8">
      <c r="A378" s="17" t="s">
        <v>1795</v>
      </c>
    </row>
    <row r="379" spans="1:1">
      <c r="A379" s="4" t="s">
        <v>1940</v>
      </c>
    </row>
    <row r="380" spans="1:1">
      <c r="A380" s="4" t="s">
        <v>1946</v>
      </c>
    </row>
    <row r="381" spans="1:1">
      <c r="A381" s="4" t="s">
        <v>1763</v>
      </c>
    </row>
    <row r="382" spans="1:1">
      <c r="A382" s="4" t="s">
        <v>1762</v>
      </c>
    </row>
    <row r="383" spans="1:1" ht="13.8">
      <c r="A383" s="17" t="s">
        <v>2034</v>
      </c>
    </row>
    <row r="384" spans="1:1" ht="13.8">
      <c r="A384" s="17" t="s">
        <v>2035</v>
      </c>
    </row>
    <row r="385" spans="1:1" ht="13.8">
      <c r="A385" s="17" t="s">
        <v>2036</v>
      </c>
    </row>
    <row r="386" spans="1:1" ht="12.6">
      <c r="A386" s="18" t="s">
        <v>1761</v>
      </c>
    </row>
    <row r="387" spans="1:1">
      <c r="A387" s="4" t="s">
        <v>103</v>
      </c>
    </row>
    <row r="388" spans="1:1">
      <c r="A388" s="4" t="s">
        <v>104</v>
      </c>
    </row>
    <row r="389" spans="1:1">
      <c r="A389" s="4" t="s">
        <v>105</v>
      </c>
    </row>
    <row r="390" spans="1:1">
      <c r="A390" s="4" t="s">
        <v>106</v>
      </c>
    </row>
    <row r="391" spans="1:1">
      <c r="A391" s="4" t="s">
        <v>107</v>
      </c>
    </row>
    <row r="392" spans="1:1">
      <c r="A392" s="4" t="s">
        <v>108</v>
      </c>
    </row>
    <row r="393" spans="1:1">
      <c r="A393" s="4" t="s">
        <v>109</v>
      </c>
    </row>
    <row r="394" spans="1:1">
      <c r="A394" s="4" t="s">
        <v>110</v>
      </c>
    </row>
    <row r="395" spans="1:1">
      <c r="A395" s="4" t="s">
        <v>111</v>
      </c>
    </row>
    <row r="396" spans="1:1">
      <c r="A396" s="4" t="s">
        <v>483</v>
      </c>
    </row>
    <row r="397" spans="1:1">
      <c r="A397" s="4" t="s">
        <v>484</v>
      </c>
    </row>
    <row r="398" spans="1:1">
      <c r="A398" s="4" t="s">
        <v>485</v>
      </c>
    </row>
    <row r="399" spans="1:1">
      <c r="A399" s="4" t="s">
        <v>486</v>
      </c>
    </row>
    <row r="400" spans="1:1">
      <c r="A400" s="4" t="s">
        <v>112</v>
      </c>
    </row>
    <row r="401" spans="1:1">
      <c r="A401" s="4" t="s">
        <v>113</v>
      </c>
    </row>
    <row r="402" spans="1:1">
      <c r="A402" s="4" t="s">
        <v>114</v>
      </c>
    </row>
    <row r="403" spans="1:1">
      <c r="A403" s="4" t="s">
        <v>115</v>
      </c>
    </row>
    <row r="404" spans="1:1">
      <c r="A404" s="4" t="s">
        <v>116</v>
      </c>
    </row>
    <row r="405" spans="1:1">
      <c r="A405" s="4" t="s">
        <v>117</v>
      </c>
    </row>
    <row r="406" spans="1:1">
      <c r="A406" s="4" t="s">
        <v>118</v>
      </c>
    </row>
    <row r="407" spans="1:1">
      <c r="A407" s="4" t="s">
        <v>487</v>
      </c>
    </row>
    <row r="408" spans="1:1">
      <c r="A408" s="4" t="s">
        <v>488</v>
      </c>
    </row>
    <row r="409" spans="1:1">
      <c r="A409" s="4" t="s">
        <v>489</v>
      </c>
    </row>
    <row r="410" spans="1:1">
      <c r="A410" s="4" t="s">
        <v>490</v>
      </c>
    </row>
    <row r="411" spans="1:1">
      <c r="A411" s="4" t="s">
        <v>491</v>
      </c>
    </row>
    <row r="412" spans="1:1">
      <c r="A412" s="4" t="s">
        <v>492</v>
      </c>
    </row>
    <row r="413" spans="1:1">
      <c r="A413" s="4" t="s">
        <v>119</v>
      </c>
    </row>
    <row r="414" spans="1:1">
      <c r="A414" s="4" t="s">
        <v>120</v>
      </c>
    </row>
    <row r="415" spans="1:1">
      <c r="A415" s="4" t="s">
        <v>121</v>
      </c>
    </row>
    <row r="416" spans="1:1">
      <c r="A416" s="4" t="s">
        <v>398</v>
      </c>
    </row>
    <row r="417" spans="1:1">
      <c r="A417" s="4" t="s">
        <v>399</v>
      </c>
    </row>
    <row r="418" spans="1:1">
      <c r="A418" s="4" t="s">
        <v>400</v>
      </c>
    </row>
    <row r="419" spans="1:1">
      <c r="A419" s="4" t="s">
        <v>401</v>
      </c>
    </row>
    <row r="420" spans="1:1">
      <c r="A420" s="4" t="s">
        <v>402</v>
      </c>
    </row>
    <row r="421" spans="1:1">
      <c r="A421" s="4" t="s">
        <v>122</v>
      </c>
    </row>
    <row r="422" spans="1:1">
      <c r="A422" s="4" t="s">
        <v>123</v>
      </c>
    </row>
    <row r="423" spans="1:1">
      <c r="A423" s="4" t="s">
        <v>403</v>
      </c>
    </row>
    <row r="424" spans="1:1">
      <c r="A424" s="4" t="s">
        <v>124</v>
      </c>
    </row>
    <row r="425" spans="1:1">
      <c r="A425" s="4" t="s">
        <v>125</v>
      </c>
    </row>
    <row r="426" spans="1:1">
      <c r="A426" s="4" t="s">
        <v>493</v>
      </c>
    </row>
    <row r="427" spans="1:1">
      <c r="A427" s="4" t="s">
        <v>126</v>
      </c>
    </row>
    <row r="428" spans="1:1">
      <c r="A428" s="4" t="s">
        <v>127</v>
      </c>
    </row>
    <row r="429" spans="1:1">
      <c r="A429" s="4" t="s">
        <v>128</v>
      </c>
    </row>
    <row r="430" spans="1:1">
      <c r="A430" s="4" t="s">
        <v>129</v>
      </c>
    </row>
    <row r="431" spans="1:1">
      <c r="A431" s="4" t="s">
        <v>130</v>
      </c>
    </row>
    <row r="432" spans="1:1">
      <c r="A432" s="4" t="s">
        <v>720</v>
      </c>
    </row>
    <row r="433" spans="1:1">
      <c r="A433" s="4" t="s">
        <v>721</v>
      </c>
    </row>
    <row r="434" spans="1:1">
      <c r="A434" s="4" t="s">
        <v>722</v>
      </c>
    </row>
    <row r="435" spans="1:1">
      <c r="A435" s="4" t="s">
        <v>494</v>
      </c>
    </row>
    <row r="436" spans="1:1">
      <c r="A436" s="4" t="s">
        <v>495</v>
      </c>
    </row>
    <row r="437" spans="1:1">
      <c r="A437" s="4" t="s">
        <v>404</v>
      </c>
    </row>
    <row r="438" spans="1:1">
      <c r="A438" s="4" t="s">
        <v>421</v>
      </c>
    </row>
    <row r="439" spans="1:1">
      <c r="A439" s="4" t="s">
        <v>405</v>
      </c>
    </row>
    <row r="440" spans="1:1">
      <c r="A440" s="4" t="s">
        <v>673</v>
      </c>
    </row>
    <row r="441" spans="1:1">
      <c r="A441" s="4" t="s">
        <v>406</v>
      </c>
    </row>
    <row r="442" spans="1:1">
      <c r="A442" s="4" t="s">
        <v>131</v>
      </c>
    </row>
    <row r="443" spans="1:1">
      <c r="A443" s="4" t="s">
        <v>407</v>
      </c>
    </row>
    <row r="444" spans="1:1">
      <c r="A444" s="4" t="s">
        <v>132</v>
      </c>
    </row>
    <row r="445" spans="1:1">
      <c r="A445" s="4" t="s">
        <v>496</v>
      </c>
    </row>
    <row r="446" spans="1:1">
      <c r="A446" s="4" t="s">
        <v>497</v>
      </c>
    </row>
    <row r="447" spans="1:1">
      <c r="A447" s="4" t="s">
        <v>498</v>
      </c>
    </row>
    <row r="448" spans="1:1">
      <c r="A448" s="4" t="s">
        <v>133</v>
      </c>
    </row>
    <row r="449" spans="1:1">
      <c r="A449" s="4" t="s">
        <v>1110</v>
      </c>
    </row>
    <row r="450" spans="1:1">
      <c r="A450" s="4" t="s">
        <v>1111</v>
      </c>
    </row>
    <row r="451" spans="1:1">
      <c r="A451" s="4" t="s">
        <v>1112</v>
      </c>
    </row>
    <row r="452" spans="1:1">
      <c r="A452" s="4" t="s">
        <v>1113</v>
      </c>
    </row>
    <row r="453" spans="1:1">
      <c r="A453" s="4" t="s">
        <v>499</v>
      </c>
    </row>
    <row r="454" spans="1:1">
      <c r="A454" s="4" t="s">
        <v>1169</v>
      </c>
    </row>
    <row r="455" spans="1:1">
      <c r="A455" s="4" t="s">
        <v>135</v>
      </c>
    </row>
    <row r="456" spans="1:1">
      <c r="A456" s="4" t="s">
        <v>137</v>
      </c>
    </row>
    <row r="457" spans="1:1">
      <c r="A457" s="4" t="s">
        <v>139</v>
      </c>
    </row>
    <row r="458" spans="1:1">
      <c r="A458" s="4" t="s">
        <v>723</v>
      </c>
    </row>
    <row r="459" spans="1:1">
      <c r="A459" s="4" t="s">
        <v>724</v>
      </c>
    </row>
    <row r="460" spans="1:1">
      <c r="A460" s="4" t="s">
        <v>725</v>
      </c>
    </row>
    <row r="461" spans="1:1">
      <c r="A461" s="4" t="s">
        <v>726</v>
      </c>
    </row>
    <row r="462" spans="1:1">
      <c r="A462" s="4" t="s">
        <v>727</v>
      </c>
    </row>
    <row r="463" spans="1:1">
      <c r="A463" s="4" t="s">
        <v>1742</v>
      </c>
    </row>
    <row r="464" spans="1:1">
      <c r="A464" s="4" t="s">
        <v>500</v>
      </c>
    </row>
    <row r="465" spans="1:1">
      <c r="A465" s="4" t="s">
        <v>1170</v>
      </c>
    </row>
    <row r="466" spans="1:1">
      <c r="A466" s="4" t="s">
        <v>501</v>
      </c>
    </row>
    <row r="467" spans="1:1">
      <c r="A467" s="4" t="s">
        <v>1171</v>
      </c>
    </row>
    <row r="468" spans="1:1">
      <c r="A468" s="4" t="s">
        <v>502</v>
      </c>
    </row>
    <row r="469" spans="1:1">
      <c r="A469" s="4" t="s">
        <v>141</v>
      </c>
    </row>
    <row r="470" spans="1:1">
      <c r="A470" s="4" t="s">
        <v>503</v>
      </c>
    </row>
    <row r="471" spans="1:1">
      <c r="A471" s="4" t="s">
        <v>1413</v>
      </c>
    </row>
    <row r="472" spans="1:1">
      <c r="A472" s="4" t="s">
        <v>504</v>
      </c>
    </row>
    <row r="473" spans="1:1">
      <c r="A473" s="4" t="s">
        <v>1414</v>
      </c>
    </row>
    <row r="474" spans="1:1">
      <c r="A474" s="4" t="s">
        <v>505</v>
      </c>
    </row>
    <row r="475" spans="1:1">
      <c r="A475" s="4" t="s">
        <v>1197</v>
      </c>
    </row>
    <row r="476" spans="1:1">
      <c r="A476" s="4" t="s">
        <v>1198</v>
      </c>
    </row>
    <row r="477" spans="1:1">
      <c r="A477" s="4" t="s">
        <v>1199</v>
      </c>
    </row>
    <row r="478" spans="1:1">
      <c r="A478" s="4" t="s">
        <v>1200</v>
      </c>
    </row>
    <row r="479" spans="1:1">
      <c r="A479" s="4" t="s">
        <v>1201</v>
      </c>
    </row>
    <row r="480" spans="1:1">
      <c r="A480" s="4" t="s">
        <v>1203</v>
      </c>
    </row>
    <row r="481" spans="1:1">
      <c r="A481" s="4" t="s">
        <v>1202</v>
      </c>
    </row>
    <row r="482" spans="1:1">
      <c r="A482" s="4" t="s">
        <v>506</v>
      </c>
    </row>
    <row r="483" spans="1:1">
      <c r="A483" s="4" t="s">
        <v>1342</v>
      </c>
    </row>
    <row r="484" spans="1:1">
      <c r="A484" s="4" t="s">
        <v>1343</v>
      </c>
    </row>
    <row r="485" spans="1:1">
      <c r="A485" s="4" t="s">
        <v>1344</v>
      </c>
    </row>
    <row r="486" spans="1:1">
      <c r="A486" s="4" t="s">
        <v>1345</v>
      </c>
    </row>
    <row r="487" spans="1:1">
      <c r="A487" s="4" t="s">
        <v>1346</v>
      </c>
    </row>
    <row r="488" spans="1:1">
      <c r="A488" s="4" t="s">
        <v>1347</v>
      </c>
    </row>
    <row r="489" spans="1:1">
      <c r="A489" s="4" t="s">
        <v>1348</v>
      </c>
    </row>
    <row r="490" spans="1:1">
      <c r="A490" s="4" t="s">
        <v>1349</v>
      </c>
    </row>
    <row r="491" spans="1:1">
      <c r="A491" s="4" t="s">
        <v>1025</v>
      </c>
    </row>
    <row r="492" spans="1:1">
      <c r="A492" s="4" t="s">
        <v>1026</v>
      </c>
    </row>
    <row r="493" spans="1:1">
      <c r="A493" s="4" t="s">
        <v>1027</v>
      </c>
    </row>
    <row r="494" spans="1:1">
      <c r="A494" s="4" t="s">
        <v>1028</v>
      </c>
    </row>
    <row r="495" spans="1:1">
      <c r="A495" s="4" t="s">
        <v>1645</v>
      </c>
    </row>
    <row r="496" spans="1:1">
      <c r="A496" s="4" t="s">
        <v>1712</v>
      </c>
    </row>
    <row r="497" spans="1:1">
      <c r="A497" s="4" t="s">
        <v>1660</v>
      </c>
    </row>
    <row r="498" spans="1:1">
      <c r="A498" s="4" t="s">
        <v>1646</v>
      </c>
    </row>
    <row r="499" spans="1:1">
      <c r="A499" s="4" t="s">
        <v>1713</v>
      </c>
    </row>
    <row r="500" spans="1:1">
      <c r="A500" s="4" t="s">
        <v>1661</v>
      </c>
    </row>
    <row r="501" spans="1:1">
      <c r="A501" s="4" t="s">
        <v>1647</v>
      </c>
    </row>
    <row r="502" spans="1:1">
      <c r="A502" s="4" t="s">
        <v>1714</v>
      </c>
    </row>
    <row r="503" spans="1:1">
      <c r="A503" s="4" t="s">
        <v>1662</v>
      </c>
    </row>
    <row r="504" spans="1:1">
      <c r="A504" s="4" t="s">
        <v>1648</v>
      </c>
    </row>
    <row r="505" spans="1:1">
      <c r="A505" s="4" t="s">
        <v>1715</v>
      </c>
    </row>
    <row r="506" spans="1:1">
      <c r="A506" s="4" t="s">
        <v>1663</v>
      </c>
    </row>
    <row r="507" spans="1:1">
      <c r="A507" s="4" t="s">
        <v>1649</v>
      </c>
    </row>
    <row r="508" spans="1:1">
      <c r="A508" s="4" t="s">
        <v>1716</v>
      </c>
    </row>
    <row r="509" spans="1:1">
      <c r="A509" s="4" t="s">
        <v>1664</v>
      </c>
    </row>
    <row r="510" spans="1:1">
      <c r="A510" s="4" t="s">
        <v>1650</v>
      </c>
    </row>
    <row r="511" spans="1:1">
      <c r="A511" s="4" t="s">
        <v>1717</v>
      </c>
    </row>
    <row r="512" spans="1:1">
      <c r="A512" s="4" t="s">
        <v>1665</v>
      </c>
    </row>
    <row r="513" spans="1:1">
      <c r="A513" s="4" t="s">
        <v>1651</v>
      </c>
    </row>
    <row r="514" spans="1:1">
      <c r="A514" s="4" t="s">
        <v>1718</v>
      </c>
    </row>
    <row r="515" spans="1:1">
      <c r="A515" s="4" t="s">
        <v>1666</v>
      </c>
    </row>
    <row r="516" spans="1:1">
      <c r="A516" s="4" t="s">
        <v>1652</v>
      </c>
    </row>
    <row r="517" spans="1:1">
      <c r="A517" s="4" t="s">
        <v>1719</v>
      </c>
    </row>
    <row r="518" spans="1:1">
      <c r="A518" s="4" t="s">
        <v>1667</v>
      </c>
    </row>
    <row r="519" spans="1:1">
      <c r="A519" s="4" t="s">
        <v>1653</v>
      </c>
    </row>
    <row r="520" spans="1:1">
      <c r="A520" s="4" t="s">
        <v>1720</v>
      </c>
    </row>
    <row r="521" spans="1:1">
      <c r="A521" s="4" t="s">
        <v>1668</v>
      </c>
    </row>
    <row r="522" spans="1:1">
      <c r="A522" s="4" t="s">
        <v>1654</v>
      </c>
    </row>
    <row r="523" spans="1:1">
      <c r="A523" s="4" t="s">
        <v>1721</v>
      </c>
    </row>
    <row r="524" spans="1:1">
      <c r="A524" s="4" t="s">
        <v>1669</v>
      </c>
    </row>
    <row r="525" spans="1:1">
      <c r="A525" s="4" t="s">
        <v>1655</v>
      </c>
    </row>
    <row r="526" spans="1:1">
      <c r="A526" s="4" t="s">
        <v>1722</v>
      </c>
    </row>
    <row r="527" spans="1:1">
      <c r="A527" s="4" t="s">
        <v>1670</v>
      </c>
    </row>
    <row r="528" spans="1:1">
      <c r="A528" s="4" t="s">
        <v>1656</v>
      </c>
    </row>
    <row r="529" spans="1:1">
      <c r="A529" s="4" t="s">
        <v>1723</v>
      </c>
    </row>
    <row r="530" spans="1:1">
      <c r="A530" s="4" t="s">
        <v>1671</v>
      </c>
    </row>
    <row r="531" spans="1:1">
      <c r="A531" s="4" t="s">
        <v>1657</v>
      </c>
    </row>
    <row r="532" spans="1:1">
      <c r="A532" s="4" t="s">
        <v>1724</v>
      </c>
    </row>
    <row r="533" spans="1:1">
      <c r="A533" s="4" t="s">
        <v>1672</v>
      </c>
    </row>
    <row r="534" spans="1:1">
      <c r="A534" s="4" t="s">
        <v>1658</v>
      </c>
    </row>
    <row r="535" spans="1:1">
      <c r="A535" s="4" t="s">
        <v>1725</v>
      </c>
    </row>
    <row r="536" spans="1:1">
      <c r="A536" s="4" t="s">
        <v>1673</v>
      </c>
    </row>
    <row r="537" spans="1:1">
      <c r="A537" s="4" t="s">
        <v>1659</v>
      </c>
    </row>
    <row r="538" spans="1:1">
      <c r="A538" s="4" t="s">
        <v>1726</v>
      </c>
    </row>
    <row r="539" spans="1:1">
      <c r="A539" s="4" t="s">
        <v>1674</v>
      </c>
    </row>
    <row r="540" spans="1:1">
      <c r="A540" s="4" t="s">
        <v>699</v>
      </c>
    </row>
    <row r="541" spans="1:1">
      <c r="A541" s="4" t="s">
        <v>700</v>
      </c>
    </row>
    <row r="542" spans="1:1">
      <c r="A542" s="4" t="s">
        <v>701</v>
      </c>
    </row>
    <row r="543" spans="1:1">
      <c r="A543" s="4" t="s">
        <v>702</v>
      </c>
    </row>
    <row r="544" spans="1:1">
      <c r="A544" s="4" t="s">
        <v>703</v>
      </c>
    </row>
    <row r="545" spans="1:1">
      <c r="A545" s="4" t="s">
        <v>704</v>
      </c>
    </row>
    <row r="546" spans="1:1">
      <c r="A546" s="4" t="s">
        <v>705</v>
      </c>
    </row>
    <row r="547" spans="1:1">
      <c r="A547" s="4" t="s">
        <v>706</v>
      </c>
    </row>
    <row r="548" spans="1:1">
      <c r="A548" s="4" t="s">
        <v>707</v>
      </c>
    </row>
    <row r="549" spans="1:1">
      <c r="A549" s="4" t="s">
        <v>1042</v>
      </c>
    </row>
    <row r="550" spans="1:1">
      <c r="A550" s="4" t="s">
        <v>1043</v>
      </c>
    </row>
    <row r="551" spans="1:1">
      <c r="A551" s="4" t="s">
        <v>1044</v>
      </c>
    </row>
    <row r="552" spans="1:1">
      <c r="A552" s="4" t="s">
        <v>1045</v>
      </c>
    </row>
    <row r="553" spans="1:1">
      <c r="A553" s="4" t="s">
        <v>1046</v>
      </c>
    </row>
    <row r="554" spans="1:1">
      <c r="A554" s="4" t="s">
        <v>1047</v>
      </c>
    </row>
    <row r="555" spans="1:1">
      <c r="A555" s="4" t="s">
        <v>1391</v>
      </c>
    </row>
    <row r="556" spans="1:1">
      <c r="A556" s="4" t="s">
        <v>143</v>
      </c>
    </row>
    <row r="557" spans="1:1">
      <c r="A557" s="4" t="s">
        <v>144</v>
      </c>
    </row>
    <row r="558" spans="1:1">
      <c r="A558" s="4" t="s">
        <v>728</v>
      </c>
    </row>
    <row r="559" spans="1:1">
      <c r="A559" s="4" t="s">
        <v>729</v>
      </c>
    </row>
    <row r="560" spans="1:1">
      <c r="A560" s="4" t="s">
        <v>145</v>
      </c>
    </row>
    <row r="561" spans="1:1">
      <c r="A561" s="4" t="s">
        <v>146</v>
      </c>
    </row>
    <row r="562" spans="1:1">
      <c r="A562" s="4" t="s">
        <v>148</v>
      </c>
    </row>
    <row r="563" spans="1:1">
      <c r="A563" s="4" t="s">
        <v>149</v>
      </c>
    </row>
    <row r="564" spans="1:1">
      <c r="A564" s="4" t="s">
        <v>150</v>
      </c>
    </row>
    <row r="565" spans="1:1">
      <c r="A565" s="4" t="s">
        <v>151</v>
      </c>
    </row>
    <row r="566" spans="1:1">
      <c r="A566" s="4" t="s">
        <v>153</v>
      </c>
    </row>
    <row r="567" spans="1:1">
      <c r="A567" s="4" t="s">
        <v>154</v>
      </c>
    </row>
    <row r="568" spans="1:1">
      <c r="A568" s="4" t="s">
        <v>155</v>
      </c>
    </row>
    <row r="569" spans="1:1">
      <c r="A569" s="4" t="s">
        <v>156</v>
      </c>
    </row>
    <row r="570" spans="1:1">
      <c r="A570" s="4" t="s">
        <v>157</v>
      </c>
    </row>
    <row r="571" spans="1:1">
      <c r="A571" s="4" t="s">
        <v>158</v>
      </c>
    </row>
    <row r="572" spans="1:1">
      <c r="A572" s="4" t="s">
        <v>159</v>
      </c>
    </row>
    <row r="573" spans="1:1">
      <c r="A573" s="4" t="s">
        <v>160</v>
      </c>
    </row>
    <row r="574" spans="1:1">
      <c r="A574" s="4" t="s">
        <v>161</v>
      </c>
    </row>
    <row r="575" spans="1:1">
      <c r="A575" s="4" t="s">
        <v>162</v>
      </c>
    </row>
    <row r="576" spans="1:1">
      <c r="A576" s="4" t="s">
        <v>163</v>
      </c>
    </row>
    <row r="577" spans="1:1">
      <c r="A577" s="4" t="s">
        <v>164</v>
      </c>
    </row>
    <row r="578" spans="1:1">
      <c r="A578" s="4" t="s">
        <v>165</v>
      </c>
    </row>
    <row r="579" spans="1:1">
      <c r="A579" s="4" t="s">
        <v>1498</v>
      </c>
    </row>
    <row r="580" spans="1:1">
      <c r="A580" s="4" t="s">
        <v>1510</v>
      </c>
    </row>
    <row r="581" spans="1:1">
      <c r="A581" s="4" t="s">
        <v>1504</v>
      </c>
    </row>
    <row r="582" spans="1:1">
      <c r="A582" s="4" t="s">
        <v>1520</v>
      </c>
    </row>
    <row r="583" spans="1:1">
      <c r="A583" s="4" t="s">
        <v>1499</v>
      </c>
    </row>
    <row r="584" spans="1:1">
      <c r="A584" s="4" t="s">
        <v>1511</v>
      </c>
    </row>
    <row r="585" spans="1:1">
      <c r="A585" s="4" t="s">
        <v>1505</v>
      </c>
    </row>
    <row r="586" spans="1:1">
      <c r="A586" s="4" t="s">
        <v>1521</v>
      </c>
    </row>
    <row r="587" spans="1:1">
      <c r="A587" s="4" t="s">
        <v>1500</v>
      </c>
    </row>
    <row r="588" spans="1:1">
      <c r="A588" s="4" t="s">
        <v>1512</v>
      </c>
    </row>
    <row r="589" spans="1:1">
      <c r="A589" s="4" t="s">
        <v>1506</v>
      </c>
    </row>
    <row r="590" spans="1:1">
      <c r="A590" s="4" t="s">
        <v>1522</v>
      </c>
    </row>
    <row r="591" spans="1:1">
      <c r="A591" s="4" t="s">
        <v>1501</v>
      </c>
    </row>
    <row r="592" spans="1:1">
      <c r="A592" s="4" t="s">
        <v>1513</v>
      </c>
    </row>
    <row r="593" spans="1:1">
      <c r="A593" s="4" t="s">
        <v>1507</v>
      </c>
    </row>
    <row r="594" spans="1:1">
      <c r="A594" s="4" t="s">
        <v>1523</v>
      </c>
    </row>
    <row r="595" spans="1:1">
      <c r="A595" s="4" t="s">
        <v>1502</v>
      </c>
    </row>
    <row r="596" spans="1:1">
      <c r="A596" s="4" t="s">
        <v>1514</v>
      </c>
    </row>
    <row r="597" spans="1:1">
      <c r="A597" s="4" t="s">
        <v>1508</v>
      </c>
    </row>
    <row r="598" spans="1:1">
      <c r="A598" s="4" t="s">
        <v>1524</v>
      </c>
    </row>
    <row r="599" spans="1:1">
      <c r="A599" s="4" t="s">
        <v>1503</v>
      </c>
    </row>
    <row r="600" spans="1:1">
      <c r="A600" s="4" t="s">
        <v>1515</v>
      </c>
    </row>
    <row r="601" spans="1:1">
      <c r="A601" s="4" t="s">
        <v>1509</v>
      </c>
    </row>
    <row r="602" spans="1:1">
      <c r="A602" s="4" t="s">
        <v>1525</v>
      </c>
    </row>
    <row r="603" spans="1:1" ht="13.8">
      <c r="A603" s="17" t="s">
        <v>2033</v>
      </c>
    </row>
    <row r="604" spans="1:1">
      <c r="A604" s="4" t="s">
        <v>708</v>
      </c>
    </row>
    <row r="605" spans="1:1">
      <c r="A605" s="4" t="s">
        <v>709</v>
      </c>
    </row>
    <row r="606" spans="1:1">
      <c r="A606" s="4" t="s">
        <v>710</v>
      </c>
    </row>
    <row r="607" spans="1:1">
      <c r="A607" s="4" t="s">
        <v>711</v>
      </c>
    </row>
    <row r="608" spans="1:1">
      <c r="A608" s="4" t="s">
        <v>1382</v>
      </c>
    </row>
    <row r="609" spans="1:1">
      <c r="A609" s="4" t="s">
        <v>1383</v>
      </c>
    </row>
    <row r="610" spans="1:1">
      <c r="A610" s="4" t="s">
        <v>507</v>
      </c>
    </row>
    <row r="611" spans="1:1">
      <c r="A611" s="4" t="s">
        <v>1386</v>
      </c>
    </row>
    <row r="612" spans="1:1">
      <c r="A612" s="4" t="s">
        <v>1744</v>
      </c>
    </row>
    <row r="613" spans="1:1">
      <c r="A613" s="4" t="s">
        <v>508</v>
      </c>
    </row>
    <row r="614" spans="1:1">
      <c r="A614" s="4" t="s">
        <v>509</v>
      </c>
    </row>
    <row r="615" spans="1:1">
      <c r="A615" s="4" t="s">
        <v>510</v>
      </c>
    </row>
    <row r="616" spans="1:1">
      <c r="A616" s="4" t="s">
        <v>511</v>
      </c>
    </row>
    <row r="617" spans="1:1">
      <c r="A617" s="4" t="s">
        <v>512</v>
      </c>
    </row>
    <row r="618" spans="1:1">
      <c r="A618" s="4" t="s">
        <v>513</v>
      </c>
    </row>
    <row r="619" spans="1:1">
      <c r="A619" s="4" t="s">
        <v>514</v>
      </c>
    </row>
    <row r="620" spans="1:1">
      <c r="A620" s="4" t="s">
        <v>515</v>
      </c>
    </row>
    <row r="621" spans="1:1">
      <c r="A621" s="4" t="s">
        <v>516</v>
      </c>
    </row>
    <row r="622" spans="1:1">
      <c r="A622" s="4" t="s">
        <v>517</v>
      </c>
    </row>
    <row r="623" spans="1:1">
      <c r="A623" s="4" t="s">
        <v>518</v>
      </c>
    </row>
    <row r="624" spans="1:1">
      <c r="A624" s="4" t="s">
        <v>519</v>
      </c>
    </row>
    <row r="625" spans="1:1">
      <c r="A625" s="4" t="s">
        <v>520</v>
      </c>
    </row>
    <row r="626" spans="1:1">
      <c r="A626" s="4" t="s">
        <v>521</v>
      </c>
    </row>
    <row r="627" spans="1:1">
      <c r="A627" s="4" t="s">
        <v>522</v>
      </c>
    </row>
    <row r="628" spans="1:1">
      <c r="A628" s="4" t="s">
        <v>523</v>
      </c>
    </row>
    <row r="629" spans="1:1">
      <c r="A629" s="4" t="s">
        <v>524</v>
      </c>
    </row>
    <row r="630" spans="1:1">
      <c r="A630" s="4" t="s">
        <v>525</v>
      </c>
    </row>
    <row r="631" spans="1:1">
      <c r="A631" s="4" t="s">
        <v>730</v>
      </c>
    </row>
    <row r="632" spans="1:1">
      <c r="A632" s="4" t="s">
        <v>1103</v>
      </c>
    </row>
    <row r="633" spans="1:1">
      <c r="A633" s="4" t="s">
        <v>1394</v>
      </c>
    </row>
    <row r="634" spans="1:1">
      <c r="A634" s="4" t="s">
        <v>331</v>
      </c>
    </row>
    <row r="635" spans="1:1">
      <c r="A635" s="4" t="s">
        <v>330</v>
      </c>
    </row>
    <row r="636" spans="1:1">
      <c r="A636" s="4" t="s">
        <v>333</v>
      </c>
    </row>
    <row r="637" spans="1:1">
      <c r="A637" s="4" t="s">
        <v>332</v>
      </c>
    </row>
    <row r="638" spans="1:1">
      <c r="A638" s="4" t="s">
        <v>335</v>
      </c>
    </row>
    <row r="639" spans="1:1">
      <c r="A639" s="4" t="s">
        <v>334</v>
      </c>
    </row>
    <row r="640" spans="1:1">
      <c r="A640" s="4" t="s">
        <v>1615</v>
      </c>
    </row>
    <row r="641" spans="1:1">
      <c r="A641" s="4" t="s">
        <v>1612</v>
      </c>
    </row>
    <row r="642" spans="1:1">
      <c r="A642" s="4" t="s">
        <v>1617</v>
      </c>
    </row>
    <row r="643" spans="1:1">
      <c r="A643" s="4" t="s">
        <v>1613</v>
      </c>
    </row>
    <row r="644" spans="1:1">
      <c r="A644" s="4" t="s">
        <v>1618</v>
      </c>
    </row>
    <row r="645" spans="1:1">
      <c r="A645" s="4" t="s">
        <v>1614</v>
      </c>
    </row>
    <row r="646" spans="1:1">
      <c r="A646" s="4" t="s">
        <v>166</v>
      </c>
    </row>
    <row r="647" spans="1:1">
      <c r="A647" s="4" t="s">
        <v>392</v>
      </c>
    </row>
    <row r="648" spans="1:1">
      <c r="A648" s="4" t="s">
        <v>167</v>
      </c>
    </row>
    <row r="649" spans="1:1">
      <c r="A649" s="4" t="s">
        <v>168</v>
      </c>
    </row>
    <row r="650" spans="1:1">
      <c r="A650" s="4" t="s">
        <v>169</v>
      </c>
    </row>
    <row r="651" spans="1:1">
      <c r="A651" s="4" t="s">
        <v>170</v>
      </c>
    </row>
    <row r="652" spans="1:1">
      <c r="A652" s="4" t="s">
        <v>1994</v>
      </c>
    </row>
    <row r="653" spans="1:1">
      <c r="A653" s="4" t="s">
        <v>171</v>
      </c>
    </row>
    <row r="654" spans="1:1">
      <c r="A654" s="4" t="s">
        <v>172</v>
      </c>
    </row>
    <row r="655" spans="1:1">
      <c r="A655" s="4" t="s">
        <v>408</v>
      </c>
    </row>
    <row r="656" spans="1:1">
      <c r="A656" s="4" t="s">
        <v>173</v>
      </c>
    </row>
    <row r="657" spans="1:1">
      <c r="A657" s="4" t="s">
        <v>174</v>
      </c>
    </row>
    <row r="658" spans="1:1">
      <c r="A658" s="4" t="s">
        <v>1412</v>
      </c>
    </row>
    <row r="659" spans="1:1">
      <c r="A659" s="4" t="s">
        <v>1411</v>
      </c>
    </row>
    <row r="660" spans="1:1">
      <c r="A660" s="4" t="s">
        <v>731</v>
      </c>
    </row>
    <row r="661" spans="1:1">
      <c r="A661" s="4" t="s">
        <v>1049</v>
      </c>
    </row>
    <row r="662" spans="1:1">
      <c r="A662" s="4" t="s">
        <v>175</v>
      </c>
    </row>
    <row r="663" spans="1:1">
      <c r="A663" s="4" t="s">
        <v>176</v>
      </c>
    </row>
    <row r="664" spans="1:1">
      <c r="A664" s="4" t="s">
        <v>177</v>
      </c>
    </row>
    <row r="665" spans="1:1">
      <c r="A665" s="4" t="s">
        <v>1099</v>
      </c>
    </row>
    <row r="666" spans="1:1">
      <c r="A666" s="4" t="s">
        <v>1100</v>
      </c>
    </row>
    <row r="667" spans="1:1">
      <c r="A667" s="4" t="s">
        <v>1101</v>
      </c>
    </row>
    <row r="668" spans="1:1">
      <c r="A668" s="4" t="s">
        <v>1102</v>
      </c>
    </row>
    <row r="669" spans="1:1">
      <c r="A669" s="4" t="s">
        <v>732</v>
      </c>
    </row>
    <row r="670" spans="1:1">
      <c r="A670" s="4" t="s">
        <v>1752</v>
      </c>
    </row>
    <row r="671" spans="1:1">
      <c r="A671" s="4" t="s">
        <v>1753</v>
      </c>
    </row>
    <row r="672" spans="1:1">
      <c r="A672" s="4" t="s">
        <v>1754</v>
      </c>
    </row>
    <row r="673" spans="1:1">
      <c r="A673" s="4" t="s">
        <v>1755</v>
      </c>
    </row>
    <row r="674" spans="1:1">
      <c r="A674" s="4" t="s">
        <v>1378</v>
      </c>
    </row>
    <row r="675" spans="1:1">
      <c r="A675" s="4" t="s">
        <v>1317</v>
      </c>
    </row>
    <row r="676" spans="1:1">
      <c r="A676" s="4" t="s">
        <v>1316</v>
      </c>
    </row>
    <row r="677" spans="1:1">
      <c r="A677" s="4" t="s">
        <v>178</v>
      </c>
    </row>
    <row r="678" spans="1:1">
      <c r="A678" s="4" t="s">
        <v>179</v>
      </c>
    </row>
    <row r="679" spans="1:1">
      <c r="A679" s="4" t="s">
        <v>180</v>
      </c>
    </row>
    <row r="680" spans="1:1">
      <c r="A680" s="4" t="s">
        <v>181</v>
      </c>
    </row>
    <row r="681" spans="1:1">
      <c r="A681" s="4" t="s">
        <v>182</v>
      </c>
    </row>
    <row r="682" spans="1:1">
      <c r="A682" s="4" t="s">
        <v>1928</v>
      </c>
    </row>
    <row r="683" spans="1:1">
      <c r="A683" s="4" t="s">
        <v>526</v>
      </c>
    </row>
    <row r="684" spans="1:1">
      <c r="A684" s="4" t="s">
        <v>527</v>
      </c>
    </row>
    <row r="685" spans="1:1">
      <c r="A685" s="4" t="s">
        <v>528</v>
      </c>
    </row>
    <row r="686" spans="1:1">
      <c r="A686" s="4" t="s">
        <v>529</v>
      </c>
    </row>
    <row r="687" spans="1:1">
      <c r="A687" s="4" t="s">
        <v>530</v>
      </c>
    </row>
    <row r="688" spans="1:1">
      <c r="A688" s="4" t="s">
        <v>531</v>
      </c>
    </row>
    <row r="689" spans="1:1">
      <c r="A689" s="4" t="s">
        <v>532</v>
      </c>
    </row>
    <row r="690" spans="1:1">
      <c r="A690" s="4" t="s">
        <v>533</v>
      </c>
    </row>
    <row r="691" spans="1:1">
      <c r="A691" s="4" t="s">
        <v>534</v>
      </c>
    </row>
    <row r="692" spans="1:1">
      <c r="A692" s="4" t="s">
        <v>535</v>
      </c>
    </row>
    <row r="693" spans="1:1">
      <c r="A693" s="4" t="s">
        <v>536</v>
      </c>
    </row>
    <row r="694" spans="1:1">
      <c r="A694" s="4" t="s">
        <v>537</v>
      </c>
    </row>
    <row r="695" spans="1:1">
      <c r="A695" s="4" t="s">
        <v>538</v>
      </c>
    </row>
    <row r="696" spans="1:1">
      <c r="A696" s="4" t="s">
        <v>539</v>
      </c>
    </row>
    <row r="697" spans="1:1">
      <c r="A697" s="4" t="s">
        <v>540</v>
      </c>
    </row>
    <row r="698" spans="1:1">
      <c r="A698" s="4" t="s">
        <v>1309</v>
      </c>
    </row>
    <row r="699" spans="1:1">
      <c r="A699" s="4" t="s">
        <v>1308</v>
      </c>
    </row>
    <row r="700" spans="1:1">
      <c r="A700" s="4" t="s">
        <v>1642</v>
      </c>
    </row>
    <row r="701" spans="1:1">
      <c r="A701" s="4" t="s">
        <v>1641</v>
      </c>
    </row>
    <row r="702" spans="1:1">
      <c r="A702" s="4" t="s">
        <v>733</v>
      </c>
    </row>
    <row r="703" spans="1:1">
      <c r="A703" s="4" t="s">
        <v>734</v>
      </c>
    </row>
    <row r="704" spans="1:1">
      <c r="A704" s="4" t="s">
        <v>1301</v>
      </c>
    </row>
    <row r="705" spans="1:1">
      <c r="A705" s="4" t="s">
        <v>1300</v>
      </c>
    </row>
    <row r="706" spans="1:1">
      <c r="A706" s="4" t="s">
        <v>1380</v>
      </c>
    </row>
    <row r="707" spans="1:1">
      <c r="A707" s="4" t="s">
        <v>1570</v>
      </c>
    </row>
    <row r="708" spans="1:1">
      <c r="A708" s="4" t="s">
        <v>1571</v>
      </c>
    </row>
    <row r="709" spans="1:1">
      <c r="A709" s="4" t="s">
        <v>1575</v>
      </c>
    </row>
    <row r="710" spans="1:1">
      <c r="A710" s="4" t="s">
        <v>1576</v>
      </c>
    </row>
    <row r="711" spans="1:1">
      <c r="A711" s="4" t="s">
        <v>1577</v>
      </c>
    </row>
    <row r="712" spans="1:1">
      <c r="A712" s="4" t="s">
        <v>1578</v>
      </c>
    </row>
    <row r="713" spans="1:1">
      <c r="A713" s="4" t="s">
        <v>1579</v>
      </c>
    </row>
    <row r="714" spans="1:1">
      <c r="A714" s="4" t="s">
        <v>1580</v>
      </c>
    </row>
    <row r="715" spans="1:1">
      <c r="A715" s="4" t="s">
        <v>1581</v>
      </c>
    </row>
    <row r="716" spans="1:1">
      <c r="A716" s="4" t="s">
        <v>1600</v>
      </c>
    </row>
    <row r="717" spans="1:1">
      <c r="A717" s="4" t="s">
        <v>1601</v>
      </c>
    </row>
    <row r="718" spans="1:1">
      <c r="A718" s="4" t="s">
        <v>1602</v>
      </c>
    </row>
    <row r="719" spans="1:1">
      <c r="A719" s="4" t="s">
        <v>1603</v>
      </c>
    </row>
    <row r="720" spans="1:1">
      <c r="A720" s="4" t="s">
        <v>1604</v>
      </c>
    </row>
    <row r="721" spans="1:1">
      <c r="A721" s="4" t="s">
        <v>1605</v>
      </c>
    </row>
    <row r="722" spans="1:1">
      <c r="A722" s="4" t="s">
        <v>1606</v>
      </c>
    </row>
    <row r="723" spans="1:1">
      <c r="A723" s="4" t="s">
        <v>1607</v>
      </c>
    </row>
    <row r="724" spans="1:1">
      <c r="A724" s="4" t="s">
        <v>1608</v>
      </c>
    </row>
    <row r="725" spans="1:1">
      <c r="A725" s="4" t="s">
        <v>1582</v>
      </c>
    </row>
    <row r="726" spans="1:1">
      <c r="A726" s="4" t="s">
        <v>1583</v>
      </c>
    </row>
    <row r="727" spans="1:1">
      <c r="A727" s="4" t="s">
        <v>1584</v>
      </c>
    </row>
    <row r="728" spans="1:1">
      <c r="A728" s="4" t="s">
        <v>1585</v>
      </c>
    </row>
    <row r="729" spans="1:1">
      <c r="A729" s="4" t="s">
        <v>1586</v>
      </c>
    </row>
    <row r="730" spans="1:1">
      <c r="A730" s="4" t="s">
        <v>1587</v>
      </c>
    </row>
    <row r="731" spans="1:1">
      <c r="A731" s="4" t="s">
        <v>1588</v>
      </c>
    </row>
    <row r="732" spans="1:1">
      <c r="A732" s="4" t="s">
        <v>1589</v>
      </c>
    </row>
    <row r="733" spans="1:1">
      <c r="A733" s="4" t="s">
        <v>1590</v>
      </c>
    </row>
    <row r="734" spans="1:1">
      <c r="A734" s="4" t="s">
        <v>1572</v>
      </c>
    </row>
    <row r="735" spans="1:1">
      <c r="A735" s="4" t="s">
        <v>1573</v>
      </c>
    </row>
    <row r="736" spans="1:1">
      <c r="A736" s="4" t="s">
        <v>1574</v>
      </c>
    </row>
    <row r="737" spans="1:1">
      <c r="A737" s="4" t="s">
        <v>1591</v>
      </c>
    </row>
    <row r="738" spans="1:1">
      <c r="A738" s="4" t="s">
        <v>1592</v>
      </c>
    </row>
    <row r="739" spans="1:1">
      <c r="A739" s="4" t="s">
        <v>1593</v>
      </c>
    </row>
    <row r="740" spans="1:1">
      <c r="A740" s="4" t="s">
        <v>1594</v>
      </c>
    </row>
    <row r="741" spans="1:1">
      <c r="A741" s="4" t="s">
        <v>1595</v>
      </c>
    </row>
    <row r="742" spans="1:1">
      <c r="A742" s="4" t="s">
        <v>1596</v>
      </c>
    </row>
    <row r="743" spans="1:1">
      <c r="A743" s="4" t="s">
        <v>1597</v>
      </c>
    </row>
    <row r="744" spans="1:1">
      <c r="A744" s="4" t="s">
        <v>1598</v>
      </c>
    </row>
    <row r="745" spans="1:1">
      <c r="A745" s="4" t="s">
        <v>1599</v>
      </c>
    </row>
    <row r="746" spans="1:1">
      <c r="A746" s="4" t="s">
        <v>183</v>
      </c>
    </row>
    <row r="747" spans="1:1">
      <c r="A747" s="4" t="s">
        <v>675</v>
      </c>
    </row>
    <row r="748" spans="1:1">
      <c r="A748" s="4" t="s">
        <v>676</v>
      </c>
    </row>
    <row r="749" spans="1:1">
      <c r="A749" s="4" t="s">
        <v>677</v>
      </c>
    </row>
    <row r="750" spans="1:1">
      <c r="A750" s="4" t="s">
        <v>1037</v>
      </c>
    </row>
    <row r="751" spans="1:1">
      <c r="A751" s="4" t="s">
        <v>678</v>
      </c>
    </row>
    <row r="752" spans="1:1">
      <c r="A752" s="4" t="s">
        <v>679</v>
      </c>
    </row>
    <row r="753" spans="1:1">
      <c r="A753" s="4" t="s">
        <v>680</v>
      </c>
    </row>
    <row r="754" spans="1:1">
      <c r="A754" s="4" t="s">
        <v>681</v>
      </c>
    </row>
    <row r="755" spans="1:1">
      <c r="A755" s="4" t="s">
        <v>682</v>
      </c>
    </row>
    <row r="756" spans="1:1">
      <c r="A756" s="4" t="s">
        <v>683</v>
      </c>
    </row>
    <row r="757" spans="1:1">
      <c r="A757" s="4" t="s">
        <v>684</v>
      </c>
    </row>
    <row r="758" spans="1:1">
      <c r="A758" s="4" t="s">
        <v>685</v>
      </c>
    </row>
    <row r="759" spans="1:1">
      <c r="A759" s="4" t="s">
        <v>686</v>
      </c>
    </row>
    <row r="760" spans="1:1">
      <c r="A760" s="4" t="s">
        <v>687</v>
      </c>
    </row>
    <row r="761" spans="1:1">
      <c r="A761" s="4" t="s">
        <v>184</v>
      </c>
    </row>
    <row r="762" spans="1:1">
      <c r="A762" s="4" t="s">
        <v>185</v>
      </c>
    </row>
    <row r="763" spans="1:1">
      <c r="A763" s="4" t="s">
        <v>186</v>
      </c>
    </row>
    <row r="764" spans="1:1">
      <c r="A764" s="4" t="s">
        <v>187</v>
      </c>
    </row>
    <row r="765" spans="1:1">
      <c r="A765" s="4" t="s">
        <v>688</v>
      </c>
    </row>
    <row r="766" spans="1:1">
      <c r="A766" s="4" t="s">
        <v>689</v>
      </c>
    </row>
    <row r="767" spans="1:1">
      <c r="A767" s="4" t="s">
        <v>690</v>
      </c>
    </row>
    <row r="768" spans="1:1">
      <c r="A768" s="4" t="s">
        <v>691</v>
      </c>
    </row>
    <row r="769" spans="1:1">
      <c r="A769" s="4" t="s">
        <v>692</v>
      </c>
    </row>
    <row r="770" spans="1:1">
      <c r="A770" s="4" t="s">
        <v>693</v>
      </c>
    </row>
    <row r="771" spans="1:1">
      <c r="A771" s="4" t="s">
        <v>694</v>
      </c>
    </row>
    <row r="772" spans="1:1">
      <c r="A772" s="4" t="s">
        <v>695</v>
      </c>
    </row>
    <row r="773" spans="1:1">
      <c r="A773" s="4" t="s">
        <v>696</v>
      </c>
    </row>
    <row r="774" spans="1:1">
      <c r="A774" s="4" t="s">
        <v>697</v>
      </c>
    </row>
    <row r="775" spans="1:1">
      <c r="A775" s="4" t="s">
        <v>698</v>
      </c>
    </row>
    <row r="776" spans="1:1">
      <c r="A776" s="4" t="s">
        <v>188</v>
      </c>
    </row>
    <row r="777" spans="1:1">
      <c r="A777" s="4" t="s">
        <v>189</v>
      </c>
    </row>
    <row r="778" spans="1:1">
      <c r="A778" s="4" t="s">
        <v>190</v>
      </c>
    </row>
    <row r="779" spans="1:1">
      <c r="A779" s="4" t="s">
        <v>191</v>
      </c>
    </row>
    <row r="780" spans="1:1">
      <c r="A780" s="4" t="s">
        <v>193</v>
      </c>
    </row>
    <row r="781" spans="1:1">
      <c r="A781" s="4" t="s">
        <v>194</v>
      </c>
    </row>
    <row r="782" spans="1:1">
      <c r="A782" s="4" t="s">
        <v>735</v>
      </c>
    </row>
    <row r="783" spans="1:1">
      <c r="A783" s="4" t="s">
        <v>765</v>
      </c>
    </row>
    <row r="784" spans="1:1">
      <c r="A784" s="4" t="s">
        <v>1564</v>
      </c>
    </row>
    <row r="785" spans="1:1">
      <c r="A785" s="4" t="s">
        <v>195</v>
      </c>
    </row>
    <row r="786" spans="1:1">
      <c r="A786" s="4" t="s">
        <v>197</v>
      </c>
    </row>
    <row r="787" spans="1:1">
      <c r="A787" s="4" t="s">
        <v>541</v>
      </c>
    </row>
    <row r="788" spans="1:1">
      <c r="A788" s="4" t="s">
        <v>1029</v>
      </c>
    </row>
    <row r="789" spans="1:1">
      <c r="A789" s="4" t="s">
        <v>542</v>
      </c>
    </row>
    <row r="790" spans="1:1">
      <c r="A790" s="4" t="s">
        <v>543</v>
      </c>
    </row>
    <row r="791" spans="1:1">
      <c r="A791" s="4" t="s">
        <v>544</v>
      </c>
    </row>
    <row r="792" spans="1:1">
      <c r="A792" s="4" t="s">
        <v>545</v>
      </c>
    </row>
    <row r="793" spans="1:1">
      <c r="A793" s="4" t="s">
        <v>546</v>
      </c>
    </row>
    <row r="794" spans="1:1">
      <c r="A794" s="4" t="s">
        <v>547</v>
      </c>
    </row>
    <row r="795" spans="1:1">
      <c r="A795" s="4" t="s">
        <v>199</v>
      </c>
    </row>
    <row r="796" spans="1:1">
      <c r="A796" s="4" t="s">
        <v>200</v>
      </c>
    </row>
    <row r="797" spans="1:1">
      <c r="A797" s="4" t="s">
        <v>201</v>
      </c>
    </row>
    <row r="798" spans="1:1">
      <c r="A798" s="4" t="s">
        <v>202</v>
      </c>
    </row>
    <row r="799" spans="1:1">
      <c r="A799" s="4" t="s">
        <v>1319</v>
      </c>
    </row>
    <row r="800" spans="1:1">
      <c r="A800" s="4" t="s">
        <v>1318</v>
      </c>
    </row>
    <row r="801" spans="1:1">
      <c r="A801" s="4" t="s">
        <v>1168</v>
      </c>
    </row>
    <row r="802" spans="1:1">
      <c r="A802" s="4" t="s">
        <v>548</v>
      </c>
    </row>
    <row r="803" spans="1:1">
      <c r="A803" s="4" t="s">
        <v>203</v>
      </c>
    </row>
    <row r="804" spans="1:1">
      <c r="A804" s="4" t="s">
        <v>204</v>
      </c>
    </row>
    <row r="805" spans="1:1">
      <c r="A805" s="4" t="s">
        <v>205</v>
      </c>
    </row>
    <row r="806" spans="1:1">
      <c r="A806" s="4" t="s">
        <v>1050</v>
      </c>
    </row>
    <row r="807" spans="1:1">
      <c r="A807" s="4" t="s">
        <v>1051</v>
      </c>
    </row>
    <row r="808" spans="1:1">
      <c r="A808" s="4" t="s">
        <v>1052</v>
      </c>
    </row>
    <row r="809" spans="1:1">
      <c r="A809" s="4" t="s">
        <v>1053</v>
      </c>
    </row>
    <row r="810" spans="1:1">
      <c r="A810" s="4" t="s">
        <v>1054</v>
      </c>
    </row>
    <row r="811" spans="1:1">
      <c r="A811" s="4" t="s">
        <v>1055</v>
      </c>
    </row>
    <row r="812" spans="1:1">
      <c r="A812" s="4" t="s">
        <v>1084</v>
      </c>
    </row>
    <row r="813" spans="1:1">
      <c r="A813" s="4" t="s">
        <v>1056</v>
      </c>
    </row>
    <row r="814" spans="1:1">
      <c r="A814" s="4" t="s">
        <v>1057</v>
      </c>
    </row>
    <row r="815" spans="1:1">
      <c r="A815" s="4" t="s">
        <v>1058</v>
      </c>
    </row>
    <row r="816" spans="1:1">
      <c r="A816" s="4" t="s">
        <v>1059</v>
      </c>
    </row>
    <row r="817" spans="1:1">
      <c r="A817" s="4" t="s">
        <v>1061</v>
      </c>
    </row>
    <row r="818" spans="1:1">
      <c r="A818" s="4" t="s">
        <v>1060</v>
      </c>
    </row>
    <row r="819" spans="1:1">
      <c r="A819" s="4" t="s">
        <v>1062</v>
      </c>
    </row>
    <row r="820" spans="1:1">
      <c r="A820" s="4" t="s">
        <v>1063</v>
      </c>
    </row>
    <row r="821" spans="1:1">
      <c r="A821" s="4" t="s">
        <v>1064</v>
      </c>
    </row>
    <row r="822" spans="1:1">
      <c r="A822" s="4" t="s">
        <v>1065</v>
      </c>
    </row>
    <row r="823" spans="1:1">
      <c r="A823" s="4" t="s">
        <v>1533</v>
      </c>
    </row>
    <row r="824" spans="1:1">
      <c r="A824" s="4" t="s">
        <v>549</v>
      </c>
    </row>
    <row r="825" spans="1:1">
      <c r="A825" s="4" t="s">
        <v>550</v>
      </c>
    </row>
    <row r="826" spans="1:1">
      <c r="A826" s="4" t="s">
        <v>551</v>
      </c>
    </row>
    <row r="827" spans="1:1">
      <c r="A827" s="4" t="s">
        <v>552</v>
      </c>
    </row>
    <row r="828" spans="1:1">
      <c r="A828" s="4" t="s">
        <v>553</v>
      </c>
    </row>
    <row r="829" spans="1:1">
      <c r="A829" s="4" t="s">
        <v>554</v>
      </c>
    </row>
    <row r="830" spans="1:1">
      <c r="A830" s="4" t="s">
        <v>555</v>
      </c>
    </row>
    <row r="831" spans="1:1">
      <c r="A831" s="4" t="s">
        <v>556</v>
      </c>
    </row>
    <row r="832" spans="1:1">
      <c r="A832" s="4" t="s">
        <v>1311</v>
      </c>
    </row>
    <row r="833" spans="1:1">
      <c r="A833" s="4" t="s">
        <v>1310</v>
      </c>
    </row>
    <row r="834" spans="1:1">
      <c r="A834" s="4" t="s">
        <v>1644</v>
      </c>
    </row>
    <row r="835" spans="1:1">
      <c r="A835" s="4" t="s">
        <v>1643</v>
      </c>
    </row>
    <row r="836" spans="1:1">
      <c r="A836" s="4" t="s">
        <v>1967</v>
      </c>
    </row>
    <row r="837" spans="1:1">
      <c r="A837" s="4" t="s">
        <v>1968</v>
      </c>
    </row>
    <row r="838" spans="1:1">
      <c r="A838" s="4" t="s">
        <v>1969</v>
      </c>
    </row>
    <row r="839" spans="1:1">
      <c r="A839" s="4" t="s">
        <v>1970</v>
      </c>
    </row>
    <row r="840" spans="1:1">
      <c r="A840" s="4" t="s">
        <v>1303</v>
      </c>
    </row>
    <row r="841" spans="1:1">
      <c r="A841" s="4" t="s">
        <v>1302</v>
      </c>
    </row>
    <row r="842" spans="1:1">
      <c r="A842" s="4" t="s">
        <v>1393</v>
      </c>
    </row>
    <row r="843" spans="1:1">
      <c r="A843" s="4" t="s">
        <v>557</v>
      </c>
    </row>
    <row r="844" spans="1:1">
      <c r="A844" s="4" t="s">
        <v>558</v>
      </c>
    </row>
    <row r="845" spans="1:1">
      <c r="A845" s="4" t="s">
        <v>206</v>
      </c>
    </row>
    <row r="846" spans="1:1">
      <c r="A846" s="4" t="s">
        <v>207</v>
      </c>
    </row>
    <row r="847" spans="1:1">
      <c r="A847" s="4" t="s">
        <v>208</v>
      </c>
    </row>
    <row r="848" spans="1:1">
      <c r="A848" s="4" t="s">
        <v>209</v>
      </c>
    </row>
    <row r="849" spans="1:1">
      <c r="A849" s="4" t="s">
        <v>210</v>
      </c>
    </row>
    <row r="850" spans="1:1">
      <c r="A850" s="4" t="s">
        <v>211</v>
      </c>
    </row>
    <row r="851" spans="1:1">
      <c r="A851" s="4" t="s">
        <v>212</v>
      </c>
    </row>
    <row r="852" spans="1:1">
      <c r="A852" s="4" t="s">
        <v>213</v>
      </c>
    </row>
    <row r="853" spans="1:1">
      <c r="A853" s="4" t="s">
        <v>214</v>
      </c>
    </row>
    <row r="854" spans="1:1">
      <c r="A854" s="4" t="s">
        <v>215</v>
      </c>
    </row>
    <row r="855" spans="1:1">
      <c r="A855" s="4" t="s">
        <v>216</v>
      </c>
    </row>
    <row r="856" spans="1:1">
      <c r="A856" s="4" t="s">
        <v>217</v>
      </c>
    </row>
    <row r="857" spans="1:1">
      <c r="A857" s="4" t="s">
        <v>218</v>
      </c>
    </row>
    <row r="858" spans="1:1">
      <c r="A858" s="4" t="s">
        <v>219</v>
      </c>
    </row>
    <row r="859" spans="1:1">
      <c r="A859" s="4" t="s">
        <v>220</v>
      </c>
    </row>
    <row r="860" spans="1:1">
      <c r="A860" s="4" t="s">
        <v>221</v>
      </c>
    </row>
    <row r="861" spans="1:1">
      <c r="A861" s="4" t="s">
        <v>222</v>
      </c>
    </row>
    <row r="862" spans="1:1">
      <c r="A862" s="4" t="s">
        <v>223</v>
      </c>
    </row>
    <row r="863" spans="1:1">
      <c r="A863" s="4" t="s">
        <v>224</v>
      </c>
    </row>
    <row r="864" spans="1:1">
      <c r="A864" s="4" t="s">
        <v>225</v>
      </c>
    </row>
    <row r="865" spans="1:1">
      <c r="A865" s="4" t="s">
        <v>226</v>
      </c>
    </row>
    <row r="866" spans="1:1">
      <c r="A866" s="4" t="s">
        <v>227</v>
      </c>
    </row>
    <row r="867" spans="1:1">
      <c r="A867" s="4" t="s">
        <v>228</v>
      </c>
    </row>
    <row r="868" spans="1:1">
      <c r="A868" s="4" t="s">
        <v>229</v>
      </c>
    </row>
    <row r="869" spans="1:1">
      <c r="A869" s="4" t="s">
        <v>1105</v>
      </c>
    </row>
    <row r="870" spans="1:1">
      <c r="A870" s="4" t="s">
        <v>230</v>
      </c>
    </row>
    <row r="871" spans="1:1">
      <c r="A871" s="4" t="s">
        <v>231</v>
      </c>
    </row>
    <row r="872" spans="1:1">
      <c r="A872" s="4" t="s">
        <v>232</v>
      </c>
    </row>
    <row r="873" spans="1:1">
      <c r="A873" s="4" t="s">
        <v>233</v>
      </c>
    </row>
    <row r="874" spans="1:1">
      <c r="A874" s="4" t="s">
        <v>234</v>
      </c>
    </row>
    <row r="875" spans="1:1">
      <c r="A875" s="4" t="s">
        <v>235</v>
      </c>
    </row>
    <row r="876" spans="1:1">
      <c r="A876" s="4" t="s">
        <v>236</v>
      </c>
    </row>
    <row r="877" spans="1:1">
      <c r="A877" s="4" t="s">
        <v>237</v>
      </c>
    </row>
    <row r="878" spans="1:1">
      <c r="A878" s="4" t="s">
        <v>238</v>
      </c>
    </row>
    <row r="879" spans="1:1">
      <c r="A879" s="4" t="s">
        <v>239</v>
      </c>
    </row>
    <row r="880" spans="1:1">
      <c r="A880" s="4" t="s">
        <v>240</v>
      </c>
    </row>
    <row r="881" spans="1:1">
      <c r="A881" s="4" t="s">
        <v>241</v>
      </c>
    </row>
    <row r="882" spans="1:1">
      <c r="A882" s="4" t="s">
        <v>242</v>
      </c>
    </row>
    <row r="883" spans="1:1">
      <c r="A883" s="4" t="s">
        <v>243</v>
      </c>
    </row>
    <row r="884" spans="1:1">
      <c r="A884" s="4" t="s">
        <v>244</v>
      </c>
    </row>
    <row r="885" spans="1:1">
      <c r="A885" s="4" t="s">
        <v>245</v>
      </c>
    </row>
    <row r="886" spans="1:1">
      <c r="A886" s="4" t="s">
        <v>246</v>
      </c>
    </row>
    <row r="887" spans="1:1">
      <c r="A887" s="4" t="s">
        <v>247</v>
      </c>
    </row>
    <row r="888" spans="1:1">
      <c r="A888" s="4" t="s">
        <v>248</v>
      </c>
    </row>
    <row r="889" spans="1:1">
      <c r="A889" s="4" t="s">
        <v>249</v>
      </c>
    </row>
    <row r="890" spans="1:1">
      <c r="A890" s="4" t="s">
        <v>250</v>
      </c>
    </row>
    <row r="891" spans="1:1">
      <c r="A891" s="4" t="s">
        <v>251</v>
      </c>
    </row>
    <row r="892" spans="1:1">
      <c r="A892" s="4" t="s">
        <v>252</v>
      </c>
    </row>
    <row r="893" spans="1:1">
      <c r="A893" s="4" t="s">
        <v>253</v>
      </c>
    </row>
    <row r="894" spans="1:1">
      <c r="A894" s="4" t="s">
        <v>254</v>
      </c>
    </row>
    <row r="895" spans="1:1">
      <c r="A895" s="4" t="s">
        <v>255</v>
      </c>
    </row>
    <row r="896" spans="1:1">
      <c r="A896" s="4" t="s">
        <v>256</v>
      </c>
    </row>
    <row r="897" spans="1:1">
      <c r="A897" s="4" t="s">
        <v>257</v>
      </c>
    </row>
    <row r="898" spans="1:1">
      <c r="A898" s="4" t="s">
        <v>258</v>
      </c>
    </row>
    <row r="899" spans="1:1">
      <c r="A899" s="4" t="s">
        <v>259</v>
      </c>
    </row>
    <row r="900" spans="1:1">
      <c r="A900" s="4" t="s">
        <v>260</v>
      </c>
    </row>
    <row r="901" spans="1:1">
      <c r="A901" s="4" t="s">
        <v>261</v>
      </c>
    </row>
    <row r="902" spans="1:1">
      <c r="A902" s="4" t="s">
        <v>262</v>
      </c>
    </row>
    <row r="903" spans="1:1">
      <c r="A903" s="4" t="s">
        <v>1180</v>
      </c>
    </row>
    <row r="904" spans="1:1">
      <c r="A904" s="4" t="s">
        <v>263</v>
      </c>
    </row>
    <row r="905" spans="1:1">
      <c r="A905" s="4" t="s">
        <v>264</v>
      </c>
    </row>
    <row r="906" spans="1:1">
      <c r="A906" s="4" t="s">
        <v>265</v>
      </c>
    </row>
    <row r="907" spans="1:1">
      <c r="A907" s="4" t="s">
        <v>266</v>
      </c>
    </row>
    <row r="908" spans="1:1">
      <c r="A908" s="4" t="s">
        <v>267</v>
      </c>
    </row>
    <row r="909" spans="1:1">
      <c r="A909" s="4" t="s">
        <v>268</v>
      </c>
    </row>
    <row r="910" spans="1:1">
      <c r="A910" s="4" t="s">
        <v>269</v>
      </c>
    </row>
    <row r="911" spans="1:1">
      <c r="A911" s="4" t="s">
        <v>270</v>
      </c>
    </row>
    <row r="912" spans="1:1">
      <c r="A912" s="4" t="s">
        <v>271</v>
      </c>
    </row>
    <row r="913" spans="1:1">
      <c r="A913" s="4" t="s">
        <v>272</v>
      </c>
    </row>
    <row r="914" spans="1:1">
      <c r="A914" s="4" t="s">
        <v>273</v>
      </c>
    </row>
    <row r="915" spans="1:1">
      <c r="A915" s="4" t="s">
        <v>274</v>
      </c>
    </row>
    <row r="916" spans="1:1">
      <c r="A916" s="4" t="s">
        <v>275</v>
      </c>
    </row>
    <row r="917" spans="1:1">
      <c r="A917" s="4" t="s">
        <v>276</v>
      </c>
    </row>
    <row r="918" spans="1:1">
      <c r="A918" s="4" t="s">
        <v>277</v>
      </c>
    </row>
    <row r="919" spans="1:1">
      <c r="A919" s="4" t="s">
        <v>278</v>
      </c>
    </row>
    <row r="920" spans="1:1">
      <c r="A920" s="4" t="s">
        <v>279</v>
      </c>
    </row>
    <row r="921" spans="1:1">
      <c r="A921" s="4" t="s">
        <v>280</v>
      </c>
    </row>
    <row r="922" spans="1:1">
      <c r="A922" s="4" t="s">
        <v>281</v>
      </c>
    </row>
    <row r="923" spans="1:1">
      <c r="A923" s="4" t="s">
        <v>282</v>
      </c>
    </row>
    <row r="924" spans="1:1">
      <c r="A924" s="4" t="s">
        <v>283</v>
      </c>
    </row>
    <row r="925" spans="1:1">
      <c r="A925" s="4" t="s">
        <v>284</v>
      </c>
    </row>
    <row r="926" spans="1:1">
      <c r="A926" s="4" t="s">
        <v>285</v>
      </c>
    </row>
    <row r="927" spans="1:1">
      <c r="A927" s="4" t="s">
        <v>286</v>
      </c>
    </row>
    <row r="928" spans="1:1">
      <c r="A928" s="4" t="s">
        <v>287</v>
      </c>
    </row>
    <row r="929" spans="1:1">
      <c r="A929" s="4" t="s">
        <v>288</v>
      </c>
    </row>
    <row r="930" spans="1:1">
      <c r="A930" s="4" t="s">
        <v>289</v>
      </c>
    </row>
    <row r="931" spans="1:1">
      <c r="A931" s="4" t="s">
        <v>290</v>
      </c>
    </row>
    <row r="932" spans="1:1">
      <c r="A932" s="4" t="s">
        <v>291</v>
      </c>
    </row>
    <row r="933" spans="1:1">
      <c r="A933" s="4" t="s">
        <v>292</v>
      </c>
    </row>
    <row r="934" spans="1:1">
      <c r="A934" s="4" t="s">
        <v>1277</v>
      </c>
    </row>
    <row r="935" spans="1:1">
      <c r="A935" s="4" t="s">
        <v>293</v>
      </c>
    </row>
    <row r="936" spans="1:1">
      <c r="A936" s="4" t="s">
        <v>294</v>
      </c>
    </row>
    <row r="937" spans="1:1">
      <c r="A937" s="4" t="s">
        <v>295</v>
      </c>
    </row>
    <row r="938" spans="1:1">
      <c r="A938" s="4" t="s">
        <v>296</v>
      </c>
    </row>
    <row r="939" spans="1:1">
      <c r="A939" s="4" t="s">
        <v>297</v>
      </c>
    </row>
    <row r="940" spans="1:1">
      <c r="A940" s="4" t="s">
        <v>298</v>
      </c>
    </row>
    <row r="941" spans="1:1">
      <c r="A941" s="4" t="s">
        <v>299</v>
      </c>
    </row>
    <row r="942" spans="1:1">
      <c r="A942" s="4" t="s">
        <v>300</v>
      </c>
    </row>
    <row r="943" spans="1:1">
      <c r="A943" s="4" t="s">
        <v>301</v>
      </c>
    </row>
    <row r="944" spans="1:1">
      <c r="A944" s="4" t="s">
        <v>302</v>
      </c>
    </row>
    <row r="945" spans="1:1">
      <c r="A945" s="4" t="s">
        <v>303</v>
      </c>
    </row>
    <row r="946" spans="1:1">
      <c r="A946" s="4" t="s">
        <v>304</v>
      </c>
    </row>
    <row r="947" spans="1:1">
      <c r="A947" s="4" t="s">
        <v>305</v>
      </c>
    </row>
    <row r="948" spans="1:1">
      <c r="A948" s="4" t="s">
        <v>336</v>
      </c>
    </row>
    <row r="949" spans="1:1">
      <c r="A949" s="4" t="s">
        <v>390</v>
      </c>
    </row>
    <row r="950" spans="1:1">
      <c r="A950" s="4" t="s">
        <v>338</v>
      </c>
    </row>
    <row r="951" spans="1:1">
      <c r="A951" s="4" t="s">
        <v>340</v>
      </c>
    </row>
    <row r="952" spans="1:1">
      <c r="A952" s="4" t="s">
        <v>306</v>
      </c>
    </row>
    <row r="953" spans="1:1">
      <c r="A953" s="4" t="s">
        <v>307</v>
      </c>
    </row>
    <row r="954" spans="1:1">
      <c r="A954" s="4" t="s">
        <v>308</v>
      </c>
    </row>
    <row r="955" spans="1:1">
      <c r="A955" s="4" t="s">
        <v>309</v>
      </c>
    </row>
    <row r="956" spans="1:1">
      <c r="A956" s="4" t="s">
        <v>310</v>
      </c>
    </row>
    <row r="957" spans="1:1">
      <c r="A957" s="4" t="s">
        <v>311</v>
      </c>
    </row>
    <row r="958" spans="1:1">
      <c r="A958" s="4" t="s">
        <v>312</v>
      </c>
    </row>
    <row r="959" spans="1:1">
      <c r="A959" s="4" t="s">
        <v>313</v>
      </c>
    </row>
    <row r="960" spans="1:1">
      <c r="A960" s="4" t="s">
        <v>314</v>
      </c>
    </row>
    <row r="961" spans="1:1">
      <c r="A961" s="4" t="s">
        <v>315</v>
      </c>
    </row>
    <row r="962" spans="1:1">
      <c r="A962" s="4" t="s">
        <v>316</v>
      </c>
    </row>
    <row r="963" spans="1:1">
      <c r="A963" s="4" t="s">
        <v>317</v>
      </c>
    </row>
    <row r="964" spans="1:1">
      <c r="A964" s="4" t="s">
        <v>341</v>
      </c>
    </row>
    <row r="965" spans="1:1">
      <c r="A965" s="4" t="s">
        <v>342</v>
      </c>
    </row>
    <row r="966" spans="1:1">
      <c r="A966" s="4" t="s">
        <v>343</v>
      </c>
    </row>
    <row r="967" spans="1:1">
      <c r="A967" s="4" t="s">
        <v>318</v>
      </c>
    </row>
    <row r="968" spans="1:1">
      <c r="A968" s="4" t="s">
        <v>319</v>
      </c>
    </row>
    <row r="969" spans="1:1">
      <c r="A969" s="4" t="s">
        <v>320</v>
      </c>
    </row>
    <row r="970" spans="1:1">
      <c r="A970" s="4" t="s">
        <v>321</v>
      </c>
    </row>
    <row r="971" spans="1:1">
      <c r="A971" s="4" t="s">
        <v>322</v>
      </c>
    </row>
    <row r="972" spans="1:1">
      <c r="A972" s="4" t="s">
        <v>323</v>
      </c>
    </row>
    <row r="973" spans="1:1">
      <c r="A973" s="4" t="s">
        <v>324</v>
      </c>
    </row>
    <row r="974" spans="1:1">
      <c r="A974" s="4" t="s">
        <v>325</v>
      </c>
    </row>
    <row r="975" spans="1:1">
      <c r="A975" s="4" t="s">
        <v>326</v>
      </c>
    </row>
    <row r="976" spans="1:1">
      <c r="A976" s="4" t="s">
        <v>327</v>
      </c>
    </row>
    <row r="977" spans="1:1">
      <c r="A977" s="4" t="s">
        <v>328</v>
      </c>
    </row>
    <row r="978" spans="1:1">
      <c r="A978" s="4" t="s">
        <v>329</v>
      </c>
    </row>
    <row r="979" spans="1:1">
      <c r="A979" s="4" t="s">
        <v>344</v>
      </c>
    </row>
    <row r="980" spans="1:1">
      <c r="A980" s="4" t="s">
        <v>346</v>
      </c>
    </row>
    <row r="981" spans="1:1">
      <c r="A981" s="4" t="s">
        <v>347</v>
      </c>
    </row>
    <row r="982" spans="1:1">
      <c r="A982" s="4" t="s">
        <v>348</v>
      </c>
    </row>
    <row r="983" spans="1:1">
      <c r="A983" s="4" t="s">
        <v>349</v>
      </c>
    </row>
    <row r="984" spans="1:1">
      <c r="A984" s="4" t="s">
        <v>350</v>
      </c>
    </row>
    <row r="985" spans="1:1">
      <c r="A985" s="4" t="s">
        <v>351</v>
      </c>
    </row>
    <row r="986" spans="1:1">
      <c r="A986" s="4" t="s">
        <v>352</v>
      </c>
    </row>
    <row r="987" spans="1:1">
      <c r="A987" s="4" t="s">
        <v>353</v>
      </c>
    </row>
    <row r="988" spans="1:1">
      <c r="A988" s="4" t="s">
        <v>354</v>
      </c>
    </row>
    <row r="989" spans="1:1">
      <c r="A989" s="4" t="s">
        <v>355</v>
      </c>
    </row>
    <row r="990" spans="1:1">
      <c r="A990" s="4" t="s">
        <v>356</v>
      </c>
    </row>
    <row r="991" spans="1:1">
      <c r="A991" s="4" t="s">
        <v>357</v>
      </c>
    </row>
    <row r="992" spans="1:1">
      <c r="A992" s="4" t="s">
        <v>1980</v>
      </c>
    </row>
    <row r="993" spans="1:1">
      <c r="A993" s="4" t="s">
        <v>1981</v>
      </c>
    </row>
    <row r="994" spans="1:1">
      <c r="A994" s="4" t="s">
        <v>1982</v>
      </c>
    </row>
    <row r="995" spans="1:1">
      <c r="A995" s="4" t="s">
        <v>1135</v>
      </c>
    </row>
    <row r="996" spans="1:1">
      <c r="A996" s="4" t="s">
        <v>1126</v>
      </c>
    </row>
    <row r="997" spans="1:1">
      <c r="A997" s="4" t="s">
        <v>1120</v>
      </c>
    </row>
    <row r="998" spans="1:1">
      <c r="A998" s="4" t="s">
        <v>1147</v>
      </c>
    </row>
    <row r="999" spans="1:1">
      <c r="A999" s="4" t="s">
        <v>1137</v>
      </c>
    </row>
    <row r="1000" spans="1:1">
      <c r="A1000" s="4" t="s">
        <v>1128</v>
      </c>
    </row>
    <row r="1001" spans="1:1">
      <c r="A1001" s="4" t="s">
        <v>1124</v>
      </c>
    </row>
    <row r="1002" spans="1:1">
      <c r="A1002" s="4" t="s">
        <v>1149</v>
      </c>
    </row>
    <row r="1003" spans="1:1">
      <c r="A1003" s="4" t="s">
        <v>1139</v>
      </c>
    </row>
    <row r="1004" spans="1:1">
      <c r="A1004" s="4" t="s">
        <v>1130</v>
      </c>
    </row>
    <row r="1005" spans="1:1">
      <c r="A1005" s="4" t="s">
        <v>1122</v>
      </c>
    </row>
    <row r="1006" spans="1:1">
      <c r="A1006" s="4" t="s">
        <v>1151</v>
      </c>
    </row>
    <row r="1007" spans="1:1">
      <c r="A1007" s="4" t="s">
        <v>1136</v>
      </c>
    </row>
    <row r="1008" spans="1:1">
      <c r="A1008" s="4" t="s">
        <v>1127</v>
      </c>
    </row>
    <row r="1009" spans="1:1">
      <c r="A1009" s="4" t="s">
        <v>1121</v>
      </c>
    </row>
    <row r="1010" spans="1:1">
      <c r="A1010" s="4" t="s">
        <v>1148</v>
      </c>
    </row>
    <row r="1011" spans="1:1">
      <c r="A1011" s="4" t="s">
        <v>1138</v>
      </c>
    </row>
    <row r="1012" spans="1:1">
      <c r="A1012" s="4" t="s">
        <v>1129</v>
      </c>
    </row>
    <row r="1013" spans="1:1">
      <c r="A1013" s="4" t="s">
        <v>1125</v>
      </c>
    </row>
    <row r="1014" spans="1:1">
      <c r="A1014" s="4" t="s">
        <v>1150</v>
      </c>
    </row>
    <row r="1015" spans="1:1">
      <c r="A1015" s="4" t="s">
        <v>1140</v>
      </c>
    </row>
    <row r="1016" spans="1:1">
      <c r="A1016" s="4" t="s">
        <v>1131</v>
      </c>
    </row>
    <row r="1017" spans="1:1">
      <c r="A1017" s="4" t="s">
        <v>1123</v>
      </c>
    </row>
    <row r="1018" spans="1:1">
      <c r="A1018" s="4" t="s">
        <v>1152</v>
      </c>
    </row>
    <row r="1019" spans="1:1">
      <c r="A1019" s="4" t="s">
        <v>358</v>
      </c>
    </row>
    <row r="1020" spans="1:1">
      <c r="A1020" s="4" t="s">
        <v>359</v>
      </c>
    </row>
    <row r="1021" spans="1:1">
      <c r="A1021" s="4" t="s">
        <v>360</v>
      </c>
    </row>
    <row r="1022" spans="1:1">
      <c r="A1022" s="4" t="s">
        <v>361</v>
      </c>
    </row>
    <row r="1023" spans="1:1">
      <c r="A1023" s="4" t="s">
        <v>393</v>
      </c>
    </row>
    <row r="1024" spans="1:1">
      <c r="A1024" s="4" t="s">
        <v>362</v>
      </c>
    </row>
    <row r="1025" spans="1:1">
      <c r="A1025" s="4" t="s">
        <v>394</v>
      </c>
    </row>
    <row r="1026" spans="1:1">
      <c r="A1026" s="4" t="s">
        <v>363</v>
      </c>
    </row>
    <row r="1027" spans="1:1">
      <c r="A1027" s="4" t="s">
        <v>395</v>
      </c>
    </row>
    <row r="1028" spans="1:1">
      <c r="A1028" s="4" t="s">
        <v>364</v>
      </c>
    </row>
    <row r="1029" spans="1:1">
      <c r="A1029" s="4" t="s">
        <v>365</v>
      </c>
    </row>
    <row r="1030" spans="1:1">
      <c r="A1030" s="4" t="s">
        <v>366</v>
      </c>
    </row>
    <row r="1031" spans="1:1">
      <c r="A1031" s="4" t="s">
        <v>367</v>
      </c>
    </row>
    <row r="1032" spans="1:1">
      <c r="A1032" s="4" t="s">
        <v>1315</v>
      </c>
    </row>
    <row r="1033" spans="1:1">
      <c r="A1033" s="4" t="s">
        <v>1314</v>
      </c>
    </row>
    <row r="1034" spans="1:1">
      <c r="A1034" s="4" t="s">
        <v>1482</v>
      </c>
    </row>
    <row r="1035" spans="1:1">
      <c r="A1035" s="4" t="s">
        <v>1494</v>
      </c>
    </row>
    <row r="1036" spans="1:1">
      <c r="A1036" s="4" t="s">
        <v>1486</v>
      </c>
    </row>
    <row r="1037" spans="1:1">
      <c r="A1037" s="4" t="s">
        <v>1490</v>
      </c>
    </row>
    <row r="1038" spans="1:1">
      <c r="A1038" s="4" t="s">
        <v>1483</v>
      </c>
    </row>
    <row r="1039" spans="1:1">
      <c r="A1039" s="4" t="s">
        <v>1495</v>
      </c>
    </row>
    <row r="1040" spans="1:1">
      <c r="A1040" s="4" t="s">
        <v>1487</v>
      </c>
    </row>
    <row r="1041" spans="1:1">
      <c r="A1041" s="4" t="s">
        <v>1491</v>
      </c>
    </row>
    <row r="1042" spans="1:1">
      <c r="A1042" s="4" t="s">
        <v>1484</v>
      </c>
    </row>
    <row r="1043" spans="1:1">
      <c r="A1043" s="4" t="s">
        <v>1496</v>
      </c>
    </row>
    <row r="1044" spans="1:1">
      <c r="A1044" s="4" t="s">
        <v>1488</v>
      </c>
    </row>
    <row r="1045" spans="1:1">
      <c r="A1045" s="4" t="s">
        <v>1492</v>
      </c>
    </row>
    <row r="1046" spans="1:1">
      <c r="A1046" s="4" t="s">
        <v>1485</v>
      </c>
    </row>
    <row r="1047" spans="1:1">
      <c r="A1047" s="4" t="s">
        <v>1497</v>
      </c>
    </row>
    <row r="1048" spans="1:1">
      <c r="A1048" s="4" t="s">
        <v>1489</v>
      </c>
    </row>
    <row r="1049" spans="1:1">
      <c r="A1049" s="4" t="s">
        <v>1493</v>
      </c>
    </row>
    <row r="1050" spans="1:1">
      <c r="A1050" s="4" t="s">
        <v>368</v>
      </c>
    </row>
    <row r="1051" spans="1:1">
      <c r="A1051" s="4" t="s">
        <v>370</v>
      </c>
    </row>
    <row r="1052" spans="1:1">
      <c r="A1052" s="4" t="s">
        <v>371</v>
      </c>
    </row>
    <row r="1053" spans="1:1">
      <c r="A1053" s="4" t="s">
        <v>372</v>
      </c>
    </row>
    <row r="1054" spans="1:1">
      <c r="A1054" s="4" t="s">
        <v>373</v>
      </c>
    </row>
    <row r="1055" spans="1:1">
      <c r="A1055" s="4" t="s">
        <v>374</v>
      </c>
    </row>
    <row r="1056" spans="1:1">
      <c r="A1056" s="4" t="s">
        <v>375</v>
      </c>
    </row>
    <row r="1057" spans="1:1">
      <c r="A1057" s="4" t="s">
        <v>376</v>
      </c>
    </row>
    <row r="1058" spans="1:1">
      <c r="A1058" s="4" t="s">
        <v>377</v>
      </c>
    </row>
    <row r="1059" spans="1:1">
      <c r="A1059" s="4" t="s">
        <v>378</v>
      </c>
    </row>
    <row r="1060" spans="1:1">
      <c r="A1060" s="4" t="s">
        <v>379</v>
      </c>
    </row>
    <row r="1061" spans="1:1">
      <c r="A1061" s="4" t="s">
        <v>380</v>
      </c>
    </row>
    <row r="1062" spans="1:1">
      <c r="A1062" s="4" t="s">
        <v>381</v>
      </c>
    </row>
    <row r="1063" spans="1:1">
      <c r="A1063" s="4" t="s">
        <v>382</v>
      </c>
    </row>
    <row r="1064" spans="1:1">
      <c r="A1064" s="4" t="s">
        <v>383</v>
      </c>
    </row>
    <row r="1065" spans="1:1">
      <c r="A1065" s="4" t="s">
        <v>384</v>
      </c>
    </row>
    <row r="1066" spans="1:1">
      <c r="A1066" s="4" t="s">
        <v>385</v>
      </c>
    </row>
    <row r="1067" spans="1:1">
      <c r="A1067" s="4" t="s">
        <v>386</v>
      </c>
    </row>
    <row r="1068" spans="1:1">
      <c r="A1068" s="4" t="s">
        <v>387</v>
      </c>
    </row>
    <row r="1069" spans="1:1">
      <c r="A1069" s="4" t="s">
        <v>559</v>
      </c>
    </row>
    <row r="1070" spans="1:1">
      <c r="A1070" s="4" t="s">
        <v>1189</v>
      </c>
    </row>
    <row r="1071" spans="1:1">
      <c r="A1071" s="4" t="s">
        <v>1190</v>
      </c>
    </row>
    <row r="1072" spans="1:1">
      <c r="A1072" s="4" t="s">
        <v>560</v>
      </c>
    </row>
    <row r="1073" spans="1:1">
      <c r="A1073" s="4" t="s">
        <v>561</v>
      </c>
    </row>
    <row r="1074" spans="1:1">
      <c r="A1074" s="4" t="s">
        <v>562</v>
      </c>
    </row>
    <row r="1075" spans="1:1">
      <c r="A1075" s="4" t="s">
        <v>1195</v>
      </c>
    </row>
    <row r="1076" spans="1:1">
      <c r="A1076" s="4" t="s">
        <v>563</v>
      </c>
    </row>
    <row r="1077" spans="1:1">
      <c r="A1077" s="4" t="s">
        <v>1191</v>
      </c>
    </row>
    <row r="1078" spans="1:1">
      <c r="A1078" s="4" t="s">
        <v>1192</v>
      </c>
    </row>
    <row r="1079" spans="1:1">
      <c r="A1079" s="4" t="s">
        <v>564</v>
      </c>
    </row>
    <row r="1080" spans="1:1">
      <c r="A1080" s="4" t="s">
        <v>565</v>
      </c>
    </row>
    <row r="1081" spans="1:1">
      <c r="A1081" s="4" t="s">
        <v>566</v>
      </c>
    </row>
    <row r="1082" spans="1:1">
      <c r="A1082" s="4" t="s">
        <v>567</v>
      </c>
    </row>
    <row r="1083" spans="1:1">
      <c r="A1083" s="4" t="s">
        <v>1193</v>
      </c>
    </row>
    <row r="1084" spans="1:1">
      <c r="A1084" s="4" t="s">
        <v>1194</v>
      </c>
    </row>
    <row r="1085" spans="1:1">
      <c r="A1085" s="4" t="s">
        <v>568</v>
      </c>
    </row>
    <row r="1086" spans="1:1">
      <c r="A1086" s="4" t="s">
        <v>569</v>
      </c>
    </row>
    <row r="1087" spans="1:1">
      <c r="A1087" s="4" t="s">
        <v>570</v>
      </c>
    </row>
    <row r="1088" spans="1:1">
      <c r="A1088" s="4" t="s">
        <v>1405</v>
      </c>
    </row>
    <row r="1089" spans="1:1">
      <c r="A1089" s="4" t="s">
        <v>1406</v>
      </c>
    </row>
    <row r="1090" spans="1:1">
      <c r="A1090" s="4" t="s">
        <v>1407</v>
      </c>
    </row>
    <row r="1091" spans="1:1">
      <c r="A1091" s="4" t="s">
        <v>571</v>
      </c>
    </row>
    <row r="1092" spans="1:1">
      <c r="A1092" s="4" t="s">
        <v>1182</v>
      </c>
    </row>
    <row r="1093" spans="1:1">
      <c r="A1093" s="4" t="s">
        <v>1181</v>
      </c>
    </row>
    <row r="1094" spans="1:1">
      <c r="A1094" s="4" t="s">
        <v>572</v>
      </c>
    </row>
    <row r="1095" spans="1:1">
      <c r="A1095" s="4" t="s">
        <v>573</v>
      </c>
    </row>
    <row r="1096" spans="1:1">
      <c r="A1096" s="4" t="s">
        <v>574</v>
      </c>
    </row>
    <row r="1097" spans="1:1">
      <c r="A1097" s="4" t="s">
        <v>575</v>
      </c>
    </row>
    <row r="1098" spans="1:1">
      <c r="A1098" s="4" t="s">
        <v>576</v>
      </c>
    </row>
    <row r="1099" spans="1:1">
      <c r="A1099" s="4" t="s">
        <v>1183</v>
      </c>
    </row>
    <row r="1100" spans="1:1">
      <c r="A1100" s="4" t="s">
        <v>577</v>
      </c>
    </row>
    <row r="1101" spans="1:1">
      <c r="A1101" s="4" t="s">
        <v>1184</v>
      </c>
    </row>
    <row r="1102" spans="1:1">
      <c r="A1102" s="4" t="s">
        <v>578</v>
      </c>
    </row>
    <row r="1103" spans="1:1">
      <c r="A1103" s="4" t="s">
        <v>579</v>
      </c>
    </row>
    <row r="1104" spans="1:1">
      <c r="A1104" s="4" t="s">
        <v>580</v>
      </c>
    </row>
    <row r="1105" spans="1:1">
      <c r="A1105" s="4" t="s">
        <v>581</v>
      </c>
    </row>
    <row r="1106" spans="1:1">
      <c r="A1106" s="4" t="s">
        <v>582</v>
      </c>
    </row>
    <row r="1107" spans="1:1">
      <c r="A1107" s="4" t="s">
        <v>1185</v>
      </c>
    </row>
    <row r="1108" spans="1:1">
      <c r="A1108" s="4" t="s">
        <v>1186</v>
      </c>
    </row>
    <row r="1109" spans="1:1">
      <c r="A1109" s="4" t="s">
        <v>583</v>
      </c>
    </row>
    <row r="1110" spans="1:1">
      <c r="A1110" s="4" t="s">
        <v>584</v>
      </c>
    </row>
    <row r="1111" spans="1:1">
      <c r="A1111" s="4" t="s">
        <v>585</v>
      </c>
    </row>
    <row r="1112" spans="1:1">
      <c r="A1112" s="4" t="s">
        <v>1956</v>
      </c>
    </row>
    <row r="1113" spans="1:1">
      <c r="A1113" s="4" t="s">
        <v>1957</v>
      </c>
    </row>
    <row r="1114" spans="1:1">
      <c r="A1114" s="4" t="s">
        <v>1958</v>
      </c>
    </row>
    <row r="1115" spans="1:1">
      <c r="A1115" s="4" t="s">
        <v>1959</v>
      </c>
    </row>
    <row r="1116" spans="1:1">
      <c r="A1116" s="4" t="s">
        <v>586</v>
      </c>
    </row>
    <row r="1117" spans="1:1">
      <c r="A1117" s="4" t="s">
        <v>1960</v>
      </c>
    </row>
    <row r="1118" spans="1:1">
      <c r="A1118" s="4" t="s">
        <v>587</v>
      </c>
    </row>
    <row r="1119" spans="1:1">
      <c r="A1119" s="4" t="s">
        <v>1961</v>
      </c>
    </row>
    <row r="1120" spans="1:1">
      <c r="A1120" s="4" t="s">
        <v>588</v>
      </c>
    </row>
    <row r="1121" spans="1:1">
      <c r="A1121" s="4" t="s">
        <v>1962</v>
      </c>
    </row>
    <row r="1122" spans="1:1">
      <c r="A1122" s="4" t="s">
        <v>589</v>
      </c>
    </row>
    <row r="1123" spans="1:1">
      <c r="A1123" s="4" t="s">
        <v>1963</v>
      </c>
    </row>
    <row r="1124" spans="1:1">
      <c r="A1124" s="4" t="s">
        <v>590</v>
      </c>
    </row>
    <row r="1125" spans="1:1">
      <c r="A1125" s="4" t="s">
        <v>1187</v>
      </c>
    </row>
    <row r="1126" spans="1:1">
      <c r="A1126" s="4" t="s">
        <v>1188</v>
      </c>
    </row>
    <row r="1127" spans="1:1">
      <c r="A1127" s="4" t="s">
        <v>591</v>
      </c>
    </row>
    <row r="1128" spans="1:1">
      <c r="A1128" s="4" t="s">
        <v>592</v>
      </c>
    </row>
    <row r="1129" spans="1:1">
      <c r="A1129" s="4" t="s">
        <v>593</v>
      </c>
    </row>
    <row r="1130" spans="1:1">
      <c r="A1130" s="4" t="s">
        <v>594</v>
      </c>
    </row>
    <row r="1131" spans="1:1">
      <c r="A1131" s="4" t="s">
        <v>595</v>
      </c>
    </row>
    <row r="1132" spans="1:1">
      <c r="A1132" s="4" t="s">
        <v>1307</v>
      </c>
    </row>
    <row r="1133" spans="1:1">
      <c r="A1133" s="4" t="s">
        <v>1306</v>
      </c>
    </row>
    <row r="1134" spans="1:1">
      <c r="A1134" s="4" t="s">
        <v>1640</v>
      </c>
    </row>
    <row r="1135" spans="1:1">
      <c r="A1135" s="4" t="s">
        <v>1639</v>
      </c>
    </row>
    <row r="1136" spans="1:1">
      <c r="A1136" s="4" t="s">
        <v>1299</v>
      </c>
    </row>
    <row r="1137" spans="1:1">
      <c r="A1137" s="4" t="s">
        <v>1298</v>
      </c>
    </row>
    <row r="1138" spans="1:1">
      <c r="A1138" s="4" t="s">
        <v>388</v>
      </c>
    </row>
    <row r="1139" spans="1:1">
      <c r="A1139" s="4" t="s">
        <v>596</v>
      </c>
    </row>
    <row r="1140" spans="1:1">
      <c r="A1140" s="4" t="s">
        <v>1797</v>
      </c>
    </row>
    <row r="1141" spans="1:1">
      <c r="A1141" s="4" t="s">
        <v>1798</v>
      </c>
    </row>
    <row r="1142" spans="1:1">
      <c r="A1142" s="4" t="s">
        <v>1799</v>
      </c>
    </row>
    <row r="1143" spans="1:1">
      <c r="A1143" s="4" t="s">
        <v>1800</v>
      </c>
    </row>
    <row r="1144" spans="1:1">
      <c r="A1144" s="4" t="s">
        <v>1801</v>
      </c>
    </row>
    <row r="1145" spans="1:1">
      <c r="A1145" s="4" t="s">
        <v>1802</v>
      </c>
    </row>
    <row r="1146" spans="1:1">
      <c r="A1146" s="4" t="s">
        <v>1803</v>
      </c>
    </row>
    <row r="1147" spans="1:1">
      <c r="A1147" s="4" t="s">
        <v>1804</v>
      </c>
    </row>
    <row r="1148" spans="1:1">
      <c r="A1148" s="4" t="s">
        <v>1805</v>
      </c>
    </row>
    <row r="1149" spans="1:1">
      <c r="A1149" s="4" t="s">
        <v>1806</v>
      </c>
    </row>
    <row r="1150" spans="1:1">
      <c r="A1150" s="4" t="s">
        <v>1807</v>
      </c>
    </row>
    <row r="1151" spans="1:1">
      <c r="A1151" s="4" t="s">
        <v>1808</v>
      </c>
    </row>
    <row r="1152" spans="1:1">
      <c r="A1152" s="4" t="s">
        <v>1809</v>
      </c>
    </row>
    <row r="1153" spans="1:1">
      <c r="A1153" s="4" t="s">
        <v>1810</v>
      </c>
    </row>
    <row r="1154" spans="1:1">
      <c r="A1154" s="4" t="s">
        <v>1811</v>
      </c>
    </row>
    <row r="1155" spans="1:1">
      <c r="A1155" s="4" t="s">
        <v>1812</v>
      </c>
    </row>
    <row r="1156" spans="1:1">
      <c r="A1156" s="4" t="s">
        <v>1813</v>
      </c>
    </row>
    <row r="1157" spans="1:1">
      <c r="A1157" s="4" t="s">
        <v>1814</v>
      </c>
    </row>
    <row r="1158" spans="1:1">
      <c r="A1158" s="4" t="s">
        <v>1815</v>
      </c>
    </row>
    <row r="1159" spans="1:1">
      <c r="A1159" s="4" t="s">
        <v>1816</v>
      </c>
    </row>
    <row r="1160" spans="1:1">
      <c r="A1160" s="4" t="s">
        <v>1817</v>
      </c>
    </row>
    <row r="1161" spans="1:1">
      <c r="A1161" s="4" t="s">
        <v>1818</v>
      </c>
    </row>
    <row r="1162" spans="1:1">
      <c r="A1162" s="4" t="s">
        <v>1819</v>
      </c>
    </row>
    <row r="1163" spans="1:1">
      <c r="A1163" s="4" t="s">
        <v>1820</v>
      </c>
    </row>
    <row r="1164" spans="1:1">
      <c r="A1164" s="4" t="s">
        <v>1821</v>
      </c>
    </row>
    <row r="1165" spans="1:1">
      <c r="A1165" s="4" t="s">
        <v>1822</v>
      </c>
    </row>
    <row r="1166" spans="1:1">
      <c r="A1166" s="4" t="s">
        <v>1823</v>
      </c>
    </row>
    <row r="1167" spans="1:1">
      <c r="A1167" s="4" t="s">
        <v>1824</v>
      </c>
    </row>
    <row r="1168" spans="1:1">
      <c r="A1168" s="4" t="s">
        <v>1825</v>
      </c>
    </row>
    <row r="1169" spans="1:1">
      <c r="A1169" s="4" t="s">
        <v>1826</v>
      </c>
    </row>
    <row r="1170" spans="1:1">
      <c r="A1170" s="4" t="s">
        <v>1827</v>
      </c>
    </row>
    <row r="1171" spans="1:1">
      <c r="A1171" s="4" t="s">
        <v>1828</v>
      </c>
    </row>
    <row r="1172" spans="1:1">
      <c r="A1172" s="4" t="s">
        <v>1829</v>
      </c>
    </row>
    <row r="1173" spans="1:1">
      <c r="A1173" s="4" t="s">
        <v>1830</v>
      </c>
    </row>
    <row r="1174" spans="1:1">
      <c r="A1174" s="4" t="s">
        <v>1831</v>
      </c>
    </row>
    <row r="1175" spans="1:1">
      <c r="A1175" s="4" t="s">
        <v>1832</v>
      </c>
    </row>
    <row r="1176" spans="1:1">
      <c r="A1176" s="4" t="s">
        <v>1833</v>
      </c>
    </row>
    <row r="1177" spans="1:1">
      <c r="A1177" s="4" t="s">
        <v>1834</v>
      </c>
    </row>
    <row r="1178" spans="1:1">
      <c r="A1178" s="4" t="s">
        <v>1835</v>
      </c>
    </row>
    <row r="1179" spans="1:1">
      <c r="A1179" s="4" t="s">
        <v>1836</v>
      </c>
    </row>
    <row r="1180" spans="1:1">
      <c r="A1180" s="4" t="s">
        <v>1837</v>
      </c>
    </row>
    <row r="1181" spans="1:1">
      <c r="A1181" s="4" t="s">
        <v>1838</v>
      </c>
    </row>
    <row r="1182" spans="1:1">
      <c r="A1182" s="4" t="s">
        <v>1839</v>
      </c>
    </row>
    <row r="1183" spans="1:1">
      <c r="A1183" s="4" t="s">
        <v>1840</v>
      </c>
    </row>
    <row r="1184" spans="1:1">
      <c r="A1184" s="4" t="s">
        <v>1841</v>
      </c>
    </row>
    <row r="1185" spans="1:1">
      <c r="A1185" s="4" t="s">
        <v>1842</v>
      </c>
    </row>
    <row r="1186" spans="1:1">
      <c r="A1186" s="4" t="s">
        <v>1843</v>
      </c>
    </row>
    <row r="1187" spans="1:1">
      <c r="A1187" s="4" t="s">
        <v>1844</v>
      </c>
    </row>
    <row r="1188" spans="1:1">
      <c r="A1188" s="4" t="s">
        <v>1845</v>
      </c>
    </row>
    <row r="1189" spans="1:1">
      <c r="A1189" s="4" t="s">
        <v>1846</v>
      </c>
    </row>
    <row r="1190" spans="1:1">
      <c r="A1190" s="4" t="s">
        <v>1847</v>
      </c>
    </row>
    <row r="1191" spans="1:1">
      <c r="A1191" s="4" t="s">
        <v>1848</v>
      </c>
    </row>
    <row r="1192" spans="1:1">
      <c r="A1192" s="4" t="s">
        <v>1849</v>
      </c>
    </row>
    <row r="1193" spans="1:1">
      <c r="A1193" s="4" t="s">
        <v>1850</v>
      </c>
    </row>
    <row r="1194" spans="1:1">
      <c r="A1194" s="4" t="s">
        <v>1851</v>
      </c>
    </row>
    <row r="1195" spans="1:1">
      <c r="A1195" s="4" t="s">
        <v>1852</v>
      </c>
    </row>
    <row r="1196" spans="1:1">
      <c r="A1196" s="4" t="s">
        <v>1853</v>
      </c>
    </row>
    <row r="1197" spans="1:1">
      <c r="A1197" s="4" t="s">
        <v>1854</v>
      </c>
    </row>
    <row r="1198" spans="1:1">
      <c r="A1198" s="4" t="s">
        <v>1855</v>
      </c>
    </row>
    <row r="1199" spans="1:1">
      <c r="A1199" s="4" t="s">
        <v>1856</v>
      </c>
    </row>
    <row r="1200" spans="1:1">
      <c r="A1200" s="4" t="s">
        <v>1857</v>
      </c>
    </row>
    <row r="1201" spans="1:1">
      <c r="A1201" s="4" t="s">
        <v>1858</v>
      </c>
    </row>
    <row r="1202" spans="1:1">
      <c r="A1202" s="4" t="s">
        <v>1859</v>
      </c>
    </row>
    <row r="1203" spans="1:1">
      <c r="A1203" s="4" t="s">
        <v>1860</v>
      </c>
    </row>
    <row r="1204" spans="1:1">
      <c r="A1204" s="4" t="s">
        <v>1861</v>
      </c>
    </row>
    <row r="1205" spans="1:1">
      <c r="A1205" s="4" t="s">
        <v>1862</v>
      </c>
    </row>
    <row r="1206" spans="1:1">
      <c r="A1206" s="4" t="s">
        <v>1863</v>
      </c>
    </row>
    <row r="1207" spans="1:1">
      <c r="A1207" s="4" t="s">
        <v>1864</v>
      </c>
    </row>
    <row r="1208" spans="1:1">
      <c r="A1208" s="4" t="s">
        <v>1865</v>
      </c>
    </row>
    <row r="1209" spans="1:1">
      <c r="A1209" s="4" t="s">
        <v>1866</v>
      </c>
    </row>
    <row r="1210" spans="1:1">
      <c r="A1210" s="4" t="s">
        <v>1867</v>
      </c>
    </row>
    <row r="1211" spans="1:1">
      <c r="A1211" s="4" t="s">
        <v>1868</v>
      </c>
    </row>
    <row r="1212" spans="1:1">
      <c r="A1212" s="4" t="s">
        <v>1869</v>
      </c>
    </row>
    <row r="1213" spans="1:1">
      <c r="A1213" s="4" t="s">
        <v>1870</v>
      </c>
    </row>
    <row r="1214" spans="1:1">
      <c r="A1214" s="4" t="s">
        <v>1871</v>
      </c>
    </row>
    <row r="1215" spans="1:1">
      <c r="A1215" s="4" t="s">
        <v>1872</v>
      </c>
    </row>
    <row r="1216" spans="1:1">
      <c r="A1216" s="4" t="s">
        <v>1873</v>
      </c>
    </row>
    <row r="1217" spans="1:1">
      <c r="A1217" s="4" t="s">
        <v>1874</v>
      </c>
    </row>
    <row r="1218" spans="1:1">
      <c r="A1218" s="4" t="s">
        <v>1526</v>
      </c>
    </row>
    <row r="1219" spans="1:1">
      <c r="A1219" s="4" t="s">
        <v>1527</v>
      </c>
    </row>
    <row r="1220" spans="1:1">
      <c r="A1220" s="4" t="s">
        <v>1528</v>
      </c>
    </row>
    <row r="1221" spans="1:1">
      <c r="A1221" s="4" t="s">
        <v>1454</v>
      </c>
    </row>
    <row r="1222" spans="1:1">
      <c r="A1222" s="4" t="s">
        <v>1464</v>
      </c>
    </row>
    <row r="1223" spans="1:1">
      <c r="A1223" s="4" t="s">
        <v>1459</v>
      </c>
    </row>
    <row r="1224" spans="1:1">
      <c r="A1224" s="4" t="s">
        <v>1469</v>
      </c>
    </row>
    <row r="1225" spans="1:1">
      <c r="A1225" s="4" t="s">
        <v>1455</v>
      </c>
    </row>
    <row r="1226" spans="1:1">
      <c r="A1226" s="4" t="s">
        <v>1465</v>
      </c>
    </row>
    <row r="1227" spans="1:1">
      <c r="A1227" s="4" t="s">
        <v>1460</v>
      </c>
    </row>
    <row r="1228" spans="1:1">
      <c r="A1228" s="4" t="s">
        <v>1470</v>
      </c>
    </row>
    <row r="1229" spans="1:1">
      <c r="A1229" s="4" t="s">
        <v>1456</v>
      </c>
    </row>
    <row r="1230" spans="1:1">
      <c r="A1230" s="4" t="s">
        <v>1466</v>
      </c>
    </row>
    <row r="1231" spans="1:1">
      <c r="A1231" s="4" t="s">
        <v>1461</v>
      </c>
    </row>
    <row r="1232" spans="1:1">
      <c r="A1232" s="4" t="s">
        <v>1471</v>
      </c>
    </row>
    <row r="1233" spans="1:1">
      <c r="A1233" s="4" t="s">
        <v>1274</v>
      </c>
    </row>
    <row r="1234" spans="1:1">
      <c r="A1234" s="4" t="s">
        <v>1457</v>
      </c>
    </row>
    <row r="1235" spans="1:1">
      <c r="A1235" s="4" t="s">
        <v>1467</v>
      </c>
    </row>
    <row r="1236" spans="1:1">
      <c r="A1236" s="4" t="s">
        <v>1462</v>
      </c>
    </row>
    <row r="1237" spans="1:1">
      <c r="A1237" s="4" t="s">
        <v>1472</v>
      </c>
    </row>
    <row r="1238" spans="1:1">
      <c r="A1238" s="4" t="s">
        <v>1458</v>
      </c>
    </row>
    <row r="1239" spans="1:1">
      <c r="A1239" s="4" t="s">
        <v>1468</v>
      </c>
    </row>
    <row r="1240" spans="1:1">
      <c r="A1240" s="4" t="s">
        <v>1463</v>
      </c>
    </row>
    <row r="1241" spans="1:1">
      <c r="A1241" s="4" t="s">
        <v>1473</v>
      </c>
    </row>
    <row r="1242" spans="1:1">
      <c r="A1242" s="4" t="s">
        <v>1479</v>
      </c>
    </row>
    <row r="1243" spans="1:1">
      <c r="A1243" s="4" t="s">
        <v>1480</v>
      </c>
    </row>
    <row r="1244" spans="1:1">
      <c r="A1244" s="4" t="s">
        <v>1478</v>
      </c>
    </row>
    <row r="1245" spans="1:1">
      <c r="A1245" s="4" t="s">
        <v>1481</v>
      </c>
    </row>
    <row r="1246" spans="1:1">
      <c r="A1246" s="4" t="s">
        <v>1474</v>
      </c>
    </row>
    <row r="1247" spans="1:1">
      <c r="A1247" s="4" t="s">
        <v>1476</v>
      </c>
    </row>
    <row r="1248" spans="1:1">
      <c r="A1248" s="4" t="s">
        <v>1475</v>
      </c>
    </row>
    <row r="1249" spans="1:1">
      <c r="A1249" s="4" t="s">
        <v>1477</v>
      </c>
    </row>
    <row r="1250" spans="1:1">
      <c r="A1250" s="4" t="s">
        <v>1746</v>
      </c>
    </row>
    <row r="1251" spans="1:1">
      <c r="A1251" s="4" t="s">
        <v>1747</v>
      </c>
    </row>
    <row r="1252" spans="1:1">
      <c r="A1252" s="4" t="s">
        <v>1748</v>
      </c>
    </row>
    <row r="1253" spans="1:1">
      <c r="A1253" s="4" t="s">
        <v>1997</v>
      </c>
    </row>
    <row r="1254" spans="1:1">
      <c r="A1254" s="4" t="s">
        <v>1998</v>
      </c>
    </row>
    <row r="1255" spans="1:1">
      <c r="A1255" s="4" t="s">
        <v>1999</v>
      </c>
    </row>
    <row r="1256" spans="1:1">
      <c r="A1256" s="4" t="s">
        <v>1780</v>
      </c>
    </row>
    <row r="1257" spans="1:1">
      <c r="A1257" s="4" t="s">
        <v>1777</v>
      </c>
    </row>
    <row r="1258" spans="1:1">
      <c r="A1258" s="4" t="s">
        <v>1774</v>
      </c>
    </row>
    <row r="1259" spans="1:1">
      <c r="A1259" s="4" t="s">
        <v>1783</v>
      </c>
    </row>
    <row r="1260" spans="1:1">
      <c r="A1260" s="4" t="s">
        <v>1781</v>
      </c>
    </row>
    <row r="1261" spans="1:1">
      <c r="A1261" s="4" t="s">
        <v>1778</v>
      </c>
    </row>
    <row r="1262" spans="1:1">
      <c r="A1262" s="4" t="s">
        <v>1775</v>
      </c>
    </row>
    <row r="1263" spans="1:1">
      <c r="A1263" s="4" t="s">
        <v>1784</v>
      </c>
    </row>
    <row r="1264" spans="1:1">
      <c r="A1264" s="4" t="s">
        <v>1782</v>
      </c>
    </row>
    <row r="1265" spans="1:1">
      <c r="A1265" s="4" t="s">
        <v>1779</v>
      </c>
    </row>
    <row r="1266" spans="1:1">
      <c r="A1266" s="4" t="s">
        <v>1776</v>
      </c>
    </row>
    <row r="1267" spans="1:1">
      <c r="A1267" s="4" t="s">
        <v>1785</v>
      </c>
    </row>
    <row r="1268" spans="1:1">
      <c r="A1268" s="4" t="s">
        <v>1791</v>
      </c>
    </row>
    <row r="1269" spans="1:1">
      <c r="A1269" s="4" t="s">
        <v>1939</v>
      </c>
    </row>
    <row r="1270" spans="1:1">
      <c r="A1270" s="4" t="s">
        <v>1792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65"/>
  <sheetViews>
    <sheetView showGridLines="0" topLeftCell="A10" zoomScaleNormal="100" workbookViewId="0">
      <selection activeCell="A9" sqref="A9:X65"/>
    </sheetView>
    <sheetView workbookViewId="1"/>
  </sheetViews>
  <sheetFormatPr defaultColWidth="9.109375" defaultRowHeight="13.2"/>
  <cols>
    <col min="1" max="1" width="6.109375" style="24" customWidth="1"/>
    <col min="2" max="2" width="17" style="24" bestFit="1" customWidth="1"/>
    <col min="3" max="3" width="24.109375" style="24" customWidth="1"/>
    <col min="4" max="4" width="17" style="24" bestFit="1" customWidth="1"/>
    <col min="5" max="5" width="8.44140625" style="27" bestFit="1" customWidth="1"/>
    <col min="6" max="6" width="12.33203125" style="24" bestFit="1" customWidth="1"/>
    <col min="7" max="7" width="2.6640625" style="24" customWidth="1"/>
    <col min="8" max="8" width="11.33203125" style="24" bestFit="1" customWidth="1"/>
    <col min="9" max="9" width="11.33203125" style="24" customWidth="1"/>
    <col min="10" max="11" width="10.33203125" style="24" bestFit="1" customWidth="1"/>
    <col min="12" max="12" width="11.33203125" style="24" bestFit="1" customWidth="1"/>
    <col min="13" max="15" width="10.33203125" style="24" bestFit="1" customWidth="1"/>
    <col min="16" max="16" width="11.33203125" style="24" bestFit="1" customWidth="1"/>
    <col min="17" max="17" width="2.5546875" style="24" customWidth="1"/>
    <col min="18" max="18" width="11.44140625" style="24" customWidth="1"/>
    <col min="19" max="19" width="2.5546875" style="24" customWidth="1"/>
    <col min="20" max="20" width="12.5546875" style="24" customWidth="1"/>
    <col min="21" max="21" width="2.5546875" style="24" customWidth="1"/>
    <col min="22" max="22" width="10.6640625" style="24" customWidth="1"/>
    <col min="23" max="24" width="14.88671875" style="24" customWidth="1"/>
    <col min="25" max="25" width="2.5546875" style="24" customWidth="1"/>
    <col min="26" max="26" width="14.5546875" style="24" customWidth="1"/>
    <col min="27" max="27" width="2.5546875" style="24" customWidth="1"/>
    <col min="28" max="28" width="9.109375" style="24"/>
    <col min="29" max="29" width="17.88671875" style="24" customWidth="1"/>
    <col min="30" max="30" width="9.109375" style="24"/>
    <col min="31" max="31" width="2.5546875" style="24" customWidth="1"/>
    <col min="32" max="32" width="12" style="42" hidden="1" customWidth="1"/>
    <col min="33" max="16384" width="9.109375" style="24"/>
  </cols>
  <sheetData>
    <row r="1" spans="1:32" s="45" customFormat="1" ht="18" customHeight="1" thickTop="1" thickBot="1">
      <c r="B1" s="60">
        <f ca="1">'Quote Worksheet'!F2</f>
        <v>45335</v>
      </c>
      <c r="C1" s="80" t="s">
        <v>2055</v>
      </c>
      <c r="D1" s="40"/>
      <c r="E1" s="40"/>
      <c r="F1" s="58">
        <f>SUM('Quote Worksheet'!F29:F141)</f>
        <v>0</v>
      </c>
      <c r="AF1" s="46"/>
    </row>
    <row r="2" spans="1:32" ht="14.4" thickTop="1" thickBot="1">
      <c r="F2" s="47" t="s">
        <v>2053</v>
      </c>
    </row>
    <row r="3" spans="1:32" ht="16.2" thickTop="1">
      <c r="B3" s="617" t="s">
        <v>2317</v>
      </c>
      <c r="C3" s="618"/>
      <c r="D3" s="617" t="s">
        <v>2316</v>
      </c>
      <c r="E3" s="618"/>
      <c r="F3" s="34" t="s">
        <v>2038</v>
      </c>
    </row>
    <row r="4" spans="1:32" ht="37.5" customHeight="1" thickBot="1">
      <c r="B4" s="619">
        <f>'Quote Worksheet'!$B$10</f>
        <v>0</v>
      </c>
      <c r="C4" s="620"/>
      <c r="D4" s="621">
        <f>'Quote Worksheet'!$G$10</f>
        <v>0</v>
      </c>
      <c r="E4" s="622"/>
      <c r="F4" s="34"/>
    </row>
    <row r="5" spans="1:32" ht="18.75" customHeight="1" thickTop="1" thickBot="1">
      <c r="B5" s="34"/>
      <c r="C5" s="34"/>
      <c r="D5" s="34"/>
      <c r="E5" s="34"/>
      <c r="F5" s="34"/>
    </row>
    <row r="6" spans="1:32" ht="35.25" customHeight="1" thickTop="1" thickBot="1">
      <c r="B6" s="623" t="s">
        <v>2341</v>
      </c>
      <c r="C6" s="624"/>
      <c r="D6" s="624"/>
      <c r="E6" s="624"/>
      <c r="F6" s="625"/>
      <c r="G6" s="76"/>
      <c r="H6" s="613" t="s">
        <v>2342</v>
      </c>
      <c r="I6" s="615"/>
      <c r="J6" s="616"/>
      <c r="K6" s="616"/>
      <c r="L6" s="616"/>
      <c r="M6" s="616"/>
      <c r="N6" s="616"/>
      <c r="O6" s="616"/>
      <c r="P6" s="614"/>
      <c r="T6" s="81" t="s">
        <v>2931</v>
      </c>
      <c r="V6" s="613" t="s">
        <v>2932</v>
      </c>
      <c r="W6" s="614"/>
      <c r="X6" s="26"/>
      <c r="AB6" s="610" t="s">
        <v>4547</v>
      </c>
      <c r="AC6" s="611"/>
      <c r="AD6" s="612"/>
    </row>
    <row r="7" spans="1:32" s="25" customFormat="1" ht="34.5" customHeight="1" thickTop="1" thickBot="1">
      <c r="B7" s="35" t="s">
        <v>2331</v>
      </c>
      <c r="C7" s="36" t="s">
        <v>2052</v>
      </c>
      <c r="D7" s="36" t="s">
        <v>2051</v>
      </c>
      <c r="E7" s="36" t="s">
        <v>2050</v>
      </c>
      <c r="F7" s="37" t="s">
        <v>2929</v>
      </c>
      <c r="H7" s="74" t="s">
        <v>5263</v>
      </c>
      <c r="I7" s="74" t="s">
        <v>5264</v>
      </c>
      <c r="J7" s="74" t="s">
        <v>2327</v>
      </c>
      <c r="K7" s="74" t="s">
        <v>2328</v>
      </c>
      <c r="L7" s="74" t="s">
        <v>2320</v>
      </c>
      <c r="M7" s="74" t="s">
        <v>4335</v>
      </c>
      <c r="N7" s="74" t="s">
        <v>2321</v>
      </c>
      <c r="O7" s="74" t="s">
        <v>2322</v>
      </c>
      <c r="P7" s="74" t="s">
        <v>2323</v>
      </c>
      <c r="R7" s="37" t="s">
        <v>4981</v>
      </c>
      <c r="T7" s="74" t="s">
        <v>4982</v>
      </c>
      <c r="V7" s="81" t="s">
        <v>2930</v>
      </c>
      <c r="W7" s="81" t="s">
        <v>4176</v>
      </c>
      <c r="X7" s="81" t="s">
        <v>5267</v>
      </c>
      <c r="Z7" s="81" t="s">
        <v>4983</v>
      </c>
      <c r="AB7" s="74" t="s">
        <v>2933</v>
      </c>
      <c r="AC7" s="74" t="s">
        <v>2934</v>
      </c>
      <c r="AD7" s="74" t="s">
        <v>2935</v>
      </c>
      <c r="AF7" s="41"/>
    </row>
    <row r="8" spans="1:32" ht="24.75" customHeight="1" thickTop="1" thickBot="1">
      <c r="A8" s="24" t="s">
        <v>2338</v>
      </c>
      <c r="B8" s="77"/>
      <c r="C8" s="38"/>
      <c r="D8" s="38"/>
      <c r="E8" s="39"/>
      <c r="F8" s="78"/>
      <c r="H8" s="79">
        <v>0.2</v>
      </c>
      <c r="I8" s="79">
        <v>0.1</v>
      </c>
      <c r="J8" s="79">
        <v>0.15</v>
      </c>
      <c r="K8" s="79">
        <v>0.15</v>
      </c>
      <c r="L8" s="79">
        <v>0.2</v>
      </c>
      <c r="M8" s="79">
        <v>0.15</v>
      </c>
      <c r="N8" s="79">
        <v>0.15</v>
      </c>
      <c r="O8" s="79">
        <v>0.12</v>
      </c>
      <c r="P8" s="79">
        <v>0.25</v>
      </c>
      <c r="Q8" s="73"/>
      <c r="R8" s="38"/>
      <c r="S8" s="73"/>
      <c r="T8" s="242">
        <f>'Quote Worksheet'!$H$159</f>
        <v>1</v>
      </c>
      <c r="U8" s="73"/>
      <c r="V8" s="38"/>
      <c r="W8" s="38"/>
      <c r="X8" s="38"/>
      <c r="Y8" s="73"/>
      <c r="Z8" s="38"/>
      <c r="AA8" s="73"/>
      <c r="AB8" s="94"/>
      <c r="AC8" s="94"/>
      <c r="AD8" s="95"/>
    </row>
    <row r="9" spans="1:32" ht="14.4" hidden="1" thickTop="1" thickBot="1">
      <c r="B9" s="66" t="s">
        <v>2048</v>
      </c>
      <c r="C9" s="66" t="s">
        <v>2325</v>
      </c>
      <c r="D9" s="66" t="s">
        <v>2330</v>
      </c>
      <c r="E9" s="67" t="s">
        <v>1388</v>
      </c>
      <c r="F9" s="67">
        <f>'Quote Worksheet'!$J$142</f>
        <v>0</v>
      </c>
      <c r="H9" s="75">
        <f>'Quote Worksheet'!$J$146</f>
        <v>0</v>
      </c>
      <c r="I9" s="75"/>
      <c r="J9" s="75">
        <f>'Quote Worksheet'!$J$148</f>
        <v>0</v>
      </c>
      <c r="K9" s="75">
        <f>'Quote Worksheet'!$J$149</f>
        <v>0</v>
      </c>
      <c r="L9" s="75">
        <f>'Quote Worksheet'!$J$150</f>
        <v>0</v>
      </c>
      <c r="M9" s="75">
        <f>'Quote Worksheet'!$J$151</f>
        <v>0</v>
      </c>
      <c r="N9" s="75">
        <f>'Quote Worksheet'!$J$152</f>
        <v>0</v>
      </c>
      <c r="O9" s="75">
        <f>'Quote Worksheet'!$J$153</f>
        <v>0</v>
      </c>
      <c r="P9" s="75">
        <f>'Quote Worksheet'!$J$154</f>
        <v>0</v>
      </c>
      <c r="Q9" s="30"/>
      <c r="R9" s="67">
        <f>'Quote Worksheet'!$J$156</f>
        <v>0</v>
      </c>
      <c r="S9" s="30"/>
      <c r="T9" s="67">
        <f>'Quote Worksheet'!$J$158</f>
        <v>0</v>
      </c>
      <c r="U9" s="30"/>
      <c r="V9" s="67" t="str">
        <f>'Quote Worksheet'!$H$171</f>
        <v>$0</v>
      </c>
      <c r="W9" s="67" t="str">
        <f>'Quote Worksheet'!$H$172</f>
        <v>$0</v>
      </c>
      <c r="X9" s="67">
        <f>'Quote Worksheet'!$H$173</f>
        <v>0</v>
      </c>
      <c r="Y9" s="30"/>
      <c r="Z9" s="63" t="e">
        <f>#REF!+V9+W9</f>
        <v>#REF!</v>
      </c>
      <c r="AA9" s="30"/>
      <c r="AB9" s="102">
        <v>1</v>
      </c>
      <c r="AC9" s="99" t="s">
        <v>2048</v>
      </c>
      <c r="AD9" s="96" t="s">
        <v>1388</v>
      </c>
      <c r="AF9" s="48">
        <v>0</v>
      </c>
    </row>
    <row r="10" spans="1:32" ht="14.4" thickTop="1" thickBot="1">
      <c r="A10" s="24">
        <v>1</v>
      </c>
      <c r="B10" s="66" t="s">
        <v>2048</v>
      </c>
      <c r="C10" s="66" t="s">
        <v>2325</v>
      </c>
      <c r="D10" s="66" t="s">
        <v>2330</v>
      </c>
      <c r="E10" s="67" t="s">
        <v>1388</v>
      </c>
      <c r="F10" s="67">
        <f>'Quote Worksheet'!$K$142</f>
        <v>0</v>
      </c>
      <c r="H10" s="67">
        <f>'Quote Worksheet'!$K$146</f>
        <v>0</v>
      </c>
      <c r="I10" s="67">
        <f>'Quote Worksheet'!$K$147</f>
        <v>0</v>
      </c>
      <c r="J10" s="67">
        <f>'Quote Worksheet'!$K$148</f>
        <v>0</v>
      </c>
      <c r="K10" s="67">
        <f>'Quote Worksheet'!$K$149</f>
        <v>0</v>
      </c>
      <c r="L10" s="67">
        <f>'Quote Worksheet'!$K$150</f>
        <v>0</v>
      </c>
      <c r="M10" s="67">
        <f>'Quote Worksheet'!$K$151</f>
        <v>0</v>
      </c>
      <c r="N10" s="67">
        <f>'Quote Worksheet'!$K$152</f>
        <v>0</v>
      </c>
      <c r="O10" s="67">
        <f>'Quote Worksheet'!$K$153</f>
        <v>0</v>
      </c>
      <c r="P10" s="67">
        <f>'Quote Worksheet'!$K$154</f>
        <v>0</v>
      </c>
      <c r="Q10" s="30"/>
      <c r="R10" s="67">
        <f>'Quote Worksheet'!$K$156</f>
        <v>0</v>
      </c>
      <c r="S10" s="30"/>
      <c r="T10" s="67">
        <f>'Quote Worksheet'!$K$158</f>
        <v>0</v>
      </c>
      <c r="U10" s="30"/>
      <c r="V10" s="67" t="str">
        <f>'Quote Worksheet'!$H$171</f>
        <v>$0</v>
      </c>
      <c r="W10" s="67" t="str">
        <f>'Quote Worksheet'!$H$172</f>
        <v>$0</v>
      </c>
      <c r="X10" s="67">
        <f>'Quote Worksheet'!$F$7*F10</f>
        <v>0</v>
      </c>
      <c r="Y10" s="30"/>
      <c r="Z10" s="63">
        <f t="shared" ref="Z10:Z42" si="0">T10+V10+W10+X10</f>
        <v>0</v>
      </c>
      <c r="AA10" s="30"/>
      <c r="AB10" s="102">
        <v>2</v>
      </c>
      <c r="AC10" s="99" t="s">
        <v>2048</v>
      </c>
      <c r="AD10" s="96" t="s">
        <v>1388</v>
      </c>
      <c r="AF10" s="43">
        <v>0</v>
      </c>
    </row>
    <row r="11" spans="1:32" ht="13.8" thickBot="1">
      <c r="A11" s="24">
        <v>2</v>
      </c>
      <c r="B11" s="66" t="s">
        <v>2048</v>
      </c>
      <c r="C11" s="66" t="s">
        <v>2325</v>
      </c>
      <c r="D11" s="66" t="s">
        <v>2330</v>
      </c>
      <c r="E11" s="67" t="s">
        <v>769</v>
      </c>
      <c r="F11" s="67">
        <f>'Quote Worksheet'!$L$142</f>
        <v>0</v>
      </c>
      <c r="H11" s="67">
        <f>'Quote Worksheet'!$L$146</f>
        <v>0</v>
      </c>
      <c r="I11" s="67">
        <f>'Quote Worksheet'!$L$147</f>
        <v>0</v>
      </c>
      <c r="J11" s="67">
        <f>'Quote Worksheet'!$L$148</f>
        <v>0</v>
      </c>
      <c r="K11" s="67">
        <f>'Quote Worksheet'!$L$149</f>
        <v>0</v>
      </c>
      <c r="L11" s="67">
        <f>'Quote Worksheet'!$L$150</f>
        <v>0</v>
      </c>
      <c r="M11" s="67">
        <f>'Quote Worksheet'!$L$151</f>
        <v>0</v>
      </c>
      <c r="N11" s="67">
        <f>'Quote Worksheet'!$L$152</f>
        <v>0</v>
      </c>
      <c r="O11" s="67">
        <f>'Quote Worksheet'!$L$153</f>
        <v>0</v>
      </c>
      <c r="P11" s="67">
        <f>'Quote Worksheet'!$L$154</f>
        <v>0</v>
      </c>
      <c r="Q11" s="30"/>
      <c r="R11" s="67">
        <f>'Quote Worksheet'!$L$156</f>
        <v>0</v>
      </c>
      <c r="S11" s="30"/>
      <c r="T11" s="67">
        <f>'Quote Worksheet'!$L$158</f>
        <v>0</v>
      </c>
      <c r="U11" s="30"/>
      <c r="V11" s="67" t="str">
        <f>'Quote Worksheet'!$H$171</f>
        <v>$0</v>
      </c>
      <c r="W11" s="67" t="str">
        <f>'Quote Worksheet'!$H$172</f>
        <v>$0</v>
      </c>
      <c r="X11" s="67">
        <f>'Quote Worksheet'!$F$7*F11</f>
        <v>0</v>
      </c>
      <c r="Y11" s="30"/>
      <c r="Z11" s="63">
        <f t="shared" si="0"/>
        <v>0</v>
      </c>
      <c r="AA11" s="30"/>
      <c r="AB11" s="102">
        <v>3</v>
      </c>
      <c r="AC11" s="99" t="s">
        <v>2048</v>
      </c>
      <c r="AD11" s="96" t="s">
        <v>769</v>
      </c>
      <c r="AF11" s="43" t="e">
        <f t="shared" ref="AF11:AF43" si="1">SUM(F11/$F$10)-1</f>
        <v>#DIV/0!</v>
      </c>
    </row>
    <row r="12" spans="1:32" ht="13.8" thickBot="1">
      <c r="A12" s="24">
        <v>3</v>
      </c>
      <c r="B12" s="66" t="s">
        <v>2048</v>
      </c>
      <c r="C12" s="66" t="s">
        <v>2325</v>
      </c>
      <c r="D12" s="66" t="s">
        <v>2330</v>
      </c>
      <c r="E12" s="67" t="s">
        <v>770</v>
      </c>
      <c r="F12" s="67">
        <f>'Quote Worksheet'!$M$142</f>
        <v>0</v>
      </c>
      <c r="H12" s="67">
        <f>'Quote Worksheet'!$M$146</f>
        <v>0</v>
      </c>
      <c r="I12" s="67">
        <f>'Quote Worksheet'!$M$147</f>
        <v>0</v>
      </c>
      <c r="J12" s="67">
        <f>'Quote Worksheet'!$M$148</f>
        <v>0</v>
      </c>
      <c r="K12" s="67">
        <f>'Quote Worksheet'!$M$149</f>
        <v>0</v>
      </c>
      <c r="L12" s="67">
        <f>'Quote Worksheet'!$M$150</f>
        <v>0</v>
      </c>
      <c r="M12" s="67">
        <f>'Quote Worksheet'!$M$151</f>
        <v>0</v>
      </c>
      <c r="N12" s="67">
        <f>'Quote Worksheet'!$M$152</f>
        <v>0</v>
      </c>
      <c r="O12" s="29">
        <f>'Quote Worksheet'!$M$153</f>
        <v>0</v>
      </c>
      <c r="P12" s="29">
        <f>'Quote Worksheet'!$M$154</f>
        <v>0</v>
      </c>
      <c r="Q12" s="30"/>
      <c r="R12" s="67">
        <f>'Quote Worksheet'!$M$156</f>
        <v>0</v>
      </c>
      <c r="S12" s="30"/>
      <c r="T12" s="67">
        <f>'Quote Worksheet'!$M$158</f>
        <v>0</v>
      </c>
      <c r="U12" s="30"/>
      <c r="V12" s="67" t="str">
        <f>'Quote Worksheet'!$H$171</f>
        <v>$0</v>
      </c>
      <c r="W12" s="67" t="str">
        <f>'Quote Worksheet'!$H$172</f>
        <v>$0</v>
      </c>
      <c r="X12" s="67">
        <f>'Quote Worksheet'!$F$7*F12</f>
        <v>0</v>
      </c>
      <c r="Y12" s="30"/>
      <c r="Z12" s="63">
        <f t="shared" si="0"/>
        <v>0</v>
      </c>
      <c r="AA12" s="30"/>
      <c r="AB12" s="102">
        <v>4</v>
      </c>
      <c r="AC12" s="99" t="s">
        <v>2048</v>
      </c>
      <c r="AD12" s="96" t="s">
        <v>770</v>
      </c>
      <c r="AF12" s="43" t="e">
        <f t="shared" si="1"/>
        <v>#DIV/0!</v>
      </c>
    </row>
    <row r="13" spans="1:32" ht="13.8" thickBot="1">
      <c r="A13" s="24">
        <v>4</v>
      </c>
      <c r="B13" s="68" t="s">
        <v>4401</v>
      </c>
      <c r="C13" s="68" t="s">
        <v>4402</v>
      </c>
      <c r="D13" s="68" t="s">
        <v>2330</v>
      </c>
      <c r="E13" s="69" t="s">
        <v>1388</v>
      </c>
      <c r="F13" s="69">
        <f>'Quote Worksheet'!$K$142</f>
        <v>0</v>
      </c>
      <c r="H13" s="69">
        <f>'Quote Worksheet'!$K$146</f>
        <v>0</v>
      </c>
      <c r="I13" s="69">
        <f>'Quote Worksheet'!$K$147</f>
        <v>0</v>
      </c>
      <c r="J13" s="69">
        <f>'Quote Worksheet'!$K$148</f>
        <v>0</v>
      </c>
      <c r="K13" s="69">
        <f>'Quote Worksheet'!$K$149</f>
        <v>0</v>
      </c>
      <c r="L13" s="69">
        <f>'Quote Worksheet'!$K$150</f>
        <v>0</v>
      </c>
      <c r="M13" s="69">
        <f>'Quote Worksheet'!$K$151</f>
        <v>0</v>
      </c>
      <c r="N13" s="69">
        <f>'Quote Worksheet'!$K$152</f>
        <v>0</v>
      </c>
      <c r="O13" s="69">
        <f>'Quote Worksheet'!$K$153</f>
        <v>0</v>
      </c>
      <c r="P13" s="69">
        <f>'Quote Worksheet'!$K$154</f>
        <v>0</v>
      </c>
      <c r="Q13" s="30"/>
      <c r="R13" s="69">
        <f>'Quote Worksheet'!$K$156</f>
        <v>0</v>
      </c>
      <c r="S13" s="30"/>
      <c r="T13" s="69">
        <f>'Quote Worksheet'!$K$158</f>
        <v>0</v>
      </c>
      <c r="U13" s="30"/>
      <c r="V13" s="69" t="str">
        <f>'Quote Worksheet'!$H$171</f>
        <v>$0</v>
      </c>
      <c r="W13" s="69" t="str">
        <f>'Quote Worksheet'!$H$172</f>
        <v>$0</v>
      </c>
      <c r="X13" s="69">
        <f>'Quote Worksheet'!$F$7*F13</f>
        <v>0</v>
      </c>
      <c r="Y13" s="30"/>
      <c r="Z13" s="64">
        <f t="shared" si="0"/>
        <v>0</v>
      </c>
      <c r="AA13" s="30"/>
      <c r="AB13" s="103">
        <v>5</v>
      </c>
      <c r="AC13" s="100" t="s">
        <v>4401</v>
      </c>
      <c r="AD13" s="97" t="s">
        <v>1388</v>
      </c>
      <c r="AF13" s="43" t="e">
        <f t="shared" si="1"/>
        <v>#DIV/0!</v>
      </c>
    </row>
    <row r="14" spans="1:32" ht="13.8" thickBot="1">
      <c r="A14" s="24">
        <v>5</v>
      </c>
      <c r="B14" s="68" t="s">
        <v>4401</v>
      </c>
      <c r="C14" s="68" t="s">
        <v>4402</v>
      </c>
      <c r="D14" s="68" t="s">
        <v>2330</v>
      </c>
      <c r="E14" s="69" t="s">
        <v>769</v>
      </c>
      <c r="F14" s="69">
        <f>'Quote Worksheet'!$L$142</f>
        <v>0</v>
      </c>
      <c r="H14" s="69">
        <f>'Quote Worksheet'!$L$146</f>
        <v>0</v>
      </c>
      <c r="I14" s="69">
        <f>'Quote Worksheet'!$L$147</f>
        <v>0</v>
      </c>
      <c r="J14" s="69">
        <f>'Quote Worksheet'!$L$148</f>
        <v>0</v>
      </c>
      <c r="K14" s="69">
        <f>'Quote Worksheet'!$L$149</f>
        <v>0</v>
      </c>
      <c r="L14" s="69">
        <f>'Quote Worksheet'!$L$150</f>
        <v>0</v>
      </c>
      <c r="M14" s="69">
        <f>'Quote Worksheet'!$L$151</f>
        <v>0</v>
      </c>
      <c r="N14" s="69">
        <f>'Quote Worksheet'!$L$152</f>
        <v>0</v>
      </c>
      <c r="O14" s="69">
        <f>'Quote Worksheet'!$L$153</f>
        <v>0</v>
      </c>
      <c r="P14" s="69">
        <f>'Quote Worksheet'!$L$154</f>
        <v>0</v>
      </c>
      <c r="Q14" s="30"/>
      <c r="R14" s="69">
        <f>'Quote Worksheet'!$L$156</f>
        <v>0</v>
      </c>
      <c r="S14" s="30"/>
      <c r="T14" s="69">
        <f>'Quote Worksheet'!$L$158</f>
        <v>0</v>
      </c>
      <c r="U14" s="30"/>
      <c r="V14" s="69" t="str">
        <f>'Quote Worksheet'!$H$171</f>
        <v>$0</v>
      </c>
      <c r="W14" s="69" t="str">
        <f>'Quote Worksheet'!$H$172</f>
        <v>$0</v>
      </c>
      <c r="X14" s="69">
        <f>'Quote Worksheet'!$F$7*F14</f>
        <v>0</v>
      </c>
      <c r="Y14" s="30"/>
      <c r="Z14" s="64">
        <f t="shared" si="0"/>
        <v>0</v>
      </c>
      <c r="AA14" s="30"/>
      <c r="AB14" s="103">
        <v>6</v>
      </c>
      <c r="AC14" s="100" t="s">
        <v>4401</v>
      </c>
      <c r="AD14" s="97" t="s">
        <v>769</v>
      </c>
      <c r="AF14" s="43" t="e">
        <f t="shared" si="1"/>
        <v>#DIV/0!</v>
      </c>
    </row>
    <row r="15" spans="1:32" ht="13.8" thickBot="1">
      <c r="A15" s="24">
        <v>6</v>
      </c>
      <c r="B15" s="68" t="s">
        <v>4401</v>
      </c>
      <c r="C15" s="68" t="s">
        <v>4402</v>
      </c>
      <c r="D15" s="68" t="s">
        <v>2330</v>
      </c>
      <c r="E15" s="69" t="s">
        <v>770</v>
      </c>
      <c r="F15" s="69">
        <f>'Quote Worksheet'!$M$142</f>
        <v>0</v>
      </c>
      <c r="H15" s="69">
        <f>'Quote Worksheet'!$M$146</f>
        <v>0</v>
      </c>
      <c r="I15" s="69">
        <f>'Quote Worksheet'!$M$147</f>
        <v>0</v>
      </c>
      <c r="J15" s="69">
        <f>'Quote Worksheet'!$M$148</f>
        <v>0</v>
      </c>
      <c r="K15" s="69">
        <f>'Quote Worksheet'!$M$149</f>
        <v>0</v>
      </c>
      <c r="L15" s="69">
        <f>'Quote Worksheet'!$M$150</f>
        <v>0</v>
      </c>
      <c r="M15" s="69">
        <f>'Quote Worksheet'!$M$151</f>
        <v>0</v>
      </c>
      <c r="N15" s="69">
        <f>'Quote Worksheet'!$M$152</f>
        <v>0</v>
      </c>
      <c r="O15" s="29">
        <f>'Quote Worksheet'!$M$153</f>
        <v>0</v>
      </c>
      <c r="P15" s="29">
        <f>'Quote Worksheet'!$M$154</f>
        <v>0</v>
      </c>
      <c r="Q15" s="30"/>
      <c r="R15" s="69">
        <f>'Quote Worksheet'!$M$156</f>
        <v>0</v>
      </c>
      <c r="S15" s="30"/>
      <c r="T15" s="69">
        <f>'Quote Worksheet'!$M$158</f>
        <v>0</v>
      </c>
      <c r="U15" s="30"/>
      <c r="V15" s="69" t="str">
        <f>'Quote Worksheet'!$H$171</f>
        <v>$0</v>
      </c>
      <c r="W15" s="69" t="str">
        <f>'Quote Worksheet'!$H$172</f>
        <v>$0</v>
      </c>
      <c r="X15" s="69">
        <f>'Quote Worksheet'!$F$7*F15</f>
        <v>0</v>
      </c>
      <c r="Y15" s="30"/>
      <c r="Z15" s="64">
        <f t="shared" si="0"/>
        <v>0</v>
      </c>
      <c r="AA15" s="30"/>
      <c r="AB15" s="103">
        <v>7</v>
      </c>
      <c r="AC15" s="100" t="s">
        <v>4401</v>
      </c>
      <c r="AD15" s="97" t="s">
        <v>770</v>
      </c>
      <c r="AF15" s="43" t="e">
        <f t="shared" si="1"/>
        <v>#DIV/0!</v>
      </c>
    </row>
    <row r="16" spans="1:32" ht="13.8" thickBot="1">
      <c r="A16" s="24">
        <v>7</v>
      </c>
      <c r="B16" s="66" t="s">
        <v>2045</v>
      </c>
      <c r="C16" s="66" t="s">
        <v>2332</v>
      </c>
      <c r="D16" s="66" t="s">
        <v>2330</v>
      </c>
      <c r="E16" s="67" t="s">
        <v>1388</v>
      </c>
      <c r="F16" s="67">
        <f>'Quote Worksheet'!$Q$142</f>
        <v>0</v>
      </c>
      <c r="H16" s="67">
        <f>'Quote Worksheet'!$Q$146</f>
        <v>0</v>
      </c>
      <c r="I16" s="67">
        <f>'Quote Worksheet'!$Q$147</f>
        <v>0</v>
      </c>
      <c r="J16" s="67">
        <f>'Quote Worksheet'!$Q$148</f>
        <v>0</v>
      </c>
      <c r="K16" s="67">
        <f>'Quote Worksheet'!$Q$149</f>
        <v>0</v>
      </c>
      <c r="L16" s="67">
        <f>'Quote Worksheet'!$Q$150</f>
        <v>0</v>
      </c>
      <c r="M16" s="67">
        <f>'Quote Worksheet'!$Q$151</f>
        <v>0</v>
      </c>
      <c r="N16" s="67">
        <f>'Quote Worksheet'!$Q$152</f>
        <v>0</v>
      </c>
      <c r="O16" s="67">
        <f>'Quote Worksheet'!$Q$153</f>
        <v>0</v>
      </c>
      <c r="P16" s="67">
        <f>'Quote Worksheet'!$Q$154</f>
        <v>0</v>
      </c>
      <c r="Q16" s="30"/>
      <c r="R16" s="67">
        <f>'Quote Worksheet'!$Q$156</f>
        <v>0</v>
      </c>
      <c r="S16" s="30"/>
      <c r="T16" s="67">
        <f>'Quote Worksheet'!$Q$158</f>
        <v>0</v>
      </c>
      <c r="U16" s="30"/>
      <c r="V16" s="67" t="str">
        <f>'Quote Worksheet'!$H$171</f>
        <v>$0</v>
      </c>
      <c r="W16" s="67" t="str">
        <f>'Quote Worksheet'!$H$172</f>
        <v>$0</v>
      </c>
      <c r="X16" s="67">
        <f>'Quote Worksheet'!$F$7*F16</f>
        <v>0</v>
      </c>
      <c r="Y16" s="30"/>
      <c r="Z16" s="63">
        <f t="shared" si="0"/>
        <v>0</v>
      </c>
      <c r="AA16" s="30"/>
      <c r="AB16" s="102">
        <v>8</v>
      </c>
      <c r="AC16" s="99" t="s">
        <v>2045</v>
      </c>
      <c r="AD16" s="96" t="s">
        <v>1388</v>
      </c>
      <c r="AF16" s="43" t="e">
        <f t="shared" si="1"/>
        <v>#DIV/0!</v>
      </c>
    </row>
    <row r="17" spans="1:32" ht="13.8" thickBot="1">
      <c r="A17" s="24">
        <v>8</v>
      </c>
      <c r="B17" s="66" t="s">
        <v>2045</v>
      </c>
      <c r="C17" s="66" t="s">
        <v>2332</v>
      </c>
      <c r="D17" s="66" t="s">
        <v>2330</v>
      </c>
      <c r="E17" s="67" t="s">
        <v>769</v>
      </c>
      <c r="F17" s="67">
        <f>'Quote Worksheet'!$R$142</f>
        <v>0</v>
      </c>
      <c r="H17" s="67">
        <f>'Quote Worksheet'!$R$146</f>
        <v>0</v>
      </c>
      <c r="I17" s="67">
        <f>'Quote Worksheet'!$R$147</f>
        <v>0</v>
      </c>
      <c r="J17" s="67">
        <f>'Quote Worksheet'!$R$148</f>
        <v>0</v>
      </c>
      <c r="K17" s="67">
        <f>'Quote Worksheet'!$R$149</f>
        <v>0</v>
      </c>
      <c r="L17" s="67">
        <f>'Quote Worksheet'!$R$150</f>
        <v>0</v>
      </c>
      <c r="M17" s="67">
        <f>'Quote Worksheet'!$R$151</f>
        <v>0</v>
      </c>
      <c r="N17" s="67">
        <f>'Quote Worksheet'!$R$152</f>
        <v>0</v>
      </c>
      <c r="O17" s="67">
        <f>'Quote Worksheet'!$R$153</f>
        <v>0</v>
      </c>
      <c r="P17" s="67">
        <f>'Quote Worksheet'!$R$154</f>
        <v>0</v>
      </c>
      <c r="Q17" s="30"/>
      <c r="R17" s="67">
        <f>'Quote Worksheet'!$R$156</f>
        <v>0</v>
      </c>
      <c r="S17" s="30"/>
      <c r="T17" s="67">
        <f>'Quote Worksheet'!$R$158</f>
        <v>0</v>
      </c>
      <c r="U17" s="30"/>
      <c r="V17" s="67" t="str">
        <f>'Quote Worksheet'!$H$171</f>
        <v>$0</v>
      </c>
      <c r="W17" s="67" t="str">
        <f>'Quote Worksheet'!$H$172</f>
        <v>$0</v>
      </c>
      <c r="X17" s="67">
        <f>'Quote Worksheet'!$F$7*F17</f>
        <v>0</v>
      </c>
      <c r="Y17" s="30"/>
      <c r="Z17" s="63">
        <f t="shared" si="0"/>
        <v>0</v>
      </c>
      <c r="AA17" s="30"/>
      <c r="AB17" s="102">
        <v>9</v>
      </c>
      <c r="AC17" s="99" t="s">
        <v>2045</v>
      </c>
      <c r="AD17" s="96" t="s">
        <v>769</v>
      </c>
      <c r="AF17" s="43" t="e">
        <f t="shared" si="1"/>
        <v>#DIV/0!</v>
      </c>
    </row>
    <row r="18" spans="1:32" ht="13.8" thickBot="1">
      <c r="A18" s="24">
        <v>9</v>
      </c>
      <c r="B18" s="66" t="s">
        <v>2045</v>
      </c>
      <c r="C18" s="66" t="s">
        <v>2332</v>
      </c>
      <c r="D18" s="66" t="s">
        <v>2330</v>
      </c>
      <c r="E18" s="67" t="s">
        <v>770</v>
      </c>
      <c r="F18" s="67">
        <f>'Quote Worksheet'!$S$142</f>
        <v>0</v>
      </c>
      <c r="H18" s="67">
        <f>'Quote Worksheet'!$S$146</f>
        <v>0</v>
      </c>
      <c r="I18" s="67">
        <f>'Quote Worksheet'!$S$147</f>
        <v>0</v>
      </c>
      <c r="J18" s="67">
        <f>'Quote Worksheet'!$S$148</f>
        <v>0</v>
      </c>
      <c r="K18" s="67">
        <f>'Quote Worksheet'!$S$149</f>
        <v>0</v>
      </c>
      <c r="L18" s="67">
        <f>'Quote Worksheet'!$S$150</f>
        <v>0</v>
      </c>
      <c r="M18" s="67">
        <f>'Quote Worksheet'!$S$151</f>
        <v>0</v>
      </c>
      <c r="N18" s="67">
        <f>'Quote Worksheet'!$S$152</f>
        <v>0</v>
      </c>
      <c r="O18" s="29">
        <f>'Quote Worksheet'!$S$153</f>
        <v>0</v>
      </c>
      <c r="P18" s="29">
        <f>'Quote Worksheet'!$S$154</f>
        <v>0</v>
      </c>
      <c r="Q18" s="30"/>
      <c r="R18" s="67">
        <f>'Quote Worksheet'!$S$156</f>
        <v>0</v>
      </c>
      <c r="S18" s="30"/>
      <c r="T18" s="67">
        <f>'Quote Worksheet'!$S$158</f>
        <v>0</v>
      </c>
      <c r="U18" s="30"/>
      <c r="V18" s="67" t="str">
        <f>'Quote Worksheet'!$H$171</f>
        <v>$0</v>
      </c>
      <c r="W18" s="67" t="str">
        <f>'Quote Worksheet'!$H$172</f>
        <v>$0</v>
      </c>
      <c r="X18" s="67">
        <f>'Quote Worksheet'!$F$7*F18</f>
        <v>0</v>
      </c>
      <c r="Y18" s="30"/>
      <c r="Z18" s="63">
        <f t="shared" si="0"/>
        <v>0</v>
      </c>
      <c r="AA18" s="30"/>
      <c r="AB18" s="102">
        <v>10</v>
      </c>
      <c r="AC18" s="99" t="s">
        <v>2045</v>
      </c>
      <c r="AD18" s="96" t="s">
        <v>770</v>
      </c>
      <c r="AF18" s="43" t="e">
        <f t="shared" si="1"/>
        <v>#DIV/0!</v>
      </c>
    </row>
    <row r="19" spans="1:32" ht="13.8" thickBot="1">
      <c r="A19" s="24">
        <v>10</v>
      </c>
      <c r="B19" s="66" t="s">
        <v>2045</v>
      </c>
      <c r="C19" s="66" t="s">
        <v>2332</v>
      </c>
      <c r="D19" s="66" t="s">
        <v>2330</v>
      </c>
      <c r="E19" s="67" t="s">
        <v>771</v>
      </c>
      <c r="F19" s="67">
        <f>'Quote Worksheet'!$T$142</f>
        <v>0</v>
      </c>
      <c r="H19" s="67">
        <f>'Quote Worksheet'!$T$146</f>
        <v>0</v>
      </c>
      <c r="I19" s="67">
        <f>'Quote Worksheet'!$T$147</f>
        <v>0</v>
      </c>
      <c r="J19" s="67">
        <f>'Quote Worksheet'!$T$148</f>
        <v>0</v>
      </c>
      <c r="K19" s="67">
        <f>'Quote Worksheet'!$T$149</f>
        <v>0</v>
      </c>
      <c r="L19" s="67">
        <f>'Quote Worksheet'!$T$150</f>
        <v>0</v>
      </c>
      <c r="M19" s="67">
        <f>'Quote Worksheet'!$T$151</f>
        <v>0</v>
      </c>
      <c r="N19" s="67">
        <f>'Quote Worksheet'!$T$152</f>
        <v>0</v>
      </c>
      <c r="O19" s="29">
        <f>'Quote Worksheet'!$T$153</f>
        <v>0</v>
      </c>
      <c r="P19" s="29">
        <f>'Quote Worksheet'!$T$154</f>
        <v>0</v>
      </c>
      <c r="Q19" s="30"/>
      <c r="R19" s="67">
        <f>'Quote Worksheet'!$T$156</f>
        <v>0</v>
      </c>
      <c r="S19" s="30"/>
      <c r="T19" s="67">
        <f>'Quote Worksheet'!$T$158</f>
        <v>0</v>
      </c>
      <c r="U19" s="30"/>
      <c r="V19" s="67" t="str">
        <f>'Quote Worksheet'!$H$171</f>
        <v>$0</v>
      </c>
      <c r="W19" s="67" t="str">
        <f>'Quote Worksheet'!$H$172</f>
        <v>$0</v>
      </c>
      <c r="X19" s="67">
        <f>'Quote Worksheet'!$F$7*F19</f>
        <v>0</v>
      </c>
      <c r="Y19" s="30"/>
      <c r="Z19" s="63">
        <f t="shared" si="0"/>
        <v>0</v>
      </c>
      <c r="AA19" s="30"/>
      <c r="AB19" s="102">
        <v>11</v>
      </c>
      <c r="AC19" s="99" t="s">
        <v>2045</v>
      </c>
      <c r="AD19" s="96" t="s">
        <v>771</v>
      </c>
      <c r="AF19" s="43" t="e">
        <f t="shared" si="1"/>
        <v>#DIV/0!</v>
      </c>
    </row>
    <row r="20" spans="1:32" ht="13.8" thickBot="1">
      <c r="A20" s="24">
        <v>11</v>
      </c>
      <c r="B20" s="68" t="s">
        <v>1291</v>
      </c>
      <c r="C20" s="68" t="s">
        <v>2333</v>
      </c>
      <c r="D20" s="68" t="s">
        <v>2330</v>
      </c>
      <c r="E20" s="69" t="s">
        <v>1388</v>
      </c>
      <c r="F20" s="69">
        <f>'Quote Worksheet'!$U$142</f>
        <v>0</v>
      </c>
      <c r="H20" s="69">
        <f>'Quote Worksheet'!$U$146</f>
        <v>0</v>
      </c>
      <c r="I20" s="69">
        <f>'Quote Worksheet'!$U$147</f>
        <v>0</v>
      </c>
      <c r="J20" s="69">
        <f>'Quote Worksheet'!$U$148</f>
        <v>0</v>
      </c>
      <c r="K20" s="69">
        <f>'Quote Worksheet'!$U$149</f>
        <v>0</v>
      </c>
      <c r="L20" s="69">
        <f>'Quote Worksheet'!$U$150</f>
        <v>0</v>
      </c>
      <c r="M20" s="69">
        <f>'Quote Worksheet'!$U$151</f>
        <v>0</v>
      </c>
      <c r="N20" s="69">
        <f>'Quote Worksheet'!$U$152</f>
        <v>0</v>
      </c>
      <c r="O20" s="69">
        <f>'Quote Worksheet'!$U$153</f>
        <v>0</v>
      </c>
      <c r="P20" s="69">
        <f>'Quote Worksheet'!$U$154</f>
        <v>0</v>
      </c>
      <c r="Q20" s="30"/>
      <c r="R20" s="69">
        <f>'Quote Worksheet'!$U$156</f>
        <v>0</v>
      </c>
      <c r="S20" s="30"/>
      <c r="T20" s="69">
        <f>'Quote Worksheet'!$U$158</f>
        <v>0</v>
      </c>
      <c r="U20" s="30"/>
      <c r="V20" s="69" t="str">
        <f>'Quote Worksheet'!$H$171</f>
        <v>$0</v>
      </c>
      <c r="W20" s="69" t="str">
        <f>'Quote Worksheet'!$H$172</f>
        <v>$0</v>
      </c>
      <c r="X20" s="69">
        <f>'Quote Worksheet'!$F$7*F20</f>
        <v>0</v>
      </c>
      <c r="Y20" s="30"/>
      <c r="Z20" s="64">
        <f t="shared" si="0"/>
        <v>0</v>
      </c>
      <c r="AA20" s="30"/>
      <c r="AB20" s="103">
        <v>12</v>
      </c>
      <c r="AC20" s="100" t="s">
        <v>1291</v>
      </c>
      <c r="AD20" s="97" t="s">
        <v>1388</v>
      </c>
      <c r="AF20" s="43" t="e">
        <f t="shared" si="1"/>
        <v>#DIV/0!</v>
      </c>
    </row>
    <row r="21" spans="1:32" ht="13.8" thickBot="1">
      <c r="A21" s="24">
        <v>12</v>
      </c>
      <c r="B21" s="68" t="s">
        <v>1291</v>
      </c>
      <c r="C21" s="68" t="s">
        <v>2333</v>
      </c>
      <c r="D21" s="68" t="s">
        <v>2330</v>
      </c>
      <c r="E21" s="69" t="s">
        <v>769</v>
      </c>
      <c r="F21" s="69">
        <f>'Quote Worksheet'!$V$142</f>
        <v>0</v>
      </c>
      <c r="H21" s="69">
        <f>'Quote Worksheet'!$V$146</f>
        <v>0</v>
      </c>
      <c r="I21" s="69">
        <f>'Quote Worksheet'!$V$147</f>
        <v>0</v>
      </c>
      <c r="J21" s="69">
        <f>'Quote Worksheet'!$V$148</f>
        <v>0</v>
      </c>
      <c r="K21" s="69">
        <f>'Quote Worksheet'!$V$149</f>
        <v>0</v>
      </c>
      <c r="L21" s="69">
        <f>'Quote Worksheet'!$V$150</f>
        <v>0</v>
      </c>
      <c r="M21" s="69">
        <f>'Quote Worksheet'!$V$151</f>
        <v>0</v>
      </c>
      <c r="N21" s="69">
        <f>'Quote Worksheet'!$V$152</f>
        <v>0</v>
      </c>
      <c r="O21" s="69">
        <f>'Quote Worksheet'!$V$153</f>
        <v>0</v>
      </c>
      <c r="P21" s="69">
        <f>'Quote Worksheet'!$V$154</f>
        <v>0</v>
      </c>
      <c r="Q21" s="30"/>
      <c r="R21" s="69">
        <f>'Quote Worksheet'!$V$156</f>
        <v>0</v>
      </c>
      <c r="S21" s="30"/>
      <c r="T21" s="69">
        <f>'Quote Worksheet'!$V$158</f>
        <v>0</v>
      </c>
      <c r="U21" s="30"/>
      <c r="V21" s="69" t="str">
        <f>'Quote Worksheet'!$H$171</f>
        <v>$0</v>
      </c>
      <c r="W21" s="69" t="str">
        <f>'Quote Worksheet'!$H$172</f>
        <v>$0</v>
      </c>
      <c r="X21" s="69">
        <f>'Quote Worksheet'!$F$7*F21</f>
        <v>0</v>
      </c>
      <c r="Y21" s="30"/>
      <c r="Z21" s="64">
        <f t="shared" si="0"/>
        <v>0</v>
      </c>
      <c r="AA21" s="30"/>
      <c r="AB21" s="103">
        <v>13</v>
      </c>
      <c r="AC21" s="100" t="s">
        <v>1291</v>
      </c>
      <c r="AD21" s="97" t="s">
        <v>769</v>
      </c>
      <c r="AF21" s="43" t="e">
        <f t="shared" si="1"/>
        <v>#DIV/0!</v>
      </c>
    </row>
    <row r="22" spans="1:32" ht="13.8" thickBot="1">
      <c r="A22" s="24">
        <v>13</v>
      </c>
      <c r="B22" s="68" t="s">
        <v>1291</v>
      </c>
      <c r="C22" s="68" t="s">
        <v>2333</v>
      </c>
      <c r="D22" s="68" t="s">
        <v>2330</v>
      </c>
      <c r="E22" s="69" t="s">
        <v>770</v>
      </c>
      <c r="F22" s="69">
        <f>'Quote Worksheet'!$W$142</f>
        <v>0</v>
      </c>
      <c r="H22" s="69">
        <f>'Quote Worksheet'!$W$146</f>
        <v>0</v>
      </c>
      <c r="I22" s="69">
        <f>'Quote Worksheet'!$W$147</f>
        <v>0</v>
      </c>
      <c r="J22" s="69">
        <f>'Quote Worksheet'!$W$148</f>
        <v>0</v>
      </c>
      <c r="K22" s="69">
        <f>'Quote Worksheet'!$W$149</f>
        <v>0</v>
      </c>
      <c r="L22" s="69">
        <f>'Quote Worksheet'!$W$150</f>
        <v>0</v>
      </c>
      <c r="M22" s="69">
        <f>'Quote Worksheet'!$W$151</f>
        <v>0</v>
      </c>
      <c r="N22" s="69">
        <f>'Quote Worksheet'!$W$152</f>
        <v>0</v>
      </c>
      <c r="O22" s="29">
        <f>'Quote Worksheet'!$W$153</f>
        <v>0</v>
      </c>
      <c r="P22" s="29">
        <f>'Quote Worksheet'!$W$154</f>
        <v>0</v>
      </c>
      <c r="Q22" s="30"/>
      <c r="R22" s="69">
        <f>'Quote Worksheet'!$W$156</f>
        <v>0</v>
      </c>
      <c r="S22" s="30"/>
      <c r="T22" s="69">
        <f>'Quote Worksheet'!$W$158</f>
        <v>0</v>
      </c>
      <c r="U22" s="30"/>
      <c r="V22" s="69" t="str">
        <f>'Quote Worksheet'!$H$171</f>
        <v>$0</v>
      </c>
      <c r="W22" s="69" t="str">
        <f>'Quote Worksheet'!$H$172</f>
        <v>$0</v>
      </c>
      <c r="X22" s="69">
        <f>'Quote Worksheet'!$F$7*F22</f>
        <v>0</v>
      </c>
      <c r="Y22" s="30"/>
      <c r="Z22" s="64">
        <f t="shared" si="0"/>
        <v>0</v>
      </c>
      <c r="AA22" s="30"/>
      <c r="AB22" s="103">
        <v>14</v>
      </c>
      <c r="AC22" s="100" t="s">
        <v>1291</v>
      </c>
      <c r="AD22" s="97" t="s">
        <v>770</v>
      </c>
      <c r="AF22" s="43" t="e">
        <f t="shared" si="1"/>
        <v>#DIV/0!</v>
      </c>
    </row>
    <row r="23" spans="1:32" ht="13.8" thickBot="1">
      <c r="A23" s="24">
        <v>14</v>
      </c>
      <c r="B23" s="68" t="s">
        <v>1291</v>
      </c>
      <c r="C23" s="68" t="s">
        <v>2333</v>
      </c>
      <c r="D23" s="68" t="s">
        <v>2330</v>
      </c>
      <c r="E23" s="69" t="s">
        <v>771</v>
      </c>
      <c r="F23" s="69">
        <f>'Quote Worksheet'!$X$142</f>
        <v>0</v>
      </c>
      <c r="H23" s="69">
        <f>'Quote Worksheet'!$X$146</f>
        <v>0</v>
      </c>
      <c r="I23" s="69">
        <f>'Quote Worksheet'!$X$147</f>
        <v>0</v>
      </c>
      <c r="J23" s="69">
        <f>'Quote Worksheet'!$X$148</f>
        <v>0</v>
      </c>
      <c r="K23" s="69">
        <f>'Quote Worksheet'!$X$149</f>
        <v>0</v>
      </c>
      <c r="L23" s="69">
        <f>'Quote Worksheet'!$X$150</f>
        <v>0</v>
      </c>
      <c r="M23" s="69">
        <f>'Quote Worksheet'!$X$151</f>
        <v>0</v>
      </c>
      <c r="N23" s="69">
        <f>'Quote Worksheet'!$X$152</f>
        <v>0</v>
      </c>
      <c r="O23" s="29">
        <f>'Quote Worksheet'!$X$153</f>
        <v>0</v>
      </c>
      <c r="P23" s="29">
        <f>'Quote Worksheet'!$X$154</f>
        <v>0</v>
      </c>
      <c r="Q23" s="30"/>
      <c r="R23" s="69">
        <f>'Quote Worksheet'!$X$156</f>
        <v>0</v>
      </c>
      <c r="S23" s="30"/>
      <c r="T23" s="69">
        <f>'Quote Worksheet'!$X$158</f>
        <v>0</v>
      </c>
      <c r="U23" s="30"/>
      <c r="V23" s="69" t="str">
        <f>'Quote Worksheet'!$H$171</f>
        <v>$0</v>
      </c>
      <c r="W23" s="69" t="str">
        <f>'Quote Worksheet'!$H$172</f>
        <v>$0</v>
      </c>
      <c r="X23" s="69">
        <f>'Quote Worksheet'!$F$7*F23</f>
        <v>0</v>
      </c>
      <c r="Y23" s="30"/>
      <c r="Z23" s="64">
        <f t="shared" si="0"/>
        <v>0</v>
      </c>
      <c r="AA23" s="30"/>
      <c r="AB23" s="103">
        <v>15</v>
      </c>
      <c r="AC23" s="100" t="s">
        <v>1291</v>
      </c>
      <c r="AD23" s="97" t="s">
        <v>771</v>
      </c>
      <c r="AF23" s="43" t="e">
        <f t="shared" si="1"/>
        <v>#DIV/0!</v>
      </c>
    </row>
    <row r="24" spans="1:32" ht="13.8" thickBot="1">
      <c r="A24" s="24">
        <v>15</v>
      </c>
      <c r="B24" s="66" t="s">
        <v>5593</v>
      </c>
      <c r="C24" s="66" t="s">
        <v>5592</v>
      </c>
      <c r="D24" s="66" t="s">
        <v>2049</v>
      </c>
      <c r="E24" s="67" t="s">
        <v>1388</v>
      </c>
      <c r="F24" s="67">
        <f>'Quote Worksheet'!$Y$142</f>
        <v>0</v>
      </c>
      <c r="H24" s="67">
        <f>'Quote Worksheet'!$Y$146</f>
        <v>0</v>
      </c>
      <c r="I24" s="67">
        <f>'Quote Worksheet'!$Y$147</f>
        <v>0</v>
      </c>
      <c r="J24" s="67">
        <f>'Quote Worksheet'!$Y$148</f>
        <v>0</v>
      </c>
      <c r="K24" s="67">
        <f>'Quote Worksheet'!$Y$149</f>
        <v>0</v>
      </c>
      <c r="L24" s="67">
        <f>'Quote Worksheet'!$Y$150</f>
        <v>0</v>
      </c>
      <c r="M24" s="67">
        <f>'Quote Worksheet'!$Y$151</f>
        <v>0</v>
      </c>
      <c r="N24" s="67">
        <f>'Quote Worksheet'!$Y$152</f>
        <v>0</v>
      </c>
      <c r="O24" s="67">
        <f>'Quote Worksheet'!$Y$153</f>
        <v>0</v>
      </c>
      <c r="P24" s="67">
        <f>'Quote Worksheet'!$Y$154</f>
        <v>0</v>
      </c>
      <c r="Q24" s="30"/>
      <c r="R24" s="67">
        <f>'Quote Worksheet'!$Y$156</f>
        <v>0</v>
      </c>
      <c r="S24" s="30"/>
      <c r="T24" s="67">
        <f>'Quote Worksheet'!$Y$158</f>
        <v>0</v>
      </c>
      <c r="U24" s="30"/>
      <c r="V24" s="67" t="str">
        <f>'Quote Worksheet'!$H$171</f>
        <v>$0</v>
      </c>
      <c r="W24" s="67" t="str">
        <f>'Quote Worksheet'!$H$172</f>
        <v>$0</v>
      </c>
      <c r="X24" s="67">
        <f>'Quote Worksheet'!$F$7*F24</f>
        <v>0</v>
      </c>
      <c r="Y24" s="30"/>
      <c r="Z24" s="63">
        <f t="shared" si="0"/>
        <v>0</v>
      </c>
      <c r="AA24" s="30"/>
      <c r="AB24" s="102">
        <v>16</v>
      </c>
      <c r="AC24" s="99" t="s">
        <v>5593</v>
      </c>
      <c r="AD24" s="96" t="s">
        <v>1388</v>
      </c>
      <c r="AF24" s="43" t="e">
        <f t="shared" si="1"/>
        <v>#DIV/0!</v>
      </c>
    </row>
    <row r="25" spans="1:32" ht="13.8" thickBot="1">
      <c r="A25" s="24">
        <v>16</v>
      </c>
      <c r="B25" s="66" t="s">
        <v>5593</v>
      </c>
      <c r="C25" s="66" t="s">
        <v>5592</v>
      </c>
      <c r="D25" s="66" t="s">
        <v>2049</v>
      </c>
      <c r="E25" s="67" t="s">
        <v>769</v>
      </c>
      <c r="F25" s="67">
        <f>'Quote Worksheet'!$Z$142</f>
        <v>0</v>
      </c>
      <c r="H25" s="67">
        <f>'Quote Worksheet'!$Z$146</f>
        <v>0</v>
      </c>
      <c r="I25" s="67">
        <f>'Quote Worksheet'!$Z$147</f>
        <v>0</v>
      </c>
      <c r="J25" s="67">
        <f>'Quote Worksheet'!$Z$148</f>
        <v>0</v>
      </c>
      <c r="K25" s="67">
        <f>'Quote Worksheet'!$Z$149</f>
        <v>0</v>
      </c>
      <c r="L25" s="67">
        <f>'Quote Worksheet'!$Z$150</f>
        <v>0</v>
      </c>
      <c r="M25" s="67">
        <f>'Quote Worksheet'!$Z$151</f>
        <v>0</v>
      </c>
      <c r="N25" s="67">
        <f>'Quote Worksheet'!$Z$152</f>
        <v>0</v>
      </c>
      <c r="O25" s="67">
        <f>'Quote Worksheet'!$Z$153</f>
        <v>0</v>
      </c>
      <c r="P25" s="67">
        <f>'Quote Worksheet'!$Z$154</f>
        <v>0</v>
      </c>
      <c r="Q25" s="30"/>
      <c r="R25" s="67">
        <f>'Quote Worksheet'!$Z$156</f>
        <v>0</v>
      </c>
      <c r="S25" s="30"/>
      <c r="T25" s="67">
        <f>'Quote Worksheet'!$Z$158</f>
        <v>0</v>
      </c>
      <c r="U25" s="30"/>
      <c r="V25" s="67" t="str">
        <f>'Quote Worksheet'!$H$171</f>
        <v>$0</v>
      </c>
      <c r="W25" s="67" t="str">
        <f>'Quote Worksheet'!$H$172</f>
        <v>$0</v>
      </c>
      <c r="X25" s="67">
        <f>'Quote Worksheet'!$F$7*F25</f>
        <v>0</v>
      </c>
      <c r="Y25" s="30"/>
      <c r="Z25" s="63">
        <f t="shared" si="0"/>
        <v>0</v>
      </c>
      <c r="AA25" s="30"/>
      <c r="AB25" s="102">
        <v>17</v>
      </c>
      <c r="AC25" s="99" t="s">
        <v>5593</v>
      </c>
      <c r="AD25" s="96" t="s">
        <v>769</v>
      </c>
      <c r="AF25" s="43" t="e">
        <f t="shared" si="1"/>
        <v>#DIV/0!</v>
      </c>
    </row>
    <row r="26" spans="1:32" ht="13.8" thickBot="1">
      <c r="A26" s="24">
        <v>17</v>
      </c>
      <c r="B26" s="66" t="s">
        <v>5593</v>
      </c>
      <c r="C26" s="66" t="s">
        <v>5592</v>
      </c>
      <c r="D26" s="66" t="s">
        <v>2049</v>
      </c>
      <c r="E26" s="67" t="s">
        <v>770</v>
      </c>
      <c r="F26" s="67">
        <f>'Quote Worksheet'!$AA$142</f>
        <v>0</v>
      </c>
      <c r="H26" s="67">
        <f>'Quote Worksheet'!$AA$146</f>
        <v>0</v>
      </c>
      <c r="I26" s="67">
        <f>'Quote Worksheet'!$AA$147</f>
        <v>0</v>
      </c>
      <c r="J26" s="67">
        <f>'Quote Worksheet'!$AA$148</f>
        <v>0</v>
      </c>
      <c r="K26" s="67">
        <f>'Quote Worksheet'!$AA$149</f>
        <v>0</v>
      </c>
      <c r="L26" s="67">
        <f>'Quote Worksheet'!$AA$150</f>
        <v>0</v>
      </c>
      <c r="M26" s="67">
        <f>'Quote Worksheet'!$AA$151</f>
        <v>0</v>
      </c>
      <c r="N26" s="67">
        <f>'Quote Worksheet'!$AA$152</f>
        <v>0</v>
      </c>
      <c r="O26" s="29">
        <f>'Quote Worksheet'!$AA$153</f>
        <v>0</v>
      </c>
      <c r="P26" s="29">
        <f>'Quote Worksheet'!$AA$154</f>
        <v>0</v>
      </c>
      <c r="Q26" s="30"/>
      <c r="R26" s="67">
        <f>'Quote Worksheet'!$AA$156</f>
        <v>0</v>
      </c>
      <c r="S26" s="30"/>
      <c r="T26" s="67">
        <f>'Quote Worksheet'!$AA$158</f>
        <v>0</v>
      </c>
      <c r="U26" s="30"/>
      <c r="V26" s="67" t="str">
        <f>'Quote Worksheet'!$H$171</f>
        <v>$0</v>
      </c>
      <c r="W26" s="67" t="str">
        <f>'Quote Worksheet'!$H$172</f>
        <v>$0</v>
      </c>
      <c r="X26" s="67">
        <f>'Quote Worksheet'!$F$7*F26</f>
        <v>0</v>
      </c>
      <c r="Y26" s="30"/>
      <c r="Z26" s="63">
        <f t="shared" si="0"/>
        <v>0</v>
      </c>
      <c r="AA26" s="30"/>
      <c r="AB26" s="102">
        <v>18</v>
      </c>
      <c r="AC26" s="99" t="s">
        <v>5593</v>
      </c>
      <c r="AD26" s="96" t="s">
        <v>770</v>
      </c>
      <c r="AF26" s="43" t="e">
        <f t="shared" si="1"/>
        <v>#DIV/0!</v>
      </c>
    </row>
    <row r="27" spans="1:32" ht="13.8" thickBot="1">
      <c r="A27" s="24">
        <v>18</v>
      </c>
      <c r="B27" s="70" t="s">
        <v>5293</v>
      </c>
      <c r="C27" s="68" t="s">
        <v>2336</v>
      </c>
      <c r="D27" s="68" t="s">
        <v>2049</v>
      </c>
      <c r="E27" s="69" t="s">
        <v>769</v>
      </c>
      <c r="F27" s="69">
        <f>'Quote Worksheet'!$AB$142</f>
        <v>0</v>
      </c>
      <c r="H27" s="69">
        <f>'Quote Worksheet'!$AB$146</f>
        <v>0</v>
      </c>
      <c r="I27" s="69">
        <f>'Quote Worksheet'!$AB$147</f>
        <v>0</v>
      </c>
      <c r="J27" s="29">
        <f>'Quote Worksheet'!$AB$148</f>
        <v>0</v>
      </c>
      <c r="K27" s="29">
        <f>'Quote Worksheet'!$AB$149</f>
        <v>0</v>
      </c>
      <c r="L27" s="29">
        <f>'Quote Worksheet'!$AB$150</f>
        <v>0</v>
      </c>
      <c r="M27" s="69">
        <f>'Quote Worksheet'!$AB$151</f>
        <v>0</v>
      </c>
      <c r="N27" s="69">
        <f>'Quote Worksheet'!$AB$152</f>
        <v>0</v>
      </c>
      <c r="O27" s="69">
        <f>'Quote Worksheet'!$AB$153</f>
        <v>0</v>
      </c>
      <c r="P27" s="69">
        <f>'Quote Worksheet'!$AB$154</f>
        <v>0</v>
      </c>
      <c r="Q27" s="30"/>
      <c r="R27" s="69">
        <f>'Quote Worksheet'!$AB$156</f>
        <v>0</v>
      </c>
      <c r="S27" s="30"/>
      <c r="T27" s="69">
        <f>'Quote Worksheet'!$AB$158</f>
        <v>0</v>
      </c>
      <c r="U27" s="30"/>
      <c r="V27" s="69" t="str">
        <f>'Quote Worksheet'!$H$171</f>
        <v>$0</v>
      </c>
      <c r="W27" s="69" t="str">
        <f>'Quote Worksheet'!$H$172</f>
        <v>$0</v>
      </c>
      <c r="X27" s="69">
        <f>'Quote Worksheet'!$F$7*F27</f>
        <v>0</v>
      </c>
      <c r="Y27" s="30"/>
      <c r="Z27" s="64">
        <f t="shared" ref="Z27" si="2">T27+V27+W27+X27</f>
        <v>0</v>
      </c>
      <c r="AA27" s="30"/>
      <c r="AB27" s="103">
        <v>24</v>
      </c>
      <c r="AC27" s="100" t="s">
        <v>5293</v>
      </c>
      <c r="AD27" s="97" t="s">
        <v>769</v>
      </c>
      <c r="AF27" s="43" t="e">
        <f t="shared" si="1"/>
        <v>#DIV/0!</v>
      </c>
    </row>
    <row r="28" spans="1:32" ht="13.8" thickBot="1">
      <c r="A28" s="24">
        <v>19</v>
      </c>
      <c r="B28" s="70" t="s">
        <v>5293</v>
      </c>
      <c r="C28" s="68" t="s">
        <v>2336</v>
      </c>
      <c r="D28" s="68" t="s">
        <v>2049</v>
      </c>
      <c r="E28" s="69" t="s">
        <v>770</v>
      </c>
      <c r="F28" s="69">
        <f>'Quote Worksheet'!$AC$142</f>
        <v>0</v>
      </c>
      <c r="H28" s="69">
        <f>'Quote Worksheet'!$AC$146</f>
        <v>0</v>
      </c>
      <c r="I28" s="69">
        <f>'Quote Worksheet'!$AC$147</f>
        <v>0</v>
      </c>
      <c r="J28" s="29">
        <f>'Quote Worksheet'!$AC$148</f>
        <v>0</v>
      </c>
      <c r="K28" s="29">
        <f>'Quote Worksheet'!$AC$149</f>
        <v>0</v>
      </c>
      <c r="L28" s="29">
        <f>'Quote Worksheet'!$AC$150</f>
        <v>0</v>
      </c>
      <c r="M28" s="69">
        <f>'Quote Worksheet'!$AC$151</f>
        <v>0</v>
      </c>
      <c r="N28" s="69">
        <f>'Quote Worksheet'!$AC$152</f>
        <v>0</v>
      </c>
      <c r="O28" s="29">
        <f>'Quote Worksheet'!$AC$153</f>
        <v>0</v>
      </c>
      <c r="P28" s="29">
        <f>'Quote Worksheet'!$AC$154</f>
        <v>0</v>
      </c>
      <c r="Q28" s="30"/>
      <c r="R28" s="69">
        <f>'Quote Worksheet'!$AC$156</f>
        <v>0</v>
      </c>
      <c r="S28" s="30"/>
      <c r="T28" s="69">
        <f>'Quote Worksheet'!$AC$158</f>
        <v>0</v>
      </c>
      <c r="U28" s="30"/>
      <c r="V28" s="69" t="str">
        <f>'Quote Worksheet'!$H$171</f>
        <v>$0</v>
      </c>
      <c r="W28" s="69" t="str">
        <f>'Quote Worksheet'!$H$172</f>
        <v>$0</v>
      </c>
      <c r="X28" s="69">
        <f>'Quote Worksheet'!$F$7*F28</f>
        <v>0</v>
      </c>
      <c r="Y28" s="30"/>
      <c r="Z28" s="64">
        <f t="shared" ref="Z28" si="3">T28+V28+W28+X28</f>
        <v>0</v>
      </c>
      <c r="AA28" s="30"/>
      <c r="AB28" s="103">
        <v>25</v>
      </c>
      <c r="AC28" s="100" t="s">
        <v>5293</v>
      </c>
      <c r="AD28" s="97" t="s">
        <v>770</v>
      </c>
      <c r="AF28" s="43" t="e">
        <f t="shared" ref="AF28" si="4">SUM(F28/$F$10)-1</f>
        <v>#DIV/0!</v>
      </c>
    </row>
    <row r="29" spans="1:32" ht="13.8" thickBot="1">
      <c r="A29" s="24">
        <v>20</v>
      </c>
      <c r="B29" s="66" t="s">
        <v>2046</v>
      </c>
      <c r="C29" s="66" t="s">
        <v>2334</v>
      </c>
      <c r="D29" s="66" t="s">
        <v>2049</v>
      </c>
      <c r="E29" s="67" t="s">
        <v>1388</v>
      </c>
      <c r="F29" s="67">
        <f>'Quote Worksheet'!$AD$142</f>
        <v>0</v>
      </c>
      <c r="H29" s="67">
        <f>'Quote Worksheet'!$AD$146</f>
        <v>0</v>
      </c>
      <c r="I29" s="67">
        <f>'Quote Worksheet'!$AD$147</f>
        <v>0</v>
      </c>
      <c r="J29" s="67">
        <f>'Quote Worksheet'!$AD$148</f>
        <v>0</v>
      </c>
      <c r="K29" s="67">
        <f>'Quote Worksheet'!$AD$149</f>
        <v>0</v>
      </c>
      <c r="L29" s="67">
        <f>'Quote Worksheet'!$AD$150</f>
        <v>0</v>
      </c>
      <c r="M29" s="67">
        <f>'Quote Worksheet'!$AD$151</f>
        <v>0</v>
      </c>
      <c r="N29" s="67">
        <f>'Quote Worksheet'!$AD$152</f>
        <v>0</v>
      </c>
      <c r="O29" s="67">
        <f>'Quote Worksheet'!$AD$153</f>
        <v>0</v>
      </c>
      <c r="P29" s="67">
        <f>'Quote Worksheet'!$AD$154</f>
        <v>0</v>
      </c>
      <c r="Q29" s="30"/>
      <c r="R29" s="67">
        <f>'Quote Worksheet'!$AD$156</f>
        <v>0</v>
      </c>
      <c r="S29" s="30"/>
      <c r="T29" s="67">
        <f>'Quote Worksheet'!$AD$158</f>
        <v>0</v>
      </c>
      <c r="U29" s="30"/>
      <c r="V29" s="67" t="str">
        <f>'Quote Worksheet'!$H$171</f>
        <v>$0</v>
      </c>
      <c r="W29" s="67" t="str">
        <f>'Quote Worksheet'!$H$172</f>
        <v>$0</v>
      </c>
      <c r="X29" s="67">
        <f>'Quote Worksheet'!$F$7*F29</f>
        <v>0</v>
      </c>
      <c r="Y29" s="30"/>
      <c r="Z29" s="63">
        <f t="shared" si="0"/>
        <v>0</v>
      </c>
      <c r="AA29" s="30"/>
      <c r="AB29" s="102">
        <v>19</v>
      </c>
      <c r="AC29" s="99" t="s">
        <v>2046</v>
      </c>
      <c r="AD29" s="96" t="s">
        <v>1388</v>
      </c>
      <c r="AF29" s="43" t="e">
        <f t="shared" si="1"/>
        <v>#DIV/0!</v>
      </c>
    </row>
    <row r="30" spans="1:32" ht="13.8" thickBot="1">
      <c r="A30" s="24">
        <v>21</v>
      </c>
      <c r="B30" s="66" t="s">
        <v>2046</v>
      </c>
      <c r="C30" s="66" t="s">
        <v>2334</v>
      </c>
      <c r="D30" s="66" t="s">
        <v>2049</v>
      </c>
      <c r="E30" s="67" t="s">
        <v>769</v>
      </c>
      <c r="F30" s="67">
        <f>'Quote Worksheet'!$AE$142</f>
        <v>0</v>
      </c>
      <c r="H30" s="67">
        <f>'Quote Worksheet'!$AE$146</f>
        <v>0</v>
      </c>
      <c r="I30" s="67">
        <f>'Quote Worksheet'!$AE$147</f>
        <v>0</v>
      </c>
      <c r="J30" s="67">
        <f>'Quote Worksheet'!$AE$148</f>
        <v>0</v>
      </c>
      <c r="K30" s="67">
        <f>'Quote Worksheet'!$AE$149</f>
        <v>0</v>
      </c>
      <c r="L30" s="67">
        <f>'Quote Worksheet'!$AE$150</f>
        <v>0</v>
      </c>
      <c r="M30" s="67">
        <f>'Quote Worksheet'!$AE$151</f>
        <v>0</v>
      </c>
      <c r="N30" s="67">
        <f>'Quote Worksheet'!$AE$152</f>
        <v>0</v>
      </c>
      <c r="O30" s="67">
        <f>'Quote Worksheet'!$AE$153</f>
        <v>0</v>
      </c>
      <c r="P30" s="67">
        <f>'Quote Worksheet'!$AE$154</f>
        <v>0</v>
      </c>
      <c r="Q30" s="30"/>
      <c r="R30" s="67">
        <f>'Quote Worksheet'!$AE$156</f>
        <v>0</v>
      </c>
      <c r="S30" s="30"/>
      <c r="T30" s="67">
        <f>'Quote Worksheet'!$AE$158</f>
        <v>0</v>
      </c>
      <c r="U30" s="30"/>
      <c r="V30" s="67" t="str">
        <f>'Quote Worksheet'!$H$171</f>
        <v>$0</v>
      </c>
      <c r="W30" s="67" t="str">
        <f>'Quote Worksheet'!$H$172</f>
        <v>$0</v>
      </c>
      <c r="X30" s="67">
        <f>'Quote Worksheet'!$F$7*F30</f>
        <v>0</v>
      </c>
      <c r="Y30" s="30"/>
      <c r="Z30" s="63">
        <f t="shared" si="0"/>
        <v>0</v>
      </c>
      <c r="AA30" s="30"/>
      <c r="AB30" s="102">
        <v>20</v>
      </c>
      <c r="AC30" s="99" t="s">
        <v>2046</v>
      </c>
      <c r="AD30" s="96" t="s">
        <v>769</v>
      </c>
      <c r="AF30" s="43" t="e">
        <f t="shared" si="1"/>
        <v>#DIV/0!</v>
      </c>
    </row>
    <row r="31" spans="1:32" ht="13.8" thickBot="1">
      <c r="A31" s="24">
        <v>22</v>
      </c>
      <c r="B31" s="66" t="s">
        <v>2046</v>
      </c>
      <c r="C31" s="66" t="s">
        <v>2334</v>
      </c>
      <c r="D31" s="66" t="s">
        <v>2049</v>
      </c>
      <c r="E31" s="67" t="s">
        <v>770</v>
      </c>
      <c r="F31" s="67">
        <f>'Quote Worksheet'!$AF$142</f>
        <v>0</v>
      </c>
      <c r="H31" s="67">
        <f>'Quote Worksheet'!$AF$146</f>
        <v>0</v>
      </c>
      <c r="I31" s="67">
        <f>'Quote Worksheet'!$AF$147</f>
        <v>0</v>
      </c>
      <c r="J31" s="67">
        <f>'Quote Worksheet'!$AF$148</f>
        <v>0</v>
      </c>
      <c r="K31" s="67">
        <f>'Quote Worksheet'!$AF$149</f>
        <v>0</v>
      </c>
      <c r="L31" s="67">
        <f>'Quote Worksheet'!$AF$150</f>
        <v>0</v>
      </c>
      <c r="M31" s="67">
        <f>'Quote Worksheet'!$AF$151</f>
        <v>0</v>
      </c>
      <c r="N31" s="67">
        <f>'Quote Worksheet'!$AF$152</f>
        <v>0</v>
      </c>
      <c r="O31" s="29">
        <f>'Quote Worksheet'!$AF$153</f>
        <v>0</v>
      </c>
      <c r="P31" s="29">
        <f>'Quote Worksheet'!$AF$154</f>
        <v>0</v>
      </c>
      <c r="Q31" s="30"/>
      <c r="R31" s="67">
        <f>'Quote Worksheet'!$AF$156</f>
        <v>0</v>
      </c>
      <c r="S31" s="30"/>
      <c r="T31" s="67">
        <f>'Quote Worksheet'!$AF$158</f>
        <v>0</v>
      </c>
      <c r="U31" s="30"/>
      <c r="V31" s="67" t="str">
        <f>'Quote Worksheet'!$H$171</f>
        <v>$0</v>
      </c>
      <c r="W31" s="67" t="str">
        <f>'Quote Worksheet'!$H$172</f>
        <v>$0</v>
      </c>
      <c r="X31" s="67">
        <f>'Quote Worksheet'!$F$7*F31</f>
        <v>0</v>
      </c>
      <c r="Y31" s="30"/>
      <c r="Z31" s="63">
        <f t="shared" si="0"/>
        <v>0</v>
      </c>
      <c r="AA31" s="30"/>
      <c r="AB31" s="102">
        <v>21</v>
      </c>
      <c r="AC31" s="99" t="s">
        <v>2046</v>
      </c>
      <c r="AD31" s="96" t="s">
        <v>770</v>
      </c>
      <c r="AF31" s="43" t="e">
        <f t="shared" si="1"/>
        <v>#DIV/0!</v>
      </c>
    </row>
    <row r="32" spans="1:32" ht="13.8" thickBot="1">
      <c r="A32" s="24">
        <v>23</v>
      </c>
      <c r="B32" s="66" t="s">
        <v>2046</v>
      </c>
      <c r="C32" s="66" t="s">
        <v>2334</v>
      </c>
      <c r="D32" s="66" t="s">
        <v>2049</v>
      </c>
      <c r="E32" s="67" t="s">
        <v>771</v>
      </c>
      <c r="F32" s="67">
        <f>'Quote Worksheet'!$AG$142</f>
        <v>0</v>
      </c>
      <c r="H32" s="67">
        <f>'Quote Worksheet'!$AG$146</f>
        <v>0</v>
      </c>
      <c r="I32" s="67">
        <f>'Quote Worksheet'!$AG$147</f>
        <v>0</v>
      </c>
      <c r="J32" s="67">
        <f>'Quote Worksheet'!$AG$148</f>
        <v>0</v>
      </c>
      <c r="K32" s="67">
        <f>'Quote Worksheet'!$AG$149</f>
        <v>0</v>
      </c>
      <c r="L32" s="67">
        <f>'Quote Worksheet'!$AG$150</f>
        <v>0</v>
      </c>
      <c r="M32" s="67">
        <f>'Quote Worksheet'!$AG$151</f>
        <v>0</v>
      </c>
      <c r="N32" s="67">
        <f>'Quote Worksheet'!$AG$152</f>
        <v>0</v>
      </c>
      <c r="O32" s="29">
        <f>'Quote Worksheet'!$AG$153</f>
        <v>0</v>
      </c>
      <c r="P32" s="29">
        <f>'Quote Worksheet'!$AG$154</f>
        <v>0</v>
      </c>
      <c r="Q32" s="30"/>
      <c r="R32" s="67">
        <f>'Quote Worksheet'!$AG$156</f>
        <v>0</v>
      </c>
      <c r="S32" s="30"/>
      <c r="T32" s="67">
        <f>'Quote Worksheet'!$AG$158</f>
        <v>0</v>
      </c>
      <c r="U32" s="30"/>
      <c r="V32" s="67" t="str">
        <f>'Quote Worksheet'!$H$171</f>
        <v>$0</v>
      </c>
      <c r="W32" s="67" t="str">
        <f>'Quote Worksheet'!$H$172</f>
        <v>$0</v>
      </c>
      <c r="X32" s="67">
        <f>'Quote Worksheet'!$F$7*F32</f>
        <v>0</v>
      </c>
      <c r="Y32" s="30"/>
      <c r="Z32" s="63">
        <f t="shared" si="0"/>
        <v>0</v>
      </c>
      <c r="AA32" s="30"/>
      <c r="AB32" s="102">
        <v>22</v>
      </c>
      <c r="AC32" s="99" t="s">
        <v>2046</v>
      </c>
      <c r="AD32" s="96" t="s">
        <v>771</v>
      </c>
      <c r="AF32" s="43" t="e">
        <f t="shared" si="1"/>
        <v>#DIV/0!</v>
      </c>
    </row>
    <row r="33" spans="1:32" ht="13.8" thickBot="1">
      <c r="A33" s="24">
        <v>24</v>
      </c>
      <c r="B33" s="68" t="s">
        <v>4784</v>
      </c>
      <c r="C33" s="68" t="s">
        <v>4785</v>
      </c>
      <c r="D33" s="68" t="s">
        <v>2049</v>
      </c>
      <c r="E33" s="69" t="s">
        <v>1388</v>
      </c>
      <c r="F33" s="69">
        <f>'Quote Worksheet'!$AD$142</f>
        <v>0</v>
      </c>
      <c r="H33" s="69">
        <f>'Quote Worksheet'!$AD$146</f>
        <v>0</v>
      </c>
      <c r="I33" s="69">
        <f>'Quote Worksheet'!$AD$147</f>
        <v>0</v>
      </c>
      <c r="J33" s="69">
        <f>'Quote Worksheet'!$AD$148</f>
        <v>0</v>
      </c>
      <c r="K33" s="69">
        <f>'Quote Worksheet'!$AD$149</f>
        <v>0</v>
      </c>
      <c r="L33" s="69">
        <f>'Quote Worksheet'!$AD$150</f>
        <v>0</v>
      </c>
      <c r="M33" s="69">
        <f>'Quote Worksheet'!$AD$151</f>
        <v>0</v>
      </c>
      <c r="N33" s="69">
        <f>'Quote Worksheet'!$AD$152</f>
        <v>0</v>
      </c>
      <c r="O33" s="69">
        <f>'Quote Worksheet'!$AD$153</f>
        <v>0</v>
      </c>
      <c r="P33" s="69">
        <f>'Quote Worksheet'!$AD$154</f>
        <v>0</v>
      </c>
      <c r="Q33" s="30"/>
      <c r="R33" s="69">
        <f>'Quote Worksheet'!$AD$156</f>
        <v>0</v>
      </c>
      <c r="S33" s="30"/>
      <c r="T33" s="69">
        <f>'Quote Worksheet'!$AD$158</f>
        <v>0</v>
      </c>
      <c r="U33" s="30"/>
      <c r="V33" s="69" t="str">
        <f>'Quote Worksheet'!$H$171</f>
        <v>$0</v>
      </c>
      <c r="W33" s="69" t="str">
        <f>'Quote Worksheet'!$H$172</f>
        <v>$0</v>
      </c>
      <c r="X33" s="69">
        <f>'Quote Worksheet'!$F$7*F33</f>
        <v>0</v>
      </c>
      <c r="Y33" s="30"/>
      <c r="Z33" s="64">
        <f t="shared" si="0"/>
        <v>0</v>
      </c>
      <c r="AA33" s="30"/>
      <c r="AB33" s="103">
        <v>23</v>
      </c>
      <c r="AC33" s="100" t="s">
        <v>4784</v>
      </c>
      <c r="AD33" s="97" t="s">
        <v>1388</v>
      </c>
      <c r="AF33" s="43" t="e">
        <f t="shared" si="1"/>
        <v>#DIV/0!</v>
      </c>
    </row>
    <row r="34" spans="1:32" ht="13.8" thickBot="1">
      <c r="A34" s="24">
        <v>25</v>
      </c>
      <c r="B34" s="68" t="s">
        <v>4784</v>
      </c>
      <c r="C34" s="68" t="s">
        <v>4786</v>
      </c>
      <c r="D34" s="68" t="s">
        <v>2049</v>
      </c>
      <c r="E34" s="69" t="s">
        <v>769</v>
      </c>
      <c r="F34" s="69">
        <f>'Quote Worksheet'!$AE$142</f>
        <v>0</v>
      </c>
      <c r="H34" s="69">
        <f>'Quote Worksheet'!$AE$146</f>
        <v>0</v>
      </c>
      <c r="I34" s="69">
        <f>'Quote Worksheet'!$AE$147</f>
        <v>0</v>
      </c>
      <c r="J34" s="69">
        <f>'Quote Worksheet'!$AE$148</f>
        <v>0</v>
      </c>
      <c r="K34" s="69">
        <f>'Quote Worksheet'!$AE$149</f>
        <v>0</v>
      </c>
      <c r="L34" s="69">
        <f>'Quote Worksheet'!$AE$150</f>
        <v>0</v>
      </c>
      <c r="M34" s="69">
        <f>'Quote Worksheet'!$AE$151</f>
        <v>0</v>
      </c>
      <c r="N34" s="69">
        <f>'Quote Worksheet'!$AE$152</f>
        <v>0</v>
      </c>
      <c r="O34" s="69">
        <f>'Quote Worksheet'!$AE$153</f>
        <v>0</v>
      </c>
      <c r="P34" s="69">
        <f>'Quote Worksheet'!$AE$154</f>
        <v>0</v>
      </c>
      <c r="Q34" s="30"/>
      <c r="R34" s="69">
        <f>'Quote Worksheet'!$AE$156</f>
        <v>0</v>
      </c>
      <c r="S34" s="30"/>
      <c r="T34" s="69">
        <f>'Quote Worksheet'!$AE$158</f>
        <v>0</v>
      </c>
      <c r="U34" s="30"/>
      <c r="V34" s="69" t="str">
        <f>'Quote Worksheet'!$H$171</f>
        <v>$0</v>
      </c>
      <c r="W34" s="69" t="str">
        <f>'Quote Worksheet'!$H$172</f>
        <v>$0</v>
      </c>
      <c r="X34" s="69">
        <f>'Quote Worksheet'!$F$7*F34</f>
        <v>0</v>
      </c>
      <c r="Y34" s="30"/>
      <c r="Z34" s="64">
        <f t="shared" si="0"/>
        <v>0</v>
      </c>
      <c r="AA34" s="30"/>
      <c r="AB34" s="103">
        <v>24</v>
      </c>
      <c r="AC34" s="100" t="s">
        <v>4784</v>
      </c>
      <c r="AD34" s="97" t="s">
        <v>769</v>
      </c>
      <c r="AF34" s="43" t="e">
        <f t="shared" si="1"/>
        <v>#DIV/0!</v>
      </c>
    </row>
    <row r="35" spans="1:32" ht="13.8" thickBot="1">
      <c r="A35" s="24">
        <v>26</v>
      </c>
      <c r="B35" s="68" t="s">
        <v>4784</v>
      </c>
      <c r="C35" s="68" t="s">
        <v>4786</v>
      </c>
      <c r="D35" s="68" t="s">
        <v>2049</v>
      </c>
      <c r="E35" s="69" t="s">
        <v>770</v>
      </c>
      <c r="F35" s="69">
        <f>'Quote Worksheet'!$AF$142</f>
        <v>0</v>
      </c>
      <c r="H35" s="69">
        <f>'Quote Worksheet'!$AF$146</f>
        <v>0</v>
      </c>
      <c r="I35" s="69">
        <f>'Quote Worksheet'!$AF$147</f>
        <v>0</v>
      </c>
      <c r="J35" s="69">
        <f>'Quote Worksheet'!$AF$148</f>
        <v>0</v>
      </c>
      <c r="K35" s="69">
        <f>'Quote Worksheet'!$AF$149</f>
        <v>0</v>
      </c>
      <c r="L35" s="69">
        <f>'Quote Worksheet'!$AF$150</f>
        <v>0</v>
      </c>
      <c r="M35" s="69">
        <f>'Quote Worksheet'!$AF$151</f>
        <v>0</v>
      </c>
      <c r="N35" s="69">
        <f>'Quote Worksheet'!$AF$152</f>
        <v>0</v>
      </c>
      <c r="O35" s="29">
        <f>'Quote Worksheet'!$AF$153</f>
        <v>0</v>
      </c>
      <c r="P35" s="29">
        <f>'Quote Worksheet'!$AF$154</f>
        <v>0</v>
      </c>
      <c r="Q35" s="30"/>
      <c r="R35" s="69">
        <f>'Quote Worksheet'!$AF$156</f>
        <v>0</v>
      </c>
      <c r="S35" s="30"/>
      <c r="T35" s="69">
        <f>'Quote Worksheet'!$AF$158</f>
        <v>0</v>
      </c>
      <c r="U35" s="30"/>
      <c r="V35" s="69" t="str">
        <f>'Quote Worksheet'!$H$171</f>
        <v>$0</v>
      </c>
      <c r="W35" s="69" t="str">
        <f>'Quote Worksheet'!$H$172</f>
        <v>$0</v>
      </c>
      <c r="X35" s="69">
        <f>'Quote Worksheet'!$F$7*F35</f>
        <v>0</v>
      </c>
      <c r="Y35" s="30"/>
      <c r="Z35" s="64">
        <f t="shared" si="0"/>
        <v>0</v>
      </c>
      <c r="AA35" s="30"/>
      <c r="AB35" s="103">
        <v>25</v>
      </c>
      <c r="AC35" s="100" t="s">
        <v>4784</v>
      </c>
      <c r="AD35" s="97" t="s">
        <v>770</v>
      </c>
      <c r="AF35" s="43" t="e">
        <f t="shared" si="1"/>
        <v>#DIV/0!</v>
      </c>
    </row>
    <row r="36" spans="1:32" ht="13.8" thickBot="1">
      <c r="A36" s="24">
        <v>27</v>
      </c>
      <c r="B36" s="68" t="s">
        <v>4784</v>
      </c>
      <c r="C36" s="68" t="s">
        <v>4786</v>
      </c>
      <c r="D36" s="68" t="s">
        <v>2049</v>
      </c>
      <c r="E36" s="69" t="s">
        <v>771</v>
      </c>
      <c r="F36" s="69">
        <f>'Quote Worksheet'!$AG$142</f>
        <v>0</v>
      </c>
      <c r="H36" s="69">
        <f>'Quote Worksheet'!$AG$146</f>
        <v>0</v>
      </c>
      <c r="I36" s="69">
        <f>'Quote Worksheet'!$AG$147</f>
        <v>0</v>
      </c>
      <c r="J36" s="69">
        <f>'Quote Worksheet'!$AG$148</f>
        <v>0</v>
      </c>
      <c r="K36" s="69">
        <f>'Quote Worksheet'!$AG$149</f>
        <v>0</v>
      </c>
      <c r="L36" s="69">
        <f>'Quote Worksheet'!$AG$150</f>
        <v>0</v>
      </c>
      <c r="M36" s="69">
        <f>'Quote Worksheet'!$AG$151</f>
        <v>0</v>
      </c>
      <c r="N36" s="69">
        <f>'Quote Worksheet'!$AG$152</f>
        <v>0</v>
      </c>
      <c r="O36" s="29">
        <f>'Quote Worksheet'!$AG$153</f>
        <v>0</v>
      </c>
      <c r="P36" s="29">
        <f>'Quote Worksheet'!$AG$154</f>
        <v>0</v>
      </c>
      <c r="Q36" s="30"/>
      <c r="R36" s="69">
        <f>'Quote Worksheet'!$AG$156</f>
        <v>0</v>
      </c>
      <c r="S36" s="30"/>
      <c r="T36" s="69">
        <f>'Quote Worksheet'!$AG$158</f>
        <v>0</v>
      </c>
      <c r="U36" s="30"/>
      <c r="V36" s="69" t="str">
        <f>'Quote Worksheet'!$H$171</f>
        <v>$0</v>
      </c>
      <c r="W36" s="69" t="str">
        <f>'Quote Worksheet'!$H$172</f>
        <v>$0</v>
      </c>
      <c r="X36" s="69">
        <f>'Quote Worksheet'!$F$7*F36</f>
        <v>0</v>
      </c>
      <c r="Y36" s="30"/>
      <c r="Z36" s="64">
        <f t="shared" si="0"/>
        <v>0</v>
      </c>
      <c r="AA36" s="30"/>
      <c r="AB36" s="103">
        <v>26</v>
      </c>
      <c r="AC36" s="100" t="s">
        <v>4784</v>
      </c>
      <c r="AD36" s="97" t="s">
        <v>771</v>
      </c>
      <c r="AF36" s="43" t="e">
        <f t="shared" si="1"/>
        <v>#DIV/0!</v>
      </c>
    </row>
    <row r="37" spans="1:32" ht="13.8" thickBot="1">
      <c r="A37" s="24">
        <v>28</v>
      </c>
      <c r="B37" s="66" t="s">
        <v>1293</v>
      </c>
      <c r="C37" s="66" t="s">
        <v>2333</v>
      </c>
      <c r="D37" s="66" t="s">
        <v>2049</v>
      </c>
      <c r="E37" s="67" t="s">
        <v>1388</v>
      </c>
      <c r="F37" s="67">
        <f>'Quote Worksheet'!$AL$142</f>
        <v>0</v>
      </c>
      <c r="H37" s="67">
        <f>'Quote Worksheet'!$AL$146</f>
        <v>0</v>
      </c>
      <c r="I37" s="67">
        <f>'Quote Worksheet'!$AL$147</f>
        <v>0</v>
      </c>
      <c r="J37" s="67">
        <f>'Quote Worksheet'!$AL$148</f>
        <v>0</v>
      </c>
      <c r="K37" s="67">
        <f>'Quote Worksheet'!$AL$149</f>
        <v>0</v>
      </c>
      <c r="L37" s="67">
        <f>'Quote Worksheet'!$AL$150</f>
        <v>0</v>
      </c>
      <c r="M37" s="67">
        <f>'Quote Worksheet'!$AL$151</f>
        <v>0</v>
      </c>
      <c r="N37" s="67">
        <f>'Quote Worksheet'!$AL$152</f>
        <v>0</v>
      </c>
      <c r="O37" s="67">
        <f>'Quote Worksheet'!$AL$153</f>
        <v>0</v>
      </c>
      <c r="P37" s="67">
        <f>'Quote Worksheet'!$AL$154</f>
        <v>0</v>
      </c>
      <c r="Q37" s="30"/>
      <c r="R37" s="67">
        <f>'Quote Worksheet'!$AL$156</f>
        <v>0</v>
      </c>
      <c r="S37" s="30"/>
      <c r="T37" s="67">
        <f>'Quote Worksheet'!$AL$158</f>
        <v>0</v>
      </c>
      <c r="U37" s="30"/>
      <c r="V37" s="67" t="str">
        <f>'Quote Worksheet'!$H$171</f>
        <v>$0</v>
      </c>
      <c r="W37" s="67" t="str">
        <f>'Quote Worksheet'!$H$172</f>
        <v>$0</v>
      </c>
      <c r="X37" s="67">
        <f>'Quote Worksheet'!$F$7*F37</f>
        <v>0</v>
      </c>
      <c r="Y37" s="30"/>
      <c r="Z37" s="63">
        <f t="shared" si="0"/>
        <v>0</v>
      </c>
      <c r="AA37" s="30"/>
      <c r="AB37" s="102">
        <v>27</v>
      </c>
      <c r="AC37" s="99" t="s">
        <v>1293</v>
      </c>
      <c r="AD37" s="96" t="s">
        <v>1388</v>
      </c>
      <c r="AF37" s="43" t="e">
        <f t="shared" si="1"/>
        <v>#DIV/0!</v>
      </c>
    </row>
    <row r="38" spans="1:32" ht="13.8" thickBot="1">
      <c r="A38" s="24">
        <v>29</v>
      </c>
      <c r="B38" s="66" t="s">
        <v>1293</v>
      </c>
      <c r="C38" s="66" t="s">
        <v>2333</v>
      </c>
      <c r="D38" s="66" t="s">
        <v>2049</v>
      </c>
      <c r="E38" s="67" t="s">
        <v>769</v>
      </c>
      <c r="F38" s="67">
        <f>'Quote Worksheet'!$AM$142</f>
        <v>0</v>
      </c>
      <c r="H38" s="67">
        <f>'Quote Worksheet'!$AM$146</f>
        <v>0</v>
      </c>
      <c r="I38" s="67">
        <f>'Quote Worksheet'!$AM$147</f>
        <v>0</v>
      </c>
      <c r="J38" s="67">
        <f>'Quote Worksheet'!$AM$148</f>
        <v>0</v>
      </c>
      <c r="K38" s="67">
        <f>'Quote Worksheet'!$AM$149</f>
        <v>0</v>
      </c>
      <c r="L38" s="67">
        <f>'Quote Worksheet'!$AM$150</f>
        <v>0</v>
      </c>
      <c r="M38" s="67">
        <f>'Quote Worksheet'!$AM$151</f>
        <v>0</v>
      </c>
      <c r="N38" s="67">
        <f>'Quote Worksheet'!$AM$152</f>
        <v>0</v>
      </c>
      <c r="O38" s="67">
        <f>'Quote Worksheet'!$AM$153</f>
        <v>0</v>
      </c>
      <c r="P38" s="67">
        <f>'Quote Worksheet'!$AM$154</f>
        <v>0</v>
      </c>
      <c r="Q38" s="30"/>
      <c r="R38" s="67">
        <f>'Quote Worksheet'!$AM$156</f>
        <v>0</v>
      </c>
      <c r="S38" s="30"/>
      <c r="T38" s="67">
        <f>'Quote Worksheet'!$AM$158</f>
        <v>0</v>
      </c>
      <c r="U38" s="30"/>
      <c r="V38" s="67" t="str">
        <f>'Quote Worksheet'!$H$171</f>
        <v>$0</v>
      </c>
      <c r="W38" s="67" t="str">
        <f>'Quote Worksheet'!$H$172</f>
        <v>$0</v>
      </c>
      <c r="X38" s="67">
        <f>'Quote Worksheet'!$F$7*F38</f>
        <v>0</v>
      </c>
      <c r="Y38" s="30"/>
      <c r="Z38" s="63">
        <f t="shared" si="0"/>
        <v>0</v>
      </c>
      <c r="AA38" s="30"/>
      <c r="AB38" s="102">
        <v>28</v>
      </c>
      <c r="AC38" s="99" t="s">
        <v>1293</v>
      </c>
      <c r="AD38" s="96" t="s">
        <v>769</v>
      </c>
      <c r="AF38" s="43" t="e">
        <f t="shared" si="1"/>
        <v>#DIV/0!</v>
      </c>
    </row>
    <row r="39" spans="1:32" ht="13.8" thickBot="1">
      <c r="A39" s="24">
        <v>30</v>
      </c>
      <c r="B39" s="66" t="s">
        <v>1293</v>
      </c>
      <c r="C39" s="66" t="s">
        <v>2333</v>
      </c>
      <c r="D39" s="66" t="s">
        <v>2049</v>
      </c>
      <c r="E39" s="67" t="s">
        <v>770</v>
      </c>
      <c r="F39" s="67">
        <f>'Quote Worksheet'!$AN$142</f>
        <v>0</v>
      </c>
      <c r="H39" s="67">
        <f>'Quote Worksheet'!$AN$146</f>
        <v>0</v>
      </c>
      <c r="I39" s="67">
        <f>'Quote Worksheet'!$AN$147</f>
        <v>0</v>
      </c>
      <c r="J39" s="67">
        <f>'Quote Worksheet'!$AN$148</f>
        <v>0</v>
      </c>
      <c r="K39" s="67">
        <f>'Quote Worksheet'!$AN$149</f>
        <v>0</v>
      </c>
      <c r="L39" s="67">
        <f>'Quote Worksheet'!$AN$150</f>
        <v>0</v>
      </c>
      <c r="M39" s="67">
        <f>'Quote Worksheet'!$AN$151</f>
        <v>0</v>
      </c>
      <c r="N39" s="67">
        <f>'Quote Worksheet'!$AN$152</f>
        <v>0</v>
      </c>
      <c r="O39" s="29">
        <f>'Quote Worksheet'!$AN$153</f>
        <v>0</v>
      </c>
      <c r="P39" s="29">
        <f>'Quote Worksheet'!$AN$154</f>
        <v>0</v>
      </c>
      <c r="Q39" s="30"/>
      <c r="R39" s="67">
        <f>'Quote Worksheet'!$AN$156</f>
        <v>0</v>
      </c>
      <c r="S39" s="30"/>
      <c r="T39" s="67">
        <f>'Quote Worksheet'!$AN$158</f>
        <v>0</v>
      </c>
      <c r="U39" s="30"/>
      <c r="V39" s="67" t="str">
        <f>'Quote Worksheet'!$H$171</f>
        <v>$0</v>
      </c>
      <c r="W39" s="67" t="str">
        <f>'Quote Worksheet'!$H$172</f>
        <v>$0</v>
      </c>
      <c r="X39" s="67">
        <f>'Quote Worksheet'!$F$7*F39</f>
        <v>0</v>
      </c>
      <c r="Y39" s="30"/>
      <c r="Z39" s="63">
        <f t="shared" si="0"/>
        <v>0</v>
      </c>
      <c r="AA39" s="30"/>
      <c r="AB39" s="102">
        <v>29</v>
      </c>
      <c r="AC39" s="99" t="s">
        <v>1293</v>
      </c>
      <c r="AD39" s="96" t="s">
        <v>770</v>
      </c>
      <c r="AF39" s="43" t="e">
        <f t="shared" si="1"/>
        <v>#DIV/0!</v>
      </c>
    </row>
    <row r="40" spans="1:32" ht="13.8" thickBot="1">
      <c r="A40" s="24">
        <v>31</v>
      </c>
      <c r="B40" s="66" t="s">
        <v>1293</v>
      </c>
      <c r="C40" s="66" t="s">
        <v>2333</v>
      </c>
      <c r="D40" s="66" t="s">
        <v>2049</v>
      </c>
      <c r="E40" s="67" t="s">
        <v>771</v>
      </c>
      <c r="F40" s="67">
        <f>'Quote Worksheet'!$AO$142</f>
        <v>0</v>
      </c>
      <c r="H40" s="67">
        <f>'Quote Worksheet'!$AO$146</f>
        <v>0</v>
      </c>
      <c r="I40" s="67">
        <f>'Quote Worksheet'!$AO$147</f>
        <v>0</v>
      </c>
      <c r="J40" s="67">
        <f>'Quote Worksheet'!$AO$148</f>
        <v>0</v>
      </c>
      <c r="K40" s="67">
        <f>'Quote Worksheet'!$AO$149</f>
        <v>0</v>
      </c>
      <c r="L40" s="67">
        <f>'Quote Worksheet'!$AO$150</f>
        <v>0</v>
      </c>
      <c r="M40" s="67">
        <f>'Quote Worksheet'!$AO$151</f>
        <v>0</v>
      </c>
      <c r="N40" s="67">
        <f>'Quote Worksheet'!$AO$152</f>
        <v>0</v>
      </c>
      <c r="O40" s="29">
        <f>'Quote Worksheet'!$AG$153</f>
        <v>0</v>
      </c>
      <c r="P40" s="29">
        <f>'Quote Worksheet'!$AG$154</f>
        <v>0</v>
      </c>
      <c r="Q40" s="30"/>
      <c r="R40" s="67">
        <f>'Quote Worksheet'!$AO$156</f>
        <v>0</v>
      </c>
      <c r="S40" s="30"/>
      <c r="T40" s="67">
        <f>'Quote Worksheet'!$AO$158</f>
        <v>0</v>
      </c>
      <c r="U40" s="30"/>
      <c r="V40" s="67" t="str">
        <f>'Quote Worksheet'!$H$171</f>
        <v>$0</v>
      </c>
      <c r="W40" s="67" t="str">
        <f>'Quote Worksheet'!$H$172</f>
        <v>$0</v>
      </c>
      <c r="X40" s="67">
        <f>'Quote Worksheet'!$F$7*F40</f>
        <v>0</v>
      </c>
      <c r="Y40" s="30"/>
      <c r="Z40" s="63">
        <f t="shared" si="0"/>
        <v>0</v>
      </c>
      <c r="AA40" s="30"/>
      <c r="AB40" s="102">
        <v>30</v>
      </c>
      <c r="AC40" s="99" t="s">
        <v>1293</v>
      </c>
      <c r="AD40" s="96" t="s">
        <v>771</v>
      </c>
      <c r="AF40" s="347" t="e">
        <f t="shared" si="1"/>
        <v>#DIV/0!</v>
      </c>
    </row>
    <row r="41" spans="1:32" ht="13.8" thickBot="1">
      <c r="A41" s="24">
        <v>32</v>
      </c>
      <c r="B41" s="68" t="s">
        <v>2047</v>
      </c>
      <c r="C41" s="68" t="s">
        <v>2335</v>
      </c>
      <c r="D41" s="68" t="s">
        <v>2049</v>
      </c>
      <c r="E41" s="69" t="s">
        <v>1388</v>
      </c>
      <c r="F41" s="69">
        <f>'Quote Worksheet'!$AP$142</f>
        <v>0</v>
      </c>
      <c r="H41" s="69">
        <f>'Quote Worksheet'!$AP$146</f>
        <v>0</v>
      </c>
      <c r="I41" s="69">
        <f>'Quote Worksheet'!$AP$147</f>
        <v>0</v>
      </c>
      <c r="J41" s="69">
        <f>'Quote Worksheet'!$AP$148</f>
        <v>0</v>
      </c>
      <c r="K41" s="69">
        <f>'Quote Worksheet'!$AP$149</f>
        <v>0</v>
      </c>
      <c r="L41" s="69">
        <f>'Quote Worksheet'!$AP$150</f>
        <v>0</v>
      </c>
      <c r="M41" s="69">
        <f>'Quote Worksheet'!$AP$151</f>
        <v>0</v>
      </c>
      <c r="N41" s="69">
        <f>'Quote Worksheet'!$AP$152</f>
        <v>0</v>
      </c>
      <c r="O41" s="69">
        <f>'Quote Worksheet'!$AP$153</f>
        <v>0</v>
      </c>
      <c r="P41" s="69">
        <f>'Quote Worksheet'!$AP$154</f>
        <v>0</v>
      </c>
      <c r="Q41" s="30"/>
      <c r="R41" s="69">
        <f>'Quote Worksheet'!$AP$156</f>
        <v>0</v>
      </c>
      <c r="S41" s="30"/>
      <c r="T41" s="69">
        <f>'Quote Worksheet'!$AP$158</f>
        <v>0</v>
      </c>
      <c r="U41" s="30"/>
      <c r="V41" s="69" t="str">
        <f>'Quote Worksheet'!$H$171</f>
        <v>$0</v>
      </c>
      <c r="W41" s="69" t="str">
        <f>'Quote Worksheet'!$H$172</f>
        <v>$0</v>
      </c>
      <c r="X41" s="69">
        <f>'Quote Worksheet'!$F$7*F41</f>
        <v>0</v>
      </c>
      <c r="Y41" s="30"/>
      <c r="Z41" s="64">
        <f t="shared" si="0"/>
        <v>0</v>
      </c>
      <c r="AA41" s="30"/>
      <c r="AB41" s="103">
        <v>31</v>
      </c>
      <c r="AC41" s="100" t="s">
        <v>2047</v>
      </c>
      <c r="AD41" s="97" t="s">
        <v>1388</v>
      </c>
      <c r="AF41" s="43" t="e">
        <f t="shared" si="1"/>
        <v>#DIV/0!</v>
      </c>
    </row>
    <row r="42" spans="1:32" ht="13.8" thickBot="1">
      <c r="A42" s="24">
        <v>33</v>
      </c>
      <c r="B42" s="68" t="s">
        <v>2047</v>
      </c>
      <c r="C42" s="68" t="s">
        <v>2335</v>
      </c>
      <c r="D42" s="68" t="s">
        <v>2049</v>
      </c>
      <c r="E42" s="69" t="s">
        <v>769</v>
      </c>
      <c r="F42" s="69">
        <f>'Quote Worksheet'!$AQ$142</f>
        <v>0</v>
      </c>
      <c r="H42" s="69">
        <f>'Quote Worksheet'!$AQ$146</f>
        <v>0</v>
      </c>
      <c r="I42" s="69">
        <f>'Quote Worksheet'!$AQ$147</f>
        <v>0</v>
      </c>
      <c r="J42" s="69">
        <f>'Quote Worksheet'!$AQ$148</f>
        <v>0</v>
      </c>
      <c r="K42" s="69">
        <f>'Quote Worksheet'!$AQ$149</f>
        <v>0</v>
      </c>
      <c r="L42" s="69">
        <f>'Quote Worksheet'!$AQ$150</f>
        <v>0</v>
      </c>
      <c r="M42" s="69">
        <f>'Quote Worksheet'!$AQ$151</f>
        <v>0</v>
      </c>
      <c r="N42" s="69">
        <f>'Quote Worksheet'!$AQ$152</f>
        <v>0</v>
      </c>
      <c r="O42" s="69">
        <f>'Quote Worksheet'!$AQ$153</f>
        <v>0</v>
      </c>
      <c r="P42" s="69">
        <f>'Quote Worksheet'!$AQ$154</f>
        <v>0</v>
      </c>
      <c r="Q42" s="30"/>
      <c r="R42" s="69">
        <f>'Quote Worksheet'!$AQ$156</f>
        <v>0</v>
      </c>
      <c r="S42" s="30"/>
      <c r="T42" s="69">
        <f>'Quote Worksheet'!$AQ$158</f>
        <v>0</v>
      </c>
      <c r="U42" s="30"/>
      <c r="V42" s="69" t="str">
        <f>'Quote Worksheet'!$H$171</f>
        <v>$0</v>
      </c>
      <c r="W42" s="69" t="str">
        <f>'Quote Worksheet'!$H$172</f>
        <v>$0</v>
      </c>
      <c r="X42" s="69">
        <f>'Quote Worksheet'!$F$7*F42</f>
        <v>0</v>
      </c>
      <c r="Y42" s="30"/>
      <c r="Z42" s="64">
        <f t="shared" si="0"/>
        <v>0</v>
      </c>
      <c r="AA42" s="30"/>
      <c r="AB42" s="103">
        <v>32</v>
      </c>
      <c r="AC42" s="100" t="s">
        <v>2047</v>
      </c>
      <c r="AD42" s="97" t="s">
        <v>769</v>
      </c>
      <c r="AF42" s="43" t="e">
        <f t="shared" si="1"/>
        <v>#DIV/0!</v>
      </c>
    </row>
    <row r="43" spans="1:32" ht="13.8" thickBot="1">
      <c r="A43" s="24">
        <v>34</v>
      </c>
      <c r="B43" s="68" t="s">
        <v>2047</v>
      </c>
      <c r="C43" s="68" t="s">
        <v>2335</v>
      </c>
      <c r="D43" s="68" t="s">
        <v>2049</v>
      </c>
      <c r="E43" s="69" t="s">
        <v>770</v>
      </c>
      <c r="F43" s="69">
        <f>'Quote Worksheet'!$AR$142</f>
        <v>0</v>
      </c>
      <c r="H43" s="69">
        <f>'Quote Worksheet'!$AR$146</f>
        <v>0</v>
      </c>
      <c r="I43" s="69">
        <f>'Quote Worksheet'!$AR$147</f>
        <v>0</v>
      </c>
      <c r="J43" s="69">
        <f>'Quote Worksheet'!$AR$148</f>
        <v>0</v>
      </c>
      <c r="K43" s="69">
        <f>'Quote Worksheet'!$AR$149</f>
        <v>0</v>
      </c>
      <c r="L43" s="69">
        <f>'Quote Worksheet'!$AR$150</f>
        <v>0</v>
      </c>
      <c r="M43" s="69">
        <f>'Quote Worksheet'!$AR$151</f>
        <v>0</v>
      </c>
      <c r="N43" s="69">
        <f>'Quote Worksheet'!$AR$152</f>
        <v>0</v>
      </c>
      <c r="O43" s="29">
        <f>'Quote Worksheet'!$AR$153</f>
        <v>0</v>
      </c>
      <c r="P43" s="29">
        <f>'Quote Worksheet'!$AR$154</f>
        <v>0</v>
      </c>
      <c r="Q43" s="30"/>
      <c r="R43" s="69">
        <f>'Quote Worksheet'!$AR$156</f>
        <v>0</v>
      </c>
      <c r="S43" s="30"/>
      <c r="T43" s="69">
        <f>'Quote Worksheet'!$AR$158</f>
        <v>0</v>
      </c>
      <c r="U43" s="30"/>
      <c r="V43" s="69" t="str">
        <f>'Quote Worksheet'!$H$171</f>
        <v>$0</v>
      </c>
      <c r="W43" s="69" t="str">
        <f>'Quote Worksheet'!$H$172</f>
        <v>$0</v>
      </c>
      <c r="X43" s="69">
        <f>'Quote Worksheet'!$F$7*F43</f>
        <v>0</v>
      </c>
      <c r="Y43" s="30"/>
      <c r="Z43" s="64">
        <f t="shared" ref="Z43:Z65" si="5">T43+V43+W43+X43</f>
        <v>0</v>
      </c>
      <c r="AA43" s="30"/>
      <c r="AB43" s="103">
        <v>33</v>
      </c>
      <c r="AC43" s="100" t="s">
        <v>2047</v>
      </c>
      <c r="AD43" s="97" t="s">
        <v>770</v>
      </c>
      <c r="AF43" s="43" t="e">
        <f t="shared" si="1"/>
        <v>#DIV/0!</v>
      </c>
    </row>
    <row r="44" spans="1:32" ht="13.8" thickBot="1">
      <c r="A44" s="24">
        <v>35</v>
      </c>
      <c r="B44" s="66" t="s">
        <v>2191</v>
      </c>
      <c r="C44" s="66" t="s">
        <v>4891</v>
      </c>
      <c r="D44" s="66" t="s">
        <v>2049</v>
      </c>
      <c r="E44" s="67" t="s">
        <v>1388</v>
      </c>
      <c r="F44" s="67">
        <f>'Quote Worksheet'!$AT$142</f>
        <v>0</v>
      </c>
      <c r="H44" s="67">
        <f>'Quote Worksheet'!$AT$146</f>
        <v>0</v>
      </c>
      <c r="I44" s="67">
        <f>'Quote Worksheet'!$AT$147</f>
        <v>0</v>
      </c>
      <c r="J44" s="67">
        <f>'Quote Worksheet'!$AT$148</f>
        <v>0</v>
      </c>
      <c r="K44" s="67">
        <f>'Quote Worksheet'!$AT$149</f>
        <v>0</v>
      </c>
      <c r="L44" s="67">
        <f>'Quote Worksheet'!$AT$150</f>
        <v>0</v>
      </c>
      <c r="M44" s="67">
        <f>'Quote Worksheet'!$AT$151</f>
        <v>0</v>
      </c>
      <c r="N44" s="67">
        <f>'Quote Worksheet'!$AT$152</f>
        <v>0</v>
      </c>
      <c r="O44" s="67">
        <f>'Quote Worksheet'!$AT$153</f>
        <v>0</v>
      </c>
      <c r="P44" s="67">
        <f>'Quote Worksheet'!$AT$154</f>
        <v>0</v>
      </c>
      <c r="Q44" s="30"/>
      <c r="R44" s="67">
        <f>'Quote Worksheet'!$AT$156</f>
        <v>0</v>
      </c>
      <c r="S44" s="30"/>
      <c r="T44" s="67">
        <f>'Quote Worksheet'!$AT$158</f>
        <v>0</v>
      </c>
      <c r="U44" s="30"/>
      <c r="V44" s="67" t="str">
        <f>'Quote Worksheet'!$H$171</f>
        <v>$0</v>
      </c>
      <c r="W44" s="67" t="str">
        <f>'Quote Worksheet'!$H$172</f>
        <v>$0</v>
      </c>
      <c r="X44" s="67">
        <f>'Quote Worksheet'!$F$7*F44</f>
        <v>0</v>
      </c>
      <c r="Y44" s="30"/>
      <c r="Z44" s="63">
        <f t="shared" si="5"/>
        <v>0</v>
      </c>
      <c r="AA44" s="30"/>
      <c r="AB44" s="102">
        <v>35</v>
      </c>
      <c r="AC44" s="99" t="s">
        <v>2191</v>
      </c>
      <c r="AD44" s="96" t="s">
        <v>1388</v>
      </c>
      <c r="AF44" s="43" t="e">
        <f t="shared" ref="AF44:AF65" si="6">SUM(F44/$F$10)-1</f>
        <v>#DIV/0!</v>
      </c>
    </row>
    <row r="45" spans="1:32" ht="13.8" thickBot="1">
      <c r="A45" s="24">
        <v>36</v>
      </c>
      <c r="B45" s="66" t="s">
        <v>2191</v>
      </c>
      <c r="C45" s="66" t="s">
        <v>4891</v>
      </c>
      <c r="D45" s="66" t="s">
        <v>2049</v>
      </c>
      <c r="E45" s="67" t="s">
        <v>769</v>
      </c>
      <c r="F45" s="67">
        <f>'Quote Worksheet'!$AU$142</f>
        <v>0</v>
      </c>
      <c r="H45" s="67">
        <f>'Quote Worksheet'!$AU$146</f>
        <v>0</v>
      </c>
      <c r="I45" s="67">
        <f>'Quote Worksheet'!$AU$147</f>
        <v>0</v>
      </c>
      <c r="J45" s="67">
        <f>'Quote Worksheet'!$AU$148</f>
        <v>0</v>
      </c>
      <c r="K45" s="67">
        <f>'Quote Worksheet'!$AU$149</f>
        <v>0</v>
      </c>
      <c r="L45" s="67">
        <f>'Quote Worksheet'!$AU$150</f>
        <v>0</v>
      </c>
      <c r="M45" s="67">
        <f>'Quote Worksheet'!$AU$151</f>
        <v>0</v>
      </c>
      <c r="N45" s="67">
        <f>'Quote Worksheet'!$AU$152</f>
        <v>0</v>
      </c>
      <c r="O45" s="67">
        <f>'Quote Worksheet'!$AU$153</f>
        <v>0</v>
      </c>
      <c r="P45" s="67">
        <f>'Quote Worksheet'!$AU$154</f>
        <v>0</v>
      </c>
      <c r="Q45" s="30"/>
      <c r="R45" s="67">
        <f>'Quote Worksheet'!$AU$156</f>
        <v>0</v>
      </c>
      <c r="S45" s="30"/>
      <c r="T45" s="67">
        <f>'Quote Worksheet'!$AU$158</f>
        <v>0</v>
      </c>
      <c r="U45" s="30"/>
      <c r="V45" s="67" t="str">
        <f>'Quote Worksheet'!$H$171</f>
        <v>$0</v>
      </c>
      <c r="W45" s="67" t="str">
        <f>'Quote Worksheet'!$H$172</f>
        <v>$0</v>
      </c>
      <c r="X45" s="67">
        <f>'Quote Worksheet'!$F$7*F45</f>
        <v>0</v>
      </c>
      <c r="Y45" s="30"/>
      <c r="Z45" s="63">
        <f t="shared" si="5"/>
        <v>0</v>
      </c>
      <c r="AA45" s="30"/>
      <c r="AB45" s="102">
        <v>36</v>
      </c>
      <c r="AC45" s="99" t="s">
        <v>2191</v>
      </c>
      <c r="AD45" s="96" t="s">
        <v>769</v>
      </c>
      <c r="AF45" s="43" t="e">
        <f t="shared" si="6"/>
        <v>#DIV/0!</v>
      </c>
    </row>
    <row r="46" spans="1:32" ht="13.8" thickBot="1">
      <c r="A46" s="24">
        <v>37</v>
      </c>
      <c r="B46" s="66" t="s">
        <v>2191</v>
      </c>
      <c r="C46" s="66" t="s">
        <v>4891</v>
      </c>
      <c r="D46" s="66" t="s">
        <v>2049</v>
      </c>
      <c r="E46" s="67" t="s">
        <v>770</v>
      </c>
      <c r="F46" s="67">
        <f>'Quote Worksheet'!$AV$142</f>
        <v>0</v>
      </c>
      <c r="H46" s="67">
        <f>'Quote Worksheet'!$AV$146</f>
        <v>0</v>
      </c>
      <c r="I46" s="67">
        <f>'Quote Worksheet'!$AV$147</f>
        <v>0</v>
      </c>
      <c r="J46" s="67">
        <f>'Quote Worksheet'!$AV$148</f>
        <v>0</v>
      </c>
      <c r="K46" s="67">
        <f>'Quote Worksheet'!$AV$149</f>
        <v>0</v>
      </c>
      <c r="L46" s="67">
        <f>'Quote Worksheet'!$AV$150</f>
        <v>0</v>
      </c>
      <c r="M46" s="67">
        <f>'Quote Worksheet'!$AV$151</f>
        <v>0</v>
      </c>
      <c r="N46" s="67">
        <f>'Quote Worksheet'!$AV$152</f>
        <v>0</v>
      </c>
      <c r="O46" s="29">
        <f>'Quote Worksheet'!$AV$153</f>
        <v>0</v>
      </c>
      <c r="P46" s="29">
        <f>'Quote Worksheet'!$AV$154</f>
        <v>0</v>
      </c>
      <c r="Q46" s="30"/>
      <c r="R46" s="67">
        <f>'Quote Worksheet'!$AV$156</f>
        <v>0</v>
      </c>
      <c r="S46" s="30"/>
      <c r="T46" s="67">
        <f>'Quote Worksheet'!$AV$158</f>
        <v>0</v>
      </c>
      <c r="U46" s="30"/>
      <c r="V46" s="67" t="str">
        <f>'Quote Worksheet'!$H$171</f>
        <v>$0</v>
      </c>
      <c r="W46" s="67" t="str">
        <f>'Quote Worksheet'!$H$172</f>
        <v>$0</v>
      </c>
      <c r="X46" s="67">
        <f>'Quote Worksheet'!$F$7*F46</f>
        <v>0</v>
      </c>
      <c r="Y46" s="30"/>
      <c r="Z46" s="63">
        <f t="shared" si="5"/>
        <v>0</v>
      </c>
      <c r="AA46" s="30"/>
      <c r="AB46" s="102">
        <v>37</v>
      </c>
      <c r="AC46" s="99" t="s">
        <v>2191</v>
      </c>
      <c r="AD46" s="96" t="s">
        <v>770</v>
      </c>
      <c r="AF46" s="43" t="e">
        <f t="shared" si="6"/>
        <v>#DIV/0!</v>
      </c>
    </row>
    <row r="47" spans="1:32" ht="13.8" thickBot="1">
      <c r="A47" s="24">
        <v>38</v>
      </c>
      <c r="B47" s="68" t="s">
        <v>4395</v>
      </c>
      <c r="C47" s="68" t="s">
        <v>4396</v>
      </c>
      <c r="D47" s="68" t="s">
        <v>2049</v>
      </c>
      <c r="E47" s="69" t="s">
        <v>1388</v>
      </c>
      <c r="F47" s="69">
        <f>'Quote Worksheet'!$AT$142</f>
        <v>0</v>
      </c>
      <c r="H47" s="69">
        <f>'Quote Worksheet'!$AT$146</f>
        <v>0</v>
      </c>
      <c r="I47" s="69">
        <f>'Quote Worksheet'!$AT$147</f>
        <v>0</v>
      </c>
      <c r="J47" s="69">
        <f>'Quote Worksheet'!$AT$148</f>
        <v>0</v>
      </c>
      <c r="K47" s="69">
        <f>'Quote Worksheet'!$AT$149</f>
        <v>0</v>
      </c>
      <c r="L47" s="69">
        <f>'Quote Worksheet'!$AT$150</f>
        <v>0</v>
      </c>
      <c r="M47" s="69">
        <f>'Quote Worksheet'!$AT$151</f>
        <v>0</v>
      </c>
      <c r="N47" s="69">
        <f>'Quote Worksheet'!$AT$152</f>
        <v>0</v>
      </c>
      <c r="O47" s="69">
        <f>'Quote Worksheet'!$AT$153</f>
        <v>0</v>
      </c>
      <c r="P47" s="69">
        <f>'Quote Worksheet'!$AT$154</f>
        <v>0</v>
      </c>
      <c r="Q47" s="30"/>
      <c r="R47" s="69">
        <f>'Quote Worksheet'!$AT$156</f>
        <v>0</v>
      </c>
      <c r="S47" s="30"/>
      <c r="T47" s="69">
        <f>'Quote Worksheet'!$AT$158</f>
        <v>0</v>
      </c>
      <c r="U47" s="30"/>
      <c r="V47" s="69" t="str">
        <f>'Quote Worksheet'!$H$171</f>
        <v>$0</v>
      </c>
      <c r="W47" s="69" t="str">
        <f>'Quote Worksheet'!$H$172</f>
        <v>$0</v>
      </c>
      <c r="X47" s="69">
        <f>'Quote Worksheet'!$F$7*F47</f>
        <v>0</v>
      </c>
      <c r="Y47" s="30"/>
      <c r="Z47" s="64">
        <f t="shared" si="5"/>
        <v>0</v>
      </c>
      <c r="AA47" s="30"/>
      <c r="AB47" s="103">
        <v>38</v>
      </c>
      <c r="AC47" s="100" t="s">
        <v>4395</v>
      </c>
      <c r="AD47" s="97" t="s">
        <v>1388</v>
      </c>
      <c r="AF47" s="43" t="e">
        <f t="shared" si="6"/>
        <v>#DIV/0!</v>
      </c>
    </row>
    <row r="48" spans="1:32" ht="13.8" thickBot="1">
      <c r="A48" s="24">
        <v>39</v>
      </c>
      <c r="B48" s="68" t="s">
        <v>4395</v>
      </c>
      <c r="C48" s="68" t="s">
        <v>4396</v>
      </c>
      <c r="D48" s="68" t="s">
        <v>2049</v>
      </c>
      <c r="E48" s="69" t="s">
        <v>769</v>
      </c>
      <c r="F48" s="69">
        <f>'Quote Worksheet'!$AU$142</f>
        <v>0</v>
      </c>
      <c r="H48" s="69">
        <f>'Quote Worksheet'!$AU$146</f>
        <v>0</v>
      </c>
      <c r="I48" s="69">
        <f>'Quote Worksheet'!$AU$147</f>
        <v>0</v>
      </c>
      <c r="J48" s="69">
        <f>'Quote Worksheet'!$AU$148</f>
        <v>0</v>
      </c>
      <c r="K48" s="69">
        <f>'Quote Worksheet'!$AU$149</f>
        <v>0</v>
      </c>
      <c r="L48" s="69">
        <f>'Quote Worksheet'!$AU$150</f>
        <v>0</v>
      </c>
      <c r="M48" s="69">
        <f>'Quote Worksheet'!$AU$151</f>
        <v>0</v>
      </c>
      <c r="N48" s="69">
        <f>'Quote Worksheet'!$AU$152</f>
        <v>0</v>
      </c>
      <c r="O48" s="69">
        <f>'Quote Worksheet'!$AU$153</f>
        <v>0</v>
      </c>
      <c r="P48" s="69">
        <f>'Quote Worksheet'!$AU$154</f>
        <v>0</v>
      </c>
      <c r="Q48" s="30"/>
      <c r="R48" s="69">
        <f>'Quote Worksheet'!$AU$156</f>
        <v>0</v>
      </c>
      <c r="S48" s="30"/>
      <c r="T48" s="69">
        <f>'Quote Worksheet'!$AU$158</f>
        <v>0</v>
      </c>
      <c r="U48" s="30"/>
      <c r="V48" s="69" t="str">
        <f>'Quote Worksheet'!$H$171</f>
        <v>$0</v>
      </c>
      <c r="W48" s="69" t="str">
        <f>'Quote Worksheet'!$H$172</f>
        <v>$0</v>
      </c>
      <c r="X48" s="69">
        <f>'Quote Worksheet'!$F$7*F48</f>
        <v>0</v>
      </c>
      <c r="Y48" s="30"/>
      <c r="Z48" s="64">
        <f t="shared" si="5"/>
        <v>0</v>
      </c>
      <c r="AA48" s="30"/>
      <c r="AB48" s="103">
        <v>39</v>
      </c>
      <c r="AC48" s="100" t="s">
        <v>4395</v>
      </c>
      <c r="AD48" s="97" t="s">
        <v>769</v>
      </c>
      <c r="AF48" s="43" t="e">
        <f t="shared" si="6"/>
        <v>#DIV/0!</v>
      </c>
    </row>
    <row r="49" spans="1:32" ht="13.8" thickBot="1">
      <c r="A49" s="24">
        <v>40</v>
      </c>
      <c r="B49" s="68" t="s">
        <v>4395</v>
      </c>
      <c r="C49" s="68" t="s">
        <v>4396</v>
      </c>
      <c r="D49" s="68" t="s">
        <v>2049</v>
      </c>
      <c r="E49" s="69" t="s">
        <v>770</v>
      </c>
      <c r="F49" s="69">
        <f>'Quote Worksheet'!$AV$142</f>
        <v>0</v>
      </c>
      <c r="H49" s="69">
        <f>'Quote Worksheet'!$AV$146</f>
        <v>0</v>
      </c>
      <c r="I49" s="69">
        <f>'Quote Worksheet'!$AV$147</f>
        <v>0</v>
      </c>
      <c r="J49" s="69">
        <f>'Quote Worksheet'!$AV$148</f>
        <v>0</v>
      </c>
      <c r="K49" s="69">
        <f>'Quote Worksheet'!$AV$149</f>
        <v>0</v>
      </c>
      <c r="L49" s="69">
        <f>'Quote Worksheet'!$AV$150</f>
        <v>0</v>
      </c>
      <c r="M49" s="69">
        <f>'Quote Worksheet'!$AV$151</f>
        <v>0</v>
      </c>
      <c r="N49" s="69">
        <f>'Quote Worksheet'!$AV$152</f>
        <v>0</v>
      </c>
      <c r="O49" s="69">
        <f>'Quote Worksheet'!$AV$153</f>
        <v>0</v>
      </c>
      <c r="P49" s="69">
        <f>'Quote Worksheet'!$AV$154</f>
        <v>0</v>
      </c>
      <c r="Q49" s="30"/>
      <c r="R49" s="69">
        <f>'Quote Worksheet'!$AV$156</f>
        <v>0</v>
      </c>
      <c r="S49" s="30"/>
      <c r="T49" s="69">
        <f>'Quote Worksheet'!$AV$158</f>
        <v>0</v>
      </c>
      <c r="U49" s="30"/>
      <c r="V49" s="69" t="str">
        <f>'Quote Worksheet'!$H$171</f>
        <v>$0</v>
      </c>
      <c r="W49" s="69" t="str">
        <f>'Quote Worksheet'!$H$172</f>
        <v>$0</v>
      </c>
      <c r="X49" s="69">
        <f>'Quote Worksheet'!$F$7*F49</f>
        <v>0</v>
      </c>
      <c r="Y49" s="30"/>
      <c r="Z49" s="64">
        <f t="shared" si="5"/>
        <v>0</v>
      </c>
      <c r="AA49" s="30"/>
      <c r="AB49" s="103">
        <v>40</v>
      </c>
      <c r="AC49" s="100" t="s">
        <v>4395</v>
      </c>
      <c r="AD49" s="97" t="s">
        <v>770</v>
      </c>
      <c r="AF49" s="43" t="e">
        <f t="shared" si="6"/>
        <v>#DIV/0!</v>
      </c>
    </row>
    <row r="50" spans="1:32" ht="13.8" thickBot="1">
      <c r="A50" s="24">
        <v>41</v>
      </c>
      <c r="B50" s="66" t="s">
        <v>4397</v>
      </c>
      <c r="C50" s="66" t="s">
        <v>2325</v>
      </c>
      <c r="D50" s="66" t="s">
        <v>2049</v>
      </c>
      <c r="E50" s="67" t="s">
        <v>1388</v>
      </c>
      <c r="F50" s="67">
        <f>'Quote Worksheet'!$AZ$142</f>
        <v>0</v>
      </c>
      <c r="H50" s="67">
        <f>'Quote Worksheet'!$AZ$146</f>
        <v>0</v>
      </c>
      <c r="I50" s="67">
        <f>'Quote Worksheet'!$AZ$147</f>
        <v>0</v>
      </c>
      <c r="J50" s="67">
        <f>'Quote Worksheet'!$AZ$148</f>
        <v>0</v>
      </c>
      <c r="K50" s="67">
        <f>'Quote Worksheet'!$AZ$149</f>
        <v>0</v>
      </c>
      <c r="L50" s="67">
        <f>'Quote Worksheet'!$AZ$150</f>
        <v>0</v>
      </c>
      <c r="M50" s="67">
        <f>'Quote Worksheet'!$AZ$151</f>
        <v>0</v>
      </c>
      <c r="N50" s="67">
        <f>'Quote Worksheet'!$AZ$152</f>
        <v>0</v>
      </c>
      <c r="O50" s="67">
        <f>'Quote Worksheet'!$AZ$153</f>
        <v>0</v>
      </c>
      <c r="P50" s="67">
        <f>'Quote Worksheet'!$AZ$154</f>
        <v>0</v>
      </c>
      <c r="Q50" s="30"/>
      <c r="R50" s="67">
        <f>'Quote Worksheet'!$AZ$156</f>
        <v>0</v>
      </c>
      <c r="S50" s="30"/>
      <c r="T50" s="67">
        <f>'Quote Worksheet'!$AZ$158</f>
        <v>0</v>
      </c>
      <c r="U50" s="30"/>
      <c r="V50" s="67" t="str">
        <f>'Quote Worksheet'!$H$171</f>
        <v>$0</v>
      </c>
      <c r="W50" s="67" t="str">
        <f>'Quote Worksheet'!$H$172</f>
        <v>$0</v>
      </c>
      <c r="X50" s="67">
        <f>'Quote Worksheet'!$F$7*F50</f>
        <v>0</v>
      </c>
      <c r="Y50" s="30"/>
      <c r="Z50" s="63">
        <f t="shared" si="5"/>
        <v>0</v>
      </c>
      <c r="AA50" s="30"/>
      <c r="AB50" s="102">
        <v>41</v>
      </c>
      <c r="AC50" s="99" t="s">
        <v>4397</v>
      </c>
      <c r="AD50" s="96" t="s">
        <v>1388</v>
      </c>
      <c r="AF50" s="43" t="e">
        <f t="shared" si="6"/>
        <v>#DIV/0!</v>
      </c>
    </row>
    <row r="51" spans="1:32" ht="13.8" thickBot="1">
      <c r="A51" s="24">
        <v>42</v>
      </c>
      <c r="B51" s="66" t="s">
        <v>4397</v>
      </c>
      <c r="C51" s="66" t="s">
        <v>2325</v>
      </c>
      <c r="D51" s="66" t="s">
        <v>2049</v>
      </c>
      <c r="E51" s="67" t="s">
        <v>769</v>
      </c>
      <c r="F51" s="67">
        <f>'Quote Worksheet'!$BA$142</f>
        <v>0</v>
      </c>
      <c r="H51" s="67">
        <f>'Quote Worksheet'!$BA$146</f>
        <v>0</v>
      </c>
      <c r="I51" s="67">
        <f>'Quote Worksheet'!$BA$147</f>
        <v>0</v>
      </c>
      <c r="J51" s="67">
        <f>'Quote Worksheet'!$BA$148</f>
        <v>0</v>
      </c>
      <c r="K51" s="67">
        <f>'Quote Worksheet'!$BA$149</f>
        <v>0</v>
      </c>
      <c r="L51" s="67">
        <f>'Quote Worksheet'!$BA$150</f>
        <v>0</v>
      </c>
      <c r="M51" s="67">
        <f>'Quote Worksheet'!$BA$151</f>
        <v>0</v>
      </c>
      <c r="N51" s="67">
        <f>'Quote Worksheet'!$BA$152</f>
        <v>0</v>
      </c>
      <c r="O51" s="67">
        <f>'Quote Worksheet'!$BA$153</f>
        <v>0</v>
      </c>
      <c r="P51" s="67">
        <f>'Quote Worksheet'!$BA$154</f>
        <v>0</v>
      </c>
      <c r="Q51" s="30"/>
      <c r="R51" s="67">
        <f>'Quote Worksheet'!$BA$156</f>
        <v>0</v>
      </c>
      <c r="S51" s="30"/>
      <c r="T51" s="67">
        <f>'Quote Worksheet'!$BA$158</f>
        <v>0</v>
      </c>
      <c r="U51" s="30"/>
      <c r="V51" s="67" t="str">
        <f>'Quote Worksheet'!$H$171</f>
        <v>$0</v>
      </c>
      <c r="W51" s="67" t="str">
        <f>'Quote Worksheet'!$H$172</f>
        <v>$0</v>
      </c>
      <c r="X51" s="67">
        <f>'Quote Worksheet'!$F$7*F51</f>
        <v>0</v>
      </c>
      <c r="Y51" s="30"/>
      <c r="Z51" s="63">
        <f t="shared" si="5"/>
        <v>0</v>
      </c>
      <c r="AA51" s="30"/>
      <c r="AB51" s="102">
        <v>42</v>
      </c>
      <c r="AC51" s="99" t="s">
        <v>4397</v>
      </c>
      <c r="AD51" s="96" t="s">
        <v>769</v>
      </c>
      <c r="AF51" s="43" t="e">
        <f t="shared" si="6"/>
        <v>#DIV/0!</v>
      </c>
    </row>
    <row r="52" spans="1:32" ht="13.8" thickBot="1">
      <c r="A52" s="24">
        <v>43</v>
      </c>
      <c r="B52" s="66" t="s">
        <v>4397</v>
      </c>
      <c r="C52" s="66" t="s">
        <v>2325</v>
      </c>
      <c r="D52" s="66" t="s">
        <v>2049</v>
      </c>
      <c r="E52" s="67" t="s">
        <v>770</v>
      </c>
      <c r="F52" s="67">
        <f>'Quote Worksheet'!$BB$142</f>
        <v>0</v>
      </c>
      <c r="H52" s="67">
        <f>'Quote Worksheet'!$BB$146</f>
        <v>0</v>
      </c>
      <c r="I52" s="67">
        <f>'Quote Worksheet'!$BB$147</f>
        <v>0</v>
      </c>
      <c r="J52" s="67">
        <f>'Quote Worksheet'!$BB$148</f>
        <v>0</v>
      </c>
      <c r="K52" s="67">
        <f>'Quote Worksheet'!$BB$149</f>
        <v>0</v>
      </c>
      <c r="L52" s="67">
        <f>'Quote Worksheet'!$BB$150</f>
        <v>0</v>
      </c>
      <c r="M52" s="67">
        <f>'Quote Worksheet'!$BB$151</f>
        <v>0</v>
      </c>
      <c r="N52" s="67">
        <f>'Quote Worksheet'!$BB$152</f>
        <v>0</v>
      </c>
      <c r="O52" s="67">
        <f>'Quote Worksheet'!$BB$153</f>
        <v>0</v>
      </c>
      <c r="P52" s="67">
        <f>'Quote Worksheet'!$BB$154</f>
        <v>0</v>
      </c>
      <c r="Q52" s="30"/>
      <c r="R52" s="67">
        <f>'Quote Worksheet'!$BB$156</f>
        <v>0</v>
      </c>
      <c r="S52" s="30"/>
      <c r="T52" s="67">
        <f>'Quote Worksheet'!$BB$158</f>
        <v>0</v>
      </c>
      <c r="U52" s="30"/>
      <c r="V52" s="67" t="str">
        <f>'Quote Worksheet'!$H$171</f>
        <v>$0</v>
      </c>
      <c r="W52" s="67" t="str">
        <f>'Quote Worksheet'!$H$172</f>
        <v>$0</v>
      </c>
      <c r="X52" s="67">
        <f>'Quote Worksheet'!$F$7*F52</f>
        <v>0</v>
      </c>
      <c r="Y52" s="30"/>
      <c r="Z52" s="63">
        <f t="shared" si="5"/>
        <v>0</v>
      </c>
      <c r="AA52" s="30"/>
      <c r="AB52" s="102">
        <v>43</v>
      </c>
      <c r="AC52" s="99" t="s">
        <v>4397</v>
      </c>
      <c r="AD52" s="96" t="s">
        <v>770</v>
      </c>
      <c r="AF52" s="43" t="e">
        <f t="shared" si="6"/>
        <v>#DIV/0!</v>
      </c>
    </row>
    <row r="53" spans="1:32" ht="13.8" thickBot="1">
      <c r="A53" s="24">
        <v>44</v>
      </c>
      <c r="B53" s="68" t="s">
        <v>4483</v>
      </c>
      <c r="C53" s="68" t="s">
        <v>4892</v>
      </c>
      <c r="D53" s="68" t="s">
        <v>2049</v>
      </c>
      <c r="E53" s="69" t="s">
        <v>1388</v>
      </c>
      <c r="F53" s="69">
        <f>'Quote Worksheet'!$AZ$142</f>
        <v>0</v>
      </c>
      <c r="H53" s="69">
        <f>'Quote Worksheet'!$AZ$146</f>
        <v>0</v>
      </c>
      <c r="I53" s="69">
        <f>'Quote Worksheet'!$AZ$147</f>
        <v>0</v>
      </c>
      <c r="J53" s="69">
        <f>'Quote Worksheet'!$AZ$148</f>
        <v>0</v>
      </c>
      <c r="K53" s="69">
        <f>'Quote Worksheet'!$AZ$149</f>
        <v>0</v>
      </c>
      <c r="L53" s="69">
        <f>'Quote Worksheet'!$AZ$150</f>
        <v>0</v>
      </c>
      <c r="M53" s="69">
        <f>'Quote Worksheet'!$AZ$151</f>
        <v>0</v>
      </c>
      <c r="N53" s="69">
        <f>'Quote Worksheet'!$AZ$152</f>
        <v>0</v>
      </c>
      <c r="O53" s="69">
        <f>'Quote Worksheet'!$AZ$153</f>
        <v>0</v>
      </c>
      <c r="P53" s="69">
        <f>'Quote Worksheet'!$AZ$154</f>
        <v>0</v>
      </c>
      <c r="Q53" s="30"/>
      <c r="R53" s="69">
        <f>'Quote Worksheet'!$AZ$156</f>
        <v>0</v>
      </c>
      <c r="S53" s="30"/>
      <c r="T53" s="69">
        <f>'Quote Worksheet'!$AZ$158</f>
        <v>0</v>
      </c>
      <c r="U53" s="30"/>
      <c r="V53" s="69" t="str">
        <f>'Quote Worksheet'!$H$171</f>
        <v>$0</v>
      </c>
      <c r="W53" s="69" t="str">
        <f>'Quote Worksheet'!$H$172</f>
        <v>$0</v>
      </c>
      <c r="X53" s="69">
        <f>'Quote Worksheet'!$F$7*F53</f>
        <v>0</v>
      </c>
      <c r="Y53" s="30"/>
      <c r="Z53" s="64">
        <f t="shared" si="5"/>
        <v>0</v>
      </c>
      <c r="AA53" s="30"/>
      <c r="AB53" s="103">
        <v>44</v>
      </c>
      <c r="AC53" s="100" t="s">
        <v>4483</v>
      </c>
      <c r="AD53" s="97" t="s">
        <v>1388</v>
      </c>
      <c r="AF53" s="43" t="e">
        <f t="shared" si="6"/>
        <v>#DIV/0!</v>
      </c>
    </row>
    <row r="54" spans="1:32" ht="13.8" thickBot="1">
      <c r="A54" s="24">
        <v>45</v>
      </c>
      <c r="B54" s="68" t="s">
        <v>4483</v>
      </c>
      <c r="C54" s="68" t="s">
        <v>4892</v>
      </c>
      <c r="D54" s="68" t="s">
        <v>2049</v>
      </c>
      <c r="E54" s="69" t="s">
        <v>769</v>
      </c>
      <c r="F54" s="69">
        <f>'Quote Worksheet'!$BA$142</f>
        <v>0</v>
      </c>
      <c r="H54" s="69">
        <f>'Quote Worksheet'!$BA$146</f>
        <v>0</v>
      </c>
      <c r="I54" s="69">
        <f>'Quote Worksheet'!$BA$147</f>
        <v>0</v>
      </c>
      <c r="J54" s="69">
        <f>'Quote Worksheet'!$BA$148</f>
        <v>0</v>
      </c>
      <c r="K54" s="69">
        <f>'Quote Worksheet'!$BA$149</f>
        <v>0</v>
      </c>
      <c r="L54" s="69">
        <f>'Quote Worksheet'!$BA$150</f>
        <v>0</v>
      </c>
      <c r="M54" s="69">
        <f>'Quote Worksheet'!$BA$151</f>
        <v>0</v>
      </c>
      <c r="N54" s="69">
        <f>'Quote Worksheet'!$BA$152</f>
        <v>0</v>
      </c>
      <c r="O54" s="69">
        <f>'Quote Worksheet'!$BA$153</f>
        <v>0</v>
      </c>
      <c r="P54" s="69">
        <f>'Quote Worksheet'!$BA$154</f>
        <v>0</v>
      </c>
      <c r="Q54" s="30"/>
      <c r="R54" s="69">
        <f>'Quote Worksheet'!$BA$156</f>
        <v>0</v>
      </c>
      <c r="S54" s="30"/>
      <c r="T54" s="69">
        <f>'Quote Worksheet'!$BA$158</f>
        <v>0</v>
      </c>
      <c r="U54" s="30"/>
      <c r="V54" s="69" t="str">
        <f>'Quote Worksheet'!$H$171</f>
        <v>$0</v>
      </c>
      <c r="W54" s="69" t="str">
        <f>'Quote Worksheet'!$H$172</f>
        <v>$0</v>
      </c>
      <c r="X54" s="69">
        <f>'Quote Worksheet'!$F$7*F54</f>
        <v>0</v>
      </c>
      <c r="Y54" s="30"/>
      <c r="Z54" s="64">
        <f t="shared" si="5"/>
        <v>0</v>
      </c>
      <c r="AA54" s="30"/>
      <c r="AB54" s="103">
        <v>45</v>
      </c>
      <c r="AC54" s="100" t="s">
        <v>4483</v>
      </c>
      <c r="AD54" s="97" t="s">
        <v>769</v>
      </c>
      <c r="AF54" s="43" t="e">
        <f t="shared" si="6"/>
        <v>#DIV/0!</v>
      </c>
    </row>
    <row r="55" spans="1:32" ht="13.8" thickBot="1">
      <c r="A55" s="24">
        <v>46</v>
      </c>
      <c r="B55" s="68" t="s">
        <v>4483</v>
      </c>
      <c r="C55" s="68" t="s">
        <v>4892</v>
      </c>
      <c r="D55" s="68" t="s">
        <v>2049</v>
      </c>
      <c r="E55" s="69" t="s">
        <v>770</v>
      </c>
      <c r="F55" s="69">
        <f>'Quote Worksheet'!$BB$142</f>
        <v>0</v>
      </c>
      <c r="H55" s="69">
        <f>'Quote Worksheet'!$BB$146</f>
        <v>0</v>
      </c>
      <c r="I55" s="69">
        <f>'Quote Worksheet'!$BB$147</f>
        <v>0</v>
      </c>
      <c r="J55" s="69">
        <f>'Quote Worksheet'!$BB$148</f>
        <v>0</v>
      </c>
      <c r="K55" s="69">
        <f>'Quote Worksheet'!$BB$149</f>
        <v>0</v>
      </c>
      <c r="L55" s="69">
        <f>'Quote Worksheet'!$BB$150</f>
        <v>0</v>
      </c>
      <c r="M55" s="69">
        <f>'Quote Worksheet'!$BB$151</f>
        <v>0</v>
      </c>
      <c r="N55" s="69">
        <f>'Quote Worksheet'!$BB$152</f>
        <v>0</v>
      </c>
      <c r="O55" s="69">
        <f>'Quote Worksheet'!$BB$153</f>
        <v>0</v>
      </c>
      <c r="P55" s="69">
        <f>'Quote Worksheet'!$BB$154</f>
        <v>0</v>
      </c>
      <c r="Q55" s="30"/>
      <c r="R55" s="69">
        <f>'Quote Worksheet'!$BB$156</f>
        <v>0</v>
      </c>
      <c r="S55" s="30"/>
      <c r="T55" s="69">
        <f>'Quote Worksheet'!$BB$158</f>
        <v>0</v>
      </c>
      <c r="U55" s="30"/>
      <c r="V55" s="69" t="str">
        <f>'Quote Worksheet'!$H$171</f>
        <v>$0</v>
      </c>
      <c r="W55" s="69" t="str">
        <f>'Quote Worksheet'!$H$172</f>
        <v>$0</v>
      </c>
      <c r="X55" s="69">
        <f>'Quote Worksheet'!$F$7*F55</f>
        <v>0</v>
      </c>
      <c r="Y55" s="30"/>
      <c r="Z55" s="64">
        <f t="shared" si="5"/>
        <v>0</v>
      </c>
      <c r="AA55" s="30"/>
      <c r="AB55" s="103">
        <v>46</v>
      </c>
      <c r="AC55" s="100" t="s">
        <v>4483</v>
      </c>
      <c r="AD55" s="97" t="s">
        <v>770</v>
      </c>
      <c r="AF55" s="43" t="e">
        <f t="shared" si="6"/>
        <v>#DIV/0!</v>
      </c>
    </row>
    <row r="56" spans="1:32" ht="13.8" thickBot="1">
      <c r="A56" s="24">
        <v>47</v>
      </c>
      <c r="B56" s="66" t="s">
        <v>4398</v>
      </c>
      <c r="C56" s="66" t="s">
        <v>4399</v>
      </c>
      <c r="D56" s="66" t="s">
        <v>2049</v>
      </c>
      <c r="E56" s="67" t="s">
        <v>1388</v>
      </c>
      <c r="F56" s="67">
        <f>'Quote Worksheet'!$AZ$142</f>
        <v>0</v>
      </c>
      <c r="H56" s="67">
        <f>'Quote Worksheet'!$AZ$146</f>
        <v>0</v>
      </c>
      <c r="I56" s="67">
        <f>'Quote Worksheet'!$AZ$147</f>
        <v>0</v>
      </c>
      <c r="J56" s="67">
        <f>'Quote Worksheet'!$AZ$148</f>
        <v>0</v>
      </c>
      <c r="K56" s="67">
        <f>'Quote Worksheet'!$AZ$149</f>
        <v>0</v>
      </c>
      <c r="L56" s="67">
        <f>'Quote Worksheet'!$AZ$150</f>
        <v>0</v>
      </c>
      <c r="M56" s="67">
        <f>'Quote Worksheet'!$AZ$151</f>
        <v>0</v>
      </c>
      <c r="N56" s="67">
        <f>'Quote Worksheet'!$AZ$152</f>
        <v>0</v>
      </c>
      <c r="O56" s="67">
        <f>'Quote Worksheet'!$AZ$153</f>
        <v>0</v>
      </c>
      <c r="P56" s="67">
        <f>'Quote Worksheet'!$AZ$154</f>
        <v>0</v>
      </c>
      <c r="Q56" s="30"/>
      <c r="R56" s="67">
        <f>'Quote Worksheet'!$AZ$156</f>
        <v>0</v>
      </c>
      <c r="S56" s="30"/>
      <c r="T56" s="67">
        <f>'Quote Worksheet'!$AZ$158</f>
        <v>0</v>
      </c>
      <c r="U56" s="30"/>
      <c r="V56" s="67" t="str">
        <f>'Quote Worksheet'!$H$171</f>
        <v>$0</v>
      </c>
      <c r="W56" s="67" t="str">
        <f>'Quote Worksheet'!$H$172</f>
        <v>$0</v>
      </c>
      <c r="X56" s="67">
        <f>'Quote Worksheet'!$F$7*F56</f>
        <v>0</v>
      </c>
      <c r="Y56" s="30"/>
      <c r="Z56" s="63">
        <f t="shared" si="5"/>
        <v>0</v>
      </c>
      <c r="AA56" s="30"/>
      <c r="AB56" s="102">
        <v>47</v>
      </c>
      <c r="AC56" s="99" t="s">
        <v>4398</v>
      </c>
      <c r="AD56" s="96" t="s">
        <v>1388</v>
      </c>
      <c r="AF56" s="43" t="e">
        <f t="shared" si="6"/>
        <v>#DIV/0!</v>
      </c>
    </row>
    <row r="57" spans="1:32" ht="13.8" thickBot="1">
      <c r="A57" s="24">
        <v>48</v>
      </c>
      <c r="B57" s="66" t="s">
        <v>4398</v>
      </c>
      <c r="C57" s="66" t="s">
        <v>4399</v>
      </c>
      <c r="D57" s="66" t="s">
        <v>2049</v>
      </c>
      <c r="E57" s="67" t="s">
        <v>769</v>
      </c>
      <c r="F57" s="67">
        <f>'Quote Worksheet'!$BA$142</f>
        <v>0</v>
      </c>
      <c r="H57" s="67">
        <f>'Quote Worksheet'!$BA$146</f>
        <v>0</v>
      </c>
      <c r="I57" s="67">
        <f>'Quote Worksheet'!$BA$147</f>
        <v>0</v>
      </c>
      <c r="J57" s="67">
        <f>'Quote Worksheet'!$BA$148</f>
        <v>0</v>
      </c>
      <c r="K57" s="67">
        <f>'Quote Worksheet'!$BA$149</f>
        <v>0</v>
      </c>
      <c r="L57" s="67">
        <f>'Quote Worksheet'!$BA$150</f>
        <v>0</v>
      </c>
      <c r="M57" s="67">
        <f>'Quote Worksheet'!$BA$151</f>
        <v>0</v>
      </c>
      <c r="N57" s="67">
        <f>'Quote Worksheet'!$BA$152</f>
        <v>0</v>
      </c>
      <c r="O57" s="67">
        <f>'Quote Worksheet'!$BA$153</f>
        <v>0</v>
      </c>
      <c r="P57" s="67">
        <f>'Quote Worksheet'!$BA$154</f>
        <v>0</v>
      </c>
      <c r="Q57" s="30"/>
      <c r="R57" s="67">
        <f>'Quote Worksheet'!$BA$156</f>
        <v>0</v>
      </c>
      <c r="S57" s="30"/>
      <c r="T57" s="67">
        <f>'Quote Worksheet'!$BA$158</f>
        <v>0</v>
      </c>
      <c r="U57" s="30"/>
      <c r="V57" s="67" t="str">
        <f>'Quote Worksheet'!$H$171</f>
        <v>$0</v>
      </c>
      <c r="W57" s="67" t="str">
        <f>'Quote Worksheet'!$H$172</f>
        <v>$0</v>
      </c>
      <c r="X57" s="67">
        <f>'Quote Worksheet'!$F$7*F57</f>
        <v>0</v>
      </c>
      <c r="Y57" s="30"/>
      <c r="Z57" s="63">
        <f t="shared" si="5"/>
        <v>0</v>
      </c>
      <c r="AA57" s="30"/>
      <c r="AB57" s="102">
        <v>48</v>
      </c>
      <c r="AC57" s="99" t="s">
        <v>4398</v>
      </c>
      <c r="AD57" s="96" t="s">
        <v>769</v>
      </c>
      <c r="AF57" s="43" t="e">
        <f t="shared" si="6"/>
        <v>#DIV/0!</v>
      </c>
    </row>
    <row r="58" spans="1:32" ht="13.8" thickBot="1">
      <c r="A58" s="24">
        <v>49</v>
      </c>
      <c r="B58" s="66" t="s">
        <v>4398</v>
      </c>
      <c r="C58" s="66" t="s">
        <v>4399</v>
      </c>
      <c r="D58" s="66" t="s">
        <v>2049</v>
      </c>
      <c r="E58" s="67" t="s">
        <v>770</v>
      </c>
      <c r="F58" s="67">
        <f>'Quote Worksheet'!$BB$142</f>
        <v>0</v>
      </c>
      <c r="H58" s="67">
        <f>'Quote Worksheet'!$BB$146</f>
        <v>0</v>
      </c>
      <c r="I58" s="67">
        <f>'Quote Worksheet'!$BB$147</f>
        <v>0</v>
      </c>
      <c r="J58" s="67">
        <f>'Quote Worksheet'!$BB$148</f>
        <v>0</v>
      </c>
      <c r="K58" s="67">
        <f>'Quote Worksheet'!$BB$149</f>
        <v>0</v>
      </c>
      <c r="L58" s="67">
        <f>'Quote Worksheet'!$BB$150</f>
        <v>0</v>
      </c>
      <c r="M58" s="67">
        <f>'Quote Worksheet'!$BB$151</f>
        <v>0</v>
      </c>
      <c r="N58" s="67">
        <f>'Quote Worksheet'!$BB$152</f>
        <v>0</v>
      </c>
      <c r="O58" s="67">
        <f>'Quote Worksheet'!$BB$153</f>
        <v>0</v>
      </c>
      <c r="P58" s="67">
        <f>'Quote Worksheet'!$BB$154</f>
        <v>0</v>
      </c>
      <c r="Q58" s="30"/>
      <c r="R58" s="67">
        <f>'Quote Worksheet'!$BB$156</f>
        <v>0</v>
      </c>
      <c r="S58" s="30"/>
      <c r="T58" s="67">
        <f>'Quote Worksheet'!$BB$158</f>
        <v>0</v>
      </c>
      <c r="U58" s="30"/>
      <c r="V58" s="67" t="str">
        <f>'Quote Worksheet'!$H$171</f>
        <v>$0</v>
      </c>
      <c r="W58" s="67" t="str">
        <f>'Quote Worksheet'!$H$172</f>
        <v>$0</v>
      </c>
      <c r="X58" s="67">
        <f>'Quote Worksheet'!$F$7*F58</f>
        <v>0</v>
      </c>
      <c r="Y58" s="30"/>
      <c r="Z58" s="63">
        <f t="shared" si="5"/>
        <v>0</v>
      </c>
      <c r="AA58" s="30"/>
      <c r="AB58" s="102">
        <v>49</v>
      </c>
      <c r="AC58" s="99" t="s">
        <v>4398</v>
      </c>
      <c r="AD58" s="96" t="s">
        <v>770</v>
      </c>
      <c r="AF58" s="43" t="e">
        <f t="shared" si="6"/>
        <v>#DIV/0!</v>
      </c>
    </row>
    <row r="59" spans="1:32" ht="13.8" thickBot="1">
      <c r="A59" s="24">
        <v>50</v>
      </c>
      <c r="B59" s="68" t="s">
        <v>4484</v>
      </c>
      <c r="C59" s="68" t="s">
        <v>4485</v>
      </c>
      <c r="D59" s="68" t="s">
        <v>2049</v>
      </c>
      <c r="E59" s="69" t="s">
        <v>1388</v>
      </c>
      <c r="F59" s="69">
        <f>'Quote Worksheet'!$AZ$142</f>
        <v>0</v>
      </c>
      <c r="H59" s="72">
        <f>'Quote Worksheet'!$AZ$146</f>
        <v>0</v>
      </c>
      <c r="I59" s="72">
        <f>'Quote Worksheet'!$AZ$147</f>
        <v>0</v>
      </c>
      <c r="J59" s="72">
        <f>'Quote Worksheet'!$AZ$148</f>
        <v>0</v>
      </c>
      <c r="K59" s="72">
        <f>'Quote Worksheet'!$AZ$149</f>
        <v>0</v>
      </c>
      <c r="L59" s="72">
        <f>'Quote Worksheet'!$AZ$150</f>
        <v>0</v>
      </c>
      <c r="M59" s="72">
        <f>'Quote Worksheet'!$AZ$151</f>
        <v>0</v>
      </c>
      <c r="N59" s="72">
        <f>'Quote Worksheet'!$AZ$152</f>
        <v>0</v>
      </c>
      <c r="O59" s="72">
        <f>'Quote Worksheet'!$AZ$153</f>
        <v>0</v>
      </c>
      <c r="P59" s="72">
        <f>'Quote Worksheet'!$AZ$154</f>
        <v>0</v>
      </c>
      <c r="Q59" s="30"/>
      <c r="R59" s="72">
        <f>'Quote Worksheet'!$AZ$156</f>
        <v>0</v>
      </c>
      <c r="S59" s="30"/>
      <c r="T59" s="72">
        <f>'Quote Worksheet'!$AZ$158</f>
        <v>0</v>
      </c>
      <c r="U59" s="30"/>
      <c r="V59" s="72" t="str">
        <f>'Quote Worksheet'!$H$171</f>
        <v>$0</v>
      </c>
      <c r="W59" s="72" t="str">
        <f>'Quote Worksheet'!$H$172</f>
        <v>$0</v>
      </c>
      <c r="X59" s="72">
        <f>'Quote Worksheet'!$F$7*F59</f>
        <v>0</v>
      </c>
      <c r="Y59" s="30"/>
      <c r="Z59" s="65">
        <f t="shared" si="5"/>
        <v>0</v>
      </c>
      <c r="AA59" s="30"/>
      <c r="AB59" s="103">
        <v>50</v>
      </c>
      <c r="AC59" s="101" t="s">
        <v>4484</v>
      </c>
      <c r="AD59" s="98" t="s">
        <v>1388</v>
      </c>
      <c r="AF59" s="43" t="e">
        <f t="shared" si="6"/>
        <v>#DIV/0!</v>
      </c>
    </row>
    <row r="60" spans="1:32" ht="13.8" thickBot="1">
      <c r="A60" s="24">
        <v>51</v>
      </c>
      <c r="B60" s="71" t="s">
        <v>4484</v>
      </c>
      <c r="C60" s="68" t="s">
        <v>4485</v>
      </c>
      <c r="D60" s="71" t="s">
        <v>2049</v>
      </c>
      <c r="E60" s="72" t="s">
        <v>769</v>
      </c>
      <c r="F60" s="72">
        <f>'Quote Worksheet'!$BA$142</f>
        <v>0</v>
      </c>
      <c r="H60" s="72">
        <f>'Quote Worksheet'!$BA$146</f>
        <v>0</v>
      </c>
      <c r="I60" s="72">
        <f>'Quote Worksheet'!$BA$147</f>
        <v>0</v>
      </c>
      <c r="J60" s="72">
        <f>'Quote Worksheet'!$BA$148</f>
        <v>0</v>
      </c>
      <c r="K60" s="72">
        <f>'Quote Worksheet'!$BA$149</f>
        <v>0</v>
      </c>
      <c r="L60" s="72">
        <f>'Quote Worksheet'!$BA$150</f>
        <v>0</v>
      </c>
      <c r="M60" s="72">
        <f>'Quote Worksheet'!$BA$151</f>
        <v>0</v>
      </c>
      <c r="N60" s="72">
        <f>'Quote Worksheet'!$BA$152</f>
        <v>0</v>
      </c>
      <c r="O60" s="72">
        <f>'Quote Worksheet'!$BA$153</f>
        <v>0</v>
      </c>
      <c r="P60" s="72">
        <f>'Quote Worksheet'!$BA$154</f>
        <v>0</v>
      </c>
      <c r="Q60" s="30"/>
      <c r="R60" s="72">
        <f>'Quote Worksheet'!$BA$156</f>
        <v>0</v>
      </c>
      <c r="S60" s="30"/>
      <c r="T60" s="72">
        <f>'Quote Worksheet'!$BA$158</f>
        <v>0</v>
      </c>
      <c r="U60" s="30"/>
      <c r="V60" s="72" t="str">
        <f>'Quote Worksheet'!$H$171</f>
        <v>$0</v>
      </c>
      <c r="W60" s="72" t="str">
        <f>'Quote Worksheet'!$H$172</f>
        <v>$0</v>
      </c>
      <c r="X60" s="72">
        <f>'Quote Worksheet'!$F$7*F60</f>
        <v>0</v>
      </c>
      <c r="Y60" s="30"/>
      <c r="Z60" s="65">
        <f t="shared" si="5"/>
        <v>0</v>
      </c>
      <c r="AA60" s="30"/>
      <c r="AB60" s="103">
        <v>51</v>
      </c>
      <c r="AC60" s="101" t="s">
        <v>4484</v>
      </c>
      <c r="AD60" s="98" t="s">
        <v>769</v>
      </c>
      <c r="AF60" s="43" t="e">
        <f t="shared" si="6"/>
        <v>#DIV/0!</v>
      </c>
    </row>
    <row r="61" spans="1:32" ht="13.8" thickBot="1">
      <c r="A61" s="24">
        <v>52</v>
      </c>
      <c r="B61" s="71" t="s">
        <v>4484</v>
      </c>
      <c r="C61" s="68" t="s">
        <v>4485</v>
      </c>
      <c r="D61" s="71" t="s">
        <v>2049</v>
      </c>
      <c r="E61" s="72" t="s">
        <v>770</v>
      </c>
      <c r="F61" s="72">
        <f>'Quote Worksheet'!$BB$142</f>
        <v>0</v>
      </c>
      <c r="H61" s="72">
        <f>'Quote Worksheet'!$BB$146</f>
        <v>0</v>
      </c>
      <c r="I61" s="72">
        <f>'Quote Worksheet'!$BB$147</f>
        <v>0</v>
      </c>
      <c r="J61" s="72">
        <f>'Quote Worksheet'!$BB$148</f>
        <v>0</v>
      </c>
      <c r="K61" s="72">
        <f>'Quote Worksheet'!$BB$149</f>
        <v>0</v>
      </c>
      <c r="L61" s="72">
        <f>'Quote Worksheet'!$BB$150</f>
        <v>0</v>
      </c>
      <c r="M61" s="72">
        <f>'Quote Worksheet'!$BB$151</f>
        <v>0</v>
      </c>
      <c r="N61" s="72">
        <f>'Quote Worksheet'!$BB$152</f>
        <v>0</v>
      </c>
      <c r="O61" s="29">
        <f>'Quote Worksheet'!$BB$153</f>
        <v>0</v>
      </c>
      <c r="P61" s="29">
        <f>'Quote Worksheet'!$BB$154</f>
        <v>0</v>
      </c>
      <c r="Q61" s="30"/>
      <c r="R61" s="72">
        <f>'Quote Worksheet'!$BB$156</f>
        <v>0</v>
      </c>
      <c r="S61" s="30"/>
      <c r="T61" s="72">
        <f>'Quote Worksheet'!$BB$158</f>
        <v>0</v>
      </c>
      <c r="U61" s="30"/>
      <c r="V61" s="72" t="str">
        <f>'Quote Worksheet'!$H$171</f>
        <v>$0</v>
      </c>
      <c r="W61" s="72" t="str">
        <f>'Quote Worksheet'!$H$172</f>
        <v>$0</v>
      </c>
      <c r="X61" s="72">
        <f>'Quote Worksheet'!$F$7*F61</f>
        <v>0</v>
      </c>
      <c r="Y61" s="30"/>
      <c r="Z61" s="65">
        <f t="shared" si="5"/>
        <v>0</v>
      </c>
      <c r="AA61" s="30"/>
      <c r="AB61" s="103">
        <v>52</v>
      </c>
      <c r="AC61" s="101" t="s">
        <v>4484</v>
      </c>
      <c r="AD61" s="98" t="s">
        <v>770</v>
      </c>
      <c r="AF61" s="43" t="e">
        <f t="shared" si="6"/>
        <v>#DIV/0!</v>
      </c>
    </row>
    <row r="62" spans="1:32" ht="13.8" thickBot="1">
      <c r="A62" s="24">
        <v>53</v>
      </c>
      <c r="B62" s="66" t="s">
        <v>2314</v>
      </c>
      <c r="C62" s="66" t="s">
        <v>2313</v>
      </c>
      <c r="D62" s="66" t="s">
        <v>2049</v>
      </c>
      <c r="E62" s="67" t="s">
        <v>2340</v>
      </c>
      <c r="F62" s="67">
        <f>'Quote Worksheet'!$BL$142</f>
        <v>0</v>
      </c>
      <c r="H62" s="67">
        <f>'Quote Worksheet'!$BL$146</f>
        <v>0</v>
      </c>
      <c r="I62" s="67">
        <f>'Quote Worksheet'!$BL$147</f>
        <v>0</v>
      </c>
      <c r="J62" s="29">
        <f>'Quote Worksheet'!$BL$148</f>
        <v>0</v>
      </c>
      <c r="K62" s="29">
        <f>'Quote Worksheet'!$BL$149</f>
        <v>0</v>
      </c>
      <c r="L62" s="29">
        <f>'Quote Worksheet'!$BL$150</f>
        <v>0</v>
      </c>
      <c r="M62" s="29">
        <f>'Quote Worksheet'!$BL$151</f>
        <v>0</v>
      </c>
      <c r="N62" s="29">
        <f>'Quote Worksheet'!$BL$152</f>
        <v>0</v>
      </c>
      <c r="O62" s="67" t="str">
        <f>'Quote Worksheet'!$BL$153</f>
        <v>Included</v>
      </c>
      <c r="P62" s="67">
        <f>'Quote Worksheet'!$BL$154</f>
        <v>0</v>
      </c>
      <c r="Q62" s="30"/>
      <c r="R62" s="67">
        <f>'Quote Worksheet'!$BL$156</f>
        <v>0</v>
      </c>
      <c r="S62" s="30"/>
      <c r="T62" s="67">
        <f>'Quote Worksheet'!$BL$158</f>
        <v>0</v>
      </c>
      <c r="U62" s="30"/>
      <c r="V62" s="67" t="str">
        <f>'Quote Worksheet'!$H$171</f>
        <v>$0</v>
      </c>
      <c r="W62" s="67" t="str">
        <f>'Quote Worksheet'!$H$172</f>
        <v>$0</v>
      </c>
      <c r="X62" s="67">
        <f>'Quote Worksheet'!$F$7*F62</f>
        <v>0</v>
      </c>
      <c r="Y62" s="30"/>
      <c r="Z62" s="63">
        <f t="shared" si="5"/>
        <v>0</v>
      </c>
      <c r="AA62" s="30"/>
      <c r="AB62" s="102">
        <v>53</v>
      </c>
      <c r="AC62" s="99" t="s">
        <v>2314</v>
      </c>
      <c r="AD62" s="96" t="s">
        <v>2340</v>
      </c>
      <c r="AF62" s="43" t="e">
        <f t="shared" si="6"/>
        <v>#DIV/0!</v>
      </c>
    </row>
    <row r="63" spans="1:32" ht="13.8" thickBot="1">
      <c r="A63" s="24">
        <v>54</v>
      </c>
      <c r="B63" s="66" t="s">
        <v>2326</v>
      </c>
      <c r="C63" s="66" t="s">
        <v>2313</v>
      </c>
      <c r="D63" s="66" t="s">
        <v>2049</v>
      </c>
      <c r="E63" s="67" t="s">
        <v>2340</v>
      </c>
      <c r="F63" s="67">
        <f>'Quote Worksheet'!$BM$142</f>
        <v>0</v>
      </c>
      <c r="H63" s="67">
        <f>'Quote Worksheet'!$BM$146</f>
        <v>0</v>
      </c>
      <c r="I63" s="67">
        <f>'Quote Worksheet'!$BM$147</f>
        <v>0</v>
      </c>
      <c r="J63" s="29">
        <f>'Quote Worksheet'!$BM$148</f>
        <v>0</v>
      </c>
      <c r="K63" s="29">
        <f>'Quote Worksheet'!$BM$149</f>
        <v>0</v>
      </c>
      <c r="L63" s="29">
        <f>'Quote Worksheet'!$BM$150</f>
        <v>0</v>
      </c>
      <c r="M63" s="29">
        <f>'Quote Worksheet'!$BM$151</f>
        <v>0</v>
      </c>
      <c r="N63" s="29">
        <f>'Quote Worksheet'!$BM$152</f>
        <v>0</v>
      </c>
      <c r="O63" s="67" t="str">
        <f>'Quote Worksheet'!$BM$153</f>
        <v>Included</v>
      </c>
      <c r="P63" s="67">
        <f>'Quote Worksheet'!$BM$154</f>
        <v>0</v>
      </c>
      <c r="Q63" s="30"/>
      <c r="R63" s="67">
        <f>'Quote Worksheet'!$BM$156</f>
        <v>0</v>
      </c>
      <c r="S63" s="30"/>
      <c r="T63" s="67">
        <f>'Quote Worksheet'!$BM$158</f>
        <v>0</v>
      </c>
      <c r="U63" s="30"/>
      <c r="V63" s="67" t="str">
        <f>'Quote Worksheet'!$H$171</f>
        <v>$0</v>
      </c>
      <c r="W63" s="67" t="str">
        <f>'Quote Worksheet'!$H$172</f>
        <v>$0</v>
      </c>
      <c r="X63" s="67">
        <f>'Quote Worksheet'!$F$7*F63</f>
        <v>0</v>
      </c>
      <c r="Y63" s="30"/>
      <c r="Z63" s="63">
        <f t="shared" si="5"/>
        <v>0</v>
      </c>
      <c r="AA63" s="30"/>
      <c r="AB63" s="102">
        <v>54</v>
      </c>
      <c r="AC63" s="99" t="s">
        <v>2326</v>
      </c>
      <c r="AD63" s="96" t="s">
        <v>2340</v>
      </c>
      <c r="AF63" s="43" t="e">
        <f t="shared" si="6"/>
        <v>#DIV/0!</v>
      </c>
    </row>
    <row r="64" spans="1:32" ht="13.8" thickBot="1">
      <c r="A64" s="24">
        <v>55</v>
      </c>
      <c r="B64" s="66" t="s">
        <v>2315</v>
      </c>
      <c r="C64" s="66" t="s">
        <v>2313</v>
      </c>
      <c r="D64" s="66" t="s">
        <v>2049</v>
      </c>
      <c r="E64" s="67" t="s">
        <v>2340</v>
      </c>
      <c r="F64" s="67">
        <f>'Quote Worksheet'!$BN$142</f>
        <v>0</v>
      </c>
      <c r="H64" s="67">
        <f>'Quote Worksheet'!$BN$146</f>
        <v>0</v>
      </c>
      <c r="I64" s="67">
        <f>'Quote Worksheet'!$BN$147</f>
        <v>0</v>
      </c>
      <c r="J64" s="29">
        <f>'Quote Worksheet'!$BN$148</f>
        <v>0</v>
      </c>
      <c r="K64" s="29">
        <f>'Quote Worksheet'!$BN$149</f>
        <v>0</v>
      </c>
      <c r="L64" s="29">
        <f>'Quote Worksheet'!$BN$150</f>
        <v>0</v>
      </c>
      <c r="M64" s="29">
        <f>'Quote Worksheet'!$BN$151</f>
        <v>0</v>
      </c>
      <c r="N64" s="29">
        <f>'Quote Worksheet'!$BN$152</f>
        <v>0</v>
      </c>
      <c r="O64" s="67" t="str">
        <f>'Quote Worksheet'!$BN$153</f>
        <v>Included</v>
      </c>
      <c r="P64" s="67">
        <f>'Quote Worksheet'!$BN$154</f>
        <v>0</v>
      </c>
      <c r="Q64" s="30"/>
      <c r="R64" s="67">
        <f>'Quote Worksheet'!$BN$156</f>
        <v>0</v>
      </c>
      <c r="S64" s="30"/>
      <c r="T64" s="67">
        <f>'Quote Worksheet'!$BN$158</f>
        <v>0</v>
      </c>
      <c r="U64" s="30"/>
      <c r="V64" s="67" t="str">
        <f>'Quote Worksheet'!$H$171</f>
        <v>$0</v>
      </c>
      <c r="W64" s="67" t="str">
        <f>'Quote Worksheet'!$H$172</f>
        <v>$0</v>
      </c>
      <c r="X64" s="67">
        <f>'Quote Worksheet'!$F$7*F64</f>
        <v>0</v>
      </c>
      <c r="Y64" s="30"/>
      <c r="Z64" s="63">
        <f t="shared" si="5"/>
        <v>0</v>
      </c>
      <c r="AA64" s="30"/>
      <c r="AB64" s="102">
        <v>55</v>
      </c>
      <c r="AC64" s="99" t="s">
        <v>2315</v>
      </c>
      <c r="AD64" s="96" t="s">
        <v>2340</v>
      </c>
      <c r="AF64" s="44" t="e">
        <f t="shared" si="6"/>
        <v>#DIV/0!</v>
      </c>
    </row>
    <row r="65" spans="1:32" ht="13.8" thickBot="1">
      <c r="A65" s="24">
        <v>56</v>
      </c>
      <c r="B65" s="71" t="s">
        <v>4388</v>
      </c>
      <c r="C65" s="68" t="s">
        <v>4389</v>
      </c>
      <c r="D65" s="71" t="s">
        <v>2049</v>
      </c>
      <c r="E65" s="72" t="s">
        <v>2340</v>
      </c>
      <c r="F65" s="72">
        <f>'Quote Worksheet'!$BO$142</f>
        <v>0</v>
      </c>
      <c r="H65" s="72">
        <f>'Quote Worksheet'!$BO$146</f>
        <v>0</v>
      </c>
      <c r="I65" s="72">
        <f>'Quote Worksheet'!$BO$147</f>
        <v>0</v>
      </c>
      <c r="J65" s="72">
        <f>'Quote Worksheet'!$BN$148</f>
        <v>0</v>
      </c>
      <c r="K65" s="72">
        <f>'Quote Worksheet'!$BN$149</f>
        <v>0</v>
      </c>
      <c r="L65" s="72">
        <f>'Quote Worksheet'!$BN$150</f>
        <v>0</v>
      </c>
      <c r="M65" s="72">
        <f>'Quote Worksheet'!$BN$151</f>
        <v>0</v>
      </c>
      <c r="N65" s="72">
        <f>'Quote Worksheet'!$BN$152</f>
        <v>0</v>
      </c>
      <c r="O65" s="72" t="str">
        <f>'Quote Worksheet'!$BO$153</f>
        <v>Included</v>
      </c>
      <c r="P65" s="72">
        <f>'Quote Worksheet'!$BO$154</f>
        <v>0</v>
      </c>
      <c r="Q65" s="30"/>
      <c r="R65" s="72">
        <f>'Quote Worksheet'!$BO$156</f>
        <v>0</v>
      </c>
      <c r="S65" s="30"/>
      <c r="T65" s="72">
        <f>'Quote Worksheet'!$BO$158</f>
        <v>0</v>
      </c>
      <c r="U65" s="30"/>
      <c r="V65" s="72" t="str">
        <f>'Quote Worksheet'!$H$171</f>
        <v>$0</v>
      </c>
      <c r="W65" s="72" t="str">
        <f>'Quote Worksheet'!$H$172</f>
        <v>$0</v>
      </c>
      <c r="X65" s="72">
        <f>'Quote Worksheet'!$F$7*F65</f>
        <v>0</v>
      </c>
      <c r="Y65" s="30"/>
      <c r="Z65" s="65">
        <f t="shared" si="5"/>
        <v>0</v>
      </c>
      <c r="AA65" s="30"/>
      <c r="AB65" s="103">
        <v>56</v>
      </c>
      <c r="AC65" s="101" t="s">
        <v>4388</v>
      </c>
      <c r="AD65" s="98" t="s">
        <v>2340</v>
      </c>
      <c r="AF65" s="43" t="e">
        <f t="shared" si="6"/>
        <v>#DIV/0!</v>
      </c>
    </row>
  </sheetData>
  <sheetProtection algorithmName="SHA-512" hashValue="S1hjTCPTHN4kAA9hA2BO8Q16uen93I/K3ThBTj5qtvAAGGAI2IasT8i3jo51CX4zlpQ+pCRFkC61VWUEuicWlg==" saltValue="VbxpwoEtfemdfW/6XSBfkw==" spinCount="100000" sheet="1" objects="1" scenarios="1"/>
  <mergeCells count="8">
    <mergeCell ref="AB6:AD6"/>
    <mergeCell ref="V6:W6"/>
    <mergeCell ref="H6:P6"/>
    <mergeCell ref="B3:C3"/>
    <mergeCell ref="D3:E3"/>
    <mergeCell ref="B4:C4"/>
    <mergeCell ref="D4:E4"/>
    <mergeCell ref="B6:F6"/>
  </mergeCells>
  <pageMargins left="0.5" right="0.5" top="0.75" bottom="0.75" header="0.3" footer="0.3"/>
  <pageSetup scale="40" fitToHeight="4"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47"/>
  <sheetViews>
    <sheetView showGridLines="0" view="pageBreakPreview" topLeftCell="A3" zoomScale="145" zoomScaleNormal="85" zoomScaleSheetLayoutView="145" zoomScalePageLayoutView="145" workbookViewId="0">
      <selection activeCell="G34" sqref="G34:J34"/>
    </sheetView>
    <sheetView workbookViewId="1">
      <selection sqref="A1:Q1"/>
    </sheetView>
  </sheetViews>
  <sheetFormatPr defaultColWidth="9.109375" defaultRowHeight="14.4"/>
  <cols>
    <col min="1" max="1" width="3.33203125" style="182" customWidth="1"/>
    <col min="2" max="2" width="4.44140625" style="182" customWidth="1"/>
    <col min="3" max="3" width="3.88671875" style="182" customWidth="1"/>
    <col min="4" max="4" width="8" style="182" customWidth="1"/>
    <col min="5" max="5" width="7.109375" style="182" customWidth="1"/>
    <col min="6" max="6" width="2.109375" style="182" customWidth="1"/>
    <col min="7" max="7" width="9.109375" style="182"/>
    <col min="8" max="8" width="7.88671875" style="182" customWidth="1"/>
    <col min="9" max="9" width="2.109375" style="182" customWidth="1"/>
    <col min="10" max="10" width="9.109375" style="182"/>
    <col min="11" max="11" width="5.6640625" style="182" customWidth="1"/>
    <col min="12" max="12" width="2.109375" style="182" customWidth="1"/>
    <col min="13" max="14" width="4.88671875" style="182" customWidth="1"/>
    <col min="15" max="15" width="2.109375" style="182" customWidth="1"/>
    <col min="16" max="16" width="9.88671875" style="182" customWidth="1"/>
    <col min="17" max="16384" width="9.109375" style="182"/>
  </cols>
  <sheetData>
    <row r="1" spans="1:17" ht="22.5" customHeight="1">
      <c r="A1" s="626" t="s">
        <v>4406</v>
      </c>
      <c r="B1" s="626"/>
      <c r="C1" s="626"/>
      <c r="D1" s="626"/>
      <c r="E1" s="626"/>
      <c r="F1" s="626"/>
      <c r="G1" s="626"/>
      <c r="H1" s="626"/>
      <c r="I1" s="626"/>
      <c r="J1" s="626"/>
      <c r="K1" s="626"/>
      <c r="L1" s="626"/>
      <c r="M1" s="626"/>
      <c r="N1" s="626"/>
      <c r="O1" s="626"/>
      <c r="P1" s="626"/>
      <c r="Q1" s="626"/>
    </row>
    <row r="2" spans="1:17" ht="15">
      <c r="A2" s="185" t="s">
        <v>4407</v>
      </c>
      <c r="B2" s="185"/>
    </row>
    <row r="3" spans="1:17" ht="15">
      <c r="A3" s="185" t="s">
        <v>4408</v>
      </c>
      <c r="B3" s="185"/>
    </row>
    <row r="4" spans="1:17">
      <c r="A4" s="186"/>
      <c r="B4" s="186"/>
    </row>
    <row r="5" spans="1:17" ht="17.399999999999999">
      <c r="C5" s="187" t="s">
        <v>4409</v>
      </c>
    </row>
    <row r="6" spans="1:17" ht="15.6">
      <c r="C6" s="188" t="s">
        <v>4410</v>
      </c>
      <c r="F6" s="186"/>
    </row>
    <row r="7" spans="1:17" ht="15.6">
      <c r="C7" s="188" t="s">
        <v>4411</v>
      </c>
      <c r="F7" s="189"/>
    </row>
    <row r="8" spans="1:17" ht="7.5" customHeight="1">
      <c r="A8" s="190"/>
      <c r="B8" s="190"/>
      <c r="E8" s="191"/>
      <c r="F8" s="191"/>
      <c r="G8" s="191"/>
      <c r="H8" s="191"/>
      <c r="J8" s="190"/>
      <c r="M8" s="191"/>
      <c r="N8" s="191"/>
      <c r="O8" s="191"/>
      <c r="P8" s="191"/>
      <c r="Q8" s="191"/>
    </row>
    <row r="9" spans="1:17" ht="17.399999999999999">
      <c r="C9" s="187" t="s">
        <v>4412</v>
      </c>
    </row>
    <row r="10" spans="1:17" ht="15.6">
      <c r="C10" s="192" t="s">
        <v>4413</v>
      </c>
    </row>
    <row r="11" spans="1:17" ht="7.5" customHeight="1">
      <c r="A11" s="190"/>
      <c r="B11" s="190"/>
      <c r="E11" s="191"/>
      <c r="F11" s="191"/>
      <c r="G11" s="191"/>
      <c r="H11" s="191"/>
      <c r="J11" s="190"/>
      <c r="M11" s="191"/>
      <c r="N11" s="191"/>
      <c r="O11" s="191"/>
      <c r="P11" s="191"/>
      <c r="Q11" s="191"/>
    </row>
    <row r="12" spans="1:17" s="183" customFormat="1" ht="13.8">
      <c r="C12" s="193" t="s">
        <v>4414</v>
      </c>
    </row>
    <row r="13" spans="1:17" s="183" customFormat="1" ht="13.8">
      <c r="C13" s="193" t="s">
        <v>4415</v>
      </c>
    </row>
    <row r="14" spans="1:17" s="183" customFormat="1" ht="13.8">
      <c r="C14" s="193" t="s">
        <v>4416</v>
      </c>
    </row>
    <row r="15" spans="1:17" s="183" customFormat="1" ht="13.8">
      <c r="C15" s="193"/>
    </row>
    <row r="16" spans="1:17" ht="15.6">
      <c r="A16" s="194" t="s">
        <v>4417</v>
      </c>
      <c r="B16" s="192"/>
      <c r="E16" s="627">
        <f ca="1">TODAY()</f>
        <v>45335</v>
      </c>
      <c r="F16" s="628"/>
      <c r="G16" s="628"/>
    </row>
    <row r="17" spans="1:17">
      <c r="A17" s="190" t="s">
        <v>4418</v>
      </c>
      <c r="B17" s="190"/>
      <c r="E17" s="629">
        <f>'Quote Worksheet'!$G$10</f>
        <v>0</v>
      </c>
      <c r="F17" s="629"/>
      <c r="G17" s="629"/>
      <c r="H17" s="629"/>
      <c r="L17" s="195" t="s">
        <v>2317</v>
      </c>
      <c r="M17" s="630">
        <f>'Quote Worksheet'!$B$10</f>
        <v>0</v>
      </c>
      <c r="N17" s="630"/>
      <c r="O17" s="631"/>
      <c r="P17" s="631"/>
      <c r="Q17" s="631"/>
    </row>
    <row r="18" spans="1:17" ht="7.5" customHeight="1">
      <c r="A18" s="190"/>
      <c r="B18" s="190"/>
      <c r="E18" s="191"/>
      <c r="F18" s="191"/>
      <c r="G18" s="191"/>
      <c r="H18" s="191"/>
      <c r="J18" s="190"/>
      <c r="M18" s="191"/>
      <c r="N18" s="191"/>
      <c r="O18" s="191"/>
      <c r="P18" s="191"/>
      <c r="Q18" s="191"/>
    </row>
    <row r="19" spans="1:17">
      <c r="A19" s="190" t="s">
        <v>4419</v>
      </c>
      <c r="B19" s="190"/>
      <c r="E19" s="662" t="s">
        <v>5710</v>
      </c>
      <c r="F19" s="632"/>
      <c r="G19" s="632"/>
      <c r="H19" s="632"/>
      <c r="L19" s="195"/>
    </row>
    <row r="20" spans="1:17" ht="7.5" customHeight="1">
      <c r="A20" s="190"/>
      <c r="B20" s="190"/>
      <c r="E20" s="191"/>
      <c r="F20" s="191"/>
      <c r="G20" s="191"/>
      <c r="H20" s="191"/>
      <c r="J20" s="190"/>
      <c r="M20" s="191"/>
      <c r="N20" s="191"/>
      <c r="O20" s="191"/>
      <c r="P20" s="191"/>
      <c r="Q20" s="191"/>
    </row>
    <row r="21" spans="1:17">
      <c r="A21" s="194" t="s">
        <v>4420</v>
      </c>
      <c r="B21" s="190"/>
      <c r="H21" s="662" t="s">
        <v>5711</v>
      </c>
      <c r="I21" s="632"/>
      <c r="J21" s="632"/>
      <c r="K21" s="632"/>
    </row>
    <row r="22" spans="1:17" ht="7.5" customHeight="1">
      <c r="A22" s="190"/>
      <c r="B22" s="190"/>
    </row>
    <row r="23" spans="1:17">
      <c r="A23" s="194" t="s">
        <v>4421</v>
      </c>
      <c r="B23" s="196"/>
      <c r="G23" s="633"/>
      <c r="H23" s="633"/>
      <c r="I23" s="633"/>
    </row>
    <row r="24" spans="1:17" ht="7.5" customHeight="1">
      <c r="A24" s="190"/>
      <c r="B24" s="190"/>
    </row>
    <row r="25" spans="1:17" ht="15" thickBot="1">
      <c r="A25" s="190" t="s">
        <v>4422</v>
      </c>
      <c r="B25" s="190"/>
      <c r="G25" s="190" t="s">
        <v>4423</v>
      </c>
      <c r="I25" s="196"/>
      <c r="L25" s="196" t="s">
        <v>4424</v>
      </c>
    </row>
    <row r="26" spans="1:17">
      <c r="A26" s="663" t="s">
        <v>5710</v>
      </c>
      <c r="B26" s="634"/>
      <c r="C26" s="634"/>
      <c r="D26" s="634"/>
      <c r="E26" s="635"/>
      <c r="G26" s="663" t="s">
        <v>5714</v>
      </c>
      <c r="H26" s="634"/>
      <c r="I26" s="634"/>
      <c r="J26" s="635"/>
      <c r="K26" s="197"/>
      <c r="N26" s="198" t="s">
        <v>4425</v>
      </c>
      <c r="O26" s="662" t="s">
        <v>5715</v>
      </c>
      <c r="P26" s="632"/>
      <c r="Q26" s="632"/>
    </row>
    <row r="27" spans="1:17">
      <c r="A27" s="664" t="s">
        <v>5712</v>
      </c>
      <c r="B27" s="636"/>
      <c r="C27" s="636"/>
      <c r="D27" s="636"/>
      <c r="E27" s="637"/>
      <c r="G27" s="638"/>
      <c r="H27" s="639"/>
      <c r="I27" s="639"/>
      <c r="J27" s="640"/>
      <c r="K27" s="197"/>
      <c r="N27" s="198" t="s">
        <v>4426</v>
      </c>
      <c r="O27" s="665" t="s">
        <v>5716</v>
      </c>
      <c r="P27" s="641"/>
      <c r="Q27" s="641"/>
    </row>
    <row r="28" spans="1:17">
      <c r="A28" s="664" t="s">
        <v>5713</v>
      </c>
      <c r="B28" s="636"/>
      <c r="C28" s="636"/>
      <c r="D28" s="636"/>
      <c r="E28" s="637"/>
      <c r="G28" s="638"/>
      <c r="H28" s="639"/>
      <c r="I28" s="639"/>
      <c r="J28" s="640"/>
      <c r="K28" s="197"/>
      <c r="N28" s="198" t="s">
        <v>4427</v>
      </c>
      <c r="O28" s="666" t="s">
        <v>5717</v>
      </c>
      <c r="P28" s="642"/>
      <c r="Q28" s="642"/>
    </row>
    <row r="29" spans="1:17" ht="15" thickBot="1">
      <c r="A29" s="643"/>
      <c r="B29" s="644"/>
      <c r="C29" s="644"/>
      <c r="D29" s="644"/>
      <c r="E29" s="645"/>
      <c r="G29" s="646"/>
      <c r="H29" s="647"/>
      <c r="I29" s="647"/>
      <c r="J29" s="648"/>
      <c r="K29" s="197"/>
    </row>
    <row r="30" spans="1:17" ht="7.5" customHeight="1">
      <c r="A30" s="190"/>
      <c r="B30" s="190"/>
    </row>
    <row r="31" spans="1:17" ht="15.6">
      <c r="A31" s="199" t="s">
        <v>4428</v>
      </c>
      <c r="B31" s="199"/>
      <c r="G31" s="649"/>
      <c r="H31" s="649"/>
      <c r="I31" s="649"/>
      <c r="J31" s="649"/>
      <c r="K31" s="343"/>
      <c r="M31" s="182" t="s">
        <v>5268</v>
      </c>
    </row>
    <row r="32" spans="1:17">
      <c r="F32" s="198" t="s">
        <v>4429</v>
      </c>
      <c r="G32" s="662" t="s">
        <v>5718</v>
      </c>
      <c r="H32" s="632"/>
      <c r="I32" s="632"/>
      <c r="J32" s="632"/>
      <c r="L32" s="184" t="s">
        <v>5269</v>
      </c>
    </row>
    <row r="33" spans="1:17">
      <c r="F33" s="198" t="s">
        <v>4430</v>
      </c>
      <c r="G33" s="666" t="s">
        <v>5719</v>
      </c>
      <c r="H33" s="642"/>
      <c r="I33" s="642"/>
      <c r="J33" s="642"/>
      <c r="L33" s="184" t="s">
        <v>5270</v>
      </c>
    </row>
    <row r="34" spans="1:17">
      <c r="F34" s="200" t="s">
        <v>4431</v>
      </c>
      <c r="G34" s="666" t="s">
        <v>5720</v>
      </c>
      <c r="H34" s="642"/>
      <c r="I34" s="642"/>
      <c r="J34" s="642"/>
      <c r="L34" s="184" t="s">
        <v>5271</v>
      </c>
    </row>
    <row r="36" spans="1:17" s="184" customFormat="1">
      <c r="A36" s="201" t="s">
        <v>4432</v>
      </c>
      <c r="B36" s="217"/>
      <c r="G36" s="650" t="s">
        <v>4433</v>
      </c>
      <c r="H36" s="650"/>
      <c r="J36" s="650" t="s">
        <v>4081</v>
      </c>
      <c r="K36" s="650"/>
      <c r="M36" s="650" t="s">
        <v>4434</v>
      </c>
      <c r="N36" s="650"/>
      <c r="O36" s="202"/>
      <c r="P36" s="650" t="s">
        <v>4787</v>
      </c>
      <c r="Q36" s="650"/>
    </row>
    <row r="37" spans="1:17">
      <c r="A37" s="630" t="str">
        <f>'Quote Worksheet'!$H$12</f>
        <v>STANDARD</v>
      </c>
      <c r="B37" s="631"/>
      <c r="C37" s="631"/>
      <c r="D37" s="631"/>
      <c r="E37" s="631"/>
      <c r="G37" s="203">
        <f>'Quote Worksheet'!$E$12</f>
        <v>0</v>
      </c>
      <c r="H37" s="203">
        <f>'Quote Worksheet'!$G$12</f>
        <v>0</v>
      </c>
      <c r="J37" s="659">
        <f>'Quote Worksheet'!$G$14</f>
        <v>0</v>
      </c>
      <c r="K37" s="659"/>
      <c r="M37" s="660">
        <f>'Quote Worksheet'!$F$14</f>
        <v>0</v>
      </c>
      <c r="N37" s="660"/>
      <c r="P37" s="660">
        <f>'Quote Worksheet'!$H$14</f>
        <v>0</v>
      </c>
      <c r="Q37" s="660"/>
    </row>
    <row r="38" spans="1:17">
      <c r="D38" s="657"/>
      <c r="E38" s="657"/>
      <c r="G38" s="657"/>
      <c r="H38" s="657"/>
      <c r="J38" s="657"/>
      <c r="K38" s="657"/>
      <c r="M38" s="657"/>
      <c r="N38" s="657"/>
      <c r="P38" s="657"/>
      <c r="Q38" s="657"/>
    </row>
    <row r="39" spans="1:17">
      <c r="A39" s="658" t="s">
        <v>4435</v>
      </c>
      <c r="B39" s="658"/>
      <c r="C39" s="658"/>
      <c r="D39" s="658"/>
      <c r="E39" s="658"/>
      <c r="F39" s="658"/>
      <c r="G39" s="658"/>
      <c r="H39" s="658"/>
      <c r="I39" s="658"/>
      <c r="J39" s="658"/>
      <c r="K39" s="658"/>
      <c r="L39" s="658"/>
      <c r="M39" s="658"/>
      <c r="N39" s="658"/>
      <c r="O39" s="658"/>
      <c r="P39" s="658"/>
      <c r="Q39" s="658"/>
    </row>
    <row r="41" spans="1:17" ht="15.6">
      <c r="A41" s="188" t="s">
        <v>4436</v>
      </c>
      <c r="F41" s="661"/>
      <c r="G41" s="661"/>
      <c r="H41" s="661"/>
      <c r="I41" s="661"/>
      <c r="J41" s="661"/>
      <c r="M41" s="204" t="s">
        <v>4437</v>
      </c>
      <c r="N41" s="627">
        <f ca="1">TODAY()</f>
        <v>45335</v>
      </c>
      <c r="O41" s="628"/>
      <c r="P41" s="628"/>
    </row>
    <row r="42" spans="1:17" ht="15" thickBot="1">
      <c r="L42" s="205"/>
    </row>
    <row r="43" spans="1:17">
      <c r="A43" s="206" t="s">
        <v>4438</v>
      </c>
      <c r="B43" s="207"/>
      <c r="C43" s="207"/>
      <c r="D43" s="207"/>
      <c r="E43" s="207"/>
      <c r="F43" s="207"/>
      <c r="G43" s="207"/>
      <c r="H43" s="207"/>
      <c r="I43" s="207"/>
      <c r="J43" s="207"/>
      <c r="K43" s="207"/>
      <c r="L43" s="207"/>
      <c r="M43" s="207"/>
      <c r="N43" s="207"/>
      <c r="O43" s="207"/>
      <c r="P43" s="207"/>
      <c r="Q43" s="208"/>
    </row>
    <row r="44" spans="1:17">
      <c r="A44" s="651"/>
      <c r="B44" s="652"/>
      <c r="C44" s="652"/>
      <c r="D44" s="652"/>
      <c r="E44" s="652"/>
      <c r="F44" s="652"/>
      <c r="G44" s="652"/>
      <c r="H44" s="652"/>
      <c r="I44" s="652"/>
      <c r="J44" s="652"/>
      <c r="K44" s="652"/>
      <c r="L44" s="652"/>
      <c r="M44" s="652"/>
      <c r="N44" s="652"/>
      <c r="O44" s="652"/>
      <c r="P44" s="652"/>
      <c r="Q44" s="653"/>
    </row>
    <row r="45" spans="1:17">
      <c r="A45" s="651"/>
      <c r="B45" s="652"/>
      <c r="C45" s="652"/>
      <c r="D45" s="652"/>
      <c r="E45" s="652"/>
      <c r="F45" s="652"/>
      <c r="G45" s="652"/>
      <c r="H45" s="652"/>
      <c r="I45" s="652"/>
      <c r="J45" s="652"/>
      <c r="K45" s="652"/>
      <c r="L45" s="652"/>
      <c r="M45" s="652"/>
      <c r="N45" s="652"/>
      <c r="O45" s="652"/>
      <c r="P45" s="652"/>
      <c r="Q45" s="653"/>
    </row>
    <row r="46" spans="1:17" ht="15" thickBot="1">
      <c r="A46" s="654"/>
      <c r="B46" s="655"/>
      <c r="C46" s="655"/>
      <c r="D46" s="655"/>
      <c r="E46" s="655"/>
      <c r="F46" s="655"/>
      <c r="G46" s="655"/>
      <c r="H46" s="655"/>
      <c r="I46" s="655"/>
      <c r="J46" s="655"/>
      <c r="K46" s="655"/>
      <c r="L46" s="655"/>
      <c r="M46" s="655"/>
      <c r="N46" s="655"/>
      <c r="O46" s="655"/>
      <c r="P46" s="655"/>
      <c r="Q46" s="656"/>
    </row>
    <row r="47" spans="1:17">
      <c r="A47" s="209" t="s">
        <v>4439</v>
      </c>
      <c r="B47" s="210"/>
      <c r="C47" s="210"/>
      <c r="D47" s="210"/>
      <c r="E47" s="210"/>
      <c r="F47" s="210"/>
      <c r="G47" s="210"/>
      <c r="H47" s="210"/>
      <c r="I47" s="210"/>
      <c r="J47" s="210"/>
      <c r="K47" s="210"/>
      <c r="L47" s="210"/>
      <c r="M47" s="210"/>
      <c r="N47" s="210"/>
      <c r="O47" s="210"/>
      <c r="P47" s="210"/>
      <c r="Q47" s="210"/>
    </row>
  </sheetData>
  <sheetProtection algorithmName="SHA-512" hashValue="UxNJepOVOADTF8I0khQ/6c+vmg83abIrpL8/56TE3rrIYjn/yP0s5o2C4VXG1kvMgSNwFNZTEiKLCzYkYSWcBw==" saltValue="IllgYAaR9LcHOt1UUBpx2Q==" spinCount="100000" sheet="1" objects="1" scenarios="1"/>
  <mergeCells count="39">
    <mergeCell ref="A37:E37"/>
    <mergeCell ref="A44:Q46"/>
    <mergeCell ref="D38:E38"/>
    <mergeCell ref="G38:H38"/>
    <mergeCell ref="J38:K38"/>
    <mergeCell ref="M38:N38"/>
    <mergeCell ref="P38:Q38"/>
    <mergeCell ref="A39:Q39"/>
    <mergeCell ref="J37:K37"/>
    <mergeCell ref="M37:N37"/>
    <mergeCell ref="P37:Q37"/>
    <mergeCell ref="F41:J41"/>
    <mergeCell ref="N41:P41"/>
    <mergeCell ref="G34:J34"/>
    <mergeCell ref="G36:H36"/>
    <mergeCell ref="J36:K36"/>
    <mergeCell ref="M36:N36"/>
    <mergeCell ref="P36:Q36"/>
    <mergeCell ref="A29:E29"/>
    <mergeCell ref="G29:J29"/>
    <mergeCell ref="G31:J31"/>
    <mergeCell ref="G32:J32"/>
    <mergeCell ref="G33:J33"/>
    <mergeCell ref="A27:E27"/>
    <mergeCell ref="G27:J27"/>
    <mergeCell ref="O27:Q27"/>
    <mergeCell ref="A28:E28"/>
    <mergeCell ref="G28:J28"/>
    <mergeCell ref="O28:Q28"/>
    <mergeCell ref="H21:K21"/>
    <mergeCell ref="G23:I23"/>
    <mergeCell ref="A26:E26"/>
    <mergeCell ref="G26:J26"/>
    <mergeCell ref="O26:Q26"/>
    <mergeCell ref="A1:Q1"/>
    <mergeCell ref="E16:G16"/>
    <mergeCell ref="E17:H17"/>
    <mergeCell ref="M17:Q17"/>
    <mergeCell ref="E19:H19"/>
  </mergeCells>
  <pageMargins left="0.5" right="0.5" top="1.25" bottom="0.75" header="0.3" footer="0.3"/>
  <pageSetup orientation="portrait" r:id="rId1"/>
  <headerFooter>
    <oddHeader xml:space="preserve">&amp;L&amp;G&amp;CLegacy Crafted Cabinets
5 North 8th Street
&amp;9Mifflinburg, PA 17844
Attn: Order Entry
&amp;R&amp;9Email: orders@legacybp.com
Phone: 570-966-2426
Fax: 570-966-1685
</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601" r:id="rId5" name="Check Box 1">
              <controlPr locked="0" defaultSize="0" autoFill="0" autoLine="0" autoPict="0">
                <anchor moveWithCells="1">
                  <from>
                    <xdr:col>1</xdr:col>
                    <xdr:colOff>45720</xdr:colOff>
                    <xdr:row>4</xdr:row>
                    <xdr:rowOff>22860</xdr:rowOff>
                  </from>
                  <to>
                    <xdr:col>1</xdr:col>
                    <xdr:colOff>266700</xdr:colOff>
                    <xdr:row>5</xdr:row>
                    <xdr:rowOff>0</xdr:rowOff>
                  </to>
                </anchor>
              </controlPr>
            </control>
          </mc:Choice>
        </mc:AlternateContent>
        <mc:AlternateContent xmlns:mc="http://schemas.openxmlformats.org/markup-compatibility/2006">
          <mc:Choice Requires="x14">
            <control shapeId="25602" r:id="rId6" name="Check Box 2">
              <controlPr locked="0" defaultSize="0" autoFill="0" autoLine="0" autoPict="0">
                <anchor moveWithCells="1">
                  <from>
                    <xdr:col>1</xdr:col>
                    <xdr:colOff>38100</xdr:colOff>
                    <xdr:row>8</xdr:row>
                    <xdr:rowOff>7620</xdr:rowOff>
                  </from>
                  <to>
                    <xdr:col>1</xdr:col>
                    <xdr:colOff>259080</xdr:colOff>
                    <xdr:row>9</xdr:row>
                    <xdr:rowOff>0</xdr:rowOff>
                  </to>
                </anchor>
              </controlPr>
            </control>
          </mc:Choice>
        </mc:AlternateContent>
        <mc:AlternateContent xmlns:mc="http://schemas.openxmlformats.org/markup-compatibility/2006">
          <mc:Choice Requires="x14">
            <control shapeId="25603" r:id="rId7" name="Check Box 3">
              <controlPr locked="0" defaultSize="0" autoFill="0" autoLine="0" autoPict="0">
                <anchor moveWithCells="1">
                  <from>
                    <xdr:col>12</xdr:col>
                    <xdr:colOff>182880</xdr:colOff>
                    <xdr:row>37</xdr:row>
                    <xdr:rowOff>190500</xdr:rowOff>
                  </from>
                  <to>
                    <xdr:col>13</xdr:col>
                    <xdr:colOff>76200</xdr:colOff>
                    <xdr:row>39</xdr:row>
                    <xdr:rowOff>30480</xdr:rowOff>
                  </to>
                </anchor>
              </controlPr>
            </control>
          </mc:Choice>
        </mc:AlternateContent>
        <mc:AlternateContent xmlns:mc="http://schemas.openxmlformats.org/markup-compatibility/2006">
          <mc:Choice Requires="x14">
            <control shapeId="25604" r:id="rId8" name="Check Box 4">
              <controlPr locked="0" defaultSize="0" autoFill="0" autoLine="0" autoPict="0">
                <anchor moveWithCells="1">
                  <from>
                    <xdr:col>14</xdr:col>
                    <xdr:colOff>106680</xdr:colOff>
                    <xdr:row>37</xdr:row>
                    <xdr:rowOff>182880</xdr:rowOff>
                  </from>
                  <to>
                    <xdr:col>15</xdr:col>
                    <xdr:colOff>182880</xdr:colOff>
                    <xdr:row>39</xdr:row>
                    <xdr:rowOff>22860</xdr:rowOff>
                  </to>
                </anchor>
              </controlPr>
            </control>
          </mc:Choice>
        </mc:AlternateContent>
        <mc:AlternateContent xmlns:mc="http://schemas.openxmlformats.org/markup-compatibility/2006">
          <mc:Choice Requires="x14">
            <control shapeId="25605" r:id="rId9" name="Check Box 5">
              <controlPr locked="0" defaultSize="0" autoFill="0" autoLine="0" autoPict="0">
                <anchor moveWithCells="1">
                  <from>
                    <xdr:col>10</xdr:col>
                    <xdr:colOff>312420</xdr:colOff>
                    <xdr:row>29</xdr:row>
                    <xdr:rowOff>76200</xdr:rowOff>
                  </from>
                  <to>
                    <xdr:col>12</xdr:col>
                    <xdr:colOff>7620</xdr:colOff>
                    <xdr:row>31</xdr:row>
                    <xdr:rowOff>7620</xdr:rowOff>
                  </to>
                </anchor>
              </controlPr>
            </control>
          </mc:Choice>
        </mc:AlternateContent>
        <mc:AlternateContent xmlns:mc="http://schemas.openxmlformats.org/markup-compatibility/2006">
          <mc:Choice Requires="x14">
            <control shapeId="25606" r:id="rId10" name="Check Box 6">
              <controlPr locked="0" defaultSize="0" autoFill="0" autoLine="0" autoPict="0">
                <anchor moveWithCells="1">
                  <from>
                    <xdr:col>10</xdr:col>
                    <xdr:colOff>312420</xdr:colOff>
                    <xdr:row>30</xdr:row>
                    <xdr:rowOff>7620</xdr:rowOff>
                  </from>
                  <to>
                    <xdr:col>12</xdr:col>
                    <xdr:colOff>7620</xdr:colOff>
                    <xdr:row>31</xdr:row>
                    <xdr:rowOff>30480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439030AD93B044B89F1D04D80C59DA" ma:contentTypeVersion="18" ma:contentTypeDescription="Create a new document." ma:contentTypeScope="" ma:versionID="8af8f89787e1f2a6c11496bea4788215">
  <xsd:schema xmlns:xsd="http://www.w3.org/2001/XMLSchema" xmlns:xs="http://www.w3.org/2001/XMLSchema" xmlns:p="http://schemas.microsoft.com/office/2006/metadata/properties" xmlns:ns2="96f19db6-9be3-4d90-a7bb-492348a8d558" xmlns:ns3="64674b8c-b714-406a-a876-1fbbfd6da072" targetNamespace="http://schemas.microsoft.com/office/2006/metadata/properties" ma:root="true" ma:fieldsID="a509f416b7ee593383e21cbb7e64f98a" ns2:_="" ns3:_="">
    <xsd:import namespace="96f19db6-9be3-4d90-a7bb-492348a8d558"/>
    <xsd:import namespace="64674b8c-b714-406a-a876-1fbbfd6da07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f19db6-9be3-4d90-a7bb-492348a8d5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9e1bd37-b5a6-48f2-a141-d5d29951cd0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4674b8c-b714-406a-a876-1fbbfd6da07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02b10d9-c95f-48bd-b950-e4e116ed8055}" ma:internalName="TaxCatchAll" ma:showField="CatchAllData" ma:web="64674b8c-b714-406a-a876-1fbbfd6da07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956618-E468-44B5-9E9F-851F09486A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f19db6-9be3-4d90-a7bb-492348a8d558"/>
    <ds:schemaRef ds:uri="64674b8c-b714-406a-a876-1fbbfd6da07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52ACEC-9ABF-4944-88C4-B7E31DF6F3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CF Calcs</vt:lpstr>
      <vt:lpstr>Values</vt:lpstr>
      <vt:lpstr>Sheet1</vt:lpstr>
      <vt:lpstr>Instructions</vt:lpstr>
      <vt:lpstr>Quote Worksheet</vt:lpstr>
      <vt:lpstr>Style # Reference Page</vt:lpstr>
      <vt:lpstr>Sheet2</vt:lpstr>
      <vt:lpstr>Pricing Recap</vt:lpstr>
      <vt:lpstr>Order Cover Page</vt:lpstr>
      <vt:lpstr>Name List</vt:lpstr>
      <vt:lpstr>Sheet5</vt:lpstr>
      <vt:lpstr>Specialty Finish Agreement</vt:lpstr>
      <vt:lpstr>CFLU</vt:lpstr>
      <vt:lpstr>DESCLU</vt:lpstr>
      <vt:lpstr>DISTRESSLU</vt:lpstr>
      <vt:lpstr>FINISHLU</vt:lpstr>
      <vt:lpstr>GLAZELU</vt:lpstr>
      <vt:lpstr>JUNOLU</vt:lpstr>
      <vt:lpstr>NAMELU</vt:lpstr>
      <vt:lpstr>NOMENLU</vt:lpstr>
      <vt:lpstr>numberLU</vt:lpstr>
      <vt:lpstr>NUMLU</vt:lpstr>
      <vt:lpstr>OPTIONSLU</vt:lpstr>
      <vt:lpstr>PLYOPTLU</vt:lpstr>
      <vt:lpstr>PRICELU</vt:lpstr>
      <vt:lpstr>'Pricing Recap'!Print_Area</vt:lpstr>
      <vt:lpstr>'Quote Worksheet'!Print_Area</vt:lpstr>
      <vt:lpstr>Values!Print_Area</vt:lpstr>
      <vt:lpstr>RESDELLU</vt:lpstr>
      <vt:lpstr>SIDELU</vt:lpstr>
      <vt:lpstr>STRATALU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 Rodichok</dc:creator>
  <cp:lastModifiedBy>Heidi J. De Young, CKD</cp:lastModifiedBy>
  <cp:lastPrinted>2024-02-13T14:56:09Z</cp:lastPrinted>
  <dcterms:created xsi:type="dcterms:W3CDTF">2013-01-15T12:31:50Z</dcterms:created>
  <dcterms:modified xsi:type="dcterms:W3CDTF">2024-02-13T14:59:00Z</dcterms:modified>
</cp:coreProperties>
</file>